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NAAD\FSF\BASE FILES\Ishu\2020-21\Draft\Press Copy\"/>
    </mc:Choice>
  </mc:AlternateContent>
  <xr:revisionPtr revIDLastSave="0" documentId="13_ncr:1_{5F0B97D0-812A-449E-AA50-5F6F0831562B}" xr6:coauthVersionLast="46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Index" sheetId="88" r:id="rId1"/>
    <sheet name="Summary" sheetId="100" r:id="rId2"/>
    <sheet name="St 1" sheetId="78" r:id="rId3"/>
    <sheet name="St 1.1" sheetId="5" r:id="rId4"/>
    <sheet name="St 1.2" sheetId="10" r:id="rId5"/>
    <sheet name="St 1.2.1" sheetId="11" r:id="rId6"/>
    <sheet name="St 1.2.2" sheetId="77" r:id="rId7"/>
    <sheet name="St 1.2.3" sheetId="12" r:id="rId8"/>
    <sheet name="St 1.2.4" sheetId="13" r:id="rId9"/>
    <sheet name="St 1.3" sheetId="24" r:id="rId10"/>
    <sheet name="St 1.3.1" sheetId="72" r:id="rId11"/>
    <sheet name="St 1.3.2" sheetId="66" r:id="rId12"/>
    <sheet name="St 1.3.3" sheetId="73" r:id="rId13"/>
    <sheet name="St 1.3.4" sheetId="69" r:id="rId14"/>
    <sheet name="St 1.3.5" sheetId="65" r:id="rId15"/>
    <sheet name="St 1.3.6" sheetId="23" r:id="rId16"/>
    <sheet name="St 1.3.6.1" sheetId="84" r:id="rId17"/>
    <sheet name="St 1.3.6.2" sheetId="83" r:id="rId18"/>
    <sheet name="St 1.3.7" sheetId="93" r:id="rId19"/>
    <sheet name="St 1.3.7.1" sheetId="22" r:id="rId20"/>
    <sheet name="St 1.3.7.2" sheetId="21" r:id="rId21"/>
    <sheet name="St 2" sheetId="32" r:id="rId22"/>
    <sheet name="St 2.1" sheetId="34" r:id="rId23"/>
    <sheet name="St 2.1.1" sheetId="28" r:id="rId24"/>
    <sheet name="St 2.1.2" sheetId="31" r:id="rId25"/>
    <sheet name="St 2.1.3" sheetId="74" r:id="rId26"/>
    <sheet name="St 2.2" sheetId="30" r:id="rId27"/>
    <sheet name="St 3" sheetId="1" r:id="rId28"/>
    <sheet name="St 3.1" sheetId="7" r:id="rId29"/>
    <sheet name="St 3.2" sheetId="8" r:id="rId30"/>
    <sheet name="St 4" sheetId="27" r:id="rId31"/>
    <sheet name="St 5" sheetId="29" r:id="rId32"/>
    <sheet name="S 6.1" sheetId="85" r:id="rId33"/>
    <sheet name="S 6.2" sheetId="38" r:id="rId34"/>
    <sheet name="S 6.3" sheetId="41" r:id="rId35"/>
    <sheet name="S 6.4" sheetId="42" r:id="rId36"/>
    <sheet name="S 6.5" sheetId="44" r:id="rId37"/>
    <sheet name="S 6.6" sheetId="80" r:id="rId38"/>
    <sheet name="S 6.7" sheetId="90" r:id="rId39"/>
    <sheet name="S 6.8" sheetId="94" r:id="rId40"/>
    <sheet name="S 6.9" sheetId="96" r:id="rId41"/>
    <sheet name="S 6.10" sheetId="98" r:id="rId42"/>
    <sheet name="S 7.1" sheetId="86" r:id="rId43"/>
    <sheet name="S 7.2" sheetId="53" r:id="rId44"/>
    <sheet name="S 7.3" sheetId="54" r:id="rId45"/>
    <sheet name="S 7.4" sheetId="55" r:id="rId46"/>
    <sheet name="S 7.5" sheetId="56" r:id="rId47"/>
    <sheet name="S 7.6" sheetId="81" r:id="rId48"/>
    <sheet name="S 7.7" sheetId="91" r:id="rId49"/>
    <sheet name="S 7.8" sheetId="95" r:id="rId50"/>
    <sheet name="S 7.9" sheetId="97" r:id="rId51"/>
    <sheet name="S 7.10" sheetId="99" r:id="rId52"/>
    <sheet name="S 8.1" sheetId="37" r:id="rId53"/>
    <sheet name="S 8.2" sheetId="48" r:id="rId54"/>
    <sheet name="S 8.3" sheetId="49" r:id="rId55"/>
    <sheet name="S 8.4" sheetId="45" state="hidden" r:id="rId56"/>
    <sheet name="S 8.5" sheetId="50" state="hidden" r:id="rId57"/>
    <sheet name="S 8.6" sheetId="46" state="hidden" r:id="rId58"/>
    <sheet name="S 8.7" sheetId="47" state="hidden" r:id="rId59"/>
    <sheet name="S 9.1" sheetId="59" r:id="rId60"/>
    <sheet name="S 9.2" sheetId="60" r:id="rId61"/>
    <sheet name="S 9.3" sheetId="62" r:id="rId62"/>
    <sheet name="S 9.4" sheetId="61" r:id="rId63"/>
    <sheet name="S 9.5" sheetId="64" r:id="rId64"/>
    <sheet name="S 9.6" sheetId="63" r:id="rId65"/>
  </sheets>
  <externalReferences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\0" localSheetId="41">#REF!</definedName>
    <definedName name="\0" localSheetId="40">#REF!</definedName>
    <definedName name="\0" localSheetId="51">#REF!</definedName>
    <definedName name="\0" localSheetId="50">#REF!</definedName>
    <definedName name="\0" localSheetId="1">#REF!</definedName>
    <definedName name="\0">#REF!</definedName>
    <definedName name="\a" localSheetId="41">#REF!</definedName>
    <definedName name="\a" localSheetId="40">#REF!</definedName>
    <definedName name="\a" localSheetId="51">#REF!</definedName>
    <definedName name="\a" localSheetId="50">#REF!</definedName>
    <definedName name="\a">#REF!</definedName>
    <definedName name="\b" localSheetId="41">#REF!</definedName>
    <definedName name="\b" localSheetId="40">#REF!</definedName>
    <definedName name="\b" localSheetId="51">#REF!</definedName>
    <definedName name="\b" localSheetId="50">#REF!</definedName>
    <definedName name="\b">#REF!</definedName>
    <definedName name="\c" localSheetId="41">#REF!</definedName>
    <definedName name="\c" localSheetId="40">#REF!</definedName>
    <definedName name="\c" localSheetId="51">#REF!</definedName>
    <definedName name="\c" localSheetId="50">#REF!</definedName>
    <definedName name="\c">#REF!</definedName>
    <definedName name="\e" localSheetId="41">#REF!</definedName>
    <definedName name="\e" localSheetId="40">#REF!</definedName>
    <definedName name="\e" localSheetId="51">#REF!</definedName>
    <definedName name="\e" localSheetId="50">#REF!</definedName>
    <definedName name="\e">#REF!</definedName>
    <definedName name="\i">#N/A</definedName>
    <definedName name="\j" localSheetId="41">#REF!</definedName>
    <definedName name="\j" localSheetId="40">#REF!</definedName>
    <definedName name="\j" localSheetId="51">#REF!</definedName>
    <definedName name="\j" localSheetId="50">#REF!</definedName>
    <definedName name="\j" localSheetId="1">#REF!</definedName>
    <definedName name="\j">#REF!</definedName>
    <definedName name="\p" localSheetId="41">#REF!</definedName>
    <definedName name="\p" localSheetId="40">#REF!</definedName>
    <definedName name="\p" localSheetId="51">#REF!</definedName>
    <definedName name="\p" localSheetId="50">#REF!</definedName>
    <definedName name="\p">#REF!</definedName>
    <definedName name="\q" localSheetId="41">#REF!</definedName>
    <definedName name="\q" localSheetId="40">#REF!</definedName>
    <definedName name="\q" localSheetId="51">#REF!</definedName>
    <definedName name="\q" localSheetId="50">#REF!</definedName>
    <definedName name="\q">#REF!</definedName>
    <definedName name="\s" localSheetId="41">#REF!</definedName>
    <definedName name="\s" localSheetId="40">#REF!</definedName>
    <definedName name="\s" localSheetId="51">#REF!</definedName>
    <definedName name="\s" localSheetId="50">#REF!</definedName>
    <definedName name="\s">#REF!</definedName>
    <definedName name="__123Graph_A" localSheetId="41" hidden="1">[1]評価書!#REF!</definedName>
    <definedName name="__123Graph_A" localSheetId="40" hidden="1">[1]評価書!#REF!</definedName>
    <definedName name="__123Graph_A" localSheetId="51" hidden="1">[1]評価書!#REF!</definedName>
    <definedName name="__123Graph_A" localSheetId="50" hidden="1">[1]評価書!#REF!</definedName>
    <definedName name="__123Graph_A" hidden="1">[1]評価書!#REF!</definedName>
    <definedName name="__123Graph_X" localSheetId="41" hidden="1">[1]評価書!#REF!</definedName>
    <definedName name="__123Graph_X" localSheetId="40" hidden="1">[1]評価書!#REF!</definedName>
    <definedName name="__123Graph_X" localSheetId="51" hidden="1">[1]評価書!#REF!</definedName>
    <definedName name="__123Graph_X" localSheetId="50" hidden="1">[1]評価書!#REF!</definedName>
    <definedName name="__123Graph_X" hidden="1">[1]評価書!#REF!</definedName>
    <definedName name="_1_0Print_A" localSheetId="41">[2]概算報告書!#REF!</definedName>
    <definedName name="_1_0Print_A" localSheetId="40">[2]概算報告書!#REF!</definedName>
    <definedName name="_1_0Print_A" localSheetId="51">[2]概算報告書!#REF!</definedName>
    <definedName name="_1_0Print_A" localSheetId="50">[2]概算報告書!#REF!</definedName>
    <definedName name="_1_0Print_A">[2]概算報告書!#REF!</definedName>
    <definedName name="_1B">#N/A</definedName>
    <definedName name="_2_0PRINT_AREA" localSheetId="41">[2]概算報告書!#REF!</definedName>
    <definedName name="_2_0PRINT_AREA" localSheetId="40">[2]概算報告書!#REF!</definedName>
    <definedName name="_2_0PRINT_AREA" localSheetId="51">[2]概算報告書!#REF!</definedName>
    <definedName name="_2_0PRINT_AREA" localSheetId="50">[2]概算報告書!#REF!</definedName>
    <definedName name="_2_0PRINT_AREA">[2]概算報告書!#REF!</definedName>
    <definedName name="_AAA1" localSheetId="41">#REF!</definedName>
    <definedName name="_AAA1" localSheetId="40">#REF!</definedName>
    <definedName name="_AAA1" localSheetId="51">#REF!</definedName>
    <definedName name="_AAA1" localSheetId="50">#REF!</definedName>
    <definedName name="_AAA1" localSheetId="1">#REF!</definedName>
    <definedName name="_AAA1">#REF!</definedName>
    <definedName name="_AAA2" localSheetId="41">#REF!</definedName>
    <definedName name="_AAA2" localSheetId="40">#REF!</definedName>
    <definedName name="_AAA2" localSheetId="51">#REF!</definedName>
    <definedName name="_AAA2" localSheetId="50">#REF!</definedName>
    <definedName name="_AAA2">#REF!</definedName>
    <definedName name="_BRU1" localSheetId="41">#REF!</definedName>
    <definedName name="_BRU1" localSheetId="40">#REF!</definedName>
    <definedName name="_BRU1" localSheetId="51">#REF!</definedName>
    <definedName name="_BRU1" localSheetId="50">#REF!</definedName>
    <definedName name="_BRU1">#REF!</definedName>
    <definedName name="_BRU2" localSheetId="41">#REF!</definedName>
    <definedName name="_BRU2" localSheetId="40">#REF!</definedName>
    <definedName name="_BRU2" localSheetId="51">#REF!</definedName>
    <definedName name="_BRU2" localSheetId="50">#REF!</definedName>
    <definedName name="_BRU2">#REF!</definedName>
    <definedName name="_Fill" localSheetId="41" hidden="1">#REF!</definedName>
    <definedName name="_Fill" localSheetId="40" hidden="1">#REF!</definedName>
    <definedName name="_Fill" localSheetId="51" hidden="1">#REF!</definedName>
    <definedName name="_Fill" localSheetId="50" hidden="1">#REF!</definedName>
    <definedName name="_Fill" hidden="1">#REF!</definedName>
    <definedName name="_Key1" localSheetId="41" hidden="1">#REF!</definedName>
    <definedName name="_Key1" localSheetId="40" hidden="1">#REF!</definedName>
    <definedName name="_Key1" localSheetId="51" hidden="1">#REF!</definedName>
    <definedName name="_Key1" localSheetId="50" hidden="1">#REF!</definedName>
    <definedName name="_Key1" hidden="1">#REF!</definedName>
    <definedName name="_MAL1" localSheetId="41">#REF!</definedName>
    <definedName name="_MAL1" localSheetId="40">#REF!</definedName>
    <definedName name="_MAL1" localSheetId="51">#REF!</definedName>
    <definedName name="_MAL1" localSheetId="50">#REF!</definedName>
    <definedName name="_MAL1">#REF!</definedName>
    <definedName name="_MAL2" localSheetId="41">#REF!</definedName>
    <definedName name="_MAL2" localSheetId="40">#REF!</definedName>
    <definedName name="_MAL2" localSheetId="51">#REF!</definedName>
    <definedName name="_MAL2" localSheetId="50">#REF!</definedName>
    <definedName name="_MAL2">#REF!</definedName>
    <definedName name="_Order1" hidden="1">255</definedName>
    <definedName name="_Sort" localSheetId="41" hidden="1">#REF!</definedName>
    <definedName name="_Sort" localSheetId="40" hidden="1">#REF!</definedName>
    <definedName name="_Sort" localSheetId="51" hidden="1">#REF!</definedName>
    <definedName name="_Sort" localSheetId="50" hidden="1">#REF!</definedName>
    <definedName name="_Sort" localSheetId="1" hidden="1">#REF!</definedName>
    <definedName name="_Sort" hidden="1">#REF!</definedName>
    <definedName name="_UFC1" localSheetId="41">#REF!</definedName>
    <definedName name="_UFC1" localSheetId="40">#REF!</definedName>
    <definedName name="_UFC1" localSheetId="51">#REF!</definedName>
    <definedName name="_UFC1" localSheetId="50">#REF!</definedName>
    <definedName name="_UFC1">#REF!</definedName>
    <definedName name="_UFC2" localSheetId="41">#REF!</definedName>
    <definedName name="_UFC2" localSheetId="40">#REF!</definedName>
    <definedName name="_UFC2" localSheetId="51">#REF!</definedName>
    <definedName name="_UFC2" localSheetId="50">#REF!</definedName>
    <definedName name="_UFC2">#REF!</definedName>
    <definedName name="a" localSheetId="41">'[3]Revenue-Annexure (UL)'!$A$2:$N$74,'[3]Revenue-Annexure (UL)'!#REF!</definedName>
    <definedName name="a" localSheetId="40">'[3]Revenue-Annexure (UL)'!$A$2:$N$74,'[3]Revenue-Annexure (UL)'!#REF!</definedName>
    <definedName name="a" localSheetId="51">'[3]Revenue-Annexure (UL)'!$A$2:$N$74,'[3]Revenue-Annexure (UL)'!#REF!</definedName>
    <definedName name="a" localSheetId="50">'[3]Revenue-Annexure (UL)'!$A$2:$N$74,'[3]Revenue-Annexure (UL)'!#REF!</definedName>
    <definedName name="a" localSheetId="1">'[3]Revenue-Annexure (UL)'!$A$2:$N$74,'[3]Revenue-Annexure (UL)'!#REF!</definedName>
    <definedName name="a">'[3]Revenue-Annexure (UL)'!$A$2:$N$74,'[3]Revenue-Annexure (UL)'!#REF!</definedName>
    <definedName name="AAAAAa" hidden="1">[4]Sheet1!$P$15:$P$50</definedName>
    <definedName name="AAAAAAAAAAAAA" hidden="1">[4]Sheet1!$DR$1:$DS$362</definedName>
    <definedName name="AAAAAAAAAAAAAA" hidden="1">[4]Sheet1!$DS$1:$DS$362</definedName>
    <definedName name="AccountInput" localSheetId="41">#REF!</definedName>
    <definedName name="AccountInput" localSheetId="40">#REF!</definedName>
    <definedName name="AccountInput" localSheetId="51">#REF!</definedName>
    <definedName name="AccountInput" localSheetId="50">#REF!</definedName>
    <definedName name="AccountInput" localSheetId="1">#REF!</definedName>
    <definedName name="AccountInput">#REF!</definedName>
    <definedName name="aia" localSheetId="41">[5]SCH34!#REF!</definedName>
    <definedName name="aia" localSheetId="40">[5]SCH34!#REF!</definedName>
    <definedName name="aia" localSheetId="51">[5]SCH34!#REF!</definedName>
    <definedName name="aia" localSheetId="50">[5]SCH34!#REF!</definedName>
    <definedName name="aia" localSheetId="1">[5]SCH34!#REF!</definedName>
    <definedName name="aia">[5]SCH34!#REF!</definedName>
    <definedName name="AIDC1" localSheetId="41">#REF!</definedName>
    <definedName name="AIDC1" localSheetId="40">#REF!</definedName>
    <definedName name="AIDC1" localSheetId="51">#REF!</definedName>
    <definedName name="AIDC1" localSheetId="50">#REF!</definedName>
    <definedName name="AIDC1" localSheetId="1">#REF!</definedName>
    <definedName name="AIDC1">#REF!</definedName>
    <definedName name="AIDC2" localSheetId="41">#REF!</definedName>
    <definedName name="AIDC2" localSheetId="40">#REF!</definedName>
    <definedName name="AIDC2" localSheetId="51">#REF!</definedName>
    <definedName name="AIDC2" localSheetId="50">#REF!</definedName>
    <definedName name="AIDC2">#REF!</definedName>
    <definedName name="AJIA1">#N/A</definedName>
    <definedName name="AJIA2" localSheetId="41">#REF!</definedName>
    <definedName name="AJIA2" localSheetId="40">#REF!</definedName>
    <definedName name="AJIA2" localSheetId="51">#REF!</definedName>
    <definedName name="AJIA2" localSheetId="50">#REF!</definedName>
    <definedName name="AJIA2" localSheetId="1">#REF!</definedName>
    <definedName name="AJIA2">#REF!</definedName>
    <definedName name="allo">'[6]Exp Allo Ref'!$A$1:$D$82</definedName>
    <definedName name="B" localSheetId="41">#REF!</definedName>
    <definedName name="B" localSheetId="40">#REF!</definedName>
    <definedName name="B" localSheetId="51">#REF!</definedName>
    <definedName name="B" localSheetId="50">#REF!</definedName>
    <definedName name="B" localSheetId="1">#REF!</definedName>
    <definedName name="B">#REF!</definedName>
    <definedName name="BARU1" localSheetId="41">#REF!</definedName>
    <definedName name="BARU1" localSheetId="40">#REF!</definedName>
    <definedName name="BARU1" localSheetId="51">#REF!</definedName>
    <definedName name="BARU1" localSheetId="50">#REF!</definedName>
    <definedName name="BARU1">#REF!</definedName>
    <definedName name="BARU2" localSheetId="41">#REF!</definedName>
    <definedName name="BARU2" localSheetId="40">#REF!</definedName>
    <definedName name="BARU2" localSheetId="51">#REF!</definedName>
    <definedName name="BARU2" localSheetId="50">#REF!</definedName>
    <definedName name="BARU2">#REF!</definedName>
    <definedName name="bb" localSheetId="41">#REF!</definedName>
    <definedName name="bb" localSheetId="40">#REF!</definedName>
    <definedName name="bb" localSheetId="51">#REF!</definedName>
    <definedName name="bb" localSheetId="50">#REF!</definedName>
    <definedName name="bb">#REF!</definedName>
    <definedName name="BBB" localSheetId="41">#REF!</definedName>
    <definedName name="BBB" localSheetId="40">#REF!</definedName>
    <definedName name="BBB" localSheetId="51">#REF!</definedName>
    <definedName name="BBB" localSheetId="50">#REF!</definedName>
    <definedName name="BBB">#REF!</definedName>
    <definedName name="BS" localSheetId="41">#REF!</definedName>
    <definedName name="BS" localSheetId="40">#REF!</definedName>
    <definedName name="BS" localSheetId="51">#REF!</definedName>
    <definedName name="BS" localSheetId="50">#REF!</definedName>
    <definedName name="BS">#REF!</definedName>
    <definedName name="Bubble">"Bubble"</definedName>
    <definedName name="Chart">"Chart"</definedName>
    <definedName name="city" localSheetId="41">#REF!</definedName>
    <definedName name="city" localSheetId="40">#REF!</definedName>
    <definedName name="city" localSheetId="51">#REF!</definedName>
    <definedName name="city" localSheetId="50">#REF!</definedName>
    <definedName name="city" localSheetId="1">#REF!</definedName>
    <definedName name="city">#REF!</definedName>
    <definedName name="CONAME" localSheetId="41">#REF!</definedName>
    <definedName name="CONAME" localSheetId="40">#REF!</definedName>
    <definedName name="CONAME" localSheetId="51">#REF!</definedName>
    <definedName name="CONAME" localSheetId="50">#REF!</definedName>
    <definedName name="CONAME">#REF!</definedName>
    <definedName name="DATE" localSheetId="41">#REF!</definedName>
    <definedName name="DATE" localSheetId="40">#REF!</definedName>
    <definedName name="DATE" localSheetId="51">#REF!</definedName>
    <definedName name="DATE" localSheetId="50">#REF!</definedName>
    <definedName name="DATE">#REF!</definedName>
    <definedName name="date1" localSheetId="41">#REF!</definedName>
    <definedName name="date1" localSheetId="40">#REF!</definedName>
    <definedName name="date1" localSheetId="51">#REF!</definedName>
    <definedName name="date1" localSheetId="50">#REF!</definedName>
    <definedName name="date1">#REF!</definedName>
    <definedName name="demo_exit" localSheetId="41">#REF!</definedName>
    <definedName name="demo_exit" localSheetId="40">#REF!</definedName>
    <definedName name="demo_exit" localSheetId="51">#REF!</definedName>
    <definedName name="demo_exit" localSheetId="50">#REF!</definedName>
    <definedName name="demo_exit">#REF!</definedName>
    <definedName name="demo_land_per_tsubo" localSheetId="41">#REF!</definedName>
    <definedName name="demo_land_per_tsubo" localSheetId="40">#REF!</definedName>
    <definedName name="demo_land_per_tsubo" localSheetId="51">#REF!</definedName>
    <definedName name="demo_land_per_tsubo" localSheetId="50">#REF!</definedName>
    <definedName name="demo_land_per_tsubo">#REF!</definedName>
    <definedName name="ER" localSheetId="41">#REF!</definedName>
    <definedName name="ER" localSheetId="40">#REF!</definedName>
    <definedName name="ER" localSheetId="51">#REF!</definedName>
    <definedName name="ER" localSheetId="50">#REF!</definedName>
    <definedName name="ER">#REF!</definedName>
    <definedName name="exit" localSheetId="41">#REF!</definedName>
    <definedName name="exit" localSheetId="40">#REF!</definedName>
    <definedName name="exit" localSheetId="51">#REF!</definedName>
    <definedName name="exit" localSheetId="50">#REF!</definedName>
    <definedName name="exit">#REF!</definedName>
    <definedName name="FORM_A_RA" localSheetId="41">#REF!,#REF!</definedName>
    <definedName name="FORM_A_RA" localSheetId="40">#REF!,#REF!</definedName>
    <definedName name="FORM_A_RA" localSheetId="51">#REF!,#REF!</definedName>
    <definedName name="FORM_A_RA" localSheetId="50">#REF!,#REF!</definedName>
    <definedName name="FORM_A_RA" localSheetId="1">#REF!,#REF!</definedName>
    <definedName name="FORM_A_RA">#REF!,#REF!</definedName>
    <definedName name="GAAP" localSheetId="41">#REF!</definedName>
    <definedName name="GAAP" localSheetId="40">#REF!</definedName>
    <definedName name="GAAP" localSheetId="51">#REF!</definedName>
    <definedName name="GAAP" localSheetId="50">#REF!</definedName>
    <definedName name="GAAP" localSheetId="1">#REF!</definedName>
    <definedName name="GAAP">#REF!</definedName>
    <definedName name="GL_Acct" localSheetId="41">'[7]CAMRA Rollforward YEN Detail'!#REF!</definedName>
    <definedName name="GL_Acct" localSheetId="40">'[7]CAMRA Rollforward YEN Detail'!#REF!</definedName>
    <definedName name="GL_Acct" localSheetId="51">'[7]CAMRA Rollforward YEN Detail'!#REF!</definedName>
    <definedName name="GL_Acct" localSheetId="50">'[7]CAMRA Rollforward YEN Detail'!#REF!</definedName>
    <definedName name="GL_Acct" localSheetId="1">'[7]CAMRA Rollforward YEN Detail'!#REF!</definedName>
    <definedName name="GL_Acct">'[7]CAMRA Rollforward YEN Detail'!#REF!</definedName>
    <definedName name="GroupResult" localSheetId="41">#REF!</definedName>
    <definedName name="GroupResult" localSheetId="40">#REF!</definedName>
    <definedName name="GroupResult" localSheetId="51">#REF!</definedName>
    <definedName name="GroupResult" localSheetId="50">#REF!</definedName>
    <definedName name="GroupResult" localSheetId="1">#REF!</definedName>
    <definedName name="GroupResult">#REF!</definedName>
    <definedName name="GW_Error" localSheetId="41">[8]Assump!#REF!</definedName>
    <definedName name="GW_Error" localSheetId="40">[8]Assump!#REF!</definedName>
    <definedName name="GW_Error" localSheetId="51">[8]Assump!#REF!</definedName>
    <definedName name="GW_Error" localSheetId="50">[8]Assump!#REF!</definedName>
    <definedName name="GW_Error" localSheetId="1">[8]Assump!#REF!</definedName>
    <definedName name="GW_Error">[8]Assump!#REF!</definedName>
    <definedName name="GW_Speed" localSheetId="41">[8]Assump!#REF!</definedName>
    <definedName name="GW_Speed" localSheetId="40">[8]Assump!#REF!</definedName>
    <definedName name="GW_Speed" localSheetId="51">[8]Assump!#REF!</definedName>
    <definedName name="GW_Speed" localSheetId="50">[8]Assump!#REF!</definedName>
    <definedName name="GW_Speed" localSheetId="1">[8]Assump!#REF!</definedName>
    <definedName name="GW_Speed">[8]Assump!#REF!</definedName>
    <definedName name="HEAD1" localSheetId="41">#REF!</definedName>
    <definedName name="HEAD1" localSheetId="40">#REF!</definedName>
    <definedName name="HEAD1" localSheetId="51">#REF!</definedName>
    <definedName name="HEAD1" localSheetId="50">#REF!</definedName>
    <definedName name="HEAD1" localSheetId="1">#REF!</definedName>
    <definedName name="HEAD1">#REF!</definedName>
    <definedName name="Heatmap">"Heatmap"</definedName>
    <definedName name="hhh">'[9]Exp Allo Ref'!$A$1:$D$82</definedName>
    <definedName name="Histogram">"Histogram"</definedName>
    <definedName name="ip_capex" localSheetId="41">#REF!</definedName>
    <definedName name="ip_capex" localSheetId="40">#REF!</definedName>
    <definedName name="ip_capex" localSheetId="51">#REF!</definedName>
    <definedName name="ip_capex" localSheetId="50">#REF!</definedName>
    <definedName name="ip_capex" localSheetId="1">#REF!</definedName>
    <definedName name="ip_capex">#REF!</definedName>
    <definedName name="ip_cv" localSheetId="41">#REF!</definedName>
    <definedName name="ip_cv" localSheetId="40">#REF!</definedName>
    <definedName name="ip_cv" localSheetId="51">#REF!</definedName>
    <definedName name="ip_cv" localSheetId="50">#REF!</definedName>
    <definedName name="ip_cv">#REF!</definedName>
    <definedName name="ip_exit" localSheetId="41">#REF!</definedName>
    <definedName name="ip_exit" localSheetId="40">#REF!</definedName>
    <definedName name="ip_exit" localSheetId="51">#REF!</definedName>
    <definedName name="ip_exit" localSheetId="50">#REF!</definedName>
    <definedName name="ip_exit">#REF!</definedName>
    <definedName name="ip_gross_rent" localSheetId="41">#REF!</definedName>
    <definedName name="ip_gross_rent" localSheetId="40">#REF!</definedName>
    <definedName name="ip_gross_rent" localSheetId="51">#REF!</definedName>
    <definedName name="ip_gross_rent" localSheetId="50">#REF!</definedName>
    <definedName name="ip_gross_rent">#REF!</definedName>
    <definedName name="ip_insurance_exp" localSheetId="41">#REF!</definedName>
    <definedName name="ip_insurance_exp" localSheetId="40">#REF!</definedName>
    <definedName name="ip_insurance_exp" localSheetId="51">#REF!</definedName>
    <definedName name="ip_insurance_exp" localSheetId="50">#REF!</definedName>
    <definedName name="ip_insurance_exp">#REF!</definedName>
    <definedName name="ip_mgmt_cost" localSheetId="41">#REF!</definedName>
    <definedName name="ip_mgmt_cost" localSheetId="40">#REF!</definedName>
    <definedName name="ip_mgmt_cost" localSheetId="51">#REF!</definedName>
    <definedName name="ip_mgmt_cost" localSheetId="50">#REF!</definedName>
    <definedName name="ip_mgmt_cost">#REF!</definedName>
    <definedName name="ip_occupancy" localSheetId="41">#REF!</definedName>
    <definedName name="ip_occupancy" localSheetId="40">#REF!</definedName>
    <definedName name="ip_occupancy" localSheetId="51">#REF!</definedName>
    <definedName name="ip_occupancy" localSheetId="50">#REF!</definedName>
    <definedName name="ip_occupancy">#REF!</definedName>
    <definedName name="ip_parking_rev" localSheetId="41">#REF!</definedName>
    <definedName name="ip_parking_rev" localSheetId="40">#REF!</definedName>
    <definedName name="ip_parking_rev" localSheetId="51">#REF!</definedName>
    <definedName name="ip_parking_rev" localSheetId="50">#REF!</definedName>
    <definedName name="ip_parking_rev">#REF!</definedName>
    <definedName name="ip_re_tax_exp" localSheetId="41">#REF!</definedName>
    <definedName name="ip_re_tax_exp" localSheetId="40">#REF!</definedName>
    <definedName name="ip_re_tax_exp" localSheetId="51">#REF!</definedName>
    <definedName name="ip_re_tax_exp" localSheetId="50">#REF!</definedName>
    <definedName name="ip_re_tax_exp">#REF!</definedName>
    <definedName name="ip_rent_revenue" localSheetId="41">#REF!</definedName>
    <definedName name="ip_rent_revenue" localSheetId="40">#REF!</definedName>
    <definedName name="ip_rent_revenue" localSheetId="51">#REF!</definedName>
    <definedName name="ip_rent_revenue" localSheetId="50">#REF!</definedName>
    <definedName name="ip_rent_revenue">#REF!</definedName>
    <definedName name="ip_utility_rev" localSheetId="41">#REF!</definedName>
    <definedName name="ip_utility_rev" localSheetId="40">#REF!</definedName>
    <definedName name="ip_utility_rev" localSheetId="51">#REF!</definedName>
    <definedName name="ip_utility_rev" localSheetId="50">#REF!</definedName>
    <definedName name="ip_utility_rev">#REF!</definedName>
    <definedName name="Iterations" localSheetId="41">[8]Assump!#REF!</definedName>
    <definedName name="Iterations" localSheetId="40">[8]Assump!#REF!</definedName>
    <definedName name="Iterations" localSheetId="51">[8]Assump!#REF!</definedName>
    <definedName name="Iterations" localSheetId="50">[8]Assump!#REF!</definedName>
    <definedName name="Iterations" localSheetId="1">[8]Assump!#REF!</definedName>
    <definedName name="Iterations">[8]Assump!#REF!</definedName>
    <definedName name="land_area" localSheetId="41">#REF!</definedName>
    <definedName name="land_area" localSheetId="40">#REF!</definedName>
    <definedName name="land_area" localSheetId="51">#REF!</definedName>
    <definedName name="land_area" localSheetId="50">#REF!</definedName>
    <definedName name="land_area" localSheetId="1">#REF!</definedName>
    <definedName name="land_area">#REF!</definedName>
    <definedName name="LastCell_Part2" localSheetId="41">#REF!</definedName>
    <definedName name="LastCell_Part2" localSheetId="40">#REF!</definedName>
    <definedName name="LastCell_Part2" localSheetId="51">#REF!</definedName>
    <definedName name="LastCell_Part2" localSheetId="50">#REF!</definedName>
    <definedName name="LastCell_Part2">#REF!</definedName>
    <definedName name="loc_cond" localSheetId="41">#REF!</definedName>
    <definedName name="loc_cond" localSheetId="40">#REF!</definedName>
    <definedName name="loc_cond" localSheetId="51">#REF!</definedName>
    <definedName name="loc_cond" localSheetId="50">#REF!</definedName>
    <definedName name="loc_cond">#REF!</definedName>
    <definedName name="Map">"Map"</definedName>
    <definedName name="MAPPING_RESULTS" localSheetId="41">#REF!</definedName>
    <definedName name="MAPPING_RESULTS" localSheetId="40">#REF!</definedName>
    <definedName name="MAPPING_RESULTS" localSheetId="51">#REF!</definedName>
    <definedName name="MAPPING_RESULTS" localSheetId="50">#REF!</definedName>
    <definedName name="MAPPING_RESULTS" localSheetId="1">#REF!</definedName>
    <definedName name="MAPPING_RESULTS">#REF!</definedName>
    <definedName name="mkt_capes" localSheetId="41">#REF!</definedName>
    <definedName name="mkt_capes" localSheetId="40">#REF!</definedName>
    <definedName name="mkt_capes" localSheetId="51">#REF!</definedName>
    <definedName name="mkt_capes" localSheetId="50">#REF!</definedName>
    <definedName name="mkt_capes">#REF!</definedName>
    <definedName name="mkt_capex" localSheetId="41">#REF!</definedName>
    <definedName name="mkt_capex" localSheetId="40">#REF!</definedName>
    <definedName name="mkt_capex" localSheetId="51">#REF!</definedName>
    <definedName name="mkt_capex" localSheetId="50">#REF!</definedName>
    <definedName name="mkt_capex">#REF!</definedName>
    <definedName name="mkt_cv" localSheetId="41">#REF!</definedName>
    <definedName name="mkt_cv" localSheetId="40">#REF!</definedName>
    <definedName name="mkt_cv" localSheetId="51">#REF!</definedName>
    <definedName name="mkt_cv" localSheetId="50">#REF!</definedName>
    <definedName name="mkt_cv">#REF!</definedName>
    <definedName name="mkt_exit" localSheetId="41">#REF!</definedName>
    <definedName name="mkt_exit" localSheetId="40">#REF!</definedName>
    <definedName name="mkt_exit" localSheetId="51">#REF!</definedName>
    <definedName name="mkt_exit" localSheetId="50">#REF!</definedName>
    <definedName name="mkt_exit">#REF!</definedName>
    <definedName name="mkt_gross_rent" localSheetId="41">#REF!</definedName>
    <definedName name="mkt_gross_rent" localSheetId="40">#REF!</definedName>
    <definedName name="mkt_gross_rent" localSheetId="51">#REF!</definedName>
    <definedName name="mkt_gross_rent" localSheetId="50">#REF!</definedName>
    <definedName name="mkt_gross_rent">#REF!</definedName>
    <definedName name="mkt_insurance_exp" localSheetId="41">#REF!</definedName>
    <definedName name="mkt_insurance_exp" localSheetId="40">#REF!</definedName>
    <definedName name="mkt_insurance_exp" localSheetId="51">#REF!</definedName>
    <definedName name="mkt_insurance_exp" localSheetId="50">#REF!</definedName>
    <definedName name="mkt_insurance_exp">#REF!</definedName>
    <definedName name="mkt_mgmt_cost" localSheetId="41">#REF!</definedName>
    <definedName name="mkt_mgmt_cost" localSheetId="40">#REF!</definedName>
    <definedName name="mkt_mgmt_cost" localSheetId="51">#REF!</definedName>
    <definedName name="mkt_mgmt_cost" localSheetId="50">#REF!</definedName>
    <definedName name="mkt_mgmt_cost">#REF!</definedName>
    <definedName name="mkt_occupancy" localSheetId="41">#REF!</definedName>
    <definedName name="mkt_occupancy" localSheetId="40">#REF!</definedName>
    <definedName name="mkt_occupancy" localSheetId="51">#REF!</definedName>
    <definedName name="mkt_occupancy" localSheetId="50">#REF!</definedName>
    <definedName name="mkt_occupancy">#REF!</definedName>
    <definedName name="mkt_parking_rev" localSheetId="41">#REF!</definedName>
    <definedName name="mkt_parking_rev" localSheetId="40">#REF!</definedName>
    <definedName name="mkt_parking_rev" localSheetId="51">#REF!</definedName>
    <definedName name="mkt_parking_rev" localSheetId="50">#REF!</definedName>
    <definedName name="mkt_parking_rev">#REF!</definedName>
    <definedName name="mkt_re_tax_exp" localSheetId="41">#REF!</definedName>
    <definedName name="mkt_re_tax_exp" localSheetId="40">#REF!</definedName>
    <definedName name="mkt_re_tax_exp" localSheetId="51">#REF!</definedName>
    <definedName name="mkt_re_tax_exp" localSheetId="50">#REF!</definedName>
    <definedName name="mkt_re_tax_exp">#REF!</definedName>
    <definedName name="mkt_rental_rev" localSheetId="41">#REF!</definedName>
    <definedName name="mkt_rental_rev" localSheetId="40">#REF!</definedName>
    <definedName name="mkt_rental_rev" localSheetId="51">#REF!</definedName>
    <definedName name="mkt_rental_rev" localSheetId="50">#REF!</definedName>
    <definedName name="mkt_rental_rev">#REF!</definedName>
    <definedName name="mkt_utility_rev" localSheetId="41">#REF!</definedName>
    <definedName name="mkt_utility_rev" localSheetId="40">#REF!</definedName>
    <definedName name="mkt_utility_rev" localSheetId="51">#REF!</definedName>
    <definedName name="mkt_utility_rev" localSheetId="50">#REF!</definedName>
    <definedName name="mkt_utility_rev">#REF!</definedName>
    <definedName name="Month" localSheetId="41">#REF!</definedName>
    <definedName name="Month" localSheetId="40">#REF!</definedName>
    <definedName name="Month" localSheetId="51">#REF!</definedName>
    <definedName name="Month" localSheetId="50">#REF!</definedName>
    <definedName name="Month">#REF!</definedName>
    <definedName name="NBA" localSheetId="41">#REF!</definedName>
    <definedName name="NBA" localSheetId="40">#REF!</definedName>
    <definedName name="NBA" localSheetId="51">#REF!</definedName>
    <definedName name="NBA" localSheetId="50">#REF!</definedName>
    <definedName name="NBA">#REF!</definedName>
    <definedName name="OUTPUT" localSheetId="41">#REF!</definedName>
    <definedName name="OUTPUT" localSheetId="40">#REF!</definedName>
    <definedName name="OUTPUT" localSheetId="51">#REF!</definedName>
    <definedName name="OUTPUT" localSheetId="50">#REF!</definedName>
    <definedName name="OUTPUT">#REF!</definedName>
    <definedName name="Output_Range" localSheetId="41">#REF!</definedName>
    <definedName name="Output_Range" localSheetId="40">#REF!</definedName>
    <definedName name="Output_Range" localSheetId="51">#REF!</definedName>
    <definedName name="Output_Range" localSheetId="50">#REF!</definedName>
    <definedName name="Output_Range">#REF!</definedName>
    <definedName name="parking_spaces" localSheetId="41">#REF!</definedName>
    <definedName name="parking_spaces" localSheetId="40">#REF!</definedName>
    <definedName name="parking_spaces" localSheetId="51">#REF!</definedName>
    <definedName name="parking_spaces" localSheetId="50">#REF!</definedName>
    <definedName name="parking_spaces">#REF!</definedName>
    <definedName name="PD" localSheetId="41">#REF!</definedName>
    <definedName name="PD" localSheetId="40">#REF!</definedName>
    <definedName name="PD" localSheetId="51">#REF!</definedName>
    <definedName name="PD" localSheetId="50">#REF!</definedName>
    <definedName name="PD">#REF!</definedName>
    <definedName name="Period">[10]Data!$H$3</definedName>
    <definedName name="phys_cond" localSheetId="41">#REF!</definedName>
    <definedName name="phys_cond" localSheetId="40">#REF!</definedName>
    <definedName name="phys_cond" localSheetId="51">#REF!</definedName>
    <definedName name="phys_cond" localSheetId="50">#REF!</definedName>
    <definedName name="phys_cond" localSheetId="1">#REF!</definedName>
    <definedName name="phys_cond">#REF!</definedName>
    <definedName name="PieChart">"PieChart"</definedName>
    <definedName name="PLdate" localSheetId="41">#REF!</definedName>
    <definedName name="PLdate" localSheetId="40">#REF!</definedName>
    <definedName name="PLdate" localSheetId="51">#REF!</definedName>
    <definedName name="PLdate" localSheetId="50">#REF!</definedName>
    <definedName name="PLdate" localSheetId="1">#REF!</definedName>
    <definedName name="PLdate">#REF!</definedName>
    <definedName name="pool_number" localSheetId="41">#REF!</definedName>
    <definedName name="pool_number" localSheetId="40">#REF!</definedName>
    <definedName name="pool_number" localSheetId="51">#REF!</definedName>
    <definedName name="pool_number" localSheetId="50">#REF!</definedName>
    <definedName name="pool_number">#REF!</definedName>
    <definedName name="post_code" localSheetId="41">#REF!</definedName>
    <definedName name="post_code" localSheetId="40">#REF!</definedName>
    <definedName name="post_code" localSheetId="51">#REF!</definedName>
    <definedName name="post_code" localSheetId="50">#REF!</definedName>
    <definedName name="post_code">#REF!</definedName>
    <definedName name="prefecture" localSheetId="41">#REF!</definedName>
    <definedName name="prefecture" localSheetId="40">#REF!</definedName>
    <definedName name="prefecture" localSheetId="51">#REF!</definedName>
    <definedName name="prefecture" localSheetId="50">#REF!</definedName>
    <definedName name="prefecture">#REF!</definedName>
    <definedName name="Previous">'[11]TB PM'!$B$1:$E$65536</definedName>
    <definedName name="_xlnm.Print_Area" localSheetId="0">Index!$B$2:$D$65</definedName>
    <definedName name="_xlnm.Print_Area" localSheetId="2">'St 1'!$61:$61</definedName>
    <definedName name="_xlnm.Print_Area" localSheetId="23">'St 2.1.1'!$A$2:$U$232</definedName>
    <definedName name="_xlnm.Print_Area" localSheetId="29">'St 3.2'!$A$1:$U$232</definedName>
    <definedName name="_xlnm.Print_Area">[12]概算報告書!#REF!</definedName>
    <definedName name="Print_Area_MI" localSheetId="41">#REF!</definedName>
    <definedName name="Print_Area_MI" localSheetId="40">#REF!</definedName>
    <definedName name="Print_Area_MI" localSheetId="51">#REF!</definedName>
    <definedName name="Print_Area_MI" localSheetId="50">#REF!</definedName>
    <definedName name="Print_Area_MI" localSheetId="1">#REF!</definedName>
    <definedName name="Print_Area_MI">#REF!</definedName>
    <definedName name="Print_Titles_MI" localSheetId="41">#REF!</definedName>
    <definedName name="Print_Titles_MI" localSheetId="40">#REF!</definedName>
    <definedName name="Print_Titles_MI" localSheetId="51">#REF!</definedName>
    <definedName name="Print_Titles_MI" localSheetId="50">#REF!</definedName>
    <definedName name="Print_Titles_MI">#REF!</definedName>
    <definedName name="property_name" localSheetId="41">#REF!</definedName>
    <definedName name="property_name" localSheetId="40">#REF!</definedName>
    <definedName name="property_name" localSheetId="51">#REF!</definedName>
    <definedName name="property_name" localSheetId="50">#REF!</definedName>
    <definedName name="property_name">#REF!</definedName>
    <definedName name="property_number" localSheetId="41">#REF!</definedName>
    <definedName name="property_number" localSheetId="40">#REF!</definedName>
    <definedName name="property_number" localSheetId="51">#REF!</definedName>
    <definedName name="property_number" localSheetId="50">#REF!</definedName>
    <definedName name="property_number">#REF!</definedName>
    <definedName name="property_type" localSheetId="41">#REF!</definedName>
    <definedName name="property_type" localSheetId="40">#REF!</definedName>
    <definedName name="property_type" localSheetId="51">#REF!</definedName>
    <definedName name="property_type" localSheetId="50">#REF!</definedName>
    <definedName name="property_type">#REF!</definedName>
    <definedName name="QUIT" localSheetId="41">#REF!</definedName>
    <definedName name="QUIT" localSheetId="40">#REF!</definedName>
    <definedName name="QUIT" localSheetId="51">#REF!</definedName>
    <definedName name="QUIT" localSheetId="50">#REF!</definedName>
    <definedName name="QUIT">#REF!</definedName>
    <definedName name="RANGE" localSheetId="41">#REF!</definedName>
    <definedName name="RANGE" localSheetId="40">#REF!</definedName>
    <definedName name="RANGE" localSheetId="51">#REF!</definedName>
    <definedName name="RANGE" localSheetId="50">#REF!</definedName>
    <definedName name="RANGE">#REF!</definedName>
    <definedName name="rec_cap_rate" localSheetId="41">#REF!</definedName>
    <definedName name="rec_cap_rate" localSheetId="40">#REF!</definedName>
    <definedName name="rec_cap_rate" localSheetId="51">#REF!</definedName>
    <definedName name="rec_cap_rate" localSheetId="50">#REF!</definedName>
    <definedName name="rec_cap_rate">#REF!</definedName>
    <definedName name="rec_cv" localSheetId="41">#REF!</definedName>
    <definedName name="rec_cv" localSheetId="40">#REF!</definedName>
    <definedName name="rec_cv" localSheetId="51">#REF!</definedName>
    <definedName name="rec_cv" localSheetId="50">#REF!</definedName>
    <definedName name="rec_cv">#REF!</definedName>
    <definedName name="rec_strategy" localSheetId="41">#REF!</definedName>
    <definedName name="rec_strategy" localSheetId="40">#REF!</definedName>
    <definedName name="rec_strategy" localSheetId="51">#REF!</definedName>
    <definedName name="rec_strategy" localSheetId="50">#REF!</definedName>
    <definedName name="rec_strategy">#REF!</definedName>
    <definedName name="rec_year_sale" localSheetId="41">#REF!</definedName>
    <definedName name="rec_year_sale" localSheetId="40">#REF!</definedName>
    <definedName name="rec_year_sale" localSheetId="51">#REF!</definedName>
    <definedName name="rec_year_sale" localSheetId="50">#REF!</definedName>
    <definedName name="rec_year_sale">#REF!</definedName>
    <definedName name="Record2" localSheetId="41">[13]!Record2</definedName>
    <definedName name="Record2" localSheetId="40">[13]!Record2</definedName>
    <definedName name="Record2" localSheetId="51">[13]!Record2</definedName>
    <definedName name="Record2" localSheetId="50">[13]!Record2</definedName>
    <definedName name="Record2">[13]!Record2</definedName>
    <definedName name="Related_Party_Consolidated" localSheetId="41">#REF!</definedName>
    <definedName name="Related_Party_Consolidated" localSheetId="40">#REF!</definedName>
    <definedName name="Related_Party_Consolidated" localSheetId="51">#REF!</definedName>
    <definedName name="Related_Party_Consolidated" localSheetId="50">#REF!</definedName>
    <definedName name="Related_Party_Consolidated" localSheetId="1">#REF!</definedName>
    <definedName name="Related_Party_Consolidated">#REF!</definedName>
    <definedName name="rohan">'[11]TB CM'!$B$1:$E$65536</definedName>
    <definedName name="SAVE" localSheetId="41">#REF!</definedName>
    <definedName name="SAVE" localSheetId="40">#REF!</definedName>
    <definedName name="SAVE" localSheetId="51">#REF!</definedName>
    <definedName name="SAVE" localSheetId="50">#REF!</definedName>
    <definedName name="SAVE" localSheetId="1">#REF!</definedName>
    <definedName name="SAVE">#REF!</definedName>
    <definedName name="Scatter">"Scatter"</definedName>
    <definedName name="Series">"Series"</definedName>
    <definedName name="SI" localSheetId="41">#REF!</definedName>
    <definedName name="SI" localSheetId="40">#REF!</definedName>
    <definedName name="SI" localSheetId="51">#REF!</definedName>
    <definedName name="SI" localSheetId="50">#REF!</definedName>
    <definedName name="SI" localSheetId="1">#REF!</definedName>
    <definedName name="SI">#REF!</definedName>
    <definedName name="SING1" localSheetId="41">#REF!</definedName>
    <definedName name="SING1" localSheetId="40">#REF!</definedName>
    <definedName name="SING1" localSheetId="51">#REF!</definedName>
    <definedName name="SING1" localSheetId="50">#REF!</definedName>
    <definedName name="SING1">#REF!</definedName>
    <definedName name="SING2" localSheetId="41">#REF!</definedName>
    <definedName name="SING2" localSheetId="40">#REF!</definedName>
    <definedName name="SING2" localSheetId="51">#REF!</definedName>
    <definedName name="SING2" localSheetId="50">#REF!</definedName>
    <definedName name="SING2">#REF!</definedName>
    <definedName name="stories" localSheetId="41">#REF!</definedName>
    <definedName name="stories" localSheetId="40">#REF!</definedName>
    <definedName name="stories" localSheetId="51">#REF!</definedName>
    <definedName name="stories" localSheetId="50">#REF!</definedName>
    <definedName name="stories">#REF!</definedName>
    <definedName name="street_address" localSheetId="41">#REF!</definedName>
    <definedName name="street_address" localSheetId="40">#REF!</definedName>
    <definedName name="street_address" localSheetId="51">#REF!</definedName>
    <definedName name="street_address" localSheetId="50">#REF!</definedName>
    <definedName name="street_address">#REF!</definedName>
    <definedName name="T4244_1" localSheetId="41">#REF!</definedName>
    <definedName name="T4244_1" localSheetId="40">#REF!</definedName>
    <definedName name="T4244_1" localSheetId="51">#REF!</definedName>
    <definedName name="T4244_1" localSheetId="50">#REF!</definedName>
    <definedName name="T4244_1">#REF!</definedName>
    <definedName name="T4244_2" localSheetId="41">#REF!</definedName>
    <definedName name="T4244_2" localSheetId="40">#REF!</definedName>
    <definedName name="T4244_2" localSheetId="51">#REF!</definedName>
    <definedName name="T4244_2" localSheetId="50">#REF!</definedName>
    <definedName name="T4244_2">#REF!</definedName>
    <definedName name="T43_1" localSheetId="41">#REF!</definedName>
    <definedName name="T43_1" localSheetId="40">#REF!</definedName>
    <definedName name="T43_1" localSheetId="51">#REF!</definedName>
    <definedName name="T43_1" localSheetId="50">#REF!</definedName>
    <definedName name="T43_1">#REF!</definedName>
    <definedName name="T43_2" localSheetId="41">#REF!</definedName>
    <definedName name="T43_2" localSheetId="40">#REF!</definedName>
    <definedName name="T43_2" localSheetId="51">#REF!</definedName>
    <definedName name="T43_2" localSheetId="50">#REF!</definedName>
    <definedName name="T43_2">#REF!</definedName>
    <definedName name="Table">"Table"</definedName>
    <definedName name="THAI1">#N/A</definedName>
    <definedName name="THAI2">#N/A</definedName>
    <definedName name="TOTAL" localSheetId="41">#REF!</definedName>
    <definedName name="TOTAL" localSheetId="40">#REF!</definedName>
    <definedName name="TOTAL" localSheetId="51">#REF!</definedName>
    <definedName name="TOTAL" localSheetId="50">#REF!</definedName>
    <definedName name="TOTAL" localSheetId="1">#REF!</definedName>
    <definedName name="TOTAL">#REF!</definedName>
    <definedName name="vidya" localSheetId="41">#REF!</definedName>
    <definedName name="vidya" localSheetId="40">#REF!</definedName>
    <definedName name="vidya" localSheetId="51">#REF!</definedName>
    <definedName name="vidya" localSheetId="50">#REF!</definedName>
    <definedName name="vidya">#REF!</definedName>
    <definedName name="Year" localSheetId="41">#REF!</definedName>
    <definedName name="Year" localSheetId="40">#REF!</definedName>
    <definedName name="Year" localSheetId="51">#REF!</definedName>
    <definedName name="Year" localSheetId="50">#REF!</definedName>
    <definedName name="Year">#REF!</definedName>
    <definedName name="year_built" localSheetId="41">#REF!</definedName>
    <definedName name="year_built" localSheetId="40">#REF!</definedName>
    <definedName name="year_built" localSheetId="51">#REF!</definedName>
    <definedName name="year_built" localSheetId="50">#REF!</definedName>
    <definedName name="year_built">#REF!</definedName>
    <definedName name="あ1" localSheetId="41">#REF!</definedName>
    <definedName name="あ1" localSheetId="40">#REF!</definedName>
    <definedName name="あ1" localSheetId="51">#REF!</definedName>
    <definedName name="あ1" localSheetId="50">#REF!</definedName>
    <definedName name="あ1">#REF!</definedName>
    <definedName name="クエリー2" localSheetId="41">#REF!</definedName>
    <definedName name="クエリー2" localSheetId="40">#REF!</definedName>
    <definedName name="クエリー2" localSheetId="51">#REF!</definedName>
    <definedName name="クエリー2" localSheetId="50">#REF!</definedName>
    <definedName name="クエリー2">#REF!</definedName>
    <definedName name="収益価格土地建物" localSheetId="41">#REF!</definedName>
    <definedName name="収益価格土地建物" localSheetId="40">#REF!</definedName>
    <definedName name="収益価格土地建物" localSheetId="51">#REF!</definedName>
    <definedName name="収益価格土地建物" localSheetId="50">#REF!</definedName>
    <definedName name="収益価格土地建物">#REF!</definedName>
    <definedName name="土地収益価格表" localSheetId="41">#REF!</definedName>
    <definedName name="土地収益価格表" localSheetId="40">#REF!</definedName>
    <definedName name="土地収益価格表" localSheetId="51">#REF!</definedName>
    <definedName name="土地収益価格表" localSheetId="50">#REF!</definedName>
    <definedName name="土地収益価格表">#REF!</definedName>
    <definedName name="土地建物効用・積数" localSheetId="41">#REF!</definedName>
    <definedName name="土地建物効用・積数" localSheetId="40">#REF!</definedName>
    <definedName name="土地建物効用・積数" localSheetId="51">#REF!</definedName>
    <definedName name="土地建物効用・積数" localSheetId="50">#REF!</definedName>
    <definedName name="土地建物効用・積数">#REF!</definedName>
    <definedName name="変更" localSheetId="41">#REF!</definedName>
    <definedName name="変更" localSheetId="40">#REF!</definedName>
    <definedName name="変更" localSheetId="51">#REF!</definedName>
    <definedName name="変更" localSheetId="50">#REF!</definedName>
    <definedName name="変更">#REF!</definedName>
    <definedName name="変更2" localSheetId="41">#REF!</definedName>
    <definedName name="変更2" localSheetId="40">#REF!</definedName>
    <definedName name="変更2" localSheetId="51">#REF!</definedName>
    <definedName name="変更2" localSheetId="50">#REF!</definedName>
    <definedName name="変更2">#REF!</definedName>
    <definedName name="変更3" localSheetId="41">#REF!</definedName>
    <definedName name="変更3" localSheetId="40">#REF!</definedName>
    <definedName name="変更3" localSheetId="51">#REF!</definedName>
    <definedName name="変更3" localSheetId="50">#REF!</definedName>
    <definedName name="変更3">#REF!</definedName>
    <definedName name="変更4" localSheetId="41">#REF!</definedName>
    <definedName name="変更4" localSheetId="40">#REF!</definedName>
    <definedName name="変更4" localSheetId="51">#REF!</definedName>
    <definedName name="変更4" localSheetId="50">#REF!</definedName>
    <definedName name="変更4">#REF!</definedName>
    <definedName name="対象土地建物効用・積数" localSheetId="41">#REF!</definedName>
    <definedName name="対象土地建物効用・積数" localSheetId="40">#REF!</definedName>
    <definedName name="対象土地建物効用・積数" localSheetId="51">#REF!</definedName>
    <definedName name="対象土地建物効用・積数" localSheetId="50">#REF!</definedName>
    <definedName name="対象土地建物効用・積数">#REF!</definedName>
    <definedName name="建物構造_選択一覧表" localSheetId="41">#REF!</definedName>
    <definedName name="建物構造_選択一覧表" localSheetId="40">#REF!</definedName>
    <definedName name="建物構造_選択一覧表" localSheetId="51">#REF!</definedName>
    <definedName name="建物構造_選択一覧表" localSheetId="50">#REF!</definedName>
    <definedName name="建物構造_選択一覧表">#REF!</definedName>
    <definedName name="建物用途_選択一覧表" localSheetId="41">#REF!</definedName>
    <definedName name="建物用途_選択一覧表" localSheetId="40">#REF!</definedName>
    <definedName name="建物用途_選択一覧表" localSheetId="51">#REF!</definedName>
    <definedName name="建物用途_選択一覧表" localSheetId="50">#REF!</definedName>
    <definedName name="建物用途_選択一覧表">#REF!</definedName>
    <definedName name="用途地域" localSheetId="41">#REF!</definedName>
    <definedName name="用途地域" localSheetId="40">#REF!</definedName>
    <definedName name="用途地域" localSheetId="51">#REF!</definedName>
    <definedName name="用途地域" localSheetId="50">#REF!</definedName>
    <definedName name="用途地域">#REF!</definedName>
    <definedName name="調整A" localSheetId="41">#REF!</definedName>
    <definedName name="調整A" localSheetId="40">#REF!</definedName>
    <definedName name="調整A" localSheetId="51">#REF!</definedName>
    <definedName name="調整A" localSheetId="50">#REF!</definedName>
    <definedName name="調整A">#REF!</definedName>
    <definedName name="階層別" localSheetId="41">#REF!</definedName>
    <definedName name="階層別" localSheetId="40">#REF!</definedName>
    <definedName name="階層別" localSheetId="51">#REF!</definedName>
    <definedName name="階層別" localSheetId="50">#REF!</definedName>
    <definedName name="階層別">#REF!</definedName>
    <definedName name="階層別効用・積数" localSheetId="41">#REF!</definedName>
    <definedName name="階層別効用・積数" localSheetId="40">#REF!</definedName>
    <definedName name="階層別効用・積数" localSheetId="51">#REF!</definedName>
    <definedName name="階層別効用・積数" localSheetId="50">#REF!</definedName>
    <definedName name="階層別効用・積数">#REF!</definedName>
    <definedName name="階層別効用比" localSheetId="41">#REF!</definedName>
    <definedName name="階層別効用比" localSheetId="40">#REF!</definedName>
    <definedName name="階層別効用比" localSheetId="51">#REF!</definedName>
    <definedName name="階層別効用比" localSheetId="50">#REF!</definedName>
    <definedName name="階層別効用比">#REF!</definedName>
    <definedName name="階層別用途一覧" localSheetId="41">#REF!</definedName>
    <definedName name="階層別用途一覧" localSheetId="40">#REF!</definedName>
    <definedName name="階層別用途一覧" localSheetId="51">#REF!</definedName>
    <definedName name="階層別用途一覧" localSheetId="50">#REF!</definedName>
    <definedName name="階層別用途一覧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9" i="99" l="1"/>
  <c r="O36" i="99"/>
  <c r="N52" i="99"/>
  <c r="N17" i="99"/>
  <c r="N46" i="99"/>
  <c r="N15" i="99"/>
  <c r="N11" i="99"/>
  <c r="N7" i="99"/>
  <c r="F231" i="34"/>
  <c r="R230" i="34"/>
  <c r="I230" i="34"/>
  <c r="U229" i="34"/>
  <c r="S227" i="34"/>
  <c r="J227" i="34"/>
  <c r="V226" i="34"/>
  <c r="Q225" i="34"/>
  <c r="O223" i="34"/>
  <c r="F223" i="34"/>
  <c r="R222" i="34"/>
  <c r="I222" i="34"/>
  <c r="L221" i="34"/>
  <c r="D221" i="34"/>
  <c r="V218" i="34"/>
  <c r="M218" i="34"/>
  <c r="L218" i="34"/>
  <c r="E218" i="34"/>
  <c r="O215" i="34"/>
  <c r="F215" i="34"/>
  <c r="R214" i="34"/>
  <c r="I214" i="34"/>
  <c r="L213" i="34"/>
  <c r="D213" i="34"/>
  <c r="S211" i="34"/>
  <c r="V210" i="34"/>
  <c r="M210" i="34"/>
  <c r="M210" i="32" s="1"/>
  <c r="E210" i="34"/>
  <c r="Q209" i="34"/>
  <c r="F207" i="34"/>
  <c r="R206" i="34"/>
  <c r="I206" i="34"/>
  <c r="K205" i="34"/>
  <c r="V202" i="34"/>
  <c r="F199" i="34"/>
  <c r="I198" i="34"/>
  <c r="U197" i="34"/>
  <c r="D197" i="34"/>
  <c r="S195" i="34"/>
  <c r="J195" i="34"/>
  <c r="U194" i="34"/>
  <c r="M194" i="34"/>
  <c r="M194" i="32" s="1"/>
  <c r="E194" i="34"/>
  <c r="F191" i="34"/>
  <c r="I190" i="34"/>
  <c r="L189" i="34"/>
  <c r="J187" i="34"/>
  <c r="V186" i="34"/>
  <c r="E186" i="34"/>
  <c r="Q185" i="34"/>
  <c r="O183" i="34"/>
  <c r="R182" i="34"/>
  <c r="I182" i="34"/>
  <c r="D181" i="34"/>
  <c r="V178" i="34"/>
  <c r="U178" i="34"/>
  <c r="M178" i="34"/>
  <c r="M178" i="32" s="1"/>
  <c r="E178" i="34"/>
  <c r="Q177" i="34"/>
  <c r="T176" i="34"/>
  <c r="F175" i="34"/>
  <c r="I174" i="34"/>
  <c r="D173" i="34"/>
  <c r="S171" i="34"/>
  <c r="V170" i="34"/>
  <c r="M170" i="34"/>
  <c r="M170" i="32" s="1"/>
  <c r="Q169" i="34"/>
  <c r="F167" i="34"/>
  <c r="I166" i="34"/>
  <c r="S163" i="34"/>
  <c r="J163" i="34"/>
  <c r="V162" i="34"/>
  <c r="Q161" i="34"/>
  <c r="T160" i="34"/>
  <c r="V159" i="34"/>
  <c r="O159" i="34"/>
  <c r="F159" i="34"/>
  <c r="R158" i="34"/>
  <c r="I158" i="34"/>
  <c r="D157" i="34"/>
  <c r="V154" i="34"/>
  <c r="U154" i="34"/>
  <c r="M154" i="34"/>
  <c r="O151" i="34"/>
  <c r="F151" i="34"/>
  <c r="R150" i="34"/>
  <c r="I150" i="34"/>
  <c r="L149" i="34"/>
  <c r="D149" i="34"/>
  <c r="S147" i="34"/>
  <c r="V146" i="34"/>
  <c r="M146" i="34"/>
  <c r="M146" i="32" s="1"/>
  <c r="Q145" i="34"/>
  <c r="F143" i="34"/>
  <c r="I142" i="34"/>
  <c r="S139" i="34"/>
  <c r="E138" i="34"/>
  <c r="Q137" i="34"/>
  <c r="O135" i="34"/>
  <c r="F135" i="34"/>
  <c r="R134" i="34"/>
  <c r="I134" i="34"/>
  <c r="L133" i="34"/>
  <c r="D133" i="34"/>
  <c r="S131" i="34"/>
  <c r="U130" i="34"/>
  <c r="M130" i="34"/>
  <c r="E130" i="34"/>
  <c r="W127" i="34"/>
  <c r="O127" i="34"/>
  <c r="F127" i="34"/>
  <c r="Q126" i="34"/>
  <c r="I126" i="34"/>
  <c r="L125" i="34"/>
  <c r="D125" i="34"/>
  <c r="S123" i="34"/>
  <c r="V115" i="34"/>
  <c r="M115" i="34"/>
  <c r="E115" i="34"/>
  <c r="K113" i="34"/>
  <c r="W112" i="34"/>
  <c r="W112" i="32" s="1"/>
  <c r="O112" i="34"/>
  <c r="F112" i="34"/>
  <c r="R111" i="34"/>
  <c r="I111" i="34"/>
  <c r="U110" i="34"/>
  <c r="K110" i="34"/>
  <c r="S108" i="34"/>
  <c r="J108" i="34"/>
  <c r="V107" i="34"/>
  <c r="M107" i="34"/>
  <c r="M107" i="32" s="1"/>
  <c r="E107" i="34"/>
  <c r="H106" i="34"/>
  <c r="K105" i="34"/>
  <c r="W104" i="34"/>
  <c r="W104" i="32" s="1"/>
  <c r="E104" i="34"/>
  <c r="R103" i="34"/>
  <c r="U102" i="34"/>
  <c r="W101" i="34"/>
  <c r="G101" i="34"/>
  <c r="S100" i="34"/>
  <c r="J100" i="34"/>
  <c r="V99" i="34"/>
  <c r="Q98" i="34"/>
  <c r="H98" i="34"/>
  <c r="K97" i="34"/>
  <c r="W96" i="34"/>
  <c r="W96" i="32" s="1"/>
  <c r="F96" i="34"/>
  <c r="R95" i="34"/>
  <c r="S92" i="34"/>
  <c r="J92" i="34"/>
  <c r="V91" i="34"/>
  <c r="K89" i="34"/>
  <c r="O88" i="34"/>
  <c r="F88" i="34"/>
  <c r="R87" i="34"/>
  <c r="T86" i="34"/>
  <c r="G85" i="34"/>
  <c r="S84" i="34"/>
  <c r="J84" i="34"/>
  <c r="V83" i="34"/>
  <c r="H82" i="34"/>
  <c r="K81" i="34"/>
  <c r="M80" i="34"/>
  <c r="F80" i="34"/>
  <c r="R79" i="34"/>
  <c r="I79" i="34"/>
  <c r="K78" i="34"/>
  <c r="J76" i="34"/>
  <c r="V75" i="34"/>
  <c r="H74" i="34"/>
  <c r="S73" i="34"/>
  <c r="K73" i="34"/>
  <c r="V72" i="34"/>
  <c r="F72" i="34"/>
  <c r="R71" i="34"/>
  <c r="T70" i="34"/>
  <c r="J68" i="34"/>
  <c r="V67" i="34"/>
  <c r="H66" i="34"/>
  <c r="K65" i="34"/>
  <c r="W64" i="34"/>
  <c r="F64" i="34"/>
  <c r="R63" i="34"/>
  <c r="S60" i="34"/>
  <c r="R60" i="34"/>
  <c r="V59" i="34"/>
  <c r="P58" i="34"/>
  <c r="K57" i="34"/>
  <c r="F56" i="34"/>
  <c r="R55" i="34"/>
  <c r="K54" i="34"/>
  <c r="O53" i="34"/>
  <c r="J52" i="34"/>
  <c r="V51" i="34"/>
  <c r="L51" i="34"/>
  <c r="H50" i="34"/>
  <c r="K49" i="34"/>
  <c r="O48" i="34"/>
  <c r="M48" i="34"/>
  <c r="M48" i="32" s="1"/>
  <c r="R47" i="34"/>
  <c r="U46" i="34"/>
  <c r="G45" i="34"/>
  <c r="J44" i="34"/>
  <c r="V43" i="34"/>
  <c r="K41" i="34"/>
  <c r="W40" i="34"/>
  <c r="W40" i="32" s="1"/>
  <c r="O40" i="34"/>
  <c r="M40" i="34"/>
  <c r="M40" i="32" s="1"/>
  <c r="R39" i="34"/>
  <c r="T38" i="34"/>
  <c r="J36" i="34"/>
  <c r="V35" i="34"/>
  <c r="U35" i="34"/>
  <c r="Q34" i="34"/>
  <c r="K33" i="34"/>
  <c r="W32" i="34"/>
  <c r="W32" i="32" s="1"/>
  <c r="O32" i="34"/>
  <c r="M32" i="34"/>
  <c r="M32" i="32" s="1"/>
  <c r="F32" i="34"/>
  <c r="R31" i="34"/>
  <c r="I31" i="34"/>
  <c r="G29" i="34"/>
  <c r="J28" i="34"/>
  <c r="W24" i="34"/>
  <c r="W24" i="32" s="1"/>
  <c r="R23" i="34"/>
  <c r="Q23" i="34"/>
  <c r="J20" i="34"/>
  <c r="V19" i="34"/>
  <c r="K17" i="34"/>
  <c r="O16" i="34"/>
  <c r="F16" i="34"/>
  <c r="R15" i="34"/>
  <c r="U14" i="34"/>
  <c r="T14" i="34"/>
  <c r="G13" i="34"/>
  <c r="J12" i="34"/>
  <c r="V11" i="34"/>
  <c r="Q10" i="34"/>
  <c r="K9" i="34"/>
  <c r="F8" i="34"/>
  <c r="R7" i="34"/>
  <c r="AG232" i="23"/>
  <c r="AF232" i="23"/>
  <c r="Z232" i="23"/>
  <c r="Q232" i="23"/>
  <c r="O232" i="23"/>
  <c r="H232" i="23"/>
  <c r="G232" i="23"/>
  <c r="F232" i="23"/>
  <c r="AD231" i="23"/>
  <c r="AB231" i="23"/>
  <c r="U231" i="23"/>
  <c r="T231" i="23"/>
  <c r="S231" i="23"/>
  <c r="L231" i="23"/>
  <c r="K231" i="23"/>
  <c r="J231" i="23"/>
  <c r="D231" i="23"/>
  <c r="AG230" i="23"/>
  <c r="AF230" i="23"/>
  <c r="Z230" i="23"/>
  <c r="W230" i="23"/>
  <c r="Q230" i="23"/>
  <c r="O230" i="23"/>
  <c r="H230" i="23"/>
  <c r="G230" i="23"/>
  <c r="F230" i="23"/>
  <c r="AD229" i="23"/>
  <c r="AB229" i="23"/>
  <c r="U229" i="23"/>
  <c r="T229" i="23"/>
  <c r="S229" i="23"/>
  <c r="L229" i="23"/>
  <c r="J229" i="23"/>
  <c r="D229" i="23"/>
  <c r="AG228" i="23"/>
  <c r="AF228" i="23"/>
  <c r="Z228" i="23"/>
  <c r="W228" i="23"/>
  <c r="Q228" i="23"/>
  <c r="P228" i="23"/>
  <c r="O228" i="23"/>
  <c r="H228" i="23"/>
  <c r="G228" i="23"/>
  <c r="F228" i="23"/>
  <c r="AD227" i="23"/>
  <c r="AC227" i="23"/>
  <c r="AB227" i="23"/>
  <c r="U227" i="23"/>
  <c r="T227" i="23"/>
  <c r="S227" i="23"/>
  <c r="L227" i="23"/>
  <c r="J227" i="23"/>
  <c r="D227" i="23"/>
  <c r="AG226" i="23"/>
  <c r="AF226" i="23"/>
  <c r="Z226" i="23"/>
  <c r="W226" i="23"/>
  <c r="Q226" i="23"/>
  <c r="P226" i="23"/>
  <c r="O226" i="23"/>
  <c r="H226" i="23"/>
  <c r="F226" i="23"/>
  <c r="AC225" i="23"/>
  <c r="AB225" i="23"/>
  <c r="U225" i="23"/>
  <c r="T225" i="23"/>
  <c r="S225" i="23"/>
  <c r="L225" i="23"/>
  <c r="J225" i="23"/>
  <c r="D225" i="23"/>
  <c r="AG224" i="23"/>
  <c r="AF224" i="23"/>
  <c r="Z224" i="23"/>
  <c r="W224" i="23"/>
  <c r="Q224" i="23"/>
  <c r="O224" i="23"/>
  <c r="H224" i="23"/>
  <c r="F224" i="23"/>
  <c r="AD223" i="23"/>
  <c r="U223" i="23"/>
  <c r="T223" i="23"/>
  <c r="S223" i="23"/>
  <c r="L223" i="23"/>
  <c r="K223" i="23"/>
  <c r="D223" i="23"/>
  <c r="AG222" i="23"/>
  <c r="AF222" i="23"/>
  <c r="Z222" i="23"/>
  <c r="W222" i="23"/>
  <c r="Q222" i="23"/>
  <c r="O222" i="23"/>
  <c r="H222" i="23"/>
  <c r="G222" i="23"/>
  <c r="F222" i="23"/>
  <c r="AD221" i="23"/>
  <c r="AB221" i="23"/>
  <c r="U221" i="23"/>
  <c r="T221" i="23"/>
  <c r="S221" i="23"/>
  <c r="L221" i="23"/>
  <c r="K221" i="23"/>
  <c r="J221" i="23"/>
  <c r="D221" i="23"/>
  <c r="AG220" i="23"/>
  <c r="AF220" i="23"/>
  <c r="Z220" i="23"/>
  <c r="Y220" i="23"/>
  <c r="W220" i="23"/>
  <c r="Q220" i="23"/>
  <c r="O220" i="23"/>
  <c r="H220" i="23"/>
  <c r="F220" i="23"/>
  <c r="AD219" i="23"/>
  <c r="AB219" i="23"/>
  <c r="U219" i="23"/>
  <c r="T219" i="23"/>
  <c r="S219" i="23"/>
  <c r="L219" i="23"/>
  <c r="K219" i="23"/>
  <c r="J219" i="23"/>
  <c r="D219" i="23"/>
  <c r="AG218" i="23"/>
  <c r="AF218" i="23"/>
  <c r="Z218" i="23"/>
  <c r="Y218" i="23"/>
  <c r="W218" i="23"/>
  <c r="Q218" i="23"/>
  <c r="H218" i="23"/>
  <c r="F218" i="23"/>
  <c r="AD217" i="23"/>
  <c r="AB217" i="23"/>
  <c r="U217" i="23"/>
  <c r="T217" i="23"/>
  <c r="S217" i="23"/>
  <c r="L217" i="23"/>
  <c r="D217" i="23"/>
  <c r="AG216" i="23"/>
  <c r="AF216" i="23"/>
  <c r="Z216" i="23"/>
  <c r="W216" i="23"/>
  <c r="Q216" i="23"/>
  <c r="O216" i="23"/>
  <c r="H216" i="23"/>
  <c r="F216" i="23"/>
  <c r="AD215" i="23"/>
  <c r="AB215" i="23"/>
  <c r="U215" i="23"/>
  <c r="T215" i="23"/>
  <c r="L215" i="23"/>
  <c r="K215" i="23"/>
  <c r="J215" i="23"/>
  <c r="D215" i="23"/>
  <c r="AG214" i="23"/>
  <c r="AF214" i="23"/>
  <c r="Z214" i="23"/>
  <c r="W214" i="23"/>
  <c r="Q214" i="23"/>
  <c r="O214" i="23"/>
  <c r="H214" i="23"/>
  <c r="F214" i="23"/>
  <c r="AD213" i="23"/>
  <c r="AB213" i="23"/>
  <c r="U213" i="23"/>
  <c r="T213" i="23"/>
  <c r="S213" i="23"/>
  <c r="L213" i="23"/>
  <c r="J213" i="23"/>
  <c r="D213" i="23"/>
  <c r="AG212" i="23"/>
  <c r="AF212" i="23"/>
  <c r="Z212" i="23"/>
  <c r="W212" i="23"/>
  <c r="Q212" i="23"/>
  <c r="P212" i="23"/>
  <c r="O212" i="23"/>
  <c r="H212" i="23"/>
  <c r="F212" i="23"/>
  <c r="AD211" i="23"/>
  <c r="AC211" i="23"/>
  <c r="AB211" i="23"/>
  <c r="U211" i="23"/>
  <c r="T211" i="23"/>
  <c r="S211" i="23"/>
  <c r="L211" i="23"/>
  <c r="J211" i="23"/>
  <c r="D211" i="23"/>
  <c r="AG210" i="23"/>
  <c r="AF210" i="23"/>
  <c r="Z210" i="23"/>
  <c r="Y210" i="23"/>
  <c r="W210" i="23"/>
  <c r="Q210" i="23"/>
  <c r="P210" i="23"/>
  <c r="O210" i="23"/>
  <c r="H210" i="23"/>
  <c r="G210" i="23"/>
  <c r="F210" i="23"/>
  <c r="AD209" i="23"/>
  <c r="AC209" i="23"/>
  <c r="AB209" i="23"/>
  <c r="U209" i="23"/>
  <c r="T209" i="23"/>
  <c r="S209" i="23"/>
  <c r="L209" i="23"/>
  <c r="J209" i="23"/>
  <c r="D209" i="23"/>
  <c r="AG208" i="23"/>
  <c r="AF208" i="23"/>
  <c r="Z208" i="23"/>
  <c r="Q208" i="23"/>
  <c r="O208" i="23"/>
  <c r="H208" i="23"/>
  <c r="G208" i="23"/>
  <c r="F208" i="23"/>
  <c r="AD207" i="23"/>
  <c r="AB207" i="23"/>
  <c r="T207" i="23"/>
  <c r="S207" i="23"/>
  <c r="L207" i="23"/>
  <c r="J207" i="23"/>
  <c r="D207" i="23"/>
  <c r="AG206" i="23"/>
  <c r="AF206" i="23"/>
  <c r="Z206" i="23"/>
  <c r="W206" i="23"/>
  <c r="Q206" i="23"/>
  <c r="H206" i="23"/>
  <c r="G206" i="23"/>
  <c r="F206" i="23"/>
  <c r="AD205" i="23"/>
  <c r="AB205" i="23"/>
  <c r="U205" i="23"/>
  <c r="T205" i="23"/>
  <c r="S205" i="23"/>
  <c r="L205" i="23"/>
  <c r="J205" i="23"/>
  <c r="D205" i="23"/>
  <c r="AG204" i="23"/>
  <c r="AF204" i="23"/>
  <c r="Z204" i="23"/>
  <c r="Y204" i="23"/>
  <c r="W204" i="23"/>
  <c r="Q204" i="23"/>
  <c r="O204" i="23"/>
  <c r="H204" i="23"/>
  <c r="F204" i="23"/>
  <c r="AD203" i="23"/>
  <c r="U203" i="23"/>
  <c r="S203" i="23"/>
  <c r="L203" i="23"/>
  <c r="J203" i="23"/>
  <c r="D203" i="23"/>
  <c r="AG202" i="23"/>
  <c r="AF202" i="23"/>
  <c r="Z202" i="23"/>
  <c r="Y202" i="23"/>
  <c r="Q202" i="23"/>
  <c r="O202" i="23"/>
  <c r="H202" i="23"/>
  <c r="F202" i="23"/>
  <c r="AD201" i="23"/>
  <c r="AB201" i="23"/>
  <c r="U201" i="23"/>
  <c r="S201" i="23"/>
  <c r="L201" i="23"/>
  <c r="K201" i="23"/>
  <c r="J201" i="23"/>
  <c r="D201" i="23"/>
  <c r="AG200" i="23"/>
  <c r="AF200" i="23"/>
  <c r="Z200" i="23"/>
  <c r="Y200" i="23"/>
  <c r="W200" i="23"/>
  <c r="Q200" i="23"/>
  <c r="O200" i="23"/>
  <c r="H200" i="23"/>
  <c r="F200" i="23"/>
  <c r="AD199" i="23"/>
  <c r="AB199" i="23"/>
  <c r="U199" i="23"/>
  <c r="S199" i="23"/>
  <c r="L199" i="23"/>
  <c r="K199" i="23"/>
  <c r="J199" i="23"/>
  <c r="D199" i="23"/>
  <c r="AG198" i="23"/>
  <c r="AF198" i="23"/>
  <c r="Z198" i="23"/>
  <c r="Q198" i="23"/>
  <c r="O198" i="23"/>
  <c r="H198" i="23"/>
  <c r="F198" i="23"/>
  <c r="AD197" i="23"/>
  <c r="AB197" i="23"/>
  <c r="U197" i="23"/>
  <c r="S197" i="23"/>
  <c r="L197" i="23"/>
  <c r="K197" i="23"/>
  <c r="J197" i="23"/>
  <c r="D197" i="23"/>
  <c r="AG196" i="23"/>
  <c r="AF196" i="23"/>
  <c r="Z196" i="23"/>
  <c r="W196" i="23"/>
  <c r="Q196" i="23"/>
  <c r="O196" i="23"/>
  <c r="H196" i="23"/>
  <c r="F196" i="23"/>
  <c r="AD195" i="23"/>
  <c r="AC195" i="23"/>
  <c r="AB195" i="23"/>
  <c r="U195" i="23"/>
  <c r="S195" i="23"/>
  <c r="L195" i="23"/>
  <c r="J195" i="23"/>
  <c r="D195" i="23"/>
  <c r="AG194" i="23"/>
  <c r="AF194" i="23"/>
  <c r="Z194" i="23"/>
  <c r="Q194" i="23"/>
  <c r="O194" i="23"/>
  <c r="H194" i="23"/>
  <c r="F194" i="23"/>
  <c r="AD193" i="23"/>
  <c r="AC193" i="23"/>
  <c r="AB193" i="23"/>
  <c r="U193" i="23"/>
  <c r="S193" i="23"/>
  <c r="L193" i="23"/>
  <c r="J193" i="23"/>
  <c r="D193" i="23"/>
  <c r="AG192" i="23"/>
  <c r="AF192" i="23"/>
  <c r="Z192" i="23"/>
  <c r="W192" i="23"/>
  <c r="Q192" i="23"/>
  <c r="O192" i="23"/>
  <c r="H192" i="23"/>
  <c r="F192" i="23"/>
  <c r="AD191" i="23"/>
  <c r="AB191" i="23"/>
  <c r="U191" i="23"/>
  <c r="S191" i="23"/>
  <c r="L191" i="23"/>
  <c r="D191" i="23"/>
  <c r="AG190" i="23"/>
  <c r="AF190" i="23"/>
  <c r="Z190" i="23"/>
  <c r="Q190" i="23"/>
  <c r="O190" i="23"/>
  <c r="H190" i="23"/>
  <c r="G190" i="23"/>
  <c r="F190" i="23"/>
  <c r="AD189" i="23"/>
  <c r="AB189" i="23"/>
  <c r="U189" i="23"/>
  <c r="S189" i="23"/>
  <c r="L189" i="23"/>
  <c r="J189" i="23"/>
  <c r="AG188" i="23"/>
  <c r="AF188" i="23"/>
  <c r="Z188" i="23"/>
  <c r="Y188" i="23"/>
  <c r="W188" i="23"/>
  <c r="Q188" i="23"/>
  <c r="O188" i="23"/>
  <c r="H188" i="23"/>
  <c r="G188" i="23"/>
  <c r="F188" i="23"/>
  <c r="AD187" i="23"/>
  <c r="AB187" i="23"/>
  <c r="U187" i="23"/>
  <c r="S187" i="23"/>
  <c r="L187" i="23"/>
  <c r="J187" i="23"/>
  <c r="D187" i="23"/>
  <c r="AG186" i="23"/>
  <c r="AF186" i="23"/>
  <c r="Z186" i="23"/>
  <c r="Y186" i="23"/>
  <c r="Q186" i="23"/>
  <c r="O186" i="23"/>
  <c r="H186" i="23"/>
  <c r="G186" i="23"/>
  <c r="F186" i="23"/>
  <c r="AD185" i="23"/>
  <c r="AB185" i="23"/>
  <c r="U185" i="23"/>
  <c r="S185" i="23"/>
  <c r="L185" i="23"/>
  <c r="D185" i="23"/>
  <c r="AG184" i="23"/>
  <c r="AF184" i="23"/>
  <c r="Z184" i="23"/>
  <c r="W184" i="23"/>
  <c r="Q184" i="23"/>
  <c r="O184" i="23"/>
  <c r="H184" i="23"/>
  <c r="F184" i="23"/>
  <c r="AD183" i="23"/>
  <c r="AC183" i="23"/>
  <c r="AB183" i="23"/>
  <c r="U183" i="23"/>
  <c r="S183" i="23"/>
  <c r="L183" i="23"/>
  <c r="K183" i="23"/>
  <c r="J183" i="23"/>
  <c r="D183" i="23"/>
  <c r="AG182" i="23"/>
  <c r="AF182" i="23"/>
  <c r="Z182" i="23"/>
  <c r="Q182" i="23"/>
  <c r="O182" i="23"/>
  <c r="H182" i="23"/>
  <c r="F182" i="23"/>
  <c r="AD181" i="23"/>
  <c r="U181" i="23"/>
  <c r="S181" i="23"/>
  <c r="L181" i="23"/>
  <c r="J181" i="23"/>
  <c r="D181" i="23"/>
  <c r="AG180" i="23"/>
  <c r="AF180" i="23"/>
  <c r="Z180" i="23"/>
  <c r="W180" i="23"/>
  <c r="Q180" i="23"/>
  <c r="O180" i="23"/>
  <c r="H180" i="23"/>
  <c r="F180" i="23"/>
  <c r="AD179" i="23"/>
  <c r="AC179" i="23"/>
  <c r="AB179" i="23"/>
  <c r="U179" i="23"/>
  <c r="S179" i="23"/>
  <c r="L179" i="23"/>
  <c r="K179" i="23"/>
  <c r="J179" i="23"/>
  <c r="D179" i="23"/>
  <c r="AG178" i="23"/>
  <c r="Z178" i="23"/>
  <c r="Y178" i="23"/>
  <c r="P178" i="23"/>
  <c r="O178" i="23"/>
  <c r="H178" i="23"/>
  <c r="F178" i="23"/>
  <c r="AD177" i="23"/>
  <c r="AC177" i="23"/>
  <c r="AB177" i="23"/>
  <c r="U177" i="23"/>
  <c r="S177" i="23"/>
  <c r="L177" i="23"/>
  <c r="K177" i="23"/>
  <c r="J177" i="23"/>
  <c r="D177" i="23"/>
  <c r="AG176" i="23"/>
  <c r="AF176" i="23"/>
  <c r="Z176" i="23"/>
  <c r="W176" i="23"/>
  <c r="Q176" i="23"/>
  <c r="P176" i="23"/>
  <c r="O176" i="23"/>
  <c r="H176" i="23"/>
  <c r="F176" i="23"/>
  <c r="AD175" i="23"/>
  <c r="AB175" i="23"/>
  <c r="U175" i="23"/>
  <c r="S175" i="23"/>
  <c r="L175" i="23"/>
  <c r="J175" i="23"/>
  <c r="D175" i="23"/>
  <c r="AG174" i="23"/>
  <c r="AF174" i="23"/>
  <c r="Z174" i="23"/>
  <c r="W174" i="23"/>
  <c r="Q174" i="23"/>
  <c r="P174" i="23"/>
  <c r="O174" i="23"/>
  <c r="H174" i="23"/>
  <c r="G174" i="23"/>
  <c r="F174" i="23"/>
  <c r="AD173" i="23"/>
  <c r="AB173" i="23"/>
  <c r="U173" i="23"/>
  <c r="S173" i="23"/>
  <c r="L173" i="23"/>
  <c r="J173" i="23"/>
  <c r="D173" i="23"/>
  <c r="AG172" i="23"/>
  <c r="AF172" i="23"/>
  <c r="Z172" i="23"/>
  <c r="Y172" i="23"/>
  <c r="W172" i="23"/>
  <c r="Q172" i="23"/>
  <c r="P172" i="23"/>
  <c r="O172" i="23"/>
  <c r="H172" i="23"/>
  <c r="F172" i="23"/>
  <c r="AD171" i="23"/>
  <c r="AB171" i="23"/>
  <c r="U171" i="23"/>
  <c r="L171" i="23"/>
  <c r="J171" i="23"/>
  <c r="D171" i="23"/>
  <c r="AG170" i="23"/>
  <c r="AF170" i="23"/>
  <c r="Z170" i="23"/>
  <c r="Y170" i="23"/>
  <c r="W170" i="23"/>
  <c r="P170" i="23"/>
  <c r="O170" i="23"/>
  <c r="H170" i="23"/>
  <c r="F170" i="23"/>
  <c r="AD169" i="23"/>
  <c r="AB169" i="23"/>
  <c r="U169" i="23"/>
  <c r="S169" i="23"/>
  <c r="L169" i="23"/>
  <c r="J169" i="23"/>
  <c r="D169" i="23"/>
  <c r="AG168" i="23"/>
  <c r="AF168" i="23"/>
  <c r="Z168" i="23"/>
  <c r="Y168" i="23"/>
  <c r="W168" i="23"/>
  <c r="Q168" i="23"/>
  <c r="P168" i="23"/>
  <c r="O168" i="23"/>
  <c r="H168" i="23"/>
  <c r="G168" i="23"/>
  <c r="F168" i="23"/>
  <c r="AD167" i="23"/>
  <c r="AB167" i="23"/>
  <c r="U167" i="23"/>
  <c r="S167" i="23"/>
  <c r="L167" i="23"/>
  <c r="K167" i="23"/>
  <c r="J167" i="23"/>
  <c r="D167" i="23"/>
  <c r="AG166" i="23"/>
  <c r="AF166" i="23"/>
  <c r="Z166" i="23"/>
  <c r="Y166" i="23"/>
  <c r="W166" i="23"/>
  <c r="Q166" i="23"/>
  <c r="P166" i="23"/>
  <c r="O166" i="23"/>
  <c r="H166" i="23"/>
  <c r="G166" i="23"/>
  <c r="F166" i="23"/>
  <c r="AD165" i="23"/>
  <c r="AB165" i="23"/>
  <c r="U165" i="23"/>
  <c r="S165" i="23"/>
  <c r="L165" i="23"/>
  <c r="J165" i="23"/>
  <c r="D165" i="23"/>
  <c r="AG164" i="23"/>
  <c r="AF164" i="23"/>
  <c r="Z164" i="23"/>
  <c r="Y164" i="23"/>
  <c r="W164" i="23"/>
  <c r="Q164" i="23"/>
  <c r="P164" i="23"/>
  <c r="H164" i="23"/>
  <c r="G164" i="23"/>
  <c r="F164" i="23"/>
  <c r="AD163" i="23"/>
  <c r="AC163" i="23"/>
  <c r="AB163" i="23"/>
  <c r="U163" i="23"/>
  <c r="S163" i="23"/>
  <c r="L163" i="23"/>
  <c r="J163" i="23"/>
  <c r="D163" i="23"/>
  <c r="AF162" i="23"/>
  <c r="Z162" i="23"/>
  <c r="Y162" i="23"/>
  <c r="W162" i="23"/>
  <c r="Q162" i="23"/>
  <c r="P162" i="23"/>
  <c r="O162" i="23"/>
  <c r="H162" i="23"/>
  <c r="F162" i="23"/>
  <c r="AD161" i="23"/>
  <c r="AC161" i="23"/>
  <c r="AB161" i="23"/>
  <c r="U161" i="23"/>
  <c r="S161" i="23"/>
  <c r="L161" i="23"/>
  <c r="J161" i="23"/>
  <c r="D161" i="23"/>
  <c r="AF160" i="23"/>
  <c r="Z160" i="23"/>
  <c r="Y160" i="23"/>
  <c r="Q160" i="23"/>
  <c r="P160" i="23"/>
  <c r="O160" i="23"/>
  <c r="H160" i="23"/>
  <c r="AD159" i="23"/>
  <c r="AB159" i="23"/>
  <c r="U159" i="23"/>
  <c r="S159" i="23"/>
  <c r="L159" i="23"/>
  <c r="K159" i="23"/>
  <c r="J159" i="23"/>
  <c r="D159" i="23"/>
  <c r="Z158" i="23"/>
  <c r="Y158" i="23"/>
  <c r="W158" i="23"/>
  <c r="Q158" i="23"/>
  <c r="P158" i="23"/>
  <c r="O158" i="23"/>
  <c r="H158" i="23"/>
  <c r="G158" i="23"/>
  <c r="F158" i="23"/>
  <c r="AD157" i="23"/>
  <c r="AB157" i="23"/>
  <c r="U157" i="23"/>
  <c r="S157" i="23"/>
  <c r="L157" i="23"/>
  <c r="K157" i="23"/>
  <c r="J157" i="23"/>
  <c r="D157" i="23"/>
  <c r="AF156" i="23"/>
  <c r="Z156" i="23"/>
  <c r="Y156" i="23"/>
  <c r="W156" i="23"/>
  <c r="Q156" i="23"/>
  <c r="P156" i="23"/>
  <c r="O156" i="23"/>
  <c r="H156" i="23"/>
  <c r="F156" i="23"/>
  <c r="AD155" i="23"/>
  <c r="AB155" i="23"/>
  <c r="U155" i="23"/>
  <c r="S155" i="23"/>
  <c r="L155" i="23"/>
  <c r="K155" i="23"/>
  <c r="J155" i="23"/>
  <c r="D155" i="23"/>
  <c r="AF154" i="23"/>
  <c r="Z154" i="23"/>
  <c r="Y154" i="23"/>
  <c r="W154" i="23"/>
  <c r="Q154" i="23"/>
  <c r="P154" i="23"/>
  <c r="O154" i="23"/>
  <c r="H154" i="23"/>
  <c r="F154" i="23"/>
  <c r="AD153" i="23"/>
  <c r="AB153" i="23"/>
  <c r="U153" i="23"/>
  <c r="S153" i="23"/>
  <c r="L153" i="23"/>
  <c r="J153" i="23"/>
  <c r="D153" i="23"/>
  <c r="AG152" i="23"/>
  <c r="AF152" i="23"/>
  <c r="Z152" i="23"/>
  <c r="Y152" i="23"/>
  <c r="W152" i="23"/>
  <c r="Q152" i="23"/>
  <c r="P152" i="23"/>
  <c r="H152" i="23"/>
  <c r="AB151" i="23"/>
  <c r="U151" i="23"/>
  <c r="S151" i="23"/>
  <c r="L151" i="23"/>
  <c r="K151" i="23"/>
  <c r="J151" i="23"/>
  <c r="D151" i="23"/>
  <c r="AG150" i="23"/>
  <c r="AF150" i="23"/>
  <c r="Z150" i="23"/>
  <c r="Y150" i="23"/>
  <c r="W150" i="23"/>
  <c r="Q150" i="23"/>
  <c r="P150" i="23"/>
  <c r="O150" i="23"/>
  <c r="H150" i="23"/>
  <c r="AD149" i="23"/>
  <c r="AB149" i="23"/>
  <c r="U149" i="23"/>
  <c r="S149" i="23"/>
  <c r="L149" i="23"/>
  <c r="J149" i="23"/>
  <c r="D149" i="23"/>
  <c r="AF148" i="23"/>
  <c r="Z148" i="23"/>
  <c r="Y148" i="23"/>
  <c r="Q148" i="23"/>
  <c r="P148" i="23"/>
  <c r="O148" i="23"/>
  <c r="H148" i="23"/>
  <c r="F148" i="23"/>
  <c r="AD147" i="23"/>
  <c r="AC147" i="23"/>
  <c r="AB147" i="23"/>
  <c r="U147" i="23"/>
  <c r="S147" i="23"/>
  <c r="L147" i="23"/>
  <c r="K147" i="23"/>
  <c r="J147" i="23"/>
  <c r="D147" i="23"/>
  <c r="AF146" i="23"/>
  <c r="Y146" i="23"/>
  <c r="W146" i="23"/>
  <c r="Q146" i="23"/>
  <c r="P146" i="23"/>
  <c r="O146" i="23"/>
  <c r="H146" i="23"/>
  <c r="G146" i="23"/>
  <c r="AD145" i="23"/>
  <c r="AC145" i="23"/>
  <c r="U145" i="23"/>
  <c r="S145" i="23"/>
  <c r="L145" i="23"/>
  <c r="K145" i="23"/>
  <c r="J145" i="23"/>
  <c r="D145" i="23"/>
  <c r="AG144" i="23"/>
  <c r="AF144" i="23"/>
  <c r="Z144" i="23"/>
  <c r="Y144" i="23"/>
  <c r="W144" i="23"/>
  <c r="P144" i="23"/>
  <c r="O144" i="23"/>
  <c r="H144" i="23"/>
  <c r="G144" i="23"/>
  <c r="F144" i="23"/>
  <c r="AD143" i="23"/>
  <c r="AB143" i="23"/>
  <c r="U143" i="23"/>
  <c r="L143" i="23"/>
  <c r="K143" i="23"/>
  <c r="J143" i="23"/>
  <c r="D143" i="23"/>
  <c r="AF142" i="23"/>
  <c r="Z142" i="23"/>
  <c r="Y142" i="23"/>
  <c r="W142" i="23"/>
  <c r="Q142" i="23"/>
  <c r="P142" i="23"/>
  <c r="O142" i="23"/>
  <c r="G142" i="23"/>
  <c r="F142" i="23"/>
  <c r="AD141" i="23"/>
  <c r="AB141" i="23"/>
  <c r="U141" i="23"/>
  <c r="S141" i="23"/>
  <c r="L141" i="23"/>
  <c r="K141" i="23"/>
  <c r="J141" i="23"/>
  <c r="D141" i="23"/>
  <c r="AF140" i="23"/>
  <c r="Z140" i="23"/>
  <c r="Y140" i="23"/>
  <c r="W140" i="23"/>
  <c r="Q140" i="23"/>
  <c r="P140" i="23"/>
  <c r="O140" i="23"/>
  <c r="H140" i="23"/>
  <c r="F140" i="23"/>
  <c r="AD139" i="23"/>
  <c r="AC139" i="23"/>
  <c r="AB139" i="23"/>
  <c r="L139" i="23"/>
  <c r="K139" i="23"/>
  <c r="J139" i="23"/>
  <c r="D139" i="23"/>
  <c r="AF138" i="23"/>
  <c r="Z138" i="23"/>
  <c r="Y138" i="23"/>
  <c r="W138" i="23"/>
  <c r="Q138" i="23"/>
  <c r="P138" i="23"/>
  <c r="O138" i="23"/>
  <c r="H138" i="23"/>
  <c r="F138" i="23"/>
  <c r="AD137" i="23"/>
  <c r="AB137" i="23"/>
  <c r="U137" i="23"/>
  <c r="S137" i="23"/>
  <c r="K137" i="23"/>
  <c r="D137" i="23"/>
  <c r="AG136" i="23"/>
  <c r="AF136" i="23"/>
  <c r="Z136" i="23"/>
  <c r="Y136" i="23"/>
  <c r="W136" i="23"/>
  <c r="Q136" i="23"/>
  <c r="P136" i="23"/>
  <c r="O136" i="23"/>
  <c r="H136" i="23"/>
  <c r="F136" i="23"/>
  <c r="AD135" i="23"/>
  <c r="AB135" i="23"/>
  <c r="U135" i="23"/>
  <c r="S135" i="23"/>
  <c r="L135" i="23"/>
  <c r="K135" i="23"/>
  <c r="AG134" i="23"/>
  <c r="AF134" i="23"/>
  <c r="Z134" i="23"/>
  <c r="Y134" i="23"/>
  <c r="W134" i="23"/>
  <c r="Q134" i="23"/>
  <c r="P134" i="23"/>
  <c r="O134" i="23"/>
  <c r="H134" i="23"/>
  <c r="F134" i="23"/>
  <c r="AD133" i="23"/>
  <c r="AB133" i="23"/>
  <c r="U133" i="23"/>
  <c r="S133" i="23"/>
  <c r="L133" i="23"/>
  <c r="J133" i="23"/>
  <c r="D133" i="23"/>
  <c r="AG132" i="23"/>
  <c r="AF132" i="23"/>
  <c r="Y132" i="23"/>
  <c r="W132" i="23"/>
  <c r="Q132" i="23"/>
  <c r="P132" i="23"/>
  <c r="H132" i="23"/>
  <c r="F132" i="23"/>
  <c r="AD131" i="23"/>
  <c r="AC131" i="23"/>
  <c r="AB131" i="23"/>
  <c r="U131" i="23"/>
  <c r="S131" i="23"/>
  <c r="L131" i="23"/>
  <c r="J131" i="23"/>
  <c r="D131" i="23"/>
  <c r="Z130" i="23"/>
  <c r="Y130" i="23"/>
  <c r="W130" i="23"/>
  <c r="P130" i="23"/>
  <c r="O130" i="23"/>
  <c r="H130" i="23"/>
  <c r="F130" i="23"/>
  <c r="AD129" i="23"/>
  <c r="AC129" i="23"/>
  <c r="AB129" i="23"/>
  <c r="U129" i="23"/>
  <c r="S129" i="23"/>
  <c r="L129" i="23"/>
  <c r="J129" i="23"/>
  <c r="D129" i="23"/>
  <c r="AF128" i="23"/>
  <c r="Z128" i="23"/>
  <c r="Y128" i="23"/>
  <c r="Q128" i="23"/>
  <c r="P128" i="23"/>
  <c r="O128" i="23"/>
  <c r="G128" i="23"/>
  <c r="AD127" i="23"/>
  <c r="AB127" i="23"/>
  <c r="U127" i="23"/>
  <c r="S127" i="23"/>
  <c r="L127" i="23"/>
  <c r="J127" i="23"/>
  <c r="D127" i="23"/>
  <c r="AF126" i="23"/>
  <c r="Z126" i="23"/>
  <c r="Y126" i="23"/>
  <c r="W126" i="23"/>
  <c r="Q126" i="23"/>
  <c r="P126" i="23"/>
  <c r="O126" i="23"/>
  <c r="H126" i="23"/>
  <c r="G126" i="23"/>
  <c r="AB125" i="23"/>
  <c r="U125" i="23"/>
  <c r="S125" i="23"/>
  <c r="L125" i="23"/>
  <c r="J125" i="23"/>
  <c r="D125" i="23"/>
  <c r="AF124" i="23"/>
  <c r="Z124" i="23"/>
  <c r="Y124" i="23"/>
  <c r="W124" i="23"/>
  <c r="Q124" i="23"/>
  <c r="P124" i="23"/>
  <c r="O124" i="23"/>
  <c r="H124" i="23"/>
  <c r="G124" i="23"/>
  <c r="F124" i="23"/>
  <c r="AD123" i="23"/>
  <c r="T123" i="23"/>
  <c r="S123" i="23"/>
  <c r="L123" i="23"/>
  <c r="D123" i="23"/>
  <c r="AG115" i="23"/>
  <c r="Z115" i="23"/>
  <c r="Y115" i="23"/>
  <c r="W115" i="23"/>
  <c r="Q115" i="23"/>
  <c r="O115" i="23"/>
  <c r="H115" i="23"/>
  <c r="AD114" i="23"/>
  <c r="AC114" i="23"/>
  <c r="AB114" i="23"/>
  <c r="U114" i="23"/>
  <c r="S114" i="23"/>
  <c r="J114" i="23"/>
  <c r="D114" i="23"/>
  <c r="AG113" i="23"/>
  <c r="AF113" i="23"/>
  <c r="Z113" i="23"/>
  <c r="Y113" i="23"/>
  <c r="W113" i="23"/>
  <c r="Q113" i="23"/>
  <c r="O113" i="23"/>
  <c r="H113" i="23"/>
  <c r="F113" i="23"/>
  <c r="AD112" i="23"/>
  <c r="AB112" i="23"/>
  <c r="U112" i="23"/>
  <c r="S112" i="23"/>
  <c r="L112" i="23"/>
  <c r="J112" i="23"/>
  <c r="AG111" i="23"/>
  <c r="AF111" i="23"/>
  <c r="Z111" i="23"/>
  <c r="Y111" i="23"/>
  <c r="W111" i="23"/>
  <c r="Q111" i="23"/>
  <c r="O111" i="23"/>
  <c r="H111" i="23"/>
  <c r="F111" i="23"/>
  <c r="AD110" i="23"/>
  <c r="AB110" i="23"/>
  <c r="U110" i="23"/>
  <c r="S110" i="23"/>
  <c r="L110" i="23"/>
  <c r="K110" i="23"/>
  <c r="J110" i="23"/>
  <c r="D110" i="23"/>
  <c r="AG109" i="23"/>
  <c r="AF109" i="23"/>
  <c r="Y109" i="23"/>
  <c r="W109" i="23"/>
  <c r="Q109" i="23"/>
  <c r="O109" i="23"/>
  <c r="H109" i="23"/>
  <c r="F109" i="23"/>
  <c r="AD108" i="23"/>
  <c r="AB108" i="23"/>
  <c r="U108" i="23"/>
  <c r="S108" i="23"/>
  <c r="L108" i="23"/>
  <c r="D108" i="23"/>
  <c r="AG107" i="23"/>
  <c r="AF107" i="23"/>
  <c r="Z107" i="23"/>
  <c r="Y107" i="23"/>
  <c r="W107" i="23"/>
  <c r="O107" i="23"/>
  <c r="H107" i="23"/>
  <c r="F107" i="23"/>
  <c r="AD106" i="23"/>
  <c r="AC106" i="23"/>
  <c r="U106" i="23"/>
  <c r="S106" i="23"/>
  <c r="L106" i="23"/>
  <c r="D106" i="23"/>
  <c r="AG105" i="23"/>
  <c r="AF105" i="23"/>
  <c r="Z105" i="23"/>
  <c r="Y105" i="23"/>
  <c r="W105" i="23"/>
  <c r="Q105" i="23"/>
  <c r="O105" i="23"/>
  <c r="AD104" i="23"/>
  <c r="AB104" i="23"/>
  <c r="U104" i="23"/>
  <c r="S104" i="23"/>
  <c r="L104" i="23"/>
  <c r="J104" i="23"/>
  <c r="D104" i="23"/>
  <c r="AG103" i="23"/>
  <c r="Z103" i="23"/>
  <c r="Y103" i="23"/>
  <c r="W103" i="23"/>
  <c r="Q103" i="23"/>
  <c r="O103" i="23"/>
  <c r="H103" i="23"/>
  <c r="F103" i="23"/>
  <c r="AB102" i="23"/>
  <c r="U102" i="23"/>
  <c r="T102" i="23"/>
  <c r="L102" i="23"/>
  <c r="J102" i="23"/>
  <c r="D102" i="23"/>
  <c r="AG101" i="23"/>
  <c r="AF101" i="23"/>
  <c r="Z101" i="23"/>
  <c r="Y101" i="23"/>
  <c r="W101" i="23"/>
  <c r="Q101" i="23"/>
  <c r="H101" i="23"/>
  <c r="G101" i="23"/>
  <c r="F101" i="23"/>
  <c r="AD100" i="23"/>
  <c r="AB100" i="23"/>
  <c r="T100" i="23"/>
  <c r="S100" i="23"/>
  <c r="L100" i="23"/>
  <c r="J100" i="23"/>
  <c r="D100" i="23"/>
  <c r="AG99" i="23"/>
  <c r="AF99" i="23"/>
  <c r="Z99" i="23"/>
  <c r="Y99" i="23"/>
  <c r="Q99" i="23"/>
  <c r="H99" i="23"/>
  <c r="F99" i="23"/>
  <c r="AD98" i="23"/>
  <c r="AC98" i="23"/>
  <c r="AB98" i="23"/>
  <c r="U98" i="23"/>
  <c r="T98" i="23"/>
  <c r="S98" i="23"/>
  <c r="J98" i="23"/>
  <c r="D98" i="23"/>
  <c r="AG97" i="23"/>
  <c r="AF97" i="23"/>
  <c r="Z97" i="23"/>
  <c r="Y97" i="23"/>
  <c r="Q97" i="23"/>
  <c r="O97" i="23"/>
  <c r="H97" i="23"/>
  <c r="AD96" i="23"/>
  <c r="AB96" i="23"/>
  <c r="U96" i="23"/>
  <c r="T96" i="23"/>
  <c r="S96" i="23"/>
  <c r="L96" i="23"/>
  <c r="D96" i="23"/>
  <c r="AG95" i="23"/>
  <c r="AF95" i="23"/>
  <c r="Y95" i="23"/>
  <c r="W95" i="23"/>
  <c r="Q95" i="23"/>
  <c r="O95" i="23"/>
  <c r="H95" i="23"/>
  <c r="AD94" i="23"/>
  <c r="AB94" i="23"/>
  <c r="U94" i="23"/>
  <c r="T94" i="23"/>
  <c r="L94" i="23"/>
  <c r="K94" i="23"/>
  <c r="D94" i="23"/>
  <c r="AG93" i="23"/>
  <c r="AF93" i="23"/>
  <c r="Z93" i="23"/>
  <c r="Y93" i="23"/>
  <c r="W93" i="23"/>
  <c r="H93" i="23"/>
  <c r="AD92" i="23"/>
  <c r="AB92" i="23"/>
  <c r="U92" i="23"/>
  <c r="T92" i="23"/>
  <c r="L92" i="23"/>
  <c r="J92" i="23"/>
  <c r="D92" i="23"/>
  <c r="AG91" i="23"/>
  <c r="AF91" i="23"/>
  <c r="Z91" i="23"/>
  <c r="Y91" i="23"/>
  <c r="Q91" i="23"/>
  <c r="O91" i="23"/>
  <c r="F91" i="23"/>
  <c r="AD90" i="23"/>
  <c r="AC90" i="23"/>
  <c r="AB90" i="23"/>
  <c r="U90" i="23"/>
  <c r="T90" i="23"/>
  <c r="S90" i="23"/>
  <c r="L90" i="23"/>
  <c r="J90" i="23"/>
  <c r="D90" i="23"/>
  <c r="AG89" i="23"/>
  <c r="AF89" i="23"/>
  <c r="Z89" i="23"/>
  <c r="Y89" i="23"/>
  <c r="W89" i="23"/>
  <c r="Q89" i="23"/>
  <c r="O89" i="23"/>
  <c r="H89" i="23"/>
  <c r="F89" i="23"/>
  <c r="AB88" i="23"/>
  <c r="U88" i="23"/>
  <c r="T88" i="23"/>
  <c r="S88" i="23"/>
  <c r="L88" i="23"/>
  <c r="D88" i="23"/>
  <c r="AG87" i="23"/>
  <c r="AF87" i="23"/>
  <c r="Z87" i="23"/>
  <c r="Y87" i="23"/>
  <c r="W87" i="23"/>
  <c r="Q87" i="23"/>
  <c r="P87" i="23"/>
  <c r="H87" i="23"/>
  <c r="F87" i="23"/>
  <c r="AD86" i="23"/>
  <c r="T86" i="23"/>
  <c r="S86" i="23"/>
  <c r="L86" i="23"/>
  <c r="D86" i="23"/>
  <c r="AG85" i="23"/>
  <c r="AF85" i="23"/>
  <c r="Z85" i="23"/>
  <c r="Y85" i="23"/>
  <c r="Q85" i="23"/>
  <c r="H85" i="23"/>
  <c r="G85" i="23"/>
  <c r="F85" i="23"/>
  <c r="AD84" i="23"/>
  <c r="AB84" i="23"/>
  <c r="U84" i="23"/>
  <c r="T84" i="23"/>
  <c r="S84" i="23"/>
  <c r="D84" i="23"/>
  <c r="AG83" i="23"/>
  <c r="AF83" i="23"/>
  <c r="Z83" i="23"/>
  <c r="Y83" i="23"/>
  <c r="Q83" i="23"/>
  <c r="O83" i="23"/>
  <c r="H83" i="23"/>
  <c r="AD82" i="23"/>
  <c r="AC82" i="23"/>
  <c r="AB82" i="23"/>
  <c r="U82" i="23"/>
  <c r="T82" i="23"/>
  <c r="S82" i="23"/>
  <c r="L82" i="23"/>
  <c r="J82" i="23"/>
  <c r="AG81" i="23"/>
  <c r="AF81" i="23"/>
  <c r="Z81" i="23"/>
  <c r="Y81" i="23"/>
  <c r="W81" i="23"/>
  <c r="Q81" i="23"/>
  <c r="O81" i="23"/>
  <c r="H81" i="23"/>
  <c r="F81" i="23"/>
  <c r="AD80" i="23"/>
  <c r="AB80" i="23"/>
  <c r="U80" i="23"/>
  <c r="T80" i="23"/>
  <c r="L80" i="23"/>
  <c r="J80" i="23"/>
  <c r="D80" i="23"/>
  <c r="AF79" i="23"/>
  <c r="Z79" i="23"/>
  <c r="Y79" i="23"/>
  <c r="W79" i="23"/>
  <c r="H79" i="23"/>
  <c r="F79" i="23"/>
  <c r="AD78" i="23"/>
  <c r="AB78" i="23"/>
  <c r="U78" i="23"/>
  <c r="T78" i="23"/>
  <c r="L78" i="23"/>
  <c r="K78" i="23"/>
  <c r="J78" i="23"/>
  <c r="D78" i="23"/>
  <c r="AF77" i="23"/>
  <c r="Z77" i="23"/>
  <c r="Y77" i="23"/>
  <c r="Q77" i="23"/>
  <c r="O77" i="23"/>
  <c r="H77" i="23"/>
  <c r="F77" i="23"/>
  <c r="AB76" i="23"/>
  <c r="U76" i="23"/>
  <c r="T76" i="23"/>
  <c r="S76" i="23"/>
  <c r="L76" i="23"/>
  <c r="J76" i="23"/>
  <c r="D76" i="23"/>
  <c r="AF75" i="23"/>
  <c r="Z75" i="23"/>
  <c r="Y75" i="23"/>
  <c r="W75" i="23"/>
  <c r="Q75" i="23"/>
  <c r="O75" i="23"/>
  <c r="H75" i="23"/>
  <c r="AD74" i="23"/>
  <c r="AB74" i="23"/>
  <c r="T74" i="23"/>
  <c r="S74" i="23"/>
  <c r="L74" i="23"/>
  <c r="D74" i="23"/>
  <c r="AF73" i="23"/>
  <c r="Z73" i="23"/>
  <c r="Y73" i="23"/>
  <c r="W73" i="23"/>
  <c r="Q73" i="23"/>
  <c r="O73" i="23"/>
  <c r="H73" i="23"/>
  <c r="AD72" i="23"/>
  <c r="AB72" i="23"/>
  <c r="U72" i="23"/>
  <c r="T72" i="23"/>
  <c r="K72" i="23"/>
  <c r="D72" i="23"/>
  <c r="AG71" i="23"/>
  <c r="AF71" i="23"/>
  <c r="Z71" i="23"/>
  <c r="Y71" i="23"/>
  <c r="W71" i="23"/>
  <c r="Q71" i="23"/>
  <c r="H71" i="23"/>
  <c r="AD70" i="23"/>
  <c r="AB70" i="23"/>
  <c r="U70" i="23"/>
  <c r="T70" i="23"/>
  <c r="S70" i="23"/>
  <c r="L70" i="23"/>
  <c r="J70" i="23"/>
  <c r="Z69" i="23"/>
  <c r="Y69" i="23"/>
  <c r="Q69" i="23"/>
  <c r="H69" i="23"/>
  <c r="F69" i="23"/>
  <c r="AD68" i="23"/>
  <c r="AB68" i="23"/>
  <c r="U68" i="23"/>
  <c r="T68" i="23"/>
  <c r="S68" i="23"/>
  <c r="L68" i="23"/>
  <c r="J68" i="23"/>
  <c r="D68" i="23"/>
  <c r="AF67" i="23"/>
  <c r="Z67" i="23"/>
  <c r="Y67" i="23"/>
  <c r="O67" i="23"/>
  <c r="H67" i="23"/>
  <c r="F67" i="23"/>
  <c r="AD66" i="23"/>
  <c r="AC66" i="23"/>
  <c r="AB66" i="23"/>
  <c r="U66" i="23"/>
  <c r="T66" i="23"/>
  <c r="S66" i="23"/>
  <c r="L66" i="23"/>
  <c r="D66" i="23"/>
  <c r="AF65" i="23"/>
  <c r="Z65" i="23"/>
  <c r="Y65" i="23"/>
  <c r="W65" i="23"/>
  <c r="Q65" i="23"/>
  <c r="O65" i="23"/>
  <c r="G65" i="23"/>
  <c r="F65" i="23"/>
  <c r="AD64" i="23"/>
  <c r="AB64" i="23"/>
  <c r="U64" i="23"/>
  <c r="T64" i="23"/>
  <c r="L64" i="23"/>
  <c r="K64" i="23"/>
  <c r="J64" i="23"/>
  <c r="D64" i="23"/>
  <c r="AF63" i="23"/>
  <c r="Z63" i="23"/>
  <c r="Y63" i="23"/>
  <c r="W63" i="23"/>
  <c r="Q63" i="23"/>
  <c r="H63" i="23"/>
  <c r="G63" i="23"/>
  <c r="F63" i="23"/>
  <c r="AB62" i="23"/>
  <c r="U62" i="23"/>
  <c r="T62" i="23"/>
  <c r="L62" i="23"/>
  <c r="J62" i="23"/>
  <c r="D62" i="23"/>
  <c r="AF61" i="23"/>
  <c r="Z61" i="23"/>
  <c r="Y61" i="23"/>
  <c r="Q61" i="23"/>
  <c r="O61" i="23"/>
  <c r="H61" i="23"/>
  <c r="F61" i="23"/>
  <c r="AD60" i="23"/>
  <c r="AB60" i="23"/>
  <c r="T60" i="23"/>
  <c r="S60" i="23"/>
  <c r="L60" i="23"/>
  <c r="D60" i="23"/>
  <c r="AF59" i="23"/>
  <c r="Z59" i="23"/>
  <c r="Y59" i="23"/>
  <c r="W59" i="23"/>
  <c r="Q59" i="23"/>
  <c r="O59" i="23"/>
  <c r="H59" i="23"/>
  <c r="F59" i="23"/>
  <c r="AD58" i="23"/>
  <c r="AB58" i="23"/>
  <c r="U58" i="23"/>
  <c r="T58" i="23"/>
  <c r="S58" i="23"/>
  <c r="D58" i="23"/>
  <c r="AF57" i="23"/>
  <c r="Z57" i="23"/>
  <c r="Y57" i="23"/>
  <c r="W57" i="23"/>
  <c r="Q57" i="23"/>
  <c r="O57" i="23"/>
  <c r="H57" i="23"/>
  <c r="AD56" i="23"/>
  <c r="AB56" i="23"/>
  <c r="U56" i="23"/>
  <c r="T56" i="23"/>
  <c r="L56" i="23"/>
  <c r="K56" i="23"/>
  <c r="AG55" i="23"/>
  <c r="AF55" i="23"/>
  <c r="Z55" i="23"/>
  <c r="Y55" i="23"/>
  <c r="W55" i="23"/>
  <c r="Q55" i="23"/>
  <c r="H55" i="23"/>
  <c r="G55" i="23"/>
  <c r="F55" i="23"/>
  <c r="AD54" i="23"/>
  <c r="AB54" i="23"/>
  <c r="U54" i="23"/>
  <c r="T54" i="23"/>
  <c r="S54" i="23"/>
  <c r="L54" i="23"/>
  <c r="K54" i="23"/>
  <c r="D54" i="23"/>
  <c r="AF53" i="23"/>
  <c r="Y53" i="23"/>
  <c r="Q53" i="23"/>
  <c r="H53" i="23"/>
  <c r="F53" i="23"/>
  <c r="AD52" i="23"/>
  <c r="U52" i="23"/>
  <c r="T52" i="23"/>
  <c r="S52" i="23"/>
  <c r="L52" i="23"/>
  <c r="D52" i="23"/>
  <c r="AF51" i="23"/>
  <c r="Z51" i="23"/>
  <c r="Y51" i="23"/>
  <c r="O51" i="23"/>
  <c r="H51" i="23"/>
  <c r="AD50" i="23"/>
  <c r="AC50" i="23"/>
  <c r="U50" i="23"/>
  <c r="T50" i="23"/>
  <c r="S50" i="23"/>
  <c r="L50" i="23"/>
  <c r="J50" i="23"/>
  <c r="D50" i="23"/>
  <c r="AF49" i="23"/>
  <c r="Z49" i="23"/>
  <c r="Y49" i="23"/>
  <c r="W49" i="23"/>
  <c r="Q49" i="23"/>
  <c r="O49" i="23"/>
  <c r="F49" i="23"/>
  <c r="AD48" i="23"/>
  <c r="AB48" i="23"/>
  <c r="U48" i="23"/>
  <c r="S48" i="23"/>
  <c r="L48" i="23"/>
  <c r="K48" i="23"/>
  <c r="J48" i="23"/>
  <c r="D48" i="23"/>
  <c r="AF47" i="23"/>
  <c r="Z47" i="23"/>
  <c r="Y47" i="23"/>
  <c r="W47" i="23"/>
  <c r="Q47" i="23"/>
  <c r="O47" i="23"/>
  <c r="H47" i="23"/>
  <c r="F47" i="23"/>
  <c r="AD46" i="23"/>
  <c r="AB46" i="23"/>
  <c r="S46" i="23"/>
  <c r="L46" i="23"/>
  <c r="J46" i="23"/>
  <c r="D46" i="23"/>
  <c r="AF45" i="23"/>
  <c r="Z45" i="23"/>
  <c r="Y45" i="23"/>
  <c r="Q45" i="23"/>
  <c r="O45" i="23"/>
  <c r="H45" i="23"/>
  <c r="F45" i="23"/>
  <c r="AD44" i="23"/>
  <c r="AB44" i="23"/>
  <c r="U44" i="23"/>
  <c r="S44" i="23"/>
  <c r="L44" i="23"/>
  <c r="J44" i="23"/>
  <c r="Z43" i="23"/>
  <c r="W43" i="23"/>
  <c r="Q43" i="23"/>
  <c r="O43" i="23"/>
  <c r="H43" i="23"/>
  <c r="G43" i="23"/>
  <c r="F43" i="23"/>
  <c r="AD42" i="23"/>
  <c r="AB42" i="23"/>
  <c r="U42" i="23"/>
  <c r="S42" i="23"/>
  <c r="L42" i="23"/>
  <c r="J42" i="23"/>
  <c r="D42" i="23"/>
  <c r="Q41" i="23"/>
  <c r="O41" i="23"/>
  <c r="H41" i="23"/>
  <c r="AD40" i="23"/>
  <c r="AB40" i="23"/>
  <c r="U40" i="23"/>
  <c r="S40" i="23"/>
  <c r="L40" i="23"/>
  <c r="D40" i="23"/>
  <c r="AF39" i="23"/>
  <c r="Z39" i="23"/>
  <c r="W39" i="23"/>
  <c r="O39" i="23"/>
  <c r="H39" i="23"/>
  <c r="G39" i="23"/>
  <c r="AD38" i="23"/>
  <c r="AB38" i="23"/>
  <c r="U38" i="23"/>
  <c r="S38" i="23"/>
  <c r="L38" i="23"/>
  <c r="D38" i="23"/>
  <c r="AF37" i="23"/>
  <c r="Z37" i="23"/>
  <c r="Q37" i="23"/>
  <c r="O37" i="23"/>
  <c r="H37" i="23"/>
  <c r="AB36" i="23"/>
  <c r="U36" i="23"/>
  <c r="S36" i="23"/>
  <c r="L36" i="23"/>
  <c r="K36" i="23"/>
  <c r="D36" i="23"/>
  <c r="Z35" i="23"/>
  <c r="W35" i="23"/>
  <c r="Q35" i="23"/>
  <c r="O35" i="23"/>
  <c r="H35" i="23"/>
  <c r="AD34" i="23"/>
  <c r="AB34" i="23"/>
  <c r="S34" i="23"/>
  <c r="L34" i="23"/>
  <c r="K34" i="23"/>
  <c r="D34" i="23"/>
  <c r="AF33" i="23"/>
  <c r="Z33" i="23"/>
  <c r="Q33" i="23"/>
  <c r="O33" i="23"/>
  <c r="H33" i="23"/>
  <c r="AD32" i="23"/>
  <c r="AB32" i="23"/>
  <c r="U32" i="23"/>
  <c r="S32" i="23"/>
  <c r="J32" i="23"/>
  <c r="D32" i="23"/>
  <c r="AF31" i="23"/>
  <c r="Z31" i="23"/>
  <c r="W31" i="23"/>
  <c r="Q31" i="23"/>
  <c r="O31" i="23"/>
  <c r="H31" i="23"/>
  <c r="F31" i="23"/>
  <c r="AD30" i="23"/>
  <c r="AB30" i="23"/>
  <c r="U30" i="23"/>
  <c r="S30" i="23"/>
  <c r="L30" i="23"/>
  <c r="J30" i="23"/>
  <c r="AF29" i="23"/>
  <c r="Z29" i="23"/>
  <c r="Q29" i="23"/>
  <c r="O29" i="23"/>
  <c r="H29" i="23"/>
  <c r="F29" i="23"/>
  <c r="AD28" i="23"/>
  <c r="AB28" i="23"/>
  <c r="U28" i="23"/>
  <c r="S28" i="23"/>
  <c r="L28" i="23"/>
  <c r="D28" i="23"/>
  <c r="W27" i="23"/>
  <c r="Q27" i="23"/>
  <c r="O27" i="23"/>
  <c r="H27" i="23"/>
  <c r="F27" i="23"/>
  <c r="AD26" i="23"/>
  <c r="AC26" i="23"/>
  <c r="AB26" i="23"/>
  <c r="U26" i="23"/>
  <c r="S26" i="23"/>
  <c r="L26" i="23"/>
  <c r="D26" i="23"/>
  <c r="AF25" i="23"/>
  <c r="Z25" i="23"/>
  <c r="Q25" i="23"/>
  <c r="O25" i="23"/>
  <c r="G25" i="23"/>
  <c r="F25" i="23"/>
  <c r="AD24" i="23"/>
  <c r="AB24" i="23"/>
  <c r="U24" i="23"/>
  <c r="S24" i="23"/>
  <c r="L24" i="23"/>
  <c r="D24" i="23"/>
  <c r="AF23" i="23"/>
  <c r="Z23" i="23"/>
  <c r="W23" i="23"/>
  <c r="Q23" i="23"/>
  <c r="O23" i="23"/>
  <c r="H23" i="23"/>
  <c r="G23" i="23"/>
  <c r="F23" i="23"/>
  <c r="AB22" i="23"/>
  <c r="U22" i="23"/>
  <c r="S22" i="23"/>
  <c r="L22" i="23"/>
  <c r="D22" i="23"/>
  <c r="AF21" i="23"/>
  <c r="Z21" i="23"/>
  <c r="Q21" i="23"/>
  <c r="O21" i="23"/>
  <c r="H21" i="23"/>
  <c r="AD20" i="23"/>
  <c r="AB20" i="23"/>
  <c r="S20" i="23"/>
  <c r="L20" i="23"/>
  <c r="J20" i="23"/>
  <c r="D20" i="23"/>
  <c r="AF19" i="23"/>
  <c r="Z19" i="23"/>
  <c r="W19" i="23"/>
  <c r="Q19" i="23"/>
  <c r="O19" i="23"/>
  <c r="H19" i="23"/>
  <c r="F19" i="23"/>
  <c r="AD18" i="23"/>
  <c r="AB18" i="23"/>
  <c r="U18" i="23"/>
  <c r="S18" i="23"/>
  <c r="K18" i="23"/>
  <c r="J18" i="23"/>
  <c r="D18" i="23"/>
  <c r="AF17" i="23"/>
  <c r="Z17" i="23"/>
  <c r="Q17" i="23"/>
  <c r="O17" i="23"/>
  <c r="H17" i="23"/>
  <c r="F17" i="23"/>
  <c r="AD16" i="23"/>
  <c r="AB16" i="23"/>
  <c r="U16" i="23"/>
  <c r="S16" i="23"/>
  <c r="L16" i="23"/>
  <c r="J16" i="23"/>
  <c r="AF15" i="23"/>
  <c r="Z15" i="23"/>
  <c r="W15" i="23"/>
  <c r="Q15" i="23"/>
  <c r="O15" i="23"/>
  <c r="H15" i="23"/>
  <c r="F15" i="23"/>
  <c r="AD14" i="23"/>
  <c r="AB14" i="23"/>
  <c r="U14" i="23"/>
  <c r="S14" i="23"/>
  <c r="L14" i="23"/>
  <c r="K14" i="23"/>
  <c r="J14" i="23"/>
  <c r="D14" i="23"/>
  <c r="AF13" i="23"/>
  <c r="Q13" i="23"/>
  <c r="O13" i="23"/>
  <c r="H13" i="23"/>
  <c r="F13" i="23"/>
  <c r="AD12" i="23"/>
  <c r="AB12" i="23"/>
  <c r="U12" i="23"/>
  <c r="S12" i="23"/>
  <c r="L12" i="23"/>
  <c r="J12" i="23"/>
  <c r="D12" i="23"/>
  <c r="AF11" i="23"/>
  <c r="Z11" i="23"/>
  <c r="W11" i="23"/>
  <c r="O11" i="23"/>
  <c r="H11" i="23"/>
  <c r="AD10" i="23"/>
  <c r="AB10" i="23"/>
  <c r="U10" i="23"/>
  <c r="S10" i="23"/>
  <c r="L10" i="23"/>
  <c r="D10" i="23"/>
  <c r="AF9" i="23"/>
  <c r="Z9" i="23"/>
  <c r="Q9" i="23"/>
  <c r="O9" i="23"/>
  <c r="G9" i="23"/>
  <c r="AD8" i="23"/>
  <c r="AB8" i="23"/>
  <c r="U8" i="23"/>
  <c r="S8" i="23"/>
  <c r="L8" i="23"/>
  <c r="D8" i="23"/>
  <c r="AF7" i="23"/>
  <c r="Z7" i="23"/>
  <c r="W7" i="23"/>
  <c r="Q7" i="23"/>
  <c r="O7" i="23"/>
  <c r="H7" i="23"/>
  <c r="AB6" i="23"/>
  <c r="U6" i="23"/>
  <c r="T6" i="23"/>
  <c r="S6" i="23"/>
  <c r="L6" i="23"/>
  <c r="D6" i="23"/>
  <c r="S55" i="99"/>
  <c r="S25" i="99"/>
  <c r="S53" i="99"/>
  <c r="S51" i="99"/>
  <c r="S49" i="99"/>
  <c r="S47" i="99"/>
  <c r="S17" i="99"/>
  <c r="S45" i="99"/>
  <c r="S43" i="99"/>
  <c r="S41" i="99"/>
  <c r="S39" i="99"/>
  <c r="S9" i="99"/>
  <c r="S37" i="99"/>
  <c r="R55" i="99"/>
  <c r="R23" i="99"/>
  <c r="R51" i="99"/>
  <c r="R49" i="99"/>
  <c r="R47" i="99"/>
  <c r="R45" i="99"/>
  <c r="R15" i="99"/>
  <c r="R43" i="99"/>
  <c r="R41" i="99"/>
  <c r="R39" i="99"/>
  <c r="R37" i="99"/>
  <c r="R7" i="99"/>
  <c r="Q50" i="99"/>
  <c r="Q48" i="99"/>
  <c r="Q46" i="99"/>
  <c r="Q42" i="99"/>
  <c r="Q40" i="99"/>
  <c r="Q39" i="99"/>
  <c r="Q38" i="99"/>
  <c r="Q8" i="99"/>
  <c r="Q36" i="99"/>
  <c r="P56" i="99"/>
  <c r="P52" i="99"/>
  <c r="P21" i="99"/>
  <c r="P50" i="99"/>
  <c r="P48" i="99"/>
  <c r="P46" i="99"/>
  <c r="P16" i="99"/>
  <c r="P44" i="99"/>
  <c r="P42" i="99"/>
  <c r="P12" i="99"/>
  <c r="P40" i="99"/>
  <c r="P38" i="99"/>
  <c r="T220" i="34"/>
  <c r="L153" i="34"/>
  <c r="W60" i="34"/>
  <c r="K208" i="34"/>
  <c r="V130" i="34"/>
  <c r="J60" i="34"/>
  <c r="AD225" i="23"/>
  <c r="U207" i="23"/>
  <c r="D189" i="23"/>
  <c r="Q170" i="23"/>
  <c r="AD151" i="23"/>
  <c r="Z146" i="23"/>
  <c r="Q144" i="23"/>
  <c r="H142" i="23"/>
  <c r="U139" i="23"/>
  <c r="L137" i="23"/>
  <c r="D135" i="23"/>
  <c r="Z132" i="23"/>
  <c r="Q130" i="23"/>
  <c r="H128" i="23"/>
  <c r="AD125" i="23"/>
  <c r="U123" i="23"/>
  <c r="L114" i="23"/>
  <c r="D112" i="23"/>
  <c r="Z109" i="23"/>
  <c r="Q107" i="23"/>
  <c r="H105" i="23"/>
  <c r="AD102" i="23"/>
  <c r="U100" i="23"/>
  <c r="L98" i="23"/>
  <c r="Z95" i="23"/>
  <c r="Q93" i="23"/>
  <c r="H91" i="23"/>
  <c r="AD88" i="23"/>
  <c r="U86" i="23"/>
  <c r="L84" i="23"/>
  <c r="D82" i="23"/>
  <c r="Q79" i="23"/>
  <c r="AD76" i="23"/>
  <c r="U74" i="23"/>
  <c r="L72" i="23"/>
  <c r="D70" i="23"/>
  <c r="Q67" i="23"/>
  <c r="H65" i="23"/>
  <c r="AD62" i="23"/>
  <c r="U60" i="23"/>
  <c r="L58" i="23"/>
  <c r="D56" i="23"/>
  <c r="Z53" i="23"/>
  <c r="Q51" i="23"/>
  <c r="H49" i="23"/>
  <c r="U46" i="23"/>
  <c r="D44" i="23"/>
  <c r="Z41" i="23"/>
  <c r="Q39" i="23"/>
  <c r="AD36" i="23"/>
  <c r="U34" i="23"/>
  <c r="L32" i="23"/>
  <c r="D30" i="23"/>
  <c r="Z27" i="23"/>
  <c r="H25" i="23"/>
  <c r="AD22" i="23"/>
  <c r="U20" i="23"/>
  <c r="L18" i="23"/>
  <c r="D16" i="23"/>
  <c r="Z13" i="23"/>
  <c r="Q11" i="23"/>
  <c r="H9" i="23"/>
  <c r="AD6" i="23"/>
  <c r="AA124" i="23"/>
  <c r="AB124" i="23"/>
  <c r="AC124" i="23"/>
  <c r="AD124" i="23"/>
  <c r="AE124" i="23"/>
  <c r="AG124" i="23"/>
  <c r="Y125" i="23"/>
  <c r="Z125" i="23"/>
  <c r="AA125" i="23"/>
  <c r="AC125" i="23"/>
  <c r="AE125" i="23"/>
  <c r="AF125" i="23"/>
  <c r="AG125" i="23"/>
  <c r="AA126" i="23"/>
  <c r="AB126" i="23"/>
  <c r="AC126" i="23"/>
  <c r="AD126" i="23"/>
  <c r="AE126" i="23"/>
  <c r="AG126" i="23"/>
  <c r="Y127" i="23"/>
  <c r="Z127" i="23"/>
  <c r="AA127" i="23"/>
  <c r="AC127" i="23"/>
  <c r="AE127" i="23"/>
  <c r="AF127" i="23"/>
  <c r="AG127" i="23"/>
  <c r="AA128" i="23"/>
  <c r="AB128" i="23"/>
  <c r="AC128" i="23"/>
  <c r="AD128" i="23"/>
  <c r="AE128" i="23"/>
  <c r="AG128" i="23"/>
  <c r="Y129" i="23"/>
  <c r="Z129" i="23"/>
  <c r="AA129" i="23"/>
  <c r="AE129" i="23"/>
  <c r="AF129" i="23"/>
  <c r="AG129" i="23"/>
  <c r="AA130" i="23"/>
  <c r="AB130" i="23"/>
  <c r="AC130" i="23"/>
  <c r="AD130" i="23"/>
  <c r="AE130" i="23"/>
  <c r="AF130" i="23"/>
  <c r="AG130" i="23"/>
  <c r="Y131" i="23"/>
  <c r="Z131" i="23"/>
  <c r="AA131" i="23"/>
  <c r="AE131" i="23"/>
  <c r="AF131" i="23"/>
  <c r="AG131" i="23"/>
  <c r="AA132" i="23"/>
  <c r="AB132" i="23"/>
  <c r="AC132" i="23"/>
  <c r="AD132" i="23"/>
  <c r="AE132" i="23"/>
  <c r="Y133" i="23"/>
  <c r="Z133" i="23"/>
  <c r="AA133" i="23"/>
  <c r="AC133" i="23"/>
  <c r="AE133" i="23"/>
  <c r="AF133" i="23"/>
  <c r="AG133" i="23"/>
  <c r="AA134" i="23"/>
  <c r="AB134" i="23"/>
  <c r="AC134" i="23"/>
  <c r="AD134" i="23"/>
  <c r="AE134" i="23"/>
  <c r="Y135" i="23"/>
  <c r="Z135" i="23"/>
  <c r="AA135" i="23"/>
  <c r="AC135" i="23"/>
  <c r="AE135" i="23"/>
  <c r="AF135" i="23"/>
  <c r="AG135" i="23"/>
  <c r="AA136" i="23"/>
  <c r="AB136" i="23"/>
  <c r="AC136" i="23"/>
  <c r="AD136" i="23"/>
  <c r="AE136" i="23"/>
  <c r="Y137" i="23"/>
  <c r="Z137" i="23"/>
  <c r="AA137" i="23"/>
  <c r="AC137" i="23"/>
  <c r="AE137" i="23"/>
  <c r="AF137" i="23"/>
  <c r="AG137" i="23"/>
  <c r="AA138" i="23"/>
  <c r="AB138" i="23"/>
  <c r="AC138" i="23"/>
  <c r="AD138" i="23"/>
  <c r="AE138" i="23"/>
  <c r="AG138" i="23"/>
  <c r="Y139" i="23"/>
  <c r="Z139" i="23"/>
  <c r="AA139" i="23"/>
  <c r="AE139" i="23"/>
  <c r="AF139" i="23"/>
  <c r="AG139" i="23"/>
  <c r="AA140" i="23"/>
  <c r="AB140" i="23"/>
  <c r="AC140" i="23"/>
  <c r="AD140" i="23"/>
  <c r="AE140" i="23"/>
  <c r="AG140" i="23"/>
  <c r="Y141" i="23"/>
  <c r="Z141" i="23"/>
  <c r="AA141" i="23"/>
  <c r="AC141" i="23"/>
  <c r="AE141" i="23"/>
  <c r="AF141" i="23"/>
  <c r="AG141" i="23"/>
  <c r="AA142" i="23"/>
  <c r="AB142" i="23"/>
  <c r="AC142" i="23"/>
  <c r="AD142" i="23"/>
  <c r="AE142" i="23"/>
  <c r="AG142" i="23"/>
  <c r="Y143" i="23"/>
  <c r="Z143" i="23"/>
  <c r="AA143" i="23"/>
  <c r="AC143" i="23"/>
  <c r="AE143" i="23"/>
  <c r="AF143" i="23"/>
  <c r="AG143" i="23"/>
  <c r="AA144" i="23"/>
  <c r="AB144" i="23"/>
  <c r="AC144" i="23"/>
  <c r="AD144" i="23"/>
  <c r="AE144" i="23"/>
  <c r="Y145" i="23"/>
  <c r="Z145" i="23"/>
  <c r="AA145" i="23"/>
  <c r="AB145" i="23"/>
  <c r="AE145" i="23"/>
  <c r="AF145" i="23"/>
  <c r="AG145" i="23"/>
  <c r="AA146" i="23"/>
  <c r="AB146" i="23"/>
  <c r="AC146" i="23"/>
  <c r="AD146" i="23"/>
  <c r="AE146" i="23"/>
  <c r="AG146" i="23"/>
  <c r="Y147" i="23"/>
  <c r="Z147" i="23"/>
  <c r="AA147" i="23"/>
  <c r="AE147" i="23"/>
  <c r="AF147" i="23"/>
  <c r="AG147" i="23"/>
  <c r="AA148" i="23"/>
  <c r="AB148" i="23"/>
  <c r="AC148" i="23"/>
  <c r="AD148" i="23"/>
  <c r="AE148" i="23"/>
  <c r="AG148" i="23"/>
  <c r="Y149" i="23"/>
  <c r="Z149" i="23"/>
  <c r="AA149" i="23"/>
  <c r="AC149" i="23"/>
  <c r="AE149" i="23"/>
  <c r="AF149" i="23"/>
  <c r="AG149" i="23"/>
  <c r="AA150" i="23"/>
  <c r="AB150" i="23"/>
  <c r="AC150" i="23"/>
  <c r="AD150" i="23"/>
  <c r="AE150" i="23"/>
  <c r="Y151" i="23"/>
  <c r="Z151" i="23"/>
  <c r="AA151" i="23"/>
  <c r="AC151" i="23"/>
  <c r="AE151" i="23"/>
  <c r="AF151" i="23"/>
  <c r="AG151" i="23"/>
  <c r="AA152" i="23"/>
  <c r="AB152" i="23"/>
  <c r="AC152" i="23"/>
  <c r="AD152" i="23"/>
  <c r="AE152" i="23"/>
  <c r="Y153" i="23"/>
  <c r="Z153" i="23"/>
  <c r="AA153" i="23"/>
  <c r="AC153" i="23"/>
  <c r="AE153" i="23"/>
  <c r="AF153" i="23"/>
  <c r="AG153" i="23"/>
  <c r="AA154" i="23"/>
  <c r="AB154" i="23"/>
  <c r="AC154" i="23"/>
  <c r="AD154" i="23"/>
  <c r="AE154" i="23"/>
  <c r="AG154" i="23"/>
  <c r="Y155" i="23"/>
  <c r="Z155" i="23"/>
  <c r="AA155" i="23"/>
  <c r="AC155" i="23"/>
  <c r="AE155" i="23"/>
  <c r="AF155" i="23"/>
  <c r="AG155" i="23"/>
  <c r="AA156" i="23"/>
  <c r="AB156" i="23"/>
  <c r="AC156" i="23"/>
  <c r="AD156" i="23"/>
  <c r="AE156" i="23"/>
  <c r="AG156" i="23"/>
  <c r="Y157" i="23"/>
  <c r="Z157" i="23"/>
  <c r="AA157" i="23"/>
  <c r="AC157" i="23"/>
  <c r="AE157" i="23"/>
  <c r="AF157" i="23"/>
  <c r="AG157" i="23"/>
  <c r="AA158" i="23"/>
  <c r="AB158" i="23"/>
  <c r="AC158" i="23"/>
  <c r="AD158" i="23"/>
  <c r="AE158" i="23"/>
  <c r="AF158" i="23"/>
  <c r="AG158" i="23"/>
  <c r="Y159" i="23"/>
  <c r="Z159" i="23"/>
  <c r="AA159" i="23"/>
  <c r="AC159" i="23"/>
  <c r="AE159" i="23"/>
  <c r="AF159" i="23"/>
  <c r="AG159" i="23"/>
  <c r="AA160" i="23"/>
  <c r="AB160" i="23"/>
  <c r="AC160" i="23"/>
  <c r="AD160" i="23"/>
  <c r="AE160" i="23"/>
  <c r="AG160" i="23"/>
  <c r="Y161" i="23"/>
  <c r="Z161" i="23"/>
  <c r="AA161" i="23"/>
  <c r="AE161" i="23"/>
  <c r="AF161" i="23"/>
  <c r="AG161" i="23"/>
  <c r="AA162" i="23"/>
  <c r="AB162" i="23"/>
  <c r="AC162" i="23"/>
  <c r="AD162" i="23"/>
  <c r="AE162" i="23"/>
  <c r="AG162" i="23"/>
  <c r="Y163" i="23"/>
  <c r="Z163" i="23"/>
  <c r="AA163" i="23"/>
  <c r="AE163" i="23"/>
  <c r="AF163" i="23"/>
  <c r="AG163" i="23"/>
  <c r="AA164" i="23"/>
  <c r="AB164" i="23"/>
  <c r="AC164" i="23"/>
  <c r="AD164" i="23"/>
  <c r="AE164" i="23"/>
  <c r="Y165" i="23"/>
  <c r="Z165" i="23"/>
  <c r="AA165" i="23"/>
  <c r="AC165" i="23"/>
  <c r="AE165" i="23"/>
  <c r="AF165" i="23"/>
  <c r="AG165" i="23"/>
  <c r="AA166" i="23"/>
  <c r="AB166" i="23"/>
  <c r="AC166" i="23"/>
  <c r="AD166" i="23"/>
  <c r="AE166" i="23"/>
  <c r="Y167" i="23"/>
  <c r="Z167" i="23"/>
  <c r="AA167" i="23"/>
  <c r="AC167" i="23"/>
  <c r="AE167" i="23"/>
  <c r="AF167" i="23"/>
  <c r="AG167" i="23"/>
  <c r="AA168" i="23"/>
  <c r="AB168" i="23"/>
  <c r="AC168" i="23"/>
  <c r="AD168" i="23"/>
  <c r="AE168" i="23"/>
  <c r="Y169" i="23"/>
  <c r="Z169" i="23"/>
  <c r="AA169" i="23"/>
  <c r="AC169" i="23"/>
  <c r="AE169" i="23"/>
  <c r="AF169" i="23"/>
  <c r="AG169" i="23"/>
  <c r="AA170" i="23"/>
  <c r="AB170" i="23"/>
  <c r="AC170" i="23"/>
  <c r="AD170" i="23"/>
  <c r="AE170" i="23"/>
  <c r="Y171" i="23"/>
  <c r="Z171" i="23"/>
  <c r="AA171" i="23"/>
  <c r="AC171" i="23"/>
  <c r="AE171" i="23"/>
  <c r="AF171" i="23"/>
  <c r="AG171" i="23"/>
  <c r="AA172" i="23"/>
  <c r="AB172" i="23"/>
  <c r="AC172" i="23"/>
  <c r="AD172" i="23"/>
  <c r="AE172" i="23"/>
  <c r="Y173" i="23"/>
  <c r="Z173" i="23"/>
  <c r="AA173" i="23"/>
  <c r="AC173" i="23"/>
  <c r="AE173" i="23"/>
  <c r="AF173" i="23"/>
  <c r="AG173" i="23"/>
  <c r="Y174" i="23"/>
  <c r="AA174" i="23"/>
  <c r="AB174" i="23"/>
  <c r="AC174" i="23"/>
  <c r="AD174" i="23"/>
  <c r="AE174" i="23"/>
  <c r="Y175" i="23"/>
  <c r="Z175" i="23"/>
  <c r="AA175" i="23"/>
  <c r="AC175" i="23"/>
  <c r="AE175" i="23"/>
  <c r="AF175" i="23"/>
  <c r="AG175" i="23"/>
  <c r="Y176" i="23"/>
  <c r="AA176" i="23"/>
  <c r="AB176" i="23"/>
  <c r="AC176" i="23"/>
  <c r="AD176" i="23"/>
  <c r="AE176" i="23"/>
  <c r="Y177" i="23"/>
  <c r="Z177" i="23"/>
  <c r="AA177" i="23"/>
  <c r="AE177" i="23"/>
  <c r="AF177" i="23"/>
  <c r="AG177" i="23"/>
  <c r="AA178" i="23"/>
  <c r="AB178" i="23"/>
  <c r="AC178" i="23"/>
  <c r="AD178" i="23"/>
  <c r="AE178" i="23"/>
  <c r="AF178" i="23"/>
  <c r="Y179" i="23"/>
  <c r="Z179" i="23"/>
  <c r="AA179" i="23"/>
  <c r="AE179" i="23"/>
  <c r="AF179" i="23"/>
  <c r="AG179" i="23"/>
  <c r="Y180" i="23"/>
  <c r="AA180" i="23"/>
  <c r="AB180" i="23"/>
  <c r="AC180" i="23"/>
  <c r="AD180" i="23"/>
  <c r="AE180" i="23"/>
  <c r="Y181" i="23"/>
  <c r="Z181" i="23"/>
  <c r="AA181" i="23"/>
  <c r="AB181" i="23"/>
  <c r="AC181" i="23"/>
  <c r="AE181" i="23"/>
  <c r="AF181" i="23"/>
  <c r="AG181" i="23"/>
  <c r="Y182" i="23"/>
  <c r="AA182" i="23"/>
  <c r="AB182" i="23"/>
  <c r="AC182" i="23"/>
  <c r="AD182" i="23"/>
  <c r="AE182" i="23"/>
  <c r="Y183" i="23"/>
  <c r="Z183" i="23"/>
  <c r="AA183" i="23"/>
  <c r="AE183" i="23"/>
  <c r="AF183" i="23"/>
  <c r="AG183" i="23"/>
  <c r="Y184" i="23"/>
  <c r="AA184" i="23"/>
  <c r="AB184" i="23"/>
  <c r="AC184" i="23"/>
  <c r="AD184" i="23"/>
  <c r="AE184" i="23"/>
  <c r="Y185" i="23"/>
  <c r="Z185" i="23"/>
  <c r="AA185" i="23"/>
  <c r="AC185" i="23"/>
  <c r="AE185" i="23"/>
  <c r="AF185" i="23"/>
  <c r="AG185" i="23"/>
  <c r="AA186" i="23"/>
  <c r="AB186" i="23"/>
  <c r="AC186" i="23"/>
  <c r="AD186" i="23"/>
  <c r="AE186" i="23"/>
  <c r="Y187" i="23"/>
  <c r="Z187" i="23"/>
  <c r="AA187" i="23"/>
  <c r="AC187" i="23"/>
  <c r="AE187" i="23"/>
  <c r="AF187" i="23"/>
  <c r="AG187" i="23"/>
  <c r="AA188" i="23"/>
  <c r="AB188" i="23"/>
  <c r="AC188" i="23"/>
  <c r="AD188" i="23"/>
  <c r="AE188" i="23"/>
  <c r="Y189" i="23"/>
  <c r="Z189" i="23"/>
  <c r="AA189" i="23"/>
  <c r="AC189" i="23"/>
  <c r="AE189" i="23"/>
  <c r="AF189" i="23"/>
  <c r="AG189" i="23"/>
  <c r="Y190" i="23"/>
  <c r="AA190" i="23"/>
  <c r="AB190" i="23"/>
  <c r="AC190" i="23"/>
  <c r="AD190" i="23"/>
  <c r="AE190" i="23"/>
  <c r="Y191" i="23"/>
  <c r="Z191" i="23"/>
  <c r="AA191" i="23"/>
  <c r="AC191" i="23"/>
  <c r="AE191" i="23"/>
  <c r="AF191" i="23"/>
  <c r="AG191" i="23"/>
  <c r="Y192" i="23"/>
  <c r="AA192" i="23"/>
  <c r="AB192" i="23"/>
  <c r="AC192" i="23"/>
  <c r="AD192" i="23"/>
  <c r="AE192" i="23"/>
  <c r="Y193" i="23"/>
  <c r="Z193" i="23"/>
  <c r="AA193" i="23"/>
  <c r="AE193" i="23"/>
  <c r="AF193" i="23"/>
  <c r="AG193" i="23"/>
  <c r="Y194" i="23"/>
  <c r="AA194" i="23"/>
  <c r="AB194" i="23"/>
  <c r="AC194" i="23"/>
  <c r="AD194" i="23"/>
  <c r="AE194" i="23"/>
  <c r="Y195" i="23"/>
  <c r="Z195" i="23"/>
  <c r="AA195" i="23"/>
  <c r="AE195" i="23"/>
  <c r="AF195" i="23"/>
  <c r="AG195" i="23"/>
  <c r="Y196" i="23"/>
  <c r="AA196" i="23"/>
  <c r="AB196" i="23"/>
  <c r="AC196" i="23"/>
  <c r="AD196" i="23"/>
  <c r="AE196" i="23"/>
  <c r="Y197" i="23"/>
  <c r="Z197" i="23"/>
  <c r="AA197" i="23"/>
  <c r="AC197" i="23"/>
  <c r="AE197" i="23"/>
  <c r="AF197" i="23"/>
  <c r="AG197" i="23"/>
  <c r="Y198" i="23"/>
  <c r="AA198" i="23"/>
  <c r="AB198" i="23"/>
  <c r="AC198" i="23"/>
  <c r="AD198" i="23"/>
  <c r="AE198" i="23"/>
  <c r="Y199" i="23"/>
  <c r="Z199" i="23"/>
  <c r="AA199" i="23"/>
  <c r="AC199" i="23"/>
  <c r="AE199" i="23"/>
  <c r="AF199" i="23"/>
  <c r="AG199" i="23"/>
  <c r="AA200" i="23"/>
  <c r="AB200" i="23"/>
  <c r="AC200" i="23"/>
  <c r="AD200" i="23"/>
  <c r="AE200" i="23"/>
  <c r="Y201" i="23"/>
  <c r="Z201" i="23"/>
  <c r="AA201" i="23"/>
  <c r="AC201" i="23"/>
  <c r="AE201" i="23"/>
  <c r="AF201" i="23"/>
  <c r="AG201" i="23"/>
  <c r="AA202" i="23"/>
  <c r="AB202" i="23"/>
  <c r="AC202" i="23"/>
  <c r="AD202" i="23"/>
  <c r="AE202" i="23"/>
  <c r="Y203" i="23"/>
  <c r="Z203" i="23"/>
  <c r="AA203" i="23"/>
  <c r="AB203" i="23"/>
  <c r="AC203" i="23"/>
  <c r="AE203" i="23"/>
  <c r="AF203" i="23"/>
  <c r="AG203" i="23"/>
  <c r="AA204" i="23"/>
  <c r="AB204" i="23"/>
  <c r="AC204" i="23"/>
  <c r="AD204" i="23"/>
  <c r="AE204" i="23"/>
  <c r="Y205" i="23"/>
  <c r="Z205" i="23"/>
  <c r="AA205" i="23"/>
  <c r="AC205" i="23"/>
  <c r="AE205" i="23"/>
  <c r="AF205" i="23"/>
  <c r="AG205" i="23"/>
  <c r="Y206" i="23"/>
  <c r="AA206" i="23"/>
  <c r="AB206" i="23"/>
  <c r="AC206" i="23"/>
  <c r="AD206" i="23"/>
  <c r="AE206" i="23"/>
  <c r="Y207" i="23"/>
  <c r="Z207" i="23"/>
  <c r="AA207" i="23"/>
  <c r="AC207" i="23"/>
  <c r="AE207" i="23"/>
  <c r="AF207" i="23"/>
  <c r="AG207" i="23"/>
  <c r="Y208" i="23"/>
  <c r="AA208" i="23"/>
  <c r="AB208" i="23"/>
  <c r="AC208" i="23"/>
  <c r="AD208" i="23"/>
  <c r="AE208" i="23"/>
  <c r="Y209" i="23"/>
  <c r="Z209" i="23"/>
  <c r="AA209" i="23"/>
  <c r="AE209" i="23"/>
  <c r="AF209" i="23"/>
  <c r="AG209" i="23"/>
  <c r="AA210" i="23"/>
  <c r="AB210" i="23"/>
  <c r="AC210" i="23"/>
  <c r="AD210" i="23"/>
  <c r="AE210" i="23"/>
  <c r="Y211" i="23"/>
  <c r="Z211" i="23"/>
  <c r="AA211" i="23"/>
  <c r="AE211" i="23"/>
  <c r="AF211" i="23"/>
  <c r="AG211" i="23"/>
  <c r="Y212" i="23"/>
  <c r="AA212" i="23"/>
  <c r="AB212" i="23"/>
  <c r="AC212" i="23"/>
  <c r="AD212" i="23"/>
  <c r="AE212" i="23"/>
  <c r="Y213" i="23"/>
  <c r="Z213" i="23"/>
  <c r="AA213" i="23"/>
  <c r="AC213" i="23"/>
  <c r="AE213" i="23"/>
  <c r="AF213" i="23"/>
  <c r="AG213" i="23"/>
  <c r="Y214" i="23"/>
  <c r="AA214" i="23"/>
  <c r="AB214" i="23"/>
  <c r="AC214" i="23"/>
  <c r="AD214" i="23"/>
  <c r="AE214" i="23"/>
  <c r="Y215" i="23"/>
  <c r="Z215" i="23"/>
  <c r="AA215" i="23"/>
  <c r="AC215" i="23"/>
  <c r="AE215" i="23"/>
  <c r="AF215" i="23"/>
  <c r="AG215" i="23"/>
  <c r="Y216" i="23"/>
  <c r="AA216" i="23"/>
  <c r="AB216" i="23"/>
  <c r="AC216" i="23"/>
  <c r="AD216" i="23"/>
  <c r="AE216" i="23"/>
  <c r="Y217" i="23"/>
  <c r="Z217" i="23"/>
  <c r="AA217" i="23"/>
  <c r="AC217" i="23"/>
  <c r="AE217" i="23"/>
  <c r="AF217" i="23"/>
  <c r="AG217" i="23"/>
  <c r="AA218" i="23"/>
  <c r="AB218" i="23"/>
  <c r="AC218" i="23"/>
  <c r="AD218" i="23"/>
  <c r="AE218" i="23"/>
  <c r="Y219" i="23"/>
  <c r="Z219" i="23"/>
  <c r="AA219" i="23"/>
  <c r="AC219" i="23"/>
  <c r="AE219" i="23"/>
  <c r="AF219" i="23"/>
  <c r="AG219" i="23"/>
  <c r="AA220" i="23"/>
  <c r="AB220" i="23"/>
  <c r="AC220" i="23"/>
  <c r="AD220" i="23"/>
  <c r="AE220" i="23"/>
  <c r="Y221" i="23"/>
  <c r="Z221" i="23"/>
  <c r="AA221" i="23"/>
  <c r="AC221" i="23"/>
  <c r="AE221" i="23"/>
  <c r="AF221" i="23"/>
  <c r="AG221" i="23"/>
  <c r="Y222" i="23"/>
  <c r="AA222" i="23"/>
  <c r="AB222" i="23"/>
  <c r="AC222" i="23"/>
  <c r="AD222" i="23"/>
  <c r="AE222" i="23"/>
  <c r="Y223" i="23"/>
  <c r="Z223" i="23"/>
  <c r="AA223" i="23"/>
  <c r="AB223" i="23"/>
  <c r="AC223" i="23"/>
  <c r="AE223" i="23"/>
  <c r="AF223" i="23"/>
  <c r="AG223" i="23"/>
  <c r="Y224" i="23"/>
  <c r="AA224" i="23"/>
  <c r="AB224" i="23"/>
  <c r="AC224" i="23"/>
  <c r="AD224" i="23"/>
  <c r="AE224" i="23"/>
  <c r="Y225" i="23"/>
  <c r="Z225" i="23"/>
  <c r="AA225" i="23"/>
  <c r="AE225" i="23"/>
  <c r="AF225" i="23"/>
  <c r="AG225" i="23"/>
  <c r="Y226" i="23"/>
  <c r="AA226" i="23"/>
  <c r="AB226" i="23"/>
  <c r="AC226" i="23"/>
  <c r="AD226" i="23"/>
  <c r="AE226" i="23"/>
  <c r="Y227" i="23"/>
  <c r="Z227" i="23"/>
  <c r="AA227" i="23"/>
  <c r="AE227" i="23"/>
  <c r="AF227" i="23"/>
  <c r="AG227" i="23"/>
  <c r="Y228" i="23"/>
  <c r="AA228" i="23"/>
  <c r="AB228" i="23"/>
  <c r="AC228" i="23"/>
  <c r="AD228" i="23"/>
  <c r="AE228" i="23"/>
  <c r="Y229" i="23"/>
  <c r="Z229" i="23"/>
  <c r="AA229" i="23"/>
  <c r="AC229" i="23"/>
  <c r="AE229" i="23"/>
  <c r="AF229" i="23"/>
  <c r="AG229" i="23"/>
  <c r="Y230" i="23"/>
  <c r="AA230" i="23"/>
  <c r="AB230" i="23"/>
  <c r="AC230" i="23"/>
  <c r="AD230" i="23"/>
  <c r="AE230" i="23"/>
  <c r="Y231" i="23"/>
  <c r="Z231" i="23"/>
  <c r="AA231" i="23"/>
  <c r="AC231" i="23"/>
  <c r="AE231" i="23"/>
  <c r="AF231" i="23"/>
  <c r="AG231" i="23"/>
  <c r="Y232" i="23"/>
  <c r="AA232" i="23"/>
  <c r="AB232" i="23"/>
  <c r="AC232" i="23"/>
  <c r="AD232" i="23"/>
  <c r="AE232" i="23"/>
  <c r="Z123" i="23"/>
  <c r="AA123" i="23"/>
  <c r="AB123" i="23"/>
  <c r="AC123" i="23"/>
  <c r="AE123" i="23"/>
  <c r="AF123" i="23"/>
  <c r="AG123" i="23"/>
  <c r="Y123" i="23"/>
  <c r="R124" i="23"/>
  <c r="S124" i="23"/>
  <c r="T124" i="23"/>
  <c r="U124" i="23"/>
  <c r="V124" i="23"/>
  <c r="O125" i="23"/>
  <c r="P125" i="23"/>
  <c r="Q125" i="23"/>
  <c r="R125" i="23"/>
  <c r="T125" i="23"/>
  <c r="V125" i="23"/>
  <c r="W125" i="23"/>
  <c r="R126" i="23"/>
  <c r="S126" i="23"/>
  <c r="T126" i="23"/>
  <c r="U126" i="23"/>
  <c r="V126" i="23"/>
  <c r="O127" i="23"/>
  <c r="P127" i="23"/>
  <c r="Q127" i="23"/>
  <c r="R127" i="23"/>
  <c r="T127" i="23"/>
  <c r="V127" i="23"/>
  <c r="W127" i="23"/>
  <c r="R128" i="23"/>
  <c r="S128" i="23"/>
  <c r="T128" i="23"/>
  <c r="U128" i="23"/>
  <c r="V128" i="23"/>
  <c r="W128" i="23"/>
  <c r="O129" i="23"/>
  <c r="P129" i="23"/>
  <c r="Q129" i="23"/>
  <c r="R129" i="23"/>
  <c r="T129" i="23"/>
  <c r="V129" i="23"/>
  <c r="W129" i="23"/>
  <c r="R130" i="23"/>
  <c r="S130" i="23"/>
  <c r="T130" i="23"/>
  <c r="U130" i="23"/>
  <c r="V130" i="23"/>
  <c r="O131" i="23"/>
  <c r="P131" i="23"/>
  <c r="Q131" i="23"/>
  <c r="R131" i="23"/>
  <c r="T131" i="23"/>
  <c r="V131" i="23"/>
  <c r="W131" i="23"/>
  <c r="O132" i="23"/>
  <c r="R132" i="23"/>
  <c r="S132" i="23"/>
  <c r="T132" i="23"/>
  <c r="U132" i="23"/>
  <c r="V132" i="23"/>
  <c r="O133" i="23"/>
  <c r="P133" i="23"/>
  <c r="Q133" i="23"/>
  <c r="R133" i="23"/>
  <c r="T133" i="23"/>
  <c r="V133" i="23"/>
  <c r="W133" i="23"/>
  <c r="R134" i="23"/>
  <c r="S134" i="23"/>
  <c r="T134" i="23"/>
  <c r="U134" i="23"/>
  <c r="V134" i="23"/>
  <c r="O135" i="23"/>
  <c r="P135" i="23"/>
  <c r="Q135" i="23"/>
  <c r="R135" i="23"/>
  <c r="T135" i="23"/>
  <c r="V135" i="23"/>
  <c r="W135" i="23"/>
  <c r="R136" i="23"/>
  <c r="S136" i="23"/>
  <c r="T136" i="23"/>
  <c r="U136" i="23"/>
  <c r="V136" i="23"/>
  <c r="O137" i="23"/>
  <c r="P137" i="23"/>
  <c r="Q137" i="23"/>
  <c r="R137" i="23"/>
  <c r="T137" i="23"/>
  <c r="V137" i="23"/>
  <c r="W137" i="23"/>
  <c r="R138" i="23"/>
  <c r="S138" i="23"/>
  <c r="T138" i="23"/>
  <c r="U138" i="23"/>
  <c r="V138" i="23"/>
  <c r="O139" i="23"/>
  <c r="P139" i="23"/>
  <c r="Q139" i="23"/>
  <c r="R139" i="23"/>
  <c r="S139" i="23"/>
  <c r="T139" i="23"/>
  <c r="V139" i="23"/>
  <c r="W139" i="23"/>
  <c r="R140" i="23"/>
  <c r="S140" i="23"/>
  <c r="T140" i="23"/>
  <c r="U140" i="23"/>
  <c r="V140" i="23"/>
  <c r="O141" i="23"/>
  <c r="P141" i="23"/>
  <c r="Q141" i="23"/>
  <c r="R141" i="23"/>
  <c r="T141" i="23"/>
  <c r="V141" i="23"/>
  <c r="W141" i="23"/>
  <c r="R142" i="23"/>
  <c r="S142" i="23"/>
  <c r="T142" i="23"/>
  <c r="U142" i="23"/>
  <c r="V142" i="23"/>
  <c r="O143" i="23"/>
  <c r="P143" i="23"/>
  <c r="Q143" i="23"/>
  <c r="R143" i="23"/>
  <c r="S143" i="23"/>
  <c r="T143" i="23"/>
  <c r="V143" i="23"/>
  <c r="W143" i="23"/>
  <c r="R144" i="23"/>
  <c r="S144" i="23"/>
  <c r="T144" i="23"/>
  <c r="U144" i="23"/>
  <c r="V144" i="23"/>
  <c r="O145" i="23"/>
  <c r="P145" i="23"/>
  <c r="Q145" i="23"/>
  <c r="R145" i="23"/>
  <c r="T145" i="23"/>
  <c r="V145" i="23"/>
  <c r="W145" i="23"/>
  <c r="R146" i="23"/>
  <c r="S146" i="23"/>
  <c r="T146" i="23"/>
  <c r="U146" i="23"/>
  <c r="V146" i="23"/>
  <c r="O147" i="23"/>
  <c r="P147" i="23"/>
  <c r="Q147" i="23"/>
  <c r="R147" i="23"/>
  <c r="T147" i="23"/>
  <c r="V147" i="23"/>
  <c r="W147" i="23"/>
  <c r="R148" i="23"/>
  <c r="S148" i="23"/>
  <c r="T148" i="23"/>
  <c r="U148" i="23"/>
  <c r="V148" i="23"/>
  <c r="W148" i="23"/>
  <c r="O149" i="23"/>
  <c r="P149" i="23"/>
  <c r="Q149" i="23"/>
  <c r="R149" i="23"/>
  <c r="T149" i="23"/>
  <c r="V149" i="23"/>
  <c r="W149" i="23"/>
  <c r="R150" i="23"/>
  <c r="S150" i="23"/>
  <c r="T150" i="23"/>
  <c r="U150" i="23"/>
  <c r="V150" i="23"/>
  <c r="O151" i="23"/>
  <c r="P151" i="23"/>
  <c r="Q151" i="23"/>
  <c r="R151" i="23"/>
  <c r="T151" i="23"/>
  <c r="V151" i="23"/>
  <c r="W151" i="23"/>
  <c r="O152" i="23"/>
  <c r="R152" i="23"/>
  <c r="S152" i="23"/>
  <c r="T152" i="23"/>
  <c r="U152" i="23"/>
  <c r="V152" i="23"/>
  <c r="O153" i="23"/>
  <c r="P153" i="23"/>
  <c r="Q153" i="23"/>
  <c r="R153" i="23"/>
  <c r="T153" i="23"/>
  <c r="V153" i="23"/>
  <c r="W153" i="23"/>
  <c r="R154" i="23"/>
  <c r="S154" i="23"/>
  <c r="T154" i="23"/>
  <c r="U154" i="23"/>
  <c r="V154" i="23"/>
  <c r="O155" i="23"/>
  <c r="P155" i="23"/>
  <c r="Q155" i="23"/>
  <c r="R155" i="23"/>
  <c r="T155" i="23"/>
  <c r="V155" i="23"/>
  <c r="W155" i="23"/>
  <c r="R156" i="23"/>
  <c r="S156" i="23"/>
  <c r="T156" i="23"/>
  <c r="U156" i="23"/>
  <c r="V156" i="23"/>
  <c r="O157" i="23"/>
  <c r="P157" i="23"/>
  <c r="Q157" i="23"/>
  <c r="R157" i="23"/>
  <c r="T157" i="23"/>
  <c r="V157" i="23"/>
  <c r="W157" i="23"/>
  <c r="R158" i="23"/>
  <c r="S158" i="23"/>
  <c r="T158" i="23"/>
  <c r="U158" i="23"/>
  <c r="V158" i="23"/>
  <c r="O159" i="23"/>
  <c r="P159" i="23"/>
  <c r="Q159" i="23"/>
  <c r="R159" i="23"/>
  <c r="T159" i="23"/>
  <c r="V159" i="23"/>
  <c r="W159" i="23"/>
  <c r="R160" i="23"/>
  <c r="S160" i="23"/>
  <c r="T160" i="23"/>
  <c r="U160" i="23"/>
  <c r="V160" i="23"/>
  <c r="W160" i="23"/>
  <c r="O161" i="23"/>
  <c r="P161" i="23"/>
  <c r="Q161" i="23"/>
  <c r="R161" i="23"/>
  <c r="T161" i="23"/>
  <c r="V161" i="23"/>
  <c r="W161" i="23"/>
  <c r="R162" i="23"/>
  <c r="S162" i="23"/>
  <c r="T162" i="23"/>
  <c r="U162" i="23"/>
  <c r="V162" i="23"/>
  <c r="O163" i="23"/>
  <c r="P163" i="23"/>
  <c r="Q163" i="23"/>
  <c r="R163" i="23"/>
  <c r="T163" i="23"/>
  <c r="V163" i="23"/>
  <c r="W163" i="23"/>
  <c r="O164" i="23"/>
  <c r="R164" i="23"/>
  <c r="S164" i="23"/>
  <c r="T164" i="23"/>
  <c r="U164" i="23"/>
  <c r="V164" i="23"/>
  <c r="O165" i="23"/>
  <c r="P165" i="23"/>
  <c r="Q165" i="23"/>
  <c r="R165" i="23"/>
  <c r="T165" i="23"/>
  <c r="V165" i="23"/>
  <c r="W165" i="23"/>
  <c r="R166" i="23"/>
  <c r="S166" i="23"/>
  <c r="T166" i="23"/>
  <c r="U166" i="23"/>
  <c r="V166" i="23"/>
  <c r="O167" i="23"/>
  <c r="P167" i="23"/>
  <c r="Q167" i="23"/>
  <c r="R167" i="23"/>
  <c r="T167" i="23"/>
  <c r="V167" i="23"/>
  <c r="W167" i="23"/>
  <c r="R168" i="23"/>
  <c r="S168" i="23"/>
  <c r="T168" i="23"/>
  <c r="U168" i="23"/>
  <c r="V168" i="23"/>
  <c r="O169" i="23"/>
  <c r="P169" i="23"/>
  <c r="Q169" i="23"/>
  <c r="R169" i="23"/>
  <c r="T169" i="23"/>
  <c r="V169" i="23"/>
  <c r="W169" i="23"/>
  <c r="R170" i="23"/>
  <c r="S170" i="23"/>
  <c r="T170" i="23"/>
  <c r="U170" i="23"/>
  <c r="V170" i="23"/>
  <c r="O171" i="23"/>
  <c r="P171" i="23"/>
  <c r="Q171" i="23"/>
  <c r="R171" i="23"/>
  <c r="S171" i="23"/>
  <c r="T171" i="23"/>
  <c r="V171" i="23"/>
  <c r="W171" i="23"/>
  <c r="R172" i="23"/>
  <c r="S172" i="23"/>
  <c r="T172" i="23"/>
  <c r="U172" i="23"/>
  <c r="V172" i="23"/>
  <c r="O173" i="23"/>
  <c r="P173" i="23"/>
  <c r="Q173" i="23"/>
  <c r="R173" i="23"/>
  <c r="T173" i="23"/>
  <c r="V173" i="23"/>
  <c r="W173" i="23"/>
  <c r="R174" i="23"/>
  <c r="S174" i="23"/>
  <c r="T174" i="23"/>
  <c r="U174" i="23"/>
  <c r="V174" i="23"/>
  <c r="O175" i="23"/>
  <c r="P175" i="23"/>
  <c r="Q175" i="23"/>
  <c r="R175" i="23"/>
  <c r="T175" i="23"/>
  <c r="V175" i="23"/>
  <c r="W175" i="23"/>
  <c r="R176" i="23"/>
  <c r="S176" i="23"/>
  <c r="T176" i="23"/>
  <c r="U176" i="23"/>
  <c r="V176" i="23"/>
  <c r="O177" i="23"/>
  <c r="P177" i="23"/>
  <c r="Q177" i="23"/>
  <c r="R177" i="23"/>
  <c r="T177" i="23"/>
  <c r="V177" i="23"/>
  <c r="W177" i="23"/>
  <c r="Q178" i="23"/>
  <c r="R178" i="23"/>
  <c r="S178" i="23"/>
  <c r="T178" i="23"/>
  <c r="U178" i="23"/>
  <c r="V178" i="23"/>
  <c r="W178" i="23"/>
  <c r="O179" i="23"/>
  <c r="P179" i="23"/>
  <c r="Q179" i="23"/>
  <c r="R179" i="23"/>
  <c r="T179" i="23"/>
  <c r="V179" i="23"/>
  <c r="W179" i="23"/>
  <c r="P180" i="23"/>
  <c r="R180" i="23"/>
  <c r="S180" i="23"/>
  <c r="T180" i="23"/>
  <c r="U180" i="23"/>
  <c r="V180" i="23"/>
  <c r="O181" i="23"/>
  <c r="P181" i="23"/>
  <c r="Q181" i="23"/>
  <c r="R181" i="23"/>
  <c r="T181" i="23"/>
  <c r="V181" i="23"/>
  <c r="W181" i="23"/>
  <c r="P182" i="23"/>
  <c r="R182" i="23"/>
  <c r="S182" i="23"/>
  <c r="T182" i="23"/>
  <c r="U182" i="23"/>
  <c r="V182" i="23"/>
  <c r="W182" i="23"/>
  <c r="O183" i="23"/>
  <c r="P183" i="23"/>
  <c r="Q183" i="23"/>
  <c r="R183" i="23"/>
  <c r="T183" i="23"/>
  <c r="V183" i="23"/>
  <c r="W183" i="23"/>
  <c r="P184" i="23"/>
  <c r="R184" i="23"/>
  <c r="S184" i="23"/>
  <c r="T184" i="23"/>
  <c r="U184" i="23"/>
  <c r="V184" i="23"/>
  <c r="O185" i="23"/>
  <c r="P185" i="23"/>
  <c r="Q185" i="23"/>
  <c r="R185" i="23"/>
  <c r="T185" i="23"/>
  <c r="V185" i="23"/>
  <c r="W185" i="23"/>
  <c r="P186" i="23"/>
  <c r="R186" i="23"/>
  <c r="S186" i="23"/>
  <c r="T186" i="23"/>
  <c r="U186" i="23"/>
  <c r="V186" i="23"/>
  <c r="W186" i="23"/>
  <c r="O187" i="23"/>
  <c r="P187" i="23"/>
  <c r="Q187" i="23"/>
  <c r="R187" i="23"/>
  <c r="T187" i="23"/>
  <c r="V187" i="23"/>
  <c r="W187" i="23"/>
  <c r="P188" i="23"/>
  <c r="R188" i="23"/>
  <c r="S188" i="23"/>
  <c r="T188" i="23"/>
  <c r="U188" i="23"/>
  <c r="V188" i="23"/>
  <c r="O189" i="23"/>
  <c r="P189" i="23"/>
  <c r="Q189" i="23"/>
  <c r="R189" i="23"/>
  <c r="T189" i="23"/>
  <c r="V189" i="23"/>
  <c r="W189" i="23"/>
  <c r="P190" i="23"/>
  <c r="R190" i="23"/>
  <c r="S190" i="23"/>
  <c r="T190" i="23"/>
  <c r="U190" i="23"/>
  <c r="V190" i="23"/>
  <c r="W190" i="23"/>
  <c r="O191" i="23"/>
  <c r="P191" i="23"/>
  <c r="Q191" i="23"/>
  <c r="R191" i="23"/>
  <c r="T191" i="23"/>
  <c r="V191" i="23"/>
  <c r="W191" i="23"/>
  <c r="P192" i="23"/>
  <c r="R192" i="23"/>
  <c r="S192" i="23"/>
  <c r="T192" i="23"/>
  <c r="U192" i="23"/>
  <c r="V192" i="23"/>
  <c r="O193" i="23"/>
  <c r="P193" i="23"/>
  <c r="Q193" i="23"/>
  <c r="R193" i="23"/>
  <c r="T193" i="23"/>
  <c r="V193" i="23"/>
  <c r="W193" i="23"/>
  <c r="P194" i="23"/>
  <c r="R194" i="23"/>
  <c r="S194" i="23"/>
  <c r="T194" i="23"/>
  <c r="U194" i="23"/>
  <c r="V194" i="23"/>
  <c r="W194" i="23"/>
  <c r="O195" i="23"/>
  <c r="P195" i="23"/>
  <c r="Q195" i="23"/>
  <c r="R195" i="23"/>
  <c r="T195" i="23"/>
  <c r="V195" i="23"/>
  <c r="W195" i="23"/>
  <c r="P196" i="23"/>
  <c r="R196" i="23"/>
  <c r="S196" i="23"/>
  <c r="T196" i="23"/>
  <c r="U196" i="23"/>
  <c r="V196" i="23"/>
  <c r="O197" i="23"/>
  <c r="P197" i="23"/>
  <c r="Q197" i="23"/>
  <c r="R197" i="23"/>
  <c r="T197" i="23"/>
  <c r="V197" i="23"/>
  <c r="W197" i="23"/>
  <c r="P198" i="23"/>
  <c r="R198" i="23"/>
  <c r="S198" i="23"/>
  <c r="T198" i="23"/>
  <c r="U198" i="23"/>
  <c r="V198" i="23"/>
  <c r="W198" i="23"/>
  <c r="O199" i="23"/>
  <c r="P199" i="23"/>
  <c r="Q199" i="23"/>
  <c r="R199" i="23"/>
  <c r="T199" i="23"/>
  <c r="V199" i="23"/>
  <c r="W199" i="23"/>
  <c r="P200" i="23"/>
  <c r="R200" i="23"/>
  <c r="S200" i="23"/>
  <c r="T200" i="23"/>
  <c r="U200" i="23"/>
  <c r="V200" i="23"/>
  <c r="O201" i="23"/>
  <c r="P201" i="23"/>
  <c r="Q201" i="23"/>
  <c r="R201" i="23"/>
  <c r="T201" i="23"/>
  <c r="V201" i="23"/>
  <c r="W201" i="23"/>
  <c r="P202" i="23"/>
  <c r="R202" i="23"/>
  <c r="S202" i="23"/>
  <c r="T202" i="23"/>
  <c r="U202" i="23"/>
  <c r="V202" i="23"/>
  <c r="W202" i="23"/>
  <c r="O203" i="23"/>
  <c r="P203" i="23"/>
  <c r="Q203" i="23"/>
  <c r="R203" i="23"/>
  <c r="T203" i="23"/>
  <c r="V203" i="23"/>
  <c r="W203" i="23"/>
  <c r="P204" i="23"/>
  <c r="R204" i="23"/>
  <c r="S204" i="23"/>
  <c r="T204" i="23"/>
  <c r="U204" i="23"/>
  <c r="V204" i="23"/>
  <c r="O205" i="23"/>
  <c r="P205" i="23"/>
  <c r="Q205" i="23"/>
  <c r="R205" i="23"/>
  <c r="V205" i="23"/>
  <c r="W205" i="23"/>
  <c r="O206" i="23"/>
  <c r="P206" i="23"/>
  <c r="R206" i="23"/>
  <c r="S206" i="23"/>
  <c r="T206" i="23"/>
  <c r="U206" i="23"/>
  <c r="V206" i="23"/>
  <c r="O207" i="23"/>
  <c r="P207" i="23"/>
  <c r="Q207" i="23"/>
  <c r="R207" i="23"/>
  <c r="V207" i="23"/>
  <c r="W207" i="23"/>
  <c r="P208" i="23"/>
  <c r="R208" i="23"/>
  <c r="S208" i="23"/>
  <c r="T208" i="23"/>
  <c r="U208" i="23"/>
  <c r="V208" i="23"/>
  <c r="W208" i="23"/>
  <c r="O209" i="23"/>
  <c r="P209" i="23"/>
  <c r="Q209" i="23"/>
  <c r="R209" i="23"/>
  <c r="V209" i="23"/>
  <c r="W209" i="23"/>
  <c r="R210" i="23"/>
  <c r="S210" i="23"/>
  <c r="T210" i="23"/>
  <c r="U210" i="23"/>
  <c r="V210" i="23"/>
  <c r="O211" i="23"/>
  <c r="P211" i="23"/>
  <c r="Q211" i="23"/>
  <c r="R211" i="23"/>
  <c r="V211" i="23"/>
  <c r="W211" i="23"/>
  <c r="R212" i="23"/>
  <c r="S212" i="23"/>
  <c r="T212" i="23"/>
  <c r="U212" i="23"/>
  <c r="V212" i="23"/>
  <c r="O213" i="23"/>
  <c r="P213" i="23"/>
  <c r="Q213" i="23"/>
  <c r="R213" i="23"/>
  <c r="V213" i="23"/>
  <c r="W213" i="23"/>
  <c r="P214" i="23"/>
  <c r="R214" i="23"/>
  <c r="S214" i="23"/>
  <c r="T214" i="23"/>
  <c r="U214" i="23"/>
  <c r="V214" i="23"/>
  <c r="O215" i="23"/>
  <c r="P215" i="23"/>
  <c r="Q215" i="23"/>
  <c r="R215" i="23"/>
  <c r="S215" i="23"/>
  <c r="V215" i="23"/>
  <c r="W215" i="23"/>
  <c r="P216" i="23"/>
  <c r="R216" i="23"/>
  <c r="S216" i="23"/>
  <c r="T216" i="23"/>
  <c r="U216" i="23"/>
  <c r="V216" i="23"/>
  <c r="O217" i="23"/>
  <c r="P217" i="23"/>
  <c r="Q217" i="23"/>
  <c r="R217" i="23"/>
  <c r="V217" i="23"/>
  <c r="W217" i="23"/>
  <c r="O218" i="23"/>
  <c r="P218" i="23"/>
  <c r="R218" i="23"/>
  <c r="S218" i="23"/>
  <c r="T218" i="23"/>
  <c r="U218" i="23"/>
  <c r="V218" i="23"/>
  <c r="O219" i="23"/>
  <c r="P219" i="23"/>
  <c r="Q219" i="23"/>
  <c r="R219" i="23"/>
  <c r="V219" i="23"/>
  <c r="W219" i="23"/>
  <c r="P220" i="23"/>
  <c r="R220" i="23"/>
  <c r="S220" i="23"/>
  <c r="T220" i="23"/>
  <c r="U220" i="23"/>
  <c r="V220" i="23"/>
  <c r="O221" i="23"/>
  <c r="P221" i="23"/>
  <c r="Q221" i="23"/>
  <c r="R221" i="23"/>
  <c r="V221" i="23"/>
  <c r="W221" i="23"/>
  <c r="P222" i="23"/>
  <c r="R222" i="23"/>
  <c r="S222" i="23"/>
  <c r="T222" i="23"/>
  <c r="U222" i="23"/>
  <c r="V222" i="23"/>
  <c r="O223" i="23"/>
  <c r="P223" i="23"/>
  <c r="Q223" i="23"/>
  <c r="R223" i="23"/>
  <c r="V223" i="23"/>
  <c r="W223" i="23"/>
  <c r="P224" i="23"/>
  <c r="R224" i="23"/>
  <c r="S224" i="23"/>
  <c r="T224" i="23"/>
  <c r="U224" i="23"/>
  <c r="V224" i="23"/>
  <c r="O225" i="23"/>
  <c r="P225" i="23"/>
  <c r="Q225" i="23"/>
  <c r="R225" i="23"/>
  <c r="V225" i="23"/>
  <c r="W225" i="23"/>
  <c r="R226" i="23"/>
  <c r="S226" i="23"/>
  <c r="T226" i="23"/>
  <c r="U226" i="23"/>
  <c r="V226" i="23"/>
  <c r="O227" i="23"/>
  <c r="P227" i="23"/>
  <c r="Q227" i="23"/>
  <c r="R227" i="23"/>
  <c r="V227" i="23"/>
  <c r="W227" i="23"/>
  <c r="R228" i="23"/>
  <c r="S228" i="23"/>
  <c r="T228" i="23"/>
  <c r="U228" i="23"/>
  <c r="V228" i="23"/>
  <c r="O229" i="23"/>
  <c r="P229" i="23"/>
  <c r="Q229" i="23"/>
  <c r="R229" i="23"/>
  <c r="V229" i="23"/>
  <c r="W229" i="23"/>
  <c r="P230" i="23"/>
  <c r="R230" i="23"/>
  <c r="S230" i="23"/>
  <c r="T230" i="23"/>
  <c r="U230" i="23"/>
  <c r="V230" i="23"/>
  <c r="O231" i="23"/>
  <c r="P231" i="23"/>
  <c r="Q231" i="23"/>
  <c r="R231" i="23"/>
  <c r="V231" i="23"/>
  <c r="W231" i="23"/>
  <c r="P232" i="23"/>
  <c r="R232" i="23"/>
  <c r="S232" i="23"/>
  <c r="T232" i="23"/>
  <c r="U232" i="23"/>
  <c r="V232" i="23"/>
  <c r="W232" i="23"/>
  <c r="P123" i="23"/>
  <c r="Q123" i="23"/>
  <c r="R123" i="23"/>
  <c r="V123" i="23"/>
  <c r="W123" i="23"/>
  <c r="O123" i="23"/>
  <c r="D124" i="23"/>
  <c r="E124" i="23"/>
  <c r="I124" i="23"/>
  <c r="J124" i="23"/>
  <c r="K124" i="23"/>
  <c r="L124" i="23"/>
  <c r="M124" i="23"/>
  <c r="E125" i="23"/>
  <c r="F125" i="23"/>
  <c r="G125" i="23"/>
  <c r="H125" i="23"/>
  <c r="I125" i="23"/>
  <c r="K125" i="23"/>
  <c r="M125" i="23"/>
  <c r="D126" i="23"/>
  <c r="E126" i="23"/>
  <c r="F126" i="23"/>
  <c r="I126" i="23"/>
  <c r="J126" i="23"/>
  <c r="K126" i="23"/>
  <c r="L126" i="23"/>
  <c r="M126" i="23"/>
  <c r="E127" i="23"/>
  <c r="F127" i="23"/>
  <c r="G127" i="23"/>
  <c r="H127" i="23"/>
  <c r="I127" i="23"/>
  <c r="K127" i="23"/>
  <c r="M127" i="23"/>
  <c r="D128" i="23"/>
  <c r="E128" i="23"/>
  <c r="F128" i="23"/>
  <c r="I128" i="23"/>
  <c r="J128" i="23"/>
  <c r="K128" i="23"/>
  <c r="L128" i="23"/>
  <c r="M128" i="23"/>
  <c r="E129" i="23"/>
  <c r="F129" i="23"/>
  <c r="G129" i="23"/>
  <c r="H129" i="23"/>
  <c r="I129" i="23"/>
  <c r="K129" i="23"/>
  <c r="M129" i="23"/>
  <c r="D130" i="23"/>
  <c r="E130" i="23"/>
  <c r="G130" i="23"/>
  <c r="I130" i="23"/>
  <c r="J130" i="23"/>
  <c r="K130" i="23"/>
  <c r="L130" i="23"/>
  <c r="M130" i="23"/>
  <c r="E131" i="23"/>
  <c r="F131" i="23"/>
  <c r="G131" i="23"/>
  <c r="H131" i="23"/>
  <c r="I131" i="23"/>
  <c r="K131" i="23"/>
  <c r="M131" i="23"/>
  <c r="D132" i="23"/>
  <c r="E132" i="23"/>
  <c r="G132" i="23"/>
  <c r="I132" i="23"/>
  <c r="J132" i="23"/>
  <c r="K132" i="23"/>
  <c r="L132" i="23"/>
  <c r="M132" i="23"/>
  <c r="E133" i="23"/>
  <c r="F133" i="23"/>
  <c r="G133" i="23"/>
  <c r="H133" i="23"/>
  <c r="I133" i="23"/>
  <c r="K133" i="23"/>
  <c r="M133" i="23"/>
  <c r="D134" i="23"/>
  <c r="E134" i="23"/>
  <c r="G134" i="23"/>
  <c r="I134" i="23"/>
  <c r="J134" i="23"/>
  <c r="K134" i="23"/>
  <c r="L134" i="23"/>
  <c r="M134" i="23"/>
  <c r="E135" i="23"/>
  <c r="F135" i="23"/>
  <c r="G135" i="23"/>
  <c r="H135" i="23"/>
  <c r="I135" i="23"/>
  <c r="J135" i="23"/>
  <c r="M135" i="23"/>
  <c r="D136" i="23"/>
  <c r="E136" i="23"/>
  <c r="G136" i="23"/>
  <c r="I136" i="23"/>
  <c r="J136" i="23"/>
  <c r="K136" i="23"/>
  <c r="L136" i="23"/>
  <c r="M136" i="23"/>
  <c r="E137" i="23"/>
  <c r="F137" i="23"/>
  <c r="G137" i="23"/>
  <c r="H137" i="23"/>
  <c r="I137" i="23"/>
  <c r="J137" i="23"/>
  <c r="M137" i="23"/>
  <c r="D138" i="23"/>
  <c r="E138" i="23"/>
  <c r="G138" i="23"/>
  <c r="I138" i="23"/>
  <c r="J138" i="23"/>
  <c r="K138" i="23"/>
  <c r="L138" i="23"/>
  <c r="M138" i="23"/>
  <c r="E139" i="23"/>
  <c r="F139" i="23"/>
  <c r="G139" i="23"/>
  <c r="H139" i="23"/>
  <c r="I139" i="23"/>
  <c r="M139" i="23"/>
  <c r="D140" i="23"/>
  <c r="E140" i="23"/>
  <c r="G140" i="23"/>
  <c r="I140" i="23"/>
  <c r="J140" i="23"/>
  <c r="K140" i="23"/>
  <c r="L140" i="23"/>
  <c r="M140" i="23"/>
  <c r="E141" i="23"/>
  <c r="F141" i="23"/>
  <c r="G141" i="23"/>
  <c r="H141" i="23"/>
  <c r="I141" i="23"/>
  <c r="M141" i="23"/>
  <c r="D142" i="23"/>
  <c r="E142" i="23"/>
  <c r="I142" i="23"/>
  <c r="J142" i="23"/>
  <c r="K142" i="23"/>
  <c r="L142" i="23"/>
  <c r="M142" i="23"/>
  <c r="E143" i="23"/>
  <c r="F143" i="23"/>
  <c r="G143" i="23"/>
  <c r="H143" i="23"/>
  <c r="I143" i="23"/>
  <c r="M143" i="23"/>
  <c r="D144" i="23"/>
  <c r="E144" i="23"/>
  <c r="I144" i="23"/>
  <c r="J144" i="23"/>
  <c r="K144" i="23"/>
  <c r="L144" i="23"/>
  <c r="M144" i="23"/>
  <c r="E145" i="23"/>
  <c r="F145" i="23"/>
  <c r="G145" i="23"/>
  <c r="H145" i="23"/>
  <c r="I145" i="23"/>
  <c r="M145" i="23"/>
  <c r="D146" i="23"/>
  <c r="E146" i="23"/>
  <c r="F146" i="23"/>
  <c r="I146" i="23"/>
  <c r="J146" i="23"/>
  <c r="K146" i="23"/>
  <c r="L146" i="23"/>
  <c r="M146" i="23"/>
  <c r="E147" i="23"/>
  <c r="F147" i="23"/>
  <c r="G147" i="23"/>
  <c r="H147" i="23"/>
  <c r="I147" i="23"/>
  <c r="M147" i="23"/>
  <c r="D148" i="23"/>
  <c r="E148" i="23"/>
  <c r="G148" i="23"/>
  <c r="I148" i="23"/>
  <c r="J148" i="23"/>
  <c r="K148" i="23"/>
  <c r="L148" i="23"/>
  <c r="M148" i="23"/>
  <c r="E149" i="23"/>
  <c r="F149" i="23"/>
  <c r="G149" i="23"/>
  <c r="H149" i="23"/>
  <c r="I149" i="23"/>
  <c r="K149" i="23"/>
  <c r="M149" i="23"/>
  <c r="D150" i="23"/>
  <c r="E150" i="23"/>
  <c r="F150" i="23"/>
  <c r="G150" i="23"/>
  <c r="I150" i="23"/>
  <c r="J150" i="23"/>
  <c r="K150" i="23"/>
  <c r="L150" i="23"/>
  <c r="M150" i="23"/>
  <c r="E151" i="23"/>
  <c r="F151" i="23"/>
  <c r="G151" i="23"/>
  <c r="H151" i="23"/>
  <c r="I151" i="23"/>
  <c r="M151" i="23"/>
  <c r="D152" i="23"/>
  <c r="E152" i="23"/>
  <c r="F152" i="23"/>
  <c r="G152" i="23"/>
  <c r="I152" i="23"/>
  <c r="J152" i="23"/>
  <c r="K152" i="23"/>
  <c r="L152" i="23"/>
  <c r="M152" i="23"/>
  <c r="E153" i="23"/>
  <c r="F153" i="23"/>
  <c r="G153" i="23"/>
  <c r="H153" i="23"/>
  <c r="I153" i="23"/>
  <c r="K153" i="23"/>
  <c r="M153" i="23"/>
  <c r="D154" i="23"/>
  <c r="E154" i="23"/>
  <c r="G154" i="23"/>
  <c r="I154" i="23"/>
  <c r="J154" i="23"/>
  <c r="K154" i="23"/>
  <c r="L154" i="23"/>
  <c r="M154" i="23"/>
  <c r="E155" i="23"/>
  <c r="F155" i="23"/>
  <c r="G155" i="23"/>
  <c r="H155" i="23"/>
  <c r="I155" i="23"/>
  <c r="M155" i="23"/>
  <c r="D156" i="23"/>
  <c r="E156" i="23"/>
  <c r="G156" i="23"/>
  <c r="I156" i="23"/>
  <c r="J156" i="23"/>
  <c r="K156" i="23"/>
  <c r="L156" i="23"/>
  <c r="M156" i="23"/>
  <c r="E157" i="23"/>
  <c r="F157" i="23"/>
  <c r="G157" i="23"/>
  <c r="H157" i="23"/>
  <c r="I157" i="23"/>
  <c r="M157" i="23"/>
  <c r="D158" i="23"/>
  <c r="E158" i="23"/>
  <c r="I158" i="23"/>
  <c r="J158" i="23"/>
  <c r="K158" i="23"/>
  <c r="L158" i="23"/>
  <c r="M158" i="23"/>
  <c r="E159" i="23"/>
  <c r="F159" i="23"/>
  <c r="G159" i="23"/>
  <c r="H159" i="23"/>
  <c r="I159" i="23"/>
  <c r="M159" i="23"/>
  <c r="D160" i="23"/>
  <c r="E160" i="23"/>
  <c r="F160" i="23"/>
  <c r="G160" i="23"/>
  <c r="I160" i="23"/>
  <c r="J160" i="23"/>
  <c r="K160" i="23"/>
  <c r="L160" i="23"/>
  <c r="M160" i="23"/>
  <c r="E161" i="23"/>
  <c r="F161" i="23"/>
  <c r="G161" i="23"/>
  <c r="H161" i="23"/>
  <c r="I161" i="23"/>
  <c r="K161" i="23"/>
  <c r="M161" i="23"/>
  <c r="D162" i="23"/>
  <c r="E162" i="23"/>
  <c r="G162" i="23"/>
  <c r="I162" i="23"/>
  <c r="J162" i="23"/>
  <c r="K162" i="23"/>
  <c r="L162" i="23"/>
  <c r="M162" i="23"/>
  <c r="E163" i="23"/>
  <c r="F163" i="23"/>
  <c r="G163" i="23"/>
  <c r="H163" i="23"/>
  <c r="I163" i="23"/>
  <c r="K163" i="23"/>
  <c r="M163" i="23"/>
  <c r="D164" i="23"/>
  <c r="E164" i="23"/>
  <c r="I164" i="23"/>
  <c r="J164" i="23"/>
  <c r="K164" i="23"/>
  <c r="L164" i="23"/>
  <c r="M164" i="23"/>
  <c r="E165" i="23"/>
  <c r="F165" i="23"/>
  <c r="G165" i="23"/>
  <c r="H165" i="23"/>
  <c r="I165" i="23"/>
  <c r="K165" i="23"/>
  <c r="M165" i="23"/>
  <c r="D166" i="23"/>
  <c r="E166" i="23"/>
  <c r="I166" i="23"/>
  <c r="J166" i="23"/>
  <c r="K166" i="23"/>
  <c r="L166" i="23"/>
  <c r="M166" i="23"/>
  <c r="E167" i="23"/>
  <c r="F167" i="23"/>
  <c r="G167" i="23"/>
  <c r="H167" i="23"/>
  <c r="I167" i="23"/>
  <c r="M167" i="23"/>
  <c r="D168" i="23"/>
  <c r="E168" i="23"/>
  <c r="I168" i="23"/>
  <c r="J168" i="23"/>
  <c r="K168" i="23"/>
  <c r="L168" i="23"/>
  <c r="M168" i="23"/>
  <c r="E169" i="23"/>
  <c r="F169" i="23"/>
  <c r="G169" i="23"/>
  <c r="H169" i="23"/>
  <c r="I169" i="23"/>
  <c r="K169" i="23"/>
  <c r="M169" i="23"/>
  <c r="D170" i="23"/>
  <c r="E170" i="23"/>
  <c r="G170" i="23"/>
  <c r="I170" i="23"/>
  <c r="J170" i="23"/>
  <c r="K170" i="23"/>
  <c r="L170" i="23"/>
  <c r="M170" i="23"/>
  <c r="E171" i="23"/>
  <c r="F171" i="23"/>
  <c r="G171" i="23"/>
  <c r="H171" i="23"/>
  <c r="I171" i="23"/>
  <c r="K171" i="23"/>
  <c r="M171" i="23"/>
  <c r="D172" i="23"/>
  <c r="E172" i="23"/>
  <c r="G172" i="23"/>
  <c r="I172" i="23"/>
  <c r="J172" i="23"/>
  <c r="K172" i="23"/>
  <c r="L172" i="23"/>
  <c r="M172" i="23"/>
  <c r="E173" i="23"/>
  <c r="F173" i="23"/>
  <c r="G173" i="23"/>
  <c r="H173" i="23"/>
  <c r="I173" i="23"/>
  <c r="K173" i="23"/>
  <c r="M173" i="23"/>
  <c r="D174" i="23"/>
  <c r="E174" i="23"/>
  <c r="I174" i="23"/>
  <c r="J174" i="23"/>
  <c r="K174" i="23"/>
  <c r="L174" i="23"/>
  <c r="M174" i="23"/>
  <c r="E175" i="23"/>
  <c r="F175" i="23"/>
  <c r="G175" i="23"/>
  <c r="H175" i="23"/>
  <c r="I175" i="23"/>
  <c r="K175" i="23"/>
  <c r="M175" i="23"/>
  <c r="D176" i="23"/>
  <c r="E176" i="23"/>
  <c r="G176" i="23"/>
  <c r="I176" i="23"/>
  <c r="J176" i="23"/>
  <c r="K176" i="23"/>
  <c r="L176" i="23"/>
  <c r="M176" i="23"/>
  <c r="E177" i="23"/>
  <c r="F177" i="23"/>
  <c r="G177" i="23"/>
  <c r="H177" i="23"/>
  <c r="I177" i="23"/>
  <c r="M177" i="23"/>
  <c r="D178" i="23"/>
  <c r="E178" i="23"/>
  <c r="G178" i="23"/>
  <c r="I178" i="23"/>
  <c r="J178" i="23"/>
  <c r="K178" i="23"/>
  <c r="L178" i="23"/>
  <c r="M178" i="23"/>
  <c r="E179" i="23"/>
  <c r="F179" i="23"/>
  <c r="G179" i="23"/>
  <c r="H179" i="23"/>
  <c r="I179" i="23"/>
  <c r="M179" i="23"/>
  <c r="D180" i="23"/>
  <c r="E180" i="23"/>
  <c r="G180" i="23"/>
  <c r="I180" i="23"/>
  <c r="J180" i="23"/>
  <c r="K180" i="23"/>
  <c r="L180" i="23"/>
  <c r="M180" i="23"/>
  <c r="E181" i="23"/>
  <c r="F181" i="23"/>
  <c r="G181" i="23"/>
  <c r="H181" i="23"/>
  <c r="I181" i="23"/>
  <c r="K181" i="23"/>
  <c r="M181" i="23"/>
  <c r="D182" i="23"/>
  <c r="E182" i="23"/>
  <c r="G182" i="23"/>
  <c r="I182" i="23"/>
  <c r="J182" i="23"/>
  <c r="K182" i="23"/>
  <c r="L182" i="23"/>
  <c r="M182" i="23"/>
  <c r="E183" i="23"/>
  <c r="F183" i="23"/>
  <c r="G183" i="23"/>
  <c r="H183" i="23"/>
  <c r="I183" i="23"/>
  <c r="M183" i="23"/>
  <c r="D184" i="23"/>
  <c r="E184" i="23"/>
  <c r="G184" i="23"/>
  <c r="I184" i="23"/>
  <c r="J184" i="23"/>
  <c r="K184" i="23"/>
  <c r="L184" i="23"/>
  <c r="M184" i="23"/>
  <c r="E185" i="23"/>
  <c r="F185" i="23"/>
  <c r="G185" i="23"/>
  <c r="H185" i="23"/>
  <c r="I185" i="23"/>
  <c r="J185" i="23"/>
  <c r="K185" i="23"/>
  <c r="M185" i="23"/>
  <c r="D186" i="23"/>
  <c r="E186" i="23"/>
  <c r="I186" i="23"/>
  <c r="J186" i="23"/>
  <c r="K186" i="23"/>
  <c r="L186" i="23"/>
  <c r="M186" i="23"/>
  <c r="E187" i="23"/>
  <c r="F187" i="23"/>
  <c r="G187" i="23"/>
  <c r="H187" i="23"/>
  <c r="I187" i="23"/>
  <c r="K187" i="23"/>
  <c r="M187" i="23"/>
  <c r="D188" i="23"/>
  <c r="E188" i="23"/>
  <c r="I188" i="23"/>
  <c r="J188" i="23"/>
  <c r="K188" i="23"/>
  <c r="L188" i="23"/>
  <c r="M188" i="23"/>
  <c r="E189" i="23"/>
  <c r="F189" i="23"/>
  <c r="G189" i="23"/>
  <c r="H189" i="23"/>
  <c r="I189" i="23"/>
  <c r="K189" i="23"/>
  <c r="M189" i="23"/>
  <c r="D190" i="23"/>
  <c r="E190" i="23"/>
  <c r="I190" i="23"/>
  <c r="J190" i="23"/>
  <c r="K190" i="23"/>
  <c r="L190" i="23"/>
  <c r="M190" i="23"/>
  <c r="E191" i="23"/>
  <c r="F191" i="23"/>
  <c r="G191" i="23"/>
  <c r="H191" i="23"/>
  <c r="I191" i="23"/>
  <c r="J191" i="23"/>
  <c r="K191" i="23"/>
  <c r="M191" i="23"/>
  <c r="D192" i="23"/>
  <c r="E192" i="23"/>
  <c r="G192" i="23"/>
  <c r="I192" i="23"/>
  <c r="J192" i="23"/>
  <c r="K192" i="23"/>
  <c r="L192" i="23"/>
  <c r="M192" i="23"/>
  <c r="E193" i="23"/>
  <c r="F193" i="23"/>
  <c r="G193" i="23"/>
  <c r="H193" i="23"/>
  <c r="I193" i="23"/>
  <c r="K193" i="23"/>
  <c r="M193" i="23"/>
  <c r="D194" i="23"/>
  <c r="E194" i="23"/>
  <c r="G194" i="23"/>
  <c r="I194" i="23"/>
  <c r="J194" i="23"/>
  <c r="K194" i="23"/>
  <c r="L194" i="23"/>
  <c r="M194" i="23"/>
  <c r="E195" i="23"/>
  <c r="F195" i="23"/>
  <c r="G195" i="23"/>
  <c r="H195" i="23"/>
  <c r="I195" i="23"/>
  <c r="K195" i="23"/>
  <c r="M195" i="23"/>
  <c r="D196" i="23"/>
  <c r="E196" i="23"/>
  <c r="G196" i="23"/>
  <c r="I196" i="23"/>
  <c r="J196" i="23"/>
  <c r="K196" i="23"/>
  <c r="L196" i="23"/>
  <c r="M196" i="23"/>
  <c r="E197" i="23"/>
  <c r="F197" i="23"/>
  <c r="G197" i="23"/>
  <c r="H197" i="23"/>
  <c r="I197" i="23"/>
  <c r="M197" i="23"/>
  <c r="D198" i="23"/>
  <c r="E198" i="23"/>
  <c r="G198" i="23"/>
  <c r="I198" i="23"/>
  <c r="J198" i="23"/>
  <c r="K198" i="23"/>
  <c r="L198" i="23"/>
  <c r="M198" i="23"/>
  <c r="E199" i="23"/>
  <c r="F199" i="23"/>
  <c r="G199" i="23"/>
  <c r="H199" i="23"/>
  <c r="I199" i="23"/>
  <c r="M199" i="23"/>
  <c r="D200" i="23"/>
  <c r="E200" i="23"/>
  <c r="G200" i="23"/>
  <c r="I200" i="23"/>
  <c r="J200" i="23"/>
  <c r="K200" i="23"/>
  <c r="L200" i="23"/>
  <c r="M200" i="23"/>
  <c r="E201" i="23"/>
  <c r="F201" i="23"/>
  <c r="G201" i="23"/>
  <c r="H201" i="23"/>
  <c r="I201" i="23"/>
  <c r="M201" i="23"/>
  <c r="D202" i="23"/>
  <c r="E202" i="23"/>
  <c r="G202" i="23"/>
  <c r="I202" i="23"/>
  <c r="J202" i="23"/>
  <c r="K202" i="23"/>
  <c r="L202" i="23"/>
  <c r="M202" i="23"/>
  <c r="E203" i="23"/>
  <c r="F203" i="23"/>
  <c r="G203" i="23"/>
  <c r="H203" i="23"/>
  <c r="I203" i="23"/>
  <c r="K203" i="23"/>
  <c r="M203" i="23"/>
  <c r="D204" i="23"/>
  <c r="E204" i="23"/>
  <c r="G204" i="23"/>
  <c r="I204" i="23"/>
  <c r="J204" i="23"/>
  <c r="K204" i="23"/>
  <c r="L204" i="23"/>
  <c r="M204" i="23"/>
  <c r="E205" i="23"/>
  <c r="F205" i="23"/>
  <c r="G205" i="23"/>
  <c r="H205" i="23"/>
  <c r="I205" i="23"/>
  <c r="K205" i="23"/>
  <c r="M205" i="23"/>
  <c r="D206" i="23"/>
  <c r="E206" i="23"/>
  <c r="I206" i="23"/>
  <c r="J206" i="23"/>
  <c r="K206" i="23"/>
  <c r="L206" i="23"/>
  <c r="M206" i="23"/>
  <c r="E207" i="23"/>
  <c r="F207" i="23"/>
  <c r="G207" i="23"/>
  <c r="H207" i="23"/>
  <c r="I207" i="23"/>
  <c r="K207" i="23"/>
  <c r="M207" i="23"/>
  <c r="D208" i="23"/>
  <c r="E208" i="23"/>
  <c r="I208" i="23"/>
  <c r="J208" i="23"/>
  <c r="K208" i="23"/>
  <c r="L208" i="23"/>
  <c r="M208" i="23"/>
  <c r="E209" i="23"/>
  <c r="F209" i="23"/>
  <c r="G209" i="23"/>
  <c r="H209" i="23"/>
  <c r="I209" i="23"/>
  <c r="K209" i="23"/>
  <c r="M209" i="23"/>
  <c r="D210" i="23"/>
  <c r="E210" i="23"/>
  <c r="I210" i="23"/>
  <c r="J210" i="23"/>
  <c r="K210" i="23"/>
  <c r="L210" i="23"/>
  <c r="M210" i="23"/>
  <c r="E211" i="23"/>
  <c r="F211" i="23"/>
  <c r="G211" i="23"/>
  <c r="H211" i="23"/>
  <c r="I211" i="23"/>
  <c r="K211" i="23"/>
  <c r="M211" i="23"/>
  <c r="D212" i="23"/>
  <c r="E212" i="23"/>
  <c r="G212" i="23"/>
  <c r="I212" i="23"/>
  <c r="J212" i="23"/>
  <c r="K212" i="23"/>
  <c r="L212" i="23"/>
  <c r="M212" i="23"/>
  <c r="E213" i="23"/>
  <c r="F213" i="23"/>
  <c r="G213" i="23"/>
  <c r="H213" i="23"/>
  <c r="I213" i="23"/>
  <c r="K213" i="23"/>
  <c r="M213" i="23"/>
  <c r="D214" i="23"/>
  <c r="E214" i="23"/>
  <c r="G214" i="23"/>
  <c r="I214" i="23"/>
  <c r="J214" i="23"/>
  <c r="K214" i="23"/>
  <c r="L214" i="23"/>
  <c r="M214" i="23"/>
  <c r="E215" i="23"/>
  <c r="F215" i="23"/>
  <c r="G215" i="23"/>
  <c r="H215" i="23"/>
  <c r="I215" i="23"/>
  <c r="M215" i="23"/>
  <c r="D216" i="23"/>
  <c r="E216" i="23"/>
  <c r="G216" i="23"/>
  <c r="I216" i="23"/>
  <c r="J216" i="23"/>
  <c r="K216" i="23"/>
  <c r="L216" i="23"/>
  <c r="M216" i="23"/>
  <c r="E217" i="23"/>
  <c r="F217" i="23"/>
  <c r="G217" i="23"/>
  <c r="H217" i="23"/>
  <c r="I217" i="23"/>
  <c r="J217" i="23"/>
  <c r="K217" i="23"/>
  <c r="M217" i="23"/>
  <c r="D218" i="23"/>
  <c r="E218" i="23"/>
  <c r="G218" i="23"/>
  <c r="I218" i="23"/>
  <c r="J218" i="23"/>
  <c r="K218" i="23"/>
  <c r="L218" i="23"/>
  <c r="M218" i="23"/>
  <c r="E219" i="23"/>
  <c r="F219" i="23"/>
  <c r="G219" i="23"/>
  <c r="H219" i="23"/>
  <c r="I219" i="23"/>
  <c r="M219" i="23"/>
  <c r="D220" i="23"/>
  <c r="E220" i="23"/>
  <c r="G220" i="23"/>
  <c r="I220" i="23"/>
  <c r="J220" i="23"/>
  <c r="K220" i="23"/>
  <c r="L220" i="23"/>
  <c r="M220" i="23"/>
  <c r="E221" i="23"/>
  <c r="F221" i="23"/>
  <c r="G221" i="23"/>
  <c r="H221" i="23"/>
  <c r="I221" i="23"/>
  <c r="M221" i="23"/>
  <c r="D222" i="23"/>
  <c r="E222" i="23"/>
  <c r="I222" i="23"/>
  <c r="J222" i="23"/>
  <c r="K222" i="23"/>
  <c r="L222" i="23"/>
  <c r="M222" i="23"/>
  <c r="E223" i="23"/>
  <c r="F223" i="23"/>
  <c r="G223" i="23"/>
  <c r="H223" i="23"/>
  <c r="I223" i="23"/>
  <c r="J223" i="23"/>
  <c r="M223" i="23"/>
  <c r="D224" i="23"/>
  <c r="E224" i="23"/>
  <c r="G224" i="23"/>
  <c r="I224" i="23"/>
  <c r="J224" i="23"/>
  <c r="K224" i="23"/>
  <c r="L224" i="23"/>
  <c r="M224" i="23"/>
  <c r="E225" i="23"/>
  <c r="F225" i="23"/>
  <c r="G225" i="23"/>
  <c r="H225" i="23"/>
  <c r="I225" i="23"/>
  <c r="K225" i="23"/>
  <c r="M225" i="23"/>
  <c r="D226" i="23"/>
  <c r="E226" i="23"/>
  <c r="G226" i="23"/>
  <c r="I226" i="23"/>
  <c r="J226" i="23"/>
  <c r="K226" i="23"/>
  <c r="L226" i="23"/>
  <c r="M226" i="23"/>
  <c r="E227" i="23"/>
  <c r="F227" i="23"/>
  <c r="G227" i="23"/>
  <c r="H227" i="23"/>
  <c r="I227" i="23"/>
  <c r="K227" i="23"/>
  <c r="M227" i="23"/>
  <c r="D228" i="23"/>
  <c r="E228" i="23"/>
  <c r="I228" i="23"/>
  <c r="J228" i="23"/>
  <c r="K228" i="23"/>
  <c r="L228" i="23"/>
  <c r="M228" i="23"/>
  <c r="E229" i="23"/>
  <c r="F229" i="23"/>
  <c r="G229" i="23"/>
  <c r="H229" i="23"/>
  <c r="I229" i="23"/>
  <c r="K229" i="23"/>
  <c r="M229" i="23"/>
  <c r="D230" i="23"/>
  <c r="E230" i="23"/>
  <c r="I230" i="23"/>
  <c r="J230" i="23"/>
  <c r="K230" i="23"/>
  <c r="L230" i="23"/>
  <c r="M230" i="23"/>
  <c r="E231" i="23"/>
  <c r="F231" i="23"/>
  <c r="G231" i="23"/>
  <c r="H231" i="23"/>
  <c r="I231" i="23"/>
  <c r="M231" i="23"/>
  <c r="D232" i="23"/>
  <c r="E232" i="23"/>
  <c r="I232" i="23"/>
  <c r="J232" i="23"/>
  <c r="K232" i="23"/>
  <c r="L232" i="23"/>
  <c r="M232" i="23"/>
  <c r="E123" i="23"/>
  <c r="F123" i="23"/>
  <c r="G123" i="23"/>
  <c r="H123" i="23"/>
  <c r="I123" i="23"/>
  <c r="J123" i="23"/>
  <c r="K123" i="23"/>
  <c r="M123" i="23"/>
  <c r="Y7" i="23"/>
  <c r="AA7" i="23"/>
  <c r="AB7" i="23"/>
  <c r="AC7" i="23"/>
  <c r="AD7" i="23"/>
  <c r="AE7" i="23"/>
  <c r="AG7" i="23"/>
  <c r="Y8" i="23"/>
  <c r="Z8" i="23"/>
  <c r="AA8" i="23"/>
  <c r="AC8" i="23"/>
  <c r="AE8" i="23"/>
  <c r="AF8" i="23"/>
  <c r="AG8" i="23"/>
  <c r="Y9" i="23"/>
  <c r="AA9" i="23"/>
  <c r="AB9" i="23"/>
  <c r="AC9" i="23"/>
  <c r="AD9" i="23"/>
  <c r="AE9" i="23"/>
  <c r="AG9" i="23"/>
  <c r="Y10" i="23"/>
  <c r="Z10" i="23"/>
  <c r="AA10" i="23"/>
  <c r="AC10" i="23"/>
  <c r="AE10" i="23"/>
  <c r="AF10" i="23"/>
  <c r="AG10" i="23"/>
  <c r="Y11" i="23"/>
  <c r="AA11" i="23"/>
  <c r="AB11" i="23"/>
  <c r="AC11" i="23"/>
  <c r="AD11" i="23"/>
  <c r="AE11" i="23"/>
  <c r="AG11" i="23"/>
  <c r="Y12" i="23"/>
  <c r="Z12" i="23"/>
  <c r="AA12" i="23"/>
  <c r="AC12" i="23"/>
  <c r="AE12" i="23"/>
  <c r="AF12" i="23"/>
  <c r="AG12" i="23"/>
  <c r="Y13" i="23"/>
  <c r="AA13" i="23"/>
  <c r="AB13" i="23"/>
  <c r="AC13" i="23"/>
  <c r="AD13" i="23"/>
  <c r="AE13" i="23"/>
  <c r="AG13" i="23"/>
  <c r="Y14" i="23"/>
  <c r="Z14" i="23"/>
  <c r="AA14" i="23"/>
  <c r="AC14" i="23"/>
  <c r="AE14" i="23"/>
  <c r="AF14" i="23"/>
  <c r="AG14" i="23"/>
  <c r="Y15" i="23"/>
  <c r="AA15" i="23"/>
  <c r="AB15" i="23"/>
  <c r="AC15" i="23"/>
  <c r="AD15" i="23"/>
  <c r="AE15" i="23"/>
  <c r="AG15" i="23"/>
  <c r="Y16" i="23"/>
  <c r="Z16" i="23"/>
  <c r="AA16" i="23"/>
  <c r="AC16" i="23"/>
  <c r="AE16" i="23"/>
  <c r="AF16" i="23"/>
  <c r="AG16" i="23"/>
  <c r="Y17" i="23"/>
  <c r="AA17" i="23"/>
  <c r="AB17" i="23"/>
  <c r="AC17" i="23"/>
  <c r="AD17" i="23"/>
  <c r="AE17" i="23"/>
  <c r="AG17" i="23"/>
  <c r="Y18" i="23"/>
  <c r="Z18" i="23"/>
  <c r="AA18" i="23"/>
  <c r="AC18" i="23"/>
  <c r="AE18" i="23"/>
  <c r="AF18" i="23"/>
  <c r="AG18" i="23"/>
  <c r="Y19" i="23"/>
  <c r="AA19" i="23"/>
  <c r="AB19" i="23"/>
  <c r="AC19" i="23"/>
  <c r="AD19" i="23"/>
  <c r="AE19" i="23"/>
  <c r="AG19" i="23"/>
  <c r="Y20" i="23"/>
  <c r="Z20" i="23"/>
  <c r="AA20" i="23"/>
  <c r="AC20" i="23"/>
  <c r="AE20" i="23"/>
  <c r="AF20" i="23"/>
  <c r="AG20" i="23"/>
  <c r="Y21" i="23"/>
  <c r="AA21" i="23"/>
  <c r="AB21" i="23"/>
  <c r="AC21" i="23"/>
  <c r="AD21" i="23"/>
  <c r="AE21" i="23"/>
  <c r="AG21" i="23"/>
  <c r="Y22" i="23"/>
  <c r="Z22" i="23"/>
  <c r="AA22" i="23"/>
  <c r="AC22" i="23"/>
  <c r="AE22" i="23"/>
  <c r="AF22" i="23"/>
  <c r="AG22" i="23"/>
  <c r="Y23" i="23"/>
  <c r="AA23" i="23"/>
  <c r="AB23" i="23"/>
  <c r="AC23" i="23"/>
  <c r="AD23" i="23"/>
  <c r="AE23" i="23"/>
  <c r="AG23" i="23"/>
  <c r="Y24" i="23"/>
  <c r="Z24" i="23"/>
  <c r="AA24" i="23"/>
  <c r="AC24" i="23"/>
  <c r="AE24" i="23"/>
  <c r="AF24" i="23"/>
  <c r="AG24" i="23"/>
  <c r="Y25" i="23"/>
  <c r="AA25" i="23"/>
  <c r="AB25" i="23"/>
  <c r="AC25" i="23"/>
  <c r="AD25" i="23"/>
  <c r="AE25" i="23"/>
  <c r="AG25" i="23"/>
  <c r="Y26" i="23"/>
  <c r="Z26" i="23"/>
  <c r="AA26" i="23"/>
  <c r="AE26" i="23"/>
  <c r="AF26" i="23"/>
  <c r="AG26" i="23"/>
  <c r="Y27" i="23"/>
  <c r="AA27" i="23"/>
  <c r="AB27" i="23"/>
  <c r="AC27" i="23"/>
  <c r="AD27" i="23"/>
  <c r="AE27" i="23"/>
  <c r="AF27" i="23"/>
  <c r="AG27" i="23"/>
  <c r="Y28" i="23"/>
  <c r="Z28" i="23"/>
  <c r="AA28" i="23"/>
  <c r="AC28" i="23"/>
  <c r="AE28" i="23"/>
  <c r="AF28" i="23"/>
  <c r="AG28" i="23"/>
  <c r="Y29" i="23"/>
  <c r="AA29" i="23"/>
  <c r="AB29" i="23"/>
  <c r="AC29" i="23"/>
  <c r="AD29" i="23"/>
  <c r="AE29" i="23"/>
  <c r="AG29" i="23"/>
  <c r="Y30" i="23"/>
  <c r="Z30" i="23"/>
  <c r="AA30" i="23"/>
  <c r="AC30" i="23"/>
  <c r="AE30" i="23"/>
  <c r="AF30" i="23"/>
  <c r="AG30" i="23"/>
  <c r="Y31" i="23"/>
  <c r="AA31" i="23"/>
  <c r="AB31" i="23"/>
  <c r="AC31" i="23"/>
  <c r="AD31" i="23"/>
  <c r="AE31" i="23"/>
  <c r="AG31" i="23"/>
  <c r="Y32" i="23"/>
  <c r="Z32" i="23"/>
  <c r="AA32" i="23"/>
  <c r="AC32" i="23"/>
  <c r="AE32" i="23"/>
  <c r="AF32" i="23"/>
  <c r="AG32" i="23"/>
  <c r="Y33" i="23"/>
  <c r="AA33" i="23"/>
  <c r="AB33" i="23"/>
  <c r="AC33" i="23"/>
  <c r="AD33" i="23"/>
  <c r="AE33" i="23"/>
  <c r="AG33" i="23"/>
  <c r="Y34" i="23"/>
  <c r="Z34" i="23"/>
  <c r="AA34" i="23"/>
  <c r="AC34" i="23"/>
  <c r="AE34" i="23"/>
  <c r="AF34" i="23"/>
  <c r="AG34" i="23"/>
  <c r="Y35" i="23"/>
  <c r="AA35" i="23"/>
  <c r="AB35" i="23"/>
  <c r="AC35" i="23"/>
  <c r="AD35" i="23"/>
  <c r="AE35" i="23"/>
  <c r="AF35" i="23"/>
  <c r="AG35" i="23"/>
  <c r="Y36" i="23"/>
  <c r="Z36" i="23"/>
  <c r="AA36" i="23"/>
  <c r="AC36" i="23"/>
  <c r="AE36" i="23"/>
  <c r="AF36" i="23"/>
  <c r="AG36" i="23"/>
  <c r="Y37" i="23"/>
  <c r="AA37" i="23"/>
  <c r="AB37" i="23"/>
  <c r="AC37" i="23"/>
  <c r="AD37" i="23"/>
  <c r="AE37" i="23"/>
  <c r="AG37" i="23"/>
  <c r="Y38" i="23"/>
  <c r="Z38" i="23"/>
  <c r="AA38" i="23"/>
  <c r="AC38" i="23"/>
  <c r="AE38" i="23"/>
  <c r="AF38" i="23"/>
  <c r="AG38" i="23"/>
  <c r="Y39" i="23"/>
  <c r="AA39" i="23"/>
  <c r="AB39" i="23"/>
  <c r="AC39" i="23"/>
  <c r="AD39" i="23"/>
  <c r="AE39" i="23"/>
  <c r="AG39" i="23"/>
  <c r="Y40" i="23"/>
  <c r="Z40" i="23"/>
  <c r="AA40" i="23"/>
  <c r="AC40" i="23"/>
  <c r="AE40" i="23"/>
  <c r="AF40" i="23"/>
  <c r="AG40" i="23"/>
  <c r="Y41" i="23"/>
  <c r="AA41" i="23"/>
  <c r="AB41" i="23"/>
  <c r="AC41" i="23"/>
  <c r="AD41" i="23"/>
  <c r="AE41" i="23"/>
  <c r="AF41" i="23"/>
  <c r="AG41" i="23"/>
  <c r="Y42" i="23"/>
  <c r="Z42" i="23"/>
  <c r="AA42" i="23"/>
  <c r="AC42" i="23"/>
  <c r="AE42" i="23"/>
  <c r="AF42" i="23"/>
  <c r="AG42" i="23"/>
  <c r="Y43" i="23"/>
  <c r="AA43" i="23"/>
  <c r="AB43" i="23"/>
  <c r="AC43" i="23"/>
  <c r="AD43" i="23"/>
  <c r="AE43" i="23"/>
  <c r="AF43" i="23"/>
  <c r="AG43" i="23"/>
  <c r="Y44" i="23"/>
  <c r="Z44" i="23"/>
  <c r="AA44" i="23"/>
  <c r="AC44" i="23"/>
  <c r="AE44" i="23"/>
  <c r="AF44" i="23"/>
  <c r="AG44" i="23"/>
  <c r="AA45" i="23"/>
  <c r="AB45" i="23"/>
  <c r="AC45" i="23"/>
  <c r="AD45" i="23"/>
  <c r="AE45" i="23"/>
  <c r="AG45" i="23"/>
  <c r="Y46" i="23"/>
  <c r="Z46" i="23"/>
  <c r="AA46" i="23"/>
  <c r="AC46" i="23"/>
  <c r="AE46" i="23"/>
  <c r="AF46" i="23"/>
  <c r="AG46" i="23"/>
  <c r="AA47" i="23"/>
  <c r="AB47" i="23"/>
  <c r="AC47" i="23"/>
  <c r="AD47" i="23"/>
  <c r="AE47" i="23"/>
  <c r="AG47" i="23"/>
  <c r="Y48" i="23"/>
  <c r="Z48" i="23"/>
  <c r="AA48" i="23"/>
  <c r="AC48" i="23"/>
  <c r="AE48" i="23"/>
  <c r="AF48" i="23"/>
  <c r="AG48" i="23"/>
  <c r="AA49" i="23"/>
  <c r="AB49" i="23"/>
  <c r="AC49" i="23"/>
  <c r="AD49" i="23"/>
  <c r="AE49" i="23"/>
  <c r="AG49" i="23"/>
  <c r="Y50" i="23"/>
  <c r="Z50" i="23"/>
  <c r="AA50" i="23"/>
  <c r="AB50" i="23"/>
  <c r="AE50" i="23"/>
  <c r="AF50" i="23"/>
  <c r="AG50" i="23"/>
  <c r="AA51" i="23"/>
  <c r="AB51" i="23"/>
  <c r="AC51" i="23"/>
  <c r="AD51" i="23"/>
  <c r="AE51" i="23"/>
  <c r="AG51" i="23"/>
  <c r="Y52" i="23"/>
  <c r="Z52" i="23"/>
  <c r="AA52" i="23"/>
  <c r="AB52" i="23"/>
  <c r="AC52" i="23"/>
  <c r="AE52" i="23"/>
  <c r="AF52" i="23"/>
  <c r="AG52" i="23"/>
  <c r="AA53" i="23"/>
  <c r="AB53" i="23"/>
  <c r="AC53" i="23"/>
  <c r="AD53" i="23"/>
  <c r="AE53" i="23"/>
  <c r="AG53" i="23"/>
  <c r="Y54" i="23"/>
  <c r="Z54" i="23"/>
  <c r="AA54" i="23"/>
  <c r="AC54" i="23"/>
  <c r="AE54" i="23"/>
  <c r="AF54" i="23"/>
  <c r="AG54" i="23"/>
  <c r="AA55" i="23"/>
  <c r="AB55" i="23"/>
  <c r="AC55" i="23"/>
  <c r="AD55" i="23"/>
  <c r="AE55" i="23"/>
  <c r="Y56" i="23"/>
  <c r="Z56" i="23"/>
  <c r="AA56" i="23"/>
  <c r="AC56" i="23"/>
  <c r="AE56" i="23"/>
  <c r="AF56" i="23"/>
  <c r="AG56" i="23"/>
  <c r="AA57" i="23"/>
  <c r="AB57" i="23"/>
  <c r="AC57" i="23"/>
  <c r="AD57" i="23"/>
  <c r="AE57" i="23"/>
  <c r="AG57" i="23"/>
  <c r="Y58" i="23"/>
  <c r="Z58" i="23"/>
  <c r="AA58" i="23"/>
  <c r="AC58" i="23"/>
  <c r="AE58" i="23"/>
  <c r="AF58" i="23"/>
  <c r="AG58" i="23"/>
  <c r="AA59" i="23"/>
  <c r="AB59" i="23"/>
  <c r="AC59" i="23"/>
  <c r="AD59" i="23"/>
  <c r="AE59" i="23"/>
  <c r="AG59" i="23"/>
  <c r="Y60" i="23"/>
  <c r="Z60" i="23"/>
  <c r="AA60" i="23"/>
  <c r="AC60" i="23"/>
  <c r="AE60" i="23"/>
  <c r="AF60" i="23"/>
  <c r="AG60" i="23"/>
  <c r="AA61" i="23"/>
  <c r="AB61" i="23"/>
  <c r="AC61" i="23"/>
  <c r="AD61" i="23"/>
  <c r="AE61" i="23"/>
  <c r="AG61" i="23"/>
  <c r="Y62" i="23"/>
  <c r="Z62" i="23"/>
  <c r="AA62" i="23"/>
  <c r="AC62" i="23"/>
  <c r="AE62" i="23"/>
  <c r="AF62" i="23"/>
  <c r="AG62" i="23"/>
  <c r="AA63" i="23"/>
  <c r="AB63" i="23"/>
  <c r="AC63" i="23"/>
  <c r="AD63" i="23"/>
  <c r="AE63" i="23"/>
  <c r="AG63" i="23"/>
  <c r="Y64" i="23"/>
  <c r="Z64" i="23"/>
  <c r="AA64" i="23"/>
  <c r="AC64" i="23"/>
  <c r="AE64" i="23"/>
  <c r="AF64" i="23"/>
  <c r="AG64" i="23"/>
  <c r="AA65" i="23"/>
  <c r="AB65" i="23"/>
  <c r="AC65" i="23"/>
  <c r="AD65" i="23"/>
  <c r="AE65" i="23"/>
  <c r="AG65" i="23"/>
  <c r="Y66" i="23"/>
  <c r="Z66" i="23"/>
  <c r="AA66" i="23"/>
  <c r="AE66" i="23"/>
  <c r="AF66" i="23"/>
  <c r="AG66" i="23"/>
  <c r="AA67" i="23"/>
  <c r="AB67" i="23"/>
  <c r="AC67" i="23"/>
  <c r="AD67" i="23"/>
  <c r="AE67" i="23"/>
  <c r="AG67" i="23"/>
  <c r="Y68" i="23"/>
  <c r="Z68" i="23"/>
  <c r="AA68" i="23"/>
  <c r="AC68" i="23"/>
  <c r="AE68" i="23"/>
  <c r="AF68" i="23"/>
  <c r="AG68" i="23"/>
  <c r="AA69" i="23"/>
  <c r="AB69" i="23"/>
  <c r="AC69" i="23"/>
  <c r="AD69" i="23"/>
  <c r="AE69" i="23"/>
  <c r="AF69" i="23"/>
  <c r="AG69" i="23"/>
  <c r="Y70" i="23"/>
  <c r="Z70" i="23"/>
  <c r="AA70" i="23"/>
  <c r="AC70" i="23"/>
  <c r="AE70" i="23"/>
  <c r="AF70" i="23"/>
  <c r="AG70" i="23"/>
  <c r="AA71" i="23"/>
  <c r="AB71" i="23"/>
  <c r="AC71" i="23"/>
  <c r="AD71" i="23"/>
  <c r="AE71" i="23"/>
  <c r="Y72" i="23"/>
  <c r="Z72" i="23"/>
  <c r="AA72" i="23"/>
  <c r="AC72" i="23"/>
  <c r="AE72" i="23"/>
  <c r="AF72" i="23"/>
  <c r="AG72" i="23"/>
  <c r="AA73" i="23"/>
  <c r="AB73" i="23"/>
  <c r="AC73" i="23"/>
  <c r="AD73" i="23"/>
  <c r="AE73" i="23"/>
  <c r="AG73" i="23"/>
  <c r="Y74" i="23"/>
  <c r="Z74" i="23"/>
  <c r="AA74" i="23"/>
  <c r="AC74" i="23"/>
  <c r="AE74" i="23"/>
  <c r="AF74" i="23"/>
  <c r="AG74" i="23"/>
  <c r="AA75" i="23"/>
  <c r="AB75" i="23"/>
  <c r="AC75" i="23"/>
  <c r="AD75" i="23"/>
  <c r="AE75" i="23"/>
  <c r="AG75" i="23"/>
  <c r="Y76" i="23"/>
  <c r="Z76" i="23"/>
  <c r="AA76" i="23"/>
  <c r="AC76" i="23"/>
  <c r="AE76" i="23"/>
  <c r="AF76" i="23"/>
  <c r="AG76" i="23"/>
  <c r="AA77" i="23"/>
  <c r="AB77" i="23"/>
  <c r="AC77" i="23"/>
  <c r="AD77" i="23"/>
  <c r="AE77" i="23"/>
  <c r="AG77" i="23"/>
  <c r="Y78" i="23"/>
  <c r="Z78" i="23"/>
  <c r="AA78" i="23"/>
  <c r="AC78" i="23"/>
  <c r="AE78" i="23"/>
  <c r="AF78" i="23"/>
  <c r="AG78" i="23"/>
  <c r="AA79" i="23"/>
  <c r="AB79" i="23"/>
  <c r="AC79" i="23"/>
  <c r="AD79" i="23"/>
  <c r="AE79" i="23"/>
  <c r="AG79" i="23"/>
  <c r="Y80" i="23"/>
  <c r="Z80" i="23"/>
  <c r="AA80" i="23"/>
  <c r="AC80" i="23"/>
  <c r="AE80" i="23"/>
  <c r="AF80" i="23"/>
  <c r="AG80" i="23"/>
  <c r="AA81" i="23"/>
  <c r="AB81" i="23"/>
  <c r="AC81" i="23"/>
  <c r="AD81" i="23"/>
  <c r="AE81" i="23"/>
  <c r="Y82" i="23"/>
  <c r="Z82" i="23"/>
  <c r="AA82" i="23"/>
  <c r="AE82" i="23"/>
  <c r="AF82" i="23"/>
  <c r="AG82" i="23"/>
  <c r="AA83" i="23"/>
  <c r="AB83" i="23"/>
  <c r="AC83" i="23"/>
  <c r="AD83" i="23"/>
  <c r="AE83" i="23"/>
  <c r="Y84" i="23"/>
  <c r="Z84" i="23"/>
  <c r="AA84" i="23"/>
  <c r="AC84" i="23"/>
  <c r="AE84" i="23"/>
  <c r="AF84" i="23"/>
  <c r="AG84" i="23"/>
  <c r="AA85" i="23"/>
  <c r="AB85" i="23"/>
  <c r="AC85" i="23"/>
  <c r="AD85" i="23"/>
  <c r="AE85" i="23"/>
  <c r="Y86" i="23"/>
  <c r="Z86" i="23"/>
  <c r="AA86" i="23"/>
  <c r="AB86" i="23"/>
  <c r="AC86" i="23"/>
  <c r="AE86" i="23"/>
  <c r="AF86" i="23"/>
  <c r="AG86" i="23"/>
  <c r="AA87" i="23"/>
  <c r="AB87" i="23"/>
  <c r="AC87" i="23"/>
  <c r="AD87" i="23"/>
  <c r="AE87" i="23"/>
  <c r="Y88" i="23"/>
  <c r="Z88" i="23"/>
  <c r="AA88" i="23"/>
  <c r="AC88" i="23"/>
  <c r="AE88" i="23"/>
  <c r="AF88" i="23"/>
  <c r="AG88" i="23"/>
  <c r="AA89" i="23"/>
  <c r="AB89" i="23"/>
  <c r="AC89" i="23"/>
  <c r="AD89" i="23"/>
  <c r="AE89" i="23"/>
  <c r="Y90" i="23"/>
  <c r="Z90" i="23"/>
  <c r="AA90" i="23"/>
  <c r="AE90" i="23"/>
  <c r="AF90" i="23"/>
  <c r="AG90" i="23"/>
  <c r="AA91" i="23"/>
  <c r="AB91" i="23"/>
  <c r="AC91" i="23"/>
  <c r="AD91" i="23"/>
  <c r="AE91" i="23"/>
  <c r="Y92" i="23"/>
  <c r="Z92" i="23"/>
  <c r="AA92" i="23"/>
  <c r="AC92" i="23"/>
  <c r="AE92" i="23"/>
  <c r="AF92" i="23"/>
  <c r="AG92" i="23"/>
  <c r="AA93" i="23"/>
  <c r="AB93" i="23"/>
  <c r="AC93" i="23"/>
  <c r="AD93" i="23"/>
  <c r="AE93" i="23"/>
  <c r="Y94" i="23"/>
  <c r="Z94" i="23"/>
  <c r="AA94" i="23"/>
  <c r="AC94" i="23"/>
  <c r="AE94" i="23"/>
  <c r="AF94" i="23"/>
  <c r="AG94" i="23"/>
  <c r="AA95" i="23"/>
  <c r="AB95" i="23"/>
  <c r="AC95" i="23"/>
  <c r="AD95" i="23"/>
  <c r="AE95" i="23"/>
  <c r="Y96" i="23"/>
  <c r="Z96" i="23"/>
  <c r="AA96" i="23"/>
  <c r="AC96" i="23"/>
  <c r="AE96" i="23"/>
  <c r="AF96" i="23"/>
  <c r="AG96" i="23"/>
  <c r="AA97" i="23"/>
  <c r="AB97" i="23"/>
  <c r="AC97" i="23"/>
  <c r="AD97" i="23"/>
  <c r="AE97" i="23"/>
  <c r="Y98" i="23"/>
  <c r="Z98" i="23"/>
  <c r="AA98" i="23"/>
  <c r="AE98" i="23"/>
  <c r="AF98" i="23"/>
  <c r="AG98" i="23"/>
  <c r="AA99" i="23"/>
  <c r="AB99" i="23"/>
  <c r="AC99" i="23"/>
  <c r="AD99" i="23"/>
  <c r="AE99" i="23"/>
  <c r="Y100" i="23"/>
  <c r="Z100" i="23"/>
  <c r="AA100" i="23"/>
  <c r="AC100" i="23"/>
  <c r="AE100" i="23"/>
  <c r="AF100" i="23"/>
  <c r="AG100" i="23"/>
  <c r="AA101" i="23"/>
  <c r="AB101" i="23"/>
  <c r="AC101" i="23"/>
  <c r="AD101" i="23"/>
  <c r="AE101" i="23"/>
  <c r="Y102" i="23"/>
  <c r="Z102" i="23"/>
  <c r="AA102" i="23"/>
  <c r="AC102" i="23"/>
  <c r="AE102" i="23"/>
  <c r="AF102" i="23"/>
  <c r="AG102" i="23"/>
  <c r="AA103" i="23"/>
  <c r="AB103" i="23"/>
  <c r="AC103" i="23"/>
  <c r="AD103" i="23"/>
  <c r="AE103" i="23"/>
  <c r="AF103" i="23"/>
  <c r="Y104" i="23"/>
  <c r="Z104" i="23"/>
  <c r="AA104" i="23"/>
  <c r="AC104" i="23"/>
  <c r="AE104" i="23"/>
  <c r="AF104" i="23"/>
  <c r="AG104" i="23"/>
  <c r="AA105" i="23"/>
  <c r="AB105" i="23"/>
  <c r="AC105" i="23"/>
  <c r="AD105" i="23"/>
  <c r="AE105" i="23"/>
  <c r="Y106" i="23"/>
  <c r="Z106" i="23"/>
  <c r="AA106" i="23"/>
  <c r="AB106" i="23"/>
  <c r="AE106" i="23"/>
  <c r="AF106" i="23"/>
  <c r="AG106" i="23"/>
  <c r="AA107" i="23"/>
  <c r="AB107" i="23"/>
  <c r="AC107" i="23"/>
  <c r="AD107" i="23"/>
  <c r="AE107" i="23"/>
  <c r="Y108" i="23"/>
  <c r="Z108" i="23"/>
  <c r="AA108" i="23"/>
  <c r="AC108" i="23"/>
  <c r="AE108" i="23"/>
  <c r="AF108" i="23"/>
  <c r="AG108" i="23"/>
  <c r="AA109" i="23"/>
  <c r="AB109" i="23"/>
  <c r="AC109" i="23"/>
  <c r="AD109" i="23"/>
  <c r="AE109" i="23"/>
  <c r="Y110" i="23"/>
  <c r="Z110" i="23"/>
  <c r="AA110" i="23"/>
  <c r="AC110" i="23"/>
  <c r="AE110" i="23"/>
  <c r="AF110" i="23"/>
  <c r="AG110" i="23"/>
  <c r="AA111" i="23"/>
  <c r="AB111" i="23"/>
  <c r="AC111" i="23"/>
  <c r="AD111" i="23"/>
  <c r="AE111" i="23"/>
  <c r="Y112" i="23"/>
  <c r="Z112" i="23"/>
  <c r="AA112" i="23"/>
  <c r="AC112" i="23"/>
  <c r="AE112" i="23"/>
  <c r="AF112" i="23"/>
  <c r="AG112" i="23"/>
  <c r="AA113" i="23"/>
  <c r="AB113" i="23"/>
  <c r="AC113" i="23"/>
  <c r="AD113" i="23"/>
  <c r="AE113" i="23"/>
  <c r="Y114" i="23"/>
  <c r="Z114" i="23"/>
  <c r="AA114" i="23"/>
  <c r="AE114" i="23"/>
  <c r="AF114" i="23"/>
  <c r="AG114" i="23"/>
  <c r="AA115" i="23"/>
  <c r="AB115" i="23"/>
  <c r="AC115" i="23"/>
  <c r="AD115" i="23"/>
  <c r="AE115" i="23"/>
  <c r="AF115" i="23"/>
  <c r="Z6" i="23"/>
  <c r="AA6" i="23"/>
  <c r="AC6" i="23"/>
  <c r="AE6" i="23"/>
  <c r="AF6" i="23"/>
  <c r="AG6" i="23"/>
  <c r="Y6" i="23"/>
  <c r="P7" i="23"/>
  <c r="R7" i="23"/>
  <c r="S7" i="23"/>
  <c r="T7" i="23"/>
  <c r="U7" i="23"/>
  <c r="V7" i="23"/>
  <c r="O8" i="23"/>
  <c r="P8" i="23"/>
  <c r="Q8" i="23"/>
  <c r="R8" i="23"/>
  <c r="T8" i="23"/>
  <c r="V8" i="23"/>
  <c r="W8" i="23"/>
  <c r="P9" i="23"/>
  <c r="R9" i="23"/>
  <c r="S9" i="23"/>
  <c r="T9" i="23"/>
  <c r="U9" i="23"/>
  <c r="V9" i="23"/>
  <c r="W9" i="23"/>
  <c r="O10" i="23"/>
  <c r="P10" i="23"/>
  <c r="Q10" i="23"/>
  <c r="R10" i="23"/>
  <c r="T10" i="23"/>
  <c r="V10" i="23"/>
  <c r="W10" i="23"/>
  <c r="P11" i="23"/>
  <c r="R11" i="23"/>
  <c r="S11" i="23"/>
  <c r="T11" i="23"/>
  <c r="U11" i="23"/>
  <c r="V11" i="23"/>
  <c r="O12" i="23"/>
  <c r="P12" i="23"/>
  <c r="Q12" i="23"/>
  <c r="R12" i="23"/>
  <c r="T12" i="23"/>
  <c r="V12" i="23"/>
  <c r="W12" i="23"/>
  <c r="P13" i="23"/>
  <c r="R13" i="23"/>
  <c r="S13" i="23"/>
  <c r="T13" i="23"/>
  <c r="U13" i="23"/>
  <c r="V13" i="23"/>
  <c r="W13" i="23"/>
  <c r="O14" i="23"/>
  <c r="P14" i="23"/>
  <c r="Q14" i="23"/>
  <c r="R14" i="23"/>
  <c r="T14" i="23"/>
  <c r="V14" i="23"/>
  <c r="W14" i="23"/>
  <c r="P15" i="23"/>
  <c r="R15" i="23"/>
  <c r="S15" i="23"/>
  <c r="T15" i="23"/>
  <c r="U15" i="23"/>
  <c r="V15" i="23"/>
  <c r="O16" i="23"/>
  <c r="P16" i="23"/>
  <c r="Q16" i="23"/>
  <c r="R16" i="23"/>
  <c r="T16" i="23"/>
  <c r="V16" i="23"/>
  <c r="W16" i="23"/>
  <c r="P17" i="23"/>
  <c r="R17" i="23"/>
  <c r="S17" i="23"/>
  <c r="T17" i="23"/>
  <c r="U17" i="23"/>
  <c r="V17" i="23"/>
  <c r="W17" i="23"/>
  <c r="O18" i="23"/>
  <c r="P18" i="23"/>
  <c r="Q18" i="23"/>
  <c r="R18" i="23"/>
  <c r="T18" i="23"/>
  <c r="V18" i="23"/>
  <c r="W18" i="23"/>
  <c r="P19" i="23"/>
  <c r="R19" i="23"/>
  <c r="S19" i="23"/>
  <c r="T19" i="23"/>
  <c r="U19" i="23"/>
  <c r="V19" i="23"/>
  <c r="O20" i="23"/>
  <c r="P20" i="23"/>
  <c r="Q20" i="23"/>
  <c r="R20" i="23"/>
  <c r="T20" i="23"/>
  <c r="V20" i="23"/>
  <c r="W20" i="23"/>
  <c r="P21" i="23"/>
  <c r="R21" i="23"/>
  <c r="S21" i="23"/>
  <c r="T21" i="23"/>
  <c r="U21" i="23"/>
  <c r="V21" i="23"/>
  <c r="W21" i="23"/>
  <c r="O22" i="23"/>
  <c r="P22" i="23"/>
  <c r="Q22" i="23"/>
  <c r="R22" i="23"/>
  <c r="T22" i="23"/>
  <c r="V22" i="23"/>
  <c r="W22" i="23"/>
  <c r="P23" i="23"/>
  <c r="R23" i="23"/>
  <c r="S23" i="23"/>
  <c r="T23" i="23"/>
  <c r="U23" i="23"/>
  <c r="V23" i="23"/>
  <c r="O24" i="23"/>
  <c r="P24" i="23"/>
  <c r="Q24" i="23"/>
  <c r="R24" i="23"/>
  <c r="T24" i="23"/>
  <c r="V24" i="23"/>
  <c r="W24" i="23"/>
  <c r="P25" i="23"/>
  <c r="R25" i="23"/>
  <c r="S25" i="23"/>
  <c r="T25" i="23"/>
  <c r="U25" i="23"/>
  <c r="V25" i="23"/>
  <c r="W25" i="23"/>
  <c r="O26" i="23"/>
  <c r="P26" i="23"/>
  <c r="Q26" i="23"/>
  <c r="R26" i="23"/>
  <c r="T26" i="23"/>
  <c r="V26" i="23"/>
  <c r="W26" i="23"/>
  <c r="P27" i="23"/>
  <c r="R27" i="23"/>
  <c r="S27" i="23"/>
  <c r="T27" i="23"/>
  <c r="U27" i="23"/>
  <c r="V27" i="23"/>
  <c r="O28" i="23"/>
  <c r="P28" i="23"/>
  <c r="Q28" i="23"/>
  <c r="R28" i="23"/>
  <c r="T28" i="23"/>
  <c r="V28" i="23"/>
  <c r="W28" i="23"/>
  <c r="P29" i="23"/>
  <c r="R29" i="23"/>
  <c r="S29" i="23"/>
  <c r="T29" i="23"/>
  <c r="U29" i="23"/>
  <c r="V29" i="23"/>
  <c r="W29" i="23"/>
  <c r="O30" i="23"/>
  <c r="P30" i="23"/>
  <c r="Q30" i="23"/>
  <c r="R30" i="23"/>
  <c r="T30" i="23"/>
  <c r="V30" i="23"/>
  <c r="W30" i="23"/>
  <c r="P31" i="23"/>
  <c r="R31" i="23"/>
  <c r="S31" i="23"/>
  <c r="T31" i="23"/>
  <c r="U31" i="23"/>
  <c r="V31" i="23"/>
  <c r="O32" i="23"/>
  <c r="P32" i="23"/>
  <c r="Q32" i="23"/>
  <c r="R32" i="23"/>
  <c r="T32" i="23"/>
  <c r="V32" i="23"/>
  <c r="W32" i="23"/>
  <c r="P33" i="23"/>
  <c r="R33" i="23"/>
  <c r="S33" i="23"/>
  <c r="T33" i="23"/>
  <c r="U33" i="23"/>
  <c r="V33" i="23"/>
  <c r="W33" i="23"/>
  <c r="O34" i="23"/>
  <c r="P34" i="23"/>
  <c r="Q34" i="23"/>
  <c r="R34" i="23"/>
  <c r="T34" i="23"/>
  <c r="V34" i="23"/>
  <c r="W34" i="23"/>
  <c r="P35" i="23"/>
  <c r="R35" i="23"/>
  <c r="S35" i="23"/>
  <c r="T35" i="23"/>
  <c r="U35" i="23"/>
  <c r="V35" i="23"/>
  <c r="O36" i="23"/>
  <c r="P36" i="23"/>
  <c r="Q36" i="23"/>
  <c r="R36" i="23"/>
  <c r="T36" i="23"/>
  <c r="V36" i="23"/>
  <c r="W36" i="23"/>
  <c r="P37" i="23"/>
  <c r="R37" i="23"/>
  <c r="S37" i="23"/>
  <c r="T37" i="23"/>
  <c r="U37" i="23"/>
  <c r="V37" i="23"/>
  <c r="W37" i="23"/>
  <c r="O38" i="23"/>
  <c r="P38" i="23"/>
  <c r="Q38" i="23"/>
  <c r="R38" i="23"/>
  <c r="T38" i="23"/>
  <c r="V38" i="23"/>
  <c r="W38" i="23"/>
  <c r="P39" i="23"/>
  <c r="R39" i="23"/>
  <c r="S39" i="23"/>
  <c r="T39" i="23"/>
  <c r="U39" i="23"/>
  <c r="V39" i="23"/>
  <c r="O40" i="23"/>
  <c r="P40" i="23"/>
  <c r="Q40" i="23"/>
  <c r="R40" i="23"/>
  <c r="T40" i="23"/>
  <c r="V40" i="23"/>
  <c r="W40" i="23"/>
  <c r="P41" i="23"/>
  <c r="R41" i="23"/>
  <c r="S41" i="23"/>
  <c r="T41" i="23"/>
  <c r="U41" i="23"/>
  <c r="V41" i="23"/>
  <c r="W41" i="23"/>
  <c r="O42" i="23"/>
  <c r="P42" i="23"/>
  <c r="Q42" i="23"/>
  <c r="R42" i="23"/>
  <c r="T42" i="23"/>
  <c r="V42" i="23"/>
  <c r="W42" i="23"/>
  <c r="P43" i="23"/>
  <c r="R43" i="23"/>
  <c r="S43" i="23"/>
  <c r="T43" i="23"/>
  <c r="U43" i="23"/>
  <c r="V43" i="23"/>
  <c r="O44" i="23"/>
  <c r="P44" i="23"/>
  <c r="Q44" i="23"/>
  <c r="R44" i="23"/>
  <c r="T44" i="23"/>
  <c r="V44" i="23"/>
  <c r="W44" i="23"/>
  <c r="P45" i="23"/>
  <c r="R45" i="23"/>
  <c r="S45" i="23"/>
  <c r="T45" i="23"/>
  <c r="U45" i="23"/>
  <c r="V45" i="23"/>
  <c r="W45" i="23"/>
  <c r="O46" i="23"/>
  <c r="P46" i="23"/>
  <c r="Q46" i="23"/>
  <c r="R46" i="23"/>
  <c r="T46" i="23"/>
  <c r="V46" i="23"/>
  <c r="W46" i="23"/>
  <c r="P47" i="23"/>
  <c r="R47" i="23"/>
  <c r="S47" i="23"/>
  <c r="T47" i="23"/>
  <c r="U47" i="23"/>
  <c r="V47" i="23"/>
  <c r="O48" i="23"/>
  <c r="P48" i="23"/>
  <c r="Q48" i="23"/>
  <c r="R48" i="23"/>
  <c r="T48" i="23"/>
  <c r="V48" i="23"/>
  <c r="W48" i="23"/>
  <c r="P49" i="23"/>
  <c r="R49" i="23"/>
  <c r="S49" i="23"/>
  <c r="T49" i="23"/>
  <c r="U49" i="23"/>
  <c r="V49" i="23"/>
  <c r="O50" i="23"/>
  <c r="P50" i="23"/>
  <c r="Q50" i="23"/>
  <c r="R50" i="23"/>
  <c r="V50" i="23"/>
  <c r="W50" i="23"/>
  <c r="P51" i="23"/>
  <c r="R51" i="23"/>
  <c r="S51" i="23"/>
  <c r="T51" i="23"/>
  <c r="U51" i="23"/>
  <c r="V51" i="23"/>
  <c r="W51" i="23"/>
  <c r="O52" i="23"/>
  <c r="P52" i="23"/>
  <c r="Q52" i="23"/>
  <c r="R52" i="23"/>
  <c r="V52" i="23"/>
  <c r="W52" i="23"/>
  <c r="O53" i="23"/>
  <c r="P53" i="23"/>
  <c r="R53" i="23"/>
  <c r="S53" i="23"/>
  <c r="T53" i="23"/>
  <c r="U53" i="23"/>
  <c r="V53" i="23"/>
  <c r="W53" i="23"/>
  <c r="O54" i="23"/>
  <c r="P54" i="23"/>
  <c r="Q54" i="23"/>
  <c r="R54" i="23"/>
  <c r="V54" i="23"/>
  <c r="W54" i="23"/>
  <c r="O55" i="23"/>
  <c r="P55" i="23"/>
  <c r="R55" i="23"/>
  <c r="S55" i="23"/>
  <c r="T55" i="23"/>
  <c r="U55" i="23"/>
  <c r="V55" i="23"/>
  <c r="O56" i="23"/>
  <c r="P56" i="23"/>
  <c r="Q56" i="23"/>
  <c r="R56" i="23"/>
  <c r="S56" i="23"/>
  <c r="V56" i="23"/>
  <c r="W56" i="23"/>
  <c r="P57" i="23"/>
  <c r="R57" i="23"/>
  <c r="S57" i="23"/>
  <c r="T57" i="23"/>
  <c r="U57" i="23"/>
  <c r="V57" i="23"/>
  <c r="O58" i="23"/>
  <c r="P58" i="23"/>
  <c r="Q58" i="23"/>
  <c r="R58" i="23"/>
  <c r="V58" i="23"/>
  <c r="W58" i="23"/>
  <c r="P59" i="23"/>
  <c r="R59" i="23"/>
  <c r="S59" i="23"/>
  <c r="T59" i="23"/>
  <c r="U59" i="23"/>
  <c r="V59" i="23"/>
  <c r="O60" i="23"/>
  <c r="P60" i="23"/>
  <c r="Q60" i="23"/>
  <c r="R60" i="23"/>
  <c r="V60" i="23"/>
  <c r="W60" i="23"/>
  <c r="P61" i="23"/>
  <c r="R61" i="23"/>
  <c r="S61" i="23"/>
  <c r="T61" i="23"/>
  <c r="U61" i="23"/>
  <c r="V61" i="23"/>
  <c r="W61" i="23"/>
  <c r="O62" i="23"/>
  <c r="P62" i="23"/>
  <c r="Q62" i="23"/>
  <c r="R62" i="23"/>
  <c r="S62" i="23"/>
  <c r="V62" i="23"/>
  <c r="W62" i="23"/>
  <c r="O63" i="23"/>
  <c r="P63" i="23"/>
  <c r="R63" i="23"/>
  <c r="S63" i="23"/>
  <c r="T63" i="23"/>
  <c r="U63" i="23"/>
  <c r="V63" i="23"/>
  <c r="O64" i="23"/>
  <c r="P64" i="23"/>
  <c r="Q64" i="23"/>
  <c r="R64" i="23"/>
  <c r="S64" i="23"/>
  <c r="V64" i="23"/>
  <c r="W64" i="23"/>
  <c r="P65" i="23"/>
  <c r="R65" i="23"/>
  <c r="S65" i="23"/>
  <c r="T65" i="23"/>
  <c r="U65" i="23"/>
  <c r="V65" i="23"/>
  <c r="O66" i="23"/>
  <c r="P66" i="23"/>
  <c r="Q66" i="23"/>
  <c r="R66" i="23"/>
  <c r="V66" i="23"/>
  <c r="W66" i="23"/>
  <c r="P67" i="23"/>
  <c r="R67" i="23"/>
  <c r="S67" i="23"/>
  <c r="T67" i="23"/>
  <c r="U67" i="23"/>
  <c r="V67" i="23"/>
  <c r="W67" i="23"/>
  <c r="O68" i="23"/>
  <c r="P68" i="23"/>
  <c r="Q68" i="23"/>
  <c r="R68" i="23"/>
  <c r="V68" i="23"/>
  <c r="W68" i="23"/>
  <c r="O69" i="23"/>
  <c r="P69" i="23"/>
  <c r="R69" i="23"/>
  <c r="S69" i="23"/>
  <c r="T69" i="23"/>
  <c r="U69" i="23"/>
  <c r="V69" i="23"/>
  <c r="W69" i="23"/>
  <c r="O70" i="23"/>
  <c r="P70" i="23"/>
  <c r="Q70" i="23"/>
  <c r="R70" i="23"/>
  <c r="V70" i="23"/>
  <c r="W70" i="23"/>
  <c r="O71" i="23"/>
  <c r="P71" i="23"/>
  <c r="R71" i="23"/>
  <c r="S71" i="23"/>
  <c r="T71" i="23"/>
  <c r="U71" i="23"/>
  <c r="V71" i="23"/>
  <c r="O72" i="23"/>
  <c r="P72" i="23"/>
  <c r="Q72" i="23"/>
  <c r="R72" i="23"/>
  <c r="S72" i="23"/>
  <c r="V72" i="23"/>
  <c r="W72" i="23"/>
  <c r="P73" i="23"/>
  <c r="R73" i="23"/>
  <c r="S73" i="23"/>
  <c r="T73" i="23"/>
  <c r="U73" i="23"/>
  <c r="V73" i="23"/>
  <c r="O74" i="23"/>
  <c r="P74" i="23"/>
  <c r="Q74" i="23"/>
  <c r="R74" i="23"/>
  <c r="V74" i="23"/>
  <c r="W74" i="23"/>
  <c r="P75" i="23"/>
  <c r="R75" i="23"/>
  <c r="S75" i="23"/>
  <c r="T75" i="23"/>
  <c r="U75" i="23"/>
  <c r="V75" i="23"/>
  <c r="O76" i="23"/>
  <c r="P76" i="23"/>
  <c r="Q76" i="23"/>
  <c r="R76" i="23"/>
  <c r="V76" i="23"/>
  <c r="W76" i="23"/>
  <c r="P77" i="23"/>
  <c r="R77" i="23"/>
  <c r="S77" i="23"/>
  <c r="T77" i="23"/>
  <c r="U77" i="23"/>
  <c r="V77" i="23"/>
  <c r="W77" i="23"/>
  <c r="O78" i="23"/>
  <c r="P78" i="23"/>
  <c r="Q78" i="23"/>
  <c r="R78" i="23"/>
  <c r="S78" i="23"/>
  <c r="V78" i="23"/>
  <c r="W78" i="23"/>
  <c r="O79" i="23"/>
  <c r="P79" i="23"/>
  <c r="R79" i="23"/>
  <c r="S79" i="23"/>
  <c r="T79" i="23"/>
  <c r="U79" i="23"/>
  <c r="V79" i="23"/>
  <c r="O80" i="23"/>
  <c r="P80" i="23"/>
  <c r="Q80" i="23"/>
  <c r="R80" i="23"/>
  <c r="S80" i="23"/>
  <c r="V80" i="23"/>
  <c r="W80" i="23"/>
  <c r="P81" i="23"/>
  <c r="R81" i="23"/>
  <c r="S81" i="23"/>
  <c r="T81" i="23"/>
  <c r="U81" i="23"/>
  <c r="V81" i="23"/>
  <c r="O82" i="23"/>
  <c r="P82" i="23"/>
  <c r="Q82" i="23"/>
  <c r="R82" i="23"/>
  <c r="V82" i="23"/>
  <c r="W82" i="23"/>
  <c r="P83" i="23"/>
  <c r="R83" i="23"/>
  <c r="S83" i="23"/>
  <c r="T83" i="23"/>
  <c r="U83" i="23"/>
  <c r="V83" i="23"/>
  <c r="W83" i="23"/>
  <c r="O84" i="23"/>
  <c r="P84" i="23"/>
  <c r="Q84" i="23"/>
  <c r="R84" i="23"/>
  <c r="V84" i="23"/>
  <c r="W84" i="23"/>
  <c r="O85" i="23"/>
  <c r="P85" i="23"/>
  <c r="R85" i="23"/>
  <c r="S85" i="23"/>
  <c r="T85" i="23"/>
  <c r="U85" i="23"/>
  <c r="V85" i="23"/>
  <c r="W85" i="23"/>
  <c r="O86" i="23"/>
  <c r="P86" i="23"/>
  <c r="Q86" i="23"/>
  <c r="R86" i="23"/>
  <c r="V86" i="23"/>
  <c r="W86" i="23"/>
  <c r="O87" i="23"/>
  <c r="R87" i="23"/>
  <c r="S87" i="23"/>
  <c r="T87" i="23"/>
  <c r="U87" i="23"/>
  <c r="V87" i="23"/>
  <c r="O88" i="23"/>
  <c r="P88" i="23"/>
  <c r="Q88" i="23"/>
  <c r="R88" i="23"/>
  <c r="V88" i="23"/>
  <c r="W88" i="23"/>
  <c r="P89" i="23"/>
  <c r="R89" i="23"/>
  <c r="S89" i="23"/>
  <c r="T89" i="23"/>
  <c r="U89" i="23"/>
  <c r="V89" i="23"/>
  <c r="O90" i="23"/>
  <c r="P90" i="23"/>
  <c r="Q90" i="23"/>
  <c r="R90" i="23"/>
  <c r="V90" i="23"/>
  <c r="W90" i="23"/>
  <c r="P91" i="23"/>
  <c r="R91" i="23"/>
  <c r="S91" i="23"/>
  <c r="T91" i="23"/>
  <c r="U91" i="23"/>
  <c r="V91" i="23"/>
  <c r="W91" i="23"/>
  <c r="O92" i="23"/>
  <c r="P92" i="23"/>
  <c r="Q92" i="23"/>
  <c r="R92" i="23"/>
  <c r="S92" i="23"/>
  <c r="V92" i="23"/>
  <c r="W92" i="23"/>
  <c r="O93" i="23"/>
  <c r="P93" i="23"/>
  <c r="R93" i="23"/>
  <c r="S93" i="23"/>
  <c r="T93" i="23"/>
  <c r="U93" i="23"/>
  <c r="V93" i="23"/>
  <c r="O94" i="23"/>
  <c r="P94" i="23"/>
  <c r="Q94" i="23"/>
  <c r="R94" i="23"/>
  <c r="S94" i="23"/>
  <c r="V94" i="23"/>
  <c r="W94" i="23"/>
  <c r="P95" i="23"/>
  <c r="R95" i="23"/>
  <c r="S95" i="23"/>
  <c r="T95" i="23"/>
  <c r="U95" i="23"/>
  <c r="V95" i="23"/>
  <c r="O96" i="23"/>
  <c r="P96" i="23"/>
  <c r="Q96" i="23"/>
  <c r="R96" i="23"/>
  <c r="V96" i="23"/>
  <c r="W96" i="23"/>
  <c r="P97" i="23"/>
  <c r="R97" i="23"/>
  <c r="S97" i="23"/>
  <c r="T97" i="23"/>
  <c r="U97" i="23"/>
  <c r="V97" i="23"/>
  <c r="W97" i="23"/>
  <c r="O98" i="23"/>
  <c r="P98" i="23"/>
  <c r="Q98" i="23"/>
  <c r="R98" i="23"/>
  <c r="V98" i="23"/>
  <c r="W98" i="23"/>
  <c r="O99" i="23"/>
  <c r="P99" i="23"/>
  <c r="R99" i="23"/>
  <c r="S99" i="23"/>
  <c r="T99" i="23"/>
  <c r="U99" i="23"/>
  <c r="V99" i="23"/>
  <c r="W99" i="23"/>
  <c r="O100" i="23"/>
  <c r="P100" i="23"/>
  <c r="Q100" i="23"/>
  <c r="R100" i="23"/>
  <c r="V100" i="23"/>
  <c r="W100" i="23"/>
  <c r="O101" i="23"/>
  <c r="P101" i="23"/>
  <c r="R101" i="23"/>
  <c r="S101" i="23"/>
  <c r="T101" i="23"/>
  <c r="U101" i="23"/>
  <c r="V101" i="23"/>
  <c r="O102" i="23"/>
  <c r="P102" i="23"/>
  <c r="Q102" i="23"/>
  <c r="R102" i="23"/>
  <c r="S102" i="23"/>
  <c r="V102" i="23"/>
  <c r="W102" i="23"/>
  <c r="P103" i="23"/>
  <c r="R103" i="23"/>
  <c r="S103" i="23"/>
  <c r="T103" i="23"/>
  <c r="U103" i="23"/>
  <c r="V103" i="23"/>
  <c r="O104" i="23"/>
  <c r="P104" i="23"/>
  <c r="Q104" i="23"/>
  <c r="R104" i="23"/>
  <c r="T104" i="23"/>
  <c r="V104" i="23"/>
  <c r="W104" i="23"/>
  <c r="P105" i="23"/>
  <c r="R105" i="23"/>
  <c r="S105" i="23"/>
  <c r="T105" i="23"/>
  <c r="U105" i="23"/>
  <c r="V105" i="23"/>
  <c r="O106" i="23"/>
  <c r="P106" i="23"/>
  <c r="Q106" i="23"/>
  <c r="R106" i="23"/>
  <c r="T106" i="23"/>
  <c r="V106" i="23"/>
  <c r="W106" i="23"/>
  <c r="P107" i="23"/>
  <c r="R107" i="23"/>
  <c r="S107" i="23"/>
  <c r="T107" i="23"/>
  <c r="U107" i="23"/>
  <c r="V107" i="23"/>
  <c r="O108" i="23"/>
  <c r="P108" i="23"/>
  <c r="Q108" i="23"/>
  <c r="R108" i="23"/>
  <c r="T108" i="23"/>
  <c r="V108" i="23"/>
  <c r="W108" i="23"/>
  <c r="P109" i="23"/>
  <c r="R109" i="23"/>
  <c r="S109" i="23"/>
  <c r="T109" i="23"/>
  <c r="U109" i="23"/>
  <c r="V109" i="23"/>
  <c r="O110" i="23"/>
  <c r="P110" i="23"/>
  <c r="Q110" i="23"/>
  <c r="R110" i="23"/>
  <c r="T110" i="23"/>
  <c r="V110" i="23"/>
  <c r="W110" i="23"/>
  <c r="P111" i="23"/>
  <c r="R111" i="23"/>
  <c r="S111" i="23"/>
  <c r="T111" i="23"/>
  <c r="U111" i="23"/>
  <c r="V111" i="23"/>
  <c r="O112" i="23"/>
  <c r="P112" i="23"/>
  <c r="Q112" i="23"/>
  <c r="R112" i="23"/>
  <c r="T112" i="23"/>
  <c r="V112" i="23"/>
  <c r="W112" i="23"/>
  <c r="P113" i="23"/>
  <c r="R113" i="23"/>
  <c r="S113" i="23"/>
  <c r="T113" i="23"/>
  <c r="U113" i="23"/>
  <c r="V113" i="23"/>
  <c r="O114" i="23"/>
  <c r="P114" i="23"/>
  <c r="Q114" i="23"/>
  <c r="R114" i="23"/>
  <c r="T114" i="23"/>
  <c r="V114" i="23"/>
  <c r="W114" i="23"/>
  <c r="P115" i="23"/>
  <c r="R115" i="23"/>
  <c r="S115" i="23"/>
  <c r="T115" i="23"/>
  <c r="U115" i="23"/>
  <c r="V115" i="23"/>
  <c r="P6" i="23"/>
  <c r="Q6" i="23"/>
  <c r="R6" i="23"/>
  <c r="V6" i="23"/>
  <c r="W6" i="23"/>
  <c r="O6" i="23"/>
  <c r="D7" i="23"/>
  <c r="E7" i="23"/>
  <c r="F7" i="23"/>
  <c r="G7" i="23"/>
  <c r="I7" i="23"/>
  <c r="J7" i="23"/>
  <c r="K7" i="23"/>
  <c r="L7" i="23"/>
  <c r="M7" i="23"/>
  <c r="E8" i="23"/>
  <c r="F8" i="23"/>
  <c r="G8" i="23"/>
  <c r="H8" i="23"/>
  <c r="I8" i="23"/>
  <c r="J8" i="23"/>
  <c r="K8" i="23"/>
  <c r="M8" i="23"/>
  <c r="D9" i="23"/>
  <c r="E9" i="23"/>
  <c r="F9" i="23"/>
  <c r="I9" i="23"/>
  <c r="J9" i="23"/>
  <c r="K9" i="23"/>
  <c r="L9" i="23"/>
  <c r="M9" i="23"/>
  <c r="E10" i="23"/>
  <c r="F10" i="23"/>
  <c r="G10" i="23"/>
  <c r="H10" i="23"/>
  <c r="I10" i="23"/>
  <c r="J10" i="23"/>
  <c r="K10" i="23"/>
  <c r="M10" i="23"/>
  <c r="D11" i="23"/>
  <c r="E11" i="23"/>
  <c r="F11" i="23"/>
  <c r="G11" i="23"/>
  <c r="I11" i="23"/>
  <c r="J11" i="23"/>
  <c r="K11" i="23"/>
  <c r="L11" i="23"/>
  <c r="M11" i="23"/>
  <c r="E12" i="23"/>
  <c r="F12" i="23"/>
  <c r="G12" i="23"/>
  <c r="H12" i="23"/>
  <c r="I12" i="23"/>
  <c r="K12" i="23"/>
  <c r="M12" i="23"/>
  <c r="D13" i="23"/>
  <c r="E13" i="23"/>
  <c r="G13" i="23"/>
  <c r="I13" i="23"/>
  <c r="J13" i="23"/>
  <c r="K13" i="23"/>
  <c r="L13" i="23"/>
  <c r="M13" i="23"/>
  <c r="E14" i="23"/>
  <c r="F14" i="23"/>
  <c r="G14" i="23"/>
  <c r="H14" i="23"/>
  <c r="I14" i="23"/>
  <c r="M14" i="23"/>
  <c r="D15" i="23"/>
  <c r="E15" i="23"/>
  <c r="G15" i="23"/>
  <c r="I15" i="23"/>
  <c r="J15" i="23"/>
  <c r="K15" i="23"/>
  <c r="L15" i="23"/>
  <c r="M15" i="23"/>
  <c r="E16" i="23"/>
  <c r="F16" i="23"/>
  <c r="G16" i="23"/>
  <c r="H16" i="23"/>
  <c r="I16" i="23"/>
  <c r="K16" i="23"/>
  <c r="M16" i="23"/>
  <c r="D17" i="23"/>
  <c r="E17" i="23"/>
  <c r="G17" i="23"/>
  <c r="I17" i="23"/>
  <c r="J17" i="23"/>
  <c r="K17" i="23"/>
  <c r="L17" i="23"/>
  <c r="M17" i="23"/>
  <c r="E18" i="23"/>
  <c r="F18" i="23"/>
  <c r="G18" i="23"/>
  <c r="H18" i="23"/>
  <c r="I18" i="23"/>
  <c r="M18" i="23"/>
  <c r="D19" i="23"/>
  <c r="E19" i="23"/>
  <c r="G19" i="23"/>
  <c r="I19" i="23"/>
  <c r="J19" i="23"/>
  <c r="K19" i="23"/>
  <c r="L19" i="23"/>
  <c r="M19" i="23"/>
  <c r="E20" i="23"/>
  <c r="F20" i="23"/>
  <c r="G20" i="23"/>
  <c r="H20" i="23"/>
  <c r="I20" i="23"/>
  <c r="K20" i="23"/>
  <c r="M20" i="23"/>
  <c r="D21" i="23"/>
  <c r="E21" i="23"/>
  <c r="F21" i="23"/>
  <c r="G21" i="23"/>
  <c r="I21" i="23"/>
  <c r="J21" i="23"/>
  <c r="K21" i="23"/>
  <c r="L21" i="23"/>
  <c r="M21" i="23"/>
  <c r="E22" i="23"/>
  <c r="F22" i="23"/>
  <c r="G22" i="23"/>
  <c r="H22" i="23"/>
  <c r="I22" i="23"/>
  <c r="J22" i="23"/>
  <c r="K22" i="23"/>
  <c r="M22" i="23"/>
  <c r="D23" i="23"/>
  <c r="E23" i="23"/>
  <c r="I23" i="23"/>
  <c r="J23" i="23"/>
  <c r="K23" i="23"/>
  <c r="L23" i="23"/>
  <c r="M23" i="23"/>
  <c r="E24" i="23"/>
  <c r="F24" i="23"/>
  <c r="G24" i="23"/>
  <c r="H24" i="23"/>
  <c r="I24" i="23"/>
  <c r="J24" i="23"/>
  <c r="K24" i="23"/>
  <c r="M24" i="23"/>
  <c r="D25" i="23"/>
  <c r="E25" i="23"/>
  <c r="I25" i="23"/>
  <c r="J25" i="23"/>
  <c r="K25" i="23"/>
  <c r="L25" i="23"/>
  <c r="M25" i="23"/>
  <c r="E26" i="23"/>
  <c r="F26" i="23"/>
  <c r="G26" i="23"/>
  <c r="H26" i="23"/>
  <c r="I26" i="23"/>
  <c r="J26" i="23"/>
  <c r="K26" i="23"/>
  <c r="M26" i="23"/>
  <c r="D27" i="23"/>
  <c r="E27" i="23"/>
  <c r="G27" i="23"/>
  <c r="I27" i="23"/>
  <c r="J27" i="23"/>
  <c r="K27" i="23"/>
  <c r="L27" i="23"/>
  <c r="M27" i="23"/>
  <c r="E28" i="23"/>
  <c r="F28" i="23"/>
  <c r="G28" i="23"/>
  <c r="H28" i="23"/>
  <c r="I28" i="23"/>
  <c r="J28" i="23"/>
  <c r="K28" i="23"/>
  <c r="M28" i="23"/>
  <c r="D29" i="23"/>
  <c r="E29" i="23"/>
  <c r="G29" i="23"/>
  <c r="I29" i="23"/>
  <c r="J29" i="23"/>
  <c r="K29" i="23"/>
  <c r="L29" i="23"/>
  <c r="M29" i="23"/>
  <c r="E30" i="23"/>
  <c r="F30" i="23"/>
  <c r="G30" i="23"/>
  <c r="H30" i="23"/>
  <c r="I30" i="23"/>
  <c r="K30" i="23"/>
  <c r="M30" i="23"/>
  <c r="D31" i="23"/>
  <c r="E31" i="23"/>
  <c r="G31" i="23"/>
  <c r="I31" i="23"/>
  <c r="J31" i="23"/>
  <c r="K31" i="23"/>
  <c r="L31" i="23"/>
  <c r="M31" i="23"/>
  <c r="E32" i="23"/>
  <c r="F32" i="23"/>
  <c r="G32" i="23"/>
  <c r="H32" i="23"/>
  <c r="I32" i="23"/>
  <c r="K32" i="23"/>
  <c r="M32" i="23"/>
  <c r="D33" i="23"/>
  <c r="E33" i="23"/>
  <c r="F33" i="23"/>
  <c r="G33" i="23"/>
  <c r="I33" i="23"/>
  <c r="J33" i="23"/>
  <c r="K33" i="23"/>
  <c r="L33" i="23"/>
  <c r="M33" i="23"/>
  <c r="E34" i="23"/>
  <c r="F34" i="23"/>
  <c r="G34" i="23"/>
  <c r="H34" i="23"/>
  <c r="I34" i="23"/>
  <c r="J34" i="23"/>
  <c r="M34" i="23"/>
  <c r="D35" i="23"/>
  <c r="E35" i="23"/>
  <c r="F35" i="23"/>
  <c r="G35" i="23"/>
  <c r="I35" i="23"/>
  <c r="J35" i="23"/>
  <c r="K35" i="23"/>
  <c r="L35" i="23"/>
  <c r="M35" i="23"/>
  <c r="E36" i="23"/>
  <c r="F36" i="23"/>
  <c r="G36" i="23"/>
  <c r="H36" i="23"/>
  <c r="I36" i="23"/>
  <c r="J36" i="23"/>
  <c r="M36" i="23"/>
  <c r="D37" i="23"/>
  <c r="E37" i="23"/>
  <c r="F37" i="23"/>
  <c r="G37" i="23"/>
  <c r="I37" i="23"/>
  <c r="J37" i="23"/>
  <c r="K37" i="23"/>
  <c r="L37" i="23"/>
  <c r="M37" i="23"/>
  <c r="E38" i="23"/>
  <c r="F38" i="23"/>
  <c r="G38" i="23"/>
  <c r="H38" i="23"/>
  <c r="I38" i="23"/>
  <c r="J38" i="23"/>
  <c r="K38" i="23"/>
  <c r="M38" i="23"/>
  <c r="D39" i="23"/>
  <c r="E39" i="23"/>
  <c r="F39" i="23"/>
  <c r="I39" i="23"/>
  <c r="J39" i="23"/>
  <c r="K39" i="23"/>
  <c r="L39" i="23"/>
  <c r="M39" i="23"/>
  <c r="E40" i="23"/>
  <c r="F40" i="23"/>
  <c r="G40" i="23"/>
  <c r="H40" i="23"/>
  <c r="I40" i="23"/>
  <c r="J40" i="23"/>
  <c r="K40" i="23"/>
  <c r="M40" i="23"/>
  <c r="D41" i="23"/>
  <c r="E41" i="23"/>
  <c r="F41" i="23"/>
  <c r="G41" i="23"/>
  <c r="I41" i="23"/>
  <c r="J41" i="23"/>
  <c r="K41" i="23"/>
  <c r="L41" i="23"/>
  <c r="M41" i="23"/>
  <c r="E42" i="23"/>
  <c r="F42" i="23"/>
  <c r="G42" i="23"/>
  <c r="H42" i="23"/>
  <c r="I42" i="23"/>
  <c r="K42" i="23"/>
  <c r="M42" i="23"/>
  <c r="D43" i="23"/>
  <c r="E43" i="23"/>
  <c r="I43" i="23"/>
  <c r="J43" i="23"/>
  <c r="K43" i="23"/>
  <c r="L43" i="23"/>
  <c r="M43" i="23"/>
  <c r="E44" i="23"/>
  <c r="F44" i="23"/>
  <c r="G44" i="23"/>
  <c r="H44" i="23"/>
  <c r="I44" i="23"/>
  <c r="K44" i="23"/>
  <c r="M44" i="23"/>
  <c r="D45" i="23"/>
  <c r="E45" i="23"/>
  <c r="G45" i="23"/>
  <c r="I45" i="23"/>
  <c r="J45" i="23"/>
  <c r="K45" i="23"/>
  <c r="L45" i="23"/>
  <c r="M45" i="23"/>
  <c r="E46" i="23"/>
  <c r="F46" i="23"/>
  <c r="G46" i="23"/>
  <c r="H46" i="23"/>
  <c r="I46" i="23"/>
  <c r="K46" i="23"/>
  <c r="M46" i="23"/>
  <c r="D47" i="23"/>
  <c r="E47" i="23"/>
  <c r="G47" i="23"/>
  <c r="I47" i="23"/>
  <c r="J47" i="23"/>
  <c r="K47" i="23"/>
  <c r="L47" i="23"/>
  <c r="M47" i="23"/>
  <c r="E48" i="23"/>
  <c r="F48" i="23"/>
  <c r="G48" i="23"/>
  <c r="H48" i="23"/>
  <c r="I48" i="23"/>
  <c r="M48" i="23"/>
  <c r="D49" i="23"/>
  <c r="E49" i="23"/>
  <c r="G49" i="23"/>
  <c r="I49" i="23"/>
  <c r="J49" i="23"/>
  <c r="K49" i="23"/>
  <c r="L49" i="23"/>
  <c r="M49" i="23"/>
  <c r="E50" i="23"/>
  <c r="F50" i="23"/>
  <c r="G50" i="23"/>
  <c r="H50" i="23"/>
  <c r="I50" i="23"/>
  <c r="K50" i="23"/>
  <c r="M50" i="23"/>
  <c r="D51" i="23"/>
  <c r="E51" i="23"/>
  <c r="F51" i="23"/>
  <c r="G51" i="23"/>
  <c r="I51" i="23"/>
  <c r="J51" i="23"/>
  <c r="K51" i="23"/>
  <c r="L51" i="23"/>
  <c r="M51" i="23"/>
  <c r="E52" i="23"/>
  <c r="F52" i="23"/>
  <c r="G52" i="23"/>
  <c r="H52" i="23"/>
  <c r="I52" i="23"/>
  <c r="J52" i="23"/>
  <c r="K52" i="23"/>
  <c r="M52" i="23"/>
  <c r="D53" i="23"/>
  <c r="E53" i="23"/>
  <c r="G53" i="23"/>
  <c r="I53" i="23"/>
  <c r="J53" i="23"/>
  <c r="K53" i="23"/>
  <c r="L53" i="23"/>
  <c r="M53" i="23"/>
  <c r="E54" i="23"/>
  <c r="F54" i="23"/>
  <c r="G54" i="23"/>
  <c r="H54" i="23"/>
  <c r="I54" i="23"/>
  <c r="J54" i="23"/>
  <c r="M54" i="23"/>
  <c r="D55" i="23"/>
  <c r="E55" i="23"/>
  <c r="I55" i="23"/>
  <c r="J55" i="23"/>
  <c r="K55" i="23"/>
  <c r="L55" i="23"/>
  <c r="M55" i="23"/>
  <c r="E56" i="23"/>
  <c r="F56" i="23"/>
  <c r="G56" i="23"/>
  <c r="H56" i="23"/>
  <c r="I56" i="23"/>
  <c r="J56" i="23"/>
  <c r="M56" i="23"/>
  <c r="D57" i="23"/>
  <c r="E57" i="23"/>
  <c r="F57" i="23"/>
  <c r="G57" i="23"/>
  <c r="I57" i="23"/>
  <c r="J57" i="23"/>
  <c r="K57" i="23"/>
  <c r="L57" i="23"/>
  <c r="M57" i="23"/>
  <c r="E58" i="23"/>
  <c r="F58" i="23"/>
  <c r="G58" i="23"/>
  <c r="H58" i="23"/>
  <c r="I58" i="23"/>
  <c r="J58" i="23"/>
  <c r="K58" i="23"/>
  <c r="M58" i="23"/>
  <c r="D59" i="23"/>
  <c r="E59" i="23"/>
  <c r="G59" i="23"/>
  <c r="I59" i="23"/>
  <c r="J59" i="23"/>
  <c r="K59" i="23"/>
  <c r="L59" i="23"/>
  <c r="M59" i="23"/>
  <c r="E60" i="23"/>
  <c r="F60" i="23"/>
  <c r="G60" i="23"/>
  <c r="H60" i="23"/>
  <c r="I60" i="23"/>
  <c r="J60" i="23"/>
  <c r="K60" i="23"/>
  <c r="M60" i="23"/>
  <c r="D61" i="23"/>
  <c r="E61" i="23"/>
  <c r="G61" i="23"/>
  <c r="I61" i="23"/>
  <c r="J61" i="23"/>
  <c r="K61" i="23"/>
  <c r="L61" i="23"/>
  <c r="M61" i="23"/>
  <c r="E62" i="23"/>
  <c r="F62" i="23"/>
  <c r="G62" i="23"/>
  <c r="H62" i="23"/>
  <c r="I62" i="23"/>
  <c r="K62" i="23"/>
  <c r="M62" i="23"/>
  <c r="D63" i="23"/>
  <c r="E63" i="23"/>
  <c r="I63" i="23"/>
  <c r="J63" i="23"/>
  <c r="K63" i="23"/>
  <c r="L63" i="23"/>
  <c r="M63" i="23"/>
  <c r="E64" i="23"/>
  <c r="F64" i="23"/>
  <c r="G64" i="23"/>
  <c r="H64" i="23"/>
  <c r="I64" i="23"/>
  <c r="M64" i="23"/>
  <c r="D65" i="23"/>
  <c r="E65" i="23"/>
  <c r="I65" i="23"/>
  <c r="J65" i="23"/>
  <c r="K65" i="23"/>
  <c r="L65" i="23"/>
  <c r="M65" i="23"/>
  <c r="E66" i="23"/>
  <c r="F66" i="23"/>
  <c r="G66" i="23"/>
  <c r="H66" i="23"/>
  <c r="I66" i="23"/>
  <c r="J66" i="23"/>
  <c r="K66" i="23"/>
  <c r="M66" i="23"/>
  <c r="D67" i="23"/>
  <c r="E67" i="23"/>
  <c r="G67" i="23"/>
  <c r="I67" i="23"/>
  <c r="J67" i="23"/>
  <c r="K67" i="23"/>
  <c r="L67" i="23"/>
  <c r="M67" i="23"/>
  <c r="E68" i="23"/>
  <c r="F68" i="23"/>
  <c r="G68" i="23"/>
  <c r="H68" i="23"/>
  <c r="I68" i="23"/>
  <c r="K68" i="23"/>
  <c r="M68" i="23"/>
  <c r="D69" i="23"/>
  <c r="E69" i="23"/>
  <c r="G69" i="23"/>
  <c r="I69" i="23"/>
  <c r="J69" i="23"/>
  <c r="K69" i="23"/>
  <c r="L69" i="23"/>
  <c r="M69" i="23"/>
  <c r="E70" i="23"/>
  <c r="F70" i="23"/>
  <c r="G70" i="23"/>
  <c r="H70" i="23"/>
  <c r="I70" i="23"/>
  <c r="K70" i="23"/>
  <c r="M70" i="23"/>
  <c r="D71" i="23"/>
  <c r="E71" i="23"/>
  <c r="F71" i="23"/>
  <c r="G71" i="23"/>
  <c r="I71" i="23"/>
  <c r="J71" i="23"/>
  <c r="K71" i="23"/>
  <c r="L71" i="23"/>
  <c r="M71" i="23"/>
  <c r="E72" i="23"/>
  <c r="F72" i="23"/>
  <c r="G72" i="23"/>
  <c r="H72" i="23"/>
  <c r="I72" i="23"/>
  <c r="J72" i="23"/>
  <c r="M72" i="23"/>
  <c r="D73" i="23"/>
  <c r="E73" i="23"/>
  <c r="F73" i="23"/>
  <c r="G73" i="23"/>
  <c r="I73" i="23"/>
  <c r="J73" i="23"/>
  <c r="K73" i="23"/>
  <c r="L73" i="23"/>
  <c r="M73" i="23"/>
  <c r="E74" i="23"/>
  <c r="F74" i="23"/>
  <c r="G74" i="23"/>
  <c r="H74" i="23"/>
  <c r="I74" i="23"/>
  <c r="J74" i="23"/>
  <c r="K74" i="23"/>
  <c r="M74" i="23"/>
  <c r="D75" i="23"/>
  <c r="E75" i="23"/>
  <c r="F75" i="23"/>
  <c r="G75" i="23"/>
  <c r="I75" i="23"/>
  <c r="J75" i="23"/>
  <c r="K75" i="23"/>
  <c r="L75" i="23"/>
  <c r="M75" i="23"/>
  <c r="E76" i="23"/>
  <c r="F76" i="23"/>
  <c r="G76" i="23"/>
  <c r="H76" i="23"/>
  <c r="I76" i="23"/>
  <c r="K76" i="23"/>
  <c r="M76" i="23"/>
  <c r="D77" i="23"/>
  <c r="E77" i="23"/>
  <c r="G77" i="23"/>
  <c r="I77" i="23"/>
  <c r="J77" i="23"/>
  <c r="K77" i="23"/>
  <c r="L77" i="23"/>
  <c r="M77" i="23"/>
  <c r="E78" i="23"/>
  <c r="F78" i="23"/>
  <c r="G78" i="23"/>
  <c r="H78" i="23"/>
  <c r="I78" i="23"/>
  <c r="M78" i="23"/>
  <c r="D79" i="23"/>
  <c r="E79" i="23"/>
  <c r="G79" i="23"/>
  <c r="I79" i="23"/>
  <c r="J79" i="23"/>
  <c r="K79" i="23"/>
  <c r="L79" i="23"/>
  <c r="M79" i="23"/>
  <c r="E80" i="23"/>
  <c r="F80" i="23"/>
  <c r="G80" i="23"/>
  <c r="H80" i="23"/>
  <c r="I80" i="23"/>
  <c r="K80" i="23"/>
  <c r="M80" i="23"/>
  <c r="D81" i="23"/>
  <c r="E81" i="23"/>
  <c r="G81" i="23"/>
  <c r="I81" i="23"/>
  <c r="J81" i="23"/>
  <c r="K81" i="23"/>
  <c r="L81" i="23"/>
  <c r="M81" i="23"/>
  <c r="E82" i="23"/>
  <c r="F82" i="23"/>
  <c r="G82" i="23"/>
  <c r="H82" i="23"/>
  <c r="I82" i="23"/>
  <c r="K82" i="23"/>
  <c r="M82" i="23"/>
  <c r="D83" i="23"/>
  <c r="E83" i="23"/>
  <c r="F83" i="23"/>
  <c r="G83" i="23"/>
  <c r="I83" i="23"/>
  <c r="J83" i="23"/>
  <c r="K83" i="23"/>
  <c r="L83" i="23"/>
  <c r="M83" i="23"/>
  <c r="E84" i="23"/>
  <c r="F84" i="23"/>
  <c r="G84" i="23"/>
  <c r="H84" i="23"/>
  <c r="I84" i="23"/>
  <c r="J84" i="23"/>
  <c r="K84" i="23"/>
  <c r="M84" i="23"/>
  <c r="D85" i="23"/>
  <c r="E85" i="23"/>
  <c r="I85" i="23"/>
  <c r="J85" i="23"/>
  <c r="K85" i="23"/>
  <c r="L85" i="23"/>
  <c r="M85" i="23"/>
  <c r="E86" i="23"/>
  <c r="F86" i="23"/>
  <c r="G86" i="23"/>
  <c r="H86" i="23"/>
  <c r="I86" i="23"/>
  <c r="J86" i="23"/>
  <c r="K86" i="23"/>
  <c r="M86" i="23"/>
  <c r="D87" i="23"/>
  <c r="E87" i="23"/>
  <c r="G87" i="23"/>
  <c r="I87" i="23"/>
  <c r="J87" i="23"/>
  <c r="K87" i="23"/>
  <c r="L87" i="23"/>
  <c r="M87" i="23"/>
  <c r="E88" i="23"/>
  <c r="F88" i="23"/>
  <c r="G88" i="23"/>
  <c r="H88" i="23"/>
  <c r="I88" i="23"/>
  <c r="J88" i="23"/>
  <c r="K88" i="23"/>
  <c r="M88" i="23"/>
  <c r="D89" i="23"/>
  <c r="E89" i="23"/>
  <c r="G89" i="23"/>
  <c r="I89" i="23"/>
  <c r="J89" i="23"/>
  <c r="K89" i="23"/>
  <c r="L89" i="23"/>
  <c r="M89" i="23"/>
  <c r="E90" i="23"/>
  <c r="F90" i="23"/>
  <c r="G90" i="23"/>
  <c r="H90" i="23"/>
  <c r="I90" i="23"/>
  <c r="K90" i="23"/>
  <c r="M90" i="23"/>
  <c r="D91" i="23"/>
  <c r="E91" i="23"/>
  <c r="G91" i="23"/>
  <c r="I91" i="23"/>
  <c r="J91" i="23"/>
  <c r="K91" i="23"/>
  <c r="L91" i="23"/>
  <c r="M91" i="23"/>
  <c r="E92" i="23"/>
  <c r="F92" i="23"/>
  <c r="G92" i="23"/>
  <c r="H92" i="23"/>
  <c r="I92" i="23"/>
  <c r="K92" i="23"/>
  <c r="M92" i="23"/>
  <c r="D93" i="23"/>
  <c r="E93" i="23"/>
  <c r="F93" i="23"/>
  <c r="G93" i="23"/>
  <c r="I93" i="23"/>
  <c r="J93" i="23"/>
  <c r="K93" i="23"/>
  <c r="L93" i="23"/>
  <c r="M93" i="23"/>
  <c r="E94" i="23"/>
  <c r="F94" i="23"/>
  <c r="G94" i="23"/>
  <c r="H94" i="23"/>
  <c r="I94" i="23"/>
  <c r="J94" i="23"/>
  <c r="M94" i="23"/>
  <c r="D95" i="23"/>
  <c r="E95" i="23"/>
  <c r="F95" i="23"/>
  <c r="G95" i="23"/>
  <c r="I95" i="23"/>
  <c r="J95" i="23"/>
  <c r="K95" i="23"/>
  <c r="L95" i="23"/>
  <c r="M95" i="23"/>
  <c r="E96" i="23"/>
  <c r="F96" i="23"/>
  <c r="G96" i="23"/>
  <c r="H96" i="23"/>
  <c r="I96" i="23"/>
  <c r="J96" i="23"/>
  <c r="K96" i="23"/>
  <c r="M96" i="23"/>
  <c r="D97" i="23"/>
  <c r="E97" i="23"/>
  <c r="F97" i="23"/>
  <c r="G97" i="23"/>
  <c r="I97" i="23"/>
  <c r="J97" i="23"/>
  <c r="K97" i="23"/>
  <c r="L97" i="23"/>
  <c r="M97" i="23"/>
  <c r="E98" i="23"/>
  <c r="F98" i="23"/>
  <c r="G98" i="23"/>
  <c r="H98" i="23"/>
  <c r="I98" i="23"/>
  <c r="K98" i="23"/>
  <c r="M98" i="23"/>
  <c r="D99" i="23"/>
  <c r="E99" i="23"/>
  <c r="G99" i="23"/>
  <c r="I99" i="23"/>
  <c r="J99" i="23"/>
  <c r="K99" i="23"/>
  <c r="L99" i="23"/>
  <c r="M99" i="23"/>
  <c r="E100" i="23"/>
  <c r="F100" i="23"/>
  <c r="G100" i="23"/>
  <c r="H100" i="23"/>
  <c r="I100" i="23"/>
  <c r="K100" i="23"/>
  <c r="M100" i="23"/>
  <c r="D101" i="23"/>
  <c r="E101" i="23"/>
  <c r="I101" i="23"/>
  <c r="J101" i="23"/>
  <c r="K101" i="23"/>
  <c r="L101" i="23"/>
  <c r="M101" i="23"/>
  <c r="E102" i="23"/>
  <c r="F102" i="23"/>
  <c r="G102" i="23"/>
  <c r="H102" i="23"/>
  <c r="I102" i="23"/>
  <c r="K102" i="23"/>
  <c r="M102" i="23"/>
  <c r="D103" i="23"/>
  <c r="E103" i="23"/>
  <c r="G103" i="23"/>
  <c r="I103" i="23"/>
  <c r="J103" i="23"/>
  <c r="K103" i="23"/>
  <c r="L103" i="23"/>
  <c r="M103" i="23"/>
  <c r="E104" i="23"/>
  <c r="F104" i="23"/>
  <c r="G104" i="23"/>
  <c r="H104" i="23"/>
  <c r="I104" i="23"/>
  <c r="K104" i="23"/>
  <c r="M104" i="23"/>
  <c r="D105" i="23"/>
  <c r="E105" i="23"/>
  <c r="F105" i="23"/>
  <c r="G105" i="23"/>
  <c r="I105" i="23"/>
  <c r="J105" i="23"/>
  <c r="K105" i="23"/>
  <c r="L105" i="23"/>
  <c r="M105" i="23"/>
  <c r="E106" i="23"/>
  <c r="F106" i="23"/>
  <c r="G106" i="23"/>
  <c r="H106" i="23"/>
  <c r="I106" i="23"/>
  <c r="J106" i="23"/>
  <c r="K106" i="23"/>
  <c r="M106" i="23"/>
  <c r="D107" i="23"/>
  <c r="E107" i="23"/>
  <c r="G107" i="23"/>
  <c r="I107" i="23"/>
  <c r="J107" i="23"/>
  <c r="K107" i="23"/>
  <c r="L107" i="23"/>
  <c r="M107" i="23"/>
  <c r="E108" i="23"/>
  <c r="F108" i="23"/>
  <c r="G108" i="23"/>
  <c r="H108" i="23"/>
  <c r="I108" i="23"/>
  <c r="J108" i="23"/>
  <c r="K108" i="23"/>
  <c r="M108" i="23"/>
  <c r="D109" i="23"/>
  <c r="E109" i="23"/>
  <c r="G109" i="23"/>
  <c r="I109" i="23"/>
  <c r="J109" i="23"/>
  <c r="K109" i="23"/>
  <c r="L109" i="23"/>
  <c r="M109" i="23"/>
  <c r="E110" i="23"/>
  <c r="F110" i="23"/>
  <c r="G110" i="23"/>
  <c r="H110" i="23"/>
  <c r="I110" i="23"/>
  <c r="M110" i="23"/>
  <c r="D111" i="23"/>
  <c r="E111" i="23"/>
  <c r="G111" i="23"/>
  <c r="I111" i="23"/>
  <c r="J111" i="23"/>
  <c r="K111" i="23"/>
  <c r="L111" i="23"/>
  <c r="M111" i="23"/>
  <c r="E112" i="23"/>
  <c r="F112" i="23"/>
  <c r="G112" i="23"/>
  <c r="H112" i="23"/>
  <c r="I112" i="23"/>
  <c r="K112" i="23"/>
  <c r="M112" i="23"/>
  <c r="D113" i="23"/>
  <c r="E113" i="23"/>
  <c r="G113" i="23"/>
  <c r="I113" i="23"/>
  <c r="J113" i="23"/>
  <c r="K113" i="23"/>
  <c r="L113" i="23"/>
  <c r="M113" i="23"/>
  <c r="E114" i="23"/>
  <c r="F114" i="23"/>
  <c r="G114" i="23"/>
  <c r="H114" i="23"/>
  <c r="I114" i="23"/>
  <c r="K114" i="23"/>
  <c r="M114" i="23"/>
  <c r="D115" i="23"/>
  <c r="E115" i="23"/>
  <c r="F115" i="23"/>
  <c r="G115" i="23"/>
  <c r="I115" i="23"/>
  <c r="J115" i="23"/>
  <c r="K115" i="23"/>
  <c r="L115" i="23"/>
  <c r="M115" i="23"/>
  <c r="E6" i="23"/>
  <c r="F6" i="23"/>
  <c r="G6" i="23"/>
  <c r="H6" i="23"/>
  <c r="I6" i="23"/>
  <c r="J6" i="23"/>
  <c r="K6" i="23"/>
  <c r="M6" i="23"/>
  <c r="O37" i="99"/>
  <c r="O38" i="99"/>
  <c r="O46" i="99"/>
  <c r="O47" i="99"/>
  <c r="O48" i="99"/>
  <c r="O49" i="99"/>
  <c r="O50" i="99"/>
  <c r="O51" i="99"/>
  <c r="O52" i="99"/>
  <c r="O53" i="99"/>
  <c r="O7" i="99"/>
  <c r="O8" i="99"/>
  <c r="O16" i="99"/>
  <c r="O17" i="99"/>
  <c r="O18" i="99"/>
  <c r="O20" i="99"/>
  <c r="O21" i="99"/>
  <c r="O22" i="99"/>
  <c r="O23" i="99"/>
  <c r="O6" i="99"/>
  <c r="N37" i="99"/>
  <c r="N38" i="99"/>
  <c r="N39" i="99"/>
  <c r="N40" i="99"/>
  <c r="N41" i="99"/>
  <c r="N44" i="99"/>
  <c r="N45" i="99"/>
  <c r="N47" i="99"/>
  <c r="N48" i="99"/>
  <c r="N49" i="99"/>
  <c r="N50" i="99"/>
  <c r="N51" i="99"/>
  <c r="N53" i="99"/>
  <c r="N36" i="99"/>
  <c r="N8" i="99"/>
  <c r="N9" i="99"/>
  <c r="N10" i="99"/>
  <c r="N14" i="99"/>
  <c r="N16" i="99"/>
  <c r="N18" i="99"/>
  <c r="N19" i="99"/>
  <c r="N20" i="99"/>
  <c r="N21" i="99"/>
  <c r="N22" i="99"/>
  <c r="N23" i="99"/>
  <c r="N6" i="99"/>
  <c r="S38" i="99"/>
  <c r="S40" i="99"/>
  <c r="S42" i="99"/>
  <c r="S44" i="99"/>
  <c r="S46" i="99"/>
  <c r="S48" i="99"/>
  <c r="S50" i="99"/>
  <c r="S52" i="99"/>
  <c r="S54" i="99"/>
  <c r="S56" i="99"/>
  <c r="S36" i="99"/>
  <c r="S7" i="99"/>
  <c r="S8" i="99"/>
  <c r="S10" i="99"/>
  <c r="S11" i="99"/>
  <c r="S12" i="99"/>
  <c r="S13" i="99"/>
  <c r="S14" i="99"/>
  <c r="S15" i="99"/>
  <c r="S16" i="99"/>
  <c r="S18" i="99"/>
  <c r="S19" i="99"/>
  <c r="S20" i="99"/>
  <c r="S21" i="99"/>
  <c r="S22" i="99"/>
  <c r="S23" i="99"/>
  <c r="S24" i="99"/>
  <c r="S26" i="99"/>
  <c r="S6" i="99"/>
  <c r="R38" i="99"/>
  <c r="R40" i="99"/>
  <c r="R42" i="99"/>
  <c r="R44" i="99"/>
  <c r="R46" i="99"/>
  <c r="R48" i="99"/>
  <c r="R50" i="99"/>
  <c r="R52" i="99"/>
  <c r="R53" i="99"/>
  <c r="R54" i="99"/>
  <c r="R56" i="99"/>
  <c r="R36" i="99"/>
  <c r="R8" i="99"/>
  <c r="R9" i="99"/>
  <c r="R10" i="99"/>
  <c r="R11" i="99"/>
  <c r="R12" i="99"/>
  <c r="R13" i="99"/>
  <c r="R14" i="99"/>
  <c r="R16" i="99"/>
  <c r="R17" i="99"/>
  <c r="R18" i="99"/>
  <c r="R19" i="99"/>
  <c r="R20" i="99"/>
  <c r="R21" i="99"/>
  <c r="R22" i="99"/>
  <c r="R24" i="99"/>
  <c r="R25" i="99"/>
  <c r="R26" i="99"/>
  <c r="R6" i="99"/>
  <c r="P37" i="99"/>
  <c r="P39" i="99"/>
  <c r="P41" i="99"/>
  <c r="P43" i="99"/>
  <c r="P45" i="99"/>
  <c r="P47" i="99"/>
  <c r="P49" i="99"/>
  <c r="P51" i="99"/>
  <c r="P53" i="99"/>
  <c r="P36" i="99"/>
  <c r="Q37" i="99"/>
  <c r="Q41" i="99"/>
  <c r="Q43" i="99"/>
  <c r="Q44" i="99"/>
  <c r="Q45" i="99"/>
  <c r="Q47" i="99"/>
  <c r="Q49" i="99"/>
  <c r="Q51" i="99"/>
  <c r="Q52" i="99"/>
  <c r="Q53" i="99"/>
  <c r="Q55" i="99"/>
  <c r="Q7" i="99"/>
  <c r="Q13" i="99"/>
  <c r="Q16" i="99"/>
  <c r="Q18" i="99"/>
  <c r="Q6" i="99"/>
  <c r="P23" i="99"/>
  <c r="P22" i="99"/>
  <c r="P20" i="99"/>
  <c r="P19" i="99"/>
  <c r="P18" i="99"/>
  <c r="P17" i="99"/>
  <c r="P15" i="99"/>
  <c r="P14" i="99"/>
  <c r="P11" i="99"/>
  <c r="P6" i="98"/>
  <c r="P10" i="99"/>
  <c r="P9" i="99"/>
  <c r="P8" i="99"/>
  <c r="P7" i="99"/>
  <c r="P6" i="99"/>
  <c r="W144" i="1"/>
  <c r="W168" i="1"/>
  <c r="W192" i="1"/>
  <c r="W200" i="1"/>
  <c r="K51" i="99" s="1"/>
  <c r="W224" i="1"/>
  <c r="W124" i="1"/>
  <c r="K37" i="99" s="1"/>
  <c r="W131" i="1"/>
  <c r="W132" i="1"/>
  <c r="W145" i="1"/>
  <c r="W147" i="1"/>
  <c r="W163" i="1"/>
  <c r="W164" i="1"/>
  <c r="W171" i="1"/>
  <c r="W172" i="1"/>
  <c r="W177" i="1"/>
  <c r="W188" i="1"/>
  <c r="W195" i="1"/>
  <c r="W196" i="1"/>
  <c r="K47" i="99" s="1"/>
  <c r="W201" i="1"/>
  <c r="K52" i="99" s="1"/>
  <c r="W212" i="1"/>
  <c r="W225" i="1"/>
  <c r="W227" i="1"/>
  <c r="W228" i="1"/>
  <c r="W7" i="1"/>
  <c r="J37" i="99" s="1"/>
  <c r="W15" i="1"/>
  <c r="W17" i="1"/>
  <c r="W18" i="1"/>
  <c r="W23" i="1"/>
  <c r="J41" i="99" s="1"/>
  <c r="W25" i="1"/>
  <c r="W26" i="1"/>
  <c r="W30" i="1"/>
  <c r="W31" i="1"/>
  <c r="W33" i="1"/>
  <c r="W39" i="1"/>
  <c r="W41" i="1"/>
  <c r="W47" i="1"/>
  <c r="W49" i="1"/>
  <c r="J43" i="99" s="1"/>
  <c r="W55" i="1"/>
  <c r="W57" i="1"/>
  <c r="W63" i="1"/>
  <c r="J45" i="99" s="1"/>
  <c r="W65" i="1"/>
  <c r="W66" i="1"/>
  <c r="W71" i="1"/>
  <c r="W73" i="1"/>
  <c r="W74" i="1"/>
  <c r="W79" i="1"/>
  <c r="J47" i="99" s="1"/>
  <c r="W81" i="1"/>
  <c r="J49" i="99" s="1"/>
  <c r="W89" i="1"/>
  <c r="W97" i="1"/>
  <c r="W105" i="1"/>
  <c r="W111" i="1"/>
  <c r="W113" i="1"/>
  <c r="W114" i="1"/>
  <c r="M127" i="1"/>
  <c r="K10" i="99" s="1"/>
  <c r="M129" i="1"/>
  <c r="M131" i="1"/>
  <c r="M135" i="1"/>
  <c r="M139" i="1"/>
  <c r="M147" i="1"/>
  <c r="M151" i="1"/>
  <c r="M155" i="1"/>
  <c r="M159" i="1"/>
  <c r="M163" i="1"/>
  <c r="M171" i="1"/>
  <c r="M187" i="1"/>
  <c r="M191" i="1"/>
  <c r="M195" i="1"/>
  <c r="M199" i="1"/>
  <c r="K20" i="99" s="1"/>
  <c r="M211" i="1"/>
  <c r="M215" i="1"/>
  <c r="M219" i="1"/>
  <c r="M223" i="1"/>
  <c r="M227" i="1"/>
  <c r="M231" i="1"/>
  <c r="M123" i="1"/>
  <c r="K6" i="99" s="1"/>
  <c r="W106" i="1"/>
  <c r="W98" i="1"/>
  <c r="W90" i="1"/>
  <c r="W82" i="1"/>
  <c r="J50" i="99" s="1"/>
  <c r="W58" i="1"/>
  <c r="W50" i="1"/>
  <c r="W42" i="1"/>
  <c r="W34" i="1"/>
  <c r="W10" i="1"/>
  <c r="J40" i="99" s="1"/>
  <c r="W9" i="1"/>
  <c r="J39" i="99" s="1"/>
  <c r="W148" i="1"/>
  <c r="M175" i="1"/>
  <c r="P125" i="34"/>
  <c r="S130" i="34"/>
  <c r="O134" i="34"/>
  <c r="U136" i="34"/>
  <c r="S138" i="34"/>
  <c r="R139" i="34"/>
  <c r="Q140" i="34"/>
  <c r="P141" i="34"/>
  <c r="O142" i="34"/>
  <c r="W142" i="34"/>
  <c r="W142" i="32" s="1"/>
  <c r="U152" i="34"/>
  <c r="O158" i="34"/>
  <c r="T161" i="34"/>
  <c r="Q180" i="34"/>
  <c r="W182" i="34"/>
  <c r="W182" i="32" s="1"/>
  <c r="T185" i="34"/>
  <c r="V191" i="34"/>
  <c r="T193" i="34"/>
  <c r="R195" i="34"/>
  <c r="S202" i="34"/>
  <c r="Q204" i="34"/>
  <c r="O206" i="34"/>
  <c r="U208" i="34"/>
  <c r="Q212" i="34"/>
  <c r="S218" i="34"/>
  <c r="R219" i="34"/>
  <c r="W222" i="34"/>
  <c r="W222" i="32" s="1"/>
  <c r="U224" i="34"/>
  <c r="V231" i="34"/>
  <c r="U232" i="34"/>
  <c r="H128" i="34"/>
  <c r="D134" i="34"/>
  <c r="L142" i="34"/>
  <c r="D154" i="34"/>
  <c r="H156" i="34"/>
  <c r="L158" i="34"/>
  <c r="L162" i="34"/>
  <c r="F165" i="34"/>
  <c r="D174" i="34"/>
  <c r="L186" i="34"/>
  <c r="H192" i="34"/>
  <c r="L194" i="34"/>
  <c r="F197" i="34"/>
  <c r="L198" i="34"/>
  <c r="H200" i="34"/>
  <c r="D202" i="34"/>
  <c r="F205" i="34"/>
  <c r="L206" i="34"/>
  <c r="H208" i="34"/>
  <c r="H212" i="34"/>
  <c r="L214" i="34"/>
  <c r="L222" i="34"/>
  <c r="H224" i="34"/>
  <c r="L226" i="34"/>
  <c r="G123" i="34"/>
  <c r="W7" i="34"/>
  <c r="O15" i="34"/>
  <c r="P22" i="34"/>
  <c r="Q29" i="34"/>
  <c r="R36" i="34"/>
  <c r="Q37" i="34"/>
  <c r="T42" i="34"/>
  <c r="W47" i="34"/>
  <c r="W47" i="32" s="1"/>
  <c r="S51" i="34"/>
  <c r="R52" i="34"/>
  <c r="S59" i="34"/>
  <c r="Q69" i="34"/>
  <c r="W71" i="34"/>
  <c r="W71" i="32" s="1"/>
  <c r="R76" i="34"/>
  <c r="Q93" i="34"/>
  <c r="O95" i="34"/>
  <c r="V96" i="34"/>
  <c r="U97" i="34"/>
  <c r="Q101" i="34"/>
  <c r="P110" i="34"/>
  <c r="L8" i="34"/>
  <c r="J13" i="34"/>
  <c r="J17" i="34"/>
  <c r="F23" i="34"/>
  <c r="J25" i="34"/>
  <c r="F27" i="34"/>
  <c r="D40" i="34"/>
  <c r="J57" i="34"/>
  <c r="F67" i="34"/>
  <c r="F79" i="34"/>
  <c r="D80" i="34"/>
  <c r="J85" i="34"/>
  <c r="F95" i="34"/>
  <c r="L100" i="34"/>
  <c r="D104" i="34"/>
  <c r="D108" i="34"/>
  <c r="L108" i="34"/>
  <c r="D112" i="34"/>
  <c r="M6" i="34"/>
  <c r="S124" i="34"/>
  <c r="R125" i="34"/>
  <c r="O128" i="34"/>
  <c r="W128" i="34"/>
  <c r="S132" i="34"/>
  <c r="Q134" i="34"/>
  <c r="P135" i="34"/>
  <c r="O136" i="34"/>
  <c r="V137" i="34"/>
  <c r="S140" i="34"/>
  <c r="R141" i="34"/>
  <c r="Q142" i="34"/>
  <c r="O144" i="34"/>
  <c r="V145" i="34"/>
  <c r="U146" i="34"/>
  <c r="R149" i="34"/>
  <c r="O152" i="34"/>
  <c r="T155" i="34"/>
  <c r="S156" i="34"/>
  <c r="Q158" i="34"/>
  <c r="W160" i="34"/>
  <c r="W160" i="32" s="1"/>
  <c r="U162" i="34"/>
  <c r="R165" i="34"/>
  <c r="P167" i="34"/>
  <c r="V169" i="34"/>
  <c r="U170" i="34"/>
  <c r="U171" i="34"/>
  <c r="S173" i="34"/>
  <c r="P175" i="34"/>
  <c r="Q175" i="34"/>
  <c r="O176" i="34"/>
  <c r="W176" i="34"/>
  <c r="W176" i="32" s="1"/>
  <c r="T179" i="34"/>
  <c r="S181" i="34"/>
  <c r="Q182" i="34"/>
  <c r="Q183" i="34"/>
  <c r="O184" i="34"/>
  <c r="W185" i="34"/>
  <c r="W185" i="32" s="1"/>
  <c r="U187" i="34"/>
  <c r="S188" i="34"/>
  <c r="Q190" i="34"/>
  <c r="P191" i="34"/>
  <c r="Q191" i="34"/>
  <c r="O192" i="34"/>
  <c r="W192" i="34"/>
  <c r="W192" i="32" s="1"/>
  <c r="V193" i="34"/>
  <c r="W193" i="34"/>
  <c r="U195" i="34"/>
  <c r="S196" i="34"/>
  <c r="R197" i="34"/>
  <c r="Q198" i="34"/>
  <c r="P199" i="34"/>
  <c r="Q199" i="34"/>
  <c r="O201" i="34"/>
  <c r="V201" i="34"/>
  <c r="W201" i="34"/>
  <c r="U202" i="34"/>
  <c r="T203" i="34"/>
  <c r="U203" i="34"/>
  <c r="S204" i="34"/>
  <c r="R205" i="34"/>
  <c r="S205" i="34"/>
  <c r="U206" i="34"/>
  <c r="T207" i="34"/>
  <c r="O208" i="34"/>
  <c r="S208" i="34"/>
  <c r="W208" i="34"/>
  <c r="W208" i="32" s="1"/>
  <c r="O209" i="34"/>
  <c r="V209" i="34"/>
  <c r="W209" i="34"/>
  <c r="W209" i="32" s="1"/>
  <c r="P211" i="34"/>
  <c r="O212" i="34"/>
  <c r="R213" i="34"/>
  <c r="S213" i="34"/>
  <c r="V213" i="34"/>
  <c r="U214" i="34"/>
  <c r="P215" i="34"/>
  <c r="Q215" i="34"/>
  <c r="T215" i="34"/>
  <c r="O217" i="34"/>
  <c r="R217" i="34"/>
  <c r="V217" i="34"/>
  <c r="Q218" i="34"/>
  <c r="U218" i="34"/>
  <c r="P219" i="34"/>
  <c r="O220" i="34"/>
  <c r="S220" i="34"/>
  <c r="R221" i="34"/>
  <c r="S221" i="34"/>
  <c r="V221" i="34"/>
  <c r="Q222" i="34"/>
  <c r="U222" i="34"/>
  <c r="Q223" i="34"/>
  <c r="T223" i="34"/>
  <c r="R224" i="34"/>
  <c r="S224" i="34"/>
  <c r="O225" i="34"/>
  <c r="W225" i="34"/>
  <c r="W225" i="32" s="1"/>
  <c r="P226" i="34"/>
  <c r="T227" i="34"/>
  <c r="U227" i="34"/>
  <c r="S228" i="34"/>
  <c r="V228" i="34"/>
  <c r="S229" i="34"/>
  <c r="T230" i="34"/>
  <c r="U230" i="34"/>
  <c r="P231" i="34"/>
  <c r="Q231" i="34"/>
  <c r="T231" i="34"/>
  <c r="O232" i="34"/>
  <c r="R232" i="34"/>
  <c r="P123" i="34"/>
  <c r="Q123" i="34"/>
  <c r="D124" i="34"/>
  <c r="E124" i="34"/>
  <c r="L124" i="34"/>
  <c r="M124" i="34"/>
  <c r="J125" i="34"/>
  <c r="K125" i="34"/>
  <c r="G126" i="34"/>
  <c r="H126" i="34"/>
  <c r="J126" i="34"/>
  <c r="G127" i="34"/>
  <c r="D128" i="34"/>
  <c r="E128" i="34"/>
  <c r="L128" i="34"/>
  <c r="M128" i="34"/>
  <c r="J129" i="34"/>
  <c r="K129" i="34"/>
  <c r="G131" i="34"/>
  <c r="D132" i="34"/>
  <c r="E132" i="34"/>
  <c r="F132" i="34"/>
  <c r="L132" i="34"/>
  <c r="M132" i="34"/>
  <c r="M132" i="32" s="1"/>
  <c r="J133" i="34"/>
  <c r="H134" i="34"/>
  <c r="G135" i="34"/>
  <c r="H135" i="34"/>
  <c r="E136" i="34"/>
  <c r="F136" i="34"/>
  <c r="L136" i="34"/>
  <c r="M136" i="34"/>
  <c r="M136" i="32" s="1"/>
  <c r="J137" i="34"/>
  <c r="H138" i="34"/>
  <c r="J138" i="34"/>
  <c r="E139" i="34"/>
  <c r="G139" i="34"/>
  <c r="D140" i="34"/>
  <c r="E140" i="34"/>
  <c r="F140" i="34"/>
  <c r="L140" i="34"/>
  <c r="M140" i="34"/>
  <c r="K141" i="34"/>
  <c r="H142" i="34"/>
  <c r="J142" i="34"/>
  <c r="G143" i="34"/>
  <c r="D144" i="34"/>
  <c r="E144" i="34"/>
  <c r="L144" i="34"/>
  <c r="M144" i="34"/>
  <c r="M144" i="32" s="1"/>
  <c r="I145" i="34"/>
  <c r="J145" i="34"/>
  <c r="K145" i="34"/>
  <c r="H146" i="34"/>
  <c r="J146" i="34"/>
  <c r="G147" i="34"/>
  <c r="E148" i="34"/>
  <c r="L148" i="34"/>
  <c r="J149" i="34"/>
  <c r="K149" i="34"/>
  <c r="H150" i="34"/>
  <c r="G151" i="34"/>
  <c r="M151" i="34"/>
  <c r="M151" i="32" s="1"/>
  <c r="D152" i="34"/>
  <c r="E152" i="34"/>
  <c r="L152" i="34"/>
  <c r="M152" i="34"/>
  <c r="M152" i="32" s="1"/>
  <c r="J153" i="34"/>
  <c r="K153" i="34"/>
  <c r="H154" i="34"/>
  <c r="D156" i="34"/>
  <c r="L156" i="34"/>
  <c r="J157" i="34"/>
  <c r="G158" i="34"/>
  <c r="H158" i="34"/>
  <c r="D160" i="34"/>
  <c r="E160" i="34"/>
  <c r="F160" i="34"/>
  <c r="L160" i="34"/>
  <c r="J161" i="34"/>
  <c r="H162" i="34"/>
  <c r="J162" i="34"/>
  <c r="G163" i="34"/>
  <c r="H163" i="34"/>
  <c r="D164" i="34"/>
  <c r="E164" i="34"/>
  <c r="L164" i="34"/>
  <c r="M164" i="34"/>
  <c r="M164" i="32" s="1"/>
  <c r="J165" i="34"/>
  <c r="H166" i="34"/>
  <c r="J166" i="34"/>
  <c r="H167" i="34"/>
  <c r="D168" i="34"/>
  <c r="E168" i="34"/>
  <c r="M168" i="34"/>
  <c r="M168" i="32" s="1"/>
  <c r="J169" i="34"/>
  <c r="K169" i="34"/>
  <c r="H170" i="34"/>
  <c r="E171" i="34"/>
  <c r="G171" i="34"/>
  <c r="H171" i="34"/>
  <c r="D172" i="34"/>
  <c r="L172" i="34"/>
  <c r="M172" i="34"/>
  <c r="M172" i="32" s="1"/>
  <c r="J173" i="34"/>
  <c r="H174" i="34"/>
  <c r="D176" i="34"/>
  <c r="E176" i="34"/>
  <c r="F176" i="34"/>
  <c r="L176" i="34"/>
  <c r="M176" i="34"/>
  <c r="M176" i="32" s="1"/>
  <c r="I177" i="34"/>
  <c r="J177" i="34"/>
  <c r="H178" i="34"/>
  <c r="D180" i="34"/>
  <c r="L180" i="34"/>
  <c r="M180" i="34"/>
  <c r="J181" i="34"/>
  <c r="K181" i="34"/>
  <c r="H182" i="34"/>
  <c r="F183" i="34"/>
  <c r="M183" i="34"/>
  <c r="D184" i="34"/>
  <c r="J185" i="34"/>
  <c r="K185" i="34"/>
  <c r="H186" i="34"/>
  <c r="J186" i="34"/>
  <c r="G187" i="34"/>
  <c r="D188" i="34"/>
  <c r="F188" i="34"/>
  <c r="L188" i="34"/>
  <c r="M188" i="34"/>
  <c r="M188" i="32" s="1"/>
  <c r="J189" i="34"/>
  <c r="K189" i="34"/>
  <c r="H190" i="34"/>
  <c r="G191" i="34"/>
  <c r="D192" i="34"/>
  <c r="E192" i="34"/>
  <c r="L192" i="34"/>
  <c r="M192" i="34"/>
  <c r="M192" i="32" s="1"/>
  <c r="J193" i="34"/>
  <c r="K193" i="34"/>
  <c r="H194" i="34"/>
  <c r="M195" i="34"/>
  <c r="M195" i="32" s="1"/>
  <c r="D196" i="34"/>
  <c r="E196" i="34"/>
  <c r="F196" i="34"/>
  <c r="L196" i="34"/>
  <c r="J197" i="34"/>
  <c r="K197" i="34"/>
  <c r="H198" i="34"/>
  <c r="G199" i="34"/>
  <c r="H199" i="34"/>
  <c r="D200" i="34"/>
  <c r="E200" i="34"/>
  <c r="L200" i="34"/>
  <c r="J201" i="34"/>
  <c r="G202" i="34"/>
  <c r="H202" i="34"/>
  <c r="D204" i="34"/>
  <c r="E204" i="34"/>
  <c r="L204" i="34"/>
  <c r="J205" i="34"/>
  <c r="H206" i="34"/>
  <c r="J206" i="34"/>
  <c r="G207" i="34"/>
  <c r="H207" i="34"/>
  <c r="D208" i="34"/>
  <c r="E208" i="34"/>
  <c r="L208" i="34"/>
  <c r="M208" i="34"/>
  <c r="M208" i="32" s="1"/>
  <c r="J209" i="34"/>
  <c r="K209" i="34"/>
  <c r="H210" i="34"/>
  <c r="G211" i="34"/>
  <c r="H211" i="34"/>
  <c r="D212" i="34"/>
  <c r="E212" i="34"/>
  <c r="L212" i="34"/>
  <c r="M212" i="34"/>
  <c r="M212" i="32" s="1"/>
  <c r="J213" i="34"/>
  <c r="K213" i="34"/>
  <c r="H214" i="34"/>
  <c r="E215" i="34"/>
  <c r="G215" i="34"/>
  <c r="D216" i="34"/>
  <c r="M216" i="34"/>
  <c r="M216" i="32" s="1"/>
  <c r="J217" i="34"/>
  <c r="K217" i="34"/>
  <c r="H218" i="34"/>
  <c r="G219" i="34"/>
  <c r="D220" i="34"/>
  <c r="E220" i="34"/>
  <c r="L220" i="34"/>
  <c r="M220" i="34"/>
  <c r="I221" i="34"/>
  <c r="J221" i="34"/>
  <c r="K221" i="34"/>
  <c r="H222" i="34"/>
  <c r="G223" i="34"/>
  <c r="D224" i="34"/>
  <c r="L224" i="34"/>
  <c r="J225" i="34"/>
  <c r="K225" i="34"/>
  <c r="H226" i="34"/>
  <c r="G227" i="34"/>
  <c r="M227" i="34"/>
  <c r="M227" i="32" s="1"/>
  <c r="D228" i="34"/>
  <c r="E228" i="34"/>
  <c r="L228" i="34"/>
  <c r="M228" i="34"/>
  <c r="M228" i="32" s="1"/>
  <c r="H230" i="34"/>
  <c r="D232" i="34"/>
  <c r="E232" i="34"/>
  <c r="L232" i="34"/>
  <c r="I123" i="34"/>
  <c r="L123" i="34"/>
  <c r="S7" i="34"/>
  <c r="T7" i="34"/>
  <c r="Q8" i="34"/>
  <c r="R8" i="34"/>
  <c r="O9" i="34"/>
  <c r="Q9" i="34"/>
  <c r="O10" i="34"/>
  <c r="P10" i="34"/>
  <c r="W10" i="34"/>
  <c r="O11" i="34"/>
  <c r="P11" i="34"/>
  <c r="W11" i="34"/>
  <c r="W11" i="32" s="1"/>
  <c r="U12" i="34"/>
  <c r="V12" i="34"/>
  <c r="S13" i="34"/>
  <c r="U13" i="34"/>
  <c r="S14" i="34"/>
  <c r="S15" i="34"/>
  <c r="P16" i="34"/>
  <c r="Q16" i="34"/>
  <c r="R16" i="34"/>
  <c r="Q17" i="34"/>
  <c r="O18" i="34"/>
  <c r="P18" i="34"/>
  <c r="V18" i="34"/>
  <c r="O19" i="34"/>
  <c r="W19" i="34"/>
  <c r="W19" i="32" s="1"/>
  <c r="U20" i="34"/>
  <c r="V20" i="34"/>
  <c r="U21" i="34"/>
  <c r="S22" i="34"/>
  <c r="T22" i="34"/>
  <c r="S23" i="34"/>
  <c r="Q24" i="34"/>
  <c r="R24" i="34"/>
  <c r="Q25" i="34"/>
  <c r="W25" i="34"/>
  <c r="W25" i="32" s="1"/>
  <c r="P26" i="34"/>
  <c r="W26" i="34"/>
  <c r="W26" i="32" s="1"/>
  <c r="O27" i="34"/>
  <c r="P27" i="34"/>
  <c r="T28" i="34"/>
  <c r="V28" i="34"/>
  <c r="U29" i="34"/>
  <c r="S30" i="34"/>
  <c r="T30" i="34"/>
  <c r="S31" i="34"/>
  <c r="Q32" i="34"/>
  <c r="R32" i="34"/>
  <c r="Q33" i="34"/>
  <c r="O34" i="34"/>
  <c r="P34" i="34"/>
  <c r="W34" i="34"/>
  <c r="W34" i="32" s="1"/>
  <c r="O35" i="34"/>
  <c r="Q35" i="34"/>
  <c r="W35" i="34"/>
  <c r="W35" i="32" s="1"/>
  <c r="P36" i="34"/>
  <c r="V36" i="34"/>
  <c r="U37" i="34"/>
  <c r="W37" i="34"/>
  <c r="S38" i="34"/>
  <c r="V38" i="34"/>
  <c r="S39" i="34"/>
  <c r="T39" i="34"/>
  <c r="U39" i="34"/>
  <c r="P40" i="34"/>
  <c r="Q40" i="34"/>
  <c r="R40" i="34"/>
  <c r="T40" i="34"/>
  <c r="Q41" i="34"/>
  <c r="R41" i="34"/>
  <c r="S41" i="34"/>
  <c r="O42" i="34"/>
  <c r="P42" i="34"/>
  <c r="R42" i="34"/>
  <c r="V42" i="34"/>
  <c r="W42" i="34"/>
  <c r="W42" i="32" s="1"/>
  <c r="O43" i="34"/>
  <c r="Q43" i="34"/>
  <c r="W43" i="34"/>
  <c r="W43" i="32" s="1"/>
  <c r="P44" i="34"/>
  <c r="U44" i="34"/>
  <c r="V44" i="34"/>
  <c r="O45" i="34"/>
  <c r="U45" i="34"/>
  <c r="V45" i="34"/>
  <c r="W45" i="34"/>
  <c r="W45" i="32" s="1"/>
  <c r="S46" i="34"/>
  <c r="T46" i="34"/>
  <c r="S47" i="34"/>
  <c r="T47" i="34"/>
  <c r="U47" i="34"/>
  <c r="Q48" i="34"/>
  <c r="R48" i="34"/>
  <c r="T48" i="34"/>
  <c r="Q49" i="34"/>
  <c r="R49" i="34"/>
  <c r="S49" i="34"/>
  <c r="O50" i="34"/>
  <c r="P50" i="34"/>
  <c r="R50" i="34"/>
  <c r="W50" i="34"/>
  <c r="O51" i="34"/>
  <c r="Q51" i="34"/>
  <c r="T51" i="34"/>
  <c r="W51" i="34"/>
  <c r="W51" i="32" s="1"/>
  <c r="P52" i="34"/>
  <c r="V52" i="34"/>
  <c r="U53" i="34"/>
  <c r="W53" i="34"/>
  <c r="W53" i="32" s="1"/>
  <c r="S54" i="34"/>
  <c r="T54" i="34"/>
  <c r="V54" i="34"/>
  <c r="S55" i="34"/>
  <c r="U55" i="34"/>
  <c r="Q56" i="34"/>
  <c r="R56" i="34"/>
  <c r="T56" i="34"/>
  <c r="Q57" i="34"/>
  <c r="R57" i="34"/>
  <c r="S57" i="34"/>
  <c r="O58" i="34"/>
  <c r="R58" i="34"/>
  <c r="W58" i="34"/>
  <c r="W58" i="32" s="1"/>
  <c r="O59" i="34"/>
  <c r="P59" i="34"/>
  <c r="Q59" i="34"/>
  <c r="W59" i="34"/>
  <c r="W59" i="32" s="1"/>
  <c r="P60" i="34"/>
  <c r="V60" i="34"/>
  <c r="O61" i="34"/>
  <c r="U61" i="34"/>
  <c r="W61" i="34"/>
  <c r="W61" i="32" s="1"/>
  <c r="S62" i="34"/>
  <c r="T62" i="34"/>
  <c r="V62" i="34"/>
  <c r="S63" i="34"/>
  <c r="Q64" i="34"/>
  <c r="R64" i="34"/>
  <c r="T64" i="34"/>
  <c r="Q65" i="34"/>
  <c r="S65" i="34"/>
  <c r="O66" i="34"/>
  <c r="P66" i="34"/>
  <c r="R66" i="34"/>
  <c r="W66" i="34"/>
  <c r="O67" i="34"/>
  <c r="W67" i="34"/>
  <c r="W67" i="32" s="1"/>
  <c r="P68" i="34"/>
  <c r="O69" i="34"/>
  <c r="U69" i="34"/>
  <c r="W69" i="34"/>
  <c r="W69" i="32" s="1"/>
  <c r="S70" i="34"/>
  <c r="S71" i="34"/>
  <c r="T71" i="34"/>
  <c r="Q72" i="34"/>
  <c r="R72" i="34"/>
  <c r="T72" i="34"/>
  <c r="Q73" i="34"/>
  <c r="O74" i="34"/>
  <c r="P74" i="34"/>
  <c r="R74" i="34"/>
  <c r="O75" i="34"/>
  <c r="Q75" i="34"/>
  <c r="W75" i="34"/>
  <c r="W75" i="32" s="1"/>
  <c r="V76" i="34"/>
  <c r="O77" i="34"/>
  <c r="S77" i="34"/>
  <c r="U77" i="34"/>
  <c r="W77" i="34"/>
  <c r="W77" i="32" s="1"/>
  <c r="R78" i="34"/>
  <c r="S78" i="34"/>
  <c r="T78" i="34"/>
  <c r="V78" i="34"/>
  <c r="S79" i="34"/>
  <c r="U79" i="34"/>
  <c r="P80" i="34"/>
  <c r="Q80" i="34"/>
  <c r="R80" i="34"/>
  <c r="T80" i="34"/>
  <c r="Q81" i="34"/>
  <c r="R81" i="34"/>
  <c r="O82" i="34"/>
  <c r="P82" i="34"/>
  <c r="R82" i="34"/>
  <c r="W82" i="34"/>
  <c r="O83" i="34"/>
  <c r="Q83" i="34"/>
  <c r="W83" i="34"/>
  <c r="P84" i="34"/>
  <c r="V84" i="34"/>
  <c r="O85" i="34"/>
  <c r="S85" i="34"/>
  <c r="U85" i="34"/>
  <c r="W85" i="34"/>
  <c r="S86" i="34"/>
  <c r="V86" i="34"/>
  <c r="S87" i="34"/>
  <c r="U87" i="34"/>
  <c r="P88" i="34"/>
  <c r="Q88" i="34"/>
  <c r="R88" i="34"/>
  <c r="T88" i="34"/>
  <c r="Q89" i="34"/>
  <c r="S89" i="34"/>
  <c r="W89" i="34"/>
  <c r="W89" i="32" s="1"/>
  <c r="O90" i="34"/>
  <c r="P90" i="34"/>
  <c r="R90" i="34"/>
  <c r="W90" i="34"/>
  <c r="O91" i="34"/>
  <c r="Q91" i="34"/>
  <c r="W91" i="34"/>
  <c r="W91" i="32" s="1"/>
  <c r="P92" i="34"/>
  <c r="U92" i="34"/>
  <c r="V92" i="34"/>
  <c r="O93" i="34"/>
  <c r="U93" i="34"/>
  <c r="W93" i="34"/>
  <c r="W93" i="32" s="1"/>
  <c r="R94" i="34"/>
  <c r="S94" i="34"/>
  <c r="T94" i="34"/>
  <c r="V94" i="34"/>
  <c r="S95" i="34"/>
  <c r="U95" i="34"/>
  <c r="Q96" i="34"/>
  <c r="R96" i="34"/>
  <c r="T96" i="34"/>
  <c r="O97" i="34"/>
  <c r="Q97" i="34"/>
  <c r="S97" i="34"/>
  <c r="W97" i="34"/>
  <c r="W97" i="32" s="1"/>
  <c r="O98" i="34"/>
  <c r="P98" i="34"/>
  <c r="R98" i="34"/>
  <c r="W98" i="34"/>
  <c r="W98" i="32" s="1"/>
  <c r="O99" i="34"/>
  <c r="Q99" i="34"/>
  <c r="W99" i="34"/>
  <c r="W99" i="32" s="1"/>
  <c r="V100" i="34"/>
  <c r="O101" i="34"/>
  <c r="S101" i="34"/>
  <c r="U101" i="34"/>
  <c r="S102" i="34"/>
  <c r="T102" i="34"/>
  <c r="V102" i="34"/>
  <c r="Q103" i="34"/>
  <c r="S103" i="34"/>
  <c r="Q104" i="34"/>
  <c r="R104" i="34"/>
  <c r="T104" i="34"/>
  <c r="Q105" i="34"/>
  <c r="S105" i="34"/>
  <c r="W105" i="34"/>
  <c r="W105" i="32" s="1"/>
  <c r="O106" i="34"/>
  <c r="P106" i="34"/>
  <c r="R106" i="34"/>
  <c r="W106" i="34"/>
  <c r="W106" i="32" s="1"/>
  <c r="O107" i="34"/>
  <c r="P107" i="34"/>
  <c r="Q107" i="34"/>
  <c r="W107" i="34"/>
  <c r="W107" i="32" s="1"/>
  <c r="P108" i="34"/>
  <c r="V108" i="34"/>
  <c r="U109" i="34"/>
  <c r="W109" i="34"/>
  <c r="W109" i="32" s="1"/>
  <c r="S110" i="34"/>
  <c r="T110" i="34"/>
  <c r="V110" i="34"/>
  <c r="S111" i="34"/>
  <c r="U111" i="34"/>
  <c r="P112" i="34"/>
  <c r="Q112" i="34"/>
  <c r="R112" i="34"/>
  <c r="T112" i="34"/>
  <c r="Q113" i="34"/>
  <c r="S113" i="34"/>
  <c r="O114" i="34"/>
  <c r="P114" i="34"/>
  <c r="R114" i="34"/>
  <c r="V114" i="34"/>
  <c r="W114" i="34"/>
  <c r="W114" i="32" s="1"/>
  <c r="O115" i="34"/>
  <c r="Q115" i="34"/>
  <c r="W115" i="34"/>
  <c r="P6" i="34"/>
  <c r="O6" i="34"/>
  <c r="D7" i="34"/>
  <c r="H7" i="34"/>
  <c r="L7" i="34"/>
  <c r="D9" i="34"/>
  <c r="H9" i="34"/>
  <c r="L9" i="34"/>
  <c r="E10" i="34"/>
  <c r="F10" i="34"/>
  <c r="D11" i="34"/>
  <c r="H11" i="34"/>
  <c r="L11" i="34"/>
  <c r="G12" i="34"/>
  <c r="H13" i="34"/>
  <c r="D15" i="34"/>
  <c r="L15" i="34"/>
  <c r="I16" i="34"/>
  <c r="D17" i="34"/>
  <c r="H17" i="34"/>
  <c r="M17" i="34"/>
  <c r="M17" i="32" s="1"/>
  <c r="J18" i="34"/>
  <c r="K18" i="34"/>
  <c r="D19" i="34"/>
  <c r="K19" i="34"/>
  <c r="L19" i="34"/>
  <c r="D21" i="34"/>
  <c r="H21" i="34"/>
  <c r="F22" i="34"/>
  <c r="J22" i="34"/>
  <c r="M22" i="34"/>
  <c r="M22" i="32" s="1"/>
  <c r="D23" i="34"/>
  <c r="H23" i="34"/>
  <c r="L23" i="34"/>
  <c r="G24" i="34"/>
  <c r="D25" i="34"/>
  <c r="E25" i="34"/>
  <c r="H25" i="34"/>
  <c r="E26" i="34"/>
  <c r="F26" i="34"/>
  <c r="J26" i="34"/>
  <c r="D27" i="34"/>
  <c r="H27" i="34"/>
  <c r="L27" i="34"/>
  <c r="H29" i="34"/>
  <c r="F30" i="34"/>
  <c r="K30" i="34"/>
  <c r="D31" i="34"/>
  <c r="L31" i="34"/>
  <c r="H33" i="34"/>
  <c r="L33" i="34"/>
  <c r="F34" i="34"/>
  <c r="J34" i="34"/>
  <c r="D35" i="34"/>
  <c r="H35" i="34"/>
  <c r="K35" i="34"/>
  <c r="L35" i="34"/>
  <c r="D37" i="34"/>
  <c r="E37" i="34"/>
  <c r="H37" i="34"/>
  <c r="F38" i="34"/>
  <c r="J38" i="34"/>
  <c r="M38" i="34"/>
  <c r="M38" i="32" s="1"/>
  <c r="D39" i="34"/>
  <c r="H39" i="34"/>
  <c r="L39" i="34"/>
  <c r="L41" i="34"/>
  <c r="E42" i="34"/>
  <c r="F42" i="34"/>
  <c r="D43" i="34"/>
  <c r="H43" i="34"/>
  <c r="L43" i="34"/>
  <c r="G44" i="34"/>
  <c r="D45" i="34"/>
  <c r="H45" i="34"/>
  <c r="L45" i="34"/>
  <c r="F46" i="34"/>
  <c r="J46" i="34"/>
  <c r="D47" i="34"/>
  <c r="L47" i="34"/>
  <c r="I48" i="34"/>
  <c r="D49" i="34"/>
  <c r="H49" i="34"/>
  <c r="L49" i="34"/>
  <c r="M49" i="34"/>
  <c r="F50" i="34"/>
  <c r="K50" i="34"/>
  <c r="D51" i="34"/>
  <c r="H51" i="34"/>
  <c r="K51" i="34"/>
  <c r="D53" i="34"/>
  <c r="E53" i="34"/>
  <c r="H53" i="34"/>
  <c r="L53" i="34"/>
  <c r="M53" i="34"/>
  <c r="M53" i="32" s="1"/>
  <c r="F54" i="34"/>
  <c r="J54" i="34"/>
  <c r="D55" i="34"/>
  <c r="H55" i="34"/>
  <c r="L55" i="34"/>
  <c r="D57" i="34"/>
  <c r="H57" i="34"/>
  <c r="L57" i="34"/>
  <c r="F58" i="34"/>
  <c r="J58" i="34"/>
  <c r="K58" i="34"/>
  <c r="D59" i="34"/>
  <c r="H59" i="34"/>
  <c r="K59" i="34"/>
  <c r="L59" i="34"/>
  <c r="G60" i="34"/>
  <c r="D61" i="34"/>
  <c r="E61" i="34"/>
  <c r="H61" i="34"/>
  <c r="F62" i="34"/>
  <c r="J62" i="34"/>
  <c r="D63" i="34"/>
  <c r="H63" i="34"/>
  <c r="K63" i="34"/>
  <c r="L63" i="34"/>
  <c r="D65" i="34"/>
  <c r="H65" i="34"/>
  <c r="M65" i="34"/>
  <c r="M65" i="32" s="1"/>
  <c r="F66" i="34"/>
  <c r="J66" i="34"/>
  <c r="K66" i="34"/>
  <c r="D67" i="34"/>
  <c r="H67" i="34"/>
  <c r="L67" i="34"/>
  <c r="D69" i="34"/>
  <c r="H69" i="34"/>
  <c r="F70" i="34"/>
  <c r="J70" i="34"/>
  <c r="D71" i="34"/>
  <c r="H71" i="34"/>
  <c r="L71" i="34"/>
  <c r="G72" i="34"/>
  <c r="D73" i="34"/>
  <c r="E73" i="34"/>
  <c r="H73" i="34"/>
  <c r="L73" i="34"/>
  <c r="M73" i="34"/>
  <c r="M73" i="32" s="1"/>
  <c r="F74" i="34"/>
  <c r="J74" i="34"/>
  <c r="D75" i="34"/>
  <c r="L75" i="34"/>
  <c r="D77" i="34"/>
  <c r="H77" i="34"/>
  <c r="L77" i="34"/>
  <c r="F78" i="34"/>
  <c r="M78" i="34"/>
  <c r="M78" i="32" s="1"/>
  <c r="D79" i="34"/>
  <c r="H79" i="34"/>
  <c r="L79" i="34"/>
  <c r="H81" i="34"/>
  <c r="L81" i="34"/>
  <c r="F82" i="34"/>
  <c r="J82" i="34"/>
  <c r="D83" i="34"/>
  <c r="L83" i="34"/>
  <c r="D85" i="34"/>
  <c r="E85" i="34"/>
  <c r="H85" i="34"/>
  <c r="L85" i="34"/>
  <c r="M85" i="34"/>
  <c r="F86" i="34"/>
  <c r="J86" i="34"/>
  <c r="D87" i="34"/>
  <c r="L87" i="34"/>
  <c r="I88" i="34"/>
  <c r="D89" i="34"/>
  <c r="H89" i="34"/>
  <c r="L89" i="34"/>
  <c r="F90" i="34"/>
  <c r="J90" i="34"/>
  <c r="D91" i="34"/>
  <c r="K91" i="34"/>
  <c r="L91" i="34"/>
  <c r="D93" i="34"/>
  <c r="H93" i="34"/>
  <c r="F94" i="34"/>
  <c r="J94" i="34"/>
  <c r="D95" i="34"/>
  <c r="H95" i="34"/>
  <c r="L95" i="34"/>
  <c r="D97" i="34"/>
  <c r="H97" i="34"/>
  <c r="L97" i="34"/>
  <c r="E98" i="34"/>
  <c r="F98" i="34"/>
  <c r="J98" i="34"/>
  <c r="D99" i="34"/>
  <c r="H99" i="34"/>
  <c r="L99" i="34"/>
  <c r="D101" i="34"/>
  <c r="H101" i="34"/>
  <c r="I101" i="34"/>
  <c r="F102" i="34"/>
  <c r="G102" i="34"/>
  <c r="D103" i="34"/>
  <c r="H103" i="34"/>
  <c r="L103" i="34"/>
  <c r="I104" i="34"/>
  <c r="K104" i="34"/>
  <c r="D105" i="34"/>
  <c r="E105" i="34"/>
  <c r="H105" i="34"/>
  <c r="I105" i="34"/>
  <c r="F106" i="34"/>
  <c r="G106" i="34"/>
  <c r="J106" i="34"/>
  <c r="D107" i="34"/>
  <c r="H107" i="34"/>
  <c r="K107" i="34"/>
  <c r="L107" i="34"/>
  <c r="K108" i="34"/>
  <c r="D109" i="34"/>
  <c r="I109" i="34"/>
  <c r="L109" i="34"/>
  <c r="F110" i="34"/>
  <c r="G110" i="34"/>
  <c r="D111" i="34"/>
  <c r="L111" i="34"/>
  <c r="J112" i="34"/>
  <c r="K112" i="34"/>
  <c r="H113" i="34"/>
  <c r="I113" i="34"/>
  <c r="L113" i="34"/>
  <c r="F114" i="34"/>
  <c r="G114" i="34"/>
  <c r="J114" i="34"/>
  <c r="D115" i="34"/>
  <c r="H115" i="34"/>
  <c r="L115" i="34"/>
  <c r="I6" i="34"/>
  <c r="J6" i="34"/>
  <c r="T12" i="34"/>
  <c r="U17" i="34"/>
  <c r="U51" i="34"/>
  <c r="T67" i="34"/>
  <c r="T99" i="34"/>
  <c r="O124" i="34"/>
  <c r="R124" i="34"/>
  <c r="S125" i="34"/>
  <c r="V125" i="34"/>
  <c r="P127" i="34"/>
  <c r="Q127" i="34"/>
  <c r="S128" i="34"/>
  <c r="V129" i="34"/>
  <c r="Q130" i="34"/>
  <c r="T130" i="34"/>
  <c r="T131" i="34"/>
  <c r="U131" i="34"/>
  <c r="W132" i="34"/>
  <c r="W132" i="32" s="1"/>
  <c r="Q133" i="34"/>
  <c r="P134" i="34"/>
  <c r="T134" i="34"/>
  <c r="W134" i="34"/>
  <c r="W134" i="32" s="1"/>
  <c r="Q135" i="34"/>
  <c r="R136" i="34"/>
  <c r="W136" i="34"/>
  <c r="W136" i="32" s="1"/>
  <c r="W137" i="34"/>
  <c r="W137" i="32" s="1"/>
  <c r="Q138" i="34"/>
  <c r="U138" i="34"/>
  <c r="V140" i="34"/>
  <c r="P142" i="34"/>
  <c r="Q143" i="34"/>
  <c r="V143" i="34"/>
  <c r="U144" i="34"/>
  <c r="V144" i="34"/>
  <c r="W144" i="34"/>
  <c r="W144" i="32" s="1"/>
  <c r="S145" i="34"/>
  <c r="W145" i="34"/>
  <c r="W145" i="32" s="1"/>
  <c r="S146" i="34"/>
  <c r="T146" i="34"/>
  <c r="T147" i="34"/>
  <c r="U147" i="34"/>
  <c r="S148" i="34"/>
  <c r="V148" i="34"/>
  <c r="P150" i="34"/>
  <c r="Q150" i="34"/>
  <c r="P151" i="34"/>
  <c r="Q151" i="34"/>
  <c r="R152" i="34"/>
  <c r="W152" i="34"/>
  <c r="W152" i="32" s="1"/>
  <c r="R153" i="34"/>
  <c r="W153" i="34"/>
  <c r="S154" i="34"/>
  <c r="T154" i="34"/>
  <c r="P155" i="34"/>
  <c r="U155" i="34"/>
  <c r="Q156" i="34"/>
  <c r="V156" i="34"/>
  <c r="W156" i="34"/>
  <c r="R157" i="34"/>
  <c r="P158" i="34"/>
  <c r="P159" i="34"/>
  <c r="Q159" i="34"/>
  <c r="O160" i="34"/>
  <c r="Q162" i="34"/>
  <c r="T162" i="34"/>
  <c r="T163" i="34"/>
  <c r="U163" i="34"/>
  <c r="Q164" i="34"/>
  <c r="R164" i="34"/>
  <c r="S164" i="34"/>
  <c r="P165" i="34"/>
  <c r="S165" i="34"/>
  <c r="V165" i="34"/>
  <c r="U166" i="34"/>
  <c r="U167" i="34"/>
  <c r="O168" i="34"/>
  <c r="R168" i="34"/>
  <c r="W168" i="34"/>
  <c r="W168" i="32" s="1"/>
  <c r="T170" i="34"/>
  <c r="P171" i="34"/>
  <c r="R172" i="34"/>
  <c r="S172" i="34"/>
  <c r="R173" i="34"/>
  <c r="P174" i="34"/>
  <c r="Q174" i="34"/>
  <c r="T175" i="34"/>
  <c r="V175" i="34"/>
  <c r="R176" i="34"/>
  <c r="S176" i="34"/>
  <c r="V176" i="34"/>
  <c r="V177" i="34"/>
  <c r="P178" i="34"/>
  <c r="R179" i="34"/>
  <c r="U179" i="34"/>
  <c r="R180" i="34"/>
  <c r="S180" i="34"/>
  <c r="O181" i="34"/>
  <c r="R181" i="34"/>
  <c r="W181" i="34"/>
  <c r="P182" i="34"/>
  <c r="T182" i="34"/>
  <c r="U182" i="34"/>
  <c r="T183" i="34"/>
  <c r="W184" i="34"/>
  <c r="W184" i="32" s="1"/>
  <c r="V185" i="34"/>
  <c r="T186" i="34"/>
  <c r="U186" i="34"/>
  <c r="T187" i="34"/>
  <c r="Q188" i="34"/>
  <c r="W188" i="34"/>
  <c r="W188" i="32" s="1"/>
  <c r="P189" i="34"/>
  <c r="R189" i="34"/>
  <c r="S189" i="34"/>
  <c r="O190" i="34"/>
  <c r="P190" i="34"/>
  <c r="T191" i="34"/>
  <c r="S192" i="34"/>
  <c r="V192" i="34"/>
  <c r="R193" i="34"/>
  <c r="P194" i="34"/>
  <c r="Q194" i="34"/>
  <c r="P195" i="34"/>
  <c r="Q195" i="34"/>
  <c r="T195" i="34"/>
  <c r="O196" i="34"/>
  <c r="W196" i="34"/>
  <c r="P197" i="34"/>
  <c r="V197" i="34"/>
  <c r="T198" i="34"/>
  <c r="U198" i="34"/>
  <c r="W198" i="34"/>
  <c r="O200" i="34"/>
  <c r="V200" i="34"/>
  <c r="W200" i="34"/>
  <c r="P202" i="34"/>
  <c r="Q202" i="34"/>
  <c r="T202" i="34"/>
  <c r="O204" i="34"/>
  <c r="W204" i="34"/>
  <c r="O205" i="34"/>
  <c r="Q205" i="34"/>
  <c r="P206" i="34"/>
  <c r="P207" i="34"/>
  <c r="Q207" i="34"/>
  <c r="V208" i="34"/>
  <c r="R209" i="34"/>
  <c r="Q210" i="34"/>
  <c r="S210" i="34"/>
  <c r="T210" i="34"/>
  <c r="U210" i="34"/>
  <c r="T211" i="34"/>
  <c r="U211" i="34"/>
  <c r="V212" i="34"/>
  <c r="W212" i="34"/>
  <c r="W212" i="32" s="1"/>
  <c r="O214" i="34"/>
  <c r="P214" i="34"/>
  <c r="W214" i="34"/>
  <c r="W214" i="32" s="1"/>
  <c r="O216" i="34"/>
  <c r="R216" i="34"/>
  <c r="S216" i="34"/>
  <c r="W216" i="34"/>
  <c r="W216" i="32" s="1"/>
  <c r="W217" i="34"/>
  <c r="T218" i="34"/>
  <c r="T219" i="34"/>
  <c r="U219" i="34"/>
  <c r="Q220" i="34"/>
  <c r="W220" i="34"/>
  <c r="P222" i="34"/>
  <c r="P223" i="34"/>
  <c r="O224" i="34"/>
  <c r="W224" i="34"/>
  <c r="W224" i="32" s="1"/>
  <c r="R225" i="34"/>
  <c r="S225" i="34"/>
  <c r="V225" i="34"/>
  <c r="Q226" i="34"/>
  <c r="S226" i="34"/>
  <c r="T226" i="34"/>
  <c r="U226" i="34"/>
  <c r="P227" i="34"/>
  <c r="P229" i="34"/>
  <c r="V229" i="34"/>
  <c r="Q230" i="34"/>
  <c r="S232" i="34"/>
  <c r="V232" i="34"/>
  <c r="R123" i="34"/>
  <c r="L126" i="34"/>
  <c r="I128" i="34"/>
  <c r="D130" i="34"/>
  <c r="H130" i="34"/>
  <c r="K131" i="34"/>
  <c r="I132" i="34"/>
  <c r="F133" i="34"/>
  <c r="G133" i="34"/>
  <c r="K133" i="34"/>
  <c r="D136" i="34"/>
  <c r="I136" i="34"/>
  <c r="G137" i="34"/>
  <c r="K137" i="34"/>
  <c r="H139" i="34"/>
  <c r="K139" i="34"/>
  <c r="I140" i="34"/>
  <c r="F141" i="34"/>
  <c r="J141" i="34"/>
  <c r="H143" i="34"/>
  <c r="K143" i="34"/>
  <c r="H144" i="34"/>
  <c r="G145" i="34"/>
  <c r="H147" i="34"/>
  <c r="K147" i="34"/>
  <c r="D148" i="34"/>
  <c r="I148" i="34"/>
  <c r="M148" i="34"/>
  <c r="M148" i="32" s="1"/>
  <c r="G149" i="34"/>
  <c r="J150" i="34"/>
  <c r="L150" i="34"/>
  <c r="K151" i="34"/>
  <c r="H152" i="34"/>
  <c r="F153" i="34"/>
  <c r="G153" i="34"/>
  <c r="L154" i="34"/>
  <c r="G155" i="34"/>
  <c r="E156" i="34"/>
  <c r="F156" i="34"/>
  <c r="M156" i="34"/>
  <c r="K157" i="34"/>
  <c r="G159" i="34"/>
  <c r="H159" i="34"/>
  <c r="M160" i="34"/>
  <c r="M160" i="32" s="1"/>
  <c r="K161" i="34"/>
  <c r="K163" i="34"/>
  <c r="I164" i="34"/>
  <c r="K165" i="34"/>
  <c r="G167" i="34"/>
  <c r="I168" i="34"/>
  <c r="L168" i="34"/>
  <c r="J170" i="34"/>
  <c r="K171" i="34"/>
  <c r="E172" i="34"/>
  <c r="I172" i="34"/>
  <c r="K173" i="34"/>
  <c r="L173" i="34"/>
  <c r="J174" i="34"/>
  <c r="G175" i="34"/>
  <c r="K175" i="34"/>
  <c r="F177" i="34"/>
  <c r="G177" i="34"/>
  <c r="K177" i="34"/>
  <c r="L178" i="34"/>
  <c r="G179" i="34"/>
  <c r="K179" i="34"/>
  <c r="E180" i="34"/>
  <c r="F180" i="34"/>
  <c r="I180" i="34"/>
  <c r="L182" i="34"/>
  <c r="G183" i="34"/>
  <c r="H183" i="34"/>
  <c r="E184" i="34"/>
  <c r="F184" i="34"/>
  <c r="H184" i="34"/>
  <c r="L184" i="34"/>
  <c r="M184" i="34"/>
  <c r="M184" i="32" s="1"/>
  <c r="H187" i="34"/>
  <c r="K187" i="34"/>
  <c r="E188" i="34"/>
  <c r="I188" i="34"/>
  <c r="G193" i="34"/>
  <c r="D194" i="34"/>
  <c r="G195" i="34"/>
  <c r="K195" i="34"/>
  <c r="I196" i="34"/>
  <c r="M196" i="34"/>
  <c r="L197" i="34"/>
  <c r="F200" i="34"/>
  <c r="I200" i="34"/>
  <c r="M200" i="34"/>
  <c r="F201" i="34"/>
  <c r="G201" i="34"/>
  <c r="K201" i="34"/>
  <c r="G203" i="34"/>
  <c r="H203" i="34"/>
  <c r="H204" i="34"/>
  <c r="I204" i="34"/>
  <c r="M204" i="34"/>
  <c r="G205" i="34"/>
  <c r="K207" i="34"/>
  <c r="I208" i="34"/>
  <c r="F209" i="34"/>
  <c r="J210" i="34"/>
  <c r="F212" i="34"/>
  <c r="G213" i="34"/>
  <c r="J214" i="34"/>
  <c r="K215" i="34"/>
  <c r="E216" i="34"/>
  <c r="H216" i="34"/>
  <c r="L216" i="34"/>
  <c r="G217" i="34"/>
  <c r="K219" i="34"/>
  <c r="F221" i="34"/>
  <c r="H223" i="34"/>
  <c r="E224" i="34"/>
  <c r="F224" i="34"/>
  <c r="I224" i="34"/>
  <c r="M224" i="34"/>
  <c r="M224" i="32" s="1"/>
  <c r="G225" i="34"/>
  <c r="J226" i="34"/>
  <c r="K227" i="34"/>
  <c r="F228" i="34"/>
  <c r="I228" i="34"/>
  <c r="G229" i="34"/>
  <c r="J229" i="34"/>
  <c r="K229" i="34"/>
  <c r="G231" i="34"/>
  <c r="H231" i="34"/>
  <c r="I232" i="34"/>
  <c r="M232" i="34"/>
  <c r="H123" i="34"/>
  <c r="S11" i="34"/>
  <c r="P14" i="34"/>
  <c r="R14" i="34"/>
  <c r="V17" i="34"/>
  <c r="Q21" i="34"/>
  <c r="R21" i="34"/>
  <c r="P23" i="34"/>
  <c r="S27" i="34"/>
  <c r="W27" i="34"/>
  <c r="W27" i="32" s="1"/>
  <c r="P31" i="34"/>
  <c r="V32" i="34"/>
  <c r="O33" i="34"/>
  <c r="R37" i="34"/>
  <c r="P39" i="34"/>
  <c r="V41" i="34"/>
  <c r="U42" i="34"/>
  <c r="R44" i="34"/>
  <c r="Q45" i="34"/>
  <c r="R45" i="34"/>
  <c r="P47" i="34"/>
  <c r="V49" i="34"/>
  <c r="R53" i="34"/>
  <c r="O57" i="34"/>
  <c r="V57" i="34"/>
  <c r="R61" i="34"/>
  <c r="R62" i="34"/>
  <c r="P63" i="34"/>
  <c r="P64" i="34"/>
  <c r="V65" i="34"/>
  <c r="V66" i="34"/>
  <c r="S67" i="34"/>
  <c r="R68" i="34"/>
  <c r="V68" i="34"/>
  <c r="R69" i="34"/>
  <c r="P71" i="34"/>
  <c r="V73" i="34"/>
  <c r="W74" i="34"/>
  <c r="W74" i="32" s="1"/>
  <c r="R77" i="34"/>
  <c r="W79" i="34"/>
  <c r="O80" i="34"/>
  <c r="V80" i="34"/>
  <c r="P86" i="34"/>
  <c r="P87" i="34"/>
  <c r="V89" i="34"/>
  <c r="S91" i="34"/>
  <c r="R93" i="34"/>
  <c r="Q95" i="34"/>
  <c r="W95" i="34"/>
  <c r="W95" i="32" s="1"/>
  <c r="S99" i="34"/>
  <c r="R101" i="34"/>
  <c r="P103" i="34"/>
  <c r="V106" i="34"/>
  <c r="R109" i="34"/>
  <c r="Q110" i="34"/>
  <c r="P111" i="34"/>
  <c r="W111" i="34"/>
  <c r="W111" i="32" s="1"/>
  <c r="V113" i="34"/>
  <c r="T6" i="34"/>
  <c r="F7" i="34"/>
  <c r="E8" i="34"/>
  <c r="M8" i="34"/>
  <c r="I10" i="34"/>
  <c r="F11" i="34"/>
  <c r="E12" i="34"/>
  <c r="M12" i="34"/>
  <c r="M12" i="32" s="1"/>
  <c r="F14" i="34"/>
  <c r="I14" i="34"/>
  <c r="F15" i="34"/>
  <c r="G15" i="34"/>
  <c r="H15" i="34"/>
  <c r="E16" i="34"/>
  <c r="M16" i="34"/>
  <c r="M16" i="32" s="1"/>
  <c r="L17" i="34"/>
  <c r="F18" i="34"/>
  <c r="I18" i="34"/>
  <c r="G23" i="34"/>
  <c r="E24" i="34"/>
  <c r="F24" i="34"/>
  <c r="M24" i="34"/>
  <c r="M24" i="32" s="1"/>
  <c r="L25" i="34"/>
  <c r="G27" i="34"/>
  <c r="L28" i="34"/>
  <c r="M28" i="34"/>
  <c r="M28" i="32" s="1"/>
  <c r="D29" i="34"/>
  <c r="I30" i="34"/>
  <c r="G31" i="34"/>
  <c r="E32" i="34"/>
  <c r="I32" i="34"/>
  <c r="I34" i="34"/>
  <c r="G35" i="34"/>
  <c r="E36" i="34"/>
  <c r="M36" i="34"/>
  <c r="L37" i="34"/>
  <c r="G39" i="34"/>
  <c r="E40" i="34"/>
  <c r="H41" i="34"/>
  <c r="I42" i="34"/>
  <c r="J42" i="34"/>
  <c r="G43" i="34"/>
  <c r="E44" i="34"/>
  <c r="G47" i="34"/>
  <c r="D48" i="34"/>
  <c r="I50" i="34"/>
  <c r="L52" i="34"/>
  <c r="M52" i="34"/>
  <c r="I54" i="34"/>
  <c r="G55" i="34"/>
  <c r="E56" i="34"/>
  <c r="F59" i="34"/>
  <c r="G59" i="34"/>
  <c r="M60" i="34"/>
  <c r="M60" i="32" s="1"/>
  <c r="I62" i="34"/>
  <c r="G63" i="34"/>
  <c r="E64" i="34"/>
  <c r="L65" i="34"/>
  <c r="G67" i="34"/>
  <c r="E68" i="34"/>
  <c r="L68" i="34"/>
  <c r="M68" i="34"/>
  <c r="M68" i="32" s="1"/>
  <c r="I70" i="34"/>
  <c r="G71" i="34"/>
  <c r="E72" i="34"/>
  <c r="M72" i="34"/>
  <c r="M72" i="32" s="1"/>
  <c r="I74" i="34"/>
  <c r="G75" i="34"/>
  <c r="K75" i="34"/>
  <c r="E76" i="34"/>
  <c r="M76" i="34"/>
  <c r="I78" i="34"/>
  <c r="J78" i="34"/>
  <c r="G79" i="34"/>
  <c r="E80" i="34"/>
  <c r="D81" i="34"/>
  <c r="J81" i="34"/>
  <c r="E82" i="34"/>
  <c r="G83" i="34"/>
  <c r="H83" i="34"/>
  <c r="D84" i="34"/>
  <c r="M84" i="34"/>
  <c r="I86" i="34"/>
  <c r="H87" i="34"/>
  <c r="E88" i="34"/>
  <c r="M88" i="34"/>
  <c r="G91" i="34"/>
  <c r="E92" i="34"/>
  <c r="M92" i="34"/>
  <c r="M92" i="32" s="1"/>
  <c r="I94" i="34"/>
  <c r="M94" i="34"/>
  <c r="M94" i="32" s="1"/>
  <c r="G95" i="34"/>
  <c r="E96" i="34"/>
  <c r="M96" i="34"/>
  <c r="M96" i="32" s="1"/>
  <c r="I98" i="34"/>
  <c r="E100" i="34"/>
  <c r="L101" i="34"/>
  <c r="G103" i="34"/>
  <c r="M104" i="34"/>
  <c r="M104" i="32" s="1"/>
  <c r="J105" i="34"/>
  <c r="I106" i="34"/>
  <c r="G107" i="34"/>
  <c r="M108" i="34"/>
  <c r="M108" i="32" s="1"/>
  <c r="H109" i="34"/>
  <c r="J109" i="34"/>
  <c r="I110" i="34"/>
  <c r="M110" i="34"/>
  <c r="M110" i="32" s="1"/>
  <c r="G111" i="34"/>
  <c r="E112" i="34"/>
  <c r="L112" i="34"/>
  <c r="M112" i="34"/>
  <c r="M112" i="32" s="1"/>
  <c r="E114" i="34"/>
  <c r="G115" i="34"/>
  <c r="W60" i="32" l="1"/>
  <c r="H6" i="34"/>
  <c r="Q6" i="34"/>
  <c r="J8" i="34"/>
  <c r="P9" i="34"/>
  <c r="I11" i="34"/>
  <c r="F12" i="34"/>
  <c r="O12" i="34"/>
  <c r="W12" i="34"/>
  <c r="W12" i="32" s="1"/>
  <c r="K13" i="34"/>
  <c r="T13" i="34"/>
  <c r="J16" i="34"/>
  <c r="P17" i="34"/>
  <c r="F20" i="34"/>
  <c r="K21" i="34"/>
  <c r="T21" i="34"/>
  <c r="J24" i="34"/>
  <c r="S24" i="34"/>
  <c r="P25" i="34"/>
  <c r="U26" i="34"/>
  <c r="F28" i="34"/>
  <c r="O28" i="34"/>
  <c r="H30" i="34"/>
  <c r="Q30" i="34"/>
  <c r="J32" i="34"/>
  <c r="F36" i="34"/>
  <c r="W36" i="34"/>
  <c r="K37" i="34"/>
  <c r="Q38" i="34"/>
  <c r="J40" i="34"/>
  <c r="P41" i="34"/>
  <c r="I43" i="34"/>
  <c r="F44" i="34"/>
  <c r="O44" i="34"/>
  <c r="H46" i="34"/>
  <c r="Q46" i="34"/>
  <c r="J48" i="34"/>
  <c r="P49" i="34"/>
  <c r="F52" i="34"/>
  <c r="Q54" i="34"/>
  <c r="J56" i="34"/>
  <c r="P57" i="34"/>
  <c r="I59" i="34"/>
  <c r="K61" i="34"/>
  <c r="Q62" i="34"/>
  <c r="J64" i="34"/>
  <c r="P65" i="34"/>
  <c r="I67" i="34"/>
  <c r="F68" i="34"/>
  <c r="J72" i="34"/>
  <c r="P73" i="34"/>
  <c r="U74" i="34"/>
  <c r="F76" i="34"/>
  <c r="K77" i="34"/>
  <c r="Q78" i="34"/>
  <c r="J80" i="34"/>
  <c r="P81" i="34"/>
  <c r="F84" i="34"/>
  <c r="K85" i="34"/>
  <c r="T85" i="34"/>
  <c r="J88" i="34"/>
  <c r="S88" i="34"/>
  <c r="P89" i="34"/>
  <c r="I91" i="34"/>
  <c r="K93" i="34"/>
  <c r="H94" i="34"/>
  <c r="Q94" i="34"/>
  <c r="J96" i="34"/>
  <c r="P97" i="34"/>
  <c r="U98" i="34"/>
  <c r="K101" i="34"/>
  <c r="H102" i="34"/>
  <c r="E103" i="34"/>
  <c r="M103" i="34"/>
  <c r="J104" i="34"/>
  <c r="S104" i="34"/>
  <c r="P105" i="34"/>
  <c r="W108" i="34"/>
  <c r="W108" i="32" s="1"/>
  <c r="E111" i="34"/>
  <c r="M111" i="34"/>
  <c r="M111" i="32" s="1"/>
  <c r="P113" i="34"/>
  <c r="O123" i="34"/>
  <c r="T124" i="34"/>
  <c r="E126" i="34"/>
  <c r="P128" i="34"/>
  <c r="D129" i="34"/>
  <c r="L129" i="34"/>
  <c r="I130" i="34"/>
  <c r="F131" i="34"/>
  <c r="K132" i="34"/>
  <c r="E134" i="34"/>
  <c r="M134" i="34"/>
  <c r="M134" i="32" s="1"/>
  <c r="G136" i="34"/>
  <c r="D137" i="34"/>
  <c r="U137" i="34"/>
  <c r="I138" i="34"/>
  <c r="R138" i="34"/>
  <c r="F139" i="34"/>
  <c r="O139" i="34"/>
  <c r="T140" i="34"/>
  <c r="Q141" i="34"/>
  <c r="S143" i="34"/>
  <c r="P144" i="34"/>
  <c r="L145" i="34"/>
  <c r="U145" i="34"/>
  <c r="I146" i="34"/>
  <c r="R146" i="34"/>
  <c r="F147" i="34"/>
  <c r="E150" i="34"/>
  <c r="P152" i="34"/>
  <c r="D153" i="34"/>
  <c r="U153" i="34"/>
  <c r="I154" i="34"/>
  <c r="F155" i="34"/>
  <c r="P160" i="34"/>
  <c r="D161" i="34"/>
  <c r="U161" i="34"/>
  <c r="I162" i="34"/>
  <c r="F163" i="34"/>
  <c r="O163" i="34"/>
  <c r="K164" i="34"/>
  <c r="T164" i="34"/>
  <c r="Q165" i="34"/>
  <c r="L169" i="34"/>
  <c r="I170" i="34"/>
  <c r="F171" i="34"/>
  <c r="T172" i="34"/>
  <c r="Q173" i="34"/>
  <c r="E174" i="34"/>
  <c r="M174" i="34"/>
  <c r="M174" i="32" s="1"/>
  <c r="D177" i="34"/>
  <c r="U177" i="34"/>
  <c r="I178" i="34"/>
  <c r="F179" i="34"/>
  <c r="O179" i="34"/>
  <c r="Q181" i="34"/>
  <c r="M182" i="34"/>
  <c r="M182" i="32" s="1"/>
  <c r="J183" i="34"/>
  <c r="U185" i="34"/>
  <c r="I186" i="34"/>
  <c r="F187" i="34"/>
  <c r="W187" i="34"/>
  <c r="W187" i="32" s="1"/>
  <c r="Q189" i="34"/>
  <c r="E190" i="34"/>
  <c r="M190" i="34"/>
  <c r="M190" i="32" s="1"/>
  <c r="P192" i="34"/>
  <c r="D193" i="34"/>
  <c r="L193" i="34"/>
  <c r="I194" i="34"/>
  <c r="F195" i="34"/>
  <c r="O195" i="34"/>
  <c r="T196" i="34"/>
  <c r="Q197" i="34"/>
  <c r="E198" i="34"/>
  <c r="M198" i="34"/>
  <c r="S199" i="34"/>
  <c r="P200" i="34"/>
  <c r="D201" i="34"/>
  <c r="I202" i="34"/>
  <c r="F203" i="34"/>
  <c r="O203" i="34"/>
  <c r="T204" i="34"/>
  <c r="E206" i="34"/>
  <c r="P208" i="34"/>
  <c r="D209" i="34"/>
  <c r="L209" i="34"/>
  <c r="U209" i="34"/>
  <c r="I210" i="34"/>
  <c r="R210" i="34"/>
  <c r="F211" i="34"/>
  <c r="T212" i="34"/>
  <c r="E214" i="34"/>
  <c r="P216" i="34"/>
  <c r="D217" i="34"/>
  <c r="U217" i="34"/>
  <c r="I218" i="34"/>
  <c r="F219" i="34"/>
  <c r="M222" i="34"/>
  <c r="M222" i="32" s="1"/>
  <c r="J223" i="34"/>
  <c r="S223" i="34"/>
  <c r="P224" i="34"/>
  <c r="U225" i="34"/>
  <c r="I226" i="34"/>
  <c r="F227" i="34"/>
  <c r="O227" i="34"/>
  <c r="W227" i="34"/>
  <c r="W227" i="32" s="1"/>
  <c r="T228" i="34"/>
  <c r="Q229" i="34"/>
  <c r="E230" i="34"/>
  <c r="M230" i="34"/>
  <c r="M230" i="32" s="1"/>
  <c r="S231" i="34"/>
  <c r="P232" i="34"/>
  <c r="W211" i="1"/>
  <c r="L8" i="99"/>
  <c r="M8" i="32"/>
  <c r="L47" i="99"/>
  <c r="W79" i="32"/>
  <c r="M17" i="99"/>
  <c r="M196" i="32"/>
  <c r="L50" i="99"/>
  <c r="W82" i="32"/>
  <c r="L42" i="99"/>
  <c r="L22" i="99"/>
  <c r="M84" i="32"/>
  <c r="L12" i="99"/>
  <c r="M55" i="99"/>
  <c r="M49" i="99"/>
  <c r="W198" i="32"/>
  <c r="L37" i="99"/>
  <c r="W7" i="32"/>
  <c r="M56" i="99"/>
  <c r="L23" i="99"/>
  <c r="M85" i="32"/>
  <c r="M52" i="99"/>
  <c r="W201" i="32"/>
  <c r="L6" i="99"/>
  <c r="M6" i="32"/>
  <c r="M15" i="99"/>
  <c r="M46" i="99"/>
  <c r="W193" i="32"/>
  <c r="M47" i="99"/>
  <c r="W196" i="32"/>
  <c r="M11" i="99"/>
  <c r="L16" i="99"/>
  <c r="M76" i="32"/>
  <c r="M25" i="99"/>
  <c r="M21" i="99"/>
  <c r="M200" i="32"/>
  <c r="L13" i="99"/>
  <c r="M7" i="99"/>
  <c r="M124" i="32"/>
  <c r="M40" i="99"/>
  <c r="M42" i="99"/>
  <c r="L51" i="99"/>
  <c r="W83" i="32"/>
  <c r="L40" i="99"/>
  <c r="W10" i="32"/>
  <c r="M19" i="99"/>
  <c r="M198" i="32"/>
  <c r="M51" i="99"/>
  <c r="W200" i="32"/>
  <c r="L53" i="99"/>
  <c r="W85" i="32"/>
  <c r="L18" i="99"/>
  <c r="M80" i="32"/>
  <c r="E6" i="34"/>
  <c r="F115" i="34"/>
  <c r="H114" i="34"/>
  <c r="J113" i="34"/>
  <c r="F111" i="34"/>
  <c r="H110" i="34"/>
  <c r="F107" i="34"/>
  <c r="L104" i="34"/>
  <c r="F103" i="34"/>
  <c r="J101" i="34"/>
  <c r="D100" i="34"/>
  <c r="F99" i="34"/>
  <c r="J97" i="34"/>
  <c r="L96" i="34"/>
  <c r="D96" i="34"/>
  <c r="J93" i="34"/>
  <c r="L92" i="34"/>
  <c r="D92" i="34"/>
  <c r="F91" i="34"/>
  <c r="H90" i="34"/>
  <c r="J89" i="34"/>
  <c r="L88" i="34"/>
  <c r="D88" i="34"/>
  <c r="F87" i="34"/>
  <c r="H86" i="34"/>
  <c r="L84" i="34"/>
  <c r="F83" i="34"/>
  <c r="L80" i="34"/>
  <c r="H78" i="34"/>
  <c r="J77" i="34"/>
  <c r="L76" i="34"/>
  <c r="D76" i="34"/>
  <c r="F75" i="34"/>
  <c r="J73" i="34"/>
  <c r="L72" i="34"/>
  <c r="D72" i="34"/>
  <c r="F71" i="34"/>
  <c r="H70" i="34"/>
  <c r="J69" i="34"/>
  <c r="D68" i="34"/>
  <c r="J65" i="34"/>
  <c r="L64" i="34"/>
  <c r="F63" i="34"/>
  <c r="H62" i="34"/>
  <c r="J61" i="34"/>
  <c r="L60" i="34"/>
  <c r="D60" i="34"/>
  <c r="H58" i="34"/>
  <c r="L56" i="34"/>
  <c r="D56" i="34"/>
  <c r="H54" i="34"/>
  <c r="J53" i="34"/>
  <c r="D52" i="34"/>
  <c r="F51" i="34"/>
  <c r="L48" i="34"/>
  <c r="F47" i="34"/>
  <c r="J45" i="34"/>
  <c r="L44" i="34"/>
  <c r="D44" i="34"/>
  <c r="F43" i="34"/>
  <c r="H42" i="34"/>
  <c r="J41" i="34"/>
  <c r="L40" i="34"/>
  <c r="F39" i="34"/>
  <c r="H38" i="34"/>
  <c r="J37" i="34"/>
  <c r="D36" i="34"/>
  <c r="F35" i="34"/>
  <c r="H34" i="34"/>
  <c r="J33" i="34"/>
  <c r="L32" i="34"/>
  <c r="D32" i="34"/>
  <c r="F31" i="34"/>
  <c r="J29" i="34"/>
  <c r="D28" i="34"/>
  <c r="H26" i="34"/>
  <c r="L24" i="34"/>
  <c r="H22" i="34"/>
  <c r="J21" i="34"/>
  <c r="L20" i="34"/>
  <c r="D20" i="34"/>
  <c r="F19" i="34"/>
  <c r="L16" i="34"/>
  <c r="D16" i="34"/>
  <c r="H14" i="34"/>
  <c r="L12" i="34"/>
  <c r="D12" i="34"/>
  <c r="H10" i="34"/>
  <c r="J9" i="34"/>
  <c r="D8" i="34"/>
  <c r="S6" i="34"/>
  <c r="T114" i="34"/>
  <c r="U113" i="34"/>
  <c r="Q109" i="34"/>
  <c r="S107" i="34"/>
  <c r="T106" i="34"/>
  <c r="U105" i="34"/>
  <c r="V104" i="34"/>
  <c r="W103" i="34"/>
  <c r="O103" i="34"/>
  <c r="P102" i="34"/>
  <c r="R100" i="34"/>
  <c r="T98" i="34"/>
  <c r="P94" i="34"/>
  <c r="R92" i="34"/>
  <c r="V88" i="34"/>
  <c r="W87" i="34"/>
  <c r="O87" i="34"/>
  <c r="R84" i="34"/>
  <c r="S83" i="34"/>
  <c r="T82" i="34"/>
  <c r="O79" i="34"/>
  <c r="P78" i="34"/>
  <c r="S75" i="34"/>
  <c r="T74" i="34"/>
  <c r="U73" i="34"/>
  <c r="O71" i="34"/>
  <c r="P70" i="34"/>
  <c r="U65" i="34"/>
  <c r="V64" i="34"/>
  <c r="W63" i="34"/>
  <c r="O63" i="34"/>
  <c r="Q61" i="34"/>
  <c r="T58" i="34"/>
  <c r="V56" i="34"/>
  <c r="W55" i="34"/>
  <c r="W55" i="32" s="1"/>
  <c r="O55" i="34"/>
  <c r="Q53" i="34"/>
  <c r="U49" i="34"/>
  <c r="V48" i="34"/>
  <c r="P46" i="34"/>
  <c r="S43" i="34"/>
  <c r="U41" i="34"/>
  <c r="V40" i="34"/>
  <c r="W39" i="34"/>
  <c r="O39" i="34"/>
  <c r="P38" i="34"/>
  <c r="S35" i="34"/>
  <c r="U33" i="34"/>
  <c r="W31" i="34"/>
  <c r="W31" i="32" s="1"/>
  <c r="O31" i="34"/>
  <c r="R28" i="34"/>
  <c r="T26" i="34"/>
  <c r="V24" i="34"/>
  <c r="O23" i="34"/>
  <c r="R20" i="34"/>
  <c r="S19" i="34"/>
  <c r="T18" i="34"/>
  <c r="W15" i="34"/>
  <c r="W15" i="32" s="1"/>
  <c r="Q13" i="34"/>
  <c r="R12" i="34"/>
  <c r="T10" i="34"/>
  <c r="U9" i="34"/>
  <c r="V8" i="34"/>
  <c r="O7" i="34"/>
  <c r="J231" i="34"/>
  <c r="L230" i="34"/>
  <c r="D230" i="34"/>
  <c r="F229" i="34"/>
  <c r="H228" i="34"/>
  <c r="D226" i="34"/>
  <c r="D222" i="34"/>
  <c r="J219" i="34"/>
  <c r="D218" i="34"/>
  <c r="F217" i="34"/>
  <c r="J215" i="34"/>
  <c r="D214" i="34"/>
  <c r="F213" i="34"/>
  <c r="J211" i="34"/>
  <c r="L210" i="34"/>
  <c r="D210" i="34"/>
  <c r="J207" i="34"/>
  <c r="D206" i="34"/>
  <c r="J203" i="34"/>
  <c r="L202" i="34"/>
  <c r="J199" i="34"/>
  <c r="D198" i="34"/>
  <c r="H196" i="34"/>
  <c r="F193" i="34"/>
  <c r="J191" i="34"/>
  <c r="L190" i="34"/>
  <c r="F189" i="34"/>
  <c r="D186" i="34"/>
  <c r="F185" i="34"/>
  <c r="D182" i="34"/>
  <c r="F181" i="34"/>
  <c r="J179" i="34"/>
  <c r="D178" i="34"/>
  <c r="J175" i="34"/>
  <c r="H172" i="34"/>
  <c r="L170" i="34"/>
  <c r="F169" i="34"/>
  <c r="H168" i="34"/>
  <c r="L166" i="34"/>
  <c r="D166" i="34"/>
  <c r="H164" i="34"/>
  <c r="D162" i="34"/>
  <c r="F161" i="34"/>
  <c r="H160" i="34"/>
  <c r="J159" i="34"/>
  <c r="D158" i="34"/>
  <c r="J155" i="34"/>
  <c r="J151" i="34"/>
  <c r="D150" i="34"/>
  <c r="F149" i="34"/>
  <c r="H148" i="34"/>
  <c r="J147" i="34"/>
  <c r="L146" i="34"/>
  <c r="D146" i="34"/>
  <c r="F145" i="34"/>
  <c r="J143" i="34"/>
  <c r="D142" i="34"/>
  <c r="J139" i="34"/>
  <c r="D138" i="34"/>
  <c r="H136" i="34"/>
  <c r="W131" i="34"/>
  <c r="W131" i="32" s="1"/>
  <c r="M111" i="1"/>
  <c r="M107" i="1"/>
  <c r="M83" i="1"/>
  <c r="J21" i="99" s="1"/>
  <c r="M75" i="1"/>
  <c r="M47" i="1"/>
  <c r="M43" i="1"/>
  <c r="W229" i="1"/>
  <c r="W173" i="1"/>
  <c r="W133" i="1"/>
  <c r="L134" i="34"/>
  <c r="J131" i="34"/>
  <c r="L130" i="34"/>
  <c r="F129" i="34"/>
  <c r="J127" i="34"/>
  <c r="D126" i="34"/>
  <c r="H124" i="34"/>
  <c r="W230" i="34"/>
  <c r="W230" i="32" s="1"/>
  <c r="O230" i="34"/>
  <c r="Q228" i="34"/>
  <c r="V205" i="34"/>
  <c r="P203" i="34"/>
  <c r="R201" i="34"/>
  <c r="S200" i="34"/>
  <c r="T199" i="34"/>
  <c r="U190" i="34"/>
  <c r="V189" i="34"/>
  <c r="O188" i="34"/>
  <c r="P187" i="34"/>
  <c r="Q186" i="34"/>
  <c r="R185" i="34"/>
  <c r="S184" i="34"/>
  <c r="V181" i="34"/>
  <c r="W180" i="34"/>
  <c r="O180" i="34"/>
  <c r="P179" i="34"/>
  <c r="Q178" i="34"/>
  <c r="R177" i="34"/>
  <c r="U174" i="34"/>
  <c r="V173" i="34"/>
  <c r="W172" i="34"/>
  <c r="W172" i="32" s="1"/>
  <c r="O172" i="34"/>
  <c r="Q170" i="34"/>
  <c r="R169" i="34"/>
  <c r="S168" i="34"/>
  <c r="T167" i="34"/>
  <c r="W164" i="34"/>
  <c r="W164" i="32" s="1"/>
  <c r="O164" i="34"/>
  <c r="P163" i="34"/>
  <c r="R161" i="34"/>
  <c r="S160" i="34"/>
  <c r="T159" i="34"/>
  <c r="U158" i="34"/>
  <c r="V157" i="34"/>
  <c r="O156" i="34"/>
  <c r="Q154" i="34"/>
  <c r="S152" i="34"/>
  <c r="T151" i="34"/>
  <c r="U150" i="34"/>
  <c r="V149" i="34"/>
  <c r="W148" i="34"/>
  <c r="W148" i="32" s="1"/>
  <c r="O148" i="34"/>
  <c r="P147" i="34"/>
  <c r="Q146" i="34"/>
  <c r="R145" i="34"/>
  <c r="S144" i="34"/>
  <c r="T143" i="34"/>
  <c r="U142" i="34"/>
  <c r="V141" i="34"/>
  <c r="W140" i="34"/>
  <c r="O140" i="34"/>
  <c r="P139" i="34"/>
  <c r="R137" i="34"/>
  <c r="S136" i="34"/>
  <c r="T135" i="34"/>
  <c r="U134" i="34"/>
  <c r="V133" i="34"/>
  <c r="O132" i="34"/>
  <c r="P131" i="34"/>
  <c r="R129" i="34"/>
  <c r="T127" i="34"/>
  <c r="U126" i="34"/>
  <c r="W124" i="34"/>
  <c r="D113" i="34"/>
  <c r="J110" i="34"/>
  <c r="F108" i="34"/>
  <c r="J102" i="34"/>
  <c r="F100" i="34"/>
  <c r="H91" i="34"/>
  <c r="H75" i="34"/>
  <c r="L69" i="34"/>
  <c r="J50" i="34"/>
  <c r="F48" i="34"/>
  <c r="D41" i="34"/>
  <c r="J30" i="34"/>
  <c r="H19" i="34"/>
  <c r="L13" i="34"/>
  <c r="J10" i="34"/>
  <c r="U91" i="34"/>
  <c r="U83" i="34"/>
  <c r="U59" i="34"/>
  <c r="W49" i="34"/>
  <c r="R22" i="34"/>
  <c r="U11" i="34"/>
  <c r="Q7" i="34"/>
  <c r="Q26" i="98"/>
  <c r="K100" i="34"/>
  <c r="M99" i="34"/>
  <c r="M99" i="32" s="1"/>
  <c r="E99" i="34"/>
  <c r="G98" i="34"/>
  <c r="I97" i="34"/>
  <c r="K96" i="34"/>
  <c r="M95" i="34"/>
  <c r="M95" i="32" s="1"/>
  <c r="E95" i="34"/>
  <c r="G94" i="34"/>
  <c r="I93" i="34"/>
  <c r="K92" i="34"/>
  <c r="M91" i="34"/>
  <c r="M91" i="32" s="1"/>
  <c r="E91" i="34"/>
  <c r="G90" i="34"/>
  <c r="I89" i="34"/>
  <c r="K88" i="34"/>
  <c r="M87" i="34"/>
  <c r="E87" i="34"/>
  <c r="G86" i="34"/>
  <c r="I85" i="34"/>
  <c r="K84" i="34"/>
  <c r="M83" i="34"/>
  <c r="E83" i="34"/>
  <c r="G82" i="34"/>
  <c r="I81" i="34"/>
  <c r="K80" i="34"/>
  <c r="M79" i="34"/>
  <c r="E79" i="34"/>
  <c r="G78" i="34"/>
  <c r="I77" i="34"/>
  <c r="K76" i="34"/>
  <c r="M75" i="34"/>
  <c r="M75" i="32" s="1"/>
  <c r="E75" i="34"/>
  <c r="G74" i="34"/>
  <c r="I73" i="34"/>
  <c r="K72" i="34"/>
  <c r="M71" i="34"/>
  <c r="M71" i="32" s="1"/>
  <c r="E71" i="34"/>
  <c r="G70" i="34"/>
  <c r="I69" i="34"/>
  <c r="K68" i="34"/>
  <c r="M67" i="34"/>
  <c r="M67" i="32" s="1"/>
  <c r="E67" i="34"/>
  <c r="G66" i="34"/>
  <c r="I65" i="34"/>
  <c r="K64" i="34"/>
  <c r="M63" i="34"/>
  <c r="E63" i="34"/>
  <c r="G62" i="34"/>
  <c r="I61" i="34"/>
  <c r="K60" i="34"/>
  <c r="M59" i="34"/>
  <c r="M59" i="32" s="1"/>
  <c r="E59" i="34"/>
  <c r="G58" i="34"/>
  <c r="I57" i="34"/>
  <c r="K56" i="34"/>
  <c r="M55" i="34"/>
  <c r="M55" i="32" s="1"/>
  <c r="E55" i="34"/>
  <c r="G54" i="34"/>
  <c r="I53" i="34"/>
  <c r="K52" i="34"/>
  <c r="M51" i="34"/>
  <c r="M51" i="32" s="1"/>
  <c r="E51" i="34"/>
  <c r="G50" i="34"/>
  <c r="I49" i="34"/>
  <c r="K48" i="34"/>
  <c r="M47" i="34"/>
  <c r="M47" i="32" s="1"/>
  <c r="E47" i="34"/>
  <c r="G46" i="34"/>
  <c r="I45" i="34"/>
  <c r="K44" i="34"/>
  <c r="M43" i="34"/>
  <c r="M43" i="32" s="1"/>
  <c r="E43" i="34"/>
  <c r="G42" i="34"/>
  <c r="I41" i="34"/>
  <c r="K40" i="34"/>
  <c r="M39" i="34"/>
  <c r="E39" i="34"/>
  <c r="G38" i="34"/>
  <c r="I37" i="34"/>
  <c r="K36" i="34"/>
  <c r="M35" i="34"/>
  <c r="M35" i="32" s="1"/>
  <c r="E35" i="34"/>
  <c r="G34" i="34"/>
  <c r="I33" i="34"/>
  <c r="K32" i="34"/>
  <c r="M31" i="34"/>
  <c r="M31" i="32" s="1"/>
  <c r="E31" i="34"/>
  <c r="G30" i="34"/>
  <c r="I29" i="34"/>
  <c r="K28" i="34"/>
  <c r="M27" i="34"/>
  <c r="M27" i="32" s="1"/>
  <c r="E27" i="34"/>
  <c r="G26" i="34"/>
  <c r="I25" i="34"/>
  <c r="K24" i="34"/>
  <c r="M23" i="34"/>
  <c r="E23" i="34"/>
  <c r="G22" i="34"/>
  <c r="I21" i="34"/>
  <c r="K20" i="34"/>
  <c r="M19" i="34"/>
  <c r="M19" i="32" s="1"/>
  <c r="E19" i="34"/>
  <c r="G18" i="34"/>
  <c r="I17" i="34"/>
  <c r="K16" i="34"/>
  <c r="M15" i="34"/>
  <c r="M15" i="32" s="1"/>
  <c r="E15" i="34"/>
  <c r="G14" i="34"/>
  <c r="I13" i="34"/>
  <c r="K12" i="34"/>
  <c r="M11" i="34"/>
  <c r="M11" i="32" s="1"/>
  <c r="E11" i="34"/>
  <c r="G10" i="34"/>
  <c r="I9" i="34"/>
  <c r="K8" i="34"/>
  <c r="M7" i="34"/>
  <c r="E7" i="34"/>
  <c r="R6" i="34"/>
  <c r="O110" i="34"/>
  <c r="W102" i="34"/>
  <c r="W102" i="32" s="1"/>
  <c r="W94" i="34"/>
  <c r="W94" i="32" s="1"/>
  <c r="U88" i="34"/>
  <c r="O86" i="34"/>
  <c r="W78" i="34"/>
  <c r="W78" i="32" s="1"/>
  <c r="W70" i="34"/>
  <c r="W70" i="32" s="1"/>
  <c r="U64" i="34"/>
  <c r="W62" i="34"/>
  <c r="P53" i="34"/>
  <c r="R43" i="34"/>
  <c r="S34" i="34"/>
  <c r="V23" i="34"/>
  <c r="T17" i="34"/>
  <c r="V15" i="34"/>
  <c r="V7" i="34"/>
  <c r="D123" i="34"/>
  <c r="F123" i="34"/>
  <c r="G232" i="34"/>
  <c r="I231" i="34"/>
  <c r="K230" i="34"/>
  <c r="M229" i="34"/>
  <c r="M229" i="32" s="1"/>
  <c r="E229" i="34"/>
  <c r="G228" i="34"/>
  <c r="I227" i="34"/>
  <c r="K226" i="34"/>
  <c r="M225" i="34"/>
  <c r="M225" i="32" s="1"/>
  <c r="E225" i="34"/>
  <c r="G224" i="34"/>
  <c r="I223" i="34"/>
  <c r="K222" i="34"/>
  <c r="M221" i="34"/>
  <c r="M221" i="32" s="1"/>
  <c r="E221" i="34"/>
  <c r="G220" i="34"/>
  <c r="I219" i="34"/>
  <c r="M152" i="1"/>
  <c r="M148" i="1"/>
  <c r="M144" i="1"/>
  <c r="M136" i="1"/>
  <c r="M132" i="1"/>
  <c r="M128" i="1"/>
  <c r="M124" i="1"/>
  <c r="K7" i="99" s="1"/>
  <c r="M145" i="1"/>
  <c r="K218" i="34"/>
  <c r="M217" i="34"/>
  <c r="E217" i="34"/>
  <c r="G216" i="34"/>
  <c r="I215" i="34"/>
  <c r="K214" i="34"/>
  <c r="M213" i="34"/>
  <c r="M213" i="32" s="1"/>
  <c r="E213" i="34"/>
  <c r="G212" i="34"/>
  <c r="I211" i="34"/>
  <c r="K210" i="34"/>
  <c r="M209" i="34"/>
  <c r="M209" i="32" s="1"/>
  <c r="E209" i="34"/>
  <c r="G208" i="34"/>
  <c r="I207" i="34"/>
  <c r="K206" i="34"/>
  <c r="M205" i="34"/>
  <c r="E205" i="34"/>
  <c r="G204" i="34"/>
  <c r="I203" i="34"/>
  <c r="K202" i="34"/>
  <c r="M201" i="34"/>
  <c r="E201" i="34"/>
  <c r="G200" i="34"/>
  <c r="I199" i="34"/>
  <c r="K198" i="34"/>
  <c r="M197" i="34"/>
  <c r="E197" i="34"/>
  <c r="G196" i="34"/>
  <c r="I195" i="34"/>
  <c r="K194" i="34"/>
  <c r="M193" i="34"/>
  <c r="E193" i="34"/>
  <c r="G192" i="34"/>
  <c r="I191" i="34"/>
  <c r="K190" i="34"/>
  <c r="M189" i="34"/>
  <c r="M189" i="32" s="1"/>
  <c r="E189" i="34"/>
  <c r="G188" i="34"/>
  <c r="I187" i="34"/>
  <c r="K186" i="34"/>
  <c r="M185" i="34"/>
  <c r="M185" i="32" s="1"/>
  <c r="E185" i="34"/>
  <c r="G184" i="34"/>
  <c r="I183" i="34"/>
  <c r="K182" i="34"/>
  <c r="M181" i="34"/>
  <c r="E181" i="34"/>
  <c r="G180" i="34"/>
  <c r="I179" i="34"/>
  <c r="K178" i="34"/>
  <c r="M177" i="34"/>
  <c r="M177" i="32" s="1"/>
  <c r="E177" i="34"/>
  <c r="G176" i="34"/>
  <c r="I175" i="34"/>
  <c r="K174" i="34"/>
  <c r="M173" i="34"/>
  <c r="M173" i="32" s="1"/>
  <c r="E173" i="34"/>
  <c r="G172" i="34"/>
  <c r="I171" i="34"/>
  <c r="K170" i="34"/>
  <c r="M169" i="34"/>
  <c r="E169" i="34"/>
  <c r="G168" i="34"/>
  <c r="I167" i="34"/>
  <c r="K166" i="34"/>
  <c r="M165" i="34"/>
  <c r="M165" i="32" s="1"/>
  <c r="E165" i="34"/>
  <c r="G164" i="34"/>
  <c r="I163" i="34"/>
  <c r="K162" i="34"/>
  <c r="M161" i="34"/>
  <c r="M161" i="32" s="1"/>
  <c r="E161" i="34"/>
  <c r="G160" i="34"/>
  <c r="I159" i="34"/>
  <c r="K158" i="34"/>
  <c r="M157" i="34"/>
  <c r="M157" i="32" s="1"/>
  <c r="E157" i="34"/>
  <c r="G156" i="34"/>
  <c r="I155" i="34"/>
  <c r="K154" i="34"/>
  <c r="M153" i="34"/>
  <c r="E153" i="34"/>
  <c r="M15" i="1"/>
  <c r="O28" i="99"/>
  <c r="T225" i="34"/>
  <c r="O222" i="34"/>
  <c r="P221" i="34"/>
  <c r="U216" i="34"/>
  <c r="P213" i="34"/>
  <c r="R211" i="34"/>
  <c r="T209" i="34"/>
  <c r="V207" i="34"/>
  <c r="W206" i="34"/>
  <c r="W206" i="32" s="1"/>
  <c r="P205" i="34"/>
  <c r="R203" i="34"/>
  <c r="T201" i="34"/>
  <c r="U200" i="34"/>
  <c r="V199" i="34"/>
  <c r="O198" i="34"/>
  <c r="S194" i="34"/>
  <c r="U192" i="34"/>
  <c r="W190" i="34"/>
  <c r="W190" i="32" s="1"/>
  <c r="R187" i="34"/>
  <c r="S186" i="34"/>
  <c r="U184" i="34"/>
  <c r="V183" i="34"/>
  <c r="P181" i="34"/>
  <c r="S178" i="34"/>
  <c r="T177" i="34"/>
  <c r="U176" i="34"/>
  <c r="W174" i="34"/>
  <c r="W174" i="32" s="1"/>
  <c r="O174" i="34"/>
  <c r="Q172" i="34"/>
  <c r="R171" i="34"/>
  <c r="S170" i="34"/>
  <c r="T169" i="34"/>
  <c r="U168" i="34"/>
  <c r="V167" i="34"/>
  <c r="W166" i="34"/>
  <c r="O166" i="34"/>
  <c r="S162" i="34"/>
  <c r="U160" i="34"/>
  <c r="W158" i="34"/>
  <c r="W158" i="32" s="1"/>
  <c r="P157" i="34"/>
  <c r="R155" i="34"/>
  <c r="T153" i="34"/>
  <c r="V151" i="34"/>
  <c r="W150" i="34"/>
  <c r="W150" i="32" s="1"/>
  <c r="O150" i="34"/>
  <c r="P149" i="34"/>
  <c r="Q148" i="34"/>
  <c r="R147" i="34"/>
  <c r="T145" i="34"/>
  <c r="T137" i="34"/>
  <c r="V135" i="34"/>
  <c r="P133" i="34"/>
  <c r="Q132" i="34"/>
  <c r="R131" i="34"/>
  <c r="T129" i="34"/>
  <c r="U128" i="34"/>
  <c r="V127" i="34"/>
  <c r="W126" i="34"/>
  <c r="O126" i="34"/>
  <c r="Q124" i="34"/>
  <c r="T222" i="34"/>
  <c r="U221" i="34"/>
  <c r="V220" i="34"/>
  <c r="W219" i="34"/>
  <c r="W219" i="32" s="1"/>
  <c r="O219" i="34"/>
  <c r="P218" i="34"/>
  <c r="Q217" i="34"/>
  <c r="S215" i="34"/>
  <c r="T214" i="34"/>
  <c r="U213" i="34"/>
  <c r="W211" i="34"/>
  <c r="W211" i="32" s="1"/>
  <c r="O211" i="34"/>
  <c r="P210" i="34"/>
  <c r="R208" i="34"/>
  <c r="S207" i="34"/>
  <c r="T206" i="34"/>
  <c r="U205" i="34"/>
  <c r="V204" i="34"/>
  <c r="W203" i="34"/>
  <c r="Q201" i="34"/>
  <c r="R200" i="34"/>
  <c r="V196" i="34"/>
  <c r="W195" i="34"/>
  <c r="W195" i="32" s="1"/>
  <c r="Q193" i="34"/>
  <c r="R192" i="34"/>
  <c r="S191" i="34"/>
  <c r="T190" i="34"/>
  <c r="U189" i="34"/>
  <c r="V188" i="34"/>
  <c r="O187" i="34"/>
  <c r="P186" i="34"/>
  <c r="R184" i="34"/>
  <c r="S183" i="34"/>
  <c r="U181" i="34"/>
  <c r="V180" i="34"/>
  <c r="W179" i="34"/>
  <c r="S175" i="34"/>
  <c r="T174" i="34"/>
  <c r="U173" i="34"/>
  <c r="V172" i="34"/>
  <c r="W171" i="34"/>
  <c r="W171" i="32" s="1"/>
  <c r="O171" i="34"/>
  <c r="P170" i="34"/>
  <c r="S167" i="34"/>
  <c r="T166" i="34"/>
  <c r="U165" i="34"/>
  <c r="V164" i="34"/>
  <c r="W163" i="34"/>
  <c r="W163" i="32" s="1"/>
  <c r="P162" i="34"/>
  <c r="R160" i="34"/>
  <c r="S159" i="34"/>
  <c r="T158" i="34"/>
  <c r="U157" i="34"/>
  <c r="W155" i="34"/>
  <c r="W155" i="32" s="1"/>
  <c r="O155" i="34"/>
  <c r="P154" i="34"/>
  <c r="Q153" i="34"/>
  <c r="S151" i="34"/>
  <c r="T150" i="34"/>
  <c r="U149" i="34"/>
  <c r="W147" i="34"/>
  <c r="W147" i="32" s="1"/>
  <c r="O147" i="34"/>
  <c r="P146" i="34"/>
  <c r="R144" i="34"/>
  <c r="T142" i="34"/>
  <c r="U141" i="34"/>
  <c r="W139" i="34"/>
  <c r="W139" i="32" s="1"/>
  <c r="P138" i="34"/>
  <c r="S135" i="34"/>
  <c r="U133" i="34"/>
  <c r="V132" i="34"/>
  <c r="O131" i="34"/>
  <c r="P130" i="34"/>
  <c r="Q129" i="34"/>
  <c r="R128" i="34"/>
  <c r="S127" i="34"/>
  <c r="T126" i="34"/>
  <c r="U125" i="34"/>
  <c r="V124" i="34"/>
  <c r="Q28" i="99"/>
  <c r="S28" i="99"/>
  <c r="M11" i="1"/>
  <c r="D64" i="34"/>
  <c r="F55" i="34"/>
  <c r="J49" i="34"/>
  <c r="L36" i="34"/>
  <c r="D24" i="34"/>
  <c r="H18" i="34"/>
  <c r="S115" i="34"/>
  <c r="V112" i="34"/>
  <c r="O111" i="34"/>
  <c r="R108" i="34"/>
  <c r="T90" i="34"/>
  <c r="U89" i="34"/>
  <c r="Q85" i="34"/>
  <c r="U81" i="34"/>
  <c r="Q77" i="34"/>
  <c r="T66" i="34"/>
  <c r="P62" i="34"/>
  <c r="U57" i="34"/>
  <c r="P54" i="34"/>
  <c r="T50" i="34"/>
  <c r="O47" i="34"/>
  <c r="T34" i="34"/>
  <c r="P30" i="34"/>
  <c r="U25" i="34"/>
  <c r="W23" i="34"/>
  <c r="V16" i="34"/>
  <c r="H232" i="34"/>
  <c r="F225" i="34"/>
  <c r="H220" i="34"/>
  <c r="H188" i="34"/>
  <c r="H180" i="34"/>
  <c r="H176" i="34"/>
  <c r="L174" i="34"/>
  <c r="F173" i="34"/>
  <c r="J171" i="34"/>
  <c r="D170" i="34"/>
  <c r="J167" i="34"/>
  <c r="F157" i="34"/>
  <c r="H140" i="34"/>
  <c r="L138" i="34"/>
  <c r="F137" i="34"/>
  <c r="J135" i="34"/>
  <c r="H132" i="34"/>
  <c r="F125" i="34"/>
  <c r="R227" i="34"/>
  <c r="V223" i="34"/>
  <c r="T217" i="34"/>
  <c r="V215" i="34"/>
  <c r="Q196" i="34"/>
  <c r="O182" i="34"/>
  <c r="P173" i="34"/>
  <c r="R163" i="34"/>
  <c r="M27" i="1"/>
  <c r="M59" i="1"/>
  <c r="M79" i="1"/>
  <c r="J17" i="99" s="1"/>
  <c r="M87" i="1"/>
  <c r="J25" i="99" s="1"/>
  <c r="M115" i="1"/>
  <c r="G152" i="34"/>
  <c r="I151" i="34"/>
  <c r="K150" i="34"/>
  <c r="M149" i="34"/>
  <c r="M149" i="32" s="1"/>
  <c r="E149" i="34"/>
  <c r="G148" i="34"/>
  <c r="I147" i="34"/>
  <c r="K146" i="34"/>
  <c r="M145" i="34"/>
  <c r="M145" i="32" s="1"/>
  <c r="E145" i="34"/>
  <c r="G144" i="34"/>
  <c r="I143" i="34"/>
  <c r="K142" i="34"/>
  <c r="M141" i="34"/>
  <c r="E141" i="34"/>
  <c r="G140" i="34"/>
  <c r="I139" i="34"/>
  <c r="K138" i="34"/>
  <c r="M137" i="34"/>
  <c r="M137" i="32" s="1"/>
  <c r="E137" i="34"/>
  <c r="I135" i="34"/>
  <c r="K134" i="34"/>
  <c r="M133" i="34"/>
  <c r="M133" i="32" s="1"/>
  <c r="E133" i="34"/>
  <c r="G132" i="34"/>
  <c r="I131" i="34"/>
  <c r="K130" i="34"/>
  <c r="M129" i="34"/>
  <c r="M129" i="32" s="1"/>
  <c r="E129" i="34"/>
  <c r="G128" i="34"/>
  <c r="I127" i="34"/>
  <c r="K126" i="34"/>
  <c r="M125" i="34"/>
  <c r="E125" i="34"/>
  <c r="G124" i="34"/>
  <c r="T123" i="34"/>
  <c r="T232" i="34"/>
  <c r="U231" i="34"/>
  <c r="V230" i="34"/>
  <c r="W229" i="34"/>
  <c r="W229" i="32" s="1"/>
  <c r="O229" i="34"/>
  <c r="P228" i="34"/>
  <c r="Q227" i="34"/>
  <c r="R226" i="34"/>
  <c r="T224" i="34"/>
  <c r="U223" i="34"/>
  <c r="V222" i="34"/>
  <c r="W221" i="34"/>
  <c r="W221" i="32" s="1"/>
  <c r="O221" i="34"/>
  <c r="P220" i="34"/>
  <c r="Q219" i="34"/>
  <c r="R218" i="34"/>
  <c r="S217" i="34"/>
  <c r="T216" i="34"/>
  <c r="U215" i="34"/>
  <c r="V214" i="34"/>
  <c r="W213" i="34"/>
  <c r="W213" i="32" s="1"/>
  <c r="O213" i="34"/>
  <c r="P212" i="34"/>
  <c r="Q211" i="34"/>
  <c r="S209" i="34"/>
  <c r="T208" i="34"/>
  <c r="U207" i="34"/>
  <c r="V206" i="34"/>
  <c r="W205" i="34"/>
  <c r="P204" i="34"/>
  <c r="Q203" i="34"/>
  <c r="R202" i="34"/>
  <c r="S201" i="34"/>
  <c r="T200" i="34"/>
  <c r="U199" i="34"/>
  <c r="V198" i="34"/>
  <c r="W197" i="34"/>
  <c r="O197" i="34"/>
  <c r="P196" i="34"/>
  <c r="R194" i="34"/>
  <c r="S193" i="34"/>
  <c r="T192" i="34"/>
  <c r="U191" i="34"/>
  <c r="V190" i="34"/>
  <c r="W189" i="34"/>
  <c r="W189" i="32" s="1"/>
  <c r="O189" i="34"/>
  <c r="P188" i="34"/>
  <c r="Q187" i="34"/>
  <c r="W165" i="1"/>
  <c r="H111" i="34"/>
  <c r="L105" i="34"/>
  <c r="F104" i="34"/>
  <c r="L93" i="34"/>
  <c r="F92" i="34"/>
  <c r="L61" i="34"/>
  <c r="F60" i="34"/>
  <c r="H47" i="34"/>
  <c r="F40" i="34"/>
  <c r="D33" i="34"/>
  <c r="H31" i="34"/>
  <c r="L29" i="34"/>
  <c r="L21" i="34"/>
  <c r="J14" i="34"/>
  <c r="D13" i="34"/>
  <c r="T108" i="34"/>
  <c r="R102" i="34"/>
  <c r="T100" i="34"/>
  <c r="S93" i="34"/>
  <c r="Q87" i="34"/>
  <c r="V26" i="34"/>
  <c r="W232" i="34"/>
  <c r="R229" i="34"/>
  <c r="Q214" i="34"/>
  <c r="S212" i="34"/>
  <c r="Q206" i="34"/>
  <c r="P183" i="34"/>
  <c r="T171" i="34"/>
  <c r="Q166" i="34"/>
  <c r="V161" i="34"/>
  <c r="V153" i="34"/>
  <c r="P143" i="34"/>
  <c r="T139" i="34"/>
  <c r="R133" i="34"/>
  <c r="J230" i="34"/>
  <c r="F204" i="34"/>
  <c r="J190" i="34"/>
  <c r="D185" i="34"/>
  <c r="L177" i="34"/>
  <c r="F164" i="34"/>
  <c r="M9" i="1"/>
  <c r="J9" i="99" s="1"/>
  <c r="M13" i="1"/>
  <c r="M17" i="1"/>
  <c r="M21" i="1"/>
  <c r="M25" i="1"/>
  <c r="M29" i="1"/>
  <c r="M33" i="1"/>
  <c r="M37" i="1"/>
  <c r="M41" i="1"/>
  <c r="M45" i="1"/>
  <c r="M49" i="1"/>
  <c r="J13" i="99" s="1"/>
  <c r="M53" i="1"/>
  <c r="M57" i="1"/>
  <c r="M61" i="1"/>
  <c r="M65" i="1"/>
  <c r="M69" i="1"/>
  <c r="M73" i="1"/>
  <c r="M77" i="1"/>
  <c r="M81" i="1"/>
  <c r="J19" i="99" s="1"/>
  <c r="M85" i="1"/>
  <c r="J23" i="99" s="1"/>
  <c r="M89" i="1"/>
  <c r="M93" i="1"/>
  <c r="M97" i="1"/>
  <c r="M101" i="1"/>
  <c r="M105" i="1"/>
  <c r="M109" i="1"/>
  <c r="M113" i="1"/>
  <c r="W123" i="1"/>
  <c r="K36" i="99" s="1"/>
  <c r="W216" i="1"/>
  <c r="W208" i="1"/>
  <c r="W184" i="1"/>
  <c r="W176" i="1"/>
  <c r="W160" i="1"/>
  <c r="W152" i="1"/>
  <c r="W136" i="1"/>
  <c r="W128" i="1"/>
  <c r="I114" i="34"/>
  <c r="I102" i="34"/>
  <c r="M100" i="34"/>
  <c r="G87" i="34"/>
  <c r="K69" i="34"/>
  <c r="E60" i="34"/>
  <c r="I58" i="34"/>
  <c r="M56" i="34"/>
  <c r="M56" i="32" s="1"/>
  <c r="G51" i="34"/>
  <c r="K45" i="34"/>
  <c r="I38" i="34"/>
  <c r="K25" i="34"/>
  <c r="E20" i="34"/>
  <c r="G11" i="34"/>
  <c r="G7" i="34"/>
  <c r="T115" i="34"/>
  <c r="U106" i="34"/>
  <c r="V105" i="34"/>
  <c r="O104" i="34"/>
  <c r="V97" i="34"/>
  <c r="O96" i="34"/>
  <c r="T91" i="34"/>
  <c r="W88" i="34"/>
  <c r="T83" i="34"/>
  <c r="P79" i="34"/>
  <c r="S68" i="34"/>
  <c r="O64" i="34"/>
  <c r="W48" i="34"/>
  <c r="W48" i="32" s="1"/>
  <c r="T43" i="34"/>
  <c r="S36" i="34"/>
  <c r="Q22" i="34"/>
  <c r="U18" i="34"/>
  <c r="P15" i="34"/>
  <c r="P7" i="34"/>
  <c r="M226" i="34"/>
  <c r="M226" i="32" s="1"/>
  <c r="K223" i="34"/>
  <c r="E222" i="34"/>
  <c r="K211" i="34"/>
  <c r="E202" i="34"/>
  <c r="M186" i="34"/>
  <c r="M186" i="32" s="1"/>
  <c r="I184" i="34"/>
  <c r="K183" i="34"/>
  <c r="E182" i="34"/>
  <c r="G181" i="34"/>
  <c r="I176" i="34"/>
  <c r="G173" i="34"/>
  <c r="E170" i="34"/>
  <c r="M166" i="34"/>
  <c r="E166" i="34"/>
  <c r="E162" i="34"/>
  <c r="G161" i="34"/>
  <c r="I160" i="34"/>
  <c r="M158" i="34"/>
  <c r="M158" i="32" s="1"/>
  <c r="E158" i="34"/>
  <c r="G157" i="34"/>
  <c r="K155" i="34"/>
  <c r="E154" i="34"/>
  <c r="M150" i="34"/>
  <c r="M150" i="32" s="1"/>
  <c r="E146" i="34"/>
  <c r="M142" i="34"/>
  <c r="M142" i="32" s="1"/>
  <c r="G141" i="34"/>
  <c r="M138" i="34"/>
  <c r="M138" i="32" s="1"/>
  <c r="K127" i="34"/>
  <c r="M126" i="34"/>
  <c r="G125" i="34"/>
  <c r="O231" i="34"/>
  <c r="R228" i="34"/>
  <c r="Q221" i="34"/>
  <c r="S219" i="34"/>
  <c r="Q213" i="34"/>
  <c r="O207" i="34"/>
  <c r="U201" i="34"/>
  <c r="O199" i="34"/>
  <c r="U193" i="34"/>
  <c r="O191" i="34"/>
  <c r="O26" i="98"/>
  <c r="M149" i="1"/>
  <c r="M137" i="1"/>
  <c r="M133" i="1"/>
  <c r="P58" i="99"/>
  <c r="R6" i="98"/>
  <c r="M6" i="59" s="1"/>
  <c r="S6" i="98"/>
  <c r="M6" i="60" s="1"/>
  <c r="U34" i="34"/>
  <c r="T11" i="34"/>
  <c r="G221" i="34"/>
  <c r="M214" i="34"/>
  <c r="M214" i="32" s="1"/>
  <c r="I212" i="34"/>
  <c r="K203" i="34"/>
  <c r="G197" i="34"/>
  <c r="G189" i="34"/>
  <c r="G185" i="34"/>
  <c r="G169" i="34"/>
  <c r="K167" i="34"/>
  <c r="K159" i="34"/>
  <c r="I144" i="34"/>
  <c r="P230" i="34"/>
  <c r="W223" i="34"/>
  <c r="W223" i="32" s="1"/>
  <c r="V216" i="34"/>
  <c r="R204" i="34"/>
  <c r="P198" i="34"/>
  <c r="T194" i="34"/>
  <c r="R188" i="34"/>
  <c r="V184" i="34"/>
  <c r="T178" i="34"/>
  <c r="W175" i="34"/>
  <c r="W175" i="32" s="1"/>
  <c r="O175" i="34"/>
  <c r="U169" i="34"/>
  <c r="V168" i="34"/>
  <c r="O167" i="34"/>
  <c r="P166" i="34"/>
  <c r="V160" i="34"/>
  <c r="Q157" i="34"/>
  <c r="R156" i="34"/>
  <c r="S155" i="34"/>
  <c r="V152" i="34"/>
  <c r="Q149" i="34"/>
  <c r="W143" i="34"/>
  <c r="O143" i="34"/>
  <c r="R140" i="34"/>
  <c r="T138" i="34"/>
  <c r="V136" i="34"/>
  <c r="W135" i="34"/>
  <c r="W135" i="32" s="1"/>
  <c r="R132" i="34"/>
  <c r="U129" i="34"/>
  <c r="V128" i="34"/>
  <c r="P126" i="34"/>
  <c r="Q125" i="34"/>
  <c r="M108" i="1"/>
  <c r="M76" i="1"/>
  <c r="J16" i="99" s="1"/>
  <c r="M44" i="1"/>
  <c r="M12" i="1"/>
  <c r="W112" i="1"/>
  <c r="W104" i="1"/>
  <c r="W96" i="1"/>
  <c r="W88" i="1"/>
  <c r="W80" i="1"/>
  <c r="J48" i="99" s="1"/>
  <c r="W72" i="1"/>
  <c r="W64" i="1"/>
  <c r="W56" i="1"/>
  <c r="W48" i="1"/>
  <c r="W40" i="1"/>
  <c r="W32" i="1"/>
  <c r="W24" i="1"/>
  <c r="W16" i="1"/>
  <c r="W8" i="1"/>
  <c r="J38" i="99" s="1"/>
  <c r="D190" i="34"/>
  <c r="R34" i="34"/>
  <c r="S33" i="34"/>
  <c r="T32" i="34"/>
  <c r="U31" i="34"/>
  <c r="V30" i="34"/>
  <c r="W29" i="34"/>
  <c r="W29" i="32" s="1"/>
  <c r="O29" i="34"/>
  <c r="P28" i="34"/>
  <c r="Q27" i="34"/>
  <c r="R26" i="34"/>
  <c r="S25" i="34"/>
  <c r="T24" i="34"/>
  <c r="U23" i="34"/>
  <c r="W21" i="34"/>
  <c r="O21" i="34"/>
  <c r="P20" i="34"/>
  <c r="R18" i="34"/>
  <c r="S17" i="34"/>
  <c r="T16" i="34"/>
  <c r="V14" i="34"/>
  <c r="O13" i="34"/>
  <c r="Q11" i="34"/>
  <c r="R10" i="34"/>
  <c r="S9" i="34"/>
  <c r="T8" i="34"/>
  <c r="U7" i="34"/>
  <c r="M123" i="34"/>
  <c r="E123" i="34"/>
  <c r="F232" i="34"/>
  <c r="L229" i="34"/>
  <c r="D229" i="34"/>
  <c r="H227" i="34"/>
  <c r="L225" i="34"/>
  <c r="D225" i="34"/>
  <c r="J222" i="34"/>
  <c r="F220" i="34"/>
  <c r="H219" i="34"/>
  <c r="J218" i="34"/>
  <c r="L217" i="34"/>
  <c r="F216" i="34"/>
  <c r="H215" i="34"/>
  <c r="F208" i="34"/>
  <c r="L205" i="34"/>
  <c r="D205" i="34"/>
  <c r="J202" i="34"/>
  <c r="L201" i="34"/>
  <c r="J198" i="34"/>
  <c r="H195" i="34"/>
  <c r="J194" i="34"/>
  <c r="F192" i="34"/>
  <c r="H191" i="34"/>
  <c r="D189" i="34"/>
  <c r="L185" i="34"/>
  <c r="J182" i="34"/>
  <c r="L181" i="34"/>
  <c r="H179" i="34"/>
  <c r="J178" i="34"/>
  <c r="H175" i="34"/>
  <c r="F172" i="34"/>
  <c r="D169" i="34"/>
  <c r="F168" i="34"/>
  <c r="L165" i="34"/>
  <c r="D165" i="34"/>
  <c r="L161" i="34"/>
  <c r="J158" i="34"/>
  <c r="L157" i="34"/>
  <c r="H155" i="34"/>
  <c r="J154" i="34"/>
  <c r="F152" i="34"/>
  <c r="H151" i="34"/>
  <c r="F148" i="34"/>
  <c r="D145" i="34"/>
  <c r="F144" i="34"/>
  <c r="L141" i="34"/>
  <c r="D141" i="34"/>
  <c r="L137" i="34"/>
  <c r="J134" i="34"/>
  <c r="H131" i="34"/>
  <c r="J130" i="34"/>
  <c r="F128" i="34"/>
  <c r="H127" i="34"/>
  <c r="F124" i="34"/>
  <c r="W228" i="34"/>
  <c r="W228" i="32" s="1"/>
  <c r="O228" i="34"/>
  <c r="Q27" i="98"/>
  <c r="R12" i="98"/>
  <c r="M12" i="59" s="1"/>
  <c r="S12" i="98"/>
  <c r="M12" i="60" s="1"/>
  <c r="S25" i="98"/>
  <c r="L25" i="60" s="1"/>
  <c r="W94" i="1"/>
  <c r="W38" i="1"/>
  <c r="M225" i="1"/>
  <c r="M209" i="1"/>
  <c r="M201" i="1"/>
  <c r="K22" i="99" s="1"/>
  <c r="M197" i="1"/>
  <c r="K18" i="99" s="1"/>
  <c r="M193" i="1"/>
  <c r="K16" i="99" s="1"/>
  <c r="M189" i="1"/>
  <c r="M185" i="1"/>
  <c r="M177" i="1"/>
  <c r="M173" i="1"/>
  <c r="M165" i="1"/>
  <c r="M161" i="1"/>
  <c r="M157" i="1"/>
  <c r="M125" i="1"/>
  <c r="K8" i="99" s="1"/>
  <c r="Q12" i="98"/>
  <c r="Q9" i="98"/>
  <c r="Q58" i="99"/>
  <c r="R11" i="98"/>
  <c r="M11" i="59" s="1"/>
  <c r="R9" i="98"/>
  <c r="M9" i="59" s="1"/>
  <c r="S11" i="98"/>
  <c r="M11" i="60" s="1"/>
  <c r="S9" i="98"/>
  <c r="M9" i="60" s="1"/>
  <c r="O24" i="98"/>
  <c r="P29" i="98"/>
  <c r="S29" i="98"/>
  <c r="L29" i="60" s="1"/>
  <c r="S23" i="98"/>
  <c r="L23" i="60" s="1"/>
  <c r="W231" i="1"/>
  <c r="W223" i="1"/>
  <c r="W215" i="1"/>
  <c r="W199" i="1"/>
  <c r="K50" i="99" s="1"/>
  <c r="W191" i="1"/>
  <c r="W175" i="1"/>
  <c r="W159" i="1"/>
  <c r="W151" i="1"/>
  <c r="W135" i="1"/>
  <c r="W127" i="1"/>
  <c r="K40" i="99" s="1"/>
  <c r="P28" i="98"/>
  <c r="R14" i="98"/>
  <c r="M14" i="59" s="1"/>
  <c r="R10" i="98"/>
  <c r="M10" i="59" s="1"/>
  <c r="R8" i="98"/>
  <c r="M8" i="59" s="1"/>
  <c r="S14" i="98"/>
  <c r="M14" i="60" s="1"/>
  <c r="S10" i="98"/>
  <c r="M10" i="60" s="1"/>
  <c r="R198" i="34"/>
  <c r="S197" i="34"/>
  <c r="V194" i="34"/>
  <c r="O193" i="34"/>
  <c r="R190" i="34"/>
  <c r="T188" i="34"/>
  <c r="O185" i="34"/>
  <c r="P184" i="34"/>
  <c r="T180" i="34"/>
  <c r="W177" i="34"/>
  <c r="W177" i="32" s="1"/>
  <c r="O177" i="34"/>
  <c r="P176" i="34"/>
  <c r="R174" i="34"/>
  <c r="W169" i="34"/>
  <c r="O169" i="34"/>
  <c r="P168" i="34"/>
  <c r="Q167" i="34"/>
  <c r="R166" i="34"/>
  <c r="W161" i="34"/>
  <c r="W161" i="32" s="1"/>
  <c r="O161" i="34"/>
  <c r="S157" i="34"/>
  <c r="T156" i="34"/>
  <c r="O153" i="34"/>
  <c r="S149" i="34"/>
  <c r="T148" i="34"/>
  <c r="O145" i="34"/>
  <c r="R142" i="34"/>
  <c r="S141" i="34"/>
  <c r="U139" i="34"/>
  <c r="V138" i="34"/>
  <c r="O137" i="34"/>
  <c r="P136" i="34"/>
  <c r="S133" i="34"/>
  <c r="T132" i="34"/>
  <c r="W129" i="34"/>
  <c r="W129" i="32" s="1"/>
  <c r="O129" i="34"/>
  <c r="R126" i="34"/>
  <c r="S169" i="34"/>
  <c r="U159" i="34"/>
  <c r="Q155" i="34"/>
  <c r="Q139" i="34"/>
  <c r="M6" i="1"/>
  <c r="J6" i="99" s="1"/>
  <c r="W214" i="1"/>
  <c r="W190" i="1"/>
  <c r="W158" i="1"/>
  <c r="W150" i="1"/>
  <c r="W134" i="1"/>
  <c r="P8" i="98"/>
  <c r="P10" i="98"/>
  <c r="Q30" i="98"/>
  <c r="Q24" i="98"/>
  <c r="R27" i="98"/>
  <c r="L27" i="59" s="1"/>
  <c r="Q29" i="98"/>
  <c r="R13" i="98"/>
  <c r="M13" i="59" s="1"/>
  <c r="R7" i="98"/>
  <c r="M7" i="59" s="1"/>
  <c r="S13" i="98"/>
  <c r="M13" i="60" s="1"/>
  <c r="S7" i="98"/>
  <c r="M7" i="60" s="1"/>
  <c r="S26" i="98"/>
  <c r="L26" i="60" s="1"/>
  <c r="M23" i="1"/>
  <c r="J11" i="99" s="1"/>
  <c r="M55" i="1"/>
  <c r="M91" i="1"/>
  <c r="P9" i="98"/>
  <c r="S8" i="98"/>
  <c r="M8" i="60" s="1"/>
  <c r="O25" i="98"/>
  <c r="S27" i="98"/>
  <c r="L27" i="60" s="1"/>
  <c r="O58" i="99"/>
  <c r="O28" i="98"/>
  <c r="O29" i="98"/>
  <c r="O30" i="98"/>
  <c r="O22" i="98"/>
  <c r="O11" i="98"/>
  <c r="O9" i="98"/>
  <c r="O12" i="98"/>
  <c r="O14" i="98"/>
  <c r="O10" i="98"/>
  <c r="O8" i="98"/>
  <c r="O13" i="98"/>
  <c r="O6" i="98"/>
  <c r="N14" i="98"/>
  <c r="N10" i="98"/>
  <c r="N8" i="98"/>
  <c r="N6" i="98"/>
  <c r="N11" i="98"/>
  <c r="N9" i="98"/>
  <c r="N12" i="98"/>
  <c r="N13" i="98"/>
  <c r="F6" i="34"/>
  <c r="K109" i="34"/>
  <c r="E108" i="34"/>
  <c r="G99" i="34"/>
  <c r="I90" i="34"/>
  <c r="E84" i="34"/>
  <c r="I82" i="34"/>
  <c r="I66" i="34"/>
  <c r="M64" i="34"/>
  <c r="K53" i="34"/>
  <c r="E52" i="34"/>
  <c r="E48" i="34"/>
  <c r="I46" i="34"/>
  <c r="M44" i="34"/>
  <c r="M44" i="32" s="1"/>
  <c r="K29" i="34"/>
  <c r="E28" i="34"/>
  <c r="I26" i="34"/>
  <c r="I22" i="34"/>
  <c r="M20" i="34"/>
  <c r="M20" i="32" s="1"/>
  <c r="G19" i="34"/>
  <c r="U114" i="34"/>
  <c r="T107" i="34"/>
  <c r="Q102" i="34"/>
  <c r="P95" i="34"/>
  <c r="U90" i="34"/>
  <c r="Q86" i="34"/>
  <c r="R85" i="34"/>
  <c r="U82" i="34"/>
  <c r="V81" i="34"/>
  <c r="W80" i="34"/>
  <c r="S76" i="34"/>
  <c r="T75" i="34"/>
  <c r="W72" i="34"/>
  <c r="O72" i="34"/>
  <c r="Q70" i="34"/>
  <c r="U66" i="34"/>
  <c r="U58" i="34"/>
  <c r="W56" i="34"/>
  <c r="W56" i="32" s="1"/>
  <c r="O56" i="34"/>
  <c r="P55" i="34"/>
  <c r="S52" i="34"/>
  <c r="S44" i="34"/>
  <c r="T35" i="34"/>
  <c r="V33" i="34"/>
  <c r="R29" i="34"/>
  <c r="S28" i="34"/>
  <c r="T27" i="34"/>
  <c r="V25" i="34"/>
  <c r="O24" i="34"/>
  <c r="S20" i="34"/>
  <c r="T19" i="34"/>
  <c r="W16" i="34"/>
  <c r="W16" i="32" s="1"/>
  <c r="Q14" i="34"/>
  <c r="R13" i="34"/>
  <c r="S12" i="34"/>
  <c r="U10" i="34"/>
  <c r="V9" i="34"/>
  <c r="W8" i="34"/>
  <c r="O8" i="34"/>
  <c r="K231" i="34"/>
  <c r="E226" i="34"/>
  <c r="I220" i="34"/>
  <c r="I216" i="34"/>
  <c r="G209" i="34"/>
  <c r="M206" i="34"/>
  <c r="M206" i="32" s="1"/>
  <c r="M202" i="34"/>
  <c r="K199" i="34"/>
  <c r="I192" i="34"/>
  <c r="K191" i="34"/>
  <c r="T59" i="34"/>
  <c r="U50" i="34"/>
  <c r="G165" i="34"/>
  <c r="M162" i="34"/>
  <c r="M162" i="32" s="1"/>
  <c r="I156" i="34"/>
  <c r="I152" i="34"/>
  <c r="E142" i="34"/>
  <c r="K135" i="34"/>
  <c r="G129" i="34"/>
  <c r="I124" i="34"/>
  <c r="W231" i="34"/>
  <c r="W231" i="32" s="1"/>
  <c r="V224" i="34"/>
  <c r="R220" i="34"/>
  <c r="W215" i="34"/>
  <c r="W215" i="32" s="1"/>
  <c r="R212" i="34"/>
  <c r="W207" i="34"/>
  <c r="S203" i="34"/>
  <c r="W199" i="34"/>
  <c r="R196" i="34"/>
  <c r="W191" i="34"/>
  <c r="W191" i="32" s="1"/>
  <c r="S187" i="34"/>
  <c r="W183" i="34"/>
  <c r="S179" i="34"/>
  <c r="W167" i="34"/>
  <c r="W159" i="34"/>
  <c r="W159" i="32" s="1"/>
  <c r="W151" i="34"/>
  <c r="W151" i="32" s="1"/>
  <c r="R148" i="34"/>
  <c r="W110" i="1"/>
  <c r="W102" i="1"/>
  <c r="W86" i="1"/>
  <c r="J54" i="99" s="1"/>
  <c r="W78" i="1"/>
  <c r="W70" i="1"/>
  <c r="W62" i="1"/>
  <c r="J44" i="99" s="1"/>
  <c r="W54" i="1"/>
  <c r="W46" i="1"/>
  <c r="W22" i="1"/>
  <c r="W14" i="1"/>
  <c r="Q10" i="98"/>
  <c r="P30" i="98"/>
  <c r="P24" i="98"/>
  <c r="S30" i="98"/>
  <c r="L30" i="60" s="1"/>
  <c r="S24" i="98"/>
  <c r="L24" i="60" s="1"/>
  <c r="Q14" i="98"/>
  <c r="Q25" i="98"/>
  <c r="P22" i="98"/>
  <c r="S28" i="98"/>
  <c r="L28" i="60" s="1"/>
  <c r="S22" i="98"/>
  <c r="Q13" i="98"/>
  <c r="Q6" i="98"/>
  <c r="M9" i="49" s="1"/>
  <c r="P26" i="98"/>
  <c r="L32" i="49" s="1"/>
  <c r="M7" i="1"/>
  <c r="J7" i="99" s="1"/>
  <c r="M19" i="1"/>
  <c r="M31" i="1"/>
  <c r="M35" i="1"/>
  <c r="M39" i="1"/>
  <c r="M51" i="1"/>
  <c r="M63" i="1"/>
  <c r="J15" i="99" s="1"/>
  <c r="M67" i="1"/>
  <c r="M71" i="1"/>
  <c r="M95" i="1"/>
  <c r="M99" i="1"/>
  <c r="M103" i="1"/>
  <c r="J58" i="99"/>
  <c r="M90" i="1"/>
  <c r="M74" i="1"/>
  <c r="M54" i="1"/>
  <c r="M42" i="1"/>
  <c r="M26" i="1"/>
  <c r="M10" i="1"/>
  <c r="J10" i="99" s="1"/>
  <c r="W108" i="1"/>
  <c r="W100" i="1"/>
  <c r="J56" i="99" s="1"/>
  <c r="W92" i="1"/>
  <c r="W84" i="1"/>
  <c r="J52" i="99" s="1"/>
  <c r="W76" i="1"/>
  <c r="J46" i="99" s="1"/>
  <c r="W68" i="1"/>
  <c r="W60" i="1"/>
  <c r="W52" i="1"/>
  <c r="W44" i="1"/>
  <c r="W36" i="1"/>
  <c r="J42" i="99" s="1"/>
  <c r="W28" i="1"/>
  <c r="W20" i="1"/>
  <c r="Q28" i="98"/>
  <c r="Q22" i="98"/>
  <c r="M229" i="1"/>
  <c r="M221" i="1"/>
  <c r="M213" i="1"/>
  <c r="W91" i="1"/>
  <c r="W83" i="1"/>
  <c r="J51" i="99" s="1"/>
  <c r="W75" i="1"/>
  <c r="W67" i="1"/>
  <c r="W59" i="1"/>
  <c r="W51" i="1"/>
  <c r="W43" i="1"/>
  <c r="W35" i="1"/>
  <c r="W27" i="1"/>
  <c r="W19" i="1"/>
  <c r="W11" i="1"/>
  <c r="R186" i="34"/>
  <c r="S185" i="34"/>
  <c r="T184" i="34"/>
  <c r="U183" i="34"/>
  <c r="V182" i="34"/>
  <c r="P180" i="34"/>
  <c r="Q179" i="34"/>
  <c r="R178" i="34"/>
  <c r="S177" i="34"/>
  <c r="U175" i="34"/>
  <c r="V174" i="34"/>
  <c r="W173" i="34"/>
  <c r="W173" i="32" s="1"/>
  <c r="O173" i="34"/>
  <c r="P172" i="34"/>
  <c r="Q171" i="34"/>
  <c r="R170" i="34"/>
  <c r="T168" i="34"/>
  <c r="V166" i="34"/>
  <c r="W165" i="34"/>
  <c r="W165" i="32" s="1"/>
  <c r="O165" i="34"/>
  <c r="P164" i="34"/>
  <c r="Q163" i="34"/>
  <c r="R162" i="34"/>
  <c r="S161" i="34"/>
  <c r="V158" i="34"/>
  <c r="W157" i="34"/>
  <c r="W157" i="32" s="1"/>
  <c r="O157" i="34"/>
  <c r="P156" i="34"/>
  <c r="R154" i="34"/>
  <c r="S153" i="34"/>
  <c r="T152" i="34"/>
  <c r="U151" i="34"/>
  <c r="V150" i="34"/>
  <c r="W149" i="34"/>
  <c r="W149" i="32" s="1"/>
  <c r="O149" i="34"/>
  <c r="P148" i="34"/>
  <c r="Q147" i="34"/>
  <c r="T144" i="34"/>
  <c r="U143" i="34"/>
  <c r="V142" i="34"/>
  <c r="W141" i="34"/>
  <c r="O141" i="34"/>
  <c r="P140" i="34"/>
  <c r="S137" i="34"/>
  <c r="T136" i="34"/>
  <c r="U135" i="34"/>
  <c r="V134" i="34"/>
  <c r="W133" i="34"/>
  <c r="W133" i="32" s="1"/>
  <c r="O133" i="34"/>
  <c r="P132" i="34"/>
  <c r="Q131" i="34"/>
  <c r="R130" i="34"/>
  <c r="S129" i="34"/>
  <c r="T128" i="34"/>
  <c r="U127" i="34"/>
  <c r="V126" i="34"/>
  <c r="W125" i="34"/>
  <c r="O125" i="34"/>
  <c r="P124" i="34"/>
  <c r="K114" i="34"/>
  <c r="M109" i="34"/>
  <c r="M109" i="32" s="1"/>
  <c r="G108" i="34"/>
  <c r="G104" i="34"/>
  <c r="I103" i="34"/>
  <c r="K102" i="34"/>
  <c r="M101" i="34"/>
  <c r="K98" i="34"/>
  <c r="M97" i="34"/>
  <c r="M97" i="32" s="1"/>
  <c r="E97" i="34"/>
  <c r="G96" i="34"/>
  <c r="I95" i="34"/>
  <c r="G92" i="34"/>
  <c r="K90" i="34"/>
  <c r="M89" i="34"/>
  <c r="M89" i="32" s="1"/>
  <c r="E89" i="34"/>
  <c r="G84" i="34"/>
  <c r="I83" i="34"/>
  <c r="K82" i="34"/>
  <c r="M77" i="34"/>
  <c r="M77" i="32" s="1"/>
  <c r="E77" i="34"/>
  <c r="G76" i="34"/>
  <c r="K70" i="34"/>
  <c r="M69" i="34"/>
  <c r="M69" i="32" s="1"/>
  <c r="E69" i="34"/>
  <c r="G68" i="34"/>
  <c r="E65" i="34"/>
  <c r="M61" i="34"/>
  <c r="M57" i="34"/>
  <c r="M57" i="32" s="1"/>
  <c r="E57" i="34"/>
  <c r="G56" i="34"/>
  <c r="E49" i="34"/>
  <c r="G48" i="34"/>
  <c r="I47" i="34"/>
  <c r="K42" i="34"/>
  <c r="M41" i="34"/>
  <c r="M41" i="32" s="1"/>
  <c r="E41" i="34"/>
  <c r="M37" i="34"/>
  <c r="G36" i="34"/>
  <c r="I35" i="34"/>
  <c r="K34" i="34"/>
  <c r="M29" i="34"/>
  <c r="M29" i="32" s="1"/>
  <c r="E29" i="34"/>
  <c r="G28" i="34"/>
  <c r="K26" i="34"/>
  <c r="I23" i="34"/>
  <c r="K22" i="34"/>
  <c r="M21" i="34"/>
  <c r="M21" i="32" s="1"/>
  <c r="G20" i="34"/>
  <c r="E17" i="34"/>
  <c r="G16" i="34"/>
  <c r="I15" i="34"/>
  <c r="M13" i="34"/>
  <c r="M13" i="32" s="1"/>
  <c r="K10" i="34"/>
  <c r="M9" i="34"/>
  <c r="E9" i="34"/>
  <c r="I7" i="34"/>
  <c r="T69" i="34"/>
  <c r="U68" i="34"/>
  <c r="T61" i="34"/>
  <c r="T53" i="34"/>
  <c r="U52" i="34"/>
  <c r="T45" i="34"/>
  <c r="T37" i="34"/>
  <c r="U36" i="34"/>
  <c r="P33" i="34"/>
  <c r="T29" i="34"/>
  <c r="U28" i="34"/>
  <c r="V27" i="34"/>
  <c r="O26" i="34"/>
  <c r="W18" i="34"/>
  <c r="W18" i="32" s="1"/>
  <c r="M8" i="1"/>
  <c r="J8" i="99" s="1"/>
  <c r="M16" i="1"/>
  <c r="M20" i="1"/>
  <c r="M24" i="1"/>
  <c r="M28" i="1"/>
  <c r="M32" i="1"/>
  <c r="M36" i="1"/>
  <c r="J12" i="99" s="1"/>
  <c r="M40" i="1"/>
  <c r="M48" i="1"/>
  <c r="M52" i="1"/>
  <c r="M56" i="1"/>
  <c r="M60" i="1"/>
  <c r="M64" i="1"/>
  <c r="M68" i="1"/>
  <c r="M72" i="1"/>
  <c r="M80" i="1"/>
  <c r="J18" i="99" s="1"/>
  <c r="M84" i="1"/>
  <c r="J22" i="99" s="1"/>
  <c r="M88" i="1"/>
  <c r="M92" i="1"/>
  <c r="M96" i="1"/>
  <c r="W221" i="1"/>
  <c r="W213" i="1"/>
  <c r="W197" i="1"/>
  <c r="K48" i="99" s="1"/>
  <c r="W189" i="1"/>
  <c r="W157" i="1"/>
  <c r="W149" i="1"/>
  <c r="W125" i="1"/>
  <c r="K38" i="99" s="1"/>
  <c r="P25" i="98"/>
  <c r="S29" i="99"/>
  <c r="P12" i="98"/>
  <c r="R28" i="98"/>
  <c r="L28" i="59" s="1"/>
  <c r="R22" i="98"/>
  <c r="N22" i="98"/>
  <c r="P13" i="98"/>
  <c r="R28" i="99"/>
  <c r="R29" i="99" s="1"/>
  <c r="R26" i="98"/>
  <c r="L26" i="59" s="1"/>
  <c r="N28" i="99"/>
  <c r="N26" i="98"/>
  <c r="L32" i="37" s="1"/>
  <c r="W12" i="1"/>
  <c r="M216" i="1"/>
  <c r="M192" i="1"/>
  <c r="M172" i="1"/>
  <c r="M160" i="1"/>
  <c r="W219" i="1"/>
  <c r="W187" i="1"/>
  <c r="W155" i="1"/>
  <c r="W139" i="1"/>
  <c r="R58" i="99"/>
  <c r="R59" i="99" s="1"/>
  <c r="S58" i="99"/>
  <c r="S59" i="99" s="1"/>
  <c r="W186" i="1"/>
  <c r="P14" i="98"/>
  <c r="R25" i="98"/>
  <c r="L25" i="59" s="1"/>
  <c r="N25" i="98"/>
  <c r="L31" i="37" s="1"/>
  <c r="P28" i="99"/>
  <c r="R30" i="98"/>
  <c r="L30" i="59" s="1"/>
  <c r="R24" i="98"/>
  <c r="L24" i="59" s="1"/>
  <c r="N30" i="98"/>
  <c r="N24" i="98"/>
  <c r="R29" i="98"/>
  <c r="L29" i="59" s="1"/>
  <c r="R23" i="98"/>
  <c r="L23" i="59" s="1"/>
  <c r="N29" i="98"/>
  <c r="L35" i="37" s="1"/>
  <c r="I115" i="34"/>
  <c r="M113" i="34"/>
  <c r="M113" i="32" s="1"/>
  <c r="E113" i="34"/>
  <c r="G112" i="34"/>
  <c r="E109" i="34"/>
  <c r="I107" i="34"/>
  <c r="K106" i="34"/>
  <c r="M105" i="34"/>
  <c r="M105" i="32" s="1"/>
  <c r="E101" i="34"/>
  <c r="G100" i="34"/>
  <c r="I99" i="34"/>
  <c r="K94" i="34"/>
  <c r="M93" i="34"/>
  <c r="M93" i="32" s="1"/>
  <c r="E93" i="34"/>
  <c r="G88" i="34"/>
  <c r="I87" i="34"/>
  <c r="K86" i="34"/>
  <c r="M81" i="34"/>
  <c r="E81" i="34"/>
  <c r="G80" i="34"/>
  <c r="I75" i="34"/>
  <c r="K74" i="34"/>
  <c r="I71" i="34"/>
  <c r="G64" i="34"/>
  <c r="I63" i="34"/>
  <c r="K62" i="34"/>
  <c r="I55" i="34"/>
  <c r="G52" i="34"/>
  <c r="I51" i="34"/>
  <c r="K46" i="34"/>
  <c r="M45" i="34"/>
  <c r="M45" i="32" s="1"/>
  <c r="E45" i="34"/>
  <c r="G40" i="34"/>
  <c r="I39" i="34"/>
  <c r="K38" i="34"/>
  <c r="M33" i="34"/>
  <c r="M33" i="32" s="1"/>
  <c r="E33" i="34"/>
  <c r="G32" i="34"/>
  <c r="I27" i="34"/>
  <c r="M25" i="34"/>
  <c r="M25" i="32" s="1"/>
  <c r="E21" i="34"/>
  <c r="I19" i="34"/>
  <c r="K14" i="34"/>
  <c r="E13" i="34"/>
  <c r="G8" i="34"/>
  <c r="P115" i="34"/>
  <c r="Q114" i="34"/>
  <c r="R113" i="34"/>
  <c r="S112" i="34"/>
  <c r="T111" i="34"/>
  <c r="V109" i="34"/>
  <c r="O108" i="34"/>
  <c r="Q106" i="34"/>
  <c r="R105" i="34"/>
  <c r="T103" i="34"/>
  <c r="V101" i="34"/>
  <c r="W100" i="34"/>
  <c r="O100" i="34"/>
  <c r="P99" i="34"/>
  <c r="R97" i="34"/>
  <c r="S96" i="34"/>
  <c r="T95" i="34"/>
  <c r="U94" i="34"/>
  <c r="T109" i="34"/>
  <c r="U108" i="34"/>
  <c r="T101" i="34"/>
  <c r="U100" i="34"/>
  <c r="T93" i="34"/>
  <c r="U84" i="34"/>
  <c r="T77" i="34"/>
  <c r="U76" i="34"/>
  <c r="U60" i="34"/>
  <c r="L6" i="34"/>
  <c r="R115" i="34"/>
  <c r="S114" i="34"/>
  <c r="T113" i="34"/>
  <c r="U112" i="34"/>
  <c r="V111" i="34"/>
  <c r="W110" i="34"/>
  <c r="W110" i="32" s="1"/>
  <c r="P109" i="34"/>
  <c r="Q108" i="34"/>
  <c r="R107" i="34"/>
  <c r="S106" i="34"/>
  <c r="T105" i="34"/>
  <c r="U104" i="34"/>
  <c r="V103" i="34"/>
  <c r="O102" i="34"/>
  <c r="P101" i="34"/>
  <c r="Q100" i="34"/>
  <c r="R99" i="34"/>
  <c r="S98" i="34"/>
  <c r="T97" i="34"/>
  <c r="U96" i="34"/>
  <c r="V95" i="34"/>
  <c r="O94" i="34"/>
  <c r="K115" i="34"/>
  <c r="M114" i="34"/>
  <c r="M114" i="32" s="1"/>
  <c r="G113" i="34"/>
  <c r="I112" i="34"/>
  <c r="K111" i="34"/>
  <c r="E110" i="34"/>
  <c r="G109" i="34"/>
  <c r="I108" i="34"/>
  <c r="M106" i="34"/>
  <c r="M106" i="32" s="1"/>
  <c r="E106" i="34"/>
  <c r="G105" i="34"/>
  <c r="K103" i="34"/>
  <c r="M102" i="34"/>
  <c r="M102" i="32" s="1"/>
  <c r="E102" i="34"/>
  <c r="I100" i="34"/>
  <c r="K99" i="34"/>
  <c r="M98" i="34"/>
  <c r="M98" i="32" s="1"/>
  <c r="G97" i="34"/>
  <c r="I96" i="34"/>
  <c r="K95" i="34"/>
  <c r="E94" i="34"/>
  <c r="G93" i="34"/>
  <c r="I92" i="34"/>
  <c r="M90" i="34"/>
  <c r="E90" i="34"/>
  <c r="G89" i="34"/>
  <c r="K87" i="34"/>
  <c r="M86" i="34"/>
  <c r="E86" i="34"/>
  <c r="I84" i="34"/>
  <c r="K83" i="34"/>
  <c r="M82" i="34"/>
  <c r="G81" i="34"/>
  <c r="I80" i="34"/>
  <c r="K79" i="34"/>
  <c r="E78" i="34"/>
  <c r="G77" i="34"/>
  <c r="I76" i="34"/>
  <c r="M74" i="34"/>
  <c r="M74" i="32" s="1"/>
  <c r="E74" i="34"/>
  <c r="G73" i="34"/>
  <c r="I72" i="34"/>
  <c r="K71" i="34"/>
  <c r="M70" i="34"/>
  <c r="M70" i="32" s="1"/>
  <c r="E70" i="34"/>
  <c r="G69" i="34"/>
  <c r="I68" i="34"/>
  <c r="K67" i="34"/>
  <c r="M66" i="34"/>
  <c r="E66" i="34"/>
  <c r="G65" i="34"/>
  <c r="I64" i="34"/>
  <c r="M62" i="34"/>
  <c r="E62" i="34"/>
  <c r="G61" i="34"/>
  <c r="I60" i="34"/>
  <c r="M58" i="34"/>
  <c r="M58" i="32" s="1"/>
  <c r="E58" i="34"/>
  <c r="G57" i="34"/>
  <c r="I56" i="34"/>
  <c r="K55" i="34"/>
  <c r="M54" i="34"/>
  <c r="M54" i="32" s="1"/>
  <c r="E54" i="34"/>
  <c r="G53" i="34"/>
  <c r="I52" i="34"/>
  <c r="M50" i="34"/>
  <c r="E50" i="34"/>
  <c r="G49" i="34"/>
  <c r="K47" i="34"/>
  <c r="M46" i="34"/>
  <c r="M46" i="32" s="1"/>
  <c r="E46" i="34"/>
  <c r="I44" i="34"/>
  <c r="K43" i="34"/>
  <c r="M42" i="34"/>
  <c r="M42" i="32" s="1"/>
  <c r="G41" i="34"/>
  <c r="I40" i="34"/>
  <c r="K39" i="34"/>
  <c r="E38" i="34"/>
  <c r="G37" i="34"/>
  <c r="I36" i="34"/>
  <c r="M34" i="34"/>
  <c r="M34" i="32" s="1"/>
  <c r="E34" i="34"/>
  <c r="G33" i="34"/>
  <c r="K31" i="34"/>
  <c r="M30" i="34"/>
  <c r="M30" i="32" s="1"/>
  <c r="E30" i="34"/>
  <c r="I28" i="34"/>
  <c r="K27" i="34"/>
  <c r="M26" i="34"/>
  <c r="M26" i="32" s="1"/>
  <c r="G25" i="34"/>
  <c r="I24" i="34"/>
  <c r="K23" i="34"/>
  <c r="E22" i="34"/>
  <c r="G21" i="34"/>
  <c r="I20" i="34"/>
  <c r="M18" i="34"/>
  <c r="M18" i="32" s="1"/>
  <c r="E18" i="34"/>
  <c r="G17" i="34"/>
  <c r="K15" i="34"/>
  <c r="M14" i="34"/>
  <c r="M14" i="32" s="1"/>
  <c r="E14" i="34"/>
  <c r="I12" i="34"/>
  <c r="K11" i="34"/>
  <c r="M10" i="34"/>
  <c r="G9" i="34"/>
  <c r="I8" i="34"/>
  <c r="P93" i="34"/>
  <c r="Q92" i="34"/>
  <c r="R91" i="34"/>
  <c r="S90" i="34"/>
  <c r="T89" i="34"/>
  <c r="V87" i="34"/>
  <c r="W86" i="34"/>
  <c r="P85" i="34"/>
  <c r="Q84" i="34"/>
  <c r="R83" i="34"/>
  <c r="S82" i="34"/>
  <c r="T81" i="34"/>
  <c r="U80" i="34"/>
  <c r="V79" i="34"/>
  <c r="O78" i="34"/>
  <c r="P77" i="34"/>
  <c r="Q76" i="34"/>
  <c r="R75" i="34"/>
  <c r="S74" i="34"/>
  <c r="T73" i="34"/>
  <c r="U72" i="34"/>
  <c r="V71" i="34"/>
  <c r="O70" i="34"/>
  <c r="P69" i="34"/>
  <c r="Q68" i="34"/>
  <c r="R67" i="34"/>
  <c r="S66" i="34"/>
  <c r="T65" i="34"/>
  <c r="V63" i="34"/>
  <c r="O62" i="34"/>
  <c r="P61" i="34"/>
  <c r="Q60" i="34"/>
  <c r="R59" i="34"/>
  <c r="S58" i="34"/>
  <c r="T57" i="34"/>
  <c r="U56" i="34"/>
  <c r="V55" i="34"/>
  <c r="W54" i="34"/>
  <c r="W54" i="32" s="1"/>
  <c r="O54" i="34"/>
  <c r="Q52" i="34"/>
  <c r="R51" i="34"/>
  <c r="S50" i="34"/>
  <c r="T49" i="34"/>
  <c r="U48" i="34"/>
  <c r="V47" i="34"/>
  <c r="W46" i="34"/>
  <c r="W46" i="32" s="1"/>
  <c r="O46" i="34"/>
  <c r="P45" i="34"/>
  <c r="Q44" i="34"/>
  <c r="S42" i="34"/>
  <c r="T41" i="34"/>
  <c r="U40" i="34"/>
  <c r="V39" i="34"/>
  <c r="W38" i="34"/>
  <c r="W38" i="32" s="1"/>
  <c r="O38" i="34"/>
  <c r="P37" i="34"/>
  <c r="Q36" i="34"/>
  <c r="R35" i="34"/>
  <c r="T33" i="34"/>
  <c r="U32" i="34"/>
  <c r="V31" i="34"/>
  <c r="W30" i="34"/>
  <c r="W30" i="32" s="1"/>
  <c r="O30" i="34"/>
  <c r="P29" i="34"/>
  <c r="Q28" i="34"/>
  <c r="R27" i="34"/>
  <c r="S26" i="34"/>
  <c r="T25" i="34"/>
  <c r="U24" i="34"/>
  <c r="W22" i="34"/>
  <c r="O22" i="34"/>
  <c r="P21" i="34"/>
  <c r="Q20" i="34"/>
  <c r="R19" i="34"/>
  <c r="S18" i="34"/>
  <c r="U16" i="34"/>
  <c r="W14" i="34"/>
  <c r="W14" i="32" s="1"/>
  <c r="O14" i="34"/>
  <c r="P13" i="34"/>
  <c r="Q12" i="34"/>
  <c r="R11" i="34"/>
  <c r="S10" i="34"/>
  <c r="T9" i="34"/>
  <c r="U8" i="34"/>
  <c r="J123" i="34"/>
  <c r="G6" i="34"/>
  <c r="U115" i="34"/>
  <c r="W113" i="34"/>
  <c r="O113" i="34"/>
  <c r="Q111" i="34"/>
  <c r="R110" i="34"/>
  <c r="S109" i="34"/>
  <c r="U107" i="34"/>
  <c r="O105" i="34"/>
  <c r="P104" i="34"/>
  <c r="U99" i="34"/>
  <c r="V98" i="34"/>
  <c r="P96" i="34"/>
  <c r="T92" i="34"/>
  <c r="V90" i="34"/>
  <c r="O89" i="34"/>
  <c r="R86" i="34"/>
  <c r="T84" i="34"/>
  <c r="V82" i="34"/>
  <c r="W81" i="34"/>
  <c r="O81" i="34"/>
  <c r="Q79" i="34"/>
  <c r="T76" i="34"/>
  <c r="U75" i="34"/>
  <c r="V74" i="34"/>
  <c r="W73" i="34"/>
  <c r="W73" i="32" s="1"/>
  <c r="O73" i="34"/>
  <c r="M228" i="1"/>
  <c r="M184" i="1"/>
  <c r="K7" i="34"/>
  <c r="K232" i="34"/>
  <c r="M231" i="34"/>
  <c r="E231" i="34"/>
  <c r="G230" i="34"/>
  <c r="I229" i="34"/>
  <c r="K228" i="34"/>
  <c r="E227" i="34"/>
  <c r="G226" i="34"/>
  <c r="I225" i="34"/>
  <c r="K224" i="34"/>
  <c r="M223" i="34"/>
  <c r="M223" i="32" s="1"/>
  <c r="E223" i="34"/>
  <c r="G222" i="34"/>
  <c r="K220" i="34"/>
  <c r="M219" i="34"/>
  <c r="M219" i="32" s="1"/>
  <c r="E219" i="34"/>
  <c r="G218" i="34"/>
  <c r="I217" i="34"/>
  <c r="K216" i="34"/>
  <c r="M215" i="34"/>
  <c r="M215" i="32" s="1"/>
  <c r="G214" i="34"/>
  <c r="I213" i="34"/>
  <c r="K212" i="34"/>
  <c r="M211" i="34"/>
  <c r="M211" i="32" s="1"/>
  <c r="E211" i="34"/>
  <c r="G210" i="34"/>
  <c r="I209" i="34"/>
  <c r="M207" i="34"/>
  <c r="E207" i="34"/>
  <c r="G206" i="34"/>
  <c r="I205" i="34"/>
  <c r="K204" i="34"/>
  <c r="M203" i="34"/>
  <c r="E203" i="34"/>
  <c r="I201" i="34"/>
  <c r="K200" i="34"/>
  <c r="M199" i="34"/>
  <c r="E199" i="34"/>
  <c r="G198" i="34"/>
  <c r="I197" i="34"/>
  <c r="K196" i="34"/>
  <c r="E195" i="34"/>
  <c r="G194" i="34"/>
  <c r="I193" i="34"/>
  <c r="K192" i="34"/>
  <c r="M191" i="34"/>
  <c r="M191" i="32" s="1"/>
  <c r="E191" i="34"/>
  <c r="G190" i="34"/>
  <c r="I189" i="34"/>
  <c r="K188" i="34"/>
  <c r="M187" i="34"/>
  <c r="M187" i="32" s="1"/>
  <c r="E187" i="34"/>
  <c r="G186" i="34"/>
  <c r="I185" i="34"/>
  <c r="K184" i="34"/>
  <c r="E183" i="34"/>
  <c r="G182" i="34"/>
  <c r="I181" i="34"/>
  <c r="K180" i="34"/>
  <c r="M179" i="34"/>
  <c r="E179" i="34"/>
  <c r="G178" i="34"/>
  <c r="K176" i="34"/>
  <c r="M175" i="34"/>
  <c r="M175" i="32" s="1"/>
  <c r="E175" i="34"/>
  <c r="G174" i="34"/>
  <c r="I173" i="34"/>
  <c r="K172" i="34"/>
  <c r="M171" i="34"/>
  <c r="M171" i="32" s="1"/>
  <c r="G170" i="34"/>
  <c r="I169" i="34"/>
  <c r="K168" i="34"/>
  <c r="M167" i="34"/>
  <c r="E167" i="34"/>
  <c r="G166" i="34"/>
  <c r="I165" i="34"/>
  <c r="M163" i="34"/>
  <c r="M163" i="32" s="1"/>
  <c r="E163" i="34"/>
  <c r="G162" i="34"/>
  <c r="I161" i="34"/>
  <c r="K160" i="34"/>
  <c r="M159" i="34"/>
  <c r="M159" i="32" s="1"/>
  <c r="E159" i="34"/>
  <c r="I157" i="34"/>
  <c r="K156" i="34"/>
  <c r="M155" i="34"/>
  <c r="M155" i="32" s="1"/>
  <c r="E155" i="34"/>
  <c r="G154" i="34"/>
  <c r="I153" i="34"/>
  <c r="K152" i="34"/>
  <c r="E151" i="34"/>
  <c r="G150" i="34"/>
  <c r="I149" i="34"/>
  <c r="K148" i="34"/>
  <c r="M147" i="34"/>
  <c r="M147" i="32" s="1"/>
  <c r="E147" i="34"/>
  <c r="G146" i="34"/>
  <c r="K144" i="34"/>
  <c r="M143" i="34"/>
  <c r="E143" i="34"/>
  <c r="G142" i="34"/>
  <c r="I141" i="34"/>
  <c r="K140" i="34"/>
  <c r="M139" i="34"/>
  <c r="M139" i="32" s="1"/>
  <c r="G138" i="34"/>
  <c r="I137" i="34"/>
  <c r="K136" i="34"/>
  <c r="M135" i="34"/>
  <c r="M135" i="32" s="1"/>
  <c r="E135" i="34"/>
  <c r="G134" i="34"/>
  <c r="I133" i="34"/>
  <c r="M131" i="34"/>
  <c r="M131" i="32" s="1"/>
  <c r="E131" i="34"/>
  <c r="G130" i="34"/>
  <c r="I129" i="34"/>
  <c r="K128" i="34"/>
  <c r="M127" i="34"/>
  <c r="E127" i="34"/>
  <c r="I125" i="34"/>
  <c r="K124" i="34"/>
  <c r="M224" i="1"/>
  <c r="M212" i="1"/>
  <c r="M208" i="1"/>
  <c r="M200" i="1"/>
  <c r="K21" i="99" s="1"/>
  <c r="M196" i="1"/>
  <c r="K17" i="99" s="1"/>
  <c r="M188" i="1"/>
  <c r="M176" i="1"/>
  <c r="M168" i="1"/>
  <c r="M164" i="1"/>
  <c r="O109" i="34"/>
  <c r="U103" i="34"/>
  <c r="P100" i="34"/>
  <c r="V93" i="34"/>
  <c r="W92" i="34"/>
  <c r="W92" i="32" s="1"/>
  <c r="O92" i="34"/>
  <c r="P91" i="34"/>
  <c r="Q90" i="34"/>
  <c r="R89" i="34"/>
  <c r="T87" i="34"/>
  <c r="U86" i="34"/>
  <c r="V85" i="34"/>
  <c r="W84" i="34"/>
  <c r="O84" i="34"/>
  <c r="P83" i="34"/>
  <c r="Q82" i="34"/>
  <c r="S80" i="34"/>
  <c r="T79" i="34"/>
  <c r="U78" i="34"/>
  <c r="V77" i="34"/>
  <c r="W76" i="34"/>
  <c r="O76" i="34"/>
  <c r="P75" i="34"/>
  <c r="Q74" i="34"/>
  <c r="R73" i="34"/>
  <c r="S72" i="34"/>
  <c r="U70" i="34"/>
  <c r="V69" i="34"/>
  <c r="W68" i="34"/>
  <c r="W68" i="32" s="1"/>
  <c r="O68" i="34"/>
  <c r="P67" i="34"/>
  <c r="Q66" i="34"/>
  <c r="R65" i="34"/>
  <c r="S64" i="34"/>
  <c r="T63" i="34"/>
  <c r="U62" i="34"/>
  <c r="V61" i="34"/>
  <c r="O60" i="34"/>
  <c r="Q58" i="34"/>
  <c r="S56" i="34"/>
  <c r="T55" i="34"/>
  <c r="U54" i="34"/>
  <c r="V53" i="34"/>
  <c r="W52" i="34"/>
  <c r="O52" i="34"/>
  <c r="P51" i="34"/>
  <c r="Q50" i="34"/>
  <c r="S48" i="34"/>
  <c r="W44" i="34"/>
  <c r="W44" i="32" s="1"/>
  <c r="P43" i="34"/>
  <c r="Q42" i="34"/>
  <c r="S40" i="34"/>
  <c r="U38" i="34"/>
  <c r="V37" i="34"/>
  <c r="O36" i="34"/>
  <c r="P35" i="34"/>
  <c r="R33" i="34"/>
  <c r="S32" i="34"/>
  <c r="T31" i="34"/>
  <c r="U30" i="34"/>
  <c r="V29" i="34"/>
  <c r="W28" i="34"/>
  <c r="W28" i="32" s="1"/>
  <c r="Q26" i="34"/>
  <c r="R25" i="34"/>
  <c r="T23" i="34"/>
  <c r="U22" i="34"/>
  <c r="V21" i="34"/>
  <c r="W20" i="34"/>
  <c r="W20" i="32" s="1"/>
  <c r="O20" i="34"/>
  <c r="P19" i="34"/>
  <c r="Q18" i="34"/>
  <c r="R17" i="34"/>
  <c r="S16" i="34"/>
  <c r="T15" i="34"/>
  <c r="V13" i="34"/>
  <c r="R9" i="34"/>
  <c r="S8" i="34"/>
  <c r="M22" i="1"/>
  <c r="M58" i="1"/>
  <c r="M86" i="1"/>
  <c r="J24" i="99" s="1"/>
  <c r="M106" i="1"/>
  <c r="W99" i="1"/>
  <c r="F73" i="34"/>
  <c r="F69" i="34"/>
  <c r="F57" i="34"/>
  <c r="F53" i="34"/>
  <c r="W209" i="1"/>
  <c r="W193" i="1"/>
  <c r="K46" i="99" s="1"/>
  <c r="W185" i="1"/>
  <c r="W161" i="1"/>
  <c r="W137" i="1"/>
  <c r="W129" i="1"/>
  <c r="S81" i="34"/>
  <c r="P76" i="34"/>
  <c r="U71" i="34"/>
  <c r="V70" i="34"/>
  <c r="Q67" i="34"/>
  <c r="U63" i="34"/>
  <c r="V46" i="34"/>
  <c r="O37" i="34"/>
  <c r="V22" i="34"/>
  <c r="Q19" i="34"/>
  <c r="U15" i="34"/>
  <c r="W13" i="34"/>
  <c r="W13" i="32" s="1"/>
  <c r="M14" i="1"/>
  <c r="M18" i="1"/>
  <c r="M30" i="1"/>
  <c r="M34" i="1"/>
  <c r="M38" i="1"/>
  <c r="M46" i="1"/>
  <c r="M50" i="1"/>
  <c r="M62" i="1"/>
  <c r="J14" i="99" s="1"/>
  <c r="M66" i="1"/>
  <c r="M70" i="1"/>
  <c r="M78" i="1"/>
  <c r="M82" i="1"/>
  <c r="J20" i="99" s="1"/>
  <c r="M94" i="1"/>
  <c r="M98" i="1"/>
  <c r="M102" i="1"/>
  <c r="M110" i="1"/>
  <c r="M114" i="1"/>
  <c r="W6" i="1"/>
  <c r="J36" i="99" s="1"/>
  <c r="W115" i="1"/>
  <c r="W107" i="1"/>
  <c r="Q232" i="34"/>
  <c r="R231" i="34"/>
  <c r="S230" i="34"/>
  <c r="T229" i="34"/>
  <c r="U228" i="34"/>
  <c r="V227" i="34"/>
  <c r="W226" i="34"/>
  <c r="W226" i="32" s="1"/>
  <c r="O226" i="34"/>
  <c r="P225" i="34"/>
  <c r="Q224" i="34"/>
  <c r="R223" i="34"/>
  <c r="S222" i="34"/>
  <c r="T221" i="34"/>
  <c r="U220" i="34"/>
  <c r="V219" i="34"/>
  <c r="W218" i="34"/>
  <c r="O218" i="34"/>
  <c r="P217" i="34"/>
  <c r="Q216" i="34"/>
  <c r="T213" i="34"/>
  <c r="U212" i="34"/>
  <c r="V211" i="34"/>
  <c r="O210" i="34"/>
  <c r="P209" i="34"/>
  <c r="Q208" i="34"/>
  <c r="R207" i="34"/>
  <c r="S206" i="34"/>
  <c r="T205" i="34"/>
  <c r="U204" i="34"/>
  <c r="V203" i="34"/>
  <c r="W202" i="34"/>
  <c r="O202" i="34"/>
  <c r="P201" i="34"/>
  <c r="Q200" i="34"/>
  <c r="W103" i="1"/>
  <c r="W95" i="1"/>
  <c r="W87" i="1"/>
  <c r="J55" i="99" s="1"/>
  <c r="W230" i="1"/>
  <c r="W222" i="1"/>
  <c r="W206" i="1"/>
  <c r="W198" i="1"/>
  <c r="K49" i="99" s="1"/>
  <c r="W182" i="1"/>
  <c r="W174" i="1"/>
  <c r="W142" i="1"/>
  <c r="P72" i="34"/>
  <c r="Q71" i="34"/>
  <c r="R70" i="34"/>
  <c r="S69" i="34"/>
  <c r="T68" i="34"/>
  <c r="U67" i="34"/>
  <c r="W65" i="34"/>
  <c r="W65" i="32" s="1"/>
  <c r="O65" i="34"/>
  <c r="Q63" i="34"/>
  <c r="S61" i="34"/>
  <c r="T60" i="34"/>
  <c r="V58" i="34"/>
  <c r="W57" i="34"/>
  <c r="W57" i="32" s="1"/>
  <c r="P56" i="34"/>
  <c r="Q55" i="34"/>
  <c r="R54" i="34"/>
  <c r="S53" i="34"/>
  <c r="T52" i="34"/>
  <c r="V50" i="34"/>
  <c r="O49" i="34"/>
  <c r="P48" i="34"/>
  <c r="Q47" i="34"/>
  <c r="R46" i="34"/>
  <c r="S45" i="34"/>
  <c r="T44" i="34"/>
  <c r="U43" i="34"/>
  <c r="W41" i="34"/>
  <c r="W41" i="32" s="1"/>
  <c r="O41" i="34"/>
  <c r="Q39" i="34"/>
  <c r="R38" i="34"/>
  <c r="S37" i="34"/>
  <c r="T36" i="34"/>
  <c r="V34" i="34"/>
  <c r="W33" i="34"/>
  <c r="W33" i="32" s="1"/>
  <c r="P32" i="34"/>
  <c r="Q31" i="34"/>
  <c r="R30" i="34"/>
  <c r="S29" i="34"/>
  <c r="U27" i="34"/>
  <c r="O25" i="34"/>
  <c r="P24" i="34"/>
  <c r="S21" i="34"/>
  <c r="T20" i="34"/>
  <c r="U19" i="34"/>
  <c r="W17" i="34"/>
  <c r="W17" i="32" s="1"/>
  <c r="O17" i="34"/>
  <c r="Q15" i="34"/>
  <c r="V10" i="34"/>
  <c r="W9" i="34"/>
  <c r="P8" i="34"/>
  <c r="W109" i="1"/>
  <c r="W101" i="1"/>
  <c r="W93" i="1"/>
  <c r="W85" i="1"/>
  <c r="J53" i="99" s="1"/>
  <c r="W77" i="1"/>
  <c r="W69" i="1"/>
  <c r="W61" i="1"/>
  <c r="W53" i="1"/>
  <c r="W45" i="1"/>
  <c r="W37" i="1"/>
  <c r="W29" i="1"/>
  <c r="W21" i="1"/>
  <c r="W13" i="1"/>
  <c r="W226" i="1"/>
  <c r="W210" i="1"/>
  <c r="W202" i="1"/>
  <c r="K53" i="99" s="1"/>
  <c r="W194" i="1"/>
  <c r="W178" i="1"/>
  <c r="W170" i="1"/>
  <c r="W162" i="1"/>
  <c r="W146" i="1"/>
  <c r="W138" i="1"/>
  <c r="W130" i="1"/>
  <c r="M230" i="1"/>
  <c r="K28" i="99" s="1"/>
  <c r="M226" i="1"/>
  <c r="M222" i="1"/>
  <c r="M214" i="1"/>
  <c r="M210" i="1"/>
  <c r="M206" i="1"/>
  <c r="M202" i="1"/>
  <c r="K23" i="99" s="1"/>
  <c r="M198" i="1"/>
  <c r="K19" i="99" s="1"/>
  <c r="M194" i="1"/>
  <c r="M190" i="1"/>
  <c r="M186" i="1"/>
  <c r="M182" i="1"/>
  <c r="M178" i="1"/>
  <c r="M174" i="1"/>
  <c r="M170" i="1"/>
  <c r="M162" i="1"/>
  <c r="M158" i="1"/>
  <c r="M150" i="1"/>
  <c r="M146" i="1"/>
  <c r="M142" i="1"/>
  <c r="M138" i="1"/>
  <c r="M134" i="1"/>
  <c r="M130" i="1"/>
  <c r="M100" i="1"/>
  <c r="J26" i="99" s="1"/>
  <c r="M104" i="1"/>
  <c r="M112" i="1"/>
  <c r="R215" i="34"/>
  <c r="S214" i="34"/>
  <c r="W210" i="34"/>
  <c r="W210" i="32" s="1"/>
  <c r="R199" i="34"/>
  <c r="S198" i="34"/>
  <c r="T197" i="34"/>
  <c r="U196" i="34"/>
  <c r="V195" i="34"/>
  <c r="W194" i="34"/>
  <c r="W194" i="32" s="1"/>
  <c r="O194" i="34"/>
  <c r="P193" i="34"/>
  <c r="Q192" i="34"/>
  <c r="R191" i="34"/>
  <c r="S190" i="34"/>
  <c r="T189" i="34"/>
  <c r="U188" i="34"/>
  <c r="V187" i="34"/>
  <c r="W186" i="34"/>
  <c r="W186" i="32" s="1"/>
  <c r="O186" i="34"/>
  <c r="P185" i="34"/>
  <c r="Q184" i="34"/>
  <c r="R183" i="34"/>
  <c r="S182" i="34"/>
  <c r="T181" i="34"/>
  <c r="U180" i="34"/>
  <c r="V179" i="34"/>
  <c r="W178" i="34"/>
  <c r="W178" i="32" s="1"/>
  <c r="O178" i="34"/>
  <c r="P177" i="34"/>
  <c r="Q176" i="34"/>
  <c r="R175" i="34"/>
  <c r="S174" i="34"/>
  <c r="T173" i="34"/>
  <c r="U172" i="34"/>
  <c r="V171" i="34"/>
  <c r="W170" i="34"/>
  <c r="W170" i="32" s="1"/>
  <c r="O170" i="34"/>
  <c r="P169" i="34"/>
  <c r="Q168" i="34"/>
  <c r="R167" i="34"/>
  <c r="S166" i="34"/>
  <c r="T165" i="34"/>
  <c r="U164" i="34"/>
  <c r="V163" i="34"/>
  <c r="W162" i="34"/>
  <c r="W162" i="32" s="1"/>
  <c r="O162" i="34"/>
  <c r="P161" i="34"/>
  <c r="Q160" i="34"/>
  <c r="R159" i="34"/>
  <c r="S158" i="34"/>
  <c r="T157" i="34"/>
  <c r="U156" i="34"/>
  <c r="V155" i="34"/>
  <c r="W154" i="34"/>
  <c r="O154" i="34"/>
  <c r="P153" i="34"/>
  <c r="Q152" i="34"/>
  <c r="R151" i="34"/>
  <c r="S150" i="34"/>
  <c r="T149" i="34"/>
  <c r="U148" i="34"/>
  <c r="V147" i="34"/>
  <c r="W146" i="34"/>
  <c r="W146" i="32" s="1"/>
  <c r="O146" i="34"/>
  <c r="P145" i="34"/>
  <c r="Q144" i="34"/>
  <c r="R143" i="34"/>
  <c r="S142" i="34"/>
  <c r="T141" i="34"/>
  <c r="U140" i="34"/>
  <c r="V139" i="34"/>
  <c r="W138" i="34"/>
  <c r="W138" i="32" s="1"/>
  <c r="O138" i="34"/>
  <c r="P137" i="34"/>
  <c r="Q136" i="34"/>
  <c r="R135" i="34"/>
  <c r="S134" i="34"/>
  <c r="T133" i="34"/>
  <c r="U132" i="34"/>
  <c r="V131" i="34"/>
  <c r="W130" i="34"/>
  <c r="O130" i="34"/>
  <c r="P129" i="34"/>
  <c r="Q128" i="34"/>
  <c r="R127" i="34"/>
  <c r="S126" i="34"/>
  <c r="T125" i="34"/>
  <c r="U124" i="34"/>
  <c r="U123" i="34"/>
  <c r="P12" i="34"/>
  <c r="U6" i="34"/>
  <c r="J111" i="34"/>
  <c r="L110" i="34"/>
  <c r="J115" i="34"/>
  <c r="L114" i="34"/>
  <c r="D114" i="34"/>
  <c r="F113" i="34"/>
  <c r="H112" i="34"/>
  <c r="D110" i="34"/>
  <c r="F109" i="34"/>
  <c r="H108" i="34"/>
  <c r="J107" i="34"/>
  <c r="L106" i="34"/>
  <c r="D106" i="34"/>
  <c r="F105" i="34"/>
  <c r="H104" i="34"/>
  <c r="J103" i="34"/>
  <c r="L102" i="34"/>
  <c r="D102" i="34"/>
  <c r="F101" i="34"/>
  <c r="H100" i="34"/>
  <c r="J99" i="34"/>
  <c r="L98" i="34"/>
  <c r="D98" i="34"/>
  <c r="F97" i="34"/>
  <c r="H96" i="34"/>
  <c r="J95" i="34"/>
  <c r="L94" i="34"/>
  <c r="D94" i="34"/>
  <c r="F93" i="34"/>
  <c r="H92" i="34"/>
  <c r="J91" i="34"/>
  <c r="L90" i="34"/>
  <c r="D90" i="34"/>
  <c r="F89" i="34"/>
  <c r="H88" i="34"/>
  <c r="J87" i="34"/>
  <c r="L86" i="34"/>
  <c r="D86" i="34"/>
  <c r="F85" i="34"/>
  <c r="H84" i="34"/>
  <c r="J83" i="34"/>
  <c r="L82" i="34"/>
  <c r="D82" i="34"/>
  <c r="F81" i="34"/>
  <c r="H80" i="34"/>
  <c r="J79" i="34"/>
  <c r="L78" i="34"/>
  <c r="D78" i="34"/>
  <c r="F77" i="34"/>
  <c r="H76" i="34"/>
  <c r="J75" i="34"/>
  <c r="L74" i="34"/>
  <c r="D74" i="34"/>
  <c r="H72" i="34"/>
  <c r="J71" i="34"/>
  <c r="L70" i="34"/>
  <c r="D70" i="34"/>
  <c r="H68" i="34"/>
  <c r="J67" i="34"/>
  <c r="L66" i="34"/>
  <c r="D66" i="34"/>
  <c r="F65" i="34"/>
  <c r="H64" i="34"/>
  <c r="J63" i="34"/>
  <c r="L62" i="34"/>
  <c r="D62" i="34"/>
  <c r="F61" i="34"/>
  <c r="H60" i="34"/>
  <c r="J59" i="34"/>
  <c r="L58" i="34"/>
  <c r="D58" i="34"/>
  <c r="H56" i="34"/>
  <c r="J55" i="34"/>
  <c r="L54" i="34"/>
  <c r="D54" i="34"/>
  <c r="H52" i="34"/>
  <c r="J51" i="34"/>
  <c r="L50" i="34"/>
  <c r="D50" i="34"/>
  <c r="F49" i="34"/>
  <c r="H48" i="34"/>
  <c r="J47" i="34"/>
  <c r="L46" i="34"/>
  <c r="D46" i="34"/>
  <c r="F45" i="34"/>
  <c r="H44" i="34"/>
  <c r="J43" i="34"/>
  <c r="L42" i="34"/>
  <c r="D42" i="34"/>
  <c r="F41" i="34"/>
  <c r="H40" i="34"/>
  <c r="J39" i="34"/>
  <c r="L38" i="34"/>
  <c r="D38" i="34"/>
  <c r="F37" i="34"/>
  <c r="H36" i="34"/>
  <c r="J35" i="34"/>
  <c r="L34" i="34"/>
  <c r="D34" i="34"/>
  <c r="F33" i="34"/>
  <c r="H32" i="34"/>
  <c r="J31" i="34"/>
  <c r="L30" i="34"/>
  <c r="D30" i="34"/>
  <c r="F29" i="34"/>
  <c r="H28" i="34"/>
  <c r="J27" i="34"/>
  <c r="L26" i="34"/>
  <c r="D26" i="34"/>
  <c r="F25" i="34"/>
  <c r="H24" i="34"/>
  <c r="J23" i="34"/>
  <c r="L22" i="34"/>
  <c r="D22" i="34"/>
  <c r="F21" i="34"/>
  <c r="H20" i="34"/>
  <c r="J19" i="34"/>
  <c r="L18" i="34"/>
  <c r="D18" i="34"/>
  <c r="F17" i="34"/>
  <c r="H16" i="34"/>
  <c r="J15" i="34"/>
  <c r="L14" i="34"/>
  <c r="D14" i="34"/>
  <c r="F13" i="34"/>
  <c r="H12" i="34"/>
  <c r="J11" i="34"/>
  <c r="L10" i="34"/>
  <c r="D10" i="34"/>
  <c r="F9" i="34"/>
  <c r="H8" i="34"/>
  <c r="J7" i="34"/>
  <c r="K6" i="34"/>
  <c r="D6" i="34"/>
  <c r="W123" i="34"/>
  <c r="V123" i="34"/>
  <c r="J232" i="34"/>
  <c r="L231" i="34"/>
  <c r="D231" i="34"/>
  <c r="F230" i="34"/>
  <c r="H229" i="34"/>
  <c r="J228" i="34"/>
  <c r="L227" i="34"/>
  <c r="D227" i="34"/>
  <c r="F226" i="34"/>
  <c r="H225" i="34"/>
  <c r="J224" i="34"/>
  <c r="L223" i="34"/>
  <c r="D223" i="34"/>
  <c r="F222" i="34"/>
  <c r="H221" i="34"/>
  <c r="J220" i="34"/>
  <c r="L219" i="34"/>
  <c r="D219" i="34"/>
  <c r="F218" i="34"/>
  <c r="H217" i="34"/>
  <c r="J216" i="34"/>
  <c r="L215" i="34"/>
  <c r="D215" i="34"/>
  <c r="F214" i="34"/>
  <c r="H213" i="34"/>
  <c r="J212" i="34"/>
  <c r="L211" i="34"/>
  <c r="D211" i="34"/>
  <c r="F210" i="34"/>
  <c r="H209" i="34"/>
  <c r="J208" i="34"/>
  <c r="L207" i="34"/>
  <c r="D207" i="34"/>
  <c r="F206" i="34"/>
  <c r="H205" i="34"/>
  <c r="J204" i="34"/>
  <c r="L203" i="34"/>
  <c r="D203" i="34"/>
  <c r="F202" i="34"/>
  <c r="H201" i="34"/>
  <c r="J200" i="34"/>
  <c r="L199" i="34"/>
  <c r="D199" i="34"/>
  <c r="F198" i="34"/>
  <c r="H197" i="34"/>
  <c r="J196" i="34"/>
  <c r="L195" i="34"/>
  <c r="D195" i="34"/>
  <c r="F194" i="34"/>
  <c r="H193" i="34"/>
  <c r="J192" i="34"/>
  <c r="L191" i="34"/>
  <c r="D191" i="34"/>
  <c r="F190" i="34"/>
  <c r="H189" i="34"/>
  <c r="J188" i="34"/>
  <c r="L187" i="34"/>
  <c r="D187" i="34"/>
  <c r="F186" i="34"/>
  <c r="H185" i="34"/>
  <c r="J184" i="34"/>
  <c r="L183" i="34"/>
  <c r="D183" i="34"/>
  <c r="F182" i="34"/>
  <c r="H181" i="34"/>
  <c r="J180" i="34"/>
  <c r="L179" i="34"/>
  <c r="D179" i="34"/>
  <c r="F178" i="34"/>
  <c r="H177" i="34"/>
  <c r="J176" i="34"/>
  <c r="L175" i="34"/>
  <c r="D175" i="34"/>
  <c r="F174" i="34"/>
  <c r="H173" i="34"/>
  <c r="J172" i="34"/>
  <c r="L171" i="34"/>
  <c r="D171" i="34"/>
  <c r="F170" i="34"/>
  <c r="H169" i="34"/>
  <c r="J168" i="34"/>
  <c r="L167" i="34"/>
  <c r="D167" i="34"/>
  <c r="F166" i="34"/>
  <c r="H165" i="34"/>
  <c r="J164" i="34"/>
  <c r="L163" i="34"/>
  <c r="D163" i="34"/>
  <c r="F162" i="34"/>
  <c r="H161" i="34"/>
  <c r="J160" i="34"/>
  <c r="L159" i="34"/>
  <c r="D159" i="34"/>
  <c r="F158" i="34"/>
  <c r="H157" i="34"/>
  <c r="J156" i="34"/>
  <c r="L155" i="34"/>
  <c r="D155" i="34"/>
  <c r="F154" i="34"/>
  <c r="H153" i="34"/>
  <c r="J152" i="34"/>
  <c r="L151" i="34"/>
  <c r="D151" i="34"/>
  <c r="F150" i="34"/>
  <c r="H149" i="34"/>
  <c r="J148" i="34"/>
  <c r="L147" i="34"/>
  <c r="D147" i="34"/>
  <c r="F146" i="34"/>
  <c r="H145" i="34"/>
  <c r="J144" i="34"/>
  <c r="L143" i="34"/>
  <c r="D143" i="34"/>
  <c r="F142" i="34"/>
  <c r="H141" i="34"/>
  <c r="J140" i="34"/>
  <c r="L139" i="34"/>
  <c r="D139" i="34"/>
  <c r="F138" i="34"/>
  <c r="H137" i="34"/>
  <c r="J136" i="34"/>
  <c r="L135" i="34"/>
  <c r="D135" i="34"/>
  <c r="F134" i="34"/>
  <c r="H133" i="34"/>
  <c r="J132" i="34"/>
  <c r="L131" i="34"/>
  <c r="D131" i="34"/>
  <c r="F130" i="34"/>
  <c r="H129" i="34"/>
  <c r="J128" i="34"/>
  <c r="L127" i="34"/>
  <c r="D127" i="34"/>
  <c r="F126" i="34"/>
  <c r="H125" i="34"/>
  <c r="J124" i="34"/>
  <c r="K123" i="34"/>
  <c r="V6" i="34"/>
  <c r="J7" i="93"/>
  <c r="I8" i="93"/>
  <c r="G10" i="93"/>
  <c r="F11" i="93"/>
  <c r="E12" i="93"/>
  <c r="D13" i="93"/>
  <c r="L13" i="93"/>
  <c r="K14" i="93"/>
  <c r="J15" i="93"/>
  <c r="I16" i="93"/>
  <c r="G18" i="93"/>
  <c r="F19" i="93"/>
  <c r="E20" i="93"/>
  <c r="L21" i="93"/>
  <c r="K22" i="93"/>
  <c r="J23" i="93"/>
  <c r="I24" i="93"/>
  <c r="H25" i="93"/>
  <c r="G26" i="93"/>
  <c r="F27" i="93"/>
  <c r="K30" i="93"/>
  <c r="J31" i="93"/>
  <c r="I32" i="93"/>
  <c r="H33" i="93"/>
  <c r="G34" i="93"/>
  <c r="F35" i="93"/>
  <c r="E36" i="93"/>
  <c r="D37" i="93"/>
  <c r="K38" i="93"/>
  <c r="J39" i="93"/>
  <c r="I40" i="93"/>
  <c r="G42" i="93"/>
  <c r="F43" i="93"/>
  <c r="E44" i="93"/>
  <c r="D45" i="93"/>
  <c r="L45" i="93"/>
  <c r="K46" i="93"/>
  <c r="J47" i="93"/>
  <c r="I48" i="93"/>
  <c r="H49" i="93"/>
  <c r="F51" i="93"/>
  <c r="D53" i="93"/>
  <c r="L53" i="93"/>
  <c r="J55" i="93"/>
  <c r="H57" i="93"/>
  <c r="G58" i="93"/>
  <c r="F59" i="93"/>
  <c r="E60" i="93"/>
  <c r="D61" i="93"/>
  <c r="L61" i="93"/>
  <c r="K62" i="93"/>
  <c r="J63" i="93"/>
  <c r="I64" i="93"/>
  <c r="H65" i="93"/>
  <c r="G66" i="93"/>
  <c r="F67" i="93"/>
  <c r="E68" i="93"/>
  <c r="D69" i="93"/>
  <c r="L69" i="93"/>
  <c r="K70" i="93"/>
  <c r="J71" i="93"/>
  <c r="I72" i="93"/>
  <c r="H73" i="93"/>
  <c r="G74" i="93"/>
  <c r="F75" i="93"/>
  <c r="E76" i="93"/>
  <c r="L77" i="93"/>
  <c r="K78" i="93"/>
  <c r="J79" i="93"/>
  <c r="I80" i="93"/>
  <c r="H81" i="93"/>
  <c r="G82" i="93"/>
  <c r="F83" i="93"/>
  <c r="E84" i="93"/>
  <c r="D85" i="93"/>
  <c r="L85" i="93"/>
  <c r="K86" i="93"/>
  <c r="J87" i="93"/>
  <c r="I88" i="93"/>
  <c r="H89" i="93"/>
  <c r="G90" i="93"/>
  <c r="F91" i="93"/>
  <c r="L93" i="93"/>
  <c r="K94" i="93"/>
  <c r="J95" i="93"/>
  <c r="I96" i="93"/>
  <c r="H97" i="93"/>
  <c r="G98" i="93"/>
  <c r="F99" i="93"/>
  <c r="E100" i="93"/>
  <c r="D101" i="93"/>
  <c r="L101" i="93"/>
  <c r="K102" i="93"/>
  <c r="J103" i="93"/>
  <c r="I104" i="93"/>
  <c r="H105" i="93"/>
  <c r="G106" i="93"/>
  <c r="F107" i="93"/>
  <c r="E108" i="93"/>
  <c r="D109" i="93"/>
  <c r="L109" i="93"/>
  <c r="K110" i="93"/>
  <c r="J111" i="93"/>
  <c r="H113" i="93"/>
  <c r="G114" i="93"/>
  <c r="F115" i="93"/>
  <c r="G9" i="93"/>
  <c r="D10" i="93"/>
  <c r="J11" i="93"/>
  <c r="H16" i="93"/>
  <c r="J22" i="93"/>
  <c r="H24" i="93"/>
  <c r="L25" i="93"/>
  <c r="L29" i="93"/>
  <c r="H32" i="93"/>
  <c r="D33" i="93"/>
  <c r="J35" i="93"/>
  <c r="J43" i="93"/>
  <c r="J46" i="93"/>
  <c r="D49" i="93"/>
  <c r="L49" i="93"/>
  <c r="J51" i="93"/>
  <c r="H56" i="93"/>
  <c r="I56" i="93"/>
  <c r="J62" i="93"/>
  <c r="L65" i="93"/>
  <c r="D73" i="93"/>
  <c r="J75" i="93"/>
  <c r="D77" i="93"/>
  <c r="H80" i="93"/>
  <c r="J86" i="93"/>
  <c r="H88" i="93"/>
  <c r="L89" i="93"/>
  <c r="D93" i="93"/>
  <c r="H96" i="93"/>
  <c r="D97" i="93"/>
  <c r="J99" i="93"/>
  <c r="H104" i="93"/>
  <c r="D105" i="93"/>
  <c r="J107" i="93"/>
  <c r="J110" i="93"/>
  <c r="D113" i="93"/>
  <c r="L113" i="93"/>
  <c r="J115" i="93"/>
  <c r="E6" i="93"/>
  <c r="F6" i="93"/>
  <c r="G6" i="93"/>
  <c r="H6" i="93"/>
  <c r="I6" i="93"/>
  <c r="J6" i="93"/>
  <c r="K6" i="93"/>
  <c r="M6" i="93"/>
  <c r="D6" i="93"/>
  <c r="I7" i="93"/>
  <c r="E8" i="93"/>
  <c r="D9" i="93"/>
  <c r="H9" i="93"/>
  <c r="L9" i="93"/>
  <c r="F10" i="93"/>
  <c r="K10" i="93"/>
  <c r="E11" i="93"/>
  <c r="H13" i="93"/>
  <c r="G14" i="93"/>
  <c r="J14" i="93"/>
  <c r="I15" i="93"/>
  <c r="D17" i="93"/>
  <c r="H17" i="93"/>
  <c r="L17" i="93"/>
  <c r="F18" i="93"/>
  <c r="K18" i="93"/>
  <c r="E19" i="93"/>
  <c r="J19" i="93"/>
  <c r="D21" i="93"/>
  <c r="H21" i="93"/>
  <c r="G22" i="93"/>
  <c r="I23" i="93"/>
  <c r="D25" i="93"/>
  <c r="F26" i="93"/>
  <c r="K26" i="93"/>
  <c r="E27" i="93"/>
  <c r="J27" i="93"/>
  <c r="D29" i="93"/>
  <c r="H29" i="93"/>
  <c r="G30" i="93"/>
  <c r="J30" i="93"/>
  <c r="I31" i="93"/>
  <c r="L33" i="93"/>
  <c r="F34" i="93"/>
  <c r="K34" i="93"/>
  <c r="E35" i="93"/>
  <c r="H37" i="93"/>
  <c r="L37" i="93"/>
  <c r="G38" i="93"/>
  <c r="J38" i="93"/>
  <c r="I39" i="93"/>
  <c r="H40" i="93"/>
  <c r="D41" i="93"/>
  <c r="H41" i="93"/>
  <c r="L41" i="93"/>
  <c r="F42" i="93"/>
  <c r="K42" i="93"/>
  <c r="E43" i="93"/>
  <c r="H45" i="93"/>
  <c r="G46" i="93"/>
  <c r="I47" i="93"/>
  <c r="H48" i="93"/>
  <c r="F50" i="93"/>
  <c r="G50" i="93"/>
  <c r="K50" i="93"/>
  <c r="E51" i="93"/>
  <c r="H53" i="93"/>
  <c r="G54" i="93"/>
  <c r="J54" i="93"/>
  <c r="K54" i="93"/>
  <c r="I55" i="93"/>
  <c r="D57" i="93"/>
  <c r="L57" i="93"/>
  <c r="F58" i="93"/>
  <c r="K58" i="93"/>
  <c r="E59" i="93"/>
  <c r="J59" i="93"/>
  <c r="H61" i="93"/>
  <c r="G62" i="93"/>
  <c r="I63" i="93"/>
  <c r="H64" i="93"/>
  <c r="D65" i="93"/>
  <c r="F66" i="93"/>
  <c r="K66" i="93"/>
  <c r="E67" i="93"/>
  <c r="J67" i="93"/>
  <c r="H69" i="93"/>
  <c r="G70" i="93"/>
  <c r="J70" i="93"/>
  <c r="I71" i="93"/>
  <c r="H72" i="93"/>
  <c r="L73" i="93"/>
  <c r="F74" i="93"/>
  <c r="K74" i="93"/>
  <c r="E75" i="93"/>
  <c r="H77" i="93"/>
  <c r="G78" i="93"/>
  <c r="J78" i="93"/>
  <c r="I79" i="93"/>
  <c r="D81" i="93"/>
  <c r="L81" i="93"/>
  <c r="F82" i="93"/>
  <c r="K82" i="93"/>
  <c r="E83" i="93"/>
  <c r="J83" i="93"/>
  <c r="H85" i="93"/>
  <c r="G86" i="93"/>
  <c r="I87" i="93"/>
  <c r="D89" i="93"/>
  <c r="F90" i="93"/>
  <c r="K90" i="93"/>
  <c r="E91" i="93"/>
  <c r="J91" i="93"/>
  <c r="H93" i="93"/>
  <c r="G94" i="93"/>
  <c r="J94" i="93"/>
  <c r="I95" i="93"/>
  <c r="L97" i="93"/>
  <c r="F98" i="93"/>
  <c r="K98" i="93"/>
  <c r="E99" i="93"/>
  <c r="H101" i="93"/>
  <c r="G102" i="93"/>
  <c r="J102" i="93"/>
  <c r="I103" i="93"/>
  <c r="L105" i="93"/>
  <c r="F106" i="93"/>
  <c r="K106" i="93"/>
  <c r="E107" i="93"/>
  <c r="H109" i="93"/>
  <c r="G110" i="93"/>
  <c r="I111" i="93"/>
  <c r="H112" i="93"/>
  <c r="I112" i="93"/>
  <c r="F114" i="93"/>
  <c r="K114" i="93"/>
  <c r="E115" i="93"/>
  <c r="Y124" i="93"/>
  <c r="Z124" i="93"/>
  <c r="AA124" i="93"/>
  <c r="AB124" i="93"/>
  <c r="AC124" i="93"/>
  <c r="AD124" i="93"/>
  <c r="AE124" i="93"/>
  <c r="AF124" i="93"/>
  <c r="AG124" i="93"/>
  <c r="AG124" i="24" s="1"/>
  <c r="Y125" i="93"/>
  <c r="Z125" i="93"/>
  <c r="AA125" i="93"/>
  <c r="AB125" i="93"/>
  <c r="AC125" i="93"/>
  <c r="AD125" i="93"/>
  <c r="AE125" i="93"/>
  <c r="AF125" i="93"/>
  <c r="AG125" i="93"/>
  <c r="AG125" i="24" s="1"/>
  <c r="Y126" i="93"/>
  <c r="Z126" i="93"/>
  <c r="AA126" i="93"/>
  <c r="AB126" i="93"/>
  <c r="AC126" i="93"/>
  <c r="AD126" i="93"/>
  <c r="AE126" i="93"/>
  <c r="AF126" i="93"/>
  <c r="AG126" i="93"/>
  <c r="AG126" i="24" s="1"/>
  <c r="Y127" i="93"/>
  <c r="Z127" i="93"/>
  <c r="AA127" i="93"/>
  <c r="AB127" i="93"/>
  <c r="AC127" i="93"/>
  <c r="AD127" i="93"/>
  <c r="AE127" i="93"/>
  <c r="AF127" i="93"/>
  <c r="AG127" i="93"/>
  <c r="AG127" i="24" s="1"/>
  <c r="Y128" i="93"/>
  <c r="Z128" i="93"/>
  <c r="AA128" i="93"/>
  <c r="AB128" i="93"/>
  <c r="AC128" i="93"/>
  <c r="AD128" i="93"/>
  <c r="AE128" i="93"/>
  <c r="AF128" i="93"/>
  <c r="AG128" i="93"/>
  <c r="AG128" i="24" s="1"/>
  <c r="Y129" i="93"/>
  <c r="Z129" i="93"/>
  <c r="AA129" i="93"/>
  <c r="AB129" i="93"/>
  <c r="AC129" i="93"/>
  <c r="AD129" i="93"/>
  <c r="AE129" i="93"/>
  <c r="AF129" i="93"/>
  <c r="AG129" i="93"/>
  <c r="Y130" i="93"/>
  <c r="Z130" i="93"/>
  <c r="AA130" i="93"/>
  <c r="AB130" i="93"/>
  <c r="AC130" i="93"/>
  <c r="AD130" i="93"/>
  <c r="AE130" i="93"/>
  <c r="AF130" i="93"/>
  <c r="AG130" i="93"/>
  <c r="AG130" i="24" s="1"/>
  <c r="Y131" i="93"/>
  <c r="Z131" i="93"/>
  <c r="AA131" i="93"/>
  <c r="AB131" i="93"/>
  <c r="AC131" i="93"/>
  <c r="AD131" i="93"/>
  <c r="AE131" i="93"/>
  <c r="AF131" i="93"/>
  <c r="AG131" i="93"/>
  <c r="AG131" i="24" s="1"/>
  <c r="Y132" i="93"/>
  <c r="Z132" i="93"/>
  <c r="AA132" i="93"/>
  <c r="AB132" i="93"/>
  <c r="AC132" i="93"/>
  <c r="AD132" i="93"/>
  <c r="AE132" i="93"/>
  <c r="AF132" i="93"/>
  <c r="AG132" i="93"/>
  <c r="AG132" i="24" s="1"/>
  <c r="Y133" i="93"/>
  <c r="Z133" i="93"/>
  <c r="AA133" i="93"/>
  <c r="AB133" i="93"/>
  <c r="AC133" i="93"/>
  <c r="AD133" i="93"/>
  <c r="AE133" i="93"/>
  <c r="AF133" i="93"/>
  <c r="AG133" i="93"/>
  <c r="AG133" i="24" s="1"/>
  <c r="Y134" i="93"/>
  <c r="Z134" i="93"/>
  <c r="AA134" i="93"/>
  <c r="AB134" i="93"/>
  <c r="AC134" i="93"/>
  <c r="AD134" i="93"/>
  <c r="AE134" i="93"/>
  <c r="AF134" i="93"/>
  <c r="AG134" i="93"/>
  <c r="Y135" i="93"/>
  <c r="Z135" i="93"/>
  <c r="AA135" i="93"/>
  <c r="AB135" i="93"/>
  <c r="AC135" i="93"/>
  <c r="AD135" i="93"/>
  <c r="AE135" i="93"/>
  <c r="AF135" i="93"/>
  <c r="AG135" i="93"/>
  <c r="AG135" i="24" s="1"/>
  <c r="Y136" i="93"/>
  <c r="Z136" i="93"/>
  <c r="AA136" i="93"/>
  <c r="AB136" i="93"/>
  <c r="AC136" i="93"/>
  <c r="AD136" i="93"/>
  <c r="AE136" i="93"/>
  <c r="AF136" i="93"/>
  <c r="AG136" i="93"/>
  <c r="AG136" i="24" s="1"/>
  <c r="Y137" i="93"/>
  <c r="Z137" i="93"/>
  <c r="AA137" i="93"/>
  <c r="AB137" i="93"/>
  <c r="AC137" i="93"/>
  <c r="AD137" i="93"/>
  <c r="AE137" i="93"/>
  <c r="AF137" i="93"/>
  <c r="AG137" i="93"/>
  <c r="Y138" i="93"/>
  <c r="Z138" i="93"/>
  <c r="AA138" i="93"/>
  <c r="AB138" i="93"/>
  <c r="AC138" i="93"/>
  <c r="AD138" i="93"/>
  <c r="AE138" i="93"/>
  <c r="AF138" i="93"/>
  <c r="AG138" i="93"/>
  <c r="AG138" i="24" s="1"/>
  <c r="Y139" i="93"/>
  <c r="Z139" i="93"/>
  <c r="AA139" i="93"/>
  <c r="AB139" i="93"/>
  <c r="AC139" i="93"/>
  <c r="AD139" i="93"/>
  <c r="AE139" i="93"/>
  <c r="AF139" i="93"/>
  <c r="AG139" i="93"/>
  <c r="AG139" i="24" s="1"/>
  <c r="Y140" i="93"/>
  <c r="Z140" i="93"/>
  <c r="AA140" i="93"/>
  <c r="AB140" i="93"/>
  <c r="AC140" i="93"/>
  <c r="AD140" i="93"/>
  <c r="AE140" i="93"/>
  <c r="AF140" i="93"/>
  <c r="AG140" i="93"/>
  <c r="AG140" i="24" s="1"/>
  <c r="Y141" i="93"/>
  <c r="Z141" i="93"/>
  <c r="AA141" i="93"/>
  <c r="AB141" i="93"/>
  <c r="AC141" i="93"/>
  <c r="AD141" i="93"/>
  <c r="AE141" i="93"/>
  <c r="AF141" i="93"/>
  <c r="AG141" i="93"/>
  <c r="AG141" i="24" s="1"/>
  <c r="Y142" i="93"/>
  <c r="Z142" i="93"/>
  <c r="AA142" i="93"/>
  <c r="AB142" i="93"/>
  <c r="AC142" i="93"/>
  <c r="AD142" i="93"/>
  <c r="AE142" i="93"/>
  <c r="AF142" i="93"/>
  <c r="AG142" i="93"/>
  <c r="AG142" i="24" s="1"/>
  <c r="Y143" i="93"/>
  <c r="Z143" i="93"/>
  <c r="AA143" i="93"/>
  <c r="AB143" i="93"/>
  <c r="AC143" i="93"/>
  <c r="AD143" i="93"/>
  <c r="AE143" i="93"/>
  <c r="AF143" i="93"/>
  <c r="AG143" i="93"/>
  <c r="AG143" i="24" s="1"/>
  <c r="Y144" i="93"/>
  <c r="Z144" i="93"/>
  <c r="AA144" i="93"/>
  <c r="AB144" i="93"/>
  <c r="AC144" i="93"/>
  <c r="AD144" i="93"/>
  <c r="AE144" i="93"/>
  <c r="AF144" i="93"/>
  <c r="AG144" i="93"/>
  <c r="AG144" i="24" s="1"/>
  <c r="Y145" i="93"/>
  <c r="Z145" i="93"/>
  <c r="AA145" i="93"/>
  <c r="AB145" i="93"/>
  <c r="AC145" i="93"/>
  <c r="AD145" i="93"/>
  <c r="AE145" i="93"/>
  <c r="AF145" i="93"/>
  <c r="AG145" i="93"/>
  <c r="Y146" i="93"/>
  <c r="Z146" i="93"/>
  <c r="AA146" i="93"/>
  <c r="AB146" i="93"/>
  <c r="AC146" i="93"/>
  <c r="AD146" i="93"/>
  <c r="AE146" i="93"/>
  <c r="AF146" i="93"/>
  <c r="AG146" i="93"/>
  <c r="AG146" i="24" s="1"/>
  <c r="Y147" i="93"/>
  <c r="Z147" i="93"/>
  <c r="AA147" i="93"/>
  <c r="AB147" i="93"/>
  <c r="AC147" i="93"/>
  <c r="AD147" i="93"/>
  <c r="AE147" i="93"/>
  <c r="AF147" i="93"/>
  <c r="AG147" i="93"/>
  <c r="AG147" i="24" s="1"/>
  <c r="Y148" i="93"/>
  <c r="Z148" i="93"/>
  <c r="AA148" i="93"/>
  <c r="AB148" i="93"/>
  <c r="AC148" i="93"/>
  <c r="AD148" i="93"/>
  <c r="AE148" i="93"/>
  <c r="AF148" i="93"/>
  <c r="AG148" i="93"/>
  <c r="AG148" i="24" s="1"/>
  <c r="Y149" i="93"/>
  <c r="Z149" i="93"/>
  <c r="AA149" i="93"/>
  <c r="AB149" i="93"/>
  <c r="AC149" i="93"/>
  <c r="AD149" i="93"/>
  <c r="AE149" i="93"/>
  <c r="AF149" i="93"/>
  <c r="AG149" i="93"/>
  <c r="AG149" i="24" s="1"/>
  <c r="Y150" i="93"/>
  <c r="Z150" i="93"/>
  <c r="AA150" i="93"/>
  <c r="AB150" i="93"/>
  <c r="AC150" i="93"/>
  <c r="AD150" i="93"/>
  <c r="AE150" i="93"/>
  <c r="AF150" i="93"/>
  <c r="AG150" i="93"/>
  <c r="AG150" i="24" s="1"/>
  <c r="Y151" i="93"/>
  <c r="Z151" i="93"/>
  <c r="AA151" i="93"/>
  <c r="AB151" i="93"/>
  <c r="AC151" i="93"/>
  <c r="AD151" i="93"/>
  <c r="AE151" i="93"/>
  <c r="AF151" i="93"/>
  <c r="AG151" i="93"/>
  <c r="AG151" i="24" s="1"/>
  <c r="Y152" i="93"/>
  <c r="Z152" i="93"/>
  <c r="AA152" i="93"/>
  <c r="AB152" i="93"/>
  <c r="AC152" i="93"/>
  <c r="AD152" i="93"/>
  <c r="AE152" i="93"/>
  <c r="AF152" i="93"/>
  <c r="AG152" i="93"/>
  <c r="AG152" i="24" s="1"/>
  <c r="Y153" i="93"/>
  <c r="Z153" i="93"/>
  <c r="AA153" i="93"/>
  <c r="AB153" i="93"/>
  <c r="AC153" i="93"/>
  <c r="AD153" i="93"/>
  <c r="AE153" i="93"/>
  <c r="AF153" i="93"/>
  <c r="AG153" i="93"/>
  <c r="Y154" i="93"/>
  <c r="Z154" i="93"/>
  <c r="AA154" i="93"/>
  <c r="AB154" i="93"/>
  <c r="AC154" i="93"/>
  <c r="AD154" i="93"/>
  <c r="AE154" i="93"/>
  <c r="AF154" i="93"/>
  <c r="AG154" i="93"/>
  <c r="AG154" i="24" s="1"/>
  <c r="Y155" i="93"/>
  <c r="Z155" i="93"/>
  <c r="AA155" i="93"/>
  <c r="AB155" i="93"/>
  <c r="AC155" i="93"/>
  <c r="AD155" i="93"/>
  <c r="AE155" i="93"/>
  <c r="AF155" i="93"/>
  <c r="AG155" i="93"/>
  <c r="AG155" i="24" s="1"/>
  <c r="Y156" i="93"/>
  <c r="Z156" i="93"/>
  <c r="AA156" i="93"/>
  <c r="AB156" i="93"/>
  <c r="AC156" i="93"/>
  <c r="AD156" i="93"/>
  <c r="AE156" i="93"/>
  <c r="AF156" i="93"/>
  <c r="AG156" i="93"/>
  <c r="AG156" i="24" s="1"/>
  <c r="Y157" i="93"/>
  <c r="Z157" i="93"/>
  <c r="AA157" i="93"/>
  <c r="AB157" i="93"/>
  <c r="AC157" i="93"/>
  <c r="AD157" i="93"/>
  <c r="AE157" i="93"/>
  <c r="AF157" i="93"/>
  <c r="AG157" i="93"/>
  <c r="Y158" i="93"/>
  <c r="Z158" i="93"/>
  <c r="AA158" i="93"/>
  <c r="AB158" i="93"/>
  <c r="AC158" i="93"/>
  <c r="AD158" i="93"/>
  <c r="AE158" i="93"/>
  <c r="AF158" i="93"/>
  <c r="AG158" i="93"/>
  <c r="AG158" i="24" s="1"/>
  <c r="Y159" i="93"/>
  <c r="Z159" i="93"/>
  <c r="AA159" i="93"/>
  <c r="AB159" i="93"/>
  <c r="AC159" i="93"/>
  <c r="AD159" i="93"/>
  <c r="AE159" i="93"/>
  <c r="AF159" i="93"/>
  <c r="AG159" i="93"/>
  <c r="AG159" i="24" s="1"/>
  <c r="Y160" i="93"/>
  <c r="Z160" i="93"/>
  <c r="AA160" i="93"/>
  <c r="AB160" i="93"/>
  <c r="AC160" i="93"/>
  <c r="AD160" i="93"/>
  <c r="AE160" i="93"/>
  <c r="AF160" i="93"/>
  <c r="AG160" i="93"/>
  <c r="AG160" i="24" s="1"/>
  <c r="Y161" i="93"/>
  <c r="Z161" i="93"/>
  <c r="AA161" i="93"/>
  <c r="AB161" i="93"/>
  <c r="AC161" i="93"/>
  <c r="AD161" i="93"/>
  <c r="AE161" i="93"/>
  <c r="AF161" i="93"/>
  <c r="AG161" i="93"/>
  <c r="Y162" i="93"/>
  <c r="Z162" i="93"/>
  <c r="AA162" i="93"/>
  <c r="AB162" i="93"/>
  <c r="AC162" i="93"/>
  <c r="AD162" i="93"/>
  <c r="AE162" i="93"/>
  <c r="AF162" i="93"/>
  <c r="AG162" i="93"/>
  <c r="AG162" i="24" s="1"/>
  <c r="Y163" i="93"/>
  <c r="Z163" i="93"/>
  <c r="AA163" i="93"/>
  <c r="AB163" i="93"/>
  <c r="AC163" i="93"/>
  <c r="AD163" i="93"/>
  <c r="AE163" i="93"/>
  <c r="AF163" i="93"/>
  <c r="AG163" i="93"/>
  <c r="AG163" i="24" s="1"/>
  <c r="Y164" i="93"/>
  <c r="Z164" i="93"/>
  <c r="AA164" i="93"/>
  <c r="AB164" i="93"/>
  <c r="AC164" i="93"/>
  <c r="AD164" i="93"/>
  <c r="AE164" i="93"/>
  <c r="AF164" i="93"/>
  <c r="AG164" i="93"/>
  <c r="AG164" i="24" s="1"/>
  <c r="Y165" i="93"/>
  <c r="Z165" i="93"/>
  <c r="AA165" i="93"/>
  <c r="AB165" i="93"/>
  <c r="AC165" i="93"/>
  <c r="AD165" i="93"/>
  <c r="AE165" i="93"/>
  <c r="AF165" i="93"/>
  <c r="AG165" i="93"/>
  <c r="AG165" i="24" s="1"/>
  <c r="Y166" i="93"/>
  <c r="Z166" i="93"/>
  <c r="AA166" i="93"/>
  <c r="AB166" i="93"/>
  <c r="AC166" i="93"/>
  <c r="AD166" i="93"/>
  <c r="AE166" i="93"/>
  <c r="AF166" i="93"/>
  <c r="AG166" i="93"/>
  <c r="AG166" i="24" s="1"/>
  <c r="Y167" i="93"/>
  <c r="Z167" i="93"/>
  <c r="AA167" i="93"/>
  <c r="AB167" i="93"/>
  <c r="AC167" i="93"/>
  <c r="AD167" i="93"/>
  <c r="AE167" i="93"/>
  <c r="AF167" i="93"/>
  <c r="AG167" i="93"/>
  <c r="AG167" i="24" s="1"/>
  <c r="Y168" i="93"/>
  <c r="Z168" i="93"/>
  <c r="AA168" i="93"/>
  <c r="AB168" i="93"/>
  <c r="AC168" i="93"/>
  <c r="AD168" i="93"/>
  <c r="AE168" i="93"/>
  <c r="AF168" i="93"/>
  <c r="AG168" i="93"/>
  <c r="AG168" i="24" s="1"/>
  <c r="Y169" i="93"/>
  <c r="Z169" i="93"/>
  <c r="AA169" i="93"/>
  <c r="AB169" i="93"/>
  <c r="AC169" i="93"/>
  <c r="AD169" i="93"/>
  <c r="AE169" i="93"/>
  <c r="AF169" i="93"/>
  <c r="AG169" i="93"/>
  <c r="Y170" i="93"/>
  <c r="Z170" i="93"/>
  <c r="AA170" i="93"/>
  <c r="AB170" i="93"/>
  <c r="AC170" i="93"/>
  <c r="AD170" i="93"/>
  <c r="AE170" i="93"/>
  <c r="AF170" i="93"/>
  <c r="AG170" i="93"/>
  <c r="AG170" i="24" s="1"/>
  <c r="Y171" i="93"/>
  <c r="Z171" i="93"/>
  <c r="AA171" i="93"/>
  <c r="AB171" i="93"/>
  <c r="AC171" i="93"/>
  <c r="AD171" i="93"/>
  <c r="AE171" i="93"/>
  <c r="AF171" i="93"/>
  <c r="AG171" i="93"/>
  <c r="AG171" i="24" s="1"/>
  <c r="Y172" i="93"/>
  <c r="Z172" i="93"/>
  <c r="AA172" i="93"/>
  <c r="AB172" i="93"/>
  <c r="AC172" i="93"/>
  <c r="AD172" i="93"/>
  <c r="AE172" i="93"/>
  <c r="AF172" i="93"/>
  <c r="AG172" i="93"/>
  <c r="AG172" i="24" s="1"/>
  <c r="Y173" i="93"/>
  <c r="Z173" i="93"/>
  <c r="AA173" i="93"/>
  <c r="AB173" i="93"/>
  <c r="AC173" i="93"/>
  <c r="AD173" i="93"/>
  <c r="AE173" i="93"/>
  <c r="AF173" i="93"/>
  <c r="AG173" i="93"/>
  <c r="AG173" i="24" s="1"/>
  <c r="Y174" i="93"/>
  <c r="Z174" i="93"/>
  <c r="AA174" i="93"/>
  <c r="AB174" i="93"/>
  <c r="AC174" i="93"/>
  <c r="AD174" i="93"/>
  <c r="AE174" i="93"/>
  <c r="AF174" i="93"/>
  <c r="AG174" i="93"/>
  <c r="AG174" i="24" s="1"/>
  <c r="Y175" i="93"/>
  <c r="Z175" i="93"/>
  <c r="AA175" i="93"/>
  <c r="AB175" i="93"/>
  <c r="AC175" i="93"/>
  <c r="AD175" i="93"/>
  <c r="AE175" i="93"/>
  <c r="AF175" i="93"/>
  <c r="AG175" i="93"/>
  <c r="AG175" i="24" s="1"/>
  <c r="Y176" i="93"/>
  <c r="Z176" i="93"/>
  <c r="AA176" i="93"/>
  <c r="AB176" i="93"/>
  <c r="AC176" i="93"/>
  <c r="AD176" i="93"/>
  <c r="AE176" i="93"/>
  <c r="AF176" i="93"/>
  <c r="AG176" i="93"/>
  <c r="AG176" i="24" s="1"/>
  <c r="Y177" i="93"/>
  <c r="Z177" i="93"/>
  <c r="AA177" i="93"/>
  <c r="AB177" i="93"/>
  <c r="AC177" i="93"/>
  <c r="AD177" i="93"/>
  <c r="AE177" i="93"/>
  <c r="AF177" i="93"/>
  <c r="AG177" i="93"/>
  <c r="Y178" i="93"/>
  <c r="Z178" i="93"/>
  <c r="AA178" i="93"/>
  <c r="AB178" i="93"/>
  <c r="AC178" i="93"/>
  <c r="AD178" i="93"/>
  <c r="AE178" i="93"/>
  <c r="AF178" i="93"/>
  <c r="AG178" i="93"/>
  <c r="AG178" i="24" s="1"/>
  <c r="Y179" i="93"/>
  <c r="Z179" i="93"/>
  <c r="AA179" i="93"/>
  <c r="AB179" i="93"/>
  <c r="AC179" i="93"/>
  <c r="AD179" i="93"/>
  <c r="AE179" i="93"/>
  <c r="AF179" i="93"/>
  <c r="AG179" i="93"/>
  <c r="AG179" i="24" s="1"/>
  <c r="Y180" i="93"/>
  <c r="Z180" i="93"/>
  <c r="AA180" i="93"/>
  <c r="AB180" i="93"/>
  <c r="AC180" i="93"/>
  <c r="AD180" i="93"/>
  <c r="AE180" i="93"/>
  <c r="AF180" i="93"/>
  <c r="AG180" i="93"/>
  <c r="AG180" i="24" s="1"/>
  <c r="Y181" i="93"/>
  <c r="Z181" i="93"/>
  <c r="AA181" i="93"/>
  <c r="AB181" i="93"/>
  <c r="AC181" i="93"/>
  <c r="AD181" i="93"/>
  <c r="AE181" i="93"/>
  <c r="AF181" i="93"/>
  <c r="AG181" i="93"/>
  <c r="AG181" i="24" s="1"/>
  <c r="Y182" i="93"/>
  <c r="Z182" i="93"/>
  <c r="AA182" i="93"/>
  <c r="AB182" i="93"/>
  <c r="AC182" i="93"/>
  <c r="AD182" i="93"/>
  <c r="AE182" i="93"/>
  <c r="AF182" i="93"/>
  <c r="AG182" i="93"/>
  <c r="AG182" i="24" s="1"/>
  <c r="Y183" i="93"/>
  <c r="Z183" i="93"/>
  <c r="AA183" i="93"/>
  <c r="AB183" i="93"/>
  <c r="AC183" i="93"/>
  <c r="AD183" i="93"/>
  <c r="AE183" i="93"/>
  <c r="AF183" i="93"/>
  <c r="AG183" i="93"/>
  <c r="AG183" i="24" s="1"/>
  <c r="Y184" i="93"/>
  <c r="Z184" i="93"/>
  <c r="AA184" i="93"/>
  <c r="AB184" i="93"/>
  <c r="AC184" i="93"/>
  <c r="AD184" i="93"/>
  <c r="AE184" i="93"/>
  <c r="AF184" i="93"/>
  <c r="AG184" i="93"/>
  <c r="AG184" i="24" s="1"/>
  <c r="Y185" i="93"/>
  <c r="Z185" i="93"/>
  <c r="AA185" i="93"/>
  <c r="AB185" i="93"/>
  <c r="AC185" i="93"/>
  <c r="AD185" i="93"/>
  <c r="AE185" i="93"/>
  <c r="AF185" i="93"/>
  <c r="AG185" i="93"/>
  <c r="Y186" i="93"/>
  <c r="Z186" i="93"/>
  <c r="AA186" i="93"/>
  <c r="AB186" i="93"/>
  <c r="AC186" i="93"/>
  <c r="AD186" i="93"/>
  <c r="AE186" i="93"/>
  <c r="AF186" i="93"/>
  <c r="AG186" i="93"/>
  <c r="AG186" i="24" s="1"/>
  <c r="Y187" i="93"/>
  <c r="Z187" i="93"/>
  <c r="AA187" i="93"/>
  <c r="AB187" i="93"/>
  <c r="AC187" i="93"/>
  <c r="AD187" i="93"/>
  <c r="AE187" i="93"/>
  <c r="AF187" i="93"/>
  <c r="AG187" i="93"/>
  <c r="AG187" i="24" s="1"/>
  <c r="Y188" i="93"/>
  <c r="Z188" i="93"/>
  <c r="AA188" i="93"/>
  <c r="AB188" i="93"/>
  <c r="AC188" i="93"/>
  <c r="AD188" i="93"/>
  <c r="AE188" i="93"/>
  <c r="AF188" i="93"/>
  <c r="AG188" i="93"/>
  <c r="AG188" i="24" s="1"/>
  <c r="Y189" i="93"/>
  <c r="Z189" i="93"/>
  <c r="AA189" i="93"/>
  <c r="AB189" i="93"/>
  <c r="AC189" i="93"/>
  <c r="AD189" i="93"/>
  <c r="AE189" i="93"/>
  <c r="AF189" i="93"/>
  <c r="AG189" i="93"/>
  <c r="AG189" i="24" s="1"/>
  <c r="Y190" i="93"/>
  <c r="Z190" i="93"/>
  <c r="AA190" i="93"/>
  <c r="AB190" i="93"/>
  <c r="AC190" i="93"/>
  <c r="AD190" i="93"/>
  <c r="AE190" i="93"/>
  <c r="AF190" i="93"/>
  <c r="AG190" i="93"/>
  <c r="AG190" i="24" s="1"/>
  <c r="Y191" i="93"/>
  <c r="Z191" i="93"/>
  <c r="AA191" i="93"/>
  <c r="AB191" i="93"/>
  <c r="AC191" i="93"/>
  <c r="AD191" i="93"/>
  <c r="AE191" i="93"/>
  <c r="AF191" i="93"/>
  <c r="AG191" i="93"/>
  <c r="AG191" i="24" s="1"/>
  <c r="Y192" i="93"/>
  <c r="Z192" i="93"/>
  <c r="AA192" i="93"/>
  <c r="AB192" i="93"/>
  <c r="AC192" i="93"/>
  <c r="AD192" i="93"/>
  <c r="AE192" i="93"/>
  <c r="AF192" i="93"/>
  <c r="AG192" i="93"/>
  <c r="AG192" i="24" s="1"/>
  <c r="Y193" i="93"/>
  <c r="Z193" i="93"/>
  <c r="AA193" i="93"/>
  <c r="AB193" i="93"/>
  <c r="AC193" i="93"/>
  <c r="AD193" i="93"/>
  <c r="AE193" i="93"/>
  <c r="AF193" i="93"/>
  <c r="AG193" i="93"/>
  <c r="Y194" i="93"/>
  <c r="Z194" i="93"/>
  <c r="AA194" i="93"/>
  <c r="AB194" i="93"/>
  <c r="AC194" i="93"/>
  <c r="AD194" i="93"/>
  <c r="AE194" i="93"/>
  <c r="AF194" i="93"/>
  <c r="AG194" i="93"/>
  <c r="AG194" i="24" s="1"/>
  <c r="Y195" i="93"/>
  <c r="Z195" i="93"/>
  <c r="AA195" i="93"/>
  <c r="AB195" i="93"/>
  <c r="AC195" i="93"/>
  <c r="AD195" i="93"/>
  <c r="AE195" i="93"/>
  <c r="AF195" i="93"/>
  <c r="AG195" i="93"/>
  <c r="AG195" i="24" s="1"/>
  <c r="Y196" i="93"/>
  <c r="Z196" i="93"/>
  <c r="AA196" i="93"/>
  <c r="AB196" i="93"/>
  <c r="AC196" i="93"/>
  <c r="AD196" i="93"/>
  <c r="AE196" i="93"/>
  <c r="AF196" i="93"/>
  <c r="AG196" i="93"/>
  <c r="AG196" i="24" s="1"/>
  <c r="Y197" i="93"/>
  <c r="Z197" i="93"/>
  <c r="AA197" i="93"/>
  <c r="AB197" i="93"/>
  <c r="AC197" i="93"/>
  <c r="AD197" i="93"/>
  <c r="AE197" i="93"/>
  <c r="AF197" i="93"/>
  <c r="AG197" i="93"/>
  <c r="AG197" i="24" s="1"/>
  <c r="Y198" i="93"/>
  <c r="Z198" i="93"/>
  <c r="AA198" i="93"/>
  <c r="AB198" i="93"/>
  <c r="AC198" i="93"/>
  <c r="AD198" i="93"/>
  <c r="AE198" i="93"/>
  <c r="AF198" i="93"/>
  <c r="AG198" i="93"/>
  <c r="AG198" i="24" s="1"/>
  <c r="Y199" i="93"/>
  <c r="Z199" i="93"/>
  <c r="AA199" i="93"/>
  <c r="AB199" i="93"/>
  <c r="AC199" i="93"/>
  <c r="AD199" i="93"/>
  <c r="AE199" i="93"/>
  <c r="AF199" i="93"/>
  <c r="AG199" i="93"/>
  <c r="AG199" i="24" s="1"/>
  <c r="Y200" i="93"/>
  <c r="Z200" i="93"/>
  <c r="AA200" i="93"/>
  <c r="AB200" i="93"/>
  <c r="AC200" i="93"/>
  <c r="AD200" i="93"/>
  <c r="AE200" i="93"/>
  <c r="AF200" i="93"/>
  <c r="AG200" i="93"/>
  <c r="AG200" i="24" s="1"/>
  <c r="Y201" i="93"/>
  <c r="Z201" i="93"/>
  <c r="AA201" i="93"/>
  <c r="AB201" i="93"/>
  <c r="AC201" i="93"/>
  <c r="AD201" i="93"/>
  <c r="AE201" i="93"/>
  <c r="AF201" i="93"/>
  <c r="AG201" i="93"/>
  <c r="Y202" i="93"/>
  <c r="Z202" i="93"/>
  <c r="AA202" i="93"/>
  <c r="AB202" i="93"/>
  <c r="AC202" i="93"/>
  <c r="AD202" i="93"/>
  <c r="AE202" i="93"/>
  <c r="AF202" i="93"/>
  <c r="AG202" i="93"/>
  <c r="Y203" i="93"/>
  <c r="Z203" i="93"/>
  <c r="AA203" i="93"/>
  <c r="AB203" i="93"/>
  <c r="AC203" i="93"/>
  <c r="AD203" i="93"/>
  <c r="AE203" i="93"/>
  <c r="AF203" i="93"/>
  <c r="AG203" i="93"/>
  <c r="AG203" i="24" s="1"/>
  <c r="Y204" i="93"/>
  <c r="Z204" i="93"/>
  <c r="AA204" i="93"/>
  <c r="AB204" i="93"/>
  <c r="AC204" i="93"/>
  <c r="AD204" i="93"/>
  <c r="AE204" i="93"/>
  <c r="AF204" i="93"/>
  <c r="AG204" i="93"/>
  <c r="AG204" i="24" s="1"/>
  <c r="Y205" i="93"/>
  <c r="Z205" i="93"/>
  <c r="AA205" i="93"/>
  <c r="AB205" i="93"/>
  <c r="AC205" i="93"/>
  <c r="AD205" i="93"/>
  <c r="AE205" i="93"/>
  <c r="AF205" i="93"/>
  <c r="AG205" i="93"/>
  <c r="AG205" i="24" s="1"/>
  <c r="Y206" i="93"/>
  <c r="Z206" i="93"/>
  <c r="AA206" i="93"/>
  <c r="AB206" i="93"/>
  <c r="AC206" i="93"/>
  <c r="AD206" i="93"/>
  <c r="AE206" i="93"/>
  <c r="AF206" i="93"/>
  <c r="AG206" i="93"/>
  <c r="AG206" i="24" s="1"/>
  <c r="Y207" i="93"/>
  <c r="Z207" i="93"/>
  <c r="AA207" i="93"/>
  <c r="AB207" i="93"/>
  <c r="AC207" i="93"/>
  <c r="AD207" i="93"/>
  <c r="AE207" i="93"/>
  <c r="AF207" i="93"/>
  <c r="AG207" i="93"/>
  <c r="AG207" i="24" s="1"/>
  <c r="Y208" i="93"/>
  <c r="Z208" i="93"/>
  <c r="AA208" i="93"/>
  <c r="AB208" i="93"/>
  <c r="AC208" i="93"/>
  <c r="AD208" i="93"/>
  <c r="AE208" i="93"/>
  <c r="AF208" i="93"/>
  <c r="AG208" i="93"/>
  <c r="AG208" i="24" s="1"/>
  <c r="Y209" i="93"/>
  <c r="Z209" i="93"/>
  <c r="AA209" i="93"/>
  <c r="AB209" i="93"/>
  <c r="AC209" i="93"/>
  <c r="AD209" i="93"/>
  <c r="AE209" i="93"/>
  <c r="AF209" i="93"/>
  <c r="AG209" i="93"/>
  <c r="Y210" i="93"/>
  <c r="Z210" i="93"/>
  <c r="AA210" i="93"/>
  <c r="AB210" i="93"/>
  <c r="AC210" i="93"/>
  <c r="AD210" i="93"/>
  <c r="AE210" i="93"/>
  <c r="AF210" i="93"/>
  <c r="AG210" i="93"/>
  <c r="Y211" i="93"/>
  <c r="Z211" i="93"/>
  <c r="AA211" i="93"/>
  <c r="AB211" i="93"/>
  <c r="AC211" i="93"/>
  <c r="AD211" i="93"/>
  <c r="AE211" i="93"/>
  <c r="AF211" i="93"/>
  <c r="AG211" i="93"/>
  <c r="AG211" i="24" s="1"/>
  <c r="Y212" i="93"/>
  <c r="Z212" i="93"/>
  <c r="AA212" i="93"/>
  <c r="AB212" i="93"/>
  <c r="AC212" i="93"/>
  <c r="AD212" i="93"/>
  <c r="AE212" i="93"/>
  <c r="AF212" i="93"/>
  <c r="AG212" i="93"/>
  <c r="AG212" i="24" s="1"/>
  <c r="Y213" i="93"/>
  <c r="Z213" i="93"/>
  <c r="AA213" i="93"/>
  <c r="AB213" i="93"/>
  <c r="AC213" i="93"/>
  <c r="AD213" i="93"/>
  <c r="AE213" i="93"/>
  <c r="AF213" i="93"/>
  <c r="AG213" i="93"/>
  <c r="AG213" i="24" s="1"/>
  <c r="Y214" i="93"/>
  <c r="Z214" i="93"/>
  <c r="AA214" i="93"/>
  <c r="AB214" i="93"/>
  <c r="AC214" i="93"/>
  <c r="AD214" i="93"/>
  <c r="AE214" i="93"/>
  <c r="AF214" i="93"/>
  <c r="AG214" i="93"/>
  <c r="AG214" i="24" s="1"/>
  <c r="Y215" i="93"/>
  <c r="Z215" i="93"/>
  <c r="AA215" i="93"/>
  <c r="AB215" i="93"/>
  <c r="AC215" i="93"/>
  <c r="AD215" i="93"/>
  <c r="AE215" i="93"/>
  <c r="AF215" i="93"/>
  <c r="AG215" i="93"/>
  <c r="AG215" i="24" s="1"/>
  <c r="Y216" i="93"/>
  <c r="Z216" i="93"/>
  <c r="AA216" i="93"/>
  <c r="AB216" i="93"/>
  <c r="AC216" i="93"/>
  <c r="AD216" i="93"/>
  <c r="AE216" i="93"/>
  <c r="AF216" i="93"/>
  <c r="AG216" i="93"/>
  <c r="AG216" i="24" s="1"/>
  <c r="Y217" i="93"/>
  <c r="Z217" i="93"/>
  <c r="AA217" i="93"/>
  <c r="AB217" i="93"/>
  <c r="AC217" i="93"/>
  <c r="AD217" i="93"/>
  <c r="AE217" i="93"/>
  <c r="AF217" i="93"/>
  <c r="AG217" i="93"/>
  <c r="Y218" i="93"/>
  <c r="Z218" i="93"/>
  <c r="AA218" i="93"/>
  <c r="AB218" i="93"/>
  <c r="AC218" i="93"/>
  <c r="AD218" i="93"/>
  <c r="AE218" i="93"/>
  <c r="AF218" i="93"/>
  <c r="AG218" i="93"/>
  <c r="Y219" i="93"/>
  <c r="Z219" i="93"/>
  <c r="AA219" i="93"/>
  <c r="AB219" i="93"/>
  <c r="AC219" i="93"/>
  <c r="AD219" i="93"/>
  <c r="AE219" i="93"/>
  <c r="AF219" i="93"/>
  <c r="AG219" i="93"/>
  <c r="AG219" i="24" s="1"/>
  <c r="Y220" i="93"/>
  <c r="Z220" i="93"/>
  <c r="AA220" i="93"/>
  <c r="AB220" i="93"/>
  <c r="AC220" i="93"/>
  <c r="AD220" i="93"/>
  <c r="AE220" i="93"/>
  <c r="AF220" i="93"/>
  <c r="AG220" i="93"/>
  <c r="AG220" i="24" s="1"/>
  <c r="Y221" i="93"/>
  <c r="Z221" i="93"/>
  <c r="AA221" i="93"/>
  <c r="AB221" i="93"/>
  <c r="AC221" i="93"/>
  <c r="AD221" i="93"/>
  <c r="AE221" i="93"/>
  <c r="AF221" i="93"/>
  <c r="AG221" i="93"/>
  <c r="AG221" i="24" s="1"/>
  <c r="Y222" i="93"/>
  <c r="Z222" i="93"/>
  <c r="AA222" i="93"/>
  <c r="AB222" i="93"/>
  <c r="AC222" i="93"/>
  <c r="AD222" i="93"/>
  <c r="AE222" i="93"/>
  <c r="AF222" i="93"/>
  <c r="AG222" i="93"/>
  <c r="AG222" i="24" s="1"/>
  <c r="Y223" i="93"/>
  <c r="Z223" i="93"/>
  <c r="AA223" i="93"/>
  <c r="AB223" i="93"/>
  <c r="AC223" i="93"/>
  <c r="AD223" i="93"/>
  <c r="AE223" i="93"/>
  <c r="AF223" i="93"/>
  <c r="AG223" i="93"/>
  <c r="AG223" i="24" s="1"/>
  <c r="Y224" i="93"/>
  <c r="Z224" i="93"/>
  <c r="AA224" i="93"/>
  <c r="AB224" i="93"/>
  <c r="AC224" i="93"/>
  <c r="AD224" i="93"/>
  <c r="AE224" i="93"/>
  <c r="AF224" i="93"/>
  <c r="AG224" i="93"/>
  <c r="AG224" i="24" s="1"/>
  <c r="Y225" i="93"/>
  <c r="Z225" i="93"/>
  <c r="AA225" i="93"/>
  <c r="AB225" i="93"/>
  <c r="AC225" i="93"/>
  <c r="AD225" i="93"/>
  <c r="AE225" i="93"/>
  <c r="AF225" i="93"/>
  <c r="AG225" i="93"/>
  <c r="Y226" i="93"/>
  <c r="Z226" i="93"/>
  <c r="AA226" i="93"/>
  <c r="AB226" i="93"/>
  <c r="AC226" i="93"/>
  <c r="AD226" i="93"/>
  <c r="AE226" i="93"/>
  <c r="AF226" i="93"/>
  <c r="AG226" i="93"/>
  <c r="Y227" i="93"/>
  <c r="Z227" i="93"/>
  <c r="AA227" i="93"/>
  <c r="AB227" i="93"/>
  <c r="AC227" i="93"/>
  <c r="AD227" i="93"/>
  <c r="AE227" i="93"/>
  <c r="AF227" i="93"/>
  <c r="AG227" i="93"/>
  <c r="AG227" i="24" s="1"/>
  <c r="Y228" i="93"/>
  <c r="Z228" i="93"/>
  <c r="AA228" i="93"/>
  <c r="AB228" i="93"/>
  <c r="AC228" i="93"/>
  <c r="AD228" i="93"/>
  <c r="AE228" i="93"/>
  <c r="AF228" i="93"/>
  <c r="AG228" i="93"/>
  <c r="AG228" i="24" s="1"/>
  <c r="Y229" i="93"/>
  <c r="Z229" i="93"/>
  <c r="AA229" i="93"/>
  <c r="AB229" i="93"/>
  <c r="AC229" i="93"/>
  <c r="AD229" i="93"/>
  <c r="AE229" i="93"/>
  <c r="AF229" i="93"/>
  <c r="AG229" i="93"/>
  <c r="AG229" i="24" s="1"/>
  <c r="Y230" i="93"/>
  <c r="Z230" i="93"/>
  <c r="AA230" i="93"/>
  <c r="AB230" i="93"/>
  <c r="AC230" i="93"/>
  <c r="AD230" i="93"/>
  <c r="AE230" i="93"/>
  <c r="AF230" i="93"/>
  <c r="AG230" i="93"/>
  <c r="AG230" i="24" s="1"/>
  <c r="Y231" i="93"/>
  <c r="Z231" i="93"/>
  <c r="AA231" i="93"/>
  <c r="AB231" i="93"/>
  <c r="AC231" i="93"/>
  <c r="AD231" i="93"/>
  <c r="AE231" i="93"/>
  <c r="AF231" i="93"/>
  <c r="AG231" i="93"/>
  <c r="AG231" i="24" s="1"/>
  <c r="Y232" i="93"/>
  <c r="Z232" i="93"/>
  <c r="AA232" i="93"/>
  <c r="AB232" i="93"/>
  <c r="AC232" i="93"/>
  <c r="AD232" i="93"/>
  <c r="AE232" i="93"/>
  <c r="AF232" i="93"/>
  <c r="AG232" i="93"/>
  <c r="AG232" i="24" s="1"/>
  <c r="Z123" i="93"/>
  <c r="AA123" i="93"/>
  <c r="AB123" i="93"/>
  <c r="AC123" i="93"/>
  <c r="AD123" i="93"/>
  <c r="AE123" i="93"/>
  <c r="AF123" i="93"/>
  <c r="AG123" i="93"/>
  <c r="AG123" i="24" s="1"/>
  <c r="Y123" i="93"/>
  <c r="O124" i="93"/>
  <c r="P124" i="93"/>
  <c r="Q124" i="93"/>
  <c r="R124" i="93"/>
  <c r="S124" i="93"/>
  <c r="T124" i="93"/>
  <c r="U124" i="93"/>
  <c r="V124" i="93"/>
  <c r="W124" i="93"/>
  <c r="O125" i="93"/>
  <c r="P125" i="93"/>
  <c r="Q125" i="93"/>
  <c r="R125" i="93"/>
  <c r="S125" i="93"/>
  <c r="T125" i="93"/>
  <c r="U125" i="93"/>
  <c r="V125" i="93"/>
  <c r="W125" i="93"/>
  <c r="O126" i="93"/>
  <c r="P126" i="93"/>
  <c r="Q126" i="93"/>
  <c r="R126" i="93"/>
  <c r="S126" i="93"/>
  <c r="T126" i="93"/>
  <c r="U126" i="93"/>
  <c r="V126" i="93"/>
  <c r="W126" i="93"/>
  <c r="O127" i="93"/>
  <c r="P127" i="93"/>
  <c r="Q127" i="93"/>
  <c r="R127" i="93"/>
  <c r="S127" i="93"/>
  <c r="T127" i="93"/>
  <c r="U127" i="93"/>
  <c r="V127" i="93"/>
  <c r="W127" i="93"/>
  <c r="O128" i="93"/>
  <c r="P128" i="93"/>
  <c r="Q128" i="93"/>
  <c r="R128" i="93"/>
  <c r="S128" i="93"/>
  <c r="T128" i="93"/>
  <c r="U128" i="93"/>
  <c r="V128" i="93"/>
  <c r="W128" i="93"/>
  <c r="O129" i="93"/>
  <c r="P129" i="93"/>
  <c r="Q129" i="93"/>
  <c r="R129" i="93"/>
  <c r="S129" i="93"/>
  <c r="T129" i="93"/>
  <c r="U129" i="93"/>
  <c r="V129" i="93"/>
  <c r="W129" i="93"/>
  <c r="O130" i="93"/>
  <c r="P130" i="93"/>
  <c r="Q130" i="93"/>
  <c r="R130" i="93"/>
  <c r="S130" i="93"/>
  <c r="T130" i="93"/>
  <c r="U130" i="93"/>
  <c r="V130" i="93"/>
  <c r="W130" i="93"/>
  <c r="O131" i="93"/>
  <c r="P131" i="93"/>
  <c r="Q131" i="93"/>
  <c r="R131" i="93"/>
  <c r="S131" i="93"/>
  <c r="T131" i="93"/>
  <c r="U131" i="93"/>
  <c r="V131" i="93"/>
  <c r="W131" i="93"/>
  <c r="O132" i="93"/>
  <c r="P132" i="93"/>
  <c r="Q132" i="93"/>
  <c r="R132" i="93"/>
  <c r="S132" i="93"/>
  <c r="T132" i="93"/>
  <c r="U132" i="93"/>
  <c r="V132" i="93"/>
  <c r="W132" i="93"/>
  <c r="O133" i="93"/>
  <c r="P133" i="93"/>
  <c r="Q133" i="93"/>
  <c r="R133" i="93"/>
  <c r="S133" i="93"/>
  <c r="T133" i="93"/>
  <c r="U133" i="93"/>
  <c r="V133" i="93"/>
  <c r="W133" i="93"/>
  <c r="O134" i="93"/>
  <c r="P134" i="93"/>
  <c r="Q134" i="93"/>
  <c r="R134" i="93"/>
  <c r="S134" i="93"/>
  <c r="T134" i="93"/>
  <c r="U134" i="93"/>
  <c r="V134" i="93"/>
  <c r="W134" i="93"/>
  <c r="O135" i="93"/>
  <c r="P135" i="93"/>
  <c r="Q135" i="93"/>
  <c r="R135" i="93"/>
  <c r="S135" i="93"/>
  <c r="T135" i="93"/>
  <c r="U135" i="93"/>
  <c r="V135" i="93"/>
  <c r="W135" i="93"/>
  <c r="O136" i="93"/>
  <c r="P136" i="93"/>
  <c r="Q136" i="93"/>
  <c r="R136" i="93"/>
  <c r="S136" i="93"/>
  <c r="T136" i="93"/>
  <c r="U136" i="93"/>
  <c r="V136" i="93"/>
  <c r="W136" i="93"/>
  <c r="O137" i="93"/>
  <c r="P137" i="93"/>
  <c r="Q137" i="93"/>
  <c r="R137" i="93"/>
  <c r="S137" i="93"/>
  <c r="T137" i="93"/>
  <c r="U137" i="93"/>
  <c r="V137" i="93"/>
  <c r="W137" i="93"/>
  <c r="O138" i="93"/>
  <c r="P138" i="93"/>
  <c r="Q138" i="93"/>
  <c r="R138" i="93"/>
  <c r="S138" i="93"/>
  <c r="T138" i="93"/>
  <c r="U138" i="93"/>
  <c r="V138" i="93"/>
  <c r="W138" i="93"/>
  <c r="O139" i="93"/>
  <c r="P139" i="93"/>
  <c r="Q139" i="93"/>
  <c r="R139" i="93"/>
  <c r="S139" i="93"/>
  <c r="T139" i="93"/>
  <c r="U139" i="93"/>
  <c r="V139" i="93"/>
  <c r="W139" i="93"/>
  <c r="O140" i="93"/>
  <c r="P140" i="93"/>
  <c r="Q140" i="93"/>
  <c r="R140" i="93"/>
  <c r="S140" i="93"/>
  <c r="T140" i="93"/>
  <c r="U140" i="93"/>
  <c r="V140" i="93"/>
  <c r="W140" i="93"/>
  <c r="O141" i="93"/>
  <c r="P141" i="93"/>
  <c r="Q141" i="93"/>
  <c r="R141" i="93"/>
  <c r="S141" i="93"/>
  <c r="T141" i="93"/>
  <c r="U141" i="93"/>
  <c r="V141" i="93"/>
  <c r="W141" i="93"/>
  <c r="O142" i="93"/>
  <c r="P142" i="93"/>
  <c r="Q142" i="93"/>
  <c r="R142" i="93"/>
  <c r="S142" i="93"/>
  <c r="T142" i="93"/>
  <c r="U142" i="93"/>
  <c r="V142" i="93"/>
  <c r="W142" i="93"/>
  <c r="W142" i="24" s="1"/>
  <c r="O143" i="93"/>
  <c r="P143" i="93"/>
  <c r="Q143" i="93"/>
  <c r="R143" i="93"/>
  <c r="S143" i="93"/>
  <c r="T143" i="93"/>
  <c r="U143" i="93"/>
  <c r="V143" i="93"/>
  <c r="W143" i="93"/>
  <c r="O144" i="93"/>
  <c r="P144" i="93"/>
  <c r="Q144" i="93"/>
  <c r="R144" i="93"/>
  <c r="S144" i="93"/>
  <c r="T144" i="93"/>
  <c r="U144" i="93"/>
  <c r="V144" i="93"/>
  <c r="W144" i="93"/>
  <c r="O145" i="93"/>
  <c r="P145" i="93"/>
  <c r="Q145" i="93"/>
  <c r="R145" i="93"/>
  <c r="S145" i="93"/>
  <c r="T145" i="93"/>
  <c r="U145" i="93"/>
  <c r="V145" i="93"/>
  <c r="W145" i="93"/>
  <c r="O146" i="93"/>
  <c r="P146" i="93"/>
  <c r="Q146" i="93"/>
  <c r="R146" i="93"/>
  <c r="S146" i="93"/>
  <c r="T146" i="93"/>
  <c r="U146" i="93"/>
  <c r="V146" i="93"/>
  <c r="W146" i="93"/>
  <c r="O147" i="93"/>
  <c r="P147" i="93"/>
  <c r="Q147" i="93"/>
  <c r="R147" i="93"/>
  <c r="S147" i="93"/>
  <c r="T147" i="93"/>
  <c r="U147" i="93"/>
  <c r="V147" i="93"/>
  <c r="W147" i="93"/>
  <c r="O148" i="93"/>
  <c r="P148" i="93"/>
  <c r="Q148" i="93"/>
  <c r="R148" i="93"/>
  <c r="S148" i="93"/>
  <c r="T148" i="93"/>
  <c r="U148" i="93"/>
  <c r="V148" i="93"/>
  <c r="W148" i="93"/>
  <c r="O149" i="93"/>
  <c r="P149" i="93"/>
  <c r="Q149" i="93"/>
  <c r="R149" i="93"/>
  <c r="S149" i="93"/>
  <c r="T149" i="93"/>
  <c r="U149" i="93"/>
  <c r="V149" i="93"/>
  <c r="W149" i="93"/>
  <c r="O150" i="93"/>
  <c r="P150" i="93"/>
  <c r="Q150" i="93"/>
  <c r="R150" i="93"/>
  <c r="S150" i="93"/>
  <c r="T150" i="93"/>
  <c r="U150" i="93"/>
  <c r="V150" i="93"/>
  <c r="W150" i="93"/>
  <c r="O151" i="93"/>
  <c r="P151" i="93"/>
  <c r="Q151" i="93"/>
  <c r="R151" i="93"/>
  <c r="S151" i="93"/>
  <c r="T151" i="93"/>
  <c r="U151" i="93"/>
  <c r="V151" i="93"/>
  <c r="W151" i="93"/>
  <c r="O152" i="93"/>
  <c r="P152" i="93"/>
  <c r="Q152" i="93"/>
  <c r="R152" i="93"/>
  <c r="S152" i="93"/>
  <c r="T152" i="93"/>
  <c r="U152" i="93"/>
  <c r="V152" i="93"/>
  <c r="W152" i="93"/>
  <c r="O153" i="93"/>
  <c r="P153" i="93"/>
  <c r="Q153" i="93"/>
  <c r="R153" i="93"/>
  <c r="S153" i="93"/>
  <c r="T153" i="93"/>
  <c r="U153" i="93"/>
  <c r="V153" i="93"/>
  <c r="W153" i="93"/>
  <c r="O154" i="93"/>
  <c r="P154" i="93"/>
  <c r="Q154" i="93"/>
  <c r="R154" i="93"/>
  <c r="S154" i="93"/>
  <c r="T154" i="93"/>
  <c r="U154" i="93"/>
  <c r="V154" i="93"/>
  <c r="W154" i="93"/>
  <c r="O155" i="93"/>
  <c r="P155" i="93"/>
  <c r="Q155" i="93"/>
  <c r="R155" i="93"/>
  <c r="S155" i="93"/>
  <c r="T155" i="93"/>
  <c r="U155" i="93"/>
  <c r="V155" i="93"/>
  <c r="W155" i="93"/>
  <c r="O156" i="93"/>
  <c r="P156" i="93"/>
  <c r="Q156" i="93"/>
  <c r="R156" i="93"/>
  <c r="S156" i="93"/>
  <c r="T156" i="93"/>
  <c r="U156" i="93"/>
  <c r="V156" i="93"/>
  <c r="W156" i="93"/>
  <c r="O157" i="93"/>
  <c r="P157" i="93"/>
  <c r="Q157" i="93"/>
  <c r="R157" i="93"/>
  <c r="S157" i="93"/>
  <c r="T157" i="93"/>
  <c r="U157" i="93"/>
  <c r="V157" i="93"/>
  <c r="W157" i="93"/>
  <c r="O158" i="93"/>
  <c r="P158" i="93"/>
  <c r="Q158" i="93"/>
  <c r="R158" i="93"/>
  <c r="S158" i="93"/>
  <c r="T158" i="93"/>
  <c r="U158" i="93"/>
  <c r="V158" i="93"/>
  <c r="W158" i="93"/>
  <c r="O159" i="93"/>
  <c r="P159" i="93"/>
  <c r="Q159" i="93"/>
  <c r="R159" i="93"/>
  <c r="S159" i="93"/>
  <c r="T159" i="93"/>
  <c r="U159" i="93"/>
  <c r="V159" i="93"/>
  <c r="W159" i="93"/>
  <c r="O160" i="93"/>
  <c r="P160" i="93"/>
  <c r="Q160" i="93"/>
  <c r="R160" i="93"/>
  <c r="S160" i="93"/>
  <c r="T160" i="93"/>
  <c r="U160" i="93"/>
  <c r="V160" i="93"/>
  <c r="W160" i="93"/>
  <c r="O161" i="93"/>
  <c r="P161" i="93"/>
  <c r="Q161" i="93"/>
  <c r="R161" i="93"/>
  <c r="S161" i="93"/>
  <c r="T161" i="93"/>
  <c r="U161" i="93"/>
  <c r="V161" i="93"/>
  <c r="W161" i="93"/>
  <c r="O162" i="93"/>
  <c r="P162" i="93"/>
  <c r="Q162" i="93"/>
  <c r="R162" i="93"/>
  <c r="S162" i="93"/>
  <c r="T162" i="93"/>
  <c r="U162" i="93"/>
  <c r="V162" i="93"/>
  <c r="W162" i="93"/>
  <c r="O163" i="93"/>
  <c r="P163" i="93"/>
  <c r="Q163" i="93"/>
  <c r="R163" i="93"/>
  <c r="S163" i="93"/>
  <c r="T163" i="93"/>
  <c r="U163" i="93"/>
  <c r="V163" i="93"/>
  <c r="W163" i="93"/>
  <c r="O164" i="93"/>
  <c r="P164" i="93"/>
  <c r="Q164" i="93"/>
  <c r="R164" i="93"/>
  <c r="S164" i="93"/>
  <c r="T164" i="93"/>
  <c r="U164" i="93"/>
  <c r="V164" i="93"/>
  <c r="W164" i="93"/>
  <c r="O165" i="93"/>
  <c r="P165" i="93"/>
  <c r="Q165" i="93"/>
  <c r="R165" i="93"/>
  <c r="S165" i="93"/>
  <c r="T165" i="93"/>
  <c r="U165" i="93"/>
  <c r="V165" i="93"/>
  <c r="W165" i="93"/>
  <c r="O166" i="93"/>
  <c r="P166" i="93"/>
  <c r="Q166" i="93"/>
  <c r="R166" i="93"/>
  <c r="S166" i="93"/>
  <c r="T166" i="93"/>
  <c r="U166" i="93"/>
  <c r="V166" i="93"/>
  <c r="W166" i="93"/>
  <c r="O167" i="93"/>
  <c r="P167" i="93"/>
  <c r="Q167" i="93"/>
  <c r="R167" i="93"/>
  <c r="S167" i="93"/>
  <c r="T167" i="93"/>
  <c r="U167" i="93"/>
  <c r="V167" i="93"/>
  <c r="W167" i="93"/>
  <c r="O168" i="93"/>
  <c r="P168" i="93"/>
  <c r="Q168" i="93"/>
  <c r="R168" i="93"/>
  <c r="S168" i="93"/>
  <c r="T168" i="93"/>
  <c r="U168" i="93"/>
  <c r="V168" i="93"/>
  <c r="W168" i="93"/>
  <c r="O169" i="93"/>
  <c r="P169" i="93"/>
  <c r="Q169" i="93"/>
  <c r="R169" i="93"/>
  <c r="S169" i="93"/>
  <c r="T169" i="93"/>
  <c r="U169" i="93"/>
  <c r="V169" i="93"/>
  <c r="W169" i="93"/>
  <c r="O170" i="93"/>
  <c r="P170" i="93"/>
  <c r="Q170" i="93"/>
  <c r="R170" i="93"/>
  <c r="S170" i="93"/>
  <c r="T170" i="93"/>
  <c r="U170" i="93"/>
  <c r="V170" i="93"/>
  <c r="W170" i="93"/>
  <c r="O171" i="93"/>
  <c r="P171" i="93"/>
  <c r="Q171" i="93"/>
  <c r="R171" i="93"/>
  <c r="S171" i="93"/>
  <c r="T171" i="93"/>
  <c r="U171" i="93"/>
  <c r="V171" i="93"/>
  <c r="W171" i="93"/>
  <c r="O172" i="93"/>
  <c r="P172" i="93"/>
  <c r="Q172" i="93"/>
  <c r="R172" i="93"/>
  <c r="S172" i="93"/>
  <c r="T172" i="93"/>
  <c r="U172" i="93"/>
  <c r="V172" i="93"/>
  <c r="W172" i="93"/>
  <c r="O173" i="93"/>
  <c r="P173" i="93"/>
  <c r="Q173" i="93"/>
  <c r="R173" i="93"/>
  <c r="S173" i="93"/>
  <c r="T173" i="93"/>
  <c r="U173" i="93"/>
  <c r="V173" i="93"/>
  <c r="W173" i="93"/>
  <c r="O174" i="93"/>
  <c r="P174" i="93"/>
  <c r="Q174" i="93"/>
  <c r="R174" i="93"/>
  <c r="S174" i="93"/>
  <c r="T174" i="93"/>
  <c r="U174" i="93"/>
  <c r="V174" i="93"/>
  <c r="W174" i="93"/>
  <c r="O175" i="93"/>
  <c r="P175" i="93"/>
  <c r="Q175" i="93"/>
  <c r="R175" i="93"/>
  <c r="S175" i="93"/>
  <c r="T175" i="93"/>
  <c r="U175" i="93"/>
  <c r="V175" i="93"/>
  <c r="W175" i="93"/>
  <c r="O176" i="93"/>
  <c r="P176" i="93"/>
  <c r="Q176" i="93"/>
  <c r="R176" i="93"/>
  <c r="S176" i="93"/>
  <c r="T176" i="93"/>
  <c r="U176" i="93"/>
  <c r="V176" i="93"/>
  <c r="W176" i="93"/>
  <c r="O177" i="93"/>
  <c r="P177" i="93"/>
  <c r="Q177" i="93"/>
  <c r="R177" i="93"/>
  <c r="S177" i="93"/>
  <c r="T177" i="93"/>
  <c r="U177" i="93"/>
  <c r="V177" i="93"/>
  <c r="W177" i="93"/>
  <c r="O178" i="93"/>
  <c r="P178" i="93"/>
  <c r="Q178" i="93"/>
  <c r="R178" i="93"/>
  <c r="S178" i="93"/>
  <c r="T178" i="93"/>
  <c r="U178" i="93"/>
  <c r="V178" i="93"/>
  <c r="W178" i="93"/>
  <c r="O179" i="93"/>
  <c r="P179" i="93"/>
  <c r="Q179" i="93"/>
  <c r="R179" i="93"/>
  <c r="S179" i="93"/>
  <c r="T179" i="93"/>
  <c r="U179" i="93"/>
  <c r="V179" i="93"/>
  <c r="W179" i="93"/>
  <c r="O180" i="93"/>
  <c r="P180" i="93"/>
  <c r="Q180" i="93"/>
  <c r="R180" i="93"/>
  <c r="S180" i="93"/>
  <c r="T180" i="93"/>
  <c r="U180" i="93"/>
  <c r="V180" i="93"/>
  <c r="W180" i="93"/>
  <c r="O181" i="93"/>
  <c r="P181" i="93"/>
  <c r="Q181" i="93"/>
  <c r="R181" i="93"/>
  <c r="S181" i="93"/>
  <c r="T181" i="93"/>
  <c r="U181" i="93"/>
  <c r="V181" i="93"/>
  <c r="W181" i="93"/>
  <c r="O182" i="93"/>
  <c r="P182" i="93"/>
  <c r="Q182" i="93"/>
  <c r="R182" i="93"/>
  <c r="S182" i="93"/>
  <c r="T182" i="93"/>
  <c r="U182" i="93"/>
  <c r="V182" i="93"/>
  <c r="W182" i="93"/>
  <c r="O183" i="93"/>
  <c r="P183" i="93"/>
  <c r="Q183" i="93"/>
  <c r="R183" i="93"/>
  <c r="S183" i="93"/>
  <c r="T183" i="93"/>
  <c r="U183" i="93"/>
  <c r="V183" i="93"/>
  <c r="W183" i="93"/>
  <c r="O184" i="93"/>
  <c r="P184" i="93"/>
  <c r="Q184" i="93"/>
  <c r="R184" i="93"/>
  <c r="S184" i="93"/>
  <c r="T184" i="93"/>
  <c r="U184" i="93"/>
  <c r="V184" i="93"/>
  <c r="W184" i="93"/>
  <c r="O185" i="93"/>
  <c r="P185" i="93"/>
  <c r="Q185" i="93"/>
  <c r="R185" i="93"/>
  <c r="S185" i="93"/>
  <c r="T185" i="93"/>
  <c r="U185" i="93"/>
  <c r="V185" i="93"/>
  <c r="W185" i="93"/>
  <c r="O186" i="93"/>
  <c r="P186" i="93"/>
  <c r="Q186" i="93"/>
  <c r="R186" i="93"/>
  <c r="S186" i="93"/>
  <c r="T186" i="93"/>
  <c r="U186" i="93"/>
  <c r="V186" i="93"/>
  <c r="W186" i="93"/>
  <c r="O187" i="93"/>
  <c r="P187" i="93"/>
  <c r="Q187" i="93"/>
  <c r="R187" i="93"/>
  <c r="S187" i="93"/>
  <c r="T187" i="93"/>
  <c r="U187" i="93"/>
  <c r="V187" i="93"/>
  <c r="W187" i="93"/>
  <c r="O188" i="93"/>
  <c r="P188" i="93"/>
  <c r="Q188" i="93"/>
  <c r="R188" i="93"/>
  <c r="S188" i="93"/>
  <c r="T188" i="93"/>
  <c r="U188" i="93"/>
  <c r="V188" i="93"/>
  <c r="W188" i="93"/>
  <c r="O189" i="93"/>
  <c r="P189" i="93"/>
  <c r="Q189" i="93"/>
  <c r="R189" i="93"/>
  <c r="S189" i="93"/>
  <c r="T189" i="93"/>
  <c r="U189" i="93"/>
  <c r="V189" i="93"/>
  <c r="W189" i="93"/>
  <c r="O190" i="93"/>
  <c r="P190" i="93"/>
  <c r="Q190" i="93"/>
  <c r="R190" i="93"/>
  <c r="S190" i="93"/>
  <c r="T190" i="93"/>
  <c r="U190" i="93"/>
  <c r="V190" i="93"/>
  <c r="W190" i="93"/>
  <c r="O191" i="93"/>
  <c r="P191" i="93"/>
  <c r="Q191" i="93"/>
  <c r="R191" i="93"/>
  <c r="S191" i="93"/>
  <c r="T191" i="93"/>
  <c r="U191" i="93"/>
  <c r="V191" i="93"/>
  <c r="W191" i="93"/>
  <c r="O192" i="93"/>
  <c r="P192" i="93"/>
  <c r="Q192" i="93"/>
  <c r="R192" i="93"/>
  <c r="S192" i="93"/>
  <c r="T192" i="93"/>
  <c r="U192" i="93"/>
  <c r="V192" i="93"/>
  <c r="W192" i="93"/>
  <c r="O193" i="93"/>
  <c r="P193" i="93"/>
  <c r="Q193" i="93"/>
  <c r="R193" i="93"/>
  <c r="S193" i="93"/>
  <c r="T193" i="93"/>
  <c r="U193" i="93"/>
  <c r="V193" i="93"/>
  <c r="W193" i="93"/>
  <c r="O194" i="93"/>
  <c r="P194" i="93"/>
  <c r="Q194" i="93"/>
  <c r="R194" i="93"/>
  <c r="S194" i="93"/>
  <c r="T194" i="93"/>
  <c r="U194" i="93"/>
  <c r="V194" i="93"/>
  <c r="W194" i="93"/>
  <c r="O195" i="93"/>
  <c r="P195" i="93"/>
  <c r="Q195" i="93"/>
  <c r="R195" i="93"/>
  <c r="S195" i="93"/>
  <c r="T195" i="93"/>
  <c r="U195" i="93"/>
  <c r="V195" i="93"/>
  <c r="W195" i="93"/>
  <c r="O196" i="93"/>
  <c r="P196" i="93"/>
  <c r="Q196" i="93"/>
  <c r="R196" i="93"/>
  <c r="S196" i="93"/>
  <c r="T196" i="93"/>
  <c r="U196" i="93"/>
  <c r="V196" i="93"/>
  <c r="W196" i="93"/>
  <c r="O197" i="93"/>
  <c r="P197" i="93"/>
  <c r="Q197" i="93"/>
  <c r="R197" i="93"/>
  <c r="S197" i="93"/>
  <c r="T197" i="93"/>
  <c r="U197" i="93"/>
  <c r="V197" i="93"/>
  <c r="W197" i="93"/>
  <c r="O198" i="93"/>
  <c r="P198" i="93"/>
  <c r="Q198" i="93"/>
  <c r="R198" i="93"/>
  <c r="S198" i="93"/>
  <c r="T198" i="93"/>
  <c r="U198" i="93"/>
  <c r="V198" i="93"/>
  <c r="W198" i="93"/>
  <c r="O199" i="93"/>
  <c r="P199" i="93"/>
  <c r="Q199" i="93"/>
  <c r="R199" i="93"/>
  <c r="S199" i="93"/>
  <c r="T199" i="93"/>
  <c r="U199" i="93"/>
  <c r="V199" i="93"/>
  <c r="W199" i="93"/>
  <c r="O200" i="93"/>
  <c r="P200" i="93"/>
  <c r="Q200" i="93"/>
  <c r="R200" i="93"/>
  <c r="S200" i="93"/>
  <c r="T200" i="93"/>
  <c r="U200" i="93"/>
  <c r="V200" i="93"/>
  <c r="W200" i="93"/>
  <c r="O201" i="93"/>
  <c r="P201" i="93"/>
  <c r="Q201" i="93"/>
  <c r="R201" i="93"/>
  <c r="S201" i="93"/>
  <c r="T201" i="93"/>
  <c r="U201" i="93"/>
  <c r="V201" i="93"/>
  <c r="W201" i="93"/>
  <c r="O202" i="93"/>
  <c r="P202" i="93"/>
  <c r="Q202" i="93"/>
  <c r="R202" i="93"/>
  <c r="S202" i="93"/>
  <c r="T202" i="93"/>
  <c r="U202" i="93"/>
  <c r="V202" i="93"/>
  <c r="W202" i="93"/>
  <c r="O203" i="93"/>
  <c r="P203" i="93"/>
  <c r="Q203" i="93"/>
  <c r="R203" i="93"/>
  <c r="S203" i="93"/>
  <c r="T203" i="93"/>
  <c r="U203" i="93"/>
  <c r="V203" i="93"/>
  <c r="W203" i="93"/>
  <c r="O204" i="93"/>
  <c r="P204" i="93"/>
  <c r="Q204" i="93"/>
  <c r="R204" i="93"/>
  <c r="S204" i="93"/>
  <c r="T204" i="93"/>
  <c r="U204" i="93"/>
  <c r="V204" i="93"/>
  <c r="W204" i="93"/>
  <c r="O205" i="93"/>
  <c r="P205" i="93"/>
  <c r="Q205" i="93"/>
  <c r="R205" i="93"/>
  <c r="S205" i="93"/>
  <c r="T205" i="93"/>
  <c r="U205" i="93"/>
  <c r="V205" i="93"/>
  <c r="W205" i="93"/>
  <c r="O206" i="93"/>
  <c r="P206" i="93"/>
  <c r="Q206" i="93"/>
  <c r="R206" i="93"/>
  <c r="S206" i="93"/>
  <c r="T206" i="93"/>
  <c r="U206" i="93"/>
  <c r="V206" i="93"/>
  <c r="W206" i="93"/>
  <c r="O207" i="93"/>
  <c r="P207" i="93"/>
  <c r="Q207" i="93"/>
  <c r="R207" i="93"/>
  <c r="S207" i="93"/>
  <c r="T207" i="93"/>
  <c r="U207" i="93"/>
  <c r="V207" i="93"/>
  <c r="W207" i="93"/>
  <c r="O208" i="93"/>
  <c r="P208" i="93"/>
  <c r="Q208" i="93"/>
  <c r="R208" i="93"/>
  <c r="S208" i="93"/>
  <c r="T208" i="93"/>
  <c r="U208" i="93"/>
  <c r="V208" i="93"/>
  <c r="W208" i="93"/>
  <c r="O209" i="93"/>
  <c r="P209" i="93"/>
  <c r="Q209" i="93"/>
  <c r="R209" i="93"/>
  <c r="S209" i="93"/>
  <c r="T209" i="93"/>
  <c r="U209" i="93"/>
  <c r="V209" i="93"/>
  <c r="W209" i="93"/>
  <c r="O210" i="93"/>
  <c r="P210" i="93"/>
  <c r="Q210" i="93"/>
  <c r="R210" i="93"/>
  <c r="S210" i="93"/>
  <c r="T210" i="93"/>
  <c r="U210" i="93"/>
  <c r="V210" i="93"/>
  <c r="W210" i="93"/>
  <c r="O211" i="93"/>
  <c r="P211" i="93"/>
  <c r="Q211" i="93"/>
  <c r="R211" i="93"/>
  <c r="S211" i="93"/>
  <c r="T211" i="93"/>
  <c r="U211" i="93"/>
  <c r="V211" i="93"/>
  <c r="W211" i="93"/>
  <c r="O212" i="93"/>
  <c r="P212" i="93"/>
  <c r="Q212" i="93"/>
  <c r="R212" i="93"/>
  <c r="S212" i="93"/>
  <c r="T212" i="93"/>
  <c r="U212" i="93"/>
  <c r="V212" i="93"/>
  <c r="W212" i="93"/>
  <c r="O213" i="93"/>
  <c r="P213" i="93"/>
  <c r="Q213" i="93"/>
  <c r="R213" i="93"/>
  <c r="S213" i="93"/>
  <c r="T213" i="93"/>
  <c r="U213" i="93"/>
  <c r="V213" i="93"/>
  <c r="W213" i="93"/>
  <c r="O214" i="93"/>
  <c r="P214" i="93"/>
  <c r="Q214" i="93"/>
  <c r="R214" i="93"/>
  <c r="S214" i="93"/>
  <c r="T214" i="93"/>
  <c r="U214" i="93"/>
  <c r="V214" i="93"/>
  <c r="W214" i="93"/>
  <c r="O215" i="93"/>
  <c r="P215" i="93"/>
  <c r="Q215" i="93"/>
  <c r="R215" i="93"/>
  <c r="S215" i="93"/>
  <c r="T215" i="93"/>
  <c r="U215" i="93"/>
  <c r="V215" i="93"/>
  <c r="W215" i="93"/>
  <c r="O216" i="93"/>
  <c r="P216" i="93"/>
  <c r="Q216" i="93"/>
  <c r="R216" i="93"/>
  <c r="S216" i="93"/>
  <c r="T216" i="93"/>
  <c r="U216" i="93"/>
  <c r="V216" i="93"/>
  <c r="W216" i="93"/>
  <c r="O217" i="93"/>
  <c r="P217" i="93"/>
  <c r="Q217" i="93"/>
  <c r="R217" i="93"/>
  <c r="S217" i="93"/>
  <c r="T217" i="93"/>
  <c r="U217" i="93"/>
  <c r="V217" i="93"/>
  <c r="W217" i="93"/>
  <c r="O218" i="93"/>
  <c r="P218" i="93"/>
  <c r="Q218" i="93"/>
  <c r="R218" i="93"/>
  <c r="S218" i="93"/>
  <c r="T218" i="93"/>
  <c r="U218" i="93"/>
  <c r="V218" i="93"/>
  <c r="W218" i="93"/>
  <c r="O219" i="93"/>
  <c r="P219" i="93"/>
  <c r="Q219" i="93"/>
  <c r="R219" i="93"/>
  <c r="S219" i="93"/>
  <c r="T219" i="93"/>
  <c r="U219" i="93"/>
  <c r="V219" i="93"/>
  <c r="W219" i="93"/>
  <c r="O220" i="93"/>
  <c r="P220" i="93"/>
  <c r="Q220" i="93"/>
  <c r="R220" i="93"/>
  <c r="S220" i="93"/>
  <c r="T220" i="93"/>
  <c r="U220" i="93"/>
  <c r="V220" i="93"/>
  <c r="W220" i="93"/>
  <c r="O221" i="93"/>
  <c r="P221" i="93"/>
  <c r="Q221" i="93"/>
  <c r="R221" i="93"/>
  <c r="S221" i="93"/>
  <c r="T221" i="93"/>
  <c r="U221" i="93"/>
  <c r="V221" i="93"/>
  <c r="W221" i="93"/>
  <c r="O222" i="93"/>
  <c r="P222" i="93"/>
  <c r="Q222" i="93"/>
  <c r="R222" i="93"/>
  <c r="S222" i="93"/>
  <c r="T222" i="93"/>
  <c r="U222" i="93"/>
  <c r="V222" i="93"/>
  <c r="W222" i="93"/>
  <c r="O223" i="93"/>
  <c r="P223" i="93"/>
  <c r="Q223" i="93"/>
  <c r="R223" i="93"/>
  <c r="S223" i="93"/>
  <c r="T223" i="93"/>
  <c r="U223" i="93"/>
  <c r="V223" i="93"/>
  <c r="W223" i="93"/>
  <c r="O224" i="93"/>
  <c r="P224" i="93"/>
  <c r="Q224" i="93"/>
  <c r="R224" i="93"/>
  <c r="S224" i="93"/>
  <c r="T224" i="93"/>
  <c r="U224" i="93"/>
  <c r="V224" i="93"/>
  <c r="W224" i="93"/>
  <c r="O225" i="93"/>
  <c r="P225" i="93"/>
  <c r="Q225" i="93"/>
  <c r="R225" i="93"/>
  <c r="S225" i="93"/>
  <c r="T225" i="93"/>
  <c r="U225" i="93"/>
  <c r="V225" i="93"/>
  <c r="W225" i="93"/>
  <c r="O226" i="93"/>
  <c r="P226" i="93"/>
  <c r="Q226" i="93"/>
  <c r="R226" i="93"/>
  <c r="S226" i="93"/>
  <c r="T226" i="93"/>
  <c r="U226" i="93"/>
  <c r="V226" i="93"/>
  <c r="W226" i="93"/>
  <c r="W226" i="24" s="1"/>
  <c r="O227" i="93"/>
  <c r="P227" i="93"/>
  <c r="Q227" i="93"/>
  <c r="R227" i="93"/>
  <c r="S227" i="93"/>
  <c r="T227" i="93"/>
  <c r="U227" i="93"/>
  <c r="V227" i="93"/>
  <c r="W227" i="93"/>
  <c r="O228" i="93"/>
  <c r="P228" i="93"/>
  <c r="Q228" i="93"/>
  <c r="R228" i="93"/>
  <c r="S228" i="93"/>
  <c r="T228" i="93"/>
  <c r="U228" i="93"/>
  <c r="V228" i="93"/>
  <c r="W228" i="93"/>
  <c r="O229" i="93"/>
  <c r="P229" i="93"/>
  <c r="Q229" i="93"/>
  <c r="R229" i="93"/>
  <c r="S229" i="93"/>
  <c r="T229" i="93"/>
  <c r="U229" i="93"/>
  <c r="V229" i="93"/>
  <c r="W229" i="93"/>
  <c r="O230" i="93"/>
  <c r="P230" i="93"/>
  <c r="Q230" i="93"/>
  <c r="R230" i="93"/>
  <c r="S230" i="93"/>
  <c r="T230" i="93"/>
  <c r="U230" i="93"/>
  <c r="V230" i="93"/>
  <c r="W230" i="93"/>
  <c r="O231" i="93"/>
  <c r="P231" i="93"/>
  <c r="Q231" i="93"/>
  <c r="R231" i="93"/>
  <c r="S231" i="93"/>
  <c r="T231" i="93"/>
  <c r="U231" i="93"/>
  <c r="V231" i="93"/>
  <c r="W231" i="93"/>
  <c r="O232" i="93"/>
  <c r="P232" i="93"/>
  <c r="Q232" i="93"/>
  <c r="R232" i="93"/>
  <c r="S232" i="93"/>
  <c r="T232" i="93"/>
  <c r="U232" i="93"/>
  <c r="V232" i="93"/>
  <c r="W232" i="93"/>
  <c r="P123" i="93"/>
  <c r="Q123" i="93"/>
  <c r="R123" i="93"/>
  <c r="S123" i="93"/>
  <c r="T123" i="93"/>
  <c r="U123" i="93"/>
  <c r="V123" i="93"/>
  <c r="W123" i="93"/>
  <c r="O123" i="93"/>
  <c r="D124" i="93"/>
  <c r="E124" i="93"/>
  <c r="F124" i="93"/>
  <c r="G124" i="93"/>
  <c r="H124" i="93"/>
  <c r="I124" i="93"/>
  <c r="J124" i="93"/>
  <c r="K124" i="93"/>
  <c r="L124" i="93"/>
  <c r="M124" i="93"/>
  <c r="D125" i="93"/>
  <c r="E125" i="93"/>
  <c r="F125" i="93"/>
  <c r="G125" i="93"/>
  <c r="H125" i="93"/>
  <c r="I125" i="93"/>
  <c r="J125" i="93"/>
  <c r="K125" i="93"/>
  <c r="L125" i="93"/>
  <c r="M125" i="93"/>
  <c r="M125" i="24" s="1"/>
  <c r="I8" i="99" s="1"/>
  <c r="D126" i="93"/>
  <c r="E126" i="93"/>
  <c r="F126" i="93"/>
  <c r="G126" i="93"/>
  <c r="H126" i="93"/>
  <c r="I126" i="93"/>
  <c r="J126" i="93"/>
  <c r="K126" i="93"/>
  <c r="L126" i="93"/>
  <c r="M126" i="93"/>
  <c r="D127" i="93"/>
  <c r="E127" i="93"/>
  <c r="F127" i="93"/>
  <c r="G127" i="93"/>
  <c r="H127" i="93"/>
  <c r="I127" i="93"/>
  <c r="J127" i="93"/>
  <c r="K127" i="93"/>
  <c r="L127" i="93"/>
  <c r="M127" i="93"/>
  <c r="D128" i="93"/>
  <c r="E128" i="93"/>
  <c r="F128" i="93"/>
  <c r="G128" i="93"/>
  <c r="H128" i="93"/>
  <c r="I128" i="93"/>
  <c r="J128" i="93"/>
  <c r="K128" i="93"/>
  <c r="L128" i="93"/>
  <c r="M128" i="93"/>
  <c r="D129" i="93"/>
  <c r="E129" i="93"/>
  <c r="F129" i="93"/>
  <c r="G129" i="93"/>
  <c r="H129" i="93"/>
  <c r="I129" i="93"/>
  <c r="J129" i="93"/>
  <c r="K129" i="93"/>
  <c r="L129" i="93"/>
  <c r="M129" i="93"/>
  <c r="D130" i="93"/>
  <c r="E130" i="93"/>
  <c r="F130" i="93"/>
  <c r="G130" i="93"/>
  <c r="H130" i="93"/>
  <c r="I130" i="93"/>
  <c r="J130" i="93"/>
  <c r="K130" i="93"/>
  <c r="L130" i="93"/>
  <c r="M130" i="93"/>
  <c r="D131" i="93"/>
  <c r="E131" i="93"/>
  <c r="F131" i="93"/>
  <c r="G131" i="93"/>
  <c r="H131" i="93"/>
  <c r="I131" i="93"/>
  <c r="J131" i="93"/>
  <c r="K131" i="93"/>
  <c r="L131" i="93"/>
  <c r="M131" i="93"/>
  <c r="D132" i="93"/>
  <c r="E132" i="93"/>
  <c r="F132" i="93"/>
  <c r="G132" i="93"/>
  <c r="H132" i="93"/>
  <c r="I132" i="93"/>
  <c r="J132" i="93"/>
  <c r="K132" i="93"/>
  <c r="L132" i="93"/>
  <c r="M132" i="93"/>
  <c r="D133" i="93"/>
  <c r="E133" i="93"/>
  <c r="F133" i="93"/>
  <c r="G133" i="93"/>
  <c r="H133" i="93"/>
  <c r="I133" i="93"/>
  <c r="J133" i="93"/>
  <c r="K133" i="93"/>
  <c r="L133" i="93"/>
  <c r="M133" i="93"/>
  <c r="D134" i="93"/>
  <c r="E134" i="93"/>
  <c r="F134" i="93"/>
  <c r="G134" i="93"/>
  <c r="H134" i="93"/>
  <c r="I134" i="93"/>
  <c r="J134" i="93"/>
  <c r="K134" i="93"/>
  <c r="L134" i="93"/>
  <c r="M134" i="93"/>
  <c r="D135" i="93"/>
  <c r="E135" i="93"/>
  <c r="F135" i="93"/>
  <c r="G135" i="93"/>
  <c r="H135" i="93"/>
  <c r="I135" i="93"/>
  <c r="J135" i="93"/>
  <c r="K135" i="93"/>
  <c r="L135" i="93"/>
  <c r="M135" i="93"/>
  <c r="D136" i="93"/>
  <c r="E136" i="93"/>
  <c r="F136" i="93"/>
  <c r="G136" i="93"/>
  <c r="H136" i="93"/>
  <c r="I136" i="93"/>
  <c r="J136" i="93"/>
  <c r="K136" i="93"/>
  <c r="L136" i="93"/>
  <c r="M136" i="93"/>
  <c r="D137" i="93"/>
  <c r="E137" i="93"/>
  <c r="F137" i="93"/>
  <c r="G137" i="93"/>
  <c r="H137" i="93"/>
  <c r="I137" i="93"/>
  <c r="J137" i="93"/>
  <c r="K137" i="93"/>
  <c r="L137" i="93"/>
  <c r="M137" i="93"/>
  <c r="D138" i="93"/>
  <c r="E138" i="93"/>
  <c r="F138" i="93"/>
  <c r="G138" i="93"/>
  <c r="H138" i="93"/>
  <c r="I138" i="93"/>
  <c r="J138" i="93"/>
  <c r="K138" i="93"/>
  <c r="L138" i="93"/>
  <c r="M138" i="93"/>
  <c r="D139" i="93"/>
  <c r="E139" i="93"/>
  <c r="F139" i="93"/>
  <c r="G139" i="93"/>
  <c r="H139" i="93"/>
  <c r="I139" i="93"/>
  <c r="J139" i="93"/>
  <c r="K139" i="93"/>
  <c r="L139" i="93"/>
  <c r="M139" i="93"/>
  <c r="D140" i="93"/>
  <c r="E140" i="93"/>
  <c r="F140" i="93"/>
  <c r="G140" i="93"/>
  <c r="H140" i="93"/>
  <c r="I140" i="93"/>
  <c r="J140" i="93"/>
  <c r="K140" i="93"/>
  <c r="L140" i="93"/>
  <c r="M140" i="93"/>
  <c r="D141" i="93"/>
  <c r="E141" i="93"/>
  <c r="F141" i="93"/>
  <c r="G141" i="93"/>
  <c r="H141" i="93"/>
  <c r="I141" i="93"/>
  <c r="J141" i="93"/>
  <c r="K141" i="93"/>
  <c r="L141" i="93"/>
  <c r="M141" i="93"/>
  <c r="D142" i="93"/>
  <c r="E142" i="93"/>
  <c r="F142" i="93"/>
  <c r="G142" i="93"/>
  <c r="H142" i="93"/>
  <c r="I142" i="93"/>
  <c r="J142" i="93"/>
  <c r="K142" i="93"/>
  <c r="L142" i="93"/>
  <c r="M142" i="93"/>
  <c r="D143" i="93"/>
  <c r="E143" i="93"/>
  <c r="F143" i="93"/>
  <c r="G143" i="93"/>
  <c r="H143" i="93"/>
  <c r="I143" i="93"/>
  <c r="J143" i="93"/>
  <c r="K143" i="93"/>
  <c r="L143" i="93"/>
  <c r="M143" i="93"/>
  <c r="D144" i="93"/>
  <c r="E144" i="93"/>
  <c r="F144" i="93"/>
  <c r="G144" i="93"/>
  <c r="H144" i="93"/>
  <c r="I144" i="93"/>
  <c r="J144" i="93"/>
  <c r="K144" i="93"/>
  <c r="L144" i="93"/>
  <c r="M144" i="93"/>
  <c r="D145" i="93"/>
  <c r="E145" i="93"/>
  <c r="F145" i="93"/>
  <c r="G145" i="93"/>
  <c r="H145" i="93"/>
  <c r="I145" i="93"/>
  <c r="J145" i="93"/>
  <c r="K145" i="93"/>
  <c r="L145" i="93"/>
  <c r="M145" i="93"/>
  <c r="D146" i="93"/>
  <c r="E146" i="93"/>
  <c r="F146" i="93"/>
  <c r="G146" i="93"/>
  <c r="H146" i="93"/>
  <c r="I146" i="93"/>
  <c r="J146" i="93"/>
  <c r="K146" i="93"/>
  <c r="L146" i="93"/>
  <c r="M146" i="93"/>
  <c r="D147" i="93"/>
  <c r="E147" i="93"/>
  <c r="F147" i="93"/>
  <c r="G147" i="93"/>
  <c r="H147" i="93"/>
  <c r="I147" i="93"/>
  <c r="J147" i="93"/>
  <c r="K147" i="93"/>
  <c r="L147" i="93"/>
  <c r="M147" i="93"/>
  <c r="D148" i="93"/>
  <c r="E148" i="93"/>
  <c r="F148" i="93"/>
  <c r="G148" i="93"/>
  <c r="H148" i="93"/>
  <c r="I148" i="93"/>
  <c r="J148" i="93"/>
  <c r="K148" i="93"/>
  <c r="L148" i="93"/>
  <c r="M148" i="93"/>
  <c r="D149" i="93"/>
  <c r="E149" i="93"/>
  <c r="F149" i="93"/>
  <c r="G149" i="93"/>
  <c r="H149" i="93"/>
  <c r="I149" i="93"/>
  <c r="J149" i="93"/>
  <c r="K149" i="93"/>
  <c r="L149" i="93"/>
  <c r="M149" i="93"/>
  <c r="D150" i="93"/>
  <c r="E150" i="93"/>
  <c r="F150" i="93"/>
  <c r="G150" i="93"/>
  <c r="H150" i="93"/>
  <c r="I150" i="93"/>
  <c r="J150" i="93"/>
  <c r="K150" i="93"/>
  <c r="L150" i="93"/>
  <c r="M150" i="93"/>
  <c r="D151" i="93"/>
  <c r="E151" i="93"/>
  <c r="F151" i="93"/>
  <c r="G151" i="93"/>
  <c r="H151" i="93"/>
  <c r="I151" i="93"/>
  <c r="J151" i="93"/>
  <c r="K151" i="93"/>
  <c r="L151" i="93"/>
  <c r="M151" i="93"/>
  <c r="D152" i="93"/>
  <c r="E152" i="93"/>
  <c r="F152" i="93"/>
  <c r="G152" i="93"/>
  <c r="H152" i="93"/>
  <c r="I152" i="93"/>
  <c r="J152" i="93"/>
  <c r="K152" i="93"/>
  <c r="L152" i="93"/>
  <c r="M152" i="93"/>
  <c r="D153" i="93"/>
  <c r="E153" i="93"/>
  <c r="F153" i="93"/>
  <c r="G153" i="93"/>
  <c r="H153" i="93"/>
  <c r="I153" i="93"/>
  <c r="J153" i="93"/>
  <c r="K153" i="93"/>
  <c r="L153" i="93"/>
  <c r="M153" i="93"/>
  <c r="D154" i="93"/>
  <c r="E154" i="93"/>
  <c r="F154" i="93"/>
  <c r="G154" i="93"/>
  <c r="H154" i="93"/>
  <c r="I154" i="93"/>
  <c r="J154" i="93"/>
  <c r="K154" i="93"/>
  <c r="L154" i="93"/>
  <c r="M154" i="93"/>
  <c r="D155" i="93"/>
  <c r="E155" i="93"/>
  <c r="F155" i="93"/>
  <c r="G155" i="93"/>
  <c r="H155" i="93"/>
  <c r="I155" i="93"/>
  <c r="J155" i="93"/>
  <c r="K155" i="93"/>
  <c r="L155" i="93"/>
  <c r="M155" i="93"/>
  <c r="D156" i="93"/>
  <c r="E156" i="93"/>
  <c r="F156" i="93"/>
  <c r="G156" i="93"/>
  <c r="H156" i="93"/>
  <c r="I156" i="93"/>
  <c r="J156" i="93"/>
  <c r="K156" i="93"/>
  <c r="L156" i="93"/>
  <c r="M156" i="93"/>
  <c r="D157" i="93"/>
  <c r="E157" i="93"/>
  <c r="F157" i="93"/>
  <c r="G157" i="93"/>
  <c r="H157" i="93"/>
  <c r="I157" i="93"/>
  <c r="J157" i="93"/>
  <c r="K157" i="93"/>
  <c r="L157" i="93"/>
  <c r="M157" i="93"/>
  <c r="D158" i="93"/>
  <c r="E158" i="93"/>
  <c r="F158" i="93"/>
  <c r="G158" i="93"/>
  <c r="H158" i="93"/>
  <c r="I158" i="93"/>
  <c r="J158" i="93"/>
  <c r="K158" i="93"/>
  <c r="L158" i="93"/>
  <c r="M158" i="93"/>
  <c r="D159" i="93"/>
  <c r="E159" i="93"/>
  <c r="F159" i="93"/>
  <c r="G159" i="93"/>
  <c r="H159" i="93"/>
  <c r="I159" i="93"/>
  <c r="J159" i="93"/>
  <c r="K159" i="93"/>
  <c r="L159" i="93"/>
  <c r="M159" i="93"/>
  <c r="D160" i="93"/>
  <c r="E160" i="93"/>
  <c r="F160" i="93"/>
  <c r="G160" i="93"/>
  <c r="H160" i="93"/>
  <c r="I160" i="93"/>
  <c r="J160" i="93"/>
  <c r="K160" i="93"/>
  <c r="L160" i="93"/>
  <c r="M160" i="93"/>
  <c r="D161" i="93"/>
  <c r="E161" i="93"/>
  <c r="F161" i="93"/>
  <c r="G161" i="93"/>
  <c r="H161" i="93"/>
  <c r="I161" i="93"/>
  <c r="J161" i="93"/>
  <c r="K161" i="93"/>
  <c r="L161" i="93"/>
  <c r="M161" i="93"/>
  <c r="D162" i="93"/>
  <c r="E162" i="93"/>
  <c r="F162" i="93"/>
  <c r="G162" i="93"/>
  <c r="H162" i="93"/>
  <c r="I162" i="93"/>
  <c r="J162" i="93"/>
  <c r="K162" i="93"/>
  <c r="L162" i="93"/>
  <c r="M162" i="93"/>
  <c r="D163" i="93"/>
  <c r="E163" i="93"/>
  <c r="F163" i="93"/>
  <c r="G163" i="93"/>
  <c r="H163" i="93"/>
  <c r="I163" i="93"/>
  <c r="J163" i="93"/>
  <c r="K163" i="93"/>
  <c r="L163" i="93"/>
  <c r="M163" i="93"/>
  <c r="D164" i="93"/>
  <c r="E164" i="93"/>
  <c r="F164" i="93"/>
  <c r="G164" i="93"/>
  <c r="H164" i="93"/>
  <c r="I164" i="93"/>
  <c r="J164" i="93"/>
  <c r="K164" i="93"/>
  <c r="L164" i="93"/>
  <c r="M164" i="93"/>
  <c r="D165" i="93"/>
  <c r="E165" i="93"/>
  <c r="F165" i="93"/>
  <c r="G165" i="93"/>
  <c r="H165" i="93"/>
  <c r="I165" i="93"/>
  <c r="J165" i="93"/>
  <c r="K165" i="93"/>
  <c r="L165" i="93"/>
  <c r="M165" i="93"/>
  <c r="D166" i="93"/>
  <c r="E166" i="93"/>
  <c r="F166" i="93"/>
  <c r="G166" i="93"/>
  <c r="H166" i="93"/>
  <c r="I166" i="93"/>
  <c r="J166" i="93"/>
  <c r="K166" i="93"/>
  <c r="L166" i="93"/>
  <c r="M166" i="93"/>
  <c r="D167" i="93"/>
  <c r="E167" i="93"/>
  <c r="F167" i="93"/>
  <c r="G167" i="93"/>
  <c r="H167" i="93"/>
  <c r="I167" i="93"/>
  <c r="J167" i="93"/>
  <c r="K167" i="93"/>
  <c r="L167" i="93"/>
  <c r="M167" i="93"/>
  <c r="D168" i="93"/>
  <c r="E168" i="93"/>
  <c r="F168" i="93"/>
  <c r="G168" i="93"/>
  <c r="H168" i="93"/>
  <c r="I168" i="93"/>
  <c r="J168" i="93"/>
  <c r="K168" i="93"/>
  <c r="L168" i="93"/>
  <c r="M168" i="93"/>
  <c r="D169" i="93"/>
  <c r="E169" i="93"/>
  <c r="F169" i="93"/>
  <c r="G169" i="93"/>
  <c r="H169" i="93"/>
  <c r="I169" i="93"/>
  <c r="J169" i="93"/>
  <c r="K169" i="93"/>
  <c r="L169" i="93"/>
  <c r="M169" i="93"/>
  <c r="D170" i="93"/>
  <c r="E170" i="93"/>
  <c r="F170" i="93"/>
  <c r="G170" i="93"/>
  <c r="H170" i="93"/>
  <c r="I170" i="93"/>
  <c r="J170" i="93"/>
  <c r="K170" i="93"/>
  <c r="L170" i="93"/>
  <c r="M170" i="93"/>
  <c r="D171" i="93"/>
  <c r="E171" i="93"/>
  <c r="F171" i="93"/>
  <c r="G171" i="93"/>
  <c r="H171" i="93"/>
  <c r="I171" i="93"/>
  <c r="J171" i="93"/>
  <c r="K171" i="93"/>
  <c r="L171" i="93"/>
  <c r="M171" i="93"/>
  <c r="D172" i="93"/>
  <c r="E172" i="93"/>
  <c r="F172" i="93"/>
  <c r="G172" i="93"/>
  <c r="H172" i="93"/>
  <c r="I172" i="93"/>
  <c r="J172" i="93"/>
  <c r="K172" i="93"/>
  <c r="L172" i="93"/>
  <c r="M172" i="93"/>
  <c r="D173" i="93"/>
  <c r="E173" i="93"/>
  <c r="F173" i="93"/>
  <c r="G173" i="93"/>
  <c r="H173" i="93"/>
  <c r="I173" i="93"/>
  <c r="J173" i="93"/>
  <c r="K173" i="93"/>
  <c r="L173" i="93"/>
  <c r="M173" i="93"/>
  <c r="D174" i="93"/>
  <c r="E174" i="93"/>
  <c r="F174" i="93"/>
  <c r="G174" i="93"/>
  <c r="H174" i="93"/>
  <c r="I174" i="93"/>
  <c r="J174" i="93"/>
  <c r="K174" i="93"/>
  <c r="L174" i="93"/>
  <c r="M174" i="93"/>
  <c r="D175" i="93"/>
  <c r="E175" i="93"/>
  <c r="F175" i="93"/>
  <c r="G175" i="93"/>
  <c r="H175" i="93"/>
  <c r="I175" i="93"/>
  <c r="J175" i="93"/>
  <c r="K175" i="93"/>
  <c r="L175" i="93"/>
  <c r="M175" i="93"/>
  <c r="D176" i="93"/>
  <c r="E176" i="93"/>
  <c r="F176" i="93"/>
  <c r="G176" i="93"/>
  <c r="H176" i="93"/>
  <c r="I176" i="93"/>
  <c r="J176" i="93"/>
  <c r="K176" i="93"/>
  <c r="L176" i="93"/>
  <c r="M176" i="93"/>
  <c r="D177" i="93"/>
  <c r="E177" i="93"/>
  <c r="F177" i="93"/>
  <c r="G177" i="93"/>
  <c r="H177" i="93"/>
  <c r="I177" i="93"/>
  <c r="J177" i="93"/>
  <c r="K177" i="93"/>
  <c r="L177" i="93"/>
  <c r="M177" i="93"/>
  <c r="D178" i="93"/>
  <c r="E178" i="93"/>
  <c r="F178" i="93"/>
  <c r="G178" i="93"/>
  <c r="H178" i="93"/>
  <c r="I178" i="93"/>
  <c r="J178" i="93"/>
  <c r="K178" i="93"/>
  <c r="L178" i="93"/>
  <c r="M178" i="93"/>
  <c r="D179" i="93"/>
  <c r="E179" i="93"/>
  <c r="F179" i="93"/>
  <c r="G179" i="93"/>
  <c r="H179" i="93"/>
  <c r="I179" i="93"/>
  <c r="J179" i="93"/>
  <c r="K179" i="93"/>
  <c r="L179" i="93"/>
  <c r="M179" i="93"/>
  <c r="D180" i="93"/>
  <c r="E180" i="93"/>
  <c r="F180" i="93"/>
  <c r="G180" i="93"/>
  <c r="H180" i="93"/>
  <c r="I180" i="93"/>
  <c r="J180" i="93"/>
  <c r="K180" i="93"/>
  <c r="L180" i="93"/>
  <c r="M180" i="93"/>
  <c r="D181" i="93"/>
  <c r="E181" i="93"/>
  <c r="F181" i="93"/>
  <c r="G181" i="93"/>
  <c r="H181" i="93"/>
  <c r="I181" i="93"/>
  <c r="J181" i="93"/>
  <c r="K181" i="93"/>
  <c r="L181" i="93"/>
  <c r="M181" i="93"/>
  <c r="D182" i="93"/>
  <c r="E182" i="93"/>
  <c r="F182" i="93"/>
  <c r="G182" i="93"/>
  <c r="H182" i="93"/>
  <c r="I182" i="93"/>
  <c r="J182" i="93"/>
  <c r="K182" i="93"/>
  <c r="L182" i="93"/>
  <c r="M182" i="93"/>
  <c r="D183" i="93"/>
  <c r="E183" i="93"/>
  <c r="F183" i="93"/>
  <c r="G183" i="93"/>
  <c r="H183" i="93"/>
  <c r="I183" i="93"/>
  <c r="J183" i="93"/>
  <c r="K183" i="93"/>
  <c r="L183" i="93"/>
  <c r="M183" i="93"/>
  <c r="D184" i="93"/>
  <c r="E184" i="93"/>
  <c r="F184" i="93"/>
  <c r="G184" i="93"/>
  <c r="H184" i="93"/>
  <c r="I184" i="93"/>
  <c r="J184" i="93"/>
  <c r="K184" i="93"/>
  <c r="L184" i="93"/>
  <c r="M184" i="93"/>
  <c r="D185" i="93"/>
  <c r="E185" i="93"/>
  <c r="F185" i="93"/>
  <c r="G185" i="93"/>
  <c r="H185" i="93"/>
  <c r="I185" i="93"/>
  <c r="J185" i="93"/>
  <c r="K185" i="93"/>
  <c r="L185" i="93"/>
  <c r="M185" i="93"/>
  <c r="D186" i="93"/>
  <c r="E186" i="93"/>
  <c r="F186" i="93"/>
  <c r="G186" i="93"/>
  <c r="H186" i="93"/>
  <c r="I186" i="93"/>
  <c r="J186" i="93"/>
  <c r="K186" i="93"/>
  <c r="L186" i="93"/>
  <c r="M186" i="93"/>
  <c r="D187" i="93"/>
  <c r="E187" i="93"/>
  <c r="F187" i="93"/>
  <c r="G187" i="93"/>
  <c r="H187" i="93"/>
  <c r="I187" i="93"/>
  <c r="J187" i="93"/>
  <c r="K187" i="93"/>
  <c r="L187" i="93"/>
  <c r="M187" i="93"/>
  <c r="D188" i="93"/>
  <c r="E188" i="93"/>
  <c r="F188" i="93"/>
  <c r="G188" i="93"/>
  <c r="H188" i="93"/>
  <c r="I188" i="93"/>
  <c r="J188" i="93"/>
  <c r="K188" i="93"/>
  <c r="L188" i="93"/>
  <c r="M188" i="93"/>
  <c r="D189" i="93"/>
  <c r="E189" i="93"/>
  <c r="F189" i="93"/>
  <c r="G189" i="93"/>
  <c r="H189" i="93"/>
  <c r="I189" i="93"/>
  <c r="J189" i="93"/>
  <c r="K189" i="93"/>
  <c r="L189" i="93"/>
  <c r="M189" i="93"/>
  <c r="D190" i="93"/>
  <c r="E190" i="93"/>
  <c r="F190" i="93"/>
  <c r="G190" i="93"/>
  <c r="H190" i="93"/>
  <c r="I190" i="93"/>
  <c r="J190" i="93"/>
  <c r="K190" i="93"/>
  <c r="L190" i="93"/>
  <c r="M190" i="93"/>
  <c r="D191" i="93"/>
  <c r="E191" i="93"/>
  <c r="F191" i="93"/>
  <c r="G191" i="93"/>
  <c r="H191" i="93"/>
  <c r="I191" i="93"/>
  <c r="J191" i="93"/>
  <c r="K191" i="93"/>
  <c r="L191" i="93"/>
  <c r="M191" i="93"/>
  <c r="D192" i="93"/>
  <c r="E192" i="93"/>
  <c r="F192" i="93"/>
  <c r="G192" i="93"/>
  <c r="H192" i="93"/>
  <c r="I192" i="93"/>
  <c r="J192" i="93"/>
  <c r="K192" i="93"/>
  <c r="L192" i="93"/>
  <c r="M192" i="93"/>
  <c r="D193" i="93"/>
  <c r="E193" i="93"/>
  <c r="F193" i="93"/>
  <c r="G193" i="93"/>
  <c r="H193" i="93"/>
  <c r="I193" i="93"/>
  <c r="J193" i="93"/>
  <c r="K193" i="93"/>
  <c r="L193" i="93"/>
  <c r="M193" i="93"/>
  <c r="D194" i="93"/>
  <c r="E194" i="93"/>
  <c r="F194" i="93"/>
  <c r="G194" i="93"/>
  <c r="H194" i="93"/>
  <c r="I194" i="93"/>
  <c r="J194" i="93"/>
  <c r="K194" i="93"/>
  <c r="L194" i="93"/>
  <c r="M194" i="93"/>
  <c r="D195" i="93"/>
  <c r="E195" i="93"/>
  <c r="F195" i="93"/>
  <c r="G195" i="93"/>
  <c r="H195" i="93"/>
  <c r="I195" i="93"/>
  <c r="J195" i="93"/>
  <c r="K195" i="93"/>
  <c r="L195" i="93"/>
  <c r="M195" i="93"/>
  <c r="D196" i="93"/>
  <c r="E196" i="93"/>
  <c r="F196" i="93"/>
  <c r="G196" i="93"/>
  <c r="H196" i="93"/>
  <c r="I196" i="93"/>
  <c r="J196" i="93"/>
  <c r="K196" i="93"/>
  <c r="L196" i="93"/>
  <c r="M196" i="93"/>
  <c r="D197" i="93"/>
  <c r="E197" i="93"/>
  <c r="F197" i="93"/>
  <c r="G197" i="93"/>
  <c r="H197" i="93"/>
  <c r="I197" i="93"/>
  <c r="J197" i="93"/>
  <c r="K197" i="93"/>
  <c r="L197" i="93"/>
  <c r="M197" i="93"/>
  <c r="D198" i="93"/>
  <c r="E198" i="93"/>
  <c r="F198" i="93"/>
  <c r="G198" i="93"/>
  <c r="H198" i="93"/>
  <c r="I198" i="93"/>
  <c r="J198" i="93"/>
  <c r="K198" i="93"/>
  <c r="L198" i="93"/>
  <c r="M198" i="93"/>
  <c r="D199" i="93"/>
  <c r="E199" i="93"/>
  <c r="F199" i="93"/>
  <c r="G199" i="93"/>
  <c r="H199" i="93"/>
  <c r="I199" i="93"/>
  <c r="J199" i="93"/>
  <c r="K199" i="93"/>
  <c r="L199" i="93"/>
  <c r="M199" i="93"/>
  <c r="D200" i="93"/>
  <c r="E200" i="93"/>
  <c r="F200" i="93"/>
  <c r="G200" i="93"/>
  <c r="H200" i="93"/>
  <c r="I200" i="93"/>
  <c r="J200" i="93"/>
  <c r="K200" i="93"/>
  <c r="L200" i="93"/>
  <c r="M200" i="93"/>
  <c r="D201" i="93"/>
  <c r="E201" i="93"/>
  <c r="F201" i="93"/>
  <c r="G201" i="93"/>
  <c r="H201" i="93"/>
  <c r="I201" i="93"/>
  <c r="J201" i="93"/>
  <c r="K201" i="93"/>
  <c r="L201" i="93"/>
  <c r="M201" i="93"/>
  <c r="D202" i="93"/>
  <c r="E202" i="93"/>
  <c r="F202" i="93"/>
  <c r="G202" i="93"/>
  <c r="H202" i="93"/>
  <c r="I202" i="93"/>
  <c r="J202" i="93"/>
  <c r="K202" i="93"/>
  <c r="L202" i="93"/>
  <c r="M202" i="93"/>
  <c r="D203" i="93"/>
  <c r="E203" i="93"/>
  <c r="F203" i="93"/>
  <c r="G203" i="93"/>
  <c r="H203" i="93"/>
  <c r="I203" i="93"/>
  <c r="J203" i="93"/>
  <c r="K203" i="93"/>
  <c r="L203" i="93"/>
  <c r="M203" i="93"/>
  <c r="D204" i="93"/>
  <c r="E204" i="93"/>
  <c r="F204" i="93"/>
  <c r="G204" i="93"/>
  <c r="H204" i="93"/>
  <c r="I204" i="93"/>
  <c r="J204" i="93"/>
  <c r="K204" i="93"/>
  <c r="L204" i="93"/>
  <c r="M204" i="93"/>
  <c r="D205" i="93"/>
  <c r="E205" i="93"/>
  <c r="F205" i="93"/>
  <c r="G205" i="93"/>
  <c r="H205" i="93"/>
  <c r="I205" i="93"/>
  <c r="J205" i="93"/>
  <c r="K205" i="93"/>
  <c r="L205" i="93"/>
  <c r="M205" i="93"/>
  <c r="D206" i="93"/>
  <c r="E206" i="93"/>
  <c r="F206" i="93"/>
  <c r="G206" i="93"/>
  <c r="H206" i="93"/>
  <c r="I206" i="93"/>
  <c r="J206" i="93"/>
  <c r="K206" i="93"/>
  <c r="L206" i="93"/>
  <c r="M206" i="93"/>
  <c r="D207" i="93"/>
  <c r="E207" i="93"/>
  <c r="F207" i="93"/>
  <c r="G207" i="93"/>
  <c r="H207" i="93"/>
  <c r="I207" i="93"/>
  <c r="J207" i="93"/>
  <c r="K207" i="93"/>
  <c r="L207" i="93"/>
  <c r="M207" i="93"/>
  <c r="D208" i="93"/>
  <c r="E208" i="93"/>
  <c r="F208" i="93"/>
  <c r="G208" i="93"/>
  <c r="H208" i="93"/>
  <c r="I208" i="93"/>
  <c r="J208" i="93"/>
  <c r="K208" i="93"/>
  <c r="L208" i="93"/>
  <c r="M208" i="93"/>
  <c r="D209" i="93"/>
  <c r="E209" i="93"/>
  <c r="F209" i="93"/>
  <c r="G209" i="93"/>
  <c r="H209" i="93"/>
  <c r="I209" i="93"/>
  <c r="J209" i="93"/>
  <c r="K209" i="93"/>
  <c r="L209" i="93"/>
  <c r="M209" i="93"/>
  <c r="D210" i="93"/>
  <c r="E210" i="93"/>
  <c r="F210" i="93"/>
  <c r="G210" i="93"/>
  <c r="H210" i="93"/>
  <c r="I210" i="93"/>
  <c r="J210" i="93"/>
  <c r="K210" i="93"/>
  <c r="L210" i="93"/>
  <c r="M210" i="93"/>
  <c r="D211" i="93"/>
  <c r="E211" i="93"/>
  <c r="F211" i="93"/>
  <c r="G211" i="93"/>
  <c r="H211" i="93"/>
  <c r="I211" i="93"/>
  <c r="J211" i="93"/>
  <c r="K211" i="93"/>
  <c r="L211" i="93"/>
  <c r="M211" i="93"/>
  <c r="D212" i="93"/>
  <c r="E212" i="93"/>
  <c r="F212" i="93"/>
  <c r="G212" i="93"/>
  <c r="H212" i="93"/>
  <c r="I212" i="93"/>
  <c r="J212" i="93"/>
  <c r="K212" i="93"/>
  <c r="L212" i="93"/>
  <c r="M212" i="93"/>
  <c r="D213" i="93"/>
  <c r="E213" i="93"/>
  <c r="F213" i="93"/>
  <c r="G213" i="93"/>
  <c r="H213" i="93"/>
  <c r="I213" i="93"/>
  <c r="J213" i="93"/>
  <c r="K213" i="93"/>
  <c r="L213" i="93"/>
  <c r="M213" i="93"/>
  <c r="D214" i="93"/>
  <c r="E214" i="93"/>
  <c r="F214" i="93"/>
  <c r="G214" i="93"/>
  <c r="H214" i="93"/>
  <c r="I214" i="93"/>
  <c r="J214" i="93"/>
  <c r="K214" i="93"/>
  <c r="L214" i="93"/>
  <c r="M214" i="93"/>
  <c r="D215" i="93"/>
  <c r="E215" i="93"/>
  <c r="F215" i="93"/>
  <c r="G215" i="93"/>
  <c r="H215" i="93"/>
  <c r="I215" i="93"/>
  <c r="J215" i="93"/>
  <c r="K215" i="93"/>
  <c r="L215" i="93"/>
  <c r="M215" i="93"/>
  <c r="D216" i="93"/>
  <c r="E216" i="93"/>
  <c r="F216" i="93"/>
  <c r="G216" i="93"/>
  <c r="H216" i="93"/>
  <c r="I216" i="93"/>
  <c r="J216" i="93"/>
  <c r="K216" i="93"/>
  <c r="L216" i="93"/>
  <c r="M216" i="93"/>
  <c r="D217" i="93"/>
  <c r="E217" i="93"/>
  <c r="F217" i="93"/>
  <c r="G217" i="93"/>
  <c r="H217" i="93"/>
  <c r="I217" i="93"/>
  <c r="J217" i="93"/>
  <c r="K217" i="93"/>
  <c r="L217" i="93"/>
  <c r="M217" i="93"/>
  <c r="D218" i="93"/>
  <c r="E218" i="93"/>
  <c r="F218" i="93"/>
  <c r="G218" i="93"/>
  <c r="H218" i="93"/>
  <c r="I218" i="93"/>
  <c r="J218" i="93"/>
  <c r="K218" i="93"/>
  <c r="L218" i="93"/>
  <c r="M218" i="93"/>
  <c r="D219" i="93"/>
  <c r="E219" i="93"/>
  <c r="F219" i="93"/>
  <c r="G219" i="93"/>
  <c r="H219" i="93"/>
  <c r="I219" i="93"/>
  <c r="J219" i="93"/>
  <c r="K219" i="93"/>
  <c r="L219" i="93"/>
  <c r="M219" i="93"/>
  <c r="D220" i="93"/>
  <c r="E220" i="93"/>
  <c r="F220" i="93"/>
  <c r="G220" i="93"/>
  <c r="H220" i="93"/>
  <c r="I220" i="93"/>
  <c r="J220" i="93"/>
  <c r="K220" i="93"/>
  <c r="L220" i="93"/>
  <c r="M220" i="93"/>
  <c r="D221" i="93"/>
  <c r="E221" i="93"/>
  <c r="F221" i="93"/>
  <c r="G221" i="93"/>
  <c r="H221" i="93"/>
  <c r="I221" i="93"/>
  <c r="J221" i="93"/>
  <c r="K221" i="93"/>
  <c r="L221" i="93"/>
  <c r="M221" i="93"/>
  <c r="D222" i="93"/>
  <c r="E222" i="93"/>
  <c r="F222" i="93"/>
  <c r="G222" i="93"/>
  <c r="H222" i="93"/>
  <c r="I222" i="93"/>
  <c r="J222" i="93"/>
  <c r="K222" i="93"/>
  <c r="L222" i="93"/>
  <c r="M222" i="93"/>
  <c r="D223" i="93"/>
  <c r="E223" i="93"/>
  <c r="F223" i="93"/>
  <c r="G223" i="93"/>
  <c r="H223" i="93"/>
  <c r="I223" i="93"/>
  <c r="J223" i="93"/>
  <c r="K223" i="93"/>
  <c r="L223" i="93"/>
  <c r="M223" i="93"/>
  <c r="D224" i="93"/>
  <c r="E224" i="93"/>
  <c r="F224" i="93"/>
  <c r="G224" i="93"/>
  <c r="H224" i="93"/>
  <c r="I224" i="93"/>
  <c r="J224" i="93"/>
  <c r="K224" i="93"/>
  <c r="L224" i="93"/>
  <c r="M224" i="93"/>
  <c r="D225" i="93"/>
  <c r="E225" i="93"/>
  <c r="F225" i="93"/>
  <c r="G225" i="93"/>
  <c r="H225" i="93"/>
  <c r="I225" i="93"/>
  <c r="J225" i="93"/>
  <c r="K225" i="93"/>
  <c r="L225" i="93"/>
  <c r="M225" i="93"/>
  <c r="D226" i="93"/>
  <c r="E226" i="93"/>
  <c r="F226" i="93"/>
  <c r="G226" i="93"/>
  <c r="H226" i="93"/>
  <c r="I226" i="93"/>
  <c r="J226" i="93"/>
  <c r="K226" i="93"/>
  <c r="L226" i="93"/>
  <c r="M226" i="93"/>
  <c r="D227" i="93"/>
  <c r="E227" i="93"/>
  <c r="F227" i="93"/>
  <c r="G227" i="93"/>
  <c r="H227" i="93"/>
  <c r="I227" i="93"/>
  <c r="J227" i="93"/>
  <c r="K227" i="93"/>
  <c r="L227" i="93"/>
  <c r="M227" i="93"/>
  <c r="D228" i="93"/>
  <c r="E228" i="93"/>
  <c r="F228" i="93"/>
  <c r="G228" i="93"/>
  <c r="H228" i="93"/>
  <c r="I228" i="93"/>
  <c r="J228" i="93"/>
  <c r="K228" i="93"/>
  <c r="L228" i="93"/>
  <c r="M228" i="93"/>
  <c r="D229" i="93"/>
  <c r="E229" i="93"/>
  <c r="F229" i="93"/>
  <c r="G229" i="93"/>
  <c r="H229" i="93"/>
  <c r="I229" i="93"/>
  <c r="J229" i="93"/>
  <c r="K229" i="93"/>
  <c r="L229" i="93"/>
  <c r="M229" i="93"/>
  <c r="D230" i="93"/>
  <c r="E230" i="93"/>
  <c r="F230" i="93"/>
  <c r="G230" i="93"/>
  <c r="H230" i="93"/>
  <c r="I230" i="93"/>
  <c r="J230" i="93"/>
  <c r="K230" i="93"/>
  <c r="L230" i="93"/>
  <c r="M230" i="93"/>
  <c r="D231" i="93"/>
  <c r="E231" i="93"/>
  <c r="F231" i="93"/>
  <c r="G231" i="93"/>
  <c r="H231" i="93"/>
  <c r="I231" i="93"/>
  <c r="J231" i="93"/>
  <c r="K231" i="93"/>
  <c r="L231" i="93"/>
  <c r="M231" i="93"/>
  <c r="D232" i="93"/>
  <c r="E232" i="93"/>
  <c r="F232" i="93"/>
  <c r="G232" i="93"/>
  <c r="H232" i="93"/>
  <c r="I232" i="93"/>
  <c r="J232" i="93"/>
  <c r="K232" i="93"/>
  <c r="L232" i="93"/>
  <c r="M232" i="93"/>
  <c r="E123" i="93"/>
  <c r="F123" i="93"/>
  <c r="G123" i="93"/>
  <c r="H123" i="93"/>
  <c r="I123" i="93"/>
  <c r="J123" i="93"/>
  <c r="K123" i="93"/>
  <c r="L123" i="93"/>
  <c r="M123" i="93"/>
  <c r="D123" i="93"/>
  <c r="Y7" i="93"/>
  <c r="Z7" i="93"/>
  <c r="AA7" i="93"/>
  <c r="AB7" i="93"/>
  <c r="AC7" i="93"/>
  <c r="AD7" i="93"/>
  <c r="AE7" i="93"/>
  <c r="AF7" i="93"/>
  <c r="AG7" i="93"/>
  <c r="AG7" i="24" s="1"/>
  <c r="Y8" i="93"/>
  <c r="Z8" i="93"/>
  <c r="AA8" i="93"/>
  <c r="AB8" i="93"/>
  <c r="AC8" i="93"/>
  <c r="AD8" i="93"/>
  <c r="AE8" i="93"/>
  <c r="AF8" i="93"/>
  <c r="AG8" i="93"/>
  <c r="AG8" i="24" s="1"/>
  <c r="Y9" i="93"/>
  <c r="Z9" i="93"/>
  <c r="AA9" i="93"/>
  <c r="AB9" i="93"/>
  <c r="AC9" i="93"/>
  <c r="AD9" i="93"/>
  <c r="AE9" i="93"/>
  <c r="AF9" i="93"/>
  <c r="AG9" i="93"/>
  <c r="AG9" i="24" s="1"/>
  <c r="Y10" i="93"/>
  <c r="Z10" i="93"/>
  <c r="AA10" i="93"/>
  <c r="AB10" i="93"/>
  <c r="AC10" i="93"/>
  <c r="AD10" i="93"/>
  <c r="AE10" i="93"/>
  <c r="AF10" i="93"/>
  <c r="AG10" i="93"/>
  <c r="Y11" i="93"/>
  <c r="Z11" i="93"/>
  <c r="AA11" i="93"/>
  <c r="AB11" i="93"/>
  <c r="AC11" i="93"/>
  <c r="AD11" i="93"/>
  <c r="AE11" i="93"/>
  <c r="AF11" i="93"/>
  <c r="AG11" i="93"/>
  <c r="AG11" i="24" s="1"/>
  <c r="Y12" i="93"/>
  <c r="Z12" i="93"/>
  <c r="AA12" i="93"/>
  <c r="AB12" i="93"/>
  <c r="AC12" i="93"/>
  <c r="AD12" i="93"/>
  <c r="AE12" i="93"/>
  <c r="AF12" i="93"/>
  <c r="AG12" i="93"/>
  <c r="Y13" i="93"/>
  <c r="Z13" i="93"/>
  <c r="AA13" i="93"/>
  <c r="AB13" i="93"/>
  <c r="AC13" i="93"/>
  <c r="AD13" i="93"/>
  <c r="AE13" i="93"/>
  <c r="AF13" i="93"/>
  <c r="AG13" i="93"/>
  <c r="AG13" i="24" s="1"/>
  <c r="Y14" i="93"/>
  <c r="Z14" i="93"/>
  <c r="AA14" i="93"/>
  <c r="AB14" i="93"/>
  <c r="AC14" i="93"/>
  <c r="AD14" i="93"/>
  <c r="AE14" i="93"/>
  <c r="AF14" i="93"/>
  <c r="AG14" i="93"/>
  <c r="AG14" i="24" s="1"/>
  <c r="Y15" i="93"/>
  <c r="Z15" i="93"/>
  <c r="AA15" i="93"/>
  <c r="AB15" i="93"/>
  <c r="AC15" i="93"/>
  <c r="AD15" i="93"/>
  <c r="AE15" i="93"/>
  <c r="AF15" i="93"/>
  <c r="AG15" i="93"/>
  <c r="AG15" i="24" s="1"/>
  <c r="Y16" i="93"/>
  <c r="Z16" i="93"/>
  <c r="AA16" i="93"/>
  <c r="AB16" i="93"/>
  <c r="AC16" i="93"/>
  <c r="AD16" i="93"/>
  <c r="AE16" i="93"/>
  <c r="AF16" i="93"/>
  <c r="AG16" i="93"/>
  <c r="AG16" i="24" s="1"/>
  <c r="Y17" i="93"/>
  <c r="Z17" i="93"/>
  <c r="AA17" i="93"/>
  <c r="AB17" i="93"/>
  <c r="AC17" i="93"/>
  <c r="AD17" i="93"/>
  <c r="AE17" i="93"/>
  <c r="AF17" i="93"/>
  <c r="AG17" i="93"/>
  <c r="AG17" i="24" s="1"/>
  <c r="Y18" i="93"/>
  <c r="Z18" i="93"/>
  <c r="AA18" i="93"/>
  <c r="AB18" i="93"/>
  <c r="AC18" i="93"/>
  <c r="AD18" i="93"/>
  <c r="AE18" i="93"/>
  <c r="AF18" i="93"/>
  <c r="AG18" i="93"/>
  <c r="AG18" i="24" s="1"/>
  <c r="Y19" i="93"/>
  <c r="Z19" i="93"/>
  <c r="AA19" i="93"/>
  <c r="AB19" i="93"/>
  <c r="AC19" i="93"/>
  <c r="AD19" i="93"/>
  <c r="AE19" i="93"/>
  <c r="AF19" i="93"/>
  <c r="AG19" i="93"/>
  <c r="AG19" i="24" s="1"/>
  <c r="Y20" i="93"/>
  <c r="Z20" i="93"/>
  <c r="AA20" i="93"/>
  <c r="AB20" i="93"/>
  <c r="AC20" i="93"/>
  <c r="AD20" i="93"/>
  <c r="AE20" i="93"/>
  <c r="AF20" i="93"/>
  <c r="AG20" i="93"/>
  <c r="Y21" i="93"/>
  <c r="Z21" i="93"/>
  <c r="AA21" i="93"/>
  <c r="AB21" i="93"/>
  <c r="AC21" i="93"/>
  <c r="AD21" i="93"/>
  <c r="AE21" i="93"/>
  <c r="AF21" i="93"/>
  <c r="AG21" i="93"/>
  <c r="AG21" i="24" s="1"/>
  <c r="Y22" i="93"/>
  <c r="Z22" i="93"/>
  <c r="AA22" i="93"/>
  <c r="AB22" i="93"/>
  <c r="AC22" i="93"/>
  <c r="AD22" i="93"/>
  <c r="AE22" i="93"/>
  <c r="AF22" i="93"/>
  <c r="AG22" i="93"/>
  <c r="AG22" i="24" s="1"/>
  <c r="Y23" i="93"/>
  <c r="Z23" i="93"/>
  <c r="AA23" i="93"/>
  <c r="AB23" i="93"/>
  <c r="AC23" i="93"/>
  <c r="AD23" i="93"/>
  <c r="AE23" i="93"/>
  <c r="AF23" i="93"/>
  <c r="AG23" i="93"/>
  <c r="AG23" i="24" s="1"/>
  <c r="Y24" i="93"/>
  <c r="Z24" i="93"/>
  <c r="AA24" i="93"/>
  <c r="AB24" i="93"/>
  <c r="AC24" i="93"/>
  <c r="AD24" i="93"/>
  <c r="AE24" i="93"/>
  <c r="AF24" i="93"/>
  <c r="AG24" i="93"/>
  <c r="AG24" i="24" s="1"/>
  <c r="Y25" i="93"/>
  <c r="Z25" i="93"/>
  <c r="AA25" i="93"/>
  <c r="AB25" i="93"/>
  <c r="AC25" i="93"/>
  <c r="AD25" i="93"/>
  <c r="AE25" i="93"/>
  <c r="AF25" i="93"/>
  <c r="AG25" i="93"/>
  <c r="AG25" i="24" s="1"/>
  <c r="Y26" i="93"/>
  <c r="Z26" i="93"/>
  <c r="AA26" i="93"/>
  <c r="AB26" i="93"/>
  <c r="AC26" i="93"/>
  <c r="AD26" i="93"/>
  <c r="AE26" i="93"/>
  <c r="AF26" i="93"/>
  <c r="AG26" i="93"/>
  <c r="AG26" i="24" s="1"/>
  <c r="Y27" i="93"/>
  <c r="Z27" i="93"/>
  <c r="AA27" i="93"/>
  <c r="AB27" i="93"/>
  <c r="AC27" i="93"/>
  <c r="AD27" i="93"/>
  <c r="AE27" i="93"/>
  <c r="AF27" i="93"/>
  <c r="AG27" i="93"/>
  <c r="AG27" i="24" s="1"/>
  <c r="Y28" i="93"/>
  <c r="Z28" i="93"/>
  <c r="AA28" i="93"/>
  <c r="AB28" i="93"/>
  <c r="AC28" i="93"/>
  <c r="AD28" i="93"/>
  <c r="AE28" i="93"/>
  <c r="AF28" i="93"/>
  <c r="AG28" i="93"/>
  <c r="AG28" i="24" s="1"/>
  <c r="Y29" i="93"/>
  <c r="Z29" i="93"/>
  <c r="AA29" i="93"/>
  <c r="AB29" i="93"/>
  <c r="AC29" i="93"/>
  <c r="AD29" i="93"/>
  <c r="AE29" i="93"/>
  <c r="AF29" i="93"/>
  <c r="AG29" i="93"/>
  <c r="AG29" i="24" s="1"/>
  <c r="Y30" i="93"/>
  <c r="Z30" i="93"/>
  <c r="AA30" i="93"/>
  <c r="AB30" i="93"/>
  <c r="AC30" i="93"/>
  <c r="AD30" i="93"/>
  <c r="AE30" i="93"/>
  <c r="AF30" i="93"/>
  <c r="AG30" i="93"/>
  <c r="AG30" i="24" s="1"/>
  <c r="Y31" i="93"/>
  <c r="Z31" i="93"/>
  <c r="AA31" i="93"/>
  <c r="AB31" i="93"/>
  <c r="AC31" i="93"/>
  <c r="AD31" i="93"/>
  <c r="AE31" i="93"/>
  <c r="AF31" i="93"/>
  <c r="AG31" i="93"/>
  <c r="AG31" i="24" s="1"/>
  <c r="Y32" i="93"/>
  <c r="Z32" i="93"/>
  <c r="AA32" i="93"/>
  <c r="AB32" i="93"/>
  <c r="AC32" i="93"/>
  <c r="AD32" i="93"/>
  <c r="AE32" i="93"/>
  <c r="AF32" i="93"/>
  <c r="AG32" i="93"/>
  <c r="AG32" i="24" s="1"/>
  <c r="Y33" i="93"/>
  <c r="Z33" i="93"/>
  <c r="AA33" i="93"/>
  <c r="AB33" i="93"/>
  <c r="AC33" i="93"/>
  <c r="AD33" i="93"/>
  <c r="AE33" i="93"/>
  <c r="AF33" i="93"/>
  <c r="AG33" i="93"/>
  <c r="AG33" i="24" s="1"/>
  <c r="Y34" i="93"/>
  <c r="Z34" i="93"/>
  <c r="AA34" i="93"/>
  <c r="AB34" i="93"/>
  <c r="AC34" i="93"/>
  <c r="AD34" i="93"/>
  <c r="AE34" i="93"/>
  <c r="AF34" i="93"/>
  <c r="AG34" i="93"/>
  <c r="AG34" i="24" s="1"/>
  <c r="Y35" i="93"/>
  <c r="Z35" i="93"/>
  <c r="AA35" i="93"/>
  <c r="AB35" i="93"/>
  <c r="AC35" i="93"/>
  <c r="AD35" i="93"/>
  <c r="AE35" i="93"/>
  <c r="AF35" i="93"/>
  <c r="AG35" i="93"/>
  <c r="AG35" i="24" s="1"/>
  <c r="Y36" i="93"/>
  <c r="Z36" i="93"/>
  <c r="AA36" i="93"/>
  <c r="AB36" i="93"/>
  <c r="AC36" i="93"/>
  <c r="AD36" i="93"/>
  <c r="AE36" i="93"/>
  <c r="AF36" i="93"/>
  <c r="AG36" i="93"/>
  <c r="Y37" i="93"/>
  <c r="Z37" i="93"/>
  <c r="AA37" i="93"/>
  <c r="AB37" i="93"/>
  <c r="AC37" i="93"/>
  <c r="AD37" i="93"/>
  <c r="AE37" i="93"/>
  <c r="AF37" i="93"/>
  <c r="AG37" i="93"/>
  <c r="AG37" i="24" s="1"/>
  <c r="Y38" i="93"/>
  <c r="Z38" i="93"/>
  <c r="AA38" i="93"/>
  <c r="AB38" i="93"/>
  <c r="AC38" i="93"/>
  <c r="AD38" i="93"/>
  <c r="AE38" i="93"/>
  <c r="AF38" i="93"/>
  <c r="AG38" i="93"/>
  <c r="AG38" i="24" s="1"/>
  <c r="Y39" i="93"/>
  <c r="Z39" i="93"/>
  <c r="AA39" i="93"/>
  <c r="AB39" i="93"/>
  <c r="AC39" i="93"/>
  <c r="AD39" i="93"/>
  <c r="AE39" i="93"/>
  <c r="AF39" i="93"/>
  <c r="AG39" i="93"/>
  <c r="AG39" i="24" s="1"/>
  <c r="Y40" i="93"/>
  <c r="Z40" i="93"/>
  <c r="AA40" i="93"/>
  <c r="AB40" i="93"/>
  <c r="AC40" i="93"/>
  <c r="AD40" i="93"/>
  <c r="AE40" i="93"/>
  <c r="AF40" i="93"/>
  <c r="AG40" i="93"/>
  <c r="AG40" i="24" s="1"/>
  <c r="Y41" i="93"/>
  <c r="Z41" i="93"/>
  <c r="AA41" i="93"/>
  <c r="AB41" i="93"/>
  <c r="AC41" i="93"/>
  <c r="AD41" i="93"/>
  <c r="AE41" i="93"/>
  <c r="AF41" i="93"/>
  <c r="AG41" i="93"/>
  <c r="AG41" i="24" s="1"/>
  <c r="Y42" i="93"/>
  <c r="Z42" i="93"/>
  <c r="AA42" i="93"/>
  <c r="AB42" i="93"/>
  <c r="AC42" i="93"/>
  <c r="AD42" i="93"/>
  <c r="AE42" i="93"/>
  <c r="AF42" i="93"/>
  <c r="AG42" i="93"/>
  <c r="AG42" i="24" s="1"/>
  <c r="Y43" i="93"/>
  <c r="Z43" i="93"/>
  <c r="AA43" i="93"/>
  <c r="AB43" i="93"/>
  <c r="AC43" i="93"/>
  <c r="AD43" i="93"/>
  <c r="AE43" i="93"/>
  <c r="AF43" i="93"/>
  <c r="AG43" i="93"/>
  <c r="AG43" i="24" s="1"/>
  <c r="Y44" i="93"/>
  <c r="Z44" i="93"/>
  <c r="AA44" i="93"/>
  <c r="AB44" i="93"/>
  <c r="AC44" i="93"/>
  <c r="AD44" i="93"/>
  <c r="AE44" i="93"/>
  <c r="AF44" i="93"/>
  <c r="AG44" i="93"/>
  <c r="Y45" i="93"/>
  <c r="Z45" i="93"/>
  <c r="AA45" i="93"/>
  <c r="AB45" i="93"/>
  <c r="AC45" i="93"/>
  <c r="AD45" i="93"/>
  <c r="AE45" i="93"/>
  <c r="AF45" i="93"/>
  <c r="AG45" i="93"/>
  <c r="AG45" i="24" s="1"/>
  <c r="Y46" i="93"/>
  <c r="Z46" i="93"/>
  <c r="AA46" i="93"/>
  <c r="AB46" i="93"/>
  <c r="AC46" i="93"/>
  <c r="AD46" i="93"/>
  <c r="AE46" i="93"/>
  <c r="AF46" i="93"/>
  <c r="AG46" i="93"/>
  <c r="AG46" i="24" s="1"/>
  <c r="Y47" i="93"/>
  <c r="Z47" i="93"/>
  <c r="AA47" i="93"/>
  <c r="AB47" i="93"/>
  <c r="AC47" i="93"/>
  <c r="AD47" i="93"/>
  <c r="AE47" i="93"/>
  <c r="AF47" i="93"/>
  <c r="AG47" i="93"/>
  <c r="AG47" i="24" s="1"/>
  <c r="Y48" i="93"/>
  <c r="Z48" i="93"/>
  <c r="AA48" i="93"/>
  <c r="AB48" i="93"/>
  <c r="AC48" i="93"/>
  <c r="AD48" i="93"/>
  <c r="AE48" i="93"/>
  <c r="AF48" i="93"/>
  <c r="AG48" i="93"/>
  <c r="AG48" i="24" s="1"/>
  <c r="Y49" i="93"/>
  <c r="Z49" i="93"/>
  <c r="AA49" i="93"/>
  <c r="AB49" i="93"/>
  <c r="AC49" i="93"/>
  <c r="AD49" i="93"/>
  <c r="AE49" i="93"/>
  <c r="AF49" i="93"/>
  <c r="AG49" i="93"/>
  <c r="AG49" i="24" s="1"/>
  <c r="Y50" i="93"/>
  <c r="Z50" i="93"/>
  <c r="AA50" i="93"/>
  <c r="AB50" i="93"/>
  <c r="AC50" i="93"/>
  <c r="AD50" i="93"/>
  <c r="AE50" i="93"/>
  <c r="AF50" i="93"/>
  <c r="AG50" i="93"/>
  <c r="AG50" i="24" s="1"/>
  <c r="Y51" i="93"/>
  <c r="Z51" i="93"/>
  <c r="AA51" i="93"/>
  <c r="AB51" i="93"/>
  <c r="AC51" i="93"/>
  <c r="AD51" i="93"/>
  <c r="AE51" i="93"/>
  <c r="AF51" i="93"/>
  <c r="AG51" i="93"/>
  <c r="AG51" i="24" s="1"/>
  <c r="Y52" i="93"/>
  <c r="Z52" i="93"/>
  <c r="AA52" i="93"/>
  <c r="AB52" i="93"/>
  <c r="AC52" i="93"/>
  <c r="AD52" i="93"/>
  <c r="AE52" i="93"/>
  <c r="AF52" i="93"/>
  <c r="AG52" i="93"/>
  <c r="AG52" i="24" s="1"/>
  <c r="Y53" i="93"/>
  <c r="Z53" i="93"/>
  <c r="AA53" i="93"/>
  <c r="AB53" i="93"/>
  <c r="AC53" i="93"/>
  <c r="AD53" i="93"/>
  <c r="AE53" i="93"/>
  <c r="AF53" i="93"/>
  <c r="AG53" i="93"/>
  <c r="AG53" i="24" s="1"/>
  <c r="Y54" i="93"/>
  <c r="Z54" i="93"/>
  <c r="AA54" i="93"/>
  <c r="AB54" i="93"/>
  <c r="AC54" i="93"/>
  <c r="AD54" i="93"/>
  <c r="AE54" i="93"/>
  <c r="AF54" i="93"/>
  <c r="AG54" i="93"/>
  <c r="AG54" i="24" s="1"/>
  <c r="Y55" i="93"/>
  <c r="Z55" i="93"/>
  <c r="AA55" i="93"/>
  <c r="AB55" i="93"/>
  <c r="AC55" i="93"/>
  <c r="AD55" i="93"/>
  <c r="AE55" i="93"/>
  <c r="AF55" i="93"/>
  <c r="AG55" i="93"/>
  <c r="AG55" i="24" s="1"/>
  <c r="Y56" i="93"/>
  <c r="Z56" i="93"/>
  <c r="AA56" i="93"/>
  <c r="AB56" i="93"/>
  <c r="AC56" i="93"/>
  <c r="AD56" i="93"/>
  <c r="AE56" i="93"/>
  <c r="AF56" i="93"/>
  <c r="AG56" i="93"/>
  <c r="AG56" i="24" s="1"/>
  <c r="Y57" i="93"/>
  <c r="Z57" i="93"/>
  <c r="AA57" i="93"/>
  <c r="AB57" i="93"/>
  <c r="AC57" i="93"/>
  <c r="AD57" i="93"/>
  <c r="AE57" i="93"/>
  <c r="AF57" i="93"/>
  <c r="AG57" i="93"/>
  <c r="AG57" i="24" s="1"/>
  <c r="Y58" i="93"/>
  <c r="Z58" i="93"/>
  <c r="AA58" i="93"/>
  <c r="AB58" i="93"/>
  <c r="AC58" i="93"/>
  <c r="AD58" i="93"/>
  <c r="AE58" i="93"/>
  <c r="AF58" i="93"/>
  <c r="AG58" i="93"/>
  <c r="AG58" i="24" s="1"/>
  <c r="Y59" i="93"/>
  <c r="Z59" i="93"/>
  <c r="AA59" i="93"/>
  <c r="AB59" i="93"/>
  <c r="AC59" i="93"/>
  <c r="AD59" i="93"/>
  <c r="AE59" i="93"/>
  <c r="AF59" i="93"/>
  <c r="AG59" i="93"/>
  <c r="AG59" i="24" s="1"/>
  <c r="Y60" i="93"/>
  <c r="Z60" i="93"/>
  <c r="AA60" i="93"/>
  <c r="AB60" i="93"/>
  <c r="AC60" i="93"/>
  <c r="AD60" i="93"/>
  <c r="AE60" i="93"/>
  <c r="AF60" i="93"/>
  <c r="AG60" i="93"/>
  <c r="Y61" i="93"/>
  <c r="Z61" i="93"/>
  <c r="AA61" i="93"/>
  <c r="AB61" i="93"/>
  <c r="AC61" i="93"/>
  <c r="AD61" i="93"/>
  <c r="AE61" i="93"/>
  <c r="AF61" i="93"/>
  <c r="AG61" i="93"/>
  <c r="AG61" i="24" s="1"/>
  <c r="Y62" i="93"/>
  <c r="Z62" i="93"/>
  <c r="AA62" i="93"/>
  <c r="AB62" i="93"/>
  <c r="AC62" i="93"/>
  <c r="AD62" i="93"/>
  <c r="AE62" i="93"/>
  <c r="AF62" i="93"/>
  <c r="AG62" i="93"/>
  <c r="AG62" i="24" s="1"/>
  <c r="Y63" i="93"/>
  <c r="Z63" i="93"/>
  <c r="AA63" i="93"/>
  <c r="AB63" i="93"/>
  <c r="AC63" i="93"/>
  <c r="AD63" i="93"/>
  <c r="AE63" i="93"/>
  <c r="AF63" i="93"/>
  <c r="AG63" i="93"/>
  <c r="AG63" i="24" s="1"/>
  <c r="Y64" i="93"/>
  <c r="Z64" i="93"/>
  <c r="AA64" i="93"/>
  <c r="AB64" i="93"/>
  <c r="AC64" i="93"/>
  <c r="AD64" i="93"/>
  <c r="AE64" i="93"/>
  <c r="AF64" i="93"/>
  <c r="AG64" i="93"/>
  <c r="AG64" i="24" s="1"/>
  <c r="Y65" i="93"/>
  <c r="Z65" i="93"/>
  <c r="AA65" i="93"/>
  <c r="AB65" i="93"/>
  <c r="AC65" i="93"/>
  <c r="AD65" i="93"/>
  <c r="AE65" i="93"/>
  <c r="AF65" i="93"/>
  <c r="AG65" i="93"/>
  <c r="AG65" i="24" s="1"/>
  <c r="Y66" i="93"/>
  <c r="Z66" i="93"/>
  <c r="AA66" i="93"/>
  <c r="AB66" i="93"/>
  <c r="AC66" i="93"/>
  <c r="AD66" i="93"/>
  <c r="AE66" i="93"/>
  <c r="AF66" i="93"/>
  <c r="AG66" i="93"/>
  <c r="AG66" i="24" s="1"/>
  <c r="Y67" i="93"/>
  <c r="Z67" i="93"/>
  <c r="AA67" i="93"/>
  <c r="AB67" i="93"/>
  <c r="AC67" i="93"/>
  <c r="AD67" i="93"/>
  <c r="AE67" i="93"/>
  <c r="AF67" i="93"/>
  <c r="AG67" i="93"/>
  <c r="AG67" i="24" s="1"/>
  <c r="Y68" i="93"/>
  <c r="Z68" i="93"/>
  <c r="AA68" i="93"/>
  <c r="AB68" i="93"/>
  <c r="AC68" i="93"/>
  <c r="AD68" i="93"/>
  <c r="AE68" i="93"/>
  <c r="AF68" i="93"/>
  <c r="AG68" i="93"/>
  <c r="AG68" i="24" s="1"/>
  <c r="Y69" i="93"/>
  <c r="Z69" i="93"/>
  <c r="AA69" i="93"/>
  <c r="AB69" i="93"/>
  <c r="AC69" i="93"/>
  <c r="AD69" i="93"/>
  <c r="AE69" i="93"/>
  <c r="AF69" i="93"/>
  <c r="AG69" i="93"/>
  <c r="AG69" i="24" s="1"/>
  <c r="Y70" i="93"/>
  <c r="Z70" i="93"/>
  <c r="AA70" i="93"/>
  <c r="AB70" i="93"/>
  <c r="AC70" i="93"/>
  <c r="AD70" i="93"/>
  <c r="AE70" i="93"/>
  <c r="AF70" i="93"/>
  <c r="AG70" i="93"/>
  <c r="AG70" i="24" s="1"/>
  <c r="Y71" i="93"/>
  <c r="Z71" i="93"/>
  <c r="AA71" i="93"/>
  <c r="AB71" i="93"/>
  <c r="AC71" i="93"/>
  <c r="AD71" i="93"/>
  <c r="AE71" i="93"/>
  <c r="AF71" i="93"/>
  <c r="AG71" i="93"/>
  <c r="AG71" i="24" s="1"/>
  <c r="Y72" i="93"/>
  <c r="Z72" i="93"/>
  <c r="AA72" i="93"/>
  <c r="AB72" i="93"/>
  <c r="AC72" i="93"/>
  <c r="AD72" i="93"/>
  <c r="AE72" i="93"/>
  <c r="AF72" i="93"/>
  <c r="AG72" i="93"/>
  <c r="AG72" i="24" s="1"/>
  <c r="Y73" i="93"/>
  <c r="Z73" i="93"/>
  <c r="AA73" i="93"/>
  <c r="AB73" i="93"/>
  <c r="AC73" i="93"/>
  <c r="AD73" i="93"/>
  <c r="AE73" i="93"/>
  <c r="AF73" i="93"/>
  <c r="AG73" i="93"/>
  <c r="AG73" i="24" s="1"/>
  <c r="Y74" i="93"/>
  <c r="Z74" i="93"/>
  <c r="AA74" i="93"/>
  <c r="AB74" i="93"/>
  <c r="AC74" i="93"/>
  <c r="AD74" i="93"/>
  <c r="AE74" i="93"/>
  <c r="AF74" i="93"/>
  <c r="AG74" i="93"/>
  <c r="AG74" i="24" s="1"/>
  <c r="Y75" i="93"/>
  <c r="Z75" i="93"/>
  <c r="AA75" i="93"/>
  <c r="AB75" i="93"/>
  <c r="AC75" i="93"/>
  <c r="AD75" i="93"/>
  <c r="AE75" i="93"/>
  <c r="AF75" i="93"/>
  <c r="AG75" i="93"/>
  <c r="AG75" i="24" s="1"/>
  <c r="Y76" i="93"/>
  <c r="Z76" i="93"/>
  <c r="AA76" i="93"/>
  <c r="AB76" i="93"/>
  <c r="AC76" i="93"/>
  <c r="AD76" i="93"/>
  <c r="AE76" i="93"/>
  <c r="AF76" i="93"/>
  <c r="AG76" i="93"/>
  <c r="Y77" i="93"/>
  <c r="Z77" i="93"/>
  <c r="AA77" i="93"/>
  <c r="AB77" i="93"/>
  <c r="AC77" i="93"/>
  <c r="AD77" i="93"/>
  <c r="AE77" i="93"/>
  <c r="AF77" i="93"/>
  <c r="AG77" i="93"/>
  <c r="AG77" i="24" s="1"/>
  <c r="Y78" i="93"/>
  <c r="Z78" i="93"/>
  <c r="AA78" i="93"/>
  <c r="AB78" i="93"/>
  <c r="AC78" i="93"/>
  <c r="AD78" i="93"/>
  <c r="AE78" i="93"/>
  <c r="AF78" i="93"/>
  <c r="AG78" i="93"/>
  <c r="AG78" i="24" s="1"/>
  <c r="Y79" i="93"/>
  <c r="Z79" i="93"/>
  <c r="AA79" i="93"/>
  <c r="AB79" i="93"/>
  <c r="AC79" i="93"/>
  <c r="AD79" i="93"/>
  <c r="AE79" i="93"/>
  <c r="AF79" i="93"/>
  <c r="AG79" i="93"/>
  <c r="AG79" i="24" s="1"/>
  <c r="Y80" i="93"/>
  <c r="Z80" i="93"/>
  <c r="AA80" i="93"/>
  <c r="AB80" i="93"/>
  <c r="AC80" i="93"/>
  <c r="AD80" i="93"/>
  <c r="AE80" i="93"/>
  <c r="AF80" i="93"/>
  <c r="AG80" i="93"/>
  <c r="AG80" i="24" s="1"/>
  <c r="Y81" i="93"/>
  <c r="Z81" i="93"/>
  <c r="AA81" i="93"/>
  <c r="AB81" i="93"/>
  <c r="AC81" i="93"/>
  <c r="AD81" i="93"/>
  <c r="AE81" i="93"/>
  <c r="AF81" i="93"/>
  <c r="AG81" i="93"/>
  <c r="AG81" i="24" s="1"/>
  <c r="Y82" i="93"/>
  <c r="Z82" i="93"/>
  <c r="AA82" i="93"/>
  <c r="AB82" i="93"/>
  <c r="AC82" i="93"/>
  <c r="AD82" i="93"/>
  <c r="AE82" i="93"/>
  <c r="AF82" i="93"/>
  <c r="AG82" i="93"/>
  <c r="Y83" i="93"/>
  <c r="Z83" i="93"/>
  <c r="AA83" i="93"/>
  <c r="AB83" i="93"/>
  <c r="AC83" i="93"/>
  <c r="AD83" i="93"/>
  <c r="AE83" i="93"/>
  <c r="AF83" i="93"/>
  <c r="AG83" i="93"/>
  <c r="AG83" i="24" s="1"/>
  <c r="Y84" i="93"/>
  <c r="Z84" i="93"/>
  <c r="AA84" i="93"/>
  <c r="AB84" i="93"/>
  <c r="AC84" i="93"/>
  <c r="AD84" i="93"/>
  <c r="AE84" i="93"/>
  <c r="AF84" i="93"/>
  <c r="AG84" i="93"/>
  <c r="Y85" i="93"/>
  <c r="Z85" i="93"/>
  <c r="AA85" i="93"/>
  <c r="AB85" i="93"/>
  <c r="AC85" i="93"/>
  <c r="AD85" i="93"/>
  <c r="AE85" i="93"/>
  <c r="AF85" i="93"/>
  <c r="AG85" i="93"/>
  <c r="AG85" i="24" s="1"/>
  <c r="Y86" i="93"/>
  <c r="Z86" i="93"/>
  <c r="AA86" i="93"/>
  <c r="AB86" i="93"/>
  <c r="AC86" i="93"/>
  <c r="AD86" i="93"/>
  <c r="AE86" i="93"/>
  <c r="AF86" i="93"/>
  <c r="AG86" i="93"/>
  <c r="AG86" i="24" s="1"/>
  <c r="Y87" i="93"/>
  <c r="Z87" i="93"/>
  <c r="AA87" i="93"/>
  <c r="AB87" i="93"/>
  <c r="AC87" i="93"/>
  <c r="AD87" i="93"/>
  <c r="AE87" i="93"/>
  <c r="AF87" i="93"/>
  <c r="AG87" i="93"/>
  <c r="AG87" i="24" s="1"/>
  <c r="Y88" i="93"/>
  <c r="Z88" i="93"/>
  <c r="AA88" i="93"/>
  <c r="AB88" i="93"/>
  <c r="AC88" i="93"/>
  <c r="AD88" i="93"/>
  <c r="AE88" i="93"/>
  <c r="AF88" i="93"/>
  <c r="AG88" i="93"/>
  <c r="AG88" i="24" s="1"/>
  <c r="Y89" i="93"/>
  <c r="Z89" i="93"/>
  <c r="AA89" i="93"/>
  <c r="AB89" i="93"/>
  <c r="AC89" i="93"/>
  <c r="AD89" i="93"/>
  <c r="AE89" i="93"/>
  <c r="AF89" i="93"/>
  <c r="AG89" i="93"/>
  <c r="AG89" i="24" s="1"/>
  <c r="Y90" i="93"/>
  <c r="Z90" i="93"/>
  <c r="AA90" i="93"/>
  <c r="AB90" i="93"/>
  <c r="AC90" i="93"/>
  <c r="AD90" i="93"/>
  <c r="AE90" i="93"/>
  <c r="AF90" i="93"/>
  <c r="AG90" i="93"/>
  <c r="AG90" i="24" s="1"/>
  <c r="Y91" i="93"/>
  <c r="Z91" i="93"/>
  <c r="AA91" i="93"/>
  <c r="AB91" i="93"/>
  <c r="AC91" i="93"/>
  <c r="AD91" i="93"/>
  <c r="AE91" i="93"/>
  <c r="AF91" i="93"/>
  <c r="AG91" i="93"/>
  <c r="AG91" i="24" s="1"/>
  <c r="Y92" i="93"/>
  <c r="Z92" i="93"/>
  <c r="AA92" i="93"/>
  <c r="AB92" i="93"/>
  <c r="AC92" i="93"/>
  <c r="AD92" i="93"/>
  <c r="AE92" i="93"/>
  <c r="AF92" i="93"/>
  <c r="AG92" i="93"/>
  <c r="AG92" i="24" s="1"/>
  <c r="Y93" i="93"/>
  <c r="Z93" i="93"/>
  <c r="AA93" i="93"/>
  <c r="AB93" i="93"/>
  <c r="AC93" i="93"/>
  <c r="AD93" i="93"/>
  <c r="AE93" i="93"/>
  <c r="AF93" i="93"/>
  <c r="AG93" i="93"/>
  <c r="AG93" i="24" s="1"/>
  <c r="Y94" i="93"/>
  <c r="Z94" i="93"/>
  <c r="AA94" i="93"/>
  <c r="AB94" i="93"/>
  <c r="AC94" i="93"/>
  <c r="AD94" i="93"/>
  <c r="AE94" i="93"/>
  <c r="AF94" i="93"/>
  <c r="AG94" i="93"/>
  <c r="AG94" i="24" s="1"/>
  <c r="Y95" i="93"/>
  <c r="Z95" i="93"/>
  <c r="AA95" i="93"/>
  <c r="AB95" i="93"/>
  <c r="AC95" i="93"/>
  <c r="AD95" i="93"/>
  <c r="AE95" i="93"/>
  <c r="AF95" i="93"/>
  <c r="AG95" i="93"/>
  <c r="AG95" i="24" s="1"/>
  <c r="Y96" i="93"/>
  <c r="Z96" i="93"/>
  <c r="AA96" i="93"/>
  <c r="AB96" i="93"/>
  <c r="AC96" i="93"/>
  <c r="AD96" i="93"/>
  <c r="AE96" i="93"/>
  <c r="AF96" i="93"/>
  <c r="AG96" i="93"/>
  <c r="AG96" i="24" s="1"/>
  <c r="Y97" i="93"/>
  <c r="Z97" i="93"/>
  <c r="AA97" i="93"/>
  <c r="AB97" i="93"/>
  <c r="AC97" i="93"/>
  <c r="AD97" i="93"/>
  <c r="AE97" i="93"/>
  <c r="AF97" i="93"/>
  <c r="AG97" i="93"/>
  <c r="AG97" i="24" s="1"/>
  <c r="Y98" i="93"/>
  <c r="Z98" i="93"/>
  <c r="AA98" i="93"/>
  <c r="AB98" i="93"/>
  <c r="AC98" i="93"/>
  <c r="AD98" i="93"/>
  <c r="AE98" i="93"/>
  <c r="AF98" i="93"/>
  <c r="AG98" i="93"/>
  <c r="AG98" i="24" s="1"/>
  <c r="Y99" i="93"/>
  <c r="Z99" i="93"/>
  <c r="AA99" i="93"/>
  <c r="AB99" i="93"/>
  <c r="AC99" i="93"/>
  <c r="AD99" i="93"/>
  <c r="AE99" i="93"/>
  <c r="AF99" i="93"/>
  <c r="AG99" i="93"/>
  <c r="AG99" i="24" s="1"/>
  <c r="Y100" i="93"/>
  <c r="Z100" i="93"/>
  <c r="AA100" i="93"/>
  <c r="AB100" i="93"/>
  <c r="AC100" i="93"/>
  <c r="AD100" i="93"/>
  <c r="AE100" i="93"/>
  <c r="AF100" i="93"/>
  <c r="AG100" i="93"/>
  <c r="Y101" i="93"/>
  <c r="Z101" i="93"/>
  <c r="AA101" i="93"/>
  <c r="AB101" i="93"/>
  <c r="AC101" i="93"/>
  <c r="AD101" i="93"/>
  <c r="AE101" i="93"/>
  <c r="AF101" i="93"/>
  <c r="AG101" i="93"/>
  <c r="AG101" i="24" s="1"/>
  <c r="Y102" i="93"/>
  <c r="Z102" i="93"/>
  <c r="AA102" i="93"/>
  <c r="AB102" i="93"/>
  <c r="AC102" i="93"/>
  <c r="AD102" i="93"/>
  <c r="AE102" i="93"/>
  <c r="AF102" i="93"/>
  <c r="AG102" i="93"/>
  <c r="AG102" i="24" s="1"/>
  <c r="Y103" i="93"/>
  <c r="Z103" i="93"/>
  <c r="AA103" i="93"/>
  <c r="AB103" i="93"/>
  <c r="AC103" i="93"/>
  <c r="AD103" i="93"/>
  <c r="AE103" i="93"/>
  <c r="AF103" i="93"/>
  <c r="AG103" i="93"/>
  <c r="AG103" i="24" s="1"/>
  <c r="Y104" i="93"/>
  <c r="Z104" i="93"/>
  <c r="AA104" i="93"/>
  <c r="AB104" i="93"/>
  <c r="AC104" i="93"/>
  <c r="AD104" i="93"/>
  <c r="AE104" i="93"/>
  <c r="AF104" i="93"/>
  <c r="AG104" i="93"/>
  <c r="AG104" i="24" s="1"/>
  <c r="Y105" i="93"/>
  <c r="Z105" i="93"/>
  <c r="AA105" i="93"/>
  <c r="AB105" i="93"/>
  <c r="AC105" i="93"/>
  <c r="AD105" i="93"/>
  <c r="AE105" i="93"/>
  <c r="AF105" i="93"/>
  <c r="AG105" i="93"/>
  <c r="AG105" i="24" s="1"/>
  <c r="Y106" i="93"/>
  <c r="Z106" i="93"/>
  <c r="AA106" i="93"/>
  <c r="AB106" i="93"/>
  <c r="AC106" i="93"/>
  <c r="AD106" i="93"/>
  <c r="AE106" i="93"/>
  <c r="AF106" i="93"/>
  <c r="AG106" i="93"/>
  <c r="AG106" i="24" s="1"/>
  <c r="Y107" i="93"/>
  <c r="Z107" i="93"/>
  <c r="AA107" i="93"/>
  <c r="AB107" i="93"/>
  <c r="AC107" i="93"/>
  <c r="AD107" i="93"/>
  <c r="AE107" i="93"/>
  <c r="AF107" i="93"/>
  <c r="AG107" i="93"/>
  <c r="AG107" i="24" s="1"/>
  <c r="Y108" i="93"/>
  <c r="Z108" i="93"/>
  <c r="AA108" i="93"/>
  <c r="AB108" i="93"/>
  <c r="AC108" i="93"/>
  <c r="AD108" i="93"/>
  <c r="AE108" i="93"/>
  <c r="AF108" i="93"/>
  <c r="AG108" i="93"/>
  <c r="Y109" i="93"/>
  <c r="Z109" i="93"/>
  <c r="AA109" i="93"/>
  <c r="AB109" i="93"/>
  <c r="AC109" i="93"/>
  <c r="AD109" i="93"/>
  <c r="AE109" i="93"/>
  <c r="AF109" i="93"/>
  <c r="AG109" i="93"/>
  <c r="AG109" i="24" s="1"/>
  <c r="Y110" i="93"/>
  <c r="Z110" i="93"/>
  <c r="AA110" i="93"/>
  <c r="AB110" i="93"/>
  <c r="AC110" i="93"/>
  <c r="AD110" i="93"/>
  <c r="AE110" i="93"/>
  <c r="AF110" i="93"/>
  <c r="AG110" i="93"/>
  <c r="AG110" i="24" s="1"/>
  <c r="Y111" i="93"/>
  <c r="Z111" i="93"/>
  <c r="AA111" i="93"/>
  <c r="AB111" i="93"/>
  <c r="AC111" i="93"/>
  <c r="AD111" i="93"/>
  <c r="AE111" i="93"/>
  <c r="AF111" i="93"/>
  <c r="AG111" i="93"/>
  <c r="AG111" i="24" s="1"/>
  <c r="Y112" i="93"/>
  <c r="Z112" i="93"/>
  <c r="AA112" i="93"/>
  <c r="AB112" i="93"/>
  <c r="AC112" i="93"/>
  <c r="AD112" i="93"/>
  <c r="AE112" i="93"/>
  <c r="AF112" i="93"/>
  <c r="AG112" i="93"/>
  <c r="AG112" i="24" s="1"/>
  <c r="Y113" i="93"/>
  <c r="Z113" i="93"/>
  <c r="AA113" i="93"/>
  <c r="AB113" i="93"/>
  <c r="AC113" i="93"/>
  <c r="AD113" i="93"/>
  <c r="AE113" i="93"/>
  <c r="AF113" i="93"/>
  <c r="AG113" i="93"/>
  <c r="AG113" i="24" s="1"/>
  <c r="Y114" i="93"/>
  <c r="Z114" i="93"/>
  <c r="AA114" i="93"/>
  <c r="AB114" i="93"/>
  <c r="AC114" i="93"/>
  <c r="AD114" i="93"/>
  <c r="AE114" i="93"/>
  <c r="AF114" i="93"/>
  <c r="AG114" i="93"/>
  <c r="AG114" i="24" s="1"/>
  <c r="Y115" i="93"/>
  <c r="Z115" i="93"/>
  <c r="AA115" i="93"/>
  <c r="AB115" i="93"/>
  <c r="AC115" i="93"/>
  <c r="AD115" i="93"/>
  <c r="AE115" i="93"/>
  <c r="AF115" i="93"/>
  <c r="AG115" i="93"/>
  <c r="AG115" i="24" s="1"/>
  <c r="Z6" i="93"/>
  <c r="AA6" i="93"/>
  <c r="AB6" i="93"/>
  <c r="AC6" i="93"/>
  <c r="AD6" i="93"/>
  <c r="AE6" i="93"/>
  <c r="AF6" i="93"/>
  <c r="AG6" i="93"/>
  <c r="AG6" i="24" s="1"/>
  <c r="Y6" i="93"/>
  <c r="D7" i="93"/>
  <c r="E7" i="93"/>
  <c r="F7" i="93"/>
  <c r="G7" i="93"/>
  <c r="H7" i="93"/>
  <c r="K7" i="93"/>
  <c r="L7" i="93"/>
  <c r="M7" i="93"/>
  <c r="D8" i="93"/>
  <c r="F8" i="93"/>
  <c r="G8" i="93"/>
  <c r="H8" i="93"/>
  <c r="J8" i="93"/>
  <c r="K8" i="93"/>
  <c r="L8" i="93"/>
  <c r="M8" i="93"/>
  <c r="E9" i="93"/>
  <c r="F9" i="93"/>
  <c r="I9" i="93"/>
  <c r="J9" i="93"/>
  <c r="K9" i="93"/>
  <c r="M9" i="93"/>
  <c r="E10" i="93"/>
  <c r="H10" i="93"/>
  <c r="I10" i="93"/>
  <c r="J10" i="93"/>
  <c r="L10" i="93"/>
  <c r="M10" i="93"/>
  <c r="D11" i="93"/>
  <c r="G11" i="93"/>
  <c r="H11" i="93"/>
  <c r="I11" i="93"/>
  <c r="K11" i="93"/>
  <c r="L11" i="93"/>
  <c r="M11" i="93"/>
  <c r="D12" i="93"/>
  <c r="F12" i="93"/>
  <c r="G12" i="93"/>
  <c r="H12" i="93"/>
  <c r="I12" i="93"/>
  <c r="J12" i="93"/>
  <c r="K12" i="93"/>
  <c r="L12" i="93"/>
  <c r="M12" i="93"/>
  <c r="E13" i="93"/>
  <c r="F13" i="93"/>
  <c r="G13" i="93"/>
  <c r="I13" i="93"/>
  <c r="J13" i="93"/>
  <c r="K13" i="93"/>
  <c r="M13" i="93"/>
  <c r="D14" i="93"/>
  <c r="E14" i="93"/>
  <c r="F14" i="93"/>
  <c r="H14" i="93"/>
  <c r="I14" i="93"/>
  <c r="L14" i="93"/>
  <c r="M14" i="93"/>
  <c r="D15" i="93"/>
  <c r="E15" i="93"/>
  <c r="F15" i="93"/>
  <c r="G15" i="93"/>
  <c r="H15" i="93"/>
  <c r="K15" i="93"/>
  <c r="L15" i="93"/>
  <c r="M15" i="93"/>
  <c r="D16" i="93"/>
  <c r="E16" i="93"/>
  <c r="F16" i="93"/>
  <c r="G16" i="93"/>
  <c r="J16" i="93"/>
  <c r="K16" i="93"/>
  <c r="L16" i="93"/>
  <c r="M16" i="93"/>
  <c r="E17" i="93"/>
  <c r="F17" i="93"/>
  <c r="G17" i="93"/>
  <c r="I17" i="93"/>
  <c r="J17" i="93"/>
  <c r="K17" i="93"/>
  <c r="M17" i="93"/>
  <c r="D18" i="93"/>
  <c r="E18" i="93"/>
  <c r="H18" i="93"/>
  <c r="I18" i="93"/>
  <c r="J18" i="93"/>
  <c r="L18" i="93"/>
  <c r="M18" i="93"/>
  <c r="D19" i="93"/>
  <c r="G19" i="93"/>
  <c r="H19" i="93"/>
  <c r="I19" i="93"/>
  <c r="K19" i="93"/>
  <c r="L19" i="93"/>
  <c r="M19" i="93"/>
  <c r="D20" i="93"/>
  <c r="F20" i="93"/>
  <c r="G20" i="93"/>
  <c r="H20" i="93"/>
  <c r="I20" i="93"/>
  <c r="J20" i="93"/>
  <c r="K20" i="93"/>
  <c r="L20" i="93"/>
  <c r="M20" i="93"/>
  <c r="E21" i="93"/>
  <c r="F21" i="93"/>
  <c r="G21" i="93"/>
  <c r="I21" i="93"/>
  <c r="J21" i="93"/>
  <c r="K21" i="93"/>
  <c r="M21" i="93"/>
  <c r="D22" i="93"/>
  <c r="E22" i="93"/>
  <c r="F22" i="93"/>
  <c r="H22" i="93"/>
  <c r="I22" i="93"/>
  <c r="L22" i="93"/>
  <c r="M22" i="93"/>
  <c r="D23" i="93"/>
  <c r="E23" i="93"/>
  <c r="F23" i="93"/>
  <c r="G23" i="93"/>
  <c r="H23" i="93"/>
  <c r="K23" i="93"/>
  <c r="L23" i="93"/>
  <c r="M23" i="93"/>
  <c r="D24" i="93"/>
  <c r="E24" i="93"/>
  <c r="F24" i="93"/>
  <c r="G24" i="93"/>
  <c r="J24" i="93"/>
  <c r="K24" i="93"/>
  <c r="L24" i="93"/>
  <c r="M24" i="93"/>
  <c r="E25" i="93"/>
  <c r="F25" i="93"/>
  <c r="G25" i="93"/>
  <c r="I25" i="93"/>
  <c r="J25" i="93"/>
  <c r="K25" i="93"/>
  <c r="M25" i="93"/>
  <c r="D26" i="93"/>
  <c r="E26" i="93"/>
  <c r="H26" i="93"/>
  <c r="I26" i="93"/>
  <c r="J26" i="93"/>
  <c r="L26" i="93"/>
  <c r="M26" i="93"/>
  <c r="D27" i="93"/>
  <c r="G27" i="93"/>
  <c r="H27" i="93"/>
  <c r="I27" i="93"/>
  <c r="K27" i="93"/>
  <c r="L27" i="93"/>
  <c r="M27" i="93"/>
  <c r="D28" i="93"/>
  <c r="E28" i="93"/>
  <c r="F28" i="93"/>
  <c r="G28" i="93"/>
  <c r="H28" i="93"/>
  <c r="I28" i="93"/>
  <c r="J28" i="93"/>
  <c r="K28" i="93"/>
  <c r="L28" i="93"/>
  <c r="M28" i="93"/>
  <c r="E29" i="93"/>
  <c r="F29" i="93"/>
  <c r="G29" i="93"/>
  <c r="I29" i="93"/>
  <c r="J29" i="93"/>
  <c r="K29" i="93"/>
  <c r="M29" i="93"/>
  <c r="D30" i="93"/>
  <c r="E30" i="93"/>
  <c r="F30" i="93"/>
  <c r="H30" i="93"/>
  <c r="I30" i="93"/>
  <c r="L30" i="93"/>
  <c r="M30" i="93"/>
  <c r="D31" i="93"/>
  <c r="E31" i="93"/>
  <c r="F31" i="93"/>
  <c r="G31" i="93"/>
  <c r="H31" i="93"/>
  <c r="K31" i="93"/>
  <c r="L31" i="93"/>
  <c r="M31" i="93"/>
  <c r="D32" i="93"/>
  <c r="E32" i="93"/>
  <c r="F32" i="93"/>
  <c r="G32" i="93"/>
  <c r="J32" i="93"/>
  <c r="K32" i="93"/>
  <c r="L32" i="93"/>
  <c r="M32" i="93"/>
  <c r="E33" i="93"/>
  <c r="F33" i="93"/>
  <c r="G33" i="93"/>
  <c r="I33" i="93"/>
  <c r="J33" i="93"/>
  <c r="K33" i="93"/>
  <c r="M33" i="93"/>
  <c r="D34" i="93"/>
  <c r="E34" i="93"/>
  <c r="H34" i="93"/>
  <c r="I34" i="93"/>
  <c r="J34" i="93"/>
  <c r="L34" i="93"/>
  <c r="M34" i="93"/>
  <c r="D35" i="93"/>
  <c r="G35" i="93"/>
  <c r="H35" i="93"/>
  <c r="I35" i="93"/>
  <c r="K35" i="93"/>
  <c r="L35" i="93"/>
  <c r="M35" i="93"/>
  <c r="D36" i="93"/>
  <c r="F36" i="93"/>
  <c r="G36" i="93"/>
  <c r="H36" i="93"/>
  <c r="I36" i="93"/>
  <c r="J36" i="93"/>
  <c r="K36" i="93"/>
  <c r="L36" i="93"/>
  <c r="M36" i="93"/>
  <c r="E37" i="93"/>
  <c r="F37" i="93"/>
  <c r="G37" i="93"/>
  <c r="I37" i="93"/>
  <c r="J37" i="93"/>
  <c r="K37" i="93"/>
  <c r="M37" i="93"/>
  <c r="D38" i="93"/>
  <c r="E38" i="93"/>
  <c r="F38" i="93"/>
  <c r="H38" i="93"/>
  <c r="I38" i="93"/>
  <c r="L38" i="93"/>
  <c r="M38" i="93"/>
  <c r="D39" i="93"/>
  <c r="E39" i="93"/>
  <c r="F39" i="93"/>
  <c r="G39" i="93"/>
  <c r="H39" i="93"/>
  <c r="K39" i="93"/>
  <c r="L39" i="93"/>
  <c r="M39" i="93"/>
  <c r="D40" i="93"/>
  <c r="E40" i="93"/>
  <c r="F40" i="93"/>
  <c r="G40" i="93"/>
  <c r="J40" i="93"/>
  <c r="K40" i="93"/>
  <c r="L40" i="93"/>
  <c r="M40" i="93"/>
  <c r="E41" i="93"/>
  <c r="F41" i="93"/>
  <c r="G41" i="93"/>
  <c r="I41" i="93"/>
  <c r="J41" i="93"/>
  <c r="K41" i="93"/>
  <c r="M41" i="93"/>
  <c r="D42" i="93"/>
  <c r="E42" i="93"/>
  <c r="H42" i="93"/>
  <c r="I42" i="93"/>
  <c r="J42" i="93"/>
  <c r="L42" i="93"/>
  <c r="M42" i="93"/>
  <c r="D43" i="93"/>
  <c r="G43" i="93"/>
  <c r="H43" i="93"/>
  <c r="I43" i="93"/>
  <c r="K43" i="93"/>
  <c r="L43" i="93"/>
  <c r="M43" i="93"/>
  <c r="D44" i="93"/>
  <c r="F44" i="93"/>
  <c r="G44" i="93"/>
  <c r="H44" i="93"/>
  <c r="I44" i="93"/>
  <c r="J44" i="93"/>
  <c r="K44" i="93"/>
  <c r="L44" i="93"/>
  <c r="M44" i="93"/>
  <c r="E45" i="93"/>
  <c r="F45" i="93"/>
  <c r="G45" i="93"/>
  <c r="I45" i="93"/>
  <c r="J45" i="93"/>
  <c r="K45" i="93"/>
  <c r="M45" i="93"/>
  <c r="D46" i="93"/>
  <c r="E46" i="93"/>
  <c r="F46" i="93"/>
  <c r="H46" i="93"/>
  <c r="I46" i="93"/>
  <c r="L46" i="93"/>
  <c r="M46" i="93"/>
  <c r="D47" i="93"/>
  <c r="E47" i="93"/>
  <c r="F47" i="93"/>
  <c r="G47" i="93"/>
  <c r="H47" i="93"/>
  <c r="K47" i="93"/>
  <c r="L47" i="93"/>
  <c r="M47" i="93"/>
  <c r="D48" i="93"/>
  <c r="E48" i="93"/>
  <c r="F48" i="93"/>
  <c r="G48" i="93"/>
  <c r="J48" i="93"/>
  <c r="K48" i="93"/>
  <c r="L48" i="93"/>
  <c r="M48" i="93"/>
  <c r="E49" i="93"/>
  <c r="F49" i="93"/>
  <c r="G49" i="93"/>
  <c r="I49" i="93"/>
  <c r="J49" i="93"/>
  <c r="K49" i="93"/>
  <c r="M49" i="93"/>
  <c r="D50" i="93"/>
  <c r="E50" i="93"/>
  <c r="H50" i="93"/>
  <c r="I50" i="93"/>
  <c r="J50" i="93"/>
  <c r="L50" i="93"/>
  <c r="M50" i="93"/>
  <c r="D51" i="93"/>
  <c r="G51" i="93"/>
  <c r="H51" i="93"/>
  <c r="I51" i="93"/>
  <c r="K51" i="93"/>
  <c r="L51" i="93"/>
  <c r="M51" i="93"/>
  <c r="D52" i="93"/>
  <c r="E52" i="93"/>
  <c r="F52" i="93"/>
  <c r="G52" i="93"/>
  <c r="H52" i="93"/>
  <c r="I52" i="93"/>
  <c r="J52" i="93"/>
  <c r="K52" i="93"/>
  <c r="L52" i="93"/>
  <c r="M52" i="93"/>
  <c r="E53" i="93"/>
  <c r="F53" i="93"/>
  <c r="G53" i="93"/>
  <c r="I53" i="93"/>
  <c r="J53" i="93"/>
  <c r="K53" i="93"/>
  <c r="M53" i="93"/>
  <c r="D54" i="93"/>
  <c r="E54" i="93"/>
  <c r="F54" i="93"/>
  <c r="H54" i="93"/>
  <c r="I54" i="93"/>
  <c r="L54" i="93"/>
  <c r="M54" i="93"/>
  <c r="D55" i="93"/>
  <c r="E55" i="93"/>
  <c r="F55" i="93"/>
  <c r="G55" i="93"/>
  <c r="H55" i="93"/>
  <c r="K55" i="93"/>
  <c r="L55" i="93"/>
  <c r="M55" i="93"/>
  <c r="D56" i="93"/>
  <c r="E56" i="93"/>
  <c r="F56" i="93"/>
  <c r="G56" i="93"/>
  <c r="J56" i="93"/>
  <c r="K56" i="93"/>
  <c r="L56" i="93"/>
  <c r="M56" i="93"/>
  <c r="E57" i="93"/>
  <c r="F57" i="93"/>
  <c r="G57" i="93"/>
  <c r="I57" i="93"/>
  <c r="J57" i="93"/>
  <c r="K57" i="93"/>
  <c r="M57" i="93"/>
  <c r="D58" i="93"/>
  <c r="E58" i="93"/>
  <c r="H58" i="93"/>
  <c r="I58" i="93"/>
  <c r="J58" i="93"/>
  <c r="L58" i="93"/>
  <c r="M58" i="93"/>
  <c r="D59" i="93"/>
  <c r="G59" i="93"/>
  <c r="H59" i="93"/>
  <c r="I59" i="93"/>
  <c r="K59" i="93"/>
  <c r="L59" i="93"/>
  <c r="M59" i="93"/>
  <c r="D60" i="93"/>
  <c r="F60" i="93"/>
  <c r="G60" i="93"/>
  <c r="H60" i="93"/>
  <c r="I60" i="93"/>
  <c r="J60" i="93"/>
  <c r="K60" i="93"/>
  <c r="L60" i="93"/>
  <c r="M60" i="93"/>
  <c r="E61" i="93"/>
  <c r="F61" i="93"/>
  <c r="G61" i="93"/>
  <c r="I61" i="93"/>
  <c r="J61" i="93"/>
  <c r="K61" i="93"/>
  <c r="M61" i="93"/>
  <c r="D62" i="93"/>
  <c r="E62" i="93"/>
  <c r="F62" i="93"/>
  <c r="H62" i="93"/>
  <c r="I62" i="93"/>
  <c r="L62" i="93"/>
  <c r="M62" i="93"/>
  <c r="D63" i="93"/>
  <c r="E63" i="93"/>
  <c r="F63" i="93"/>
  <c r="G63" i="93"/>
  <c r="H63" i="93"/>
  <c r="K63" i="93"/>
  <c r="L63" i="93"/>
  <c r="M63" i="93"/>
  <c r="D64" i="93"/>
  <c r="E64" i="93"/>
  <c r="F64" i="93"/>
  <c r="G64" i="93"/>
  <c r="J64" i="93"/>
  <c r="K64" i="93"/>
  <c r="L64" i="93"/>
  <c r="M64" i="93"/>
  <c r="E65" i="93"/>
  <c r="F65" i="93"/>
  <c r="G65" i="93"/>
  <c r="I65" i="93"/>
  <c r="J65" i="93"/>
  <c r="K65" i="93"/>
  <c r="M65" i="93"/>
  <c r="D66" i="93"/>
  <c r="E66" i="93"/>
  <c r="H66" i="93"/>
  <c r="I66" i="93"/>
  <c r="J66" i="93"/>
  <c r="L66" i="93"/>
  <c r="M66" i="93"/>
  <c r="D67" i="93"/>
  <c r="G67" i="93"/>
  <c r="H67" i="93"/>
  <c r="I67" i="93"/>
  <c r="K67" i="93"/>
  <c r="L67" i="93"/>
  <c r="M67" i="93"/>
  <c r="D68" i="93"/>
  <c r="F68" i="93"/>
  <c r="G68" i="93"/>
  <c r="H68" i="93"/>
  <c r="I68" i="93"/>
  <c r="J68" i="93"/>
  <c r="K68" i="93"/>
  <c r="L68" i="93"/>
  <c r="M68" i="93"/>
  <c r="E69" i="93"/>
  <c r="F69" i="93"/>
  <c r="G69" i="93"/>
  <c r="I69" i="93"/>
  <c r="J69" i="93"/>
  <c r="K69" i="93"/>
  <c r="M69" i="93"/>
  <c r="D70" i="93"/>
  <c r="E70" i="93"/>
  <c r="F70" i="93"/>
  <c r="H70" i="93"/>
  <c r="I70" i="93"/>
  <c r="L70" i="93"/>
  <c r="M70" i="93"/>
  <c r="D71" i="93"/>
  <c r="E71" i="93"/>
  <c r="F71" i="93"/>
  <c r="G71" i="93"/>
  <c r="H71" i="93"/>
  <c r="K71" i="93"/>
  <c r="L71" i="93"/>
  <c r="M71" i="93"/>
  <c r="D72" i="93"/>
  <c r="E72" i="93"/>
  <c r="F72" i="93"/>
  <c r="G72" i="93"/>
  <c r="J72" i="93"/>
  <c r="K72" i="93"/>
  <c r="L72" i="93"/>
  <c r="M72" i="93"/>
  <c r="E73" i="93"/>
  <c r="F73" i="93"/>
  <c r="G73" i="93"/>
  <c r="I73" i="93"/>
  <c r="J73" i="93"/>
  <c r="K73" i="93"/>
  <c r="M73" i="93"/>
  <c r="D74" i="93"/>
  <c r="E74" i="93"/>
  <c r="H74" i="93"/>
  <c r="I74" i="93"/>
  <c r="J74" i="93"/>
  <c r="L74" i="93"/>
  <c r="M74" i="93"/>
  <c r="D75" i="93"/>
  <c r="G75" i="93"/>
  <c r="H75" i="93"/>
  <c r="I75" i="93"/>
  <c r="K75" i="93"/>
  <c r="L75" i="93"/>
  <c r="M75" i="93"/>
  <c r="D76" i="93"/>
  <c r="F76" i="93"/>
  <c r="G76" i="93"/>
  <c r="H76" i="93"/>
  <c r="I76" i="93"/>
  <c r="J76" i="93"/>
  <c r="K76" i="93"/>
  <c r="L76" i="93"/>
  <c r="M76" i="93"/>
  <c r="E77" i="93"/>
  <c r="F77" i="93"/>
  <c r="G77" i="93"/>
  <c r="I77" i="93"/>
  <c r="J77" i="93"/>
  <c r="K77" i="93"/>
  <c r="M77" i="93"/>
  <c r="D78" i="93"/>
  <c r="E78" i="93"/>
  <c r="F78" i="93"/>
  <c r="H78" i="93"/>
  <c r="I78" i="93"/>
  <c r="L78" i="93"/>
  <c r="M78" i="93"/>
  <c r="D79" i="93"/>
  <c r="E79" i="93"/>
  <c r="F79" i="93"/>
  <c r="G79" i="93"/>
  <c r="H79" i="93"/>
  <c r="K79" i="93"/>
  <c r="L79" i="93"/>
  <c r="M79" i="93"/>
  <c r="D80" i="93"/>
  <c r="E80" i="93"/>
  <c r="F80" i="93"/>
  <c r="G80" i="93"/>
  <c r="J80" i="93"/>
  <c r="K80" i="93"/>
  <c r="L80" i="93"/>
  <c r="M80" i="93"/>
  <c r="E81" i="93"/>
  <c r="F81" i="93"/>
  <c r="G81" i="93"/>
  <c r="I81" i="93"/>
  <c r="J81" i="93"/>
  <c r="K81" i="93"/>
  <c r="M81" i="93"/>
  <c r="D82" i="93"/>
  <c r="E82" i="93"/>
  <c r="H82" i="93"/>
  <c r="I82" i="93"/>
  <c r="J82" i="93"/>
  <c r="L82" i="93"/>
  <c r="M82" i="93"/>
  <c r="D83" i="93"/>
  <c r="G83" i="93"/>
  <c r="H83" i="93"/>
  <c r="I83" i="93"/>
  <c r="K83" i="93"/>
  <c r="L83" i="93"/>
  <c r="M83" i="93"/>
  <c r="D84" i="93"/>
  <c r="F84" i="93"/>
  <c r="G84" i="93"/>
  <c r="H84" i="93"/>
  <c r="I84" i="93"/>
  <c r="J84" i="93"/>
  <c r="K84" i="93"/>
  <c r="L84" i="93"/>
  <c r="M84" i="93"/>
  <c r="E85" i="93"/>
  <c r="F85" i="93"/>
  <c r="G85" i="93"/>
  <c r="I85" i="93"/>
  <c r="J85" i="93"/>
  <c r="K85" i="93"/>
  <c r="M85" i="93"/>
  <c r="D86" i="93"/>
  <c r="E86" i="93"/>
  <c r="F86" i="93"/>
  <c r="H86" i="93"/>
  <c r="I86" i="93"/>
  <c r="L86" i="93"/>
  <c r="M86" i="93"/>
  <c r="D87" i="93"/>
  <c r="E87" i="93"/>
  <c r="F87" i="93"/>
  <c r="G87" i="93"/>
  <c r="H87" i="93"/>
  <c r="K87" i="93"/>
  <c r="L87" i="93"/>
  <c r="M87" i="93"/>
  <c r="D88" i="93"/>
  <c r="E88" i="93"/>
  <c r="F88" i="93"/>
  <c r="G88" i="93"/>
  <c r="J88" i="93"/>
  <c r="K88" i="93"/>
  <c r="L88" i="93"/>
  <c r="M88" i="93"/>
  <c r="E89" i="93"/>
  <c r="F89" i="93"/>
  <c r="G89" i="93"/>
  <c r="I89" i="93"/>
  <c r="J89" i="93"/>
  <c r="K89" i="93"/>
  <c r="M89" i="93"/>
  <c r="D90" i="93"/>
  <c r="E90" i="93"/>
  <c r="H90" i="93"/>
  <c r="I90" i="93"/>
  <c r="J90" i="93"/>
  <c r="L90" i="93"/>
  <c r="M90" i="93"/>
  <c r="D91" i="93"/>
  <c r="G91" i="93"/>
  <c r="H91" i="93"/>
  <c r="I91" i="93"/>
  <c r="K91" i="93"/>
  <c r="L91" i="93"/>
  <c r="M91" i="93"/>
  <c r="D92" i="93"/>
  <c r="E92" i="93"/>
  <c r="F92" i="93"/>
  <c r="G92" i="93"/>
  <c r="H92" i="93"/>
  <c r="I92" i="93"/>
  <c r="J92" i="93"/>
  <c r="K92" i="93"/>
  <c r="L92" i="93"/>
  <c r="M92" i="93"/>
  <c r="E93" i="93"/>
  <c r="F93" i="93"/>
  <c r="G93" i="93"/>
  <c r="I93" i="93"/>
  <c r="J93" i="93"/>
  <c r="K93" i="93"/>
  <c r="M93" i="93"/>
  <c r="D94" i="93"/>
  <c r="E94" i="93"/>
  <c r="F94" i="93"/>
  <c r="H94" i="93"/>
  <c r="I94" i="93"/>
  <c r="L94" i="93"/>
  <c r="M94" i="93"/>
  <c r="D95" i="93"/>
  <c r="E95" i="93"/>
  <c r="F95" i="93"/>
  <c r="G95" i="93"/>
  <c r="H95" i="93"/>
  <c r="K95" i="93"/>
  <c r="L95" i="93"/>
  <c r="M95" i="93"/>
  <c r="D96" i="93"/>
  <c r="E96" i="93"/>
  <c r="F96" i="93"/>
  <c r="G96" i="93"/>
  <c r="J96" i="93"/>
  <c r="K96" i="93"/>
  <c r="L96" i="93"/>
  <c r="M96" i="93"/>
  <c r="E97" i="93"/>
  <c r="F97" i="93"/>
  <c r="G97" i="93"/>
  <c r="I97" i="93"/>
  <c r="J97" i="93"/>
  <c r="K97" i="93"/>
  <c r="M97" i="93"/>
  <c r="D98" i="93"/>
  <c r="E98" i="93"/>
  <c r="H98" i="93"/>
  <c r="I98" i="93"/>
  <c r="J98" i="93"/>
  <c r="L98" i="93"/>
  <c r="M98" i="93"/>
  <c r="D99" i="93"/>
  <c r="G99" i="93"/>
  <c r="H99" i="93"/>
  <c r="I99" i="93"/>
  <c r="K99" i="93"/>
  <c r="L99" i="93"/>
  <c r="M99" i="93"/>
  <c r="D100" i="93"/>
  <c r="F100" i="93"/>
  <c r="G100" i="93"/>
  <c r="H100" i="93"/>
  <c r="I100" i="93"/>
  <c r="J100" i="93"/>
  <c r="K100" i="93"/>
  <c r="L100" i="93"/>
  <c r="M100" i="93"/>
  <c r="E101" i="93"/>
  <c r="F101" i="93"/>
  <c r="G101" i="93"/>
  <c r="I101" i="93"/>
  <c r="J101" i="93"/>
  <c r="K101" i="93"/>
  <c r="M101" i="93"/>
  <c r="D102" i="93"/>
  <c r="E102" i="93"/>
  <c r="F102" i="93"/>
  <c r="H102" i="93"/>
  <c r="I102" i="93"/>
  <c r="L102" i="93"/>
  <c r="M102" i="93"/>
  <c r="D103" i="93"/>
  <c r="E103" i="93"/>
  <c r="F103" i="93"/>
  <c r="G103" i="93"/>
  <c r="H103" i="93"/>
  <c r="K103" i="93"/>
  <c r="L103" i="93"/>
  <c r="M103" i="93"/>
  <c r="D104" i="93"/>
  <c r="E104" i="93"/>
  <c r="F104" i="93"/>
  <c r="G104" i="93"/>
  <c r="J104" i="93"/>
  <c r="K104" i="93"/>
  <c r="L104" i="93"/>
  <c r="M104" i="93"/>
  <c r="E105" i="93"/>
  <c r="F105" i="93"/>
  <c r="G105" i="93"/>
  <c r="I105" i="93"/>
  <c r="J105" i="93"/>
  <c r="K105" i="93"/>
  <c r="M105" i="93"/>
  <c r="D106" i="93"/>
  <c r="E106" i="93"/>
  <c r="H106" i="93"/>
  <c r="I106" i="93"/>
  <c r="J106" i="93"/>
  <c r="L106" i="93"/>
  <c r="M106" i="93"/>
  <c r="D107" i="93"/>
  <c r="G107" i="93"/>
  <c r="H107" i="93"/>
  <c r="I107" i="93"/>
  <c r="K107" i="93"/>
  <c r="L107" i="93"/>
  <c r="M107" i="93"/>
  <c r="D108" i="93"/>
  <c r="F108" i="93"/>
  <c r="G108" i="93"/>
  <c r="H108" i="93"/>
  <c r="I108" i="93"/>
  <c r="J108" i="93"/>
  <c r="K108" i="93"/>
  <c r="L108" i="93"/>
  <c r="M108" i="93"/>
  <c r="E109" i="93"/>
  <c r="F109" i="93"/>
  <c r="G109" i="93"/>
  <c r="I109" i="93"/>
  <c r="J109" i="93"/>
  <c r="K109" i="93"/>
  <c r="M109" i="93"/>
  <c r="D110" i="93"/>
  <c r="E110" i="93"/>
  <c r="F110" i="93"/>
  <c r="H110" i="93"/>
  <c r="I110" i="93"/>
  <c r="L110" i="93"/>
  <c r="M110" i="93"/>
  <c r="D111" i="93"/>
  <c r="E111" i="93"/>
  <c r="F111" i="93"/>
  <c r="G111" i="93"/>
  <c r="H111" i="93"/>
  <c r="K111" i="93"/>
  <c r="L111" i="93"/>
  <c r="M111" i="93"/>
  <c r="D112" i="93"/>
  <c r="E112" i="93"/>
  <c r="F112" i="93"/>
  <c r="G112" i="93"/>
  <c r="J112" i="93"/>
  <c r="K112" i="93"/>
  <c r="L112" i="93"/>
  <c r="M112" i="93"/>
  <c r="E113" i="93"/>
  <c r="F113" i="93"/>
  <c r="G113" i="93"/>
  <c r="I113" i="93"/>
  <c r="J113" i="93"/>
  <c r="K113" i="93"/>
  <c r="M113" i="93"/>
  <c r="D114" i="93"/>
  <c r="E114" i="93"/>
  <c r="H114" i="93"/>
  <c r="I114" i="93"/>
  <c r="J114" i="93"/>
  <c r="L114" i="93"/>
  <c r="M114" i="93"/>
  <c r="D115" i="93"/>
  <c r="G115" i="93"/>
  <c r="H115" i="93"/>
  <c r="I115" i="93"/>
  <c r="K115" i="93"/>
  <c r="L115" i="93"/>
  <c r="M115" i="93"/>
  <c r="L6" i="93"/>
  <c r="AG129" i="24"/>
  <c r="AG134" i="24"/>
  <c r="AG137" i="24"/>
  <c r="AG145" i="24"/>
  <c r="AG153" i="24"/>
  <c r="AG157" i="24"/>
  <c r="AG161" i="24"/>
  <c r="AG169" i="24"/>
  <c r="AG177" i="24"/>
  <c r="AG185" i="24"/>
  <c r="AG193" i="24"/>
  <c r="AG201" i="24"/>
  <c r="AG202" i="24"/>
  <c r="AG209" i="24"/>
  <c r="AG210" i="24"/>
  <c r="AG217" i="24"/>
  <c r="AG218" i="24"/>
  <c r="AG225" i="24"/>
  <c r="AG226" i="24"/>
  <c r="AG10" i="24"/>
  <c r="AG12" i="24"/>
  <c r="AG20" i="24"/>
  <c r="AG36" i="24"/>
  <c r="AG44" i="24"/>
  <c r="AG60" i="24"/>
  <c r="AG76" i="24"/>
  <c r="AG82" i="24"/>
  <c r="AG84" i="24"/>
  <c r="AG100" i="24"/>
  <c r="AG108" i="24"/>
  <c r="G7" i="10"/>
  <c r="E8" i="10"/>
  <c r="G11" i="10"/>
  <c r="M12" i="10"/>
  <c r="I14" i="10"/>
  <c r="M16" i="10"/>
  <c r="I22" i="10"/>
  <c r="G23" i="10"/>
  <c r="M28" i="10"/>
  <c r="I38" i="10"/>
  <c r="K41" i="10"/>
  <c r="K49" i="10"/>
  <c r="G51" i="10"/>
  <c r="E52" i="10"/>
  <c r="I58" i="10"/>
  <c r="K61" i="10"/>
  <c r="G63" i="10"/>
  <c r="I70" i="10"/>
  <c r="M72" i="10"/>
  <c r="E80" i="10"/>
  <c r="M80" i="10"/>
  <c r="F18" i="99" s="1"/>
  <c r="M84" i="10"/>
  <c r="F22" i="99" s="1"/>
  <c r="M88" i="10"/>
  <c r="M92" i="10"/>
  <c r="M100" i="10"/>
  <c r="F26" i="99" s="1"/>
  <c r="E140" i="10"/>
  <c r="M164" i="10"/>
  <c r="G167" i="10"/>
  <c r="I170" i="10"/>
  <c r="M180" i="10"/>
  <c r="G15" i="99" s="1"/>
  <c r="G227" i="10"/>
  <c r="K229" i="10"/>
  <c r="F124" i="10"/>
  <c r="D125" i="10"/>
  <c r="L125" i="10"/>
  <c r="J126" i="10"/>
  <c r="H127" i="10"/>
  <c r="F128" i="10"/>
  <c r="H128" i="10"/>
  <c r="D129" i="10"/>
  <c r="L129" i="10"/>
  <c r="J130" i="10"/>
  <c r="H131" i="10"/>
  <c r="F132" i="10"/>
  <c r="H132" i="10"/>
  <c r="D133" i="10"/>
  <c r="L133" i="10"/>
  <c r="D134" i="10"/>
  <c r="J134" i="10"/>
  <c r="H135" i="10"/>
  <c r="F136" i="10"/>
  <c r="D137" i="10"/>
  <c r="L137" i="10"/>
  <c r="J138" i="10"/>
  <c r="H139" i="10"/>
  <c r="F140" i="10"/>
  <c r="D141" i="10"/>
  <c r="L141" i="10"/>
  <c r="D142" i="10"/>
  <c r="J142" i="10"/>
  <c r="H143" i="10"/>
  <c r="J143" i="10"/>
  <c r="F144" i="10"/>
  <c r="D145" i="10"/>
  <c r="L145" i="10"/>
  <c r="J146" i="10"/>
  <c r="H147" i="10"/>
  <c r="F148" i="10"/>
  <c r="D149" i="10"/>
  <c r="L149" i="10"/>
  <c r="J150" i="10"/>
  <c r="H151" i="10"/>
  <c r="F152" i="10"/>
  <c r="H152" i="10"/>
  <c r="D153" i="10"/>
  <c r="L153" i="10"/>
  <c r="J154" i="10"/>
  <c r="H155" i="10"/>
  <c r="F156" i="10"/>
  <c r="H156" i="10"/>
  <c r="D157" i="10"/>
  <c r="L157" i="10"/>
  <c r="J158" i="10"/>
  <c r="H159" i="10"/>
  <c r="J159" i="10"/>
  <c r="F160" i="10"/>
  <c r="D161" i="10"/>
  <c r="L161" i="10"/>
  <c r="J162" i="10"/>
  <c r="H163" i="10"/>
  <c r="F164" i="10"/>
  <c r="H164" i="10"/>
  <c r="D165" i="10"/>
  <c r="L165" i="10"/>
  <c r="D166" i="10"/>
  <c r="J166" i="10"/>
  <c r="H167" i="10"/>
  <c r="F168" i="10"/>
  <c r="J168" i="10"/>
  <c r="D169" i="10"/>
  <c r="L169" i="10"/>
  <c r="J170" i="10"/>
  <c r="H171" i="10"/>
  <c r="F172" i="10"/>
  <c r="D173" i="10"/>
  <c r="L173" i="10"/>
  <c r="D174" i="10"/>
  <c r="J174" i="10"/>
  <c r="L174" i="10"/>
  <c r="H175" i="10"/>
  <c r="F176" i="10"/>
  <c r="H176" i="10"/>
  <c r="D177" i="10"/>
  <c r="L177" i="10"/>
  <c r="J178" i="10"/>
  <c r="H179" i="10"/>
  <c r="F180" i="10"/>
  <c r="D181" i="10"/>
  <c r="F181" i="10"/>
  <c r="L181" i="10"/>
  <c r="J182" i="10"/>
  <c r="H183" i="10"/>
  <c r="F184" i="10"/>
  <c r="H184" i="10"/>
  <c r="D185" i="10"/>
  <c r="L185" i="10"/>
  <c r="J186" i="10"/>
  <c r="H187" i="10"/>
  <c r="F188" i="10"/>
  <c r="D189" i="10"/>
  <c r="L189" i="10"/>
  <c r="D190" i="10"/>
  <c r="J190" i="10"/>
  <c r="H191" i="10"/>
  <c r="J191" i="10"/>
  <c r="F192" i="10"/>
  <c r="D193" i="10"/>
  <c r="L193" i="10"/>
  <c r="J194" i="10"/>
  <c r="H195" i="10"/>
  <c r="F196" i="10"/>
  <c r="D197" i="10"/>
  <c r="F197" i="10"/>
  <c r="L197" i="10"/>
  <c r="J198" i="10"/>
  <c r="H199" i="10"/>
  <c r="F200" i="10"/>
  <c r="H200" i="10"/>
  <c r="D201" i="10"/>
  <c r="L201" i="10"/>
  <c r="J202" i="10"/>
  <c r="H203" i="10"/>
  <c r="F204" i="10"/>
  <c r="D205" i="10"/>
  <c r="F205" i="10"/>
  <c r="L205" i="10"/>
  <c r="D206" i="10"/>
  <c r="J206" i="10"/>
  <c r="H207" i="10"/>
  <c r="F208" i="10"/>
  <c r="D209" i="10"/>
  <c r="H211" i="10"/>
  <c r="F212" i="10"/>
  <c r="D213" i="10"/>
  <c r="L213" i="10"/>
  <c r="J214" i="10"/>
  <c r="H215" i="10"/>
  <c r="F216" i="10"/>
  <c r="H219" i="10"/>
  <c r="F220" i="10"/>
  <c r="D221" i="10"/>
  <c r="L221" i="10"/>
  <c r="J222" i="10"/>
  <c r="H223" i="10"/>
  <c r="F224" i="10"/>
  <c r="H227" i="10"/>
  <c r="F228" i="10"/>
  <c r="D229" i="10"/>
  <c r="L229" i="10"/>
  <c r="J230" i="10"/>
  <c r="H231" i="10"/>
  <c r="F232" i="10"/>
  <c r="E123" i="10"/>
  <c r="I123" i="10"/>
  <c r="M123" i="10"/>
  <c r="G6" i="99" s="1"/>
  <c r="J131" i="10"/>
  <c r="J147" i="10"/>
  <c r="J155" i="10"/>
  <c r="L216" i="10"/>
  <c r="H7" i="10"/>
  <c r="D8" i="10"/>
  <c r="D9" i="10"/>
  <c r="I9" i="10"/>
  <c r="L9" i="10"/>
  <c r="H10" i="10"/>
  <c r="J10" i="10"/>
  <c r="H11" i="10"/>
  <c r="F12" i="10"/>
  <c r="D13" i="10"/>
  <c r="L13" i="10"/>
  <c r="J14" i="10"/>
  <c r="H15" i="10"/>
  <c r="F16" i="10"/>
  <c r="D17" i="10"/>
  <c r="J17" i="10"/>
  <c r="L17" i="10"/>
  <c r="J18" i="10"/>
  <c r="F19" i="10"/>
  <c r="H19" i="10"/>
  <c r="F20" i="10"/>
  <c r="D21" i="10"/>
  <c r="L21" i="10"/>
  <c r="H23" i="10"/>
  <c r="F24" i="10"/>
  <c r="D25" i="10"/>
  <c r="L25" i="10"/>
  <c r="J26" i="10"/>
  <c r="F28" i="10"/>
  <c r="D29" i="10"/>
  <c r="L29" i="10"/>
  <c r="J30" i="10"/>
  <c r="H31" i="10"/>
  <c r="F32" i="10"/>
  <c r="D33" i="10"/>
  <c r="J34" i="10"/>
  <c r="H35" i="10"/>
  <c r="F36" i="10"/>
  <c r="D37" i="10"/>
  <c r="L37" i="10"/>
  <c r="J38" i="10"/>
  <c r="H39" i="10"/>
  <c r="F40" i="10"/>
  <c r="D41" i="10"/>
  <c r="J41" i="10"/>
  <c r="L41" i="10"/>
  <c r="H43" i="10"/>
  <c r="F44" i="10"/>
  <c r="D45" i="10"/>
  <c r="L45" i="10"/>
  <c r="J46" i="10"/>
  <c r="H47" i="10"/>
  <c r="F48" i="10"/>
  <c r="D49" i="10"/>
  <c r="L49" i="10"/>
  <c r="J50" i="10"/>
  <c r="H51" i="10"/>
  <c r="D53" i="10"/>
  <c r="L53" i="10"/>
  <c r="J54" i="10"/>
  <c r="H55" i="10"/>
  <c r="F56" i="10"/>
  <c r="K56" i="10"/>
  <c r="D57" i="10"/>
  <c r="J58" i="10"/>
  <c r="H59" i="10"/>
  <c r="F60" i="10"/>
  <c r="D61" i="10"/>
  <c r="L61" i="10"/>
  <c r="J62" i="10"/>
  <c r="F64" i="10"/>
  <c r="D65" i="10"/>
  <c r="L65" i="10"/>
  <c r="H67" i="10"/>
  <c r="F68" i="10"/>
  <c r="D69" i="10"/>
  <c r="L69" i="10"/>
  <c r="J70" i="10"/>
  <c r="H71" i="10"/>
  <c r="D73" i="10"/>
  <c r="L73" i="10"/>
  <c r="J74" i="10"/>
  <c r="H75" i="10"/>
  <c r="F76" i="10"/>
  <c r="D77" i="10"/>
  <c r="I77" i="10"/>
  <c r="L77" i="10"/>
  <c r="J78" i="10"/>
  <c r="H79" i="10"/>
  <c r="F80" i="10"/>
  <c r="D81" i="10"/>
  <c r="L81" i="10"/>
  <c r="J82" i="10"/>
  <c r="H83" i="10"/>
  <c r="F84" i="10"/>
  <c r="D85" i="10"/>
  <c r="I85" i="10"/>
  <c r="L85" i="10"/>
  <c r="J86" i="10"/>
  <c r="H87" i="10"/>
  <c r="F88" i="10"/>
  <c r="J89" i="10"/>
  <c r="L89" i="10"/>
  <c r="J90" i="10"/>
  <c r="H91" i="10"/>
  <c r="F92" i="10"/>
  <c r="D93" i="10"/>
  <c r="L93" i="10"/>
  <c r="J94" i="10"/>
  <c r="F96" i="10"/>
  <c r="K96" i="10"/>
  <c r="L97" i="10"/>
  <c r="J98" i="10"/>
  <c r="H99" i="10"/>
  <c r="M99" i="10"/>
  <c r="F100" i="10"/>
  <c r="D101" i="10"/>
  <c r="L101" i="10"/>
  <c r="J102" i="10"/>
  <c r="F104" i="10"/>
  <c r="K104" i="10"/>
  <c r="D105" i="10"/>
  <c r="L105" i="10"/>
  <c r="I106" i="10"/>
  <c r="J106" i="10"/>
  <c r="H107" i="10"/>
  <c r="F108" i="10"/>
  <c r="D109" i="10"/>
  <c r="L109" i="10"/>
  <c r="J110" i="10"/>
  <c r="H111" i="10"/>
  <c r="F112" i="10"/>
  <c r="D113" i="10"/>
  <c r="L113" i="10"/>
  <c r="I114" i="10"/>
  <c r="J114" i="10"/>
  <c r="H115" i="10"/>
  <c r="G6" i="10"/>
  <c r="J22" i="10"/>
  <c r="H124" i="10"/>
  <c r="L124" i="10"/>
  <c r="F125" i="10"/>
  <c r="D126" i="10"/>
  <c r="J127" i="10"/>
  <c r="J129" i="10"/>
  <c r="H130" i="10"/>
  <c r="L130" i="10"/>
  <c r="F131" i="10"/>
  <c r="L132" i="10"/>
  <c r="F133" i="10"/>
  <c r="L134" i="10"/>
  <c r="F135" i="10"/>
  <c r="J135" i="10"/>
  <c r="H136" i="10"/>
  <c r="H138" i="10"/>
  <c r="L138" i="10"/>
  <c r="D140" i="10"/>
  <c r="L140" i="10"/>
  <c r="F141" i="10"/>
  <c r="H142" i="10"/>
  <c r="L142" i="10"/>
  <c r="H144" i="10"/>
  <c r="J145" i="10"/>
  <c r="H146" i="10"/>
  <c r="F147" i="10"/>
  <c r="L148" i="10"/>
  <c r="F149" i="10"/>
  <c r="D150" i="10"/>
  <c r="L150" i="10"/>
  <c r="F151" i="10"/>
  <c r="J151" i="10"/>
  <c r="J153" i="10"/>
  <c r="H154" i="10"/>
  <c r="D156" i="10"/>
  <c r="L156" i="10"/>
  <c r="F157" i="10"/>
  <c r="L158" i="10"/>
  <c r="H160" i="10"/>
  <c r="J161" i="10"/>
  <c r="H162" i="10"/>
  <c r="D164" i="10"/>
  <c r="F165" i="10"/>
  <c r="L166" i="10"/>
  <c r="J167" i="10"/>
  <c r="H168" i="10"/>
  <c r="J169" i="10"/>
  <c r="D170" i="10"/>
  <c r="F171" i="10"/>
  <c r="L172" i="10"/>
  <c r="F173" i="10"/>
  <c r="J175" i="10"/>
  <c r="J177" i="10"/>
  <c r="D178" i="10"/>
  <c r="H178" i="10"/>
  <c r="F179" i="10"/>
  <c r="L180" i="10"/>
  <c r="D182" i="10"/>
  <c r="L182" i="10"/>
  <c r="F183" i="10"/>
  <c r="J183" i="10"/>
  <c r="F185" i="10"/>
  <c r="H186" i="10"/>
  <c r="D188" i="10"/>
  <c r="L188" i="10"/>
  <c r="F189" i="10"/>
  <c r="L190" i="10"/>
  <c r="H192" i="10"/>
  <c r="J193" i="10"/>
  <c r="H194" i="10"/>
  <c r="F195" i="10"/>
  <c r="D196" i="10"/>
  <c r="L196" i="10"/>
  <c r="D198" i="10"/>
  <c r="L198" i="10"/>
  <c r="J199" i="10"/>
  <c r="D200" i="10"/>
  <c r="L200" i="10"/>
  <c r="J201" i="10"/>
  <c r="J203" i="10"/>
  <c r="D204" i="10"/>
  <c r="H204" i="10"/>
  <c r="L204" i="10"/>
  <c r="J207" i="10"/>
  <c r="H210" i="10"/>
  <c r="F211" i="10"/>
  <c r="D212" i="10"/>
  <c r="F213" i="10"/>
  <c r="H218" i="10"/>
  <c r="F219" i="10"/>
  <c r="L220" i="10"/>
  <c r="L222" i="10"/>
  <c r="H224" i="10"/>
  <c r="J225" i="10"/>
  <c r="F227" i="10"/>
  <c r="L228" i="10"/>
  <c r="F229" i="10"/>
  <c r="H230" i="10"/>
  <c r="L232" i="10"/>
  <c r="F8" i="10"/>
  <c r="K17" i="10"/>
  <c r="J21" i="10"/>
  <c r="J24" i="10"/>
  <c r="H27" i="10"/>
  <c r="H29" i="10"/>
  <c r="I30" i="10"/>
  <c r="L33" i="10"/>
  <c r="F38" i="10"/>
  <c r="J40" i="10"/>
  <c r="J42" i="10"/>
  <c r="L43" i="10"/>
  <c r="M44" i="10"/>
  <c r="F52" i="10"/>
  <c r="L55" i="10"/>
  <c r="L57" i="10"/>
  <c r="G59" i="10"/>
  <c r="H63" i="10"/>
  <c r="J66" i="10"/>
  <c r="H69" i="10"/>
  <c r="F72" i="10"/>
  <c r="G75" i="10"/>
  <c r="L75" i="10"/>
  <c r="F79" i="10"/>
  <c r="F87" i="10"/>
  <c r="D89" i="10"/>
  <c r="H95" i="10"/>
  <c r="D97" i="10"/>
  <c r="J97" i="10"/>
  <c r="L99" i="10"/>
  <c r="H103" i="10"/>
  <c r="L104" i="10"/>
  <c r="L112" i="10"/>
  <c r="E6" i="10"/>
  <c r="L28" i="37" l="1"/>
  <c r="L30" i="49"/>
  <c r="L28" i="49"/>
  <c r="L36" i="49"/>
  <c r="M36" i="99"/>
  <c r="W123" i="32"/>
  <c r="L41" i="99"/>
  <c r="W23" i="32"/>
  <c r="L15" i="99"/>
  <c r="M63" i="32"/>
  <c r="L39" i="99"/>
  <c r="W9" i="32"/>
  <c r="M53" i="99"/>
  <c r="W202" i="32"/>
  <c r="M28" i="99"/>
  <c r="M231" i="32"/>
  <c r="L9" i="99"/>
  <c r="M9" i="32"/>
  <c r="M23" i="99"/>
  <c r="M202" i="32"/>
  <c r="L38" i="99"/>
  <c r="W8" i="32"/>
  <c r="M6" i="99"/>
  <c r="M29" i="99" s="1"/>
  <c r="M123" i="32"/>
  <c r="M12" i="99"/>
  <c r="M26" i="99"/>
  <c r="L21" i="99"/>
  <c r="M83" i="32"/>
  <c r="L45" i="99"/>
  <c r="W63" i="32"/>
  <c r="L54" i="99"/>
  <c r="L46" i="99"/>
  <c r="W76" i="32"/>
  <c r="L52" i="99"/>
  <c r="W84" i="32"/>
  <c r="M24" i="99"/>
  <c r="M38" i="99"/>
  <c r="W125" i="32"/>
  <c r="L27" i="98"/>
  <c r="W72" i="32"/>
  <c r="L7" i="99"/>
  <c r="M7" i="32"/>
  <c r="M14" i="99"/>
  <c r="L20" i="99"/>
  <c r="M82" i="32"/>
  <c r="J28" i="99"/>
  <c r="J29" i="99" s="1"/>
  <c r="L14" i="99"/>
  <c r="M62" i="32"/>
  <c r="L30" i="37"/>
  <c r="M50" i="99"/>
  <c r="W199" i="32"/>
  <c r="L26" i="99"/>
  <c r="M43" i="99"/>
  <c r="M16" i="99"/>
  <c r="M193" i="32"/>
  <c r="L43" i="99"/>
  <c r="M41" i="99"/>
  <c r="L30" i="98"/>
  <c r="W22" i="32"/>
  <c r="M18" i="99"/>
  <c r="M197" i="32"/>
  <c r="L24" i="99"/>
  <c r="L14" i="98"/>
  <c r="M61" i="32"/>
  <c r="M39" i="99"/>
  <c r="L17" i="99"/>
  <c r="M79" i="32"/>
  <c r="M54" i="99"/>
  <c r="K29" i="98"/>
  <c r="L49" i="99"/>
  <c r="W81" i="32"/>
  <c r="L19" i="99"/>
  <c r="M81" i="32"/>
  <c r="M25" i="98"/>
  <c r="L48" i="99"/>
  <c r="W80" i="32"/>
  <c r="L35" i="49"/>
  <c r="M22" i="99"/>
  <c r="M201" i="32"/>
  <c r="L10" i="99"/>
  <c r="M10" i="32"/>
  <c r="M10" i="99"/>
  <c r="M20" i="99"/>
  <c r="M199" i="32"/>
  <c r="L58" i="99"/>
  <c r="W113" i="32"/>
  <c r="L56" i="99"/>
  <c r="L29" i="98"/>
  <c r="W21" i="32"/>
  <c r="M9" i="99"/>
  <c r="M13" i="99"/>
  <c r="M48" i="99"/>
  <c r="W197" i="32"/>
  <c r="M8" i="99"/>
  <c r="M125" i="32"/>
  <c r="M44" i="99"/>
  <c r="L11" i="99"/>
  <c r="M23" i="32"/>
  <c r="L25" i="99"/>
  <c r="M37" i="99"/>
  <c r="W124" i="32"/>
  <c r="L44" i="99"/>
  <c r="W62" i="32"/>
  <c r="M45" i="99"/>
  <c r="L55" i="99"/>
  <c r="L34" i="49"/>
  <c r="L36" i="37"/>
  <c r="L31" i="49"/>
  <c r="M12" i="49"/>
  <c r="K58" i="99"/>
  <c r="M15" i="49"/>
  <c r="J25" i="98"/>
  <c r="H123" i="10"/>
  <c r="M22" i="98"/>
  <c r="E88" i="10"/>
  <c r="I62" i="10"/>
  <c r="M60" i="10"/>
  <c r="M56" i="10"/>
  <c r="G55" i="10"/>
  <c r="I54" i="10"/>
  <c r="M52" i="10"/>
  <c r="I50" i="10"/>
  <c r="M48" i="10"/>
  <c r="E48" i="10"/>
  <c r="G47" i="10"/>
  <c r="I46" i="10"/>
  <c r="G43" i="10"/>
  <c r="I42" i="10"/>
  <c r="E40" i="10"/>
  <c r="M36" i="10"/>
  <c r="F12" i="99" s="1"/>
  <c r="G35" i="10"/>
  <c r="I34" i="10"/>
  <c r="K33" i="10"/>
  <c r="M32" i="10"/>
  <c r="E32" i="10"/>
  <c r="G31" i="10"/>
  <c r="G27" i="10"/>
  <c r="I26" i="10"/>
  <c r="K25" i="10"/>
  <c r="M24" i="10"/>
  <c r="G19" i="10"/>
  <c r="G15" i="10"/>
  <c r="L71" i="10"/>
  <c r="J29" i="98"/>
  <c r="L35" i="48" s="1"/>
  <c r="D56" i="10"/>
  <c r="H180" i="10"/>
  <c r="D158" i="10"/>
  <c r="L126" i="10"/>
  <c r="D232" i="10"/>
  <c r="D228" i="10"/>
  <c r="H226" i="10"/>
  <c r="D220" i="10"/>
  <c r="J217" i="10"/>
  <c r="J209" i="10"/>
  <c r="F203" i="10"/>
  <c r="J185" i="10"/>
  <c r="D184" i="10"/>
  <c r="D180" i="10"/>
  <c r="H170" i="10"/>
  <c r="L164" i="10"/>
  <c r="F155" i="10"/>
  <c r="D148" i="10"/>
  <c r="F139" i="10"/>
  <c r="J137" i="10"/>
  <c r="D132" i="10"/>
  <c r="H126" i="10"/>
  <c r="D124" i="10"/>
  <c r="G195" i="10"/>
  <c r="K189" i="10"/>
  <c r="M168" i="10"/>
  <c r="K157" i="10"/>
  <c r="K149" i="10"/>
  <c r="K99" i="10"/>
  <c r="K95" i="10"/>
  <c r="G77" i="10"/>
  <c r="M33" i="24"/>
  <c r="F6" i="10"/>
  <c r="G115" i="10"/>
  <c r="K113" i="10"/>
  <c r="M112" i="10"/>
  <c r="E112" i="10"/>
  <c r="I110" i="10"/>
  <c r="M108" i="10"/>
  <c r="G107" i="10"/>
  <c r="K105" i="10"/>
  <c r="E104" i="10"/>
  <c r="I102" i="10"/>
  <c r="I98" i="10"/>
  <c r="K97" i="10"/>
  <c r="M96" i="10"/>
  <c r="E96" i="10"/>
  <c r="G95" i="10"/>
  <c r="I94" i="10"/>
  <c r="I90" i="10"/>
  <c r="K89" i="10"/>
  <c r="G87" i="10"/>
  <c r="I86" i="10"/>
  <c r="I82" i="10"/>
  <c r="K81" i="10"/>
  <c r="I78" i="10"/>
  <c r="M76" i="10"/>
  <c r="F16" i="99" s="1"/>
  <c r="I74" i="10"/>
  <c r="E72" i="10"/>
  <c r="G71" i="10"/>
  <c r="M68" i="10"/>
  <c r="G67" i="10"/>
  <c r="I66" i="10"/>
  <c r="K65" i="10"/>
  <c r="M64" i="10"/>
  <c r="E64" i="10"/>
  <c r="J81" i="10"/>
  <c r="H74" i="10"/>
  <c r="J61" i="10"/>
  <c r="H58" i="10"/>
  <c r="F47" i="10"/>
  <c r="F39" i="10"/>
  <c r="H22" i="10"/>
  <c r="H18" i="10"/>
  <c r="F15" i="10"/>
  <c r="J9" i="10"/>
  <c r="G123" i="10"/>
  <c r="H232" i="10"/>
  <c r="J231" i="10"/>
  <c r="L230" i="10"/>
  <c r="D230" i="10"/>
  <c r="H228" i="10"/>
  <c r="J223" i="10"/>
  <c r="D222" i="10"/>
  <c r="F221" i="10"/>
  <c r="D218" i="10"/>
  <c r="H216" i="10"/>
  <c r="J215" i="10"/>
  <c r="L214" i="10"/>
  <c r="D214" i="10"/>
  <c r="D210" i="10"/>
  <c r="H208" i="10"/>
  <c r="L206" i="10"/>
  <c r="H196" i="10"/>
  <c r="M105" i="24"/>
  <c r="M101" i="24"/>
  <c r="M81" i="24"/>
  <c r="H19" i="99" s="1"/>
  <c r="M53" i="24"/>
  <c r="M17" i="24"/>
  <c r="M13" i="24"/>
  <c r="M167" i="24"/>
  <c r="M131" i="24"/>
  <c r="W209" i="24"/>
  <c r="I142" i="10"/>
  <c r="G139" i="10"/>
  <c r="I130" i="10"/>
  <c r="K125" i="10"/>
  <c r="L212" i="10"/>
  <c r="H202" i="10"/>
  <c r="J197" i="10"/>
  <c r="F187" i="10"/>
  <c r="D172" i="10"/>
  <c r="F163" i="10"/>
  <c r="L128" i="10"/>
  <c r="M8" i="98"/>
  <c r="M14" i="98"/>
  <c r="M11" i="98"/>
  <c r="L8" i="98"/>
  <c r="L115" i="10"/>
  <c r="D115" i="10"/>
  <c r="F114" i="10"/>
  <c r="H113" i="10"/>
  <c r="J112" i="10"/>
  <c r="L111" i="10"/>
  <c r="D111" i="10"/>
  <c r="F110" i="10"/>
  <c r="H109" i="10"/>
  <c r="J108" i="10"/>
  <c r="L107" i="10"/>
  <c r="D107" i="10"/>
  <c r="F106" i="10"/>
  <c r="J104" i="10"/>
  <c r="L103" i="10"/>
  <c r="D103" i="10"/>
  <c r="F102" i="10"/>
  <c r="H101" i="10"/>
  <c r="J100" i="10"/>
  <c r="D99" i="10"/>
  <c r="F98" i="10"/>
  <c r="H97" i="10"/>
  <c r="J96" i="10"/>
  <c r="L95" i="10"/>
  <c r="D95" i="10"/>
  <c r="F94" i="10"/>
  <c r="H93" i="10"/>
  <c r="J92" i="10"/>
  <c r="L91" i="10"/>
  <c r="D91" i="10"/>
  <c r="F90" i="10"/>
  <c r="H89" i="10"/>
  <c r="J88" i="10"/>
  <c r="L87" i="10"/>
  <c r="D87" i="10"/>
  <c r="F86" i="10"/>
  <c r="H85" i="10"/>
  <c r="J84" i="10"/>
  <c r="L83" i="10"/>
  <c r="D83" i="10"/>
  <c r="F82" i="10"/>
  <c r="H81" i="10"/>
  <c r="J80" i="10"/>
  <c r="L79" i="10"/>
  <c r="D79" i="10"/>
  <c r="F78" i="10"/>
  <c r="H77" i="10"/>
  <c r="J76" i="10"/>
  <c r="D75" i="10"/>
  <c r="F74" i="10"/>
  <c r="H73" i="10"/>
  <c r="J72" i="10"/>
  <c r="D71" i="10"/>
  <c r="F70" i="10"/>
  <c r="J68" i="10"/>
  <c r="L67" i="10"/>
  <c r="D67" i="10"/>
  <c r="F66" i="10"/>
  <c r="H65" i="10"/>
  <c r="J64" i="10"/>
  <c r="L63" i="10"/>
  <c r="D63" i="10"/>
  <c r="F62" i="10"/>
  <c r="H61" i="10"/>
  <c r="J60" i="10"/>
  <c r="L59" i="10"/>
  <c r="D59" i="10"/>
  <c r="F58" i="10"/>
  <c r="H57" i="10"/>
  <c r="J56" i="10"/>
  <c r="D55" i="10"/>
  <c r="F54" i="10"/>
  <c r="H53" i="10"/>
  <c r="J52" i="10"/>
  <c r="L51" i="10"/>
  <c r="D51" i="10"/>
  <c r="F50" i="10"/>
  <c r="H49" i="10"/>
  <c r="J48" i="10"/>
  <c r="L47" i="10"/>
  <c r="D47" i="10"/>
  <c r="F46" i="10"/>
  <c r="H45" i="10"/>
  <c r="J44" i="10"/>
  <c r="D43" i="10"/>
  <c r="F42" i="10"/>
  <c r="H41" i="10"/>
  <c r="L39" i="10"/>
  <c r="D39" i="10"/>
  <c r="H37" i="10"/>
  <c r="J36" i="10"/>
  <c r="L35" i="10"/>
  <c r="D35" i="10"/>
  <c r="F34" i="10"/>
  <c r="H33" i="10"/>
  <c r="J32" i="10"/>
  <c r="L31" i="10"/>
  <c r="D31" i="10"/>
  <c r="F30" i="10"/>
  <c r="J28" i="10"/>
  <c r="L27" i="10"/>
  <c r="D27" i="10"/>
  <c r="F26" i="10"/>
  <c r="H25" i="10"/>
  <c r="L23" i="10"/>
  <c r="D23" i="10"/>
  <c r="F22" i="10"/>
  <c r="H21" i="10"/>
  <c r="J20" i="10"/>
  <c r="L19" i="10"/>
  <c r="D19" i="10"/>
  <c r="F18" i="10"/>
  <c r="H17" i="10"/>
  <c r="J16" i="10"/>
  <c r="L15" i="10"/>
  <c r="D15" i="10"/>
  <c r="F14" i="10"/>
  <c r="H13" i="10"/>
  <c r="J12" i="10"/>
  <c r="L11" i="10"/>
  <c r="D11" i="10"/>
  <c r="F10" i="10"/>
  <c r="H9" i="10"/>
  <c r="J8" i="10"/>
  <c r="L7" i="10"/>
  <c r="D7" i="10"/>
  <c r="M123" i="24"/>
  <c r="I6" i="99" s="1"/>
  <c r="W156" i="24"/>
  <c r="M188" i="24"/>
  <c r="M188" i="78" s="1"/>
  <c r="M176" i="24"/>
  <c r="M144" i="24"/>
  <c r="M128" i="24"/>
  <c r="K13" i="98"/>
  <c r="K8" i="98"/>
  <c r="J6" i="98"/>
  <c r="M10" i="98"/>
  <c r="L6" i="98"/>
  <c r="M12" i="37"/>
  <c r="L10" i="98"/>
  <c r="E220" i="10"/>
  <c r="E212" i="10"/>
  <c r="I202" i="10"/>
  <c r="K197" i="10"/>
  <c r="M188" i="10"/>
  <c r="I186" i="10"/>
  <c r="M184" i="10"/>
  <c r="G183" i="10"/>
  <c r="K181" i="10"/>
  <c r="E180" i="10"/>
  <c r="G179" i="10"/>
  <c r="I178" i="10"/>
  <c r="M176" i="10"/>
  <c r="K173" i="10"/>
  <c r="M172" i="10"/>
  <c r="G171" i="10"/>
  <c r="K165" i="10"/>
  <c r="E164" i="10"/>
  <c r="I162" i="10"/>
  <c r="M156" i="10"/>
  <c r="E156" i="10"/>
  <c r="I154" i="10"/>
  <c r="M152" i="10"/>
  <c r="M148" i="10"/>
  <c r="E148" i="10"/>
  <c r="G147" i="10"/>
  <c r="I146" i="10"/>
  <c r="M144" i="10"/>
  <c r="K141" i="10"/>
  <c r="M140" i="10"/>
  <c r="G11" i="99" s="1"/>
  <c r="I138" i="10"/>
  <c r="K137" i="10"/>
  <c r="M136" i="10"/>
  <c r="K133" i="10"/>
  <c r="M132" i="10"/>
  <c r="E132" i="10"/>
  <c r="G131" i="10"/>
  <c r="M128" i="10"/>
  <c r="I126" i="10"/>
  <c r="E124" i="10"/>
  <c r="G111" i="10"/>
  <c r="M104" i="10"/>
  <c r="G103" i="10"/>
  <c r="G99" i="10"/>
  <c r="G91" i="10"/>
  <c r="G83" i="10"/>
  <c r="G79" i="10"/>
  <c r="K73" i="10"/>
  <c r="K57" i="10"/>
  <c r="E56" i="10"/>
  <c r="M40" i="10"/>
  <c r="G39" i="10"/>
  <c r="M6" i="10"/>
  <c r="F6" i="99" s="1"/>
  <c r="H114" i="10"/>
  <c r="J113" i="10"/>
  <c r="F111" i="10"/>
  <c r="H110" i="10"/>
  <c r="J109" i="10"/>
  <c r="H106" i="10"/>
  <c r="J105" i="10"/>
  <c r="F103" i="10"/>
  <c r="H102" i="10"/>
  <c r="J101" i="10"/>
  <c r="H98" i="10"/>
  <c r="L96" i="10"/>
  <c r="F95" i="10"/>
  <c r="H94" i="10"/>
  <c r="J93" i="10"/>
  <c r="H90" i="10"/>
  <c r="L88" i="10"/>
  <c r="H86" i="10"/>
  <c r="J85" i="10"/>
  <c r="H82" i="10"/>
  <c r="L80" i="10"/>
  <c r="H78" i="10"/>
  <c r="J77" i="10"/>
  <c r="J73" i="10"/>
  <c r="L72" i="10"/>
  <c r="D72" i="10"/>
  <c r="F71" i="10"/>
  <c r="H70" i="10"/>
  <c r="J69" i="10"/>
  <c r="H66" i="10"/>
  <c r="J65" i="10"/>
  <c r="L64" i="10"/>
  <c r="D64" i="10"/>
  <c r="F63" i="10"/>
  <c r="H62" i="10"/>
  <c r="J57" i="10"/>
  <c r="L56" i="10"/>
  <c r="F55" i="10"/>
  <c r="J53" i="10"/>
  <c r="H50" i="10"/>
  <c r="L48" i="10"/>
  <c r="D48" i="10"/>
  <c r="H46" i="10"/>
  <c r="J45" i="10"/>
  <c r="H42" i="10"/>
  <c r="L40" i="10"/>
  <c r="D40" i="10"/>
  <c r="H38" i="10"/>
  <c r="J37" i="10"/>
  <c r="H34" i="10"/>
  <c r="J33" i="10"/>
  <c r="L32" i="10"/>
  <c r="D32" i="10"/>
  <c r="F31" i="10"/>
  <c r="H30" i="10"/>
  <c r="H26" i="10"/>
  <c r="J25" i="10"/>
  <c r="L24" i="10"/>
  <c r="D24" i="10"/>
  <c r="J227" i="10"/>
  <c r="L226" i="10"/>
  <c r="D226" i="10"/>
  <c r="F225" i="10"/>
  <c r="H220" i="10"/>
  <c r="J219" i="10"/>
  <c r="L218" i="10"/>
  <c r="F217" i="10"/>
  <c r="H212" i="10"/>
  <c r="J211" i="10"/>
  <c r="L210" i="10"/>
  <c r="F209" i="10"/>
  <c r="L202" i="10"/>
  <c r="D202" i="10"/>
  <c r="F201" i="10"/>
  <c r="J195" i="10"/>
  <c r="L194" i="10"/>
  <c r="D194" i="10"/>
  <c r="F193" i="10"/>
  <c r="H188" i="10"/>
  <c r="J187" i="10"/>
  <c r="L186" i="10"/>
  <c r="D186" i="10"/>
  <c r="J179" i="10"/>
  <c r="L178" i="10"/>
  <c r="F177" i="10"/>
  <c r="H172" i="10"/>
  <c r="J171" i="10"/>
  <c r="L170" i="10"/>
  <c r="F169" i="10"/>
  <c r="J163" i="10"/>
  <c r="L162" i="10"/>
  <c r="D162" i="10"/>
  <c r="F161" i="10"/>
  <c r="L154" i="10"/>
  <c r="D154" i="10"/>
  <c r="F153" i="10"/>
  <c r="H148" i="10"/>
  <c r="L146" i="10"/>
  <c r="D146" i="10"/>
  <c r="F145" i="10"/>
  <c r="H140" i="10"/>
  <c r="J139" i="10"/>
  <c r="D138" i="10"/>
  <c r="F137" i="10"/>
  <c r="D130" i="10"/>
  <c r="F129" i="10"/>
  <c r="M23" i="98"/>
  <c r="K6" i="98"/>
  <c r="J13" i="98"/>
  <c r="W210" i="24"/>
  <c r="W162" i="24"/>
  <c r="W146" i="24"/>
  <c r="W206" i="24"/>
  <c r="W174" i="24"/>
  <c r="W126" i="24"/>
  <c r="I39" i="99" s="1"/>
  <c r="M29" i="98"/>
  <c r="K14" i="98"/>
  <c r="L25" i="98"/>
  <c r="M77" i="24"/>
  <c r="M39" i="24"/>
  <c r="M11" i="24"/>
  <c r="M221" i="24"/>
  <c r="M217" i="24"/>
  <c r="I26" i="99" s="1"/>
  <c r="M205" i="24"/>
  <c r="M201" i="24"/>
  <c r="I22" i="99" s="1"/>
  <c r="M193" i="24"/>
  <c r="I16" i="99" s="1"/>
  <c r="M185" i="24"/>
  <c r="M177" i="24"/>
  <c r="M173" i="24"/>
  <c r="M169" i="24"/>
  <c r="M161" i="24"/>
  <c r="M145" i="24"/>
  <c r="M141" i="24"/>
  <c r="M129" i="24"/>
  <c r="W221" i="24"/>
  <c r="W181" i="24"/>
  <c r="W173" i="24"/>
  <c r="W157" i="24"/>
  <c r="W141" i="24"/>
  <c r="W133" i="24"/>
  <c r="W125" i="24"/>
  <c r="I38" i="99" s="1"/>
  <c r="W208" i="24"/>
  <c r="W228" i="24"/>
  <c r="W220" i="24"/>
  <c r="W196" i="24"/>
  <c r="I47" i="99" s="1"/>
  <c r="W180" i="24"/>
  <c r="I45" i="99" s="1"/>
  <c r="W164" i="24"/>
  <c r="W148" i="24"/>
  <c r="W132" i="24"/>
  <c r="J59" i="99"/>
  <c r="M13" i="49"/>
  <c r="M26" i="98"/>
  <c r="J23" i="98"/>
  <c r="M84" i="24"/>
  <c r="H22" i="99" s="1"/>
  <c r="M52" i="24"/>
  <c r="M20" i="24"/>
  <c r="W175" i="24"/>
  <c r="M140" i="24"/>
  <c r="I11" i="99" s="1"/>
  <c r="K9" i="98"/>
  <c r="E24" i="10"/>
  <c r="E16" i="10"/>
  <c r="K9" i="10"/>
  <c r="M8" i="10"/>
  <c r="F8" i="99" s="1"/>
  <c r="K11" i="98"/>
  <c r="M28" i="98"/>
  <c r="M9" i="98"/>
  <c r="J9" i="98"/>
  <c r="M12" i="48" s="1"/>
  <c r="L9" i="98"/>
  <c r="S15" i="98"/>
  <c r="M15" i="60" s="1"/>
  <c r="M14" i="37"/>
  <c r="G101" i="10"/>
  <c r="I60" i="10"/>
  <c r="M26" i="10"/>
  <c r="K7" i="10"/>
  <c r="K75" i="10"/>
  <c r="I44" i="10"/>
  <c r="I16" i="10"/>
  <c r="G109" i="10"/>
  <c r="E74" i="10"/>
  <c r="D6" i="10"/>
  <c r="E100" i="10"/>
  <c r="E92" i="10"/>
  <c r="E68" i="10"/>
  <c r="E60" i="10"/>
  <c r="K29" i="10"/>
  <c r="E28" i="10"/>
  <c r="M20" i="10"/>
  <c r="E20" i="10"/>
  <c r="I18" i="10"/>
  <c r="K13" i="10"/>
  <c r="E12" i="10"/>
  <c r="I10" i="10"/>
  <c r="M103" i="24"/>
  <c r="M75" i="24"/>
  <c r="M15" i="24"/>
  <c r="M225" i="24"/>
  <c r="F127" i="10"/>
  <c r="K12" i="98"/>
  <c r="J10" i="98"/>
  <c r="K27" i="98"/>
  <c r="K26" i="98"/>
  <c r="K24" i="98"/>
  <c r="W230" i="24"/>
  <c r="W198" i="24"/>
  <c r="I49" i="99" s="1"/>
  <c r="W150" i="24"/>
  <c r="M27" i="98"/>
  <c r="L23" i="98"/>
  <c r="M17" i="49"/>
  <c r="M115" i="24"/>
  <c r="M99" i="24"/>
  <c r="M59" i="24"/>
  <c r="M209" i="24"/>
  <c r="M189" i="24"/>
  <c r="M157" i="24"/>
  <c r="W197" i="24"/>
  <c r="I48" i="99" s="1"/>
  <c r="K25" i="98"/>
  <c r="M6" i="98"/>
  <c r="M13" i="98"/>
  <c r="M30" i="98"/>
  <c r="M12" i="98"/>
  <c r="M24" i="98"/>
  <c r="J26" i="98"/>
  <c r="M15" i="37"/>
  <c r="M232" i="24"/>
  <c r="M228" i="24"/>
  <c r="M224" i="24"/>
  <c r="M220" i="24"/>
  <c r="M216" i="24"/>
  <c r="M212" i="24"/>
  <c r="M208" i="24"/>
  <c r="M204" i="24"/>
  <c r="I25" i="99" s="1"/>
  <c r="M200" i="24"/>
  <c r="I21" i="99" s="1"/>
  <c r="M196" i="24"/>
  <c r="I17" i="99" s="1"/>
  <c r="M192" i="24"/>
  <c r="M184" i="24"/>
  <c r="M180" i="24"/>
  <c r="I15" i="99" s="1"/>
  <c r="M172" i="24"/>
  <c r="M168" i="24"/>
  <c r="M164" i="24"/>
  <c r="M160" i="24"/>
  <c r="M156" i="24"/>
  <c r="M156" i="78" s="1"/>
  <c r="M152" i="24"/>
  <c r="M148" i="24"/>
  <c r="M136" i="24"/>
  <c r="M132" i="24"/>
  <c r="M124" i="24"/>
  <c r="I7" i="99" s="1"/>
  <c r="R15" i="98"/>
  <c r="M15" i="59" s="1"/>
  <c r="K10" i="98"/>
  <c r="M16" i="48"/>
  <c r="M7" i="98"/>
  <c r="L22" i="98"/>
  <c r="L11" i="98"/>
  <c r="J7" i="98"/>
  <c r="M16" i="49"/>
  <c r="M11" i="37"/>
  <c r="M16" i="37"/>
  <c r="M17" i="37"/>
  <c r="M9" i="37"/>
  <c r="M13" i="37"/>
  <c r="F231" i="10"/>
  <c r="J229" i="10"/>
  <c r="L224" i="10"/>
  <c r="D224" i="10"/>
  <c r="F223" i="10"/>
  <c r="H222" i="10"/>
  <c r="J221" i="10"/>
  <c r="D216" i="10"/>
  <c r="F215" i="10"/>
  <c r="H214" i="10"/>
  <c r="J213" i="10"/>
  <c r="L208" i="10"/>
  <c r="D208" i="10"/>
  <c r="F207" i="10"/>
  <c r="H206" i="10"/>
  <c r="J205" i="10"/>
  <c r="F199" i="10"/>
  <c r="H198" i="10"/>
  <c r="L192" i="10"/>
  <c r="D192" i="10"/>
  <c r="F191" i="10"/>
  <c r="H190" i="10"/>
  <c r="J189" i="10"/>
  <c r="L184" i="10"/>
  <c r="H182" i="10"/>
  <c r="J181" i="10"/>
  <c r="L176" i="10"/>
  <c r="D176" i="10"/>
  <c r="F175" i="10"/>
  <c r="H174" i="10"/>
  <c r="J173" i="10"/>
  <c r="L168" i="10"/>
  <c r="D168" i="10"/>
  <c r="F167" i="10"/>
  <c r="H166" i="10"/>
  <c r="J165" i="10"/>
  <c r="L160" i="10"/>
  <c r="F99" i="10"/>
  <c r="F43" i="10"/>
  <c r="D160" i="10"/>
  <c r="F159" i="10"/>
  <c r="H158" i="10"/>
  <c r="J157" i="10"/>
  <c r="L152" i="10"/>
  <c r="D152" i="10"/>
  <c r="H150" i="10"/>
  <c r="J149" i="10"/>
  <c r="L144" i="10"/>
  <c r="D144" i="10"/>
  <c r="F143" i="10"/>
  <c r="J141" i="10"/>
  <c r="L136" i="10"/>
  <c r="D136" i="10"/>
  <c r="H134" i="10"/>
  <c r="J133" i="10"/>
  <c r="D128" i="10"/>
  <c r="J125" i="10"/>
  <c r="M115" i="10"/>
  <c r="I113" i="10"/>
  <c r="K112" i="10"/>
  <c r="M111" i="10"/>
  <c r="E111" i="10"/>
  <c r="G110" i="10"/>
  <c r="I109" i="10"/>
  <c r="K108" i="10"/>
  <c r="M107" i="10"/>
  <c r="E107" i="10"/>
  <c r="I105" i="10"/>
  <c r="M103" i="10"/>
  <c r="E103" i="10"/>
  <c r="G102" i="10"/>
  <c r="I101" i="10"/>
  <c r="K100" i="10"/>
  <c r="I97" i="10"/>
  <c r="M95" i="10"/>
  <c r="E95" i="10"/>
  <c r="G94" i="10"/>
  <c r="I93" i="10"/>
  <c r="K92" i="10"/>
  <c r="M91" i="10"/>
  <c r="I89" i="10"/>
  <c r="K88" i="10"/>
  <c r="M87" i="10"/>
  <c r="F25" i="99" s="1"/>
  <c r="E87" i="10"/>
  <c r="G86" i="10"/>
  <c r="K84" i="10"/>
  <c r="M83" i="10"/>
  <c r="F21" i="99" s="1"/>
  <c r="G82" i="10"/>
  <c r="I81" i="10"/>
  <c r="K80" i="10"/>
  <c r="M79" i="10"/>
  <c r="F17" i="99" s="1"/>
  <c r="E79" i="10"/>
  <c r="G78" i="10"/>
  <c r="K76" i="10"/>
  <c r="M75" i="10"/>
  <c r="G74" i="10"/>
  <c r="I73" i="10"/>
  <c r="K72" i="10"/>
  <c r="M71" i="10"/>
  <c r="E71" i="10"/>
  <c r="G70" i="10"/>
  <c r="I69" i="10"/>
  <c r="K68" i="10"/>
  <c r="M67" i="10"/>
  <c r="I65" i="10"/>
  <c r="K64" i="10"/>
  <c r="M63" i="10"/>
  <c r="F15" i="99" s="1"/>
  <c r="E63" i="10"/>
  <c r="G62" i="10"/>
  <c r="I61" i="10"/>
  <c r="K60" i="10"/>
  <c r="M59" i="10"/>
  <c r="I57" i="10"/>
  <c r="M55" i="10"/>
  <c r="E55" i="10"/>
  <c r="G54" i="10"/>
  <c r="I53" i="10"/>
  <c r="K52" i="10"/>
  <c r="M51" i="10"/>
  <c r="I49" i="10"/>
  <c r="K48" i="10"/>
  <c r="M47" i="10"/>
  <c r="E47" i="10"/>
  <c r="G46" i="10"/>
  <c r="I45" i="10"/>
  <c r="K44" i="10"/>
  <c r="M43" i="10"/>
  <c r="G42" i="10"/>
  <c r="I41" i="10"/>
  <c r="K40" i="10"/>
  <c r="M39" i="10"/>
  <c r="E39" i="10"/>
  <c r="G38" i="10"/>
  <c r="I37" i="10"/>
  <c r="K36" i="10"/>
  <c r="M35" i="10"/>
  <c r="I33" i="10"/>
  <c r="K32" i="10"/>
  <c r="M31" i="10"/>
  <c r="E31" i="10"/>
  <c r="G30" i="10"/>
  <c r="I29" i="10"/>
  <c r="K28" i="10"/>
  <c r="M27" i="10"/>
  <c r="G26" i="10"/>
  <c r="I25" i="10"/>
  <c r="K24" i="10"/>
  <c r="M23" i="10"/>
  <c r="F11" i="99" s="1"/>
  <c r="E23" i="10"/>
  <c r="G22" i="10"/>
  <c r="I21" i="10"/>
  <c r="K20" i="10"/>
  <c r="M19" i="10"/>
  <c r="I17" i="10"/>
  <c r="K16" i="10"/>
  <c r="M15" i="10"/>
  <c r="E15" i="10"/>
  <c r="G14" i="10"/>
  <c r="I13" i="10"/>
  <c r="K12" i="10"/>
  <c r="M11" i="10"/>
  <c r="K8" i="10"/>
  <c r="M7" i="10"/>
  <c r="F7" i="99" s="1"/>
  <c r="E7" i="10"/>
  <c r="D123" i="10"/>
  <c r="K222" i="10"/>
  <c r="G204" i="10"/>
  <c r="E197" i="10"/>
  <c r="G188" i="10"/>
  <c r="I183" i="10"/>
  <c r="E181" i="10"/>
  <c r="M169" i="10"/>
  <c r="M149" i="10"/>
  <c r="E141" i="10"/>
  <c r="M137" i="10"/>
  <c r="I127" i="10"/>
  <c r="H6" i="10"/>
  <c r="K82" i="10"/>
  <c r="I63" i="10"/>
  <c r="K58" i="10"/>
  <c r="K54" i="10"/>
  <c r="I51" i="10"/>
  <c r="G44" i="10"/>
  <c r="E37" i="10"/>
  <c r="M33" i="10"/>
  <c r="G24" i="10"/>
  <c r="E17" i="10"/>
  <c r="L13" i="98"/>
  <c r="M58" i="99"/>
  <c r="D112" i="10"/>
  <c r="F107" i="10"/>
  <c r="D104" i="10"/>
  <c r="D96" i="10"/>
  <c r="D88" i="10"/>
  <c r="F83" i="10"/>
  <c r="D80" i="10"/>
  <c r="F75" i="10"/>
  <c r="F67" i="10"/>
  <c r="L60" i="10"/>
  <c r="F59" i="10"/>
  <c r="H54" i="10"/>
  <c r="L52" i="10"/>
  <c r="F51" i="10"/>
  <c r="J49" i="10"/>
  <c r="F35" i="10"/>
  <c r="J29" i="10"/>
  <c r="L28" i="10"/>
  <c r="F27" i="10"/>
  <c r="F23" i="10"/>
  <c r="L16" i="10"/>
  <c r="D16" i="10"/>
  <c r="H14" i="10"/>
  <c r="J13" i="10"/>
  <c r="L8" i="10"/>
  <c r="F7" i="10"/>
  <c r="G229" i="10"/>
  <c r="E218" i="10"/>
  <c r="I208" i="10"/>
  <c r="I204" i="10"/>
  <c r="G185" i="10"/>
  <c r="K175" i="10"/>
  <c r="M158" i="10"/>
  <c r="K147" i="10"/>
  <c r="E126" i="10"/>
  <c r="L28" i="99"/>
  <c r="J22" i="98"/>
  <c r="L26" i="98"/>
  <c r="J11" i="98"/>
  <c r="L12" i="98"/>
  <c r="M111" i="24"/>
  <c r="M25" i="24"/>
  <c r="W184" i="24"/>
  <c r="W144" i="24"/>
  <c r="L7" i="98"/>
  <c r="J27" i="98"/>
  <c r="L33" i="48" s="1"/>
  <c r="J28" i="98"/>
  <c r="J24" i="98"/>
  <c r="I185" i="10"/>
  <c r="G170" i="10"/>
  <c r="I137" i="10"/>
  <c r="M113" i="24"/>
  <c r="M97" i="24"/>
  <c r="M80" i="24"/>
  <c r="H18" i="99" s="1"/>
  <c r="M79" i="24"/>
  <c r="H17" i="99" s="1"/>
  <c r="M64" i="24"/>
  <c r="M64" i="78" s="1"/>
  <c r="M45" i="24"/>
  <c r="M43" i="24"/>
  <c r="M29" i="24"/>
  <c r="M12" i="24"/>
  <c r="M230" i="24"/>
  <c r="M226" i="24"/>
  <c r="M222" i="24"/>
  <c r="M218" i="24"/>
  <c r="M214" i="24"/>
  <c r="M210" i="24"/>
  <c r="M206" i="24"/>
  <c r="M202" i="24"/>
  <c r="I23" i="99" s="1"/>
  <c r="M198" i="24"/>
  <c r="I19" i="99" s="1"/>
  <c r="M194" i="24"/>
  <c r="M190" i="24"/>
  <c r="M186" i="24"/>
  <c r="M182" i="24"/>
  <c r="M178" i="24"/>
  <c r="M174" i="24"/>
  <c r="M170" i="24"/>
  <c r="M166" i="24"/>
  <c r="I13" i="99" s="1"/>
  <c r="M162" i="24"/>
  <c r="M158" i="24"/>
  <c r="M154" i="24"/>
  <c r="M150" i="24"/>
  <c r="M146" i="24"/>
  <c r="M142" i="24"/>
  <c r="M138" i="24"/>
  <c r="M134" i="24"/>
  <c r="M130" i="24"/>
  <c r="M126" i="24"/>
  <c r="I9" i="99" s="1"/>
  <c r="W223" i="24"/>
  <c r="W207" i="24"/>
  <c r="W199" i="24"/>
  <c r="I50" i="99" s="1"/>
  <c r="W127" i="24"/>
  <c r="I40" i="99" s="1"/>
  <c r="K22" i="98"/>
  <c r="S31" i="98"/>
  <c r="L31" i="60" s="1"/>
  <c r="L22" i="60"/>
  <c r="J30" i="98"/>
  <c r="I6" i="10"/>
  <c r="M232" i="10"/>
  <c r="E232" i="10"/>
  <c r="G231" i="10"/>
  <c r="I230" i="10"/>
  <c r="M228" i="10"/>
  <c r="E228" i="10"/>
  <c r="I226" i="10"/>
  <c r="K225" i="10"/>
  <c r="M224" i="10"/>
  <c r="E224" i="10"/>
  <c r="G223" i="10"/>
  <c r="I222" i="10"/>
  <c r="K221" i="10"/>
  <c r="M220" i="10"/>
  <c r="M220" i="78" s="1"/>
  <c r="G219" i="10"/>
  <c r="I218" i="10"/>
  <c r="K217" i="10"/>
  <c r="M216" i="10"/>
  <c r="E216" i="10"/>
  <c r="G215" i="10"/>
  <c r="I214" i="10"/>
  <c r="K213" i="10"/>
  <c r="M212" i="10"/>
  <c r="G211" i="10"/>
  <c r="I210" i="10"/>
  <c r="K209" i="10"/>
  <c r="M208" i="10"/>
  <c r="E208" i="10"/>
  <c r="G207" i="10"/>
  <c r="I206" i="10"/>
  <c r="K205" i="10"/>
  <c r="M204" i="10"/>
  <c r="G25" i="99" s="1"/>
  <c r="E204" i="10"/>
  <c r="G203" i="10"/>
  <c r="K201" i="10"/>
  <c r="M200" i="10"/>
  <c r="G21" i="99" s="1"/>
  <c r="E200" i="10"/>
  <c r="G199" i="10"/>
  <c r="I198" i="10"/>
  <c r="M196" i="10"/>
  <c r="G17" i="99" s="1"/>
  <c r="E196" i="10"/>
  <c r="I194" i="10"/>
  <c r="K193" i="10"/>
  <c r="M192" i="10"/>
  <c r="E192" i="10"/>
  <c r="G191" i="10"/>
  <c r="I190" i="10"/>
  <c r="E188" i="10"/>
  <c r="G187" i="10"/>
  <c r="K185" i="10"/>
  <c r="E184" i="10"/>
  <c r="I182" i="10"/>
  <c r="K177" i="10"/>
  <c r="E176" i="10"/>
  <c r="G175" i="10"/>
  <c r="I174" i="10"/>
  <c r="E172" i="10"/>
  <c r="K169" i="10"/>
  <c r="E168" i="10"/>
  <c r="I166" i="10"/>
  <c r="G163" i="10"/>
  <c r="K161" i="10"/>
  <c r="M160" i="10"/>
  <c r="E160" i="10"/>
  <c r="G159" i="10"/>
  <c r="I158" i="10"/>
  <c r="G155" i="10"/>
  <c r="K153" i="10"/>
  <c r="E152" i="10"/>
  <c r="G151" i="10"/>
  <c r="I150" i="10"/>
  <c r="K145" i="10"/>
  <c r="E144" i="10"/>
  <c r="G143" i="10"/>
  <c r="E136" i="10"/>
  <c r="G135" i="10"/>
  <c r="I134" i="10"/>
  <c r="K129" i="10"/>
  <c r="E128" i="10"/>
  <c r="G127" i="10"/>
  <c r="M124" i="10"/>
  <c r="G7" i="99" s="1"/>
  <c r="W212" i="24"/>
  <c r="W204" i="24"/>
  <c r="I55" i="99" s="1"/>
  <c r="W188" i="24"/>
  <c r="W140" i="24"/>
  <c r="I41" i="99" s="1"/>
  <c r="W124" i="24"/>
  <c r="I37" i="99" s="1"/>
  <c r="K28" i="98"/>
  <c r="J14" i="98"/>
  <c r="M17" i="48" s="1"/>
  <c r="L24" i="98"/>
  <c r="R31" i="98"/>
  <c r="L31" i="59" s="1"/>
  <c r="L22" i="59"/>
  <c r="J12" i="98"/>
  <c r="W202" i="24"/>
  <c r="I53" i="99" s="1"/>
  <c r="W138" i="24"/>
  <c r="M181" i="24"/>
  <c r="M165" i="24"/>
  <c r="M149" i="24"/>
  <c r="M133" i="24"/>
  <c r="W229" i="24"/>
  <c r="W213" i="24"/>
  <c r="W205" i="24"/>
  <c r="W189" i="24"/>
  <c r="W165" i="24"/>
  <c r="W149" i="24"/>
  <c r="M85" i="24"/>
  <c r="H23" i="99" s="1"/>
  <c r="M73" i="24"/>
  <c r="J8" i="98"/>
  <c r="M11" i="48" s="1"/>
  <c r="K30" i="98"/>
  <c r="F123" i="10"/>
  <c r="I231" i="10"/>
  <c r="K230" i="10"/>
  <c r="M229" i="10"/>
  <c r="E229" i="10"/>
  <c r="G228" i="10"/>
  <c r="I227" i="10"/>
  <c r="K226" i="10"/>
  <c r="M225" i="10"/>
  <c r="I223" i="10"/>
  <c r="M221" i="10"/>
  <c r="E221" i="10"/>
  <c r="G220" i="10"/>
  <c r="I219" i="10"/>
  <c r="K218" i="10"/>
  <c r="M217" i="10"/>
  <c r="G26" i="99" s="1"/>
  <c r="I215" i="10"/>
  <c r="K214" i="10"/>
  <c r="M213" i="10"/>
  <c r="E213" i="10"/>
  <c r="G212" i="10"/>
  <c r="I211" i="10"/>
  <c r="K210" i="10"/>
  <c r="M209" i="10"/>
  <c r="M209" i="78" s="1"/>
  <c r="I207" i="10"/>
  <c r="K206" i="10"/>
  <c r="M205" i="10"/>
  <c r="E205" i="10"/>
  <c r="I203" i="10"/>
  <c r="K202" i="10"/>
  <c r="M201" i="10"/>
  <c r="G22" i="99" s="1"/>
  <c r="E201" i="10"/>
  <c r="I199" i="10"/>
  <c r="K198" i="10"/>
  <c r="M197" i="10"/>
  <c r="G18" i="99" s="1"/>
  <c r="G196" i="10"/>
  <c r="I195" i="10"/>
  <c r="K194" i="10"/>
  <c r="M193" i="10"/>
  <c r="G16" i="99" s="1"/>
  <c r="I191" i="10"/>
  <c r="K190" i="10"/>
  <c r="M189" i="10"/>
  <c r="E189" i="10"/>
  <c r="I187" i="10"/>
  <c r="K186" i="10"/>
  <c r="M185" i="10"/>
  <c r="K182" i="10"/>
  <c r="M181" i="10"/>
  <c r="G180" i="10"/>
  <c r="I179" i="10"/>
  <c r="K178" i="10"/>
  <c r="M177" i="10"/>
  <c r="G114" i="10"/>
  <c r="G106" i="10"/>
  <c r="G98" i="10"/>
  <c r="G90" i="10"/>
  <c r="E75" i="10"/>
  <c r="G66" i="10"/>
  <c r="G58" i="10"/>
  <c r="E51" i="10"/>
  <c r="G50" i="10"/>
  <c r="E35" i="10"/>
  <c r="G34" i="10"/>
  <c r="E27" i="10"/>
  <c r="G18" i="10"/>
  <c r="G10" i="10"/>
  <c r="K232" i="10"/>
  <c r="M223" i="10"/>
  <c r="M223" i="78" s="1"/>
  <c r="I193" i="10"/>
  <c r="K160" i="10"/>
  <c r="M143" i="10"/>
  <c r="M135" i="10"/>
  <c r="G176" i="10"/>
  <c r="I175" i="10"/>
  <c r="K174" i="10"/>
  <c r="M173" i="10"/>
  <c r="E173" i="10"/>
  <c r="G172" i="10"/>
  <c r="I171" i="10"/>
  <c r="K170" i="10"/>
  <c r="I167" i="10"/>
  <c r="K166" i="10"/>
  <c r="M165" i="10"/>
  <c r="E165" i="10"/>
  <c r="G164" i="10"/>
  <c r="I163" i="10"/>
  <c r="K162" i="10"/>
  <c r="M161" i="10"/>
  <c r="I159" i="10"/>
  <c r="K158" i="10"/>
  <c r="M157" i="10"/>
  <c r="E157" i="10"/>
  <c r="G156" i="10"/>
  <c r="I155" i="10"/>
  <c r="K154" i="10"/>
  <c r="M153" i="10"/>
  <c r="G12" i="99" s="1"/>
  <c r="I151" i="10"/>
  <c r="K150" i="10"/>
  <c r="E149" i="10"/>
  <c r="G148" i="10"/>
  <c r="I147" i="10"/>
  <c r="K146" i="10"/>
  <c r="M145" i="10"/>
  <c r="I143" i="10"/>
  <c r="K142" i="10"/>
  <c r="M141" i="10"/>
  <c r="G140" i="10"/>
  <c r="I139" i="10"/>
  <c r="K138" i="10"/>
  <c r="I135" i="10"/>
  <c r="K134" i="10"/>
  <c r="M133" i="10"/>
  <c r="E133" i="10"/>
  <c r="G132" i="10"/>
  <c r="I131" i="10"/>
  <c r="K130" i="10"/>
  <c r="M129" i="10"/>
  <c r="K126" i="10"/>
  <c r="M125" i="10"/>
  <c r="G8" i="99" s="1"/>
  <c r="E125" i="10"/>
  <c r="G124" i="10"/>
  <c r="D100" i="10"/>
  <c r="F91" i="10"/>
  <c r="H105" i="10"/>
  <c r="E211" i="10"/>
  <c r="E203" i="10"/>
  <c r="I177" i="10"/>
  <c r="K168" i="10"/>
  <c r="G154" i="10"/>
  <c r="K128" i="10"/>
  <c r="W231" i="24"/>
  <c r="W215" i="24"/>
  <c r="W191" i="24"/>
  <c r="W183" i="24"/>
  <c r="W167" i="24"/>
  <c r="W159" i="24"/>
  <c r="W151" i="24"/>
  <c r="W143" i="24"/>
  <c r="W135" i="24"/>
  <c r="L6" i="10"/>
  <c r="E115" i="10"/>
  <c r="E99" i="10"/>
  <c r="E91" i="10"/>
  <c r="E83" i="10"/>
  <c r="E67" i="10"/>
  <c r="E59" i="10"/>
  <c r="E43" i="10"/>
  <c r="E19" i="10"/>
  <c r="E11" i="10"/>
  <c r="E108" i="10"/>
  <c r="K101" i="10"/>
  <c r="E84" i="10"/>
  <c r="E76" i="10"/>
  <c r="K69" i="10"/>
  <c r="E44" i="10"/>
  <c r="E36" i="10"/>
  <c r="M112" i="24"/>
  <c r="M112" i="78" s="1"/>
  <c r="M96" i="24"/>
  <c r="M44" i="24"/>
  <c r="M28" i="24"/>
  <c r="M231" i="10"/>
  <c r="G230" i="10"/>
  <c r="K228" i="10"/>
  <c r="M227" i="10"/>
  <c r="E227" i="10"/>
  <c r="I225" i="10"/>
  <c r="K224" i="10"/>
  <c r="E223" i="10"/>
  <c r="K220" i="10"/>
  <c r="M219" i="10"/>
  <c r="E219" i="10"/>
  <c r="I217" i="10"/>
  <c r="K216" i="10"/>
  <c r="M215" i="10"/>
  <c r="G214" i="10"/>
  <c r="I213" i="10"/>
  <c r="M211" i="10"/>
  <c r="G210" i="10"/>
  <c r="I209" i="10"/>
  <c r="K208" i="10"/>
  <c r="M207" i="10"/>
  <c r="G206" i="10"/>
  <c r="I205" i="10"/>
  <c r="M203" i="10"/>
  <c r="G24" i="99" s="1"/>
  <c r="I201" i="10"/>
  <c r="K200" i="10"/>
  <c r="M199" i="10"/>
  <c r="G20" i="99" s="1"/>
  <c r="E199" i="10"/>
  <c r="G198" i="10"/>
  <c r="I197" i="10"/>
  <c r="K196" i="10"/>
  <c r="E195" i="10"/>
  <c r="G194" i="10"/>
  <c r="K192" i="10"/>
  <c r="M191" i="10"/>
  <c r="E191" i="10"/>
  <c r="G190" i="10"/>
  <c r="I189" i="10"/>
  <c r="K188" i="10"/>
  <c r="E187" i="10"/>
  <c r="G186" i="10"/>
  <c r="K184" i="10"/>
  <c r="M183" i="10"/>
  <c r="E183" i="10"/>
  <c r="G182" i="10"/>
  <c r="K180" i="10"/>
  <c r="M179" i="10"/>
  <c r="G14" i="99" s="1"/>
  <c r="E179" i="10"/>
  <c r="M175" i="10"/>
  <c r="G174" i="10"/>
  <c r="I173" i="10"/>
  <c r="K172" i="10"/>
  <c r="M171" i="10"/>
  <c r="E171" i="10"/>
  <c r="I169" i="10"/>
  <c r="M167" i="10"/>
  <c r="E167" i="10"/>
  <c r="G166" i="10"/>
  <c r="I165" i="10"/>
  <c r="M163" i="10"/>
  <c r="E163" i="10"/>
  <c r="G162" i="10"/>
  <c r="I161" i="10"/>
  <c r="M159" i="10"/>
  <c r="E159" i="10"/>
  <c r="G158" i="10"/>
  <c r="I157" i="10"/>
  <c r="K156" i="10"/>
  <c r="M155" i="10"/>
  <c r="I153" i="10"/>
  <c r="K152" i="10"/>
  <c r="M151" i="10"/>
  <c r="G150" i="10"/>
  <c r="K148" i="10"/>
  <c r="M147" i="10"/>
  <c r="E147" i="10"/>
  <c r="I145" i="10"/>
  <c r="E143" i="10"/>
  <c r="G142" i="10"/>
  <c r="I141" i="10"/>
  <c r="K140" i="10"/>
  <c r="M139" i="10"/>
  <c r="G138" i="10"/>
  <c r="K136" i="10"/>
  <c r="E135" i="10"/>
  <c r="G134" i="10"/>
  <c r="I133" i="10"/>
  <c r="K132" i="10"/>
  <c r="M131" i="10"/>
  <c r="E131" i="10"/>
  <c r="G130" i="10"/>
  <c r="M127" i="10"/>
  <c r="G10" i="99" s="1"/>
  <c r="E127" i="10"/>
  <c r="I125" i="10"/>
  <c r="K124" i="10"/>
  <c r="W232" i="24"/>
  <c r="W224" i="24"/>
  <c r="W216" i="24"/>
  <c r="W200" i="24"/>
  <c r="I51" i="99" s="1"/>
  <c r="W192" i="24"/>
  <c r="W176" i="24"/>
  <c r="W168" i="24"/>
  <c r="W160" i="24"/>
  <c r="W152" i="24"/>
  <c r="W136" i="24"/>
  <c r="W128" i="24"/>
  <c r="M61" i="24"/>
  <c r="E90" i="10"/>
  <c r="M95" i="24"/>
  <c r="M91" i="24"/>
  <c r="M63" i="24"/>
  <c r="H15" i="99" s="1"/>
  <c r="M31" i="24"/>
  <c r="M27" i="24"/>
  <c r="M229" i="24"/>
  <c r="M213" i="24"/>
  <c r="M197" i="24"/>
  <c r="I18" i="99" s="1"/>
  <c r="M153" i="24"/>
  <c r="I12" i="99" s="1"/>
  <c r="M137" i="24"/>
  <c r="W172" i="24"/>
  <c r="M100" i="24"/>
  <c r="H26" i="99" s="1"/>
  <c r="M65" i="24"/>
  <c r="M48" i="24"/>
  <c r="M47" i="24"/>
  <c r="M32" i="24"/>
  <c r="W222" i="24"/>
  <c r="W214" i="24"/>
  <c r="W190" i="24"/>
  <c r="W182" i="24"/>
  <c r="W166" i="24"/>
  <c r="I43" i="99" s="1"/>
  <c r="W158" i="24"/>
  <c r="W134" i="24"/>
  <c r="M68" i="24"/>
  <c r="M49" i="24"/>
  <c r="H13" i="99" s="1"/>
  <c r="M16" i="24"/>
  <c r="M16" i="78" s="1"/>
  <c r="M104" i="24"/>
  <c r="M83" i="24"/>
  <c r="H21" i="99" s="1"/>
  <c r="M69" i="24"/>
  <c r="M67" i="24"/>
  <c r="M36" i="24"/>
  <c r="H12" i="99" s="1"/>
  <c r="M6" i="24"/>
  <c r="H6" i="99" s="1"/>
  <c r="M114" i="24"/>
  <c r="M88" i="24"/>
  <c r="M87" i="24"/>
  <c r="H25" i="99" s="1"/>
  <c r="M72" i="24"/>
  <c r="M71" i="24"/>
  <c r="M56" i="24"/>
  <c r="M55" i="24"/>
  <c r="M51" i="24"/>
  <c r="M37" i="24"/>
  <c r="M35" i="24"/>
  <c r="M8" i="24"/>
  <c r="H8" i="99" s="1"/>
  <c r="M7" i="24"/>
  <c r="H7" i="99" s="1"/>
  <c r="W218" i="24"/>
  <c r="W194" i="24"/>
  <c r="W186" i="24"/>
  <c r="W178" i="24"/>
  <c r="W170" i="24"/>
  <c r="W154" i="24"/>
  <c r="W130" i="24"/>
  <c r="M108" i="24"/>
  <c r="M92" i="24"/>
  <c r="M89" i="24"/>
  <c r="M57" i="24"/>
  <c r="M40" i="24"/>
  <c r="M40" i="78" s="1"/>
  <c r="M21" i="24"/>
  <c r="M19" i="24"/>
  <c r="M109" i="24"/>
  <c r="M107" i="24"/>
  <c r="M93" i="24"/>
  <c r="M76" i="24"/>
  <c r="H16" i="99" s="1"/>
  <c r="M60" i="24"/>
  <c r="M41" i="24"/>
  <c r="M24" i="24"/>
  <c r="M23" i="24"/>
  <c r="H11" i="99" s="1"/>
  <c r="M9" i="24"/>
  <c r="H9" i="99" s="1"/>
  <c r="M203" i="24"/>
  <c r="I24" i="99" s="1"/>
  <c r="W225" i="24"/>
  <c r="W217" i="24"/>
  <c r="I56" i="99" s="1"/>
  <c r="W201" i="24"/>
  <c r="I52" i="99" s="1"/>
  <c r="W193" i="24"/>
  <c r="I46" i="99" s="1"/>
  <c r="W185" i="24"/>
  <c r="W177" i="24"/>
  <c r="W169" i="24"/>
  <c r="W161" i="24"/>
  <c r="W153" i="24"/>
  <c r="I42" i="99" s="1"/>
  <c r="W145" i="24"/>
  <c r="W137" i="24"/>
  <c r="W129" i="24"/>
  <c r="M231" i="24"/>
  <c r="M227" i="24"/>
  <c r="M223" i="24"/>
  <c r="M219" i="24"/>
  <c r="M215" i="24"/>
  <c r="M211" i="24"/>
  <c r="M207" i="24"/>
  <c r="M199" i="24"/>
  <c r="I20" i="99" s="1"/>
  <c r="M195" i="24"/>
  <c r="M191" i="24"/>
  <c r="M187" i="24"/>
  <c r="M183" i="24"/>
  <c r="M179" i="24"/>
  <c r="I14" i="99" s="1"/>
  <c r="M175" i="24"/>
  <c r="M171" i="24"/>
  <c r="M163" i="24"/>
  <c r="M159" i="24"/>
  <c r="M155" i="24"/>
  <c r="M151" i="24"/>
  <c r="M147" i="24"/>
  <c r="M143" i="24"/>
  <c r="M139" i="24"/>
  <c r="M135" i="24"/>
  <c r="M127" i="24"/>
  <c r="I10" i="99" s="1"/>
  <c r="M110" i="24"/>
  <c r="M106" i="24"/>
  <c r="M102" i="24"/>
  <c r="M98" i="24"/>
  <c r="M94" i="24"/>
  <c r="M90" i="24"/>
  <c r="M86" i="24"/>
  <c r="H24" i="99" s="1"/>
  <c r="M82" i="24"/>
  <c r="H20" i="99" s="1"/>
  <c r="W227" i="24"/>
  <c r="W219" i="24"/>
  <c r="W211" i="24"/>
  <c r="W203" i="24"/>
  <c r="I54" i="99" s="1"/>
  <c r="W195" i="24"/>
  <c r="W187" i="24"/>
  <c r="W179" i="24"/>
  <c r="I44" i="99" s="1"/>
  <c r="W171" i="24"/>
  <c r="W163" i="24"/>
  <c r="W155" i="24"/>
  <c r="W147" i="24"/>
  <c r="W139" i="24"/>
  <c r="W131" i="24"/>
  <c r="W123" i="24"/>
  <c r="I36" i="99" s="1"/>
  <c r="M46" i="24"/>
  <c r="M42" i="24"/>
  <c r="M38" i="24"/>
  <c r="M34" i="24"/>
  <c r="M30" i="24"/>
  <c r="M26" i="24"/>
  <c r="M22" i="24"/>
  <c r="M18" i="24"/>
  <c r="M14" i="24"/>
  <c r="M10" i="24"/>
  <c r="H10" i="99" s="1"/>
  <c r="M78" i="24"/>
  <c r="M74" i="24"/>
  <c r="M70" i="24"/>
  <c r="M66" i="24"/>
  <c r="M62" i="24"/>
  <c r="H14" i="99" s="1"/>
  <c r="M58" i="24"/>
  <c r="M54" i="24"/>
  <c r="M50" i="24"/>
  <c r="G222" i="10"/>
  <c r="M187" i="10"/>
  <c r="E175" i="10"/>
  <c r="E151" i="10"/>
  <c r="G146" i="10"/>
  <c r="K144" i="10"/>
  <c r="E139" i="10"/>
  <c r="I129" i="10"/>
  <c r="G126" i="10"/>
  <c r="G226" i="10"/>
  <c r="E215" i="10"/>
  <c r="M195" i="10"/>
  <c r="G178" i="10"/>
  <c r="E231" i="10"/>
  <c r="G218" i="10"/>
  <c r="E207" i="10"/>
  <c r="G202" i="10"/>
  <c r="K176" i="10"/>
  <c r="E155" i="10"/>
  <c r="I229" i="10"/>
  <c r="I221" i="10"/>
  <c r="K212" i="10"/>
  <c r="K204" i="10"/>
  <c r="I181" i="10"/>
  <c r="K164" i="10"/>
  <c r="I149" i="10"/>
  <c r="G232" i="10"/>
  <c r="E225" i="10"/>
  <c r="G224" i="10"/>
  <c r="E217" i="10"/>
  <c r="G216" i="10"/>
  <c r="E209" i="10"/>
  <c r="G208" i="10"/>
  <c r="G200" i="10"/>
  <c r="E193" i="10"/>
  <c r="G192" i="10"/>
  <c r="E185" i="10"/>
  <c r="G184" i="10"/>
  <c r="E177" i="10"/>
  <c r="E169" i="10"/>
  <c r="G168" i="10"/>
  <c r="E161" i="10"/>
  <c r="G160" i="10"/>
  <c r="E153" i="10"/>
  <c r="G152" i="10"/>
  <c r="E145" i="10"/>
  <c r="G144" i="10"/>
  <c r="E137" i="10"/>
  <c r="G136" i="10"/>
  <c r="E129" i="10"/>
  <c r="G128" i="10"/>
  <c r="L231" i="10"/>
  <c r="H229" i="10"/>
  <c r="J212" i="10"/>
  <c r="H209" i="10"/>
  <c r="F198" i="10"/>
  <c r="D175" i="10"/>
  <c r="H169" i="10"/>
  <c r="L163" i="10"/>
  <c r="F162" i="10"/>
  <c r="J152" i="10"/>
  <c r="F146" i="10"/>
  <c r="L139" i="10"/>
  <c r="F138" i="10"/>
  <c r="D135" i="10"/>
  <c r="H129" i="10"/>
  <c r="K227" i="10"/>
  <c r="K199" i="10"/>
  <c r="G137" i="10"/>
  <c r="K135" i="10"/>
  <c r="K115" i="10"/>
  <c r="M114" i="10"/>
  <c r="E114" i="10"/>
  <c r="I112" i="10"/>
  <c r="K111" i="10"/>
  <c r="M110" i="10"/>
  <c r="E110" i="10"/>
  <c r="I108" i="10"/>
  <c r="K107" i="10"/>
  <c r="M106" i="10"/>
  <c r="E106" i="10"/>
  <c r="G105" i="10"/>
  <c r="I104" i="10"/>
  <c r="K103" i="10"/>
  <c r="M102" i="10"/>
  <c r="E102" i="10"/>
  <c r="I100" i="10"/>
  <c r="M98" i="10"/>
  <c r="E98" i="10"/>
  <c r="I96" i="10"/>
  <c r="M94" i="10"/>
  <c r="E94" i="10"/>
  <c r="G93" i="10"/>
  <c r="I92" i="10"/>
  <c r="K91" i="10"/>
  <c r="M90" i="10"/>
  <c r="G89" i="10"/>
  <c r="I88" i="10"/>
  <c r="K87" i="10"/>
  <c r="M86" i="10"/>
  <c r="F24" i="99" s="1"/>
  <c r="E86" i="10"/>
  <c r="G85" i="10"/>
  <c r="I84" i="10"/>
  <c r="K83" i="10"/>
  <c r="M82" i="10"/>
  <c r="F20" i="99" s="1"/>
  <c r="E82" i="10"/>
  <c r="G81" i="10"/>
  <c r="K79" i="10"/>
  <c r="M78" i="10"/>
  <c r="E78" i="10"/>
  <c r="I76" i="10"/>
  <c r="M74" i="10"/>
  <c r="G73" i="10"/>
  <c r="K71" i="10"/>
  <c r="M70" i="10"/>
  <c r="E70" i="10"/>
  <c r="G69" i="10"/>
  <c r="I68" i="10"/>
  <c r="K67" i="10"/>
  <c r="M66" i="10"/>
  <c r="G65" i="10"/>
  <c r="I64" i="10"/>
  <c r="K63" i="10"/>
  <c r="M62" i="10"/>
  <c r="F14" i="99" s="1"/>
  <c r="E62" i="10"/>
  <c r="G61" i="10"/>
  <c r="M58" i="10"/>
  <c r="E58" i="10"/>
  <c r="G57" i="10"/>
  <c r="I56" i="10"/>
  <c r="K55" i="10"/>
  <c r="M54" i="10"/>
  <c r="E54" i="10"/>
  <c r="G53" i="10"/>
  <c r="K51" i="10"/>
  <c r="M50" i="10"/>
  <c r="E50" i="10"/>
  <c r="G49" i="10"/>
  <c r="I48" i="10"/>
  <c r="K47" i="10"/>
  <c r="M46" i="10"/>
  <c r="E46" i="10"/>
  <c r="K43" i="10"/>
  <c r="M42" i="10"/>
  <c r="E42" i="10"/>
  <c r="G41" i="10"/>
  <c r="I40" i="10"/>
  <c r="K39" i="10"/>
  <c r="M38" i="10"/>
  <c r="G37" i="10"/>
  <c r="I36" i="10"/>
  <c r="K35" i="10"/>
  <c r="M34" i="10"/>
  <c r="E34" i="10"/>
  <c r="G33" i="10"/>
  <c r="I32" i="10"/>
  <c r="M30" i="10"/>
  <c r="E30" i="10"/>
  <c r="G29" i="10"/>
  <c r="I28" i="10"/>
  <c r="K27" i="10"/>
  <c r="E26" i="10"/>
  <c r="G25" i="10"/>
  <c r="K23" i="10"/>
  <c r="M22" i="10"/>
  <c r="E22" i="10"/>
  <c r="G21" i="10"/>
  <c r="I20" i="10"/>
  <c r="K19" i="10"/>
  <c r="M18" i="10"/>
  <c r="G17" i="10"/>
  <c r="K15" i="10"/>
  <c r="M14" i="10"/>
  <c r="E14" i="10"/>
  <c r="G13" i="10"/>
  <c r="I12" i="10"/>
  <c r="K11" i="10"/>
  <c r="E10" i="10"/>
  <c r="G9" i="10"/>
  <c r="I8" i="10"/>
  <c r="L114" i="10"/>
  <c r="L106" i="10"/>
  <c r="J99" i="10"/>
  <c r="D90" i="10"/>
  <c r="F81" i="10"/>
  <c r="J71" i="10"/>
  <c r="L70" i="10"/>
  <c r="D70" i="10"/>
  <c r="F61" i="10"/>
  <c r="H52" i="10"/>
  <c r="J43" i="10"/>
  <c r="F37" i="10"/>
  <c r="D34" i="10"/>
  <c r="D26" i="10"/>
  <c r="J23" i="10"/>
  <c r="D18" i="10"/>
  <c r="H16" i="10"/>
  <c r="L10" i="10"/>
  <c r="K114" i="10"/>
  <c r="K106" i="10"/>
  <c r="K98" i="10"/>
  <c r="K90" i="10"/>
  <c r="I232" i="10"/>
  <c r="K231" i="10"/>
  <c r="M230" i="10"/>
  <c r="E230" i="10"/>
  <c r="I228" i="10"/>
  <c r="M226" i="10"/>
  <c r="M226" i="78" s="1"/>
  <c r="E226" i="10"/>
  <c r="G225" i="10"/>
  <c r="I224" i="10"/>
  <c r="K223" i="10"/>
  <c r="M222" i="10"/>
  <c r="E222" i="10"/>
  <c r="G221" i="10"/>
  <c r="I220" i="10"/>
  <c r="K219" i="10"/>
  <c r="M218" i="10"/>
  <c r="G217" i="10"/>
  <c r="I216" i="10"/>
  <c r="K215" i="10"/>
  <c r="M214" i="10"/>
  <c r="E214" i="10"/>
  <c r="G213" i="10"/>
  <c r="I212" i="10"/>
  <c r="K211" i="10"/>
  <c r="M210" i="10"/>
  <c r="E210" i="10"/>
  <c r="G209" i="10"/>
  <c r="K207" i="10"/>
  <c r="M206" i="10"/>
  <c r="E206" i="10"/>
  <c r="G205" i="10"/>
  <c r="K203" i="10"/>
  <c r="M202" i="10"/>
  <c r="G23" i="99" s="1"/>
  <c r="E202" i="10"/>
  <c r="G201" i="10"/>
  <c r="I200" i="10"/>
  <c r="M198" i="10"/>
  <c r="G19" i="99" s="1"/>
  <c r="E198" i="10"/>
  <c r="J232" i="10"/>
  <c r="D231" i="10"/>
  <c r="F230" i="10"/>
  <c r="J228" i="10"/>
  <c r="L227" i="10"/>
  <c r="D227" i="10"/>
  <c r="F226" i="10"/>
  <c r="H225" i="10"/>
  <c r="J224" i="10"/>
  <c r="L223" i="10"/>
  <c r="D223" i="10"/>
  <c r="F222" i="10"/>
  <c r="H221" i="10"/>
  <c r="J220" i="10"/>
  <c r="L219" i="10"/>
  <c r="D219" i="10"/>
  <c r="F218" i="10"/>
  <c r="H217" i="10"/>
  <c r="J216" i="10"/>
  <c r="L215" i="10"/>
  <c r="D215" i="10"/>
  <c r="F214" i="10"/>
  <c r="H213" i="10"/>
  <c r="L211" i="10"/>
  <c r="D211" i="10"/>
  <c r="F210" i="10"/>
  <c r="J208" i="10"/>
  <c r="L207" i="10"/>
  <c r="D207" i="10"/>
  <c r="F206" i="10"/>
  <c r="H205" i="10"/>
  <c r="J204" i="10"/>
  <c r="L203" i="10"/>
  <c r="D203" i="10"/>
  <c r="F202" i="10"/>
  <c r="H201" i="10"/>
  <c r="J200" i="10"/>
  <c r="L199" i="10"/>
  <c r="D199" i="10"/>
  <c r="J196" i="10"/>
  <c r="L195" i="10"/>
  <c r="D195" i="10"/>
  <c r="F194" i="10"/>
  <c r="H193" i="10"/>
  <c r="J192" i="10"/>
  <c r="L191" i="10"/>
  <c r="D191" i="10"/>
  <c r="F190" i="10"/>
  <c r="J188" i="10"/>
  <c r="L187" i="10"/>
  <c r="D187" i="10"/>
  <c r="F186" i="10"/>
  <c r="H185" i="10"/>
  <c r="J184" i="10"/>
  <c r="L183" i="10"/>
  <c r="D183" i="10"/>
  <c r="F182" i="10"/>
  <c r="H181" i="10"/>
  <c r="J180" i="10"/>
  <c r="L179" i="10"/>
  <c r="D179" i="10"/>
  <c r="F178" i="10"/>
  <c r="H177" i="10"/>
  <c r="J176" i="10"/>
  <c r="L175" i="10"/>
  <c r="F174" i="10"/>
  <c r="H173" i="10"/>
  <c r="J172" i="10"/>
  <c r="L171" i="10"/>
  <c r="F170" i="10"/>
  <c r="L167" i="10"/>
  <c r="D167" i="10"/>
  <c r="F166" i="10"/>
  <c r="H165" i="10"/>
  <c r="J164" i="10"/>
  <c r="D163" i="10"/>
  <c r="H161" i="10"/>
  <c r="J160" i="10"/>
  <c r="L159" i="10"/>
  <c r="D159" i="10"/>
  <c r="F158" i="10"/>
  <c r="H157" i="10"/>
  <c r="J156" i="10"/>
  <c r="L155" i="10"/>
  <c r="D155" i="10"/>
  <c r="F154" i="10"/>
  <c r="H153" i="10"/>
  <c r="L151" i="10"/>
  <c r="D151" i="10"/>
  <c r="F150" i="10"/>
  <c r="H149" i="10"/>
  <c r="J148" i="10"/>
  <c r="L147" i="10"/>
  <c r="D147" i="10"/>
  <c r="H145" i="10"/>
  <c r="J144" i="10"/>
  <c r="L143" i="10"/>
  <c r="D143" i="10"/>
  <c r="F142" i="10"/>
  <c r="H141" i="10"/>
  <c r="J140" i="10"/>
  <c r="D139" i="10"/>
  <c r="H137" i="10"/>
  <c r="J136" i="10"/>
  <c r="L135" i="10"/>
  <c r="H133" i="10"/>
  <c r="J132" i="10"/>
  <c r="L131" i="10"/>
  <c r="D131" i="10"/>
  <c r="F130" i="10"/>
  <c r="J128" i="10"/>
  <c r="L127" i="10"/>
  <c r="D127" i="10"/>
  <c r="F126" i="10"/>
  <c r="H125" i="10"/>
  <c r="J124" i="10"/>
  <c r="G197" i="10"/>
  <c r="I196" i="10"/>
  <c r="K195" i="10"/>
  <c r="M194" i="10"/>
  <c r="E194" i="10"/>
  <c r="G193" i="10"/>
  <c r="I192" i="10"/>
  <c r="K191" i="10"/>
  <c r="M190" i="10"/>
  <c r="E190" i="10"/>
  <c r="G189" i="10"/>
  <c r="I188" i="10"/>
  <c r="K187" i="10"/>
  <c r="M186" i="10"/>
  <c r="E186" i="10"/>
  <c r="I184" i="10"/>
  <c r="K183" i="10"/>
  <c r="M182" i="10"/>
  <c r="E182" i="10"/>
  <c r="G181" i="10"/>
  <c r="I180" i="10"/>
  <c r="K179" i="10"/>
  <c r="M178" i="10"/>
  <c r="E178" i="10"/>
  <c r="G177" i="10"/>
  <c r="I176" i="10"/>
  <c r="M174" i="10"/>
  <c r="E174" i="10"/>
  <c r="G173" i="10"/>
  <c r="I172" i="10"/>
  <c r="K171" i="10"/>
  <c r="M170" i="10"/>
  <c r="E170" i="10"/>
  <c r="G169" i="10"/>
  <c r="I168" i="10"/>
  <c r="K167" i="10"/>
  <c r="M166" i="10"/>
  <c r="G13" i="99" s="1"/>
  <c r="E166" i="10"/>
  <c r="G165" i="10"/>
  <c r="I164" i="10"/>
  <c r="K163" i="10"/>
  <c r="M162" i="10"/>
  <c r="E162" i="10"/>
  <c r="G161" i="10"/>
  <c r="I160" i="10"/>
  <c r="K159" i="10"/>
  <c r="E158" i="10"/>
  <c r="G157" i="10"/>
  <c r="I156" i="10"/>
  <c r="K155" i="10"/>
  <c r="M154" i="10"/>
  <c r="E154" i="10"/>
  <c r="G153" i="10"/>
  <c r="I152" i="10"/>
  <c r="K151" i="10"/>
  <c r="M150" i="10"/>
  <c r="E150" i="10"/>
  <c r="G149" i="10"/>
  <c r="I148" i="10"/>
  <c r="M146" i="10"/>
  <c r="E146" i="10"/>
  <c r="G145" i="10"/>
  <c r="I144" i="10"/>
  <c r="K143" i="10"/>
  <c r="M142" i="10"/>
  <c r="E142" i="10"/>
  <c r="G141" i="10"/>
  <c r="I140" i="10"/>
  <c r="K139" i="10"/>
  <c r="M138" i="10"/>
  <c r="E138" i="10"/>
  <c r="I136" i="10"/>
  <c r="M134" i="10"/>
  <c r="E134" i="10"/>
  <c r="G133" i="10"/>
  <c r="I132" i="10"/>
  <c r="K131" i="10"/>
  <c r="M130" i="10"/>
  <c r="E130" i="10"/>
  <c r="G129" i="10"/>
  <c r="I128" i="10"/>
  <c r="K127" i="10"/>
  <c r="M126" i="10"/>
  <c r="G9" i="99" s="1"/>
  <c r="G125" i="10"/>
  <c r="I124" i="10"/>
  <c r="J226" i="10"/>
  <c r="L225" i="10"/>
  <c r="D225" i="10"/>
  <c r="J218" i="10"/>
  <c r="L217" i="10"/>
  <c r="D217" i="10"/>
  <c r="J210" i="10"/>
  <c r="L209" i="10"/>
  <c r="L123" i="10"/>
  <c r="J123" i="10"/>
  <c r="K123" i="10"/>
  <c r="I115" i="10"/>
  <c r="M113" i="10"/>
  <c r="E113" i="10"/>
  <c r="G112" i="10"/>
  <c r="M109" i="10"/>
  <c r="E109" i="10"/>
  <c r="G108" i="10"/>
  <c r="I107" i="10"/>
  <c r="M105" i="10"/>
  <c r="E105" i="10"/>
  <c r="G104" i="10"/>
  <c r="M101" i="10"/>
  <c r="M101" i="78" s="1"/>
  <c r="E101" i="10"/>
  <c r="E66" i="10"/>
  <c r="K59" i="10"/>
  <c r="I52" i="10"/>
  <c r="G45" i="10"/>
  <c r="E38" i="10"/>
  <c r="K31" i="10"/>
  <c r="E18" i="10"/>
  <c r="J115" i="10"/>
  <c r="D114" i="10"/>
  <c r="F113" i="10"/>
  <c r="H112" i="10"/>
  <c r="J111" i="10"/>
  <c r="L110" i="10"/>
  <c r="D110" i="10"/>
  <c r="F109" i="10"/>
  <c r="H108" i="10"/>
  <c r="J107" i="10"/>
  <c r="D106" i="10"/>
  <c r="F105" i="10"/>
  <c r="H104" i="10"/>
  <c r="J103" i="10"/>
  <c r="L102" i="10"/>
  <c r="D102" i="10"/>
  <c r="F101" i="10"/>
  <c r="H100" i="10"/>
  <c r="L98" i="10"/>
  <c r="D98" i="10"/>
  <c r="F97" i="10"/>
  <c r="H96" i="10"/>
  <c r="J95" i="10"/>
  <c r="L94" i="10"/>
  <c r="D94" i="10"/>
  <c r="F93" i="10"/>
  <c r="H92" i="10"/>
  <c r="J91" i="10"/>
  <c r="L90" i="10"/>
  <c r="F89" i="10"/>
  <c r="H88" i="10"/>
  <c r="J87" i="10"/>
  <c r="G100" i="10"/>
  <c r="I99" i="10"/>
  <c r="M97" i="10"/>
  <c r="E97" i="10"/>
  <c r="G96" i="10"/>
  <c r="M93" i="10"/>
  <c r="E93" i="10"/>
  <c r="G92" i="10"/>
  <c r="I91" i="10"/>
  <c r="M89" i="10"/>
  <c r="M89" i="78" s="1"/>
  <c r="E89" i="10"/>
  <c r="G88" i="10"/>
  <c r="M85" i="10"/>
  <c r="F23" i="99" s="1"/>
  <c r="E85" i="10"/>
  <c r="G84" i="10"/>
  <c r="I83" i="10"/>
  <c r="M81" i="10"/>
  <c r="F19" i="99" s="1"/>
  <c r="E81" i="10"/>
  <c r="G80" i="10"/>
  <c r="M77" i="10"/>
  <c r="E77" i="10"/>
  <c r="G76" i="10"/>
  <c r="I75" i="10"/>
  <c r="K74" i="10"/>
  <c r="M73" i="10"/>
  <c r="E73" i="10"/>
  <c r="G72" i="10"/>
  <c r="M69" i="10"/>
  <c r="E69" i="10"/>
  <c r="G68" i="10"/>
  <c r="I67" i="10"/>
  <c r="K66" i="10"/>
  <c r="M65" i="10"/>
  <c r="E65" i="10"/>
  <c r="G64" i="10"/>
  <c r="M61" i="10"/>
  <c r="E61" i="10"/>
  <c r="G60" i="10"/>
  <c r="I59" i="10"/>
  <c r="M57" i="10"/>
  <c r="E57" i="10"/>
  <c r="G56" i="10"/>
  <c r="M53" i="10"/>
  <c r="E53" i="10"/>
  <c r="G52" i="10"/>
  <c r="K50" i="10"/>
  <c r="M49" i="10"/>
  <c r="F13" i="99" s="1"/>
  <c r="E49" i="10"/>
  <c r="G48" i="10"/>
  <c r="M45" i="10"/>
  <c r="E45" i="10"/>
  <c r="I43" i="10"/>
  <c r="K42" i="10"/>
  <c r="M41" i="10"/>
  <c r="E41" i="10"/>
  <c r="G40" i="10"/>
  <c r="M37" i="10"/>
  <c r="G36" i="10"/>
  <c r="I35" i="10"/>
  <c r="K34" i="10"/>
  <c r="E33" i="10"/>
  <c r="G32" i="10"/>
  <c r="M29" i="10"/>
  <c r="E29" i="10"/>
  <c r="G28" i="10"/>
  <c r="I27" i="10"/>
  <c r="K26" i="10"/>
  <c r="M25" i="10"/>
  <c r="E25" i="10"/>
  <c r="M21" i="10"/>
  <c r="E21" i="10"/>
  <c r="G20" i="10"/>
  <c r="I19" i="10"/>
  <c r="K18" i="10"/>
  <c r="M17" i="10"/>
  <c r="G16" i="10"/>
  <c r="M13" i="10"/>
  <c r="E13" i="10"/>
  <c r="G12" i="10"/>
  <c r="I11" i="10"/>
  <c r="K10" i="10"/>
  <c r="M9" i="10"/>
  <c r="F9" i="99" s="1"/>
  <c r="E9" i="10"/>
  <c r="G8" i="10"/>
  <c r="G113" i="10"/>
  <c r="G97" i="10"/>
  <c r="I80" i="10"/>
  <c r="L86" i="10"/>
  <c r="D86" i="10"/>
  <c r="F85" i="10"/>
  <c r="H84" i="10"/>
  <c r="J83" i="10"/>
  <c r="L82" i="10"/>
  <c r="D82" i="10"/>
  <c r="H80" i="10"/>
  <c r="J79" i="10"/>
  <c r="L78" i="10"/>
  <c r="D78" i="10"/>
  <c r="F77" i="10"/>
  <c r="H76" i="10"/>
  <c r="J75" i="10"/>
  <c r="L74" i="10"/>
  <c r="D74" i="10"/>
  <c r="F73" i="10"/>
  <c r="H72" i="10"/>
  <c r="F69" i="10"/>
  <c r="H68" i="10"/>
  <c r="J67" i="10"/>
  <c r="L66" i="10"/>
  <c r="D66" i="10"/>
  <c r="F65" i="10"/>
  <c r="H64" i="10"/>
  <c r="J63" i="10"/>
  <c r="L62" i="10"/>
  <c r="D62" i="10"/>
  <c r="H60" i="10"/>
  <c r="J59" i="10"/>
  <c r="L58" i="10"/>
  <c r="D58" i="10"/>
  <c r="F57" i="10"/>
  <c r="H56" i="10"/>
  <c r="J55" i="10"/>
  <c r="L54" i="10"/>
  <c r="D54" i="10"/>
  <c r="F53" i="10"/>
  <c r="J51" i="10"/>
  <c r="L50" i="10"/>
  <c r="D50" i="10"/>
  <c r="F49" i="10"/>
  <c r="H48" i="10"/>
  <c r="J47" i="10"/>
  <c r="L46" i="10"/>
  <c r="D46" i="10"/>
  <c r="F45" i="10"/>
  <c r="H44" i="10"/>
  <c r="L42" i="10"/>
  <c r="D42" i="10"/>
  <c r="F41" i="10"/>
  <c r="H40" i="10"/>
  <c r="J39" i="10"/>
  <c r="L38" i="10"/>
  <c r="D38" i="10"/>
  <c r="H36" i="10"/>
  <c r="J35" i="10"/>
  <c r="L34" i="10"/>
  <c r="F33" i="10"/>
  <c r="H32" i="10"/>
  <c r="J31" i="10"/>
  <c r="L30" i="10"/>
  <c r="D30" i="10"/>
  <c r="F29" i="10"/>
  <c r="H28" i="10"/>
  <c r="J27" i="10"/>
  <c r="L26" i="10"/>
  <c r="F25" i="10"/>
  <c r="H24" i="10"/>
  <c r="L22" i="10"/>
  <c r="D22" i="10"/>
  <c r="F21" i="10"/>
  <c r="H20" i="10"/>
  <c r="J19" i="10"/>
  <c r="L18" i="10"/>
  <c r="F17" i="10"/>
  <c r="J15" i="10"/>
  <c r="L14" i="10"/>
  <c r="D14" i="10"/>
  <c r="F13" i="10"/>
  <c r="H12" i="10"/>
  <c r="J11" i="10"/>
  <c r="D10" i="10"/>
  <c r="F9" i="10"/>
  <c r="J7" i="10"/>
  <c r="M10" i="10"/>
  <c r="F10" i="99" s="1"/>
  <c r="K6" i="10"/>
  <c r="J6" i="10"/>
  <c r="H197" i="10"/>
  <c r="H189" i="10"/>
  <c r="D171" i="10"/>
  <c r="F134" i="10"/>
  <c r="F115" i="10"/>
  <c r="L108" i="10"/>
  <c r="D108" i="10"/>
  <c r="L100" i="10"/>
  <c r="L92" i="10"/>
  <c r="D92" i="10"/>
  <c r="L84" i="10"/>
  <c r="D84" i="10"/>
  <c r="L76" i="10"/>
  <c r="D76" i="10"/>
  <c r="L68" i="10"/>
  <c r="D68" i="10"/>
  <c r="D60" i="10"/>
  <c r="D52" i="10"/>
  <c r="L44" i="10"/>
  <c r="D44" i="10"/>
  <c r="L36" i="10"/>
  <c r="D36" i="10"/>
  <c r="D28" i="10"/>
  <c r="L20" i="10"/>
  <c r="D20" i="10"/>
  <c r="L12" i="10"/>
  <c r="D12" i="10"/>
  <c r="F11" i="10"/>
  <c r="I72" i="10"/>
  <c r="I24" i="10"/>
  <c r="I111" i="10"/>
  <c r="K110" i="10"/>
  <c r="I103" i="10"/>
  <c r="K102" i="10"/>
  <c r="I95" i="10"/>
  <c r="K94" i="10"/>
  <c r="I87" i="10"/>
  <c r="K86" i="10"/>
  <c r="I79" i="10"/>
  <c r="K78" i="10"/>
  <c r="I71" i="10"/>
  <c r="K70" i="10"/>
  <c r="K62" i="10"/>
  <c r="I55" i="10"/>
  <c r="I47" i="10"/>
  <c r="K46" i="10"/>
  <c r="I39" i="10"/>
  <c r="K38" i="10"/>
  <c r="I31" i="10"/>
  <c r="K30" i="10"/>
  <c r="I23" i="10"/>
  <c r="K22" i="10"/>
  <c r="I15" i="10"/>
  <c r="K14" i="10"/>
  <c r="I7" i="10"/>
  <c r="K109" i="10"/>
  <c r="K93" i="10"/>
  <c r="K85" i="10"/>
  <c r="K77" i="10"/>
  <c r="K53" i="10"/>
  <c r="K45" i="10"/>
  <c r="K37" i="10"/>
  <c r="K21" i="10"/>
  <c r="H8" i="10"/>
  <c r="U57" i="99"/>
  <c r="T57" i="99"/>
  <c r="U27" i="99"/>
  <c r="T27" i="99"/>
  <c r="AG124" i="78"/>
  <c r="AG125" i="78"/>
  <c r="AG126" i="78"/>
  <c r="AG127" i="78"/>
  <c r="AG128" i="78"/>
  <c r="AG129" i="78"/>
  <c r="AG130" i="78"/>
  <c r="AG131" i="78"/>
  <c r="AG132" i="78"/>
  <c r="AG133" i="78"/>
  <c r="AG134" i="78"/>
  <c r="AG135" i="78"/>
  <c r="AG136" i="78"/>
  <c r="AG137" i="78"/>
  <c r="AG138" i="78"/>
  <c r="AG139" i="78"/>
  <c r="AG140" i="78"/>
  <c r="AG141" i="78"/>
  <c r="AG142" i="78"/>
  <c r="AG143" i="78"/>
  <c r="AG144" i="78"/>
  <c r="AG145" i="78"/>
  <c r="AG146" i="78"/>
  <c r="AG147" i="78"/>
  <c r="AG148" i="78"/>
  <c r="AG149" i="78"/>
  <c r="AG150" i="78"/>
  <c r="AG151" i="78"/>
  <c r="AG152" i="78"/>
  <c r="AG153" i="78"/>
  <c r="AG154" i="78"/>
  <c r="AG155" i="78"/>
  <c r="AG156" i="78"/>
  <c r="AG157" i="78"/>
  <c r="AG158" i="78"/>
  <c r="AG159" i="78"/>
  <c r="AG160" i="78"/>
  <c r="AG161" i="78"/>
  <c r="AG162" i="78"/>
  <c r="AG163" i="78"/>
  <c r="AG164" i="78"/>
  <c r="AG165" i="78"/>
  <c r="AG166" i="78"/>
  <c r="AG168" i="78"/>
  <c r="AG169" i="78"/>
  <c r="AG170" i="78"/>
  <c r="AG171" i="78"/>
  <c r="AG172" i="78"/>
  <c r="AG173" i="78"/>
  <c r="AG174" i="78"/>
  <c r="AG175" i="78"/>
  <c r="AG176" i="78"/>
  <c r="AG177" i="78"/>
  <c r="AG178" i="78"/>
  <c r="AG179" i="78"/>
  <c r="AG180" i="78"/>
  <c r="AG181" i="78"/>
  <c r="AG182" i="78"/>
  <c r="AG183" i="78"/>
  <c r="AG184" i="78"/>
  <c r="AG185" i="78"/>
  <c r="AG186" i="78"/>
  <c r="AG187" i="78"/>
  <c r="AG188" i="78"/>
  <c r="AG189" i="78"/>
  <c r="AG190" i="78"/>
  <c r="AG191" i="78"/>
  <c r="AG192" i="78"/>
  <c r="AG193" i="78"/>
  <c r="AG194" i="78"/>
  <c r="AG195" i="78"/>
  <c r="AG196" i="78"/>
  <c r="AG197" i="78"/>
  <c r="AG198" i="78"/>
  <c r="AG199" i="78"/>
  <c r="AG200" i="78"/>
  <c r="AG201" i="78"/>
  <c r="AG202" i="78"/>
  <c r="AG203" i="78"/>
  <c r="AG204" i="78"/>
  <c r="AG205" i="78"/>
  <c r="AG206" i="78"/>
  <c r="AG207" i="78"/>
  <c r="AG208" i="78"/>
  <c r="AG209" i="78"/>
  <c r="AG210" i="78"/>
  <c r="AG211" i="78"/>
  <c r="AG212" i="78"/>
  <c r="AG213" i="78"/>
  <c r="AG214" i="78"/>
  <c r="AG215" i="78"/>
  <c r="AG216" i="78"/>
  <c r="AG217" i="78"/>
  <c r="AG218" i="78"/>
  <c r="AG219" i="78"/>
  <c r="AG220" i="78"/>
  <c r="AG221" i="78"/>
  <c r="AG222" i="78"/>
  <c r="AG223" i="78"/>
  <c r="AG224" i="78"/>
  <c r="AG225" i="78"/>
  <c r="AG226" i="78"/>
  <c r="AG227" i="78"/>
  <c r="AG228" i="78"/>
  <c r="AG229" i="78"/>
  <c r="AG230" i="78"/>
  <c r="AG231" i="78"/>
  <c r="AG232" i="78"/>
  <c r="AG123" i="78"/>
  <c r="AG7" i="78"/>
  <c r="AG8" i="78"/>
  <c r="AG9" i="78"/>
  <c r="AG10" i="78"/>
  <c r="AG11" i="78"/>
  <c r="AG12" i="78"/>
  <c r="AG13" i="78"/>
  <c r="AG14" i="78"/>
  <c r="AG15" i="78"/>
  <c r="AG16" i="78"/>
  <c r="AG17" i="78"/>
  <c r="AG18" i="78"/>
  <c r="AG19" i="78"/>
  <c r="AG20" i="78"/>
  <c r="AG21" i="78"/>
  <c r="AG22" i="78"/>
  <c r="AG23" i="78"/>
  <c r="AG24" i="78"/>
  <c r="AG25" i="78"/>
  <c r="AG26" i="78"/>
  <c r="AG27" i="78"/>
  <c r="AG28" i="78"/>
  <c r="AG29" i="78"/>
  <c r="AG30" i="78"/>
  <c r="AG31" i="78"/>
  <c r="AG32" i="78"/>
  <c r="AG33" i="78"/>
  <c r="AG34" i="78"/>
  <c r="AG35" i="78"/>
  <c r="AG36" i="78"/>
  <c r="AG37" i="78"/>
  <c r="AG38" i="78"/>
  <c r="AG39" i="78"/>
  <c r="AG40" i="78"/>
  <c r="AG41" i="78"/>
  <c r="AG42" i="78"/>
  <c r="AG43" i="78"/>
  <c r="AG44" i="78"/>
  <c r="AG45" i="78"/>
  <c r="AG46" i="78"/>
  <c r="AG47" i="78"/>
  <c r="AG48" i="78"/>
  <c r="AG49" i="78"/>
  <c r="AG50" i="78"/>
  <c r="AG51" i="78"/>
  <c r="AG52" i="78"/>
  <c r="AG53" i="78"/>
  <c r="AG54" i="78"/>
  <c r="AG55" i="78"/>
  <c r="AG56" i="78"/>
  <c r="AG57" i="78"/>
  <c r="AG58" i="78"/>
  <c r="AG59" i="78"/>
  <c r="AG60" i="78"/>
  <c r="AG61" i="78"/>
  <c r="AG62" i="78"/>
  <c r="AG63" i="78"/>
  <c r="AG64" i="78"/>
  <c r="AG65" i="78"/>
  <c r="AG66" i="78"/>
  <c r="AG67" i="78"/>
  <c r="AG68" i="78"/>
  <c r="AG69" i="78"/>
  <c r="AG70" i="78"/>
  <c r="AG71" i="78"/>
  <c r="AG72" i="78"/>
  <c r="AG73" i="78"/>
  <c r="AG74" i="78"/>
  <c r="AG75" i="78"/>
  <c r="AG76" i="78"/>
  <c r="AG77" i="78"/>
  <c r="AG78" i="78"/>
  <c r="AG79" i="78"/>
  <c r="AG80" i="78"/>
  <c r="AG81" i="78"/>
  <c r="AG82" i="78"/>
  <c r="AG83" i="78"/>
  <c r="AG84" i="78"/>
  <c r="AG85" i="78"/>
  <c r="AG86" i="78"/>
  <c r="AG87" i="78"/>
  <c r="AG88" i="78"/>
  <c r="AG89" i="78"/>
  <c r="AG90" i="78"/>
  <c r="AG91" i="78"/>
  <c r="AG92" i="78"/>
  <c r="AG93" i="78"/>
  <c r="AG94" i="78"/>
  <c r="AG95" i="78"/>
  <c r="AG96" i="78"/>
  <c r="AG97" i="78"/>
  <c r="AG98" i="78"/>
  <c r="AG99" i="78"/>
  <c r="AG100" i="78"/>
  <c r="AG101" i="78"/>
  <c r="AG102" i="78"/>
  <c r="AG103" i="78"/>
  <c r="AG104" i="78"/>
  <c r="AG105" i="78"/>
  <c r="AG106" i="78"/>
  <c r="AG107" i="78"/>
  <c r="AG108" i="78"/>
  <c r="AG109" i="78"/>
  <c r="AG110" i="78"/>
  <c r="AG111" i="78"/>
  <c r="AG112" i="78"/>
  <c r="AG113" i="78"/>
  <c r="AG114" i="78"/>
  <c r="AG115" i="78"/>
  <c r="AG6" i="78"/>
  <c r="M136" i="78"/>
  <c r="M143" i="78"/>
  <c r="M215" i="78"/>
  <c r="M15" i="78"/>
  <c r="M99" i="78"/>
  <c r="A1" i="73"/>
  <c r="M191" i="78" l="1"/>
  <c r="M105" i="78"/>
  <c r="M228" i="78"/>
  <c r="L32" i="48"/>
  <c r="M187" i="78"/>
  <c r="M128" i="78"/>
  <c r="M227" i="78"/>
  <c r="M184" i="78"/>
  <c r="M132" i="78"/>
  <c r="M69" i="78"/>
  <c r="M15" i="48"/>
  <c r="L30" i="48"/>
  <c r="M14" i="48"/>
  <c r="M137" i="78"/>
  <c r="M43" i="78"/>
  <c r="M59" i="99"/>
  <c r="M172" i="78"/>
  <c r="M144" i="78"/>
  <c r="L29" i="99"/>
  <c r="M147" i="78"/>
  <c r="M183" i="78"/>
  <c r="M108" i="78"/>
  <c r="M155" i="78"/>
  <c r="M194" i="78"/>
  <c r="M25" i="78"/>
  <c r="M168" i="78"/>
  <c r="L31" i="48"/>
  <c r="I58" i="99"/>
  <c r="L34" i="48"/>
  <c r="M162" i="78"/>
  <c r="M145" i="78"/>
  <c r="M224" i="78"/>
  <c r="M157" i="78"/>
  <c r="M13" i="48"/>
  <c r="M9" i="48"/>
  <c r="L28" i="48"/>
  <c r="L36" i="48"/>
  <c r="M163" i="78"/>
  <c r="M133" i="78"/>
  <c r="M216" i="78"/>
  <c r="M146" i="78"/>
  <c r="G28" i="99"/>
  <c r="M176" i="78"/>
  <c r="M34" i="78"/>
  <c r="M61" i="78"/>
  <c r="M33" i="78"/>
  <c r="M44" i="78"/>
  <c r="M12" i="78"/>
  <c r="M208" i="78"/>
  <c r="M231" i="78"/>
  <c r="M219" i="78"/>
  <c r="H14" i="98"/>
  <c r="M14" i="64" s="1"/>
  <c r="M88" i="78"/>
  <c r="M48" i="78"/>
  <c r="M24" i="78"/>
  <c r="M77" i="78"/>
  <c r="M104" i="78"/>
  <c r="M158" i="78"/>
  <c r="M39" i="78"/>
  <c r="M31" i="78"/>
  <c r="M207" i="78"/>
  <c r="M171" i="78"/>
  <c r="M159" i="78"/>
  <c r="M151" i="78"/>
  <c r="M109" i="78"/>
  <c r="M73" i="78"/>
  <c r="M65" i="78"/>
  <c r="M211" i="78"/>
  <c r="M195" i="78"/>
  <c r="M175" i="78"/>
  <c r="M167" i="78"/>
  <c r="M96" i="78"/>
  <c r="M72" i="78"/>
  <c r="M68" i="78"/>
  <c r="M60" i="78"/>
  <c r="M32" i="78"/>
  <c r="M28" i="78"/>
  <c r="M18" i="78"/>
  <c r="F28" i="99"/>
  <c r="F29" i="99" s="1"/>
  <c r="G7" i="98"/>
  <c r="M7" i="61" s="1"/>
  <c r="M222" i="78"/>
  <c r="M55" i="78"/>
  <c r="M51" i="78"/>
  <c r="M27" i="78"/>
  <c r="M57" i="78"/>
  <c r="M37" i="78"/>
  <c r="M170" i="78"/>
  <c r="M142" i="78"/>
  <c r="M111" i="78"/>
  <c r="M103" i="78"/>
  <c r="M95" i="78"/>
  <c r="M75" i="78"/>
  <c r="M229" i="78"/>
  <c r="M225" i="78"/>
  <c r="M189" i="78"/>
  <c r="M185" i="78"/>
  <c r="M177" i="78"/>
  <c r="M169" i="78"/>
  <c r="M165" i="78"/>
  <c r="M149" i="78"/>
  <c r="M141" i="78"/>
  <c r="M129" i="78"/>
  <c r="M190" i="78"/>
  <c r="M114" i="78"/>
  <c r="M106" i="78"/>
  <c r="M90" i="78"/>
  <c r="M74" i="78"/>
  <c r="M70" i="78"/>
  <c r="M58" i="78"/>
  <c r="M54" i="78"/>
  <c r="M50" i="78"/>
  <c r="M42" i="78"/>
  <c r="M15" i="98"/>
  <c r="M31" i="98"/>
  <c r="M92" i="78"/>
  <c r="M230" i="78"/>
  <c r="M218" i="78"/>
  <c r="M214" i="78"/>
  <c r="M210" i="78"/>
  <c r="M206" i="78"/>
  <c r="M186" i="78"/>
  <c r="M182" i="78"/>
  <c r="M178" i="78"/>
  <c r="M174" i="78"/>
  <c r="M154" i="78"/>
  <c r="M150" i="78"/>
  <c r="M138" i="78"/>
  <c r="M134" i="78"/>
  <c r="M130" i="78"/>
  <c r="F7" i="98"/>
  <c r="M7" i="62" s="1"/>
  <c r="M56" i="78"/>
  <c r="G13" i="98"/>
  <c r="M13" i="61" s="1"/>
  <c r="M115" i="78"/>
  <c r="M107" i="78"/>
  <c r="M91" i="78"/>
  <c r="M71" i="78"/>
  <c r="M67" i="78"/>
  <c r="M59" i="78"/>
  <c r="M47" i="78"/>
  <c r="M35" i="78"/>
  <c r="M17" i="78"/>
  <c r="M213" i="78"/>
  <c r="M110" i="78"/>
  <c r="M102" i="78"/>
  <c r="M98" i="78"/>
  <c r="M94" i="78"/>
  <c r="M78" i="78"/>
  <c r="M66" i="78"/>
  <c r="M46" i="78"/>
  <c r="M38" i="78"/>
  <c r="M30" i="78"/>
  <c r="M26" i="78"/>
  <c r="I22" i="98"/>
  <c r="L22" i="63" s="1"/>
  <c r="I27" i="98"/>
  <c r="L27" i="63" s="1"/>
  <c r="I8" i="98"/>
  <c r="M8" i="63" s="1"/>
  <c r="M52" i="78"/>
  <c r="M205" i="78"/>
  <c r="M161" i="78"/>
  <c r="M232" i="78"/>
  <c r="M212" i="78"/>
  <c r="M192" i="78"/>
  <c r="M164" i="78"/>
  <c r="M160" i="78"/>
  <c r="M152" i="78"/>
  <c r="M148" i="78"/>
  <c r="I10" i="98"/>
  <c r="M10" i="63" s="1"/>
  <c r="M221" i="78"/>
  <c r="M181" i="78"/>
  <c r="M173" i="78"/>
  <c r="M113" i="78"/>
  <c r="M97" i="78"/>
  <c r="M93" i="78"/>
  <c r="M53" i="78"/>
  <c r="M45" i="78"/>
  <c r="M41" i="78"/>
  <c r="M29" i="78"/>
  <c r="M21" i="78"/>
  <c r="H10" i="98"/>
  <c r="M10" i="64" s="1"/>
  <c r="I14" i="98"/>
  <c r="M14" i="63" s="1"/>
  <c r="D20" i="99"/>
  <c r="M82" i="78"/>
  <c r="D9" i="99"/>
  <c r="M9" i="78"/>
  <c r="E25" i="99"/>
  <c r="M204" i="78"/>
  <c r="E21" i="99"/>
  <c r="M200" i="78"/>
  <c r="E17" i="99"/>
  <c r="M196" i="78"/>
  <c r="E15" i="99"/>
  <c r="M180" i="78"/>
  <c r="E11" i="99"/>
  <c r="M140" i="78"/>
  <c r="E7" i="99"/>
  <c r="M124" i="78"/>
  <c r="D54" i="99"/>
  <c r="D44" i="99"/>
  <c r="D39" i="99"/>
  <c r="E53" i="99"/>
  <c r="H12" i="98"/>
  <c r="M12" i="64" s="1"/>
  <c r="I11" i="98"/>
  <c r="M11" i="63" s="1"/>
  <c r="D24" i="99"/>
  <c r="M86" i="78"/>
  <c r="D14" i="98"/>
  <c r="M22" i="78"/>
  <c r="E6" i="99"/>
  <c r="M123" i="78"/>
  <c r="D23" i="99"/>
  <c r="M85" i="78"/>
  <c r="D19" i="99"/>
  <c r="M81" i="78"/>
  <c r="D13" i="99"/>
  <c r="M49" i="78"/>
  <c r="D53" i="99"/>
  <c r="D38" i="99"/>
  <c r="E56" i="99"/>
  <c r="E52" i="99"/>
  <c r="E46" i="99"/>
  <c r="E42" i="99"/>
  <c r="I59" i="99"/>
  <c r="I25" i="98"/>
  <c r="L25" i="63" s="1"/>
  <c r="I6" i="98"/>
  <c r="M6" i="63" s="1"/>
  <c r="D14" i="99"/>
  <c r="M62" i="78"/>
  <c r="D8" i="99"/>
  <c r="M8" i="78"/>
  <c r="E24" i="99"/>
  <c r="M203" i="78"/>
  <c r="E20" i="99"/>
  <c r="M199" i="78"/>
  <c r="E14" i="99"/>
  <c r="M179" i="78"/>
  <c r="E14" i="98"/>
  <c r="M139" i="78"/>
  <c r="E10" i="98"/>
  <c r="M135" i="78"/>
  <c r="E8" i="98"/>
  <c r="M131" i="78"/>
  <c r="E10" i="99"/>
  <c r="M127" i="78"/>
  <c r="D56" i="99"/>
  <c r="D52" i="99"/>
  <c r="D46" i="99"/>
  <c r="D42" i="99"/>
  <c r="D37" i="99"/>
  <c r="E36" i="99"/>
  <c r="E51" i="99"/>
  <c r="E27" i="98"/>
  <c r="I24" i="98"/>
  <c r="L24" i="63" s="1"/>
  <c r="L15" i="98"/>
  <c r="F12" i="98"/>
  <c r="M12" i="62" s="1"/>
  <c r="D22" i="99"/>
  <c r="M84" i="78"/>
  <c r="D18" i="99"/>
  <c r="M80" i="78"/>
  <c r="D16" i="99"/>
  <c r="M76" i="78"/>
  <c r="D12" i="99"/>
  <c r="M36" i="78"/>
  <c r="D36" i="99"/>
  <c r="D51" i="99"/>
  <c r="E50" i="99"/>
  <c r="E40" i="99"/>
  <c r="H7" i="98"/>
  <c r="M7" i="64" s="1"/>
  <c r="D6" i="99"/>
  <c r="T6" i="99" s="1"/>
  <c r="M6" i="78"/>
  <c r="E23" i="99"/>
  <c r="M202" i="78"/>
  <c r="E19" i="99"/>
  <c r="M198" i="78"/>
  <c r="E9" i="99"/>
  <c r="M126" i="78"/>
  <c r="D50" i="99"/>
  <c r="E58" i="99"/>
  <c r="E49" i="99"/>
  <c r="E43" i="99"/>
  <c r="E39" i="99"/>
  <c r="H9" i="98"/>
  <c r="M9" i="64" s="1"/>
  <c r="D7" i="99"/>
  <c r="M7" i="78"/>
  <c r="E13" i="99"/>
  <c r="M166" i="78"/>
  <c r="D25" i="99"/>
  <c r="M87" i="78"/>
  <c r="D21" i="99"/>
  <c r="M83" i="78"/>
  <c r="D17" i="99"/>
  <c r="M79" i="78"/>
  <c r="D15" i="99"/>
  <c r="M63" i="78"/>
  <c r="D11" i="99"/>
  <c r="M23" i="78"/>
  <c r="D58" i="99"/>
  <c r="D49" i="99"/>
  <c r="D43" i="99"/>
  <c r="E48" i="99"/>
  <c r="E38" i="99"/>
  <c r="F6" i="98"/>
  <c r="M6" i="62" s="1"/>
  <c r="I9" i="98"/>
  <c r="M9" i="63" s="1"/>
  <c r="D10" i="99"/>
  <c r="M10" i="78"/>
  <c r="E26" i="99"/>
  <c r="M217" i="78"/>
  <c r="E22" i="99"/>
  <c r="M201" i="78"/>
  <c r="E18" i="99"/>
  <c r="M197" i="78"/>
  <c r="E16" i="99"/>
  <c r="M193" i="78"/>
  <c r="E12" i="99"/>
  <c r="M153" i="78"/>
  <c r="E8" i="99"/>
  <c r="M125" i="78"/>
  <c r="D48" i="99"/>
  <c r="D22" i="98"/>
  <c r="E55" i="99"/>
  <c r="E47" i="99"/>
  <c r="E45" i="99"/>
  <c r="E41" i="99"/>
  <c r="E37" i="99"/>
  <c r="G29" i="99"/>
  <c r="H13" i="98"/>
  <c r="M13" i="64" s="1"/>
  <c r="G11" i="98"/>
  <c r="M11" i="61" s="1"/>
  <c r="D26" i="99"/>
  <c r="M100" i="78"/>
  <c r="D55" i="99"/>
  <c r="D47" i="99"/>
  <c r="D45" i="99"/>
  <c r="D41" i="99"/>
  <c r="D40" i="99"/>
  <c r="E54" i="99"/>
  <c r="E44" i="99"/>
  <c r="G9" i="98"/>
  <c r="M9" i="61" s="1"/>
  <c r="D10" i="98"/>
  <c r="E26" i="98"/>
  <c r="F13" i="98"/>
  <c r="M13" i="62" s="1"/>
  <c r="F8" i="98"/>
  <c r="M8" i="62" s="1"/>
  <c r="F14" i="98"/>
  <c r="M14" i="62" s="1"/>
  <c r="I30" i="98"/>
  <c r="L30" i="63" s="1"/>
  <c r="G10" i="98"/>
  <c r="M10" i="61" s="1"/>
  <c r="I7" i="98"/>
  <c r="M7" i="63" s="1"/>
  <c r="G12" i="98"/>
  <c r="M12" i="61" s="1"/>
  <c r="D6" i="98"/>
  <c r="E28" i="99"/>
  <c r="E13" i="98"/>
  <c r="E7" i="98"/>
  <c r="I23" i="98"/>
  <c r="L23" i="63" s="1"/>
  <c r="I29" i="98"/>
  <c r="L29" i="63" s="1"/>
  <c r="I28" i="99"/>
  <c r="I29" i="99" s="1"/>
  <c r="D25" i="98"/>
  <c r="H11" i="98"/>
  <c r="I26" i="98"/>
  <c r="L26" i="63" s="1"/>
  <c r="I13" i="98"/>
  <c r="M13" i="63" s="1"/>
  <c r="H6" i="98"/>
  <c r="H28" i="99"/>
  <c r="H29" i="99" s="1"/>
  <c r="E12" i="98"/>
  <c r="E6" i="98"/>
  <c r="E25" i="98"/>
  <c r="F10" i="98"/>
  <c r="M10" i="62" s="1"/>
  <c r="G14" i="98"/>
  <c r="F9" i="98"/>
  <c r="M9" i="62" s="1"/>
  <c r="E30" i="98"/>
  <c r="E24" i="98"/>
  <c r="I12" i="98"/>
  <c r="G8" i="98"/>
  <c r="M8" i="61" s="1"/>
  <c r="J31" i="98"/>
  <c r="L24" i="48" s="1"/>
  <c r="E11" i="98"/>
  <c r="E9" i="98"/>
  <c r="D30" i="98"/>
  <c r="E29" i="98"/>
  <c r="E23" i="98"/>
  <c r="H8" i="98"/>
  <c r="M8" i="64" s="1"/>
  <c r="I28" i="98"/>
  <c r="L28" i="63" s="1"/>
  <c r="D28" i="99"/>
  <c r="D13" i="98"/>
  <c r="D9" i="98"/>
  <c r="D29" i="98"/>
  <c r="E28" i="98"/>
  <c r="E22" i="98"/>
  <c r="G6" i="98"/>
  <c r="J15" i="98"/>
  <c r="M5" i="48" s="1"/>
  <c r="F11" i="98"/>
  <c r="M11" i="62" s="1"/>
  <c r="D26" i="98"/>
  <c r="AF232" i="24"/>
  <c r="AE232" i="24"/>
  <c r="AD232" i="24"/>
  <c r="AC232" i="24"/>
  <c r="AB232" i="24"/>
  <c r="AA232" i="24"/>
  <c r="Z232" i="24"/>
  <c r="Y232" i="24"/>
  <c r="U232" i="24"/>
  <c r="S232" i="24"/>
  <c r="K232" i="24"/>
  <c r="I232" i="24"/>
  <c r="D232" i="24"/>
  <c r="AF231" i="24"/>
  <c r="AE231" i="24"/>
  <c r="AD231" i="24"/>
  <c r="AC231" i="24"/>
  <c r="AB231" i="24"/>
  <c r="AA231" i="24"/>
  <c r="Z231" i="24"/>
  <c r="Y231" i="24"/>
  <c r="V231" i="24"/>
  <c r="T231" i="24"/>
  <c r="O231" i="24"/>
  <c r="L231" i="24"/>
  <c r="J231" i="24"/>
  <c r="E231" i="24"/>
  <c r="D231" i="24"/>
  <c r="AF230" i="24"/>
  <c r="AE230" i="24"/>
  <c r="AD230" i="24"/>
  <c r="AC230" i="24"/>
  <c r="AB230" i="24"/>
  <c r="AA230" i="24"/>
  <c r="Z230" i="24"/>
  <c r="Y230" i="24"/>
  <c r="U230" i="24"/>
  <c r="P230" i="24"/>
  <c r="O230" i="24"/>
  <c r="K230" i="24"/>
  <c r="F230" i="24"/>
  <c r="E230" i="24"/>
  <c r="AF229" i="24"/>
  <c r="AE229" i="24"/>
  <c r="AD229" i="24"/>
  <c r="AC229" i="24"/>
  <c r="AB229" i="24"/>
  <c r="AA229" i="24"/>
  <c r="Z229" i="24"/>
  <c r="Y229" i="24"/>
  <c r="V229" i="24"/>
  <c r="Q229" i="24"/>
  <c r="P229" i="24"/>
  <c r="L229" i="24"/>
  <c r="G229" i="24"/>
  <c r="F229" i="24"/>
  <c r="D229" i="24"/>
  <c r="AF228" i="24"/>
  <c r="AE228" i="24"/>
  <c r="AD228" i="24"/>
  <c r="AC228" i="24"/>
  <c r="AB228" i="24"/>
  <c r="AA228" i="24"/>
  <c r="Z228" i="24"/>
  <c r="Y228" i="24"/>
  <c r="R228" i="24"/>
  <c r="Q228" i="24"/>
  <c r="O228" i="24"/>
  <c r="H228" i="24"/>
  <c r="G228" i="24"/>
  <c r="E228" i="24"/>
  <c r="AF227" i="24"/>
  <c r="AE227" i="24"/>
  <c r="AD227" i="24"/>
  <c r="AC227" i="24"/>
  <c r="AB227" i="24"/>
  <c r="AA227" i="24"/>
  <c r="Z227" i="24"/>
  <c r="Y227" i="24"/>
  <c r="S227" i="24"/>
  <c r="R227" i="24"/>
  <c r="P227" i="24"/>
  <c r="I227" i="24"/>
  <c r="H227" i="24"/>
  <c r="F227" i="24"/>
  <c r="AF226" i="24"/>
  <c r="AE226" i="24"/>
  <c r="AD226" i="24"/>
  <c r="AC226" i="24"/>
  <c r="AB226" i="24"/>
  <c r="AA226" i="24"/>
  <c r="Z226" i="24"/>
  <c r="Y226" i="24"/>
  <c r="T226" i="24"/>
  <c r="S226" i="24"/>
  <c r="Q226" i="24"/>
  <c r="J226" i="24"/>
  <c r="I226" i="24"/>
  <c r="G226" i="24"/>
  <c r="AF225" i="24"/>
  <c r="AE225" i="24"/>
  <c r="AD225" i="24"/>
  <c r="AC225" i="24"/>
  <c r="AB225" i="24"/>
  <c r="AA225" i="24"/>
  <c r="Z225" i="24"/>
  <c r="Y225" i="24"/>
  <c r="U225" i="24"/>
  <c r="T225" i="24"/>
  <c r="R225" i="24"/>
  <c r="K225" i="24"/>
  <c r="J225" i="24"/>
  <c r="H225" i="24"/>
  <c r="AF224" i="24"/>
  <c r="AE224" i="24"/>
  <c r="AD224" i="24"/>
  <c r="AC224" i="24"/>
  <c r="AB224" i="24"/>
  <c r="AA224" i="24"/>
  <c r="Z224" i="24"/>
  <c r="Y224" i="24"/>
  <c r="V224" i="24"/>
  <c r="U224" i="24"/>
  <c r="S224" i="24"/>
  <c r="L224" i="24"/>
  <c r="K224" i="24"/>
  <c r="I224" i="24"/>
  <c r="D224" i="24"/>
  <c r="AF223" i="24"/>
  <c r="AE223" i="24"/>
  <c r="AD223" i="24"/>
  <c r="AC223" i="24"/>
  <c r="AB223" i="24"/>
  <c r="AA223" i="24"/>
  <c r="Z223" i="24"/>
  <c r="Y223" i="24"/>
  <c r="V223" i="24"/>
  <c r="T223" i="24"/>
  <c r="L223" i="24"/>
  <c r="J223" i="24"/>
  <c r="E223" i="24"/>
  <c r="D223" i="24"/>
  <c r="AF222" i="24"/>
  <c r="AE222" i="24"/>
  <c r="AD222" i="24"/>
  <c r="AC222" i="24"/>
  <c r="AB222" i="24"/>
  <c r="AA222" i="24"/>
  <c r="Z222" i="24"/>
  <c r="Y222" i="24"/>
  <c r="U222" i="24"/>
  <c r="P222" i="24"/>
  <c r="O222" i="24"/>
  <c r="K222" i="24"/>
  <c r="F222" i="24"/>
  <c r="AF221" i="24"/>
  <c r="AE221" i="24"/>
  <c r="AD221" i="24"/>
  <c r="AC221" i="24"/>
  <c r="AB221" i="24"/>
  <c r="AA221" i="24"/>
  <c r="Z221" i="24"/>
  <c r="Y221" i="24"/>
  <c r="V221" i="24"/>
  <c r="Q221" i="24"/>
  <c r="P221" i="24"/>
  <c r="L221" i="24"/>
  <c r="F221" i="24"/>
  <c r="D221" i="24"/>
  <c r="AF220" i="24"/>
  <c r="AE220" i="24"/>
  <c r="AD220" i="24"/>
  <c r="AC220" i="24"/>
  <c r="AB220" i="24"/>
  <c r="AA220" i="24"/>
  <c r="Z220" i="24"/>
  <c r="Y220" i="24"/>
  <c r="R220" i="24"/>
  <c r="Q220" i="24"/>
  <c r="O220" i="24"/>
  <c r="H220" i="24"/>
  <c r="G220" i="24"/>
  <c r="E220" i="24"/>
  <c r="AF219" i="24"/>
  <c r="AE219" i="24"/>
  <c r="AD219" i="24"/>
  <c r="AC219" i="24"/>
  <c r="AB219" i="24"/>
  <c r="AA219" i="24"/>
  <c r="Z219" i="24"/>
  <c r="Y219" i="24"/>
  <c r="S219" i="24"/>
  <c r="R219" i="24"/>
  <c r="P219" i="24"/>
  <c r="I219" i="24"/>
  <c r="H219" i="24"/>
  <c r="F219" i="24"/>
  <c r="AF218" i="24"/>
  <c r="AF218" i="78" s="1"/>
  <c r="AE218" i="24"/>
  <c r="AE218" i="78" s="1"/>
  <c r="AD218" i="24"/>
  <c r="AD218" i="78" s="1"/>
  <c r="AC218" i="24"/>
  <c r="AC218" i="78" s="1"/>
  <c r="AB218" i="24"/>
  <c r="AB218" i="78" s="1"/>
  <c r="AA218" i="24"/>
  <c r="AA218" i="78" s="1"/>
  <c r="Z218" i="24"/>
  <c r="Z218" i="78" s="1"/>
  <c r="Y218" i="24"/>
  <c r="Y218" i="78" s="1"/>
  <c r="T218" i="24"/>
  <c r="S218" i="24"/>
  <c r="Q218" i="24"/>
  <c r="J218" i="24"/>
  <c r="J218" i="78" s="1"/>
  <c r="I218" i="24"/>
  <c r="I218" i="78" s="1"/>
  <c r="G218" i="24"/>
  <c r="G218" i="78" s="1"/>
  <c r="AF217" i="24"/>
  <c r="AE217" i="24"/>
  <c r="AD217" i="24"/>
  <c r="AC217" i="24"/>
  <c r="AB217" i="24"/>
  <c r="AA217" i="24"/>
  <c r="Z217" i="24"/>
  <c r="Y217" i="24"/>
  <c r="R217" i="24"/>
  <c r="K217" i="24"/>
  <c r="J217" i="24"/>
  <c r="H217" i="24"/>
  <c r="AF216" i="24"/>
  <c r="AE216" i="24"/>
  <c r="AD216" i="24"/>
  <c r="AC216" i="24"/>
  <c r="AB216" i="24"/>
  <c r="AA216" i="24"/>
  <c r="Z216" i="24"/>
  <c r="Y216" i="24"/>
  <c r="V216" i="24"/>
  <c r="U216" i="24"/>
  <c r="S216" i="24"/>
  <c r="L216" i="24"/>
  <c r="K216" i="24"/>
  <c r="I216" i="24"/>
  <c r="D216" i="24"/>
  <c r="AF215" i="24"/>
  <c r="AE215" i="24"/>
  <c r="AD215" i="24"/>
  <c r="AC215" i="24"/>
  <c r="AB215" i="24"/>
  <c r="AA215" i="24"/>
  <c r="Z215" i="24"/>
  <c r="Y215" i="24"/>
  <c r="T215" i="24"/>
  <c r="O215" i="24"/>
  <c r="L215" i="24"/>
  <c r="J215" i="24"/>
  <c r="E215" i="24"/>
  <c r="D215" i="24"/>
  <c r="AF214" i="24"/>
  <c r="AE214" i="24"/>
  <c r="AD214" i="24"/>
  <c r="AC214" i="24"/>
  <c r="AB214" i="24"/>
  <c r="AA214" i="24"/>
  <c r="Z214" i="24"/>
  <c r="Y214" i="24"/>
  <c r="U214" i="24"/>
  <c r="P214" i="24"/>
  <c r="O214" i="24"/>
  <c r="K214" i="24"/>
  <c r="E214" i="24"/>
  <c r="AF213" i="24"/>
  <c r="AE213" i="24"/>
  <c r="AD213" i="24"/>
  <c r="AC213" i="24"/>
  <c r="AB213" i="24"/>
  <c r="AA213" i="24"/>
  <c r="Z213" i="24"/>
  <c r="Y213" i="24"/>
  <c r="V213" i="24"/>
  <c r="Q213" i="24"/>
  <c r="P213" i="24"/>
  <c r="L213" i="24"/>
  <c r="G213" i="24"/>
  <c r="F213" i="24"/>
  <c r="D213" i="24"/>
  <c r="AF212" i="24"/>
  <c r="AE212" i="24"/>
  <c r="AD212" i="24"/>
  <c r="AC212" i="24"/>
  <c r="AB212" i="24"/>
  <c r="AA212" i="24"/>
  <c r="Z212" i="24"/>
  <c r="Y212" i="24"/>
  <c r="R212" i="24"/>
  <c r="Q212" i="24"/>
  <c r="O212" i="24"/>
  <c r="H212" i="24"/>
  <c r="G212" i="24"/>
  <c r="E212" i="24"/>
  <c r="AF211" i="24"/>
  <c r="AE211" i="24"/>
  <c r="AD211" i="24"/>
  <c r="AC211" i="24"/>
  <c r="AB211" i="24"/>
  <c r="AA211" i="24"/>
  <c r="Z211" i="24"/>
  <c r="Y211" i="24"/>
  <c r="S211" i="24"/>
  <c r="R211" i="24"/>
  <c r="P211" i="24"/>
  <c r="I211" i="24"/>
  <c r="H211" i="24"/>
  <c r="F211" i="24"/>
  <c r="AF210" i="24"/>
  <c r="AE210" i="24"/>
  <c r="AD210" i="24"/>
  <c r="AC210" i="24"/>
  <c r="AB210" i="24"/>
  <c r="AA210" i="24"/>
  <c r="Z210" i="24"/>
  <c r="Y210" i="24"/>
  <c r="T210" i="24"/>
  <c r="S210" i="24"/>
  <c r="Q210" i="24"/>
  <c r="J210" i="24"/>
  <c r="I210" i="24"/>
  <c r="G210" i="24"/>
  <c r="AF209" i="24"/>
  <c r="AE209" i="24"/>
  <c r="AD209" i="24"/>
  <c r="AC209" i="24"/>
  <c r="AB209" i="24"/>
  <c r="AA209" i="24"/>
  <c r="Z209" i="24"/>
  <c r="Y209" i="24"/>
  <c r="U209" i="24"/>
  <c r="T209" i="24"/>
  <c r="R209" i="24"/>
  <c r="K209" i="24"/>
  <c r="J209" i="24"/>
  <c r="H209" i="24"/>
  <c r="AF208" i="24"/>
  <c r="AE208" i="24"/>
  <c r="AD208" i="24"/>
  <c r="AC208" i="24"/>
  <c r="AB208" i="24"/>
  <c r="AA208" i="24"/>
  <c r="Z208" i="24"/>
  <c r="Y208" i="24"/>
  <c r="V208" i="24"/>
  <c r="U208" i="24"/>
  <c r="S208" i="24"/>
  <c r="K208" i="24"/>
  <c r="I208" i="24"/>
  <c r="D208" i="24"/>
  <c r="AF207" i="24"/>
  <c r="AE207" i="24"/>
  <c r="AD207" i="24"/>
  <c r="AC207" i="24"/>
  <c r="AB207" i="24"/>
  <c r="AA207" i="24"/>
  <c r="Z207" i="24"/>
  <c r="Y207" i="24"/>
  <c r="T207" i="24"/>
  <c r="O207" i="24"/>
  <c r="L207" i="24"/>
  <c r="J207" i="24"/>
  <c r="E207" i="24"/>
  <c r="D207" i="24"/>
  <c r="AF206" i="24"/>
  <c r="AE206" i="24"/>
  <c r="AD206" i="24"/>
  <c r="AC206" i="24"/>
  <c r="AB206" i="24"/>
  <c r="AA206" i="24"/>
  <c r="Z206" i="24"/>
  <c r="Y206" i="24"/>
  <c r="U206" i="24"/>
  <c r="P206" i="24"/>
  <c r="O206" i="24"/>
  <c r="K206" i="24"/>
  <c r="E206" i="24"/>
  <c r="AF205" i="24"/>
  <c r="AF205" i="78" s="1"/>
  <c r="AE205" i="24"/>
  <c r="AE205" i="78" s="1"/>
  <c r="AD205" i="24"/>
  <c r="AD205" i="78" s="1"/>
  <c r="AC205" i="24"/>
  <c r="AC205" i="78" s="1"/>
  <c r="AB205" i="24"/>
  <c r="AB205" i="78" s="1"/>
  <c r="AA205" i="24"/>
  <c r="AA205" i="78" s="1"/>
  <c r="Z205" i="24"/>
  <c r="Z205" i="78" s="1"/>
  <c r="Y205" i="24"/>
  <c r="Y205" i="78" s="1"/>
  <c r="V205" i="24"/>
  <c r="Q205" i="24"/>
  <c r="P205" i="24"/>
  <c r="L205" i="24"/>
  <c r="L205" i="78" s="1"/>
  <c r="G205" i="24"/>
  <c r="G205" i="78" s="1"/>
  <c r="F205" i="24"/>
  <c r="F205" i="78" s="1"/>
  <c r="D205" i="24"/>
  <c r="D205" i="78" s="1"/>
  <c r="AF204" i="24"/>
  <c r="AE204" i="24"/>
  <c r="AD204" i="24"/>
  <c r="AC204" i="24"/>
  <c r="AB204" i="24"/>
  <c r="AA204" i="24"/>
  <c r="Z204" i="24"/>
  <c r="Y204" i="24"/>
  <c r="Q204" i="24"/>
  <c r="O204" i="24"/>
  <c r="H204" i="24"/>
  <c r="G204" i="24"/>
  <c r="E204" i="24"/>
  <c r="AF203" i="24"/>
  <c r="AE203" i="24"/>
  <c r="AD203" i="24"/>
  <c r="AC203" i="24"/>
  <c r="AB203" i="24"/>
  <c r="AA203" i="24"/>
  <c r="Z203" i="24"/>
  <c r="Y203" i="24"/>
  <c r="S203" i="24"/>
  <c r="P203" i="24"/>
  <c r="I203" i="24"/>
  <c r="H203" i="24"/>
  <c r="F203" i="24"/>
  <c r="AF202" i="24"/>
  <c r="AE202" i="24"/>
  <c r="AD202" i="24"/>
  <c r="AC202" i="24"/>
  <c r="AB202" i="24"/>
  <c r="AA202" i="24"/>
  <c r="Z202" i="24"/>
  <c r="Y202" i="24"/>
  <c r="S202" i="24"/>
  <c r="Q202" i="24"/>
  <c r="I202" i="24"/>
  <c r="G202" i="24"/>
  <c r="AF201" i="24"/>
  <c r="AE201" i="24"/>
  <c r="AD201" i="24"/>
  <c r="AC201" i="24"/>
  <c r="AB201" i="24"/>
  <c r="AA201" i="24"/>
  <c r="Z201" i="24"/>
  <c r="Y201" i="24"/>
  <c r="U201" i="24"/>
  <c r="T201" i="24"/>
  <c r="R201" i="24"/>
  <c r="K201" i="24"/>
  <c r="H201" i="24"/>
  <c r="AF200" i="24"/>
  <c r="AE200" i="24"/>
  <c r="AD200" i="24"/>
  <c r="AC200" i="24"/>
  <c r="AB200" i="24"/>
  <c r="AA200" i="24"/>
  <c r="Z200" i="24"/>
  <c r="Y200" i="24"/>
  <c r="V200" i="24"/>
  <c r="U200" i="24"/>
  <c r="S200" i="24"/>
  <c r="L200" i="24"/>
  <c r="K200" i="24"/>
  <c r="I200" i="24"/>
  <c r="D200" i="24"/>
  <c r="AF199" i="24"/>
  <c r="AE199" i="24"/>
  <c r="AD199" i="24"/>
  <c r="AC199" i="24"/>
  <c r="AB199" i="24"/>
  <c r="AA199" i="24"/>
  <c r="Z199" i="24"/>
  <c r="Y199" i="24"/>
  <c r="V199" i="24"/>
  <c r="T199" i="24"/>
  <c r="O199" i="24"/>
  <c r="J199" i="24"/>
  <c r="E199" i="24"/>
  <c r="D199" i="24"/>
  <c r="AF198" i="24"/>
  <c r="AE198" i="24"/>
  <c r="AD198" i="24"/>
  <c r="AC198" i="24"/>
  <c r="AB198" i="24"/>
  <c r="AA198" i="24"/>
  <c r="Z198" i="24"/>
  <c r="Y198" i="24"/>
  <c r="U198" i="24"/>
  <c r="P198" i="24"/>
  <c r="O198" i="24"/>
  <c r="K198" i="24"/>
  <c r="F198" i="24"/>
  <c r="E198" i="24"/>
  <c r="AF197" i="24"/>
  <c r="AE197" i="24"/>
  <c r="AD197" i="24"/>
  <c r="AC197" i="24"/>
  <c r="AB197" i="24"/>
  <c r="AA197" i="24"/>
  <c r="Z197" i="24"/>
  <c r="Y197" i="24"/>
  <c r="V197" i="24"/>
  <c r="Q197" i="24"/>
  <c r="L197" i="24"/>
  <c r="G197" i="24"/>
  <c r="F197" i="24"/>
  <c r="D197" i="24"/>
  <c r="AF196" i="24"/>
  <c r="AE196" i="24"/>
  <c r="AD196" i="24"/>
  <c r="AC196" i="24"/>
  <c r="AB196" i="24"/>
  <c r="AA196" i="24"/>
  <c r="Z196" i="24"/>
  <c r="Y196" i="24"/>
  <c r="R196" i="24"/>
  <c r="Q196" i="24"/>
  <c r="O196" i="24"/>
  <c r="H196" i="24"/>
  <c r="G196" i="24"/>
  <c r="E196" i="24"/>
  <c r="AF195" i="24"/>
  <c r="AE195" i="24"/>
  <c r="AD195" i="24"/>
  <c r="AC195" i="24"/>
  <c r="AB195" i="24"/>
  <c r="AA195" i="24"/>
  <c r="Z195" i="24"/>
  <c r="Y195" i="24"/>
  <c r="S195" i="24"/>
  <c r="P195" i="24"/>
  <c r="I195" i="24"/>
  <c r="H195" i="24"/>
  <c r="F195" i="24"/>
  <c r="AF194" i="24"/>
  <c r="AE194" i="24"/>
  <c r="AD194" i="24"/>
  <c r="AC194" i="24"/>
  <c r="AB194" i="24"/>
  <c r="AA194" i="24"/>
  <c r="Z194" i="24"/>
  <c r="Y194" i="24"/>
  <c r="T194" i="24"/>
  <c r="S194" i="24"/>
  <c r="Q194" i="24"/>
  <c r="J194" i="24"/>
  <c r="I194" i="24"/>
  <c r="G194" i="24"/>
  <c r="AF193" i="24"/>
  <c r="AE193" i="24"/>
  <c r="AD193" i="24"/>
  <c r="AC193" i="24"/>
  <c r="AB193" i="24"/>
  <c r="AA193" i="24"/>
  <c r="Z193" i="24"/>
  <c r="Y193" i="24"/>
  <c r="U193" i="24"/>
  <c r="R193" i="24"/>
  <c r="J193" i="24"/>
  <c r="H193" i="24"/>
  <c r="AF192" i="24"/>
  <c r="AE192" i="24"/>
  <c r="AD192" i="24"/>
  <c r="AC192" i="24"/>
  <c r="AB192" i="24"/>
  <c r="AA192" i="24"/>
  <c r="Z192" i="24"/>
  <c r="Y192" i="24"/>
  <c r="V192" i="24"/>
  <c r="U192" i="24"/>
  <c r="S192" i="24"/>
  <c r="L192" i="24"/>
  <c r="K192" i="24"/>
  <c r="I192" i="24"/>
  <c r="D192" i="24"/>
  <c r="AF191" i="24"/>
  <c r="AE191" i="24"/>
  <c r="AD191" i="24"/>
  <c r="AC191" i="24"/>
  <c r="AB191" i="24"/>
  <c r="AA191" i="24"/>
  <c r="Z191" i="24"/>
  <c r="Y191" i="24"/>
  <c r="V191" i="24"/>
  <c r="T191" i="24"/>
  <c r="O191" i="24"/>
  <c r="L191" i="24"/>
  <c r="J191" i="24"/>
  <c r="D191" i="24"/>
  <c r="AF190" i="24"/>
  <c r="AE190" i="24"/>
  <c r="AD190" i="24"/>
  <c r="AC190" i="24"/>
  <c r="AB190" i="24"/>
  <c r="AA190" i="24"/>
  <c r="Z190" i="24"/>
  <c r="Y190" i="24"/>
  <c r="U190" i="24"/>
  <c r="P190" i="24"/>
  <c r="O190" i="24"/>
  <c r="K190" i="24"/>
  <c r="F190" i="24"/>
  <c r="E190" i="24"/>
  <c r="AF189" i="24"/>
  <c r="AE189" i="24"/>
  <c r="AD189" i="24"/>
  <c r="AC189" i="24"/>
  <c r="AB189" i="24"/>
  <c r="AA189" i="24"/>
  <c r="Z189" i="24"/>
  <c r="Y189" i="24"/>
  <c r="V189" i="24"/>
  <c r="Q189" i="24"/>
  <c r="L189" i="24"/>
  <c r="G189" i="24"/>
  <c r="F189" i="24"/>
  <c r="D189" i="24"/>
  <c r="AF188" i="24"/>
  <c r="AE188" i="24"/>
  <c r="AD188" i="24"/>
  <c r="AC188" i="24"/>
  <c r="AB188" i="24"/>
  <c r="AA188" i="24"/>
  <c r="Z188" i="24"/>
  <c r="Y188" i="24"/>
  <c r="R188" i="24"/>
  <c r="Q188" i="24"/>
  <c r="O188" i="24"/>
  <c r="H188" i="24"/>
  <c r="G188" i="24"/>
  <c r="E188" i="24"/>
  <c r="AF187" i="24"/>
  <c r="AE187" i="24"/>
  <c r="AD187" i="24"/>
  <c r="AC187" i="24"/>
  <c r="AB187" i="24"/>
  <c r="AA187" i="24"/>
  <c r="Z187" i="24"/>
  <c r="Y187" i="24"/>
  <c r="R187" i="24"/>
  <c r="P187" i="24"/>
  <c r="I187" i="24"/>
  <c r="H187" i="24"/>
  <c r="F187" i="24"/>
  <c r="AF186" i="24"/>
  <c r="AE186" i="24"/>
  <c r="AD186" i="24"/>
  <c r="AC186" i="24"/>
  <c r="AB186" i="24"/>
  <c r="AA186" i="24"/>
  <c r="Z186" i="24"/>
  <c r="Y186" i="24"/>
  <c r="T186" i="24"/>
  <c r="S186" i="24"/>
  <c r="Q186" i="24"/>
  <c r="J186" i="24"/>
  <c r="I186" i="24"/>
  <c r="G186" i="24"/>
  <c r="AF185" i="24"/>
  <c r="AE185" i="24"/>
  <c r="AD185" i="24"/>
  <c r="AC185" i="24"/>
  <c r="AB185" i="24"/>
  <c r="AA185" i="24"/>
  <c r="Z185" i="24"/>
  <c r="Y185" i="24"/>
  <c r="U185" i="24"/>
  <c r="T185" i="24"/>
  <c r="R185" i="24"/>
  <c r="K185" i="24"/>
  <c r="J185" i="24"/>
  <c r="H185" i="24"/>
  <c r="AF184" i="24"/>
  <c r="AE184" i="24"/>
  <c r="AD184" i="24"/>
  <c r="AC184" i="24"/>
  <c r="AB184" i="24"/>
  <c r="AA184" i="24"/>
  <c r="Z184" i="24"/>
  <c r="Y184" i="24"/>
  <c r="V184" i="24"/>
  <c r="U184" i="24"/>
  <c r="S184" i="24"/>
  <c r="L184" i="24"/>
  <c r="K184" i="24"/>
  <c r="I184" i="24"/>
  <c r="AF183" i="24"/>
  <c r="AE183" i="24"/>
  <c r="AD183" i="24"/>
  <c r="AC183" i="24"/>
  <c r="AB183" i="24"/>
  <c r="AA183" i="24"/>
  <c r="Z183" i="24"/>
  <c r="Y183" i="24"/>
  <c r="V183" i="24"/>
  <c r="T183" i="24"/>
  <c r="O183" i="24"/>
  <c r="J183" i="24"/>
  <c r="E183" i="24"/>
  <c r="D183" i="24"/>
  <c r="AF182" i="24"/>
  <c r="AE182" i="24"/>
  <c r="AD182" i="24"/>
  <c r="AC182" i="24"/>
  <c r="AB182" i="24"/>
  <c r="AA182" i="24"/>
  <c r="Z182" i="24"/>
  <c r="Y182" i="24"/>
  <c r="U182" i="24"/>
  <c r="P182" i="24"/>
  <c r="O182" i="24"/>
  <c r="K182" i="24"/>
  <c r="F182" i="24"/>
  <c r="E182" i="24"/>
  <c r="AF181" i="24"/>
  <c r="AF181" i="78" s="1"/>
  <c r="AE181" i="24"/>
  <c r="AE181" i="78" s="1"/>
  <c r="AD181" i="24"/>
  <c r="AD181" i="78" s="1"/>
  <c r="AC181" i="24"/>
  <c r="AC181" i="78" s="1"/>
  <c r="AB181" i="24"/>
  <c r="AB181" i="78" s="1"/>
  <c r="AA181" i="24"/>
  <c r="AA181" i="78" s="1"/>
  <c r="Z181" i="24"/>
  <c r="Z181" i="78" s="1"/>
  <c r="Y181" i="24"/>
  <c r="Y181" i="78" s="1"/>
  <c r="V181" i="24"/>
  <c r="Q181" i="24"/>
  <c r="L181" i="24"/>
  <c r="L181" i="78" s="1"/>
  <c r="G181" i="24"/>
  <c r="G181" i="78" s="1"/>
  <c r="F181" i="24"/>
  <c r="F181" i="78" s="1"/>
  <c r="D181" i="24"/>
  <c r="D181" i="78" s="1"/>
  <c r="AF180" i="24"/>
  <c r="AE180" i="24"/>
  <c r="AD180" i="24"/>
  <c r="AC180" i="24"/>
  <c r="AB180" i="24"/>
  <c r="AA180" i="24"/>
  <c r="Z180" i="24"/>
  <c r="Y180" i="24"/>
  <c r="R180" i="24"/>
  <c r="Q180" i="24"/>
  <c r="O180" i="24"/>
  <c r="H180" i="24"/>
  <c r="G180" i="24"/>
  <c r="E180" i="24"/>
  <c r="AF179" i="24"/>
  <c r="AE179" i="24"/>
  <c r="AD179" i="24"/>
  <c r="AC179" i="24"/>
  <c r="AB179" i="24"/>
  <c r="AA179" i="24"/>
  <c r="Z179" i="24"/>
  <c r="Y179" i="24"/>
  <c r="S179" i="24"/>
  <c r="P179" i="24"/>
  <c r="I179" i="24"/>
  <c r="H179" i="24"/>
  <c r="F179" i="24"/>
  <c r="AF178" i="24"/>
  <c r="AE178" i="24"/>
  <c r="AD178" i="24"/>
  <c r="AC178" i="24"/>
  <c r="AB178" i="24"/>
  <c r="AA178" i="24"/>
  <c r="Z178" i="24"/>
  <c r="Y178" i="24"/>
  <c r="T178" i="24"/>
  <c r="S178" i="24"/>
  <c r="Q178" i="24"/>
  <c r="I178" i="24"/>
  <c r="G178" i="24"/>
  <c r="AF177" i="24"/>
  <c r="AE177" i="24"/>
  <c r="AD177" i="24"/>
  <c r="AC177" i="24"/>
  <c r="AB177" i="24"/>
  <c r="AA177" i="24"/>
  <c r="Z177" i="24"/>
  <c r="Y177" i="24"/>
  <c r="U177" i="24"/>
  <c r="T177" i="24"/>
  <c r="R177" i="24"/>
  <c r="K177" i="24"/>
  <c r="J177" i="24"/>
  <c r="H177" i="24"/>
  <c r="AF176" i="24"/>
  <c r="AE176" i="24"/>
  <c r="AD176" i="24"/>
  <c r="AC176" i="24"/>
  <c r="AB176" i="24"/>
  <c r="AA176" i="24"/>
  <c r="Z176" i="24"/>
  <c r="Y176" i="24"/>
  <c r="V176" i="24"/>
  <c r="U176" i="24"/>
  <c r="S176" i="24"/>
  <c r="L176" i="24"/>
  <c r="K176" i="24"/>
  <c r="I176" i="24"/>
  <c r="AF175" i="24"/>
  <c r="AE175" i="24"/>
  <c r="AD175" i="24"/>
  <c r="AC175" i="24"/>
  <c r="AB175" i="24"/>
  <c r="AA175" i="24"/>
  <c r="Z175" i="24"/>
  <c r="Y175" i="24"/>
  <c r="V175" i="24"/>
  <c r="T175" i="24"/>
  <c r="O175" i="24"/>
  <c r="J175" i="24"/>
  <c r="E175" i="24"/>
  <c r="D175" i="24"/>
  <c r="AF174" i="24"/>
  <c r="AE174" i="24"/>
  <c r="AD174" i="24"/>
  <c r="AC174" i="24"/>
  <c r="AB174" i="24"/>
  <c r="AA174" i="24"/>
  <c r="Z174" i="24"/>
  <c r="Y174" i="24"/>
  <c r="U174" i="24"/>
  <c r="O174" i="24"/>
  <c r="K174" i="24"/>
  <c r="F174" i="24"/>
  <c r="E174" i="24"/>
  <c r="AF173" i="24"/>
  <c r="AE173" i="24"/>
  <c r="AD173" i="24"/>
  <c r="AC173" i="24"/>
  <c r="AB173" i="24"/>
  <c r="AA173" i="24"/>
  <c r="Z173" i="24"/>
  <c r="Y173" i="24"/>
  <c r="V173" i="24"/>
  <c r="Q173" i="24"/>
  <c r="P173" i="24"/>
  <c r="L173" i="24"/>
  <c r="G173" i="24"/>
  <c r="F173" i="24"/>
  <c r="D173" i="24"/>
  <c r="AF172" i="24"/>
  <c r="AE172" i="24"/>
  <c r="AD172" i="24"/>
  <c r="AC172" i="24"/>
  <c r="AB172" i="24"/>
  <c r="AA172" i="24"/>
  <c r="Z172" i="24"/>
  <c r="Y172" i="24"/>
  <c r="Q172" i="24"/>
  <c r="O172" i="24"/>
  <c r="G172" i="24"/>
  <c r="E172" i="24"/>
  <c r="AF171" i="24"/>
  <c r="AE171" i="24"/>
  <c r="AD171" i="24"/>
  <c r="AC171" i="24"/>
  <c r="AB171" i="24"/>
  <c r="AA171" i="24"/>
  <c r="Z171" i="24"/>
  <c r="Y171" i="24"/>
  <c r="S171" i="24"/>
  <c r="R171" i="24"/>
  <c r="P171" i="24"/>
  <c r="I171" i="24"/>
  <c r="H171" i="24"/>
  <c r="F171" i="24"/>
  <c r="AF170" i="24"/>
  <c r="AE170" i="24"/>
  <c r="AD170" i="24"/>
  <c r="AC170" i="24"/>
  <c r="AB170" i="24"/>
  <c r="AA170" i="24"/>
  <c r="Z170" i="24"/>
  <c r="Y170" i="24"/>
  <c r="T170" i="24"/>
  <c r="S170" i="24"/>
  <c r="Q170" i="24"/>
  <c r="J170" i="24"/>
  <c r="I170" i="24"/>
  <c r="G170" i="24"/>
  <c r="AF169" i="24"/>
  <c r="AE169" i="24"/>
  <c r="AD169" i="24"/>
  <c r="AC169" i="24"/>
  <c r="AB169" i="24"/>
  <c r="AA169" i="24"/>
  <c r="Z169" i="24"/>
  <c r="Y169" i="24"/>
  <c r="U169" i="24"/>
  <c r="T169" i="24"/>
  <c r="R169" i="24"/>
  <c r="K169" i="24"/>
  <c r="J169" i="24"/>
  <c r="H169" i="24"/>
  <c r="AF168" i="24"/>
  <c r="AE168" i="24"/>
  <c r="AD168" i="24"/>
  <c r="AC168" i="24"/>
  <c r="AB168" i="24"/>
  <c r="AA168" i="24"/>
  <c r="Z168" i="24"/>
  <c r="Y168" i="24"/>
  <c r="V168" i="24"/>
  <c r="U168" i="24"/>
  <c r="S168" i="24"/>
  <c r="L168" i="24"/>
  <c r="K168" i="24"/>
  <c r="I168" i="24"/>
  <c r="D168" i="24"/>
  <c r="AF167" i="24"/>
  <c r="AE167" i="24"/>
  <c r="AD167" i="24"/>
  <c r="AC167" i="24"/>
  <c r="AB167" i="24"/>
  <c r="AA167" i="24"/>
  <c r="Z167" i="24"/>
  <c r="Y167" i="24"/>
  <c r="V167" i="24"/>
  <c r="T167" i="24"/>
  <c r="O167" i="24"/>
  <c r="L167" i="24"/>
  <c r="L167" i="78" s="1"/>
  <c r="J167" i="24"/>
  <c r="J167" i="78" s="1"/>
  <c r="E167" i="24"/>
  <c r="E167" i="78" s="1"/>
  <c r="D167" i="24"/>
  <c r="AF166" i="24"/>
  <c r="AE166" i="24"/>
  <c r="AD166" i="24"/>
  <c r="AC166" i="24"/>
  <c r="AB166" i="24"/>
  <c r="AA166" i="24"/>
  <c r="Z166" i="24"/>
  <c r="Y166" i="24"/>
  <c r="U166" i="24"/>
  <c r="P166" i="24"/>
  <c r="O166" i="24"/>
  <c r="K166" i="24"/>
  <c r="F166" i="24"/>
  <c r="E166" i="24"/>
  <c r="AF165" i="24"/>
  <c r="AE165" i="24"/>
  <c r="AD165" i="24"/>
  <c r="AC165" i="24"/>
  <c r="AB165" i="24"/>
  <c r="AA165" i="24"/>
  <c r="Z165" i="24"/>
  <c r="Y165" i="24"/>
  <c r="V165" i="24"/>
  <c r="Q165" i="24"/>
  <c r="P165" i="24"/>
  <c r="L165" i="24"/>
  <c r="G165" i="24"/>
  <c r="F165" i="24"/>
  <c r="D165" i="24"/>
  <c r="AF164" i="24"/>
  <c r="AE164" i="24"/>
  <c r="AD164" i="24"/>
  <c r="AC164" i="24"/>
  <c r="AB164" i="24"/>
  <c r="AA164" i="24"/>
  <c r="Z164" i="24"/>
  <c r="Y164" i="24"/>
  <c r="R164" i="24"/>
  <c r="Q164" i="24"/>
  <c r="O164" i="24"/>
  <c r="H164" i="24"/>
  <c r="G164" i="24"/>
  <c r="E164" i="24"/>
  <c r="AF163" i="24"/>
  <c r="AE163" i="24"/>
  <c r="AD163" i="24"/>
  <c r="AC163" i="24"/>
  <c r="AB163" i="24"/>
  <c r="AA163" i="24"/>
  <c r="Z163" i="24"/>
  <c r="Y163" i="24"/>
  <c r="S163" i="24"/>
  <c r="R163" i="24"/>
  <c r="P163" i="24"/>
  <c r="F163" i="24"/>
  <c r="AF162" i="24"/>
  <c r="AE162" i="24"/>
  <c r="AD162" i="24"/>
  <c r="AC162" i="24"/>
  <c r="AB162" i="24"/>
  <c r="AA162" i="24"/>
  <c r="Z162" i="24"/>
  <c r="Y162" i="24"/>
  <c r="T162" i="24"/>
  <c r="S162" i="24"/>
  <c r="Q162" i="24"/>
  <c r="J162" i="24"/>
  <c r="I162" i="24"/>
  <c r="G162" i="24"/>
  <c r="AF161" i="24"/>
  <c r="AE161" i="24"/>
  <c r="AD161" i="24"/>
  <c r="AC161" i="24"/>
  <c r="AB161" i="24"/>
  <c r="AA161" i="24"/>
  <c r="Z161" i="24"/>
  <c r="Y161" i="24"/>
  <c r="U161" i="24"/>
  <c r="T161" i="24"/>
  <c r="R161" i="24"/>
  <c r="K161" i="24"/>
  <c r="H161" i="24"/>
  <c r="AF160" i="24"/>
  <c r="AE160" i="24"/>
  <c r="AD160" i="24"/>
  <c r="AC160" i="24"/>
  <c r="AB160" i="24"/>
  <c r="AA160" i="24"/>
  <c r="Z160" i="24"/>
  <c r="Y160" i="24"/>
  <c r="U160" i="24"/>
  <c r="S160" i="24"/>
  <c r="L160" i="24"/>
  <c r="K160" i="24"/>
  <c r="I160" i="24"/>
  <c r="D160" i="24"/>
  <c r="AF159" i="24"/>
  <c r="AE159" i="24"/>
  <c r="AD159" i="24"/>
  <c r="AC159" i="24"/>
  <c r="AB159" i="24"/>
  <c r="AA159" i="24"/>
  <c r="Z159" i="24"/>
  <c r="Y159" i="24"/>
  <c r="V159" i="24"/>
  <c r="T159" i="24"/>
  <c r="L159" i="24"/>
  <c r="J159" i="24"/>
  <c r="E159" i="24"/>
  <c r="AF158" i="24"/>
  <c r="AE158" i="24"/>
  <c r="AD158" i="24"/>
  <c r="AC158" i="24"/>
  <c r="AB158" i="24"/>
  <c r="AA158" i="24"/>
  <c r="Z158" i="24"/>
  <c r="Y158" i="24"/>
  <c r="U158" i="24"/>
  <c r="P158" i="24"/>
  <c r="O158" i="24"/>
  <c r="K158" i="24"/>
  <c r="F158" i="24"/>
  <c r="E158" i="24"/>
  <c r="AF157" i="24"/>
  <c r="AE157" i="24"/>
  <c r="AD157" i="24"/>
  <c r="AC157" i="24"/>
  <c r="AB157" i="24"/>
  <c r="AA157" i="24"/>
  <c r="Z157" i="24"/>
  <c r="Y157" i="24"/>
  <c r="V157" i="24"/>
  <c r="Q157" i="24"/>
  <c r="P157" i="24"/>
  <c r="L157" i="24"/>
  <c r="F157" i="24"/>
  <c r="D157" i="24"/>
  <c r="AF156" i="24"/>
  <c r="AE156" i="24"/>
  <c r="AD156" i="24"/>
  <c r="AC156" i="24"/>
  <c r="AB156" i="24"/>
  <c r="AA156" i="24"/>
  <c r="Z156" i="24"/>
  <c r="Y156" i="24"/>
  <c r="R156" i="24"/>
  <c r="Q156" i="24"/>
  <c r="O156" i="24"/>
  <c r="H156" i="24"/>
  <c r="G156" i="24"/>
  <c r="E156" i="24"/>
  <c r="AF155" i="24"/>
  <c r="AE155" i="24"/>
  <c r="AD155" i="24"/>
  <c r="AC155" i="24"/>
  <c r="AB155" i="24"/>
  <c r="AA155" i="24"/>
  <c r="Z155" i="24"/>
  <c r="Y155" i="24"/>
  <c r="R155" i="24"/>
  <c r="P155" i="24"/>
  <c r="I155" i="24"/>
  <c r="H155" i="24"/>
  <c r="F155" i="24"/>
  <c r="AF154" i="24"/>
  <c r="AF154" i="78" s="1"/>
  <c r="AE154" i="24"/>
  <c r="AE154" i="78" s="1"/>
  <c r="AD154" i="24"/>
  <c r="AD154" i="78" s="1"/>
  <c r="AC154" i="24"/>
  <c r="AC154" i="78" s="1"/>
  <c r="AB154" i="24"/>
  <c r="AB154" i="78" s="1"/>
  <c r="AA154" i="24"/>
  <c r="AA154" i="78" s="1"/>
  <c r="Z154" i="24"/>
  <c r="Z154" i="78" s="1"/>
  <c r="Y154" i="24"/>
  <c r="Y154" i="78" s="1"/>
  <c r="T154" i="24"/>
  <c r="Q154" i="24"/>
  <c r="J154" i="24"/>
  <c r="J154" i="78" s="1"/>
  <c r="I154" i="24"/>
  <c r="I154" i="78" s="1"/>
  <c r="G154" i="24"/>
  <c r="G154" i="78" s="1"/>
  <c r="AF153" i="24"/>
  <c r="AE153" i="24"/>
  <c r="AD153" i="24"/>
  <c r="AC153" i="24"/>
  <c r="AB153" i="24"/>
  <c r="AA153" i="24"/>
  <c r="Z153" i="24"/>
  <c r="Y153" i="24"/>
  <c r="U153" i="24"/>
  <c r="T153" i="24"/>
  <c r="R153" i="24"/>
  <c r="J153" i="24"/>
  <c r="H153" i="24"/>
  <c r="AF152" i="24"/>
  <c r="AE152" i="24"/>
  <c r="AD152" i="24"/>
  <c r="AC152" i="24"/>
  <c r="AB152" i="24"/>
  <c r="AA152" i="24"/>
  <c r="Z152" i="24"/>
  <c r="Y152" i="24"/>
  <c r="V152" i="24"/>
  <c r="U152" i="24"/>
  <c r="S152" i="24"/>
  <c r="L152" i="24"/>
  <c r="K152" i="24"/>
  <c r="I152" i="24"/>
  <c r="D152" i="24"/>
  <c r="AF151" i="24"/>
  <c r="AE151" i="24"/>
  <c r="AD151" i="24"/>
  <c r="AC151" i="24"/>
  <c r="AB151" i="24"/>
  <c r="AA151" i="24"/>
  <c r="Z151" i="24"/>
  <c r="Y151" i="24"/>
  <c r="V151" i="24"/>
  <c r="T151" i="24"/>
  <c r="O151" i="24"/>
  <c r="L151" i="24"/>
  <c r="J151" i="24"/>
  <c r="E151" i="24"/>
  <c r="D151" i="24"/>
  <c r="AF150" i="24"/>
  <c r="AE150" i="24"/>
  <c r="AD150" i="24"/>
  <c r="AC150" i="24"/>
  <c r="AB150" i="24"/>
  <c r="AA150" i="24"/>
  <c r="Z150" i="24"/>
  <c r="Y150" i="24"/>
  <c r="U150" i="24"/>
  <c r="P150" i="24"/>
  <c r="O150" i="24"/>
  <c r="K150" i="24"/>
  <c r="F150" i="24"/>
  <c r="E150" i="24"/>
  <c r="AF149" i="24"/>
  <c r="AE149" i="24"/>
  <c r="AD149" i="24"/>
  <c r="AC149" i="24"/>
  <c r="AB149" i="24"/>
  <c r="AA149" i="24"/>
  <c r="Z149" i="24"/>
  <c r="Y149" i="24"/>
  <c r="V149" i="24"/>
  <c r="Q149" i="24"/>
  <c r="P149" i="24"/>
  <c r="L149" i="24"/>
  <c r="G149" i="24"/>
  <c r="F149" i="24"/>
  <c r="D149" i="24"/>
  <c r="AF148" i="24"/>
  <c r="AE148" i="24"/>
  <c r="AD148" i="24"/>
  <c r="AC148" i="24"/>
  <c r="AB148" i="24"/>
  <c r="AA148" i="24"/>
  <c r="Z148" i="24"/>
  <c r="Y148" i="24"/>
  <c r="R148" i="24"/>
  <c r="Q148" i="24"/>
  <c r="O148" i="24"/>
  <c r="H148" i="24"/>
  <c r="G148" i="24"/>
  <c r="E148" i="24"/>
  <c r="AF147" i="24"/>
  <c r="AE147" i="24"/>
  <c r="AD147" i="24"/>
  <c r="AC147" i="24"/>
  <c r="AB147" i="24"/>
  <c r="AA147" i="24"/>
  <c r="Z147" i="24"/>
  <c r="Y147" i="24"/>
  <c r="S147" i="24"/>
  <c r="R147" i="24"/>
  <c r="P147" i="24"/>
  <c r="I147" i="24"/>
  <c r="H147" i="24"/>
  <c r="F147" i="24"/>
  <c r="AF146" i="24"/>
  <c r="AE146" i="24"/>
  <c r="AD146" i="24"/>
  <c r="AC146" i="24"/>
  <c r="AB146" i="24"/>
  <c r="AA146" i="24"/>
  <c r="Z146" i="24"/>
  <c r="Y146" i="24"/>
  <c r="T146" i="24"/>
  <c r="S146" i="24"/>
  <c r="Q146" i="24"/>
  <c r="J146" i="24"/>
  <c r="I146" i="24"/>
  <c r="G146" i="24"/>
  <c r="AF145" i="24"/>
  <c r="AE145" i="24"/>
  <c r="AD145" i="24"/>
  <c r="AC145" i="24"/>
  <c r="AB145" i="24"/>
  <c r="AA145" i="24"/>
  <c r="Z145" i="24"/>
  <c r="Y145" i="24"/>
  <c r="U145" i="24"/>
  <c r="T145" i="24"/>
  <c r="R145" i="24"/>
  <c r="K145" i="24"/>
  <c r="J145" i="24"/>
  <c r="H145" i="24"/>
  <c r="AF144" i="24"/>
  <c r="AE144" i="24"/>
  <c r="AD144" i="24"/>
  <c r="AC144" i="24"/>
  <c r="AB144" i="24"/>
  <c r="AA144" i="24"/>
  <c r="Z144" i="24"/>
  <c r="Y144" i="24"/>
  <c r="V144" i="24"/>
  <c r="U144" i="24"/>
  <c r="S144" i="24"/>
  <c r="L144" i="24"/>
  <c r="K144" i="24"/>
  <c r="I144" i="24"/>
  <c r="D144" i="24"/>
  <c r="AF143" i="24"/>
  <c r="AE143" i="24"/>
  <c r="AD143" i="24"/>
  <c r="AC143" i="24"/>
  <c r="AB143" i="24"/>
  <c r="AA143" i="24"/>
  <c r="Z143" i="24"/>
  <c r="Y143" i="24"/>
  <c r="V143" i="24"/>
  <c r="T143" i="24"/>
  <c r="O143" i="24"/>
  <c r="L143" i="24"/>
  <c r="J143" i="24"/>
  <c r="E143" i="24"/>
  <c r="D143" i="24"/>
  <c r="AF142" i="24"/>
  <c r="AE142" i="24"/>
  <c r="AD142" i="24"/>
  <c r="AC142" i="24"/>
  <c r="AB142" i="24"/>
  <c r="AA142" i="24"/>
  <c r="Z142" i="24"/>
  <c r="Y142" i="24"/>
  <c r="U142" i="24"/>
  <c r="P142" i="24"/>
  <c r="O142" i="24"/>
  <c r="K142" i="24"/>
  <c r="F142" i="24"/>
  <c r="E142" i="24"/>
  <c r="AF141" i="24"/>
  <c r="AF141" i="78" s="1"/>
  <c r="AE141" i="24"/>
  <c r="AE141" i="78" s="1"/>
  <c r="AD141" i="24"/>
  <c r="AD141" i="78" s="1"/>
  <c r="AC141" i="24"/>
  <c r="AC141" i="78" s="1"/>
  <c r="AB141" i="24"/>
  <c r="AB141" i="78" s="1"/>
  <c r="AA141" i="24"/>
  <c r="AA141" i="78" s="1"/>
  <c r="Z141" i="24"/>
  <c r="Z141" i="78" s="1"/>
  <c r="Y141" i="24"/>
  <c r="Y141" i="78" s="1"/>
  <c r="V141" i="24"/>
  <c r="Q141" i="24"/>
  <c r="P141" i="24"/>
  <c r="L141" i="24"/>
  <c r="L141" i="78" s="1"/>
  <c r="G141" i="24"/>
  <c r="G141" i="78" s="1"/>
  <c r="F141" i="24"/>
  <c r="F141" i="78" s="1"/>
  <c r="D141" i="24"/>
  <c r="AF140" i="24"/>
  <c r="AE140" i="24"/>
  <c r="AD140" i="24"/>
  <c r="AC140" i="24"/>
  <c r="AB140" i="24"/>
  <c r="AA140" i="24"/>
  <c r="Z140" i="24"/>
  <c r="Y140" i="24"/>
  <c r="R140" i="24"/>
  <c r="Q140" i="24"/>
  <c r="O140" i="24"/>
  <c r="H140" i="24"/>
  <c r="G140" i="24"/>
  <c r="E140" i="24"/>
  <c r="AF139" i="24"/>
  <c r="AE139" i="24"/>
  <c r="AD139" i="24"/>
  <c r="AC139" i="24"/>
  <c r="AB139" i="24"/>
  <c r="AA139" i="24"/>
  <c r="Z139" i="24"/>
  <c r="Y139" i="24"/>
  <c r="S139" i="24"/>
  <c r="R139" i="24"/>
  <c r="P139" i="24"/>
  <c r="I139" i="24"/>
  <c r="H139" i="24"/>
  <c r="F139" i="24"/>
  <c r="AF138" i="24"/>
  <c r="AE138" i="24"/>
  <c r="AD138" i="24"/>
  <c r="AC138" i="24"/>
  <c r="AB138" i="24"/>
  <c r="AA138" i="24"/>
  <c r="Z138" i="24"/>
  <c r="Y138" i="24"/>
  <c r="T138" i="24"/>
  <c r="S138" i="24"/>
  <c r="Q138" i="24"/>
  <c r="J138" i="24"/>
  <c r="I138" i="24"/>
  <c r="G138" i="24"/>
  <c r="AF137" i="24"/>
  <c r="AE137" i="24"/>
  <c r="AD137" i="24"/>
  <c r="AC137" i="24"/>
  <c r="AB137" i="24"/>
  <c r="AA137" i="24"/>
  <c r="Z137" i="24"/>
  <c r="Y137" i="24"/>
  <c r="U137" i="24"/>
  <c r="T137" i="24"/>
  <c r="R137" i="24"/>
  <c r="K137" i="24"/>
  <c r="J137" i="24"/>
  <c r="H137" i="24"/>
  <c r="AF136" i="24"/>
  <c r="AE136" i="24"/>
  <c r="AD136" i="24"/>
  <c r="AC136" i="24"/>
  <c r="AB136" i="24"/>
  <c r="AA136" i="24"/>
  <c r="Z136" i="24"/>
  <c r="Y136" i="24"/>
  <c r="V136" i="24"/>
  <c r="U136" i="24"/>
  <c r="S136" i="24"/>
  <c r="L136" i="24"/>
  <c r="K136" i="24"/>
  <c r="I136" i="24"/>
  <c r="D136" i="24"/>
  <c r="AF135" i="24"/>
  <c r="AE135" i="24"/>
  <c r="AD135" i="24"/>
  <c r="AC135" i="24"/>
  <c r="AB135" i="24"/>
  <c r="AA135" i="24"/>
  <c r="Z135" i="24"/>
  <c r="Y135" i="24"/>
  <c r="V135" i="24"/>
  <c r="T135" i="24"/>
  <c r="O135" i="24"/>
  <c r="L135" i="24"/>
  <c r="J135" i="24"/>
  <c r="E135" i="24"/>
  <c r="D135" i="24"/>
  <c r="AF134" i="24"/>
  <c r="AE134" i="24"/>
  <c r="AD134" i="24"/>
  <c r="AC134" i="24"/>
  <c r="AB134" i="24"/>
  <c r="AA134" i="24"/>
  <c r="Z134" i="24"/>
  <c r="Y134" i="24"/>
  <c r="U134" i="24"/>
  <c r="P134" i="24"/>
  <c r="O134" i="24"/>
  <c r="K134" i="24"/>
  <c r="F134" i="24"/>
  <c r="E134" i="24"/>
  <c r="AF133" i="24"/>
  <c r="AE133" i="24"/>
  <c r="AD133" i="24"/>
  <c r="AC133" i="24"/>
  <c r="AB133" i="24"/>
  <c r="AA133" i="24"/>
  <c r="Z133" i="24"/>
  <c r="Y133" i="24"/>
  <c r="V133" i="24"/>
  <c r="Q133" i="24"/>
  <c r="P133" i="24"/>
  <c r="L133" i="24"/>
  <c r="G133" i="24"/>
  <c r="F133" i="24"/>
  <c r="D133" i="24"/>
  <c r="AF132" i="24"/>
  <c r="AE132" i="24"/>
  <c r="AD132" i="24"/>
  <c r="AC132" i="24"/>
  <c r="AB132" i="24"/>
  <c r="AA132" i="24"/>
  <c r="Z132" i="24"/>
  <c r="Y132" i="24"/>
  <c r="R132" i="24"/>
  <c r="Q132" i="24"/>
  <c r="O132" i="24"/>
  <c r="H132" i="24"/>
  <c r="G132" i="24"/>
  <c r="E132" i="24"/>
  <c r="AF131" i="24"/>
  <c r="AE131" i="24"/>
  <c r="AD131" i="24"/>
  <c r="AC131" i="24"/>
  <c r="AB131" i="24"/>
  <c r="AA131" i="24"/>
  <c r="Z131" i="24"/>
  <c r="Y131" i="24"/>
  <c r="S131" i="24"/>
  <c r="R131" i="24"/>
  <c r="P131" i="24"/>
  <c r="I131" i="24"/>
  <c r="H131" i="24"/>
  <c r="F131" i="24"/>
  <c r="AF130" i="24"/>
  <c r="AE130" i="24"/>
  <c r="AD130" i="24"/>
  <c r="AC130" i="24"/>
  <c r="AB130" i="24"/>
  <c r="AA130" i="24"/>
  <c r="Z130" i="24"/>
  <c r="Y130" i="24"/>
  <c r="T130" i="24"/>
  <c r="S130" i="24"/>
  <c r="Q130" i="24"/>
  <c r="J130" i="24"/>
  <c r="I130" i="24"/>
  <c r="G130" i="24"/>
  <c r="AF129" i="24"/>
  <c r="AE129" i="24"/>
  <c r="AD129" i="24"/>
  <c r="AC129" i="24"/>
  <c r="AB129" i="24"/>
  <c r="AA129" i="24"/>
  <c r="Z129" i="24"/>
  <c r="Y129" i="24"/>
  <c r="U129" i="24"/>
  <c r="T129" i="24"/>
  <c r="R129" i="24"/>
  <c r="K129" i="24"/>
  <c r="J129" i="24"/>
  <c r="H129" i="24"/>
  <c r="AF128" i="24"/>
  <c r="AF128" i="78" s="1"/>
  <c r="AE128" i="24"/>
  <c r="AE128" i="78" s="1"/>
  <c r="AD128" i="24"/>
  <c r="AD128" i="78" s="1"/>
  <c r="AC128" i="24"/>
  <c r="AC128" i="78" s="1"/>
  <c r="AB128" i="24"/>
  <c r="AB128" i="78" s="1"/>
  <c r="AA128" i="24"/>
  <c r="AA128" i="78" s="1"/>
  <c r="Z128" i="24"/>
  <c r="Z128" i="78" s="1"/>
  <c r="Y128" i="24"/>
  <c r="Y128" i="78" s="1"/>
  <c r="V128" i="24"/>
  <c r="U128" i="24"/>
  <c r="S128" i="24"/>
  <c r="L128" i="24"/>
  <c r="L128" i="78" s="1"/>
  <c r="K128" i="24"/>
  <c r="K128" i="78" s="1"/>
  <c r="I128" i="24"/>
  <c r="I128" i="78" s="1"/>
  <c r="D128" i="24"/>
  <c r="AF127" i="24"/>
  <c r="AE127" i="24"/>
  <c r="AD127" i="24"/>
  <c r="AC127" i="24"/>
  <c r="AB127" i="24"/>
  <c r="AA127" i="24"/>
  <c r="Z127" i="24"/>
  <c r="Y127" i="24"/>
  <c r="V127" i="24"/>
  <c r="T127" i="24"/>
  <c r="O127" i="24"/>
  <c r="L127" i="24"/>
  <c r="J127" i="24"/>
  <c r="E127" i="24"/>
  <c r="D127" i="24"/>
  <c r="AF126" i="24"/>
  <c r="AE126" i="24"/>
  <c r="AD126" i="24"/>
  <c r="AC126" i="24"/>
  <c r="AB126" i="24"/>
  <c r="AA126" i="24"/>
  <c r="Z126" i="24"/>
  <c r="Y126" i="24"/>
  <c r="U126" i="24"/>
  <c r="P126" i="24"/>
  <c r="O126" i="24"/>
  <c r="K126" i="24"/>
  <c r="F126" i="24"/>
  <c r="E126" i="24"/>
  <c r="AF125" i="24"/>
  <c r="AE125" i="24"/>
  <c r="AD125" i="24"/>
  <c r="AC125" i="24"/>
  <c r="AB125" i="24"/>
  <c r="AA125" i="24"/>
  <c r="Z125" i="24"/>
  <c r="Y125" i="24"/>
  <c r="V125" i="24"/>
  <c r="Q125" i="24"/>
  <c r="P125" i="24"/>
  <c r="L125" i="24"/>
  <c r="G125" i="24"/>
  <c r="F125" i="24"/>
  <c r="D125" i="24"/>
  <c r="AF124" i="24"/>
  <c r="AE124" i="24"/>
  <c r="AD124" i="24"/>
  <c r="AC124" i="24"/>
  <c r="AB124" i="24"/>
  <c r="AA124" i="24"/>
  <c r="Z124" i="24"/>
  <c r="Y124" i="24"/>
  <c r="R124" i="24"/>
  <c r="Q124" i="24"/>
  <c r="O124" i="24"/>
  <c r="H124" i="24"/>
  <c r="G124" i="24"/>
  <c r="E124" i="24"/>
  <c r="AF123" i="24"/>
  <c r="AE123" i="24"/>
  <c r="AD123" i="24"/>
  <c r="AC123" i="24"/>
  <c r="AB123" i="24"/>
  <c r="AA123" i="24"/>
  <c r="Z123" i="24"/>
  <c r="Y123" i="24"/>
  <c r="S123" i="24"/>
  <c r="R123" i="24"/>
  <c r="P123" i="24"/>
  <c r="I123" i="24"/>
  <c r="H123" i="24"/>
  <c r="F123" i="24"/>
  <c r="AF115" i="24"/>
  <c r="AE115" i="24"/>
  <c r="AD115" i="24"/>
  <c r="AC115" i="24"/>
  <c r="AB115" i="24"/>
  <c r="AA115" i="24"/>
  <c r="Z115" i="24"/>
  <c r="Y115" i="24"/>
  <c r="J115" i="24"/>
  <c r="I115" i="24"/>
  <c r="G115" i="24"/>
  <c r="AF114" i="24"/>
  <c r="AE114" i="24"/>
  <c r="AD114" i="24"/>
  <c r="AC114" i="24"/>
  <c r="AB114" i="24"/>
  <c r="AA114" i="24"/>
  <c r="Z114" i="24"/>
  <c r="Y114" i="24"/>
  <c r="K114" i="24"/>
  <c r="J114" i="24"/>
  <c r="AF113" i="24"/>
  <c r="AE113" i="24"/>
  <c r="AD113" i="24"/>
  <c r="AC113" i="24"/>
  <c r="AB113" i="24"/>
  <c r="AA113" i="24"/>
  <c r="Z113" i="24"/>
  <c r="Y113" i="24"/>
  <c r="L113" i="24"/>
  <c r="K113" i="24"/>
  <c r="D113" i="24"/>
  <c r="AF112" i="24"/>
  <c r="AE112" i="24"/>
  <c r="AD112" i="24"/>
  <c r="AC112" i="24"/>
  <c r="AB112" i="24"/>
  <c r="AA112" i="24"/>
  <c r="Z112" i="24"/>
  <c r="Y112" i="24"/>
  <c r="L112" i="24"/>
  <c r="J112" i="24"/>
  <c r="E112" i="24"/>
  <c r="D112" i="24"/>
  <c r="AF111" i="24"/>
  <c r="AE111" i="24"/>
  <c r="AD111" i="24"/>
  <c r="AC111" i="24"/>
  <c r="AB111" i="24"/>
  <c r="AA111" i="24"/>
  <c r="Z111" i="24"/>
  <c r="Y111" i="24"/>
  <c r="K111" i="24"/>
  <c r="F111" i="24"/>
  <c r="E111" i="24"/>
  <c r="AF110" i="24"/>
  <c r="AE110" i="24"/>
  <c r="AD110" i="24"/>
  <c r="AC110" i="24"/>
  <c r="AB110" i="24"/>
  <c r="AA110" i="24"/>
  <c r="Z110" i="24"/>
  <c r="Y110" i="24"/>
  <c r="G110" i="24"/>
  <c r="D110" i="24"/>
  <c r="AF109" i="24"/>
  <c r="AE109" i="24"/>
  <c r="AD109" i="24"/>
  <c r="AC109" i="24"/>
  <c r="AB109" i="24"/>
  <c r="AA109" i="24"/>
  <c r="Z109" i="24"/>
  <c r="Y109" i="24"/>
  <c r="H109" i="24"/>
  <c r="G109" i="24"/>
  <c r="E109" i="24"/>
  <c r="AF108" i="24"/>
  <c r="AE108" i="24"/>
  <c r="AD108" i="24"/>
  <c r="AC108" i="24"/>
  <c r="AB108" i="24"/>
  <c r="AA108" i="24"/>
  <c r="Z108" i="24"/>
  <c r="Y108" i="24"/>
  <c r="I108" i="24"/>
  <c r="H108" i="24"/>
  <c r="F108" i="24"/>
  <c r="AF107" i="24"/>
  <c r="AE107" i="24"/>
  <c r="AD107" i="24"/>
  <c r="AC107" i="24"/>
  <c r="AB107" i="24"/>
  <c r="AA107" i="24"/>
  <c r="Z107" i="24"/>
  <c r="Y107" i="24"/>
  <c r="J107" i="24"/>
  <c r="I107" i="24"/>
  <c r="AF106" i="24"/>
  <c r="AE106" i="24"/>
  <c r="AD106" i="24"/>
  <c r="AC106" i="24"/>
  <c r="AB106" i="24"/>
  <c r="AA106" i="24"/>
  <c r="Z106" i="24"/>
  <c r="Y106" i="24"/>
  <c r="K106" i="24"/>
  <c r="J106" i="24"/>
  <c r="AF105" i="24"/>
  <c r="AE105" i="24"/>
  <c r="AD105" i="24"/>
  <c r="AC105" i="24"/>
  <c r="AB105" i="24"/>
  <c r="AA105" i="24"/>
  <c r="Z105" i="24"/>
  <c r="Y105" i="24"/>
  <c r="L105" i="24"/>
  <c r="I105" i="24"/>
  <c r="D105" i="24"/>
  <c r="AF104" i="24"/>
  <c r="AE104" i="24"/>
  <c r="AD104" i="24"/>
  <c r="AC104" i="24"/>
  <c r="AB104" i="24"/>
  <c r="AA104" i="24"/>
  <c r="Z104" i="24"/>
  <c r="Y104" i="24"/>
  <c r="L104" i="24"/>
  <c r="J104" i="24"/>
  <c r="E104" i="24"/>
  <c r="D104" i="24"/>
  <c r="AF103" i="24"/>
  <c r="AE103" i="24"/>
  <c r="AD103" i="24"/>
  <c r="AC103" i="24"/>
  <c r="AB103" i="24"/>
  <c r="AA103" i="24"/>
  <c r="Z103" i="24"/>
  <c r="Y103" i="24"/>
  <c r="F103" i="24"/>
  <c r="E103" i="24"/>
  <c r="AF102" i="24"/>
  <c r="AE102" i="24"/>
  <c r="AD102" i="24"/>
  <c r="AC102" i="24"/>
  <c r="AB102" i="24"/>
  <c r="AA102" i="24"/>
  <c r="Z102" i="24"/>
  <c r="Y102" i="24"/>
  <c r="L102" i="24"/>
  <c r="G102" i="24"/>
  <c r="F102" i="24"/>
  <c r="D102" i="24"/>
  <c r="AF101" i="24"/>
  <c r="AF101" i="78" s="1"/>
  <c r="AE101" i="24"/>
  <c r="AE101" i="78" s="1"/>
  <c r="AD101" i="24"/>
  <c r="AD101" i="78" s="1"/>
  <c r="AC101" i="24"/>
  <c r="AC101" i="78" s="1"/>
  <c r="AB101" i="24"/>
  <c r="AB101" i="78" s="1"/>
  <c r="AA101" i="24"/>
  <c r="AA101" i="78" s="1"/>
  <c r="Z101" i="24"/>
  <c r="Z101" i="78" s="1"/>
  <c r="Y101" i="24"/>
  <c r="Y101" i="78" s="1"/>
  <c r="H101" i="24"/>
  <c r="H101" i="78" s="1"/>
  <c r="G101" i="24"/>
  <c r="G101" i="78" s="1"/>
  <c r="E101" i="24"/>
  <c r="E101" i="78" s="1"/>
  <c r="AF100" i="24"/>
  <c r="AE100" i="24"/>
  <c r="AD100" i="24"/>
  <c r="AC100" i="24"/>
  <c r="AB100" i="24"/>
  <c r="AA100" i="24"/>
  <c r="Z100" i="24"/>
  <c r="Y100" i="24"/>
  <c r="I100" i="24"/>
  <c r="H100" i="24"/>
  <c r="AF99" i="24"/>
  <c r="AE99" i="24"/>
  <c r="AD99" i="24"/>
  <c r="AC99" i="24"/>
  <c r="AB99" i="24"/>
  <c r="AA99" i="24"/>
  <c r="Z99" i="24"/>
  <c r="Y99" i="24"/>
  <c r="J99" i="24"/>
  <c r="I99" i="24"/>
  <c r="AF98" i="24"/>
  <c r="AE98" i="24"/>
  <c r="AD98" i="24"/>
  <c r="AC98" i="24"/>
  <c r="AB98" i="24"/>
  <c r="AA98" i="24"/>
  <c r="Z98" i="24"/>
  <c r="Y98" i="24"/>
  <c r="K98" i="24"/>
  <c r="J98" i="24"/>
  <c r="H98" i="24"/>
  <c r="AF97" i="24"/>
  <c r="AE97" i="24"/>
  <c r="AD97" i="24"/>
  <c r="AC97" i="24"/>
  <c r="AB97" i="24"/>
  <c r="AA97" i="24"/>
  <c r="Z97" i="24"/>
  <c r="Y97" i="24"/>
  <c r="L97" i="24"/>
  <c r="K97" i="24"/>
  <c r="I97" i="24"/>
  <c r="D97" i="24"/>
  <c r="AF96" i="24"/>
  <c r="AE96" i="24"/>
  <c r="AD96" i="24"/>
  <c r="AC96" i="24"/>
  <c r="AB96" i="24"/>
  <c r="AA96" i="24"/>
  <c r="Z96" i="24"/>
  <c r="Y96" i="24"/>
  <c r="L96" i="24"/>
  <c r="E96" i="24"/>
  <c r="D96" i="24"/>
  <c r="AF95" i="24"/>
  <c r="AE95" i="24"/>
  <c r="AD95" i="24"/>
  <c r="AC95" i="24"/>
  <c r="AB95" i="24"/>
  <c r="AA95" i="24"/>
  <c r="Z95" i="24"/>
  <c r="Y95" i="24"/>
  <c r="K95" i="24"/>
  <c r="F95" i="24"/>
  <c r="E95" i="24"/>
  <c r="AF94" i="24"/>
  <c r="AE94" i="24"/>
  <c r="AD94" i="24"/>
  <c r="AC94" i="24"/>
  <c r="AB94" i="24"/>
  <c r="AA94" i="24"/>
  <c r="Z94" i="24"/>
  <c r="Y94" i="24"/>
  <c r="L94" i="24"/>
  <c r="G94" i="24"/>
  <c r="F94" i="24"/>
  <c r="D94" i="24"/>
  <c r="AF93" i="24"/>
  <c r="AE93" i="24"/>
  <c r="AD93" i="24"/>
  <c r="AC93" i="24"/>
  <c r="AB93" i="24"/>
  <c r="AA93" i="24"/>
  <c r="Z93" i="24"/>
  <c r="Y93" i="24"/>
  <c r="H93" i="24"/>
  <c r="AF92" i="24"/>
  <c r="AE92" i="24"/>
  <c r="AD92" i="24"/>
  <c r="AC92" i="24"/>
  <c r="AB92" i="24"/>
  <c r="AA92" i="24"/>
  <c r="Z92" i="24"/>
  <c r="Y92" i="24"/>
  <c r="I92" i="24"/>
  <c r="H92" i="24"/>
  <c r="AF91" i="24"/>
  <c r="AE91" i="24"/>
  <c r="AD91" i="24"/>
  <c r="AC91" i="24"/>
  <c r="AB91" i="24"/>
  <c r="AA91" i="24"/>
  <c r="Z91" i="24"/>
  <c r="Y91" i="24"/>
  <c r="J91" i="24"/>
  <c r="I91" i="24"/>
  <c r="G91" i="24"/>
  <c r="AF90" i="24"/>
  <c r="AE90" i="24"/>
  <c r="AD90" i="24"/>
  <c r="AC90" i="24"/>
  <c r="AB90" i="24"/>
  <c r="AA90" i="24"/>
  <c r="Z90" i="24"/>
  <c r="Y90" i="24"/>
  <c r="K90" i="24"/>
  <c r="J90" i="24"/>
  <c r="H90" i="24"/>
  <c r="AF89" i="24"/>
  <c r="AE89" i="24"/>
  <c r="AD89" i="24"/>
  <c r="AC89" i="24"/>
  <c r="AB89" i="24"/>
  <c r="AA89" i="24"/>
  <c r="Z89" i="24"/>
  <c r="Y89" i="24"/>
  <c r="L89" i="24"/>
  <c r="K89" i="24"/>
  <c r="D89" i="24"/>
  <c r="AF88" i="24"/>
  <c r="AF88" i="78" s="1"/>
  <c r="AE88" i="24"/>
  <c r="AE88" i="78" s="1"/>
  <c r="AD88" i="24"/>
  <c r="AD88" i="78" s="1"/>
  <c r="AC88" i="24"/>
  <c r="AC88" i="78" s="1"/>
  <c r="AB88" i="24"/>
  <c r="AB88" i="78" s="1"/>
  <c r="AA88" i="24"/>
  <c r="AA88" i="78" s="1"/>
  <c r="Z88" i="24"/>
  <c r="Z88" i="78" s="1"/>
  <c r="Y88" i="24"/>
  <c r="Y88" i="78" s="1"/>
  <c r="L88" i="24"/>
  <c r="L88" i="78" s="1"/>
  <c r="J88" i="24"/>
  <c r="J88" i="78" s="1"/>
  <c r="E88" i="24"/>
  <c r="E88" i="78" s="1"/>
  <c r="D88" i="24"/>
  <c r="D88" i="78" s="1"/>
  <c r="AF87" i="24"/>
  <c r="AE87" i="24"/>
  <c r="AD87" i="24"/>
  <c r="AC87" i="24"/>
  <c r="AB87" i="24"/>
  <c r="AA87" i="24"/>
  <c r="Z87" i="24"/>
  <c r="Y87" i="24"/>
  <c r="K87" i="24"/>
  <c r="F87" i="24"/>
  <c r="E87" i="24"/>
  <c r="AF86" i="24"/>
  <c r="AE86" i="24"/>
  <c r="AD86" i="24"/>
  <c r="AC86" i="24"/>
  <c r="AB86" i="24"/>
  <c r="AA86" i="24"/>
  <c r="Z86" i="24"/>
  <c r="Y86" i="24"/>
  <c r="L86" i="24"/>
  <c r="G86" i="24"/>
  <c r="F86" i="24"/>
  <c r="AF85" i="24"/>
  <c r="AE85" i="24"/>
  <c r="AD85" i="24"/>
  <c r="AC85" i="24"/>
  <c r="AB85" i="24"/>
  <c r="AA85" i="24"/>
  <c r="Z85" i="24"/>
  <c r="Y85" i="24"/>
  <c r="H85" i="24"/>
  <c r="G85" i="24"/>
  <c r="AF84" i="24"/>
  <c r="AE84" i="24"/>
  <c r="AD84" i="24"/>
  <c r="AC84" i="24"/>
  <c r="AB84" i="24"/>
  <c r="AA84" i="24"/>
  <c r="Z84" i="24"/>
  <c r="Y84" i="24"/>
  <c r="I84" i="24"/>
  <c r="H84" i="24"/>
  <c r="F84" i="24"/>
  <c r="AF83" i="24"/>
  <c r="AE83" i="24"/>
  <c r="AD83" i="24"/>
  <c r="AC83" i="24"/>
  <c r="AB83" i="24"/>
  <c r="AA83" i="24"/>
  <c r="Z83" i="24"/>
  <c r="Y83" i="24"/>
  <c r="J83" i="24"/>
  <c r="I83" i="24"/>
  <c r="G83" i="24"/>
  <c r="AF82" i="24"/>
  <c r="AE82" i="24"/>
  <c r="AD82" i="24"/>
  <c r="AC82" i="24"/>
  <c r="AB82" i="24"/>
  <c r="AA82" i="24"/>
  <c r="Z82" i="24"/>
  <c r="Y82" i="24"/>
  <c r="K82" i="24"/>
  <c r="J82" i="24"/>
  <c r="AF81" i="24"/>
  <c r="AE81" i="24"/>
  <c r="AD81" i="24"/>
  <c r="AC81" i="24"/>
  <c r="AB81" i="24"/>
  <c r="AA81" i="24"/>
  <c r="Z81" i="24"/>
  <c r="Y81" i="24"/>
  <c r="L81" i="24"/>
  <c r="K81" i="24"/>
  <c r="I81" i="24"/>
  <c r="D81" i="24"/>
  <c r="AF80" i="24"/>
  <c r="AE80" i="24"/>
  <c r="AD80" i="24"/>
  <c r="AC80" i="24"/>
  <c r="AB80" i="24"/>
  <c r="AA80" i="24"/>
  <c r="Z80" i="24"/>
  <c r="Y80" i="24"/>
  <c r="L80" i="24"/>
  <c r="J80" i="24"/>
  <c r="E80" i="24"/>
  <c r="AF79" i="24"/>
  <c r="AE79" i="24"/>
  <c r="AD79" i="24"/>
  <c r="AC79" i="24"/>
  <c r="AB79" i="24"/>
  <c r="AA79" i="24"/>
  <c r="Z79" i="24"/>
  <c r="Y79" i="24"/>
  <c r="K79" i="24"/>
  <c r="F79" i="24"/>
  <c r="E79" i="24"/>
  <c r="AF78" i="24"/>
  <c r="AE78" i="24"/>
  <c r="AD78" i="24"/>
  <c r="AC78" i="24"/>
  <c r="AB78" i="24"/>
  <c r="AA78" i="24"/>
  <c r="Z78" i="24"/>
  <c r="Y78" i="24"/>
  <c r="G78" i="24"/>
  <c r="F78" i="24"/>
  <c r="AF77" i="24"/>
  <c r="AE77" i="24"/>
  <c r="AD77" i="24"/>
  <c r="AC77" i="24"/>
  <c r="AB77" i="24"/>
  <c r="AA77" i="24"/>
  <c r="Z77" i="24"/>
  <c r="Y77" i="24"/>
  <c r="H77" i="24"/>
  <c r="G77" i="24"/>
  <c r="E77" i="24"/>
  <c r="AF76" i="24"/>
  <c r="AE76" i="24"/>
  <c r="AD76" i="24"/>
  <c r="AC76" i="24"/>
  <c r="AB76" i="24"/>
  <c r="AA76" i="24"/>
  <c r="Z76" i="24"/>
  <c r="Y76" i="24"/>
  <c r="I76" i="24"/>
  <c r="H76" i="24"/>
  <c r="F76" i="24"/>
  <c r="AF75" i="24"/>
  <c r="AE75" i="24"/>
  <c r="AD75" i="24"/>
  <c r="AC75" i="24"/>
  <c r="AB75" i="24"/>
  <c r="AA75" i="24"/>
  <c r="Z75" i="24"/>
  <c r="Y75" i="24"/>
  <c r="J75" i="24"/>
  <c r="AF74" i="24"/>
  <c r="AE74" i="24"/>
  <c r="AD74" i="24"/>
  <c r="AC74" i="24"/>
  <c r="AB74" i="24"/>
  <c r="AA74" i="24"/>
  <c r="Z74" i="24"/>
  <c r="Y74" i="24"/>
  <c r="K74" i="24"/>
  <c r="J74" i="24"/>
  <c r="H74" i="24"/>
  <c r="AF73" i="24"/>
  <c r="AE73" i="24"/>
  <c r="AD73" i="24"/>
  <c r="AC73" i="24"/>
  <c r="AB73" i="24"/>
  <c r="AA73" i="24"/>
  <c r="Z73" i="24"/>
  <c r="Y73" i="24"/>
  <c r="L73" i="24"/>
  <c r="K73" i="24"/>
  <c r="I73" i="24"/>
  <c r="D73" i="24"/>
  <c r="AF72" i="24"/>
  <c r="AE72" i="24"/>
  <c r="AD72" i="24"/>
  <c r="AC72" i="24"/>
  <c r="AB72" i="24"/>
  <c r="AA72" i="24"/>
  <c r="Z72" i="24"/>
  <c r="Y72" i="24"/>
  <c r="L72" i="24"/>
  <c r="J72" i="24"/>
  <c r="E72" i="24"/>
  <c r="D72" i="24"/>
  <c r="AF71" i="24"/>
  <c r="AE71" i="24"/>
  <c r="AD71" i="24"/>
  <c r="AC71" i="24"/>
  <c r="AB71" i="24"/>
  <c r="AA71" i="24"/>
  <c r="Z71" i="24"/>
  <c r="Y71" i="24"/>
  <c r="F71" i="24"/>
  <c r="AF70" i="24"/>
  <c r="AE70" i="24"/>
  <c r="AD70" i="24"/>
  <c r="AC70" i="24"/>
  <c r="AB70" i="24"/>
  <c r="AA70" i="24"/>
  <c r="Z70" i="24"/>
  <c r="Y70" i="24"/>
  <c r="G70" i="24"/>
  <c r="F70" i="24"/>
  <c r="D70" i="24"/>
  <c r="AF69" i="24"/>
  <c r="AE69" i="24"/>
  <c r="AD69" i="24"/>
  <c r="AC69" i="24"/>
  <c r="AB69" i="24"/>
  <c r="AA69" i="24"/>
  <c r="Z69" i="24"/>
  <c r="Y69" i="24"/>
  <c r="H69" i="24"/>
  <c r="G69" i="24"/>
  <c r="E69" i="24"/>
  <c r="AF68" i="24"/>
  <c r="AE68" i="24"/>
  <c r="AD68" i="24"/>
  <c r="AC68" i="24"/>
  <c r="AB68" i="24"/>
  <c r="AA68" i="24"/>
  <c r="Z68" i="24"/>
  <c r="Y68" i="24"/>
  <c r="I68" i="24"/>
  <c r="H68" i="24"/>
  <c r="AF67" i="24"/>
  <c r="AE67" i="24"/>
  <c r="AD67" i="24"/>
  <c r="AC67" i="24"/>
  <c r="AB67" i="24"/>
  <c r="AA67" i="24"/>
  <c r="Z67" i="24"/>
  <c r="Y67" i="24"/>
  <c r="J67" i="24"/>
  <c r="I67" i="24"/>
  <c r="G67" i="24"/>
  <c r="AF66" i="24"/>
  <c r="AE66" i="24"/>
  <c r="AD66" i="24"/>
  <c r="AC66" i="24"/>
  <c r="AB66" i="24"/>
  <c r="AA66" i="24"/>
  <c r="Z66" i="24"/>
  <c r="Y66" i="24"/>
  <c r="K66" i="24"/>
  <c r="H66" i="24"/>
  <c r="AF65" i="24"/>
  <c r="AE65" i="24"/>
  <c r="AD65" i="24"/>
  <c r="AC65" i="24"/>
  <c r="AB65" i="24"/>
  <c r="AA65" i="24"/>
  <c r="Z65" i="24"/>
  <c r="Y65" i="24"/>
  <c r="L65" i="24"/>
  <c r="K65" i="24"/>
  <c r="I65" i="24"/>
  <c r="D65" i="24"/>
  <c r="AF64" i="24"/>
  <c r="AF64" i="78" s="1"/>
  <c r="AE64" i="24"/>
  <c r="AE64" i="78" s="1"/>
  <c r="AD64" i="24"/>
  <c r="AD64" i="78" s="1"/>
  <c r="AC64" i="24"/>
  <c r="AC64" i="78" s="1"/>
  <c r="AB64" i="24"/>
  <c r="AB64" i="78" s="1"/>
  <c r="AA64" i="24"/>
  <c r="AA64" i="78" s="1"/>
  <c r="Z64" i="24"/>
  <c r="Z64" i="78" s="1"/>
  <c r="Y64" i="24"/>
  <c r="Y64" i="78" s="1"/>
  <c r="L64" i="24"/>
  <c r="L64" i="78" s="1"/>
  <c r="E64" i="24"/>
  <c r="E64" i="78" s="1"/>
  <c r="D64" i="24"/>
  <c r="D64" i="78" s="1"/>
  <c r="AF63" i="24"/>
  <c r="AE63" i="24"/>
  <c r="AD63" i="24"/>
  <c r="AC63" i="24"/>
  <c r="AB63" i="24"/>
  <c r="AA63" i="24"/>
  <c r="Z63" i="24"/>
  <c r="Y63" i="24"/>
  <c r="F63" i="24"/>
  <c r="E63" i="24"/>
  <c r="AF62" i="24"/>
  <c r="AE62" i="24"/>
  <c r="AD62" i="24"/>
  <c r="AC62" i="24"/>
  <c r="AB62" i="24"/>
  <c r="AA62" i="24"/>
  <c r="Z62" i="24"/>
  <c r="Y62" i="24"/>
  <c r="L62" i="24"/>
  <c r="G62" i="24"/>
  <c r="D62" i="24"/>
  <c r="AF61" i="24"/>
  <c r="AE61" i="24"/>
  <c r="AD61" i="24"/>
  <c r="AC61" i="24"/>
  <c r="AB61" i="24"/>
  <c r="AA61" i="24"/>
  <c r="Z61" i="24"/>
  <c r="Y61" i="24"/>
  <c r="H61" i="24"/>
  <c r="G61" i="24"/>
  <c r="AF60" i="24"/>
  <c r="AE60" i="24"/>
  <c r="AD60" i="24"/>
  <c r="AC60" i="24"/>
  <c r="AB60" i="24"/>
  <c r="AA60" i="24"/>
  <c r="Z60" i="24"/>
  <c r="Y60" i="24"/>
  <c r="I60" i="24"/>
  <c r="H60" i="24"/>
  <c r="F60" i="24"/>
  <c r="AF59" i="24"/>
  <c r="AE59" i="24"/>
  <c r="AD59" i="24"/>
  <c r="AC59" i="24"/>
  <c r="AB59" i="24"/>
  <c r="AA59" i="24"/>
  <c r="Z59" i="24"/>
  <c r="Y59" i="24"/>
  <c r="J59" i="24"/>
  <c r="I59" i="24"/>
  <c r="G59" i="24"/>
  <c r="AF58" i="24"/>
  <c r="AE58" i="24"/>
  <c r="AD58" i="24"/>
  <c r="AC58" i="24"/>
  <c r="AB58" i="24"/>
  <c r="AA58" i="24"/>
  <c r="Z58" i="24"/>
  <c r="Y58" i="24"/>
  <c r="K58" i="24"/>
  <c r="J58" i="24"/>
  <c r="H58" i="24"/>
  <c r="AF57" i="24"/>
  <c r="AE57" i="24"/>
  <c r="AD57" i="24"/>
  <c r="AC57" i="24"/>
  <c r="AB57" i="24"/>
  <c r="AA57" i="24"/>
  <c r="Z57" i="24"/>
  <c r="Y57" i="24"/>
  <c r="L57" i="24"/>
  <c r="K57" i="24"/>
  <c r="D57" i="24"/>
  <c r="AF56" i="24"/>
  <c r="AE56" i="24"/>
  <c r="AD56" i="24"/>
  <c r="AC56" i="24"/>
  <c r="AB56" i="24"/>
  <c r="AA56" i="24"/>
  <c r="Z56" i="24"/>
  <c r="Y56" i="24"/>
  <c r="L56" i="24"/>
  <c r="E56" i="24"/>
  <c r="D56" i="24"/>
  <c r="AF55" i="24"/>
  <c r="AE55" i="24"/>
  <c r="AD55" i="24"/>
  <c r="AC55" i="24"/>
  <c r="AB55" i="24"/>
  <c r="AA55" i="24"/>
  <c r="Z55" i="24"/>
  <c r="Y55" i="24"/>
  <c r="K55" i="24"/>
  <c r="F55" i="24"/>
  <c r="E55" i="24"/>
  <c r="AF54" i="24"/>
  <c r="AE54" i="24"/>
  <c r="AD54" i="24"/>
  <c r="AC54" i="24"/>
  <c r="AB54" i="24"/>
  <c r="AA54" i="24"/>
  <c r="Z54" i="24"/>
  <c r="Y54" i="24"/>
  <c r="L54" i="24"/>
  <c r="G54" i="24"/>
  <c r="F54" i="24"/>
  <c r="AF53" i="24"/>
  <c r="AE53" i="24"/>
  <c r="AD53" i="24"/>
  <c r="AC53" i="24"/>
  <c r="AB53" i="24"/>
  <c r="AA53" i="24"/>
  <c r="Z53" i="24"/>
  <c r="Y53" i="24"/>
  <c r="H53" i="24"/>
  <c r="E53" i="24"/>
  <c r="AF52" i="24"/>
  <c r="AE52" i="24"/>
  <c r="AD52" i="24"/>
  <c r="AC52" i="24"/>
  <c r="AB52" i="24"/>
  <c r="AA52" i="24"/>
  <c r="Z52" i="24"/>
  <c r="Y52" i="24"/>
  <c r="I52" i="24"/>
  <c r="H52" i="24"/>
  <c r="F52" i="24"/>
  <c r="AF51" i="24"/>
  <c r="AE51" i="24"/>
  <c r="AD51" i="24"/>
  <c r="AC51" i="24"/>
  <c r="AB51" i="24"/>
  <c r="AA51" i="24"/>
  <c r="Z51" i="24"/>
  <c r="Y51" i="24"/>
  <c r="J51" i="24"/>
  <c r="I51" i="24"/>
  <c r="G51" i="24"/>
  <c r="AF50" i="24"/>
  <c r="AF50" i="78" s="1"/>
  <c r="AE50" i="24"/>
  <c r="AE50" i="78" s="1"/>
  <c r="AD50" i="24"/>
  <c r="AD50" i="78" s="1"/>
  <c r="AC50" i="24"/>
  <c r="AC50" i="78" s="1"/>
  <c r="AB50" i="24"/>
  <c r="AB50" i="78" s="1"/>
  <c r="AA50" i="24"/>
  <c r="AA50" i="78" s="1"/>
  <c r="Z50" i="24"/>
  <c r="Z50" i="78" s="1"/>
  <c r="Y50" i="24"/>
  <c r="Y50" i="78" s="1"/>
  <c r="K50" i="24"/>
  <c r="K50" i="78" s="1"/>
  <c r="J50" i="24"/>
  <c r="J50" i="78" s="1"/>
  <c r="AF49" i="24"/>
  <c r="AE49" i="24"/>
  <c r="AD49" i="24"/>
  <c r="AC49" i="24"/>
  <c r="AB49" i="24"/>
  <c r="AA49" i="24"/>
  <c r="Z49" i="24"/>
  <c r="Y49" i="24"/>
  <c r="L49" i="24"/>
  <c r="K49" i="24"/>
  <c r="D49" i="24"/>
  <c r="AF48" i="24"/>
  <c r="AE48" i="24"/>
  <c r="AD48" i="24"/>
  <c r="AC48" i="24"/>
  <c r="AB48" i="24"/>
  <c r="AA48" i="24"/>
  <c r="Z48" i="24"/>
  <c r="Y48" i="24"/>
  <c r="J48" i="24"/>
  <c r="E48" i="24"/>
  <c r="D48" i="24"/>
  <c r="AF47" i="24"/>
  <c r="AE47" i="24"/>
  <c r="AD47" i="24"/>
  <c r="AC47" i="24"/>
  <c r="AB47" i="24"/>
  <c r="AA47" i="24"/>
  <c r="Z47" i="24"/>
  <c r="Y47" i="24"/>
  <c r="K47" i="24"/>
  <c r="F47" i="24"/>
  <c r="E47" i="24"/>
  <c r="AF46" i="24"/>
  <c r="AE46" i="24"/>
  <c r="AD46" i="24"/>
  <c r="AC46" i="24"/>
  <c r="AB46" i="24"/>
  <c r="AA46" i="24"/>
  <c r="Z46" i="24"/>
  <c r="Y46" i="24"/>
  <c r="L46" i="24"/>
  <c r="G46" i="24"/>
  <c r="F46" i="24"/>
  <c r="D46" i="24"/>
  <c r="AF45" i="24"/>
  <c r="AE45" i="24"/>
  <c r="AD45" i="24"/>
  <c r="AC45" i="24"/>
  <c r="AB45" i="24"/>
  <c r="AA45" i="24"/>
  <c r="Z45" i="24"/>
  <c r="Y45" i="24"/>
  <c r="H45" i="24"/>
  <c r="E45" i="24"/>
  <c r="AF44" i="24"/>
  <c r="AE44" i="24"/>
  <c r="AD44" i="24"/>
  <c r="AC44" i="24"/>
  <c r="AB44" i="24"/>
  <c r="AA44" i="24"/>
  <c r="Z44" i="24"/>
  <c r="Y44" i="24"/>
  <c r="I44" i="24"/>
  <c r="H44" i="24"/>
  <c r="F44" i="24"/>
  <c r="AF43" i="24"/>
  <c r="AE43" i="24"/>
  <c r="AD43" i="24"/>
  <c r="AC43" i="24"/>
  <c r="AB43" i="24"/>
  <c r="AA43" i="24"/>
  <c r="Z43" i="24"/>
  <c r="Y43" i="24"/>
  <c r="J43" i="24"/>
  <c r="I43" i="24"/>
  <c r="G43" i="24"/>
  <c r="AF42" i="24"/>
  <c r="AE42" i="24"/>
  <c r="AD42" i="24"/>
  <c r="AC42" i="24"/>
  <c r="AB42" i="24"/>
  <c r="AA42" i="24"/>
  <c r="Z42" i="24"/>
  <c r="Y42" i="24"/>
  <c r="K42" i="24"/>
  <c r="J42" i="24"/>
  <c r="H42" i="24"/>
  <c r="AF41" i="24"/>
  <c r="AE41" i="24"/>
  <c r="AD41" i="24"/>
  <c r="AC41" i="24"/>
  <c r="AB41" i="24"/>
  <c r="AA41" i="24"/>
  <c r="Z41" i="24"/>
  <c r="Y41" i="24"/>
  <c r="L41" i="24"/>
  <c r="I41" i="24"/>
  <c r="D41" i="24"/>
  <c r="AF40" i="24"/>
  <c r="AE40" i="24"/>
  <c r="AD40" i="24"/>
  <c r="AC40" i="24"/>
  <c r="AB40" i="24"/>
  <c r="AA40" i="24"/>
  <c r="Z40" i="24"/>
  <c r="Y40" i="24"/>
  <c r="L40" i="24"/>
  <c r="J40" i="24"/>
  <c r="E40" i="24"/>
  <c r="D40" i="24"/>
  <c r="AF39" i="24"/>
  <c r="AE39" i="24"/>
  <c r="AD39" i="24"/>
  <c r="AC39" i="24"/>
  <c r="AB39" i="24"/>
  <c r="AA39" i="24"/>
  <c r="Z39" i="24"/>
  <c r="Y39" i="24"/>
  <c r="K39" i="24"/>
  <c r="F39" i="24"/>
  <c r="E39" i="24"/>
  <c r="AF38" i="24"/>
  <c r="AE38" i="24"/>
  <c r="AD38" i="24"/>
  <c r="AC38" i="24"/>
  <c r="AB38" i="24"/>
  <c r="AA38" i="24"/>
  <c r="Z38" i="24"/>
  <c r="Y38" i="24"/>
  <c r="L38" i="24"/>
  <c r="G38" i="24"/>
  <c r="D38" i="24"/>
  <c r="AF37" i="24"/>
  <c r="AF37" i="78" s="1"/>
  <c r="AE37" i="24"/>
  <c r="AE37" i="78" s="1"/>
  <c r="AD37" i="24"/>
  <c r="AD37" i="78" s="1"/>
  <c r="AC37" i="24"/>
  <c r="AC37" i="78" s="1"/>
  <c r="AB37" i="24"/>
  <c r="AB37" i="78" s="1"/>
  <c r="AA37" i="24"/>
  <c r="AA37" i="78" s="1"/>
  <c r="Z37" i="24"/>
  <c r="Z37" i="78" s="1"/>
  <c r="Y37" i="24"/>
  <c r="Y37" i="78" s="1"/>
  <c r="H37" i="24"/>
  <c r="H37" i="78" s="1"/>
  <c r="G37" i="24"/>
  <c r="G37" i="78" s="1"/>
  <c r="E37" i="24"/>
  <c r="E37" i="78" s="1"/>
  <c r="AF36" i="24"/>
  <c r="AE36" i="24"/>
  <c r="AD36" i="24"/>
  <c r="AC36" i="24"/>
  <c r="AB36" i="24"/>
  <c r="AA36" i="24"/>
  <c r="Z36" i="24"/>
  <c r="Y36" i="24"/>
  <c r="I36" i="24"/>
  <c r="H36" i="24"/>
  <c r="F36" i="24"/>
  <c r="AF35" i="24"/>
  <c r="AE35" i="24"/>
  <c r="AD35" i="24"/>
  <c r="AC35" i="24"/>
  <c r="AB35" i="24"/>
  <c r="AA35" i="24"/>
  <c r="Z35" i="24"/>
  <c r="Y35" i="24"/>
  <c r="J35" i="24"/>
  <c r="I35" i="24"/>
  <c r="G35" i="24"/>
  <c r="AF34" i="24"/>
  <c r="AE34" i="24"/>
  <c r="AD34" i="24"/>
  <c r="AC34" i="24"/>
  <c r="AB34" i="24"/>
  <c r="AA34" i="24"/>
  <c r="Z34" i="24"/>
  <c r="Y34" i="24"/>
  <c r="K34" i="24"/>
  <c r="H34" i="24"/>
  <c r="G34" i="24"/>
  <c r="AF33" i="24"/>
  <c r="AE33" i="24"/>
  <c r="AD33" i="24"/>
  <c r="AC33" i="24"/>
  <c r="AB33" i="24"/>
  <c r="AA33" i="24"/>
  <c r="Z33" i="24"/>
  <c r="Y33" i="24"/>
  <c r="L33" i="24"/>
  <c r="K33" i="24"/>
  <c r="I33" i="24"/>
  <c r="H33" i="24"/>
  <c r="D33" i="24"/>
  <c r="AF32" i="24"/>
  <c r="AE32" i="24"/>
  <c r="AD32" i="24"/>
  <c r="AC32" i="24"/>
  <c r="AB32" i="24"/>
  <c r="AA32" i="24"/>
  <c r="Z32" i="24"/>
  <c r="Y32" i="24"/>
  <c r="L32" i="24"/>
  <c r="J32" i="24"/>
  <c r="I32" i="24"/>
  <c r="E32" i="24"/>
  <c r="D32" i="24"/>
  <c r="AF31" i="24"/>
  <c r="AE31" i="24"/>
  <c r="AD31" i="24"/>
  <c r="AC31" i="24"/>
  <c r="AB31" i="24"/>
  <c r="AA31" i="24"/>
  <c r="Z31" i="24"/>
  <c r="Y31" i="24"/>
  <c r="K31" i="24"/>
  <c r="J31" i="24"/>
  <c r="F31" i="24"/>
  <c r="E31" i="24"/>
  <c r="AF30" i="24"/>
  <c r="AE30" i="24"/>
  <c r="AD30" i="24"/>
  <c r="AC30" i="24"/>
  <c r="AB30" i="24"/>
  <c r="AA30" i="24"/>
  <c r="Z30" i="24"/>
  <c r="Y30" i="24"/>
  <c r="L30" i="24"/>
  <c r="K30" i="24"/>
  <c r="G30" i="24"/>
  <c r="F30" i="24"/>
  <c r="D30" i="24"/>
  <c r="AF29" i="24"/>
  <c r="AE29" i="24"/>
  <c r="AD29" i="24"/>
  <c r="AC29" i="24"/>
  <c r="AB29" i="24"/>
  <c r="AA29" i="24"/>
  <c r="Z29" i="24"/>
  <c r="Y29" i="24"/>
  <c r="L29" i="24"/>
  <c r="H29" i="24"/>
  <c r="G29" i="24"/>
  <c r="E29" i="24"/>
  <c r="D29" i="24"/>
  <c r="AF28" i="24"/>
  <c r="AE28" i="24"/>
  <c r="AD28" i="24"/>
  <c r="AC28" i="24"/>
  <c r="AB28" i="24"/>
  <c r="AA28" i="24"/>
  <c r="Z28" i="24"/>
  <c r="Y28" i="24"/>
  <c r="I28" i="24"/>
  <c r="H28" i="24"/>
  <c r="F28" i="24"/>
  <c r="E28" i="24"/>
  <c r="AF27" i="24"/>
  <c r="AE27" i="24"/>
  <c r="AD27" i="24"/>
  <c r="AC27" i="24"/>
  <c r="AB27" i="24"/>
  <c r="AA27" i="24"/>
  <c r="Z27" i="24"/>
  <c r="Y27" i="24"/>
  <c r="J27" i="24"/>
  <c r="G27" i="24"/>
  <c r="F27" i="24"/>
  <c r="AF26" i="24"/>
  <c r="AE26" i="24"/>
  <c r="AD26" i="24"/>
  <c r="AC26" i="24"/>
  <c r="AB26" i="24"/>
  <c r="AA26" i="24"/>
  <c r="Z26" i="24"/>
  <c r="Y26" i="24"/>
  <c r="K26" i="24"/>
  <c r="J26" i="24"/>
  <c r="H26" i="24"/>
  <c r="G26" i="24"/>
  <c r="AF25" i="24"/>
  <c r="AE25" i="24"/>
  <c r="AD25" i="24"/>
  <c r="AC25" i="24"/>
  <c r="AB25" i="24"/>
  <c r="AA25" i="24"/>
  <c r="Z25" i="24"/>
  <c r="Y25" i="24"/>
  <c r="L25" i="24"/>
  <c r="K25" i="24"/>
  <c r="I25" i="24"/>
  <c r="H25" i="24"/>
  <c r="D25" i="24"/>
  <c r="AF24" i="24"/>
  <c r="AF24" i="78" s="1"/>
  <c r="AE24" i="24"/>
  <c r="AE24" i="78" s="1"/>
  <c r="AD24" i="24"/>
  <c r="AD24" i="78" s="1"/>
  <c r="AC24" i="24"/>
  <c r="AC24" i="78" s="1"/>
  <c r="AB24" i="24"/>
  <c r="AB24" i="78" s="1"/>
  <c r="AA24" i="24"/>
  <c r="AA24" i="78" s="1"/>
  <c r="Z24" i="24"/>
  <c r="Z24" i="78" s="1"/>
  <c r="Y24" i="24"/>
  <c r="Y24" i="78" s="1"/>
  <c r="L24" i="24"/>
  <c r="L24" i="78" s="1"/>
  <c r="J24" i="24"/>
  <c r="J24" i="78" s="1"/>
  <c r="I24" i="24"/>
  <c r="I24" i="78" s="1"/>
  <c r="E24" i="24"/>
  <c r="E24" i="78" s="1"/>
  <c r="D24" i="24"/>
  <c r="AF23" i="24"/>
  <c r="AE23" i="24"/>
  <c r="AD23" i="24"/>
  <c r="AC23" i="24"/>
  <c r="AB23" i="24"/>
  <c r="AA23" i="24"/>
  <c r="Z23" i="24"/>
  <c r="Y23" i="24"/>
  <c r="K23" i="24"/>
  <c r="J23" i="24"/>
  <c r="F23" i="24"/>
  <c r="E23" i="24"/>
  <c r="AF22" i="24"/>
  <c r="AE22" i="24"/>
  <c r="AD22" i="24"/>
  <c r="AC22" i="24"/>
  <c r="AB22" i="24"/>
  <c r="AA22" i="24"/>
  <c r="Z22" i="24"/>
  <c r="Y22" i="24"/>
  <c r="L22" i="24"/>
  <c r="K22" i="24"/>
  <c r="G22" i="24"/>
  <c r="F22" i="24"/>
  <c r="D22" i="24"/>
  <c r="AF21" i="24"/>
  <c r="AE21" i="24"/>
  <c r="AD21" i="24"/>
  <c r="AC21" i="24"/>
  <c r="AB21" i="24"/>
  <c r="AA21" i="24"/>
  <c r="Z21" i="24"/>
  <c r="Y21" i="24"/>
  <c r="L21" i="24"/>
  <c r="H21" i="24"/>
  <c r="G21" i="24"/>
  <c r="E21" i="24"/>
  <c r="D21" i="24"/>
  <c r="AF20" i="24"/>
  <c r="AE20" i="24"/>
  <c r="AD20" i="24"/>
  <c r="AC20" i="24"/>
  <c r="AB20" i="24"/>
  <c r="AA20" i="24"/>
  <c r="Z20" i="24"/>
  <c r="Y20" i="24"/>
  <c r="K20" i="24"/>
  <c r="I20" i="24"/>
  <c r="F20" i="24"/>
  <c r="E20" i="24"/>
  <c r="AF19" i="24"/>
  <c r="AE19" i="24"/>
  <c r="AD19" i="24"/>
  <c r="AC19" i="24"/>
  <c r="AB19" i="24"/>
  <c r="AA19" i="24"/>
  <c r="Z19" i="24"/>
  <c r="Y19" i="24"/>
  <c r="L19" i="24"/>
  <c r="J19" i="24"/>
  <c r="I19" i="24"/>
  <c r="G19" i="24"/>
  <c r="F19" i="24"/>
  <c r="AF18" i="24"/>
  <c r="AE18" i="24"/>
  <c r="AD18" i="24"/>
  <c r="AC18" i="24"/>
  <c r="AB18" i="24"/>
  <c r="AA18" i="24"/>
  <c r="Z18" i="24"/>
  <c r="Y18" i="24"/>
  <c r="K18" i="24"/>
  <c r="J18" i="24"/>
  <c r="H18" i="24"/>
  <c r="G18" i="24"/>
  <c r="AF17" i="24"/>
  <c r="AE17" i="24"/>
  <c r="AD17" i="24"/>
  <c r="AC17" i="24"/>
  <c r="AB17" i="24"/>
  <c r="AA17" i="24"/>
  <c r="Z17" i="24"/>
  <c r="Y17" i="24"/>
  <c r="L17" i="24"/>
  <c r="K17" i="24"/>
  <c r="I17" i="24"/>
  <c r="H17" i="24"/>
  <c r="F17" i="24"/>
  <c r="D17" i="24"/>
  <c r="AF16" i="24"/>
  <c r="AE16" i="24"/>
  <c r="AD16" i="24"/>
  <c r="AC16" i="24"/>
  <c r="AB16" i="24"/>
  <c r="AA16" i="24"/>
  <c r="Z16" i="24"/>
  <c r="Y16" i="24"/>
  <c r="L16" i="24"/>
  <c r="J16" i="24"/>
  <c r="I16" i="24"/>
  <c r="E16" i="24"/>
  <c r="D16" i="24"/>
  <c r="AF15" i="24"/>
  <c r="AE15" i="24"/>
  <c r="AD15" i="24"/>
  <c r="AC15" i="24"/>
  <c r="AB15" i="24"/>
  <c r="AA15" i="24"/>
  <c r="Z15" i="24"/>
  <c r="Y15" i="24"/>
  <c r="K15" i="24"/>
  <c r="J15" i="24"/>
  <c r="H15" i="24"/>
  <c r="F15" i="24"/>
  <c r="E15" i="24"/>
  <c r="AF14" i="24"/>
  <c r="AE14" i="24"/>
  <c r="AD14" i="24"/>
  <c r="AC14" i="24"/>
  <c r="AB14" i="24"/>
  <c r="AA14" i="24"/>
  <c r="Z14" i="24"/>
  <c r="Y14" i="24"/>
  <c r="L14" i="24"/>
  <c r="K14" i="24"/>
  <c r="I14" i="24"/>
  <c r="G14" i="24"/>
  <c r="F14" i="24"/>
  <c r="D14" i="24"/>
  <c r="AF13" i="24"/>
  <c r="AE13" i="24"/>
  <c r="AD13" i="24"/>
  <c r="AC13" i="24"/>
  <c r="AB13" i="24"/>
  <c r="AA13" i="24"/>
  <c r="Z13" i="24"/>
  <c r="Y13" i="24"/>
  <c r="L13" i="24"/>
  <c r="J13" i="24"/>
  <c r="H13" i="24"/>
  <c r="E13" i="24"/>
  <c r="D13" i="24"/>
  <c r="AF12" i="24"/>
  <c r="AE12" i="24"/>
  <c r="AD12" i="24"/>
  <c r="AC12" i="24"/>
  <c r="AB12" i="24"/>
  <c r="AA12" i="24"/>
  <c r="Z12" i="24"/>
  <c r="Y12" i="24"/>
  <c r="K12" i="24"/>
  <c r="I12" i="24"/>
  <c r="H12" i="24"/>
  <c r="F12" i="24"/>
  <c r="E12" i="24"/>
  <c r="AF11" i="24"/>
  <c r="AF11" i="78" s="1"/>
  <c r="AE11" i="24"/>
  <c r="AE11" i="78" s="1"/>
  <c r="AD11" i="24"/>
  <c r="AD11" i="78" s="1"/>
  <c r="AC11" i="24"/>
  <c r="AC11" i="78" s="1"/>
  <c r="AB11" i="24"/>
  <c r="AB11" i="78" s="1"/>
  <c r="AA11" i="24"/>
  <c r="AA11" i="78" s="1"/>
  <c r="Z11" i="24"/>
  <c r="Z11" i="78" s="1"/>
  <c r="Y11" i="24"/>
  <c r="Y11" i="78" s="1"/>
  <c r="J11" i="24"/>
  <c r="I11" i="24"/>
  <c r="G11" i="24"/>
  <c r="F11" i="24"/>
  <c r="AF10" i="24"/>
  <c r="AE10" i="24"/>
  <c r="AD10" i="24"/>
  <c r="AC10" i="24"/>
  <c r="AB10" i="24"/>
  <c r="AA10" i="24"/>
  <c r="Z10" i="24"/>
  <c r="Y10" i="24"/>
  <c r="K10" i="24"/>
  <c r="J10" i="24"/>
  <c r="H10" i="24"/>
  <c r="G10" i="24"/>
  <c r="E10" i="24"/>
  <c r="AF9" i="24"/>
  <c r="AE9" i="24"/>
  <c r="AD9" i="24"/>
  <c r="AC9" i="24"/>
  <c r="AB9" i="24"/>
  <c r="AA9" i="24"/>
  <c r="Z9" i="24"/>
  <c r="Y9" i="24"/>
  <c r="L9" i="24"/>
  <c r="K9" i="24"/>
  <c r="I9" i="24"/>
  <c r="H9" i="24"/>
  <c r="D9" i="24"/>
  <c r="AF8" i="24"/>
  <c r="AE8" i="24"/>
  <c r="AD8" i="24"/>
  <c r="AC8" i="24"/>
  <c r="AB8" i="24"/>
  <c r="AA8" i="24"/>
  <c r="Z8" i="24"/>
  <c r="Y8" i="24"/>
  <c r="L8" i="24"/>
  <c r="J8" i="24"/>
  <c r="I8" i="24"/>
  <c r="G8" i="24"/>
  <c r="E8" i="24"/>
  <c r="D8" i="24"/>
  <c r="AF7" i="24"/>
  <c r="AE7" i="24"/>
  <c r="AD7" i="24"/>
  <c r="AC7" i="24"/>
  <c r="AB7" i="24"/>
  <c r="AA7" i="24"/>
  <c r="Z7" i="24"/>
  <c r="Y7" i="24"/>
  <c r="K7" i="24"/>
  <c r="J7" i="24"/>
  <c r="H7" i="24"/>
  <c r="F7" i="24"/>
  <c r="E7" i="24"/>
  <c r="AF6" i="24"/>
  <c r="AE6" i="24"/>
  <c r="AD6" i="24"/>
  <c r="AC6" i="24"/>
  <c r="AB6" i="24"/>
  <c r="AA6" i="24"/>
  <c r="Z6" i="24"/>
  <c r="Y6" i="24"/>
  <c r="L6" i="24"/>
  <c r="K6" i="24"/>
  <c r="I6" i="24"/>
  <c r="G6" i="24"/>
  <c r="D6" i="24"/>
  <c r="V232" i="24"/>
  <c r="T232" i="24"/>
  <c r="R232" i="24"/>
  <c r="Q232" i="24"/>
  <c r="P232" i="24"/>
  <c r="O232" i="24"/>
  <c r="L232" i="24"/>
  <c r="J232" i="24"/>
  <c r="H232" i="24"/>
  <c r="G232" i="24"/>
  <c r="F232" i="24"/>
  <c r="E232" i="24"/>
  <c r="U231" i="24"/>
  <c r="S231" i="24"/>
  <c r="R231" i="24"/>
  <c r="Q231" i="24"/>
  <c r="P231" i="24"/>
  <c r="K231" i="24"/>
  <c r="I231" i="24"/>
  <c r="H231" i="24"/>
  <c r="G231" i="24"/>
  <c r="F231" i="24"/>
  <c r="V230" i="24"/>
  <c r="T230" i="24"/>
  <c r="S230" i="24"/>
  <c r="R230" i="24"/>
  <c r="Q230" i="24"/>
  <c r="L230" i="24"/>
  <c r="J230" i="24"/>
  <c r="I230" i="24"/>
  <c r="H230" i="24"/>
  <c r="G230" i="24"/>
  <c r="D230" i="24"/>
  <c r="U229" i="24"/>
  <c r="T229" i="24"/>
  <c r="S229" i="24"/>
  <c r="R229" i="24"/>
  <c r="O229" i="24"/>
  <c r="K229" i="24"/>
  <c r="J229" i="24"/>
  <c r="I229" i="24"/>
  <c r="H229" i="24"/>
  <c r="E229" i="24"/>
  <c r="V228" i="24"/>
  <c r="U228" i="24"/>
  <c r="T228" i="24"/>
  <c r="S228" i="24"/>
  <c r="P228" i="24"/>
  <c r="L228" i="24"/>
  <c r="K228" i="24"/>
  <c r="J228" i="24"/>
  <c r="I228" i="24"/>
  <c r="F228" i="24"/>
  <c r="D228" i="24"/>
  <c r="V227" i="24"/>
  <c r="U227" i="24"/>
  <c r="T227" i="24"/>
  <c r="Q227" i="24"/>
  <c r="O227" i="24"/>
  <c r="L227" i="24"/>
  <c r="K227" i="24"/>
  <c r="J227" i="24"/>
  <c r="G227" i="24"/>
  <c r="E227" i="24"/>
  <c r="D227" i="24"/>
  <c r="V226" i="24"/>
  <c r="U226" i="24"/>
  <c r="R226" i="24"/>
  <c r="P226" i="24"/>
  <c r="O226" i="24"/>
  <c r="L226" i="24"/>
  <c r="K226" i="24"/>
  <c r="H226" i="24"/>
  <c r="F226" i="24"/>
  <c r="E226" i="24"/>
  <c r="D226" i="24"/>
  <c r="V225" i="24"/>
  <c r="S225" i="24"/>
  <c r="Q225" i="24"/>
  <c r="P225" i="24"/>
  <c r="O225" i="24"/>
  <c r="L225" i="24"/>
  <c r="I225" i="24"/>
  <c r="G225" i="24"/>
  <c r="F225" i="24"/>
  <c r="E225" i="24"/>
  <c r="D225" i="24"/>
  <c r="T224" i="24"/>
  <c r="R224" i="24"/>
  <c r="Q224" i="24"/>
  <c r="P224" i="24"/>
  <c r="O224" i="24"/>
  <c r="J224" i="24"/>
  <c r="H224" i="24"/>
  <c r="G224" i="24"/>
  <c r="F224" i="24"/>
  <c r="E224" i="24"/>
  <c r="U223" i="24"/>
  <c r="S223" i="24"/>
  <c r="R223" i="24"/>
  <c r="Q223" i="24"/>
  <c r="P223" i="24"/>
  <c r="O223" i="24"/>
  <c r="K223" i="24"/>
  <c r="I223" i="24"/>
  <c r="H223" i="24"/>
  <c r="G223" i="24"/>
  <c r="F223" i="24"/>
  <c r="V222" i="24"/>
  <c r="T222" i="24"/>
  <c r="S222" i="24"/>
  <c r="R222" i="24"/>
  <c r="Q222" i="24"/>
  <c r="L222" i="24"/>
  <c r="J222" i="24"/>
  <c r="I222" i="24"/>
  <c r="H222" i="24"/>
  <c r="G222" i="24"/>
  <c r="E222" i="24"/>
  <c r="D222" i="24"/>
  <c r="U221" i="24"/>
  <c r="T221" i="24"/>
  <c r="S221" i="24"/>
  <c r="R221" i="24"/>
  <c r="O221" i="24"/>
  <c r="K221" i="24"/>
  <c r="J221" i="24"/>
  <c r="I221" i="24"/>
  <c r="H221" i="24"/>
  <c r="G221" i="24"/>
  <c r="E221" i="24"/>
  <c r="V220" i="24"/>
  <c r="U220" i="24"/>
  <c r="T220" i="24"/>
  <c r="S220" i="24"/>
  <c r="P220" i="24"/>
  <c r="L220" i="24"/>
  <c r="K220" i="24"/>
  <c r="J220" i="24"/>
  <c r="I220" i="24"/>
  <c r="F220" i="24"/>
  <c r="D220" i="24"/>
  <c r="V219" i="24"/>
  <c r="U219" i="24"/>
  <c r="T219" i="24"/>
  <c r="Q219" i="24"/>
  <c r="O219" i="24"/>
  <c r="L219" i="24"/>
  <c r="K219" i="24"/>
  <c r="J219" i="24"/>
  <c r="G219" i="24"/>
  <c r="E219" i="24"/>
  <c r="D219" i="24"/>
  <c r="V218" i="24"/>
  <c r="U218" i="24"/>
  <c r="R218" i="24"/>
  <c r="P218" i="24"/>
  <c r="O218" i="24"/>
  <c r="L218" i="24"/>
  <c r="L218" i="78" s="1"/>
  <c r="K218" i="24"/>
  <c r="K218" i="78" s="1"/>
  <c r="H218" i="24"/>
  <c r="H218" i="78" s="1"/>
  <c r="F218" i="24"/>
  <c r="F218" i="78" s="1"/>
  <c r="E218" i="24"/>
  <c r="E218" i="78" s="1"/>
  <c r="D218" i="24"/>
  <c r="D218" i="78" s="1"/>
  <c r="V217" i="24"/>
  <c r="U217" i="24"/>
  <c r="T217" i="24"/>
  <c r="S217" i="24"/>
  <c r="Q217" i="24"/>
  <c r="P217" i="24"/>
  <c r="O217" i="24"/>
  <c r="L217" i="24"/>
  <c r="I217" i="24"/>
  <c r="G217" i="24"/>
  <c r="F217" i="24"/>
  <c r="E217" i="24"/>
  <c r="D217" i="24"/>
  <c r="T216" i="24"/>
  <c r="R216" i="24"/>
  <c r="Q216" i="24"/>
  <c r="P216" i="24"/>
  <c r="O216" i="24"/>
  <c r="J216" i="24"/>
  <c r="H216" i="24"/>
  <c r="G216" i="24"/>
  <c r="F216" i="24"/>
  <c r="E216" i="24"/>
  <c r="V215" i="24"/>
  <c r="U215" i="24"/>
  <c r="S215" i="24"/>
  <c r="R215" i="24"/>
  <c r="Q215" i="24"/>
  <c r="P215" i="24"/>
  <c r="K215" i="24"/>
  <c r="I215" i="24"/>
  <c r="H215" i="24"/>
  <c r="G215" i="24"/>
  <c r="F215" i="24"/>
  <c r="V214" i="24"/>
  <c r="T214" i="24"/>
  <c r="S214" i="24"/>
  <c r="R214" i="24"/>
  <c r="Q214" i="24"/>
  <c r="L214" i="24"/>
  <c r="J214" i="24"/>
  <c r="I214" i="24"/>
  <c r="H214" i="24"/>
  <c r="G214" i="24"/>
  <c r="F214" i="24"/>
  <c r="D214" i="24"/>
  <c r="U213" i="24"/>
  <c r="T213" i="24"/>
  <c r="S213" i="24"/>
  <c r="R213" i="24"/>
  <c r="O213" i="24"/>
  <c r="K213" i="24"/>
  <c r="J213" i="24"/>
  <c r="I213" i="24"/>
  <c r="H213" i="24"/>
  <c r="E213" i="24"/>
  <c r="V212" i="24"/>
  <c r="U212" i="24"/>
  <c r="T212" i="24"/>
  <c r="S212" i="24"/>
  <c r="P212" i="24"/>
  <c r="L212" i="24"/>
  <c r="K212" i="24"/>
  <c r="J212" i="24"/>
  <c r="I212" i="24"/>
  <c r="F212" i="24"/>
  <c r="D212" i="24"/>
  <c r="V211" i="24"/>
  <c r="U211" i="24"/>
  <c r="T211" i="24"/>
  <c r="Q211" i="24"/>
  <c r="O211" i="24"/>
  <c r="L211" i="24"/>
  <c r="K211" i="24"/>
  <c r="J211" i="24"/>
  <c r="G211" i="24"/>
  <c r="E211" i="24"/>
  <c r="D211" i="24"/>
  <c r="V210" i="24"/>
  <c r="U210" i="24"/>
  <c r="R210" i="24"/>
  <c r="P210" i="24"/>
  <c r="O210" i="24"/>
  <c r="L210" i="24"/>
  <c r="K210" i="24"/>
  <c r="H210" i="24"/>
  <c r="F210" i="24"/>
  <c r="E210" i="24"/>
  <c r="D210" i="24"/>
  <c r="V209" i="24"/>
  <c r="S209" i="24"/>
  <c r="Q209" i="24"/>
  <c r="P209" i="24"/>
  <c r="O209" i="24"/>
  <c r="L209" i="24"/>
  <c r="I209" i="24"/>
  <c r="G209" i="24"/>
  <c r="F209" i="24"/>
  <c r="E209" i="24"/>
  <c r="D209" i="24"/>
  <c r="T208" i="24"/>
  <c r="R208" i="24"/>
  <c r="Q208" i="24"/>
  <c r="P208" i="24"/>
  <c r="O208" i="24"/>
  <c r="L208" i="24"/>
  <c r="J208" i="24"/>
  <c r="H208" i="24"/>
  <c r="G208" i="24"/>
  <c r="F208" i="24"/>
  <c r="E208" i="24"/>
  <c r="V207" i="24"/>
  <c r="U207" i="24"/>
  <c r="S207" i="24"/>
  <c r="R207" i="24"/>
  <c r="Q207" i="24"/>
  <c r="P207" i="24"/>
  <c r="K207" i="24"/>
  <c r="I207" i="24"/>
  <c r="H207" i="24"/>
  <c r="G207" i="24"/>
  <c r="F207" i="24"/>
  <c r="V206" i="24"/>
  <c r="T206" i="24"/>
  <c r="S206" i="24"/>
  <c r="R206" i="24"/>
  <c r="Q206" i="24"/>
  <c r="L206" i="24"/>
  <c r="J206" i="24"/>
  <c r="I206" i="24"/>
  <c r="H206" i="24"/>
  <c r="G206" i="24"/>
  <c r="F206" i="24"/>
  <c r="D206" i="24"/>
  <c r="U205" i="24"/>
  <c r="T205" i="24"/>
  <c r="S205" i="24"/>
  <c r="R205" i="24"/>
  <c r="O205" i="24"/>
  <c r="K205" i="24"/>
  <c r="K205" i="78" s="1"/>
  <c r="J205" i="24"/>
  <c r="J205" i="78" s="1"/>
  <c r="I205" i="24"/>
  <c r="I205" i="78" s="1"/>
  <c r="H205" i="24"/>
  <c r="H205" i="78" s="1"/>
  <c r="E205" i="24"/>
  <c r="E205" i="78" s="1"/>
  <c r="V204" i="24"/>
  <c r="U204" i="24"/>
  <c r="T204" i="24"/>
  <c r="S204" i="24"/>
  <c r="R204" i="24"/>
  <c r="P204" i="24"/>
  <c r="L204" i="24"/>
  <c r="K204" i="24"/>
  <c r="J204" i="24"/>
  <c r="I204" i="24"/>
  <c r="F204" i="24"/>
  <c r="D204" i="24"/>
  <c r="V203" i="24"/>
  <c r="U203" i="24"/>
  <c r="T203" i="24"/>
  <c r="R203" i="24"/>
  <c r="Q203" i="24"/>
  <c r="O203" i="24"/>
  <c r="L203" i="24"/>
  <c r="K203" i="24"/>
  <c r="J203" i="24"/>
  <c r="G203" i="24"/>
  <c r="E203" i="24"/>
  <c r="D203" i="24"/>
  <c r="V202" i="24"/>
  <c r="U202" i="24"/>
  <c r="T202" i="24"/>
  <c r="R202" i="24"/>
  <c r="P202" i="24"/>
  <c r="O202" i="24"/>
  <c r="L202" i="24"/>
  <c r="K202" i="24"/>
  <c r="J202" i="24"/>
  <c r="H202" i="24"/>
  <c r="F202" i="24"/>
  <c r="E202" i="24"/>
  <c r="D202" i="24"/>
  <c r="V201" i="24"/>
  <c r="S201" i="24"/>
  <c r="Q201" i="24"/>
  <c r="P201" i="24"/>
  <c r="O201" i="24"/>
  <c r="L201" i="24"/>
  <c r="J201" i="24"/>
  <c r="I201" i="24"/>
  <c r="G201" i="24"/>
  <c r="F201" i="24"/>
  <c r="E201" i="24"/>
  <c r="D201" i="24"/>
  <c r="T200" i="24"/>
  <c r="R200" i="24"/>
  <c r="Q200" i="24"/>
  <c r="P200" i="24"/>
  <c r="O200" i="24"/>
  <c r="J200" i="24"/>
  <c r="H200" i="24"/>
  <c r="G200" i="24"/>
  <c r="F200" i="24"/>
  <c r="E200" i="24"/>
  <c r="U199" i="24"/>
  <c r="S199" i="24"/>
  <c r="R199" i="24"/>
  <c r="Q199" i="24"/>
  <c r="P199" i="24"/>
  <c r="L199" i="24"/>
  <c r="K199" i="24"/>
  <c r="I199" i="24"/>
  <c r="H199" i="24"/>
  <c r="G199" i="24"/>
  <c r="F199" i="24"/>
  <c r="V198" i="24"/>
  <c r="T198" i="24"/>
  <c r="S198" i="24"/>
  <c r="R198" i="24"/>
  <c r="Q198" i="24"/>
  <c r="L198" i="24"/>
  <c r="J198" i="24"/>
  <c r="I198" i="24"/>
  <c r="H198" i="24"/>
  <c r="G198" i="24"/>
  <c r="D198" i="24"/>
  <c r="U197" i="24"/>
  <c r="T197" i="24"/>
  <c r="S197" i="24"/>
  <c r="R197" i="24"/>
  <c r="P197" i="24"/>
  <c r="O197" i="24"/>
  <c r="K197" i="24"/>
  <c r="J197" i="24"/>
  <c r="I197" i="24"/>
  <c r="H197" i="24"/>
  <c r="E197" i="24"/>
  <c r="V196" i="24"/>
  <c r="U196" i="24"/>
  <c r="T196" i="24"/>
  <c r="S196" i="24"/>
  <c r="P196" i="24"/>
  <c r="L196" i="24"/>
  <c r="K196" i="24"/>
  <c r="J196" i="24"/>
  <c r="I196" i="24"/>
  <c r="F196" i="24"/>
  <c r="D196" i="24"/>
  <c r="V195" i="24"/>
  <c r="U195" i="24"/>
  <c r="T195" i="24"/>
  <c r="R195" i="24"/>
  <c r="Q195" i="24"/>
  <c r="O195" i="24"/>
  <c r="L195" i="24"/>
  <c r="K195" i="24"/>
  <c r="J195" i="24"/>
  <c r="G195" i="24"/>
  <c r="E195" i="24"/>
  <c r="D195" i="24"/>
  <c r="V194" i="24"/>
  <c r="U194" i="24"/>
  <c r="R194" i="24"/>
  <c r="P194" i="24"/>
  <c r="O194" i="24"/>
  <c r="L194" i="24"/>
  <c r="K194" i="24"/>
  <c r="H194" i="24"/>
  <c r="F194" i="24"/>
  <c r="E194" i="24"/>
  <c r="D194" i="24"/>
  <c r="V193" i="24"/>
  <c r="T193" i="24"/>
  <c r="S193" i="24"/>
  <c r="Q193" i="24"/>
  <c r="P193" i="24"/>
  <c r="O193" i="24"/>
  <c r="L193" i="24"/>
  <c r="K193" i="24"/>
  <c r="I193" i="24"/>
  <c r="G193" i="24"/>
  <c r="F193" i="24"/>
  <c r="E193" i="24"/>
  <c r="D193" i="24"/>
  <c r="T192" i="24"/>
  <c r="R192" i="24"/>
  <c r="Q192" i="24"/>
  <c r="P192" i="24"/>
  <c r="O192" i="24"/>
  <c r="J192" i="24"/>
  <c r="H192" i="24"/>
  <c r="G192" i="24"/>
  <c r="F192" i="24"/>
  <c r="E192" i="24"/>
  <c r="U191" i="24"/>
  <c r="S191" i="24"/>
  <c r="R191" i="24"/>
  <c r="Q191" i="24"/>
  <c r="P191" i="24"/>
  <c r="K191" i="24"/>
  <c r="I191" i="24"/>
  <c r="H191" i="24"/>
  <c r="G191" i="24"/>
  <c r="F191" i="24"/>
  <c r="E191" i="24"/>
  <c r="V190" i="24"/>
  <c r="T190" i="24"/>
  <c r="S190" i="24"/>
  <c r="R190" i="24"/>
  <c r="Q190" i="24"/>
  <c r="L190" i="24"/>
  <c r="J190" i="24"/>
  <c r="I190" i="24"/>
  <c r="H190" i="24"/>
  <c r="G190" i="24"/>
  <c r="D190" i="24"/>
  <c r="U189" i="24"/>
  <c r="T189" i="24"/>
  <c r="S189" i="24"/>
  <c r="R189" i="24"/>
  <c r="P189" i="24"/>
  <c r="O189" i="24"/>
  <c r="K189" i="24"/>
  <c r="J189" i="24"/>
  <c r="I189" i="24"/>
  <c r="H189" i="24"/>
  <c r="E189" i="24"/>
  <c r="V188" i="24"/>
  <c r="U188" i="24"/>
  <c r="T188" i="24"/>
  <c r="S188" i="24"/>
  <c r="P188" i="24"/>
  <c r="L188" i="24"/>
  <c r="K188" i="24"/>
  <c r="J188" i="24"/>
  <c r="I188" i="24"/>
  <c r="F188" i="24"/>
  <c r="D188" i="24"/>
  <c r="V187" i="24"/>
  <c r="U187" i="24"/>
  <c r="T187" i="24"/>
  <c r="S187" i="24"/>
  <c r="Q187" i="24"/>
  <c r="O187" i="24"/>
  <c r="L187" i="24"/>
  <c r="K187" i="24"/>
  <c r="J187" i="24"/>
  <c r="G187" i="24"/>
  <c r="E187" i="24"/>
  <c r="D187" i="24"/>
  <c r="V186" i="24"/>
  <c r="U186" i="24"/>
  <c r="R186" i="24"/>
  <c r="P186" i="24"/>
  <c r="O186" i="24"/>
  <c r="L186" i="24"/>
  <c r="K186" i="24"/>
  <c r="H186" i="24"/>
  <c r="F186" i="24"/>
  <c r="E186" i="24"/>
  <c r="D186" i="24"/>
  <c r="V185" i="24"/>
  <c r="S185" i="24"/>
  <c r="Q185" i="24"/>
  <c r="P185" i="24"/>
  <c r="O185" i="24"/>
  <c r="L185" i="24"/>
  <c r="I185" i="24"/>
  <c r="G185" i="24"/>
  <c r="F185" i="24"/>
  <c r="E185" i="24"/>
  <c r="D185" i="24"/>
  <c r="T184" i="24"/>
  <c r="R184" i="24"/>
  <c r="Q184" i="24"/>
  <c r="P184" i="24"/>
  <c r="O184" i="24"/>
  <c r="J184" i="24"/>
  <c r="H184" i="24"/>
  <c r="G184" i="24"/>
  <c r="F184" i="24"/>
  <c r="E184" i="24"/>
  <c r="D184" i="24"/>
  <c r="U183" i="24"/>
  <c r="S183" i="24"/>
  <c r="R183" i="24"/>
  <c r="Q183" i="24"/>
  <c r="P183" i="24"/>
  <c r="L183" i="24"/>
  <c r="K183" i="24"/>
  <c r="I183" i="24"/>
  <c r="H183" i="24"/>
  <c r="G183" i="24"/>
  <c r="F183" i="24"/>
  <c r="V182" i="24"/>
  <c r="T182" i="24"/>
  <c r="S182" i="24"/>
  <c r="R182" i="24"/>
  <c r="Q182" i="24"/>
  <c r="L182" i="24"/>
  <c r="J182" i="24"/>
  <c r="I182" i="24"/>
  <c r="H182" i="24"/>
  <c r="G182" i="24"/>
  <c r="D182" i="24"/>
  <c r="U181" i="24"/>
  <c r="T181" i="24"/>
  <c r="S181" i="24"/>
  <c r="R181" i="24"/>
  <c r="P181" i="24"/>
  <c r="O181" i="24"/>
  <c r="K181" i="24"/>
  <c r="K181" i="78" s="1"/>
  <c r="J181" i="24"/>
  <c r="J181" i="78" s="1"/>
  <c r="I181" i="24"/>
  <c r="I181" i="78" s="1"/>
  <c r="H181" i="24"/>
  <c r="H181" i="78" s="1"/>
  <c r="E181" i="24"/>
  <c r="E181" i="78" s="1"/>
  <c r="V180" i="24"/>
  <c r="U180" i="24"/>
  <c r="T180" i="24"/>
  <c r="S180" i="24"/>
  <c r="P180" i="24"/>
  <c r="L180" i="24"/>
  <c r="K180" i="24"/>
  <c r="J180" i="24"/>
  <c r="I180" i="24"/>
  <c r="F180" i="24"/>
  <c r="D180" i="24"/>
  <c r="V179" i="24"/>
  <c r="U179" i="24"/>
  <c r="T179" i="24"/>
  <c r="R179" i="24"/>
  <c r="Q179" i="24"/>
  <c r="O179" i="24"/>
  <c r="L179" i="24"/>
  <c r="K179" i="24"/>
  <c r="J179" i="24"/>
  <c r="G179" i="24"/>
  <c r="E179" i="24"/>
  <c r="D179" i="24"/>
  <c r="V178" i="24"/>
  <c r="U178" i="24"/>
  <c r="R178" i="24"/>
  <c r="P178" i="24"/>
  <c r="O178" i="24"/>
  <c r="L178" i="24"/>
  <c r="K178" i="24"/>
  <c r="J178" i="24"/>
  <c r="H178" i="24"/>
  <c r="F178" i="24"/>
  <c r="E178" i="24"/>
  <c r="D178" i="24"/>
  <c r="V177" i="24"/>
  <c r="S177" i="24"/>
  <c r="Q177" i="24"/>
  <c r="P177" i="24"/>
  <c r="O177" i="24"/>
  <c r="L177" i="24"/>
  <c r="I177" i="24"/>
  <c r="G177" i="24"/>
  <c r="F177" i="24"/>
  <c r="E177" i="24"/>
  <c r="D177" i="24"/>
  <c r="T176" i="24"/>
  <c r="R176" i="24"/>
  <c r="Q176" i="24"/>
  <c r="P176" i="24"/>
  <c r="O176" i="24"/>
  <c r="J176" i="24"/>
  <c r="H176" i="24"/>
  <c r="G176" i="24"/>
  <c r="F176" i="24"/>
  <c r="E176" i="24"/>
  <c r="D176" i="24"/>
  <c r="U175" i="24"/>
  <c r="S175" i="24"/>
  <c r="R175" i="24"/>
  <c r="Q175" i="24"/>
  <c r="P175" i="24"/>
  <c r="L175" i="24"/>
  <c r="K175" i="24"/>
  <c r="I175" i="24"/>
  <c r="H175" i="24"/>
  <c r="G175" i="24"/>
  <c r="F175" i="24"/>
  <c r="V174" i="24"/>
  <c r="T174" i="24"/>
  <c r="S174" i="24"/>
  <c r="R174" i="24"/>
  <c r="Q174" i="24"/>
  <c r="P174" i="24"/>
  <c r="L174" i="24"/>
  <c r="J174" i="24"/>
  <c r="I174" i="24"/>
  <c r="H174" i="24"/>
  <c r="G174" i="24"/>
  <c r="D174" i="24"/>
  <c r="U173" i="24"/>
  <c r="T173" i="24"/>
  <c r="S173" i="24"/>
  <c r="R173" i="24"/>
  <c r="O173" i="24"/>
  <c r="K173" i="24"/>
  <c r="J173" i="24"/>
  <c r="I173" i="24"/>
  <c r="H173" i="24"/>
  <c r="E173" i="24"/>
  <c r="V172" i="24"/>
  <c r="U172" i="24"/>
  <c r="T172" i="24"/>
  <c r="S172" i="24"/>
  <c r="R172" i="24"/>
  <c r="P172" i="24"/>
  <c r="L172" i="24"/>
  <c r="K172" i="24"/>
  <c r="J172" i="24"/>
  <c r="I172" i="24"/>
  <c r="H172" i="24"/>
  <c r="F172" i="24"/>
  <c r="D172" i="24"/>
  <c r="V171" i="24"/>
  <c r="U171" i="24"/>
  <c r="T171" i="24"/>
  <c r="Q171" i="24"/>
  <c r="O171" i="24"/>
  <c r="L171" i="24"/>
  <c r="K171" i="24"/>
  <c r="J171" i="24"/>
  <c r="G171" i="24"/>
  <c r="E171" i="24"/>
  <c r="D171" i="24"/>
  <c r="V170" i="24"/>
  <c r="U170" i="24"/>
  <c r="R170" i="24"/>
  <c r="P170" i="24"/>
  <c r="O170" i="24"/>
  <c r="L170" i="24"/>
  <c r="K170" i="24"/>
  <c r="H170" i="24"/>
  <c r="F170" i="24"/>
  <c r="E170" i="24"/>
  <c r="D170" i="24"/>
  <c r="V169" i="24"/>
  <c r="S169" i="24"/>
  <c r="Q169" i="24"/>
  <c r="P169" i="24"/>
  <c r="O169" i="24"/>
  <c r="L169" i="24"/>
  <c r="I169" i="24"/>
  <c r="G169" i="24"/>
  <c r="F169" i="24"/>
  <c r="E169" i="24"/>
  <c r="D169" i="24"/>
  <c r="T168" i="24"/>
  <c r="R168" i="24"/>
  <c r="Q168" i="24"/>
  <c r="P168" i="24"/>
  <c r="O168" i="24"/>
  <c r="J168" i="24"/>
  <c r="H168" i="24"/>
  <c r="G168" i="24"/>
  <c r="F168" i="24"/>
  <c r="E168" i="24"/>
  <c r="U167" i="24"/>
  <c r="S167" i="24"/>
  <c r="R167" i="24"/>
  <c r="Q167" i="24"/>
  <c r="P167" i="24"/>
  <c r="K167" i="24"/>
  <c r="K167" i="78" s="1"/>
  <c r="I167" i="24"/>
  <c r="I167" i="78" s="1"/>
  <c r="H167" i="24"/>
  <c r="H167" i="78" s="1"/>
  <c r="G167" i="24"/>
  <c r="G167" i="78" s="1"/>
  <c r="F167" i="24"/>
  <c r="F167" i="78" s="1"/>
  <c r="V166" i="24"/>
  <c r="T166" i="24"/>
  <c r="S166" i="24"/>
  <c r="R166" i="24"/>
  <c r="Q166" i="24"/>
  <c r="L166" i="24"/>
  <c r="J166" i="24"/>
  <c r="I166" i="24"/>
  <c r="H166" i="24"/>
  <c r="G166" i="24"/>
  <c r="D166" i="24"/>
  <c r="U165" i="24"/>
  <c r="T165" i="24"/>
  <c r="S165" i="24"/>
  <c r="R165" i="24"/>
  <c r="O165" i="24"/>
  <c r="K165" i="24"/>
  <c r="J165" i="24"/>
  <c r="I165" i="24"/>
  <c r="H165" i="24"/>
  <c r="E165" i="24"/>
  <c r="V164" i="24"/>
  <c r="U164" i="24"/>
  <c r="T164" i="24"/>
  <c r="S164" i="24"/>
  <c r="P164" i="24"/>
  <c r="L164" i="24"/>
  <c r="K164" i="24"/>
  <c r="J164" i="24"/>
  <c r="I164" i="24"/>
  <c r="F164" i="24"/>
  <c r="D164" i="24"/>
  <c r="V163" i="24"/>
  <c r="U163" i="24"/>
  <c r="T163" i="24"/>
  <c r="Q163" i="24"/>
  <c r="O163" i="24"/>
  <c r="L163" i="24"/>
  <c r="K163" i="24"/>
  <c r="J163" i="24"/>
  <c r="I163" i="24"/>
  <c r="H163" i="24"/>
  <c r="G163" i="24"/>
  <c r="E163" i="24"/>
  <c r="D163" i="24"/>
  <c r="V162" i="24"/>
  <c r="U162" i="24"/>
  <c r="R162" i="24"/>
  <c r="P162" i="24"/>
  <c r="O162" i="24"/>
  <c r="L162" i="24"/>
  <c r="K162" i="24"/>
  <c r="H162" i="24"/>
  <c r="F162" i="24"/>
  <c r="E162" i="24"/>
  <c r="D162" i="24"/>
  <c r="V161" i="24"/>
  <c r="S161" i="24"/>
  <c r="Q161" i="24"/>
  <c r="P161" i="24"/>
  <c r="O161" i="24"/>
  <c r="L161" i="24"/>
  <c r="J161" i="24"/>
  <c r="I161" i="24"/>
  <c r="G161" i="24"/>
  <c r="F161" i="24"/>
  <c r="E161" i="24"/>
  <c r="D161" i="24"/>
  <c r="V160" i="24"/>
  <c r="T160" i="24"/>
  <c r="R160" i="24"/>
  <c r="Q160" i="24"/>
  <c r="P160" i="24"/>
  <c r="O160" i="24"/>
  <c r="J160" i="24"/>
  <c r="H160" i="24"/>
  <c r="G160" i="24"/>
  <c r="F160" i="24"/>
  <c r="E160" i="24"/>
  <c r="U159" i="24"/>
  <c r="S159" i="24"/>
  <c r="R159" i="24"/>
  <c r="Q159" i="24"/>
  <c r="P159" i="24"/>
  <c r="O159" i="24"/>
  <c r="K159" i="24"/>
  <c r="I159" i="24"/>
  <c r="H159" i="24"/>
  <c r="G159" i="24"/>
  <c r="F159" i="24"/>
  <c r="D159" i="24"/>
  <c r="V158" i="24"/>
  <c r="T158" i="24"/>
  <c r="S158" i="24"/>
  <c r="R158" i="24"/>
  <c r="Q158" i="24"/>
  <c r="L158" i="24"/>
  <c r="J158" i="24"/>
  <c r="I158" i="24"/>
  <c r="H158" i="24"/>
  <c r="G158" i="24"/>
  <c r="D158" i="24"/>
  <c r="U157" i="24"/>
  <c r="T157" i="24"/>
  <c r="S157" i="24"/>
  <c r="R157" i="24"/>
  <c r="O157" i="24"/>
  <c r="K157" i="24"/>
  <c r="J157" i="24"/>
  <c r="I157" i="24"/>
  <c r="H157" i="24"/>
  <c r="G157" i="24"/>
  <c r="E157" i="24"/>
  <c r="V156" i="24"/>
  <c r="U156" i="24"/>
  <c r="T156" i="24"/>
  <c r="S156" i="24"/>
  <c r="P156" i="24"/>
  <c r="L156" i="24"/>
  <c r="K156" i="24"/>
  <c r="J156" i="24"/>
  <c r="I156" i="24"/>
  <c r="F156" i="24"/>
  <c r="D156" i="24"/>
  <c r="V155" i="24"/>
  <c r="U155" i="24"/>
  <c r="T155" i="24"/>
  <c r="S155" i="24"/>
  <c r="Q155" i="24"/>
  <c r="O155" i="24"/>
  <c r="L155" i="24"/>
  <c r="K155" i="24"/>
  <c r="J155" i="24"/>
  <c r="G155" i="24"/>
  <c r="E155" i="24"/>
  <c r="D155" i="24"/>
  <c r="V154" i="24"/>
  <c r="U154" i="24"/>
  <c r="S154" i="24"/>
  <c r="R154" i="24"/>
  <c r="P154" i="24"/>
  <c r="O154" i="24"/>
  <c r="L154" i="24"/>
  <c r="L154" i="78" s="1"/>
  <c r="K154" i="24"/>
  <c r="K154" i="78" s="1"/>
  <c r="H154" i="24"/>
  <c r="H154" i="78" s="1"/>
  <c r="F154" i="24"/>
  <c r="F154" i="78" s="1"/>
  <c r="E154" i="24"/>
  <c r="E154" i="78" s="1"/>
  <c r="D154" i="24"/>
  <c r="V153" i="24"/>
  <c r="S153" i="24"/>
  <c r="Q153" i="24"/>
  <c r="P153" i="24"/>
  <c r="O153" i="24"/>
  <c r="L153" i="24"/>
  <c r="K153" i="24"/>
  <c r="I153" i="24"/>
  <c r="G153" i="24"/>
  <c r="F153" i="24"/>
  <c r="E153" i="24"/>
  <c r="D153" i="24"/>
  <c r="T152" i="24"/>
  <c r="R152" i="24"/>
  <c r="Q152" i="24"/>
  <c r="P152" i="24"/>
  <c r="O152" i="24"/>
  <c r="J152" i="24"/>
  <c r="H152" i="24"/>
  <c r="G152" i="24"/>
  <c r="F152" i="24"/>
  <c r="E152" i="24"/>
  <c r="U151" i="24"/>
  <c r="S151" i="24"/>
  <c r="R151" i="24"/>
  <c r="Q151" i="24"/>
  <c r="P151" i="24"/>
  <c r="K151" i="24"/>
  <c r="I151" i="24"/>
  <c r="H151" i="24"/>
  <c r="G151" i="24"/>
  <c r="F151" i="24"/>
  <c r="V150" i="24"/>
  <c r="T150" i="24"/>
  <c r="S150" i="24"/>
  <c r="R150" i="24"/>
  <c r="Q150" i="24"/>
  <c r="L150" i="24"/>
  <c r="J150" i="24"/>
  <c r="I150" i="24"/>
  <c r="H150" i="24"/>
  <c r="G150" i="24"/>
  <c r="D150" i="24"/>
  <c r="U149" i="24"/>
  <c r="T149" i="24"/>
  <c r="S149" i="24"/>
  <c r="R149" i="24"/>
  <c r="O149" i="24"/>
  <c r="K149" i="24"/>
  <c r="J149" i="24"/>
  <c r="I149" i="24"/>
  <c r="H149" i="24"/>
  <c r="E149" i="24"/>
  <c r="V148" i="24"/>
  <c r="U148" i="24"/>
  <c r="T148" i="24"/>
  <c r="S148" i="24"/>
  <c r="P148" i="24"/>
  <c r="L148" i="24"/>
  <c r="K148" i="24"/>
  <c r="J148" i="24"/>
  <c r="I148" i="24"/>
  <c r="F148" i="24"/>
  <c r="D148" i="24"/>
  <c r="V147" i="24"/>
  <c r="U147" i="24"/>
  <c r="T147" i="24"/>
  <c r="Q147" i="24"/>
  <c r="O147" i="24"/>
  <c r="L147" i="24"/>
  <c r="K147" i="24"/>
  <c r="J147" i="24"/>
  <c r="G147" i="24"/>
  <c r="E147" i="24"/>
  <c r="D147" i="24"/>
  <c r="V146" i="24"/>
  <c r="U146" i="24"/>
  <c r="R146" i="24"/>
  <c r="P146" i="24"/>
  <c r="O146" i="24"/>
  <c r="L146" i="24"/>
  <c r="K146" i="24"/>
  <c r="H146" i="24"/>
  <c r="F146" i="24"/>
  <c r="E146" i="24"/>
  <c r="D146" i="24"/>
  <c r="V145" i="24"/>
  <c r="S145" i="24"/>
  <c r="Q145" i="24"/>
  <c r="P145" i="24"/>
  <c r="O145" i="24"/>
  <c r="L145" i="24"/>
  <c r="I145" i="24"/>
  <c r="G145" i="24"/>
  <c r="F145" i="24"/>
  <c r="E145" i="24"/>
  <c r="D145" i="24"/>
  <c r="T144" i="24"/>
  <c r="R144" i="24"/>
  <c r="Q144" i="24"/>
  <c r="P144" i="24"/>
  <c r="O144" i="24"/>
  <c r="J144" i="24"/>
  <c r="H144" i="24"/>
  <c r="G144" i="24"/>
  <c r="F144" i="24"/>
  <c r="E144" i="24"/>
  <c r="U143" i="24"/>
  <c r="S143" i="24"/>
  <c r="R143" i="24"/>
  <c r="Q143" i="24"/>
  <c r="P143" i="24"/>
  <c r="K143" i="24"/>
  <c r="I143" i="24"/>
  <c r="H143" i="24"/>
  <c r="G143" i="24"/>
  <c r="F143" i="24"/>
  <c r="V142" i="24"/>
  <c r="T142" i="24"/>
  <c r="S142" i="24"/>
  <c r="R142" i="24"/>
  <c r="Q142" i="24"/>
  <c r="L142" i="24"/>
  <c r="J142" i="24"/>
  <c r="I142" i="24"/>
  <c r="H142" i="24"/>
  <c r="G142" i="24"/>
  <c r="D142" i="24"/>
  <c r="U141" i="24"/>
  <c r="T141" i="24"/>
  <c r="S141" i="24"/>
  <c r="R141" i="24"/>
  <c r="O141" i="24"/>
  <c r="K141" i="24"/>
  <c r="K141" i="78" s="1"/>
  <c r="J141" i="24"/>
  <c r="J141" i="78" s="1"/>
  <c r="I141" i="24"/>
  <c r="I141" i="78" s="1"/>
  <c r="H141" i="24"/>
  <c r="H141" i="78" s="1"/>
  <c r="E141" i="24"/>
  <c r="E141" i="78" s="1"/>
  <c r="V140" i="24"/>
  <c r="U140" i="24"/>
  <c r="T140" i="24"/>
  <c r="S140" i="24"/>
  <c r="P140" i="24"/>
  <c r="L140" i="24"/>
  <c r="K140" i="24"/>
  <c r="J140" i="24"/>
  <c r="I140" i="24"/>
  <c r="F140" i="24"/>
  <c r="D140" i="24"/>
  <c r="V139" i="24"/>
  <c r="U139" i="24"/>
  <c r="T139" i="24"/>
  <c r="Q139" i="24"/>
  <c r="O139" i="24"/>
  <c r="L139" i="24"/>
  <c r="K139" i="24"/>
  <c r="J139" i="24"/>
  <c r="G139" i="24"/>
  <c r="E139" i="24"/>
  <c r="D139" i="24"/>
  <c r="V138" i="24"/>
  <c r="U138" i="24"/>
  <c r="R138" i="24"/>
  <c r="P138" i="24"/>
  <c r="O138" i="24"/>
  <c r="L138" i="24"/>
  <c r="K138" i="24"/>
  <c r="H138" i="24"/>
  <c r="F138" i="24"/>
  <c r="E138" i="24"/>
  <c r="D138" i="24"/>
  <c r="V137" i="24"/>
  <c r="S137" i="24"/>
  <c r="Q137" i="24"/>
  <c r="P137" i="24"/>
  <c r="O137" i="24"/>
  <c r="L137" i="24"/>
  <c r="I137" i="24"/>
  <c r="G137" i="24"/>
  <c r="F137" i="24"/>
  <c r="E137" i="24"/>
  <c r="D137" i="24"/>
  <c r="T136" i="24"/>
  <c r="R136" i="24"/>
  <c r="Q136" i="24"/>
  <c r="P136" i="24"/>
  <c r="O136" i="24"/>
  <c r="J136" i="24"/>
  <c r="H136" i="24"/>
  <c r="G136" i="24"/>
  <c r="F136" i="24"/>
  <c r="E136" i="24"/>
  <c r="U135" i="24"/>
  <c r="S135" i="24"/>
  <c r="R135" i="24"/>
  <c r="Q135" i="24"/>
  <c r="P135" i="24"/>
  <c r="K135" i="24"/>
  <c r="I135" i="24"/>
  <c r="H135" i="24"/>
  <c r="G135" i="24"/>
  <c r="F135" i="24"/>
  <c r="V134" i="24"/>
  <c r="T134" i="24"/>
  <c r="S134" i="24"/>
  <c r="R134" i="24"/>
  <c r="Q134" i="24"/>
  <c r="L134" i="24"/>
  <c r="J134" i="24"/>
  <c r="I134" i="24"/>
  <c r="H134" i="24"/>
  <c r="G134" i="24"/>
  <c r="D134" i="24"/>
  <c r="U133" i="24"/>
  <c r="T133" i="24"/>
  <c r="S133" i="24"/>
  <c r="R133" i="24"/>
  <c r="O133" i="24"/>
  <c r="K133" i="24"/>
  <c r="J133" i="24"/>
  <c r="I133" i="24"/>
  <c r="H133" i="24"/>
  <c r="E133" i="24"/>
  <c r="V132" i="24"/>
  <c r="U132" i="24"/>
  <c r="T132" i="24"/>
  <c r="S132" i="24"/>
  <c r="P132" i="24"/>
  <c r="L132" i="24"/>
  <c r="K132" i="24"/>
  <c r="J132" i="24"/>
  <c r="I132" i="24"/>
  <c r="F132" i="24"/>
  <c r="D132" i="24"/>
  <c r="V131" i="24"/>
  <c r="U131" i="24"/>
  <c r="T131" i="24"/>
  <c r="Q131" i="24"/>
  <c r="O131" i="24"/>
  <c r="L131" i="24"/>
  <c r="K131" i="24"/>
  <c r="J131" i="24"/>
  <c r="G131" i="24"/>
  <c r="E131" i="24"/>
  <c r="D131" i="24"/>
  <c r="V130" i="24"/>
  <c r="U130" i="24"/>
  <c r="R130" i="24"/>
  <c r="P130" i="24"/>
  <c r="O130" i="24"/>
  <c r="L130" i="24"/>
  <c r="K130" i="24"/>
  <c r="H130" i="24"/>
  <c r="F130" i="24"/>
  <c r="E130" i="24"/>
  <c r="D130" i="24"/>
  <c r="V129" i="24"/>
  <c r="S129" i="24"/>
  <c r="Q129" i="24"/>
  <c r="P129" i="24"/>
  <c r="O129" i="24"/>
  <c r="L129" i="24"/>
  <c r="I129" i="24"/>
  <c r="G129" i="24"/>
  <c r="F129" i="24"/>
  <c r="E129" i="24"/>
  <c r="D129" i="24"/>
  <c r="T128" i="24"/>
  <c r="R128" i="24"/>
  <c r="Q128" i="24"/>
  <c r="P128" i="24"/>
  <c r="O128" i="24"/>
  <c r="J128" i="24"/>
  <c r="J128" i="78" s="1"/>
  <c r="H128" i="24"/>
  <c r="H128" i="78" s="1"/>
  <c r="G128" i="24"/>
  <c r="G128" i="78" s="1"/>
  <c r="F128" i="24"/>
  <c r="F128" i="78" s="1"/>
  <c r="E128" i="24"/>
  <c r="E128" i="78" s="1"/>
  <c r="U127" i="24"/>
  <c r="S127" i="24"/>
  <c r="R127" i="24"/>
  <c r="Q127" i="24"/>
  <c r="P127" i="24"/>
  <c r="K127" i="24"/>
  <c r="I127" i="24"/>
  <c r="H127" i="24"/>
  <c r="G127" i="24"/>
  <c r="F127" i="24"/>
  <c r="V126" i="24"/>
  <c r="T126" i="24"/>
  <c r="S126" i="24"/>
  <c r="R126" i="24"/>
  <c r="Q126" i="24"/>
  <c r="L126" i="24"/>
  <c r="J126" i="24"/>
  <c r="I126" i="24"/>
  <c r="H126" i="24"/>
  <c r="G126" i="24"/>
  <c r="D126" i="24"/>
  <c r="U125" i="24"/>
  <c r="T125" i="24"/>
  <c r="S125" i="24"/>
  <c r="R125" i="24"/>
  <c r="O125" i="24"/>
  <c r="K125" i="24"/>
  <c r="J125" i="24"/>
  <c r="I125" i="24"/>
  <c r="H125" i="24"/>
  <c r="E125" i="24"/>
  <c r="V124" i="24"/>
  <c r="U124" i="24"/>
  <c r="T124" i="24"/>
  <c r="S124" i="24"/>
  <c r="P124" i="24"/>
  <c r="L124" i="24"/>
  <c r="K124" i="24"/>
  <c r="J124" i="24"/>
  <c r="I124" i="24"/>
  <c r="F124" i="24"/>
  <c r="D124" i="24"/>
  <c r="V123" i="24"/>
  <c r="U123" i="24"/>
  <c r="T123" i="24"/>
  <c r="Q123" i="24"/>
  <c r="O123" i="24"/>
  <c r="L123" i="24"/>
  <c r="K123" i="24"/>
  <c r="J123" i="24"/>
  <c r="G123" i="24"/>
  <c r="E123" i="24"/>
  <c r="D123" i="24"/>
  <c r="L115" i="24"/>
  <c r="K115" i="24"/>
  <c r="H115" i="24"/>
  <c r="F115" i="24"/>
  <c r="E115" i="24"/>
  <c r="D115" i="24"/>
  <c r="L114" i="24"/>
  <c r="I114" i="24"/>
  <c r="H114" i="24"/>
  <c r="G114" i="24"/>
  <c r="F114" i="24"/>
  <c r="E114" i="24"/>
  <c r="D114" i="24"/>
  <c r="J113" i="24"/>
  <c r="I113" i="24"/>
  <c r="H113" i="24"/>
  <c r="G113" i="24"/>
  <c r="F113" i="24"/>
  <c r="E113" i="24"/>
  <c r="K112" i="24"/>
  <c r="I112" i="24"/>
  <c r="H112" i="24"/>
  <c r="G112" i="24"/>
  <c r="F112" i="24"/>
  <c r="L111" i="24"/>
  <c r="J111" i="24"/>
  <c r="I111" i="24"/>
  <c r="H111" i="24"/>
  <c r="G111" i="24"/>
  <c r="D111" i="24"/>
  <c r="L110" i="24"/>
  <c r="K110" i="24"/>
  <c r="J110" i="24"/>
  <c r="I110" i="24"/>
  <c r="H110" i="24"/>
  <c r="F110" i="24"/>
  <c r="E110" i="24"/>
  <c r="L109" i="24"/>
  <c r="K109" i="24"/>
  <c r="J109" i="24"/>
  <c r="I109" i="24"/>
  <c r="F109" i="24"/>
  <c r="D109" i="24"/>
  <c r="L108" i="24"/>
  <c r="K108" i="24"/>
  <c r="J108" i="24"/>
  <c r="G108" i="24"/>
  <c r="E108" i="24"/>
  <c r="D108" i="24"/>
  <c r="L107" i="24"/>
  <c r="K107" i="24"/>
  <c r="H107" i="24"/>
  <c r="G107" i="24"/>
  <c r="F107" i="24"/>
  <c r="E107" i="24"/>
  <c r="D107" i="24"/>
  <c r="L106" i="24"/>
  <c r="I106" i="24"/>
  <c r="H106" i="24"/>
  <c r="G106" i="24"/>
  <c r="F106" i="24"/>
  <c r="E106" i="24"/>
  <c r="D106" i="24"/>
  <c r="K105" i="24"/>
  <c r="J105" i="24"/>
  <c r="H105" i="24"/>
  <c r="G105" i="24"/>
  <c r="F105" i="24"/>
  <c r="E105" i="24"/>
  <c r="K104" i="24"/>
  <c r="I104" i="24"/>
  <c r="H104" i="24"/>
  <c r="G104" i="24"/>
  <c r="F104" i="24"/>
  <c r="L103" i="24"/>
  <c r="K103" i="24"/>
  <c r="J103" i="24"/>
  <c r="I103" i="24"/>
  <c r="H103" i="24"/>
  <c r="G103" i="24"/>
  <c r="D103" i="24"/>
  <c r="K102" i="24"/>
  <c r="J102" i="24"/>
  <c r="I102" i="24"/>
  <c r="H102" i="24"/>
  <c r="E102" i="24"/>
  <c r="L101" i="24"/>
  <c r="L101" i="78" s="1"/>
  <c r="K101" i="24"/>
  <c r="K101" i="78" s="1"/>
  <c r="J101" i="24"/>
  <c r="J101" i="78" s="1"/>
  <c r="I101" i="24"/>
  <c r="I101" i="78" s="1"/>
  <c r="F101" i="24"/>
  <c r="F101" i="78" s="1"/>
  <c r="D101" i="24"/>
  <c r="D101" i="78" s="1"/>
  <c r="L100" i="24"/>
  <c r="K100" i="24"/>
  <c r="J100" i="24"/>
  <c r="G100" i="24"/>
  <c r="F100" i="24"/>
  <c r="E100" i="24"/>
  <c r="D100" i="24"/>
  <c r="L99" i="24"/>
  <c r="K99" i="24"/>
  <c r="H99" i="24"/>
  <c r="G99" i="24"/>
  <c r="F99" i="24"/>
  <c r="E99" i="24"/>
  <c r="D99" i="24"/>
  <c r="L98" i="24"/>
  <c r="I98" i="24"/>
  <c r="G98" i="24"/>
  <c r="F98" i="24"/>
  <c r="E98" i="24"/>
  <c r="D98" i="24"/>
  <c r="J97" i="24"/>
  <c r="H97" i="24"/>
  <c r="G97" i="24"/>
  <c r="F97" i="24"/>
  <c r="E97" i="24"/>
  <c r="K96" i="24"/>
  <c r="J96" i="24"/>
  <c r="I96" i="24"/>
  <c r="H96" i="24"/>
  <c r="G96" i="24"/>
  <c r="F96" i="24"/>
  <c r="L95" i="24"/>
  <c r="J95" i="24"/>
  <c r="I95" i="24"/>
  <c r="H95" i="24"/>
  <c r="G95" i="24"/>
  <c r="D95" i="24"/>
  <c r="K94" i="24"/>
  <c r="J94" i="24"/>
  <c r="I94" i="24"/>
  <c r="H94" i="24"/>
  <c r="E94" i="24"/>
  <c r="L93" i="24"/>
  <c r="K93" i="24"/>
  <c r="J93" i="24"/>
  <c r="I93" i="24"/>
  <c r="G93" i="24"/>
  <c r="F93" i="24"/>
  <c r="E93" i="24"/>
  <c r="D93" i="24"/>
  <c r="L92" i="24"/>
  <c r="K92" i="24"/>
  <c r="J92" i="24"/>
  <c r="G92" i="24"/>
  <c r="F92" i="24"/>
  <c r="E92" i="24"/>
  <c r="D92" i="24"/>
  <c r="L91" i="24"/>
  <c r="K91" i="24"/>
  <c r="H91" i="24"/>
  <c r="F91" i="24"/>
  <c r="E91" i="24"/>
  <c r="D91" i="24"/>
  <c r="L90" i="24"/>
  <c r="I90" i="24"/>
  <c r="G90" i="24"/>
  <c r="F90" i="24"/>
  <c r="E90" i="24"/>
  <c r="D90" i="24"/>
  <c r="J89" i="24"/>
  <c r="I89" i="24"/>
  <c r="H89" i="24"/>
  <c r="G89" i="24"/>
  <c r="F89" i="24"/>
  <c r="E89" i="24"/>
  <c r="K88" i="24"/>
  <c r="K88" i="78" s="1"/>
  <c r="I88" i="24"/>
  <c r="I88" i="78" s="1"/>
  <c r="H88" i="24"/>
  <c r="H88" i="78" s="1"/>
  <c r="G88" i="24"/>
  <c r="G88" i="78" s="1"/>
  <c r="F88" i="24"/>
  <c r="F88" i="78" s="1"/>
  <c r="L87" i="24"/>
  <c r="J87" i="24"/>
  <c r="I87" i="24"/>
  <c r="H87" i="24"/>
  <c r="G87" i="24"/>
  <c r="D87" i="24"/>
  <c r="K86" i="24"/>
  <c r="J86" i="24"/>
  <c r="I86" i="24"/>
  <c r="H86" i="24"/>
  <c r="E86" i="24"/>
  <c r="D86" i="24"/>
  <c r="L85" i="24"/>
  <c r="K85" i="24"/>
  <c r="J85" i="24"/>
  <c r="I85" i="24"/>
  <c r="F85" i="24"/>
  <c r="E85" i="24"/>
  <c r="D85" i="24"/>
  <c r="L84" i="24"/>
  <c r="K84" i="24"/>
  <c r="J84" i="24"/>
  <c r="G84" i="24"/>
  <c r="E84" i="24"/>
  <c r="D84" i="24"/>
  <c r="L83" i="24"/>
  <c r="K83" i="24"/>
  <c r="H83" i="24"/>
  <c r="F83" i="24"/>
  <c r="E83" i="24"/>
  <c r="D83" i="24"/>
  <c r="L82" i="24"/>
  <c r="I82" i="24"/>
  <c r="H82" i="24"/>
  <c r="G82" i="24"/>
  <c r="F82" i="24"/>
  <c r="E82" i="24"/>
  <c r="D82" i="24"/>
  <c r="J81" i="24"/>
  <c r="H81" i="24"/>
  <c r="G81" i="24"/>
  <c r="F81" i="24"/>
  <c r="E81" i="24"/>
  <c r="K80" i="24"/>
  <c r="I80" i="24"/>
  <c r="H80" i="24"/>
  <c r="G80" i="24"/>
  <c r="F80" i="24"/>
  <c r="D80" i="24"/>
  <c r="L79" i="24"/>
  <c r="J79" i="24"/>
  <c r="I79" i="24"/>
  <c r="H79" i="24"/>
  <c r="G79" i="24"/>
  <c r="D79" i="24"/>
  <c r="L78" i="24"/>
  <c r="K78" i="24"/>
  <c r="J78" i="24"/>
  <c r="I78" i="24"/>
  <c r="H78" i="24"/>
  <c r="E78" i="24"/>
  <c r="D78" i="24"/>
  <c r="L77" i="24"/>
  <c r="K77" i="24"/>
  <c r="J77" i="24"/>
  <c r="I77" i="24"/>
  <c r="F77" i="24"/>
  <c r="D77" i="24"/>
  <c r="L76" i="24"/>
  <c r="K76" i="24"/>
  <c r="J76" i="24"/>
  <c r="G76" i="24"/>
  <c r="E76" i="24"/>
  <c r="D76" i="24"/>
  <c r="L75" i="24"/>
  <c r="K75" i="24"/>
  <c r="I75" i="24"/>
  <c r="H75" i="24"/>
  <c r="G75" i="24"/>
  <c r="F75" i="24"/>
  <c r="E75" i="24"/>
  <c r="D75" i="24"/>
  <c r="L74" i="24"/>
  <c r="I74" i="24"/>
  <c r="G74" i="24"/>
  <c r="F74" i="24"/>
  <c r="E74" i="24"/>
  <c r="D74" i="24"/>
  <c r="J73" i="24"/>
  <c r="H73" i="24"/>
  <c r="G73" i="24"/>
  <c r="F73" i="24"/>
  <c r="E73" i="24"/>
  <c r="K72" i="24"/>
  <c r="I72" i="24"/>
  <c r="H72" i="24"/>
  <c r="G72" i="24"/>
  <c r="F72" i="24"/>
  <c r="L71" i="24"/>
  <c r="K71" i="24"/>
  <c r="J71" i="24"/>
  <c r="I71" i="24"/>
  <c r="H71" i="24"/>
  <c r="G71" i="24"/>
  <c r="E71" i="24"/>
  <c r="D71" i="24"/>
  <c r="L70" i="24"/>
  <c r="K70" i="24"/>
  <c r="J70" i="24"/>
  <c r="I70" i="24"/>
  <c r="H70" i="24"/>
  <c r="E70" i="24"/>
  <c r="L69" i="24"/>
  <c r="K69" i="24"/>
  <c r="J69" i="24"/>
  <c r="I69" i="24"/>
  <c r="F69" i="24"/>
  <c r="D69" i="24"/>
  <c r="L68" i="24"/>
  <c r="K68" i="24"/>
  <c r="J68" i="24"/>
  <c r="G68" i="24"/>
  <c r="F68" i="24"/>
  <c r="E68" i="24"/>
  <c r="D68" i="24"/>
  <c r="L67" i="24"/>
  <c r="K67" i="24"/>
  <c r="H67" i="24"/>
  <c r="F67" i="24"/>
  <c r="E67" i="24"/>
  <c r="D67" i="24"/>
  <c r="L66" i="24"/>
  <c r="J66" i="24"/>
  <c r="I66" i="24"/>
  <c r="G66" i="24"/>
  <c r="F66" i="24"/>
  <c r="E66" i="24"/>
  <c r="D66" i="24"/>
  <c r="J65" i="24"/>
  <c r="H65" i="24"/>
  <c r="G65" i="24"/>
  <c r="F65" i="24"/>
  <c r="E65" i="24"/>
  <c r="K64" i="24"/>
  <c r="K64" i="78" s="1"/>
  <c r="J64" i="24"/>
  <c r="J64" i="78" s="1"/>
  <c r="I64" i="24"/>
  <c r="I64" i="78" s="1"/>
  <c r="H64" i="24"/>
  <c r="H64" i="78" s="1"/>
  <c r="G64" i="24"/>
  <c r="G64" i="78" s="1"/>
  <c r="F64" i="24"/>
  <c r="F64" i="78" s="1"/>
  <c r="L63" i="24"/>
  <c r="K63" i="24"/>
  <c r="J63" i="24"/>
  <c r="I63" i="24"/>
  <c r="H63" i="24"/>
  <c r="G63" i="24"/>
  <c r="D63" i="24"/>
  <c r="K62" i="24"/>
  <c r="J62" i="24"/>
  <c r="I62" i="24"/>
  <c r="H62" i="24"/>
  <c r="F62" i="24"/>
  <c r="E62" i="24"/>
  <c r="L61" i="24"/>
  <c r="K61" i="24"/>
  <c r="J61" i="24"/>
  <c r="I61" i="24"/>
  <c r="F61" i="24"/>
  <c r="E61" i="24"/>
  <c r="D61" i="24"/>
  <c r="L60" i="24"/>
  <c r="K60" i="24"/>
  <c r="J60" i="24"/>
  <c r="G60" i="24"/>
  <c r="E60" i="24"/>
  <c r="D60" i="24"/>
  <c r="L59" i="24"/>
  <c r="K59" i="24"/>
  <c r="H59" i="24"/>
  <c r="F59" i="24"/>
  <c r="E59" i="24"/>
  <c r="D59" i="24"/>
  <c r="L58" i="24"/>
  <c r="I58" i="24"/>
  <c r="G58" i="24"/>
  <c r="F58" i="24"/>
  <c r="E58" i="24"/>
  <c r="D58" i="24"/>
  <c r="J57" i="24"/>
  <c r="I57" i="24"/>
  <c r="H57" i="24"/>
  <c r="G57" i="24"/>
  <c r="F57" i="24"/>
  <c r="E57" i="24"/>
  <c r="K56" i="24"/>
  <c r="J56" i="24"/>
  <c r="I56" i="24"/>
  <c r="H56" i="24"/>
  <c r="G56" i="24"/>
  <c r="F56" i="24"/>
  <c r="L55" i="24"/>
  <c r="J55" i="24"/>
  <c r="I55" i="24"/>
  <c r="H55" i="24"/>
  <c r="G55" i="24"/>
  <c r="D55" i="24"/>
  <c r="K54" i="24"/>
  <c r="J54" i="24"/>
  <c r="I54" i="24"/>
  <c r="H54" i="24"/>
  <c r="E54" i="24"/>
  <c r="D54" i="24"/>
  <c r="L53" i="24"/>
  <c r="K53" i="24"/>
  <c r="J53" i="24"/>
  <c r="I53" i="24"/>
  <c r="G53" i="24"/>
  <c r="F53" i="24"/>
  <c r="D53" i="24"/>
  <c r="L52" i="24"/>
  <c r="K52" i="24"/>
  <c r="J52" i="24"/>
  <c r="G52" i="24"/>
  <c r="E52" i="24"/>
  <c r="D52" i="24"/>
  <c r="L51" i="24"/>
  <c r="K51" i="24"/>
  <c r="H51" i="24"/>
  <c r="F51" i="24"/>
  <c r="E51" i="24"/>
  <c r="D51" i="24"/>
  <c r="L50" i="24"/>
  <c r="L50" i="78" s="1"/>
  <c r="I50" i="24"/>
  <c r="I50" i="78" s="1"/>
  <c r="H50" i="24"/>
  <c r="H50" i="78" s="1"/>
  <c r="G50" i="24"/>
  <c r="G50" i="78" s="1"/>
  <c r="F50" i="24"/>
  <c r="F50" i="78" s="1"/>
  <c r="E50" i="24"/>
  <c r="E50" i="78" s="1"/>
  <c r="D50" i="24"/>
  <c r="J49" i="24"/>
  <c r="I49" i="24"/>
  <c r="H49" i="24"/>
  <c r="G49" i="24"/>
  <c r="F49" i="24"/>
  <c r="E49" i="24"/>
  <c r="L48" i="24"/>
  <c r="K48" i="24"/>
  <c r="I48" i="24"/>
  <c r="H48" i="24"/>
  <c r="G48" i="24"/>
  <c r="F48" i="24"/>
  <c r="L47" i="24"/>
  <c r="J47" i="24"/>
  <c r="I47" i="24"/>
  <c r="H47" i="24"/>
  <c r="G47" i="24"/>
  <c r="D47" i="24"/>
  <c r="K46" i="24"/>
  <c r="J46" i="24"/>
  <c r="I46" i="24"/>
  <c r="H46" i="24"/>
  <c r="E46" i="24"/>
  <c r="L45" i="24"/>
  <c r="K45" i="24"/>
  <c r="J45" i="24"/>
  <c r="I45" i="24"/>
  <c r="G45" i="24"/>
  <c r="F45" i="24"/>
  <c r="D45" i="24"/>
  <c r="L44" i="24"/>
  <c r="K44" i="24"/>
  <c r="J44" i="24"/>
  <c r="G44" i="24"/>
  <c r="E44" i="24"/>
  <c r="D44" i="24"/>
  <c r="L43" i="24"/>
  <c r="K43" i="24"/>
  <c r="H43" i="24"/>
  <c r="F43" i="24"/>
  <c r="E43" i="24"/>
  <c r="D43" i="24"/>
  <c r="L42" i="24"/>
  <c r="I42" i="24"/>
  <c r="G42" i="24"/>
  <c r="F42" i="24"/>
  <c r="E42" i="24"/>
  <c r="D42" i="24"/>
  <c r="K41" i="24"/>
  <c r="J41" i="24"/>
  <c r="H41" i="24"/>
  <c r="G41" i="24"/>
  <c r="F41" i="24"/>
  <c r="E41" i="24"/>
  <c r="K40" i="24"/>
  <c r="I40" i="24"/>
  <c r="H40" i="24"/>
  <c r="G40" i="24"/>
  <c r="F40" i="24"/>
  <c r="L39" i="24"/>
  <c r="J39" i="24"/>
  <c r="I39" i="24"/>
  <c r="H39" i="24"/>
  <c r="G39" i="24"/>
  <c r="D39" i="24"/>
  <c r="K38" i="24"/>
  <c r="J38" i="24"/>
  <c r="I38" i="24"/>
  <c r="H38" i="24"/>
  <c r="F38" i="24"/>
  <c r="E38" i="24"/>
  <c r="L37" i="24"/>
  <c r="L37" i="78" s="1"/>
  <c r="K37" i="24"/>
  <c r="K37" i="78" s="1"/>
  <c r="J37" i="24"/>
  <c r="J37" i="78" s="1"/>
  <c r="I37" i="24"/>
  <c r="I37" i="78" s="1"/>
  <c r="F37" i="24"/>
  <c r="F37" i="78" s="1"/>
  <c r="D37" i="24"/>
  <c r="L36" i="24"/>
  <c r="K36" i="24"/>
  <c r="J36" i="24"/>
  <c r="G36" i="24"/>
  <c r="E36" i="24"/>
  <c r="D36" i="24"/>
  <c r="L35" i="24"/>
  <c r="K35" i="24"/>
  <c r="H35" i="24"/>
  <c r="F35" i="24"/>
  <c r="E35" i="24"/>
  <c r="D35" i="24"/>
  <c r="L34" i="24"/>
  <c r="J34" i="24"/>
  <c r="I34" i="24"/>
  <c r="F34" i="24"/>
  <c r="E34" i="24"/>
  <c r="D34" i="24"/>
  <c r="J33" i="24"/>
  <c r="G33" i="24"/>
  <c r="F33" i="24"/>
  <c r="E33" i="24"/>
  <c r="K32" i="24"/>
  <c r="H32" i="24"/>
  <c r="G32" i="24"/>
  <c r="F32" i="24"/>
  <c r="L31" i="24"/>
  <c r="I31" i="24"/>
  <c r="H31" i="24"/>
  <c r="G31" i="24"/>
  <c r="D31" i="24"/>
  <c r="J30" i="24"/>
  <c r="I30" i="24"/>
  <c r="H30" i="24"/>
  <c r="E30" i="24"/>
  <c r="K29" i="24"/>
  <c r="J29" i="24"/>
  <c r="I29" i="24"/>
  <c r="F29" i="24"/>
  <c r="L28" i="24"/>
  <c r="K28" i="24"/>
  <c r="J28" i="24"/>
  <c r="G28" i="24"/>
  <c r="D28" i="24"/>
  <c r="L27" i="24"/>
  <c r="K27" i="24"/>
  <c r="I27" i="24"/>
  <c r="H27" i="24"/>
  <c r="E27" i="24"/>
  <c r="D27" i="24"/>
  <c r="L26" i="24"/>
  <c r="I26" i="24"/>
  <c r="F26" i="24"/>
  <c r="E26" i="24"/>
  <c r="D26" i="24"/>
  <c r="J25" i="24"/>
  <c r="G25" i="24"/>
  <c r="F25" i="24"/>
  <c r="E25" i="24"/>
  <c r="K24" i="24"/>
  <c r="K24" i="78" s="1"/>
  <c r="H24" i="24"/>
  <c r="H24" i="78" s="1"/>
  <c r="G24" i="24"/>
  <c r="G24" i="78" s="1"/>
  <c r="F24" i="24"/>
  <c r="F24" i="78" s="1"/>
  <c r="L23" i="24"/>
  <c r="I23" i="24"/>
  <c r="H23" i="24"/>
  <c r="G23" i="24"/>
  <c r="D23" i="24"/>
  <c r="J22" i="24"/>
  <c r="I22" i="24"/>
  <c r="H22" i="24"/>
  <c r="E22" i="24"/>
  <c r="K21" i="24"/>
  <c r="J21" i="24"/>
  <c r="I21" i="24"/>
  <c r="F21" i="24"/>
  <c r="L20" i="24"/>
  <c r="J20" i="24"/>
  <c r="H20" i="24"/>
  <c r="G20" i="24"/>
  <c r="D20" i="24"/>
  <c r="K19" i="24"/>
  <c r="H19" i="24"/>
  <c r="E19" i="24"/>
  <c r="D19" i="24"/>
  <c r="L18" i="24"/>
  <c r="I18" i="24"/>
  <c r="F18" i="24"/>
  <c r="E18" i="24"/>
  <c r="D18" i="24"/>
  <c r="J17" i="24"/>
  <c r="G17" i="24"/>
  <c r="E17" i="24"/>
  <c r="K16" i="24"/>
  <c r="H16" i="24"/>
  <c r="G16" i="24"/>
  <c r="F16" i="24"/>
  <c r="L15" i="24"/>
  <c r="I15" i="24"/>
  <c r="G15" i="24"/>
  <c r="D15" i="24"/>
  <c r="J14" i="24"/>
  <c r="H14" i="24"/>
  <c r="E14" i="24"/>
  <c r="K13" i="24"/>
  <c r="I13" i="24"/>
  <c r="G13" i="24"/>
  <c r="F13" i="24"/>
  <c r="L12" i="24"/>
  <c r="J12" i="24"/>
  <c r="G12" i="24"/>
  <c r="D12" i="24"/>
  <c r="L11" i="24"/>
  <c r="K11" i="24"/>
  <c r="H11" i="24"/>
  <c r="E11" i="24"/>
  <c r="D11" i="24"/>
  <c r="L10" i="24"/>
  <c r="I10" i="24"/>
  <c r="F10" i="24"/>
  <c r="D10" i="24"/>
  <c r="J9" i="24"/>
  <c r="G9" i="24"/>
  <c r="F9" i="24"/>
  <c r="E9" i="24"/>
  <c r="K8" i="24"/>
  <c r="H8" i="24"/>
  <c r="F8" i="24"/>
  <c r="L7" i="24"/>
  <c r="I7" i="24"/>
  <c r="G7" i="24"/>
  <c r="D7" i="24"/>
  <c r="J6" i="24"/>
  <c r="H6" i="24"/>
  <c r="F6" i="24"/>
  <c r="E6" i="24"/>
  <c r="T14" i="98" l="1"/>
  <c r="D59" i="99"/>
  <c r="D29" i="99"/>
  <c r="T13" i="98"/>
  <c r="U9" i="98"/>
  <c r="E29" i="99"/>
  <c r="E59" i="99"/>
  <c r="T10" i="98"/>
  <c r="U13" i="98"/>
  <c r="T9" i="98"/>
  <c r="U14" i="98"/>
  <c r="M14" i="61"/>
  <c r="U10" i="98"/>
  <c r="T6" i="98"/>
  <c r="G15" i="98"/>
  <c r="M15" i="61" s="1"/>
  <c r="M6" i="61"/>
  <c r="U12" i="98"/>
  <c r="M12" i="63"/>
  <c r="M6" i="64"/>
  <c r="H15" i="98"/>
  <c r="M15" i="64" s="1"/>
  <c r="F15" i="98"/>
  <c r="M15" i="62" s="1"/>
  <c r="I31" i="98"/>
  <c r="L31" i="63" s="1"/>
  <c r="E31" i="98"/>
  <c r="M11" i="64"/>
  <c r="I15" i="98"/>
  <c r="M15" i="63" s="1"/>
  <c r="E15" i="98"/>
  <c r="U6" i="98"/>
  <c r="F11" i="32"/>
  <c r="V11" i="32"/>
  <c r="U11" i="32"/>
  <c r="T11" i="32"/>
  <c r="S11" i="32"/>
  <c r="R11" i="32"/>
  <c r="Q11" i="32"/>
  <c r="P11" i="32"/>
  <c r="O11" i="32"/>
  <c r="E11" i="32"/>
  <c r="I11" i="32"/>
  <c r="L11" i="32"/>
  <c r="D11" i="32"/>
  <c r="K11" i="32"/>
  <c r="J11" i="32"/>
  <c r="H11" i="32"/>
  <c r="G11" i="32"/>
  <c r="H24" i="1"/>
  <c r="I11" i="1"/>
  <c r="P128" i="1"/>
  <c r="O128" i="1"/>
  <c r="P101" i="1"/>
  <c r="O101" i="1"/>
  <c r="V88" i="1"/>
  <c r="P88" i="1"/>
  <c r="O88" i="1"/>
  <c r="P64" i="1"/>
  <c r="O64" i="1"/>
  <c r="P50" i="1"/>
  <c r="O50" i="1"/>
  <c r="P37" i="1"/>
  <c r="O37" i="1"/>
  <c r="P24" i="1"/>
  <c r="O24" i="1"/>
  <c r="P11" i="1"/>
  <c r="O11" i="1"/>
  <c r="F11" i="1"/>
  <c r="E11" i="1"/>
  <c r="G24" i="1"/>
  <c r="F24" i="1"/>
  <c r="H37" i="1"/>
  <c r="G37" i="1"/>
  <c r="I50" i="1"/>
  <c r="H50" i="1"/>
  <c r="J64" i="1"/>
  <c r="I64" i="1"/>
  <c r="K88" i="1"/>
  <c r="J88" i="1"/>
  <c r="L101" i="1"/>
  <c r="K101" i="1"/>
  <c r="D101" i="1"/>
  <c r="L128" i="1"/>
  <c r="E128" i="1"/>
  <c r="D128" i="1"/>
  <c r="V64" i="1"/>
  <c r="V50" i="1"/>
  <c r="V24" i="1"/>
  <c r="J128" i="1"/>
  <c r="F128" i="1" l="1"/>
  <c r="E101" i="1"/>
  <c r="D88" i="1"/>
  <c r="L88" i="1"/>
  <c r="K64" i="1"/>
  <c r="J50" i="1"/>
  <c r="I37" i="1"/>
  <c r="G11" i="1"/>
  <c r="Q11" i="1"/>
  <c r="Q24" i="1"/>
  <c r="Q37" i="1"/>
  <c r="Q50" i="1"/>
  <c r="Q64" i="1"/>
  <c r="H128" i="1"/>
  <c r="G101" i="1"/>
  <c r="F88" i="1"/>
  <c r="E64" i="1"/>
  <c r="D50" i="1"/>
  <c r="L50" i="1"/>
  <c r="K37" i="1"/>
  <c r="J24" i="1"/>
  <c r="S11" i="1"/>
  <c r="S24" i="1"/>
  <c r="S37" i="1"/>
  <c r="S50" i="1"/>
  <c r="S64" i="1"/>
  <c r="S88" i="1"/>
  <c r="S101" i="1"/>
  <c r="S128" i="1"/>
  <c r="F50" i="1"/>
  <c r="V11" i="1"/>
  <c r="V37" i="1"/>
  <c r="V101" i="1"/>
  <c r="V128" i="1"/>
  <c r="Q88" i="1"/>
  <c r="Q101" i="1"/>
  <c r="Q128" i="1"/>
  <c r="G128" i="1"/>
  <c r="F101" i="1"/>
  <c r="E88" i="1"/>
  <c r="D64" i="1"/>
  <c r="L64" i="1"/>
  <c r="K50" i="1"/>
  <c r="J37" i="1"/>
  <c r="I24" i="1"/>
  <c r="H11" i="1"/>
  <c r="R11" i="1"/>
  <c r="R24" i="1"/>
  <c r="R37" i="1"/>
  <c r="R50" i="1"/>
  <c r="R64" i="1"/>
  <c r="R88" i="1"/>
  <c r="R101" i="1"/>
  <c r="R128" i="1"/>
  <c r="I128" i="1"/>
  <c r="H101" i="1"/>
  <c r="G88" i="1"/>
  <c r="F64" i="1"/>
  <c r="E50" i="1"/>
  <c r="D37" i="1"/>
  <c r="L37" i="1"/>
  <c r="K24" i="1"/>
  <c r="J11" i="1"/>
  <c r="T11" i="1"/>
  <c r="T24" i="1"/>
  <c r="T37" i="1"/>
  <c r="T50" i="1"/>
  <c r="T64" i="1"/>
  <c r="T88" i="1"/>
  <c r="T101" i="1"/>
  <c r="T128" i="1"/>
  <c r="I101" i="1"/>
  <c r="H88" i="1"/>
  <c r="G64" i="1"/>
  <c r="E37" i="1"/>
  <c r="D24" i="1"/>
  <c r="L24" i="1"/>
  <c r="K11" i="1"/>
  <c r="U11" i="1"/>
  <c r="U24" i="1"/>
  <c r="U37" i="1"/>
  <c r="U50" i="1"/>
  <c r="U64" i="1"/>
  <c r="U88" i="1"/>
  <c r="U101" i="1"/>
  <c r="U128" i="1"/>
  <c r="K128" i="1"/>
  <c r="J101" i="1"/>
  <c r="I88" i="1"/>
  <c r="H64" i="1"/>
  <c r="G50" i="1"/>
  <c r="F37" i="1"/>
  <c r="E24" i="1"/>
  <c r="D11" i="1"/>
  <c r="L11" i="1"/>
  <c r="D58" i="53" l="1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59" i="53" l="1"/>
  <c r="U57" i="97" l="1"/>
  <c r="T57" i="97"/>
  <c r="U27" i="97"/>
  <c r="T27" i="97"/>
  <c r="E36" i="97" l="1"/>
  <c r="E37" i="97"/>
  <c r="E38" i="97"/>
  <c r="E39" i="97"/>
  <c r="E40" i="97"/>
  <c r="E41" i="97"/>
  <c r="E42" i="97"/>
  <c r="E43" i="97"/>
  <c r="E44" i="97"/>
  <c r="E45" i="97"/>
  <c r="E46" i="97"/>
  <c r="E47" i="97"/>
  <c r="E48" i="97"/>
  <c r="E49" i="97"/>
  <c r="E50" i="97"/>
  <c r="E51" i="97"/>
  <c r="E52" i="97"/>
  <c r="E53" i="97"/>
  <c r="E54" i="97"/>
  <c r="E55" i="97"/>
  <c r="E56" i="97"/>
  <c r="E58" i="97"/>
  <c r="D36" i="97"/>
  <c r="D37" i="97"/>
  <c r="D38" i="97"/>
  <c r="D39" i="97"/>
  <c r="D40" i="97"/>
  <c r="D41" i="97"/>
  <c r="D42" i="97"/>
  <c r="D43" i="97"/>
  <c r="D44" i="97"/>
  <c r="D45" i="97"/>
  <c r="D46" i="97"/>
  <c r="D47" i="97"/>
  <c r="D48" i="97"/>
  <c r="D49" i="97"/>
  <c r="D50" i="97"/>
  <c r="D51" i="97"/>
  <c r="D52" i="97"/>
  <c r="D53" i="97"/>
  <c r="D54" i="97"/>
  <c r="D55" i="97"/>
  <c r="D56" i="97"/>
  <c r="S58" i="97"/>
  <c r="S28" i="97"/>
  <c r="S56" i="97"/>
  <c r="S26" i="97"/>
  <c r="S55" i="97"/>
  <c r="S25" i="97"/>
  <c r="S54" i="97"/>
  <c r="S24" i="97"/>
  <c r="S53" i="97"/>
  <c r="S23" i="97"/>
  <c r="S52" i="97"/>
  <c r="S22" i="97"/>
  <c r="S51" i="97"/>
  <c r="S21" i="97"/>
  <c r="S50" i="97"/>
  <c r="S20" i="97"/>
  <c r="S49" i="97"/>
  <c r="S19" i="97"/>
  <c r="S48" i="97"/>
  <c r="S18" i="97"/>
  <c r="S47" i="97"/>
  <c r="S17" i="97"/>
  <c r="S46" i="97"/>
  <c r="S16" i="97"/>
  <c r="S45" i="97"/>
  <c r="S15" i="97"/>
  <c r="S44" i="97"/>
  <c r="S14" i="97"/>
  <c r="S43" i="97"/>
  <c r="S13" i="97"/>
  <c r="S42" i="97"/>
  <c r="S12" i="97"/>
  <c r="S41" i="97"/>
  <c r="S11" i="97"/>
  <c r="S30" i="96"/>
  <c r="K30" i="60" s="1"/>
  <c r="S14" i="96"/>
  <c r="L14" i="60" s="1"/>
  <c r="S29" i="96"/>
  <c r="K29" i="60" s="1"/>
  <c r="S13" i="96"/>
  <c r="L13" i="60" s="1"/>
  <c r="S27" i="96"/>
  <c r="K27" i="60" s="1"/>
  <c r="S11" i="96"/>
  <c r="L11" i="60" s="1"/>
  <c r="S26" i="96"/>
  <c r="K26" i="60" s="1"/>
  <c r="S10" i="96"/>
  <c r="L10" i="60" s="1"/>
  <c r="S23" i="96"/>
  <c r="K23" i="60" s="1"/>
  <c r="S7" i="96"/>
  <c r="L7" i="60" s="1"/>
  <c r="S40" i="97"/>
  <c r="S10" i="97"/>
  <c r="S39" i="97"/>
  <c r="S9" i="97"/>
  <c r="S38" i="97"/>
  <c r="S8" i="97"/>
  <c r="S37" i="97"/>
  <c r="S7" i="97"/>
  <c r="S36" i="97"/>
  <c r="S6" i="97"/>
  <c r="R28" i="97"/>
  <c r="R56" i="97"/>
  <c r="R26" i="97"/>
  <c r="R55" i="97"/>
  <c r="R25" i="97"/>
  <c r="R54" i="97"/>
  <c r="R24" i="97"/>
  <c r="R53" i="97"/>
  <c r="R23" i="97"/>
  <c r="R52" i="97"/>
  <c r="R22" i="97"/>
  <c r="R51" i="97"/>
  <c r="R21" i="97"/>
  <c r="R50" i="97"/>
  <c r="R20" i="97"/>
  <c r="R49" i="97"/>
  <c r="R19" i="97"/>
  <c r="R48" i="97"/>
  <c r="R18" i="97"/>
  <c r="R47" i="97"/>
  <c r="R17" i="97"/>
  <c r="R46" i="97"/>
  <c r="R16" i="97"/>
  <c r="R45" i="97"/>
  <c r="R15" i="97"/>
  <c r="R44" i="97"/>
  <c r="R14" i="97"/>
  <c r="R43" i="97"/>
  <c r="R13" i="97"/>
  <c r="R42" i="97"/>
  <c r="R12" i="97"/>
  <c r="R41" i="97"/>
  <c r="R11" i="97"/>
  <c r="R29" i="96"/>
  <c r="K29" i="59" s="1"/>
  <c r="R13" i="96"/>
  <c r="L13" i="59" s="1"/>
  <c r="R26" i="96"/>
  <c r="K26" i="59" s="1"/>
  <c r="R10" i="96"/>
  <c r="L10" i="59" s="1"/>
  <c r="R25" i="96"/>
  <c r="K25" i="59" s="1"/>
  <c r="R9" i="96"/>
  <c r="L9" i="59" s="1"/>
  <c r="R23" i="96"/>
  <c r="K23" i="59" s="1"/>
  <c r="R7" i="96"/>
  <c r="L7" i="59" s="1"/>
  <c r="R40" i="97"/>
  <c r="R10" i="97"/>
  <c r="R39" i="97"/>
  <c r="R9" i="97"/>
  <c r="R38" i="97"/>
  <c r="R8" i="97"/>
  <c r="R37" i="97"/>
  <c r="R7" i="97"/>
  <c r="R36" i="97"/>
  <c r="R6" i="97"/>
  <c r="Q55" i="97"/>
  <c r="Q53" i="97"/>
  <c r="Q52" i="97"/>
  <c r="Q51" i="97"/>
  <c r="Q50" i="97"/>
  <c r="Q49" i="97"/>
  <c r="Q48" i="97"/>
  <c r="Q18" i="97"/>
  <c r="Q47" i="97"/>
  <c r="Q46" i="97"/>
  <c r="Q16" i="97"/>
  <c r="Q45" i="97"/>
  <c r="Q44" i="97"/>
  <c r="Q43" i="97"/>
  <c r="Q42" i="97"/>
  <c r="Q41" i="97"/>
  <c r="Q30" i="96"/>
  <c r="Q14" i="96"/>
  <c r="Q25" i="96"/>
  <c r="Q9" i="96"/>
  <c r="Q24" i="96"/>
  <c r="Q22" i="96"/>
  <c r="Q6" i="96"/>
  <c r="Q40" i="97"/>
  <c r="Q39" i="97"/>
  <c r="Q38" i="97"/>
  <c r="Q8" i="97"/>
  <c r="Q37" i="97"/>
  <c r="Q7" i="97"/>
  <c r="Q36" i="97"/>
  <c r="Q6" i="97"/>
  <c r="P58" i="97"/>
  <c r="P28" i="97"/>
  <c r="P56" i="97"/>
  <c r="P53" i="97"/>
  <c r="P23" i="97"/>
  <c r="P52" i="97"/>
  <c r="P22" i="97"/>
  <c r="P51" i="97"/>
  <c r="P21" i="97"/>
  <c r="P50" i="97"/>
  <c r="P20" i="97"/>
  <c r="P49" i="97"/>
  <c r="P19" i="97"/>
  <c r="P48" i="97"/>
  <c r="P18" i="97"/>
  <c r="P47" i="97"/>
  <c r="P17" i="97"/>
  <c r="P46" i="97"/>
  <c r="P16" i="97"/>
  <c r="P45" i="97"/>
  <c r="P15" i="97"/>
  <c r="P44" i="97"/>
  <c r="P14" i="97"/>
  <c r="P43" i="97"/>
  <c r="P42" i="97"/>
  <c r="P12" i="97"/>
  <c r="P41" i="97"/>
  <c r="P11" i="97"/>
  <c r="P30" i="96"/>
  <c r="P14" i="96"/>
  <c r="P29" i="96"/>
  <c r="P13" i="96"/>
  <c r="P24" i="96"/>
  <c r="P8" i="96"/>
  <c r="P40" i="97"/>
  <c r="P10" i="97"/>
  <c r="P39" i="97"/>
  <c r="P9" i="97"/>
  <c r="P38" i="97"/>
  <c r="P8" i="97"/>
  <c r="P37" i="97"/>
  <c r="P7" i="97"/>
  <c r="P36" i="97"/>
  <c r="P6" i="97"/>
  <c r="O58" i="97"/>
  <c r="O28" i="97"/>
  <c r="O53" i="97"/>
  <c r="O23" i="97"/>
  <c r="O52" i="97"/>
  <c r="O22" i="97"/>
  <c r="O51" i="97"/>
  <c r="O21" i="97"/>
  <c r="O50" i="97"/>
  <c r="O20" i="97"/>
  <c r="O49" i="97"/>
  <c r="O19" i="97"/>
  <c r="O48" i="97"/>
  <c r="O18" i="97"/>
  <c r="O47" i="97"/>
  <c r="O17" i="97"/>
  <c r="O16" i="97"/>
  <c r="O14" i="96"/>
  <c r="O11" i="96"/>
  <c r="O8" i="97"/>
  <c r="O7" i="97"/>
  <c r="O6" i="97"/>
  <c r="N53" i="97"/>
  <c r="N23" i="97"/>
  <c r="N52" i="97"/>
  <c r="N22" i="97"/>
  <c r="N51" i="97"/>
  <c r="N21" i="97"/>
  <c r="N50" i="97"/>
  <c r="N20" i="97"/>
  <c r="N49" i="97"/>
  <c r="N19" i="97"/>
  <c r="N48" i="97"/>
  <c r="N18" i="97"/>
  <c r="N47" i="97"/>
  <c r="N17" i="97"/>
  <c r="N46" i="97"/>
  <c r="N16" i="97"/>
  <c r="N45" i="97"/>
  <c r="N15" i="97"/>
  <c r="N44" i="97"/>
  <c r="N14" i="97"/>
  <c r="N13" i="96"/>
  <c r="N26" i="96"/>
  <c r="N10" i="96"/>
  <c r="N25" i="96"/>
  <c r="N9" i="96"/>
  <c r="N40" i="97"/>
  <c r="N10" i="97"/>
  <c r="N8" i="97"/>
  <c r="N7" i="97"/>
  <c r="N6" i="97"/>
  <c r="M58" i="97"/>
  <c r="M28" i="97"/>
  <c r="M56" i="97"/>
  <c r="M26" i="97"/>
  <c r="M55" i="97"/>
  <c r="M25" i="97"/>
  <c r="M54" i="97"/>
  <c r="M24" i="97"/>
  <c r="M53" i="97"/>
  <c r="M23" i="97"/>
  <c r="M52" i="97"/>
  <c r="M22" i="97"/>
  <c r="M51" i="97"/>
  <c r="M21" i="97"/>
  <c r="M50" i="97"/>
  <c r="M20" i="97"/>
  <c r="M49" i="97"/>
  <c r="M19" i="97"/>
  <c r="M48" i="97"/>
  <c r="M18" i="97"/>
  <c r="M47" i="97"/>
  <c r="M17" i="97"/>
  <c r="M46" i="97"/>
  <c r="M16" i="97"/>
  <c r="M45" i="97"/>
  <c r="M15" i="97"/>
  <c r="M44" i="97"/>
  <c r="M14" i="97"/>
  <c r="M43" i="97"/>
  <c r="M13" i="97"/>
  <c r="M42" i="97"/>
  <c r="M12" i="97"/>
  <c r="M41" i="97"/>
  <c r="M11" i="97"/>
  <c r="M30" i="96"/>
  <c r="M14" i="96"/>
  <c r="M27" i="96"/>
  <c r="M11" i="96"/>
  <c r="M40" i="97"/>
  <c r="M10" i="97"/>
  <c r="M39" i="97"/>
  <c r="M9" i="97"/>
  <c r="M38" i="97"/>
  <c r="M8" i="97"/>
  <c r="M37" i="97"/>
  <c r="M7" i="97"/>
  <c r="M36" i="97"/>
  <c r="M6" i="97"/>
  <c r="L56" i="97"/>
  <c r="L26" i="97"/>
  <c r="L55" i="97"/>
  <c r="L25" i="97"/>
  <c r="L54" i="97"/>
  <c r="L24" i="97"/>
  <c r="L53" i="97"/>
  <c r="L23" i="97"/>
  <c r="L52" i="97"/>
  <c r="L22" i="97"/>
  <c r="L51" i="97"/>
  <c r="L21" i="97"/>
  <c r="L50" i="97"/>
  <c r="L20" i="97"/>
  <c r="L49" i="97"/>
  <c r="L19" i="97"/>
  <c r="L48" i="97"/>
  <c r="L18" i="97"/>
  <c r="L47" i="97"/>
  <c r="L17" i="97"/>
  <c r="L46" i="97"/>
  <c r="L16" i="97"/>
  <c r="L45" i="97"/>
  <c r="L15" i="97"/>
  <c r="L44" i="97"/>
  <c r="L14" i="97"/>
  <c r="L43" i="97"/>
  <c r="L13" i="97"/>
  <c r="L42" i="97"/>
  <c r="L12" i="97"/>
  <c r="L41" i="97"/>
  <c r="L11" i="97"/>
  <c r="L29" i="96"/>
  <c r="L13" i="96"/>
  <c r="L26" i="96"/>
  <c r="L10" i="96"/>
  <c r="L25" i="96"/>
  <c r="L9" i="96"/>
  <c r="L23" i="96"/>
  <c r="L7" i="96"/>
  <c r="L40" i="97"/>
  <c r="L10" i="97"/>
  <c r="L39" i="97"/>
  <c r="L9" i="97"/>
  <c r="L38" i="97"/>
  <c r="L8" i="97"/>
  <c r="L37" i="97"/>
  <c r="L7" i="97"/>
  <c r="L36" i="97"/>
  <c r="L6" i="97"/>
  <c r="I58" i="97"/>
  <c r="I28" i="97"/>
  <c r="I56" i="97"/>
  <c r="I26" i="97"/>
  <c r="I55" i="97"/>
  <c r="I25" i="97"/>
  <c r="I54" i="97"/>
  <c r="I24" i="97"/>
  <c r="I53" i="97"/>
  <c r="I23" i="97"/>
  <c r="I52" i="97"/>
  <c r="I22" i="97"/>
  <c r="I51" i="97"/>
  <c r="I21" i="97"/>
  <c r="I50" i="97"/>
  <c r="I20" i="97"/>
  <c r="I49" i="97"/>
  <c r="I19" i="97"/>
  <c r="I48" i="97"/>
  <c r="I18" i="97"/>
  <c r="I47" i="97"/>
  <c r="I17" i="97"/>
  <c r="I46" i="97"/>
  <c r="I16" i="97"/>
  <c r="I45" i="97"/>
  <c r="I15" i="97"/>
  <c r="I44" i="97"/>
  <c r="I14" i="97"/>
  <c r="I43" i="97"/>
  <c r="I13" i="97"/>
  <c r="I42" i="97"/>
  <c r="I12" i="97"/>
  <c r="I41" i="97"/>
  <c r="I11" i="97"/>
  <c r="I30" i="96"/>
  <c r="K30" i="63" s="1"/>
  <c r="I14" i="96"/>
  <c r="L14" i="63" s="1"/>
  <c r="I29" i="96"/>
  <c r="K29" i="63" s="1"/>
  <c r="I13" i="96"/>
  <c r="L13" i="63" s="1"/>
  <c r="I27" i="96"/>
  <c r="K27" i="63" s="1"/>
  <c r="I11" i="96"/>
  <c r="L11" i="63" s="1"/>
  <c r="I23" i="96"/>
  <c r="K23" i="63" s="1"/>
  <c r="I7" i="96"/>
  <c r="L7" i="63" s="1"/>
  <c r="I40" i="97"/>
  <c r="I10" i="97"/>
  <c r="I39" i="97"/>
  <c r="I9" i="97"/>
  <c r="I38" i="97"/>
  <c r="I8" i="97"/>
  <c r="I37" i="97"/>
  <c r="I7" i="97"/>
  <c r="I36" i="97"/>
  <c r="I6" i="97"/>
  <c r="H26" i="97"/>
  <c r="H25" i="97"/>
  <c r="H24" i="97"/>
  <c r="H23" i="97"/>
  <c r="H22" i="97"/>
  <c r="H21" i="97"/>
  <c r="H20" i="97"/>
  <c r="H19" i="97"/>
  <c r="H18" i="97"/>
  <c r="H17" i="97"/>
  <c r="H16" i="97"/>
  <c r="H15" i="97"/>
  <c r="H14" i="97"/>
  <c r="H13" i="97"/>
  <c r="H12" i="97"/>
  <c r="H11" i="97"/>
  <c r="H13" i="96"/>
  <c r="H10" i="96"/>
  <c r="L10" i="64" s="1"/>
  <c r="H9" i="96"/>
  <c r="L9" i="64" s="1"/>
  <c r="H6" i="96"/>
  <c r="H10" i="97"/>
  <c r="H9" i="97"/>
  <c r="H8" i="97"/>
  <c r="H7" i="97"/>
  <c r="H6" i="97"/>
  <c r="G28" i="97"/>
  <c r="G26" i="97"/>
  <c r="G25" i="97"/>
  <c r="G24" i="97"/>
  <c r="G23" i="97"/>
  <c r="G22" i="97"/>
  <c r="G21" i="97"/>
  <c r="G20" i="97"/>
  <c r="G19" i="97"/>
  <c r="G18" i="97"/>
  <c r="G17" i="97"/>
  <c r="G16" i="97"/>
  <c r="G15" i="97"/>
  <c r="G14" i="97"/>
  <c r="G13" i="97"/>
  <c r="G12" i="97"/>
  <c r="G11" i="97"/>
  <c r="G14" i="96"/>
  <c r="L14" i="61" s="1"/>
  <c r="G11" i="96"/>
  <c r="L11" i="61" s="1"/>
  <c r="G8" i="96"/>
  <c r="L8" i="61" s="1"/>
  <c r="G6" i="96"/>
  <c r="G10" i="97"/>
  <c r="G9" i="97"/>
  <c r="G8" i="97"/>
  <c r="G7" i="97"/>
  <c r="G6" i="97"/>
  <c r="F28" i="97"/>
  <c r="F26" i="97"/>
  <c r="F25" i="97"/>
  <c r="F24" i="97"/>
  <c r="F23" i="97"/>
  <c r="F22" i="97"/>
  <c r="F21" i="97"/>
  <c r="F20" i="97"/>
  <c r="F19" i="97"/>
  <c r="F18" i="97"/>
  <c r="F17" i="97"/>
  <c r="F16" i="97"/>
  <c r="F15" i="97"/>
  <c r="F14" i="97"/>
  <c r="F13" i="97"/>
  <c r="F12" i="97"/>
  <c r="F11" i="97"/>
  <c r="F13" i="96"/>
  <c r="L13" i="62" s="1"/>
  <c r="F11" i="96"/>
  <c r="L11" i="62" s="1"/>
  <c r="F10" i="96"/>
  <c r="L10" i="62" s="1"/>
  <c r="F7" i="96"/>
  <c r="F10" i="97"/>
  <c r="F9" i="97"/>
  <c r="F8" i="97"/>
  <c r="F7" i="97"/>
  <c r="F6" i="97"/>
  <c r="E26" i="97"/>
  <c r="E25" i="97"/>
  <c r="E24" i="97"/>
  <c r="E23" i="97"/>
  <c r="E22" i="97"/>
  <c r="E21" i="97"/>
  <c r="E20" i="97"/>
  <c r="E19" i="97"/>
  <c r="E18" i="97"/>
  <c r="E17" i="97"/>
  <c r="E16" i="97"/>
  <c r="E15" i="97"/>
  <c r="E14" i="97"/>
  <c r="E13" i="97"/>
  <c r="E12" i="97"/>
  <c r="E11" i="97"/>
  <c r="E12" i="96"/>
  <c r="E10" i="96"/>
  <c r="E9" i="96"/>
  <c r="E6" i="96"/>
  <c r="E10" i="97"/>
  <c r="E9" i="97"/>
  <c r="E8" i="97"/>
  <c r="E7" i="97"/>
  <c r="E6" i="97"/>
  <c r="D28" i="97"/>
  <c r="D26" i="97"/>
  <c r="D25" i="97"/>
  <c r="D24" i="97"/>
  <c r="D23" i="97"/>
  <c r="D22" i="97"/>
  <c r="D21" i="97"/>
  <c r="D20" i="97"/>
  <c r="D19" i="97"/>
  <c r="D18" i="97"/>
  <c r="D17" i="97"/>
  <c r="D16" i="97"/>
  <c r="D15" i="97"/>
  <c r="D14" i="97"/>
  <c r="D13" i="97"/>
  <c r="D12" i="97"/>
  <c r="D11" i="97"/>
  <c r="D13" i="96"/>
  <c r="D9" i="96"/>
  <c r="D10" i="97"/>
  <c r="D9" i="97"/>
  <c r="D8" i="97"/>
  <c r="D7" i="97"/>
  <c r="D6" i="97"/>
  <c r="I29" i="97" l="1"/>
  <c r="R29" i="97"/>
  <c r="S59" i="97"/>
  <c r="M59" i="97"/>
  <c r="I59" i="97"/>
  <c r="G12" i="96"/>
  <c r="L12" i="61" s="1"/>
  <c r="I8" i="96"/>
  <c r="L8" i="63" s="1"/>
  <c r="D6" i="96"/>
  <c r="E11" i="96"/>
  <c r="E28" i="97"/>
  <c r="E29" i="97" s="1"/>
  <c r="F6" i="96"/>
  <c r="F12" i="96"/>
  <c r="L12" i="62" s="1"/>
  <c r="G7" i="96"/>
  <c r="L7" i="61" s="1"/>
  <c r="G13" i="96"/>
  <c r="L13" i="61" s="1"/>
  <c r="H8" i="96"/>
  <c r="L8" i="64" s="1"/>
  <c r="H14" i="96"/>
  <c r="L14" i="64" s="1"/>
  <c r="I9" i="96"/>
  <c r="L9" i="63" s="1"/>
  <c r="I25" i="96"/>
  <c r="K25" i="63" s="1"/>
  <c r="L8" i="96"/>
  <c r="L24" i="96"/>
  <c r="L14" i="96"/>
  <c r="L30" i="96"/>
  <c r="M9" i="96"/>
  <c r="M25" i="96"/>
  <c r="N8" i="96"/>
  <c r="N24" i="96"/>
  <c r="N14" i="96"/>
  <c r="L17" i="37" s="1"/>
  <c r="N30" i="96"/>
  <c r="O9" i="96"/>
  <c r="L12" i="37" s="1"/>
  <c r="P6" i="96"/>
  <c r="L9" i="49" s="1"/>
  <c r="P22" i="96"/>
  <c r="P12" i="96"/>
  <c r="P28" i="96"/>
  <c r="Q13" i="96"/>
  <c r="L16" i="49" s="1"/>
  <c r="Q29" i="96"/>
  <c r="K35" i="49" s="1"/>
  <c r="R8" i="96"/>
  <c r="L8" i="59" s="1"/>
  <c r="R24" i="96"/>
  <c r="K24" i="59" s="1"/>
  <c r="R14" i="96"/>
  <c r="L14" i="59" s="1"/>
  <c r="R30" i="96"/>
  <c r="K30" i="59" s="1"/>
  <c r="S9" i="96"/>
  <c r="S25" i="96"/>
  <c r="K25" i="60" s="1"/>
  <c r="S29" i="97"/>
  <c r="D30" i="96"/>
  <c r="E30" i="96"/>
  <c r="E24" i="96"/>
  <c r="D25" i="96"/>
  <c r="E25" i="96"/>
  <c r="E59" i="97"/>
  <c r="L7" i="62"/>
  <c r="E7" i="96"/>
  <c r="E13" i="96"/>
  <c r="F8" i="96"/>
  <c r="L8" i="62" s="1"/>
  <c r="K30" i="49"/>
  <c r="L17" i="49"/>
  <c r="K36" i="49"/>
  <c r="G29" i="97"/>
  <c r="G9" i="96"/>
  <c r="L9" i="61" s="1"/>
  <c r="E8" i="96"/>
  <c r="E14" i="96"/>
  <c r="F29" i="97"/>
  <c r="F9" i="96"/>
  <c r="L9" i="62" s="1"/>
  <c r="I10" i="96"/>
  <c r="L10" i="63" s="1"/>
  <c r="I26" i="96"/>
  <c r="K26" i="63" s="1"/>
  <c r="M10" i="96"/>
  <c r="M26" i="96"/>
  <c r="O10" i="96"/>
  <c r="L13" i="37" s="1"/>
  <c r="P9" i="96"/>
  <c r="L12" i="49" s="1"/>
  <c r="P25" i="96"/>
  <c r="K31" i="49" s="1"/>
  <c r="F14" i="96"/>
  <c r="D10" i="96"/>
  <c r="M29" i="97"/>
  <c r="D26" i="96"/>
  <c r="E26" i="96"/>
  <c r="D14" i="96"/>
  <c r="G10" i="96"/>
  <c r="L10" i="61" s="1"/>
  <c r="H11" i="96"/>
  <c r="L11" i="64" s="1"/>
  <c r="H28" i="97"/>
  <c r="I6" i="96"/>
  <c r="I22" i="96"/>
  <c r="I12" i="96"/>
  <c r="L12" i="63" s="1"/>
  <c r="I28" i="96"/>
  <c r="K28" i="63" s="1"/>
  <c r="L11" i="96"/>
  <c r="L27" i="96"/>
  <c r="L28" i="97"/>
  <c r="L29" i="97" s="1"/>
  <c r="L58" i="97"/>
  <c r="L59" i="97" s="1"/>
  <c r="M6" i="96"/>
  <c r="M22" i="96"/>
  <c r="M12" i="96"/>
  <c r="M28" i="96"/>
  <c r="N11" i="96"/>
  <c r="L14" i="37" s="1"/>
  <c r="N28" i="97"/>
  <c r="O6" i="96"/>
  <c r="O12" i="96"/>
  <c r="Q10" i="96"/>
  <c r="Q26" i="96"/>
  <c r="R11" i="96"/>
  <c r="L11" i="59" s="1"/>
  <c r="R27" i="96"/>
  <c r="K27" i="59" s="1"/>
  <c r="R58" i="97"/>
  <c r="R59" i="97" s="1"/>
  <c r="S6" i="96"/>
  <c r="L6" i="60" s="1"/>
  <c r="S22" i="96"/>
  <c r="S12" i="96"/>
  <c r="L12" i="60" s="1"/>
  <c r="S28" i="96"/>
  <c r="K28" i="60" s="1"/>
  <c r="D58" i="97"/>
  <c r="D59" i="97" s="1"/>
  <c r="E27" i="96"/>
  <c r="H12" i="96"/>
  <c r="L6" i="96"/>
  <c r="L22" i="96"/>
  <c r="L12" i="96"/>
  <c r="L28" i="96"/>
  <c r="M7" i="96"/>
  <c r="M23" i="96"/>
  <c r="M13" i="96"/>
  <c r="M29" i="96"/>
  <c r="N6" i="96"/>
  <c r="N22" i="96"/>
  <c r="N12" i="96"/>
  <c r="O13" i="96"/>
  <c r="L16" i="37" s="1"/>
  <c r="P10" i="96"/>
  <c r="P26" i="96"/>
  <c r="Q27" i="96"/>
  <c r="Q28" i="97"/>
  <c r="Q58" i="97"/>
  <c r="R6" i="96"/>
  <c r="R22" i="96"/>
  <c r="R12" i="96"/>
  <c r="L12" i="59" s="1"/>
  <c r="R28" i="96"/>
  <c r="K28" i="59" s="1"/>
  <c r="D22" i="96"/>
  <c r="E28" i="96"/>
  <c r="E22" i="96"/>
  <c r="D29" i="97"/>
  <c r="L6" i="64"/>
  <c r="L6" i="61"/>
  <c r="L13" i="64"/>
  <c r="I24" i="96"/>
  <c r="K24" i="63" s="1"/>
  <c r="M8" i="96"/>
  <c r="M24" i="96"/>
  <c r="O8" i="96"/>
  <c r="Q12" i="96"/>
  <c r="Q28" i="96"/>
  <c r="S8" i="96"/>
  <c r="L8" i="60" s="1"/>
  <c r="S24" i="96"/>
  <c r="K24" i="60" s="1"/>
  <c r="D29" i="96"/>
  <c r="E29" i="96"/>
  <c r="E23" i="96"/>
  <c r="D22" i="38"/>
  <c r="D29" i="38"/>
  <c r="D26" i="38"/>
  <c r="D30" i="38"/>
  <c r="D25" i="38"/>
  <c r="AD203" i="78"/>
  <c r="AE213" i="78"/>
  <c r="AB175" i="78"/>
  <c r="AF232" i="78"/>
  <c r="AB232" i="78"/>
  <c r="AE231" i="78"/>
  <c r="AA231" i="78"/>
  <c r="AD230" i="78"/>
  <c r="Z230" i="78"/>
  <c r="AC229" i="78"/>
  <c r="AF228" i="78"/>
  <c r="AB228" i="78"/>
  <c r="AE227" i="78"/>
  <c r="AA227" i="78"/>
  <c r="AD226" i="78"/>
  <c r="Z226" i="78"/>
  <c r="AC225" i="78"/>
  <c r="AF224" i="78"/>
  <c r="AB224" i="78"/>
  <c r="AF223" i="78"/>
  <c r="AE223" i="78"/>
  <c r="AA223" i="78"/>
  <c r="AD222" i="78"/>
  <c r="Z222" i="78"/>
  <c r="AC221" i="78"/>
  <c r="AF220" i="78"/>
  <c r="AB220" i="78"/>
  <c r="AE219" i="78"/>
  <c r="AA219" i="78"/>
  <c r="AD217" i="78"/>
  <c r="Z217" i="78"/>
  <c r="AC216" i="78"/>
  <c r="AF215" i="78"/>
  <c r="AB215" i="78"/>
  <c r="AE214" i="78"/>
  <c r="AA214" i="78"/>
  <c r="AD213" i="78"/>
  <c r="Z213" i="78"/>
  <c r="AC212" i="78"/>
  <c r="AF211" i="78"/>
  <c r="AB211" i="78"/>
  <c r="AE210" i="78"/>
  <c r="AA210" i="78"/>
  <c r="AD209" i="78"/>
  <c r="Z209" i="78"/>
  <c r="AC208" i="78"/>
  <c r="AF207" i="78"/>
  <c r="AB207" i="78"/>
  <c r="AE206" i="78"/>
  <c r="AA206" i="78"/>
  <c r="AD204" i="78"/>
  <c r="Z204" i="78"/>
  <c r="AC203" i="78"/>
  <c r="AF202" i="78"/>
  <c r="AB202" i="78"/>
  <c r="AE201" i="78"/>
  <c r="AA201" i="78"/>
  <c r="AD200" i="78"/>
  <c r="Z200" i="78"/>
  <c r="AC199" i="78"/>
  <c r="AF198" i="78"/>
  <c r="AB198" i="78"/>
  <c r="AE197" i="78"/>
  <c r="AA197" i="78"/>
  <c r="AD196" i="78"/>
  <c r="Z196" i="78"/>
  <c r="AC195" i="78"/>
  <c r="AF194" i="78"/>
  <c r="AC194" i="78"/>
  <c r="AB194" i="78"/>
  <c r="AE193" i="78"/>
  <c r="AA193" i="78"/>
  <c r="AD192" i="78"/>
  <c r="Z192" i="78"/>
  <c r="AC191" i="78"/>
  <c r="AF190" i="78"/>
  <c r="AB190" i="78"/>
  <c r="AE189" i="78"/>
  <c r="AA189" i="78"/>
  <c r="AD188" i="78"/>
  <c r="Z188" i="78"/>
  <c r="AC187" i="78"/>
  <c r="AF186" i="78"/>
  <c r="AB186" i="78"/>
  <c r="AE185" i="78"/>
  <c r="AB185" i="78"/>
  <c r="AA185" i="78"/>
  <c r="AD184" i="78"/>
  <c r="Z184" i="78"/>
  <c r="AC183" i="78"/>
  <c r="AF182" i="78"/>
  <c r="AB182" i="78"/>
  <c r="AE180" i="78"/>
  <c r="AA180" i="78"/>
  <c r="AD179" i="78"/>
  <c r="Z179" i="78"/>
  <c r="AD178" i="78"/>
  <c r="AC178" i="78"/>
  <c r="Z178" i="78"/>
  <c r="AF177" i="78"/>
  <c r="AC177" i="78"/>
  <c r="AB177" i="78"/>
  <c r="AF176" i="78"/>
  <c r="AE176" i="78"/>
  <c r="AB176" i="78"/>
  <c r="AA176" i="78"/>
  <c r="AE175" i="78"/>
  <c r="AD175" i="78"/>
  <c r="AA175" i="78"/>
  <c r="Z175" i="78"/>
  <c r="AD174" i="78"/>
  <c r="AC174" i="78"/>
  <c r="Z174" i="78"/>
  <c r="AF173" i="78"/>
  <c r="AC173" i="78"/>
  <c r="AB173" i="78"/>
  <c r="AF172" i="78"/>
  <c r="AE172" i="78"/>
  <c r="AB172" i="78"/>
  <c r="AA172" i="78"/>
  <c r="AE171" i="78"/>
  <c r="AD171" i="78"/>
  <c r="AA171" i="78"/>
  <c r="Z171" i="78"/>
  <c r="AD170" i="78"/>
  <c r="AC170" i="78"/>
  <c r="Z170" i="78"/>
  <c r="AF169" i="78"/>
  <c r="AC169" i="78"/>
  <c r="AB169" i="78"/>
  <c r="AF168" i="78"/>
  <c r="AE168" i="78"/>
  <c r="AB168" i="78"/>
  <c r="AA168" i="78"/>
  <c r="AE166" i="78"/>
  <c r="AD166" i="78"/>
  <c r="AA166" i="78"/>
  <c r="Z166" i="78"/>
  <c r="AD165" i="78"/>
  <c r="AC165" i="78"/>
  <c r="AA165" i="78"/>
  <c r="Z165" i="78"/>
  <c r="AF164" i="78"/>
  <c r="AC164" i="78"/>
  <c r="AB164" i="78"/>
  <c r="AF163" i="78"/>
  <c r="AE163" i="78"/>
  <c r="AB163" i="78"/>
  <c r="AA163" i="78"/>
  <c r="AE162" i="78"/>
  <c r="AD162" i="78"/>
  <c r="AA162" i="78"/>
  <c r="Z162" i="78"/>
  <c r="AF161" i="78"/>
  <c r="AD161" i="78"/>
  <c r="AC161" i="78"/>
  <c r="AB161" i="78"/>
  <c r="Z161" i="78"/>
  <c r="AF160" i="78"/>
  <c r="AE160" i="78"/>
  <c r="AC160" i="78"/>
  <c r="AB160" i="78"/>
  <c r="AA160" i="78"/>
  <c r="AF159" i="78"/>
  <c r="AE159" i="78"/>
  <c r="AD159" i="78"/>
  <c r="AB159" i="78"/>
  <c r="AA159" i="78"/>
  <c r="Z159" i="78"/>
  <c r="AE158" i="78"/>
  <c r="AD158" i="78"/>
  <c r="AC158" i="78"/>
  <c r="AA158" i="78"/>
  <c r="Z158" i="78"/>
  <c r="AF157" i="78"/>
  <c r="AD157" i="78"/>
  <c r="AC157" i="78"/>
  <c r="AB157" i="78"/>
  <c r="Z157" i="78"/>
  <c r="AF156" i="78"/>
  <c r="AE156" i="78"/>
  <c r="AC156" i="78"/>
  <c r="AB156" i="78"/>
  <c r="AA156" i="78"/>
  <c r="AF155" i="78"/>
  <c r="AE155" i="78"/>
  <c r="AD155" i="78"/>
  <c r="AB155" i="78"/>
  <c r="AA155" i="78"/>
  <c r="Z155" i="78"/>
  <c r="AE153" i="78"/>
  <c r="AD153" i="78"/>
  <c r="AC153" i="78"/>
  <c r="AA153" i="78"/>
  <c r="Z153" i="78"/>
  <c r="AF152" i="78"/>
  <c r="AD152" i="78"/>
  <c r="AC152" i="78"/>
  <c r="AB152" i="78"/>
  <c r="Z152" i="78"/>
  <c r="AF151" i="78"/>
  <c r="AE151" i="78"/>
  <c r="AC151" i="78"/>
  <c r="AB151" i="78"/>
  <c r="AA151" i="78"/>
  <c r="AF150" i="78"/>
  <c r="AE150" i="78"/>
  <c r="AD150" i="78"/>
  <c r="AB150" i="78"/>
  <c r="AA150" i="78"/>
  <c r="Z150" i="78"/>
  <c r="AE149" i="78"/>
  <c r="AD149" i="78"/>
  <c r="AC149" i="78"/>
  <c r="AA149" i="78"/>
  <c r="Z149" i="78"/>
  <c r="AF148" i="78"/>
  <c r="AD148" i="78"/>
  <c r="AC148" i="78"/>
  <c r="AB148" i="78"/>
  <c r="Z148" i="78"/>
  <c r="AF147" i="78"/>
  <c r="AE147" i="78"/>
  <c r="AC147" i="78"/>
  <c r="AB147" i="78"/>
  <c r="AA147" i="78"/>
  <c r="AF146" i="78"/>
  <c r="AE146" i="78"/>
  <c r="AD146" i="78"/>
  <c r="AB146" i="78"/>
  <c r="AA146" i="78"/>
  <c r="Z146" i="78"/>
  <c r="AE145" i="78"/>
  <c r="AD145" i="78"/>
  <c r="AC145" i="78"/>
  <c r="AA145" i="78"/>
  <c r="Z145" i="78"/>
  <c r="AF144" i="78"/>
  <c r="AD144" i="78"/>
  <c r="AC144" i="78"/>
  <c r="AB144" i="78"/>
  <c r="Z144" i="78"/>
  <c r="AF143" i="78"/>
  <c r="AE143" i="78"/>
  <c r="AC143" i="78"/>
  <c r="AB143" i="78"/>
  <c r="AA143" i="78"/>
  <c r="AF142" i="78"/>
  <c r="AE142" i="78"/>
  <c r="AD142" i="78"/>
  <c r="AB142" i="78"/>
  <c r="AA142" i="78"/>
  <c r="Z142" i="78"/>
  <c r="AE140" i="78"/>
  <c r="AD140" i="78"/>
  <c r="AC140" i="78"/>
  <c r="AA140" i="78"/>
  <c r="Z140" i="78"/>
  <c r="AF139" i="78"/>
  <c r="AD139" i="78"/>
  <c r="AC139" i="78"/>
  <c r="AB139" i="78"/>
  <c r="Z139" i="78"/>
  <c r="AF138" i="78"/>
  <c r="AE138" i="78"/>
  <c r="AC138" i="78"/>
  <c r="AB138" i="78"/>
  <c r="AA138" i="78"/>
  <c r="AF137" i="78"/>
  <c r="AE137" i="78"/>
  <c r="AD137" i="78"/>
  <c r="AB137" i="78"/>
  <c r="AA137" i="78"/>
  <c r="Z137" i="78"/>
  <c r="AE136" i="78"/>
  <c r="AD136" i="78"/>
  <c r="AC136" i="78"/>
  <c r="AA136" i="78"/>
  <c r="Z136" i="78"/>
  <c r="AF135" i="78"/>
  <c r="AD135" i="78"/>
  <c r="AC135" i="78"/>
  <c r="AB135" i="78"/>
  <c r="Z135" i="78"/>
  <c r="AF134" i="78"/>
  <c r="AE134" i="78"/>
  <c r="AC134" i="78"/>
  <c r="AB134" i="78"/>
  <c r="AA134" i="78"/>
  <c r="AF133" i="78"/>
  <c r="AE133" i="78"/>
  <c r="AD133" i="78"/>
  <c r="AB133" i="78"/>
  <c r="AA133" i="78"/>
  <c r="Z133" i="78"/>
  <c r="AE132" i="78"/>
  <c r="AD132" i="78"/>
  <c r="AC132" i="78"/>
  <c r="AA132" i="78"/>
  <c r="Z132" i="78"/>
  <c r="AF131" i="78"/>
  <c r="AD131" i="78"/>
  <c r="AC131" i="78"/>
  <c r="AB131" i="78"/>
  <c r="Z131" i="78"/>
  <c r="AF130" i="78"/>
  <c r="AE130" i="78"/>
  <c r="AC130" i="78"/>
  <c r="AB130" i="78"/>
  <c r="AA130" i="78"/>
  <c r="AF129" i="78"/>
  <c r="AE129" i="78"/>
  <c r="AD129" i="78"/>
  <c r="AB129" i="78"/>
  <c r="AA129" i="78"/>
  <c r="Z129" i="78"/>
  <c r="AF127" i="78"/>
  <c r="AE127" i="78"/>
  <c r="AD127" i="78"/>
  <c r="AC127" i="78"/>
  <c r="AB127" i="78"/>
  <c r="AA127" i="78"/>
  <c r="Z127" i="78"/>
  <c r="AF126" i="78"/>
  <c r="AE126" i="78"/>
  <c r="AD126" i="78"/>
  <c r="AC126" i="78"/>
  <c r="AB126" i="78"/>
  <c r="AA126" i="78"/>
  <c r="Z126" i="78"/>
  <c r="AF125" i="78"/>
  <c r="AE125" i="78"/>
  <c r="AD125" i="78"/>
  <c r="AC125" i="78"/>
  <c r="AB125" i="78"/>
  <c r="AA125" i="78"/>
  <c r="Z125" i="78"/>
  <c r="AF124" i="78"/>
  <c r="AE124" i="78"/>
  <c r="AD124" i="78"/>
  <c r="AC124" i="78"/>
  <c r="AB124" i="78"/>
  <c r="AA124" i="78"/>
  <c r="Z124" i="78"/>
  <c r="AF123" i="78"/>
  <c r="AE123" i="78"/>
  <c r="AD123" i="78"/>
  <c r="AC123" i="78"/>
  <c r="AB123" i="78"/>
  <c r="AA123" i="78"/>
  <c r="Z123" i="78"/>
  <c r="AD114" i="78"/>
  <c r="Z114" i="78"/>
  <c r="AC113" i="78"/>
  <c r="AF112" i="78"/>
  <c r="AB112" i="78"/>
  <c r="AE111" i="78"/>
  <c r="AA111" i="78"/>
  <c r="AD110" i="78"/>
  <c r="Z110" i="78"/>
  <c r="AC109" i="78"/>
  <c r="AF108" i="78"/>
  <c r="AB108" i="78"/>
  <c r="AE107" i="78"/>
  <c r="AA107" i="78"/>
  <c r="AD106" i="78"/>
  <c r="Z106" i="78"/>
  <c r="AC105" i="78"/>
  <c r="AF104" i="78"/>
  <c r="AB104" i="78"/>
  <c r="AE103" i="78"/>
  <c r="AA103" i="78"/>
  <c r="AD102" i="78"/>
  <c r="Z102" i="78"/>
  <c r="AC100" i="78"/>
  <c r="AF99" i="78"/>
  <c r="AB99" i="78"/>
  <c r="AE98" i="78"/>
  <c r="AA98" i="78"/>
  <c r="AD97" i="78"/>
  <c r="Z97" i="78"/>
  <c r="AC96" i="78"/>
  <c r="AF95" i="78"/>
  <c r="AB95" i="78"/>
  <c r="AE94" i="78"/>
  <c r="AA94" i="78"/>
  <c r="AD93" i="78"/>
  <c r="Z93" i="78"/>
  <c r="AC92" i="78"/>
  <c r="AF91" i="78"/>
  <c r="AB91" i="78"/>
  <c r="AE90" i="78"/>
  <c r="AA90" i="78"/>
  <c r="AD89" i="78"/>
  <c r="Z89" i="78"/>
  <c r="AC87" i="78"/>
  <c r="AF86" i="78"/>
  <c r="AB86" i="78"/>
  <c r="AE85" i="78"/>
  <c r="AA85" i="78"/>
  <c r="AD84" i="78"/>
  <c r="Z84" i="78"/>
  <c r="AC83" i="78"/>
  <c r="AF82" i="78"/>
  <c r="AB82" i="78"/>
  <c r="AE81" i="78"/>
  <c r="AA81" i="78"/>
  <c r="AD80" i="78"/>
  <c r="Z80" i="78"/>
  <c r="AC79" i="78"/>
  <c r="AF78" i="78"/>
  <c r="AB78" i="78"/>
  <c r="AE77" i="78"/>
  <c r="AA77" i="78"/>
  <c r="AD76" i="78"/>
  <c r="Z76" i="78"/>
  <c r="AC75" i="78"/>
  <c r="AF74" i="78"/>
  <c r="AB74" i="78"/>
  <c r="AE73" i="78"/>
  <c r="AA73" i="78"/>
  <c r="AD72" i="78"/>
  <c r="Z72" i="78"/>
  <c r="AC71" i="78"/>
  <c r="AF70" i="78"/>
  <c r="AB70" i="78"/>
  <c r="AE69" i="78"/>
  <c r="AA69" i="78"/>
  <c r="AD68" i="78"/>
  <c r="Z68" i="78"/>
  <c r="AC67" i="78"/>
  <c r="AF66" i="78"/>
  <c r="AB66" i="78"/>
  <c r="AF114" i="78"/>
  <c r="AE114" i="78"/>
  <c r="AC114" i="78"/>
  <c r="AB114" i="78"/>
  <c r="AA114" i="78"/>
  <c r="AF113" i="78"/>
  <c r="AE113" i="78"/>
  <c r="AD113" i="78"/>
  <c r="AB113" i="78"/>
  <c r="AA113" i="78"/>
  <c r="Z113" i="78"/>
  <c r="AE112" i="78"/>
  <c r="AD112" i="78"/>
  <c r="AC112" i="78"/>
  <c r="AA112" i="78"/>
  <c r="Z112" i="78"/>
  <c r="AF111" i="78"/>
  <c r="AD111" i="78"/>
  <c r="AC111" i="78"/>
  <c r="AB111" i="78"/>
  <c r="Z111" i="78"/>
  <c r="AF110" i="78"/>
  <c r="AE110" i="78"/>
  <c r="AC110" i="78"/>
  <c r="AB110" i="78"/>
  <c r="AA110" i="78"/>
  <c r="AF109" i="78"/>
  <c r="AE109" i="78"/>
  <c r="AD109" i="78"/>
  <c r="AB109" i="78"/>
  <c r="AA109" i="78"/>
  <c r="Z109" i="78"/>
  <c r="AE108" i="78"/>
  <c r="AD108" i="78"/>
  <c r="AC108" i="78"/>
  <c r="AA108" i="78"/>
  <c r="Z108" i="78"/>
  <c r="AF107" i="78"/>
  <c r="AD107" i="78"/>
  <c r="AC107" i="78"/>
  <c r="AB107" i="78"/>
  <c r="Z107" i="78"/>
  <c r="AF106" i="78"/>
  <c r="AE106" i="78"/>
  <c r="AC106" i="78"/>
  <c r="AB106" i="78"/>
  <c r="AA106" i="78"/>
  <c r="AF105" i="78"/>
  <c r="AE105" i="78"/>
  <c r="AD105" i="78"/>
  <c r="AB105" i="78"/>
  <c r="AA105" i="78"/>
  <c r="Z105" i="78"/>
  <c r="AE104" i="78"/>
  <c r="AD104" i="78"/>
  <c r="AC104" i="78"/>
  <c r="AA104" i="78"/>
  <c r="Z104" i="78"/>
  <c r="AF103" i="78"/>
  <c r="AD103" i="78"/>
  <c r="AC103" i="78"/>
  <c r="AB103" i="78"/>
  <c r="Z103" i="78"/>
  <c r="AF102" i="78"/>
  <c r="AE102" i="78"/>
  <c r="AC102" i="78"/>
  <c r="AB102" i="78"/>
  <c r="AA102" i="78"/>
  <c r="AF100" i="78"/>
  <c r="AE100" i="78"/>
  <c r="AD100" i="78"/>
  <c r="AB100" i="78"/>
  <c r="AA100" i="78"/>
  <c r="Z100" i="78"/>
  <c r="AE99" i="78"/>
  <c r="AD99" i="78"/>
  <c r="AC99" i="78"/>
  <c r="AA99" i="78"/>
  <c r="Z99" i="78"/>
  <c r="AF98" i="78"/>
  <c r="AD98" i="78"/>
  <c r="AC98" i="78"/>
  <c r="AB98" i="78"/>
  <c r="Z98" i="78"/>
  <c r="AF97" i="78"/>
  <c r="AE97" i="78"/>
  <c r="AC97" i="78"/>
  <c r="AB97" i="78"/>
  <c r="AA97" i="78"/>
  <c r="AF96" i="78"/>
  <c r="AE96" i="78"/>
  <c r="AD96" i="78"/>
  <c r="AB96" i="78"/>
  <c r="AA96" i="78"/>
  <c r="Z96" i="78"/>
  <c r="AE95" i="78"/>
  <c r="AD95" i="78"/>
  <c r="AC95" i="78"/>
  <c r="AA95" i="78"/>
  <c r="Z95" i="78"/>
  <c r="AF94" i="78"/>
  <c r="AD94" i="78"/>
  <c r="AC94" i="78"/>
  <c r="AB94" i="78"/>
  <c r="Z94" i="78"/>
  <c r="AF93" i="78"/>
  <c r="AE93" i="78"/>
  <c r="AC93" i="78"/>
  <c r="AB93" i="78"/>
  <c r="AA93" i="78"/>
  <c r="AF92" i="78"/>
  <c r="AE92" i="78"/>
  <c r="AD92" i="78"/>
  <c r="AB92" i="78"/>
  <c r="AA92" i="78"/>
  <c r="Z92" i="78"/>
  <c r="AE91" i="78"/>
  <c r="AD91" i="78"/>
  <c r="AC91" i="78"/>
  <c r="AA91" i="78"/>
  <c r="Z91" i="78"/>
  <c r="AF90" i="78"/>
  <c r="AD90" i="78"/>
  <c r="AC90" i="78"/>
  <c r="AB90" i="78"/>
  <c r="Z90" i="78"/>
  <c r="AF89" i="78"/>
  <c r="AE89" i="78"/>
  <c r="AC89" i="78"/>
  <c r="AB89" i="78"/>
  <c r="AA89" i="78"/>
  <c r="AF87" i="78"/>
  <c r="AE87" i="78"/>
  <c r="AD87" i="78"/>
  <c r="AB87" i="78"/>
  <c r="AA87" i="78"/>
  <c r="Z87" i="78"/>
  <c r="AE86" i="78"/>
  <c r="AD86" i="78"/>
  <c r="AC86" i="78"/>
  <c r="AA86" i="78"/>
  <c r="Z86" i="78"/>
  <c r="AF85" i="78"/>
  <c r="AD85" i="78"/>
  <c r="AC85" i="78"/>
  <c r="AB85" i="78"/>
  <c r="Z85" i="78"/>
  <c r="AF84" i="78"/>
  <c r="AE84" i="78"/>
  <c r="AC84" i="78"/>
  <c r="AB84" i="78"/>
  <c r="AA84" i="78"/>
  <c r="AF83" i="78"/>
  <c r="AE83" i="78"/>
  <c r="AD83" i="78"/>
  <c r="AB83" i="78"/>
  <c r="AA83" i="78"/>
  <c r="Z83" i="78"/>
  <c r="AE82" i="78"/>
  <c r="AD82" i="78"/>
  <c r="AC82" i="78"/>
  <c r="AA82" i="78"/>
  <c r="Z82" i="78"/>
  <c r="AF81" i="78"/>
  <c r="AD81" i="78"/>
  <c r="AC81" i="78"/>
  <c r="AB81" i="78"/>
  <c r="Z81" i="78"/>
  <c r="AF80" i="78"/>
  <c r="AE80" i="78"/>
  <c r="AC80" i="78"/>
  <c r="AB80" i="78"/>
  <c r="AA80" i="78"/>
  <c r="AF79" i="78"/>
  <c r="AE79" i="78"/>
  <c r="AD79" i="78"/>
  <c r="AB79" i="78"/>
  <c r="AA79" i="78"/>
  <c r="Z79" i="78"/>
  <c r="AE78" i="78"/>
  <c r="AD78" i="78"/>
  <c r="AC78" i="78"/>
  <c r="AA78" i="78"/>
  <c r="Z78" i="78"/>
  <c r="AF77" i="78"/>
  <c r="AD77" i="78"/>
  <c r="AC77" i="78"/>
  <c r="AB77" i="78"/>
  <c r="Z77" i="78"/>
  <c r="AF76" i="78"/>
  <c r="AE76" i="78"/>
  <c r="AC76" i="78"/>
  <c r="AB76" i="78"/>
  <c r="AA76" i="78"/>
  <c r="AF75" i="78"/>
  <c r="AE75" i="78"/>
  <c r="AD75" i="78"/>
  <c r="AB75" i="78"/>
  <c r="AA75" i="78"/>
  <c r="Z75" i="78"/>
  <c r="AE74" i="78"/>
  <c r="AD74" i="78"/>
  <c r="AC74" i="78"/>
  <c r="AA74" i="78"/>
  <c r="Z74" i="78"/>
  <c r="AF73" i="78"/>
  <c r="AD73" i="78"/>
  <c r="AC73" i="78"/>
  <c r="AB73" i="78"/>
  <c r="Z73" i="78"/>
  <c r="AF72" i="78"/>
  <c r="AE72" i="78"/>
  <c r="AC72" i="78"/>
  <c r="AB72" i="78"/>
  <c r="AA72" i="78"/>
  <c r="AF71" i="78"/>
  <c r="AE71" i="78"/>
  <c r="AD71" i="78"/>
  <c r="AB71" i="78"/>
  <c r="AA71" i="78"/>
  <c r="Z71" i="78"/>
  <c r="AE70" i="78"/>
  <c r="AD70" i="78"/>
  <c r="AC70" i="78"/>
  <c r="AA70" i="78"/>
  <c r="Z70" i="78"/>
  <c r="AF69" i="78"/>
  <c r="AD69" i="78"/>
  <c r="AC69" i="78"/>
  <c r="AB69" i="78"/>
  <c r="Z69" i="78"/>
  <c r="AF68" i="78"/>
  <c r="AE68" i="78"/>
  <c r="AC68" i="78"/>
  <c r="AB68" i="78"/>
  <c r="AA68" i="78"/>
  <c r="AF67" i="78"/>
  <c r="AE67" i="78"/>
  <c r="AD67" i="78"/>
  <c r="AB67" i="78"/>
  <c r="AA67" i="78"/>
  <c r="Z67" i="78"/>
  <c r="AE66" i="78"/>
  <c r="AD66" i="78"/>
  <c r="AC66" i="78"/>
  <c r="AA66" i="78"/>
  <c r="Z66" i="78"/>
  <c r="AF65" i="78"/>
  <c r="AE65" i="78"/>
  <c r="AD65" i="78"/>
  <c r="AC65" i="78"/>
  <c r="AB65" i="78"/>
  <c r="AA65" i="78"/>
  <c r="Z65" i="78"/>
  <c r="AF63" i="78"/>
  <c r="AE63" i="78"/>
  <c r="AD63" i="78"/>
  <c r="AC63" i="78"/>
  <c r="AB63" i="78"/>
  <c r="AA63" i="78"/>
  <c r="Z63" i="78"/>
  <c r="AF62" i="78"/>
  <c r="AE62" i="78"/>
  <c r="AD62" i="78"/>
  <c r="AC62" i="78"/>
  <c r="AB62" i="78"/>
  <c r="AA62" i="78"/>
  <c r="Z62" i="78"/>
  <c r="AF61" i="78"/>
  <c r="AE61" i="78"/>
  <c r="AD61" i="78"/>
  <c r="AC61" i="78"/>
  <c r="AB61" i="78"/>
  <c r="AA61" i="78"/>
  <c r="Z61" i="78"/>
  <c r="AF60" i="78"/>
  <c r="AE60" i="78"/>
  <c r="AD60" i="78"/>
  <c r="AC60" i="78"/>
  <c r="AB60" i="78"/>
  <c r="AA60" i="78"/>
  <c r="Z60" i="78"/>
  <c r="AF59" i="78"/>
  <c r="AE59" i="78"/>
  <c r="AD59" i="78"/>
  <c r="AC59" i="78"/>
  <c r="AB59" i="78"/>
  <c r="AA59" i="78"/>
  <c r="Z59" i="78"/>
  <c r="AF58" i="78"/>
  <c r="AE58" i="78"/>
  <c r="AD58" i="78"/>
  <c r="AC58" i="78"/>
  <c r="AB58" i="78"/>
  <c r="AA58" i="78"/>
  <c r="Z58" i="78"/>
  <c r="AF57" i="78"/>
  <c r="AE57" i="78"/>
  <c r="AD57" i="78"/>
  <c r="AC57" i="78"/>
  <c r="AB57" i="78"/>
  <c r="AA57" i="78"/>
  <c r="Z57" i="78"/>
  <c r="AF56" i="78"/>
  <c r="AE56" i="78"/>
  <c r="AD56" i="78"/>
  <c r="AC56" i="78"/>
  <c r="AB56" i="78"/>
  <c r="AA56" i="78"/>
  <c r="Z56" i="78"/>
  <c r="AF55" i="78"/>
  <c r="AE55" i="78"/>
  <c r="AD55" i="78"/>
  <c r="AC55" i="78"/>
  <c r="AB55" i="78"/>
  <c r="AA55" i="78"/>
  <c r="Z55" i="78"/>
  <c r="AF54" i="78"/>
  <c r="AE54" i="78"/>
  <c r="AD54" i="78"/>
  <c r="AC54" i="78"/>
  <c r="AB54" i="78"/>
  <c r="AA54" i="78"/>
  <c r="Z54" i="78"/>
  <c r="AF53" i="78"/>
  <c r="AE53" i="78"/>
  <c r="AD53" i="78"/>
  <c r="AC53" i="78"/>
  <c r="AB53" i="78"/>
  <c r="AA53" i="78"/>
  <c r="Z53" i="78"/>
  <c r="AF52" i="78"/>
  <c r="AE52" i="78"/>
  <c r="AD52" i="78"/>
  <c r="AC52" i="78"/>
  <c r="AB52" i="78"/>
  <c r="AA52" i="78"/>
  <c r="Z52" i="78"/>
  <c r="AF51" i="78"/>
  <c r="AE51" i="78"/>
  <c r="AD51" i="78"/>
  <c r="AC51" i="78"/>
  <c r="AB51" i="78"/>
  <c r="AA51" i="78"/>
  <c r="Z51" i="78"/>
  <c r="AF49" i="78"/>
  <c r="AE49" i="78"/>
  <c r="AD49" i="78"/>
  <c r="AC49" i="78"/>
  <c r="AB49" i="78"/>
  <c r="AA49" i="78"/>
  <c r="Z49" i="78"/>
  <c r="AF48" i="78"/>
  <c r="AE48" i="78"/>
  <c r="AD48" i="78"/>
  <c r="AC48" i="78"/>
  <c r="AB48" i="78"/>
  <c r="AA48" i="78"/>
  <c r="Z48" i="78"/>
  <c r="AF47" i="78"/>
  <c r="AE47" i="78"/>
  <c r="AD47" i="78"/>
  <c r="AC47" i="78"/>
  <c r="AB47" i="78"/>
  <c r="AA47" i="78"/>
  <c r="Z47" i="78"/>
  <c r="AF46" i="78"/>
  <c r="AE46" i="78"/>
  <c r="AD46" i="78"/>
  <c r="AC46" i="78"/>
  <c r="AB46" i="78"/>
  <c r="AA46" i="78"/>
  <c r="Z46" i="78"/>
  <c r="AF45" i="78"/>
  <c r="AE45" i="78"/>
  <c r="AD45" i="78"/>
  <c r="AC45" i="78"/>
  <c r="AB45" i="78"/>
  <c r="AA45" i="78"/>
  <c r="Z45" i="78"/>
  <c r="AF44" i="78"/>
  <c r="AE44" i="78"/>
  <c r="AD44" i="78"/>
  <c r="AC44" i="78"/>
  <c r="AB44" i="78"/>
  <c r="AA44" i="78"/>
  <c r="Z44" i="78"/>
  <c r="AF43" i="78"/>
  <c r="AE43" i="78"/>
  <c r="AD43" i="78"/>
  <c r="AC43" i="78"/>
  <c r="AB43" i="78"/>
  <c r="AA43" i="78"/>
  <c r="Z43" i="78"/>
  <c r="AF42" i="78"/>
  <c r="AE42" i="78"/>
  <c r="AD42" i="78"/>
  <c r="AC42" i="78"/>
  <c r="AB42" i="78"/>
  <c r="AA42" i="78"/>
  <c r="Z42" i="78"/>
  <c r="AF41" i="78"/>
  <c r="AE41" i="78"/>
  <c r="AD41" i="78"/>
  <c r="AC41" i="78"/>
  <c r="AB41" i="78"/>
  <c r="AA41" i="78"/>
  <c r="Z41" i="78"/>
  <c r="AF40" i="78"/>
  <c r="AE40" i="78"/>
  <c r="AD40" i="78"/>
  <c r="AC40" i="78"/>
  <c r="AB40" i="78"/>
  <c r="AA40" i="78"/>
  <c r="Z40" i="78"/>
  <c r="AF39" i="78"/>
  <c r="AE39" i="78"/>
  <c r="AD39" i="78"/>
  <c r="AC39" i="78"/>
  <c r="AB39" i="78"/>
  <c r="AA39" i="78"/>
  <c r="Z39" i="78"/>
  <c r="AF38" i="78"/>
  <c r="AE38" i="78"/>
  <c r="AD38" i="78"/>
  <c r="AC38" i="78"/>
  <c r="AB38" i="78"/>
  <c r="AA38" i="78"/>
  <c r="Z38" i="78"/>
  <c r="AF36" i="78"/>
  <c r="AE36" i="78"/>
  <c r="AD36" i="78"/>
  <c r="AC36" i="78"/>
  <c r="AB36" i="78"/>
  <c r="AA36" i="78"/>
  <c r="Z36" i="78"/>
  <c r="AF35" i="78"/>
  <c r="AE35" i="78"/>
  <c r="AD35" i="78"/>
  <c r="AC35" i="78"/>
  <c r="AB35" i="78"/>
  <c r="AA35" i="78"/>
  <c r="Z35" i="78"/>
  <c r="AF34" i="78"/>
  <c r="AE34" i="78"/>
  <c r="AD34" i="78"/>
  <c r="AC34" i="78"/>
  <c r="AB34" i="78"/>
  <c r="AA34" i="78"/>
  <c r="Z34" i="78"/>
  <c r="AF33" i="78"/>
  <c r="AE33" i="78"/>
  <c r="AD33" i="78"/>
  <c r="AC33" i="78"/>
  <c r="AB33" i="78"/>
  <c r="AA33" i="78"/>
  <c r="Z33" i="78"/>
  <c r="AF32" i="78"/>
  <c r="AE32" i="78"/>
  <c r="AD32" i="78"/>
  <c r="AC32" i="78"/>
  <c r="AB32" i="78"/>
  <c r="AA32" i="78"/>
  <c r="Z32" i="78"/>
  <c r="AF31" i="78"/>
  <c r="AE31" i="78"/>
  <c r="AD31" i="78"/>
  <c r="AC31" i="78"/>
  <c r="AB31" i="78"/>
  <c r="AA31" i="78"/>
  <c r="Z31" i="78"/>
  <c r="AF30" i="78"/>
  <c r="AE30" i="78"/>
  <c r="AD30" i="78"/>
  <c r="AC30" i="78"/>
  <c r="AB30" i="78"/>
  <c r="AA30" i="78"/>
  <c r="Z30" i="78"/>
  <c r="AF29" i="78"/>
  <c r="AE29" i="78"/>
  <c r="AD29" i="78"/>
  <c r="AC29" i="78"/>
  <c r="AB29" i="78"/>
  <c r="AA29" i="78"/>
  <c r="Z29" i="78"/>
  <c r="AF28" i="78"/>
  <c r="AE28" i="78"/>
  <c r="AD28" i="78"/>
  <c r="AC28" i="78"/>
  <c r="AB28" i="78"/>
  <c r="AA28" i="78"/>
  <c r="Z28" i="78"/>
  <c r="AF27" i="78"/>
  <c r="AE27" i="78"/>
  <c r="AD27" i="78"/>
  <c r="AC27" i="78"/>
  <c r="AB27" i="78"/>
  <c r="AA27" i="78"/>
  <c r="Z27" i="78"/>
  <c r="AF26" i="78"/>
  <c r="AE26" i="78"/>
  <c r="AD26" i="78"/>
  <c r="AC26" i="78"/>
  <c r="AB26" i="78"/>
  <c r="AA26" i="78"/>
  <c r="Z26" i="78"/>
  <c r="AF25" i="78"/>
  <c r="AE25" i="78"/>
  <c r="AD25" i="78"/>
  <c r="AC25" i="78"/>
  <c r="AB25" i="78"/>
  <c r="AA25" i="78"/>
  <c r="Z25" i="78"/>
  <c r="AF23" i="78"/>
  <c r="AE23" i="78"/>
  <c r="AD23" i="78"/>
  <c r="AC23" i="78"/>
  <c r="AB23" i="78"/>
  <c r="AA23" i="78"/>
  <c r="Z23" i="78"/>
  <c r="AF22" i="78"/>
  <c r="AE22" i="78"/>
  <c r="AD22" i="78"/>
  <c r="AC22" i="78"/>
  <c r="AB22" i="78"/>
  <c r="AA22" i="78"/>
  <c r="Z22" i="78"/>
  <c r="AF21" i="78"/>
  <c r="AE21" i="78"/>
  <c r="AD21" i="78"/>
  <c r="AC21" i="78"/>
  <c r="AB21" i="78"/>
  <c r="AA21" i="78"/>
  <c r="Z21" i="78"/>
  <c r="AF20" i="78"/>
  <c r="AE20" i="78"/>
  <c r="AD20" i="78"/>
  <c r="AC20" i="78"/>
  <c r="AB20" i="78"/>
  <c r="AA20" i="78"/>
  <c r="Z20" i="78"/>
  <c r="AF19" i="78"/>
  <c r="AE19" i="78"/>
  <c r="AD19" i="78"/>
  <c r="AC19" i="78"/>
  <c r="AB19" i="78"/>
  <c r="AA19" i="78"/>
  <c r="Z19" i="78"/>
  <c r="AF18" i="78"/>
  <c r="AE18" i="78"/>
  <c r="AD18" i="78"/>
  <c r="AC18" i="78"/>
  <c r="AB18" i="78"/>
  <c r="AA18" i="78"/>
  <c r="Z18" i="78"/>
  <c r="AF17" i="78"/>
  <c r="AE17" i="78"/>
  <c r="AD17" i="78"/>
  <c r="AC17" i="78"/>
  <c r="AB17" i="78"/>
  <c r="AA17" i="78"/>
  <c r="Z17" i="78"/>
  <c r="AF16" i="78"/>
  <c r="AE16" i="78"/>
  <c r="AD16" i="78"/>
  <c r="AC16" i="78"/>
  <c r="AB16" i="78"/>
  <c r="AA16" i="78"/>
  <c r="Z16" i="78"/>
  <c r="AF15" i="78"/>
  <c r="AE15" i="78"/>
  <c r="AD15" i="78"/>
  <c r="AC15" i="78"/>
  <c r="AB15" i="78"/>
  <c r="AA15" i="78"/>
  <c r="Z15" i="78"/>
  <c r="AF14" i="78"/>
  <c r="AE14" i="78"/>
  <c r="AD14" i="78"/>
  <c r="AC14" i="78"/>
  <c r="AB14" i="78"/>
  <c r="AA14" i="78"/>
  <c r="Z14" i="78"/>
  <c r="AF13" i="78"/>
  <c r="AE13" i="78"/>
  <c r="AD13" i="78"/>
  <c r="AC13" i="78"/>
  <c r="AB13" i="78"/>
  <c r="AA13" i="78"/>
  <c r="Z13" i="78"/>
  <c r="AF12" i="78"/>
  <c r="AE12" i="78"/>
  <c r="AD12" i="78"/>
  <c r="AC12" i="78"/>
  <c r="AB12" i="78"/>
  <c r="AA12" i="78"/>
  <c r="Z12" i="78"/>
  <c r="AF10" i="78"/>
  <c r="AE10" i="78"/>
  <c r="AD10" i="78"/>
  <c r="AC10" i="78"/>
  <c r="AB10" i="78"/>
  <c r="AA10" i="78"/>
  <c r="Z10" i="78"/>
  <c r="AF9" i="78"/>
  <c r="AE9" i="78"/>
  <c r="AD9" i="78"/>
  <c r="AC9" i="78"/>
  <c r="AB9" i="78"/>
  <c r="AA9" i="78"/>
  <c r="Z9" i="78"/>
  <c r="AF8" i="78"/>
  <c r="AE8" i="78"/>
  <c r="AD8" i="78"/>
  <c r="AC8" i="78"/>
  <c r="AB8" i="78"/>
  <c r="AA8" i="78"/>
  <c r="Z8" i="78"/>
  <c r="AF7" i="78"/>
  <c r="AE7" i="78"/>
  <c r="AD7" i="78"/>
  <c r="AC7" i="78"/>
  <c r="AB7" i="78"/>
  <c r="AA7" i="78"/>
  <c r="Z7" i="78"/>
  <c r="AF6" i="78"/>
  <c r="AE6" i="78"/>
  <c r="AD6" i="78"/>
  <c r="AC6" i="78"/>
  <c r="AB6" i="78"/>
  <c r="AA6" i="78"/>
  <c r="Z6" i="78"/>
  <c r="P196" i="32"/>
  <c r="S191" i="32"/>
  <c r="P175" i="32"/>
  <c r="R198" i="32"/>
  <c r="Q189" i="32"/>
  <c r="R177" i="32"/>
  <c r="U176" i="32"/>
  <c r="R134" i="32"/>
  <c r="Q133" i="32"/>
  <c r="S132" i="32"/>
  <c r="Q124" i="32"/>
  <c r="Q231" i="32"/>
  <c r="S229" i="32"/>
  <c r="R228" i="32"/>
  <c r="U224" i="32"/>
  <c r="U223" i="32"/>
  <c r="Q223" i="32"/>
  <c r="P222" i="32"/>
  <c r="R215" i="32"/>
  <c r="U214" i="32"/>
  <c r="T214" i="32"/>
  <c r="U201" i="32"/>
  <c r="Q201" i="32"/>
  <c r="P200" i="32"/>
  <c r="Q197" i="32"/>
  <c r="Q176" i="32"/>
  <c r="P176" i="32"/>
  <c r="S139" i="32"/>
  <c r="T138" i="32"/>
  <c r="S137" i="32"/>
  <c r="R136" i="32"/>
  <c r="Q135" i="32"/>
  <c r="P134" i="32"/>
  <c r="R125" i="32"/>
  <c r="P125" i="32"/>
  <c r="S202" i="1"/>
  <c r="V201" i="1"/>
  <c r="R201" i="1"/>
  <c r="U200" i="1"/>
  <c r="Q200" i="1"/>
  <c r="T199" i="1"/>
  <c r="P199" i="1"/>
  <c r="S198" i="1"/>
  <c r="V197" i="1"/>
  <c r="R197" i="1"/>
  <c r="U196" i="1"/>
  <c r="Q196" i="1"/>
  <c r="T195" i="1"/>
  <c r="P195" i="1"/>
  <c r="S194" i="1"/>
  <c r="V193" i="1"/>
  <c r="R193" i="1"/>
  <c r="U192" i="1"/>
  <c r="Q192" i="1"/>
  <c r="T191" i="1"/>
  <c r="P191" i="1"/>
  <c r="S190" i="1"/>
  <c r="V189" i="1"/>
  <c r="R189" i="1"/>
  <c r="U188" i="1"/>
  <c r="Q188" i="1"/>
  <c r="T187" i="1"/>
  <c r="P187" i="1"/>
  <c r="S186" i="1"/>
  <c r="V185" i="1"/>
  <c r="R185" i="1"/>
  <c r="U184" i="1"/>
  <c r="Q184" i="1"/>
  <c r="T178" i="1"/>
  <c r="P178" i="1"/>
  <c r="S177" i="1"/>
  <c r="V176" i="1"/>
  <c r="R176" i="1"/>
  <c r="U175" i="1"/>
  <c r="Q175" i="1"/>
  <c r="T174" i="1"/>
  <c r="P174" i="1"/>
  <c r="S173" i="1"/>
  <c r="V172" i="1"/>
  <c r="R172" i="1"/>
  <c r="U171" i="1"/>
  <c r="Q171" i="1"/>
  <c r="T170" i="1"/>
  <c r="P170" i="1"/>
  <c r="T165" i="1"/>
  <c r="P165" i="1"/>
  <c r="S164" i="1"/>
  <c r="V163" i="1"/>
  <c r="R163" i="1"/>
  <c r="U162" i="1"/>
  <c r="Q162" i="1"/>
  <c r="T161" i="1"/>
  <c r="P161" i="1"/>
  <c r="S160" i="1"/>
  <c r="V159" i="1"/>
  <c r="R159" i="1"/>
  <c r="U158" i="1"/>
  <c r="Q158" i="1"/>
  <c r="T157" i="1"/>
  <c r="P157" i="1"/>
  <c r="V152" i="1"/>
  <c r="T152" i="1"/>
  <c r="R152" i="1"/>
  <c r="P152" i="1"/>
  <c r="U151" i="1"/>
  <c r="S151" i="1"/>
  <c r="Q151" i="1"/>
  <c r="V150" i="1"/>
  <c r="T150" i="1"/>
  <c r="R150" i="1"/>
  <c r="P150" i="1"/>
  <c r="U149" i="1"/>
  <c r="S149" i="1"/>
  <c r="Q149" i="1"/>
  <c r="V148" i="1"/>
  <c r="T148" i="1"/>
  <c r="R148" i="1"/>
  <c r="P148" i="1"/>
  <c r="U147" i="1"/>
  <c r="S147" i="1"/>
  <c r="Q147" i="1"/>
  <c r="V146" i="1"/>
  <c r="T146" i="1"/>
  <c r="R146" i="1"/>
  <c r="P146" i="1"/>
  <c r="U145" i="1"/>
  <c r="S145" i="1"/>
  <c r="Q145" i="1"/>
  <c r="V144" i="1"/>
  <c r="T144" i="1"/>
  <c r="R144" i="1"/>
  <c r="P144" i="1"/>
  <c r="V139" i="1"/>
  <c r="T139" i="1"/>
  <c r="R139" i="1"/>
  <c r="P139" i="1"/>
  <c r="U138" i="1"/>
  <c r="S138" i="1"/>
  <c r="Q138" i="1"/>
  <c r="V137" i="1"/>
  <c r="T137" i="1"/>
  <c r="R137" i="1"/>
  <c r="P137" i="1"/>
  <c r="U136" i="1"/>
  <c r="S136" i="1"/>
  <c r="Q136" i="1"/>
  <c r="V135" i="1"/>
  <c r="T135" i="1"/>
  <c r="R135" i="1"/>
  <c r="P135" i="1"/>
  <c r="U134" i="1"/>
  <c r="S134" i="1"/>
  <c r="Q134" i="1"/>
  <c r="V133" i="1"/>
  <c r="T133" i="1"/>
  <c r="R133" i="1"/>
  <c r="P133" i="1"/>
  <c r="U132" i="1"/>
  <c r="S132" i="1"/>
  <c r="Q132" i="1"/>
  <c r="V131" i="1"/>
  <c r="T131" i="1"/>
  <c r="R131" i="1"/>
  <c r="P131" i="1"/>
  <c r="U130" i="1"/>
  <c r="S130" i="1"/>
  <c r="Q130" i="1"/>
  <c r="V129" i="1"/>
  <c r="T129" i="1"/>
  <c r="U127" i="1"/>
  <c r="S127" i="1"/>
  <c r="U125" i="1"/>
  <c r="S125" i="1"/>
  <c r="Q125" i="1"/>
  <c r="V124" i="1"/>
  <c r="T124" i="1"/>
  <c r="R124" i="1"/>
  <c r="P124" i="1"/>
  <c r="U123" i="1"/>
  <c r="S123" i="1"/>
  <c r="Q123" i="1"/>
  <c r="S231" i="1"/>
  <c r="V230" i="1"/>
  <c r="R230" i="1"/>
  <c r="U229" i="1"/>
  <c r="Q229" i="1"/>
  <c r="T228" i="1"/>
  <c r="S227" i="1"/>
  <c r="V226" i="1"/>
  <c r="R226" i="1"/>
  <c r="U225" i="1"/>
  <c r="Q225" i="1"/>
  <c r="T224" i="1"/>
  <c r="P224" i="1"/>
  <c r="V222" i="1"/>
  <c r="R222" i="1"/>
  <c r="U221" i="1"/>
  <c r="Q221" i="1"/>
  <c r="U216" i="1"/>
  <c r="Q216" i="1"/>
  <c r="T215" i="1"/>
  <c r="P215" i="1"/>
  <c r="S214" i="1"/>
  <c r="V213" i="1"/>
  <c r="R213" i="1"/>
  <c r="U212" i="1"/>
  <c r="Q212" i="1"/>
  <c r="T211" i="1"/>
  <c r="S210" i="1"/>
  <c r="Q208" i="1"/>
  <c r="T202" i="1"/>
  <c r="P202" i="1"/>
  <c r="S201" i="1"/>
  <c r="V200" i="1"/>
  <c r="R200" i="1"/>
  <c r="U199" i="1"/>
  <c r="Q199" i="1"/>
  <c r="P198" i="1"/>
  <c r="S197" i="1"/>
  <c r="V196" i="1"/>
  <c r="U195" i="1"/>
  <c r="Q195" i="1"/>
  <c r="T194" i="1"/>
  <c r="P194" i="1"/>
  <c r="S193" i="1"/>
  <c r="V192" i="1"/>
  <c r="R192" i="1"/>
  <c r="U191" i="1"/>
  <c r="Q191" i="1"/>
  <c r="T190" i="1"/>
  <c r="P190" i="1"/>
  <c r="V188" i="1"/>
  <c r="R188" i="1"/>
  <c r="U187" i="1"/>
  <c r="Q187" i="1"/>
  <c r="T186" i="1"/>
  <c r="P186" i="1"/>
  <c r="S185" i="1"/>
  <c r="R184" i="1"/>
  <c r="U178" i="1"/>
  <c r="Q178" i="1"/>
  <c r="T177" i="1"/>
  <c r="P177" i="1"/>
  <c r="S176" i="1"/>
  <c r="V175" i="1"/>
  <c r="R175" i="1"/>
  <c r="U174" i="1"/>
  <c r="Q174" i="1"/>
  <c r="T173" i="1"/>
  <c r="P173" i="1"/>
  <c r="V171" i="1"/>
  <c r="R171" i="1"/>
  <c r="U170" i="1"/>
  <c r="U165" i="1"/>
  <c r="Q165" i="1"/>
  <c r="T164" i="1"/>
  <c r="P164" i="1"/>
  <c r="S163" i="1"/>
  <c r="V162" i="1"/>
  <c r="R162" i="1"/>
  <c r="U161" i="1"/>
  <c r="Q161" i="1"/>
  <c r="T160" i="1"/>
  <c r="P160" i="1"/>
  <c r="S159" i="1"/>
  <c r="V158" i="1"/>
  <c r="R158" i="1"/>
  <c r="U157" i="1"/>
  <c r="Q157" i="1"/>
  <c r="U152" i="1"/>
  <c r="Q152" i="1"/>
  <c r="T151" i="1"/>
  <c r="P151" i="1"/>
  <c r="S150" i="1"/>
  <c r="V149" i="1"/>
  <c r="R149" i="1"/>
  <c r="U148" i="1"/>
  <c r="Q148" i="1"/>
  <c r="T147" i="1"/>
  <c r="P147" i="1"/>
  <c r="S146" i="1"/>
  <c r="V145" i="1"/>
  <c r="U144" i="1"/>
  <c r="Q144" i="1"/>
  <c r="U139" i="1"/>
  <c r="Q139" i="1"/>
  <c r="T138" i="1"/>
  <c r="P138" i="1"/>
  <c r="S137" i="1"/>
  <c r="V136" i="1"/>
  <c r="R136" i="1"/>
  <c r="U135" i="1"/>
  <c r="T134" i="1"/>
  <c r="P134" i="1"/>
  <c r="S133" i="1"/>
  <c r="V132" i="1"/>
  <c r="R132" i="1"/>
  <c r="U131" i="1"/>
  <c r="Q131" i="1"/>
  <c r="T130" i="1"/>
  <c r="P130" i="1"/>
  <c r="S129" i="1"/>
  <c r="V127" i="1"/>
  <c r="T125" i="1"/>
  <c r="P125" i="1"/>
  <c r="S124" i="1"/>
  <c r="V123" i="1"/>
  <c r="R123" i="1"/>
  <c r="P17" i="32"/>
  <c r="U31" i="32"/>
  <c r="Q27" i="32"/>
  <c r="T21" i="32"/>
  <c r="U14" i="32"/>
  <c r="S12" i="32"/>
  <c r="R108" i="32"/>
  <c r="R105" i="32"/>
  <c r="Q98" i="32"/>
  <c r="T93" i="32"/>
  <c r="P85" i="32"/>
  <c r="R74" i="32"/>
  <c r="U69" i="32"/>
  <c r="T57" i="32"/>
  <c r="R55" i="32"/>
  <c r="P53" i="32"/>
  <c r="Q45" i="32"/>
  <c r="T40" i="32"/>
  <c r="T30" i="32"/>
  <c r="R28" i="32"/>
  <c r="P26" i="32"/>
  <c r="R19" i="32"/>
  <c r="Q112" i="1"/>
  <c r="S6" i="1"/>
  <c r="U112" i="1"/>
  <c r="Q102" i="1"/>
  <c r="P92" i="1"/>
  <c r="V81" i="1"/>
  <c r="U72" i="1"/>
  <c r="T62" i="1"/>
  <c r="S53" i="1"/>
  <c r="R43" i="1"/>
  <c r="Q33" i="1"/>
  <c r="P23" i="1"/>
  <c r="V13" i="1"/>
  <c r="L231" i="32"/>
  <c r="L228" i="32"/>
  <c r="L227" i="32"/>
  <c r="L224" i="32"/>
  <c r="L223" i="32"/>
  <c r="L215" i="32"/>
  <c r="L214" i="32"/>
  <c r="L211" i="32"/>
  <c r="L210" i="32"/>
  <c r="L202" i="32"/>
  <c r="L201" i="32"/>
  <c r="L198" i="32"/>
  <c r="L197" i="32"/>
  <c r="L193" i="32"/>
  <c r="L190" i="32"/>
  <c r="L189" i="32"/>
  <c r="L186" i="32"/>
  <c r="L185" i="32"/>
  <c r="L177" i="32"/>
  <c r="L176" i="32"/>
  <c r="L173" i="32"/>
  <c r="L172" i="32"/>
  <c r="L164" i="32"/>
  <c r="L163" i="32"/>
  <c r="L160" i="32"/>
  <c r="L159" i="32"/>
  <c r="L151" i="32"/>
  <c r="L150" i="32"/>
  <c r="L147" i="32"/>
  <c r="L146" i="32"/>
  <c r="L142" i="32"/>
  <c r="L138" i="32"/>
  <c r="L137" i="32"/>
  <c r="L134" i="32"/>
  <c r="L133" i="32"/>
  <c r="L129" i="32"/>
  <c r="L125" i="32"/>
  <c r="L124" i="32"/>
  <c r="L226" i="1"/>
  <c r="L209" i="1"/>
  <c r="L200" i="1"/>
  <c r="L192" i="1"/>
  <c r="L184" i="1"/>
  <c r="L175" i="1"/>
  <c r="L158" i="1"/>
  <c r="L149" i="1"/>
  <c r="L132" i="1"/>
  <c r="L123" i="1"/>
  <c r="L230" i="1"/>
  <c r="L229" i="1"/>
  <c r="L225" i="1"/>
  <c r="L222" i="1"/>
  <c r="L221" i="1"/>
  <c r="L216" i="1"/>
  <c r="L213" i="1"/>
  <c r="L212" i="1"/>
  <c r="L208" i="1"/>
  <c r="L199" i="1"/>
  <c r="L196" i="1"/>
  <c r="L195" i="1"/>
  <c r="L191" i="1"/>
  <c r="L188" i="1"/>
  <c r="L187" i="1"/>
  <c r="L178" i="1"/>
  <c r="L174" i="1"/>
  <c r="L171" i="1"/>
  <c r="L170" i="1"/>
  <c r="L165" i="1"/>
  <c r="L162" i="1"/>
  <c r="L161" i="1"/>
  <c r="L157" i="1"/>
  <c r="L152" i="1"/>
  <c r="L148" i="1"/>
  <c r="L145" i="1"/>
  <c r="L144" i="1"/>
  <c r="L139" i="1"/>
  <c r="L136" i="1"/>
  <c r="L135" i="1"/>
  <c r="L131" i="1"/>
  <c r="L127" i="1"/>
  <c r="L230" i="78"/>
  <c r="L229" i="78"/>
  <c r="L226" i="78"/>
  <c r="L225" i="78"/>
  <c r="L222" i="78"/>
  <c r="L221" i="78"/>
  <c r="L217" i="78"/>
  <c r="L216" i="78"/>
  <c r="L213" i="78"/>
  <c r="L212" i="78"/>
  <c r="L209" i="78"/>
  <c r="L208" i="78"/>
  <c r="L204" i="78"/>
  <c r="L203" i="78"/>
  <c r="L200" i="78"/>
  <c r="L199" i="78"/>
  <c r="L196" i="78"/>
  <c r="L195" i="78"/>
  <c r="L192" i="78"/>
  <c r="L191" i="78"/>
  <c r="L188" i="78"/>
  <c r="L187" i="78"/>
  <c r="L184" i="78"/>
  <c r="L183" i="78"/>
  <c r="L179" i="78"/>
  <c r="L178" i="78"/>
  <c r="L175" i="78"/>
  <c r="L174" i="78"/>
  <c r="L171" i="78"/>
  <c r="L170" i="78"/>
  <c r="L166" i="78"/>
  <c r="L165" i="78"/>
  <c r="L162" i="78"/>
  <c r="L161" i="78"/>
  <c r="L158" i="78"/>
  <c r="L157" i="78"/>
  <c r="L153" i="78"/>
  <c r="L152" i="78"/>
  <c r="L149" i="78"/>
  <c r="L148" i="78"/>
  <c r="L145" i="78"/>
  <c r="L144" i="78"/>
  <c r="L140" i="78"/>
  <c r="L139" i="78"/>
  <c r="L136" i="78"/>
  <c r="L135" i="78"/>
  <c r="L132" i="78"/>
  <c r="L131" i="78"/>
  <c r="L127" i="78"/>
  <c r="L126" i="78"/>
  <c r="L123" i="78"/>
  <c r="L112" i="78"/>
  <c r="L95" i="78"/>
  <c r="L78" i="78"/>
  <c r="L61" i="78"/>
  <c r="L44" i="78"/>
  <c r="L27" i="78"/>
  <c r="L9" i="78"/>
  <c r="L114" i="32"/>
  <c r="L97" i="32"/>
  <c r="L80" i="32"/>
  <c r="L46" i="32"/>
  <c r="L29" i="32"/>
  <c r="L12" i="32"/>
  <c r="L110" i="32"/>
  <c r="L106" i="32"/>
  <c r="L102" i="32"/>
  <c r="L93" i="32"/>
  <c r="L89" i="32"/>
  <c r="L84" i="32"/>
  <c r="L76" i="32"/>
  <c r="L72" i="32"/>
  <c r="L68" i="32"/>
  <c r="L59" i="32"/>
  <c r="L55" i="32"/>
  <c r="L51" i="32"/>
  <c r="L42" i="32"/>
  <c r="L38" i="32"/>
  <c r="L33" i="32"/>
  <c r="L25" i="32"/>
  <c r="L20" i="32"/>
  <c r="L16" i="32"/>
  <c r="L7" i="32"/>
  <c r="L114" i="1"/>
  <c r="L113" i="1"/>
  <c r="L112" i="1"/>
  <c r="L110" i="1"/>
  <c r="L109" i="1"/>
  <c r="L108" i="1"/>
  <c r="L106" i="1"/>
  <c r="L105" i="1"/>
  <c r="L104" i="1"/>
  <c r="L102" i="1"/>
  <c r="L100" i="1"/>
  <c r="L97" i="1"/>
  <c r="L96" i="1"/>
  <c r="L95" i="1"/>
  <c r="L93" i="1"/>
  <c r="L92" i="1"/>
  <c r="L91" i="1"/>
  <c r="L89" i="1"/>
  <c r="L87" i="1"/>
  <c r="L86" i="1"/>
  <c r="L84" i="1"/>
  <c r="L83" i="1"/>
  <c r="L80" i="1"/>
  <c r="L79" i="1"/>
  <c r="L78" i="1"/>
  <c r="L76" i="1"/>
  <c r="L75" i="1"/>
  <c r="L74" i="1"/>
  <c r="L72" i="1"/>
  <c r="L71" i="1"/>
  <c r="L70" i="1"/>
  <c r="L68" i="1"/>
  <c r="L67" i="1"/>
  <c r="L63" i="1"/>
  <c r="L62" i="1"/>
  <c r="L61" i="1"/>
  <c r="L59" i="1"/>
  <c r="L58" i="1"/>
  <c r="L57" i="1"/>
  <c r="L55" i="1"/>
  <c r="L54" i="1"/>
  <c r="L53" i="1"/>
  <c r="L51" i="1"/>
  <c r="L49" i="1"/>
  <c r="L46" i="1"/>
  <c r="L45" i="1"/>
  <c r="L44" i="1"/>
  <c r="L42" i="1"/>
  <c r="L41" i="1"/>
  <c r="L40" i="1"/>
  <c r="L38" i="1"/>
  <c r="L36" i="1"/>
  <c r="L35" i="1"/>
  <c r="L33" i="1"/>
  <c r="L32" i="1"/>
  <c r="L29" i="1"/>
  <c r="L28" i="1"/>
  <c r="L27" i="1"/>
  <c r="L25" i="1"/>
  <c r="L23" i="1"/>
  <c r="L22" i="1"/>
  <c r="L20" i="1"/>
  <c r="L19" i="1"/>
  <c r="L18" i="1"/>
  <c r="L16" i="1"/>
  <c r="L15" i="1"/>
  <c r="L12" i="1"/>
  <c r="L10" i="1"/>
  <c r="L9" i="1"/>
  <c r="L7" i="1"/>
  <c r="L6" i="1"/>
  <c r="L99" i="1"/>
  <c r="L82" i="1"/>
  <c r="L66" i="1"/>
  <c r="L48" i="1"/>
  <c r="L31" i="1"/>
  <c r="L14" i="1"/>
  <c r="L114" i="78"/>
  <c r="L113" i="78"/>
  <c r="L110" i="78"/>
  <c r="L109" i="78"/>
  <c r="L108" i="78"/>
  <c r="L106" i="78"/>
  <c r="L105" i="78"/>
  <c r="L104" i="78"/>
  <c r="L102" i="78"/>
  <c r="L100" i="78"/>
  <c r="L99" i="78"/>
  <c r="L97" i="78"/>
  <c r="L96" i="78"/>
  <c r="L93" i="78"/>
  <c r="L92" i="78"/>
  <c r="L91" i="78"/>
  <c r="L89" i="78"/>
  <c r="L87" i="78"/>
  <c r="L86" i="78"/>
  <c r="L84" i="78"/>
  <c r="L83" i="78"/>
  <c r="L82" i="78"/>
  <c r="L80" i="78"/>
  <c r="L79" i="78"/>
  <c r="L76" i="78"/>
  <c r="L75" i="78"/>
  <c r="L74" i="78"/>
  <c r="L72" i="78"/>
  <c r="L71" i="78"/>
  <c r="L70" i="78"/>
  <c r="L68" i="78"/>
  <c r="L67" i="78"/>
  <c r="L66" i="78"/>
  <c r="L63" i="78"/>
  <c r="L62" i="78"/>
  <c r="L59" i="78"/>
  <c r="L58" i="78"/>
  <c r="L57" i="78"/>
  <c r="L55" i="78"/>
  <c r="L54" i="78"/>
  <c r="L53" i="78"/>
  <c r="L51" i="78"/>
  <c r="L49" i="78"/>
  <c r="L48" i="78"/>
  <c r="L46" i="78"/>
  <c r="L45" i="78"/>
  <c r="L42" i="78"/>
  <c r="L41" i="78"/>
  <c r="L40" i="78"/>
  <c r="L38" i="78"/>
  <c r="L36" i="78"/>
  <c r="L35" i="78"/>
  <c r="L33" i="78"/>
  <c r="L32" i="78"/>
  <c r="L31" i="78"/>
  <c r="L29" i="78"/>
  <c r="L28" i="78"/>
  <c r="L25" i="78"/>
  <c r="L23" i="78"/>
  <c r="L22" i="78"/>
  <c r="L16" i="78"/>
  <c r="L15" i="78"/>
  <c r="L12" i="78"/>
  <c r="L10" i="78"/>
  <c r="L7" i="78"/>
  <c r="L6" i="78"/>
  <c r="K48" i="97" l="1"/>
  <c r="K46" i="97"/>
  <c r="K40" i="97"/>
  <c r="K51" i="97"/>
  <c r="K47" i="97"/>
  <c r="K37" i="97"/>
  <c r="K52" i="97"/>
  <c r="K36" i="97"/>
  <c r="J49" i="97"/>
  <c r="K17" i="97"/>
  <c r="K20" i="97"/>
  <c r="K10" i="97"/>
  <c r="K21" i="97"/>
  <c r="K6" i="97"/>
  <c r="U6" i="97" s="1"/>
  <c r="J15" i="97"/>
  <c r="T15" i="97" s="1"/>
  <c r="T15" i="99"/>
  <c r="J16" i="97"/>
  <c r="T16" i="97" s="1"/>
  <c r="T16" i="99"/>
  <c r="T28" i="99"/>
  <c r="J20" i="97"/>
  <c r="T20" i="97" s="1"/>
  <c r="T20" i="99"/>
  <c r="J17" i="97"/>
  <c r="T17" i="97" s="1"/>
  <c r="T17" i="99"/>
  <c r="J7" i="97"/>
  <c r="T7" i="97" s="1"/>
  <c r="T7" i="99"/>
  <c r="J21" i="97"/>
  <c r="T21" i="97" s="1"/>
  <c r="T21" i="99"/>
  <c r="J18" i="97"/>
  <c r="T18" i="97" s="1"/>
  <c r="T18" i="99"/>
  <c r="J9" i="97"/>
  <c r="T9" i="99"/>
  <c r="J22" i="97"/>
  <c r="T22" i="97" s="1"/>
  <c r="T22" i="99"/>
  <c r="J10" i="97"/>
  <c r="T10" i="97" s="1"/>
  <c r="T10" i="99"/>
  <c r="J11" i="97"/>
  <c r="T11" i="99"/>
  <c r="J12" i="97"/>
  <c r="J13" i="97"/>
  <c r="J24" i="97"/>
  <c r="J14" i="97"/>
  <c r="T14" i="97" s="1"/>
  <c r="T14" i="99"/>
  <c r="J25" i="97"/>
  <c r="J26" i="97"/>
  <c r="J6" i="97"/>
  <c r="T6" i="97" s="1"/>
  <c r="K32" i="49"/>
  <c r="J9" i="96"/>
  <c r="T9" i="96" s="1"/>
  <c r="J28" i="97"/>
  <c r="T28" i="97" s="1"/>
  <c r="E15" i="96"/>
  <c r="G15" i="96"/>
  <c r="L15" i="61" s="1"/>
  <c r="J11" i="96"/>
  <c r="K22" i="59"/>
  <c r="R31" i="96"/>
  <c r="K31" i="59" s="1"/>
  <c r="L9" i="37"/>
  <c r="L14" i="62"/>
  <c r="H29" i="97"/>
  <c r="K28" i="49"/>
  <c r="K14" i="96"/>
  <c r="U14" i="96" s="1"/>
  <c r="R15" i="96"/>
  <c r="L15" i="59" s="1"/>
  <c r="L6" i="59"/>
  <c r="L12" i="64"/>
  <c r="J10" i="96"/>
  <c r="F15" i="96"/>
  <c r="L15" i="62" s="1"/>
  <c r="L6" i="62"/>
  <c r="J8" i="96"/>
  <c r="J14" i="96"/>
  <c r="K22" i="60"/>
  <c r="S31" i="96"/>
  <c r="K31" i="60" s="1"/>
  <c r="S15" i="96"/>
  <c r="L15" i="60" s="1"/>
  <c r="L9" i="60"/>
  <c r="L15" i="96"/>
  <c r="E31" i="96"/>
  <c r="L15" i="37"/>
  <c r="M31" i="96"/>
  <c r="K22" i="63"/>
  <c r="I31" i="96"/>
  <c r="K31" i="63" s="1"/>
  <c r="K34" i="49"/>
  <c r="K10" i="96"/>
  <c r="U10" i="96" s="1"/>
  <c r="K27" i="96"/>
  <c r="L13" i="49"/>
  <c r="L31" i="96"/>
  <c r="M15" i="96"/>
  <c r="I15" i="96"/>
  <c r="L15" i="63" s="1"/>
  <c r="L6" i="63"/>
  <c r="L15" i="49"/>
  <c r="L11" i="37"/>
  <c r="L19" i="32"/>
  <c r="L32" i="32"/>
  <c r="L67" i="32"/>
  <c r="L79" i="32"/>
  <c r="L92" i="32"/>
  <c r="L109" i="32"/>
  <c r="R8" i="1"/>
  <c r="S18" i="1"/>
  <c r="T28" i="1"/>
  <c r="U38" i="1"/>
  <c r="V47" i="1"/>
  <c r="P58" i="1"/>
  <c r="Q68" i="1"/>
  <c r="R77" i="1"/>
  <c r="S86" i="1"/>
  <c r="T96" i="1"/>
  <c r="U106" i="1"/>
  <c r="L6" i="32"/>
  <c r="L15" i="32"/>
  <c r="L28" i="32"/>
  <c r="L41" i="32"/>
  <c r="L54" i="32"/>
  <c r="L71" i="32"/>
  <c r="L83" i="32"/>
  <c r="L96" i="32"/>
  <c r="L113" i="32"/>
  <c r="L8" i="78"/>
  <c r="L17" i="78"/>
  <c r="L26" i="78"/>
  <c r="L30" i="78"/>
  <c r="L34" i="78"/>
  <c r="L39" i="78"/>
  <c r="L43" i="78"/>
  <c r="L47" i="78"/>
  <c r="L56" i="78"/>
  <c r="L60" i="78"/>
  <c r="L65" i="78"/>
  <c r="L69" i="78"/>
  <c r="L73" i="78"/>
  <c r="L77" i="78"/>
  <c r="L81" i="78"/>
  <c r="L85" i="78"/>
  <c r="L90" i="78"/>
  <c r="L94" i="78"/>
  <c r="L98" i="78"/>
  <c r="L107" i="78"/>
  <c r="L111" i="78"/>
  <c r="L8" i="1"/>
  <c r="L13" i="1"/>
  <c r="L17" i="1"/>
  <c r="L21" i="1"/>
  <c r="L26" i="1"/>
  <c r="L30" i="1"/>
  <c r="L34" i="1"/>
  <c r="L39" i="1"/>
  <c r="L43" i="1"/>
  <c r="L47" i="1"/>
  <c r="L52" i="1"/>
  <c r="L56" i="1"/>
  <c r="L60" i="1"/>
  <c r="L65" i="1"/>
  <c r="J6" i="96" s="1"/>
  <c r="L69" i="1"/>
  <c r="L73" i="1"/>
  <c r="J12" i="96" s="1"/>
  <c r="L77" i="1"/>
  <c r="L81" i="1"/>
  <c r="L85" i="1"/>
  <c r="L90" i="1"/>
  <c r="L94" i="1"/>
  <c r="L98" i="1"/>
  <c r="L103" i="1"/>
  <c r="L107" i="1"/>
  <c r="L111" i="1"/>
  <c r="L115" i="1"/>
  <c r="L8" i="32"/>
  <c r="L13" i="32"/>
  <c r="L17" i="32"/>
  <c r="L21" i="32"/>
  <c r="L26" i="32"/>
  <c r="L30" i="32"/>
  <c r="L34" i="32"/>
  <c r="L43" i="32"/>
  <c r="L47" i="32"/>
  <c r="L56" i="32"/>
  <c r="L60" i="32"/>
  <c r="L69" i="32"/>
  <c r="L73" i="32"/>
  <c r="L77" i="32"/>
  <c r="L81" i="32"/>
  <c r="L85" i="32"/>
  <c r="L94" i="32"/>
  <c r="L98" i="32"/>
  <c r="L107" i="32"/>
  <c r="L111" i="32"/>
  <c r="L124" i="78"/>
  <c r="L129" i="78"/>
  <c r="L133" i="78"/>
  <c r="L137" i="78"/>
  <c r="L142" i="78"/>
  <c r="L146" i="78"/>
  <c r="L150" i="78"/>
  <c r="L155" i="78"/>
  <c r="L159" i="78"/>
  <c r="L163" i="78"/>
  <c r="L168" i="78"/>
  <c r="L172" i="78"/>
  <c r="L176" i="78"/>
  <c r="L180" i="78"/>
  <c r="L185" i="78"/>
  <c r="L189" i="78"/>
  <c r="L193" i="78"/>
  <c r="L197" i="78"/>
  <c r="L201" i="78"/>
  <c r="L206" i="78"/>
  <c r="L210" i="78"/>
  <c r="L214" i="78"/>
  <c r="L219" i="78"/>
  <c r="L223" i="78"/>
  <c r="L227" i="78"/>
  <c r="L231" i="78"/>
  <c r="L124" i="1"/>
  <c r="L129" i="1"/>
  <c r="L133" i="1"/>
  <c r="L137" i="1"/>
  <c r="L146" i="1"/>
  <c r="L150" i="1"/>
  <c r="L159" i="1"/>
  <c r="L163" i="1"/>
  <c r="L172" i="1"/>
  <c r="L176" i="1"/>
  <c r="L185" i="1"/>
  <c r="K9" i="96" s="1"/>
  <c r="L189" i="1"/>
  <c r="K11" i="96" s="1"/>
  <c r="L193" i="1"/>
  <c r="L197" i="1"/>
  <c r="L201" i="1"/>
  <c r="L210" i="1"/>
  <c r="L214" i="1"/>
  <c r="L223" i="1"/>
  <c r="L227" i="1"/>
  <c r="L231" i="1"/>
  <c r="K28" i="97" s="1"/>
  <c r="U28" i="97" s="1"/>
  <c r="L131" i="32"/>
  <c r="L135" i="32"/>
  <c r="L139" i="32"/>
  <c r="L144" i="32"/>
  <c r="L148" i="32"/>
  <c r="L152" i="32"/>
  <c r="L157" i="32"/>
  <c r="L161" i="32"/>
  <c r="L165" i="32"/>
  <c r="L170" i="32"/>
  <c r="L174" i="32"/>
  <c r="L178" i="32"/>
  <c r="L187" i="32"/>
  <c r="L191" i="32"/>
  <c r="L199" i="32"/>
  <c r="L208" i="32"/>
  <c r="L212" i="32"/>
  <c r="L216" i="32"/>
  <c r="L221" i="32"/>
  <c r="L225" i="32"/>
  <c r="L229" i="32"/>
  <c r="L10" i="32"/>
  <c r="L45" i="32"/>
  <c r="L58" i="32"/>
  <c r="L75" i="32"/>
  <c r="L105" i="32"/>
  <c r="L14" i="32"/>
  <c r="L18" i="32"/>
  <c r="L22" i="32"/>
  <c r="L27" i="32"/>
  <c r="L31" i="32"/>
  <c r="L35" i="32"/>
  <c r="L40" i="32"/>
  <c r="L44" i="32"/>
  <c r="L48" i="32"/>
  <c r="L53" i="32"/>
  <c r="L57" i="32"/>
  <c r="L61" i="32"/>
  <c r="L70" i="32"/>
  <c r="L74" i="32"/>
  <c r="L78" i="32"/>
  <c r="L82" i="32"/>
  <c r="L91" i="32"/>
  <c r="L95" i="32"/>
  <c r="L99" i="32"/>
  <c r="L104" i="32"/>
  <c r="L108" i="32"/>
  <c r="L112" i="32"/>
  <c r="L125" i="78"/>
  <c r="L130" i="78"/>
  <c r="L134" i="78"/>
  <c r="L138" i="78"/>
  <c r="L143" i="78"/>
  <c r="L147" i="78"/>
  <c r="L151" i="78"/>
  <c r="L156" i="78"/>
  <c r="L160" i="78"/>
  <c r="L164" i="78"/>
  <c r="L169" i="78"/>
  <c r="L173" i="78"/>
  <c r="L177" i="78"/>
  <c r="L182" i="78"/>
  <c r="L186" i="78"/>
  <c r="L190" i="78"/>
  <c r="L194" i="78"/>
  <c r="L198" i="78"/>
  <c r="L202" i="78"/>
  <c r="L207" i="78"/>
  <c r="L211" i="78"/>
  <c r="L215" i="78"/>
  <c r="L220" i="78"/>
  <c r="L224" i="78"/>
  <c r="L228" i="78"/>
  <c r="L125" i="1"/>
  <c r="L130" i="1"/>
  <c r="L134" i="1"/>
  <c r="L138" i="1"/>
  <c r="L147" i="1"/>
  <c r="L151" i="1"/>
  <c r="L160" i="1"/>
  <c r="L164" i="1"/>
  <c r="L173" i="1"/>
  <c r="L177" i="1"/>
  <c r="L186" i="1"/>
  <c r="L190" i="1"/>
  <c r="L194" i="1"/>
  <c r="L198" i="1"/>
  <c r="L202" i="1"/>
  <c r="L211" i="1"/>
  <c r="L215" i="1"/>
  <c r="L224" i="1"/>
  <c r="L228" i="1"/>
  <c r="L123" i="32"/>
  <c r="L132" i="32"/>
  <c r="L136" i="32"/>
  <c r="L145" i="32"/>
  <c r="L149" i="32"/>
  <c r="L158" i="32"/>
  <c r="L162" i="32"/>
  <c r="L171" i="32"/>
  <c r="L175" i="32"/>
  <c r="L184" i="32"/>
  <c r="L188" i="32"/>
  <c r="L192" i="32"/>
  <c r="L196" i="32"/>
  <c r="L200" i="32"/>
  <c r="L209" i="32"/>
  <c r="L213" i="32"/>
  <c r="L222" i="32"/>
  <c r="L226" i="32"/>
  <c r="L230" i="32"/>
  <c r="S83" i="32"/>
  <c r="P6" i="1"/>
  <c r="T6" i="1"/>
  <c r="Q7" i="1"/>
  <c r="U7" i="1"/>
  <c r="V8" i="1"/>
  <c r="S9" i="1"/>
  <c r="P10" i="1"/>
  <c r="T10" i="1"/>
  <c r="Q12" i="1"/>
  <c r="U12" i="1"/>
  <c r="R13" i="1"/>
  <c r="S14" i="1"/>
  <c r="P15" i="1"/>
  <c r="T15" i="1"/>
  <c r="Q16" i="1"/>
  <c r="U16" i="1"/>
  <c r="R17" i="1"/>
  <c r="V17" i="1"/>
  <c r="P19" i="1"/>
  <c r="T19" i="1"/>
  <c r="Q20" i="1"/>
  <c r="U20" i="1"/>
  <c r="R21" i="1"/>
  <c r="V21" i="1"/>
  <c r="S22" i="1"/>
  <c r="T23" i="1"/>
  <c r="Q25" i="1"/>
  <c r="U25" i="1"/>
  <c r="R26" i="1"/>
  <c r="V26" i="1"/>
  <c r="S27" i="1"/>
  <c r="P28" i="1"/>
  <c r="Q29" i="1"/>
  <c r="U29" i="1"/>
  <c r="R30" i="1"/>
  <c r="V30" i="1"/>
  <c r="S31" i="1"/>
  <c r="P32" i="1"/>
  <c r="T32" i="1"/>
  <c r="U33" i="1"/>
  <c r="R34" i="1"/>
  <c r="V34" i="1"/>
  <c r="S35" i="1"/>
  <c r="P36" i="1"/>
  <c r="T36" i="1"/>
  <c r="Q38" i="1"/>
  <c r="R39" i="1"/>
  <c r="V39" i="1"/>
  <c r="S40" i="1"/>
  <c r="P41" i="1"/>
  <c r="T41" i="1"/>
  <c r="Q42" i="1"/>
  <c r="U42" i="1"/>
  <c r="V43" i="1"/>
  <c r="S44" i="1"/>
  <c r="P45" i="1"/>
  <c r="T45" i="1"/>
  <c r="Q46" i="1"/>
  <c r="U46" i="1"/>
  <c r="R47" i="1"/>
  <c r="S48" i="1"/>
  <c r="P49" i="1"/>
  <c r="T49" i="1"/>
  <c r="Q51" i="1"/>
  <c r="U51" i="1"/>
  <c r="R52" i="1"/>
  <c r="V52" i="1"/>
  <c r="P54" i="1"/>
  <c r="T54" i="1"/>
  <c r="Q55" i="1"/>
  <c r="U55" i="1"/>
  <c r="R56" i="1"/>
  <c r="V56" i="1"/>
  <c r="S57" i="1"/>
  <c r="T58" i="1"/>
  <c r="Q59" i="1"/>
  <c r="U59" i="1"/>
  <c r="R60" i="1"/>
  <c r="V60" i="1"/>
  <c r="S61" i="1"/>
  <c r="P62" i="1"/>
  <c r="Q63" i="1"/>
  <c r="U63" i="1"/>
  <c r="R65" i="1"/>
  <c r="V65" i="1"/>
  <c r="S66" i="1"/>
  <c r="P67" i="1"/>
  <c r="T67" i="1"/>
  <c r="U68" i="1"/>
  <c r="R69" i="1"/>
  <c r="V69" i="1"/>
  <c r="S70" i="1"/>
  <c r="P71" i="1"/>
  <c r="T71" i="1"/>
  <c r="Q72" i="1"/>
  <c r="R73" i="1"/>
  <c r="V73" i="1"/>
  <c r="S74" i="1"/>
  <c r="P75" i="1"/>
  <c r="T75" i="1"/>
  <c r="Q76" i="1"/>
  <c r="U76" i="1"/>
  <c r="V77" i="1"/>
  <c r="S78" i="1"/>
  <c r="P79" i="1"/>
  <c r="T79" i="1"/>
  <c r="Q80" i="1"/>
  <c r="U80" i="1"/>
  <c r="R81" i="1"/>
  <c r="S82" i="1"/>
  <c r="P83" i="1"/>
  <c r="T83" i="1"/>
  <c r="Q84" i="1"/>
  <c r="U84" i="1"/>
  <c r="R85" i="1"/>
  <c r="V85" i="1"/>
  <c r="P87" i="1"/>
  <c r="T87" i="1"/>
  <c r="Q89" i="1"/>
  <c r="U89" i="1"/>
  <c r="R90" i="1"/>
  <c r="V90" i="1"/>
  <c r="S91" i="1"/>
  <c r="T92" i="1"/>
  <c r="Q93" i="1"/>
  <c r="U93" i="1"/>
  <c r="R94" i="1"/>
  <c r="V94" i="1"/>
  <c r="S95" i="1"/>
  <c r="P96" i="1"/>
  <c r="Q97" i="1"/>
  <c r="U97" i="1"/>
  <c r="R98" i="1"/>
  <c r="V98" i="1"/>
  <c r="S99" i="1"/>
  <c r="P100" i="1"/>
  <c r="T100" i="1"/>
  <c r="U102" i="1"/>
  <c r="R103" i="1"/>
  <c r="V103" i="1"/>
  <c r="S104" i="1"/>
  <c r="P105" i="1"/>
  <c r="T105" i="1"/>
  <c r="Q106" i="1"/>
  <c r="R107" i="1"/>
  <c r="V107" i="1"/>
  <c r="S108" i="1"/>
  <c r="P109" i="1"/>
  <c r="T109" i="1"/>
  <c r="Q110" i="1"/>
  <c r="U110" i="1"/>
  <c r="R111" i="1"/>
  <c r="V111" i="1"/>
  <c r="S112" i="1"/>
  <c r="P113" i="1"/>
  <c r="T113" i="1"/>
  <c r="Q114" i="1"/>
  <c r="U114" i="1"/>
  <c r="R115" i="1"/>
  <c r="V115" i="1"/>
  <c r="P8" i="32"/>
  <c r="T13" i="32"/>
  <c r="S47" i="32"/>
  <c r="R6" i="1"/>
  <c r="V6" i="1"/>
  <c r="V109" i="1"/>
  <c r="S110" i="1"/>
  <c r="S114" i="1"/>
  <c r="P115" i="1"/>
  <c r="Q18" i="32"/>
  <c r="S20" i="32"/>
  <c r="U22" i="32"/>
  <c r="S29" i="32"/>
  <c r="Q35" i="32"/>
  <c r="Q95" i="32"/>
  <c r="U99" i="32"/>
  <c r="S114" i="32"/>
  <c r="R10" i="32"/>
  <c r="Q135" i="1"/>
  <c r="S172" i="1"/>
  <c r="V184" i="1"/>
  <c r="R196" i="1"/>
  <c r="P211" i="1"/>
  <c r="S223" i="1"/>
  <c r="P123" i="1"/>
  <c r="Q124" i="1"/>
  <c r="R125" i="1"/>
  <c r="T127" i="1"/>
  <c r="U129" i="1"/>
  <c r="V130" i="1"/>
  <c r="P132" i="1"/>
  <c r="Q133" i="1"/>
  <c r="R134" i="1"/>
  <c r="S135" i="1"/>
  <c r="T136" i="1"/>
  <c r="U137" i="1"/>
  <c r="V138" i="1"/>
  <c r="S144" i="1"/>
  <c r="T145" i="1"/>
  <c r="U146" i="1"/>
  <c r="V147" i="1"/>
  <c r="P149" i="1"/>
  <c r="Q150" i="1"/>
  <c r="R151" i="1"/>
  <c r="S152" i="1"/>
  <c r="P158" i="1"/>
  <c r="Q159" i="1"/>
  <c r="R160" i="1"/>
  <c r="S161" i="1"/>
  <c r="T162" i="1"/>
  <c r="U163" i="1"/>
  <c r="V164" i="1"/>
  <c r="S170" i="1"/>
  <c r="T171" i="1"/>
  <c r="U172" i="1"/>
  <c r="V173" i="1"/>
  <c r="P175" i="1"/>
  <c r="Q176" i="1"/>
  <c r="R177" i="1"/>
  <c r="S178" i="1"/>
  <c r="P184" i="1"/>
  <c r="Q185" i="1"/>
  <c r="R186" i="1"/>
  <c r="S187" i="1"/>
  <c r="T188" i="1"/>
  <c r="U189" i="1"/>
  <c r="V190" i="1"/>
  <c r="P192" i="1"/>
  <c r="Q193" i="1"/>
  <c r="R194" i="1"/>
  <c r="S195" i="1"/>
  <c r="T196" i="1"/>
  <c r="U197" i="1"/>
  <c r="V198" i="1"/>
  <c r="P200" i="1"/>
  <c r="Q201" i="1"/>
  <c r="R202" i="1"/>
  <c r="Q210" i="1"/>
  <c r="R211" i="1"/>
  <c r="S212" i="1"/>
  <c r="T213" i="1"/>
  <c r="U214" i="1"/>
  <c r="V215" i="1"/>
  <c r="S221" i="1"/>
  <c r="T222" i="1"/>
  <c r="U223" i="1"/>
  <c r="V224" i="1"/>
  <c r="P226" i="1"/>
  <c r="Q227" i="1"/>
  <c r="R228" i="1"/>
  <c r="S229" i="1"/>
  <c r="T230" i="1"/>
  <c r="U231" i="1"/>
  <c r="P208" i="1"/>
  <c r="T208" i="1"/>
  <c r="R210" i="1"/>
  <c r="V210" i="1"/>
  <c r="S211" i="1"/>
  <c r="P212" i="1"/>
  <c r="T212" i="1"/>
  <c r="Q213" i="1"/>
  <c r="U213" i="1"/>
  <c r="R214" i="1"/>
  <c r="V214" i="1"/>
  <c r="S215" i="1"/>
  <c r="P216" i="1"/>
  <c r="T216" i="1"/>
  <c r="P221" i="1"/>
  <c r="T221" i="1"/>
  <c r="Q222" i="1"/>
  <c r="U222" i="1"/>
  <c r="R223" i="1"/>
  <c r="V223" i="1"/>
  <c r="S224" i="1"/>
  <c r="P225" i="1"/>
  <c r="T225" i="1"/>
  <c r="Q226" i="1"/>
  <c r="U226" i="1"/>
  <c r="R227" i="1"/>
  <c r="V227" i="1"/>
  <c r="S228" i="1"/>
  <c r="P229" i="1"/>
  <c r="T229" i="1"/>
  <c r="Q230" i="1"/>
  <c r="U230" i="1"/>
  <c r="R231" i="1"/>
  <c r="V231" i="1"/>
  <c r="K58" i="97" s="1"/>
  <c r="P123" i="32"/>
  <c r="P132" i="32"/>
  <c r="T136" i="32"/>
  <c r="T196" i="32"/>
  <c r="T200" i="32"/>
  <c r="R229" i="32"/>
  <c r="P230" i="32"/>
  <c r="T230" i="32"/>
  <c r="R145" i="1"/>
  <c r="Q170" i="1"/>
  <c r="S189" i="1"/>
  <c r="T198" i="1"/>
  <c r="U208" i="1"/>
  <c r="P228" i="1"/>
  <c r="Q137" i="32"/>
  <c r="S131" i="32"/>
  <c r="S135" i="32"/>
  <c r="U190" i="32"/>
  <c r="S199" i="32"/>
  <c r="S221" i="32"/>
  <c r="S225" i="32"/>
  <c r="R157" i="1"/>
  <c r="V157" i="1"/>
  <c r="S158" i="1"/>
  <c r="P159" i="1"/>
  <c r="T159" i="1"/>
  <c r="Q160" i="1"/>
  <c r="U160" i="1"/>
  <c r="R161" i="1"/>
  <c r="V161" i="1"/>
  <c r="S162" i="1"/>
  <c r="P163" i="1"/>
  <c r="T163" i="1"/>
  <c r="Q164" i="1"/>
  <c r="U164" i="1"/>
  <c r="R165" i="1"/>
  <c r="V165" i="1"/>
  <c r="R170" i="1"/>
  <c r="V170" i="1"/>
  <c r="S171" i="1"/>
  <c r="P172" i="1"/>
  <c r="T172" i="1"/>
  <c r="Q173" i="1"/>
  <c r="U173" i="1"/>
  <c r="R174" i="1"/>
  <c r="V174" i="1"/>
  <c r="S175" i="1"/>
  <c r="P176" i="1"/>
  <c r="T176" i="1"/>
  <c r="Q177" i="1"/>
  <c r="U177" i="1"/>
  <c r="R178" i="1"/>
  <c r="V178" i="1"/>
  <c r="S184" i="1"/>
  <c r="P185" i="1"/>
  <c r="T185" i="1"/>
  <c r="Q186" i="1"/>
  <c r="U186" i="1"/>
  <c r="R187" i="1"/>
  <c r="V187" i="1"/>
  <c r="S188" i="1"/>
  <c r="P189" i="1"/>
  <c r="T189" i="1"/>
  <c r="Q190" i="1"/>
  <c r="U190" i="1"/>
  <c r="R191" i="1"/>
  <c r="V191" i="1"/>
  <c r="S192" i="1"/>
  <c r="P193" i="1"/>
  <c r="T193" i="1"/>
  <c r="Q194" i="1"/>
  <c r="U194" i="1"/>
  <c r="R195" i="1"/>
  <c r="V195" i="1"/>
  <c r="S196" i="1"/>
  <c r="P197" i="1"/>
  <c r="T197" i="1"/>
  <c r="Q198" i="1"/>
  <c r="U198" i="1"/>
  <c r="R199" i="1"/>
  <c r="V199" i="1"/>
  <c r="S200" i="1"/>
  <c r="P201" i="1"/>
  <c r="T201" i="1"/>
  <c r="Q202" i="1"/>
  <c r="U202" i="1"/>
  <c r="R208" i="1"/>
  <c r="V208" i="1"/>
  <c r="P210" i="1"/>
  <c r="T210" i="1"/>
  <c r="Q211" i="1"/>
  <c r="U211" i="1"/>
  <c r="R212" i="1"/>
  <c r="V212" i="1"/>
  <c r="S213" i="1"/>
  <c r="P214" i="1"/>
  <c r="T214" i="1"/>
  <c r="Q215" i="1"/>
  <c r="U215" i="1"/>
  <c r="R216" i="1"/>
  <c r="V216" i="1"/>
  <c r="R221" i="1"/>
  <c r="V221" i="1"/>
  <c r="S222" i="1"/>
  <c r="P223" i="1"/>
  <c r="T223" i="1"/>
  <c r="Q224" i="1"/>
  <c r="U224" i="1"/>
  <c r="R225" i="1"/>
  <c r="V225" i="1"/>
  <c r="S226" i="1"/>
  <c r="P227" i="1"/>
  <c r="T227" i="1"/>
  <c r="Q228" i="1"/>
  <c r="U228" i="1"/>
  <c r="R229" i="1"/>
  <c r="V229" i="1"/>
  <c r="S230" i="1"/>
  <c r="P231" i="1"/>
  <c r="T231" i="1"/>
  <c r="P137" i="32"/>
  <c r="R138" i="32"/>
  <c r="R190" i="32"/>
  <c r="R202" i="32"/>
  <c r="R224" i="32"/>
  <c r="U197" i="32"/>
  <c r="Q214" i="32"/>
  <c r="Q227" i="32"/>
  <c r="U231" i="32"/>
  <c r="P136" i="32"/>
  <c r="R139" i="32"/>
  <c r="T175" i="32"/>
  <c r="T222" i="32"/>
  <c r="AC129" i="78"/>
  <c r="Z130" i="78"/>
  <c r="AD130" i="78"/>
  <c r="AA131" i="78"/>
  <c r="AE131" i="78"/>
  <c r="AB132" i="78"/>
  <c r="AF132" i="78"/>
  <c r="AC133" i="78"/>
  <c r="Z134" i="78"/>
  <c r="AD134" i="78"/>
  <c r="AA135" i="78"/>
  <c r="AE135" i="78"/>
  <c r="AB136" i="78"/>
  <c r="AF136" i="78"/>
  <c r="AC137" i="78"/>
  <c r="Z138" i="78"/>
  <c r="AD138" i="78"/>
  <c r="AA139" i="78"/>
  <c r="AE139" i="78"/>
  <c r="AB140" i="78"/>
  <c r="AF140" i="78"/>
  <c r="AC142" i="78"/>
  <c r="Z143" i="78"/>
  <c r="AD143" i="78"/>
  <c r="AA144" i="78"/>
  <c r="AE144" i="78"/>
  <c r="AB145" i="78"/>
  <c r="AF145" i="78"/>
  <c r="AC146" i="78"/>
  <c r="Z147" i="78"/>
  <c r="AD147" i="78"/>
  <c r="AA148" i="78"/>
  <c r="AE148" i="78"/>
  <c r="AB149" i="78"/>
  <c r="AF149" i="78"/>
  <c r="AC150" i="78"/>
  <c r="Z151" i="78"/>
  <c r="AD151" i="78"/>
  <c r="AA152" i="78"/>
  <c r="AE152" i="78"/>
  <c r="AB153" i="78"/>
  <c r="AF153" i="78"/>
  <c r="AC155" i="78"/>
  <c r="Z156" i="78"/>
  <c r="AD156" i="78"/>
  <c r="AA157" i="78"/>
  <c r="AE157" i="78"/>
  <c r="AB158" i="78"/>
  <c r="AF158" i="78"/>
  <c r="AC159" i="78"/>
  <c r="Z160" i="78"/>
  <c r="AD160" i="78"/>
  <c r="AA161" i="78"/>
  <c r="AE161" i="78"/>
  <c r="AB162" i="78"/>
  <c r="AF162" i="78"/>
  <c r="AC163" i="78"/>
  <c r="Z164" i="78"/>
  <c r="AD164" i="78"/>
  <c r="AE165" i="78"/>
  <c r="AB166" i="78"/>
  <c r="AF166" i="78"/>
  <c r="AC168" i="78"/>
  <c r="Z169" i="78"/>
  <c r="AD169" i="78"/>
  <c r="AA170" i="78"/>
  <c r="AE170" i="78"/>
  <c r="AB171" i="78"/>
  <c r="AF171" i="78"/>
  <c r="AC172" i="78"/>
  <c r="Z173" i="78"/>
  <c r="AD173" i="78"/>
  <c r="AA174" i="78"/>
  <c r="AE174" i="78"/>
  <c r="AF175" i="78"/>
  <c r="AC176" i="78"/>
  <c r="Z177" i="78"/>
  <c r="AD177" i="78"/>
  <c r="AA178" i="78"/>
  <c r="AE178" i="78"/>
  <c r="AB179" i="78"/>
  <c r="AF179" i="78"/>
  <c r="AC180" i="78"/>
  <c r="Z182" i="78"/>
  <c r="AD182" i="78"/>
  <c r="AA183" i="78"/>
  <c r="AE183" i="78"/>
  <c r="AB184" i="78"/>
  <c r="AF184" i="78"/>
  <c r="AC185" i="78"/>
  <c r="Z186" i="78"/>
  <c r="AD186" i="78"/>
  <c r="AA187" i="78"/>
  <c r="AE187" i="78"/>
  <c r="AB188" i="78"/>
  <c r="AF188" i="78"/>
  <c r="AC189" i="78"/>
  <c r="Z190" i="78"/>
  <c r="AD190" i="78"/>
  <c r="AA191" i="78"/>
  <c r="AE191" i="78"/>
  <c r="AB192" i="78"/>
  <c r="AF192" i="78"/>
  <c r="AC193" i="78"/>
  <c r="Z194" i="78"/>
  <c r="AD194" i="78"/>
  <c r="AA195" i="78"/>
  <c r="AE195" i="78"/>
  <c r="AB196" i="78"/>
  <c r="AF196" i="78"/>
  <c r="AC197" i="78"/>
  <c r="Z198" i="78"/>
  <c r="AD198" i="78"/>
  <c r="AA199" i="78"/>
  <c r="AE199" i="78"/>
  <c r="AB200" i="78"/>
  <c r="AF200" i="78"/>
  <c r="AC201" i="78"/>
  <c r="Z202" i="78"/>
  <c r="AD202" i="78"/>
  <c r="AA203" i="78"/>
  <c r="AE203" i="78"/>
  <c r="AB204" i="78"/>
  <c r="AF204" i="78"/>
  <c r="AC206" i="78"/>
  <c r="Z207" i="78"/>
  <c r="AD207" i="78"/>
  <c r="AA208" i="78"/>
  <c r="AE208" i="78"/>
  <c r="AB209" i="78"/>
  <c r="AF209" i="78"/>
  <c r="AC210" i="78"/>
  <c r="Z211" i="78"/>
  <c r="AD211" i="78"/>
  <c r="AA212" i="78"/>
  <c r="AE212" i="78"/>
  <c r="AB213" i="78"/>
  <c r="AF213" i="78"/>
  <c r="AC214" i="78"/>
  <c r="Z215" i="78"/>
  <c r="AD215" i="78"/>
  <c r="AA216" i="78"/>
  <c r="AE216" i="78"/>
  <c r="AB217" i="78"/>
  <c r="AF217" i="78"/>
  <c r="AC219" i="78"/>
  <c r="Z220" i="78"/>
  <c r="AD220" i="78"/>
  <c r="AA221" i="78"/>
  <c r="AE221" i="78"/>
  <c r="AB222" i="78"/>
  <c r="AF222" i="78"/>
  <c r="AC223" i="78"/>
  <c r="Z224" i="78"/>
  <c r="AD224" i="78"/>
  <c r="AA225" i="78"/>
  <c r="AE225" i="78"/>
  <c r="AB226" i="78"/>
  <c r="AF226" i="78"/>
  <c r="AC227" i="78"/>
  <c r="Z228" i="78"/>
  <c r="AD228" i="78"/>
  <c r="AA229" i="78"/>
  <c r="AE229" i="78"/>
  <c r="AB230" i="78"/>
  <c r="AF230" i="78"/>
  <c r="AC231" i="78"/>
  <c r="Z232" i="78"/>
  <c r="AD232" i="78"/>
  <c r="AA179" i="78"/>
  <c r="AE179" i="78"/>
  <c r="AB180" i="78"/>
  <c r="AF180" i="78"/>
  <c r="AC182" i="78"/>
  <c r="Z183" i="78"/>
  <c r="AD183" i="78"/>
  <c r="AA184" i="78"/>
  <c r="AE184" i="78"/>
  <c r="AF185" i="78"/>
  <c r="AC186" i="78"/>
  <c r="Z187" i="78"/>
  <c r="AD187" i="78"/>
  <c r="AA188" i="78"/>
  <c r="AE188" i="78"/>
  <c r="AB189" i="78"/>
  <c r="AF189" i="78"/>
  <c r="AC190" i="78"/>
  <c r="Z191" i="78"/>
  <c r="AD191" i="78"/>
  <c r="AA192" i="78"/>
  <c r="AE192" i="78"/>
  <c r="AB193" i="78"/>
  <c r="AF193" i="78"/>
  <c r="Z195" i="78"/>
  <c r="AD195" i="78"/>
  <c r="AA196" i="78"/>
  <c r="AE196" i="78"/>
  <c r="AB197" i="78"/>
  <c r="AF197" i="78"/>
  <c r="AC198" i="78"/>
  <c r="Z199" i="78"/>
  <c r="AD199" i="78"/>
  <c r="AA200" i="78"/>
  <c r="AE200" i="78"/>
  <c r="AB201" i="78"/>
  <c r="AF201" i="78"/>
  <c r="AC202" i="78"/>
  <c r="Z203" i="78"/>
  <c r="AA204" i="78"/>
  <c r="AE204" i="78"/>
  <c r="AB206" i="78"/>
  <c r="AF206" i="78"/>
  <c r="AC207" i="78"/>
  <c r="Z208" i="78"/>
  <c r="AD208" i="78"/>
  <c r="AA209" i="78"/>
  <c r="AE209" i="78"/>
  <c r="AB210" i="78"/>
  <c r="AF210" i="78"/>
  <c r="AC211" i="78"/>
  <c r="Z212" i="78"/>
  <c r="AD212" i="78"/>
  <c r="AA213" i="78"/>
  <c r="AB214" i="78"/>
  <c r="AF214" i="78"/>
  <c r="AC215" i="78"/>
  <c r="Z216" i="78"/>
  <c r="AD216" i="78"/>
  <c r="AA217" i="78"/>
  <c r="AE217" i="78"/>
  <c r="AB219" i="78"/>
  <c r="AF219" i="78"/>
  <c r="AC220" i="78"/>
  <c r="Z221" i="78"/>
  <c r="AD221" i="78"/>
  <c r="AA222" i="78"/>
  <c r="AE222" i="78"/>
  <c r="AB223" i="78"/>
  <c r="AC224" i="78"/>
  <c r="Z225" i="78"/>
  <c r="AD225" i="78"/>
  <c r="AA226" i="78"/>
  <c r="AE226" i="78"/>
  <c r="AB227" i="78"/>
  <c r="AF227" i="78"/>
  <c r="AC228" i="78"/>
  <c r="Z229" i="78"/>
  <c r="AD229" i="78"/>
  <c r="AA230" i="78"/>
  <c r="AE230" i="78"/>
  <c r="AB231" i="78"/>
  <c r="AF231" i="78"/>
  <c r="AC232" i="78"/>
  <c r="AC162" i="78"/>
  <c r="Z163" i="78"/>
  <c r="AD163" i="78"/>
  <c r="AA164" i="78"/>
  <c r="AE164" i="78"/>
  <c r="AB165" i="78"/>
  <c r="AF165" i="78"/>
  <c r="AC166" i="78"/>
  <c r="Z168" i="78"/>
  <c r="AD168" i="78"/>
  <c r="AA169" i="78"/>
  <c r="AE169" i="78"/>
  <c r="AB170" i="78"/>
  <c r="AF170" i="78"/>
  <c r="AC171" i="78"/>
  <c r="Z172" i="78"/>
  <c r="AD172" i="78"/>
  <c r="AA173" i="78"/>
  <c r="AE173" i="78"/>
  <c r="AB174" i="78"/>
  <c r="AF174" i="78"/>
  <c r="AC175" i="78"/>
  <c r="Z176" i="78"/>
  <c r="AD176" i="78"/>
  <c r="AA177" i="78"/>
  <c r="AE177" i="78"/>
  <c r="AB178" i="78"/>
  <c r="AF178" i="78"/>
  <c r="AC179" i="78"/>
  <c r="Z180" i="78"/>
  <c r="AD180" i="78"/>
  <c r="AA182" i="78"/>
  <c r="AE182" i="78"/>
  <c r="AB183" i="78"/>
  <c r="AF183" i="78"/>
  <c r="AC184" i="78"/>
  <c r="Z185" i="78"/>
  <c r="AD185" i="78"/>
  <c r="AA186" i="78"/>
  <c r="AE186" i="78"/>
  <c r="AB187" i="78"/>
  <c r="AF187" i="78"/>
  <c r="AC188" i="78"/>
  <c r="Z189" i="78"/>
  <c r="AD189" i="78"/>
  <c r="AA190" i="78"/>
  <c r="AE190" i="78"/>
  <c r="AB191" i="78"/>
  <c r="AF191" i="78"/>
  <c r="AC192" i="78"/>
  <c r="Z193" i="78"/>
  <c r="AD193" i="78"/>
  <c r="AA194" i="78"/>
  <c r="AE194" i="78"/>
  <c r="AB195" i="78"/>
  <c r="AF195" i="78"/>
  <c r="AC196" i="78"/>
  <c r="Z197" i="78"/>
  <c r="AD197" i="78"/>
  <c r="AA198" i="78"/>
  <c r="AE198" i="78"/>
  <c r="AB199" i="78"/>
  <c r="AF199" i="78"/>
  <c r="AC200" i="78"/>
  <c r="Z201" i="78"/>
  <c r="AD201" i="78"/>
  <c r="AA202" i="78"/>
  <c r="AE202" i="78"/>
  <c r="AB203" i="78"/>
  <c r="AF203" i="78"/>
  <c r="AC204" i="78"/>
  <c r="Z206" i="78"/>
  <c r="AD206" i="78"/>
  <c r="AA207" i="78"/>
  <c r="AE207" i="78"/>
  <c r="AB208" i="78"/>
  <c r="AF208" i="78"/>
  <c r="AC209" i="78"/>
  <c r="Z210" i="78"/>
  <c r="AD210" i="78"/>
  <c r="AA211" i="78"/>
  <c r="AE211" i="78"/>
  <c r="AB212" i="78"/>
  <c r="AF212" i="78"/>
  <c r="AC213" i="78"/>
  <c r="Z214" i="78"/>
  <c r="AD214" i="78"/>
  <c r="AA215" i="78"/>
  <c r="AE215" i="78"/>
  <c r="AB216" i="78"/>
  <c r="AF216" i="78"/>
  <c r="AC217" i="78"/>
  <c r="Z219" i="78"/>
  <c r="AD219" i="78"/>
  <c r="AA220" i="78"/>
  <c r="AE220" i="78"/>
  <c r="AB221" i="78"/>
  <c r="AF221" i="78"/>
  <c r="AC222" i="78"/>
  <c r="Z223" i="78"/>
  <c r="AD223" i="78"/>
  <c r="AA224" i="78"/>
  <c r="AE224" i="78"/>
  <c r="AB225" i="78"/>
  <c r="AF225" i="78"/>
  <c r="AC226" i="78"/>
  <c r="Z227" i="78"/>
  <c r="AD227" i="78"/>
  <c r="AA228" i="78"/>
  <c r="AE228" i="78"/>
  <c r="AB229" i="78"/>
  <c r="AF229" i="78"/>
  <c r="AC230" i="78"/>
  <c r="Z231" i="78"/>
  <c r="AD231" i="78"/>
  <c r="AA232" i="78"/>
  <c r="AE232" i="78"/>
  <c r="T123" i="1"/>
  <c r="U124" i="1"/>
  <c r="V125" i="1"/>
  <c r="R130" i="1"/>
  <c r="S131" i="1"/>
  <c r="T132" i="1"/>
  <c r="U133" i="1"/>
  <c r="V134" i="1"/>
  <c r="P136" i="1"/>
  <c r="Q137" i="1"/>
  <c r="R138" i="1"/>
  <c r="S139" i="1"/>
  <c r="P145" i="1"/>
  <c r="Q146" i="1"/>
  <c r="R147" i="1"/>
  <c r="S148" i="1"/>
  <c r="T149" i="1"/>
  <c r="U150" i="1"/>
  <c r="V151" i="1"/>
  <c r="S157" i="1"/>
  <c r="T158" i="1"/>
  <c r="U159" i="1"/>
  <c r="V160" i="1"/>
  <c r="P162" i="1"/>
  <c r="Q163" i="1"/>
  <c r="R164" i="1"/>
  <c r="S165" i="1"/>
  <c r="P171" i="1"/>
  <c r="Q172" i="1"/>
  <c r="R173" i="1"/>
  <c r="S174" i="1"/>
  <c r="T175" i="1"/>
  <c r="U176" i="1"/>
  <c r="V177" i="1"/>
  <c r="T184" i="1"/>
  <c r="U185" i="1"/>
  <c r="V186" i="1"/>
  <c r="P188" i="1"/>
  <c r="Q189" i="1"/>
  <c r="R190" i="1"/>
  <c r="S191" i="1"/>
  <c r="T192" i="1"/>
  <c r="U193" i="1"/>
  <c r="V194" i="1"/>
  <c r="P196" i="1"/>
  <c r="Q197" i="1"/>
  <c r="R198" i="1"/>
  <c r="S199" i="1"/>
  <c r="T200" i="1"/>
  <c r="U201" i="1"/>
  <c r="V202" i="1"/>
  <c r="S208" i="1"/>
  <c r="U210" i="1"/>
  <c r="V211" i="1"/>
  <c r="P213" i="1"/>
  <c r="Q214" i="1"/>
  <c r="R215" i="1"/>
  <c r="S216" i="1"/>
  <c r="P222" i="1"/>
  <c r="Q223" i="1"/>
  <c r="R224" i="1"/>
  <c r="S225" i="1"/>
  <c r="T226" i="1"/>
  <c r="U227" i="1"/>
  <c r="V228" i="1"/>
  <c r="P230" i="1"/>
  <c r="Q231" i="1"/>
  <c r="Q123" i="32"/>
  <c r="R124" i="32"/>
  <c r="P131" i="32"/>
  <c r="Q132" i="32"/>
  <c r="R133" i="32"/>
  <c r="S134" i="32"/>
  <c r="P135" i="32"/>
  <c r="Q136" i="32"/>
  <c r="R137" i="32"/>
  <c r="S138" i="32"/>
  <c r="P139" i="32"/>
  <c r="T139" i="32"/>
  <c r="Q175" i="32"/>
  <c r="U175" i="32"/>
  <c r="R176" i="32"/>
  <c r="S177" i="32"/>
  <c r="R189" i="32"/>
  <c r="S190" i="32"/>
  <c r="P191" i="32"/>
  <c r="T191" i="32"/>
  <c r="Q196" i="32"/>
  <c r="U196" i="32"/>
  <c r="R197" i="32"/>
  <c r="S198" i="32"/>
  <c r="P199" i="32"/>
  <c r="T199" i="32"/>
  <c r="Q200" i="32"/>
  <c r="U200" i="32"/>
  <c r="R201" i="32"/>
  <c r="S202" i="32"/>
  <c r="R214" i="32"/>
  <c r="S215" i="32"/>
  <c r="P221" i="32"/>
  <c r="T221" i="32"/>
  <c r="Q222" i="32"/>
  <c r="U222" i="32"/>
  <c r="R223" i="32"/>
  <c r="S224" i="32"/>
  <c r="P225" i="32"/>
  <c r="T225" i="32"/>
  <c r="R227" i="32"/>
  <c r="S228" i="32"/>
  <c r="P229" i="32"/>
  <c r="T229" i="32"/>
  <c r="Q230" i="32"/>
  <c r="U230" i="32"/>
  <c r="R231" i="32"/>
  <c r="R123" i="32"/>
  <c r="Q131" i="32"/>
  <c r="R132" i="32"/>
  <c r="S133" i="32"/>
  <c r="P138" i="32"/>
  <c r="Q139" i="32"/>
  <c r="P124" i="32"/>
  <c r="Q125" i="32"/>
  <c r="R131" i="32"/>
  <c r="P133" i="32"/>
  <c r="Q134" i="32"/>
  <c r="R135" i="32"/>
  <c r="S136" i="32"/>
  <c r="T137" i="32"/>
  <c r="Q138" i="32"/>
  <c r="Q177" i="32"/>
  <c r="S196" i="32"/>
  <c r="T197" i="32"/>
  <c r="U198" i="32"/>
  <c r="P201" i="32"/>
  <c r="Q202" i="32"/>
  <c r="U215" i="32"/>
  <c r="R221" i="32"/>
  <c r="S222" i="32"/>
  <c r="T223" i="32"/>
  <c r="P227" i="32"/>
  <c r="Q228" i="32"/>
  <c r="S230" i="32"/>
  <c r="T231" i="32"/>
  <c r="R175" i="32"/>
  <c r="S176" i="32"/>
  <c r="P177" i="32"/>
  <c r="T177" i="32"/>
  <c r="S189" i="32"/>
  <c r="P190" i="32"/>
  <c r="T190" i="32"/>
  <c r="Q191" i="32"/>
  <c r="U191" i="32"/>
  <c r="R196" i="32"/>
  <c r="S197" i="32"/>
  <c r="P198" i="32"/>
  <c r="T198" i="32"/>
  <c r="Q199" i="32"/>
  <c r="U199" i="32"/>
  <c r="R200" i="32"/>
  <c r="S201" i="32"/>
  <c r="P202" i="32"/>
  <c r="T202" i="32"/>
  <c r="S175" i="32"/>
  <c r="T176" i="32"/>
  <c r="U177" i="32"/>
  <c r="P189" i="32"/>
  <c r="Q190" i="32"/>
  <c r="R191" i="32"/>
  <c r="P197" i="32"/>
  <c r="Q198" i="32"/>
  <c r="R199" i="32"/>
  <c r="S200" i="32"/>
  <c r="T201" i="32"/>
  <c r="U202" i="32"/>
  <c r="P214" i="32"/>
  <c r="Q215" i="32"/>
  <c r="P223" i="32"/>
  <c r="Q224" i="32"/>
  <c r="R225" i="32"/>
  <c r="T227" i="32"/>
  <c r="P231" i="32"/>
  <c r="S214" i="32"/>
  <c r="P215" i="32"/>
  <c r="T215" i="32"/>
  <c r="Q221" i="32"/>
  <c r="U221" i="32"/>
  <c r="R222" i="32"/>
  <c r="S223" i="32"/>
  <c r="P224" i="32"/>
  <c r="T224" i="32"/>
  <c r="Q225" i="32"/>
  <c r="U225" i="32"/>
  <c r="S227" i="32"/>
  <c r="P228" i="32"/>
  <c r="T228" i="32"/>
  <c r="Q229" i="32"/>
  <c r="U229" i="32"/>
  <c r="R230" i="32"/>
  <c r="S231" i="32"/>
  <c r="Q6" i="1"/>
  <c r="U6" i="1"/>
  <c r="R7" i="1"/>
  <c r="V7" i="1"/>
  <c r="S8" i="1"/>
  <c r="P9" i="1"/>
  <c r="T9" i="1"/>
  <c r="Q10" i="1"/>
  <c r="U10" i="1"/>
  <c r="R12" i="1"/>
  <c r="V12" i="1"/>
  <c r="S13" i="1"/>
  <c r="P14" i="1"/>
  <c r="T14" i="1"/>
  <c r="Q15" i="1"/>
  <c r="U15" i="1"/>
  <c r="R16" i="1"/>
  <c r="V16" i="1"/>
  <c r="S17" i="1"/>
  <c r="P18" i="1"/>
  <c r="T18" i="1"/>
  <c r="Q19" i="1"/>
  <c r="U19" i="1"/>
  <c r="R20" i="1"/>
  <c r="V20" i="1"/>
  <c r="S21" i="1"/>
  <c r="P22" i="1"/>
  <c r="T22" i="1"/>
  <c r="Q23" i="1"/>
  <c r="U23" i="1"/>
  <c r="R25" i="1"/>
  <c r="V25" i="1"/>
  <c r="S26" i="1"/>
  <c r="P27" i="1"/>
  <c r="T27" i="1"/>
  <c r="Q28" i="1"/>
  <c r="U28" i="1"/>
  <c r="R29" i="1"/>
  <c r="V29" i="1"/>
  <c r="S30" i="1"/>
  <c r="P31" i="1"/>
  <c r="T31" i="1"/>
  <c r="Q32" i="1"/>
  <c r="U32" i="1"/>
  <c r="R33" i="1"/>
  <c r="V33" i="1"/>
  <c r="S34" i="1"/>
  <c r="P35" i="1"/>
  <c r="T35" i="1"/>
  <c r="Q36" i="1"/>
  <c r="U36" i="1"/>
  <c r="R38" i="1"/>
  <c r="V38" i="1"/>
  <c r="S39" i="1"/>
  <c r="P40" i="1"/>
  <c r="T40" i="1"/>
  <c r="Q41" i="1"/>
  <c r="U41" i="1"/>
  <c r="R42" i="1"/>
  <c r="V42" i="1"/>
  <c r="S43" i="1"/>
  <c r="P44" i="1"/>
  <c r="T44" i="1"/>
  <c r="Q45" i="1"/>
  <c r="U45" i="1"/>
  <c r="R46" i="1"/>
  <c r="V46" i="1"/>
  <c r="S47" i="1"/>
  <c r="P48" i="1"/>
  <c r="T48" i="1"/>
  <c r="Q49" i="1"/>
  <c r="U49" i="1"/>
  <c r="R51" i="1"/>
  <c r="V51" i="1"/>
  <c r="S52" i="1"/>
  <c r="P53" i="1"/>
  <c r="T53" i="1"/>
  <c r="Q54" i="1"/>
  <c r="U54" i="1"/>
  <c r="R55" i="1"/>
  <c r="V55" i="1"/>
  <c r="S56" i="1"/>
  <c r="P57" i="1"/>
  <c r="T57" i="1"/>
  <c r="Q58" i="1"/>
  <c r="U58" i="1"/>
  <c r="R59" i="1"/>
  <c r="V59" i="1"/>
  <c r="S60" i="1"/>
  <c r="P61" i="1"/>
  <c r="T61" i="1"/>
  <c r="Q62" i="1"/>
  <c r="U62" i="1"/>
  <c r="R63" i="1"/>
  <c r="V63" i="1"/>
  <c r="S65" i="1"/>
  <c r="P66" i="1"/>
  <c r="T66" i="1"/>
  <c r="Q67" i="1"/>
  <c r="U67" i="1"/>
  <c r="R68" i="1"/>
  <c r="V68" i="1"/>
  <c r="S69" i="1"/>
  <c r="P70" i="1"/>
  <c r="T70" i="1"/>
  <c r="Q71" i="1"/>
  <c r="U71" i="1"/>
  <c r="R72" i="1"/>
  <c r="V72" i="1"/>
  <c r="S73" i="1"/>
  <c r="P74" i="1"/>
  <c r="T74" i="1"/>
  <c r="Q75" i="1"/>
  <c r="U75" i="1"/>
  <c r="R76" i="1"/>
  <c r="V76" i="1"/>
  <c r="S77" i="1"/>
  <c r="P78" i="1"/>
  <c r="T78" i="1"/>
  <c r="Q79" i="1"/>
  <c r="U79" i="1"/>
  <c r="R80" i="1"/>
  <c r="V80" i="1"/>
  <c r="S81" i="1"/>
  <c r="P82" i="1"/>
  <c r="T82" i="1"/>
  <c r="Q83" i="1"/>
  <c r="U83" i="1"/>
  <c r="R84" i="1"/>
  <c r="V84" i="1"/>
  <c r="S85" i="1"/>
  <c r="P86" i="1"/>
  <c r="T86" i="1"/>
  <c r="Q87" i="1"/>
  <c r="U87" i="1"/>
  <c r="R89" i="1"/>
  <c r="V89" i="1"/>
  <c r="S90" i="1"/>
  <c r="P91" i="1"/>
  <c r="T91" i="1"/>
  <c r="Q92" i="1"/>
  <c r="U92" i="1"/>
  <c r="R93" i="1"/>
  <c r="V93" i="1"/>
  <c r="S94" i="1"/>
  <c r="P95" i="1"/>
  <c r="T95" i="1"/>
  <c r="Q96" i="1"/>
  <c r="U96" i="1"/>
  <c r="R97" i="1"/>
  <c r="V97" i="1"/>
  <c r="S98" i="1"/>
  <c r="P99" i="1"/>
  <c r="T99" i="1"/>
  <c r="Q100" i="1"/>
  <c r="U100" i="1"/>
  <c r="R102" i="1"/>
  <c r="V102" i="1"/>
  <c r="S103" i="1"/>
  <c r="P104" i="1"/>
  <c r="T104" i="1"/>
  <c r="Q105" i="1"/>
  <c r="U105" i="1"/>
  <c r="R106" i="1"/>
  <c r="V106" i="1"/>
  <c r="S107" i="1"/>
  <c r="P108" i="1"/>
  <c r="T108" i="1"/>
  <c r="Q109" i="1"/>
  <c r="U109" i="1"/>
  <c r="R110" i="1"/>
  <c r="V110" i="1"/>
  <c r="S111" i="1"/>
  <c r="P112" i="1"/>
  <c r="T112" i="1"/>
  <c r="Q113" i="1"/>
  <c r="U113" i="1"/>
  <c r="R114" i="1"/>
  <c r="V114" i="1"/>
  <c r="S115" i="1"/>
  <c r="S7" i="1"/>
  <c r="P8" i="1"/>
  <c r="T8" i="1"/>
  <c r="Q9" i="1"/>
  <c r="U9" i="1"/>
  <c r="R10" i="1"/>
  <c r="V10" i="1"/>
  <c r="S12" i="1"/>
  <c r="P13" i="1"/>
  <c r="T13" i="1"/>
  <c r="Q14" i="1"/>
  <c r="U14" i="1"/>
  <c r="R15" i="1"/>
  <c r="V15" i="1"/>
  <c r="S16" i="1"/>
  <c r="P17" i="1"/>
  <c r="T17" i="1"/>
  <c r="Q18" i="1"/>
  <c r="U18" i="1"/>
  <c r="R19" i="1"/>
  <c r="V19" i="1"/>
  <c r="S20" i="1"/>
  <c r="P21" i="1"/>
  <c r="T21" i="1"/>
  <c r="Q22" i="1"/>
  <c r="U22" i="1"/>
  <c r="R23" i="1"/>
  <c r="V23" i="1"/>
  <c r="S25" i="1"/>
  <c r="P26" i="1"/>
  <c r="T26" i="1"/>
  <c r="Q27" i="1"/>
  <c r="U27" i="1"/>
  <c r="R28" i="1"/>
  <c r="V28" i="1"/>
  <c r="S29" i="1"/>
  <c r="P30" i="1"/>
  <c r="T30" i="1"/>
  <c r="Q31" i="1"/>
  <c r="U31" i="1"/>
  <c r="R32" i="1"/>
  <c r="V32" i="1"/>
  <c r="S33" i="1"/>
  <c r="P34" i="1"/>
  <c r="T34" i="1"/>
  <c r="Q35" i="1"/>
  <c r="U35" i="1"/>
  <c r="R36" i="1"/>
  <c r="V36" i="1"/>
  <c r="S38" i="1"/>
  <c r="P39" i="1"/>
  <c r="T39" i="1"/>
  <c r="Q40" i="1"/>
  <c r="U40" i="1"/>
  <c r="R41" i="1"/>
  <c r="V41" i="1"/>
  <c r="S42" i="1"/>
  <c r="P43" i="1"/>
  <c r="T43" i="1"/>
  <c r="Q44" i="1"/>
  <c r="U44" i="1"/>
  <c r="R45" i="1"/>
  <c r="V45" i="1"/>
  <c r="S46" i="1"/>
  <c r="P47" i="1"/>
  <c r="T47" i="1"/>
  <c r="Q48" i="1"/>
  <c r="U48" i="1"/>
  <c r="R49" i="1"/>
  <c r="V49" i="1"/>
  <c r="S51" i="1"/>
  <c r="P52" i="1"/>
  <c r="T52" i="1"/>
  <c r="Q53" i="1"/>
  <c r="U53" i="1"/>
  <c r="R54" i="1"/>
  <c r="V54" i="1"/>
  <c r="S55" i="1"/>
  <c r="P56" i="1"/>
  <c r="T56" i="1"/>
  <c r="Q57" i="1"/>
  <c r="U57" i="1"/>
  <c r="R58" i="1"/>
  <c r="V58" i="1"/>
  <c r="S59" i="1"/>
  <c r="P60" i="1"/>
  <c r="T60" i="1"/>
  <c r="Q61" i="1"/>
  <c r="U61" i="1"/>
  <c r="R62" i="1"/>
  <c r="V62" i="1"/>
  <c r="S63" i="1"/>
  <c r="P65" i="1"/>
  <c r="T65" i="1"/>
  <c r="Q66" i="1"/>
  <c r="U66" i="1"/>
  <c r="R67" i="1"/>
  <c r="V67" i="1"/>
  <c r="S68" i="1"/>
  <c r="P69" i="1"/>
  <c r="T69" i="1"/>
  <c r="Q70" i="1"/>
  <c r="U70" i="1"/>
  <c r="R71" i="1"/>
  <c r="V71" i="1"/>
  <c r="S72" i="1"/>
  <c r="P73" i="1"/>
  <c r="T73" i="1"/>
  <c r="Q74" i="1"/>
  <c r="U74" i="1"/>
  <c r="R75" i="1"/>
  <c r="V75" i="1"/>
  <c r="S76" i="1"/>
  <c r="P77" i="1"/>
  <c r="T77" i="1"/>
  <c r="Q78" i="1"/>
  <c r="U78" i="1"/>
  <c r="R79" i="1"/>
  <c r="V79" i="1"/>
  <c r="S80" i="1"/>
  <c r="P81" i="1"/>
  <c r="T81" i="1"/>
  <c r="Q82" i="1"/>
  <c r="U82" i="1"/>
  <c r="R83" i="1"/>
  <c r="V83" i="1"/>
  <c r="S84" i="1"/>
  <c r="P85" i="1"/>
  <c r="T85" i="1"/>
  <c r="Q86" i="1"/>
  <c r="U86" i="1"/>
  <c r="R87" i="1"/>
  <c r="V87" i="1"/>
  <c r="S89" i="1"/>
  <c r="P90" i="1"/>
  <c r="T90" i="1"/>
  <c r="Q91" i="1"/>
  <c r="U91" i="1"/>
  <c r="R92" i="1"/>
  <c r="V92" i="1"/>
  <c r="S93" i="1"/>
  <c r="P94" i="1"/>
  <c r="T94" i="1"/>
  <c r="Q95" i="1"/>
  <c r="U95" i="1"/>
  <c r="R96" i="1"/>
  <c r="V96" i="1"/>
  <c r="S97" i="1"/>
  <c r="P98" i="1"/>
  <c r="T98" i="1"/>
  <c r="Q99" i="1"/>
  <c r="U99" i="1"/>
  <c r="R100" i="1"/>
  <c r="V100" i="1"/>
  <c r="S102" i="1"/>
  <c r="P103" i="1"/>
  <c r="T103" i="1"/>
  <c r="Q104" i="1"/>
  <c r="U104" i="1"/>
  <c r="R105" i="1"/>
  <c r="V105" i="1"/>
  <c r="S106" i="1"/>
  <c r="P107" i="1"/>
  <c r="T107" i="1"/>
  <c r="Q108" i="1"/>
  <c r="U108" i="1"/>
  <c r="R109" i="1"/>
  <c r="P111" i="1"/>
  <c r="T111" i="1"/>
  <c r="R113" i="1"/>
  <c r="V113" i="1"/>
  <c r="T115" i="1"/>
  <c r="P7" i="1"/>
  <c r="T7" i="1"/>
  <c r="Q8" i="1"/>
  <c r="U8" i="1"/>
  <c r="R9" i="1"/>
  <c r="V9" i="1"/>
  <c r="S10" i="1"/>
  <c r="P12" i="1"/>
  <c r="T12" i="1"/>
  <c r="Q13" i="1"/>
  <c r="U13" i="1"/>
  <c r="R14" i="1"/>
  <c r="V14" i="1"/>
  <c r="S15" i="1"/>
  <c r="P16" i="1"/>
  <c r="T16" i="1"/>
  <c r="Q17" i="1"/>
  <c r="U17" i="1"/>
  <c r="R18" i="1"/>
  <c r="V18" i="1"/>
  <c r="S19" i="1"/>
  <c r="P20" i="1"/>
  <c r="T20" i="1"/>
  <c r="Q21" i="1"/>
  <c r="U21" i="1"/>
  <c r="R22" i="1"/>
  <c r="V22" i="1"/>
  <c r="S23" i="1"/>
  <c r="P25" i="1"/>
  <c r="T25" i="1"/>
  <c r="Q26" i="1"/>
  <c r="U26" i="1"/>
  <c r="R27" i="1"/>
  <c r="V27" i="1"/>
  <c r="S28" i="1"/>
  <c r="P29" i="1"/>
  <c r="T29" i="1"/>
  <c r="Q30" i="1"/>
  <c r="U30" i="1"/>
  <c r="R31" i="1"/>
  <c r="V31" i="1"/>
  <c r="S32" i="1"/>
  <c r="P33" i="1"/>
  <c r="T33" i="1"/>
  <c r="Q34" i="1"/>
  <c r="U34" i="1"/>
  <c r="R35" i="1"/>
  <c r="V35" i="1"/>
  <c r="S36" i="1"/>
  <c r="P38" i="1"/>
  <c r="T38" i="1"/>
  <c r="Q39" i="1"/>
  <c r="U39" i="1"/>
  <c r="R40" i="1"/>
  <c r="V40" i="1"/>
  <c r="S41" i="1"/>
  <c r="P42" i="1"/>
  <c r="T42" i="1"/>
  <c r="Q43" i="1"/>
  <c r="U43" i="1"/>
  <c r="R44" i="1"/>
  <c r="V44" i="1"/>
  <c r="S45" i="1"/>
  <c r="P46" i="1"/>
  <c r="T46" i="1"/>
  <c r="Q47" i="1"/>
  <c r="U47" i="1"/>
  <c r="R48" i="1"/>
  <c r="V48" i="1"/>
  <c r="S49" i="1"/>
  <c r="P51" i="1"/>
  <c r="T51" i="1"/>
  <c r="Q52" i="1"/>
  <c r="U52" i="1"/>
  <c r="R53" i="1"/>
  <c r="V53" i="1"/>
  <c r="S54" i="1"/>
  <c r="P55" i="1"/>
  <c r="T55" i="1"/>
  <c r="Q56" i="1"/>
  <c r="U56" i="1"/>
  <c r="R57" i="1"/>
  <c r="V57" i="1"/>
  <c r="S58" i="1"/>
  <c r="P59" i="1"/>
  <c r="T59" i="1"/>
  <c r="Q60" i="1"/>
  <c r="U60" i="1"/>
  <c r="R61" i="1"/>
  <c r="V61" i="1"/>
  <c r="S62" i="1"/>
  <c r="P63" i="1"/>
  <c r="T63" i="1"/>
  <c r="Q65" i="1"/>
  <c r="U65" i="1"/>
  <c r="R66" i="1"/>
  <c r="V66" i="1"/>
  <c r="S67" i="1"/>
  <c r="P68" i="1"/>
  <c r="T68" i="1"/>
  <c r="Q69" i="1"/>
  <c r="U69" i="1"/>
  <c r="R70" i="1"/>
  <c r="V70" i="1"/>
  <c r="S71" i="1"/>
  <c r="P72" i="1"/>
  <c r="T72" i="1"/>
  <c r="Q73" i="1"/>
  <c r="U73" i="1"/>
  <c r="R74" i="1"/>
  <c r="V74" i="1"/>
  <c r="S75" i="1"/>
  <c r="P76" i="1"/>
  <c r="T76" i="1"/>
  <c r="Q77" i="1"/>
  <c r="U77" i="1"/>
  <c r="R78" i="1"/>
  <c r="V78" i="1"/>
  <c r="S79" i="1"/>
  <c r="P80" i="1"/>
  <c r="T80" i="1"/>
  <c r="Q81" i="1"/>
  <c r="U81" i="1"/>
  <c r="R82" i="1"/>
  <c r="V82" i="1"/>
  <c r="S83" i="1"/>
  <c r="P84" i="1"/>
  <c r="T84" i="1"/>
  <c r="Q85" i="1"/>
  <c r="U85" i="1"/>
  <c r="R86" i="1"/>
  <c r="V86" i="1"/>
  <c r="S87" i="1"/>
  <c r="P89" i="1"/>
  <c r="T89" i="1"/>
  <c r="Q90" i="1"/>
  <c r="U90" i="1"/>
  <c r="R91" i="1"/>
  <c r="V91" i="1"/>
  <c r="S92" i="1"/>
  <c r="P93" i="1"/>
  <c r="T93" i="1"/>
  <c r="Q94" i="1"/>
  <c r="U94" i="1"/>
  <c r="R95" i="1"/>
  <c r="V95" i="1"/>
  <c r="S96" i="1"/>
  <c r="P97" i="1"/>
  <c r="T97" i="1"/>
  <c r="Q98" i="1"/>
  <c r="U98" i="1"/>
  <c r="R99" i="1"/>
  <c r="V99" i="1"/>
  <c r="S100" i="1"/>
  <c r="P102" i="1"/>
  <c r="T102" i="1"/>
  <c r="Q103" i="1"/>
  <c r="U103" i="1"/>
  <c r="R104" i="1"/>
  <c r="V104" i="1"/>
  <c r="S105" i="1"/>
  <c r="P106" i="1"/>
  <c r="T106" i="1"/>
  <c r="Q107" i="1"/>
  <c r="U107" i="1"/>
  <c r="R108" i="1"/>
  <c r="V108" i="1"/>
  <c r="S109" i="1"/>
  <c r="P110" i="1"/>
  <c r="T110" i="1"/>
  <c r="Q111" i="1"/>
  <c r="U111" i="1"/>
  <c r="R112" i="1"/>
  <c r="V112" i="1"/>
  <c r="S113" i="1"/>
  <c r="P114" i="1"/>
  <c r="T114" i="1"/>
  <c r="Q115" i="1"/>
  <c r="U115" i="1"/>
  <c r="Q6" i="32"/>
  <c r="R7" i="32"/>
  <c r="Q10" i="32"/>
  <c r="U10" i="32"/>
  <c r="R12" i="32"/>
  <c r="S13" i="32"/>
  <c r="P14" i="32"/>
  <c r="T14" i="32"/>
  <c r="Q15" i="32"/>
  <c r="U15" i="32"/>
  <c r="R16" i="32"/>
  <c r="S17" i="32"/>
  <c r="P18" i="32"/>
  <c r="T18" i="32"/>
  <c r="Q19" i="32"/>
  <c r="U19" i="32"/>
  <c r="R20" i="32"/>
  <c r="S21" i="32"/>
  <c r="P22" i="32"/>
  <c r="T22" i="32"/>
  <c r="R25" i="32"/>
  <c r="S26" i="32"/>
  <c r="P27" i="32"/>
  <c r="T27" i="32"/>
  <c r="Q28" i="32"/>
  <c r="U28" i="32"/>
  <c r="R29" i="32"/>
  <c r="S30" i="32"/>
  <c r="P31" i="32"/>
  <c r="T31" i="32"/>
  <c r="Q32" i="32"/>
  <c r="U32" i="32"/>
  <c r="R33" i="32"/>
  <c r="P35" i="32"/>
  <c r="T35" i="32"/>
  <c r="U41" i="32"/>
  <c r="P44" i="32"/>
  <c r="R46" i="32"/>
  <c r="T48" i="32"/>
  <c r="Q54" i="32"/>
  <c r="S56" i="32"/>
  <c r="P61" i="32"/>
  <c r="R6" i="32"/>
  <c r="P13" i="32"/>
  <c r="Q14" i="32"/>
  <c r="R15" i="32"/>
  <c r="S16" i="32"/>
  <c r="T17" i="32"/>
  <c r="U18" i="32"/>
  <c r="P21" i="32"/>
  <c r="Q22" i="32"/>
  <c r="S25" i="32"/>
  <c r="T26" i="32"/>
  <c r="U27" i="32"/>
  <c r="P30" i="32"/>
  <c r="Q31" i="32"/>
  <c r="R32" i="32"/>
  <c r="S33" i="32"/>
  <c r="U35" i="32"/>
  <c r="Q40" i="32"/>
  <c r="R41" i="32"/>
  <c r="S42" i="32"/>
  <c r="T43" i="32"/>
  <c r="U44" i="32"/>
  <c r="P47" i="32"/>
  <c r="Q48" i="32"/>
  <c r="U53" i="32"/>
  <c r="P56" i="32"/>
  <c r="Q57" i="32"/>
  <c r="S59" i="32"/>
  <c r="T60" i="32"/>
  <c r="U61" i="32"/>
  <c r="P69" i="32"/>
  <c r="R71" i="32"/>
  <c r="T73" i="32"/>
  <c r="Q78" i="32"/>
  <c r="S80" i="32"/>
  <c r="U82" i="32"/>
  <c r="S97" i="32"/>
  <c r="T107" i="32"/>
  <c r="Q112" i="32"/>
  <c r="P7" i="32"/>
  <c r="Q8" i="32"/>
  <c r="S10" i="32"/>
  <c r="P12" i="32"/>
  <c r="T12" i="32"/>
  <c r="Q13" i="32"/>
  <c r="U13" i="32"/>
  <c r="R14" i="32"/>
  <c r="S15" i="32"/>
  <c r="P16" i="32"/>
  <c r="T16" i="32"/>
  <c r="Q17" i="32"/>
  <c r="U17" i="32"/>
  <c r="R18" i="32"/>
  <c r="S19" i="32"/>
  <c r="P20" i="32"/>
  <c r="T20" i="32"/>
  <c r="Q21" i="32"/>
  <c r="U21" i="32"/>
  <c r="R22" i="32"/>
  <c r="P25" i="32"/>
  <c r="T25" i="32"/>
  <c r="Q26" i="32"/>
  <c r="U26" i="32"/>
  <c r="R27" i="32"/>
  <c r="S28" i="32"/>
  <c r="S67" i="32"/>
  <c r="P72" i="32"/>
  <c r="T76" i="32"/>
  <c r="Q81" i="32"/>
  <c r="U85" i="32"/>
  <c r="R91" i="32"/>
  <c r="P106" i="32"/>
  <c r="T110" i="32"/>
  <c r="P6" i="32"/>
  <c r="Q7" i="32"/>
  <c r="R8" i="32"/>
  <c r="P10" i="32"/>
  <c r="T10" i="32"/>
  <c r="Q12" i="32"/>
  <c r="U12" i="32"/>
  <c r="R13" i="32"/>
  <c r="S14" i="32"/>
  <c r="P15" i="32"/>
  <c r="T15" i="32"/>
  <c r="Q16" i="32"/>
  <c r="U16" i="32"/>
  <c r="R17" i="32"/>
  <c r="S18" i="32"/>
  <c r="P19" i="32"/>
  <c r="T19" i="32"/>
  <c r="Q20" i="32"/>
  <c r="U20" i="32"/>
  <c r="R21" i="32"/>
  <c r="S22" i="32"/>
  <c r="Q25" i="32"/>
  <c r="U25" i="32"/>
  <c r="R26" i="32"/>
  <c r="S27" i="32"/>
  <c r="P28" i="32"/>
  <c r="T28" i="32"/>
  <c r="Q29" i="32"/>
  <c r="U29" i="32"/>
  <c r="R30" i="32"/>
  <c r="S31" i="32"/>
  <c r="P32" i="32"/>
  <c r="T32" i="32"/>
  <c r="Q33" i="32"/>
  <c r="U33" i="32"/>
  <c r="S35" i="32"/>
  <c r="S40" i="32"/>
  <c r="P41" i="32"/>
  <c r="T41" i="32"/>
  <c r="Q42" i="32"/>
  <c r="U42" i="32"/>
  <c r="R43" i="32"/>
  <c r="S44" i="32"/>
  <c r="P45" i="32"/>
  <c r="T45" i="32"/>
  <c r="Q46" i="32"/>
  <c r="U46" i="32"/>
  <c r="R47" i="32"/>
  <c r="S48" i="32"/>
  <c r="U51" i="32"/>
  <c r="S53" i="32"/>
  <c r="P54" i="32"/>
  <c r="T54" i="32"/>
  <c r="Q55" i="32"/>
  <c r="U55" i="32"/>
  <c r="R56" i="32"/>
  <c r="S57" i="32"/>
  <c r="Q59" i="32"/>
  <c r="U59" i="32"/>
  <c r="R60" i="32"/>
  <c r="S61" i="32"/>
  <c r="P67" i="32"/>
  <c r="T67" i="32"/>
  <c r="Q68" i="32"/>
  <c r="U68" i="32"/>
  <c r="R69" i="32"/>
  <c r="S70" i="32"/>
  <c r="P71" i="32"/>
  <c r="P40" i="32"/>
  <c r="Q41" i="32"/>
  <c r="R42" i="32"/>
  <c r="S43" i="32"/>
  <c r="T44" i="32"/>
  <c r="U45" i="32"/>
  <c r="P48" i="32"/>
  <c r="T53" i="32"/>
  <c r="U54" i="32"/>
  <c r="P57" i="32"/>
  <c r="R59" i="32"/>
  <c r="S60" i="32"/>
  <c r="T61" i="32"/>
  <c r="Q67" i="32"/>
  <c r="U67" i="32"/>
  <c r="R68" i="32"/>
  <c r="S69" i="32"/>
  <c r="P70" i="32"/>
  <c r="T70" i="32"/>
  <c r="Q71" i="32"/>
  <c r="U40" i="32"/>
  <c r="P43" i="32"/>
  <c r="Q44" i="32"/>
  <c r="R45" i="32"/>
  <c r="S46" i="32"/>
  <c r="T47" i="32"/>
  <c r="U48" i="32"/>
  <c r="Q53" i="32"/>
  <c r="R54" i="32"/>
  <c r="S55" i="32"/>
  <c r="T56" i="32"/>
  <c r="U57" i="32"/>
  <c r="P60" i="32"/>
  <c r="Q61" i="32"/>
  <c r="R67" i="32"/>
  <c r="S68" i="32"/>
  <c r="T69" i="32"/>
  <c r="Q70" i="32"/>
  <c r="U70" i="32"/>
  <c r="S72" i="32"/>
  <c r="P73" i="32"/>
  <c r="Q74" i="32"/>
  <c r="U74" i="32"/>
  <c r="R75" i="32"/>
  <c r="S76" i="32"/>
  <c r="P77" i="32"/>
  <c r="T77" i="32"/>
  <c r="U78" i="32"/>
  <c r="R79" i="32"/>
  <c r="P81" i="32"/>
  <c r="T81" i="32"/>
  <c r="Q82" i="32"/>
  <c r="R83" i="32"/>
  <c r="S84" i="32"/>
  <c r="T85" i="32"/>
  <c r="Q91" i="32"/>
  <c r="U91" i="32"/>
  <c r="R92" i="32"/>
  <c r="S93" i="32"/>
  <c r="P94" i="32"/>
  <c r="T94" i="32"/>
  <c r="U95" i="32"/>
  <c r="P98" i="32"/>
  <c r="T98" i="32"/>
  <c r="Q99" i="32"/>
  <c r="Q104" i="32"/>
  <c r="U104" i="32"/>
  <c r="S106" i="32"/>
  <c r="P107" i="32"/>
  <c r="Q108" i="32"/>
  <c r="U108" i="32"/>
  <c r="R109" i="32"/>
  <c r="S110" i="32"/>
  <c r="P111" i="32"/>
  <c r="T111" i="32"/>
  <c r="U112" i="32"/>
  <c r="R113" i="32"/>
  <c r="P29" i="32"/>
  <c r="T29" i="32"/>
  <c r="Q30" i="32"/>
  <c r="U30" i="32"/>
  <c r="R31" i="32"/>
  <c r="S32" i="32"/>
  <c r="P33" i="32"/>
  <c r="T33" i="32"/>
  <c r="R35" i="32"/>
  <c r="R40" i="32"/>
  <c r="S41" i="32"/>
  <c r="P42" i="32"/>
  <c r="T42" i="32"/>
  <c r="Q43" i="32"/>
  <c r="U43" i="32"/>
  <c r="R44" i="32"/>
  <c r="S45" i="32"/>
  <c r="P46" i="32"/>
  <c r="T46" i="32"/>
  <c r="Q47" i="32"/>
  <c r="U47" i="32"/>
  <c r="R48" i="32"/>
  <c r="R53" i="32"/>
  <c r="S54" i="32"/>
  <c r="P55" i="32"/>
  <c r="T55" i="32"/>
  <c r="Q56" i="32"/>
  <c r="U56" i="32"/>
  <c r="R57" i="32"/>
  <c r="P59" i="32"/>
  <c r="T59" i="32"/>
  <c r="Q60" i="32"/>
  <c r="U60" i="32"/>
  <c r="R61" i="32"/>
  <c r="P68" i="32"/>
  <c r="T68" i="32"/>
  <c r="Q69" i="32"/>
  <c r="R70" i="32"/>
  <c r="S71" i="32"/>
  <c r="Q73" i="32"/>
  <c r="U73" i="32"/>
  <c r="S75" i="32"/>
  <c r="P76" i="32"/>
  <c r="Q77" i="32"/>
  <c r="U77" i="32"/>
  <c r="R78" i="32"/>
  <c r="S79" i="32"/>
  <c r="P80" i="32"/>
  <c r="T80" i="32"/>
  <c r="U81" i="32"/>
  <c r="R82" i="32"/>
  <c r="P84" i="32"/>
  <c r="T84" i="32"/>
  <c r="Q85" i="32"/>
  <c r="S92" i="32"/>
  <c r="P93" i="32"/>
  <c r="Q94" i="32"/>
  <c r="U94" i="32"/>
  <c r="R95" i="32"/>
  <c r="P97" i="32"/>
  <c r="T97" i="32"/>
  <c r="U98" i="32"/>
  <c r="R99" i="32"/>
  <c r="R104" i="32"/>
  <c r="S105" i="32"/>
  <c r="T106" i="32"/>
  <c r="Q107" i="32"/>
  <c r="U107" i="32"/>
  <c r="S109" i="32"/>
  <c r="P110" i="32"/>
  <c r="Q111" i="32"/>
  <c r="U111" i="32"/>
  <c r="R112" i="32"/>
  <c r="S113" i="32"/>
  <c r="P114" i="32"/>
  <c r="T114" i="32"/>
  <c r="T71" i="32"/>
  <c r="Q72" i="32"/>
  <c r="R73" i="32"/>
  <c r="S74" i="32"/>
  <c r="P75" i="32"/>
  <c r="T75" i="32"/>
  <c r="Q76" i="32"/>
  <c r="U76" i="32"/>
  <c r="R77" i="32"/>
  <c r="S78" i="32"/>
  <c r="P79" i="32"/>
  <c r="T79" i="32"/>
  <c r="Q80" i="32"/>
  <c r="U80" i="32"/>
  <c r="R81" i="32"/>
  <c r="S82" i="32"/>
  <c r="P83" i="32"/>
  <c r="T83" i="32"/>
  <c r="Q84" i="32"/>
  <c r="U84" i="32"/>
  <c r="R85" i="32"/>
  <c r="S91" i="32"/>
  <c r="P92" i="32"/>
  <c r="T92" i="32"/>
  <c r="Q93" i="32"/>
  <c r="U93" i="32"/>
  <c r="R94" i="32"/>
  <c r="S95" i="32"/>
  <c r="Q97" i="32"/>
  <c r="U97" i="32"/>
  <c r="R98" i="32"/>
  <c r="S99" i="32"/>
  <c r="S104" i="32"/>
  <c r="P105" i="32"/>
  <c r="T105" i="32"/>
  <c r="Q106" i="32"/>
  <c r="U106" i="32"/>
  <c r="R107" i="32"/>
  <c r="S108" i="32"/>
  <c r="Q110" i="32"/>
  <c r="U110" i="32"/>
  <c r="R111" i="32"/>
  <c r="S112" i="32"/>
  <c r="P113" i="32"/>
  <c r="T113" i="32"/>
  <c r="Q114" i="32"/>
  <c r="U114" i="32"/>
  <c r="U71" i="32"/>
  <c r="R72" i="32"/>
  <c r="S73" i="32"/>
  <c r="P74" i="32"/>
  <c r="T74" i="32"/>
  <c r="Q75" i="32"/>
  <c r="U75" i="32"/>
  <c r="R76" i="32"/>
  <c r="S77" i="32"/>
  <c r="P78" i="32"/>
  <c r="T78" i="32"/>
  <c r="Q79" i="32"/>
  <c r="U79" i="32"/>
  <c r="R80" i="32"/>
  <c r="S81" i="32"/>
  <c r="P82" i="32"/>
  <c r="T82" i="32"/>
  <c r="Q83" i="32"/>
  <c r="U83" i="32"/>
  <c r="R84" i="32"/>
  <c r="S85" i="32"/>
  <c r="P91" i="32"/>
  <c r="T91" i="32"/>
  <c r="Q92" i="32"/>
  <c r="U92" i="32"/>
  <c r="R93" i="32"/>
  <c r="S94" i="32"/>
  <c r="P95" i="32"/>
  <c r="T95" i="32"/>
  <c r="R97" i="32"/>
  <c r="S98" i="32"/>
  <c r="P99" i="32"/>
  <c r="T99" i="32"/>
  <c r="P104" i="32"/>
  <c r="T104" i="32"/>
  <c r="Q105" i="32"/>
  <c r="U105" i="32"/>
  <c r="R106" i="32"/>
  <c r="S107" i="32"/>
  <c r="P108" i="32"/>
  <c r="T108" i="32"/>
  <c r="R110" i="32"/>
  <c r="S111" i="32"/>
  <c r="P112" i="32"/>
  <c r="T112" i="32"/>
  <c r="Q113" i="32"/>
  <c r="R114" i="32"/>
  <c r="E114" i="32"/>
  <c r="E113" i="32"/>
  <c r="E112" i="32"/>
  <c r="E111" i="32"/>
  <c r="E110" i="32"/>
  <c r="E109" i="32"/>
  <c r="E108" i="32"/>
  <c r="E107" i="32"/>
  <c r="E106" i="32"/>
  <c r="E105" i="32"/>
  <c r="E104" i="32"/>
  <c r="E99" i="32"/>
  <c r="E98" i="32"/>
  <c r="E97" i="32"/>
  <c r="E95" i="32"/>
  <c r="E94" i="32"/>
  <c r="E93" i="32"/>
  <c r="E92" i="32"/>
  <c r="E91" i="32"/>
  <c r="E85" i="32"/>
  <c r="E83" i="32"/>
  <c r="E82" i="32"/>
  <c r="E81" i="32"/>
  <c r="E80" i="32"/>
  <c r="E79" i="32"/>
  <c r="E78" i="32"/>
  <c r="E77" i="32"/>
  <c r="E76" i="32"/>
  <c r="E75" i="32"/>
  <c r="E74" i="32"/>
  <c r="E73" i="32"/>
  <c r="E72" i="32"/>
  <c r="E71" i="32"/>
  <c r="E70" i="32"/>
  <c r="E69" i="32"/>
  <c r="E68" i="32"/>
  <c r="E67" i="32"/>
  <c r="E61" i="32"/>
  <c r="E60" i="32"/>
  <c r="E59" i="32"/>
  <c r="E58" i="32"/>
  <c r="E57" i="32"/>
  <c r="E56" i="32"/>
  <c r="E55" i="32"/>
  <c r="E54" i="32"/>
  <c r="E53" i="32"/>
  <c r="E48" i="32"/>
  <c r="E47" i="32"/>
  <c r="E46" i="32"/>
  <c r="E45" i="32"/>
  <c r="E44" i="32"/>
  <c r="E43" i="32"/>
  <c r="E42" i="32"/>
  <c r="E41" i="32"/>
  <c r="E40" i="32"/>
  <c r="E35" i="32"/>
  <c r="E34" i="32"/>
  <c r="E33" i="32"/>
  <c r="E32" i="32"/>
  <c r="E31" i="32"/>
  <c r="E30" i="32"/>
  <c r="E29" i="32"/>
  <c r="E28" i="32"/>
  <c r="E27" i="32"/>
  <c r="E26" i="32"/>
  <c r="E25" i="32"/>
  <c r="E22" i="32"/>
  <c r="E21" i="32"/>
  <c r="E20" i="32"/>
  <c r="E19" i="32"/>
  <c r="E18" i="32"/>
  <c r="E17" i="32"/>
  <c r="E16" i="32"/>
  <c r="E15" i="32"/>
  <c r="E14" i="32"/>
  <c r="E13" i="32"/>
  <c r="E12" i="32"/>
  <c r="E10" i="32"/>
  <c r="E8" i="32"/>
  <c r="E7" i="32"/>
  <c r="E6" i="32"/>
  <c r="E84" i="32"/>
  <c r="E96" i="32"/>
  <c r="K50" i="97" l="1"/>
  <c r="K38" i="97"/>
  <c r="K53" i="97"/>
  <c r="K49" i="97"/>
  <c r="J43" i="97"/>
  <c r="J52" i="97"/>
  <c r="J55" i="97"/>
  <c r="J51" i="97"/>
  <c r="J41" i="97"/>
  <c r="J44" i="97"/>
  <c r="J45" i="97"/>
  <c r="J39" i="97"/>
  <c r="J56" i="97"/>
  <c r="J50" i="97"/>
  <c r="J42" i="97"/>
  <c r="J38" i="97"/>
  <c r="J54" i="97"/>
  <c r="J46" i="97"/>
  <c r="J37" i="97"/>
  <c r="J53" i="97"/>
  <c r="J47" i="97"/>
  <c r="J40" i="97"/>
  <c r="J48" i="97"/>
  <c r="J36" i="97"/>
  <c r="K16" i="97"/>
  <c r="U16" i="97" s="1"/>
  <c r="U16" i="99"/>
  <c r="U28" i="99"/>
  <c r="K23" i="97"/>
  <c r="K7" i="97"/>
  <c r="U7" i="97" s="1"/>
  <c r="U7" i="99"/>
  <c r="K19" i="97"/>
  <c r="K8" i="97"/>
  <c r="U8" i="97" s="1"/>
  <c r="U8" i="99"/>
  <c r="K22" i="97"/>
  <c r="K18" i="97"/>
  <c r="U18" i="97" s="1"/>
  <c r="U18" i="99"/>
  <c r="U6" i="99"/>
  <c r="J23" i="97"/>
  <c r="T23" i="97" s="1"/>
  <c r="T23" i="99"/>
  <c r="J19" i="97"/>
  <c r="T19" i="97" s="1"/>
  <c r="T19" i="99"/>
  <c r="J8" i="97"/>
  <c r="T8" i="97" s="1"/>
  <c r="T8" i="99"/>
  <c r="J29" i="97"/>
  <c r="K24" i="96"/>
  <c r="K28" i="96"/>
  <c r="J23" i="96"/>
  <c r="K26" i="96"/>
  <c r="J58" i="97"/>
  <c r="K30" i="96"/>
  <c r="J13" i="96"/>
  <c r="T13" i="96" s="1"/>
  <c r="L17" i="48"/>
  <c r="T6" i="96"/>
  <c r="L14" i="48"/>
  <c r="U9" i="96"/>
  <c r="L12" i="48"/>
  <c r="J25" i="96"/>
  <c r="K12" i="96"/>
  <c r="U12" i="96" s="1"/>
  <c r="T14" i="96"/>
  <c r="J27" i="96"/>
  <c r="J28" i="96"/>
  <c r="K13" i="96"/>
  <c r="U13" i="96" s="1"/>
  <c r="K29" i="96"/>
  <c r="K8" i="96"/>
  <c r="J24" i="96"/>
  <c r="J26" i="96"/>
  <c r="J7" i="96"/>
  <c r="J30" i="96"/>
  <c r="J22" i="96"/>
  <c r="J29" i="96"/>
  <c r="T10" i="96"/>
  <c r="L13" i="48"/>
  <c r="D6" i="32"/>
  <c r="D6" i="1"/>
  <c r="J59" i="97" l="1"/>
  <c r="L11" i="48"/>
  <c r="K32" i="48"/>
  <c r="L15" i="48"/>
  <c r="K35" i="48"/>
  <c r="L16" i="48"/>
  <c r="K33" i="48"/>
  <c r="J31" i="96"/>
  <c r="K24" i="48" s="1"/>
  <c r="K30" i="48"/>
  <c r="K36" i="48"/>
  <c r="K34" i="48"/>
  <c r="J15" i="96"/>
  <c r="L5" i="48" s="1"/>
  <c r="Y232" i="78"/>
  <c r="Y115" i="78"/>
  <c r="I115" i="1"/>
  <c r="E115" i="1"/>
  <c r="J115" i="1"/>
  <c r="F115" i="1" l="1"/>
  <c r="G115" i="1"/>
  <c r="K115" i="1"/>
  <c r="D115" i="1"/>
  <c r="H115" i="1"/>
  <c r="O115" i="1"/>
  <c r="D6" i="78"/>
  <c r="U57" i="95" l="1"/>
  <c r="T57" i="95"/>
  <c r="U27" i="95"/>
  <c r="T27" i="95"/>
  <c r="U57" i="53"/>
  <c r="T57" i="53"/>
  <c r="I58" i="91"/>
  <c r="I56" i="95"/>
  <c r="I56" i="91"/>
  <c r="I55" i="95"/>
  <c r="I55" i="91"/>
  <c r="I54" i="95"/>
  <c r="I54" i="91"/>
  <c r="I53" i="95"/>
  <c r="I53" i="91"/>
  <c r="I52" i="95"/>
  <c r="I52" i="91"/>
  <c r="I51" i="95"/>
  <c r="I51" i="91"/>
  <c r="I50" i="95"/>
  <c r="I50" i="91"/>
  <c r="I49" i="95"/>
  <c r="I49" i="91"/>
  <c r="I48" i="95"/>
  <c r="I48" i="91"/>
  <c r="I47" i="95"/>
  <c r="I47" i="91"/>
  <c r="I46" i="95"/>
  <c r="I46" i="91"/>
  <c r="I45" i="95"/>
  <c r="I45" i="91"/>
  <c r="I44" i="95"/>
  <c r="I44" i="91"/>
  <c r="I43" i="95"/>
  <c r="I43" i="91"/>
  <c r="I42" i="95"/>
  <c r="I42" i="91"/>
  <c r="I41" i="95"/>
  <c r="I41" i="91"/>
  <c r="I30" i="94"/>
  <c r="I29" i="90"/>
  <c r="I28" i="94"/>
  <c r="I27" i="90"/>
  <c r="I26" i="94"/>
  <c r="I25" i="90"/>
  <c r="I24" i="94"/>
  <c r="I23" i="90"/>
  <c r="I22" i="94"/>
  <c r="I40" i="95"/>
  <c r="I40" i="91"/>
  <c r="I39" i="95"/>
  <c r="I39" i="91"/>
  <c r="I38" i="95"/>
  <c r="I38" i="91"/>
  <c r="I37" i="95"/>
  <c r="I37" i="91"/>
  <c r="I36" i="95"/>
  <c r="I36" i="91"/>
  <c r="M56" i="95"/>
  <c r="M56" i="91"/>
  <c r="M55" i="95"/>
  <c r="M55" i="91"/>
  <c r="M54" i="95"/>
  <c r="M54" i="91"/>
  <c r="M53" i="95"/>
  <c r="M53" i="91"/>
  <c r="M52" i="95"/>
  <c r="M52" i="91"/>
  <c r="M51" i="95"/>
  <c r="M51" i="91"/>
  <c r="M50" i="95"/>
  <c r="M50" i="91"/>
  <c r="M49" i="95"/>
  <c r="M49" i="91"/>
  <c r="M48" i="95"/>
  <c r="M48" i="91"/>
  <c r="M47" i="95"/>
  <c r="M47" i="91"/>
  <c r="M46" i="95"/>
  <c r="M46" i="91"/>
  <c r="M45" i="95"/>
  <c r="M45" i="91"/>
  <c r="M44" i="95"/>
  <c r="M44" i="91"/>
  <c r="M43" i="95"/>
  <c r="M43" i="91"/>
  <c r="M42" i="95"/>
  <c r="M42" i="91"/>
  <c r="M41" i="95"/>
  <c r="M30" i="90"/>
  <c r="M29" i="94"/>
  <c r="M28" i="90"/>
  <c r="M27" i="94"/>
  <c r="M26" i="90"/>
  <c r="M25" i="94"/>
  <c r="M24" i="90"/>
  <c r="M23" i="94"/>
  <c r="M22" i="90"/>
  <c r="M40" i="95"/>
  <c r="M40" i="91"/>
  <c r="M39" i="95"/>
  <c r="M39" i="91"/>
  <c r="M38" i="95"/>
  <c r="M38" i="91"/>
  <c r="M37" i="95"/>
  <c r="M37" i="91"/>
  <c r="M36" i="95"/>
  <c r="O53" i="95"/>
  <c r="O53" i="91"/>
  <c r="O52" i="95"/>
  <c r="O52" i="91"/>
  <c r="O51" i="95"/>
  <c r="O51" i="91"/>
  <c r="O49" i="95"/>
  <c r="O49" i="91"/>
  <c r="O48" i="95"/>
  <c r="O48" i="91"/>
  <c r="O47" i="95"/>
  <c r="O47" i="91"/>
  <c r="Q58" i="95"/>
  <c r="Q55" i="95"/>
  <c r="Q55" i="91"/>
  <c r="Q53" i="95"/>
  <c r="Q53" i="91"/>
  <c r="Q52" i="95"/>
  <c r="Q52" i="91"/>
  <c r="Q51" i="95"/>
  <c r="Q51" i="91"/>
  <c r="Q50" i="95"/>
  <c r="Q50" i="91"/>
  <c r="Q49" i="95"/>
  <c r="Q49" i="91"/>
  <c r="Q48" i="95"/>
  <c r="Q48" i="91"/>
  <c r="Q47" i="95"/>
  <c r="Q47" i="91"/>
  <c r="Q46" i="95"/>
  <c r="Q46" i="91"/>
  <c r="Q45" i="95"/>
  <c r="Q45" i="91"/>
  <c r="Q44" i="95"/>
  <c r="Q44" i="91"/>
  <c r="Q43" i="95"/>
  <c r="Q43" i="91"/>
  <c r="Q42" i="95"/>
  <c r="Q42" i="91"/>
  <c r="Q41" i="95"/>
  <c r="Q41" i="91"/>
  <c r="Q29" i="94"/>
  <c r="Q29" i="90"/>
  <c r="Q27" i="94"/>
  <c r="Q27" i="90"/>
  <c r="Q25" i="94"/>
  <c r="Q25" i="90"/>
  <c r="Q40" i="95"/>
  <c r="Q40" i="91"/>
  <c r="Q39" i="95"/>
  <c r="Q39" i="91"/>
  <c r="Q38" i="95"/>
  <c r="Q38" i="91"/>
  <c r="Q37" i="95"/>
  <c r="Q37" i="91"/>
  <c r="Q36" i="95"/>
  <c r="Q36" i="91"/>
  <c r="S56" i="95"/>
  <c r="S56" i="91"/>
  <c r="S55" i="95"/>
  <c r="S55" i="91"/>
  <c r="S54" i="95"/>
  <c r="S54" i="91"/>
  <c r="S53" i="95"/>
  <c r="S53" i="91"/>
  <c r="S52" i="95"/>
  <c r="S52" i="91"/>
  <c r="S51" i="95"/>
  <c r="S51" i="91"/>
  <c r="S50" i="95"/>
  <c r="S50" i="91"/>
  <c r="S49" i="95"/>
  <c r="S49" i="91"/>
  <c r="S48" i="95"/>
  <c r="S48" i="91"/>
  <c r="S47" i="95"/>
  <c r="S47" i="91"/>
  <c r="S46" i="95"/>
  <c r="S46" i="91"/>
  <c r="S45" i="95"/>
  <c r="S45" i="91"/>
  <c r="S44" i="95"/>
  <c r="S44" i="91"/>
  <c r="S43" i="95"/>
  <c r="S43" i="91"/>
  <c r="S42" i="95"/>
  <c r="S42" i="91"/>
  <c r="S41" i="95"/>
  <c r="S41" i="91"/>
  <c r="S30" i="94"/>
  <c r="S30" i="90"/>
  <c r="S28" i="94"/>
  <c r="S28" i="90"/>
  <c r="S26" i="94"/>
  <c r="S26" i="90"/>
  <c r="S24" i="94"/>
  <c r="S24" i="90"/>
  <c r="S22" i="94"/>
  <c r="S22" i="90"/>
  <c r="S40" i="95"/>
  <c r="S40" i="91"/>
  <c r="S39" i="95"/>
  <c r="S39" i="91"/>
  <c r="S38" i="95"/>
  <c r="S38" i="91"/>
  <c r="S37" i="95"/>
  <c r="S37" i="91"/>
  <c r="S36" i="95"/>
  <c r="S36" i="91"/>
  <c r="E28" i="95"/>
  <c r="E26" i="95"/>
  <c r="E25" i="95"/>
  <c r="E24" i="95"/>
  <c r="E23" i="95"/>
  <c r="E22" i="95"/>
  <c r="E21" i="95"/>
  <c r="E20" i="95"/>
  <c r="E19" i="95"/>
  <c r="E18" i="95"/>
  <c r="E17" i="95"/>
  <c r="E16" i="95"/>
  <c r="E15" i="95"/>
  <c r="E14" i="95"/>
  <c r="E13" i="95"/>
  <c r="E12" i="95"/>
  <c r="E11" i="95"/>
  <c r="E13" i="94"/>
  <c r="E11" i="94"/>
  <c r="E9" i="94"/>
  <c r="E7" i="94"/>
  <c r="E10" i="95"/>
  <c r="E9" i="95"/>
  <c r="E8" i="95"/>
  <c r="E7" i="95"/>
  <c r="E6" i="95"/>
  <c r="G26" i="95"/>
  <c r="G25" i="95"/>
  <c r="G24" i="95"/>
  <c r="G23" i="95"/>
  <c r="G22" i="95"/>
  <c r="G21" i="95"/>
  <c r="G20" i="95"/>
  <c r="G19" i="95"/>
  <c r="G18" i="95"/>
  <c r="G17" i="95"/>
  <c r="G16" i="95"/>
  <c r="G15" i="95"/>
  <c r="G14" i="95"/>
  <c r="G13" i="95"/>
  <c r="G12" i="95"/>
  <c r="G11" i="95"/>
  <c r="G14" i="94"/>
  <c r="G12" i="94"/>
  <c r="G10" i="94"/>
  <c r="G6" i="94"/>
  <c r="G10" i="95"/>
  <c r="G9" i="95"/>
  <c r="G8" i="95"/>
  <c r="G7" i="95"/>
  <c r="G6" i="95"/>
  <c r="I28" i="95"/>
  <c r="I26" i="95"/>
  <c r="I25" i="95"/>
  <c r="I24" i="95"/>
  <c r="I23" i="95"/>
  <c r="I22" i="95"/>
  <c r="I21" i="95"/>
  <c r="I20" i="95"/>
  <c r="I19" i="95"/>
  <c r="I18" i="95"/>
  <c r="I17" i="95"/>
  <c r="I16" i="95"/>
  <c r="I15" i="95"/>
  <c r="I14" i="95"/>
  <c r="I13" i="95"/>
  <c r="I12" i="95"/>
  <c r="I11" i="95"/>
  <c r="I13" i="94"/>
  <c r="I11" i="94"/>
  <c r="I9" i="94"/>
  <c r="I7" i="94"/>
  <c r="I10" i="95"/>
  <c r="I9" i="95"/>
  <c r="I8" i="95"/>
  <c r="I7" i="95"/>
  <c r="I6" i="95"/>
  <c r="M26" i="95"/>
  <c r="M25" i="95"/>
  <c r="M24" i="95"/>
  <c r="M23" i="95"/>
  <c r="M22" i="95"/>
  <c r="M21" i="95"/>
  <c r="M20" i="95"/>
  <c r="M19" i="95"/>
  <c r="M18" i="95"/>
  <c r="M17" i="95"/>
  <c r="M16" i="95"/>
  <c r="M15" i="95"/>
  <c r="M14" i="95"/>
  <c r="M13" i="95"/>
  <c r="M12" i="95"/>
  <c r="M11" i="95"/>
  <c r="M14" i="94"/>
  <c r="M12" i="94"/>
  <c r="M10" i="94"/>
  <c r="M6" i="94"/>
  <c r="M10" i="95"/>
  <c r="M9" i="95"/>
  <c r="M8" i="95"/>
  <c r="M7" i="95"/>
  <c r="M6" i="95"/>
  <c r="O23" i="95"/>
  <c r="O22" i="95"/>
  <c r="O21" i="95"/>
  <c r="O20" i="95"/>
  <c r="O19" i="95"/>
  <c r="O18" i="95"/>
  <c r="O17" i="95"/>
  <c r="O16" i="95"/>
  <c r="K191" i="32"/>
  <c r="K157" i="32"/>
  <c r="O14" i="94"/>
  <c r="O12" i="94"/>
  <c r="O10" i="94"/>
  <c r="O8" i="95"/>
  <c r="O7" i="95"/>
  <c r="O6" i="95"/>
  <c r="Q28" i="95"/>
  <c r="Q18" i="95"/>
  <c r="Q16" i="95"/>
  <c r="Q13" i="94"/>
  <c r="Q9" i="94"/>
  <c r="Q8" i="95"/>
  <c r="Q7" i="95"/>
  <c r="Q6" i="95"/>
  <c r="S26" i="95"/>
  <c r="S25" i="95"/>
  <c r="S24" i="95"/>
  <c r="S23" i="95"/>
  <c r="S22" i="95"/>
  <c r="S21" i="95"/>
  <c r="S20" i="95"/>
  <c r="S19" i="95"/>
  <c r="S18" i="95"/>
  <c r="S17" i="95"/>
  <c r="S16" i="95"/>
  <c r="S15" i="95"/>
  <c r="S14" i="95"/>
  <c r="S13" i="95"/>
  <c r="S12" i="95"/>
  <c r="S11" i="95"/>
  <c r="S14" i="94"/>
  <c r="S12" i="94"/>
  <c r="S10" i="94"/>
  <c r="S6" i="94"/>
  <c r="S10" i="95"/>
  <c r="S9" i="95"/>
  <c r="S8" i="95"/>
  <c r="S7" i="95"/>
  <c r="S6" i="95"/>
  <c r="L56" i="95"/>
  <c r="L55" i="95"/>
  <c r="L54" i="95"/>
  <c r="L53" i="95"/>
  <c r="L52" i="95"/>
  <c r="L51" i="95"/>
  <c r="L50" i="95"/>
  <c r="L49" i="95"/>
  <c r="L48" i="95"/>
  <c r="L47" i="95"/>
  <c r="L46" i="95"/>
  <c r="L45" i="95"/>
  <c r="L44" i="95"/>
  <c r="L43" i="95"/>
  <c r="L42" i="95"/>
  <c r="L41" i="95"/>
  <c r="L29" i="94"/>
  <c r="L23" i="94"/>
  <c r="L40" i="95"/>
  <c r="L39" i="95"/>
  <c r="L38" i="95"/>
  <c r="L37" i="95"/>
  <c r="L36" i="95"/>
  <c r="N53" i="95"/>
  <c r="N52" i="95"/>
  <c r="N51" i="95"/>
  <c r="N50" i="95"/>
  <c r="N49" i="95"/>
  <c r="N48" i="95"/>
  <c r="N47" i="95"/>
  <c r="N46" i="95"/>
  <c r="N40" i="95"/>
  <c r="P56" i="95"/>
  <c r="P53" i="95"/>
  <c r="P52" i="95"/>
  <c r="P51" i="95"/>
  <c r="P50" i="95"/>
  <c r="P49" i="95"/>
  <c r="P48" i="95"/>
  <c r="P47" i="95"/>
  <c r="P46" i="95"/>
  <c r="P45" i="95"/>
  <c r="P44" i="95"/>
  <c r="P43" i="95"/>
  <c r="P42" i="95"/>
  <c r="P41" i="95"/>
  <c r="P30" i="94"/>
  <c r="P26" i="94"/>
  <c r="P40" i="95"/>
  <c r="P39" i="95"/>
  <c r="P38" i="95"/>
  <c r="P37" i="95"/>
  <c r="P36" i="95"/>
  <c r="R56" i="95"/>
  <c r="R55" i="95"/>
  <c r="R54" i="95"/>
  <c r="R53" i="95"/>
  <c r="R52" i="95"/>
  <c r="R51" i="95"/>
  <c r="R50" i="95"/>
  <c r="R49" i="95"/>
  <c r="R48" i="95"/>
  <c r="R47" i="95"/>
  <c r="R46" i="95"/>
  <c r="R45" i="95"/>
  <c r="R44" i="95"/>
  <c r="R43" i="95"/>
  <c r="R42" i="95"/>
  <c r="R41" i="95"/>
  <c r="R29" i="94"/>
  <c r="R23" i="94"/>
  <c r="R40" i="95"/>
  <c r="R39" i="95"/>
  <c r="R38" i="95"/>
  <c r="R37" i="95"/>
  <c r="R36" i="95"/>
  <c r="L56" i="91"/>
  <c r="L55" i="91"/>
  <c r="L54" i="91"/>
  <c r="L53" i="91"/>
  <c r="L52" i="91"/>
  <c r="L51" i="91"/>
  <c r="L50" i="91"/>
  <c r="L49" i="91"/>
  <c r="L48" i="91"/>
  <c r="L47" i="91"/>
  <c r="L46" i="91"/>
  <c r="L45" i="91"/>
  <c r="L44" i="91"/>
  <c r="L43" i="91"/>
  <c r="L42" i="91"/>
  <c r="L41" i="91"/>
  <c r="L30" i="90"/>
  <c r="L26" i="90"/>
  <c r="L40" i="91"/>
  <c r="L39" i="91"/>
  <c r="L38" i="91"/>
  <c r="L37" i="91"/>
  <c r="L36" i="91"/>
  <c r="N53" i="91"/>
  <c r="N52" i="91"/>
  <c r="N51" i="91"/>
  <c r="N50" i="91"/>
  <c r="N49" i="91"/>
  <c r="N48" i="91"/>
  <c r="N47" i="91"/>
  <c r="N46" i="91"/>
  <c r="N30" i="90"/>
  <c r="N26" i="90"/>
  <c r="N40" i="91"/>
  <c r="P58" i="91"/>
  <c r="P56" i="91"/>
  <c r="P53" i="91"/>
  <c r="P52" i="91"/>
  <c r="P51" i="91"/>
  <c r="P50" i="91"/>
  <c r="P49" i="91"/>
  <c r="P48" i="91"/>
  <c r="P47" i="91"/>
  <c r="P46" i="91"/>
  <c r="P45" i="91"/>
  <c r="P44" i="91"/>
  <c r="P43" i="91"/>
  <c r="P42" i="91"/>
  <c r="P41" i="91"/>
  <c r="P25" i="90"/>
  <c r="P40" i="91"/>
  <c r="P39" i="91"/>
  <c r="P38" i="91"/>
  <c r="P37" i="91"/>
  <c r="P36" i="91"/>
  <c r="R56" i="91"/>
  <c r="R55" i="91"/>
  <c r="R54" i="91"/>
  <c r="R53" i="91"/>
  <c r="R52" i="91"/>
  <c r="R51" i="91"/>
  <c r="R50" i="91"/>
  <c r="R49" i="91"/>
  <c r="R48" i="91"/>
  <c r="R47" i="91"/>
  <c r="R46" i="91"/>
  <c r="R45" i="91"/>
  <c r="R44" i="91"/>
  <c r="R43" i="91"/>
  <c r="R42" i="91"/>
  <c r="R41" i="91"/>
  <c r="R30" i="90"/>
  <c r="R26" i="90"/>
  <c r="R40" i="91"/>
  <c r="R39" i="91"/>
  <c r="R38" i="91"/>
  <c r="R37" i="91"/>
  <c r="R36" i="91"/>
  <c r="D26" i="95"/>
  <c r="D25" i="95"/>
  <c r="D24" i="95"/>
  <c r="D23" i="95"/>
  <c r="D22" i="95"/>
  <c r="D21" i="95"/>
  <c r="D20" i="95"/>
  <c r="D19" i="95"/>
  <c r="D18" i="95"/>
  <c r="D17" i="95"/>
  <c r="D16" i="95"/>
  <c r="D15" i="95"/>
  <c r="D14" i="95"/>
  <c r="D13" i="95"/>
  <c r="D12" i="95"/>
  <c r="D11" i="95"/>
  <c r="D6" i="94"/>
  <c r="D10" i="95"/>
  <c r="D8" i="95"/>
  <c r="D7" i="95"/>
  <c r="D6" i="95"/>
  <c r="F28" i="95"/>
  <c r="F26" i="95"/>
  <c r="F25" i="95"/>
  <c r="F24" i="95"/>
  <c r="F23" i="95"/>
  <c r="F22" i="95"/>
  <c r="F21" i="95"/>
  <c r="F20" i="95"/>
  <c r="F19" i="95"/>
  <c r="F18" i="95"/>
  <c r="F17" i="95"/>
  <c r="F16" i="95"/>
  <c r="F15" i="95"/>
  <c r="F14" i="95"/>
  <c r="F13" i="95"/>
  <c r="F12" i="95"/>
  <c r="F11" i="95"/>
  <c r="F11" i="94"/>
  <c r="F9" i="94"/>
  <c r="F10" i="95"/>
  <c r="F9" i="95"/>
  <c r="F8" i="95"/>
  <c r="F7" i="95"/>
  <c r="F6" i="95"/>
  <c r="L28" i="95"/>
  <c r="L26" i="95"/>
  <c r="L25" i="95"/>
  <c r="L24" i="95"/>
  <c r="L23" i="95"/>
  <c r="L22" i="95"/>
  <c r="L21" i="95"/>
  <c r="L20" i="95"/>
  <c r="L19" i="95"/>
  <c r="L18" i="95"/>
  <c r="L17" i="95"/>
  <c r="L16" i="95"/>
  <c r="L15" i="95"/>
  <c r="L14" i="95"/>
  <c r="L13" i="95"/>
  <c r="L12" i="95"/>
  <c r="L11" i="95"/>
  <c r="L11" i="94"/>
  <c r="L9" i="94"/>
  <c r="L10" i="95"/>
  <c r="L9" i="95"/>
  <c r="L8" i="95"/>
  <c r="L7" i="95"/>
  <c r="L6" i="95"/>
  <c r="N28" i="95"/>
  <c r="K106" i="32"/>
  <c r="N23" i="95"/>
  <c r="N22" i="95"/>
  <c r="N21" i="95"/>
  <c r="N20" i="95"/>
  <c r="N19" i="95"/>
  <c r="N18" i="95"/>
  <c r="N17" i="95"/>
  <c r="N16" i="95"/>
  <c r="N11" i="94"/>
  <c r="N9" i="94"/>
  <c r="N10" i="95"/>
  <c r="N8" i="95"/>
  <c r="N7" i="95"/>
  <c r="N6" i="95"/>
  <c r="P23" i="95"/>
  <c r="P22" i="95"/>
  <c r="P21" i="95"/>
  <c r="P20" i="95"/>
  <c r="P19" i="95"/>
  <c r="P18" i="95"/>
  <c r="P17" i="95"/>
  <c r="P16" i="95"/>
  <c r="P15" i="95"/>
  <c r="P14" i="95"/>
  <c r="P12" i="95"/>
  <c r="P11" i="95"/>
  <c r="P10" i="95"/>
  <c r="P9" i="95"/>
  <c r="P8" i="95"/>
  <c r="P7" i="95"/>
  <c r="P6" i="95"/>
  <c r="R28" i="95"/>
  <c r="R26" i="95"/>
  <c r="R25" i="95"/>
  <c r="R24" i="95"/>
  <c r="R23" i="95"/>
  <c r="R22" i="95"/>
  <c r="R21" i="95"/>
  <c r="R20" i="95"/>
  <c r="R19" i="95"/>
  <c r="R18" i="95"/>
  <c r="R17" i="95"/>
  <c r="R16" i="95"/>
  <c r="R15" i="95"/>
  <c r="R14" i="95"/>
  <c r="R13" i="95"/>
  <c r="R12" i="95"/>
  <c r="R11" i="95"/>
  <c r="R11" i="94"/>
  <c r="R9" i="94"/>
  <c r="R10" i="95"/>
  <c r="R9" i="95"/>
  <c r="R8" i="95"/>
  <c r="R7" i="95"/>
  <c r="R6" i="95"/>
  <c r="H26" i="95"/>
  <c r="H25" i="95"/>
  <c r="H24" i="95"/>
  <c r="H23" i="95"/>
  <c r="H22" i="95"/>
  <c r="H21" i="95"/>
  <c r="H20" i="95"/>
  <c r="H19" i="95"/>
  <c r="H18" i="95"/>
  <c r="H17" i="95"/>
  <c r="H16" i="95"/>
  <c r="H15" i="95"/>
  <c r="H14" i="95"/>
  <c r="H13" i="95"/>
  <c r="H12" i="95"/>
  <c r="H11" i="95"/>
  <c r="H14" i="94"/>
  <c r="H10" i="94"/>
  <c r="H10" i="95"/>
  <c r="H9" i="95"/>
  <c r="H8" i="95"/>
  <c r="H7" i="95"/>
  <c r="H6" i="95"/>
  <c r="K12" i="61" l="1"/>
  <c r="J24" i="63"/>
  <c r="K9" i="62"/>
  <c r="K12" i="60"/>
  <c r="K9" i="63"/>
  <c r="K14" i="61"/>
  <c r="J24" i="60"/>
  <c r="J28" i="60"/>
  <c r="K11" i="59"/>
  <c r="J29" i="59"/>
  <c r="J28" i="63"/>
  <c r="K14" i="64"/>
  <c r="K11" i="62"/>
  <c r="K14" i="60"/>
  <c r="K11" i="63"/>
  <c r="K6" i="61"/>
  <c r="J26" i="63"/>
  <c r="J30" i="63"/>
  <c r="K10" i="64"/>
  <c r="K10" i="60"/>
  <c r="K7" i="63"/>
  <c r="K9" i="59"/>
  <c r="J23" i="59"/>
  <c r="K6" i="60"/>
  <c r="K13" i="63"/>
  <c r="K10" i="61"/>
  <c r="J22" i="60"/>
  <c r="J26" i="60"/>
  <c r="J30" i="60"/>
  <c r="I29" i="95"/>
  <c r="S23" i="90"/>
  <c r="S25" i="90"/>
  <c r="S27" i="90"/>
  <c r="S29" i="90"/>
  <c r="S58" i="91"/>
  <c r="Q24" i="90"/>
  <c r="Q26" i="90"/>
  <c r="Q28" i="90"/>
  <c r="Q30" i="90"/>
  <c r="K36" i="91"/>
  <c r="K38" i="91"/>
  <c r="K40" i="91"/>
  <c r="S23" i="94"/>
  <c r="S25" i="94"/>
  <c r="S27" i="94"/>
  <c r="S29" i="94"/>
  <c r="Q24" i="94"/>
  <c r="Q26" i="94"/>
  <c r="Q28" i="94"/>
  <c r="Q30" i="94"/>
  <c r="J22" i="63"/>
  <c r="H13" i="94"/>
  <c r="R8" i="94"/>
  <c r="R10" i="94"/>
  <c r="R14" i="94"/>
  <c r="P9" i="94"/>
  <c r="P28" i="95"/>
  <c r="N8" i="94"/>
  <c r="N10" i="94"/>
  <c r="N14" i="94"/>
  <c r="L8" i="94"/>
  <c r="L10" i="94"/>
  <c r="L14" i="94"/>
  <c r="F8" i="94"/>
  <c r="F10" i="94"/>
  <c r="F14" i="94"/>
  <c r="D9" i="94"/>
  <c r="D28" i="95"/>
  <c r="R23" i="90"/>
  <c r="R29" i="90"/>
  <c r="P24" i="90"/>
  <c r="P26" i="90"/>
  <c r="P30" i="90"/>
  <c r="L23" i="90"/>
  <c r="L29" i="90"/>
  <c r="R22" i="94"/>
  <c r="R28" i="94"/>
  <c r="P29" i="94"/>
  <c r="L22" i="94"/>
  <c r="L28" i="94"/>
  <c r="S7" i="94"/>
  <c r="S13" i="94"/>
  <c r="Q10" i="94"/>
  <c r="Q14" i="94"/>
  <c r="O13" i="94"/>
  <c r="M7" i="94"/>
  <c r="M13" i="94"/>
  <c r="I6" i="94"/>
  <c r="G7" i="94"/>
  <c r="G13" i="94"/>
  <c r="E8" i="94"/>
  <c r="E10" i="94"/>
  <c r="E14" i="94"/>
  <c r="M22" i="94"/>
  <c r="M24" i="94"/>
  <c r="M26" i="94"/>
  <c r="M28" i="94"/>
  <c r="M30" i="94"/>
  <c r="I23" i="94"/>
  <c r="I25" i="94"/>
  <c r="I27" i="94"/>
  <c r="I29" i="94"/>
  <c r="I58" i="95"/>
  <c r="K47" i="91"/>
  <c r="K49" i="91"/>
  <c r="K51" i="91"/>
  <c r="K53" i="91"/>
  <c r="O58" i="91"/>
  <c r="M23" i="90"/>
  <c r="M27" i="90"/>
  <c r="M29" i="90"/>
  <c r="M58" i="91"/>
  <c r="H8" i="94"/>
  <c r="H9" i="94"/>
  <c r="H11" i="94"/>
  <c r="H28" i="95"/>
  <c r="R6" i="94"/>
  <c r="R12" i="94"/>
  <c r="P13" i="94"/>
  <c r="N12" i="94"/>
  <c r="L6" i="94"/>
  <c r="L12" i="94"/>
  <c r="F6" i="94"/>
  <c r="F12" i="94"/>
  <c r="R25" i="90"/>
  <c r="R27" i="90"/>
  <c r="R58" i="91"/>
  <c r="P22" i="90"/>
  <c r="P28" i="90"/>
  <c r="N25" i="90"/>
  <c r="N58" i="91"/>
  <c r="L25" i="90"/>
  <c r="L27" i="90"/>
  <c r="L58" i="91"/>
  <c r="R24" i="94"/>
  <c r="R26" i="94"/>
  <c r="R30" i="94"/>
  <c r="P25" i="94"/>
  <c r="P58" i="95"/>
  <c r="N24" i="94"/>
  <c r="N26" i="94"/>
  <c r="N30" i="94"/>
  <c r="L24" i="94"/>
  <c r="L26" i="94"/>
  <c r="L30" i="94"/>
  <c r="H6" i="94"/>
  <c r="H12" i="94"/>
  <c r="R7" i="94"/>
  <c r="R13" i="94"/>
  <c r="P8" i="94"/>
  <c r="P10" i="94"/>
  <c r="P14" i="94"/>
  <c r="N13" i="94"/>
  <c r="L7" i="94"/>
  <c r="L13" i="94"/>
  <c r="F7" i="94"/>
  <c r="F13" i="94"/>
  <c r="D14" i="94"/>
  <c r="R22" i="90"/>
  <c r="R28" i="90"/>
  <c r="P29" i="90"/>
  <c r="L22" i="90"/>
  <c r="L28" i="90"/>
  <c r="R25" i="94"/>
  <c r="R27" i="94"/>
  <c r="R58" i="95"/>
  <c r="P22" i="94"/>
  <c r="P28" i="94"/>
  <c r="N25" i="94"/>
  <c r="L25" i="94"/>
  <c r="L27" i="94"/>
  <c r="L58" i="95"/>
  <c r="I12" i="94"/>
  <c r="R29" i="95"/>
  <c r="P12" i="94"/>
  <c r="L29" i="95"/>
  <c r="F29" i="95"/>
  <c r="R24" i="90"/>
  <c r="N24" i="90"/>
  <c r="L24" i="90"/>
  <c r="P24" i="94"/>
  <c r="S8" i="94"/>
  <c r="K124" i="1"/>
  <c r="K7" i="95" s="1"/>
  <c r="K129" i="1"/>
  <c r="K133" i="1"/>
  <c r="K137" i="1"/>
  <c r="K146" i="1"/>
  <c r="K150" i="1"/>
  <c r="K159" i="1"/>
  <c r="K163" i="1"/>
  <c r="K172" i="1"/>
  <c r="K176" i="1"/>
  <c r="K185" i="1"/>
  <c r="K189" i="1"/>
  <c r="K193" i="1"/>
  <c r="K16" i="95" s="1"/>
  <c r="K197" i="1"/>
  <c r="K18" i="95" s="1"/>
  <c r="K201" i="1"/>
  <c r="K22" i="95" s="1"/>
  <c r="K210" i="1"/>
  <c r="K214" i="1"/>
  <c r="K223" i="1"/>
  <c r="K227" i="1"/>
  <c r="K231" i="1"/>
  <c r="O8" i="94"/>
  <c r="M8" i="94"/>
  <c r="K225" i="32"/>
  <c r="G8" i="94"/>
  <c r="E29" i="95"/>
  <c r="O50" i="95"/>
  <c r="S9" i="94"/>
  <c r="S11" i="94"/>
  <c r="S28" i="95"/>
  <c r="Q12" i="94"/>
  <c r="K135" i="1"/>
  <c r="K139" i="1"/>
  <c r="K144" i="1"/>
  <c r="K152" i="1"/>
  <c r="K157" i="1"/>
  <c r="K161" i="1"/>
  <c r="K170" i="1"/>
  <c r="K174" i="1"/>
  <c r="K178" i="1"/>
  <c r="K187" i="1"/>
  <c r="K191" i="1"/>
  <c r="K195" i="1"/>
  <c r="K208" i="1"/>
  <c r="K212" i="1"/>
  <c r="K221" i="1"/>
  <c r="K225" i="1"/>
  <c r="K229" i="1"/>
  <c r="O9" i="94"/>
  <c r="O11" i="94"/>
  <c r="O28" i="95"/>
  <c r="M9" i="94"/>
  <c r="M11" i="94"/>
  <c r="M28" i="95"/>
  <c r="I8" i="94"/>
  <c r="I10" i="94"/>
  <c r="I14" i="94"/>
  <c r="G9" i="94"/>
  <c r="G11" i="94"/>
  <c r="G28" i="95"/>
  <c r="E6" i="94"/>
  <c r="E12" i="94"/>
  <c r="I22" i="90"/>
  <c r="I24" i="90"/>
  <c r="I26" i="90"/>
  <c r="I28" i="90"/>
  <c r="I30" i="90"/>
  <c r="M36" i="91"/>
  <c r="M41" i="91"/>
  <c r="M25" i="90"/>
  <c r="S58" i="95"/>
  <c r="O58" i="95"/>
  <c r="M58" i="95"/>
  <c r="Q58" i="91"/>
  <c r="O50" i="91"/>
  <c r="K37" i="95"/>
  <c r="K123" i="1"/>
  <c r="K6" i="95" s="1"/>
  <c r="K46" i="95"/>
  <c r="K48" i="95"/>
  <c r="K50" i="95"/>
  <c r="K52" i="95"/>
  <c r="K36" i="95"/>
  <c r="K38" i="95"/>
  <c r="K40" i="95"/>
  <c r="K47" i="95"/>
  <c r="K49" i="95"/>
  <c r="K37" i="91"/>
  <c r="K46" i="91"/>
  <c r="K51" i="95"/>
  <c r="K53" i="95"/>
  <c r="K48" i="91"/>
  <c r="K50" i="91"/>
  <c r="K52" i="91"/>
  <c r="K131" i="32"/>
  <c r="K139" i="32"/>
  <c r="K148" i="32"/>
  <c r="K165" i="32"/>
  <c r="K174" i="32"/>
  <c r="K199" i="32"/>
  <c r="K208" i="32"/>
  <c r="K216" i="32"/>
  <c r="K131" i="1"/>
  <c r="K148" i="1"/>
  <c r="K165" i="1"/>
  <c r="K199" i="1"/>
  <c r="K20" i="95" s="1"/>
  <c r="K216" i="1"/>
  <c r="K127" i="1"/>
  <c r="K10" i="95" s="1"/>
  <c r="K132" i="1"/>
  <c r="K136" i="1"/>
  <c r="K145" i="1"/>
  <c r="K149" i="1"/>
  <c r="K158" i="1"/>
  <c r="K162" i="1"/>
  <c r="K171" i="1"/>
  <c r="K175" i="1"/>
  <c r="K184" i="1"/>
  <c r="K188" i="1"/>
  <c r="K192" i="1"/>
  <c r="K196" i="1"/>
  <c r="K17" i="95" s="1"/>
  <c r="K200" i="1"/>
  <c r="K21" i="95" s="1"/>
  <c r="K209" i="1"/>
  <c r="K213" i="1"/>
  <c r="K222" i="1"/>
  <c r="K226" i="1"/>
  <c r="K230" i="1"/>
  <c r="K135" i="32"/>
  <c r="K144" i="32"/>
  <c r="K152" i="32"/>
  <c r="K161" i="32"/>
  <c r="K170" i="32"/>
  <c r="K178" i="32"/>
  <c r="K187" i="32"/>
  <c r="K212" i="32"/>
  <c r="K221" i="32"/>
  <c r="K229" i="32"/>
  <c r="K131" i="78"/>
  <c r="K148" i="78"/>
  <c r="K165" i="78"/>
  <c r="K183" i="78"/>
  <c r="K199" i="78"/>
  <c r="K216" i="78"/>
  <c r="K123" i="78"/>
  <c r="K127" i="78"/>
  <c r="K132" i="78"/>
  <c r="K136" i="78"/>
  <c r="K140" i="78"/>
  <c r="K145" i="78"/>
  <c r="K149" i="78"/>
  <c r="K153" i="78"/>
  <c r="K158" i="78"/>
  <c r="K162" i="78"/>
  <c r="K166" i="78"/>
  <c r="K171" i="78"/>
  <c r="K175" i="78"/>
  <c r="K179" i="78"/>
  <c r="K184" i="78"/>
  <c r="K188" i="78"/>
  <c r="K192" i="78"/>
  <c r="K196" i="78"/>
  <c r="K200" i="78"/>
  <c r="K204" i="78"/>
  <c r="K209" i="78"/>
  <c r="K213" i="78"/>
  <c r="K217" i="78"/>
  <c r="K222" i="78"/>
  <c r="K226" i="78"/>
  <c r="K230" i="78"/>
  <c r="K125" i="1"/>
  <c r="K8" i="95" s="1"/>
  <c r="K130" i="1"/>
  <c r="K134" i="1"/>
  <c r="K138" i="1"/>
  <c r="K147" i="1"/>
  <c r="K151" i="1"/>
  <c r="K160" i="1"/>
  <c r="K164" i="1"/>
  <c r="K173" i="1"/>
  <c r="K177" i="1"/>
  <c r="K186" i="1"/>
  <c r="K190" i="1"/>
  <c r="K194" i="1"/>
  <c r="K198" i="1"/>
  <c r="K19" i="95" s="1"/>
  <c r="K202" i="1"/>
  <c r="K23" i="95" s="1"/>
  <c r="K211" i="1"/>
  <c r="K215" i="1"/>
  <c r="K224" i="1"/>
  <c r="K228" i="1"/>
  <c r="K124" i="32"/>
  <c r="K129" i="32"/>
  <c r="K133" i="32"/>
  <c r="K137" i="32"/>
  <c r="K142" i="32"/>
  <c r="K146" i="32"/>
  <c r="K150" i="32"/>
  <c r="K159" i="32"/>
  <c r="K163" i="32"/>
  <c r="K172" i="32"/>
  <c r="K176" i="32"/>
  <c r="K185" i="32"/>
  <c r="K189" i="32"/>
  <c r="K193" i="32"/>
  <c r="K197" i="32"/>
  <c r="K201" i="32"/>
  <c r="K210" i="32"/>
  <c r="K214" i="32"/>
  <c r="K223" i="32"/>
  <c r="K227" i="32"/>
  <c r="K231" i="32"/>
  <c r="K125" i="32"/>
  <c r="K134" i="32"/>
  <c r="K138" i="32"/>
  <c r="K147" i="32"/>
  <c r="K151" i="32"/>
  <c r="K160" i="32"/>
  <c r="K164" i="32"/>
  <c r="K173" i="32"/>
  <c r="K177" i="32"/>
  <c r="K186" i="32"/>
  <c r="K190" i="32"/>
  <c r="K198" i="32"/>
  <c r="K202" i="32"/>
  <c r="K211" i="32"/>
  <c r="K215" i="32"/>
  <c r="K224" i="32"/>
  <c r="K228" i="32"/>
  <c r="K126" i="78"/>
  <c r="K135" i="78"/>
  <c r="K139" i="78"/>
  <c r="K144" i="78"/>
  <c r="K152" i="78"/>
  <c r="K157" i="78"/>
  <c r="K161" i="78"/>
  <c r="K170" i="78"/>
  <c r="K174" i="78"/>
  <c r="K178" i="78"/>
  <c r="K187" i="78"/>
  <c r="K191" i="78"/>
  <c r="K195" i="78"/>
  <c r="K203" i="78"/>
  <c r="K208" i="78"/>
  <c r="K212" i="78"/>
  <c r="K221" i="78"/>
  <c r="K225" i="78"/>
  <c r="K229" i="78"/>
  <c r="K124" i="78"/>
  <c r="K129" i="78"/>
  <c r="K133" i="78"/>
  <c r="K137" i="78"/>
  <c r="K142" i="78"/>
  <c r="K146" i="78"/>
  <c r="K150" i="78"/>
  <c r="K155" i="78"/>
  <c r="K159" i="78"/>
  <c r="K163" i="78"/>
  <c r="K168" i="78"/>
  <c r="K172" i="78"/>
  <c r="K176" i="78"/>
  <c r="K180" i="78"/>
  <c r="K185" i="78"/>
  <c r="K189" i="78"/>
  <c r="K193" i="78"/>
  <c r="K197" i="78"/>
  <c r="K201" i="78"/>
  <c r="K206" i="78"/>
  <c r="K210" i="78"/>
  <c r="K214" i="78"/>
  <c r="K219" i="78"/>
  <c r="K223" i="78"/>
  <c r="K227" i="78"/>
  <c r="K231" i="78"/>
  <c r="K123" i="32"/>
  <c r="K132" i="32"/>
  <c r="K136" i="32"/>
  <c r="K145" i="32"/>
  <c r="K149" i="32"/>
  <c r="K158" i="32"/>
  <c r="K162" i="32"/>
  <c r="K171" i="32"/>
  <c r="K175" i="32"/>
  <c r="K184" i="32"/>
  <c r="K188" i="32"/>
  <c r="K192" i="32"/>
  <c r="K196" i="32"/>
  <c r="K200" i="32"/>
  <c r="K209" i="32"/>
  <c r="K213" i="32"/>
  <c r="K222" i="32"/>
  <c r="K226" i="32"/>
  <c r="K230" i="32"/>
  <c r="K125" i="78"/>
  <c r="K130" i="78"/>
  <c r="K134" i="78"/>
  <c r="K138" i="78"/>
  <c r="K143" i="78"/>
  <c r="K147" i="78"/>
  <c r="K151" i="78"/>
  <c r="K156" i="78"/>
  <c r="K160" i="78"/>
  <c r="K164" i="78"/>
  <c r="K169" i="78"/>
  <c r="K173" i="78"/>
  <c r="K177" i="78"/>
  <c r="K182" i="78"/>
  <c r="K186" i="78"/>
  <c r="K190" i="78"/>
  <c r="K194" i="78"/>
  <c r="K198" i="78"/>
  <c r="K202" i="78"/>
  <c r="K207" i="78"/>
  <c r="K211" i="78"/>
  <c r="K215" i="78"/>
  <c r="K220" i="78"/>
  <c r="K224" i="78"/>
  <c r="K228" i="78"/>
  <c r="J54" i="95"/>
  <c r="K6" i="1"/>
  <c r="J6" i="95" s="1"/>
  <c r="K10" i="1"/>
  <c r="J10" i="95" s="1"/>
  <c r="K15" i="1"/>
  <c r="K19" i="1"/>
  <c r="K23" i="1"/>
  <c r="J11" i="95" s="1"/>
  <c r="K28" i="1"/>
  <c r="K32" i="1"/>
  <c r="K36" i="1"/>
  <c r="J12" i="95" s="1"/>
  <c r="K41" i="1"/>
  <c r="K45" i="1"/>
  <c r="K49" i="1"/>
  <c r="J13" i="95" s="1"/>
  <c r="K54" i="1"/>
  <c r="K58" i="1"/>
  <c r="K62" i="1"/>
  <c r="J14" i="95" s="1"/>
  <c r="K67" i="1"/>
  <c r="K71" i="1"/>
  <c r="K75" i="1"/>
  <c r="K79" i="1"/>
  <c r="J17" i="95" s="1"/>
  <c r="K83" i="1"/>
  <c r="J21" i="95" s="1"/>
  <c r="K87" i="1"/>
  <c r="J25" i="95" s="1"/>
  <c r="K92" i="1"/>
  <c r="J39" i="95"/>
  <c r="J50" i="95"/>
  <c r="J37" i="95"/>
  <c r="J45" i="95"/>
  <c r="J46" i="95"/>
  <c r="J48" i="95"/>
  <c r="J52" i="95"/>
  <c r="J38" i="95"/>
  <c r="K96" i="1"/>
  <c r="K100" i="1"/>
  <c r="J26" i="95" s="1"/>
  <c r="K105" i="1"/>
  <c r="K109" i="1"/>
  <c r="K113" i="1"/>
  <c r="J49" i="95"/>
  <c r="J53" i="95"/>
  <c r="J36" i="95"/>
  <c r="J40" i="95"/>
  <c r="J41" i="95"/>
  <c r="J42" i="95"/>
  <c r="J43" i="95"/>
  <c r="J44" i="95"/>
  <c r="J47" i="95"/>
  <c r="J51" i="95"/>
  <c r="J55" i="95"/>
  <c r="J56" i="95"/>
  <c r="K66" i="1"/>
  <c r="K99" i="1"/>
  <c r="K7" i="32"/>
  <c r="K12" i="32"/>
  <c r="K38" i="32"/>
  <c r="K55" i="32"/>
  <c r="K59" i="32"/>
  <c r="K84" i="32"/>
  <c r="K14" i="1"/>
  <c r="K31" i="1"/>
  <c r="K61" i="1"/>
  <c r="K48" i="1"/>
  <c r="K82" i="1"/>
  <c r="J20" i="95" s="1"/>
  <c r="K8" i="1"/>
  <c r="J8" i="95" s="1"/>
  <c r="K13" i="1"/>
  <c r="K17" i="1"/>
  <c r="K21" i="1"/>
  <c r="K26" i="1"/>
  <c r="K30" i="1"/>
  <c r="K34" i="1"/>
  <c r="K39" i="1"/>
  <c r="K43" i="1"/>
  <c r="K47" i="1"/>
  <c r="K52" i="1"/>
  <c r="K56" i="1"/>
  <c r="K60" i="1"/>
  <c r="K65" i="1"/>
  <c r="K69" i="1"/>
  <c r="K73" i="1"/>
  <c r="K77" i="1"/>
  <c r="K81" i="1"/>
  <c r="J19" i="95" s="1"/>
  <c r="K85" i="1"/>
  <c r="J23" i="95" s="1"/>
  <c r="K90" i="1"/>
  <c r="K27" i="1"/>
  <c r="K95" i="1"/>
  <c r="K20" i="32"/>
  <c r="K29" i="32"/>
  <c r="K46" i="32"/>
  <c r="K72" i="32"/>
  <c r="K104" i="78"/>
  <c r="K25" i="32"/>
  <c r="K42" i="32"/>
  <c r="K76" i="32"/>
  <c r="K93" i="32"/>
  <c r="K102" i="32"/>
  <c r="K16" i="32"/>
  <c r="K33" i="32"/>
  <c r="K51" i="32"/>
  <c r="K68" i="32"/>
  <c r="K89" i="32"/>
  <c r="K110" i="32"/>
  <c r="K7" i="78"/>
  <c r="K12" i="78"/>
  <c r="K16" i="78"/>
  <c r="K25" i="78"/>
  <c r="K29" i="78"/>
  <c r="K33" i="78"/>
  <c r="K38" i="78"/>
  <c r="K42" i="78"/>
  <c r="K46" i="78"/>
  <c r="K51" i="78"/>
  <c r="K55" i="78"/>
  <c r="K59" i="78"/>
  <c r="K63" i="78"/>
  <c r="K68" i="78"/>
  <c r="K72" i="78"/>
  <c r="K76" i="78"/>
  <c r="K80" i="78"/>
  <c r="K84" i="78"/>
  <c r="K89" i="78"/>
  <c r="K93" i="78"/>
  <c r="K97" i="78"/>
  <c r="K102" i="78"/>
  <c r="K106" i="78"/>
  <c r="K110" i="78"/>
  <c r="K114" i="78"/>
  <c r="J42" i="91"/>
  <c r="J44" i="91"/>
  <c r="K35" i="78"/>
  <c r="K40" i="78"/>
  <c r="K70" i="78"/>
  <c r="K74" i="78"/>
  <c r="K108" i="78"/>
  <c r="K9" i="1"/>
  <c r="J9" i="95" s="1"/>
  <c r="K44" i="1"/>
  <c r="K78" i="1"/>
  <c r="K112" i="1"/>
  <c r="J38" i="91"/>
  <c r="J49" i="91"/>
  <c r="J53" i="91"/>
  <c r="K18" i="1"/>
  <c r="K22" i="1"/>
  <c r="K35" i="1"/>
  <c r="K40" i="1"/>
  <c r="K53" i="1"/>
  <c r="K57" i="1"/>
  <c r="K70" i="1"/>
  <c r="K74" i="1"/>
  <c r="K86" i="1"/>
  <c r="J24" i="95" s="1"/>
  <c r="K91" i="1"/>
  <c r="K104" i="1"/>
  <c r="K108" i="1"/>
  <c r="K14" i="32"/>
  <c r="K18" i="32"/>
  <c r="K22" i="32"/>
  <c r="K27" i="32"/>
  <c r="K31" i="32"/>
  <c r="K35" i="32"/>
  <c r="K40" i="32"/>
  <c r="K44" i="32"/>
  <c r="K48" i="32"/>
  <c r="K53" i="32"/>
  <c r="K57" i="32"/>
  <c r="K61" i="32"/>
  <c r="K70" i="32"/>
  <c r="K74" i="32"/>
  <c r="K78" i="32"/>
  <c r="K82" i="32"/>
  <c r="K91" i="32"/>
  <c r="K95" i="32"/>
  <c r="K99" i="32"/>
  <c r="K104" i="32"/>
  <c r="K108" i="32"/>
  <c r="K112" i="32"/>
  <c r="K6" i="32"/>
  <c r="K10" i="32"/>
  <c r="K15" i="32"/>
  <c r="K19" i="32"/>
  <c r="K28" i="32"/>
  <c r="K32" i="32"/>
  <c r="K41" i="32"/>
  <c r="K45" i="32"/>
  <c r="K54" i="32"/>
  <c r="K58" i="32"/>
  <c r="K67" i="32"/>
  <c r="K71" i="32"/>
  <c r="K75" i="32"/>
  <c r="K79" i="32"/>
  <c r="K83" i="32"/>
  <c r="K92" i="32"/>
  <c r="K96" i="32"/>
  <c r="K105" i="32"/>
  <c r="K109" i="32"/>
  <c r="K113" i="32"/>
  <c r="K22" i="78"/>
  <c r="K53" i="78"/>
  <c r="K57" i="78"/>
  <c r="K86" i="78"/>
  <c r="K91" i="78"/>
  <c r="K8" i="78"/>
  <c r="K17" i="78"/>
  <c r="K26" i="78"/>
  <c r="K30" i="78"/>
  <c r="K34" i="78"/>
  <c r="K39" i="78"/>
  <c r="K43" i="78"/>
  <c r="K47" i="78"/>
  <c r="K56" i="78"/>
  <c r="K60" i="78"/>
  <c r="K65" i="78"/>
  <c r="K69" i="78"/>
  <c r="K73" i="78"/>
  <c r="K77" i="78"/>
  <c r="K81" i="78"/>
  <c r="K85" i="78"/>
  <c r="K90" i="78"/>
  <c r="K94" i="78"/>
  <c r="K98" i="78"/>
  <c r="K107" i="78"/>
  <c r="K111" i="78"/>
  <c r="K7" i="1"/>
  <c r="J7" i="95" s="1"/>
  <c r="K12" i="1"/>
  <c r="K16" i="1"/>
  <c r="K20" i="1"/>
  <c r="K25" i="1"/>
  <c r="K29" i="1"/>
  <c r="K33" i="1"/>
  <c r="K38" i="1"/>
  <c r="K42" i="1"/>
  <c r="K46" i="1"/>
  <c r="K51" i="1"/>
  <c r="K55" i="1"/>
  <c r="K59" i="1"/>
  <c r="K63" i="1"/>
  <c r="J15" i="95" s="1"/>
  <c r="K68" i="1"/>
  <c r="K72" i="1"/>
  <c r="K76" i="1"/>
  <c r="J16" i="95" s="1"/>
  <c r="K80" i="1"/>
  <c r="J18" i="95" s="1"/>
  <c r="K84" i="1"/>
  <c r="J22" i="95" s="1"/>
  <c r="K89" i="1"/>
  <c r="K93" i="1"/>
  <c r="K97" i="1"/>
  <c r="K102" i="1"/>
  <c r="K106" i="1"/>
  <c r="K110" i="1"/>
  <c r="K114" i="1"/>
  <c r="K80" i="32"/>
  <c r="K97" i="32"/>
  <c r="K114" i="32"/>
  <c r="K27" i="78"/>
  <c r="K44" i="78"/>
  <c r="K61" i="78"/>
  <c r="K78" i="78"/>
  <c r="K95" i="78"/>
  <c r="K112" i="78"/>
  <c r="J40" i="91"/>
  <c r="J47" i="91"/>
  <c r="J55" i="91"/>
  <c r="K94" i="1"/>
  <c r="K98" i="1"/>
  <c r="K103" i="1"/>
  <c r="K107" i="1"/>
  <c r="K111" i="1"/>
  <c r="K8" i="32"/>
  <c r="K13" i="32"/>
  <c r="K17" i="32"/>
  <c r="K21" i="32"/>
  <c r="K26" i="32"/>
  <c r="K30" i="32"/>
  <c r="K34" i="32"/>
  <c r="K43" i="32"/>
  <c r="K47" i="32"/>
  <c r="K56" i="32"/>
  <c r="K60" i="32"/>
  <c r="K69" i="32"/>
  <c r="K73" i="32"/>
  <c r="K77" i="32"/>
  <c r="K81" i="32"/>
  <c r="K85" i="32"/>
  <c r="K94" i="32"/>
  <c r="K98" i="32"/>
  <c r="K107" i="32"/>
  <c r="K111" i="32"/>
  <c r="K31" i="78"/>
  <c r="K48" i="78"/>
  <c r="K66" i="78"/>
  <c r="K82" i="78"/>
  <c r="K99" i="78"/>
  <c r="K6" i="78"/>
  <c r="K10" i="78"/>
  <c r="K15" i="78"/>
  <c r="K23" i="78"/>
  <c r="K28" i="78"/>
  <c r="K32" i="78"/>
  <c r="K36" i="78"/>
  <c r="K41" i="78"/>
  <c r="K45" i="78"/>
  <c r="K49" i="78"/>
  <c r="J37" i="91"/>
  <c r="J45" i="91"/>
  <c r="J46" i="91"/>
  <c r="J48" i="91"/>
  <c r="J52" i="91"/>
  <c r="J39" i="91"/>
  <c r="J50" i="91"/>
  <c r="J54" i="91"/>
  <c r="K54" i="78"/>
  <c r="K58" i="78"/>
  <c r="K62" i="78"/>
  <c r="K67" i="78"/>
  <c r="K71" i="78"/>
  <c r="K75" i="78"/>
  <c r="K79" i="78"/>
  <c r="K83" i="78"/>
  <c r="K87" i="78"/>
  <c r="K92" i="78"/>
  <c r="K96" i="78"/>
  <c r="K100" i="78"/>
  <c r="K105" i="78"/>
  <c r="K109" i="78"/>
  <c r="K113" i="78"/>
  <c r="J36" i="91"/>
  <c r="J41" i="91"/>
  <c r="J43" i="91"/>
  <c r="J51" i="91"/>
  <c r="J56" i="91"/>
  <c r="I58" i="81"/>
  <c r="I58" i="56"/>
  <c r="I58" i="55"/>
  <c r="I58" i="54"/>
  <c r="I58" i="53"/>
  <c r="I56" i="81"/>
  <c r="I56" i="56"/>
  <c r="I56" i="55"/>
  <c r="I56" i="54"/>
  <c r="I56" i="53"/>
  <c r="I55" i="81"/>
  <c r="I55" i="56"/>
  <c r="I55" i="55"/>
  <c r="I55" i="54"/>
  <c r="I55" i="53"/>
  <c r="I54" i="81"/>
  <c r="I54" i="56"/>
  <c r="I54" i="55"/>
  <c r="I54" i="54"/>
  <c r="I54" i="53"/>
  <c r="I53" i="81"/>
  <c r="I53" i="56"/>
  <c r="I53" i="55"/>
  <c r="I53" i="54"/>
  <c r="I53" i="53"/>
  <c r="I52" i="81"/>
  <c r="I52" i="56"/>
  <c r="I52" i="55"/>
  <c r="I52" i="54"/>
  <c r="I52" i="53"/>
  <c r="I51" i="81"/>
  <c r="I51" i="56"/>
  <c r="I51" i="55"/>
  <c r="I51" i="54"/>
  <c r="I51" i="53"/>
  <c r="I50" i="81"/>
  <c r="I50" i="56"/>
  <c r="I50" i="55"/>
  <c r="I50" i="54"/>
  <c r="I50" i="53"/>
  <c r="I49" i="81"/>
  <c r="I49" i="56"/>
  <c r="I49" i="55"/>
  <c r="I49" i="54"/>
  <c r="I49" i="53"/>
  <c r="I48" i="81"/>
  <c r="I48" i="56"/>
  <c r="I48" i="55"/>
  <c r="I48" i="54"/>
  <c r="I48" i="53"/>
  <c r="I47" i="81"/>
  <c r="I47" i="56"/>
  <c r="I47" i="55"/>
  <c r="I47" i="54"/>
  <c r="I47" i="53"/>
  <c r="I46" i="81"/>
  <c r="I46" i="56"/>
  <c r="I46" i="55"/>
  <c r="I46" i="54"/>
  <c r="I46" i="53"/>
  <c r="I45" i="81"/>
  <c r="I45" i="56"/>
  <c r="I45" i="55"/>
  <c r="I45" i="54"/>
  <c r="I45" i="53"/>
  <c r="I44" i="81"/>
  <c r="I44" i="56"/>
  <c r="I44" i="55"/>
  <c r="I44" i="54"/>
  <c r="I44" i="53"/>
  <c r="I43" i="81"/>
  <c r="I43" i="56"/>
  <c r="I43" i="55"/>
  <c r="I43" i="54"/>
  <c r="I43" i="53"/>
  <c r="I42" i="81"/>
  <c r="I42" i="56"/>
  <c r="I42" i="55"/>
  <c r="I42" i="54"/>
  <c r="I42" i="53"/>
  <c r="I41" i="81"/>
  <c r="I41" i="56"/>
  <c r="I41" i="55"/>
  <c r="I41" i="54"/>
  <c r="I41" i="53"/>
  <c r="I30" i="80"/>
  <c r="I30" i="44"/>
  <c r="I30" i="42"/>
  <c r="I30" i="41"/>
  <c r="I30" i="38"/>
  <c r="I29" i="80"/>
  <c r="I29" i="44"/>
  <c r="I29" i="42"/>
  <c r="I29" i="41"/>
  <c r="I29" i="38"/>
  <c r="I27" i="80"/>
  <c r="I27" i="44"/>
  <c r="I27" i="42"/>
  <c r="I27" i="41"/>
  <c r="I27" i="38"/>
  <c r="I26" i="80"/>
  <c r="I26" i="44"/>
  <c r="I26" i="42"/>
  <c r="I26" i="41"/>
  <c r="I26" i="38"/>
  <c r="I25" i="80"/>
  <c r="I25" i="44"/>
  <c r="I25" i="42"/>
  <c r="I25" i="41"/>
  <c r="I25" i="38"/>
  <c r="I24" i="80"/>
  <c r="I24" i="44"/>
  <c r="I24" i="42"/>
  <c r="I24" i="41"/>
  <c r="I24" i="38"/>
  <c r="I23" i="80"/>
  <c r="I23" i="44"/>
  <c r="I23" i="42"/>
  <c r="I23" i="41"/>
  <c r="I23" i="38"/>
  <c r="I22" i="80"/>
  <c r="I22" i="44"/>
  <c r="I22" i="42"/>
  <c r="I22" i="41"/>
  <c r="I22" i="38"/>
  <c r="I40" i="81"/>
  <c r="I40" i="56"/>
  <c r="I40" i="55"/>
  <c r="I40" i="54"/>
  <c r="I40" i="53"/>
  <c r="I39" i="81"/>
  <c r="I39" i="56"/>
  <c r="I39" i="55"/>
  <c r="I39" i="54"/>
  <c r="I39" i="53"/>
  <c r="I38" i="81"/>
  <c r="I38" i="56"/>
  <c r="I38" i="55"/>
  <c r="I38" i="54"/>
  <c r="I38" i="53"/>
  <c r="I37" i="81"/>
  <c r="I37" i="56"/>
  <c r="I37" i="55"/>
  <c r="I37" i="54"/>
  <c r="I37" i="53"/>
  <c r="I36" i="81"/>
  <c r="I36" i="56"/>
  <c r="I36" i="55"/>
  <c r="I36" i="54"/>
  <c r="I36" i="53"/>
  <c r="M58" i="81"/>
  <c r="M58" i="56"/>
  <c r="M58" i="55"/>
  <c r="M58" i="54"/>
  <c r="M58" i="53"/>
  <c r="M56" i="81"/>
  <c r="M56" i="56"/>
  <c r="M56" i="55"/>
  <c r="M56" i="54"/>
  <c r="M56" i="53"/>
  <c r="M55" i="81"/>
  <c r="M55" i="56"/>
  <c r="M55" i="55"/>
  <c r="M55" i="54"/>
  <c r="M55" i="53"/>
  <c r="M54" i="81"/>
  <c r="M54" i="56"/>
  <c r="M54" i="55"/>
  <c r="M54" i="54"/>
  <c r="M54" i="53"/>
  <c r="M53" i="81"/>
  <c r="M53" i="56"/>
  <c r="M53" i="55"/>
  <c r="M53" i="54"/>
  <c r="M53" i="53"/>
  <c r="M52" i="81"/>
  <c r="M52" i="56"/>
  <c r="M52" i="55"/>
  <c r="M52" i="54"/>
  <c r="M52" i="53"/>
  <c r="M51" i="81"/>
  <c r="M51" i="56"/>
  <c r="M51" i="55"/>
  <c r="M51" i="54"/>
  <c r="M51" i="53"/>
  <c r="M50" i="81"/>
  <c r="M50" i="56"/>
  <c r="M50" i="55"/>
  <c r="M50" i="54"/>
  <c r="M50" i="53"/>
  <c r="M49" i="81"/>
  <c r="M49" i="56"/>
  <c r="M49" i="55"/>
  <c r="M49" i="54"/>
  <c r="M49" i="53"/>
  <c r="M48" i="81"/>
  <c r="M48" i="56"/>
  <c r="M48" i="55"/>
  <c r="M48" i="54"/>
  <c r="M48" i="53"/>
  <c r="M47" i="81"/>
  <c r="M47" i="56"/>
  <c r="M47" i="55"/>
  <c r="M47" i="54"/>
  <c r="M47" i="53"/>
  <c r="M46" i="81"/>
  <c r="M46" i="56"/>
  <c r="M46" i="55"/>
  <c r="M46" i="54"/>
  <c r="M46" i="53"/>
  <c r="M45" i="81"/>
  <c r="M45" i="56"/>
  <c r="M45" i="55"/>
  <c r="M45" i="54"/>
  <c r="M45" i="53"/>
  <c r="M44" i="81"/>
  <c r="M44" i="56"/>
  <c r="M44" i="55"/>
  <c r="M44" i="54"/>
  <c r="M44" i="53"/>
  <c r="M43" i="81"/>
  <c r="M43" i="56"/>
  <c r="M43" i="55"/>
  <c r="M43" i="54"/>
  <c r="M43" i="53"/>
  <c r="M42" i="81"/>
  <c r="M42" i="56"/>
  <c r="M42" i="55"/>
  <c r="M42" i="54"/>
  <c r="M42" i="53"/>
  <c r="M41" i="81"/>
  <c r="M41" i="56"/>
  <c r="M41" i="55"/>
  <c r="M30" i="80"/>
  <c r="M30" i="44"/>
  <c r="M30" i="42"/>
  <c r="M30" i="41"/>
  <c r="M30" i="38"/>
  <c r="M29" i="80"/>
  <c r="M29" i="44"/>
  <c r="M29" i="42"/>
  <c r="M29" i="41"/>
  <c r="M29" i="38"/>
  <c r="M27" i="80"/>
  <c r="M27" i="44"/>
  <c r="M27" i="42"/>
  <c r="M27" i="41"/>
  <c r="M27" i="38"/>
  <c r="M26" i="80"/>
  <c r="M26" i="44"/>
  <c r="M26" i="42"/>
  <c r="M26" i="41"/>
  <c r="M26" i="38"/>
  <c r="M25" i="80"/>
  <c r="M25" i="44"/>
  <c r="M25" i="42"/>
  <c r="M25" i="41"/>
  <c r="M25" i="38"/>
  <c r="M24" i="80"/>
  <c r="M24" i="44"/>
  <c r="M24" i="42"/>
  <c r="M24" i="41"/>
  <c r="M24" i="38"/>
  <c r="M23" i="80"/>
  <c r="M23" i="44"/>
  <c r="M23" i="42"/>
  <c r="M22" i="80"/>
  <c r="M22" i="44"/>
  <c r="M22" i="42"/>
  <c r="M22" i="41"/>
  <c r="M22" i="38"/>
  <c r="M40" i="81"/>
  <c r="M40" i="56"/>
  <c r="M40" i="55"/>
  <c r="M40" i="54"/>
  <c r="M40" i="53"/>
  <c r="M39" i="81"/>
  <c r="M39" i="56"/>
  <c r="M39" i="55"/>
  <c r="M38" i="81"/>
  <c r="M38" i="56"/>
  <c r="M38" i="55"/>
  <c r="M38" i="54"/>
  <c r="M38" i="53"/>
  <c r="M37" i="81"/>
  <c r="M37" i="56"/>
  <c r="M37" i="55"/>
  <c r="M37" i="54"/>
  <c r="M37" i="53"/>
  <c r="M36" i="81"/>
  <c r="M36" i="56"/>
  <c r="M36" i="55"/>
  <c r="M36" i="54"/>
  <c r="M36" i="53"/>
  <c r="O58" i="81"/>
  <c r="O58" i="56"/>
  <c r="O58" i="55"/>
  <c r="O58" i="54"/>
  <c r="O58" i="53"/>
  <c r="O53" i="81"/>
  <c r="O53" i="56"/>
  <c r="O53" i="55"/>
  <c r="O53" i="54"/>
  <c r="O53" i="53"/>
  <c r="O52" i="81"/>
  <c r="O52" i="56"/>
  <c r="O52" i="55"/>
  <c r="O52" i="54"/>
  <c r="O52" i="53"/>
  <c r="O51" i="81"/>
  <c r="O51" i="56"/>
  <c r="O51" i="55"/>
  <c r="O51" i="54"/>
  <c r="O51" i="53"/>
  <c r="O50" i="81"/>
  <c r="O50" i="56"/>
  <c r="O50" i="55"/>
  <c r="O50" i="54"/>
  <c r="O50" i="53"/>
  <c r="O49" i="81"/>
  <c r="O49" i="56"/>
  <c r="O49" i="55"/>
  <c r="O49" i="54"/>
  <c r="O49" i="53"/>
  <c r="O48" i="81"/>
  <c r="O48" i="56"/>
  <c r="O48" i="55"/>
  <c r="O48" i="54"/>
  <c r="O48" i="53"/>
  <c r="O47" i="81"/>
  <c r="O47" i="56"/>
  <c r="O47" i="55"/>
  <c r="O47" i="54"/>
  <c r="O47" i="53"/>
  <c r="O38" i="56"/>
  <c r="O38" i="55"/>
  <c r="O38" i="54"/>
  <c r="O38" i="53"/>
  <c r="O37" i="56"/>
  <c r="O37" i="55"/>
  <c r="O37" i="54"/>
  <c r="O37" i="53"/>
  <c r="O36" i="56"/>
  <c r="O36" i="55"/>
  <c r="O36" i="54"/>
  <c r="O36" i="53"/>
  <c r="Q58" i="81"/>
  <c r="Q58" i="56"/>
  <c r="Q58" i="55"/>
  <c r="Q58" i="54"/>
  <c r="Q58" i="53"/>
  <c r="Q55" i="81"/>
  <c r="Q55" i="56"/>
  <c r="Q55" i="55"/>
  <c r="Q55" i="54"/>
  <c r="Q55" i="53"/>
  <c r="Q53" i="81"/>
  <c r="Q53" i="56"/>
  <c r="Q53" i="55"/>
  <c r="Q53" i="54"/>
  <c r="Q53" i="53"/>
  <c r="Q52" i="81"/>
  <c r="Q52" i="56"/>
  <c r="Q52" i="55"/>
  <c r="Q52" i="54"/>
  <c r="Q52" i="53"/>
  <c r="Q51" i="81"/>
  <c r="Q51" i="56"/>
  <c r="Q51" i="55"/>
  <c r="Q51" i="54"/>
  <c r="Q51" i="53"/>
  <c r="Q50" i="81"/>
  <c r="Q50" i="56"/>
  <c r="Q50" i="55"/>
  <c r="Q50" i="54"/>
  <c r="Q50" i="53"/>
  <c r="Q49" i="81"/>
  <c r="Q49" i="56"/>
  <c r="Q49" i="55"/>
  <c r="Q49" i="54"/>
  <c r="Q49" i="53"/>
  <c r="Q48" i="81"/>
  <c r="Q48" i="56"/>
  <c r="Q48" i="55"/>
  <c r="Q48" i="54"/>
  <c r="Q48" i="53"/>
  <c r="Q47" i="81"/>
  <c r="Q47" i="56"/>
  <c r="Q47" i="55"/>
  <c r="Q47" i="54"/>
  <c r="Q47" i="53"/>
  <c r="Q46" i="81"/>
  <c r="Q46" i="56"/>
  <c r="Q46" i="55"/>
  <c r="Q46" i="54"/>
  <c r="Q46" i="53"/>
  <c r="Q45" i="81"/>
  <c r="Q45" i="56"/>
  <c r="Q45" i="55"/>
  <c r="Q45" i="54"/>
  <c r="Q45" i="53"/>
  <c r="Q44" i="81"/>
  <c r="Q44" i="56"/>
  <c r="Q44" i="55"/>
  <c r="Q44" i="54"/>
  <c r="Q44" i="53"/>
  <c r="Q43" i="81"/>
  <c r="Q43" i="56"/>
  <c r="Q43" i="55"/>
  <c r="Q43" i="54"/>
  <c r="Q43" i="53"/>
  <c r="Q42" i="81"/>
  <c r="Q42" i="56"/>
  <c r="Q42" i="55"/>
  <c r="Q42" i="54"/>
  <c r="Q42" i="53"/>
  <c r="Q41" i="81"/>
  <c r="Q41" i="56"/>
  <c r="Q41" i="55"/>
  <c r="Q41" i="54"/>
  <c r="Q41" i="53"/>
  <c r="Q30" i="80"/>
  <c r="Q30" i="44"/>
  <c r="Q30" i="42"/>
  <c r="Q30" i="41"/>
  <c r="Q30" i="38"/>
  <c r="Q29" i="80"/>
  <c r="Q29" i="44"/>
  <c r="Q29" i="42"/>
  <c r="Q29" i="41"/>
  <c r="Q29" i="38"/>
  <c r="Q27" i="80"/>
  <c r="Q27" i="44"/>
  <c r="Q27" i="42"/>
  <c r="Q27" i="41"/>
  <c r="Q27" i="38"/>
  <c r="Q26" i="80"/>
  <c r="Q26" i="44"/>
  <c r="Q26" i="42"/>
  <c r="Q26" i="41"/>
  <c r="Q26" i="38"/>
  <c r="Q25" i="80"/>
  <c r="Q25" i="44"/>
  <c r="Q25" i="42"/>
  <c r="Q25" i="41"/>
  <c r="Q25" i="38"/>
  <c r="Q24" i="80"/>
  <c r="Q24" i="44"/>
  <c r="Q24" i="42"/>
  <c r="Q24" i="41"/>
  <c r="Q24" i="38"/>
  <c r="Q40" i="81"/>
  <c r="Q40" i="56"/>
  <c r="Q40" i="55"/>
  <c r="Q40" i="54"/>
  <c r="Q40" i="53"/>
  <c r="Q39" i="81"/>
  <c r="Q39" i="56"/>
  <c r="Q39" i="55"/>
  <c r="Q39" i="54"/>
  <c r="Q39" i="53"/>
  <c r="Q38" i="81"/>
  <c r="Q38" i="56"/>
  <c r="Q38" i="55"/>
  <c r="Q38" i="54"/>
  <c r="Q38" i="53"/>
  <c r="Q37" i="81"/>
  <c r="Q37" i="56"/>
  <c r="Q37" i="55"/>
  <c r="Q37" i="54"/>
  <c r="Q37" i="53"/>
  <c r="Q36" i="81"/>
  <c r="Q36" i="56"/>
  <c r="Q36" i="55"/>
  <c r="Q36" i="54"/>
  <c r="Q36" i="53"/>
  <c r="S58" i="81"/>
  <c r="S58" i="56"/>
  <c r="S58" i="55"/>
  <c r="S58" i="54"/>
  <c r="S58" i="53"/>
  <c r="S56" i="81"/>
  <c r="S56" i="56"/>
  <c r="S56" i="55"/>
  <c r="S56" i="54"/>
  <c r="S56" i="53"/>
  <c r="S55" i="81"/>
  <c r="S55" i="56"/>
  <c r="S55" i="55"/>
  <c r="S55" i="54"/>
  <c r="S55" i="53"/>
  <c r="S54" i="81"/>
  <c r="S54" i="56"/>
  <c r="S54" i="55"/>
  <c r="S54" i="54"/>
  <c r="S54" i="53"/>
  <c r="S53" i="81"/>
  <c r="S53" i="56"/>
  <c r="S53" i="55"/>
  <c r="S53" i="54"/>
  <c r="S53" i="53"/>
  <c r="S52" i="81"/>
  <c r="S52" i="56"/>
  <c r="S52" i="55"/>
  <c r="S52" i="54"/>
  <c r="S52" i="53"/>
  <c r="S51" i="81"/>
  <c r="S51" i="56"/>
  <c r="S51" i="55"/>
  <c r="S51" i="54"/>
  <c r="S51" i="53"/>
  <c r="S50" i="81"/>
  <c r="S50" i="56"/>
  <c r="S50" i="55"/>
  <c r="S50" i="54"/>
  <c r="S50" i="53"/>
  <c r="S49" i="81"/>
  <c r="S49" i="56"/>
  <c r="S49" i="55"/>
  <c r="S49" i="54"/>
  <c r="S49" i="53"/>
  <c r="S48" i="81"/>
  <c r="S48" i="56"/>
  <c r="S48" i="55"/>
  <c r="S48" i="54"/>
  <c r="S48" i="53"/>
  <c r="S47" i="81"/>
  <c r="S47" i="56"/>
  <c r="S47" i="55"/>
  <c r="S47" i="54"/>
  <c r="S47" i="53"/>
  <c r="S46" i="81"/>
  <c r="S46" i="56"/>
  <c r="S46" i="55"/>
  <c r="S46" i="54"/>
  <c r="S46" i="53"/>
  <c r="S45" i="81"/>
  <c r="S45" i="56"/>
  <c r="S45" i="55"/>
  <c r="S45" i="54"/>
  <c r="S45" i="53"/>
  <c r="S44" i="81"/>
  <c r="S44" i="56"/>
  <c r="S44" i="55"/>
  <c r="S44" i="54"/>
  <c r="S44" i="53"/>
  <c r="S43" i="81"/>
  <c r="S43" i="56"/>
  <c r="S43" i="55"/>
  <c r="S43" i="54"/>
  <c r="S43" i="53"/>
  <c r="S42" i="81"/>
  <c r="S42" i="56"/>
  <c r="S42" i="55"/>
  <c r="S42" i="54"/>
  <c r="S42" i="53"/>
  <c r="S41" i="81"/>
  <c r="S41" i="56"/>
  <c r="S41" i="55"/>
  <c r="S41" i="54"/>
  <c r="S41" i="53"/>
  <c r="S30" i="80"/>
  <c r="S30" i="44"/>
  <c r="S30" i="42"/>
  <c r="S30" i="41"/>
  <c r="S30" i="38"/>
  <c r="S29" i="80"/>
  <c r="S29" i="44"/>
  <c r="S29" i="42"/>
  <c r="S29" i="41"/>
  <c r="S29" i="38"/>
  <c r="S27" i="80"/>
  <c r="S27" i="44"/>
  <c r="S27" i="42"/>
  <c r="S27" i="41"/>
  <c r="S27" i="38"/>
  <c r="S26" i="80"/>
  <c r="S26" i="44"/>
  <c r="S26" i="42"/>
  <c r="S26" i="41"/>
  <c r="S26" i="38"/>
  <c r="S25" i="80"/>
  <c r="S25" i="44"/>
  <c r="S25" i="42"/>
  <c r="S25" i="41"/>
  <c r="S25" i="38"/>
  <c r="S24" i="80"/>
  <c r="S24" i="44"/>
  <c r="S24" i="42"/>
  <c r="S24" i="41"/>
  <c r="S24" i="38"/>
  <c r="S23" i="80"/>
  <c r="S23" i="44"/>
  <c r="S23" i="42"/>
  <c r="S23" i="41"/>
  <c r="S23" i="38"/>
  <c r="S22" i="80"/>
  <c r="S22" i="44"/>
  <c r="S22" i="42"/>
  <c r="S22" i="41"/>
  <c r="S22" i="38"/>
  <c r="S40" i="81"/>
  <c r="S40" i="56"/>
  <c r="S40" i="55"/>
  <c r="S40" i="54"/>
  <c r="S40" i="53"/>
  <c r="S39" i="81"/>
  <c r="S39" i="56"/>
  <c r="S39" i="55"/>
  <c r="S39" i="54"/>
  <c r="S39" i="53"/>
  <c r="S38" i="81"/>
  <c r="S38" i="56"/>
  <c r="S38" i="55"/>
  <c r="S38" i="54"/>
  <c r="S38" i="53"/>
  <c r="S37" i="81"/>
  <c r="S37" i="56"/>
  <c r="S37" i="55"/>
  <c r="S37" i="54"/>
  <c r="S37" i="53"/>
  <c r="S36" i="81"/>
  <c r="S36" i="56"/>
  <c r="S36" i="55"/>
  <c r="S36" i="54"/>
  <c r="S36" i="53"/>
  <c r="E58" i="53"/>
  <c r="E56" i="53"/>
  <c r="E55" i="53"/>
  <c r="E54" i="53"/>
  <c r="E53" i="53"/>
  <c r="E52" i="53"/>
  <c r="E51" i="53"/>
  <c r="E50" i="53"/>
  <c r="E49" i="53"/>
  <c r="E48" i="53"/>
  <c r="E47" i="53"/>
  <c r="E46" i="53"/>
  <c r="E45" i="53"/>
  <c r="E44" i="53"/>
  <c r="E43" i="53"/>
  <c r="E42" i="53"/>
  <c r="E41" i="53"/>
  <c r="E30" i="38"/>
  <c r="E29" i="38"/>
  <c r="E27" i="38"/>
  <c r="E26" i="38"/>
  <c r="E25" i="38"/>
  <c r="E24" i="38"/>
  <c r="E23" i="38"/>
  <c r="E22" i="38"/>
  <c r="E40" i="53"/>
  <c r="E38" i="53"/>
  <c r="E37" i="53"/>
  <c r="E36" i="53"/>
  <c r="L58" i="81"/>
  <c r="L58" i="56"/>
  <c r="L58" i="55"/>
  <c r="L58" i="54"/>
  <c r="L58" i="53"/>
  <c r="L56" i="81"/>
  <c r="L56" i="56"/>
  <c r="L56" i="55"/>
  <c r="L56" i="54"/>
  <c r="L56" i="53"/>
  <c r="L55" i="81"/>
  <c r="L55" i="56"/>
  <c r="L55" i="55"/>
  <c r="L55" i="54"/>
  <c r="L55" i="53"/>
  <c r="L54" i="81"/>
  <c r="L54" i="56"/>
  <c r="L54" i="55"/>
  <c r="L54" i="54"/>
  <c r="L54" i="53"/>
  <c r="L53" i="81"/>
  <c r="L53" i="56"/>
  <c r="L53" i="55"/>
  <c r="L53" i="54"/>
  <c r="L53" i="53"/>
  <c r="L52" i="81"/>
  <c r="L52" i="56"/>
  <c r="L52" i="55"/>
  <c r="L52" i="54"/>
  <c r="L52" i="53"/>
  <c r="L51" i="81"/>
  <c r="L51" i="56"/>
  <c r="L51" i="55"/>
  <c r="L51" i="54"/>
  <c r="L51" i="53"/>
  <c r="L50" i="81"/>
  <c r="L50" i="56"/>
  <c r="L50" i="55"/>
  <c r="L50" i="54"/>
  <c r="L50" i="53"/>
  <c r="L49" i="81"/>
  <c r="L49" i="56"/>
  <c r="L49" i="55"/>
  <c r="L49" i="54"/>
  <c r="L49" i="53"/>
  <c r="L48" i="81"/>
  <c r="L48" i="56"/>
  <c r="L48" i="55"/>
  <c r="L48" i="54"/>
  <c r="L48" i="53"/>
  <c r="L47" i="81"/>
  <c r="L47" i="56"/>
  <c r="L47" i="55"/>
  <c r="L47" i="54"/>
  <c r="L47" i="53"/>
  <c r="L46" i="81"/>
  <c r="L46" i="56"/>
  <c r="L46" i="55"/>
  <c r="L46" i="54"/>
  <c r="L46" i="53"/>
  <c r="L45" i="81"/>
  <c r="L45" i="56"/>
  <c r="L45" i="55"/>
  <c r="L45" i="54"/>
  <c r="L45" i="53"/>
  <c r="L44" i="81"/>
  <c r="L44" i="56"/>
  <c r="L44" i="55"/>
  <c r="L44" i="54"/>
  <c r="L44" i="53"/>
  <c r="L43" i="81"/>
  <c r="L43" i="56"/>
  <c r="L43" i="55"/>
  <c r="L43" i="54"/>
  <c r="L43" i="53"/>
  <c r="L42" i="81"/>
  <c r="L42" i="56"/>
  <c r="L42" i="55"/>
  <c r="L42" i="54"/>
  <c r="L42" i="53"/>
  <c r="L41" i="81"/>
  <c r="L41" i="56"/>
  <c r="L41" i="55"/>
  <c r="L41" i="54"/>
  <c r="L41" i="53"/>
  <c r="L30" i="80"/>
  <c r="L30" i="44"/>
  <c r="L30" i="42"/>
  <c r="L30" i="41"/>
  <c r="L30" i="38"/>
  <c r="L29" i="80"/>
  <c r="L29" i="44"/>
  <c r="L29" i="42"/>
  <c r="L29" i="41"/>
  <c r="L29" i="38"/>
  <c r="L27" i="80"/>
  <c r="L27" i="44"/>
  <c r="L27" i="42"/>
  <c r="L27" i="41"/>
  <c r="L27" i="38"/>
  <c r="L26" i="80"/>
  <c r="L26" i="44"/>
  <c r="L26" i="42"/>
  <c r="L26" i="41"/>
  <c r="L26" i="38"/>
  <c r="L25" i="80"/>
  <c r="L25" i="44"/>
  <c r="L25" i="42"/>
  <c r="L25" i="41"/>
  <c r="L25" i="38"/>
  <c r="L24" i="80"/>
  <c r="L24" i="44"/>
  <c r="L24" i="42"/>
  <c r="L24" i="41"/>
  <c r="L24" i="38"/>
  <c r="L23" i="80"/>
  <c r="L23" i="44"/>
  <c r="L23" i="42"/>
  <c r="L23" i="41"/>
  <c r="L23" i="38"/>
  <c r="L22" i="80"/>
  <c r="L22" i="44"/>
  <c r="L22" i="42"/>
  <c r="L22" i="41"/>
  <c r="L22" i="38"/>
  <c r="L40" i="81"/>
  <c r="L40" i="56"/>
  <c r="L40" i="55"/>
  <c r="L40" i="54"/>
  <c r="L40" i="53"/>
  <c r="L39" i="81"/>
  <c r="L39" i="56"/>
  <c r="L39" i="55"/>
  <c r="L39" i="54"/>
  <c r="L39" i="53"/>
  <c r="L38" i="81"/>
  <c r="L38" i="56"/>
  <c r="L38" i="55"/>
  <c r="L38" i="54"/>
  <c r="L38" i="53"/>
  <c r="L37" i="81"/>
  <c r="L37" i="56"/>
  <c r="L37" i="55"/>
  <c r="L37" i="54"/>
  <c r="L37" i="53"/>
  <c r="L36" i="81"/>
  <c r="L36" i="56"/>
  <c r="L36" i="55"/>
  <c r="L36" i="54"/>
  <c r="L36" i="53"/>
  <c r="N58" i="81"/>
  <c r="N58" i="56"/>
  <c r="N58" i="55"/>
  <c r="N58" i="54"/>
  <c r="N58" i="53"/>
  <c r="N53" i="81"/>
  <c r="N53" i="56"/>
  <c r="N53" i="55"/>
  <c r="N53" i="54"/>
  <c r="N53" i="53"/>
  <c r="N52" i="81"/>
  <c r="N52" i="56"/>
  <c r="N52" i="55"/>
  <c r="N52" i="54"/>
  <c r="N52" i="53"/>
  <c r="N51" i="81"/>
  <c r="N51" i="56"/>
  <c r="N51" i="55"/>
  <c r="N51" i="54"/>
  <c r="N51" i="53"/>
  <c r="N50" i="81"/>
  <c r="N50" i="56"/>
  <c r="N50" i="55"/>
  <c r="N50" i="54"/>
  <c r="N50" i="53"/>
  <c r="N49" i="81"/>
  <c r="N49" i="56"/>
  <c r="N49" i="55"/>
  <c r="N49" i="54"/>
  <c r="N49" i="53"/>
  <c r="N48" i="81"/>
  <c r="N48" i="56"/>
  <c r="N48" i="55"/>
  <c r="N48" i="54"/>
  <c r="N48" i="53"/>
  <c r="N47" i="81"/>
  <c r="N47" i="56"/>
  <c r="N47" i="55"/>
  <c r="N47" i="54"/>
  <c r="N47" i="53"/>
  <c r="N46" i="81"/>
  <c r="N46" i="56"/>
  <c r="N46" i="55"/>
  <c r="N46" i="54"/>
  <c r="N46" i="53"/>
  <c r="N30" i="80"/>
  <c r="N30" i="44"/>
  <c r="N30" i="42"/>
  <c r="N30" i="41"/>
  <c r="N30" i="38"/>
  <c r="N26" i="80"/>
  <c r="N26" i="44"/>
  <c r="N26" i="42"/>
  <c r="N26" i="41"/>
  <c r="N26" i="38"/>
  <c r="N25" i="80"/>
  <c r="N25" i="44"/>
  <c r="N25" i="42"/>
  <c r="N25" i="41"/>
  <c r="N25" i="38"/>
  <c r="N24" i="80"/>
  <c r="N24" i="44"/>
  <c r="N24" i="42"/>
  <c r="N24" i="41"/>
  <c r="N24" i="38"/>
  <c r="N40" i="81"/>
  <c r="N40" i="56"/>
  <c r="N40" i="55"/>
  <c r="N40" i="54"/>
  <c r="N40" i="53"/>
  <c r="N38" i="56"/>
  <c r="N38" i="55"/>
  <c r="N38" i="54"/>
  <c r="N38" i="53"/>
  <c r="N37" i="56"/>
  <c r="N37" i="55"/>
  <c r="N37" i="54"/>
  <c r="N37" i="53"/>
  <c r="N36" i="56"/>
  <c r="N36" i="55"/>
  <c r="N36" i="54"/>
  <c r="N36" i="53"/>
  <c r="P58" i="81"/>
  <c r="P58" i="56"/>
  <c r="P58" i="55"/>
  <c r="P58" i="54"/>
  <c r="P58" i="53"/>
  <c r="P56" i="81"/>
  <c r="P56" i="56"/>
  <c r="P56" i="55"/>
  <c r="P56" i="54"/>
  <c r="P56" i="53"/>
  <c r="P53" i="81"/>
  <c r="P53" i="56"/>
  <c r="P53" i="55"/>
  <c r="P53" i="54"/>
  <c r="P53" i="53"/>
  <c r="P52" i="81"/>
  <c r="P52" i="56"/>
  <c r="P52" i="55"/>
  <c r="P52" i="54"/>
  <c r="P52" i="53"/>
  <c r="P51" i="81"/>
  <c r="P51" i="56"/>
  <c r="P51" i="55"/>
  <c r="P51" i="54"/>
  <c r="P51" i="53"/>
  <c r="P50" i="81"/>
  <c r="P50" i="56"/>
  <c r="P50" i="55"/>
  <c r="P50" i="54"/>
  <c r="P50" i="53"/>
  <c r="P49" i="81"/>
  <c r="P49" i="56"/>
  <c r="P49" i="55"/>
  <c r="P49" i="54"/>
  <c r="P49" i="53"/>
  <c r="P48" i="81"/>
  <c r="P48" i="56"/>
  <c r="P48" i="55"/>
  <c r="P48" i="54"/>
  <c r="P48" i="53"/>
  <c r="P47" i="81"/>
  <c r="P47" i="56"/>
  <c r="P47" i="55"/>
  <c r="P47" i="54"/>
  <c r="P47" i="53"/>
  <c r="P46" i="81"/>
  <c r="P46" i="56"/>
  <c r="P46" i="55"/>
  <c r="P46" i="54"/>
  <c r="P46" i="53"/>
  <c r="P45" i="81"/>
  <c r="P45" i="56"/>
  <c r="P45" i="55"/>
  <c r="P45" i="54"/>
  <c r="P45" i="53"/>
  <c r="P44" i="81"/>
  <c r="P44" i="56"/>
  <c r="P44" i="55"/>
  <c r="P44" i="54"/>
  <c r="P44" i="53"/>
  <c r="P43" i="81"/>
  <c r="P43" i="56"/>
  <c r="P43" i="55"/>
  <c r="P43" i="54"/>
  <c r="P43" i="53"/>
  <c r="P42" i="81"/>
  <c r="P42" i="56"/>
  <c r="P42" i="55"/>
  <c r="P42" i="54"/>
  <c r="P42" i="53"/>
  <c r="P41" i="81"/>
  <c r="P41" i="56"/>
  <c r="P41" i="55"/>
  <c r="P41" i="54"/>
  <c r="P41" i="53"/>
  <c r="P30" i="80"/>
  <c r="P30" i="44"/>
  <c r="P30" i="42"/>
  <c r="P30" i="41"/>
  <c r="P30" i="38"/>
  <c r="P29" i="80"/>
  <c r="P29" i="44"/>
  <c r="P29" i="42"/>
  <c r="P29" i="41"/>
  <c r="P29" i="38"/>
  <c r="P26" i="80"/>
  <c r="P26" i="44"/>
  <c r="P26" i="42"/>
  <c r="P26" i="41"/>
  <c r="P26" i="38"/>
  <c r="P25" i="80"/>
  <c r="P25" i="44"/>
  <c r="P25" i="42"/>
  <c r="P25" i="41"/>
  <c r="P25" i="38"/>
  <c r="P24" i="80"/>
  <c r="P24" i="44"/>
  <c r="P24" i="42"/>
  <c r="P24" i="41"/>
  <c r="P24" i="38"/>
  <c r="P22" i="80"/>
  <c r="P22" i="44"/>
  <c r="P22" i="42"/>
  <c r="P22" i="41"/>
  <c r="P22" i="38"/>
  <c r="P40" i="81"/>
  <c r="P40" i="56"/>
  <c r="P40" i="55"/>
  <c r="P40" i="54"/>
  <c r="P40" i="53"/>
  <c r="P39" i="81"/>
  <c r="P39" i="56"/>
  <c r="P39" i="55"/>
  <c r="P39" i="54"/>
  <c r="P39" i="53"/>
  <c r="P38" i="81"/>
  <c r="P38" i="56"/>
  <c r="P38" i="55"/>
  <c r="P38" i="54"/>
  <c r="P38" i="53"/>
  <c r="P37" i="81"/>
  <c r="P37" i="56"/>
  <c r="P37" i="55"/>
  <c r="P37" i="54"/>
  <c r="P37" i="53"/>
  <c r="P36" i="81"/>
  <c r="P36" i="56"/>
  <c r="P36" i="55"/>
  <c r="P36" i="54"/>
  <c r="P36" i="53"/>
  <c r="R58" i="81"/>
  <c r="R58" i="56"/>
  <c r="R58" i="55"/>
  <c r="R58" i="54"/>
  <c r="R58" i="53"/>
  <c r="R56" i="81"/>
  <c r="R56" i="56"/>
  <c r="R56" i="55"/>
  <c r="R56" i="54"/>
  <c r="R56" i="53"/>
  <c r="R55" i="81"/>
  <c r="R55" i="56"/>
  <c r="R55" i="55"/>
  <c r="R55" i="54"/>
  <c r="R55" i="53"/>
  <c r="R54" i="81"/>
  <c r="R54" i="56"/>
  <c r="R54" i="55"/>
  <c r="R54" i="54"/>
  <c r="R54" i="53"/>
  <c r="R53" i="81"/>
  <c r="R53" i="56"/>
  <c r="R53" i="55"/>
  <c r="R53" i="54"/>
  <c r="R53" i="53"/>
  <c r="R52" i="81"/>
  <c r="R52" i="56"/>
  <c r="R52" i="55"/>
  <c r="R52" i="54"/>
  <c r="R52" i="53"/>
  <c r="R51" i="81"/>
  <c r="R51" i="56"/>
  <c r="R51" i="55"/>
  <c r="R51" i="54"/>
  <c r="R51" i="53"/>
  <c r="R50" i="81"/>
  <c r="R50" i="56"/>
  <c r="R50" i="55"/>
  <c r="R50" i="54"/>
  <c r="R50" i="53"/>
  <c r="R49" i="81"/>
  <c r="R49" i="56"/>
  <c r="R49" i="55"/>
  <c r="R49" i="54"/>
  <c r="R49" i="53"/>
  <c r="R48" i="81"/>
  <c r="R48" i="56"/>
  <c r="R48" i="55"/>
  <c r="R48" i="54"/>
  <c r="R48" i="53"/>
  <c r="R47" i="81"/>
  <c r="R47" i="56"/>
  <c r="R47" i="55"/>
  <c r="R47" i="54"/>
  <c r="R47" i="53"/>
  <c r="R46" i="81"/>
  <c r="R46" i="56"/>
  <c r="R46" i="55"/>
  <c r="R46" i="54"/>
  <c r="R46" i="53"/>
  <c r="R45" i="81"/>
  <c r="R45" i="56"/>
  <c r="R45" i="55"/>
  <c r="R45" i="54"/>
  <c r="R45" i="53"/>
  <c r="R44" i="81"/>
  <c r="R44" i="56"/>
  <c r="R44" i="55"/>
  <c r="R44" i="54"/>
  <c r="R44" i="53"/>
  <c r="R43" i="81"/>
  <c r="R43" i="56"/>
  <c r="R43" i="55"/>
  <c r="R43" i="54"/>
  <c r="R43" i="53"/>
  <c r="R42" i="81"/>
  <c r="R42" i="56"/>
  <c r="R42" i="55"/>
  <c r="R42" i="54"/>
  <c r="R42" i="53"/>
  <c r="R41" i="81"/>
  <c r="R41" i="56"/>
  <c r="R41" i="55"/>
  <c r="R41" i="54"/>
  <c r="R41" i="53"/>
  <c r="R30" i="80"/>
  <c r="R30" i="44"/>
  <c r="R30" i="42"/>
  <c r="R30" i="41"/>
  <c r="R30" i="38"/>
  <c r="R29" i="80"/>
  <c r="R29" i="44"/>
  <c r="R29" i="42"/>
  <c r="R29" i="41"/>
  <c r="R29" i="38"/>
  <c r="R27" i="80"/>
  <c r="R27" i="44"/>
  <c r="R27" i="42"/>
  <c r="R27" i="41"/>
  <c r="R27" i="38"/>
  <c r="R26" i="80"/>
  <c r="R26" i="44"/>
  <c r="R26" i="42"/>
  <c r="R26" i="41"/>
  <c r="R26" i="38"/>
  <c r="R25" i="80"/>
  <c r="R25" i="44"/>
  <c r="R25" i="42"/>
  <c r="R25" i="41"/>
  <c r="R25" i="38"/>
  <c r="R24" i="80"/>
  <c r="R24" i="44"/>
  <c r="R24" i="42"/>
  <c r="R24" i="41"/>
  <c r="R24" i="38"/>
  <c r="R23" i="80"/>
  <c r="R23" i="44"/>
  <c r="R23" i="42"/>
  <c r="R23" i="41"/>
  <c r="R23" i="38"/>
  <c r="R22" i="80"/>
  <c r="R22" i="44"/>
  <c r="R22" i="42"/>
  <c r="R22" i="41"/>
  <c r="R22" i="38"/>
  <c r="R40" i="81"/>
  <c r="R40" i="56"/>
  <c r="R40" i="55"/>
  <c r="R40" i="54"/>
  <c r="R40" i="53"/>
  <c r="R39" i="81"/>
  <c r="R39" i="56"/>
  <c r="R39" i="55"/>
  <c r="R39" i="54"/>
  <c r="R39" i="53"/>
  <c r="R38" i="81"/>
  <c r="R38" i="56"/>
  <c r="R38" i="55"/>
  <c r="R38" i="54"/>
  <c r="R38" i="53"/>
  <c r="R37" i="81"/>
  <c r="R37" i="56"/>
  <c r="R37" i="55"/>
  <c r="R37" i="54"/>
  <c r="R37" i="53"/>
  <c r="R36" i="81"/>
  <c r="R36" i="56"/>
  <c r="R36" i="55"/>
  <c r="R36" i="54"/>
  <c r="R36" i="53"/>
  <c r="J32" i="49" l="1"/>
  <c r="T20" i="95"/>
  <c r="T17" i="95"/>
  <c r="T10" i="95"/>
  <c r="M59" i="95"/>
  <c r="K11" i="61"/>
  <c r="S29" i="95"/>
  <c r="L59" i="95"/>
  <c r="R59" i="95"/>
  <c r="K7" i="62"/>
  <c r="K13" i="59"/>
  <c r="J26" i="59"/>
  <c r="K12" i="62"/>
  <c r="K15" i="37"/>
  <c r="K12" i="59"/>
  <c r="K9" i="64"/>
  <c r="J25" i="63"/>
  <c r="K7" i="61"/>
  <c r="J28" i="59"/>
  <c r="K14" i="62"/>
  <c r="K14" i="59"/>
  <c r="J29" i="60"/>
  <c r="T22" i="95"/>
  <c r="T23" i="95"/>
  <c r="M29" i="95"/>
  <c r="K14" i="37"/>
  <c r="K11" i="60"/>
  <c r="J27" i="59"/>
  <c r="K7" i="59"/>
  <c r="J24" i="59"/>
  <c r="K6" i="62"/>
  <c r="K6" i="59"/>
  <c r="K8" i="64"/>
  <c r="I59" i="95"/>
  <c r="J23" i="63"/>
  <c r="K6" i="63"/>
  <c r="K13" i="60"/>
  <c r="J22" i="59"/>
  <c r="K10" i="62"/>
  <c r="K10" i="59"/>
  <c r="J27" i="60"/>
  <c r="T18" i="95"/>
  <c r="T19" i="95"/>
  <c r="U8" i="95"/>
  <c r="S59" i="95"/>
  <c r="K14" i="63"/>
  <c r="K9" i="60"/>
  <c r="U18" i="95"/>
  <c r="K12" i="63"/>
  <c r="K12" i="64"/>
  <c r="J31" i="49"/>
  <c r="K16" i="49"/>
  <c r="H29" i="95"/>
  <c r="J29" i="63"/>
  <c r="K7" i="60"/>
  <c r="J35" i="49"/>
  <c r="K8" i="62"/>
  <c r="K17" i="37"/>
  <c r="K8" i="59"/>
  <c r="J25" i="60"/>
  <c r="T16" i="95"/>
  <c r="T7" i="95"/>
  <c r="T8" i="95"/>
  <c r="T21" i="95"/>
  <c r="G29" i="95"/>
  <c r="K10" i="63"/>
  <c r="U16" i="95"/>
  <c r="U7" i="95"/>
  <c r="K13" i="62"/>
  <c r="K6" i="64"/>
  <c r="J30" i="59"/>
  <c r="K11" i="64"/>
  <c r="J27" i="63"/>
  <c r="K13" i="61"/>
  <c r="K13" i="37"/>
  <c r="K12" i="49"/>
  <c r="K13" i="64"/>
  <c r="J36" i="49"/>
  <c r="J23" i="60"/>
  <c r="K58" i="91"/>
  <c r="K27" i="90"/>
  <c r="J30" i="49"/>
  <c r="S31" i="94"/>
  <c r="K13" i="49"/>
  <c r="J34" i="49"/>
  <c r="K16" i="37"/>
  <c r="K28" i="95"/>
  <c r="J58" i="95"/>
  <c r="M31" i="94"/>
  <c r="L59" i="53"/>
  <c r="I59" i="53"/>
  <c r="K29" i="90"/>
  <c r="S59" i="53"/>
  <c r="L31" i="94"/>
  <c r="R59" i="53"/>
  <c r="M15" i="94"/>
  <c r="I15" i="94"/>
  <c r="K8" i="63"/>
  <c r="R31" i="94"/>
  <c r="J25" i="59"/>
  <c r="K17" i="49"/>
  <c r="K9" i="61"/>
  <c r="S15" i="94"/>
  <c r="K8" i="60"/>
  <c r="I31" i="94"/>
  <c r="J30" i="90"/>
  <c r="J22" i="90"/>
  <c r="J29" i="94"/>
  <c r="J9" i="94"/>
  <c r="K9" i="94"/>
  <c r="G15" i="94"/>
  <c r="K8" i="61"/>
  <c r="K15" i="49"/>
  <c r="K11" i="37"/>
  <c r="K12" i="37"/>
  <c r="R28" i="41"/>
  <c r="P28" i="41"/>
  <c r="N28" i="38"/>
  <c r="L28" i="41"/>
  <c r="S28" i="42"/>
  <c r="Q28" i="42"/>
  <c r="M28" i="42"/>
  <c r="I28" i="42"/>
  <c r="J25" i="90"/>
  <c r="J24" i="90"/>
  <c r="J28" i="90"/>
  <c r="J14" i="94"/>
  <c r="J23" i="90"/>
  <c r="J7" i="94"/>
  <c r="J27" i="94"/>
  <c r="J23" i="94"/>
  <c r="K28" i="90"/>
  <c r="K27" i="94"/>
  <c r="K26" i="94"/>
  <c r="K14" i="94"/>
  <c r="K12" i="94"/>
  <c r="L15" i="94"/>
  <c r="R28" i="42"/>
  <c r="P28" i="42"/>
  <c r="N28" i="41"/>
  <c r="L28" i="42"/>
  <c r="S28" i="44"/>
  <c r="Q28" i="44"/>
  <c r="M28" i="44"/>
  <c r="I28" i="44"/>
  <c r="J27" i="90"/>
  <c r="J6" i="94"/>
  <c r="J10" i="94"/>
  <c r="J8" i="94"/>
  <c r="J25" i="94"/>
  <c r="J28" i="95"/>
  <c r="J28" i="94"/>
  <c r="J11" i="94"/>
  <c r="J26" i="94"/>
  <c r="K13" i="94"/>
  <c r="K11" i="94"/>
  <c r="K8" i="94"/>
  <c r="K58" i="95"/>
  <c r="K26" i="90"/>
  <c r="U6" i="95"/>
  <c r="K10" i="94"/>
  <c r="R28" i="44"/>
  <c r="P28" i="44"/>
  <c r="N28" i="42"/>
  <c r="L28" i="44"/>
  <c r="E28" i="38"/>
  <c r="S28" i="38"/>
  <c r="S28" i="80"/>
  <c r="Q28" i="38"/>
  <c r="Q28" i="80"/>
  <c r="M28" i="38"/>
  <c r="M28" i="80"/>
  <c r="I28" i="38"/>
  <c r="I28" i="80"/>
  <c r="J29" i="90"/>
  <c r="J58" i="91"/>
  <c r="J13" i="94"/>
  <c r="J30" i="94"/>
  <c r="K30" i="94"/>
  <c r="K24" i="94"/>
  <c r="T6" i="95"/>
  <c r="F15" i="94"/>
  <c r="R15" i="94"/>
  <c r="R28" i="38"/>
  <c r="R28" i="80"/>
  <c r="P28" i="38"/>
  <c r="P28" i="80"/>
  <c r="N28" i="44"/>
  <c r="L28" i="38"/>
  <c r="L28" i="80"/>
  <c r="S28" i="41"/>
  <c r="Q28" i="41"/>
  <c r="M28" i="41"/>
  <c r="I28" i="41"/>
  <c r="J26" i="90"/>
  <c r="J12" i="94"/>
  <c r="J22" i="94"/>
  <c r="J24" i="94"/>
  <c r="K30" i="90"/>
  <c r="K24" i="90"/>
  <c r="K29" i="94"/>
  <c r="K28" i="94"/>
  <c r="E15" i="94"/>
  <c r="J59" i="95" l="1"/>
  <c r="K15" i="62"/>
  <c r="J31" i="63"/>
  <c r="U10" i="94"/>
  <c r="U14" i="94"/>
  <c r="K15" i="61"/>
  <c r="K15" i="60"/>
  <c r="K15" i="63"/>
  <c r="J31" i="60"/>
  <c r="L31" i="38"/>
  <c r="I31" i="38"/>
  <c r="S31" i="38"/>
  <c r="U28" i="95"/>
  <c r="K15" i="59"/>
  <c r="R31" i="38"/>
  <c r="U13" i="94"/>
  <c r="T28" i="95"/>
  <c r="U12" i="94"/>
  <c r="T14" i="94"/>
  <c r="U9" i="94"/>
  <c r="J31" i="59"/>
  <c r="K16" i="48"/>
  <c r="J30" i="48"/>
  <c r="J32" i="48"/>
  <c r="J33" i="48"/>
  <c r="K15" i="48"/>
  <c r="K14" i="48"/>
  <c r="K11" i="48"/>
  <c r="J35" i="48"/>
  <c r="J34" i="48"/>
  <c r="K13" i="48"/>
  <c r="J36" i="48"/>
  <c r="K17" i="48"/>
  <c r="T9" i="94"/>
  <c r="K12" i="48"/>
  <c r="J31" i="94"/>
  <c r="E31" i="38"/>
  <c r="J15" i="94"/>
  <c r="J29" i="95"/>
  <c r="K5" i="48" l="1"/>
  <c r="J24" i="48"/>
  <c r="Y230" i="78" l="1"/>
  <c r="Y229" i="78"/>
  <c r="Y228" i="78"/>
  <c r="Y226" i="78"/>
  <c r="Y225" i="78"/>
  <c r="Y224" i="78"/>
  <c r="Y222" i="78"/>
  <c r="Y221" i="78"/>
  <c r="Y220" i="78"/>
  <c r="Y217" i="78"/>
  <c r="Y216" i="78"/>
  <c r="Y215" i="78"/>
  <c r="Y213" i="78"/>
  <c r="Y212" i="78"/>
  <c r="Y211" i="78"/>
  <c r="Y209" i="78"/>
  <c r="Y208" i="78"/>
  <c r="Y207" i="78"/>
  <c r="Y204" i="78"/>
  <c r="Y203" i="78"/>
  <c r="Y202" i="78"/>
  <c r="Y200" i="78"/>
  <c r="Y199" i="78"/>
  <c r="Y198" i="78"/>
  <c r="Y196" i="78"/>
  <c r="Y192" i="78"/>
  <c r="Y191" i="78"/>
  <c r="Y189" i="78"/>
  <c r="Y188" i="78"/>
  <c r="Y187" i="78"/>
  <c r="Y185" i="78"/>
  <c r="Y184" i="78"/>
  <c r="Y183" i="78"/>
  <c r="Y180" i="78"/>
  <c r="Y178" i="78"/>
  <c r="Y177" i="78"/>
  <c r="Y175" i="78"/>
  <c r="Y174" i="78"/>
  <c r="Y173" i="78"/>
  <c r="Y171" i="78"/>
  <c r="Y170" i="78"/>
  <c r="Y169" i="78"/>
  <c r="Y168" i="78"/>
  <c r="Y166" i="78"/>
  <c r="Y165" i="78"/>
  <c r="Y164" i="78"/>
  <c r="Y162" i="78"/>
  <c r="Y161" i="78"/>
  <c r="Y160" i="78"/>
  <c r="Y158" i="78"/>
  <c r="Y157" i="78"/>
  <c r="Y156" i="78"/>
  <c r="Y153" i="78"/>
  <c r="Y152" i="78"/>
  <c r="Y151" i="78"/>
  <c r="Y149" i="78"/>
  <c r="Y148" i="78"/>
  <c r="Y147" i="78"/>
  <c r="Y145" i="78"/>
  <c r="Y144" i="78"/>
  <c r="Y143" i="78"/>
  <c r="Y140" i="78"/>
  <c r="Y139" i="78"/>
  <c r="Y138" i="78"/>
  <c r="Y136" i="78"/>
  <c r="Y135" i="78"/>
  <c r="Y134" i="78"/>
  <c r="Y132" i="78"/>
  <c r="Y131" i="78"/>
  <c r="Y130" i="78"/>
  <c r="Y125" i="78"/>
  <c r="Y124" i="78"/>
  <c r="Y114" i="78"/>
  <c r="Y113" i="78"/>
  <c r="Y112" i="78"/>
  <c r="Y111" i="78"/>
  <c r="Y110" i="78"/>
  <c r="Y109" i="78"/>
  <c r="Y108" i="78"/>
  <c r="Y107" i="78"/>
  <c r="Y106" i="78"/>
  <c r="Y105" i="78"/>
  <c r="Y103" i="78"/>
  <c r="Y99" i="78"/>
  <c r="Y98" i="78"/>
  <c r="Y97" i="78"/>
  <c r="Y96" i="78"/>
  <c r="Y95" i="78"/>
  <c r="Y94" i="78"/>
  <c r="Y93" i="78"/>
  <c r="Y92" i="78"/>
  <c r="Y91" i="78"/>
  <c r="Y90" i="78"/>
  <c r="Y89" i="78"/>
  <c r="Y87" i="78"/>
  <c r="Y85" i="78"/>
  <c r="Y83" i="78"/>
  <c r="Y82" i="78"/>
  <c r="Y81" i="78"/>
  <c r="Y79" i="78"/>
  <c r="Y75" i="78"/>
  <c r="Y74" i="78"/>
  <c r="Y73" i="78"/>
  <c r="Y72" i="78"/>
  <c r="Y71" i="78"/>
  <c r="Y70" i="78"/>
  <c r="Y69" i="78"/>
  <c r="Y68" i="78"/>
  <c r="Y67" i="78"/>
  <c r="Y66" i="78"/>
  <c r="Y65" i="78"/>
  <c r="Y63" i="78"/>
  <c r="Y61" i="78"/>
  <c r="Y60" i="78"/>
  <c r="Y58" i="78"/>
  <c r="Y57" i="78"/>
  <c r="Y56" i="78"/>
  <c r="Y54" i="78"/>
  <c r="Y53" i="78"/>
  <c r="Y52" i="78"/>
  <c r="Y51" i="78"/>
  <c r="Y49" i="78"/>
  <c r="Y48" i="78"/>
  <c r="Y46" i="78"/>
  <c r="Y45" i="78"/>
  <c r="Y44" i="78"/>
  <c r="Y42" i="78"/>
  <c r="Y41" i="78"/>
  <c r="Y40" i="78"/>
  <c r="Y38" i="78"/>
  <c r="Y36" i="78"/>
  <c r="Y35" i="78"/>
  <c r="Y33" i="78"/>
  <c r="Y32" i="78"/>
  <c r="Y31" i="78"/>
  <c r="Y29" i="78"/>
  <c r="Y28" i="78"/>
  <c r="Y27" i="78"/>
  <c r="Y25" i="78"/>
  <c r="Y23" i="78"/>
  <c r="Y22" i="78"/>
  <c r="Y20" i="78"/>
  <c r="Y19" i="78"/>
  <c r="Y18" i="78"/>
  <c r="Y16" i="78"/>
  <c r="Y15" i="78"/>
  <c r="Y14" i="78"/>
  <c r="Y12" i="78"/>
  <c r="Y10" i="78"/>
  <c r="Y9" i="78"/>
  <c r="Y8" i="78"/>
  <c r="Y7" i="78"/>
  <c r="Y6" i="78"/>
  <c r="Y17" i="78" l="1"/>
  <c r="Y21" i="78"/>
  <c r="Y26" i="78"/>
  <c r="Y30" i="78"/>
  <c r="Y34" i="78"/>
  <c r="Y39" i="78"/>
  <c r="Y43" i="78"/>
  <c r="Y47" i="78"/>
  <c r="Y13" i="78"/>
  <c r="Y55" i="78"/>
  <c r="Y59" i="78"/>
  <c r="Y80" i="78"/>
  <c r="Y84" i="78"/>
  <c r="Y102" i="78"/>
  <c r="Y182" i="78"/>
  <c r="Y186" i="78"/>
  <c r="Y190" i="78"/>
  <c r="Y133" i="78"/>
  <c r="Y137" i="78"/>
  <c r="Y142" i="78"/>
  <c r="Y146" i="78"/>
  <c r="Y150" i="78"/>
  <c r="Y155" i="78"/>
  <c r="Y159" i="78"/>
  <c r="Y163" i="78"/>
  <c r="Y172" i="78"/>
  <c r="Y176" i="78"/>
  <c r="Y197" i="78"/>
  <c r="Y201" i="78"/>
  <c r="Y206" i="78"/>
  <c r="Y210" i="78"/>
  <c r="Y214" i="78"/>
  <c r="Y219" i="78"/>
  <c r="Y223" i="78"/>
  <c r="Y227" i="78"/>
  <c r="Y231" i="78"/>
  <c r="S28" i="91" l="1"/>
  <c r="R28" i="91"/>
  <c r="Q28" i="91"/>
  <c r="P28" i="91"/>
  <c r="O28" i="91"/>
  <c r="N28" i="91"/>
  <c r="E28" i="91"/>
  <c r="D28" i="91"/>
  <c r="S26" i="91"/>
  <c r="R25" i="91"/>
  <c r="D25" i="91"/>
  <c r="S23" i="91"/>
  <c r="R23" i="91"/>
  <c r="P23" i="91"/>
  <c r="O23" i="91"/>
  <c r="N23" i="91"/>
  <c r="E23" i="91"/>
  <c r="D23" i="91"/>
  <c r="S22" i="91"/>
  <c r="R22" i="91"/>
  <c r="P22" i="91"/>
  <c r="O22" i="91"/>
  <c r="N22" i="91"/>
  <c r="E22" i="91"/>
  <c r="D22" i="91"/>
  <c r="S21" i="91"/>
  <c r="R21" i="91"/>
  <c r="P21" i="91"/>
  <c r="O21" i="91"/>
  <c r="N21" i="91"/>
  <c r="E21" i="91"/>
  <c r="D21" i="91"/>
  <c r="S20" i="91"/>
  <c r="R20" i="91"/>
  <c r="P20" i="91"/>
  <c r="O20" i="91"/>
  <c r="N20" i="91"/>
  <c r="E20" i="91"/>
  <c r="D20" i="91"/>
  <c r="S19" i="91"/>
  <c r="R19" i="91"/>
  <c r="P19" i="91"/>
  <c r="O19" i="91"/>
  <c r="N19" i="91"/>
  <c r="E19" i="91"/>
  <c r="D19" i="91"/>
  <c r="S18" i="91"/>
  <c r="R18" i="91"/>
  <c r="Q18" i="91"/>
  <c r="P18" i="91"/>
  <c r="O18" i="91"/>
  <c r="N18" i="91"/>
  <c r="E18" i="91"/>
  <c r="D18" i="91"/>
  <c r="S17" i="91"/>
  <c r="R17" i="91"/>
  <c r="P17" i="91"/>
  <c r="E17" i="91"/>
  <c r="D17" i="91"/>
  <c r="S16" i="91"/>
  <c r="R16" i="91"/>
  <c r="P16" i="91"/>
  <c r="D16" i="91"/>
  <c r="S15" i="91"/>
  <c r="R15" i="91"/>
  <c r="S14" i="91"/>
  <c r="R14" i="91"/>
  <c r="S13" i="91"/>
  <c r="S12" i="91"/>
  <c r="R12" i="91"/>
  <c r="P12" i="91"/>
  <c r="S11" i="91"/>
  <c r="R11" i="91"/>
  <c r="P11" i="91"/>
  <c r="S10" i="91"/>
  <c r="R10" i="91"/>
  <c r="P10" i="91"/>
  <c r="D10" i="91"/>
  <c r="S9" i="91"/>
  <c r="R9" i="91"/>
  <c r="P9" i="91"/>
  <c r="S8" i="91"/>
  <c r="R8" i="91"/>
  <c r="Q8" i="91"/>
  <c r="P8" i="91"/>
  <c r="O8" i="91"/>
  <c r="N8" i="91"/>
  <c r="E8" i="91"/>
  <c r="D8" i="91"/>
  <c r="S7" i="91"/>
  <c r="R7" i="91"/>
  <c r="Q7" i="91"/>
  <c r="P7" i="91"/>
  <c r="O7" i="91"/>
  <c r="N7" i="91"/>
  <c r="E7" i="91"/>
  <c r="D7" i="91"/>
  <c r="S6" i="91"/>
  <c r="R6" i="91"/>
  <c r="Q6" i="91"/>
  <c r="P6" i="91"/>
  <c r="O6" i="91"/>
  <c r="N6" i="91"/>
  <c r="E6" i="91"/>
  <c r="D6" i="91"/>
  <c r="U57" i="91"/>
  <c r="T57" i="91"/>
  <c r="U27" i="91"/>
  <c r="T27" i="91"/>
  <c r="I30" i="60"/>
  <c r="I30" i="59"/>
  <c r="I29" i="60"/>
  <c r="I28" i="60"/>
  <c r="I28" i="59"/>
  <c r="I27" i="60"/>
  <c r="I27" i="59"/>
  <c r="I26" i="60"/>
  <c r="I25" i="60"/>
  <c r="I24" i="59"/>
  <c r="I22" i="60"/>
  <c r="I22" i="59"/>
  <c r="S14" i="90"/>
  <c r="R14" i="90"/>
  <c r="N14" i="90"/>
  <c r="E14" i="90"/>
  <c r="D14" i="90"/>
  <c r="S13" i="90"/>
  <c r="R13" i="90"/>
  <c r="Q13" i="90"/>
  <c r="P13" i="90"/>
  <c r="O13" i="90"/>
  <c r="N13" i="90"/>
  <c r="E13" i="90"/>
  <c r="S12" i="90"/>
  <c r="R12" i="90"/>
  <c r="Q12" i="90"/>
  <c r="P12" i="90"/>
  <c r="O12" i="90"/>
  <c r="N12" i="90"/>
  <c r="E12" i="90"/>
  <c r="S11" i="90"/>
  <c r="R11" i="90"/>
  <c r="E11" i="90"/>
  <c r="S10" i="90"/>
  <c r="R10" i="90"/>
  <c r="N10" i="90"/>
  <c r="E10" i="90"/>
  <c r="S9" i="90"/>
  <c r="R9" i="90"/>
  <c r="S8" i="90"/>
  <c r="R8" i="90"/>
  <c r="S7" i="90"/>
  <c r="R7" i="90"/>
  <c r="E7" i="90"/>
  <c r="R6" i="90"/>
  <c r="E6" i="90"/>
  <c r="D6" i="90"/>
  <c r="J9" i="60" l="1"/>
  <c r="J10" i="60"/>
  <c r="J11" i="59"/>
  <c r="J12" i="59"/>
  <c r="J13" i="60"/>
  <c r="J14" i="59"/>
  <c r="J11" i="60"/>
  <c r="J12" i="60"/>
  <c r="J8" i="60"/>
  <c r="J9" i="59"/>
  <c r="O14" i="90"/>
  <c r="I30" i="47"/>
  <c r="N10" i="91"/>
  <c r="J9" i="50"/>
  <c r="J16" i="49"/>
  <c r="J17" i="50"/>
  <c r="I33" i="47"/>
  <c r="I24" i="60"/>
  <c r="J14" i="47"/>
  <c r="J7" i="60"/>
  <c r="J14" i="60"/>
  <c r="J17" i="47"/>
  <c r="J10" i="59"/>
  <c r="J13" i="47"/>
  <c r="I29" i="47"/>
  <c r="I23" i="59"/>
  <c r="R31" i="90"/>
  <c r="I23" i="60"/>
  <c r="S31" i="90"/>
  <c r="J7" i="59"/>
  <c r="J10" i="47"/>
  <c r="J15" i="49"/>
  <c r="R15" i="90"/>
  <c r="J6" i="59"/>
  <c r="J12" i="47"/>
  <c r="J15" i="37"/>
  <c r="J15" i="47"/>
  <c r="J16" i="37"/>
  <c r="J16" i="47"/>
  <c r="I28" i="47"/>
  <c r="I32" i="47"/>
  <c r="I29" i="59"/>
  <c r="I35" i="47"/>
  <c r="J13" i="59"/>
  <c r="I34" i="47"/>
  <c r="J11" i="47"/>
  <c r="I25" i="59"/>
  <c r="I31" i="47"/>
  <c r="I36" i="47"/>
  <c r="I26" i="59"/>
  <c r="J8" i="59"/>
  <c r="J17" i="37" l="1"/>
  <c r="I24" i="47"/>
  <c r="I31" i="59"/>
  <c r="J15" i="59"/>
  <c r="J5" i="47"/>
  <c r="I31" i="60"/>
  <c r="I25" i="47"/>
  <c r="I26" i="47" l="1"/>
  <c r="I15" i="91" l="1"/>
  <c r="I11" i="91"/>
  <c r="I17" i="91"/>
  <c r="I26" i="91"/>
  <c r="H10" i="91"/>
  <c r="H12" i="91"/>
  <c r="H8" i="90"/>
  <c r="H25" i="91"/>
  <c r="H26" i="91"/>
  <c r="I7" i="91"/>
  <c r="I18" i="91"/>
  <c r="I22" i="91"/>
  <c r="H6" i="90"/>
  <c r="H16" i="91"/>
  <c r="H18" i="91"/>
  <c r="H22" i="91"/>
  <c r="I8" i="91"/>
  <c r="I19" i="91"/>
  <c r="I23" i="91"/>
  <c r="H13" i="90"/>
  <c r="H19" i="91"/>
  <c r="H23" i="91"/>
  <c r="I20" i="91"/>
  <c r="H10" i="90"/>
  <c r="H14" i="90"/>
  <c r="H20" i="91"/>
  <c r="H24" i="91"/>
  <c r="I21" i="91"/>
  <c r="I28" i="91"/>
  <c r="H11" i="90"/>
  <c r="H21" i="91"/>
  <c r="H28" i="91"/>
  <c r="I13" i="90"/>
  <c r="I10" i="90"/>
  <c r="I14" i="90"/>
  <c r="I11" i="90"/>
  <c r="J10" i="64" l="1"/>
  <c r="J13" i="64"/>
  <c r="J8" i="64"/>
  <c r="J11" i="64"/>
  <c r="I12" i="91"/>
  <c r="I9" i="90"/>
  <c r="H17" i="91"/>
  <c r="H9" i="90"/>
  <c r="H15" i="91"/>
  <c r="H11" i="91"/>
  <c r="H14" i="91"/>
  <c r="H9" i="91"/>
  <c r="J14" i="64"/>
  <c r="J6" i="64"/>
  <c r="J10" i="63"/>
  <c r="J13" i="46"/>
  <c r="J11" i="63"/>
  <c r="J14" i="46"/>
  <c r="J14" i="63"/>
  <c r="J17" i="46"/>
  <c r="J16" i="46"/>
  <c r="J13" i="63"/>
  <c r="J9" i="64" l="1"/>
  <c r="J9" i="63"/>
  <c r="J12" i="46"/>
  <c r="I27" i="63"/>
  <c r="I29" i="63"/>
  <c r="I26" i="63"/>
  <c r="I30" i="63"/>
  <c r="J231" i="1" l="1"/>
  <c r="J230" i="1"/>
  <c r="J228" i="1"/>
  <c r="J227" i="1"/>
  <c r="J226" i="1"/>
  <c r="J222" i="1"/>
  <c r="J215" i="1"/>
  <c r="J214" i="1"/>
  <c r="J213" i="1"/>
  <c r="J209" i="1"/>
  <c r="J202" i="1"/>
  <c r="J201" i="1"/>
  <c r="J200" i="1"/>
  <c r="J199" i="1"/>
  <c r="J198" i="1"/>
  <c r="J197" i="1"/>
  <c r="J191" i="1"/>
  <c r="J190" i="1"/>
  <c r="J189" i="1"/>
  <c r="J177" i="1"/>
  <c r="J176" i="1"/>
  <c r="J175" i="1"/>
  <c r="J164" i="1"/>
  <c r="J163" i="1"/>
  <c r="J162" i="1"/>
  <c r="J151" i="1"/>
  <c r="J150" i="1"/>
  <c r="J149" i="1"/>
  <c r="J139" i="1"/>
  <c r="J138" i="1"/>
  <c r="J137" i="1"/>
  <c r="J136" i="1"/>
  <c r="J135" i="1"/>
  <c r="J134" i="1"/>
  <c r="J133" i="1"/>
  <c r="J132" i="1"/>
  <c r="J131" i="1"/>
  <c r="J130" i="1"/>
  <c r="J129" i="1"/>
  <c r="J125" i="1"/>
  <c r="J124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99" i="1"/>
  <c r="J98" i="1"/>
  <c r="J97" i="1"/>
  <c r="J96" i="1"/>
  <c r="J95" i="1"/>
  <c r="J94" i="1"/>
  <c r="J93" i="1"/>
  <c r="J92" i="1"/>
  <c r="J91" i="1"/>
  <c r="J90" i="1"/>
  <c r="J89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1" i="1"/>
  <c r="J60" i="1"/>
  <c r="J59" i="1"/>
  <c r="J58" i="1"/>
  <c r="J57" i="1"/>
  <c r="J56" i="1"/>
  <c r="J55" i="1"/>
  <c r="J54" i="1"/>
  <c r="J53" i="1"/>
  <c r="J52" i="1"/>
  <c r="J51" i="1"/>
  <c r="J48" i="1"/>
  <c r="J47" i="1"/>
  <c r="J46" i="1"/>
  <c r="J45" i="1"/>
  <c r="J44" i="1"/>
  <c r="J43" i="1"/>
  <c r="J42" i="1"/>
  <c r="J41" i="1"/>
  <c r="J40" i="1"/>
  <c r="J39" i="1"/>
  <c r="J38" i="1"/>
  <c r="J35" i="1"/>
  <c r="J34" i="1"/>
  <c r="J33" i="1"/>
  <c r="J32" i="1"/>
  <c r="J31" i="1"/>
  <c r="J30" i="1"/>
  <c r="J29" i="1"/>
  <c r="J27" i="1"/>
  <c r="J26" i="1"/>
  <c r="J25" i="1"/>
  <c r="J22" i="1"/>
  <c r="J21" i="1"/>
  <c r="J20" i="1"/>
  <c r="J19" i="1"/>
  <c r="J18" i="1"/>
  <c r="J17" i="1"/>
  <c r="J16" i="1"/>
  <c r="J15" i="1"/>
  <c r="J14" i="1"/>
  <c r="J13" i="1"/>
  <c r="J12" i="1"/>
  <c r="J8" i="1"/>
  <c r="J7" i="1"/>
  <c r="J6" i="1"/>
  <c r="J7" i="91" l="1"/>
  <c r="J22" i="91"/>
  <c r="J172" i="32"/>
  <c r="J231" i="32"/>
  <c r="J32" i="32"/>
  <c r="J58" i="32"/>
  <c r="J67" i="32"/>
  <c r="J75" i="32"/>
  <c r="J96" i="32"/>
  <c r="J19" i="91"/>
  <c r="J23" i="91"/>
  <c r="K20" i="91"/>
  <c r="K28" i="91"/>
  <c r="J133" i="32"/>
  <c r="J142" i="32"/>
  <c r="J146" i="32"/>
  <c r="J150" i="32"/>
  <c r="J159" i="32"/>
  <c r="J163" i="32"/>
  <c r="J173" i="32"/>
  <c r="J186" i="32"/>
  <c r="J190" i="32"/>
  <c r="J211" i="32"/>
  <c r="J224" i="32"/>
  <c r="L6" i="90"/>
  <c r="J16" i="32"/>
  <c r="J20" i="32"/>
  <c r="J25" i="32"/>
  <c r="J29" i="32"/>
  <c r="J33" i="32"/>
  <c r="J42" i="32"/>
  <c r="J46" i="32"/>
  <c r="J51" i="32"/>
  <c r="J55" i="32"/>
  <c r="J59" i="32"/>
  <c r="L18" i="91"/>
  <c r="J97" i="32"/>
  <c r="J110" i="32"/>
  <c r="J114" i="32"/>
  <c r="J18" i="91"/>
  <c r="K23" i="91"/>
  <c r="J214" i="32"/>
  <c r="J223" i="32"/>
  <c r="J45" i="32"/>
  <c r="J71" i="32"/>
  <c r="J109" i="32"/>
  <c r="J8" i="91"/>
  <c r="J20" i="91"/>
  <c r="K7" i="91"/>
  <c r="K21" i="91"/>
  <c r="M8" i="91"/>
  <c r="J147" i="32"/>
  <c r="J151" i="32"/>
  <c r="J160" i="32"/>
  <c r="J164" i="32"/>
  <c r="J170" i="32"/>
  <c r="J174" i="32"/>
  <c r="J178" i="32"/>
  <c r="J187" i="32"/>
  <c r="J191" i="32"/>
  <c r="M20" i="91"/>
  <c r="J208" i="32"/>
  <c r="J212" i="32"/>
  <c r="J216" i="32"/>
  <c r="J221" i="32"/>
  <c r="J225" i="32"/>
  <c r="J229" i="32"/>
  <c r="J17" i="32"/>
  <c r="J26" i="32"/>
  <c r="J30" i="32"/>
  <c r="J43" i="32"/>
  <c r="J56" i="32"/>
  <c r="J73" i="32"/>
  <c r="J77" i="32"/>
  <c r="J94" i="32"/>
  <c r="J107" i="32"/>
  <c r="K19" i="91"/>
  <c r="J149" i="32"/>
  <c r="J162" i="32"/>
  <c r="J176" i="32"/>
  <c r="J210" i="32"/>
  <c r="J227" i="32"/>
  <c r="J21" i="91"/>
  <c r="K8" i="91"/>
  <c r="K18" i="91"/>
  <c r="K22" i="91"/>
  <c r="J144" i="32"/>
  <c r="J148" i="32"/>
  <c r="J152" i="32"/>
  <c r="J157" i="32"/>
  <c r="J161" i="32"/>
  <c r="J165" i="32"/>
  <c r="J175" i="32"/>
  <c r="J184" i="32"/>
  <c r="J188" i="32"/>
  <c r="J192" i="32"/>
  <c r="J213" i="32"/>
  <c r="J226" i="32"/>
  <c r="J18" i="32"/>
  <c r="J27" i="32"/>
  <c r="J31" i="32"/>
  <c r="J35" i="32"/>
  <c r="J40" i="32"/>
  <c r="J44" i="32"/>
  <c r="J48" i="32"/>
  <c r="J53" i="32"/>
  <c r="J57" i="32"/>
  <c r="J61" i="32"/>
  <c r="J70" i="32"/>
  <c r="J78" i="32"/>
  <c r="J91" i="32"/>
  <c r="J99" i="32"/>
  <c r="J104" i="32"/>
  <c r="J112" i="32"/>
  <c r="J134" i="32"/>
  <c r="J11" i="90"/>
  <c r="K13" i="90"/>
  <c r="J185" i="1"/>
  <c r="J16" i="91"/>
  <c r="M11" i="91"/>
  <c r="L6" i="91"/>
  <c r="J28" i="32"/>
  <c r="J41" i="32"/>
  <c r="J54" i="32"/>
  <c r="J177" i="32"/>
  <c r="J215" i="32"/>
  <c r="J228" i="32"/>
  <c r="J68" i="32"/>
  <c r="J171" i="1"/>
  <c r="J34" i="32"/>
  <c r="J47" i="32"/>
  <c r="J60" i="32"/>
  <c r="J98" i="32"/>
  <c r="J111" i="32"/>
  <c r="J123" i="1"/>
  <c r="K12" i="90" s="1"/>
  <c r="J196" i="1"/>
  <c r="J6" i="91"/>
  <c r="J74" i="32"/>
  <c r="J199" i="32"/>
  <c r="J17" i="91"/>
  <c r="M12" i="91"/>
  <c r="M16" i="91"/>
  <c r="J197" i="32"/>
  <c r="M18" i="91"/>
  <c r="J10" i="32"/>
  <c r="L10" i="91"/>
  <c r="J19" i="32"/>
  <c r="L11" i="90"/>
  <c r="L12" i="91"/>
  <c r="L14" i="91"/>
  <c r="L17" i="91"/>
  <c r="J6" i="90"/>
  <c r="J12" i="90"/>
  <c r="M12" i="90"/>
  <c r="J198" i="32"/>
  <c r="M19" i="91"/>
  <c r="J202" i="32"/>
  <c r="M23" i="91"/>
  <c r="J6" i="32"/>
  <c r="J7" i="90"/>
  <c r="J13" i="90"/>
  <c r="K11" i="90"/>
  <c r="M7" i="90"/>
  <c r="J138" i="32"/>
  <c r="M13" i="90"/>
  <c r="M24" i="91"/>
  <c r="J8" i="32"/>
  <c r="L8" i="91"/>
  <c r="J13" i="32"/>
  <c r="L7" i="90"/>
  <c r="J21" i="32"/>
  <c r="L13" i="90"/>
  <c r="J69" i="32"/>
  <c r="J81" i="32"/>
  <c r="L19" i="91"/>
  <c r="J85" i="32"/>
  <c r="L23" i="91"/>
  <c r="J12" i="32"/>
  <c r="J123" i="32"/>
  <c r="M6" i="91"/>
  <c r="M9" i="90"/>
  <c r="J136" i="32"/>
  <c r="M11" i="90"/>
  <c r="M15" i="91"/>
  <c r="J201" i="32"/>
  <c r="M22" i="91"/>
  <c r="J15" i="32"/>
  <c r="L9" i="90"/>
  <c r="L13" i="91"/>
  <c r="J83" i="32"/>
  <c r="L21" i="91"/>
  <c r="J113" i="32"/>
  <c r="L28" i="91"/>
  <c r="J124" i="32"/>
  <c r="M7" i="91"/>
  <c r="J7" i="32"/>
  <c r="L7" i="91"/>
  <c r="L12" i="90"/>
  <c r="L15" i="91"/>
  <c r="L16" i="91"/>
  <c r="J84" i="32"/>
  <c r="L22" i="91"/>
  <c r="J106" i="32"/>
  <c r="J93" i="32"/>
  <c r="J137" i="32"/>
  <c r="J8" i="90"/>
  <c r="J10" i="90"/>
  <c r="J14" i="90"/>
  <c r="J28" i="91"/>
  <c r="J131" i="32"/>
  <c r="M8" i="90"/>
  <c r="J135" i="32"/>
  <c r="M10" i="90"/>
  <c r="J139" i="32"/>
  <c r="M14" i="90"/>
  <c r="M14" i="91"/>
  <c r="M17" i="91"/>
  <c r="J200" i="32"/>
  <c r="M21" i="91"/>
  <c r="M25" i="91"/>
  <c r="M26" i="91"/>
  <c r="J230" i="32"/>
  <c r="M28" i="91"/>
  <c r="J14" i="32"/>
  <c r="L8" i="90"/>
  <c r="J22" i="32"/>
  <c r="L14" i="90"/>
  <c r="J82" i="32"/>
  <c r="L20" i="91"/>
  <c r="J80" i="32"/>
  <c r="J125" i="32"/>
  <c r="J108" i="32"/>
  <c r="L26" i="91"/>
  <c r="J194" i="1"/>
  <c r="J14" i="48" l="1"/>
  <c r="J16" i="48"/>
  <c r="K17" i="91"/>
  <c r="K6" i="91"/>
  <c r="O10" i="90"/>
  <c r="J15" i="48"/>
  <c r="J13" i="37" l="1"/>
  <c r="K53" i="81"/>
  <c r="K52" i="81"/>
  <c r="K51" i="81"/>
  <c r="K50" i="81"/>
  <c r="K49" i="81"/>
  <c r="K48" i="81"/>
  <c r="K38" i="81"/>
  <c r="K37" i="81"/>
  <c r="J53" i="81"/>
  <c r="J52" i="81"/>
  <c r="J51" i="81"/>
  <c r="J50" i="81"/>
  <c r="J49" i="81"/>
  <c r="J48" i="81"/>
  <c r="J38" i="81"/>
  <c r="J37" i="81"/>
  <c r="J36" i="81"/>
  <c r="J58" i="81" l="1"/>
  <c r="K58" i="81"/>
  <c r="J147" i="1"/>
  <c r="J161" i="1"/>
  <c r="J165" i="1"/>
  <c r="J211" i="1"/>
  <c r="J174" i="1"/>
  <c r="J157" i="1"/>
  <c r="J173" i="1"/>
  <c r="J148" i="1"/>
  <c r="J160" i="1"/>
  <c r="J170" i="1"/>
  <c r="J187" i="1"/>
  <c r="J224" i="1"/>
  <c r="J49" i="1"/>
  <c r="J23" i="80"/>
  <c r="J127" i="1"/>
  <c r="K27" i="80"/>
  <c r="J186" i="1"/>
  <c r="J26" i="80"/>
  <c r="J30" i="80"/>
  <c r="J28" i="1"/>
  <c r="J100" i="1"/>
  <c r="J27" i="80"/>
  <c r="K29" i="80"/>
  <c r="J172" i="1"/>
  <c r="J36" i="1"/>
  <c r="J22" i="80"/>
  <c r="J28" i="80"/>
  <c r="J145" i="1"/>
  <c r="J63" i="1"/>
  <c r="J146" i="1"/>
  <c r="J210" i="1"/>
  <c r="J159" i="1"/>
  <c r="J223" i="1"/>
  <c r="J10" i="1"/>
  <c r="J152" i="1"/>
  <c r="J216" i="1"/>
  <c r="J87" i="1"/>
  <c r="J192" i="1"/>
  <c r="J9" i="90" l="1"/>
  <c r="J26" i="91"/>
  <c r="J25" i="91"/>
  <c r="J15" i="91"/>
  <c r="I33" i="48"/>
  <c r="J12" i="91"/>
  <c r="J23" i="1"/>
  <c r="K10" i="91"/>
  <c r="J13" i="91"/>
  <c r="J10" i="91"/>
  <c r="J9" i="1"/>
  <c r="J62" i="1"/>
  <c r="J158" i="1"/>
  <c r="J86" i="1"/>
  <c r="P14" i="90"/>
  <c r="J15" i="90" l="1"/>
  <c r="P14" i="91"/>
  <c r="P15" i="91"/>
  <c r="J24" i="91"/>
  <c r="J14" i="91"/>
  <c r="J11" i="91"/>
  <c r="K9" i="90"/>
  <c r="J9" i="91"/>
  <c r="Q14" i="90"/>
  <c r="J17" i="49" l="1"/>
  <c r="J12" i="48"/>
  <c r="J5" i="48"/>
  <c r="J29" i="91"/>
  <c r="R59" i="91"/>
  <c r="S59" i="91"/>
  <c r="P9" i="90"/>
  <c r="J183" i="78" l="1"/>
  <c r="J212" i="78"/>
  <c r="J226" i="78"/>
  <c r="J148" i="78"/>
  <c r="J169" i="78"/>
  <c r="J178" i="78"/>
  <c r="J191" i="78"/>
  <c r="J216" i="78"/>
  <c r="J225" i="78"/>
  <c r="J164" i="78"/>
  <c r="J150" i="78"/>
  <c r="J161" i="78"/>
  <c r="J165" i="78"/>
  <c r="J175" i="78"/>
  <c r="J214" i="78"/>
  <c r="J219" i="78"/>
  <c r="J231" i="78"/>
  <c r="J187" i="78"/>
  <c r="J208" i="78"/>
  <c r="J221" i="78"/>
  <c r="J229" i="78"/>
  <c r="J137" i="78"/>
  <c r="J157" i="78"/>
  <c r="J174" i="78"/>
  <c r="J192" i="78"/>
  <c r="J131" i="78"/>
  <c r="J147" i="78"/>
  <c r="J152" i="78"/>
  <c r="J162" i="78"/>
  <c r="J168" i="78"/>
  <c r="J186" i="78"/>
  <c r="J207" i="78"/>
  <c r="J224" i="78"/>
  <c r="J134" i="78"/>
  <c r="J171" i="78"/>
  <c r="J185" i="78"/>
  <c r="J215" i="78"/>
  <c r="J228" i="78"/>
  <c r="J132" i="78"/>
  <c r="G25" i="91"/>
  <c r="J184" i="78"/>
  <c r="J188" i="78"/>
  <c r="G17" i="91"/>
  <c r="J196" i="78"/>
  <c r="J213" i="78"/>
  <c r="G28" i="91"/>
  <c r="J230" i="78"/>
  <c r="G8" i="91"/>
  <c r="J125" i="78"/>
  <c r="G16" i="91"/>
  <c r="G22" i="91"/>
  <c r="J201" i="78"/>
  <c r="J210" i="78"/>
  <c r="J138" i="78"/>
  <c r="J155" i="78"/>
  <c r="J172" i="78"/>
  <c r="J176" i="78"/>
  <c r="J182" i="78"/>
  <c r="J190" i="78"/>
  <c r="G19" i="91"/>
  <c r="J198" i="78"/>
  <c r="G23" i="91"/>
  <c r="J202" i="78"/>
  <c r="J211" i="78"/>
  <c r="J220" i="78"/>
  <c r="G7" i="91"/>
  <c r="J124" i="78"/>
  <c r="G11" i="90"/>
  <c r="J136" i="78"/>
  <c r="J146" i="78"/>
  <c r="G21" i="91"/>
  <c r="J200" i="78"/>
  <c r="J133" i="78"/>
  <c r="J189" i="78"/>
  <c r="G18" i="91"/>
  <c r="J197" i="78"/>
  <c r="J206" i="78"/>
  <c r="J223" i="78"/>
  <c r="J227" i="78"/>
  <c r="G6" i="91"/>
  <c r="G10" i="90"/>
  <c r="J135" i="78"/>
  <c r="G14" i="90"/>
  <c r="J139" i="78"/>
  <c r="J145" i="78"/>
  <c r="J149" i="78"/>
  <c r="J173" i="78"/>
  <c r="G20" i="91"/>
  <c r="J199" i="78"/>
  <c r="G14" i="91"/>
  <c r="G15" i="91"/>
  <c r="J144" i="78"/>
  <c r="G8" i="90"/>
  <c r="J163" i="78"/>
  <c r="G12" i="90"/>
  <c r="J10" i="61" l="1"/>
  <c r="U8" i="91"/>
  <c r="U18" i="91"/>
  <c r="U7" i="91"/>
  <c r="U28" i="91"/>
  <c r="J14" i="61"/>
  <c r="J11" i="61"/>
  <c r="J8" i="61"/>
  <c r="J12" i="61"/>
  <c r="I25" i="91" l="1"/>
  <c r="I24" i="91" l="1"/>
  <c r="J25" i="80" l="1"/>
  <c r="J151" i="78" l="1"/>
  <c r="H114" i="1" l="1"/>
  <c r="G114" i="1"/>
  <c r="F114" i="1"/>
  <c r="E114" i="1"/>
  <c r="D114" i="1"/>
  <c r="H113" i="1"/>
  <c r="G113" i="1"/>
  <c r="F113" i="1"/>
  <c r="E113" i="1"/>
  <c r="D113" i="1"/>
  <c r="H112" i="1"/>
  <c r="F111" i="1"/>
  <c r="D111" i="1"/>
  <c r="H110" i="1"/>
  <c r="G110" i="1"/>
  <c r="F110" i="1"/>
  <c r="E110" i="1"/>
  <c r="D110" i="1"/>
  <c r="H109" i="1"/>
  <c r="H108" i="1"/>
  <c r="H107" i="1"/>
  <c r="H106" i="1"/>
  <c r="H105" i="1"/>
  <c r="H104" i="1"/>
  <c r="H103" i="1"/>
  <c r="H102" i="1"/>
  <c r="H111" i="1" l="1"/>
  <c r="G111" i="1"/>
  <c r="E111" i="1"/>
  <c r="J29" i="80" l="1"/>
  <c r="Q9" i="90"/>
  <c r="J12" i="49" l="1"/>
  <c r="I35" i="48"/>
  <c r="AI14" i="64" l="1"/>
  <c r="AE14" i="64"/>
  <c r="AD14" i="64"/>
  <c r="AI13" i="64"/>
  <c r="AI12" i="64"/>
  <c r="AI11" i="64"/>
  <c r="AE11" i="64"/>
  <c r="AD11" i="64"/>
  <c r="AI10" i="64"/>
  <c r="AE10" i="64"/>
  <c r="AD10" i="64"/>
  <c r="AI9" i="64"/>
  <c r="AE9" i="64"/>
  <c r="AD9" i="64"/>
  <c r="AI8" i="64"/>
  <c r="AI7" i="64"/>
  <c r="AE7" i="64"/>
  <c r="AD7" i="64"/>
  <c r="AI6" i="64"/>
  <c r="AI15" i="64" s="1"/>
  <c r="AE6" i="64"/>
  <c r="AE15" i="64" s="1"/>
  <c r="AD6" i="64"/>
  <c r="AD15" i="64" s="1"/>
  <c r="S28" i="81" l="1"/>
  <c r="R28" i="81"/>
  <c r="Q28" i="81"/>
  <c r="P28" i="81"/>
  <c r="O28" i="81"/>
  <c r="N28" i="81"/>
  <c r="E28" i="81"/>
  <c r="D28" i="81"/>
  <c r="D25" i="81"/>
  <c r="S23" i="81"/>
  <c r="R23" i="81"/>
  <c r="P23" i="81"/>
  <c r="O23" i="81"/>
  <c r="N23" i="81"/>
  <c r="E23" i="81"/>
  <c r="D23" i="81"/>
  <c r="S22" i="81"/>
  <c r="R22" i="81"/>
  <c r="P22" i="81"/>
  <c r="O22" i="81"/>
  <c r="N22" i="81"/>
  <c r="E22" i="81"/>
  <c r="D22" i="81"/>
  <c r="S21" i="81"/>
  <c r="R21" i="81"/>
  <c r="P21" i="81"/>
  <c r="O21" i="81"/>
  <c r="N21" i="81"/>
  <c r="E21" i="81"/>
  <c r="D21" i="81"/>
  <c r="S20" i="81"/>
  <c r="R20" i="81"/>
  <c r="P20" i="81"/>
  <c r="O20" i="81"/>
  <c r="N20" i="81"/>
  <c r="E20" i="81"/>
  <c r="D20" i="81"/>
  <c r="S19" i="81"/>
  <c r="R19" i="81"/>
  <c r="P19" i="81"/>
  <c r="O19" i="81"/>
  <c r="N19" i="81"/>
  <c r="E19" i="81"/>
  <c r="D19" i="81"/>
  <c r="S18" i="81"/>
  <c r="R18" i="81"/>
  <c r="Q18" i="81"/>
  <c r="P18" i="81"/>
  <c r="O18" i="81"/>
  <c r="N18" i="81"/>
  <c r="E18" i="81"/>
  <c r="D18" i="81"/>
  <c r="S17" i="81"/>
  <c r="P17" i="81"/>
  <c r="D17" i="81"/>
  <c r="S16" i="81"/>
  <c r="R16" i="81"/>
  <c r="P16" i="81"/>
  <c r="D16" i="81"/>
  <c r="S15" i="81"/>
  <c r="R15" i="81"/>
  <c r="S14" i="81"/>
  <c r="R14" i="81"/>
  <c r="S10" i="81"/>
  <c r="D10" i="81"/>
  <c r="S8" i="81"/>
  <c r="R8" i="81"/>
  <c r="Q8" i="81"/>
  <c r="P8" i="81"/>
  <c r="O8" i="81"/>
  <c r="N8" i="81"/>
  <c r="E8" i="81"/>
  <c r="D8" i="81"/>
  <c r="S7" i="81"/>
  <c r="R7" i="81"/>
  <c r="Q7" i="81"/>
  <c r="P7" i="81"/>
  <c r="O7" i="81"/>
  <c r="N7" i="81"/>
  <c r="E7" i="81"/>
  <c r="D7" i="81"/>
  <c r="Q6" i="81"/>
  <c r="D6" i="81"/>
  <c r="S28" i="56"/>
  <c r="R28" i="56"/>
  <c r="Q28" i="56"/>
  <c r="P28" i="56"/>
  <c r="O28" i="56"/>
  <c r="N28" i="56"/>
  <c r="E28" i="56"/>
  <c r="D28" i="56"/>
  <c r="D25" i="56"/>
  <c r="S23" i="56"/>
  <c r="R23" i="56"/>
  <c r="P23" i="56"/>
  <c r="O23" i="56"/>
  <c r="N23" i="56"/>
  <c r="E23" i="56"/>
  <c r="D23" i="56"/>
  <c r="S22" i="56"/>
  <c r="R22" i="56"/>
  <c r="P22" i="56"/>
  <c r="O22" i="56"/>
  <c r="N22" i="56"/>
  <c r="E22" i="56"/>
  <c r="D22" i="56"/>
  <c r="S21" i="56"/>
  <c r="R21" i="56"/>
  <c r="P21" i="56"/>
  <c r="O21" i="56"/>
  <c r="N21" i="56"/>
  <c r="E21" i="56"/>
  <c r="D21" i="56"/>
  <c r="S20" i="56"/>
  <c r="R20" i="56"/>
  <c r="P20" i="56"/>
  <c r="O20" i="56"/>
  <c r="N20" i="56"/>
  <c r="E20" i="56"/>
  <c r="D20" i="56"/>
  <c r="S19" i="56"/>
  <c r="R19" i="56"/>
  <c r="P19" i="56"/>
  <c r="O19" i="56"/>
  <c r="N19" i="56"/>
  <c r="E19" i="56"/>
  <c r="D19" i="56"/>
  <c r="S18" i="56"/>
  <c r="R18" i="56"/>
  <c r="Q18" i="56"/>
  <c r="P18" i="56"/>
  <c r="O18" i="56"/>
  <c r="N18" i="56"/>
  <c r="E18" i="56"/>
  <c r="D18" i="56"/>
  <c r="S17" i="56"/>
  <c r="P17" i="56"/>
  <c r="D17" i="56"/>
  <c r="S16" i="56"/>
  <c r="R16" i="56"/>
  <c r="P16" i="56"/>
  <c r="D16" i="56"/>
  <c r="S15" i="56"/>
  <c r="R15" i="56"/>
  <c r="S14" i="56"/>
  <c r="R14" i="56"/>
  <c r="S10" i="56"/>
  <c r="D10" i="56"/>
  <c r="S8" i="56"/>
  <c r="R8" i="56"/>
  <c r="Q8" i="56"/>
  <c r="P8" i="56"/>
  <c r="O8" i="56"/>
  <c r="N8" i="56"/>
  <c r="E8" i="56"/>
  <c r="D8" i="56"/>
  <c r="S7" i="56"/>
  <c r="R7" i="56"/>
  <c r="Q7" i="56"/>
  <c r="P7" i="56"/>
  <c r="O7" i="56"/>
  <c r="N7" i="56"/>
  <c r="E7" i="56"/>
  <c r="D7" i="56"/>
  <c r="Q6" i="56"/>
  <c r="D6" i="56"/>
  <c r="S28" i="55"/>
  <c r="R28" i="55"/>
  <c r="Q28" i="55"/>
  <c r="P28" i="55"/>
  <c r="O28" i="55"/>
  <c r="N28" i="55"/>
  <c r="E28" i="55"/>
  <c r="D28" i="55"/>
  <c r="D25" i="55"/>
  <c r="S23" i="55"/>
  <c r="R23" i="55"/>
  <c r="P23" i="55"/>
  <c r="O23" i="55"/>
  <c r="N23" i="55"/>
  <c r="E23" i="55"/>
  <c r="D23" i="55"/>
  <c r="S22" i="55"/>
  <c r="R22" i="55"/>
  <c r="P22" i="55"/>
  <c r="O22" i="55"/>
  <c r="N22" i="55"/>
  <c r="E22" i="55"/>
  <c r="D22" i="55"/>
  <c r="S21" i="55"/>
  <c r="R21" i="55"/>
  <c r="P21" i="55"/>
  <c r="O21" i="55"/>
  <c r="N21" i="55"/>
  <c r="E21" i="55"/>
  <c r="D21" i="55"/>
  <c r="S20" i="55"/>
  <c r="R20" i="55"/>
  <c r="P20" i="55"/>
  <c r="O20" i="55"/>
  <c r="N20" i="55"/>
  <c r="E20" i="55"/>
  <c r="D20" i="55"/>
  <c r="S19" i="55"/>
  <c r="R19" i="55"/>
  <c r="P19" i="55"/>
  <c r="O19" i="55"/>
  <c r="N19" i="55"/>
  <c r="E19" i="55"/>
  <c r="D19" i="55"/>
  <c r="S18" i="55"/>
  <c r="R18" i="55"/>
  <c r="Q18" i="55"/>
  <c r="P18" i="55"/>
  <c r="O18" i="55"/>
  <c r="N18" i="55"/>
  <c r="E18" i="55"/>
  <c r="D18" i="55"/>
  <c r="S17" i="55"/>
  <c r="P17" i="55"/>
  <c r="D17" i="55"/>
  <c r="S16" i="55"/>
  <c r="R16" i="55"/>
  <c r="P16" i="55"/>
  <c r="D16" i="55"/>
  <c r="S15" i="55"/>
  <c r="R15" i="55"/>
  <c r="S14" i="55"/>
  <c r="R14" i="55"/>
  <c r="S10" i="55"/>
  <c r="D10" i="55"/>
  <c r="S8" i="55"/>
  <c r="R8" i="55"/>
  <c r="Q8" i="55"/>
  <c r="P8" i="55"/>
  <c r="O8" i="55"/>
  <c r="N8" i="55"/>
  <c r="E8" i="55"/>
  <c r="D8" i="55"/>
  <c r="S7" i="55"/>
  <c r="R7" i="55"/>
  <c r="Q7" i="55"/>
  <c r="P7" i="55"/>
  <c r="O7" i="55"/>
  <c r="N7" i="55"/>
  <c r="E7" i="55"/>
  <c r="D7" i="55"/>
  <c r="Q6" i="55"/>
  <c r="D6" i="55"/>
  <c r="S28" i="86"/>
  <c r="R28" i="86"/>
  <c r="Q28" i="86"/>
  <c r="P28" i="86"/>
  <c r="O28" i="86"/>
  <c r="N28" i="86"/>
  <c r="D28" i="86"/>
  <c r="D25" i="86"/>
  <c r="S23" i="86"/>
  <c r="R23" i="86"/>
  <c r="P23" i="86"/>
  <c r="O23" i="86"/>
  <c r="N23" i="86"/>
  <c r="E23" i="86"/>
  <c r="D23" i="86"/>
  <c r="S22" i="86"/>
  <c r="R22" i="86"/>
  <c r="P22" i="86"/>
  <c r="O22" i="86"/>
  <c r="N22" i="86"/>
  <c r="E22" i="86"/>
  <c r="D22" i="86"/>
  <c r="S21" i="86"/>
  <c r="R21" i="86"/>
  <c r="P21" i="86"/>
  <c r="O21" i="86"/>
  <c r="N21" i="86"/>
  <c r="E21" i="86"/>
  <c r="D21" i="86"/>
  <c r="S20" i="86"/>
  <c r="R20" i="86"/>
  <c r="P20" i="86"/>
  <c r="O20" i="86"/>
  <c r="N20" i="86"/>
  <c r="E20" i="86"/>
  <c r="D20" i="86"/>
  <c r="S19" i="86"/>
  <c r="R19" i="86"/>
  <c r="P19" i="86"/>
  <c r="O19" i="86"/>
  <c r="N19" i="86"/>
  <c r="E19" i="86"/>
  <c r="D19" i="86"/>
  <c r="S18" i="86"/>
  <c r="R18" i="86"/>
  <c r="Q18" i="86"/>
  <c r="P18" i="86"/>
  <c r="O18" i="86"/>
  <c r="N18" i="86"/>
  <c r="E18" i="86"/>
  <c r="D18" i="86"/>
  <c r="S17" i="86"/>
  <c r="P17" i="86"/>
  <c r="D17" i="86"/>
  <c r="S16" i="86"/>
  <c r="R16" i="86"/>
  <c r="P16" i="86"/>
  <c r="E16" i="86"/>
  <c r="D16" i="86"/>
  <c r="S15" i="86"/>
  <c r="R15" i="86"/>
  <c r="S14" i="86"/>
  <c r="R14" i="86"/>
  <c r="D13" i="86"/>
  <c r="P12" i="86"/>
  <c r="D12" i="86"/>
  <c r="P11" i="86"/>
  <c r="E11" i="86"/>
  <c r="S10" i="86"/>
  <c r="P10" i="86"/>
  <c r="N10" i="86"/>
  <c r="D10" i="86"/>
  <c r="P9" i="86"/>
  <c r="S8" i="86"/>
  <c r="R8" i="86"/>
  <c r="Q8" i="86"/>
  <c r="P8" i="86"/>
  <c r="O8" i="86"/>
  <c r="N8" i="86"/>
  <c r="E8" i="86"/>
  <c r="D8" i="86"/>
  <c r="S7" i="86"/>
  <c r="R7" i="86"/>
  <c r="Q7" i="86"/>
  <c r="P7" i="86"/>
  <c r="O7" i="86"/>
  <c r="N7" i="86"/>
  <c r="E7" i="86"/>
  <c r="D7" i="86"/>
  <c r="S6" i="86"/>
  <c r="Q6" i="86"/>
  <c r="P6" i="86"/>
  <c r="N6" i="86"/>
  <c r="D6" i="86"/>
  <c r="U27" i="86"/>
  <c r="T27" i="86"/>
  <c r="S28" i="53"/>
  <c r="R28" i="53"/>
  <c r="Q28" i="53"/>
  <c r="P28" i="53"/>
  <c r="O28" i="53"/>
  <c r="N28" i="53"/>
  <c r="D28" i="53"/>
  <c r="S26" i="53"/>
  <c r="S25" i="53"/>
  <c r="R25" i="53"/>
  <c r="D25" i="53"/>
  <c r="S24" i="53"/>
  <c r="S23" i="53"/>
  <c r="R23" i="53"/>
  <c r="P23" i="53"/>
  <c r="O23" i="53"/>
  <c r="N23" i="53"/>
  <c r="E23" i="53"/>
  <c r="D23" i="53"/>
  <c r="S22" i="53"/>
  <c r="R22" i="53"/>
  <c r="P22" i="53"/>
  <c r="O22" i="53"/>
  <c r="N22" i="53"/>
  <c r="E22" i="53"/>
  <c r="D22" i="53"/>
  <c r="S21" i="53"/>
  <c r="R21" i="53"/>
  <c r="P21" i="53"/>
  <c r="O21" i="53"/>
  <c r="N21" i="53"/>
  <c r="E21" i="53"/>
  <c r="D21" i="53"/>
  <c r="S20" i="53"/>
  <c r="R20" i="53"/>
  <c r="P20" i="53"/>
  <c r="O20" i="53"/>
  <c r="N20" i="53"/>
  <c r="E20" i="53"/>
  <c r="D20" i="53"/>
  <c r="S19" i="53"/>
  <c r="R19" i="53"/>
  <c r="P19" i="53"/>
  <c r="O19" i="53"/>
  <c r="N19" i="53"/>
  <c r="E19" i="53"/>
  <c r="D19" i="53"/>
  <c r="S18" i="53"/>
  <c r="R18" i="53"/>
  <c r="Q18" i="53"/>
  <c r="P18" i="53"/>
  <c r="O18" i="53"/>
  <c r="N18" i="53"/>
  <c r="E18" i="53"/>
  <c r="D18" i="53"/>
  <c r="S17" i="53"/>
  <c r="R17" i="53"/>
  <c r="P17" i="53"/>
  <c r="D17" i="53"/>
  <c r="S16" i="53"/>
  <c r="R16" i="53"/>
  <c r="P16" i="53"/>
  <c r="E16" i="53"/>
  <c r="D16" i="53"/>
  <c r="S15" i="53"/>
  <c r="R15" i="53"/>
  <c r="S14" i="53"/>
  <c r="R14" i="53"/>
  <c r="S13" i="53"/>
  <c r="D13" i="53"/>
  <c r="S12" i="53"/>
  <c r="R12" i="53"/>
  <c r="P12" i="53"/>
  <c r="D12" i="53"/>
  <c r="R11" i="53"/>
  <c r="P11" i="53"/>
  <c r="E11" i="53"/>
  <c r="S10" i="53"/>
  <c r="R10" i="53"/>
  <c r="P10" i="53"/>
  <c r="D10" i="53"/>
  <c r="R9" i="53"/>
  <c r="P9" i="53"/>
  <c r="S8" i="53"/>
  <c r="R8" i="53"/>
  <c r="Q8" i="53"/>
  <c r="P8" i="53"/>
  <c r="O8" i="53"/>
  <c r="E8" i="53"/>
  <c r="D8" i="53"/>
  <c r="S7" i="53"/>
  <c r="R7" i="53"/>
  <c r="Q7" i="53"/>
  <c r="P7" i="53"/>
  <c r="O7" i="53"/>
  <c r="E7" i="53"/>
  <c r="D7" i="53"/>
  <c r="S6" i="53"/>
  <c r="Q6" i="53"/>
  <c r="P6" i="53"/>
  <c r="D6" i="53"/>
  <c r="U27" i="53"/>
  <c r="T27" i="53"/>
  <c r="S28" i="54"/>
  <c r="R28" i="54"/>
  <c r="Q28" i="54"/>
  <c r="P28" i="54"/>
  <c r="O28" i="54"/>
  <c r="N28" i="54"/>
  <c r="E28" i="54"/>
  <c r="D28" i="54"/>
  <c r="D25" i="54"/>
  <c r="S23" i="54"/>
  <c r="R23" i="54"/>
  <c r="P23" i="54"/>
  <c r="O23" i="54"/>
  <c r="N23" i="54"/>
  <c r="E23" i="54"/>
  <c r="D23" i="54"/>
  <c r="S22" i="54"/>
  <c r="R22" i="54"/>
  <c r="P22" i="54"/>
  <c r="O22" i="54"/>
  <c r="N22" i="54"/>
  <c r="E22" i="54"/>
  <c r="D22" i="54"/>
  <c r="S21" i="54"/>
  <c r="R21" i="54"/>
  <c r="P21" i="54"/>
  <c r="O21" i="54"/>
  <c r="N21" i="54"/>
  <c r="E21" i="54"/>
  <c r="D21" i="54"/>
  <c r="S20" i="54"/>
  <c r="R20" i="54"/>
  <c r="P20" i="54"/>
  <c r="O20" i="54"/>
  <c r="N20" i="54"/>
  <c r="E20" i="54"/>
  <c r="D20" i="54"/>
  <c r="S19" i="54"/>
  <c r="R19" i="54"/>
  <c r="P19" i="54"/>
  <c r="O19" i="54"/>
  <c r="N19" i="54"/>
  <c r="E19" i="54"/>
  <c r="D19" i="54"/>
  <c r="S18" i="54"/>
  <c r="R18" i="54"/>
  <c r="Q18" i="54"/>
  <c r="P18" i="54"/>
  <c r="O18" i="54"/>
  <c r="N18" i="54"/>
  <c r="E18" i="54"/>
  <c r="D18" i="54"/>
  <c r="S17" i="54"/>
  <c r="P17" i="54"/>
  <c r="D17" i="54"/>
  <c r="S16" i="54"/>
  <c r="R16" i="54"/>
  <c r="P16" i="54"/>
  <c r="D16" i="54"/>
  <c r="S15" i="54"/>
  <c r="R15" i="54"/>
  <c r="S14" i="54"/>
  <c r="R14" i="54"/>
  <c r="S10" i="54"/>
  <c r="D10" i="54"/>
  <c r="S8" i="54"/>
  <c r="R8" i="54"/>
  <c r="Q8" i="54"/>
  <c r="P8" i="54"/>
  <c r="O8" i="54"/>
  <c r="N8" i="54"/>
  <c r="E8" i="54"/>
  <c r="D8" i="54"/>
  <c r="S7" i="54"/>
  <c r="R7" i="54"/>
  <c r="Q7" i="54"/>
  <c r="P7" i="54"/>
  <c r="O7" i="54"/>
  <c r="N7" i="54"/>
  <c r="E7" i="54"/>
  <c r="D7" i="54"/>
  <c r="Q6" i="54"/>
  <c r="D6" i="54"/>
  <c r="U57" i="54"/>
  <c r="T57" i="54"/>
  <c r="U27" i="54"/>
  <c r="T27" i="54"/>
  <c r="G30" i="60"/>
  <c r="G29" i="60"/>
  <c r="G28" i="60"/>
  <c r="G27" i="60"/>
  <c r="G26" i="60"/>
  <c r="G25" i="60"/>
  <c r="G24" i="60"/>
  <c r="G23" i="60"/>
  <c r="G22" i="60"/>
  <c r="H30" i="60"/>
  <c r="H29" i="60"/>
  <c r="H28" i="60"/>
  <c r="H27" i="60"/>
  <c r="H26" i="60"/>
  <c r="H25" i="60"/>
  <c r="H24" i="60"/>
  <c r="H23" i="60"/>
  <c r="H22" i="60"/>
  <c r="S14" i="80"/>
  <c r="R14" i="80"/>
  <c r="E14" i="80"/>
  <c r="D14" i="80"/>
  <c r="S13" i="80"/>
  <c r="R13" i="80"/>
  <c r="Q13" i="80"/>
  <c r="P13" i="80"/>
  <c r="O13" i="80"/>
  <c r="N13" i="80"/>
  <c r="E13" i="80"/>
  <c r="Q12" i="80"/>
  <c r="S11" i="80"/>
  <c r="R11" i="80"/>
  <c r="O11" i="80"/>
  <c r="E11" i="80"/>
  <c r="S10" i="80"/>
  <c r="R10" i="80"/>
  <c r="E10" i="80"/>
  <c r="S9" i="80"/>
  <c r="R9" i="80"/>
  <c r="S8" i="80"/>
  <c r="S7" i="80"/>
  <c r="R7" i="80"/>
  <c r="E7" i="80"/>
  <c r="S6" i="80"/>
  <c r="R6" i="80"/>
  <c r="E6" i="80"/>
  <c r="D6" i="80"/>
  <c r="S14" i="44"/>
  <c r="R14" i="44"/>
  <c r="E14" i="44"/>
  <c r="D14" i="44"/>
  <c r="S13" i="44"/>
  <c r="R13" i="44"/>
  <c r="Q13" i="44"/>
  <c r="P13" i="44"/>
  <c r="O13" i="44"/>
  <c r="N13" i="44"/>
  <c r="E13" i="44"/>
  <c r="Q12" i="44"/>
  <c r="S11" i="44"/>
  <c r="R11" i="44"/>
  <c r="O11" i="44"/>
  <c r="E11" i="44"/>
  <c r="S10" i="44"/>
  <c r="R10" i="44"/>
  <c r="E10" i="44"/>
  <c r="S9" i="44"/>
  <c r="R9" i="44"/>
  <c r="S8" i="44"/>
  <c r="S7" i="44"/>
  <c r="R7" i="44"/>
  <c r="E7" i="44"/>
  <c r="S6" i="44"/>
  <c r="R6" i="44"/>
  <c r="E6" i="44"/>
  <c r="D6" i="44"/>
  <c r="F30" i="60"/>
  <c r="F29" i="60"/>
  <c r="F28" i="60"/>
  <c r="F27" i="60"/>
  <c r="F26" i="60"/>
  <c r="F25" i="60"/>
  <c r="F24" i="60"/>
  <c r="F23" i="60"/>
  <c r="F22" i="60"/>
  <c r="S14" i="42"/>
  <c r="R14" i="42"/>
  <c r="E14" i="42"/>
  <c r="D14" i="42"/>
  <c r="S13" i="42"/>
  <c r="R13" i="42"/>
  <c r="Q13" i="42"/>
  <c r="P13" i="42"/>
  <c r="O13" i="42"/>
  <c r="N13" i="42"/>
  <c r="E13" i="42"/>
  <c r="Q12" i="42"/>
  <c r="S11" i="42"/>
  <c r="R11" i="42"/>
  <c r="O11" i="42"/>
  <c r="E11" i="42"/>
  <c r="S10" i="42"/>
  <c r="R10" i="42"/>
  <c r="E10" i="42"/>
  <c r="S9" i="42"/>
  <c r="R9" i="42"/>
  <c r="S8" i="42"/>
  <c r="S7" i="42"/>
  <c r="R7" i="42"/>
  <c r="E7" i="42"/>
  <c r="S6" i="42"/>
  <c r="R6" i="42"/>
  <c r="E6" i="42"/>
  <c r="D6" i="42"/>
  <c r="S14" i="85"/>
  <c r="R14" i="85"/>
  <c r="O14" i="85"/>
  <c r="N14" i="85"/>
  <c r="E14" i="85"/>
  <c r="D14" i="85"/>
  <c r="S13" i="85"/>
  <c r="R13" i="85"/>
  <c r="Q13" i="85"/>
  <c r="P13" i="85"/>
  <c r="O13" i="85"/>
  <c r="N13" i="85"/>
  <c r="E13" i="85"/>
  <c r="S12" i="85"/>
  <c r="Q12" i="85"/>
  <c r="P12" i="85"/>
  <c r="N12" i="85"/>
  <c r="S11" i="85"/>
  <c r="R11" i="85"/>
  <c r="O11" i="85"/>
  <c r="E11" i="85"/>
  <c r="S10" i="85"/>
  <c r="R10" i="85"/>
  <c r="E10" i="85"/>
  <c r="S9" i="85"/>
  <c r="R9" i="85"/>
  <c r="S8" i="85"/>
  <c r="S7" i="85"/>
  <c r="R7" i="85"/>
  <c r="E7" i="85"/>
  <c r="S6" i="85"/>
  <c r="R6" i="85"/>
  <c r="E6" i="85"/>
  <c r="D6" i="85"/>
  <c r="S14" i="38"/>
  <c r="R14" i="38"/>
  <c r="O14" i="38"/>
  <c r="E14" i="38"/>
  <c r="D14" i="38"/>
  <c r="S13" i="38"/>
  <c r="R13" i="38"/>
  <c r="Q13" i="38"/>
  <c r="P13" i="38"/>
  <c r="O13" i="38"/>
  <c r="E13" i="38"/>
  <c r="S12" i="38"/>
  <c r="Q12" i="38"/>
  <c r="P12" i="38"/>
  <c r="S11" i="38"/>
  <c r="R11" i="38"/>
  <c r="O11" i="38"/>
  <c r="E11" i="38"/>
  <c r="S10" i="38"/>
  <c r="R10" i="38"/>
  <c r="E10" i="38"/>
  <c r="S9" i="38"/>
  <c r="R9" i="38"/>
  <c r="S8" i="38"/>
  <c r="R8" i="38"/>
  <c r="S7" i="38"/>
  <c r="R7" i="38"/>
  <c r="E7" i="38"/>
  <c r="S6" i="38"/>
  <c r="R6" i="38"/>
  <c r="E6" i="38"/>
  <c r="D6" i="38"/>
  <c r="M218" i="85"/>
  <c r="O217" i="85"/>
  <c r="M217" i="85"/>
  <c r="D30" i="60"/>
  <c r="D29" i="60"/>
  <c r="D28" i="60"/>
  <c r="D27" i="60"/>
  <c r="D26" i="60"/>
  <c r="D25" i="60"/>
  <c r="D24" i="60"/>
  <c r="D23" i="60"/>
  <c r="D22" i="60"/>
  <c r="M219" i="38"/>
  <c r="O218" i="38"/>
  <c r="M218" i="38"/>
  <c r="E30" i="60"/>
  <c r="E29" i="60"/>
  <c r="E28" i="60"/>
  <c r="E27" i="60"/>
  <c r="E26" i="60"/>
  <c r="E25" i="60"/>
  <c r="E24" i="60"/>
  <c r="E23" i="60"/>
  <c r="E22" i="60"/>
  <c r="S14" i="41"/>
  <c r="R14" i="41"/>
  <c r="E14" i="41"/>
  <c r="D14" i="41"/>
  <c r="S13" i="41"/>
  <c r="R13" i="41"/>
  <c r="Q13" i="41"/>
  <c r="P13" i="41"/>
  <c r="O13" i="41"/>
  <c r="N13" i="41"/>
  <c r="E13" i="41"/>
  <c r="Q12" i="41"/>
  <c r="S11" i="41"/>
  <c r="R11" i="41"/>
  <c r="O11" i="41"/>
  <c r="E11" i="41"/>
  <c r="S10" i="41"/>
  <c r="R10" i="41"/>
  <c r="E10" i="41"/>
  <c r="S9" i="41"/>
  <c r="R9" i="41"/>
  <c r="S8" i="41"/>
  <c r="S7" i="41"/>
  <c r="R7" i="41"/>
  <c r="E7" i="41"/>
  <c r="S6" i="41"/>
  <c r="R6" i="41"/>
  <c r="E6" i="41"/>
  <c r="D6" i="41"/>
  <c r="F7" i="60" l="1"/>
  <c r="F13" i="60"/>
  <c r="F14" i="60"/>
  <c r="E7" i="60"/>
  <c r="E10" i="60"/>
  <c r="E14" i="60"/>
  <c r="D10" i="60"/>
  <c r="G10" i="60"/>
  <c r="H10" i="60"/>
  <c r="I9" i="60"/>
  <c r="I11" i="60"/>
  <c r="F6" i="60"/>
  <c r="F8" i="60"/>
  <c r="E6" i="60"/>
  <c r="E9" i="60"/>
  <c r="E11" i="60"/>
  <c r="E12" i="60"/>
  <c r="D7" i="60"/>
  <c r="D9" i="60"/>
  <c r="D11" i="60"/>
  <c r="D13" i="60"/>
  <c r="G9" i="60"/>
  <c r="G11" i="60"/>
  <c r="H9" i="60"/>
  <c r="H11" i="60"/>
  <c r="I7" i="60"/>
  <c r="I13" i="60"/>
  <c r="I14" i="60"/>
  <c r="F10" i="60"/>
  <c r="D6" i="60"/>
  <c r="D12" i="60"/>
  <c r="G7" i="60"/>
  <c r="G13" i="60"/>
  <c r="G14" i="60"/>
  <c r="H7" i="60"/>
  <c r="H13" i="60"/>
  <c r="H14" i="60"/>
  <c r="I8" i="60"/>
  <c r="F9" i="60"/>
  <c r="F11" i="60"/>
  <c r="E8" i="60"/>
  <c r="E13" i="60"/>
  <c r="D8" i="60"/>
  <c r="D14" i="60"/>
  <c r="G6" i="60"/>
  <c r="G8" i="60"/>
  <c r="H6" i="60"/>
  <c r="H8" i="60"/>
  <c r="I10" i="60"/>
  <c r="F9" i="50"/>
  <c r="F16" i="49"/>
  <c r="E9" i="50"/>
  <c r="I9" i="50"/>
  <c r="I17" i="50"/>
  <c r="G9" i="50"/>
  <c r="G17" i="50"/>
  <c r="H16" i="37"/>
  <c r="E16" i="49"/>
  <c r="E15" i="49"/>
  <c r="S15" i="85"/>
  <c r="G16" i="47"/>
  <c r="G13" i="59"/>
  <c r="G17" i="47"/>
  <c r="G14" i="59"/>
  <c r="I13" i="59"/>
  <c r="I16" i="47"/>
  <c r="I14" i="59"/>
  <c r="I17" i="47"/>
  <c r="G10" i="47"/>
  <c r="G7" i="59"/>
  <c r="G9" i="47"/>
  <c r="G6" i="59"/>
  <c r="G12" i="47"/>
  <c r="G9" i="59"/>
  <c r="G13" i="47"/>
  <c r="G10" i="59"/>
  <c r="G14" i="47"/>
  <c r="G11" i="59"/>
  <c r="I7" i="59"/>
  <c r="I10" i="47"/>
  <c r="I6" i="59"/>
  <c r="I9" i="47"/>
  <c r="I9" i="59"/>
  <c r="I12" i="47"/>
  <c r="I10" i="59"/>
  <c r="I13" i="47"/>
  <c r="I11" i="59"/>
  <c r="I14" i="47"/>
  <c r="D16" i="37"/>
  <c r="I16" i="37"/>
  <c r="I16" i="49"/>
  <c r="G16" i="49"/>
  <c r="D17" i="37"/>
  <c r="D31" i="59"/>
  <c r="S59" i="54"/>
  <c r="S31" i="44"/>
  <c r="R59" i="54"/>
  <c r="R31" i="44"/>
  <c r="R31" i="41"/>
  <c r="F35" i="47"/>
  <c r="F29" i="59"/>
  <c r="H24" i="59"/>
  <c r="H30" i="47"/>
  <c r="F29" i="47"/>
  <c r="F23" i="59"/>
  <c r="F34" i="47"/>
  <c r="F28" i="59"/>
  <c r="F33" i="47"/>
  <c r="F27" i="59"/>
  <c r="H25" i="59"/>
  <c r="H31" i="47"/>
  <c r="R31" i="80"/>
  <c r="H22" i="59"/>
  <c r="H28" i="47"/>
  <c r="H23" i="59"/>
  <c r="H29" i="47"/>
  <c r="H27" i="59"/>
  <c r="H33" i="47"/>
  <c r="H29" i="59"/>
  <c r="H35" i="47"/>
  <c r="H30" i="59"/>
  <c r="H36" i="47"/>
  <c r="F36" i="47"/>
  <c r="F30" i="59"/>
  <c r="H26" i="59"/>
  <c r="H32" i="47"/>
  <c r="F30" i="47"/>
  <c r="F24" i="59"/>
  <c r="F31" i="47"/>
  <c r="F25" i="59"/>
  <c r="F32" i="47"/>
  <c r="F26" i="59"/>
  <c r="H28" i="59"/>
  <c r="H34" i="47"/>
  <c r="F28" i="47"/>
  <c r="F22" i="59"/>
  <c r="F17" i="50"/>
  <c r="H9" i="47"/>
  <c r="H6" i="59"/>
  <c r="H16" i="47"/>
  <c r="H13" i="59"/>
  <c r="H10" i="47"/>
  <c r="H7" i="59"/>
  <c r="H12" i="47"/>
  <c r="H9" i="59"/>
  <c r="H13" i="47"/>
  <c r="H10" i="59"/>
  <c r="H14" i="47"/>
  <c r="H11" i="59"/>
  <c r="H17" i="47"/>
  <c r="H14" i="59"/>
  <c r="H9" i="50"/>
  <c r="H16" i="49"/>
  <c r="H17" i="50"/>
  <c r="G28" i="47"/>
  <c r="G22" i="59"/>
  <c r="G29" i="47"/>
  <c r="G23" i="59"/>
  <c r="G30" i="47"/>
  <c r="G24" i="59"/>
  <c r="G31" i="47"/>
  <c r="G25" i="59"/>
  <c r="G32" i="47"/>
  <c r="G26" i="59"/>
  <c r="G33" i="47"/>
  <c r="G27" i="59"/>
  <c r="G34" i="47"/>
  <c r="G28" i="59"/>
  <c r="G35" i="47"/>
  <c r="G29" i="59"/>
  <c r="G36" i="47"/>
  <c r="G30" i="59"/>
  <c r="D9" i="47"/>
  <c r="D6" i="59"/>
  <c r="D9" i="50"/>
  <c r="D15" i="49"/>
  <c r="D16" i="49"/>
  <c r="D17" i="50"/>
  <c r="D10" i="47"/>
  <c r="D7" i="59"/>
  <c r="D12" i="47"/>
  <c r="D9" i="59"/>
  <c r="D13" i="47"/>
  <c r="D10" i="59"/>
  <c r="D14" i="47"/>
  <c r="D11" i="59"/>
  <c r="D16" i="47"/>
  <c r="D13" i="59"/>
  <c r="D17" i="47"/>
  <c r="D14" i="59"/>
  <c r="F16" i="37"/>
  <c r="F9" i="47"/>
  <c r="F6" i="59"/>
  <c r="F12" i="47"/>
  <c r="F9" i="59"/>
  <c r="F14" i="47"/>
  <c r="F11" i="59"/>
  <c r="F17" i="47"/>
  <c r="F14" i="59"/>
  <c r="F10" i="47"/>
  <c r="F7" i="59"/>
  <c r="F13" i="47"/>
  <c r="F10" i="59"/>
  <c r="F16" i="47"/>
  <c r="F13" i="59"/>
  <c r="S31" i="41"/>
  <c r="E28" i="47"/>
  <c r="E22" i="59"/>
  <c r="E29" i="47"/>
  <c r="E23" i="59"/>
  <c r="E30" i="47"/>
  <c r="E24" i="59"/>
  <c r="E31" i="47"/>
  <c r="E25" i="59"/>
  <c r="E32" i="47"/>
  <c r="E26" i="59"/>
  <c r="E33" i="47"/>
  <c r="E27" i="59"/>
  <c r="E34" i="47"/>
  <c r="E28" i="59"/>
  <c r="E35" i="47"/>
  <c r="E29" i="59"/>
  <c r="E36" i="47"/>
  <c r="E30" i="59"/>
  <c r="D28" i="47"/>
  <c r="D22" i="59"/>
  <c r="D29" i="47"/>
  <c r="D23" i="59"/>
  <c r="D30" i="47"/>
  <c r="D24" i="59"/>
  <c r="D31" i="47"/>
  <c r="D25" i="59"/>
  <c r="D32" i="47"/>
  <c r="D26" i="59"/>
  <c r="D33" i="47"/>
  <c r="D27" i="59"/>
  <c r="D34" i="47"/>
  <c r="D28" i="59"/>
  <c r="D35" i="47"/>
  <c r="D29" i="59"/>
  <c r="D36" i="47"/>
  <c r="D30" i="59"/>
  <c r="E9" i="47"/>
  <c r="E6" i="59"/>
  <c r="E10" i="47"/>
  <c r="E7" i="59"/>
  <c r="E11" i="47"/>
  <c r="E8" i="59"/>
  <c r="E12" i="47"/>
  <c r="E9" i="59"/>
  <c r="E13" i="47"/>
  <c r="E10" i="59"/>
  <c r="E14" i="47"/>
  <c r="E11" i="59"/>
  <c r="E16" i="47"/>
  <c r="E13" i="59"/>
  <c r="E17" i="47"/>
  <c r="E14" i="59"/>
  <c r="E17" i="50"/>
  <c r="I6" i="60"/>
  <c r="S31" i="80"/>
  <c r="S15" i="38"/>
  <c r="G24" i="47" l="1"/>
  <c r="D15" i="60"/>
  <c r="G25" i="47"/>
  <c r="E31" i="59"/>
  <c r="D24" i="47"/>
  <c r="D6" i="47"/>
  <c r="G31" i="60"/>
  <c r="E24" i="47"/>
  <c r="G31" i="59"/>
  <c r="H31" i="60"/>
  <c r="H25" i="47"/>
  <c r="H31" i="59"/>
  <c r="H24" i="47"/>
  <c r="E25" i="47"/>
  <c r="E31" i="60"/>
  <c r="E6" i="47"/>
  <c r="E15" i="60"/>
  <c r="D25" i="47"/>
  <c r="D31" i="60"/>
  <c r="G26" i="47" l="1"/>
  <c r="D26" i="47"/>
  <c r="E26" i="47"/>
  <c r="H26" i="47"/>
  <c r="P15" i="86" l="1"/>
  <c r="P14" i="38"/>
  <c r="Q14" i="85"/>
  <c r="P14" i="85"/>
  <c r="P15" i="53"/>
  <c r="Q14" i="38"/>
  <c r="E17" i="49" l="1"/>
  <c r="P14" i="86"/>
  <c r="D17" i="49"/>
  <c r="P14" i="53"/>
  <c r="P9" i="85"/>
  <c r="P9" i="38"/>
  <c r="R8" i="85" l="1"/>
  <c r="R17" i="86"/>
  <c r="R10" i="81"/>
  <c r="R17" i="81"/>
  <c r="R8" i="80"/>
  <c r="R10" i="54"/>
  <c r="R8" i="41"/>
  <c r="R17" i="54"/>
  <c r="R10" i="55"/>
  <c r="R8" i="42"/>
  <c r="R17" i="55"/>
  <c r="R10" i="86"/>
  <c r="R10" i="56"/>
  <c r="R8" i="44"/>
  <c r="R17" i="56"/>
  <c r="S11" i="86"/>
  <c r="R25" i="54"/>
  <c r="R25" i="55"/>
  <c r="R25" i="86"/>
  <c r="R25" i="56"/>
  <c r="R25" i="81"/>
  <c r="R12" i="86"/>
  <c r="R11" i="86"/>
  <c r="R11" i="54"/>
  <c r="R12" i="85"/>
  <c r="R6" i="86"/>
  <c r="S13" i="56"/>
  <c r="S13" i="86"/>
  <c r="S13" i="81"/>
  <c r="S13" i="54"/>
  <c r="S13" i="55"/>
  <c r="S12" i="86"/>
  <c r="S12" i="81"/>
  <c r="S12" i="54"/>
  <c r="S12" i="55"/>
  <c r="S12" i="56"/>
  <c r="S25" i="81"/>
  <c r="S25" i="54"/>
  <c r="S25" i="55"/>
  <c r="S25" i="86"/>
  <c r="S24" i="55"/>
  <c r="S25" i="56"/>
  <c r="S26" i="55"/>
  <c r="S26" i="54"/>
  <c r="S26" i="56"/>
  <c r="S26" i="86"/>
  <c r="S26" i="81"/>
  <c r="S11" i="53"/>
  <c r="R12" i="38"/>
  <c r="R6" i="53"/>
  <c r="D8" i="59" l="1"/>
  <c r="D11" i="47"/>
  <c r="H8" i="59"/>
  <c r="H11" i="47"/>
  <c r="F11" i="47"/>
  <c r="F8" i="59"/>
  <c r="I11" i="47"/>
  <c r="I8" i="59"/>
  <c r="S9" i="53"/>
  <c r="G11" i="47"/>
  <c r="G8" i="59"/>
  <c r="S9" i="86"/>
  <c r="R9" i="86"/>
  <c r="R9" i="54"/>
  <c r="R15" i="85"/>
  <c r="D12" i="59"/>
  <c r="D15" i="47"/>
  <c r="S24" i="81"/>
  <c r="S24" i="86"/>
  <c r="S24" i="54"/>
  <c r="S24" i="56"/>
  <c r="E12" i="59"/>
  <c r="E15" i="47"/>
  <c r="R15" i="38"/>
  <c r="S29" i="53" l="1"/>
  <c r="S29" i="86"/>
  <c r="H100" i="1"/>
  <c r="D15" i="59"/>
  <c r="D5" i="47"/>
  <c r="D7" i="47" s="1"/>
  <c r="E15" i="59"/>
  <c r="E5" i="47"/>
  <c r="E7" i="47" s="1"/>
  <c r="J46" i="81" l="1"/>
  <c r="J56" i="81"/>
  <c r="O231" i="1"/>
  <c r="O228" i="1"/>
  <c r="O227" i="1"/>
  <c r="O226" i="1"/>
  <c r="O223" i="1"/>
  <c r="O222" i="1"/>
  <c r="O215" i="1"/>
  <c r="O214" i="1"/>
  <c r="O213" i="1"/>
  <c r="O211" i="1"/>
  <c r="O210" i="1"/>
  <c r="O202" i="1"/>
  <c r="K53" i="53" s="1"/>
  <c r="O201" i="1"/>
  <c r="K52" i="53" s="1"/>
  <c r="O200" i="1"/>
  <c r="K51" i="53" s="1"/>
  <c r="O199" i="1"/>
  <c r="K50" i="53" s="1"/>
  <c r="O198" i="1"/>
  <c r="K49" i="53" s="1"/>
  <c r="O197" i="1"/>
  <c r="K48" i="53" s="1"/>
  <c r="O196" i="1"/>
  <c r="K47" i="53" s="1"/>
  <c r="O191" i="1"/>
  <c r="O190" i="1"/>
  <c r="O189" i="1"/>
  <c r="O186" i="1"/>
  <c r="O177" i="1"/>
  <c r="O176" i="1"/>
  <c r="O175" i="1"/>
  <c r="O173" i="1"/>
  <c r="O172" i="1"/>
  <c r="O171" i="1"/>
  <c r="O164" i="1"/>
  <c r="O163" i="1"/>
  <c r="O162" i="1"/>
  <c r="O160" i="1"/>
  <c r="O159" i="1"/>
  <c r="O158" i="1"/>
  <c r="O151" i="1"/>
  <c r="O150" i="1"/>
  <c r="O149" i="1"/>
  <c r="O147" i="1"/>
  <c r="O146" i="1"/>
  <c r="O145" i="1"/>
  <c r="O137" i="1"/>
  <c r="H231" i="1"/>
  <c r="G231" i="1"/>
  <c r="F231" i="1"/>
  <c r="H230" i="1"/>
  <c r="G230" i="1"/>
  <c r="F230" i="1"/>
  <c r="H228" i="1"/>
  <c r="G228" i="1"/>
  <c r="F228" i="1"/>
  <c r="E228" i="1"/>
  <c r="D228" i="1"/>
  <c r="H227" i="1"/>
  <c r="G227" i="1"/>
  <c r="F227" i="1"/>
  <c r="E227" i="1"/>
  <c r="D227" i="1"/>
  <c r="H226" i="1"/>
  <c r="G226" i="1"/>
  <c r="F226" i="1"/>
  <c r="E226" i="1"/>
  <c r="D226" i="1"/>
  <c r="F223" i="1"/>
  <c r="E223" i="1"/>
  <c r="D223" i="1"/>
  <c r="H222" i="1"/>
  <c r="G222" i="1"/>
  <c r="F222" i="1"/>
  <c r="E222" i="1"/>
  <c r="D222" i="1"/>
  <c r="E216" i="1"/>
  <c r="D216" i="1"/>
  <c r="H215" i="1"/>
  <c r="G215" i="1"/>
  <c r="F215" i="1"/>
  <c r="E215" i="1"/>
  <c r="D215" i="1"/>
  <c r="H214" i="1"/>
  <c r="G214" i="1"/>
  <c r="F214" i="1"/>
  <c r="E214" i="1"/>
  <c r="D214" i="1"/>
  <c r="H213" i="1"/>
  <c r="G213" i="1"/>
  <c r="F213" i="1"/>
  <c r="E213" i="1"/>
  <c r="D213" i="1"/>
  <c r="F211" i="1"/>
  <c r="E211" i="1"/>
  <c r="D211" i="1"/>
  <c r="F210" i="1"/>
  <c r="E210" i="1"/>
  <c r="D210" i="1"/>
  <c r="H209" i="1"/>
  <c r="G209" i="1"/>
  <c r="F209" i="1"/>
  <c r="E209" i="1"/>
  <c r="D209" i="1"/>
  <c r="H202" i="1"/>
  <c r="G202" i="1"/>
  <c r="F202" i="1"/>
  <c r="E202" i="1"/>
  <c r="D202" i="1"/>
  <c r="K23" i="86" s="1"/>
  <c r="H201" i="1"/>
  <c r="G201" i="1"/>
  <c r="F201" i="1"/>
  <c r="E201" i="1"/>
  <c r="D201" i="1"/>
  <c r="K22" i="86" s="1"/>
  <c r="H200" i="1"/>
  <c r="G200" i="1"/>
  <c r="F200" i="1"/>
  <c r="E200" i="1"/>
  <c r="D200" i="1"/>
  <c r="K21" i="86" s="1"/>
  <c r="H199" i="1"/>
  <c r="G199" i="1"/>
  <c r="F199" i="1"/>
  <c r="E199" i="1"/>
  <c r="D199" i="1"/>
  <c r="K20" i="86" s="1"/>
  <c r="H198" i="1"/>
  <c r="G198" i="1"/>
  <c r="F198" i="1"/>
  <c r="E198" i="1"/>
  <c r="D198" i="1"/>
  <c r="K19" i="86" s="1"/>
  <c r="H197" i="1"/>
  <c r="G197" i="1"/>
  <c r="F197" i="1"/>
  <c r="E197" i="1"/>
  <c r="D197" i="1"/>
  <c r="K18" i="86" s="1"/>
  <c r="H196" i="1"/>
  <c r="G196" i="1"/>
  <c r="F196" i="1"/>
  <c r="E196" i="1"/>
  <c r="D196" i="1"/>
  <c r="E195" i="1"/>
  <c r="D195" i="1"/>
  <c r="E194" i="1"/>
  <c r="D194" i="1"/>
  <c r="E193" i="1"/>
  <c r="D193" i="1"/>
  <c r="E192" i="1"/>
  <c r="D192" i="1"/>
  <c r="H191" i="1"/>
  <c r="G191" i="1"/>
  <c r="F191" i="1"/>
  <c r="E191" i="1"/>
  <c r="D191" i="1"/>
  <c r="H190" i="1"/>
  <c r="G190" i="1"/>
  <c r="F190" i="1"/>
  <c r="E190" i="1"/>
  <c r="D190" i="1"/>
  <c r="H189" i="1"/>
  <c r="G189" i="1"/>
  <c r="F189" i="1"/>
  <c r="E189" i="1"/>
  <c r="D189" i="1"/>
  <c r="F186" i="1"/>
  <c r="E186" i="1"/>
  <c r="D186" i="1"/>
  <c r="H185" i="1"/>
  <c r="H177" i="1"/>
  <c r="G177" i="1"/>
  <c r="F177" i="1"/>
  <c r="E177" i="1"/>
  <c r="D177" i="1"/>
  <c r="H176" i="1"/>
  <c r="G176" i="1"/>
  <c r="F176" i="1"/>
  <c r="E176" i="1"/>
  <c r="D176" i="1"/>
  <c r="H175" i="1"/>
  <c r="G175" i="1"/>
  <c r="F175" i="1"/>
  <c r="E175" i="1"/>
  <c r="D175" i="1"/>
  <c r="E173" i="1"/>
  <c r="D173" i="1"/>
  <c r="F172" i="1"/>
  <c r="E172" i="1"/>
  <c r="D172" i="1"/>
  <c r="H171" i="1"/>
  <c r="G171" i="1"/>
  <c r="F171" i="1"/>
  <c r="E171" i="1"/>
  <c r="D171" i="1"/>
  <c r="E165" i="1"/>
  <c r="D165" i="1"/>
  <c r="H164" i="1"/>
  <c r="G164" i="1"/>
  <c r="F164" i="1"/>
  <c r="E164" i="1"/>
  <c r="D164" i="1"/>
  <c r="H163" i="1"/>
  <c r="G163" i="1"/>
  <c r="F163" i="1"/>
  <c r="E163" i="1"/>
  <c r="D163" i="1"/>
  <c r="H162" i="1"/>
  <c r="G162" i="1"/>
  <c r="F162" i="1"/>
  <c r="E162" i="1"/>
  <c r="D162" i="1"/>
  <c r="E160" i="1"/>
  <c r="D160" i="1"/>
  <c r="F159" i="1"/>
  <c r="F158" i="1"/>
  <c r="E158" i="1"/>
  <c r="D158" i="1"/>
  <c r="E152" i="1"/>
  <c r="D152" i="1"/>
  <c r="H151" i="1"/>
  <c r="G151" i="1"/>
  <c r="F151" i="1"/>
  <c r="E151" i="1"/>
  <c r="D151" i="1"/>
  <c r="H150" i="1"/>
  <c r="G150" i="1"/>
  <c r="F150" i="1"/>
  <c r="E150" i="1"/>
  <c r="D150" i="1"/>
  <c r="H149" i="1"/>
  <c r="G149" i="1"/>
  <c r="F149" i="1"/>
  <c r="E149" i="1"/>
  <c r="D149" i="1"/>
  <c r="F147" i="1"/>
  <c r="E147" i="1"/>
  <c r="D147" i="1"/>
  <c r="F146" i="1"/>
  <c r="E146" i="1"/>
  <c r="D146" i="1"/>
  <c r="F145" i="1"/>
  <c r="E145" i="1"/>
  <c r="D145" i="1"/>
  <c r="H139" i="1"/>
  <c r="H138" i="1"/>
  <c r="H137" i="1"/>
  <c r="G137" i="1"/>
  <c r="F137" i="1"/>
  <c r="E137" i="1"/>
  <c r="D137" i="1"/>
  <c r="H136" i="1"/>
  <c r="H135" i="1"/>
  <c r="H134" i="1"/>
  <c r="H133" i="1"/>
  <c r="H132" i="1"/>
  <c r="H131" i="1"/>
  <c r="H130" i="1"/>
  <c r="H129" i="1"/>
  <c r="H125" i="1"/>
  <c r="H124" i="1"/>
  <c r="O114" i="1"/>
  <c r="O113" i="1"/>
  <c r="O111" i="1"/>
  <c r="O110" i="1"/>
  <c r="O99" i="1"/>
  <c r="O98" i="1"/>
  <c r="O97" i="1"/>
  <c r="O96" i="1"/>
  <c r="O95" i="1"/>
  <c r="O94" i="1"/>
  <c r="O93" i="1"/>
  <c r="O92" i="1"/>
  <c r="O91" i="1"/>
  <c r="O90" i="1"/>
  <c r="O89" i="1"/>
  <c r="J51" i="55"/>
  <c r="J51" i="54"/>
  <c r="O83" i="1"/>
  <c r="J51" i="53" s="1"/>
  <c r="O79" i="1"/>
  <c r="J47" i="53" s="1"/>
  <c r="O73" i="1"/>
  <c r="O61" i="1"/>
  <c r="O60" i="1"/>
  <c r="O59" i="1"/>
  <c r="O58" i="1"/>
  <c r="O57" i="1"/>
  <c r="O56" i="1"/>
  <c r="O55" i="1"/>
  <c r="O54" i="1"/>
  <c r="O53" i="1"/>
  <c r="O52" i="1"/>
  <c r="O51" i="1"/>
  <c r="O49" i="1"/>
  <c r="J43" i="53" s="1"/>
  <c r="O48" i="1"/>
  <c r="O47" i="1"/>
  <c r="O46" i="1"/>
  <c r="O45" i="1"/>
  <c r="O44" i="1"/>
  <c r="O43" i="1"/>
  <c r="O42" i="1"/>
  <c r="O41" i="1"/>
  <c r="O40" i="1"/>
  <c r="O39" i="1"/>
  <c r="O38" i="1"/>
  <c r="O34" i="1"/>
  <c r="O33" i="1"/>
  <c r="O32" i="1"/>
  <c r="O31" i="1"/>
  <c r="O30" i="1"/>
  <c r="O20" i="1"/>
  <c r="J28" i="56"/>
  <c r="J28" i="55"/>
  <c r="H99" i="1"/>
  <c r="G99" i="1"/>
  <c r="F99" i="1"/>
  <c r="E99" i="1"/>
  <c r="D99" i="1"/>
  <c r="H98" i="1"/>
  <c r="G98" i="1"/>
  <c r="F98" i="1"/>
  <c r="E98" i="1"/>
  <c r="D98" i="1"/>
  <c r="H97" i="1"/>
  <c r="G97" i="1"/>
  <c r="F97" i="1"/>
  <c r="E97" i="1"/>
  <c r="D97" i="1"/>
  <c r="H96" i="1"/>
  <c r="G96" i="1"/>
  <c r="F96" i="1"/>
  <c r="E96" i="1"/>
  <c r="D96" i="1"/>
  <c r="H95" i="1"/>
  <c r="G95" i="1"/>
  <c r="F95" i="1"/>
  <c r="E95" i="1"/>
  <c r="D95" i="1"/>
  <c r="H94" i="1"/>
  <c r="G94" i="1"/>
  <c r="F94" i="1"/>
  <c r="E94" i="1"/>
  <c r="D94" i="1"/>
  <c r="H93" i="1"/>
  <c r="G93" i="1"/>
  <c r="F93" i="1"/>
  <c r="E93" i="1"/>
  <c r="D93" i="1"/>
  <c r="H92" i="1"/>
  <c r="G92" i="1"/>
  <c r="F92" i="1"/>
  <c r="E92" i="1"/>
  <c r="D92" i="1"/>
  <c r="H91" i="1"/>
  <c r="G91" i="1"/>
  <c r="F91" i="1"/>
  <c r="E91" i="1"/>
  <c r="D91" i="1"/>
  <c r="H90" i="1"/>
  <c r="G90" i="1"/>
  <c r="F90" i="1"/>
  <c r="E90" i="1"/>
  <c r="D90" i="1"/>
  <c r="H89" i="1"/>
  <c r="G89" i="1"/>
  <c r="F89" i="1"/>
  <c r="E89" i="1"/>
  <c r="D89" i="1"/>
  <c r="E87" i="1"/>
  <c r="D87" i="1"/>
  <c r="H85" i="1"/>
  <c r="H84" i="1"/>
  <c r="H83" i="1"/>
  <c r="G83" i="1"/>
  <c r="F83" i="1"/>
  <c r="E83" i="1"/>
  <c r="D83" i="1"/>
  <c r="J21" i="86" s="1"/>
  <c r="H82" i="1"/>
  <c r="H81" i="1"/>
  <c r="H80" i="1"/>
  <c r="H79" i="1"/>
  <c r="G79" i="1"/>
  <c r="F79" i="1"/>
  <c r="E79" i="1"/>
  <c r="D79" i="1"/>
  <c r="H78" i="1"/>
  <c r="H77" i="1"/>
  <c r="H76" i="1"/>
  <c r="H75" i="1"/>
  <c r="H74" i="1"/>
  <c r="H73" i="1"/>
  <c r="G73" i="1"/>
  <c r="F73" i="1"/>
  <c r="E73" i="1"/>
  <c r="D73" i="1"/>
  <c r="H72" i="1"/>
  <c r="H71" i="1"/>
  <c r="H70" i="1"/>
  <c r="H69" i="1"/>
  <c r="H68" i="1"/>
  <c r="H67" i="1"/>
  <c r="H66" i="1"/>
  <c r="H65" i="1"/>
  <c r="H61" i="1"/>
  <c r="G61" i="1"/>
  <c r="F61" i="1"/>
  <c r="E61" i="1"/>
  <c r="D61" i="1"/>
  <c r="H60" i="1"/>
  <c r="G60" i="1"/>
  <c r="F60" i="1"/>
  <c r="E60" i="1"/>
  <c r="D60" i="1"/>
  <c r="H59" i="1"/>
  <c r="G59" i="1"/>
  <c r="F59" i="1"/>
  <c r="E59" i="1"/>
  <c r="D59" i="1"/>
  <c r="H58" i="1"/>
  <c r="G58" i="1"/>
  <c r="F58" i="1"/>
  <c r="E58" i="1"/>
  <c r="D58" i="1"/>
  <c r="H57" i="1"/>
  <c r="G57" i="1"/>
  <c r="F57" i="1"/>
  <c r="E57" i="1"/>
  <c r="D57" i="1"/>
  <c r="H56" i="1"/>
  <c r="G56" i="1"/>
  <c r="F56" i="1"/>
  <c r="E56" i="1"/>
  <c r="D56" i="1"/>
  <c r="H55" i="1"/>
  <c r="G55" i="1"/>
  <c r="F55" i="1"/>
  <c r="E55" i="1"/>
  <c r="D55" i="1"/>
  <c r="H54" i="1"/>
  <c r="G54" i="1"/>
  <c r="F54" i="1"/>
  <c r="E54" i="1"/>
  <c r="D54" i="1"/>
  <c r="H53" i="1"/>
  <c r="G53" i="1"/>
  <c r="F53" i="1"/>
  <c r="E53" i="1"/>
  <c r="D53" i="1"/>
  <c r="H52" i="1"/>
  <c r="G52" i="1"/>
  <c r="F52" i="1"/>
  <c r="E52" i="1"/>
  <c r="D52" i="1"/>
  <c r="H51" i="1"/>
  <c r="G51" i="1"/>
  <c r="F51" i="1"/>
  <c r="E51" i="1"/>
  <c r="D51" i="1"/>
  <c r="F49" i="1"/>
  <c r="E49" i="1"/>
  <c r="D49" i="1"/>
  <c r="H48" i="1"/>
  <c r="G48" i="1"/>
  <c r="F48" i="1"/>
  <c r="E48" i="1"/>
  <c r="D48" i="1"/>
  <c r="H47" i="1"/>
  <c r="G47" i="1"/>
  <c r="F47" i="1"/>
  <c r="E47" i="1"/>
  <c r="D47" i="1"/>
  <c r="H46" i="1"/>
  <c r="G46" i="1"/>
  <c r="F46" i="1"/>
  <c r="H45" i="1"/>
  <c r="G45" i="1"/>
  <c r="F45" i="1"/>
  <c r="E45" i="1"/>
  <c r="D45" i="1"/>
  <c r="H44" i="1"/>
  <c r="G44" i="1"/>
  <c r="F44" i="1"/>
  <c r="E44" i="1"/>
  <c r="D44" i="1"/>
  <c r="H43" i="1"/>
  <c r="G43" i="1"/>
  <c r="F43" i="1"/>
  <c r="E43" i="1"/>
  <c r="D43" i="1"/>
  <c r="H42" i="1"/>
  <c r="G42" i="1"/>
  <c r="F42" i="1"/>
  <c r="E42" i="1"/>
  <c r="D42" i="1"/>
  <c r="H41" i="1"/>
  <c r="G41" i="1"/>
  <c r="F41" i="1"/>
  <c r="E41" i="1"/>
  <c r="D41" i="1"/>
  <c r="H40" i="1"/>
  <c r="G40" i="1"/>
  <c r="F40" i="1"/>
  <c r="E40" i="1"/>
  <c r="D40" i="1"/>
  <c r="H39" i="1"/>
  <c r="G39" i="1"/>
  <c r="F39" i="1"/>
  <c r="E39" i="1"/>
  <c r="D39" i="1"/>
  <c r="H38" i="1"/>
  <c r="G38" i="1"/>
  <c r="F38" i="1"/>
  <c r="E38" i="1"/>
  <c r="D38" i="1"/>
  <c r="H35" i="1"/>
  <c r="H34" i="1"/>
  <c r="G34" i="1"/>
  <c r="F34" i="1"/>
  <c r="E34" i="1"/>
  <c r="D34" i="1"/>
  <c r="H33" i="1"/>
  <c r="G33" i="1"/>
  <c r="F33" i="1"/>
  <c r="E33" i="1"/>
  <c r="D33" i="1"/>
  <c r="H32" i="1"/>
  <c r="G32" i="1"/>
  <c r="F32" i="1"/>
  <c r="E32" i="1"/>
  <c r="D32" i="1"/>
  <c r="H31" i="1"/>
  <c r="G31" i="1"/>
  <c r="F31" i="1"/>
  <c r="E31" i="1"/>
  <c r="D31" i="1"/>
  <c r="H30" i="1"/>
  <c r="G30" i="1"/>
  <c r="F30" i="1"/>
  <c r="E30" i="1"/>
  <c r="D30" i="1"/>
  <c r="H29" i="1"/>
  <c r="H28" i="1"/>
  <c r="H27" i="1"/>
  <c r="H26" i="1"/>
  <c r="H25" i="1"/>
  <c r="H22" i="1"/>
  <c r="H21" i="1"/>
  <c r="H20" i="1"/>
  <c r="G20" i="1"/>
  <c r="F20" i="1"/>
  <c r="E20" i="1"/>
  <c r="D20" i="1"/>
  <c r="H19" i="1"/>
  <c r="H18" i="1"/>
  <c r="H17" i="1"/>
  <c r="H16" i="1"/>
  <c r="H15" i="1"/>
  <c r="H14" i="1"/>
  <c r="H13" i="1"/>
  <c r="H12" i="1"/>
  <c r="H8" i="1"/>
  <c r="H7" i="1"/>
  <c r="H6" i="1"/>
  <c r="J58" i="53" l="1"/>
  <c r="J58" i="55"/>
  <c r="K58" i="55"/>
  <c r="J31" i="90"/>
  <c r="J47" i="81"/>
  <c r="J58" i="54"/>
  <c r="J24" i="80"/>
  <c r="K58" i="54"/>
  <c r="J18" i="56"/>
  <c r="K7" i="56"/>
  <c r="K18" i="54"/>
  <c r="K19" i="53"/>
  <c r="K21" i="55"/>
  <c r="K23" i="53"/>
  <c r="J7" i="56"/>
  <c r="J20" i="56"/>
  <c r="J21" i="55"/>
  <c r="K18" i="56"/>
  <c r="K19" i="55"/>
  <c r="K20" i="54"/>
  <c r="K21" i="53"/>
  <c r="K22" i="56"/>
  <c r="K23" i="55"/>
  <c r="J8" i="56"/>
  <c r="J21" i="56"/>
  <c r="K18" i="53"/>
  <c r="K19" i="56"/>
  <c r="K20" i="55"/>
  <c r="K21" i="54"/>
  <c r="K22" i="53"/>
  <c r="K23" i="56"/>
  <c r="J22" i="56"/>
  <c r="K20" i="56"/>
  <c r="J21" i="53"/>
  <c r="K22" i="54"/>
  <c r="J19" i="56"/>
  <c r="J21" i="54"/>
  <c r="J23" i="56"/>
  <c r="K8" i="56"/>
  <c r="K18" i="55"/>
  <c r="K19" i="54"/>
  <c r="K20" i="53"/>
  <c r="K21" i="56"/>
  <c r="K22" i="55"/>
  <c r="K23" i="54"/>
  <c r="J8" i="44"/>
  <c r="J10" i="44"/>
  <c r="J6" i="44"/>
  <c r="K11" i="44"/>
  <c r="J7" i="44"/>
  <c r="J13" i="44"/>
  <c r="J14" i="44"/>
  <c r="K13" i="44"/>
  <c r="K28" i="54"/>
  <c r="K28" i="56"/>
  <c r="J11" i="44"/>
  <c r="J9" i="44"/>
  <c r="J17" i="86"/>
  <c r="J17" i="56"/>
  <c r="K17" i="55"/>
  <c r="J12" i="44"/>
  <c r="J13" i="86"/>
  <c r="J16" i="56"/>
  <c r="J17" i="53"/>
  <c r="J25" i="86"/>
  <c r="K17" i="86"/>
  <c r="K17" i="56"/>
  <c r="J13" i="53"/>
  <c r="J17" i="54"/>
  <c r="J25" i="53"/>
  <c r="J28" i="54"/>
  <c r="K16" i="86"/>
  <c r="K17" i="53"/>
  <c r="J6" i="56"/>
  <c r="J13" i="54"/>
  <c r="J17" i="55"/>
  <c r="J26" i="56"/>
  <c r="K16" i="53"/>
  <c r="K17" i="54"/>
  <c r="K28" i="55"/>
  <c r="I24" i="48" l="1"/>
  <c r="H14" i="48"/>
  <c r="H16" i="48"/>
  <c r="J15" i="44"/>
  <c r="H5" i="48" l="1"/>
  <c r="D11" i="86" l="1"/>
  <c r="D9" i="85"/>
  <c r="D9" i="38"/>
  <c r="D11" i="53"/>
  <c r="D15" i="53" l="1"/>
  <c r="D15" i="86"/>
  <c r="D14" i="86" l="1"/>
  <c r="D14" i="53"/>
  <c r="O14" i="44" l="1"/>
  <c r="O14" i="42"/>
  <c r="O14" i="41"/>
  <c r="N14" i="44"/>
  <c r="N14" i="42"/>
  <c r="N14" i="41"/>
  <c r="S6" i="54" l="1"/>
  <c r="S12" i="41"/>
  <c r="S6" i="55"/>
  <c r="S12" i="42"/>
  <c r="H123" i="1"/>
  <c r="K6" i="56" s="1"/>
  <c r="S6" i="56"/>
  <c r="S12" i="44"/>
  <c r="S6" i="81"/>
  <c r="S12" i="80"/>
  <c r="R6" i="54"/>
  <c r="R12" i="41"/>
  <c r="R12" i="42"/>
  <c r="R6" i="55"/>
  <c r="R12" i="44"/>
  <c r="R6" i="56"/>
  <c r="R6" i="81"/>
  <c r="R12" i="80"/>
  <c r="H17" i="37"/>
  <c r="F17" i="37"/>
  <c r="G12" i="60" l="1"/>
  <c r="K12" i="44"/>
  <c r="F12" i="60"/>
  <c r="S15" i="41"/>
  <c r="I12" i="60"/>
  <c r="S15" i="80"/>
  <c r="H12" i="60"/>
  <c r="S15" i="44"/>
  <c r="I12" i="59"/>
  <c r="I15" i="47"/>
  <c r="R15" i="80"/>
  <c r="H15" i="47"/>
  <c r="H12" i="59"/>
  <c r="R15" i="44"/>
  <c r="F15" i="47"/>
  <c r="F12" i="59"/>
  <c r="R15" i="41"/>
  <c r="G15" i="47"/>
  <c r="G12" i="59"/>
  <c r="H15" i="48" l="1"/>
  <c r="K36" i="81"/>
  <c r="K28" i="80"/>
  <c r="I34" i="48"/>
  <c r="F6" i="47"/>
  <c r="F15" i="60"/>
  <c r="H6" i="47"/>
  <c r="H15" i="60"/>
  <c r="I15" i="60"/>
  <c r="I6" i="47"/>
  <c r="I15" i="59"/>
  <c r="I5" i="47"/>
  <c r="H5" i="47"/>
  <c r="H15" i="59"/>
  <c r="F15" i="59"/>
  <c r="F5" i="47"/>
  <c r="F7" i="47" l="1"/>
  <c r="H7" i="47"/>
  <c r="I7" i="47"/>
  <c r="M13" i="91" l="1"/>
  <c r="S11" i="81"/>
  <c r="S11" i="54"/>
  <c r="S11" i="56"/>
  <c r="S11" i="55"/>
  <c r="R12" i="54"/>
  <c r="R12" i="81"/>
  <c r="R12" i="55"/>
  <c r="R12" i="56"/>
  <c r="R11" i="81"/>
  <c r="R11" i="55"/>
  <c r="R11" i="56"/>
  <c r="S9" i="55" l="1"/>
  <c r="S9" i="56"/>
  <c r="S9" i="54"/>
  <c r="S9" i="81"/>
  <c r="Q14" i="80"/>
  <c r="R9" i="56"/>
  <c r="R9" i="55"/>
  <c r="R9" i="81"/>
  <c r="P14" i="80"/>
  <c r="Q14" i="42"/>
  <c r="P14" i="41"/>
  <c r="Q14" i="44"/>
  <c r="P14" i="42"/>
  <c r="P14" i="44"/>
  <c r="Q14" i="41"/>
  <c r="O14" i="80"/>
  <c r="N14" i="80"/>
  <c r="S29" i="54" l="1"/>
  <c r="I17" i="49"/>
  <c r="P9" i="80"/>
  <c r="H17" i="49"/>
  <c r="G17" i="49"/>
  <c r="Q9" i="80"/>
  <c r="F17" i="49"/>
  <c r="Q9" i="44"/>
  <c r="P9" i="42"/>
  <c r="P9" i="41"/>
  <c r="P9" i="44"/>
  <c r="I17" i="37"/>
  <c r="O216" i="1" l="1"/>
  <c r="H158" i="1"/>
  <c r="O165" i="1"/>
  <c r="O192" i="1"/>
  <c r="H211" i="1"/>
  <c r="H224" i="1"/>
  <c r="H187" i="1"/>
  <c r="G211" i="1"/>
  <c r="H147" i="1"/>
  <c r="I12" i="49"/>
  <c r="O152" i="1"/>
  <c r="H12" i="49"/>
  <c r="G186" i="1"/>
  <c r="H146" i="1"/>
  <c r="H210" i="1"/>
  <c r="H223" i="1"/>
  <c r="G172" i="1"/>
  <c r="H186" i="1"/>
  <c r="H159" i="1"/>
  <c r="G146" i="1"/>
  <c r="G159" i="1"/>
  <c r="H172" i="1"/>
  <c r="G210" i="1"/>
  <c r="G223" i="1"/>
  <c r="H165" i="1"/>
  <c r="F165" i="1"/>
  <c r="G165" i="1"/>
  <c r="F152" i="1"/>
  <c r="G152" i="1"/>
  <c r="H152" i="1"/>
  <c r="H173" i="1"/>
  <c r="F173" i="1"/>
  <c r="G173" i="1"/>
  <c r="H160" i="1"/>
  <c r="F160" i="1"/>
  <c r="G160" i="1"/>
  <c r="H216" i="1"/>
  <c r="G216" i="1"/>
  <c r="F216" i="1"/>
  <c r="H192" i="1"/>
  <c r="G192" i="1"/>
  <c r="F192" i="1"/>
  <c r="H145" i="1" l="1"/>
  <c r="K9" i="44" s="1"/>
  <c r="G158" i="1"/>
  <c r="Y117" i="5"/>
  <c r="H12" i="48" l="1"/>
  <c r="N10" i="56"/>
  <c r="N10" i="81"/>
  <c r="N10" i="55"/>
  <c r="N12" i="41"/>
  <c r="N6" i="54"/>
  <c r="N10" i="54"/>
  <c r="N6" i="55"/>
  <c r="N12" i="42"/>
  <c r="N6" i="56"/>
  <c r="N12" i="44"/>
  <c r="N6" i="81"/>
  <c r="N12" i="80"/>
  <c r="L8" i="81" l="1"/>
  <c r="L18" i="81"/>
  <c r="L22" i="81"/>
  <c r="L7" i="56"/>
  <c r="H174" i="1"/>
  <c r="L19" i="81"/>
  <c r="L23" i="81"/>
  <c r="L26" i="81"/>
  <c r="L8" i="56"/>
  <c r="H148" i="1"/>
  <c r="L20" i="81"/>
  <c r="L26" i="56"/>
  <c r="L7" i="81"/>
  <c r="L21" i="81"/>
  <c r="Q10" i="90"/>
  <c r="J188" i="1"/>
  <c r="P10" i="81"/>
  <c r="P15" i="54"/>
  <c r="P12" i="54"/>
  <c r="P10" i="54"/>
  <c r="P11" i="54"/>
  <c r="P12" i="41"/>
  <c r="P6" i="54"/>
  <c r="P12" i="55"/>
  <c r="P10" i="55"/>
  <c r="P11" i="55"/>
  <c r="L16" i="81"/>
  <c r="L12" i="56"/>
  <c r="L6" i="81"/>
  <c r="L10" i="81"/>
  <c r="L6" i="80"/>
  <c r="H161" i="1"/>
  <c r="L7" i="80"/>
  <c r="L13" i="80"/>
  <c r="L6" i="56"/>
  <c r="L10" i="56"/>
  <c r="L12" i="81"/>
  <c r="L17" i="81"/>
  <c r="L28" i="81"/>
  <c r="L9" i="80"/>
  <c r="L14" i="56"/>
  <c r="P15" i="81"/>
  <c r="P15" i="55"/>
  <c r="P6" i="55"/>
  <c r="P12" i="42"/>
  <c r="P15" i="56"/>
  <c r="P12" i="56"/>
  <c r="P10" i="56"/>
  <c r="P11" i="56"/>
  <c r="P12" i="44"/>
  <c r="P6" i="56"/>
  <c r="P12" i="81"/>
  <c r="P11" i="81"/>
  <c r="P12" i="80"/>
  <c r="P6" i="81"/>
  <c r="L12" i="80"/>
  <c r="L11" i="80"/>
  <c r="L8" i="80"/>
  <c r="L14" i="80"/>
  <c r="I15" i="49" l="1"/>
  <c r="H15" i="49"/>
  <c r="F15" i="49"/>
  <c r="G15" i="49"/>
  <c r="H188" i="1"/>
  <c r="J225" i="1"/>
  <c r="J212" i="1"/>
  <c r="P9" i="54"/>
  <c r="P14" i="54"/>
  <c r="O10" i="80"/>
  <c r="P14" i="56"/>
  <c r="P9" i="56"/>
  <c r="P9" i="55"/>
  <c r="P9" i="81"/>
  <c r="P14" i="55"/>
  <c r="P14" i="81"/>
  <c r="Q10" i="80"/>
  <c r="K10" i="90" l="1"/>
  <c r="J45" i="81"/>
  <c r="J41" i="81"/>
  <c r="J55" i="81"/>
  <c r="O87" i="1"/>
  <c r="J55" i="53" s="1"/>
  <c r="K47" i="81"/>
  <c r="H10" i="1"/>
  <c r="H23" i="1"/>
  <c r="H49" i="1"/>
  <c r="G49" i="1"/>
  <c r="H63" i="1"/>
  <c r="G36" i="1"/>
  <c r="J12" i="55" s="1"/>
  <c r="H36" i="1"/>
  <c r="O36" i="1"/>
  <c r="J42" i="53" s="1"/>
  <c r="F36" i="1"/>
  <c r="H87" i="1"/>
  <c r="F87" i="1"/>
  <c r="G87" i="1"/>
  <c r="U10" i="90" l="1"/>
  <c r="K26" i="80"/>
  <c r="J13" i="48"/>
  <c r="I32" i="48"/>
  <c r="J13" i="55"/>
  <c r="J13" i="56"/>
  <c r="J12" i="56"/>
  <c r="J11" i="56"/>
  <c r="J43" i="81"/>
  <c r="J42" i="81"/>
  <c r="H62" i="1"/>
  <c r="J15" i="56"/>
  <c r="H9" i="1"/>
  <c r="J10" i="56"/>
  <c r="J12" i="54"/>
  <c r="J25" i="54"/>
  <c r="J25" i="55"/>
  <c r="J25" i="56"/>
  <c r="H86" i="1"/>
  <c r="J54" i="81" l="1"/>
  <c r="J44" i="81"/>
  <c r="J40" i="81"/>
  <c r="K40" i="81"/>
  <c r="J9" i="56"/>
  <c r="H127" i="1"/>
  <c r="J14" i="56"/>
  <c r="J24" i="56"/>
  <c r="K10" i="56" l="1"/>
  <c r="U57" i="81"/>
  <c r="T57" i="81"/>
  <c r="U57" i="56"/>
  <c r="T57" i="56"/>
  <c r="U57" i="55"/>
  <c r="T57" i="55"/>
  <c r="J59" i="91" l="1"/>
  <c r="J39" i="81"/>
  <c r="R59" i="55"/>
  <c r="S59" i="55"/>
  <c r="R59" i="81"/>
  <c r="S59" i="81"/>
  <c r="R59" i="56"/>
  <c r="S59" i="56"/>
  <c r="S31" i="42"/>
  <c r="F25" i="47" l="1"/>
  <c r="F31" i="60"/>
  <c r="R31" i="42"/>
  <c r="D12" i="91" l="1"/>
  <c r="D13" i="91"/>
  <c r="D9" i="90"/>
  <c r="D11" i="91"/>
  <c r="D12" i="54"/>
  <c r="D13" i="54"/>
  <c r="D11" i="54"/>
  <c r="D12" i="81"/>
  <c r="D9" i="42"/>
  <c r="D13" i="81"/>
  <c r="D9" i="44"/>
  <c r="D12" i="55"/>
  <c r="D9" i="80"/>
  <c r="D13" i="56"/>
  <c r="D12" i="56"/>
  <c r="D13" i="55"/>
  <c r="F24" i="47"/>
  <c r="F26" i="47" s="1"/>
  <c r="F31" i="59"/>
  <c r="D15" i="91" l="1"/>
  <c r="D15" i="54"/>
  <c r="D15" i="55"/>
  <c r="D15" i="56"/>
  <c r="D11" i="81"/>
  <c r="D11" i="55"/>
  <c r="D11" i="56"/>
  <c r="D15" i="81"/>
  <c r="D14" i="91" l="1"/>
  <c r="D14" i="54"/>
  <c r="D14" i="55"/>
  <c r="D14" i="81"/>
  <c r="D14" i="56"/>
  <c r="G13" i="91" l="1"/>
  <c r="I23" i="54" l="1"/>
  <c r="I22" i="54"/>
  <c r="I21" i="54"/>
  <c r="I20" i="54"/>
  <c r="I19" i="54"/>
  <c r="I18" i="54"/>
  <c r="AE8" i="64" l="1"/>
  <c r="P8" i="41"/>
  <c r="I28" i="54"/>
  <c r="I17" i="54" l="1"/>
  <c r="L13" i="56" l="1"/>
  <c r="L13" i="81"/>
  <c r="L15" i="81"/>
  <c r="L14" i="81" l="1"/>
  <c r="I25" i="54" l="1"/>
  <c r="I24" i="54" l="1"/>
  <c r="I26" i="54"/>
  <c r="I15" i="54" l="1"/>
  <c r="I13" i="54" l="1"/>
  <c r="I25" i="63" l="1"/>
  <c r="H13" i="91" l="1"/>
  <c r="G10" i="91" l="1"/>
  <c r="I23" i="81" l="1"/>
  <c r="I23" i="56"/>
  <c r="I22" i="81"/>
  <c r="I22" i="56"/>
  <c r="I21" i="81"/>
  <c r="I21" i="56"/>
  <c r="I20" i="81"/>
  <c r="I20" i="56"/>
  <c r="I19" i="81"/>
  <c r="I19" i="56"/>
  <c r="I18" i="81"/>
  <c r="I18" i="56"/>
  <c r="I8" i="81"/>
  <c r="I8" i="56"/>
  <c r="I7" i="81"/>
  <c r="I7" i="56"/>
  <c r="I25" i="81" l="1"/>
  <c r="I25" i="56"/>
  <c r="I26" i="81"/>
  <c r="I11" i="80"/>
  <c r="I13" i="80"/>
  <c r="I14" i="44"/>
  <c r="I10" i="80"/>
  <c r="I14" i="80"/>
  <c r="I13" i="63" l="1"/>
  <c r="I11" i="63"/>
  <c r="I15" i="81"/>
  <c r="I15" i="56"/>
  <c r="P8" i="90"/>
  <c r="P8" i="80"/>
  <c r="I9" i="80"/>
  <c r="I28" i="81"/>
  <c r="H14" i="63"/>
  <c r="I13" i="81"/>
  <c r="I11" i="81"/>
  <c r="I17" i="56"/>
  <c r="I11" i="56"/>
  <c r="I17" i="81"/>
  <c r="I13" i="56"/>
  <c r="I24" i="81"/>
  <c r="I12" i="81"/>
  <c r="I12" i="56"/>
  <c r="I10" i="63"/>
  <c r="I14" i="63"/>
  <c r="I9" i="63" l="1"/>
  <c r="I231" i="1"/>
  <c r="I230" i="1"/>
  <c r="I228" i="1"/>
  <c r="I227" i="1"/>
  <c r="I226" i="1"/>
  <c r="I225" i="1"/>
  <c r="I224" i="1"/>
  <c r="I223" i="1"/>
  <c r="I222" i="1"/>
  <c r="I216" i="1"/>
  <c r="I215" i="1"/>
  <c r="I214" i="1"/>
  <c r="I213" i="1"/>
  <c r="I212" i="1"/>
  <c r="I211" i="1"/>
  <c r="I210" i="1"/>
  <c r="I209" i="1"/>
  <c r="I202" i="1"/>
  <c r="I201" i="1"/>
  <c r="I200" i="1"/>
  <c r="I199" i="1"/>
  <c r="I198" i="1"/>
  <c r="I197" i="1"/>
  <c r="I196" i="1"/>
  <c r="I192" i="1"/>
  <c r="I191" i="1"/>
  <c r="I190" i="1"/>
  <c r="I189" i="1"/>
  <c r="I188" i="1"/>
  <c r="I187" i="1"/>
  <c r="I186" i="1"/>
  <c r="I185" i="1"/>
  <c r="I177" i="1"/>
  <c r="I176" i="1"/>
  <c r="I175" i="1"/>
  <c r="I174" i="1"/>
  <c r="I173" i="1"/>
  <c r="I172" i="1"/>
  <c r="I165" i="1"/>
  <c r="I164" i="1"/>
  <c r="I163" i="1"/>
  <c r="I162" i="1"/>
  <c r="I161" i="1"/>
  <c r="I160" i="1"/>
  <c r="I159" i="1"/>
  <c r="I158" i="1"/>
  <c r="I152" i="1"/>
  <c r="I151" i="1"/>
  <c r="I150" i="1"/>
  <c r="I149" i="1"/>
  <c r="I148" i="1"/>
  <c r="I147" i="1"/>
  <c r="I146" i="1"/>
  <c r="I145" i="1"/>
  <c r="I139" i="1"/>
  <c r="I138" i="1"/>
  <c r="I137" i="1"/>
  <c r="I136" i="1"/>
  <c r="I135" i="1"/>
  <c r="I134" i="1"/>
  <c r="I133" i="1"/>
  <c r="I132" i="1"/>
  <c r="I131" i="1"/>
  <c r="I130" i="1"/>
  <c r="I129" i="1"/>
  <c r="I127" i="1"/>
  <c r="I125" i="1"/>
  <c r="I124" i="1"/>
  <c r="I123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0" i="1"/>
  <c r="I99" i="1"/>
  <c r="I98" i="1"/>
  <c r="I97" i="1"/>
  <c r="I96" i="1"/>
  <c r="I95" i="1"/>
  <c r="I94" i="1"/>
  <c r="I93" i="1"/>
  <c r="I92" i="1"/>
  <c r="I91" i="1"/>
  <c r="I90" i="1"/>
  <c r="I89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49" i="1"/>
  <c r="I48" i="1"/>
  <c r="I47" i="1"/>
  <c r="I46" i="1"/>
  <c r="I45" i="1"/>
  <c r="I44" i="1"/>
  <c r="I43" i="1"/>
  <c r="I42" i="1"/>
  <c r="I41" i="1"/>
  <c r="I40" i="1"/>
  <c r="I39" i="1"/>
  <c r="I38" i="1"/>
  <c r="I36" i="1"/>
  <c r="I35" i="1"/>
  <c r="I34" i="1"/>
  <c r="I33" i="1"/>
  <c r="I32" i="1"/>
  <c r="I31" i="1"/>
  <c r="I30" i="1"/>
  <c r="I29" i="1"/>
  <c r="I28" i="1"/>
  <c r="I27" i="1"/>
  <c r="I26" i="1"/>
  <c r="I25" i="1"/>
  <c r="I23" i="1"/>
  <c r="I22" i="1"/>
  <c r="I21" i="1"/>
  <c r="I20" i="1"/>
  <c r="I19" i="1"/>
  <c r="I18" i="1"/>
  <c r="I17" i="1"/>
  <c r="I16" i="1"/>
  <c r="I15" i="1"/>
  <c r="I14" i="1"/>
  <c r="I13" i="1"/>
  <c r="I12" i="1"/>
  <c r="I10" i="1"/>
  <c r="I9" i="1"/>
  <c r="I8" i="1"/>
  <c r="I7" i="1"/>
  <c r="I6" i="1"/>
  <c r="I114" i="32"/>
  <c r="I112" i="32"/>
  <c r="I111" i="32"/>
  <c r="I110" i="32"/>
  <c r="I109" i="32"/>
  <c r="I108" i="32"/>
  <c r="I107" i="32"/>
  <c r="I106" i="32"/>
  <c r="I104" i="32"/>
  <c r="I99" i="32"/>
  <c r="I98" i="32"/>
  <c r="I97" i="32"/>
  <c r="I96" i="32"/>
  <c r="I94" i="32"/>
  <c r="I93" i="32"/>
  <c r="I91" i="32"/>
  <c r="I78" i="32"/>
  <c r="I77" i="32"/>
  <c r="I75" i="32"/>
  <c r="I74" i="32"/>
  <c r="I73" i="32"/>
  <c r="I70" i="32"/>
  <c r="I69" i="32"/>
  <c r="I67" i="32"/>
  <c r="I61" i="32"/>
  <c r="I60" i="32"/>
  <c r="I59" i="32"/>
  <c r="I58" i="32"/>
  <c r="I56" i="32"/>
  <c r="I55" i="32"/>
  <c r="I54" i="32"/>
  <c r="I53" i="32"/>
  <c r="I48" i="32"/>
  <c r="I47" i="32"/>
  <c r="I46" i="32"/>
  <c r="I45" i="32"/>
  <c r="I43" i="32"/>
  <c r="I42" i="32"/>
  <c r="I41" i="32"/>
  <c r="I40" i="32"/>
  <c r="I35" i="32"/>
  <c r="I34" i="32"/>
  <c r="I33" i="32"/>
  <c r="I32" i="32"/>
  <c r="I30" i="32"/>
  <c r="I29" i="32"/>
  <c r="I28" i="32"/>
  <c r="I27" i="32"/>
  <c r="I25" i="32"/>
  <c r="I22" i="32"/>
  <c r="I21" i="32"/>
  <c r="I20" i="32"/>
  <c r="I19" i="32"/>
  <c r="I18" i="32"/>
  <c r="I17" i="32"/>
  <c r="I16" i="32"/>
  <c r="I15" i="32"/>
  <c r="I14" i="32"/>
  <c r="I13" i="32"/>
  <c r="I12" i="32"/>
  <c r="H163" i="32"/>
  <c r="H23" i="81"/>
  <c r="H19" i="81"/>
  <c r="H22" i="81"/>
  <c r="H21" i="81"/>
  <c r="H18" i="81"/>
  <c r="I146" i="32" l="1"/>
  <c r="I150" i="32"/>
  <c r="I160" i="32"/>
  <c r="I165" i="32"/>
  <c r="I173" i="32"/>
  <c r="I176" i="32"/>
  <c r="I188" i="32"/>
  <c r="I192" i="32"/>
  <c r="M20" i="81"/>
  <c r="I210" i="32"/>
  <c r="I223" i="32"/>
  <c r="I227" i="32"/>
  <c r="J20" i="81"/>
  <c r="K20" i="81"/>
  <c r="M7" i="81"/>
  <c r="I147" i="32"/>
  <c r="I151" i="32"/>
  <c r="H159" i="32"/>
  <c r="H161" i="32"/>
  <c r="P10" i="90"/>
  <c r="M21" i="81"/>
  <c r="I211" i="32"/>
  <c r="I224" i="32"/>
  <c r="H231" i="32"/>
  <c r="J11" i="80"/>
  <c r="J21" i="81"/>
  <c r="K7" i="81"/>
  <c r="K21" i="81"/>
  <c r="M8" i="81"/>
  <c r="I133" i="32"/>
  <c r="I148" i="32"/>
  <c r="I152" i="32"/>
  <c r="I159" i="32"/>
  <c r="I161" i="32"/>
  <c r="I163" i="32"/>
  <c r="I178" i="32"/>
  <c r="I186" i="32"/>
  <c r="I190" i="32"/>
  <c r="M18" i="81"/>
  <c r="M22" i="81"/>
  <c r="M25" i="56"/>
  <c r="I216" i="32"/>
  <c r="I225" i="32"/>
  <c r="I229" i="32"/>
  <c r="I231" i="32"/>
  <c r="J7" i="81"/>
  <c r="J18" i="81"/>
  <c r="J22" i="81"/>
  <c r="K8" i="81"/>
  <c r="K18" i="81"/>
  <c r="K22" i="81"/>
  <c r="H160" i="32"/>
  <c r="I164" i="32"/>
  <c r="I172" i="32"/>
  <c r="H176" i="32"/>
  <c r="I187" i="32"/>
  <c r="I191" i="32"/>
  <c r="M19" i="81"/>
  <c r="M23" i="81"/>
  <c r="M25" i="81"/>
  <c r="M26" i="81"/>
  <c r="J8" i="81"/>
  <c r="J19" i="81"/>
  <c r="J23" i="81"/>
  <c r="K19" i="81"/>
  <c r="K23" i="81"/>
  <c r="M12" i="81"/>
  <c r="M13" i="56"/>
  <c r="M13" i="81"/>
  <c r="I134" i="32"/>
  <c r="M12" i="56"/>
  <c r="J7" i="80"/>
  <c r="J13" i="80"/>
  <c r="J8" i="80"/>
  <c r="J10" i="80"/>
  <c r="J14" i="80"/>
  <c r="K11" i="80"/>
  <c r="J28" i="81"/>
  <c r="K13" i="80"/>
  <c r="J6" i="80"/>
  <c r="I214" i="32"/>
  <c r="M14" i="80"/>
  <c r="M14" i="81"/>
  <c r="M15" i="81"/>
  <c r="I137" i="32"/>
  <c r="M7" i="80"/>
  <c r="H162" i="32"/>
  <c r="M17" i="81"/>
  <c r="M6" i="81"/>
  <c r="M13" i="80"/>
  <c r="M14" i="56"/>
  <c r="M24" i="56"/>
  <c r="M24" i="81"/>
  <c r="I226" i="32"/>
  <c r="M11" i="56"/>
  <c r="M11" i="81"/>
  <c r="M11" i="80"/>
  <c r="J9" i="81"/>
  <c r="J13" i="81"/>
  <c r="K12" i="80"/>
  <c r="K28" i="81"/>
  <c r="J6" i="81"/>
  <c r="J10" i="81"/>
  <c r="J14" i="81"/>
  <c r="J24" i="81"/>
  <c r="K17" i="81"/>
  <c r="J9" i="80"/>
  <c r="J11" i="81"/>
  <c r="J15" i="81"/>
  <c r="J17" i="81"/>
  <c r="J25" i="81"/>
  <c r="K10" i="81"/>
  <c r="J12" i="80"/>
  <c r="J12" i="81"/>
  <c r="J16" i="81"/>
  <c r="J26" i="81"/>
  <c r="K6" i="81"/>
  <c r="H12" i="81"/>
  <c r="H25" i="81"/>
  <c r="H9" i="81"/>
  <c r="H13" i="81"/>
  <c r="H11" i="81"/>
  <c r="H26" i="81"/>
  <c r="H13" i="56"/>
  <c r="M9" i="80"/>
  <c r="M16" i="56"/>
  <c r="M8" i="80"/>
  <c r="M16" i="81"/>
  <c r="M28" i="56"/>
  <c r="M28" i="81"/>
  <c r="M12" i="80"/>
  <c r="I174" i="32"/>
  <c r="M10" i="80"/>
  <c r="K10" i="80"/>
  <c r="H17" i="81"/>
  <c r="H157" i="1"/>
  <c r="H157" i="32"/>
  <c r="I212" i="32"/>
  <c r="I138" i="32"/>
  <c r="I162" i="32"/>
  <c r="I135" i="32"/>
  <c r="I139" i="32"/>
  <c r="I149" i="32"/>
  <c r="I228" i="32"/>
  <c r="I215" i="32"/>
  <c r="I136" i="32"/>
  <c r="I177" i="32"/>
  <c r="I213" i="32"/>
  <c r="I175" i="32"/>
  <c r="I189" i="32"/>
  <c r="I170" i="1"/>
  <c r="I144" i="32"/>
  <c r="I208" i="32"/>
  <c r="I157" i="32"/>
  <c r="I221" i="32"/>
  <c r="H230" i="32"/>
  <c r="I7" i="32"/>
  <c r="I83" i="32"/>
  <c r="I124" i="32"/>
  <c r="I198" i="32"/>
  <c r="I202" i="32"/>
  <c r="I8" i="32"/>
  <c r="I80" i="32"/>
  <c r="I84" i="32"/>
  <c r="I113" i="32"/>
  <c r="I125" i="32"/>
  <c r="I199" i="32"/>
  <c r="I200" i="32"/>
  <c r="I81" i="32"/>
  <c r="I85" i="32"/>
  <c r="I6" i="32"/>
  <c r="I10" i="32"/>
  <c r="I82" i="32"/>
  <c r="I197" i="32"/>
  <c r="I201" i="32"/>
  <c r="I230" i="32"/>
  <c r="H20" i="81"/>
  <c r="H28" i="81"/>
  <c r="J13" i="49" l="1"/>
  <c r="I14" i="48"/>
  <c r="I13" i="48"/>
  <c r="I16" i="48"/>
  <c r="H170" i="1"/>
  <c r="J51" i="56"/>
  <c r="K49" i="56"/>
  <c r="K53" i="56"/>
  <c r="J37" i="56"/>
  <c r="J46" i="56"/>
  <c r="J48" i="56"/>
  <c r="J52" i="56"/>
  <c r="K37" i="56"/>
  <c r="K50" i="56"/>
  <c r="J38" i="56"/>
  <c r="J49" i="56"/>
  <c r="J53" i="56"/>
  <c r="K38" i="56"/>
  <c r="K47" i="56"/>
  <c r="K51" i="56"/>
  <c r="J50" i="56"/>
  <c r="K48" i="56"/>
  <c r="K52" i="56"/>
  <c r="J36" i="56"/>
  <c r="J41" i="56"/>
  <c r="J47" i="56"/>
  <c r="J58" i="56"/>
  <c r="J208" i="1"/>
  <c r="J40" i="56"/>
  <c r="J44" i="56"/>
  <c r="J56" i="56"/>
  <c r="I15" i="48"/>
  <c r="K36" i="56"/>
  <c r="J43" i="56"/>
  <c r="J45" i="56"/>
  <c r="J39" i="56"/>
  <c r="J42" i="56"/>
  <c r="J15" i="80"/>
  <c r="H6" i="80"/>
  <c r="I131" i="32"/>
  <c r="P10" i="80"/>
  <c r="N10" i="80"/>
  <c r="H12" i="56"/>
  <c r="H24" i="81"/>
  <c r="H10" i="81"/>
  <c r="H184" i="1"/>
  <c r="J55" i="56"/>
  <c r="J54" i="56"/>
  <c r="I71" i="32"/>
  <c r="I44" i="32"/>
  <c r="I57" i="32"/>
  <c r="I31" i="32"/>
  <c r="I208" i="1"/>
  <c r="I157" i="1"/>
  <c r="I170" i="32"/>
  <c r="I13" i="37" l="1"/>
  <c r="I6" i="64"/>
  <c r="I13" i="49"/>
  <c r="I5" i="48"/>
  <c r="K27" i="44"/>
  <c r="J27" i="44"/>
  <c r="J23" i="44"/>
  <c r="J25" i="44"/>
  <c r="J30" i="44"/>
  <c r="K29" i="44"/>
  <c r="K28" i="44"/>
  <c r="J24" i="44"/>
  <c r="J28" i="44"/>
  <c r="J26" i="44"/>
  <c r="J29" i="44"/>
  <c r="K58" i="56"/>
  <c r="J22" i="44"/>
  <c r="J59" i="81"/>
  <c r="I221" i="1"/>
  <c r="J221" i="1"/>
  <c r="H34" i="48" l="1"/>
  <c r="H33" i="48"/>
  <c r="H35" i="48"/>
  <c r="J31" i="80"/>
  <c r="H24" i="48" l="1"/>
  <c r="J43" i="55"/>
  <c r="J42" i="55"/>
  <c r="J42" i="54"/>
  <c r="K53" i="55" l="1"/>
  <c r="K53" i="54"/>
  <c r="K52" i="55"/>
  <c r="K52" i="54"/>
  <c r="K51" i="55"/>
  <c r="K51" i="54"/>
  <c r="K50" i="55"/>
  <c r="K50" i="54"/>
  <c r="K49" i="55"/>
  <c r="K49" i="54"/>
  <c r="K48" i="55"/>
  <c r="K48" i="54"/>
  <c r="K47" i="55"/>
  <c r="K47" i="54"/>
  <c r="J55" i="55"/>
  <c r="J55" i="54"/>
  <c r="J47" i="55"/>
  <c r="J47" i="54"/>
  <c r="J43" i="54"/>
  <c r="I171" i="1" l="1"/>
  <c r="K9" i="80" l="1"/>
  <c r="I12" i="48" l="1"/>
  <c r="H16" i="81" l="1"/>
  <c r="U27" i="55" l="1"/>
  <c r="T27" i="55"/>
  <c r="I10" i="44" l="1"/>
  <c r="I11" i="44"/>
  <c r="I9" i="44"/>
  <c r="H22" i="56"/>
  <c r="H20" i="56"/>
  <c r="H18" i="56"/>
  <c r="H23" i="56"/>
  <c r="H21" i="56"/>
  <c r="H19" i="56"/>
  <c r="H9" i="63" l="1"/>
  <c r="H11" i="63"/>
  <c r="H10" i="63"/>
  <c r="I13" i="44"/>
  <c r="I28" i="56"/>
  <c r="H28" i="56"/>
  <c r="I26" i="56"/>
  <c r="P8" i="44"/>
  <c r="H6" i="44"/>
  <c r="H10" i="44"/>
  <c r="H14" i="44"/>
  <c r="H13" i="44"/>
  <c r="H11" i="44"/>
  <c r="H221" i="1"/>
  <c r="H208" i="1"/>
  <c r="H6" i="64" l="1"/>
  <c r="H13" i="63"/>
  <c r="H25" i="56"/>
  <c r="AD8" i="64"/>
  <c r="I24" i="56"/>
  <c r="AH6" i="64"/>
  <c r="H11" i="56"/>
  <c r="H9" i="44"/>
  <c r="H17" i="46"/>
  <c r="AH14" i="64"/>
  <c r="H14" i="64"/>
  <c r="H13" i="46"/>
  <c r="AH10" i="64"/>
  <c r="H10" i="64"/>
  <c r="H14" i="46"/>
  <c r="H11" i="64"/>
  <c r="AH11" i="64"/>
  <c r="H13" i="64"/>
  <c r="H16" i="46"/>
  <c r="H17" i="56"/>
  <c r="H9" i="64" l="1"/>
  <c r="H10" i="56"/>
  <c r="H9" i="56"/>
  <c r="AH9" i="64"/>
  <c r="H26" i="56"/>
  <c r="H12" i="46"/>
  <c r="H24" i="56"/>
  <c r="J109" i="78" l="1"/>
  <c r="J96" i="78"/>
  <c r="J75" i="78"/>
  <c r="J58" i="78"/>
  <c r="J45" i="78"/>
  <c r="J114" i="78"/>
  <c r="J110" i="78"/>
  <c r="J102" i="78"/>
  <c r="J97" i="78"/>
  <c r="J89" i="78"/>
  <c r="J59" i="78"/>
  <c r="J55" i="78"/>
  <c r="J51" i="78"/>
  <c r="J46" i="78"/>
  <c r="J42" i="78"/>
  <c r="J38" i="78"/>
  <c r="J107" i="78"/>
  <c r="J94" i="78"/>
  <c r="J90" i="78"/>
  <c r="J77" i="78"/>
  <c r="J65" i="78"/>
  <c r="J56" i="78"/>
  <c r="J43" i="78"/>
  <c r="J39" i="78"/>
  <c r="J112" i="78"/>
  <c r="J108" i="78"/>
  <c r="J99" i="78"/>
  <c r="J95" i="78"/>
  <c r="J91" i="78"/>
  <c r="J78" i="78"/>
  <c r="J61" i="78"/>
  <c r="J57" i="78"/>
  <c r="J48" i="78"/>
  <c r="J44" i="78"/>
  <c r="J40" i="78"/>
  <c r="J35" i="78"/>
  <c r="J105" i="78"/>
  <c r="J92" i="78"/>
  <c r="J54" i="78"/>
  <c r="J41" i="78"/>
  <c r="J98" i="78"/>
  <c r="J60" i="78"/>
  <c r="J47" i="78"/>
  <c r="F8" i="91"/>
  <c r="F28" i="91"/>
  <c r="J113" i="78"/>
  <c r="F25" i="91"/>
  <c r="J87" i="78"/>
  <c r="F21" i="91"/>
  <c r="J83" i="78"/>
  <c r="F17" i="91"/>
  <c r="J79" i="78"/>
  <c r="F12" i="91"/>
  <c r="J36" i="78"/>
  <c r="F10" i="91"/>
  <c r="J10" i="78"/>
  <c r="J106" i="78"/>
  <c r="J93" i="78"/>
  <c r="F22" i="91"/>
  <c r="J84" i="78"/>
  <c r="F18" i="91"/>
  <c r="J80" i="78"/>
  <c r="F16" i="91"/>
  <c r="J76" i="78"/>
  <c r="F20" i="91"/>
  <c r="J82" i="78"/>
  <c r="F7" i="91"/>
  <c r="F23" i="91"/>
  <c r="J85" i="78"/>
  <c r="F19" i="91"/>
  <c r="J81" i="78"/>
  <c r="J73" i="78"/>
  <c r="T10" i="91" l="1"/>
  <c r="T19" i="91"/>
  <c r="T22" i="91"/>
  <c r="T20" i="91"/>
  <c r="T18" i="91"/>
  <c r="T21" i="91"/>
  <c r="T28" i="91"/>
  <c r="T23" i="91"/>
  <c r="J17" i="78"/>
  <c r="J12" i="78"/>
  <c r="J16" i="78"/>
  <c r="J15" i="78"/>
  <c r="F6" i="91"/>
  <c r="F14" i="90"/>
  <c r="J22" i="78"/>
  <c r="J17" i="45" l="1"/>
  <c r="J14" i="62"/>
  <c r="T14" i="90"/>
  <c r="G7" i="86"/>
  <c r="G8" i="86"/>
  <c r="G18" i="86"/>
  <c r="G19" i="86"/>
  <c r="G20" i="86"/>
  <c r="G21" i="86"/>
  <c r="G22" i="86"/>
  <c r="G23" i="86"/>
  <c r="F7" i="86"/>
  <c r="F8" i="86"/>
  <c r="F18" i="86"/>
  <c r="F19" i="86"/>
  <c r="F20" i="86"/>
  <c r="F21" i="86"/>
  <c r="F22" i="86"/>
  <c r="F23" i="86"/>
  <c r="G6" i="41" l="1"/>
  <c r="F6" i="85"/>
  <c r="G11" i="85"/>
  <c r="G13" i="85"/>
  <c r="F10" i="85"/>
  <c r="G14" i="85"/>
  <c r="G10" i="85"/>
  <c r="G7" i="85"/>
  <c r="G6" i="85"/>
  <c r="D13" i="61" l="1"/>
  <c r="D11" i="61"/>
  <c r="F10" i="41"/>
  <c r="F6" i="38"/>
  <c r="G14" i="38"/>
  <c r="G10" i="41"/>
  <c r="G11" i="38"/>
  <c r="G6" i="38"/>
  <c r="F7" i="85"/>
  <c r="G23" i="54"/>
  <c r="F8" i="54"/>
  <c r="F21" i="55"/>
  <c r="G22" i="55"/>
  <c r="G10" i="38"/>
  <c r="F22" i="54"/>
  <c r="G7" i="54"/>
  <c r="G14" i="41"/>
  <c r="G20" i="54"/>
  <c r="G7" i="38"/>
  <c r="F8" i="53"/>
  <c r="G20" i="55"/>
  <c r="F20" i="55"/>
  <c r="G8" i="55"/>
  <c r="F18" i="55"/>
  <c r="F7" i="55"/>
  <c r="F19" i="55"/>
  <c r="F8" i="55"/>
  <c r="G13" i="41"/>
  <c r="F18" i="53"/>
  <c r="F10" i="38"/>
  <c r="F22" i="55"/>
  <c r="G18" i="55"/>
  <c r="F23" i="55"/>
  <c r="G19" i="55"/>
  <c r="G7" i="41"/>
  <c r="G13" i="38"/>
  <c r="G19" i="53"/>
  <c r="G23" i="53"/>
  <c r="G20" i="53"/>
  <c r="F19" i="53"/>
  <c r="F19" i="54"/>
  <c r="F21" i="54"/>
  <c r="G8" i="54"/>
  <c r="G21" i="54"/>
  <c r="F20" i="54"/>
  <c r="F23" i="53"/>
  <c r="G8" i="53"/>
  <c r="G21" i="53"/>
  <c r="F7" i="54"/>
  <c r="F23" i="54"/>
  <c r="G18" i="54"/>
  <c r="G22" i="54"/>
  <c r="G7" i="53"/>
  <c r="G19" i="54"/>
  <c r="F7" i="53"/>
  <c r="F18" i="54"/>
  <c r="F20" i="53"/>
  <c r="F22" i="53"/>
  <c r="G18" i="53"/>
  <c r="G22" i="53"/>
  <c r="F21" i="53"/>
  <c r="F6" i="41"/>
  <c r="G28" i="86"/>
  <c r="F28" i="53"/>
  <c r="F28" i="54"/>
  <c r="F8" i="38"/>
  <c r="G28" i="53"/>
  <c r="F28" i="86"/>
  <c r="G8" i="85"/>
  <c r="G28" i="54"/>
  <c r="F28" i="55"/>
  <c r="F8" i="85"/>
  <c r="D7" i="61"/>
  <c r="G8" i="41"/>
  <c r="G17" i="54"/>
  <c r="F17" i="54"/>
  <c r="G17" i="53"/>
  <c r="G26" i="54"/>
  <c r="G11" i="53"/>
  <c r="G14" i="55"/>
  <c r="G24" i="55"/>
  <c r="F17" i="55"/>
  <c r="F25" i="55"/>
  <c r="G16" i="55"/>
  <c r="G8" i="42"/>
  <c r="G14" i="42"/>
  <c r="G15" i="55"/>
  <c r="G17" i="55"/>
  <c r="G25" i="55"/>
  <c r="F12" i="55"/>
  <c r="G10" i="55"/>
  <c r="D10" i="61"/>
  <c r="G9" i="38"/>
  <c r="F9" i="53"/>
  <c r="F12" i="86"/>
  <c r="G11" i="86"/>
  <c r="G9" i="41"/>
  <c r="F16" i="54"/>
  <c r="G10" i="54"/>
  <c r="F10" i="86"/>
  <c r="F13" i="53"/>
  <c r="G14" i="54"/>
  <c r="F17" i="53"/>
  <c r="F24" i="54"/>
  <c r="D6" i="62"/>
  <c r="G11" i="54"/>
  <c r="G12" i="86"/>
  <c r="G15" i="86"/>
  <c r="G9" i="86"/>
  <c r="G10" i="86"/>
  <c r="D14" i="61"/>
  <c r="G15" i="54"/>
  <c r="G16" i="53"/>
  <c r="F16" i="53"/>
  <c r="D10" i="62"/>
  <c r="D13" i="45"/>
  <c r="F12" i="54"/>
  <c r="G13" i="86"/>
  <c r="G15" i="53"/>
  <c r="G16" i="86"/>
  <c r="G25" i="53"/>
  <c r="F9" i="86"/>
  <c r="F25" i="53"/>
  <c r="G10" i="53"/>
  <c r="F9" i="41"/>
  <c r="F12" i="53"/>
  <c r="F13" i="86"/>
  <c r="F26" i="54"/>
  <c r="G14" i="53"/>
  <c r="G25" i="86"/>
  <c r="F17" i="86"/>
  <c r="F25" i="86"/>
  <c r="G9" i="53"/>
  <c r="F26" i="53"/>
  <c r="G12" i="53"/>
  <c r="F10" i="53"/>
  <c r="G9" i="54"/>
  <c r="G16" i="54"/>
  <c r="G24" i="53"/>
  <c r="F24" i="53"/>
  <c r="G7" i="55"/>
  <c r="G11" i="55"/>
  <c r="F9" i="42"/>
  <c r="G26" i="55"/>
  <c r="G10" i="42"/>
  <c r="F10" i="55"/>
  <c r="F10" i="42"/>
  <c r="F24" i="55"/>
  <c r="G6" i="42"/>
  <c r="G12" i="55"/>
  <c r="G21" i="55"/>
  <c r="F6" i="42"/>
  <c r="F16" i="55"/>
  <c r="F26" i="55"/>
  <c r="G9" i="55"/>
  <c r="G23" i="55"/>
  <c r="G12" i="54"/>
  <c r="G13" i="53"/>
  <c r="G25" i="54"/>
  <c r="G26" i="53"/>
  <c r="F10" i="54"/>
  <c r="F9" i="38"/>
  <c r="F11" i="53"/>
  <c r="F25" i="54"/>
  <c r="G17" i="86"/>
  <c r="G9" i="85"/>
  <c r="G8" i="38"/>
  <c r="G14" i="86"/>
  <c r="G24" i="86"/>
  <c r="F24" i="86"/>
  <c r="G24" i="54"/>
  <c r="G26" i="86"/>
  <c r="F9" i="85"/>
  <c r="F16" i="86"/>
  <c r="F11" i="86"/>
  <c r="F26" i="86"/>
  <c r="D6" i="61"/>
  <c r="D9" i="45"/>
  <c r="F6" i="61"/>
  <c r="G9" i="42"/>
  <c r="G7" i="42"/>
  <c r="G13" i="42"/>
  <c r="G28" i="55"/>
  <c r="D7" i="62" l="1"/>
  <c r="E13" i="61"/>
  <c r="F13" i="61"/>
  <c r="E6" i="61"/>
  <c r="F8" i="61"/>
  <c r="F14" i="61"/>
  <c r="E14" i="61"/>
  <c r="G6" i="61"/>
  <c r="E8" i="62"/>
  <c r="F6" i="62"/>
  <c r="F7" i="61"/>
  <c r="E7" i="61"/>
  <c r="E11" i="61"/>
  <c r="F10" i="62"/>
  <c r="D8" i="61"/>
  <c r="E10" i="62"/>
  <c r="E10" i="61"/>
  <c r="F10" i="61"/>
  <c r="G9" i="45"/>
  <c r="E9" i="45"/>
  <c r="F13" i="45"/>
  <c r="E6" i="62"/>
  <c r="E11" i="45"/>
  <c r="D10" i="45"/>
  <c r="E13" i="45"/>
  <c r="F7" i="38"/>
  <c r="F9" i="45"/>
  <c r="D11" i="45"/>
  <c r="D8" i="62"/>
  <c r="D9" i="62"/>
  <c r="D12" i="45"/>
  <c r="D9" i="61"/>
  <c r="F9" i="62"/>
  <c r="F12" i="45"/>
  <c r="G6" i="62"/>
  <c r="G10" i="62"/>
  <c r="G13" i="45"/>
  <c r="G10" i="61"/>
  <c r="G9" i="62"/>
  <c r="G8" i="61"/>
  <c r="E9" i="61"/>
  <c r="G14" i="61"/>
  <c r="E8" i="61"/>
  <c r="E9" i="62"/>
  <c r="E12" i="45"/>
  <c r="F9" i="61"/>
  <c r="G12" i="45"/>
  <c r="G9" i="61"/>
  <c r="G7" i="61"/>
  <c r="G13" i="61"/>
  <c r="E10" i="45" l="1"/>
  <c r="E7" i="62"/>
  <c r="H16" i="56"/>
  <c r="H8" i="44"/>
  <c r="N8" i="53" l="1"/>
  <c r="N14" i="38"/>
  <c r="N7" i="53"/>
  <c r="H8" i="64"/>
  <c r="E17" i="37" l="1"/>
  <c r="N6" i="53"/>
  <c r="N12" i="38"/>
  <c r="N13" i="38"/>
  <c r="H144" i="1"/>
  <c r="E16" i="37" l="1"/>
  <c r="J27" i="78"/>
  <c r="J160" i="78"/>
  <c r="J26" i="78"/>
  <c r="J31" i="78"/>
  <c r="G18" i="56"/>
  <c r="J53" i="78"/>
  <c r="G22" i="56"/>
  <c r="F18" i="56"/>
  <c r="F8" i="56"/>
  <c r="F22" i="56"/>
  <c r="G7" i="56"/>
  <c r="F23" i="56"/>
  <c r="F20" i="56"/>
  <c r="J74" i="78"/>
  <c r="F7" i="56"/>
  <c r="F21" i="56"/>
  <c r="G8" i="56"/>
  <c r="G19" i="56"/>
  <c r="F19" i="56"/>
  <c r="J34" i="78"/>
  <c r="J71" i="78"/>
  <c r="N10" i="53"/>
  <c r="G26" i="56"/>
  <c r="F16" i="56"/>
  <c r="G6" i="56"/>
  <c r="F24" i="56"/>
  <c r="F6" i="56"/>
  <c r="F6" i="44"/>
  <c r="G10" i="44"/>
  <c r="F9" i="44"/>
  <c r="F28" i="56"/>
  <c r="G21" i="56"/>
  <c r="G14" i="44"/>
  <c r="F10" i="44"/>
  <c r="F17" i="56"/>
  <c r="G6" i="44"/>
  <c r="G23" i="56"/>
  <c r="G20" i="56"/>
  <c r="G25" i="56"/>
  <c r="G9" i="44"/>
  <c r="G7" i="44"/>
  <c r="G13" i="44"/>
  <c r="G12" i="44"/>
  <c r="G28" i="56"/>
  <c r="I144" i="1"/>
  <c r="H6" i="61" l="1"/>
  <c r="J66" i="78"/>
  <c r="J72" i="78"/>
  <c r="G7" i="90"/>
  <c r="G6" i="90"/>
  <c r="F10" i="90"/>
  <c r="J70" i="78"/>
  <c r="F6" i="90"/>
  <c r="F12" i="56"/>
  <c r="J25" i="78"/>
  <c r="J142" i="78"/>
  <c r="J32" i="78"/>
  <c r="J143" i="78"/>
  <c r="J156" i="78"/>
  <c r="G16" i="81"/>
  <c r="J159" i="78"/>
  <c r="J144" i="1"/>
  <c r="J67" i="78"/>
  <c r="F11" i="90"/>
  <c r="G16" i="56"/>
  <c r="G15" i="56"/>
  <c r="G13" i="90"/>
  <c r="J177" i="78"/>
  <c r="J68" i="78"/>
  <c r="G8" i="44"/>
  <c r="G17" i="56"/>
  <c r="F18" i="81"/>
  <c r="G19" i="81"/>
  <c r="G8" i="81"/>
  <c r="F7" i="81"/>
  <c r="I152" i="78"/>
  <c r="I211" i="78"/>
  <c r="F21" i="81"/>
  <c r="F22" i="81"/>
  <c r="G22" i="81"/>
  <c r="G20" i="81"/>
  <c r="G7" i="81"/>
  <c r="F8" i="81"/>
  <c r="G23" i="81"/>
  <c r="F19" i="81"/>
  <c r="G18" i="81"/>
  <c r="G21" i="81"/>
  <c r="F23" i="81"/>
  <c r="F12" i="81"/>
  <c r="I174" i="78"/>
  <c r="H9" i="45"/>
  <c r="F20" i="81"/>
  <c r="G9" i="80"/>
  <c r="G14" i="80"/>
  <c r="F16" i="81"/>
  <c r="I15" i="78"/>
  <c r="F9" i="80"/>
  <c r="G11" i="56"/>
  <c r="G12" i="56"/>
  <c r="H10" i="62"/>
  <c r="H13" i="45"/>
  <c r="G10" i="56"/>
  <c r="H10" i="61"/>
  <c r="G6" i="80"/>
  <c r="G13" i="80"/>
  <c r="F10" i="56"/>
  <c r="G10" i="80"/>
  <c r="H9" i="62"/>
  <c r="H6" i="62"/>
  <c r="F26" i="56"/>
  <c r="G7" i="80"/>
  <c r="F10" i="80"/>
  <c r="F24" i="81"/>
  <c r="F6" i="81"/>
  <c r="H14" i="61"/>
  <c r="I132" i="78"/>
  <c r="F17" i="81"/>
  <c r="F25" i="56"/>
  <c r="G6" i="81"/>
  <c r="F28" i="81"/>
  <c r="F6" i="80"/>
  <c r="H12" i="45"/>
  <c r="H9" i="61"/>
  <c r="H7" i="61"/>
  <c r="H13" i="61"/>
  <c r="H12" i="61"/>
  <c r="G12" i="80"/>
  <c r="G28" i="81"/>
  <c r="I82" i="78"/>
  <c r="I165" i="78"/>
  <c r="I163" i="78"/>
  <c r="I145" i="78"/>
  <c r="I214" i="78"/>
  <c r="I98" i="78"/>
  <c r="I220" i="78"/>
  <c r="I162" i="78"/>
  <c r="I191" i="78"/>
  <c r="I160" i="78"/>
  <c r="I146" i="78"/>
  <c r="I106" i="78"/>
  <c r="I51" i="78"/>
  <c r="I39" i="78"/>
  <c r="I111" i="78"/>
  <c r="I78" i="78"/>
  <c r="I161" i="78"/>
  <c r="I47" i="78"/>
  <c r="I65" i="78"/>
  <c r="I206" i="78"/>
  <c r="I56" i="78"/>
  <c r="I46" i="78"/>
  <c r="I192" i="78"/>
  <c r="I94" i="78"/>
  <c r="I30" i="78"/>
  <c r="I221" i="78"/>
  <c r="I157" i="78"/>
  <c r="I102" i="78"/>
  <c r="I58" i="78"/>
  <c r="I22" i="78"/>
  <c r="I134" i="78"/>
  <c r="I104" i="78"/>
  <c r="I223" i="78"/>
  <c r="I114" i="78"/>
  <c r="I155" i="78"/>
  <c r="I226" i="78"/>
  <c r="I43" i="78"/>
  <c r="I208" i="78"/>
  <c r="I108" i="78"/>
  <c r="I183" i="78"/>
  <c r="I216" i="78"/>
  <c r="I169" i="78"/>
  <c r="I90" i="78"/>
  <c r="I96" i="78"/>
  <c r="I215" i="78"/>
  <c r="I25" i="78"/>
  <c r="I147" i="78"/>
  <c r="I45" i="78"/>
  <c r="I133" i="78"/>
  <c r="I148" i="78"/>
  <c r="I66" i="78"/>
  <c r="I229" i="78"/>
  <c r="I149" i="78"/>
  <c r="I59" i="78"/>
  <c r="I227" i="78"/>
  <c r="I57" i="78"/>
  <c r="I41" i="78"/>
  <c r="I213" i="78"/>
  <c r="I143" i="78"/>
  <c r="I97" i="78"/>
  <c r="I28" i="78"/>
  <c r="I105" i="78"/>
  <c r="I219" i="78"/>
  <c r="I95" i="78"/>
  <c r="I184" i="78"/>
  <c r="I29" i="78"/>
  <c r="I156" i="78"/>
  <c r="I33" i="78"/>
  <c r="I207" i="78"/>
  <c r="I168" i="78"/>
  <c r="I107" i="78"/>
  <c r="I212" i="78"/>
  <c r="I81" i="78"/>
  <c r="I48" i="78"/>
  <c r="I12" i="78"/>
  <c r="I150" i="78"/>
  <c r="I89" i="78"/>
  <c r="I40" i="78"/>
  <c r="I182" i="78"/>
  <c r="I142" i="78"/>
  <c r="I110" i="78"/>
  <c r="I61" i="78"/>
  <c r="I99" i="78"/>
  <c r="I92" i="78"/>
  <c r="I31" i="78"/>
  <c r="I76" i="78"/>
  <c r="I54" i="78"/>
  <c r="I77" i="78"/>
  <c r="I224" i="78"/>
  <c r="I53" i="78"/>
  <c r="I159" i="78"/>
  <c r="I185" i="78"/>
  <c r="I91" i="78"/>
  <c r="I42" i="78"/>
  <c r="I186" i="78"/>
  <c r="I17" i="78"/>
  <c r="I26" i="78"/>
  <c r="I27" i="78"/>
  <c r="I171" i="78"/>
  <c r="I173" i="78"/>
  <c r="I170" i="78"/>
  <c r="I172" i="78"/>
  <c r="I178" i="78"/>
  <c r="I144" i="78"/>
  <c r="I225" i="78"/>
  <c r="I139" i="78"/>
  <c r="I138" i="78"/>
  <c r="I151" i="78"/>
  <c r="I210" i="78"/>
  <c r="I135" i="78"/>
  <c r="I164" i="78"/>
  <c r="I201" i="78"/>
  <c r="I79" i="78"/>
  <c r="I137" i="78"/>
  <c r="I83" i="78"/>
  <c r="I177" i="78"/>
  <c r="I228" i="78"/>
  <c r="I230" i="78"/>
  <c r="I200" i="78"/>
  <c r="I197" i="78"/>
  <c r="I199" i="78"/>
  <c r="I125" i="78"/>
  <c r="I187" i="78"/>
  <c r="I198" i="78"/>
  <c r="I113" i="78"/>
  <c r="I188" i="78"/>
  <c r="I44" i="78"/>
  <c r="I103" i="78"/>
  <c r="I16" i="78"/>
  <c r="I35" i="78"/>
  <c r="I231" i="78"/>
  <c r="I55" i="78"/>
  <c r="I109" i="78"/>
  <c r="I124" i="78"/>
  <c r="I80" i="78"/>
  <c r="I85" i="78"/>
  <c r="I136" i="78"/>
  <c r="I84" i="78"/>
  <c r="I131" i="78"/>
  <c r="I202" i="78"/>
  <c r="I38" i="78"/>
  <c r="I112" i="78"/>
  <c r="I93" i="78"/>
  <c r="I60" i="78"/>
  <c r="I13" i="61" l="1"/>
  <c r="J10" i="62"/>
  <c r="H8" i="61"/>
  <c r="J6" i="61"/>
  <c r="J7" i="61"/>
  <c r="J29" i="78"/>
  <c r="F12" i="90"/>
  <c r="J33" i="78"/>
  <c r="J13" i="45"/>
  <c r="J9" i="45"/>
  <c r="J6" i="62"/>
  <c r="F26" i="81"/>
  <c r="I36" i="78"/>
  <c r="J30" i="78"/>
  <c r="J69" i="78"/>
  <c r="J11" i="62"/>
  <c r="J14" i="45"/>
  <c r="G10" i="81"/>
  <c r="J28" i="78"/>
  <c r="F9" i="90"/>
  <c r="G11" i="91"/>
  <c r="G9" i="90"/>
  <c r="J13" i="61"/>
  <c r="U13" i="90"/>
  <c r="G12" i="91"/>
  <c r="F25" i="81"/>
  <c r="G17" i="81"/>
  <c r="I87" i="78"/>
  <c r="G8" i="80"/>
  <c r="I9" i="45"/>
  <c r="I12" i="45"/>
  <c r="U13" i="80"/>
  <c r="I9" i="61"/>
  <c r="I6" i="61"/>
  <c r="I7" i="61"/>
  <c r="G26" i="81"/>
  <c r="G25" i="81"/>
  <c r="G9" i="56"/>
  <c r="I9" i="62"/>
  <c r="G12" i="81"/>
  <c r="G14" i="56"/>
  <c r="G24" i="56"/>
  <c r="I6" i="62"/>
  <c r="I13" i="45"/>
  <c r="I10" i="62"/>
  <c r="G15" i="81"/>
  <c r="I10" i="78"/>
  <c r="F10" i="81"/>
  <c r="I10" i="61"/>
  <c r="U10" i="80"/>
  <c r="I14" i="61"/>
  <c r="G11" i="81"/>
  <c r="I12" i="61"/>
  <c r="I26" i="32"/>
  <c r="I8" i="61" l="1"/>
  <c r="J15" i="45"/>
  <c r="J12" i="62"/>
  <c r="G9" i="91"/>
  <c r="J9" i="62"/>
  <c r="J12" i="45"/>
  <c r="J49" i="78"/>
  <c r="F13" i="91"/>
  <c r="F11" i="91"/>
  <c r="J23" i="78"/>
  <c r="J9" i="61"/>
  <c r="G15" i="90"/>
  <c r="J63" i="78"/>
  <c r="F15" i="91"/>
  <c r="G14" i="81"/>
  <c r="G24" i="81"/>
  <c r="G9" i="81"/>
  <c r="AE12" i="64" l="1"/>
  <c r="AE13" i="64"/>
  <c r="F9" i="91"/>
  <c r="F14" i="91"/>
  <c r="J62" i="78"/>
  <c r="J6" i="45"/>
  <c r="J15" i="61"/>
  <c r="I28" i="63" l="1"/>
  <c r="U27" i="81" l="1"/>
  <c r="T27" i="81"/>
  <c r="S29" i="81" l="1"/>
  <c r="J29" i="81"/>
  <c r="H7" i="32" l="1"/>
  <c r="H6" i="32"/>
  <c r="H8" i="32"/>
  <c r="H70" i="32"/>
  <c r="H54" i="32"/>
  <c r="H46" i="32"/>
  <c r="H34" i="32"/>
  <c r="H26" i="32"/>
  <c r="H110" i="32"/>
  <c r="H74" i="32"/>
  <c r="H58" i="32"/>
  <c r="H42" i="32"/>
  <c r="H30" i="32"/>
  <c r="H60" i="32"/>
  <c r="H56" i="32"/>
  <c r="H48" i="32"/>
  <c r="H44" i="32"/>
  <c r="H40" i="32"/>
  <c r="H32" i="32"/>
  <c r="H28" i="32"/>
  <c r="H16" i="32"/>
  <c r="H75" i="32"/>
  <c r="H67" i="32"/>
  <c r="H59" i="32"/>
  <c r="H55" i="32"/>
  <c r="H47" i="32"/>
  <c r="H43" i="32"/>
  <c r="H35" i="32"/>
  <c r="H31" i="32"/>
  <c r="H27" i="32"/>
  <c r="H97" i="32"/>
  <c r="H93" i="32"/>
  <c r="H73" i="32"/>
  <c r="H69" i="32"/>
  <c r="H61" i="32"/>
  <c r="H53" i="32"/>
  <c r="H45" i="32"/>
  <c r="H41" i="32"/>
  <c r="H33" i="32"/>
  <c r="H29" i="32"/>
  <c r="H25" i="32"/>
  <c r="H17" i="32"/>
  <c r="M8" i="55" l="1"/>
  <c r="H148" i="32"/>
  <c r="H184" i="32"/>
  <c r="H192" i="32"/>
  <c r="H223" i="32"/>
  <c r="M7" i="56"/>
  <c r="H221" i="32"/>
  <c r="H78" i="32"/>
  <c r="H112" i="32"/>
  <c r="L18" i="56"/>
  <c r="H149" i="32"/>
  <c r="M8" i="56"/>
  <c r="M20" i="56"/>
  <c r="H146" i="32"/>
  <c r="H165" i="32"/>
  <c r="H144" i="32"/>
  <c r="H172" i="32"/>
  <c r="H151" i="32"/>
  <c r="M23" i="56"/>
  <c r="H108" i="32"/>
  <c r="L19" i="56"/>
  <c r="H191" i="32"/>
  <c r="M7" i="55"/>
  <c r="H178" i="32"/>
  <c r="H187" i="32"/>
  <c r="M21" i="56"/>
  <c r="H210" i="32"/>
  <c r="H190" i="32"/>
  <c r="H188" i="32"/>
  <c r="M22" i="56"/>
  <c r="H211" i="32"/>
  <c r="H227" i="32"/>
  <c r="H229" i="32"/>
  <c r="H133" i="32"/>
  <c r="M19" i="56"/>
  <c r="L20" i="56"/>
  <c r="L21" i="56"/>
  <c r="L22" i="56"/>
  <c r="M8" i="44"/>
  <c r="H173" i="32"/>
  <c r="H170" i="32"/>
  <c r="M18" i="56"/>
  <c r="H152" i="32"/>
  <c r="H186" i="32"/>
  <c r="H147" i="32"/>
  <c r="H208" i="32"/>
  <c r="H216" i="32"/>
  <c r="H224" i="32"/>
  <c r="H77" i="32"/>
  <c r="L23" i="56"/>
  <c r="H104" i="32"/>
  <c r="H134" i="32"/>
  <c r="M14" i="44"/>
  <c r="H214" i="32"/>
  <c r="M7" i="86"/>
  <c r="D124" i="32"/>
  <c r="M8" i="53"/>
  <c r="E125" i="32"/>
  <c r="H164" i="32"/>
  <c r="M17" i="56"/>
  <c r="H189" i="32"/>
  <c r="M13" i="44"/>
  <c r="M6" i="56"/>
  <c r="M7" i="44"/>
  <c r="L16" i="56"/>
  <c r="M7" i="53"/>
  <c r="E124" i="32"/>
  <c r="M15" i="56"/>
  <c r="F124" i="32"/>
  <c r="M7" i="54"/>
  <c r="F125" i="32"/>
  <c r="M8" i="54"/>
  <c r="M8" i="86"/>
  <c r="D125" i="32"/>
  <c r="L17" i="56"/>
  <c r="M26" i="56"/>
  <c r="H226" i="32"/>
  <c r="L15" i="56"/>
  <c r="H109" i="32"/>
  <c r="H175" i="32"/>
  <c r="H150" i="32"/>
  <c r="M12" i="44"/>
  <c r="M9" i="44"/>
  <c r="H213" i="32"/>
  <c r="M11" i="44"/>
  <c r="H174" i="32"/>
  <c r="M10" i="44"/>
  <c r="H114" i="32"/>
  <c r="L28" i="56"/>
  <c r="L12" i="44"/>
  <c r="L13" i="44"/>
  <c r="L6" i="44"/>
  <c r="L7" i="44"/>
  <c r="H99" i="32"/>
  <c r="L14" i="44"/>
  <c r="L9" i="44"/>
  <c r="H91" i="32"/>
  <c r="L8" i="44"/>
  <c r="H96" i="32"/>
  <c r="L11" i="44"/>
  <c r="H111" i="32"/>
  <c r="H212" i="32"/>
  <c r="H106" i="32"/>
  <c r="H94" i="32"/>
  <c r="H98" i="32"/>
  <c r="H107" i="32"/>
  <c r="H215" i="32"/>
  <c r="H228" i="32"/>
  <c r="H177" i="32"/>
  <c r="H19" i="32"/>
  <c r="H83" i="32"/>
  <c r="H131" i="32"/>
  <c r="H197" i="32"/>
  <c r="H85" i="32"/>
  <c r="G125" i="32"/>
  <c r="G124" i="32"/>
  <c r="H82" i="32"/>
  <c r="H14" i="32"/>
  <c r="H22" i="32"/>
  <c r="H138" i="32"/>
  <c r="H199" i="32"/>
  <c r="H124" i="32"/>
  <c r="H202" i="32"/>
  <c r="H12" i="32"/>
  <c r="H139" i="32"/>
  <c r="H200" i="32"/>
  <c r="H13" i="32"/>
  <c r="H15" i="32"/>
  <c r="H84" i="32"/>
  <c r="H135" i="32"/>
  <c r="H198" i="32"/>
  <c r="H21" i="32"/>
  <c r="H81" i="32"/>
  <c r="H113" i="32"/>
  <c r="H20" i="32"/>
  <c r="H80" i="32"/>
  <c r="H10" i="32"/>
  <c r="H18" i="32"/>
  <c r="H125" i="32"/>
  <c r="H136" i="32"/>
  <c r="H201" i="32"/>
  <c r="H137" i="32"/>
  <c r="U13" i="44" l="1"/>
  <c r="H225" i="1"/>
  <c r="H225" i="32"/>
  <c r="O10" i="44"/>
  <c r="H71" i="32"/>
  <c r="N10" i="44"/>
  <c r="H57" i="32"/>
  <c r="P10" i="44"/>
  <c r="O230" i="32"/>
  <c r="Q10" i="44"/>
  <c r="H212" i="1"/>
  <c r="K10" i="44" l="1"/>
  <c r="H13" i="37"/>
  <c r="H13" i="49"/>
  <c r="H133" i="78"/>
  <c r="H134" i="78"/>
  <c r="H142" i="78"/>
  <c r="H143" i="78"/>
  <c r="H144" i="78"/>
  <c r="H145" i="78"/>
  <c r="H146" i="78"/>
  <c r="H147" i="78"/>
  <c r="H148" i="78"/>
  <c r="H149" i="78"/>
  <c r="H150" i="78"/>
  <c r="H151" i="78"/>
  <c r="H152" i="78"/>
  <c r="H155" i="78"/>
  <c r="H156" i="78"/>
  <c r="H157" i="78"/>
  <c r="H159" i="78"/>
  <c r="H160" i="78"/>
  <c r="H161" i="78"/>
  <c r="H162" i="78"/>
  <c r="H163" i="78"/>
  <c r="H164" i="78"/>
  <c r="H165" i="78"/>
  <c r="H168" i="78"/>
  <c r="H169" i="78"/>
  <c r="H170" i="78"/>
  <c r="H171" i="78"/>
  <c r="H172" i="78"/>
  <c r="H173" i="78"/>
  <c r="H174" i="78"/>
  <c r="H177" i="78"/>
  <c r="H178" i="78"/>
  <c r="H182" i="78"/>
  <c r="H183" i="78"/>
  <c r="H184" i="78"/>
  <c r="H185" i="78"/>
  <c r="H186" i="78"/>
  <c r="H187" i="78"/>
  <c r="H188" i="78"/>
  <c r="H191" i="78"/>
  <c r="H192" i="78"/>
  <c r="H206" i="78"/>
  <c r="H207" i="78"/>
  <c r="H208" i="78"/>
  <c r="H210" i="78"/>
  <c r="H211" i="78"/>
  <c r="H212" i="78"/>
  <c r="H213" i="78"/>
  <c r="H214" i="78"/>
  <c r="H215" i="78"/>
  <c r="H216" i="78"/>
  <c r="H219" i="78"/>
  <c r="H220" i="78"/>
  <c r="H221" i="78"/>
  <c r="H223" i="78"/>
  <c r="H224" i="78"/>
  <c r="H225" i="78"/>
  <c r="H226" i="78"/>
  <c r="H227" i="78"/>
  <c r="H228" i="78"/>
  <c r="H229" i="78"/>
  <c r="H231" i="78"/>
  <c r="I7" i="86"/>
  <c r="I7" i="53"/>
  <c r="I7" i="54"/>
  <c r="I7" i="55"/>
  <c r="I8" i="86"/>
  <c r="I8" i="53"/>
  <c r="I8" i="54"/>
  <c r="I8" i="55"/>
  <c r="I18" i="86"/>
  <c r="I18" i="53"/>
  <c r="I18" i="55"/>
  <c r="I19" i="86"/>
  <c r="I19" i="53"/>
  <c r="I19" i="55"/>
  <c r="I20" i="86"/>
  <c r="I20" i="53"/>
  <c r="I20" i="55"/>
  <c r="I21" i="86"/>
  <c r="I21" i="53"/>
  <c r="I21" i="55"/>
  <c r="I22" i="86"/>
  <c r="I22" i="53"/>
  <c r="I22" i="55"/>
  <c r="I23" i="86"/>
  <c r="I23" i="53"/>
  <c r="I23" i="55"/>
  <c r="H10" i="78"/>
  <c r="H12" i="78"/>
  <c r="H15" i="78"/>
  <c r="H16" i="78"/>
  <c r="H17" i="78"/>
  <c r="H22" i="78"/>
  <c r="H25" i="78"/>
  <c r="H26" i="78"/>
  <c r="H27" i="78"/>
  <c r="H28" i="78"/>
  <c r="H29" i="78"/>
  <c r="H30" i="78"/>
  <c r="H31" i="78"/>
  <c r="H33" i="78"/>
  <c r="H35" i="78"/>
  <c r="H36" i="78"/>
  <c r="H38" i="78"/>
  <c r="H39" i="78"/>
  <c r="H40" i="78"/>
  <c r="H41" i="78"/>
  <c r="H42" i="78"/>
  <c r="H43" i="78"/>
  <c r="H44" i="78"/>
  <c r="H45" i="78"/>
  <c r="H46" i="78"/>
  <c r="H47" i="78"/>
  <c r="H48" i="78"/>
  <c r="H51" i="78"/>
  <c r="H53" i="78"/>
  <c r="H54" i="78"/>
  <c r="H55" i="78"/>
  <c r="H56" i="78"/>
  <c r="H57" i="78"/>
  <c r="H58" i="78"/>
  <c r="H59" i="78"/>
  <c r="H60" i="78"/>
  <c r="H61" i="78"/>
  <c r="H65" i="78"/>
  <c r="H66" i="78"/>
  <c r="H68" i="78"/>
  <c r="H69" i="78"/>
  <c r="H70" i="78"/>
  <c r="H71" i="78"/>
  <c r="H76" i="78"/>
  <c r="H77" i="78"/>
  <c r="H78" i="78"/>
  <c r="H79" i="78"/>
  <c r="H80" i="78"/>
  <c r="H81" i="78"/>
  <c r="H82" i="78"/>
  <c r="H83" i="78"/>
  <c r="H84" i="78"/>
  <c r="H85" i="78"/>
  <c r="H87" i="78"/>
  <c r="H89" i="78"/>
  <c r="H90" i="78"/>
  <c r="H91" i="78"/>
  <c r="H92" i="78"/>
  <c r="H93" i="78"/>
  <c r="H94" i="78"/>
  <c r="H95" i="78"/>
  <c r="H96" i="78"/>
  <c r="H97" i="78"/>
  <c r="H98" i="78"/>
  <c r="H99" i="78"/>
  <c r="H102" i="78"/>
  <c r="H103" i="78"/>
  <c r="H104" i="78"/>
  <c r="H105" i="78"/>
  <c r="H106" i="78"/>
  <c r="H107" i="78"/>
  <c r="H108" i="78"/>
  <c r="H109" i="78"/>
  <c r="H110" i="78"/>
  <c r="H111" i="78"/>
  <c r="H112" i="78"/>
  <c r="H113" i="78"/>
  <c r="H18" i="86"/>
  <c r="H18" i="53"/>
  <c r="H18" i="54"/>
  <c r="H18" i="55"/>
  <c r="H19" i="86"/>
  <c r="H19" i="53"/>
  <c r="H19" i="54"/>
  <c r="H19" i="55"/>
  <c r="H20" i="86"/>
  <c r="H20" i="53"/>
  <c r="H20" i="54"/>
  <c r="H20" i="55"/>
  <c r="H21" i="86"/>
  <c r="H21" i="53"/>
  <c r="H21" i="54"/>
  <c r="H21" i="55"/>
  <c r="H22" i="86"/>
  <c r="H22" i="53"/>
  <c r="H22" i="54"/>
  <c r="H22" i="55"/>
  <c r="H23" i="86"/>
  <c r="H23" i="53"/>
  <c r="H23" i="54"/>
  <c r="H23" i="55"/>
  <c r="H13" i="48" l="1"/>
  <c r="K26" i="44"/>
  <c r="U10" i="44"/>
  <c r="I28" i="55"/>
  <c r="H32" i="48"/>
  <c r="I28" i="53"/>
  <c r="H26" i="86"/>
  <c r="H25" i="86"/>
  <c r="H24" i="86"/>
  <c r="H17" i="86"/>
  <c r="H16" i="55"/>
  <c r="H13" i="55"/>
  <c r="H12" i="86"/>
  <c r="H11" i="86"/>
  <c r="H10" i="86"/>
  <c r="H9" i="86"/>
  <c r="I26" i="55"/>
  <c r="I25" i="53"/>
  <c r="I24" i="86"/>
  <c r="I17" i="53"/>
  <c r="I13" i="53"/>
  <c r="I12" i="55"/>
  <c r="I11" i="54"/>
  <c r="H28" i="55"/>
  <c r="H26" i="55"/>
  <c r="H25" i="55"/>
  <c r="H24" i="55"/>
  <c r="H16" i="54"/>
  <c r="H13" i="54"/>
  <c r="H12" i="55"/>
  <c r="H11" i="55"/>
  <c r="H10" i="55"/>
  <c r="H9" i="55"/>
  <c r="I26" i="53"/>
  <c r="I25" i="86"/>
  <c r="I17" i="86"/>
  <c r="I15" i="53"/>
  <c r="I13" i="86"/>
  <c r="I12" i="54"/>
  <c r="I11" i="53"/>
  <c r="H26" i="54"/>
  <c r="H25" i="54"/>
  <c r="H24" i="54"/>
  <c r="H17" i="54"/>
  <c r="H15" i="53"/>
  <c r="H13" i="53"/>
  <c r="H12" i="54"/>
  <c r="H11" i="54"/>
  <c r="H10" i="54"/>
  <c r="H9" i="54"/>
  <c r="I26" i="86"/>
  <c r="I24" i="55"/>
  <c r="I15" i="86"/>
  <c r="I12" i="53"/>
  <c r="I11" i="86"/>
  <c r="H26" i="53"/>
  <c r="H25" i="53"/>
  <c r="H24" i="53"/>
  <c r="H17" i="53"/>
  <c r="H15" i="86"/>
  <c r="H13" i="86"/>
  <c r="H12" i="53"/>
  <c r="H11" i="53"/>
  <c r="H10" i="53"/>
  <c r="H9" i="53"/>
  <c r="I25" i="55"/>
  <c r="I24" i="53"/>
  <c r="I17" i="55"/>
  <c r="I12" i="86"/>
  <c r="I11" i="55"/>
  <c r="I28" i="86"/>
  <c r="P8" i="42"/>
  <c r="P8" i="38"/>
  <c r="I13" i="42"/>
  <c r="I10" i="42"/>
  <c r="I9" i="42"/>
  <c r="I14" i="42"/>
  <c r="I13" i="41"/>
  <c r="I11" i="41"/>
  <c r="I10" i="41"/>
  <c r="I9" i="41"/>
  <c r="I14" i="41"/>
  <c r="I13" i="38"/>
  <c r="I11" i="38"/>
  <c r="I10" i="38"/>
  <c r="I9" i="38"/>
  <c r="P8" i="85"/>
  <c r="I14" i="85"/>
  <c r="I13" i="85"/>
  <c r="I11" i="85"/>
  <c r="I10" i="85"/>
  <c r="I9" i="85"/>
  <c r="H6" i="42"/>
  <c r="H28" i="54"/>
  <c r="H14" i="42"/>
  <c r="H13" i="42"/>
  <c r="H9" i="42"/>
  <c r="H11" i="42"/>
  <c r="H28" i="53"/>
  <c r="H10" i="42"/>
  <c r="H28" i="86"/>
  <c r="H17" i="55"/>
  <c r="H8" i="42"/>
  <c r="H14" i="41"/>
  <c r="H13" i="41"/>
  <c r="H11" i="41"/>
  <c r="H10" i="41"/>
  <c r="H9" i="41"/>
  <c r="H8" i="41"/>
  <c r="H6" i="41"/>
  <c r="H14" i="38"/>
  <c r="H13" i="38"/>
  <c r="H11" i="38"/>
  <c r="H10" i="38"/>
  <c r="H9" i="38"/>
  <c r="H6" i="38"/>
  <c r="H14" i="85"/>
  <c r="H13" i="85"/>
  <c r="H11" i="85"/>
  <c r="H10" i="85"/>
  <c r="H9" i="85"/>
  <c r="H6" i="85"/>
  <c r="G184" i="1"/>
  <c r="F170" i="1"/>
  <c r="G157" i="1"/>
  <c r="G144" i="1"/>
  <c r="G221" i="1"/>
  <c r="G208" i="1"/>
  <c r="F221" i="1"/>
  <c r="F208" i="1"/>
  <c r="F184" i="1"/>
  <c r="E170" i="1"/>
  <c r="F157" i="1"/>
  <c r="O144" i="1"/>
  <c r="F144" i="1"/>
  <c r="E221" i="1"/>
  <c r="E208" i="1"/>
  <c r="E184" i="1"/>
  <c r="D170" i="1"/>
  <c r="E157" i="1"/>
  <c r="E144" i="1"/>
  <c r="D221" i="1"/>
  <c r="D208" i="1"/>
  <c r="D184" i="1"/>
  <c r="G170" i="1"/>
  <c r="D157" i="1"/>
  <c r="D144" i="1"/>
  <c r="H201" i="78"/>
  <c r="H197" i="78"/>
  <c r="H139" i="78"/>
  <c r="H135" i="78"/>
  <c r="H131" i="78"/>
  <c r="H202" i="78"/>
  <c r="H132" i="78"/>
  <c r="H200" i="78"/>
  <c r="H138" i="78"/>
  <c r="H230" i="78"/>
  <c r="H198" i="78"/>
  <c r="H136" i="78"/>
  <c r="H124" i="78"/>
  <c r="H199" i="78"/>
  <c r="H137" i="78"/>
  <c r="H125" i="78"/>
  <c r="G13" i="63" l="1"/>
  <c r="O221" i="1"/>
  <c r="O170" i="1"/>
  <c r="O208" i="1"/>
  <c r="G9" i="64"/>
  <c r="G10" i="63"/>
  <c r="G12" i="46"/>
  <c r="AG9" i="64"/>
  <c r="G9" i="63"/>
  <c r="D9" i="63"/>
  <c r="D13" i="63"/>
  <c r="E9" i="63"/>
  <c r="E13" i="63"/>
  <c r="F11" i="63"/>
  <c r="D10" i="63"/>
  <c r="D14" i="63"/>
  <c r="E10" i="63"/>
  <c r="F14" i="63"/>
  <c r="D11" i="63"/>
  <c r="E11" i="63"/>
  <c r="F9" i="63"/>
  <c r="F13" i="63"/>
  <c r="F10" i="63"/>
  <c r="G14" i="63"/>
  <c r="G13" i="46"/>
  <c r="G10" i="64"/>
  <c r="AG10" i="64"/>
  <c r="G11" i="64"/>
  <c r="AG11" i="64"/>
  <c r="AG14" i="64"/>
  <c r="G17" i="46"/>
  <c r="G14" i="64"/>
  <c r="G16" i="46"/>
  <c r="G13" i="64"/>
  <c r="AG6" i="64"/>
  <c r="G6" i="64"/>
  <c r="G8" i="64"/>
  <c r="D9" i="64"/>
  <c r="D12" i="46"/>
  <c r="D16" i="46"/>
  <c r="D13" i="64"/>
  <c r="E12" i="46"/>
  <c r="E9" i="64"/>
  <c r="E13" i="64"/>
  <c r="E16" i="46"/>
  <c r="F6" i="64"/>
  <c r="F10" i="64"/>
  <c r="F13" i="46"/>
  <c r="F13" i="64"/>
  <c r="F16" i="46"/>
  <c r="D6" i="64"/>
  <c r="D10" i="64"/>
  <c r="D13" i="46"/>
  <c r="E6" i="64"/>
  <c r="E13" i="46"/>
  <c r="E10" i="64"/>
  <c r="F14" i="46"/>
  <c r="F11" i="64"/>
  <c r="D11" i="64"/>
  <c r="D14" i="46"/>
  <c r="D14" i="64"/>
  <c r="D17" i="46"/>
  <c r="E14" i="46"/>
  <c r="E11" i="64"/>
  <c r="E14" i="64"/>
  <c r="F8" i="64"/>
  <c r="F14" i="64"/>
  <c r="F17" i="46"/>
  <c r="F12" i="46"/>
  <c r="F9" i="64"/>
  <c r="O157" i="1"/>
  <c r="AD13" i="64" l="1"/>
  <c r="AD12" i="64"/>
  <c r="I14" i="38" l="1"/>
  <c r="E14" i="63" l="1"/>
  <c r="E17" i="46"/>
  <c r="G16" i="37" l="1"/>
  <c r="G17" i="37"/>
  <c r="H114" i="78" l="1"/>
  <c r="D28" i="50" l="1"/>
  <c r="D36" i="50"/>
  <c r="D31" i="50"/>
  <c r="E27" i="63" l="1"/>
  <c r="D27" i="63"/>
  <c r="D29" i="63"/>
  <c r="E25" i="63"/>
  <c r="D30" i="63"/>
  <c r="D25" i="63"/>
  <c r="E26" i="63"/>
  <c r="D26" i="63"/>
  <c r="E29" i="63"/>
  <c r="E30" i="63"/>
  <c r="D28" i="63" l="1"/>
  <c r="D134" i="78" l="1"/>
  <c r="G135" i="78"/>
  <c r="D144" i="78"/>
  <c r="F146" i="78"/>
  <c r="E152" i="78"/>
  <c r="G162" i="78"/>
  <c r="E169" i="78"/>
  <c r="F178" i="78"/>
  <c r="G183" i="78"/>
  <c r="D185" i="78"/>
  <c r="F187" i="78"/>
  <c r="G191" i="78"/>
  <c r="E197" i="78"/>
  <c r="F200" i="78"/>
  <c r="E209" i="78"/>
  <c r="F212" i="78"/>
  <c r="G216" i="78"/>
  <c r="F221" i="78"/>
  <c r="D223" i="78"/>
  <c r="G229" i="78"/>
  <c r="E125" i="78"/>
  <c r="D131" i="78"/>
  <c r="G132" i="78"/>
  <c r="E134" i="78"/>
  <c r="D135" i="78"/>
  <c r="G136" i="78"/>
  <c r="F138" i="78"/>
  <c r="E139" i="78"/>
  <c r="G143" i="78"/>
  <c r="E144" i="78"/>
  <c r="D145" i="78"/>
  <c r="G146" i="78"/>
  <c r="F147" i="78"/>
  <c r="E148" i="78"/>
  <c r="D149" i="78"/>
  <c r="G151" i="78"/>
  <c r="F152" i="78"/>
  <c r="D155" i="78"/>
  <c r="E156" i="78"/>
  <c r="F157" i="78"/>
  <c r="E160" i="78"/>
  <c r="E161" i="78"/>
  <c r="D162" i="78"/>
  <c r="G164" i="78"/>
  <c r="F165" i="78"/>
  <c r="G168" i="78"/>
  <c r="F169" i="78"/>
  <c r="E170" i="78"/>
  <c r="E174" i="78"/>
  <c r="G178" i="78"/>
  <c r="E182" i="78"/>
  <c r="D183" i="78"/>
  <c r="F184" i="78"/>
  <c r="E185" i="78"/>
  <c r="D186" i="78"/>
  <c r="G187" i="78"/>
  <c r="F188" i="78"/>
  <c r="D191" i="78"/>
  <c r="G192" i="78"/>
  <c r="F197" i="78"/>
  <c r="E198" i="78"/>
  <c r="D199" i="78"/>
  <c r="G200" i="78"/>
  <c r="F201" i="78"/>
  <c r="E202" i="78"/>
  <c r="E206" i="78"/>
  <c r="D207" i="78"/>
  <c r="G208" i="78"/>
  <c r="E210" i="78"/>
  <c r="D211" i="78"/>
  <c r="G212" i="78"/>
  <c r="F213" i="78"/>
  <c r="E215" i="78"/>
  <c r="D216" i="78"/>
  <c r="E219" i="78"/>
  <c r="D220" i="78"/>
  <c r="G221" i="78"/>
  <c r="E223" i="78"/>
  <c r="D224" i="78"/>
  <c r="G225" i="78"/>
  <c r="F226" i="78"/>
  <c r="E228" i="78"/>
  <c r="D229" i="78"/>
  <c r="G230" i="78"/>
  <c r="D125" i="78"/>
  <c r="G131" i="78"/>
  <c r="F132" i="78"/>
  <c r="F136" i="78"/>
  <c r="E138" i="78"/>
  <c r="F143" i="78"/>
  <c r="G145" i="78"/>
  <c r="E147" i="78"/>
  <c r="G149" i="78"/>
  <c r="F151" i="78"/>
  <c r="E157" i="78"/>
  <c r="D161" i="78"/>
  <c r="F164" i="78"/>
  <c r="D170" i="78"/>
  <c r="D174" i="78"/>
  <c r="G186" i="78"/>
  <c r="F192" i="78"/>
  <c r="G199" i="78"/>
  <c r="D206" i="78"/>
  <c r="F208" i="78"/>
  <c r="G211" i="78"/>
  <c r="D215" i="78"/>
  <c r="G220" i="78"/>
  <c r="G224" i="78"/>
  <c r="E226" i="78"/>
  <c r="D228" i="78"/>
  <c r="F125" i="78"/>
  <c r="E131" i="78"/>
  <c r="D132" i="78"/>
  <c r="F134" i="78"/>
  <c r="E135" i="78"/>
  <c r="D136" i="78"/>
  <c r="G138" i="78"/>
  <c r="F139" i="78"/>
  <c r="F144" i="78"/>
  <c r="E145" i="78"/>
  <c r="D146" i="78"/>
  <c r="G147" i="78"/>
  <c r="F148" i="78"/>
  <c r="E149" i="78"/>
  <c r="D151" i="78"/>
  <c r="G152" i="78"/>
  <c r="E155" i="78"/>
  <c r="F156" i="78"/>
  <c r="G157" i="78"/>
  <c r="F160" i="78"/>
  <c r="F161" i="78"/>
  <c r="E162" i="78"/>
  <c r="D164" i="78"/>
  <c r="G165" i="78"/>
  <c r="D168" i="78"/>
  <c r="G169" i="78"/>
  <c r="F170" i="78"/>
  <c r="F174" i="78"/>
  <c r="D178" i="78"/>
  <c r="F182" i="78"/>
  <c r="E183" i="78"/>
  <c r="G184" i="78"/>
  <c r="F185" i="78"/>
  <c r="E186" i="78"/>
  <c r="D187" i="78"/>
  <c r="G188" i="78"/>
  <c r="E191" i="78"/>
  <c r="D192" i="78"/>
  <c r="G197" i="78"/>
  <c r="F198" i="78"/>
  <c r="E199" i="78"/>
  <c r="D200" i="78"/>
  <c r="G201" i="78"/>
  <c r="F202" i="78"/>
  <c r="F206" i="78"/>
  <c r="E207" i="78"/>
  <c r="D208" i="78"/>
  <c r="F210" i="78"/>
  <c r="E211" i="78"/>
  <c r="D212" i="78"/>
  <c r="G213" i="78"/>
  <c r="F215" i="78"/>
  <c r="E216" i="78"/>
  <c r="F219" i="78"/>
  <c r="E220" i="78"/>
  <c r="D221" i="78"/>
  <c r="F223" i="78"/>
  <c r="E224" i="78"/>
  <c r="D225" i="78"/>
  <c r="G226" i="78"/>
  <c r="F228" i="78"/>
  <c r="E229" i="78"/>
  <c r="D230" i="78"/>
  <c r="D139" i="78"/>
  <c r="D148" i="78"/>
  <c r="G155" i="78"/>
  <c r="D160" i="78"/>
  <c r="E165" i="78"/>
  <c r="F168" i="78"/>
  <c r="D182" i="78"/>
  <c r="E184" i="78"/>
  <c r="E188" i="78"/>
  <c r="D198" i="78"/>
  <c r="E201" i="78"/>
  <c r="D202" i="78"/>
  <c r="G207" i="78"/>
  <c r="D210" i="78"/>
  <c r="E213" i="78"/>
  <c r="D219" i="78"/>
  <c r="E222" i="78"/>
  <c r="F225" i="78"/>
  <c r="F230" i="78"/>
  <c r="G125" i="78"/>
  <c r="F131" i="78"/>
  <c r="E132" i="78"/>
  <c r="G134" i="78"/>
  <c r="F135" i="78"/>
  <c r="E136" i="78"/>
  <c r="D138" i="78"/>
  <c r="G139" i="78"/>
  <c r="E143" i="78"/>
  <c r="G144" i="78"/>
  <c r="F145" i="78"/>
  <c r="E146" i="78"/>
  <c r="D147" i="78"/>
  <c r="G148" i="78"/>
  <c r="F149" i="78"/>
  <c r="E151" i="78"/>
  <c r="D152" i="78"/>
  <c r="F155" i="78"/>
  <c r="G156" i="78"/>
  <c r="D157" i="78"/>
  <c r="E159" i="78"/>
  <c r="G160" i="78"/>
  <c r="G161" i="78"/>
  <c r="F162" i="78"/>
  <c r="E164" i="78"/>
  <c r="D165" i="78"/>
  <c r="E168" i="78"/>
  <c r="D169" i="78"/>
  <c r="G170" i="78"/>
  <c r="G174" i="78"/>
  <c r="E178" i="78"/>
  <c r="G182" i="78"/>
  <c r="F183" i="78"/>
  <c r="D184" i="78"/>
  <c r="G185" i="78"/>
  <c r="F186" i="78"/>
  <c r="E187" i="78"/>
  <c r="D188" i="78"/>
  <c r="F191" i="78"/>
  <c r="E192" i="78"/>
  <c r="D197" i="78"/>
  <c r="G198" i="78"/>
  <c r="F199" i="78"/>
  <c r="E200" i="78"/>
  <c r="D201" i="78"/>
  <c r="G202" i="78"/>
  <c r="G206" i="78"/>
  <c r="F207" i="78"/>
  <c r="E208" i="78"/>
  <c r="D209" i="78"/>
  <c r="G210" i="78"/>
  <c r="F211" i="78"/>
  <c r="E212" i="78"/>
  <c r="D213" i="78"/>
  <c r="G215" i="78"/>
  <c r="F216" i="78"/>
  <c r="G219" i="78"/>
  <c r="F220" i="78"/>
  <c r="E221" i="78"/>
  <c r="D222" i="78"/>
  <c r="G223" i="78"/>
  <c r="F224" i="78"/>
  <c r="E225" i="78"/>
  <c r="D226" i="78"/>
  <c r="G228" i="78"/>
  <c r="F229" i="78"/>
  <c r="E230" i="78"/>
  <c r="G6" i="55" l="1"/>
  <c r="G12" i="42"/>
  <c r="G6" i="53"/>
  <c r="G12" i="38"/>
  <c r="G6" i="86"/>
  <c r="G12" i="85"/>
  <c r="G6" i="54"/>
  <c r="G12" i="41"/>
  <c r="F6" i="55"/>
  <c r="F6" i="86"/>
  <c r="F6" i="53"/>
  <c r="F6" i="54"/>
  <c r="G29" i="53" l="1"/>
  <c r="G29" i="86"/>
  <c r="G15" i="85"/>
  <c r="D12" i="61"/>
  <c r="G15" i="38"/>
  <c r="E12" i="61"/>
  <c r="G12" i="61"/>
  <c r="F12" i="61"/>
  <c r="D156" i="78"/>
  <c r="D143" i="78"/>
  <c r="E15" i="61" l="1"/>
  <c r="E6" i="45"/>
  <c r="D15" i="61"/>
  <c r="D6" i="45"/>
  <c r="O231" i="32" l="1"/>
  <c r="D231" i="32" l="1"/>
  <c r="O229" i="32"/>
  <c r="D229" i="32"/>
  <c r="O228" i="32"/>
  <c r="O227" i="32"/>
  <c r="D227" i="32"/>
  <c r="D223" i="32"/>
  <c r="D221" i="32"/>
  <c r="D216" i="32"/>
  <c r="D211" i="32"/>
  <c r="D210" i="32"/>
  <c r="D208" i="32"/>
  <c r="D192" i="32"/>
  <c r="D191" i="32"/>
  <c r="D190" i="32"/>
  <c r="D186" i="32"/>
  <c r="D184" i="32"/>
  <c r="D178" i="32"/>
  <c r="D176" i="32"/>
  <c r="D173" i="32"/>
  <c r="D172" i="32"/>
  <c r="D170" i="32"/>
  <c r="D165" i="32"/>
  <c r="D164" i="32"/>
  <c r="D163" i="32"/>
  <c r="D160" i="32"/>
  <c r="D159" i="32"/>
  <c r="D152" i="32"/>
  <c r="D151" i="32"/>
  <c r="D150" i="32"/>
  <c r="D149" i="32"/>
  <c r="D147" i="32"/>
  <c r="D146" i="32"/>
  <c r="D144" i="32"/>
  <c r="D133" i="32"/>
  <c r="D17" i="32"/>
  <c r="D27" i="32"/>
  <c r="D29" i="32"/>
  <c r="D30" i="32"/>
  <c r="D31" i="32"/>
  <c r="D33" i="32"/>
  <c r="D35" i="32"/>
  <c r="D40" i="32"/>
  <c r="D42" i="32"/>
  <c r="D43" i="32"/>
  <c r="D46" i="32"/>
  <c r="D48" i="32"/>
  <c r="D53" i="32"/>
  <c r="D56" i="32"/>
  <c r="D59" i="32"/>
  <c r="D61" i="32"/>
  <c r="D67" i="32"/>
  <c r="D70" i="32"/>
  <c r="D75" i="32"/>
  <c r="D77" i="32"/>
  <c r="D78" i="32"/>
  <c r="D91" i="32"/>
  <c r="D94" i="32"/>
  <c r="D97" i="32"/>
  <c r="D99" i="32"/>
  <c r="D104" i="32"/>
  <c r="D107" i="32"/>
  <c r="D108" i="32"/>
  <c r="D110" i="32"/>
  <c r="D112" i="32"/>
  <c r="D114" i="32"/>
  <c r="G112" i="32" l="1"/>
  <c r="G108" i="32"/>
  <c r="G104" i="32"/>
  <c r="L26" i="55"/>
  <c r="F97" i="32"/>
  <c r="L22" i="55"/>
  <c r="L18" i="55"/>
  <c r="F77" i="32"/>
  <c r="G48" i="32"/>
  <c r="G40" i="32"/>
  <c r="F33" i="32"/>
  <c r="F29" i="32"/>
  <c r="F17" i="32"/>
  <c r="L8" i="55"/>
  <c r="F131" i="32"/>
  <c r="E133" i="32"/>
  <c r="G144" i="32"/>
  <c r="E146" i="32"/>
  <c r="E147" i="32"/>
  <c r="F149" i="32"/>
  <c r="F150" i="32"/>
  <c r="F151" i="32"/>
  <c r="F152" i="32"/>
  <c r="G160" i="32"/>
  <c r="F163" i="32"/>
  <c r="F164" i="32"/>
  <c r="F165" i="32"/>
  <c r="G176" i="32"/>
  <c r="G178" i="32"/>
  <c r="G184" i="32"/>
  <c r="F186" i="32"/>
  <c r="M25" i="55"/>
  <c r="E208" i="32"/>
  <c r="E210" i="32"/>
  <c r="E211" i="32"/>
  <c r="F221" i="32"/>
  <c r="E223" i="32"/>
  <c r="G227" i="32"/>
  <c r="G229" i="32"/>
  <c r="F114" i="32"/>
  <c r="F112" i="32"/>
  <c r="E225" i="32"/>
  <c r="F108" i="32"/>
  <c r="F104" i="32"/>
  <c r="G99" i="32"/>
  <c r="G91" i="32"/>
  <c r="L21" i="55"/>
  <c r="G75" i="32"/>
  <c r="F48" i="32"/>
  <c r="F44" i="32"/>
  <c r="F40" i="32"/>
  <c r="G35" i="32"/>
  <c r="G31" i="32"/>
  <c r="G27" i="32"/>
  <c r="L7" i="55"/>
  <c r="F133" i="32"/>
  <c r="F146" i="32"/>
  <c r="G149" i="32"/>
  <c r="G150" i="32"/>
  <c r="G151" i="32"/>
  <c r="G152" i="32"/>
  <c r="G159" i="32"/>
  <c r="G163" i="32"/>
  <c r="G164" i="32"/>
  <c r="G165" i="32"/>
  <c r="E170" i="32"/>
  <c r="E172" i="32"/>
  <c r="E173" i="32"/>
  <c r="G186" i="32"/>
  <c r="E190" i="32"/>
  <c r="E191" i="32"/>
  <c r="E192" i="32"/>
  <c r="F208" i="32"/>
  <c r="F210" i="32"/>
  <c r="F211" i="32"/>
  <c r="E216" i="32"/>
  <c r="G221" i="32"/>
  <c r="F223" i="32"/>
  <c r="E231" i="32"/>
  <c r="G114" i="32"/>
  <c r="G110" i="32"/>
  <c r="F99" i="32"/>
  <c r="F91" i="32"/>
  <c r="L20" i="55"/>
  <c r="G78" i="32"/>
  <c r="F75" i="32"/>
  <c r="E188" i="32"/>
  <c r="F67" i="32"/>
  <c r="G46" i="32"/>
  <c r="G42" i="32"/>
  <c r="F35" i="32"/>
  <c r="F31" i="32"/>
  <c r="F27" i="32"/>
  <c r="G133" i="32"/>
  <c r="E136" i="32"/>
  <c r="E137" i="32"/>
  <c r="E138" i="32"/>
  <c r="E139" i="32"/>
  <c r="E144" i="32"/>
  <c r="G146" i="32"/>
  <c r="E160" i="32"/>
  <c r="F170" i="32"/>
  <c r="F172" i="32"/>
  <c r="F173" i="32"/>
  <c r="E176" i="32"/>
  <c r="E178" i="32"/>
  <c r="E184" i="32"/>
  <c r="F190" i="32"/>
  <c r="F191" i="32"/>
  <c r="F192" i="32"/>
  <c r="G208" i="32"/>
  <c r="G210" i="32"/>
  <c r="G211" i="32"/>
  <c r="F216" i="32"/>
  <c r="M26" i="54"/>
  <c r="G223" i="32"/>
  <c r="E227" i="32"/>
  <c r="E229" i="32"/>
  <c r="F231" i="32"/>
  <c r="F110" i="32"/>
  <c r="G97" i="32"/>
  <c r="L23" i="55"/>
  <c r="L19" i="55"/>
  <c r="F78" i="32"/>
  <c r="G77" i="32"/>
  <c r="F46" i="32"/>
  <c r="F42" i="32"/>
  <c r="G33" i="32"/>
  <c r="G29" i="32"/>
  <c r="F18" i="32"/>
  <c r="G17" i="32"/>
  <c r="E131" i="32"/>
  <c r="F136" i="32"/>
  <c r="F137" i="32"/>
  <c r="F144" i="32"/>
  <c r="E149" i="32"/>
  <c r="E150" i="32"/>
  <c r="E151" i="32"/>
  <c r="E152" i="32"/>
  <c r="F160" i="32"/>
  <c r="E163" i="32"/>
  <c r="E164" i="32"/>
  <c r="E165" i="32"/>
  <c r="G170" i="32"/>
  <c r="G172" i="32"/>
  <c r="G173" i="32"/>
  <c r="F176" i="32"/>
  <c r="F178" i="32"/>
  <c r="F184" i="32"/>
  <c r="E186" i="32"/>
  <c r="G190" i="32"/>
  <c r="G191" i="32"/>
  <c r="G192" i="32"/>
  <c r="M18" i="55"/>
  <c r="M19" i="55"/>
  <c r="M20" i="55"/>
  <c r="M21" i="55"/>
  <c r="M22" i="55"/>
  <c r="M23" i="55"/>
  <c r="G216" i="32"/>
  <c r="M26" i="55"/>
  <c r="E221" i="32"/>
  <c r="F227" i="32"/>
  <c r="F229" i="32"/>
  <c r="G231" i="32"/>
  <c r="M12" i="55"/>
  <c r="M13" i="55"/>
  <c r="F25" i="32"/>
  <c r="D26" i="32"/>
  <c r="F20" i="32"/>
  <c r="G26" i="32"/>
  <c r="D25" i="32"/>
  <c r="F26" i="32"/>
  <c r="G25" i="32"/>
  <c r="F22" i="32"/>
  <c r="G16" i="32"/>
  <c r="F13" i="32"/>
  <c r="F16" i="32"/>
  <c r="F12" i="32"/>
  <c r="D16" i="32"/>
  <c r="F14" i="32"/>
  <c r="D60" i="32"/>
  <c r="D111" i="32"/>
  <c r="D47" i="32"/>
  <c r="D215" i="32"/>
  <c r="E228" i="32"/>
  <c r="D228" i="32"/>
  <c r="D98" i="32"/>
  <c r="D74" i="32"/>
  <c r="D34" i="32"/>
  <c r="E215" i="32"/>
  <c r="M13" i="42"/>
  <c r="M14" i="42"/>
  <c r="E177" i="32"/>
  <c r="D177" i="32"/>
  <c r="G214" i="32"/>
  <c r="D214" i="32"/>
  <c r="E214" i="32"/>
  <c r="F214" i="32"/>
  <c r="D230" i="32"/>
  <c r="E230" i="32"/>
  <c r="F73" i="32"/>
  <c r="G73" i="32"/>
  <c r="D73" i="32"/>
  <c r="D113" i="32"/>
  <c r="D22" i="32"/>
  <c r="D18" i="32"/>
  <c r="D14" i="32"/>
  <c r="D21" i="32"/>
  <c r="D13" i="32"/>
  <c r="D20" i="32"/>
  <c r="D12" i="32"/>
  <c r="D131" i="32"/>
  <c r="D136" i="32"/>
  <c r="D137" i="32"/>
  <c r="D138" i="32"/>
  <c r="D139" i="32"/>
  <c r="L6" i="53"/>
  <c r="L28" i="55"/>
  <c r="D96" i="32"/>
  <c r="D212" i="32"/>
  <c r="L22" i="86"/>
  <c r="D84" i="32"/>
  <c r="L18" i="86"/>
  <c r="D80" i="32"/>
  <c r="L16" i="86"/>
  <c r="G45" i="32"/>
  <c r="G41" i="32"/>
  <c r="D32" i="32"/>
  <c r="D28" i="32"/>
  <c r="L8" i="86"/>
  <c r="D8" i="32"/>
  <c r="L7" i="53"/>
  <c r="M6" i="86"/>
  <c r="M7" i="41"/>
  <c r="G162" i="32"/>
  <c r="G44" i="32"/>
  <c r="E189" i="32"/>
  <c r="M16" i="53"/>
  <c r="M17" i="53"/>
  <c r="M18" i="53"/>
  <c r="E197" i="32"/>
  <c r="M19" i="53"/>
  <c r="E198" i="32"/>
  <c r="M20" i="53"/>
  <c r="E199" i="32"/>
  <c r="M21" i="53"/>
  <c r="E200" i="32"/>
  <c r="M22" i="53"/>
  <c r="E201" i="32"/>
  <c r="M23" i="53"/>
  <c r="E202" i="32"/>
  <c r="L6" i="86"/>
  <c r="G96" i="32"/>
  <c r="L16" i="55"/>
  <c r="F45" i="32"/>
  <c r="F41" i="32"/>
  <c r="L12" i="55"/>
  <c r="G32" i="32"/>
  <c r="G28" i="32"/>
  <c r="D19" i="32"/>
  <c r="D15" i="32"/>
  <c r="L10" i="53"/>
  <c r="L7" i="86"/>
  <c r="D7" i="32"/>
  <c r="M6" i="53"/>
  <c r="M7" i="42"/>
  <c r="D162" i="32"/>
  <c r="M14" i="54"/>
  <c r="F189" i="32"/>
  <c r="M17" i="54"/>
  <c r="F197" i="32"/>
  <c r="M18" i="54"/>
  <c r="F198" i="32"/>
  <c r="M19" i="54"/>
  <c r="F199" i="32"/>
  <c r="M20" i="54"/>
  <c r="F200" i="32"/>
  <c r="M21" i="54"/>
  <c r="F201" i="32"/>
  <c r="M22" i="54"/>
  <c r="F202" i="32"/>
  <c r="M23" i="54"/>
  <c r="F225" i="32"/>
  <c r="L6" i="55"/>
  <c r="D106" i="32"/>
  <c r="F96" i="32"/>
  <c r="L23" i="53"/>
  <c r="L19" i="53"/>
  <c r="L17" i="55"/>
  <c r="F32" i="32"/>
  <c r="F28" i="32"/>
  <c r="L10" i="86"/>
  <c r="D10" i="32"/>
  <c r="M6" i="54"/>
  <c r="D129" i="32"/>
  <c r="F138" i="32"/>
  <c r="M13" i="41"/>
  <c r="F139" i="32"/>
  <c r="M14" i="41"/>
  <c r="E162" i="32"/>
  <c r="M14" i="55"/>
  <c r="M15" i="54"/>
  <c r="G189" i="32"/>
  <c r="M17" i="55"/>
  <c r="G225" i="32"/>
  <c r="D93" i="32"/>
  <c r="L23" i="86"/>
  <c r="D85" i="32"/>
  <c r="L22" i="53"/>
  <c r="L19" i="86"/>
  <c r="D81" i="32"/>
  <c r="L18" i="53"/>
  <c r="L16" i="53"/>
  <c r="F71" i="32"/>
  <c r="D45" i="32"/>
  <c r="D41" i="32"/>
  <c r="F19" i="32"/>
  <c r="F15" i="32"/>
  <c r="L10" i="55"/>
  <c r="L8" i="53"/>
  <c r="M6" i="55"/>
  <c r="M9" i="42"/>
  <c r="G148" i="32"/>
  <c r="M15" i="55"/>
  <c r="D189" i="32"/>
  <c r="M16" i="86"/>
  <c r="M17" i="86"/>
  <c r="M18" i="86"/>
  <c r="D197" i="32"/>
  <c r="M19" i="86"/>
  <c r="D198" i="32"/>
  <c r="M20" i="86"/>
  <c r="D199" i="32"/>
  <c r="M21" i="86"/>
  <c r="D200" i="32"/>
  <c r="M22" i="86"/>
  <c r="D201" i="32"/>
  <c r="M23" i="86"/>
  <c r="D202" i="32"/>
  <c r="D225" i="32"/>
  <c r="M24" i="54"/>
  <c r="M24" i="55"/>
  <c r="D213" i="32"/>
  <c r="E213" i="32"/>
  <c r="F213" i="32"/>
  <c r="E226" i="32"/>
  <c r="F226" i="32"/>
  <c r="G226" i="32"/>
  <c r="D226" i="32"/>
  <c r="M11" i="54"/>
  <c r="M11" i="55"/>
  <c r="L26" i="53"/>
  <c r="L26" i="86"/>
  <c r="F188" i="32"/>
  <c r="G188" i="32"/>
  <c r="L13" i="54"/>
  <c r="D54" i="32"/>
  <c r="L13" i="55"/>
  <c r="L15" i="55"/>
  <c r="L14" i="55"/>
  <c r="F109" i="32"/>
  <c r="D109" i="32"/>
  <c r="G109" i="32"/>
  <c r="D175" i="32"/>
  <c r="E175" i="32"/>
  <c r="D57" i="32"/>
  <c r="F175" i="32"/>
  <c r="G175" i="32"/>
  <c r="G157" i="32"/>
  <c r="D157" i="32"/>
  <c r="E157" i="32"/>
  <c r="F157" i="32"/>
  <c r="L20" i="53"/>
  <c r="L20" i="86"/>
  <c r="D82" i="32"/>
  <c r="L21" i="86"/>
  <c r="D83" i="32"/>
  <c r="L21" i="53"/>
  <c r="M26" i="86"/>
  <c r="M26" i="53"/>
  <c r="M25" i="86"/>
  <c r="M25" i="53"/>
  <c r="M24" i="86"/>
  <c r="M24" i="53"/>
  <c r="M14" i="86"/>
  <c r="M14" i="53"/>
  <c r="M15" i="86"/>
  <c r="M15" i="53"/>
  <c r="M12" i="86"/>
  <c r="M12" i="53"/>
  <c r="M11" i="86"/>
  <c r="M11" i="53"/>
  <c r="M10" i="86"/>
  <c r="M9" i="86"/>
  <c r="L25" i="53"/>
  <c r="L25" i="86"/>
  <c r="L24" i="53"/>
  <c r="L24" i="86"/>
  <c r="L17" i="53"/>
  <c r="L17" i="86"/>
  <c r="L13" i="53"/>
  <c r="L13" i="86"/>
  <c r="D55" i="32"/>
  <c r="L12" i="86"/>
  <c r="L12" i="53"/>
  <c r="M13" i="86"/>
  <c r="M13" i="53"/>
  <c r="G213" i="32"/>
  <c r="M11" i="42"/>
  <c r="M16" i="54"/>
  <c r="M8" i="41"/>
  <c r="M16" i="55"/>
  <c r="M8" i="42"/>
  <c r="L14" i="53"/>
  <c r="L15" i="53"/>
  <c r="L15" i="86"/>
  <c r="L14" i="86"/>
  <c r="D69" i="32"/>
  <c r="M28" i="86"/>
  <c r="M28" i="53"/>
  <c r="F230" i="32"/>
  <c r="M28" i="54"/>
  <c r="M12" i="41"/>
  <c r="M28" i="55"/>
  <c r="M12" i="42"/>
  <c r="M25" i="54"/>
  <c r="G174" i="32"/>
  <c r="M10" i="42"/>
  <c r="M13" i="54"/>
  <c r="M10" i="41"/>
  <c r="F162" i="32"/>
  <c r="M11" i="41"/>
  <c r="F10" i="32"/>
  <c r="L10" i="54"/>
  <c r="L12" i="54"/>
  <c r="F8" i="32"/>
  <c r="L8" i="54"/>
  <c r="F6" i="32"/>
  <c r="L6" i="54"/>
  <c r="F7" i="32"/>
  <c r="L7" i="54"/>
  <c r="F82" i="32"/>
  <c r="L20" i="54"/>
  <c r="F85" i="32"/>
  <c r="L23" i="54"/>
  <c r="F81" i="32"/>
  <c r="L19" i="54"/>
  <c r="F84" i="32"/>
  <c r="L22" i="54"/>
  <c r="F80" i="32"/>
  <c r="L18" i="54"/>
  <c r="L16" i="54"/>
  <c r="F83" i="32"/>
  <c r="L21" i="54"/>
  <c r="L17" i="54"/>
  <c r="L28" i="53"/>
  <c r="L28" i="86"/>
  <c r="M9" i="85"/>
  <c r="M11" i="85"/>
  <c r="M14" i="85"/>
  <c r="M8" i="38"/>
  <c r="M9" i="38"/>
  <c r="M10" i="38"/>
  <c r="M11" i="38"/>
  <c r="M12" i="38"/>
  <c r="M13" i="38"/>
  <c r="M14" i="38"/>
  <c r="M8" i="85"/>
  <c r="M10" i="85"/>
  <c r="M12" i="85"/>
  <c r="M13" i="85"/>
  <c r="M7" i="85"/>
  <c r="M6" i="85"/>
  <c r="F113" i="32"/>
  <c r="L28" i="54"/>
  <c r="L26" i="54"/>
  <c r="L14" i="54"/>
  <c r="L13" i="85"/>
  <c r="L12" i="38"/>
  <c r="L8" i="42"/>
  <c r="L7" i="85"/>
  <c r="L6" i="38"/>
  <c r="L13" i="42"/>
  <c r="L12" i="85"/>
  <c r="L11" i="38"/>
  <c r="L9" i="38"/>
  <c r="L7" i="42"/>
  <c r="L6" i="85"/>
  <c r="L14" i="38"/>
  <c r="L11" i="85"/>
  <c r="L9" i="85"/>
  <c r="L8" i="38"/>
  <c r="L7" i="41"/>
  <c r="L15" i="54"/>
  <c r="L14" i="85"/>
  <c r="L13" i="38"/>
  <c r="L10" i="85"/>
  <c r="L8" i="85"/>
  <c r="L7" i="38"/>
  <c r="G61" i="32"/>
  <c r="L14" i="42"/>
  <c r="F58" i="32"/>
  <c r="L11" i="41"/>
  <c r="G57" i="32"/>
  <c r="F54" i="32"/>
  <c r="L9" i="41"/>
  <c r="F61" i="32"/>
  <c r="L14" i="41"/>
  <c r="F57" i="32"/>
  <c r="F53" i="32"/>
  <c r="L8" i="41"/>
  <c r="L13" i="41"/>
  <c r="G59" i="32"/>
  <c r="L12" i="42"/>
  <c r="L6" i="42"/>
  <c r="F59" i="32"/>
  <c r="L12" i="41"/>
  <c r="G58" i="32"/>
  <c r="L11" i="42"/>
  <c r="G54" i="32"/>
  <c r="L9" i="42"/>
  <c r="L6" i="41"/>
  <c r="F212" i="32"/>
  <c r="F93" i="32"/>
  <c r="F21" i="32"/>
  <c r="G215" i="32"/>
  <c r="F228" i="32"/>
  <c r="G111" i="32"/>
  <c r="G107" i="32"/>
  <c r="G47" i="32"/>
  <c r="G43" i="32"/>
  <c r="G228" i="32"/>
  <c r="F111" i="32"/>
  <c r="F107" i="32"/>
  <c r="G106" i="32"/>
  <c r="G98" i="32"/>
  <c r="G94" i="32"/>
  <c r="G74" i="32"/>
  <c r="F47" i="32"/>
  <c r="F43" i="32"/>
  <c r="G34" i="32"/>
  <c r="G30" i="32"/>
  <c r="F177" i="32"/>
  <c r="F106" i="32"/>
  <c r="F98" i="32"/>
  <c r="F94" i="32"/>
  <c r="G93" i="32"/>
  <c r="F74" i="32"/>
  <c r="F34" i="32"/>
  <c r="F30" i="32"/>
  <c r="G177" i="32"/>
  <c r="F215" i="32"/>
  <c r="F69" i="32"/>
  <c r="G70" i="32"/>
  <c r="F70" i="32"/>
  <c r="G69" i="32"/>
  <c r="F56" i="32"/>
  <c r="G60" i="32"/>
  <c r="G56" i="32"/>
  <c r="G55" i="32"/>
  <c r="F60" i="32"/>
  <c r="F55" i="32"/>
  <c r="G197" i="32"/>
  <c r="G201" i="32"/>
  <c r="G230" i="32"/>
  <c r="G22" i="32"/>
  <c r="G10" i="32"/>
  <c r="G202" i="32"/>
  <c r="G6" i="32"/>
  <c r="G83" i="32"/>
  <c r="G19" i="32"/>
  <c r="G15" i="32"/>
  <c r="G7" i="32"/>
  <c r="G137" i="32"/>
  <c r="G82" i="32"/>
  <c r="G18" i="32"/>
  <c r="G14" i="32"/>
  <c r="G138" i="32"/>
  <c r="G198" i="32"/>
  <c r="G113" i="32"/>
  <c r="G85" i="32"/>
  <c r="G81" i="32"/>
  <c r="G21" i="32"/>
  <c r="G13" i="32"/>
  <c r="G131" i="32"/>
  <c r="G135" i="32"/>
  <c r="G139" i="32"/>
  <c r="G199" i="32"/>
  <c r="G84" i="32"/>
  <c r="G80" i="32"/>
  <c r="G20" i="32"/>
  <c r="G12" i="32"/>
  <c r="G8" i="32"/>
  <c r="G136" i="32"/>
  <c r="G200" i="32"/>
  <c r="F189" i="78"/>
  <c r="E189" i="78"/>
  <c r="D189" i="78"/>
  <c r="E175" i="78"/>
  <c r="D175" i="78"/>
  <c r="T21" i="54" l="1"/>
  <c r="U28" i="54"/>
  <c r="T21" i="53"/>
  <c r="T28" i="54"/>
  <c r="T21" i="86"/>
  <c r="U18" i="86"/>
  <c r="U18" i="54"/>
  <c r="U18" i="53"/>
  <c r="F174" i="32"/>
  <c r="E225" i="1"/>
  <c r="G212" i="32"/>
  <c r="D188" i="1"/>
  <c r="O10" i="41"/>
  <c r="E174" i="1"/>
  <c r="Q10" i="38"/>
  <c r="Q10" i="41"/>
  <c r="F161" i="32"/>
  <c r="F135" i="32"/>
  <c r="G71" i="32"/>
  <c r="F148" i="32"/>
  <c r="E161" i="32"/>
  <c r="E148" i="32"/>
  <c r="E135" i="32"/>
  <c r="E212" i="32"/>
  <c r="G161" i="32"/>
  <c r="D148" i="32"/>
  <c r="O212" i="1"/>
  <c r="Q10" i="85"/>
  <c r="G161" i="1"/>
  <c r="P10" i="38"/>
  <c r="D71" i="32"/>
  <c r="D44" i="32"/>
  <c r="G148" i="1"/>
  <c r="P10" i="85"/>
  <c r="D161" i="32"/>
  <c r="D135" i="32"/>
  <c r="D95" i="32"/>
  <c r="M29" i="86"/>
  <c r="E174" i="32"/>
  <c r="O10" i="42"/>
  <c r="D188" i="32"/>
  <c r="O10" i="85"/>
  <c r="D174" i="32"/>
  <c r="O10" i="38"/>
  <c r="F174" i="1"/>
  <c r="N10" i="41"/>
  <c r="N10" i="42"/>
  <c r="N10" i="38"/>
  <c r="N10" i="85"/>
  <c r="P10" i="41"/>
  <c r="P10" i="42"/>
  <c r="E188" i="1"/>
  <c r="M15" i="85"/>
  <c r="D148" i="1"/>
  <c r="O148" i="1"/>
  <c r="F148" i="1"/>
  <c r="E148" i="1"/>
  <c r="E161" i="1"/>
  <c r="O161" i="1"/>
  <c r="F161" i="1"/>
  <c r="D161" i="1"/>
  <c r="D225" i="1"/>
  <c r="O225" i="1"/>
  <c r="G225" i="1"/>
  <c r="F225" i="1"/>
  <c r="L15" i="85"/>
  <c r="D212" i="1"/>
  <c r="F212" i="1"/>
  <c r="G212" i="1"/>
  <c r="E212" i="1"/>
  <c r="F188" i="1"/>
  <c r="G188" i="1"/>
  <c r="Q10" i="42"/>
  <c r="D174" i="1"/>
  <c r="G174" i="1"/>
  <c r="G17" i="78"/>
  <c r="F22" i="78"/>
  <c r="G25" i="78"/>
  <c r="F26" i="78"/>
  <c r="E27" i="78"/>
  <c r="E31" i="78"/>
  <c r="D32" i="78"/>
  <c r="E35" i="78"/>
  <c r="D36" i="78"/>
  <c r="F38" i="78"/>
  <c r="E39" i="78"/>
  <c r="D40" i="78"/>
  <c r="G41" i="78"/>
  <c r="F42" i="78"/>
  <c r="E43" i="78"/>
  <c r="D44" i="78"/>
  <c r="G45" i="78"/>
  <c r="E47" i="78"/>
  <c r="D48" i="78"/>
  <c r="G53" i="78"/>
  <c r="F54" i="78"/>
  <c r="E55" i="78"/>
  <c r="D56" i="78"/>
  <c r="G57" i="78"/>
  <c r="F58" i="78"/>
  <c r="D60" i="78"/>
  <c r="G61" i="78"/>
  <c r="G65" i="78"/>
  <c r="F66" i="78"/>
  <c r="E67" i="78"/>
  <c r="D68" i="78"/>
  <c r="G69" i="78"/>
  <c r="F70" i="78"/>
  <c r="E71" i="78"/>
  <c r="F78" i="78"/>
  <c r="E79" i="78"/>
  <c r="D80" i="78"/>
  <c r="G81" i="78"/>
  <c r="F82" i="78"/>
  <c r="E83" i="78"/>
  <c r="D84" i="78"/>
  <c r="G85" i="78"/>
  <c r="G89" i="78"/>
  <c r="F90" i="78"/>
  <c r="E91" i="78"/>
  <c r="D92" i="78"/>
  <c r="G93" i="78"/>
  <c r="F94" i="78"/>
  <c r="E95" i="78"/>
  <c r="D96" i="78"/>
  <c r="F98" i="78"/>
  <c r="E99" i="78"/>
  <c r="F102" i="78"/>
  <c r="E103" i="78"/>
  <c r="D104" i="78"/>
  <c r="G105" i="78"/>
  <c r="F106" i="78"/>
  <c r="E107" i="78"/>
  <c r="D108" i="78"/>
  <c r="G109" i="78"/>
  <c r="E111" i="78"/>
  <c r="D112" i="78"/>
  <c r="E22" i="78"/>
  <c r="F25" i="78"/>
  <c r="E26" i="78"/>
  <c r="D27" i="78"/>
  <c r="D31" i="78"/>
  <c r="D35" i="78"/>
  <c r="G36" i="78"/>
  <c r="E38" i="78"/>
  <c r="D39" i="78"/>
  <c r="G40" i="78"/>
  <c r="F41" i="78"/>
  <c r="E42" i="78"/>
  <c r="D43" i="78"/>
  <c r="G44" i="78"/>
  <c r="F45" i="78"/>
  <c r="D47" i="78"/>
  <c r="G48" i="78"/>
  <c r="F53" i="78"/>
  <c r="E54" i="78"/>
  <c r="D55" i="78"/>
  <c r="G56" i="78"/>
  <c r="F57" i="78"/>
  <c r="E58" i="78"/>
  <c r="G60" i="78"/>
  <c r="F61" i="78"/>
  <c r="F65" i="78"/>
  <c r="E66" i="78"/>
  <c r="D67" i="78"/>
  <c r="G68" i="78"/>
  <c r="F69" i="78"/>
  <c r="E70" i="78"/>
  <c r="D71" i="78"/>
  <c r="G76" i="78"/>
  <c r="F77" i="78"/>
  <c r="D79" i="78"/>
  <c r="G80" i="78"/>
  <c r="F81" i="78"/>
  <c r="E82" i="78"/>
  <c r="D83" i="78"/>
  <c r="G84" i="78"/>
  <c r="F85" i="78"/>
  <c r="F89" i="78"/>
  <c r="E90" i="78"/>
  <c r="D91" i="78"/>
  <c r="G92" i="78"/>
  <c r="F93" i="78"/>
  <c r="E94" i="78"/>
  <c r="D95" i="78"/>
  <c r="G96" i="78"/>
  <c r="E98" i="78"/>
  <c r="D99" i="78"/>
  <c r="E102" i="78"/>
  <c r="D103" i="78"/>
  <c r="G104" i="78"/>
  <c r="F105" i="78"/>
  <c r="E106" i="78"/>
  <c r="D107" i="78"/>
  <c r="G108" i="78"/>
  <c r="F109" i="78"/>
  <c r="D111" i="78"/>
  <c r="G112" i="78"/>
  <c r="E17" i="78"/>
  <c r="D22" i="78"/>
  <c r="E25" i="78"/>
  <c r="D26" i="78"/>
  <c r="G27" i="78"/>
  <c r="G31" i="78"/>
  <c r="G35" i="78"/>
  <c r="F36" i="78"/>
  <c r="D38" i="78"/>
  <c r="G39" i="78"/>
  <c r="F40" i="78"/>
  <c r="E41" i="78"/>
  <c r="D42" i="78"/>
  <c r="G43" i="78"/>
  <c r="F44" i="78"/>
  <c r="E45" i="78"/>
  <c r="G47" i="78"/>
  <c r="F48" i="78"/>
  <c r="E53" i="78"/>
  <c r="D54" i="78"/>
  <c r="G55" i="78"/>
  <c r="F56" i="78"/>
  <c r="E57" i="78"/>
  <c r="D58" i="78"/>
  <c r="F60" i="78"/>
  <c r="E61" i="78"/>
  <c r="E65" i="78"/>
  <c r="D66" i="78"/>
  <c r="F68" i="78"/>
  <c r="E69" i="78"/>
  <c r="D70" i="78"/>
  <c r="G71" i="78"/>
  <c r="F76" i="78"/>
  <c r="G79" i="78"/>
  <c r="F80" i="78"/>
  <c r="E81" i="78"/>
  <c r="D82" i="78"/>
  <c r="G83" i="78"/>
  <c r="F84" i="78"/>
  <c r="E85" i="78"/>
  <c r="E89" i="78"/>
  <c r="D90" i="78"/>
  <c r="G91" i="78"/>
  <c r="F92" i="78"/>
  <c r="E93" i="78"/>
  <c r="D94" i="78"/>
  <c r="G95" i="78"/>
  <c r="F96" i="78"/>
  <c r="D98" i="78"/>
  <c r="G99" i="78"/>
  <c r="D102" i="78"/>
  <c r="G103" i="78"/>
  <c r="F104" i="78"/>
  <c r="E105" i="78"/>
  <c r="D106" i="78"/>
  <c r="G107" i="78"/>
  <c r="F108" i="78"/>
  <c r="E109" i="78"/>
  <c r="G111" i="78"/>
  <c r="F112" i="78"/>
  <c r="D17" i="78"/>
  <c r="G22" i="78"/>
  <c r="D25" i="78"/>
  <c r="G26" i="78"/>
  <c r="F27" i="78"/>
  <c r="F31" i="78"/>
  <c r="E32" i="78"/>
  <c r="F35" i="78"/>
  <c r="E36" i="78"/>
  <c r="G38" i="78"/>
  <c r="F39" i="78"/>
  <c r="E40" i="78"/>
  <c r="D41" i="78"/>
  <c r="G42" i="78"/>
  <c r="F43" i="78"/>
  <c r="E44" i="78"/>
  <c r="D45" i="78"/>
  <c r="F47" i="78"/>
  <c r="E48" i="78"/>
  <c r="D53" i="78"/>
  <c r="G54" i="78"/>
  <c r="F55" i="78"/>
  <c r="E56" i="78"/>
  <c r="D57" i="78"/>
  <c r="G58" i="78"/>
  <c r="E60" i="78"/>
  <c r="D61" i="78"/>
  <c r="D65" i="78"/>
  <c r="G66" i="78"/>
  <c r="E68" i="78"/>
  <c r="D69" i="78"/>
  <c r="G70" i="78"/>
  <c r="F71" i="78"/>
  <c r="G78" i="78"/>
  <c r="F79" i="78"/>
  <c r="E80" i="78"/>
  <c r="D81" i="78"/>
  <c r="G82" i="78"/>
  <c r="F83" i="78"/>
  <c r="E84" i="78"/>
  <c r="D85" i="78"/>
  <c r="D89" i="78"/>
  <c r="G90" i="78"/>
  <c r="F91" i="78"/>
  <c r="E92" i="78"/>
  <c r="D93" i="78"/>
  <c r="G94" i="78"/>
  <c r="F95" i="78"/>
  <c r="E96" i="78"/>
  <c r="G98" i="78"/>
  <c r="F99" i="78"/>
  <c r="G102" i="78"/>
  <c r="F103" i="78"/>
  <c r="E104" i="78"/>
  <c r="D105" i="78"/>
  <c r="G106" i="78"/>
  <c r="F107" i="78"/>
  <c r="E108" i="78"/>
  <c r="D109" i="78"/>
  <c r="F111" i="78"/>
  <c r="E112" i="78"/>
  <c r="O174" i="1" l="1"/>
  <c r="F13" i="37"/>
  <c r="F13" i="49"/>
  <c r="E13" i="49"/>
  <c r="D13" i="49"/>
  <c r="G13" i="49"/>
  <c r="G13" i="37"/>
  <c r="O188" i="1"/>
  <c r="E13" i="37"/>
  <c r="D13" i="37"/>
  <c r="O7" i="32" l="1"/>
  <c r="O8" i="32"/>
  <c r="O10" i="32"/>
  <c r="O12" i="32"/>
  <c r="O13" i="32"/>
  <c r="O14" i="32"/>
  <c r="O15" i="32"/>
  <c r="O16" i="32"/>
  <c r="O17" i="32"/>
  <c r="O18" i="32"/>
  <c r="O19" i="32"/>
  <c r="O20" i="32"/>
  <c r="O21" i="32"/>
  <c r="O22" i="32"/>
  <c r="O25" i="32"/>
  <c r="O26" i="32"/>
  <c r="O27" i="32"/>
  <c r="O28" i="32"/>
  <c r="O29" i="32"/>
  <c r="O30" i="32"/>
  <c r="O31" i="32"/>
  <c r="O32" i="32"/>
  <c r="O33" i="32"/>
  <c r="O35" i="32"/>
  <c r="O40" i="32"/>
  <c r="O41" i="32"/>
  <c r="O42" i="32"/>
  <c r="O43" i="32"/>
  <c r="O44" i="32"/>
  <c r="O45" i="32"/>
  <c r="O46" i="32"/>
  <c r="O47" i="32"/>
  <c r="O53" i="32"/>
  <c r="O54" i="32"/>
  <c r="O55" i="32"/>
  <c r="O56" i="32"/>
  <c r="O57" i="32"/>
  <c r="O59" i="32"/>
  <c r="O60" i="32"/>
  <c r="O6" i="32" l="1"/>
  <c r="O48" i="32"/>
  <c r="F137" i="78" l="1"/>
  <c r="D227" i="78"/>
  <c r="G137" i="78"/>
  <c r="D137" i="78"/>
  <c r="F227" i="78"/>
  <c r="E227" i="78"/>
  <c r="E137" i="78"/>
  <c r="G227" i="78"/>
  <c r="E15" i="1" l="1"/>
  <c r="M218" i="41"/>
  <c r="M219" i="41"/>
  <c r="O218" i="41"/>
  <c r="F87" i="78" l="1"/>
  <c r="G87" i="78"/>
  <c r="D87" i="78"/>
  <c r="E87" i="78"/>
  <c r="F51" i="78"/>
  <c r="G51" i="78" l="1"/>
  <c r="D49" i="78"/>
  <c r="D51" i="78"/>
  <c r="E49" i="78"/>
  <c r="E51" i="78"/>
  <c r="D142" i="78" l="1"/>
  <c r="E142" i="78"/>
  <c r="F142" i="78"/>
  <c r="G142" i="78"/>
  <c r="G214" i="78" l="1"/>
  <c r="F214" i="78"/>
  <c r="E214" i="78"/>
  <c r="D214" i="78"/>
  <c r="F190" i="78"/>
  <c r="E190" i="78"/>
  <c r="D190" i="78"/>
  <c r="G150" i="78"/>
  <c r="F150" i="78"/>
  <c r="E150" i="78"/>
  <c r="D150" i="78"/>
  <c r="G110" i="78"/>
  <c r="F110" i="78"/>
  <c r="E110" i="78"/>
  <c r="D110" i="78"/>
  <c r="G59" i="78"/>
  <c r="F59" i="78"/>
  <c r="E59" i="78"/>
  <c r="D59" i="78"/>
  <c r="G46" i="78"/>
  <c r="F46" i="78"/>
  <c r="E46" i="78"/>
  <c r="D46" i="78"/>
  <c r="U27" i="56" l="1"/>
  <c r="T27" i="56"/>
  <c r="R15" i="42" l="1"/>
  <c r="S29" i="56"/>
  <c r="S29" i="55"/>
  <c r="S15" i="42"/>
  <c r="G6" i="47" l="1"/>
  <c r="G15" i="60"/>
  <c r="G5" i="47"/>
  <c r="G15" i="59"/>
  <c r="G7" i="47" l="1"/>
  <c r="E34" i="78" l="1"/>
  <c r="G177" i="78" l="1"/>
  <c r="F177" i="78"/>
  <c r="D177" i="78"/>
  <c r="E177" i="78"/>
  <c r="D34" i="78"/>
  <c r="D140" i="78" l="1"/>
  <c r="E140" i="78"/>
  <c r="G173" i="78" l="1"/>
  <c r="F173" i="78"/>
  <c r="E173" i="78"/>
  <c r="D173" i="78"/>
  <c r="G172" i="78"/>
  <c r="F172" i="78"/>
  <c r="E172" i="78"/>
  <c r="D172" i="78"/>
  <c r="G159" i="78"/>
  <c r="F159" i="78"/>
  <c r="D159" i="78"/>
  <c r="G133" i="78"/>
  <c r="F133" i="78"/>
  <c r="E133" i="78"/>
  <c r="D133" i="78"/>
  <c r="G30" i="78"/>
  <c r="F30" i="78"/>
  <c r="E30" i="78"/>
  <c r="D30" i="78"/>
  <c r="G29" i="78"/>
  <c r="F29" i="78"/>
  <c r="E29" i="78"/>
  <c r="D29" i="78"/>
  <c r="E23" i="78"/>
  <c r="D23" i="78"/>
  <c r="G16" i="78"/>
  <c r="F16" i="78"/>
  <c r="E16" i="78"/>
  <c r="D16" i="78"/>
  <c r="G12" i="78"/>
  <c r="F12" i="78"/>
  <c r="E12" i="78"/>
  <c r="D12" i="78"/>
  <c r="G10" i="78"/>
  <c r="F10" i="78"/>
  <c r="E10" i="78"/>
  <c r="D10" i="78"/>
  <c r="G124" i="78" l="1"/>
  <c r="D124" i="78"/>
  <c r="E124" i="78"/>
  <c r="F124" i="78"/>
  <c r="F97" i="78"/>
  <c r="E97" i="78"/>
  <c r="D97" i="78"/>
  <c r="G97" i="78"/>
  <c r="E15" i="78"/>
  <c r="D15" i="78"/>
  <c r="G15" i="78"/>
  <c r="D28" i="78"/>
  <c r="G113" i="78"/>
  <c r="D171" i="78"/>
  <c r="F113" i="78"/>
  <c r="F28" i="78"/>
  <c r="E28" i="78"/>
  <c r="E113" i="78"/>
  <c r="G171" i="78"/>
  <c r="G28" i="78"/>
  <c r="F171" i="78"/>
  <c r="E171" i="78"/>
  <c r="D113" i="78"/>
  <c r="E176" i="78" l="1"/>
  <c r="G33" i="78"/>
  <c r="D176" i="78"/>
  <c r="D33" i="78"/>
  <c r="F33" i="78"/>
  <c r="F176" i="78"/>
  <c r="E33" i="78"/>
  <c r="D163" i="78" l="1"/>
  <c r="G163" i="78"/>
  <c r="D114" i="78"/>
  <c r="E163" i="78"/>
  <c r="F163" i="78"/>
  <c r="F114" i="78" l="1"/>
  <c r="E114" i="78"/>
  <c r="G114" i="78"/>
  <c r="O117" i="5" l="1"/>
  <c r="D139" i="1"/>
  <c r="D138" i="1"/>
  <c r="D136" i="1"/>
  <c r="D135" i="1"/>
  <c r="D133" i="1"/>
  <c r="D131" i="1"/>
  <c r="D125" i="1"/>
  <c r="K8" i="86" s="1"/>
  <c r="D124" i="1"/>
  <c r="K7" i="86" s="1"/>
  <c r="D112" i="1"/>
  <c r="D108" i="1"/>
  <c r="D104" i="1"/>
  <c r="D103" i="1"/>
  <c r="D102" i="1"/>
  <c r="D85" i="1"/>
  <c r="D84" i="1"/>
  <c r="D82" i="1"/>
  <c r="D81" i="1"/>
  <c r="D78" i="1"/>
  <c r="D77" i="1"/>
  <c r="D75" i="1"/>
  <c r="D71" i="1"/>
  <c r="D67" i="1"/>
  <c r="D66" i="1"/>
  <c r="D65" i="1"/>
  <c r="D35" i="1"/>
  <c r="D27" i="1"/>
  <c r="D18" i="1"/>
  <c r="D17" i="1"/>
  <c r="D8" i="1"/>
  <c r="J8" i="86" s="1"/>
  <c r="D7" i="1"/>
  <c r="J7" i="86" s="1"/>
  <c r="U7" i="86" l="1"/>
  <c r="U8" i="86"/>
  <c r="D134" i="1"/>
  <c r="D22" i="1"/>
  <c r="J14" i="85" s="1"/>
  <c r="D26" i="1"/>
  <c r="D14" i="1"/>
  <c r="D12" i="1"/>
  <c r="D13" i="1"/>
  <c r="E14" i="1"/>
  <c r="F18" i="1"/>
  <c r="E19" i="1"/>
  <c r="G22" i="1"/>
  <c r="G25" i="1"/>
  <c r="E27" i="1"/>
  <c r="G29" i="1"/>
  <c r="E72" i="1"/>
  <c r="G75" i="1"/>
  <c r="J20" i="86"/>
  <c r="F107" i="1"/>
  <c r="O107" i="1"/>
  <c r="G131" i="1"/>
  <c r="G135" i="1"/>
  <c r="E138" i="1"/>
  <c r="O230" i="1"/>
  <c r="E230" i="1"/>
  <c r="G13" i="1"/>
  <c r="F14" i="1"/>
  <c r="O15" i="1"/>
  <c r="F15" i="1"/>
  <c r="E16" i="1"/>
  <c r="G18" i="1"/>
  <c r="F19" i="1"/>
  <c r="E21" i="1"/>
  <c r="D25" i="1"/>
  <c r="G26" i="1"/>
  <c r="O27" i="1"/>
  <c r="F27" i="1"/>
  <c r="D29" i="1"/>
  <c r="E35" i="1"/>
  <c r="E65" i="1"/>
  <c r="G67" i="1"/>
  <c r="O68" i="1"/>
  <c r="F68" i="1"/>
  <c r="E69" i="1"/>
  <c r="D70" i="1"/>
  <c r="G71" i="1"/>
  <c r="O72" i="1"/>
  <c r="F72" i="1"/>
  <c r="E74" i="1"/>
  <c r="J46" i="54"/>
  <c r="J46" i="55"/>
  <c r="G76" i="1"/>
  <c r="O77" i="1"/>
  <c r="F77" i="1"/>
  <c r="E78" i="1"/>
  <c r="J48" i="54"/>
  <c r="J48" i="55"/>
  <c r="G80" i="1"/>
  <c r="O81" i="1"/>
  <c r="J49" i="53" s="1"/>
  <c r="F81" i="1"/>
  <c r="E82" i="1"/>
  <c r="J22" i="86"/>
  <c r="J53" i="54"/>
  <c r="J53" i="55"/>
  <c r="G85" i="1"/>
  <c r="G103" i="1"/>
  <c r="F104" i="1"/>
  <c r="O104" i="1"/>
  <c r="E105" i="1"/>
  <c r="D106" i="1"/>
  <c r="G107" i="1"/>
  <c r="F108" i="1"/>
  <c r="O108" i="1"/>
  <c r="E109" i="1"/>
  <c r="F112" i="1"/>
  <c r="O112" i="1"/>
  <c r="G123" i="1"/>
  <c r="O124" i="1"/>
  <c r="K37" i="53" s="1"/>
  <c r="F124" i="1"/>
  <c r="E125" i="1"/>
  <c r="E130" i="1"/>
  <c r="K8" i="85"/>
  <c r="G132" i="1"/>
  <c r="F133" i="1"/>
  <c r="E134" i="1"/>
  <c r="K10" i="85"/>
  <c r="G136" i="1"/>
  <c r="F138" i="1"/>
  <c r="E139" i="1"/>
  <c r="E6" i="1"/>
  <c r="F13" i="1"/>
  <c r="D15" i="1"/>
  <c r="G17" i="1"/>
  <c r="D21" i="1"/>
  <c r="O26" i="1"/>
  <c r="F26" i="1"/>
  <c r="O67" i="1"/>
  <c r="F67" i="1"/>
  <c r="G70" i="1"/>
  <c r="E77" i="1"/>
  <c r="E104" i="1"/>
  <c r="E133" i="1"/>
  <c r="E7" i="1"/>
  <c r="G6" i="1"/>
  <c r="O7" i="1"/>
  <c r="J37" i="53" s="1"/>
  <c r="F7" i="1"/>
  <c r="E8" i="1"/>
  <c r="E12" i="1"/>
  <c r="G14" i="1"/>
  <c r="G15" i="1"/>
  <c r="F16" i="1"/>
  <c r="E17" i="1"/>
  <c r="J10" i="85"/>
  <c r="G19" i="1"/>
  <c r="F21" i="1"/>
  <c r="E22" i="1"/>
  <c r="E25" i="1"/>
  <c r="G27" i="1"/>
  <c r="E29" i="1"/>
  <c r="G145" i="1"/>
  <c r="O35" i="1"/>
  <c r="F35" i="1"/>
  <c r="O65" i="1"/>
  <c r="F65" i="1"/>
  <c r="E66" i="1"/>
  <c r="G68" i="1"/>
  <c r="O69" i="1"/>
  <c r="F69" i="1"/>
  <c r="E70" i="1"/>
  <c r="G72" i="1"/>
  <c r="O74" i="1"/>
  <c r="F74" i="1"/>
  <c r="E75" i="1"/>
  <c r="D76" i="1"/>
  <c r="G77" i="1"/>
  <c r="O78" i="1"/>
  <c r="F78" i="1"/>
  <c r="D80" i="1"/>
  <c r="J49" i="54"/>
  <c r="J49" i="55"/>
  <c r="G81" i="1"/>
  <c r="O82" i="1"/>
  <c r="J50" i="53" s="1"/>
  <c r="F82" i="1"/>
  <c r="E84" i="1"/>
  <c r="J23" i="86"/>
  <c r="E102" i="1"/>
  <c r="G104" i="1"/>
  <c r="F105" i="1"/>
  <c r="O105" i="1"/>
  <c r="E106" i="1"/>
  <c r="D107" i="1"/>
  <c r="G108" i="1"/>
  <c r="F109" i="1"/>
  <c r="O109" i="1"/>
  <c r="G112" i="1"/>
  <c r="D123" i="1"/>
  <c r="K37" i="55"/>
  <c r="K37" i="54"/>
  <c r="G124" i="1"/>
  <c r="O125" i="1"/>
  <c r="K38" i="53" s="1"/>
  <c r="F125" i="1"/>
  <c r="F130" i="1"/>
  <c r="E131" i="1"/>
  <c r="D132" i="1"/>
  <c r="G133" i="1"/>
  <c r="F134" i="1"/>
  <c r="E135" i="1"/>
  <c r="K11" i="85"/>
  <c r="G138" i="1"/>
  <c r="F139" i="1"/>
  <c r="J38" i="55"/>
  <c r="J38" i="54"/>
  <c r="G8" i="1"/>
  <c r="G12" i="1"/>
  <c r="D16" i="1"/>
  <c r="G66" i="1"/>
  <c r="E68" i="1"/>
  <c r="D69" i="1"/>
  <c r="O71" i="1"/>
  <c r="F71" i="1"/>
  <c r="D74" i="1"/>
  <c r="O76" i="1"/>
  <c r="J46" i="53" s="1"/>
  <c r="F76" i="1"/>
  <c r="O80" i="1"/>
  <c r="J48" i="53" s="1"/>
  <c r="F80" i="1"/>
  <c r="E81" i="1"/>
  <c r="J52" i="54"/>
  <c r="J52" i="55"/>
  <c r="G84" i="1"/>
  <c r="O85" i="1"/>
  <c r="J53" i="53" s="1"/>
  <c r="F85" i="1"/>
  <c r="G102" i="1"/>
  <c r="F103" i="1"/>
  <c r="O103" i="1"/>
  <c r="D105" i="1"/>
  <c r="G106" i="1"/>
  <c r="E108" i="1"/>
  <c r="D109" i="1"/>
  <c r="E112" i="1"/>
  <c r="F123" i="1"/>
  <c r="E124" i="1"/>
  <c r="D130" i="1"/>
  <c r="F132" i="1"/>
  <c r="F136" i="1"/>
  <c r="F6" i="1"/>
  <c r="J37" i="55"/>
  <c r="J37" i="54"/>
  <c r="G7" i="1"/>
  <c r="O8" i="1"/>
  <c r="J38" i="53" s="1"/>
  <c r="F8" i="1"/>
  <c r="F12" i="1"/>
  <c r="E13" i="1"/>
  <c r="G16" i="1"/>
  <c r="F17" i="1"/>
  <c r="E18" i="1"/>
  <c r="D19" i="1"/>
  <c r="G21" i="1"/>
  <c r="F22" i="1"/>
  <c r="O25" i="1"/>
  <c r="F25" i="1"/>
  <c r="E26" i="1"/>
  <c r="O29" i="1"/>
  <c r="F29" i="1"/>
  <c r="G35" i="1"/>
  <c r="G65" i="1"/>
  <c r="O66" i="1"/>
  <c r="F66" i="1"/>
  <c r="E67" i="1"/>
  <c r="D68" i="1"/>
  <c r="G69" i="1"/>
  <c r="O70" i="1"/>
  <c r="F70" i="1"/>
  <c r="E71" i="1"/>
  <c r="D72" i="1"/>
  <c r="G74" i="1"/>
  <c r="O75" i="1"/>
  <c r="F75" i="1"/>
  <c r="E76" i="1"/>
  <c r="G78" i="1"/>
  <c r="E80" i="1"/>
  <c r="J19" i="86"/>
  <c r="J50" i="54"/>
  <c r="J50" i="55"/>
  <c r="G82" i="1"/>
  <c r="O84" i="1"/>
  <c r="J52" i="53" s="1"/>
  <c r="F84" i="1"/>
  <c r="E85" i="1"/>
  <c r="F102" i="1"/>
  <c r="O102" i="1"/>
  <c r="E103" i="1"/>
  <c r="G105" i="1"/>
  <c r="F106" i="1"/>
  <c r="O106" i="1"/>
  <c r="E107" i="1"/>
  <c r="G109" i="1"/>
  <c r="E123" i="1"/>
  <c r="K38" i="54"/>
  <c r="K38" i="55"/>
  <c r="G125" i="1"/>
  <c r="G130" i="1"/>
  <c r="F131" i="1"/>
  <c r="E132" i="1"/>
  <c r="G134" i="1"/>
  <c r="F135" i="1"/>
  <c r="E136" i="1"/>
  <c r="K13" i="85"/>
  <c r="G139" i="1"/>
  <c r="D230" i="1"/>
  <c r="G147" i="1"/>
  <c r="G134" i="32"/>
  <c r="G147" i="32"/>
  <c r="U13" i="85" l="1"/>
  <c r="T22" i="86"/>
  <c r="T19" i="86"/>
  <c r="T20" i="86"/>
  <c r="T23" i="86"/>
  <c r="K58" i="53"/>
  <c r="J7" i="85"/>
  <c r="J8" i="85"/>
  <c r="D11" i="48" s="1"/>
  <c r="K11" i="38"/>
  <c r="K10" i="41"/>
  <c r="J22" i="54"/>
  <c r="J8" i="55"/>
  <c r="K10" i="38"/>
  <c r="K13" i="41"/>
  <c r="K8" i="53"/>
  <c r="J8" i="54"/>
  <c r="K8" i="55"/>
  <c r="J7" i="55"/>
  <c r="J23" i="54"/>
  <c r="K8" i="38"/>
  <c r="K8" i="54"/>
  <c r="J19" i="55"/>
  <c r="J8" i="53"/>
  <c r="J7" i="53"/>
  <c r="J19" i="54"/>
  <c r="K13" i="38"/>
  <c r="K7" i="53"/>
  <c r="K11" i="42"/>
  <c r="K7" i="54"/>
  <c r="J23" i="55"/>
  <c r="J20" i="55"/>
  <c r="K11" i="41"/>
  <c r="J22" i="55"/>
  <c r="K13" i="42"/>
  <c r="K7" i="55"/>
  <c r="J20" i="54"/>
  <c r="J7" i="54"/>
  <c r="K10" i="42"/>
  <c r="J41" i="54"/>
  <c r="D23" i="1"/>
  <c r="J41" i="55"/>
  <c r="G23" i="1"/>
  <c r="E23" i="1"/>
  <c r="O23" i="1"/>
  <c r="J41" i="53" s="1"/>
  <c r="F23" i="1"/>
  <c r="G187" i="32"/>
  <c r="J13" i="41"/>
  <c r="J10" i="41"/>
  <c r="J13" i="42"/>
  <c r="F28" i="1"/>
  <c r="J9" i="41" s="1"/>
  <c r="G224" i="1"/>
  <c r="J16" i="54"/>
  <c r="K27" i="42"/>
  <c r="J16" i="55"/>
  <c r="J8" i="41"/>
  <c r="K26" i="42"/>
  <c r="J30" i="42"/>
  <c r="O100" i="1"/>
  <c r="J56" i="53" s="1"/>
  <c r="F100" i="1"/>
  <c r="J23" i="53"/>
  <c r="J16" i="53"/>
  <c r="G187" i="1"/>
  <c r="J29" i="41"/>
  <c r="D134" i="32"/>
  <c r="O17" i="1"/>
  <c r="J6" i="41"/>
  <c r="O123" i="1"/>
  <c r="K36" i="53" s="1"/>
  <c r="D224" i="32"/>
  <c r="J18" i="54"/>
  <c r="D187" i="1"/>
  <c r="D10" i="1"/>
  <c r="K29" i="41"/>
  <c r="O130" i="1"/>
  <c r="O63" i="1"/>
  <c r="J45" i="53" s="1"/>
  <c r="F63" i="1"/>
  <c r="O21" i="1"/>
  <c r="J29" i="38" s="1"/>
  <c r="J27" i="42"/>
  <c r="O10" i="1"/>
  <c r="F10" i="1"/>
  <c r="J12" i="42"/>
  <c r="J6" i="55"/>
  <c r="J13" i="85"/>
  <c r="J7" i="41"/>
  <c r="O138" i="1"/>
  <c r="K29" i="38" s="1"/>
  <c r="E63" i="1"/>
  <c r="O14" i="1"/>
  <c r="J24" i="38" s="1"/>
  <c r="K26" i="41"/>
  <c r="J11" i="38"/>
  <c r="O18" i="1"/>
  <c r="J26" i="38" s="1"/>
  <c r="K6" i="54"/>
  <c r="K12" i="41"/>
  <c r="K6" i="86"/>
  <c r="J27" i="41"/>
  <c r="O16" i="1"/>
  <c r="K6" i="55"/>
  <c r="K12" i="42"/>
  <c r="D224" i="1"/>
  <c r="J13" i="38"/>
  <c r="O19" i="1"/>
  <c r="J27" i="38" s="1"/>
  <c r="J26" i="42"/>
  <c r="J23" i="42"/>
  <c r="J14" i="41"/>
  <c r="J29" i="42"/>
  <c r="J10" i="38"/>
  <c r="O12" i="1"/>
  <c r="J22" i="38" s="1"/>
  <c r="J6" i="54"/>
  <c r="J12" i="41"/>
  <c r="O132" i="1"/>
  <c r="G100" i="1"/>
  <c r="J6" i="42"/>
  <c r="K29" i="42"/>
  <c r="E100" i="1"/>
  <c r="J16" i="86"/>
  <c r="J14" i="38"/>
  <c r="J8" i="42"/>
  <c r="Q9" i="85"/>
  <c r="O13" i="1"/>
  <c r="J23" i="38" s="1"/>
  <c r="D13" i="48"/>
  <c r="U10" i="85"/>
  <c r="O133" i="1"/>
  <c r="E187" i="1"/>
  <c r="D28" i="1"/>
  <c r="J9" i="85" s="1"/>
  <c r="J10" i="42"/>
  <c r="J7" i="42"/>
  <c r="J6" i="85"/>
  <c r="J14" i="42"/>
  <c r="J8" i="38"/>
  <c r="J11" i="85"/>
  <c r="J6" i="86"/>
  <c r="O136" i="1"/>
  <c r="K27" i="38" s="1"/>
  <c r="D63" i="1"/>
  <c r="J22" i="42"/>
  <c r="O134" i="1"/>
  <c r="J24" i="42"/>
  <c r="J18" i="55"/>
  <c r="E10" i="1"/>
  <c r="G224" i="32"/>
  <c r="G10" i="1"/>
  <c r="J40" i="55"/>
  <c r="O135" i="1"/>
  <c r="K26" i="38" s="1"/>
  <c r="O131" i="1"/>
  <c r="K6" i="53"/>
  <c r="F224" i="1"/>
  <c r="J18" i="53"/>
  <c r="D187" i="32"/>
  <c r="G63" i="1"/>
  <c r="O22" i="1"/>
  <c r="J30" i="38" s="1"/>
  <c r="J7" i="38"/>
  <c r="O6" i="1"/>
  <c r="J19" i="53"/>
  <c r="J22" i="41"/>
  <c r="O139" i="1"/>
  <c r="E224" i="1"/>
  <c r="J22" i="53"/>
  <c r="J18" i="86"/>
  <c r="F187" i="1"/>
  <c r="E28" i="1"/>
  <c r="J11" i="42"/>
  <c r="J24" i="41"/>
  <c r="J6" i="38"/>
  <c r="J6" i="53"/>
  <c r="K27" i="41"/>
  <c r="E224" i="32"/>
  <c r="D100" i="1"/>
  <c r="J20" i="53"/>
  <c r="J11" i="41"/>
  <c r="J26" i="41"/>
  <c r="J23" i="41"/>
  <c r="E187" i="32"/>
  <c r="G28" i="1"/>
  <c r="J30" i="41"/>
  <c r="E134" i="32"/>
  <c r="Q9" i="42"/>
  <c r="E231" i="1"/>
  <c r="F187" i="32"/>
  <c r="F134" i="32"/>
  <c r="F224" i="32"/>
  <c r="F147" i="32"/>
  <c r="D231" i="1"/>
  <c r="T19" i="53" l="1"/>
  <c r="D14" i="48"/>
  <c r="D16" i="48"/>
  <c r="T23" i="53"/>
  <c r="U7" i="53"/>
  <c r="T23" i="54"/>
  <c r="U8" i="53"/>
  <c r="T22" i="54"/>
  <c r="D12" i="49"/>
  <c r="T18" i="54"/>
  <c r="T20" i="54"/>
  <c r="U7" i="54"/>
  <c r="U13" i="38"/>
  <c r="U13" i="41"/>
  <c r="U10" i="41"/>
  <c r="G12" i="49"/>
  <c r="T20" i="53"/>
  <c r="T18" i="86"/>
  <c r="T19" i="54"/>
  <c r="U8" i="54"/>
  <c r="U10" i="38"/>
  <c r="T22" i="53"/>
  <c r="T18" i="53"/>
  <c r="J36" i="53"/>
  <c r="J28" i="38"/>
  <c r="J36" i="54"/>
  <c r="J28" i="41"/>
  <c r="K36" i="55"/>
  <c r="K28" i="42"/>
  <c r="K28" i="38"/>
  <c r="J36" i="55"/>
  <c r="J28" i="42"/>
  <c r="K36" i="54"/>
  <c r="K28" i="41"/>
  <c r="J40" i="53"/>
  <c r="F13" i="48"/>
  <c r="E16" i="48"/>
  <c r="G13" i="48"/>
  <c r="G16" i="48"/>
  <c r="E11" i="48"/>
  <c r="F16" i="48"/>
  <c r="E14" i="48"/>
  <c r="Q9" i="38"/>
  <c r="G14" i="48"/>
  <c r="O224" i="1"/>
  <c r="F14" i="48"/>
  <c r="J11" i="55"/>
  <c r="J11" i="86"/>
  <c r="J11" i="53"/>
  <c r="J11" i="54"/>
  <c r="F15" i="48"/>
  <c r="J10" i="54"/>
  <c r="J15" i="54"/>
  <c r="D86" i="1"/>
  <c r="J9" i="38"/>
  <c r="F185" i="1"/>
  <c r="G62" i="1"/>
  <c r="G9" i="1"/>
  <c r="J39" i="55"/>
  <c r="J15" i="86"/>
  <c r="E62" i="1"/>
  <c r="G15" i="48"/>
  <c r="J10" i="86"/>
  <c r="D185" i="1"/>
  <c r="J26" i="54"/>
  <c r="J15" i="55"/>
  <c r="J26" i="55"/>
  <c r="G185" i="1"/>
  <c r="O86" i="1"/>
  <c r="J54" i="53" s="1"/>
  <c r="J25" i="41"/>
  <c r="O187" i="1"/>
  <c r="J10" i="55"/>
  <c r="E9" i="1"/>
  <c r="D62" i="1"/>
  <c r="J9" i="42"/>
  <c r="O9" i="1"/>
  <c r="J39" i="53" s="1"/>
  <c r="F9" i="1"/>
  <c r="O62" i="1"/>
  <c r="J44" i="53" s="1"/>
  <c r="F62" i="1"/>
  <c r="J15" i="41"/>
  <c r="O28" i="1"/>
  <c r="J25" i="38" s="1"/>
  <c r="J26" i="86"/>
  <c r="E185" i="1"/>
  <c r="E86" i="1"/>
  <c r="G86" i="1"/>
  <c r="J24" i="55" s="1"/>
  <c r="F86" i="1"/>
  <c r="J24" i="54" s="1"/>
  <c r="J25" i="42"/>
  <c r="J10" i="53"/>
  <c r="J26" i="53"/>
  <c r="E13" i="48"/>
  <c r="J15" i="53"/>
  <c r="F35" i="48"/>
  <c r="D9" i="1"/>
  <c r="K12" i="85"/>
  <c r="K28" i="86"/>
  <c r="Q9" i="41"/>
  <c r="K12" i="38"/>
  <c r="K28" i="53"/>
  <c r="AG13" i="64"/>
  <c r="J56" i="55"/>
  <c r="J56" i="54"/>
  <c r="J45" i="55"/>
  <c r="J45" i="54"/>
  <c r="J40" i="54"/>
  <c r="T10" i="86" l="1"/>
  <c r="T10" i="53"/>
  <c r="E12" i="49"/>
  <c r="F12" i="49"/>
  <c r="T10" i="54"/>
  <c r="F5" i="48"/>
  <c r="E34" i="48"/>
  <c r="D34" i="48"/>
  <c r="J31" i="38"/>
  <c r="J59" i="53"/>
  <c r="G35" i="48"/>
  <c r="F34" i="48"/>
  <c r="G33" i="48"/>
  <c r="E33" i="48"/>
  <c r="E35" i="48"/>
  <c r="J9" i="86"/>
  <c r="F33" i="48"/>
  <c r="K9" i="38"/>
  <c r="D35" i="48"/>
  <c r="D33" i="48"/>
  <c r="J14" i="54"/>
  <c r="J9" i="53"/>
  <c r="G34" i="48"/>
  <c r="J14" i="55"/>
  <c r="K9" i="41"/>
  <c r="J24" i="86"/>
  <c r="J14" i="53"/>
  <c r="E32" i="48"/>
  <c r="J24" i="53"/>
  <c r="J9" i="54"/>
  <c r="D32" i="48"/>
  <c r="K9" i="42"/>
  <c r="G32" i="48"/>
  <c r="J31" i="44"/>
  <c r="K9" i="85"/>
  <c r="J14" i="86"/>
  <c r="J9" i="55"/>
  <c r="O185" i="1"/>
  <c r="F32" i="48"/>
  <c r="J54" i="54"/>
  <c r="J54" i="55"/>
  <c r="J39" i="54"/>
  <c r="G12" i="48" l="1"/>
  <c r="F12" i="48"/>
  <c r="G24" i="48"/>
  <c r="J29" i="54"/>
  <c r="J31" i="41"/>
  <c r="D12" i="48"/>
  <c r="E12" i="48"/>
  <c r="AH13" i="64"/>
  <c r="J44" i="54"/>
  <c r="E159" i="1"/>
  <c r="D159" i="1"/>
  <c r="E24" i="48" l="1"/>
  <c r="J59" i="54"/>
  <c r="J59" i="56"/>
  <c r="J44" i="55"/>
  <c r="J31" i="42"/>
  <c r="J59" i="55" l="1"/>
  <c r="F24" i="48"/>
  <c r="J29" i="55" l="1"/>
  <c r="J15" i="42"/>
  <c r="G5" i="48" l="1"/>
  <c r="J29" i="56"/>
  <c r="G231" i="78" l="1"/>
  <c r="F231" i="78"/>
  <c r="D25" i="50" l="1"/>
  <c r="I13" i="55" l="1"/>
  <c r="G53" i="32" l="1"/>
  <c r="H176" i="78"/>
  <c r="G176" i="78" l="1"/>
  <c r="I176" i="78"/>
  <c r="I15" i="55" l="1"/>
  <c r="I11" i="42"/>
  <c r="G67" i="32"/>
  <c r="G189" i="78"/>
  <c r="I189" i="78"/>
  <c r="G11" i="63" l="1"/>
  <c r="G14" i="46"/>
  <c r="H189" i="78"/>
  <c r="H190" i="78"/>
  <c r="I190" i="78"/>
  <c r="G190" i="78" l="1"/>
  <c r="H14" i="80" l="1"/>
  <c r="H15" i="55"/>
  <c r="H15" i="81"/>
  <c r="H15" i="56"/>
  <c r="H15" i="54"/>
  <c r="H14" i="81"/>
  <c r="I14" i="64" l="1"/>
  <c r="I17" i="46"/>
  <c r="J184" i="1"/>
  <c r="H10" i="80"/>
  <c r="H8" i="80"/>
  <c r="H13" i="80"/>
  <c r="H9" i="80"/>
  <c r="H14" i="56"/>
  <c r="H14" i="55"/>
  <c r="H14" i="54"/>
  <c r="H11" i="80"/>
  <c r="I69" i="78"/>
  <c r="I70" i="78"/>
  <c r="I68" i="78"/>
  <c r="I71" i="78"/>
  <c r="I9" i="64" l="1"/>
  <c r="I16" i="46"/>
  <c r="I8" i="64"/>
  <c r="I13" i="46"/>
  <c r="I13" i="64"/>
  <c r="I12" i="46"/>
  <c r="I10" i="64"/>
  <c r="I14" i="46"/>
  <c r="I11" i="64"/>
  <c r="I184" i="1"/>
  <c r="I184" i="32"/>
  <c r="G77" i="78" l="1"/>
  <c r="F14" i="44" l="1"/>
  <c r="F14" i="42"/>
  <c r="F15" i="55"/>
  <c r="F14" i="55"/>
  <c r="F75" i="78"/>
  <c r="F14" i="41"/>
  <c r="F14" i="80"/>
  <c r="F15" i="56"/>
  <c r="F15" i="81"/>
  <c r="I74" i="78"/>
  <c r="G72" i="78"/>
  <c r="I75" i="78"/>
  <c r="I63" i="78"/>
  <c r="H75" i="78"/>
  <c r="F72" i="78"/>
  <c r="G63" i="78"/>
  <c r="H63" i="78"/>
  <c r="G62" i="78"/>
  <c r="G75" i="78"/>
  <c r="G74" i="78"/>
  <c r="H72" i="78"/>
  <c r="H17" i="45" l="1"/>
  <c r="G14" i="62"/>
  <c r="H14" i="62"/>
  <c r="G17" i="45"/>
  <c r="T14" i="44"/>
  <c r="F8" i="44"/>
  <c r="F8" i="42"/>
  <c r="F8" i="41"/>
  <c r="F8" i="80"/>
  <c r="F12" i="44"/>
  <c r="F12" i="41"/>
  <c r="F14" i="62"/>
  <c r="F17" i="45"/>
  <c r="T14" i="41"/>
  <c r="F14" i="81"/>
  <c r="F14" i="56"/>
  <c r="I17" i="45"/>
  <c r="I14" i="62"/>
  <c r="T14" i="80"/>
  <c r="I62" i="78"/>
  <c r="H62" i="78"/>
  <c r="G67" i="78"/>
  <c r="H67" i="78"/>
  <c r="I67" i="78"/>
  <c r="F73" i="78"/>
  <c r="I72" i="78"/>
  <c r="F67" i="78"/>
  <c r="H74" i="78"/>
  <c r="H73" i="78"/>
  <c r="I11" i="45" l="1"/>
  <c r="G11" i="45"/>
  <c r="F15" i="45"/>
  <c r="H15" i="45"/>
  <c r="F11" i="45"/>
  <c r="H11" i="45"/>
  <c r="F8" i="62"/>
  <c r="H8" i="62"/>
  <c r="G8" i="62"/>
  <c r="F12" i="62"/>
  <c r="H12" i="62"/>
  <c r="I8" i="62"/>
  <c r="F12" i="42"/>
  <c r="F12" i="80"/>
  <c r="I73" i="78"/>
  <c r="G73" i="78"/>
  <c r="I12" i="62" l="1"/>
  <c r="G12" i="62"/>
  <c r="G15" i="45"/>
  <c r="I15" i="45"/>
  <c r="F11" i="44" l="1"/>
  <c r="G32" i="78"/>
  <c r="F34" i="78"/>
  <c r="F11" i="42" l="1"/>
  <c r="F13" i="44"/>
  <c r="F13" i="42"/>
  <c r="F23" i="78"/>
  <c r="F11" i="54"/>
  <c r="F11" i="41"/>
  <c r="F11" i="55"/>
  <c r="F11" i="56"/>
  <c r="H11" i="62"/>
  <c r="I23" i="78"/>
  <c r="F11" i="81"/>
  <c r="H34" i="78"/>
  <c r="H23" i="78"/>
  <c r="G34" i="78"/>
  <c r="H32" i="78"/>
  <c r="G23" i="78"/>
  <c r="G13" i="62" l="1"/>
  <c r="H16" i="45"/>
  <c r="G11" i="62"/>
  <c r="G16" i="45"/>
  <c r="H13" i="62"/>
  <c r="F32" i="78"/>
  <c r="F11" i="80"/>
  <c r="F9" i="56"/>
  <c r="F13" i="80"/>
  <c r="F9" i="54"/>
  <c r="F9" i="81"/>
  <c r="F11" i="62"/>
  <c r="F9" i="55"/>
  <c r="I32" i="78"/>
  <c r="I34" i="78"/>
  <c r="I13" i="62" l="1"/>
  <c r="I11" i="62"/>
  <c r="I16" i="45"/>
  <c r="F7" i="41" l="1"/>
  <c r="F7" i="42"/>
  <c r="F49" i="78"/>
  <c r="H49" i="78"/>
  <c r="F13" i="55"/>
  <c r="F13" i="81"/>
  <c r="F13" i="56"/>
  <c r="G49" i="78"/>
  <c r="F13" i="54"/>
  <c r="I49" i="78"/>
  <c r="G7" i="62" l="1"/>
  <c r="F10" i="45"/>
  <c r="F7" i="62"/>
  <c r="G10" i="45"/>
  <c r="F7" i="44"/>
  <c r="F7" i="80"/>
  <c r="F29" i="56"/>
  <c r="F29" i="81"/>
  <c r="H7" i="62" l="1"/>
  <c r="F15" i="44"/>
  <c r="H10" i="45"/>
  <c r="I10" i="45"/>
  <c r="I7" i="62"/>
  <c r="F15" i="80"/>
  <c r="H15" i="62" l="1"/>
  <c r="H5" i="45"/>
  <c r="I15" i="62"/>
  <c r="I5" i="45"/>
  <c r="F15" i="54" l="1"/>
  <c r="F63" i="78"/>
  <c r="F62" i="78" l="1"/>
  <c r="F14" i="54"/>
  <c r="F13" i="41"/>
  <c r="F74" i="78"/>
  <c r="F29" i="54" l="1"/>
  <c r="F13" i="62"/>
  <c r="F16" i="45"/>
  <c r="F15" i="41"/>
  <c r="F15" i="42"/>
  <c r="F29" i="55"/>
  <c r="F5" i="45" l="1"/>
  <c r="F15" i="62"/>
  <c r="G5" i="45"/>
  <c r="G15" i="62"/>
  <c r="T23" i="81" l="1"/>
  <c r="T20" i="81"/>
  <c r="T19" i="56"/>
  <c r="T10" i="56"/>
  <c r="T18" i="55"/>
  <c r="T19" i="81"/>
  <c r="T28" i="56"/>
  <c r="T22" i="81"/>
  <c r="T28" i="81"/>
  <c r="T19" i="55"/>
  <c r="T23" i="55"/>
  <c r="T20" i="56"/>
  <c r="T23" i="56"/>
  <c r="T10" i="81"/>
  <c r="T22" i="56"/>
  <c r="T21" i="81"/>
  <c r="T21" i="56"/>
  <c r="T18" i="56"/>
  <c r="T18" i="81"/>
  <c r="T22" i="55" l="1"/>
  <c r="T21" i="55"/>
  <c r="T10" i="55"/>
  <c r="T20" i="55"/>
  <c r="T28" i="55"/>
  <c r="T14" i="42" l="1"/>
  <c r="F17" i="78" l="1"/>
  <c r="D9" i="41" l="1"/>
  <c r="F15" i="78"/>
  <c r="F12" i="38" l="1"/>
  <c r="F11" i="85"/>
  <c r="F11" i="38"/>
  <c r="D74" i="78"/>
  <c r="F13" i="85"/>
  <c r="F15" i="86"/>
  <c r="F13" i="38"/>
  <c r="F14" i="53"/>
  <c r="F14" i="85"/>
  <c r="F15" i="53"/>
  <c r="F14" i="86"/>
  <c r="D75" i="78"/>
  <c r="E74" i="78"/>
  <c r="D72" i="78"/>
  <c r="E73" i="78"/>
  <c r="E63" i="78"/>
  <c r="E72" i="78"/>
  <c r="D63" i="78"/>
  <c r="F29" i="53" l="1"/>
  <c r="F29" i="86"/>
  <c r="D11" i="62"/>
  <c r="E12" i="62"/>
  <c r="E15" i="45"/>
  <c r="D14" i="45"/>
  <c r="F14" i="38"/>
  <c r="E11" i="62"/>
  <c r="F12" i="85"/>
  <c r="E14" i="45"/>
  <c r="E16" i="45"/>
  <c r="E13" i="62"/>
  <c r="D13" i="62"/>
  <c r="D16" i="45"/>
  <c r="D17" i="45"/>
  <c r="D14" i="62"/>
  <c r="T14" i="85"/>
  <c r="E75" i="78"/>
  <c r="D73" i="78"/>
  <c r="E14" i="62" l="1"/>
  <c r="F15" i="85"/>
  <c r="D15" i="62" s="1"/>
  <c r="F15" i="38"/>
  <c r="T14" i="38"/>
  <c r="E17" i="45"/>
  <c r="D12" i="62"/>
  <c r="D15" i="45"/>
  <c r="D5" i="45" l="1"/>
  <c r="D7" i="45" s="1"/>
  <c r="E5" i="45"/>
  <c r="E7" i="45" s="1"/>
  <c r="E15" i="62"/>
  <c r="D78" i="78" l="1"/>
  <c r="E77" i="78" l="1"/>
  <c r="D77" i="78"/>
  <c r="H16" i="53" l="1"/>
  <c r="H8" i="38"/>
  <c r="H16" i="86"/>
  <c r="H8" i="85"/>
  <c r="D76" i="78"/>
  <c r="E78" i="78"/>
  <c r="E76" i="78"/>
  <c r="H14" i="53" l="1"/>
  <c r="E62" i="78"/>
  <c r="D62" i="78"/>
  <c r="H14" i="86"/>
  <c r="E8" i="64"/>
  <c r="D8" i="64"/>
  <c r="U7" i="81" l="1"/>
  <c r="U7" i="56"/>
  <c r="U7" i="55"/>
  <c r="U8" i="56"/>
  <c r="U8" i="55"/>
  <c r="U8" i="81"/>
  <c r="E28" i="63" l="1"/>
  <c r="U18" i="81" l="1"/>
  <c r="U18" i="56"/>
  <c r="U18" i="55"/>
  <c r="F25" i="63" l="1"/>
  <c r="F27" i="63"/>
  <c r="G26" i="63"/>
  <c r="H25" i="63" l="1"/>
  <c r="H30" i="63"/>
  <c r="G25" i="63"/>
  <c r="G30" i="63"/>
  <c r="H29" i="63"/>
  <c r="F29" i="63"/>
  <c r="H27" i="63"/>
  <c r="F30" i="63"/>
  <c r="F26" i="63"/>
  <c r="G27" i="63"/>
  <c r="H26" i="63"/>
  <c r="G29" i="63"/>
  <c r="U13" i="42"/>
  <c r="U10" i="42"/>
  <c r="U28" i="56" l="1"/>
  <c r="U28" i="55"/>
  <c r="U28" i="81"/>
  <c r="G28" i="63" l="1"/>
  <c r="F28" i="63"/>
  <c r="H28" i="63"/>
  <c r="D46" i="1" l="1"/>
  <c r="D36" i="1"/>
  <c r="E46" i="1"/>
  <c r="J12" i="86" l="1"/>
  <c r="E36" i="1"/>
  <c r="J28" i="53"/>
  <c r="T28" i="53" l="1"/>
  <c r="J28" i="86"/>
  <c r="J12" i="85"/>
  <c r="J12" i="53"/>
  <c r="J12" i="38"/>
  <c r="T28" i="86" l="1"/>
  <c r="F175" i="78"/>
  <c r="J29" i="86"/>
  <c r="D15" i="48"/>
  <c r="J15" i="85"/>
  <c r="E15" i="48"/>
  <c r="J15" i="38"/>
  <c r="J29" i="53"/>
  <c r="G175" i="78"/>
  <c r="D5" i="48" l="1"/>
  <c r="E5" i="48"/>
  <c r="G11" i="42"/>
  <c r="G11" i="41"/>
  <c r="G15" i="41" s="1"/>
  <c r="I175" i="78"/>
  <c r="G11" i="44"/>
  <c r="H175" i="78"/>
  <c r="G11" i="80"/>
  <c r="G13" i="81"/>
  <c r="G13" i="54"/>
  <c r="G13" i="56"/>
  <c r="G13" i="55"/>
  <c r="G15" i="44" l="1"/>
  <c r="H6" i="45" s="1"/>
  <c r="H7" i="45" s="1"/>
  <c r="G29" i="54"/>
  <c r="F14" i="45"/>
  <c r="G14" i="45"/>
  <c r="F11" i="61"/>
  <c r="H11" i="61"/>
  <c r="H14" i="45"/>
  <c r="G15" i="42"/>
  <c r="G11" i="61"/>
  <c r="G29" i="81"/>
  <c r="I11" i="61"/>
  <c r="G15" i="80"/>
  <c r="I14" i="45"/>
  <c r="F15" i="61"/>
  <c r="F6" i="45"/>
  <c r="F7" i="45" s="1"/>
  <c r="G29" i="56"/>
  <c r="G29" i="55"/>
  <c r="H15" i="61" l="1"/>
  <c r="G15" i="61"/>
  <c r="G6" i="45"/>
  <c r="G7" i="45" s="1"/>
  <c r="I6" i="45"/>
  <c r="I7" i="45" s="1"/>
  <c r="I15" i="61"/>
  <c r="F159" i="32" l="1"/>
  <c r="E159" i="32"/>
  <c r="M9" i="41" l="1"/>
  <c r="M12" i="54"/>
  <c r="J8" i="78" l="1"/>
  <c r="F7" i="78"/>
  <c r="H6" i="91"/>
  <c r="F8" i="78"/>
  <c r="H7" i="91"/>
  <c r="H12" i="80"/>
  <c r="E8" i="78"/>
  <c r="G8" i="78"/>
  <c r="H7" i="78"/>
  <c r="D7" i="78"/>
  <c r="E7" i="78"/>
  <c r="I8" i="78"/>
  <c r="I7" i="78"/>
  <c r="G7" i="78"/>
  <c r="H6" i="53"/>
  <c r="D8" i="78"/>
  <c r="H12" i="44"/>
  <c r="H8" i="78"/>
  <c r="T7" i="91" l="1"/>
  <c r="H29" i="91"/>
  <c r="H8" i="81"/>
  <c r="H8" i="86"/>
  <c r="H7" i="86"/>
  <c r="H7" i="55"/>
  <c r="H7" i="53"/>
  <c r="H8" i="53"/>
  <c r="H7" i="81"/>
  <c r="H8" i="56"/>
  <c r="H6" i="56"/>
  <c r="H8" i="91"/>
  <c r="H6" i="86"/>
  <c r="T6" i="53"/>
  <c r="H29" i="53"/>
  <c r="H12" i="64"/>
  <c r="H12" i="85"/>
  <c r="F6" i="78"/>
  <c r="H12" i="41"/>
  <c r="H6" i="54"/>
  <c r="G6" i="78"/>
  <c r="H6" i="55"/>
  <c r="H12" i="42"/>
  <c r="H12" i="38"/>
  <c r="H7" i="56"/>
  <c r="H8" i="55"/>
  <c r="I6" i="78"/>
  <c r="E6" i="78"/>
  <c r="I12" i="64"/>
  <c r="H6" i="78"/>
  <c r="H6" i="81"/>
  <c r="J7" i="78"/>
  <c r="T6" i="91"/>
  <c r="H8" i="54"/>
  <c r="J6" i="78"/>
  <c r="H12" i="90"/>
  <c r="H7" i="54"/>
  <c r="T8" i="56" l="1"/>
  <c r="T7" i="81"/>
  <c r="T7" i="53"/>
  <c r="T8" i="86"/>
  <c r="T8" i="81"/>
  <c r="T7" i="54"/>
  <c r="T8" i="54"/>
  <c r="T8" i="55"/>
  <c r="T8" i="91"/>
  <c r="T8" i="53"/>
  <c r="T7" i="55"/>
  <c r="T7" i="56"/>
  <c r="T7" i="86"/>
  <c r="H29" i="56"/>
  <c r="T6" i="56"/>
  <c r="J12" i="64"/>
  <c r="T6" i="81"/>
  <c r="H29" i="81"/>
  <c r="T6" i="55"/>
  <c r="H29" i="55"/>
  <c r="T6" i="54"/>
  <c r="H29" i="54"/>
  <c r="F12" i="64"/>
  <c r="D12" i="64"/>
  <c r="T6" i="86"/>
  <c r="H29" i="86"/>
  <c r="E12" i="64"/>
  <c r="G12" i="64"/>
  <c r="D222" i="32" l="1"/>
  <c r="H222" i="32"/>
  <c r="J209" i="32"/>
  <c r="F209" i="32"/>
  <c r="I158" i="32"/>
  <c r="D185" i="32"/>
  <c r="G145" i="32"/>
  <c r="F171" i="32"/>
  <c r="E158" i="32"/>
  <c r="D145" i="32"/>
  <c r="H145" i="32"/>
  <c r="I145" i="32"/>
  <c r="E145" i="32"/>
  <c r="J171" i="32"/>
  <c r="H185" i="32"/>
  <c r="F222" i="32" l="1"/>
  <c r="E222" i="32"/>
  <c r="J222" i="32"/>
  <c r="G222" i="32"/>
  <c r="I222" i="32"/>
  <c r="E209" i="32"/>
  <c r="H209" i="32"/>
  <c r="I209" i="32"/>
  <c r="G209" i="32"/>
  <c r="D209" i="32"/>
  <c r="O17" i="81"/>
  <c r="I196" i="32"/>
  <c r="O17" i="91"/>
  <c r="J196" i="32"/>
  <c r="O17" i="86"/>
  <c r="D196" i="32"/>
  <c r="O17" i="53"/>
  <c r="E196" i="32"/>
  <c r="O17" i="54"/>
  <c r="F196" i="32"/>
  <c r="O17" i="55"/>
  <c r="G196" i="32"/>
  <c r="O17" i="56"/>
  <c r="H196" i="32"/>
  <c r="F145" i="32"/>
  <c r="G158" i="32"/>
  <c r="O12" i="85"/>
  <c r="O6" i="86"/>
  <c r="D123" i="32"/>
  <c r="O16" i="81"/>
  <c r="I193" i="32"/>
  <c r="O8" i="80"/>
  <c r="O12" i="38"/>
  <c r="O6" i="53"/>
  <c r="E123" i="32"/>
  <c r="F132" i="32"/>
  <c r="O16" i="53"/>
  <c r="O8" i="38"/>
  <c r="E193" i="32"/>
  <c r="O6" i="54"/>
  <c r="O12" i="41"/>
  <c r="F123" i="32"/>
  <c r="H132" i="32"/>
  <c r="H158" i="32"/>
  <c r="F158" i="32"/>
  <c r="I171" i="32"/>
  <c r="G171" i="32"/>
  <c r="J185" i="32"/>
  <c r="E132" i="32"/>
  <c r="D158" i="32"/>
  <c r="G185" i="32"/>
  <c r="E185" i="32"/>
  <c r="D171" i="32"/>
  <c r="H171" i="32"/>
  <c r="O12" i="42"/>
  <c r="O6" i="55"/>
  <c r="G123" i="32"/>
  <c r="O6" i="56"/>
  <c r="O12" i="44"/>
  <c r="H123" i="32"/>
  <c r="O6" i="81"/>
  <c r="O12" i="80"/>
  <c r="I123" i="32"/>
  <c r="J132" i="32"/>
  <c r="O9" i="85"/>
  <c r="D132" i="32"/>
  <c r="I185" i="32"/>
  <c r="I132" i="32"/>
  <c r="E171" i="32"/>
  <c r="J158" i="32"/>
  <c r="J145" i="32"/>
  <c r="F185" i="32"/>
  <c r="O9" i="80" l="1"/>
  <c r="I15" i="37"/>
  <c r="O16" i="55"/>
  <c r="O8" i="42"/>
  <c r="G193" i="32"/>
  <c r="O9" i="41"/>
  <c r="O9" i="38"/>
  <c r="F15" i="37"/>
  <c r="O16" i="56"/>
  <c r="H193" i="32"/>
  <c r="O8" i="44"/>
  <c r="O16" i="86"/>
  <c r="O8" i="85"/>
  <c r="D193" i="32"/>
  <c r="O9" i="90"/>
  <c r="O16" i="91"/>
  <c r="O8" i="90"/>
  <c r="J193" i="32"/>
  <c r="G132" i="32"/>
  <c r="O9" i="42"/>
  <c r="O16" i="54"/>
  <c r="O8" i="41"/>
  <c r="F193" i="32"/>
  <c r="D15" i="37"/>
  <c r="H15" i="37"/>
  <c r="G15" i="37"/>
  <c r="O9" i="44"/>
  <c r="E15" i="37"/>
  <c r="N11" i="38" l="1"/>
  <c r="N11" i="80"/>
  <c r="I72" i="32"/>
  <c r="N11" i="41"/>
  <c r="F72" i="32"/>
  <c r="N11" i="42"/>
  <c r="G72" i="32"/>
  <c r="N11" i="44"/>
  <c r="H72" i="32"/>
  <c r="G14" i="37" l="1"/>
  <c r="I14" i="37"/>
  <c r="E14" i="37"/>
  <c r="H14" i="37"/>
  <c r="D72" i="32"/>
  <c r="F14" i="37"/>
  <c r="I92" i="32" l="1"/>
  <c r="J92" i="32"/>
  <c r="N9" i="90" l="1"/>
  <c r="J105" i="32"/>
  <c r="I105" i="32"/>
  <c r="T9" i="90" l="1"/>
  <c r="J12" i="37"/>
  <c r="R26" i="91" l="1"/>
  <c r="R26" i="81"/>
  <c r="R26" i="56"/>
  <c r="R26" i="54"/>
  <c r="R26" i="53"/>
  <c r="R26" i="86"/>
  <c r="R26" i="55" l="1"/>
  <c r="R13" i="55"/>
  <c r="R13" i="86"/>
  <c r="R13" i="56"/>
  <c r="R13" i="53"/>
  <c r="R13" i="81"/>
  <c r="R24" i="53"/>
  <c r="R24" i="81"/>
  <c r="R24" i="56"/>
  <c r="R24" i="91"/>
  <c r="R24" i="55"/>
  <c r="R29" i="81" l="1"/>
  <c r="R29" i="55"/>
  <c r="R29" i="53"/>
  <c r="R24" i="54"/>
  <c r="R29" i="56"/>
  <c r="R13" i="91"/>
  <c r="R13" i="54"/>
  <c r="R29" i="91" l="1"/>
  <c r="R29" i="54"/>
  <c r="J229" i="1" l="1"/>
  <c r="N8" i="90" l="1"/>
  <c r="N16" i="91"/>
  <c r="J76" i="32"/>
  <c r="N17" i="91"/>
  <c r="J79" i="32"/>
  <c r="T16" i="91" l="1"/>
  <c r="T17" i="91"/>
  <c r="J11" i="37"/>
  <c r="J170" i="78" l="1"/>
  <c r="J194" i="78" l="1"/>
  <c r="J195" i="78"/>
  <c r="I7" i="90"/>
  <c r="J130" i="78"/>
  <c r="J7" i="63" l="1"/>
  <c r="I6" i="90"/>
  <c r="J129" i="78"/>
  <c r="I13" i="91" l="1"/>
  <c r="I6" i="91"/>
  <c r="I12" i="90"/>
  <c r="J123" i="78"/>
  <c r="I16" i="91"/>
  <c r="I8" i="90"/>
  <c r="I14" i="91"/>
  <c r="I23" i="63"/>
  <c r="I9" i="91"/>
  <c r="J6" i="63"/>
  <c r="J9" i="46"/>
  <c r="I10" i="91"/>
  <c r="I22" i="63"/>
  <c r="U6" i="91" l="1"/>
  <c r="I29" i="91"/>
  <c r="I15" i="90"/>
  <c r="J12" i="63"/>
  <c r="U12" i="90"/>
  <c r="J15" i="46"/>
  <c r="J11" i="46"/>
  <c r="J8" i="63"/>
  <c r="J15" i="63" l="1"/>
  <c r="J6" i="46"/>
  <c r="M9" i="91"/>
  <c r="J195" i="1"/>
  <c r="J178" i="1"/>
  <c r="K14" i="90" s="1"/>
  <c r="M29" i="91" l="1"/>
  <c r="L25" i="91"/>
  <c r="L24" i="91"/>
  <c r="J95" i="32"/>
  <c r="L10" i="90"/>
  <c r="L31" i="90"/>
  <c r="J17" i="48"/>
  <c r="U14" i="90"/>
  <c r="L11" i="91"/>
  <c r="L9" i="91"/>
  <c r="M10" i="91"/>
  <c r="M31" i="90"/>
  <c r="L15" i="90" l="1"/>
  <c r="J193" i="1"/>
  <c r="L29" i="91"/>
  <c r="M6" i="90"/>
  <c r="J129" i="32"/>
  <c r="K16" i="91" l="1"/>
  <c r="K8" i="90"/>
  <c r="M15" i="90"/>
  <c r="J11" i="48" l="1"/>
  <c r="Q16" i="91" l="1"/>
  <c r="G24" i="91" l="1"/>
  <c r="G26" i="91"/>
  <c r="G29" i="91" l="1"/>
  <c r="O113" i="32" l="1"/>
  <c r="O98" i="32" l="1"/>
  <c r="O97" i="32"/>
  <c r="O78" i="32"/>
  <c r="O77" i="32"/>
  <c r="O73" i="32"/>
  <c r="O80" i="32" l="1"/>
  <c r="O81" i="32"/>
  <c r="O82" i="32"/>
  <c r="O83" i="32"/>
  <c r="O84" i="32"/>
  <c r="O85" i="32"/>
  <c r="O110" i="32"/>
  <c r="O111" i="32"/>
  <c r="O114" i="32"/>
  <c r="O72" i="32"/>
  <c r="O107" i="32"/>
  <c r="O70" i="32"/>
  <c r="O93" i="32"/>
  <c r="O94" i="32"/>
  <c r="O106" i="32"/>
  <c r="O75" i="32"/>
  <c r="O69" i="32"/>
  <c r="O112" i="32"/>
  <c r="O61" i="32"/>
  <c r="H92" i="32" l="1"/>
  <c r="D68" i="32"/>
  <c r="D92" i="32"/>
  <c r="H68" i="32"/>
  <c r="G68" i="32"/>
  <c r="F68" i="32"/>
  <c r="F92" i="32"/>
  <c r="G92" i="32"/>
  <c r="O104" i="32"/>
  <c r="O99" i="32"/>
  <c r="N9" i="44"/>
  <c r="H105" i="32"/>
  <c r="O108" i="32"/>
  <c r="N9" i="38"/>
  <c r="O92" i="32"/>
  <c r="O68" i="32"/>
  <c r="L59" i="91" l="1"/>
  <c r="N9" i="85"/>
  <c r="D105" i="32"/>
  <c r="H12" i="37"/>
  <c r="T9" i="44"/>
  <c r="N9" i="42"/>
  <c r="G105" i="32"/>
  <c r="N9" i="41"/>
  <c r="F105" i="32"/>
  <c r="O105" i="32"/>
  <c r="T9" i="38"/>
  <c r="E12" i="37"/>
  <c r="T9" i="41" l="1"/>
  <c r="F12" i="37"/>
  <c r="T9" i="42"/>
  <c r="G12" i="37"/>
  <c r="T9" i="85"/>
  <c r="D12" i="37"/>
  <c r="O215" i="32"/>
  <c r="O223" i="32"/>
  <c r="O133" i="32"/>
  <c r="O175" i="32"/>
  <c r="O176" i="32"/>
  <c r="O177" i="32"/>
  <c r="O189" i="32"/>
  <c r="O190" i="32"/>
  <c r="O191" i="32"/>
  <c r="O202" i="32" l="1"/>
  <c r="O201" i="32"/>
  <c r="O200" i="32"/>
  <c r="O199" i="32"/>
  <c r="O197" i="32"/>
  <c r="O198" i="32"/>
  <c r="O125" i="32"/>
  <c r="O139" i="32"/>
  <c r="O138" i="32"/>
  <c r="O124" i="32"/>
  <c r="O137" i="32"/>
  <c r="O136" i="32"/>
  <c r="N17" i="53" l="1"/>
  <c r="N16" i="86"/>
  <c r="N8" i="85"/>
  <c r="D76" i="32"/>
  <c r="N17" i="86"/>
  <c r="D79" i="32"/>
  <c r="N16" i="53"/>
  <c r="N8" i="38"/>
  <c r="T16" i="86" l="1"/>
  <c r="T17" i="86"/>
  <c r="T17" i="53"/>
  <c r="T16" i="53"/>
  <c r="D11" i="37"/>
  <c r="E11" i="37"/>
  <c r="Q16" i="86" l="1"/>
  <c r="E229" i="1"/>
  <c r="D229" i="1"/>
  <c r="F178" i="1"/>
  <c r="E178" i="1"/>
  <c r="D178" i="1"/>
  <c r="G178" i="1"/>
  <c r="G194" i="1"/>
  <c r="H194" i="1"/>
  <c r="F195" i="1"/>
  <c r="G195" i="1"/>
  <c r="H195" i="1"/>
  <c r="G229" i="1"/>
  <c r="H229" i="1"/>
  <c r="K14" i="38" l="1"/>
  <c r="K14" i="42"/>
  <c r="F229" i="1"/>
  <c r="K14" i="41" s="1"/>
  <c r="H178" i="1"/>
  <c r="K14" i="44" s="1"/>
  <c r="K14" i="85"/>
  <c r="F194" i="1"/>
  <c r="O178" i="1"/>
  <c r="O195" i="1"/>
  <c r="O229" i="1"/>
  <c r="O194" i="1"/>
  <c r="Q16" i="53"/>
  <c r="U14" i="42" l="1"/>
  <c r="K30" i="42"/>
  <c r="K30" i="41"/>
  <c r="K30" i="38"/>
  <c r="G17" i="48"/>
  <c r="E17" i="48"/>
  <c r="U14" i="38"/>
  <c r="F17" i="48"/>
  <c r="U14" i="41"/>
  <c r="D17" i="48"/>
  <c r="U14" i="85"/>
  <c r="H17" i="48"/>
  <c r="U14" i="44"/>
  <c r="H193" i="1"/>
  <c r="G193" i="1"/>
  <c r="O193" i="1"/>
  <c r="K46" i="53" s="1"/>
  <c r="K46" i="55"/>
  <c r="K46" i="54"/>
  <c r="F36" i="48" l="1"/>
  <c r="E36" i="48"/>
  <c r="D36" i="48"/>
  <c r="K16" i="56"/>
  <c r="K8" i="44"/>
  <c r="F193" i="1"/>
  <c r="K16" i="55"/>
  <c r="K8" i="42"/>
  <c r="H11" i="48" l="1"/>
  <c r="K16" i="54"/>
  <c r="K8" i="41"/>
  <c r="G11" i="48"/>
  <c r="R24" i="86"/>
  <c r="R29" i="86" l="1"/>
  <c r="F11" i="48"/>
  <c r="N16" i="54" l="1"/>
  <c r="N8" i="41"/>
  <c r="F76" i="32"/>
  <c r="N16" i="56"/>
  <c r="N8" i="44"/>
  <c r="H76" i="32"/>
  <c r="N17" i="56"/>
  <c r="H79" i="32"/>
  <c r="O76" i="32"/>
  <c r="N17" i="54"/>
  <c r="F79" i="32"/>
  <c r="O79" i="32"/>
  <c r="N17" i="55"/>
  <c r="G79" i="32"/>
  <c r="N16" i="55"/>
  <c r="G76" i="32"/>
  <c r="N8" i="42"/>
  <c r="O196" i="32"/>
  <c r="I195" i="1"/>
  <c r="I194" i="1"/>
  <c r="T17" i="56" l="1"/>
  <c r="T17" i="55"/>
  <c r="T17" i="54"/>
  <c r="T16" i="54"/>
  <c r="T16" i="55"/>
  <c r="T16" i="56"/>
  <c r="G11" i="37"/>
  <c r="H11" i="37"/>
  <c r="F11" i="37"/>
  <c r="I193" i="1" l="1"/>
  <c r="K46" i="81" l="1"/>
  <c r="K16" i="81"/>
  <c r="K8" i="80"/>
  <c r="I11" i="48" l="1"/>
  <c r="I68" i="32" l="1"/>
  <c r="N9" i="80"/>
  <c r="I12" i="37" l="1"/>
  <c r="T9" i="80"/>
  <c r="I229" i="1"/>
  <c r="I178" i="1"/>
  <c r="K14" i="80" l="1"/>
  <c r="U14" i="80" l="1"/>
  <c r="I17" i="48"/>
  <c r="K30" i="80"/>
  <c r="I36" i="48" l="1"/>
  <c r="N16" i="81"/>
  <c r="N8" i="80"/>
  <c r="I76" i="32"/>
  <c r="N17" i="81"/>
  <c r="I79" i="32"/>
  <c r="T17" i="81" l="1"/>
  <c r="T16" i="81"/>
  <c r="I11" i="37"/>
  <c r="Q16" i="81" l="1"/>
  <c r="Q16" i="56"/>
  <c r="Q16" i="55"/>
  <c r="Q16" i="54"/>
  <c r="L10" i="80" l="1"/>
  <c r="I95" i="32"/>
  <c r="L9" i="81"/>
  <c r="L11" i="81"/>
  <c r="L9" i="56"/>
  <c r="L11" i="56"/>
  <c r="L15" i="80" l="1"/>
  <c r="F194" i="78" l="1"/>
  <c r="L25" i="81" l="1"/>
  <c r="M59" i="91" l="1"/>
  <c r="F195" i="78" l="1"/>
  <c r="I16" i="54" l="1"/>
  <c r="I8" i="41"/>
  <c r="I24" i="63" l="1"/>
  <c r="I31" i="90"/>
  <c r="F11" i="46"/>
  <c r="F8" i="63"/>
  <c r="I25" i="46" l="1"/>
  <c r="I31" i="63"/>
  <c r="I14" i="54" l="1"/>
  <c r="I59" i="91" l="1"/>
  <c r="Y129" i="78" l="1"/>
  <c r="Y194" i="78"/>
  <c r="H194" i="78"/>
  <c r="I194" i="78"/>
  <c r="I195" i="78"/>
  <c r="H195" i="78"/>
  <c r="I7" i="44"/>
  <c r="H130" i="78"/>
  <c r="I7" i="80"/>
  <c r="I130" i="78"/>
  <c r="I8" i="80" l="1"/>
  <c r="I16" i="81"/>
  <c r="I14" i="81"/>
  <c r="I14" i="56"/>
  <c r="I16" i="56"/>
  <c r="I8" i="44"/>
  <c r="I7" i="63"/>
  <c r="H7" i="63"/>
  <c r="I6" i="44"/>
  <c r="H129" i="78"/>
  <c r="I6" i="80"/>
  <c r="I129" i="78"/>
  <c r="I10" i="81"/>
  <c r="I6" i="81" l="1"/>
  <c r="I12" i="80"/>
  <c r="I6" i="56"/>
  <c r="I12" i="44"/>
  <c r="H8" i="63"/>
  <c r="H11" i="46"/>
  <c r="I8" i="63"/>
  <c r="I11" i="46"/>
  <c r="I9" i="81"/>
  <c r="H6" i="63"/>
  <c r="H9" i="46"/>
  <c r="I6" i="63"/>
  <c r="I9" i="46"/>
  <c r="M9" i="81"/>
  <c r="M9" i="56"/>
  <c r="I15" i="44" l="1"/>
  <c r="H15" i="63" s="1"/>
  <c r="M29" i="81"/>
  <c r="M29" i="56"/>
  <c r="I15" i="80"/>
  <c r="I15" i="63" s="1"/>
  <c r="I29" i="81"/>
  <c r="I12" i="63"/>
  <c r="I15" i="46"/>
  <c r="H12" i="63"/>
  <c r="H15" i="46"/>
  <c r="M10" i="81"/>
  <c r="K46" i="56"/>
  <c r="K30" i="44"/>
  <c r="H6" i="46" l="1"/>
  <c r="I6" i="46"/>
  <c r="G36" i="48"/>
  <c r="H36" i="48"/>
  <c r="M6" i="80"/>
  <c r="I129" i="32"/>
  <c r="M15" i="80" l="1"/>
  <c r="L24" i="81" l="1"/>
  <c r="L29" i="81" l="1"/>
  <c r="I10" i="56" l="1"/>
  <c r="H22" i="63" l="1"/>
  <c r="I9" i="56"/>
  <c r="I29" i="56" l="1"/>
  <c r="F24" i="91" l="1"/>
  <c r="J104" i="78"/>
  <c r="F8" i="90"/>
  <c r="J103" i="78"/>
  <c r="F7" i="90"/>
  <c r="F26" i="91"/>
  <c r="F29" i="91" l="1"/>
  <c r="J8" i="62"/>
  <c r="J11" i="45"/>
  <c r="J111" i="78"/>
  <c r="F13" i="90"/>
  <c r="J10" i="45"/>
  <c r="J7" i="62"/>
  <c r="F15" i="90" l="1"/>
  <c r="J15" i="62" s="1"/>
  <c r="J13" i="62"/>
  <c r="J16" i="45"/>
  <c r="J5" i="45" l="1"/>
  <c r="J7" i="45" s="1"/>
  <c r="L25" i="56" l="1"/>
  <c r="H95" i="32" l="1"/>
  <c r="L10" i="44"/>
  <c r="L31" i="42"/>
  <c r="L31" i="41"/>
  <c r="M10" i="56"/>
  <c r="L15" i="44" l="1"/>
  <c r="L31" i="44"/>
  <c r="M6" i="44"/>
  <c r="H129" i="32"/>
  <c r="M31" i="42"/>
  <c r="L24" i="56"/>
  <c r="L29" i="56" l="1"/>
  <c r="L31" i="80"/>
  <c r="L59" i="55"/>
  <c r="L59" i="54"/>
  <c r="M15" i="44"/>
  <c r="M31" i="80"/>
  <c r="M31" i="44"/>
  <c r="M59" i="55"/>
  <c r="D194" i="78"/>
  <c r="E194" i="78"/>
  <c r="G194" i="78"/>
  <c r="D195" i="78"/>
  <c r="E195" i="78"/>
  <c r="G195" i="78"/>
  <c r="L59" i="81" l="1"/>
  <c r="L59" i="56"/>
  <c r="I12" i="38"/>
  <c r="I6" i="53"/>
  <c r="I6" i="54"/>
  <c r="I12" i="41"/>
  <c r="I6" i="55"/>
  <c r="I12" i="42"/>
  <c r="I6" i="86"/>
  <c r="I12" i="85"/>
  <c r="I8" i="85"/>
  <c r="I16" i="86"/>
  <c r="D193" i="78"/>
  <c r="I14" i="86"/>
  <c r="I14" i="55"/>
  <c r="I16" i="53"/>
  <c r="I8" i="38"/>
  <c r="E193" i="78"/>
  <c r="I14" i="53"/>
  <c r="M59" i="81"/>
  <c r="M59" i="56"/>
  <c r="I7" i="85"/>
  <c r="D130" i="78"/>
  <c r="I7" i="42"/>
  <c r="G130" i="78"/>
  <c r="I7" i="41"/>
  <c r="F130" i="78"/>
  <c r="I7" i="38"/>
  <c r="E130" i="78"/>
  <c r="I9" i="55"/>
  <c r="I9" i="54"/>
  <c r="O91" i="32"/>
  <c r="O221" i="32"/>
  <c r="K24" i="41"/>
  <c r="K24" i="42"/>
  <c r="O184" i="1"/>
  <c r="K24" i="38" s="1"/>
  <c r="I29" i="54" l="1"/>
  <c r="U16" i="53"/>
  <c r="U16" i="86"/>
  <c r="I29" i="55"/>
  <c r="F30" i="48"/>
  <c r="D30" i="48"/>
  <c r="E30" i="48"/>
  <c r="D12" i="63"/>
  <c r="D15" i="46"/>
  <c r="G12" i="63"/>
  <c r="G15" i="46"/>
  <c r="F12" i="63"/>
  <c r="F15" i="46"/>
  <c r="E12" i="63"/>
  <c r="E15" i="46"/>
  <c r="E8" i="63"/>
  <c r="E11" i="46"/>
  <c r="I16" i="55"/>
  <c r="I8" i="42"/>
  <c r="D8" i="63"/>
  <c r="D11" i="46"/>
  <c r="E7" i="63"/>
  <c r="G7" i="63"/>
  <c r="F7" i="63"/>
  <c r="D7" i="63"/>
  <c r="I10" i="54"/>
  <c r="I10" i="55"/>
  <c r="I6" i="42"/>
  <c r="G129" i="78"/>
  <c r="I6" i="41"/>
  <c r="F129" i="78"/>
  <c r="O67" i="32"/>
  <c r="O131" i="32"/>
  <c r="G8" i="63" l="1"/>
  <c r="G11" i="46"/>
  <c r="I15" i="41"/>
  <c r="F9" i="46"/>
  <c r="F6" i="63"/>
  <c r="G6" i="63"/>
  <c r="G9" i="46"/>
  <c r="I15" i="42"/>
  <c r="G15" i="63" l="1"/>
  <c r="G6" i="46"/>
  <c r="F15" i="63"/>
  <c r="F6" i="46"/>
  <c r="G22" i="63" l="1"/>
  <c r="F22" i="63"/>
  <c r="O123" i="32" l="1"/>
  <c r="E23" i="63" l="1"/>
  <c r="D23" i="63"/>
  <c r="M9" i="55" l="1"/>
  <c r="M9" i="54"/>
  <c r="L24" i="54"/>
  <c r="L24" i="55"/>
  <c r="L25" i="54"/>
  <c r="L25" i="55"/>
  <c r="M29" i="54" l="1"/>
  <c r="M29" i="55"/>
  <c r="L10" i="42"/>
  <c r="G95" i="32"/>
  <c r="L10" i="41"/>
  <c r="F95" i="32"/>
  <c r="L11" i="53"/>
  <c r="L9" i="55"/>
  <c r="L11" i="55"/>
  <c r="L9" i="53"/>
  <c r="L11" i="54"/>
  <c r="L11" i="86"/>
  <c r="L9" i="86"/>
  <c r="L10" i="38"/>
  <c r="M10" i="55"/>
  <c r="M10" i="54"/>
  <c r="M9" i="53"/>
  <c r="M10" i="53"/>
  <c r="O95" i="32"/>
  <c r="M29" i="53" l="1"/>
  <c r="L15" i="42"/>
  <c r="L15" i="41"/>
  <c r="L29" i="53"/>
  <c r="L29" i="55"/>
  <c r="L9" i="54"/>
  <c r="L29" i="86"/>
  <c r="L15" i="38"/>
  <c r="G129" i="32"/>
  <c r="M6" i="42"/>
  <c r="M6" i="41"/>
  <c r="F129" i="32"/>
  <c r="E129" i="32"/>
  <c r="M6" i="38"/>
  <c r="O225" i="32"/>
  <c r="L29" i="54" l="1"/>
  <c r="M15" i="42"/>
  <c r="M15" i="41"/>
  <c r="D32" i="50"/>
  <c r="O71" i="32"/>
  <c r="O135" i="32"/>
  <c r="O134" i="32" l="1"/>
  <c r="O224" i="32" l="1"/>
  <c r="O222" i="32" l="1"/>
  <c r="O132" i="32"/>
  <c r="K24" i="80" l="1"/>
  <c r="K24" i="44"/>
  <c r="G30" i="48" l="1"/>
  <c r="I30" i="48"/>
  <c r="H30" i="48" l="1"/>
  <c r="Y86" i="78" l="1"/>
  <c r="Y104" i="78"/>
  <c r="Y100" i="78"/>
  <c r="Y77" i="78"/>
  <c r="Y78" i="78"/>
  <c r="Y62" i="78"/>
  <c r="Y76" i="78"/>
  <c r="Y123" i="78" l="1"/>
  <c r="Y127" i="78" l="1"/>
  <c r="H23" i="63"/>
  <c r="F23" i="63" l="1"/>
  <c r="G23" i="63"/>
  <c r="Y126" i="78" l="1"/>
  <c r="Y195" i="78" l="1"/>
  <c r="G24" i="63" l="1"/>
  <c r="I31" i="44"/>
  <c r="Y193" i="78"/>
  <c r="G25" i="46" l="1"/>
  <c r="G31" i="63"/>
  <c r="I59" i="56"/>
  <c r="H24" i="63"/>
  <c r="I31" i="80"/>
  <c r="F24" i="63"/>
  <c r="I31" i="42"/>
  <c r="Y179" i="78"/>
  <c r="H25" i="46" l="1"/>
  <c r="H31" i="63"/>
  <c r="I59" i="81"/>
  <c r="F25" i="46"/>
  <c r="F31" i="63"/>
  <c r="I59" i="55"/>
  <c r="D24" i="63" l="1"/>
  <c r="E24" i="63"/>
  <c r="I10" i="86" l="1"/>
  <c r="D129" i="78"/>
  <c r="I6" i="85"/>
  <c r="E129" i="78"/>
  <c r="I6" i="38"/>
  <c r="D22" i="63" l="1"/>
  <c r="I9" i="86"/>
  <c r="I10" i="53"/>
  <c r="I9" i="53"/>
  <c r="E6" i="63"/>
  <c r="I15" i="38"/>
  <c r="E9" i="46"/>
  <c r="D6" i="63"/>
  <c r="D9" i="46"/>
  <c r="I15" i="85"/>
  <c r="D15" i="63" l="1"/>
  <c r="D6" i="46"/>
  <c r="D31" i="63"/>
  <c r="D25" i="46"/>
  <c r="E22" i="63"/>
  <c r="I31" i="41"/>
  <c r="I29" i="53"/>
  <c r="I29" i="86"/>
  <c r="E15" i="63"/>
  <c r="E6" i="46"/>
  <c r="E31" i="63" l="1"/>
  <c r="E25" i="46"/>
  <c r="I59" i="54" l="1"/>
  <c r="F32" i="49" l="1"/>
  <c r="D34" i="49"/>
  <c r="F34" i="49"/>
  <c r="F36" i="49"/>
  <c r="D32" i="49"/>
  <c r="D35" i="49"/>
  <c r="D31" i="49"/>
  <c r="F35" i="49"/>
  <c r="F31" i="49"/>
  <c r="D30" i="49"/>
  <c r="D36" i="49"/>
  <c r="F30" i="49"/>
  <c r="I34" i="49" l="1"/>
  <c r="O74" i="32"/>
  <c r="G30" i="49"/>
  <c r="G34" i="49"/>
  <c r="E35" i="49"/>
  <c r="H31" i="49"/>
  <c r="I31" i="49"/>
  <c r="G32" i="49"/>
  <c r="G35" i="49"/>
  <c r="G31" i="49"/>
  <c r="E31" i="49"/>
  <c r="I35" i="49"/>
  <c r="E32" i="49"/>
  <c r="E36" i="49"/>
  <c r="G36" i="49"/>
  <c r="E30" i="49"/>
  <c r="I36" i="49"/>
  <c r="I32" i="49"/>
  <c r="E34" i="49"/>
  <c r="H36" i="49" l="1"/>
  <c r="H30" i="49"/>
  <c r="H35" i="49"/>
  <c r="H32" i="49"/>
  <c r="I30" i="49"/>
  <c r="H34" i="49"/>
  <c r="D35" i="50" l="1"/>
  <c r="M23" i="41" l="1"/>
  <c r="M23" i="38"/>
  <c r="M31" i="38" l="1"/>
  <c r="M31" i="41"/>
  <c r="M41" i="54" l="1"/>
  <c r="M41" i="53"/>
  <c r="M39" i="53" l="1"/>
  <c r="M39" i="54"/>
  <c r="M59" i="53" l="1"/>
  <c r="M59" i="54"/>
  <c r="M7" i="38" l="1"/>
  <c r="M15" i="38" l="1"/>
  <c r="S6" i="90" l="1"/>
  <c r="J6" i="60" l="1"/>
  <c r="S24" i="91"/>
  <c r="S15" i="90"/>
  <c r="J9" i="47"/>
  <c r="S25" i="91"/>
  <c r="S29" i="91" l="1"/>
  <c r="J15" i="60"/>
  <c r="J6" i="47"/>
  <c r="J7" i="47" s="1"/>
  <c r="V95" i="32" l="1"/>
  <c r="V89" i="32"/>
  <c r="V67" i="32"/>
  <c r="V57" i="32"/>
  <c r="V51" i="32"/>
  <c r="V38" i="32"/>
  <c r="V25" i="32"/>
  <c r="V10" i="32"/>
  <c r="V225" i="32"/>
  <c r="V200" i="32" l="1"/>
  <c r="V229" i="32"/>
  <c r="V189" i="32"/>
  <c r="V197" i="32"/>
  <c r="V201" i="32"/>
  <c r="V222" i="32"/>
  <c r="V230" i="32"/>
  <c r="V196" i="32"/>
  <c r="V215" i="32"/>
  <c r="V221" i="32"/>
  <c r="V175" i="32"/>
  <c r="V190" i="32"/>
  <c r="V198" i="32"/>
  <c r="V202" i="32"/>
  <c r="V223" i="32"/>
  <c r="V231" i="32"/>
  <c r="V177" i="32"/>
  <c r="V176" i="32"/>
  <c r="V191" i="32"/>
  <c r="V199" i="32"/>
  <c r="V214" i="32"/>
  <c r="V224" i="32"/>
  <c r="V12" i="32"/>
  <c r="V20" i="32"/>
  <c r="V33" i="32"/>
  <c r="V46" i="32"/>
  <c r="V56" i="32"/>
  <c r="V72" i="32"/>
  <c r="V80" i="32"/>
  <c r="V91" i="32"/>
  <c r="V105" i="32"/>
  <c r="V13" i="32"/>
  <c r="V17" i="32"/>
  <c r="V21" i="32"/>
  <c r="V26" i="32"/>
  <c r="V30" i="32"/>
  <c r="V43" i="32"/>
  <c r="V47" i="32"/>
  <c r="V53" i="32"/>
  <c r="V61" i="32"/>
  <c r="V69" i="32"/>
  <c r="V73" i="32"/>
  <c r="V77" i="32"/>
  <c r="V81" i="32"/>
  <c r="V85" i="32"/>
  <c r="V92" i="32"/>
  <c r="V102" i="32"/>
  <c r="V106" i="32"/>
  <c r="V110" i="32"/>
  <c r="V114" i="32"/>
  <c r="V29" i="32"/>
  <c r="V42" i="32"/>
  <c r="V14" i="32"/>
  <c r="V18" i="32"/>
  <c r="V22" i="32"/>
  <c r="V27" i="32"/>
  <c r="V31" i="32"/>
  <c r="V35" i="32"/>
  <c r="V40" i="32"/>
  <c r="V44" i="32"/>
  <c r="V48" i="32"/>
  <c r="V54" i="32"/>
  <c r="V70" i="32"/>
  <c r="V74" i="32"/>
  <c r="V78" i="32"/>
  <c r="V82" i="32"/>
  <c r="V93" i="32"/>
  <c r="V97" i="32"/>
  <c r="V107" i="32"/>
  <c r="V111" i="32"/>
  <c r="V16" i="32"/>
  <c r="V60" i="32"/>
  <c r="V76" i="32"/>
  <c r="V84" i="32"/>
  <c r="V99" i="32"/>
  <c r="V15" i="32"/>
  <c r="V19" i="32"/>
  <c r="V28" i="32"/>
  <c r="V32" i="32"/>
  <c r="V41" i="32"/>
  <c r="V45" i="32"/>
  <c r="V55" i="32"/>
  <c r="V59" i="32"/>
  <c r="V71" i="32"/>
  <c r="V75" i="32"/>
  <c r="V79" i="32"/>
  <c r="V83" i="32"/>
  <c r="V94" i="32"/>
  <c r="V98" i="32"/>
  <c r="V104" i="32"/>
  <c r="V108" i="32"/>
  <c r="V112" i="32"/>
  <c r="V68" i="32" l="1"/>
  <c r="P6" i="85" l="1"/>
  <c r="S182" i="1"/>
  <c r="J182" i="1"/>
  <c r="H182" i="1"/>
  <c r="G182" i="1"/>
  <c r="E182" i="1"/>
  <c r="D182" i="1"/>
  <c r="F168" i="1"/>
  <c r="J155" i="1"/>
  <c r="I155" i="1"/>
  <c r="H155" i="1"/>
  <c r="G155" i="1"/>
  <c r="E155" i="1"/>
  <c r="G129" i="1"/>
  <c r="F129" i="1"/>
  <c r="E129" i="1"/>
  <c r="D219" i="1"/>
  <c r="D206" i="1"/>
  <c r="J142" i="1"/>
  <c r="I142" i="1"/>
  <c r="G142" i="1"/>
  <c r="F142" i="1"/>
  <c r="L219" i="32"/>
  <c r="J219" i="32"/>
  <c r="H219" i="32"/>
  <c r="G219" i="32"/>
  <c r="E219" i="32"/>
  <c r="L206" i="32"/>
  <c r="J206" i="32"/>
  <c r="I206" i="32"/>
  <c r="G206" i="32"/>
  <c r="F206" i="32"/>
  <c r="D206" i="32"/>
  <c r="L182" i="32"/>
  <c r="K182" i="32"/>
  <c r="J182" i="32"/>
  <c r="G182" i="32"/>
  <c r="E182" i="32"/>
  <c r="D182" i="32"/>
  <c r="L168" i="32"/>
  <c r="K168" i="32"/>
  <c r="I168" i="32"/>
  <c r="H168" i="32"/>
  <c r="G168" i="32"/>
  <c r="E168" i="32"/>
  <c r="D168" i="32"/>
  <c r="L155" i="32"/>
  <c r="I155" i="32"/>
  <c r="H155" i="32"/>
  <c r="G155" i="32"/>
  <c r="E155" i="32"/>
  <c r="D155" i="32"/>
  <c r="J102" i="32"/>
  <c r="I102" i="32"/>
  <c r="H102" i="32"/>
  <c r="F102" i="32"/>
  <c r="E102" i="32"/>
  <c r="H89" i="32"/>
  <c r="G89" i="32"/>
  <c r="F89" i="32"/>
  <c r="E89" i="32"/>
  <c r="D89" i="32"/>
  <c r="L65" i="32"/>
  <c r="J65" i="32"/>
  <c r="I65" i="32"/>
  <c r="H65" i="32"/>
  <c r="G65" i="32"/>
  <c r="F65" i="32"/>
  <c r="E65" i="32"/>
  <c r="D65" i="32"/>
  <c r="G51" i="32"/>
  <c r="D51" i="32"/>
  <c r="L21" i="78"/>
  <c r="L18" i="78"/>
  <c r="D40" i="56" l="1"/>
  <c r="D43" i="81"/>
  <c r="D37" i="54"/>
  <c r="D10" i="90"/>
  <c r="J18" i="78"/>
  <c r="D36" i="55"/>
  <c r="D37" i="55"/>
  <c r="AE115" i="78"/>
  <c r="D38" i="56"/>
  <c r="D10" i="41"/>
  <c r="F18" i="78"/>
  <c r="K115" i="78"/>
  <c r="E43" i="56"/>
  <c r="D38" i="91"/>
  <c r="D10" i="44"/>
  <c r="H18" i="78"/>
  <c r="D13" i="44"/>
  <c r="H21" i="78"/>
  <c r="AC115" i="78"/>
  <c r="E36" i="95"/>
  <c r="E9" i="91"/>
  <c r="J126" i="78"/>
  <c r="D36" i="54"/>
  <c r="D38" i="95"/>
  <c r="D40" i="54"/>
  <c r="I21" i="78"/>
  <c r="D13" i="80"/>
  <c r="D36" i="81"/>
  <c r="D37" i="56"/>
  <c r="D38" i="54"/>
  <c r="D9" i="95"/>
  <c r="K9" i="78"/>
  <c r="D40" i="81"/>
  <c r="D13" i="85"/>
  <c r="D21" i="78"/>
  <c r="D42" i="56"/>
  <c r="L103" i="78"/>
  <c r="G209" i="78"/>
  <c r="E26" i="54"/>
  <c r="F217" i="78"/>
  <c r="D36" i="91"/>
  <c r="D37" i="81"/>
  <c r="D38" i="55"/>
  <c r="D40" i="91"/>
  <c r="D42" i="81"/>
  <c r="D44" i="81"/>
  <c r="D37" i="95"/>
  <c r="D38" i="81"/>
  <c r="D9" i="54"/>
  <c r="F9" i="78"/>
  <c r="D13" i="42"/>
  <c r="G21" i="78"/>
  <c r="D42" i="95"/>
  <c r="D44" i="91"/>
  <c r="D45" i="55"/>
  <c r="D26" i="54"/>
  <c r="F100" i="78"/>
  <c r="E38" i="95"/>
  <c r="E13" i="54"/>
  <c r="F166" i="78"/>
  <c r="D45" i="56"/>
  <c r="D26" i="55"/>
  <c r="G100" i="78"/>
  <c r="E37" i="91"/>
  <c r="E9" i="86"/>
  <c r="D126" i="78"/>
  <c r="E10" i="86"/>
  <c r="D127" i="78"/>
  <c r="E13" i="55"/>
  <c r="G166" i="78"/>
  <c r="D45" i="81"/>
  <c r="D26" i="56"/>
  <c r="H100" i="78"/>
  <c r="E37" i="95"/>
  <c r="E10" i="53"/>
  <c r="E127" i="78"/>
  <c r="E12" i="53"/>
  <c r="E153" i="78"/>
  <c r="D45" i="91"/>
  <c r="E10" i="54"/>
  <c r="F127" i="78"/>
  <c r="E13" i="81"/>
  <c r="I166" i="78"/>
  <c r="K103" i="78"/>
  <c r="D58" i="56"/>
  <c r="AD115" i="78"/>
  <c r="E6" i="86"/>
  <c r="D123" i="78"/>
  <c r="E39" i="53"/>
  <c r="D24" i="55"/>
  <c r="G86" i="78"/>
  <c r="D26" i="53"/>
  <c r="E100" i="78"/>
  <c r="D58" i="91"/>
  <c r="L115" i="78"/>
  <c r="AF115" i="78"/>
  <c r="E6" i="54"/>
  <c r="E12" i="41"/>
  <c r="F123" i="78"/>
  <c r="E38" i="91"/>
  <c r="E10" i="91"/>
  <c r="J127" i="78"/>
  <c r="E13" i="53"/>
  <c r="E166" i="78"/>
  <c r="E43" i="81"/>
  <c r="E25" i="86"/>
  <c r="D204" i="78"/>
  <c r="H209" i="78"/>
  <c r="F222" i="78"/>
  <c r="E24" i="86"/>
  <c r="D203" i="78"/>
  <c r="I209" i="78"/>
  <c r="G222" i="78"/>
  <c r="K232" i="78"/>
  <c r="E15" i="53"/>
  <c r="E180" i="78"/>
  <c r="J209" i="78"/>
  <c r="H222" i="78"/>
  <c r="L232" i="78"/>
  <c r="E17" i="54"/>
  <c r="F196" i="78"/>
  <c r="E26" i="86"/>
  <c r="D217" i="78"/>
  <c r="I222" i="78"/>
  <c r="E15" i="55"/>
  <c r="G180" i="78"/>
  <c r="E17" i="55"/>
  <c r="G196" i="78"/>
  <c r="E25" i="56"/>
  <c r="H204" i="78"/>
  <c r="E26" i="53"/>
  <c r="E217" i="78"/>
  <c r="J222" i="78"/>
  <c r="E14" i="54"/>
  <c r="F179" i="78"/>
  <c r="F209" i="78"/>
  <c r="G38" i="32"/>
  <c r="F51" i="32"/>
  <c r="N6" i="94"/>
  <c r="K65" i="32"/>
  <c r="O6" i="44"/>
  <c r="H142" i="32"/>
  <c r="F206" i="1"/>
  <c r="I219" i="1"/>
  <c r="D129" i="1"/>
  <c r="K155" i="1"/>
  <c r="H168" i="1"/>
  <c r="H38" i="32"/>
  <c r="F182" i="32"/>
  <c r="E206" i="32"/>
  <c r="K219" i="32"/>
  <c r="G206" i="1"/>
  <c r="J219" i="1"/>
  <c r="E127" i="1"/>
  <c r="K10" i="53" s="1"/>
  <c r="D155" i="1"/>
  <c r="L155" i="1"/>
  <c r="I168" i="1"/>
  <c r="K182" i="1"/>
  <c r="I38" i="32"/>
  <c r="H51" i="32"/>
  <c r="D102" i="32"/>
  <c r="J155" i="32"/>
  <c r="K142" i="1"/>
  <c r="F127" i="1"/>
  <c r="K10" i="54" s="1"/>
  <c r="J168" i="1"/>
  <c r="L182" i="1"/>
  <c r="Q22" i="42"/>
  <c r="I51" i="32"/>
  <c r="I89" i="32"/>
  <c r="K155" i="32"/>
  <c r="J168" i="32"/>
  <c r="H182" i="32"/>
  <c r="D142" i="1"/>
  <c r="L142" i="1"/>
  <c r="E142" i="1"/>
  <c r="F155" i="1"/>
  <c r="K168" i="1"/>
  <c r="P6" i="38"/>
  <c r="J89" i="32"/>
  <c r="D142" i="32"/>
  <c r="I182" i="32"/>
  <c r="H206" i="32"/>
  <c r="F219" i="32"/>
  <c r="J206" i="1"/>
  <c r="E219" i="1"/>
  <c r="D168" i="1"/>
  <c r="L168" i="1"/>
  <c r="F182" i="1"/>
  <c r="P6" i="41"/>
  <c r="N6" i="85"/>
  <c r="D38" i="32"/>
  <c r="G102" i="32"/>
  <c r="O6" i="38"/>
  <c r="E142" i="32"/>
  <c r="K206" i="1"/>
  <c r="F219" i="1"/>
  <c r="E168" i="1"/>
  <c r="P6" i="42"/>
  <c r="P6" i="90"/>
  <c r="F155" i="32"/>
  <c r="G219" i="1"/>
  <c r="H142" i="1"/>
  <c r="P6" i="44"/>
  <c r="Q6" i="41"/>
  <c r="E51" i="32"/>
  <c r="F168" i="32"/>
  <c r="K206" i="32"/>
  <c r="I219" i="32"/>
  <c r="E206" i="1"/>
  <c r="H219" i="1"/>
  <c r="G168" i="1"/>
  <c r="I182" i="1"/>
  <c r="L206" i="1"/>
  <c r="P6" i="80"/>
  <c r="Q6" i="42"/>
  <c r="D232" i="78"/>
  <c r="V142" i="1"/>
  <c r="O127" i="1"/>
  <c r="K40" i="53" s="1"/>
  <c r="O129" i="1"/>
  <c r="P129" i="1"/>
  <c r="G127" i="1"/>
  <c r="K10" i="55" s="1"/>
  <c r="Q129" i="1"/>
  <c r="U142" i="1"/>
  <c r="Q22" i="38"/>
  <c r="R182" i="1"/>
  <c r="Q22" i="41"/>
  <c r="Q22" i="44"/>
  <c r="Q22" i="90"/>
  <c r="O102" i="32"/>
  <c r="S102" i="32"/>
  <c r="P102" i="32"/>
  <c r="K6" i="42" l="1"/>
  <c r="K6" i="41"/>
  <c r="K6" i="38"/>
  <c r="K6" i="90"/>
  <c r="J9" i="48" s="1"/>
  <c r="K6" i="85"/>
  <c r="D9" i="48" s="1"/>
  <c r="V155" i="1"/>
  <c r="Q6" i="85"/>
  <c r="E48" i="55"/>
  <c r="E37" i="54"/>
  <c r="D26" i="86"/>
  <c r="D100" i="78"/>
  <c r="D44" i="56"/>
  <c r="E55" i="95"/>
  <c r="Q22" i="94"/>
  <c r="P206" i="1"/>
  <c r="N6" i="90"/>
  <c r="J38" i="32"/>
  <c r="E53" i="91"/>
  <c r="E37" i="56"/>
  <c r="D53" i="55"/>
  <c r="D50" i="55"/>
  <c r="D47" i="55"/>
  <c r="E58" i="56"/>
  <c r="E30" i="94"/>
  <c r="D51" i="81"/>
  <c r="D25" i="41"/>
  <c r="E11" i="81"/>
  <c r="I140" i="78"/>
  <c r="S65" i="32"/>
  <c r="D29" i="44"/>
  <c r="D219" i="32"/>
  <c r="O6" i="85"/>
  <c r="E25" i="91"/>
  <c r="J204" i="78"/>
  <c r="E48" i="54"/>
  <c r="E11" i="54"/>
  <c r="F140" i="78"/>
  <c r="E29" i="42"/>
  <c r="D47" i="56"/>
  <c r="R168" i="1"/>
  <c r="P89" i="32"/>
  <c r="E58" i="91"/>
  <c r="E50" i="91"/>
  <c r="D24" i="86"/>
  <c r="D86" i="78"/>
  <c r="D50" i="54"/>
  <c r="D22" i="41"/>
  <c r="D30" i="41"/>
  <c r="E24" i="54"/>
  <c r="F203" i="78"/>
  <c r="E26" i="94"/>
  <c r="T182" i="1"/>
  <c r="E30" i="80"/>
  <c r="D51" i="95"/>
  <c r="E26" i="56"/>
  <c r="H217" i="78"/>
  <c r="T6" i="85"/>
  <c r="D41" i="81"/>
  <c r="E63" i="32"/>
  <c r="N15" i="53"/>
  <c r="T15" i="53" s="1"/>
  <c r="Q22" i="80"/>
  <c r="D22" i="90"/>
  <c r="D26" i="94"/>
  <c r="S219" i="32"/>
  <c r="R65" i="32"/>
  <c r="R206" i="1"/>
  <c r="O155" i="1"/>
  <c r="S168" i="1"/>
  <c r="E56" i="95"/>
  <c r="E56" i="91"/>
  <c r="E56" i="56"/>
  <c r="E40" i="56"/>
  <c r="G115" i="78"/>
  <c r="G117" i="5"/>
  <c r="E40" i="91"/>
  <c r="D24" i="53"/>
  <c r="E86" i="78"/>
  <c r="E40" i="55"/>
  <c r="Q6" i="44"/>
  <c r="O6" i="94"/>
  <c r="O6" i="80"/>
  <c r="I142" i="32"/>
  <c r="N6" i="44"/>
  <c r="E16" i="56"/>
  <c r="U16" i="56" s="1"/>
  <c r="E8" i="44"/>
  <c r="H193" i="78"/>
  <c r="E52" i="56"/>
  <c r="E51" i="55"/>
  <c r="E51" i="54"/>
  <c r="E23" i="41"/>
  <c r="D46" i="55"/>
  <c r="E9" i="38"/>
  <c r="E158" i="78"/>
  <c r="E12" i="56"/>
  <c r="H153" i="78"/>
  <c r="E10" i="56"/>
  <c r="H127" i="78"/>
  <c r="D56" i="56"/>
  <c r="E15" i="91"/>
  <c r="J180" i="78"/>
  <c r="E28" i="94"/>
  <c r="D49" i="95"/>
  <c r="D47" i="95"/>
  <c r="E30" i="44"/>
  <c r="D24" i="81"/>
  <c r="I86" i="78"/>
  <c r="E30" i="41"/>
  <c r="E27" i="44"/>
  <c r="D53" i="56"/>
  <c r="D50" i="56"/>
  <c r="G16" i="50"/>
  <c r="T13" i="42"/>
  <c r="E22" i="90"/>
  <c r="D43" i="95"/>
  <c r="D46" i="54"/>
  <c r="D30" i="44"/>
  <c r="E47" i="55"/>
  <c r="I16" i="50"/>
  <c r="T13" i="80"/>
  <c r="D41" i="55"/>
  <c r="T10" i="44"/>
  <c r="H13" i="50"/>
  <c r="D25" i="90"/>
  <c r="E6" i="53"/>
  <c r="E123" i="78"/>
  <c r="D115" i="78"/>
  <c r="D117" i="5"/>
  <c r="D30" i="42"/>
  <c r="D41" i="91"/>
  <c r="D13" i="94"/>
  <c r="T13" i="94" s="1"/>
  <c r="K21" i="78"/>
  <c r="S51" i="32"/>
  <c r="Q89" i="32"/>
  <c r="E28" i="49"/>
  <c r="T168" i="1"/>
  <c r="Q206" i="1"/>
  <c r="E47" i="54"/>
  <c r="E47" i="91"/>
  <c r="D39" i="91"/>
  <c r="D56" i="54"/>
  <c r="Q6" i="90"/>
  <c r="E38" i="32"/>
  <c r="N6" i="38"/>
  <c r="V168" i="1"/>
  <c r="L219" i="1"/>
  <c r="K6" i="96" s="1"/>
  <c r="S89" i="32"/>
  <c r="U102" i="32"/>
  <c r="D127" i="1"/>
  <c r="K10" i="86" s="1"/>
  <c r="E52" i="95"/>
  <c r="E50" i="95"/>
  <c r="E48" i="95"/>
  <c r="E53" i="55"/>
  <c r="E8" i="38"/>
  <c r="E17" i="53"/>
  <c r="E196" i="78"/>
  <c r="E46" i="55"/>
  <c r="E26" i="91"/>
  <c r="J217" i="78"/>
  <c r="E53" i="54"/>
  <c r="E17" i="86"/>
  <c r="E8" i="85"/>
  <c r="D196" i="78"/>
  <c r="E46" i="54"/>
  <c r="E58" i="81"/>
  <c r="E9" i="42"/>
  <c r="G158" i="78"/>
  <c r="E41" i="55"/>
  <c r="E26" i="44"/>
  <c r="E25" i="80"/>
  <c r="E49" i="91"/>
  <c r="E23" i="90"/>
  <c r="AB115" i="78"/>
  <c r="AB117" i="5"/>
  <c r="D26" i="81"/>
  <c r="I100" i="78"/>
  <c r="D53" i="95"/>
  <c r="E22" i="44"/>
  <c r="E12" i="80"/>
  <c r="E6" i="81"/>
  <c r="I123" i="78"/>
  <c r="D53" i="91"/>
  <c r="D51" i="91"/>
  <c r="D49" i="91"/>
  <c r="D47" i="91"/>
  <c r="D46" i="91"/>
  <c r="E9" i="80"/>
  <c r="I158" i="78"/>
  <c r="E24" i="44"/>
  <c r="D48" i="81"/>
  <c r="E16" i="81"/>
  <c r="U16" i="81" s="1"/>
  <c r="E8" i="80"/>
  <c r="I193" i="78"/>
  <c r="E23" i="42"/>
  <c r="D58" i="95"/>
  <c r="D52" i="56"/>
  <c r="D41" i="54"/>
  <c r="E27" i="41"/>
  <c r="D16" i="50"/>
  <c r="T13" i="85"/>
  <c r="D53" i="54"/>
  <c r="D49" i="54"/>
  <c r="D43" i="55"/>
  <c r="D25" i="80"/>
  <c r="H16" i="50"/>
  <c r="T13" i="44"/>
  <c r="D45" i="54"/>
  <c r="E8" i="42"/>
  <c r="E16" i="55"/>
  <c r="U16" i="55" s="1"/>
  <c r="G193" i="78"/>
  <c r="E10" i="81"/>
  <c r="I127" i="78"/>
  <c r="D22" i="42"/>
  <c r="I115" i="78"/>
  <c r="I117" i="5"/>
  <c r="D44" i="54"/>
  <c r="D42" i="54"/>
  <c r="E12" i="55"/>
  <c r="G153" i="78"/>
  <c r="P219" i="32"/>
  <c r="O219" i="32"/>
  <c r="Q65" i="32"/>
  <c r="V65" i="32"/>
  <c r="O182" i="1"/>
  <c r="U182" i="1"/>
  <c r="R129" i="1"/>
  <c r="S206" i="1"/>
  <c r="P127" i="1"/>
  <c r="K40" i="54" s="1"/>
  <c r="S142" i="1"/>
  <c r="P168" i="1"/>
  <c r="E56" i="54"/>
  <c r="E55" i="55"/>
  <c r="E45" i="81"/>
  <c r="E39" i="54"/>
  <c r="D39" i="81"/>
  <c r="D39" i="55"/>
  <c r="E36" i="55"/>
  <c r="E9" i="56"/>
  <c r="H126" i="78"/>
  <c r="O6" i="42"/>
  <c r="G142" i="32"/>
  <c r="V219" i="1"/>
  <c r="F28" i="49"/>
  <c r="Q6" i="94"/>
  <c r="N6" i="42"/>
  <c r="E17" i="81"/>
  <c r="I196" i="78"/>
  <c r="E15" i="81"/>
  <c r="I180" i="78"/>
  <c r="E53" i="81"/>
  <c r="E51" i="81"/>
  <c r="E49" i="81"/>
  <c r="E8" i="41"/>
  <c r="E16" i="54"/>
  <c r="U16" i="54" s="1"/>
  <c r="F193" i="78"/>
  <c r="E51" i="56"/>
  <c r="E49" i="56"/>
  <c r="E50" i="55"/>
  <c r="E50" i="54"/>
  <c r="E25" i="42"/>
  <c r="E59" i="53"/>
  <c r="U6" i="86"/>
  <c r="E28" i="80"/>
  <c r="E22" i="42"/>
  <c r="E6" i="56"/>
  <c r="E12" i="44"/>
  <c r="H123" i="78"/>
  <c r="E25" i="81"/>
  <c r="I204" i="78"/>
  <c r="E29" i="41"/>
  <c r="E26" i="80"/>
  <c r="E37" i="81"/>
  <c r="D55" i="56"/>
  <c r="D49" i="56"/>
  <c r="E13" i="86"/>
  <c r="D166" i="78"/>
  <c r="E9" i="85"/>
  <c r="D158" i="78"/>
  <c r="E12" i="81"/>
  <c r="I153" i="78"/>
  <c r="D13" i="90"/>
  <c r="J21" i="78"/>
  <c r="D9" i="53"/>
  <c r="E9" i="78"/>
  <c r="D42" i="91"/>
  <c r="E40" i="95"/>
  <c r="D42" i="55"/>
  <c r="D9" i="81"/>
  <c r="I9" i="78"/>
  <c r="D22" i="94"/>
  <c r="N15" i="86"/>
  <c r="T15" i="86" s="1"/>
  <c r="D63" i="32"/>
  <c r="P65" i="32"/>
  <c r="R102" i="32"/>
  <c r="U89" i="32"/>
  <c r="O51" i="32"/>
  <c r="O89" i="32"/>
  <c r="I28" i="49"/>
  <c r="R219" i="1"/>
  <c r="Q182" i="1"/>
  <c r="O168" i="1"/>
  <c r="R155" i="1"/>
  <c r="U219" i="1"/>
  <c r="Q168" i="1"/>
  <c r="Q155" i="1"/>
  <c r="O142" i="1"/>
  <c r="E47" i="56"/>
  <c r="E55" i="54"/>
  <c r="D29" i="90"/>
  <c r="E42" i="91"/>
  <c r="D54" i="81"/>
  <c r="J115" i="78"/>
  <c r="J117" i="5"/>
  <c r="N6" i="41"/>
  <c r="F38" i="32"/>
  <c r="Q6" i="80"/>
  <c r="I9" i="49" s="1"/>
  <c r="Q102" i="32"/>
  <c r="I206" i="1"/>
  <c r="K6" i="80" s="1"/>
  <c r="Q6" i="38"/>
  <c r="E9" i="49" s="1"/>
  <c r="O6" i="90"/>
  <c r="E45" i="95"/>
  <c r="E58" i="95"/>
  <c r="E25" i="54"/>
  <c r="F204" i="78"/>
  <c r="E25" i="53"/>
  <c r="E204" i="78"/>
  <c r="E45" i="56"/>
  <c r="U12" i="41"/>
  <c r="D55" i="55"/>
  <c r="D52" i="55"/>
  <c r="D49" i="55"/>
  <c r="E26" i="41"/>
  <c r="E11" i="56"/>
  <c r="H140" i="78"/>
  <c r="D48" i="95"/>
  <c r="E13" i="56"/>
  <c r="H166" i="78"/>
  <c r="E11" i="55"/>
  <c r="G140" i="78"/>
  <c r="E48" i="91"/>
  <c r="E26" i="90"/>
  <c r="D53" i="81"/>
  <c r="D46" i="81"/>
  <c r="E6" i="55"/>
  <c r="E12" i="42"/>
  <c r="G123" i="78"/>
  <c r="D24" i="56"/>
  <c r="H86" i="78"/>
  <c r="D10" i="42"/>
  <c r="G18" i="78"/>
  <c r="D22" i="44"/>
  <c r="E38" i="81"/>
  <c r="D30" i="80"/>
  <c r="D10" i="38"/>
  <c r="E18" i="78"/>
  <c r="E43" i="54"/>
  <c r="E29" i="90"/>
  <c r="D55" i="54"/>
  <c r="D29" i="95"/>
  <c r="D9" i="56"/>
  <c r="H9" i="78"/>
  <c r="D22" i="80"/>
  <c r="T10" i="41"/>
  <c r="F13" i="50"/>
  <c r="D40" i="95"/>
  <c r="D30" i="90"/>
  <c r="D40" i="55"/>
  <c r="U65" i="32"/>
  <c r="R51" i="32"/>
  <c r="P51" i="32"/>
  <c r="T102" i="32"/>
  <c r="T219" i="1"/>
  <c r="T206" i="1"/>
  <c r="R142" i="1"/>
  <c r="S155" i="1"/>
  <c r="Q142" i="1"/>
  <c r="O206" i="1"/>
  <c r="P142" i="1"/>
  <c r="U206" i="1"/>
  <c r="E55" i="56"/>
  <c r="E42" i="81"/>
  <c r="D24" i="54"/>
  <c r="D29" i="54" s="1"/>
  <c r="F86" i="78"/>
  <c r="E44" i="91"/>
  <c r="D39" i="95"/>
  <c r="O6" i="41"/>
  <c r="F142" i="32"/>
  <c r="K219" i="1"/>
  <c r="K6" i="94" s="1"/>
  <c r="E53" i="56"/>
  <c r="E52" i="55"/>
  <c r="E52" i="54"/>
  <c r="E15" i="86"/>
  <c r="D180" i="78"/>
  <c r="E16" i="91"/>
  <c r="U16" i="91" s="1"/>
  <c r="E8" i="90"/>
  <c r="J193" i="78"/>
  <c r="E24" i="41"/>
  <c r="U6" i="54"/>
  <c r="E11" i="91"/>
  <c r="J140" i="78"/>
  <c r="E29" i="94"/>
  <c r="E27" i="94"/>
  <c r="E24" i="90"/>
  <c r="E38" i="54"/>
  <c r="D58" i="54"/>
  <c r="D50" i="95"/>
  <c r="E45" i="91"/>
  <c r="E29" i="44"/>
  <c r="E27" i="90"/>
  <c r="E9" i="53"/>
  <c r="E126" i="78"/>
  <c r="E30" i="42"/>
  <c r="D50" i="81"/>
  <c r="D47" i="81"/>
  <c r="E9" i="44"/>
  <c r="H158" i="78"/>
  <c r="E41" i="56"/>
  <c r="E22" i="41"/>
  <c r="D51" i="56"/>
  <c r="D46" i="56"/>
  <c r="D30" i="94"/>
  <c r="E41" i="54"/>
  <c r="D58" i="55"/>
  <c r="D52" i="54"/>
  <c r="D48" i="54"/>
  <c r="D13" i="38"/>
  <c r="E21" i="78"/>
  <c r="D41" i="95"/>
  <c r="E46" i="91"/>
  <c r="E24" i="94"/>
  <c r="E37" i="55"/>
  <c r="D25" i="44"/>
  <c r="D9" i="55"/>
  <c r="G9" i="78"/>
  <c r="D37" i="91"/>
  <c r="F21" i="78"/>
  <c r="D13" i="41"/>
  <c r="T10" i="90"/>
  <c r="J13" i="50"/>
  <c r="D43" i="56"/>
  <c r="D25" i="94"/>
  <c r="U219" i="32"/>
  <c r="T219" i="32"/>
  <c r="O65" i="32"/>
  <c r="R89" i="32"/>
  <c r="Q51" i="32"/>
  <c r="T51" i="32"/>
  <c r="G28" i="49"/>
  <c r="D28" i="49"/>
  <c r="T142" i="1"/>
  <c r="U168" i="1"/>
  <c r="S219" i="1"/>
  <c r="E24" i="55"/>
  <c r="G203" i="78"/>
  <c r="H232" i="78"/>
  <c r="E54" i="54"/>
  <c r="E42" i="95"/>
  <c r="D29" i="80"/>
  <c r="D56" i="95"/>
  <c r="E36" i="81"/>
  <c r="E9" i="81"/>
  <c r="I126" i="78"/>
  <c r="E44" i="95"/>
  <c r="E9" i="54"/>
  <c r="F126" i="78"/>
  <c r="F9" i="49"/>
  <c r="P6" i="94"/>
  <c r="T6" i="94" s="1"/>
  <c r="E53" i="95"/>
  <c r="E51" i="95"/>
  <c r="E49" i="95"/>
  <c r="E24" i="53"/>
  <c r="E203" i="78"/>
  <c r="E49" i="55"/>
  <c r="E49" i="54"/>
  <c r="E14" i="86"/>
  <c r="D179" i="78"/>
  <c r="E12" i="91"/>
  <c r="J153" i="78"/>
  <c r="E38" i="56"/>
  <c r="E29" i="80"/>
  <c r="E36" i="91"/>
  <c r="D55" i="95"/>
  <c r="D52" i="95"/>
  <c r="E52" i="91"/>
  <c r="E9" i="90"/>
  <c r="J158" i="78"/>
  <c r="AA115" i="78"/>
  <c r="AA117" i="5"/>
  <c r="D55" i="91"/>
  <c r="D52" i="91"/>
  <c r="D50" i="91"/>
  <c r="D48" i="91"/>
  <c r="E23" i="44"/>
  <c r="Z115" i="78"/>
  <c r="Z117" i="5"/>
  <c r="D44" i="95"/>
  <c r="E24" i="42"/>
  <c r="D48" i="56"/>
  <c r="E26" i="42"/>
  <c r="E23" i="94"/>
  <c r="D45" i="95"/>
  <c r="D25" i="42"/>
  <c r="D29" i="41"/>
  <c r="D56" i="81"/>
  <c r="D51" i="54"/>
  <c r="E13" i="91"/>
  <c r="J166" i="78"/>
  <c r="E38" i="55"/>
  <c r="E9" i="41"/>
  <c r="F158" i="78"/>
  <c r="R219" i="32"/>
  <c r="Q219" i="32"/>
  <c r="T65" i="32"/>
  <c r="T89" i="32"/>
  <c r="P38" i="32"/>
  <c r="Q219" i="1"/>
  <c r="U155" i="1"/>
  <c r="P219" i="1"/>
  <c r="T155" i="1"/>
  <c r="P182" i="1"/>
  <c r="P155" i="1"/>
  <c r="V206" i="1"/>
  <c r="V219" i="32"/>
  <c r="J232" i="78"/>
  <c r="E36" i="54"/>
  <c r="D39" i="56"/>
  <c r="D54" i="95"/>
  <c r="E45" i="55"/>
  <c r="G9" i="49"/>
  <c r="V182" i="1"/>
  <c r="H206" i="1"/>
  <c r="K6" i="44" s="1"/>
  <c r="N6" i="80"/>
  <c r="E26" i="55"/>
  <c r="G217" i="78"/>
  <c r="E52" i="81"/>
  <c r="E50" i="81"/>
  <c r="E48" i="81"/>
  <c r="E50" i="56"/>
  <c r="E48" i="56"/>
  <c r="E15" i="54"/>
  <c r="F180" i="78"/>
  <c r="E27" i="42"/>
  <c r="D51" i="55"/>
  <c r="D48" i="55"/>
  <c r="E51" i="91"/>
  <c r="E22" i="94"/>
  <c r="E22" i="80"/>
  <c r="D46" i="95"/>
  <c r="E28" i="90"/>
  <c r="E23" i="80"/>
  <c r="E15" i="56"/>
  <c r="H180" i="78"/>
  <c r="E27" i="80"/>
  <c r="D55" i="81"/>
  <c r="D52" i="81"/>
  <c r="D49" i="81"/>
  <c r="E17" i="56"/>
  <c r="H196" i="78"/>
  <c r="D58" i="81"/>
  <c r="D9" i="86"/>
  <c r="D9" i="78"/>
  <c r="E30" i="90"/>
  <c r="D43" i="91"/>
  <c r="D10" i="85"/>
  <c r="D18" i="78"/>
  <c r="D47" i="54"/>
  <c r="D41" i="56"/>
  <c r="I18" i="78"/>
  <c r="D10" i="80"/>
  <c r="E10" i="55"/>
  <c r="G127" i="78"/>
  <c r="D43" i="54"/>
  <c r="D36" i="56"/>
  <c r="K18" i="78"/>
  <c r="D10" i="94"/>
  <c r="T10" i="94" s="1"/>
  <c r="D9" i="91"/>
  <c r="J9" i="78"/>
  <c r="D26" i="91"/>
  <c r="J100" i="78"/>
  <c r="D44" i="55"/>
  <c r="D36" i="95"/>
  <c r="R127" i="1"/>
  <c r="K40" i="56" s="1"/>
  <c r="G232" i="78"/>
  <c r="F232" i="78"/>
  <c r="E9" i="48" l="1"/>
  <c r="F9" i="48"/>
  <c r="G9" i="48"/>
  <c r="K22" i="42"/>
  <c r="F28" i="48" s="1"/>
  <c r="D9" i="37"/>
  <c r="U6" i="85"/>
  <c r="K22" i="96"/>
  <c r="K9" i="37"/>
  <c r="U6" i="96"/>
  <c r="L9" i="48"/>
  <c r="K22" i="94"/>
  <c r="K22" i="41"/>
  <c r="E28" i="48" s="1"/>
  <c r="K22" i="80"/>
  <c r="H28" i="48" s="1"/>
  <c r="K9" i="48"/>
  <c r="U6" i="94"/>
  <c r="H9" i="48"/>
  <c r="U6" i="44"/>
  <c r="E115" i="78"/>
  <c r="E117" i="5"/>
  <c r="I9" i="37"/>
  <c r="T6" i="80"/>
  <c r="T13" i="41"/>
  <c r="F16" i="50"/>
  <c r="D29" i="55"/>
  <c r="E16" i="50"/>
  <c r="T13" i="38"/>
  <c r="E36" i="56"/>
  <c r="E46" i="95"/>
  <c r="D29" i="94"/>
  <c r="H36" i="50"/>
  <c r="T10" i="42"/>
  <c r="G13" i="50"/>
  <c r="U6" i="56"/>
  <c r="D56" i="55"/>
  <c r="U12" i="80"/>
  <c r="F36" i="50"/>
  <c r="E25" i="94"/>
  <c r="E47" i="81"/>
  <c r="E42" i="54"/>
  <c r="E42" i="56"/>
  <c r="E25" i="41"/>
  <c r="E14" i="53"/>
  <c r="E179" i="78"/>
  <c r="D26" i="42"/>
  <c r="J9" i="49"/>
  <c r="N45" i="53"/>
  <c r="O63" i="32"/>
  <c r="F115" i="78"/>
  <c r="F117" i="5"/>
  <c r="E13" i="50"/>
  <c r="T10" i="38"/>
  <c r="U6" i="81"/>
  <c r="G12" i="50"/>
  <c r="U9" i="42"/>
  <c r="E232" i="78"/>
  <c r="N14" i="86"/>
  <c r="T14" i="86" s="1"/>
  <c r="D62" i="32"/>
  <c r="E54" i="55"/>
  <c r="Q127" i="1"/>
  <c r="K40" i="55" s="1"/>
  <c r="E44" i="54"/>
  <c r="N22" i="41"/>
  <c r="F31" i="50"/>
  <c r="H12" i="50"/>
  <c r="U9" i="44"/>
  <c r="E46" i="56"/>
  <c r="H28" i="50"/>
  <c r="E56" i="55"/>
  <c r="D29" i="81"/>
  <c r="T6" i="42"/>
  <c r="G9" i="37"/>
  <c r="E15" i="42"/>
  <c r="G6" i="50" s="1"/>
  <c r="O219" i="1"/>
  <c r="K22" i="38" s="1"/>
  <c r="E14" i="55"/>
  <c r="G179" i="78"/>
  <c r="G35" i="50"/>
  <c r="D26" i="80"/>
  <c r="E43" i="55"/>
  <c r="P63" i="32"/>
  <c r="N45" i="54"/>
  <c r="D29" i="56"/>
  <c r="D9" i="49"/>
  <c r="G63" i="32"/>
  <c r="N15" i="55"/>
  <c r="T15" i="55" s="1"/>
  <c r="E39" i="55"/>
  <c r="E56" i="81"/>
  <c r="R38" i="32"/>
  <c r="N22" i="44"/>
  <c r="F28" i="50"/>
  <c r="E15" i="80"/>
  <c r="I6" i="50" s="1"/>
  <c r="I12" i="50"/>
  <c r="U9" i="80"/>
  <c r="E55" i="91"/>
  <c r="E47" i="95"/>
  <c r="H9" i="37"/>
  <c r="T6" i="44"/>
  <c r="H9" i="49"/>
  <c r="H28" i="49"/>
  <c r="E41" i="95"/>
  <c r="D54" i="91"/>
  <c r="E44" i="81"/>
  <c r="D29" i="42"/>
  <c r="T189" i="32"/>
  <c r="E12" i="85"/>
  <c r="E15" i="85" s="1"/>
  <c r="D6" i="50" s="1"/>
  <c r="E28" i="86"/>
  <c r="U28" i="86" s="1"/>
  <c r="D231" i="78"/>
  <c r="E12" i="86"/>
  <c r="D153" i="78"/>
  <c r="E14" i="81"/>
  <c r="I179" i="78"/>
  <c r="J12" i="50"/>
  <c r="U9" i="90"/>
  <c r="K9" i="49"/>
  <c r="E14" i="91"/>
  <c r="J179" i="78"/>
  <c r="I35" i="50"/>
  <c r="E25" i="90"/>
  <c r="D26" i="41"/>
  <c r="T38" i="32"/>
  <c r="N22" i="90"/>
  <c r="E36" i="50"/>
  <c r="E28" i="50"/>
  <c r="J28" i="49"/>
  <c r="E40" i="81"/>
  <c r="U6" i="90"/>
  <c r="E54" i="95"/>
  <c r="S117" i="5"/>
  <c r="E39" i="81"/>
  <c r="T10" i="80"/>
  <c r="I13" i="50"/>
  <c r="D13" i="50"/>
  <c r="T10" i="85"/>
  <c r="F12" i="50"/>
  <c r="U9" i="41"/>
  <c r="E46" i="81"/>
  <c r="E35" i="50"/>
  <c r="E41" i="81"/>
  <c r="H35" i="50"/>
  <c r="S38" i="32"/>
  <c r="N22" i="80"/>
  <c r="E28" i="44"/>
  <c r="D39" i="54"/>
  <c r="E24" i="80"/>
  <c r="E25" i="44"/>
  <c r="E12" i="54"/>
  <c r="F153" i="78"/>
  <c r="E43" i="91"/>
  <c r="E41" i="91"/>
  <c r="H31" i="50"/>
  <c r="E25" i="55"/>
  <c r="G204" i="78"/>
  <c r="E24" i="56"/>
  <c r="H203" i="78"/>
  <c r="E15" i="44"/>
  <c r="H6" i="50" s="1"/>
  <c r="H115" i="78"/>
  <c r="H117" i="5"/>
  <c r="I28" i="50"/>
  <c r="U6" i="38"/>
  <c r="U6" i="42"/>
  <c r="T13" i="90"/>
  <c r="J16" i="50"/>
  <c r="U6" i="53"/>
  <c r="E12" i="50"/>
  <c r="U9" i="38"/>
  <c r="U38" i="32"/>
  <c r="N22" i="94"/>
  <c r="N14" i="54"/>
  <c r="T14" i="54" s="1"/>
  <c r="F62" i="32"/>
  <c r="N11" i="90"/>
  <c r="J72" i="32"/>
  <c r="E39" i="91"/>
  <c r="E39" i="56"/>
  <c r="D59" i="95"/>
  <c r="E31" i="94"/>
  <c r="K22" i="90"/>
  <c r="D24" i="91"/>
  <c r="J86" i="78"/>
  <c r="N22" i="38"/>
  <c r="O38" i="32"/>
  <c r="I36" i="50"/>
  <c r="G28" i="50"/>
  <c r="E26" i="81"/>
  <c r="I217" i="78"/>
  <c r="I9" i="48"/>
  <c r="U6" i="80"/>
  <c r="E45" i="54"/>
  <c r="D29" i="53"/>
  <c r="E15" i="41"/>
  <c r="F6" i="50" s="1"/>
  <c r="E43" i="95"/>
  <c r="E9" i="37"/>
  <c r="T6" i="38"/>
  <c r="U6" i="41"/>
  <c r="D56" i="91"/>
  <c r="N14" i="55"/>
  <c r="T14" i="55" s="1"/>
  <c r="G62" i="32"/>
  <c r="U6" i="55"/>
  <c r="U12" i="44"/>
  <c r="G36" i="50"/>
  <c r="E62" i="32"/>
  <c r="N14" i="53"/>
  <c r="T14" i="53" s="1"/>
  <c r="F63" i="32"/>
  <c r="N15" i="54"/>
  <c r="T15" i="54" s="1"/>
  <c r="E44" i="55"/>
  <c r="D54" i="54"/>
  <c r="D54" i="56"/>
  <c r="D59" i="56" s="1"/>
  <c r="E39" i="95"/>
  <c r="D29" i="86"/>
  <c r="E24" i="91"/>
  <c r="J203" i="78"/>
  <c r="E9" i="55"/>
  <c r="G126" i="78"/>
  <c r="E40" i="54"/>
  <c r="E14" i="56"/>
  <c r="H179" i="78"/>
  <c r="E15" i="90"/>
  <c r="J6" i="50" s="1"/>
  <c r="U12" i="42"/>
  <c r="F9" i="37"/>
  <c r="T6" i="41"/>
  <c r="Q38" i="32"/>
  <c r="N22" i="42"/>
  <c r="D12" i="50"/>
  <c r="U9" i="85"/>
  <c r="K22" i="44"/>
  <c r="D59" i="81"/>
  <c r="O11" i="90"/>
  <c r="J189" i="32"/>
  <c r="D26" i="90"/>
  <c r="D26" i="44"/>
  <c r="J9" i="37"/>
  <c r="T6" i="90"/>
  <c r="K28" i="48" l="1"/>
  <c r="J28" i="48"/>
  <c r="E31" i="50"/>
  <c r="E31" i="90"/>
  <c r="I25" i="50" s="1"/>
  <c r="D29" i="91"/>
  <c r="D28" i="48"/>
  <c r="E42" i="55"/>
  <c r="G31" i="50"/>
  <c r="Q63" i="32"/>
  <c r="N45" i="55"/>
  <c r="U189" i="32"/>
  <c r="D54" i="55"/>
  <c r="E29" i="86"/>
  <c r="H32" i="50"/>
  <c r="E44" i="56"/>
  <c r="G28" i="48"/>
  <c r="E29" i="55"/>
  <c r="D59" i="54"/>
  <c r="E29" i="91"/>
  <c r="E12" i="38"/>
  <c r="E28" i="53"/>
  <c r="E231" i="78"/>
  <c r="E31" i="44"/>
  <c r="G25" i="50" s="1"/>
  <c r="E54" i="81"/>
  <c r="E31" i="80"/>
  <c r="H25" i="50" s="1"/>
  <c r="D59" i="91"/>
  <c r="E29" i="54"/>
  <c r="E59" i="95"/>
  <c r="I232" i="78"/>
  <c r="T72" i="32"/>
  <c r="E54" i="56"/>
  <c r="E29" i="56"/>
  <c r="N44" i="53"/>
  <c r="O62" i="32"/>
  <c r="G32" i="50"/>
  <c r="J14" i="37"/>
  <c r="E24" i="81"/>
  <c r="I203" i="78"/>
  <c r="E32" i="50"/>
  <c r="U12" i="85"/>
  <c r="I31" i="50"/>
  <c r="P62" i="32"/>
  <c r="N44" i="54"/>
  <c r="P117" i="5"/>
  <c r="U72" i="32"/>
  <c r="F35" i="50"/>
  <c r="F32" i="50"/>
  <c r="Q62" i="32"/>
  <c r="N44" i="55"/>
  <c r="N15" i="56"/>
  <c r="T15" i="56" s="1"/>
  <c r="H63" i="32"/>
  <c r="E28" i="42"/>
  <c r="E58" i="55"/>
  <c r="Q117" i="5"/>
  <c r="I32" i="50"/>
  <c r="I28" i="48"/>
  <c r="R117" i="5"/>
  <c r="E55" i="81"/>
  <c r="E59" i="56" l="1"/>
  <c r="R63" i="32"/>
  <c r="N45" i="56"/>
  <c r="E59" i="81"/>
  <c r="U12" i="38"/>
  <c r="E15" i="38"/>
  <c r="E6" i="50" s="1"/>
  <c r="E59" i="55"/>
  <c r="E54" i="91"/>
  <c r="I63" i="32"/>
  <c r="N15" i="81"/>
  <c r="T15" i="81" s="1"/>
  <c r="N14" i="56"/>
  <c r="H62" i="32"/>
  <c r="E31" i="42"/>
  <c r="F25" i="50" s="1"/>
  <c r="E29" i="81"/>
  <c r="D59" i="55"/>
  <c r="E58" i="54"/>
  <c r="E28" i="41"/>
  <c r="U28" i="53"/>
  <c r="E29" i="53"/>
  <c r="T14" i="56" l="1"/>
  <c r="J63" i="32"/>
  <c r="N15" i="91"/>
  <c r="T15" i="91" s="1"/>
  <c r="S63" i="32"/>
  <c r="N45" i="81"/>
  <c r="E59" i="91"/>
  <c r="E31" i="41"/>
  <c r="E25" i="50" s="1"/>
  <c r="I62" i="32"/>
  <c r="N14" i="81"/>
  <c r="E59" i="54"/>
  <c r="T14" i="81" l="1"/>
  <c r="R62" i="32"/>
  <c r="N44" i="56"/>
  <c r="T63" i="32"/>
  <c r="N45" i="91"/>
  <c r="S62" i="32"/>
  <c r="N44" i="81"/>
  <c r="N15" i="95"/>
  <c r="T15" i="95" s="1"/>
  <c r="K63" i="32"/>
  <c r="J62" i="32"/>
  <c r="N14" i="91"/>
  <c r="L63" i="32"/>
  <c r="N14" i="95" l="1"/>
  <c r="K62" i="32"/>
  <c r="T62" i="32"/>
  <c r="N44" i="91"/>
  <c r="U63" i="32"/>
  <c r="N45" i="95"/>
  <c r="T14" i="91"/>
  <c r="L62" i="32"/>
  <c r="V63" i="32"/>
  <c r="U62" i="32" l="1"/>
  <c r="N44" i="95"/>
  <c r="T14" i="95"/>
  <c r="V62" i="32"/>
  <c r="V209" i="1" l="1"/>
  <c r="U209" i="1"/>
  <c r="K25" i="94" s="1"/>
  <c r="T209" i="1"/>
  <c r="K25" i="90" s="1"/>
  <c r="O209" i="1"/>
  <c r="K25" i="38" s="1"/>
  <c r="K25" i="96" l="1"/>
  <c r="R209" i="1"/>
  <c r="K25" i="44" s="1"/>
  <c r="S209" i="1"/>
  <c r="K25" i="80" s="1"/>
  <c r="I31" i="48"/>
  <c r="J31" i="48"/>
  <c r="P209" i="1"/>
  <c r="K25" i="41" s="1"/>
  <c r="Q209" i="1"/>
  <c r="K25" i="42" s="1"/>
  <c r="D31" i="48"/>
  <c r="K31" i="48" l="1"/>
  <c r="F31" i="48"/>
  <c r="H31" i="48"/>
  <c r="E31" i="48"/>
  <c r="G31" i="48"/>
  <c r="H7" i="41" l="1"/>
  <c r="F52" i="78"/>
  <c r="G52" i="78"/>
  <c r="H7" i="42"/>
  <c r="E52" i="78"/>
  <c r="H7" i="38"/>
  <c r="H7" i="80"/>
  <c r="I52" i="78"/>
  <c r="H7" i="90"/>
  <c r="J52" i="78"/>
  <c r="K52" i="78"/>
  <c r="H7" i="94"/>
  <c r="H7" i="96"/>
  <c r="L52" i="78"/>
  <c r="D52" i="78"/>
  <c r="H7" i="85"/>
  <c r="J7" i="64" l="1"/>
  <c r="J10" i="46"/>
  <c r="H15" i="90"/>
  <c r="AG7" i="64"/>
  <c r="G10" i="46"/>
  <c r="H15" i="42"/>
  <c r="G7" i="64"/>
  <c r="L7" i="64"/>
  <c r="H15" i="96"/>
  <c r="L15" i="64" s="1"/>
  <c r="I7" i="64"/>
  <c r="H15" i="80"/>
  <c r="I10" i="46"/>
  <c r="D7" i="64"/>
  <c r="H15" i="85"/>
  <c r="D10" i="46"/>
  <c r="H15" i="94"/>
  <c r="K15" i="64" s="1"/>
  <c r="K7" i="64"/>
  <c r="E7" i="64"/>
  <c r="H15" i="38"/>
  <c r="E10" i="46"/>
  <c r="F7" i="64"/>
  <c r="H15" i="41"/>
  <c r="F10" i="46"/>
  <c r="D15" i="64" l="1"/>
  <c r="D5" i="46"/>
  <c r="D7" i="46" s="1"/>
  <c r="I15" i="64"/>
  <c r="I5" i="46"/>
  <c r="I7" i="46" s="1"/>
  <c r="F15" i="64"/>
  <c r="F5" i="46"/>
  <c r="F7" i="46" s="1"/>
  <c r="E15" i="64"/>
  <c r="E5" i="46"/>
  <c r="E7" i="46" s="1"/>
  <c r="J15" i="64"/>
  <c r="J5" i="46"/>
  <c r="J7" i="46" s="1"/>
  <c r="H52" i="78"/>
  <c r="H7" i="44"/>
  <c r="G15" i="64"/>
  <c r="G5" i="46"/>
  <c r="G7" i="46" s="1"/>
  <c r="H7" i="64" l="1"/>
  <c r="AH7" i="64"/>
  <c r="H15" i="44"/>
  <c r="H10" i="46"/>
  <c r="H5" i="46" l="1"/>
  <c r="H7" i="46" s="1"/>
  <c r="H15" i="64"/>
  <c r="D8" i="98" l="1"/>
  <c r="M14" i="78"/>
  <c r="T8" i="98"/>
  <c r="W6" i="34"/>
  <c r="W6" i="32" s="1"/>
  <c r="L36" i="99" l="1"/>
  <c r="L59" i="99" s="1"/>
  <c r="L28" i="98"/>
  <c r="L31" i="98" s="1"/>
  <c r="W115" i="93"/>
  <c r="W115" i="24" s="1"/>
  <c r="W114" i="93"/>
  <c r="W114" i="24" s="1"/>
  <c r="W113" i="93"/>
  <c r="W113" i="24" s="1"/>
  <c r="W112" i="93"/>
  <c r="W112" i="24" s="1"/>
  <c r="W111" i="93"/>
  <c r="W111" i="24" s="1"/>
  <c r="W110" i="93"/>
  <c r="W110" i="24" s="1"/>
  <c r="W109" i="93"/>
  <c r="W109" i="24" s="1"/>
  <c r="W108" i="93"/>
  <c r="W108" i="24" s="1"/>
  <c r="W107" i="93"/>
  <c r="W107" i="24" s="1"/>
  <c r="W106" i="93"/>
  <c r="W106" i="24" s="1"/>
  <c r="W105" i="93"/>
  <c r="W105" i="24" s="1"/>
  <c r="W104" i="93"/>
  <c r="W104" i="24" s="1"/>
  <c r="W103" i="93"/>
  <c r="W103" i="24" s="1"/>
  <c r="W102" i="93"/>
  <c r="W102" i="24" s="1"/>
  <c r="W100" i="93"/>
  <c r="W100" i="24" s="1"/>
  <c r="W99" i="93"/>
  <c r="W99" i="24" s="1"/>
  <c r="W98" i="93"/>
  <c r="W98" i="24" s="1"/>
  <c r="W97" i="93"/>
  <c r="W97" i="24" s="1"/>
  <c r="W96" i="93"/>
  <c r="W96" i="24" s="1"/>
  <c r="W95" i="93"/>
  <c r="W95" i="24" s="1"/>
  <c r="W94" i="93"/>
  <c r="W94" i="24" s="1"/>
  <c r="W93" i="93"/>
  <c r="W93" i="24" s="1"/>
  <c r="W92" i="93"/>
  <c r="W92" i="24" s="1"/>
  <c r="W91" i="93"/>
  <c r="W91" i="24" s="1"/>
  <c r="W90" i="93"/>
  <c r="W90" i="24" s="1"/>
  <c r="W89" i="93"/>
  <c r="W89" i="24" s="1"/>
  <c r="W87" i="93"/>
  <c r="W87" i="24" s="1"/>
  <c r="W86" i="93"/>
  <c r="W86" i="24" s="1"/>
  <c r="W85" i="93"/>
  <c r="W85" i="24" s="1"/>
  <c r="W84" i="93"/>
  <c r="W84" i="24" s="1"/>
  <c r="W83" i="93"/>
  <c r="W83" i="24" s="1"/>
  <c r="W82" i="93"/>
  <c r="W82" i="24" s="1"/>
  <c r="W81" i="93"/>
  <c r="W81" i="24" s="1"/>
  <c r="W80" i="93"/>
  <c r="W80" i="24" s="1"/>
  <c r="W79" i="93"/>
  <c r="W79" i="24" s="1"/>
  <c r="W78" i="93"/>
  <c r="W78" i="24" s="1"/>
  <c r="W77" i="93"/>
  <c r="W77" i="24" s="1"/>
  <c r="W76" i="93"/>
  <c r="W76" i="24" s="1"/>
  <c r="W75" i="93"/>
  <c r="W75" i="24" s="1"/>
  <c r="W74" i="93"/>
  <c r="W74" i="24" s="1"/>
  <c r="W73" i="93"/>
  <c r="W73" i="24" s="1"/>
  <c r="W72" i="93"/>
  <c r="W72" i="24" s="1"/>
  <c r="W71" i="93"/>
  <c r="W71" i="24" s="1"/>
  <c r="W70" i="93"/>
  <c r="W70" i="24" s="1"/>
  <c r="W69" i="93"/>
  <c r="W69" i="24" s="1"/>
  <c r="W68" i="93"/>
  <c r="W68" i="24" s="1"/>
  <c r="W67" i="93"/>
  <c r="W67" i="24" s="1"/>
  <c r="W66" i="93"/>
  <c r="W66" i="24" s="1"/>
  <c r="W65" i="93"/>
  <c r="W65" i="24" s="1"/>
  <c r="W63" i="93"/>
  <c r="W63" i="24" s="1"/>
  <c r="W62" i="93"/>
  <c r="W62" i="24" s="1"/>
  <c r="W61" i="93"/>
  <c r="W61" i="24" s="1"/>
  <c r="W60" i="93"/>
  <c r="W60" i="24" s="1"/>
  <c r="W59" i="93"/>
  <c r="W59" i="24" s="1"/>
  <c r="W58" i="93"/>
  <c r="W58" i="24" s="1"/>
  <c r="W57" i="93"/>
  <c r="W57" i="24" s="1"/>
  <c r="W56" i="93"/>
  <c r="W56" i="24" s="1"/>
  <c r="W55" i="93"/>
  <c r="W55" i="24" s="1"/>
  <c r="W54" i="93"/>
  <c r="W54" i="24" s="1"/>
  <c r="W53" i="93"/>
  <c r="W53" i="24" s="1"/>
  <c r="W52" i="93"/>
  <c r="W52" i="24" s="1"/>
  <c r="W51" i="93"/>
  <c r="W51" i="24" s="1"/>
  <c r="W49" i="93"/>
  <c r="W49" i="24" s="1"/>
  <c r="W48" i="93"/>
  <c r="W48" i="24" s="1"/>
  <c r="W47" i="93"/>
  <c r="W47" i="24" s="1"/>
  <c r="W46" i="93"/>
  <c r="W46" i="24" s="1"/>
  <c r="W45" i="93"/>
  <c r="W45" i="24" s="1"/>
  <c r="W44" i="93"/>
  <c r="W44" i="24" s="1"/>
  <c r="W43" i="93"/>
  <c r="W43" i="24" s="1"/>
  <c r="W42" i="93"/>
  <c r="W42" i="24" s="1"/>
  <c r="W41" i="93"/>
  <c r="W41" i="24" s="1"/>
  <c r="W40" i="93"/>
  <c r="W40" i="24" s="1"/>
  <c r="W39" i="93"/>
  <c r="W39" i="24" s="1"/>
  <c r="W38" i="93"/>
  <c r="W38" i="24" s="1"/>
  <c r="W36" i="93"/>
  <c r="W36" i="24" s="1"/>
  <c r="W35" i="93"/>
  <c r="W35" i="24" s="1"/>
  <c r="W34" i="93"/>
  <c r="W34" i="24" s="1"/>
  <c r="W33" i="93"/>
  <c r="W33" i="24" s="1"/>
  <c r="W32" i="93"/>
  <c r="W32" i="24" s="1"/>
  <c r="W31" i="93"/>
  <c r="W31" i="24" s="1"/>
  <c r="W30" i="93"/>
  <c r="W30" i="24" s="1"/>
  <c r="W29" i="93"/>
  <c r="W29" i="24" s="1"/>
  <c r="W28" i="93"/>
  <c r="W28" i="24" s="1"/>
  <c r="W27" i="93"/>
  <c r="W27" i="24" s="1"/>
  <c r="W26" i="93"/>
  <c r="W26" i="24" s="1"/>
  <c r="W25" i="93"/>
  <c r="W25" i="24" s="1"/>
  <c r="W23" i="93"/>
  <c r="W23" i="24" s="1"/>
  <c r="W22" i="93"/>
  <c r="W22" i="24" s="1"/>
  <c r="W21" i="93"/>
  <c r="W21" i="24" s="1"/>
  <c r="W20" i="93"/>
  <c r="W20" i="24" s="1"/>
  <c r="W19" i="93"/>
  <c r="W19" i="24" s="1"/>
  <c r="H27" i="98" s="1"/>
  <c r="L27" i="64" s="1"/>
  <c r="W18" i="93"/>
  <c r="W18" i="24" s="1"/>
  <c r="W17" i="93"/>
  <c r="W17" i="24" s="1"/>
  <c r="W16" i="93"/>
  <c r="W16" i="24" s="1"/>
  <c r="W15" i="93"/>
  <c r="W15" i="24" s="1"/>
  <c r="W14" i="93"/>
  <c r="W14" i="24" s="1"/>
  <c r="W13" i="93"/>
  <c r="W13" i="24" s="1"/>
  <c r="W12" i="93"/>
  <c r="W12" i="24" s="1"/>
  <c r="W10" i="93"/>
  <c r="W10" i="24" s="1"/>
  <c r="W9" i="93"/>
  <c r="W9" i="24" s="1"/>
  <c r="W8" i="93"/>
  <c r="W8" i="24" s="1"/>
  <c r="W7" i="93"/>
  <c r="W7" i="24" s="1"/>
  <c r="H52" i="99" l="1"/>
  <c r="H53" i="99"/>
  <c r="H39" i="99"/>
  <c r="H26" i="98"/>
  <c r="H54" i="99"/>
  <c r="H40" i="99"/>
  <c r="H42" i="99"/>
  <c r="H44" i="99"/>
  <c r="H47" i="99"/>
  <c r="H55" i="99"/>
  <c r="H58" i="99"/>
  <c r="H22" i="98"/>
  <c r="L22" i="64" s="1"/>
  <c r="H45" i="99"/>
  <c r="H48" i="99"/>
  <c r="H38" i="99"/>
  <c r="H23" i="98"/>
  <c r="L23" i="64" s="1"/>
  <c r="H29" i="98"/>
  <c r="H49" i="99"/>
  <c r="H37" i="99"/>
  <c r="H46" i="99"/>
  <c r="H24" i="98"/>
  <c r="L24" i="64" s="1"/>
  <c r="H30" i="98"/>
  <c r="H50" i="99"/>
  <c r="H25" i="98"/>
  <c r="L25" i="64" s="1"/>
  <c r="H41" i="99"/>
  <c r="H43" i="99"/>
  <c r="H51" i="99"/>
  <c r="H56" i="99"/>
  <c r="L26" i="64"/>
  <c r="L29" i="64"/>
  <c r="L30" i="64"/>
  <c r="W6" i="93"/>
  <c r="W6" i="24" s="1"/>
  <c r="W24" i="93"/>
  <c r="W24" i="24" s="1"/>
  <c r="W101" i="93"/>
  <c r="W101" i="24" s="1"/>
  <c r="W50" i="93"/>
  <c r="W50" i="24" s="1"/>
  <c r="W11" i="93"/>
  <c r="W11" i="24" s="1"/>
  <c r="W37" i="93"/>
  <c r="W37" i="24" s="1"/>
  <c r="W88" i="93"/>
  <c r="W88" i="24" s="1"/>
  <c r="W64" i="93"/>
  <c r="W64" i="24" s="1"/>
  <c r="H36" i="99" l="1"/>
  <c r="H59" i="99" s="1"/>
  <c r="H28" i="98"/>
  <c r="V115" i="93"/>
  <c r="V115" i="24" s="1"/>
  <c r="V114" i="93"/>
  <c r="V114" i="24" s="1"/>
  <c r="T114" i="93"/>
  <c r="T114" i="24" s="1"/>
  <c r="S114" i="93"/>
  <c r="S114" i="24" s="1"/>
  <c r="R114" i="93"/>
  <c r="R114" i="24" s="1"/>
  <c r="Q114" i="93"/>
  <c r="Q114" i="24" s="1"/>
  <c r="P114" i="93"/>
  <c r="P114" i="24" s="1"/>
  <c r="S113" i="93"/>
  <c r="S113" i="24" s="1"/>
  <c r="P113" i="93"/>
  <c r="P113" i="24" s="1"/>
  <c r="V112" i="93"/>
  <c r="V112" i="24" s="1"/>
  <c r="U112" i="93"/>
  <c r="U112" i="24" s="1"/>
  <c r="S112" i="93"/>
  <c r="S112" i="24" s="1"/>
  <c r="R112" i="93"/>
  <c r="R112" i="24" s="1"/>
  <c r="Q112" i="93"/>
  <c r="Q112" i="24" s="1"/>
  <c r="P112" i="93"/>
  <c r="P112" i="24" s="1"/>
  <c r="U111" i="93"/>
  <c r="U111" i="24" s="1"/>
  <c r="T111" i="93"/>
  <c r="T111" i="24" s="1"/>
  <c r="S111" i="93"/>
  <c r="S111" i="24" s="1"/>
  <c r="V110" i="93"/>
  <c r="V110" i="24" s="1"/>
  <c r="U110" i="93"/>
  <c r="U110" i="24" s="1"/>
  <c r="T110" i="93"/>
  <c r="T110" i="24" s="1"/>
  <c r="S110" i="93"/>
  <c r="S110" i="24" s="1"/>
  <c r="P110" i="93"/>
  <c r="P110" i="24" s="1"/>
  <c r="T109" i="93"/>
  <c r="T109" i="24" s="1"/>
  <c r="R109" i="93"/>
  <c r="R109" i="24" s="1"/>
  <c r="P109" i="93"/>
  <c r="P109" i="24" s="1"/>
  <c r="O109" i="93"/>
  <c r="O109" i="24" s="1"/>
  <c r="U108" i="93"/>
  <c r="U108" i="24" s="1"/>
  <c r="T108" i="93"/>
  <c r="T108" i="24" s="1"/>
  <c r="S108" i="93"/>
  <c r="S108" i="24" s="1"/>
  <c r="P108" i="93"/>
  <c r="P108" i="24" s="1"/>
  <c r="V107" i="93"/>
  <c r="V107" i="24" s="1"/>
  <c r="T107" i="93"/>
  <c r="T107" i="24" s="1"/>
  <c r="S107" i="93"/>
  <c r="S107" i="24" s="1"/>
  <c r="R107" i="93"/>
  <c r="R107" i="24" s="1"/>
  <c r="Q107" i="93"/>
  <c r="Q107" i="24" s="1"/>
  <c r="P107" i="93"/>
  <c r="P107" i="24" s="1"/>
  <c r="S106" i="93"/>
  <c r="S106" i="24" s="1"/>
  <c r="P106" i="93"/>
  <c r="P106" i="24" s="1"/>
  <c r="U105" i="93"/>
  <c r="U105" i="24" s="1"/>
  <c r="T105" i="93"/>
  <c r="T105" i="24" s="1"/>
  <c r="S105" i="93"/>
  <c r="S105" i="24" s="1"/>
  <c r="R105" i="93"/>
  <c r="R105" i="24" s="1"/>
  <c r="Q105" i="93"/>
  <c r="Q105" i="24" s="1"/>
  <c r="P105" i="93"/>
  <c r="P105" i="24" s="1"/>
  <c r="O105" i="93"/>
  <c r="O105" i="24" s="1"/>
  <c r="V104" i="93"/>
  <c r="V104" i="24" s="1"/>
  <c r="U104" i="93"/>
  <c r="U104" i="24" s="1"/>
  <c r="T104" i="93"/>
  <c r="T104" i="24" s="1"/>
  <c r="S104" i="93"/>
  <c r="S104" i="24" s="1"/>
  <c r="P104" i="93"/>
  <c r="P104" i="24" s="1"/>
  <c r="V103" i="93"/>
  <c r="V103" i="24" s="1"/>
  <c r="T103" i="93"/>
  <c r="T103" i="24" s="1"/>
  <c r="S103" i="93"/>
  <c r="S103" i="24" s="1"/>
  <c r="P103" i="93"/>
  <c r="P103" i="24" s="1"/>
  <c r="O103" i="93"/>
  <c r="O103" i="24" s="1"/>
  <c r="V102" i="93"/>
  <c r="V102" i="24" s="1"/>
  <c r="U102" i="93"/>
  <c r="U102" i="24" s="1"/>
  <c r="T102" i="93"/>
  <c r="T102" i="24" s="1"/>
  <c r="S102" i="93"/>
  <c r="S102" i="24" s="1"/>
  <c r="R102" i="93"/>
  <c r="R102" i="24" s="1"/>
  <c r="P102" i="93"/>
  <c r="P102" i="24" s="1"/>
  <c r="O102" i="93"/>
  <c r="O102" i="24" s="1"/>
  <c r="V100" i="93"/>
  <c r="V100" i="24" s="1"/>
  <c r="T100" i="93"/>
  <c r="T100" i="24" s="1"/>
  <c r="S100" i="93"/>
  <c r="S100" i="24" s="1"/>
  <c r="Q100" i="93"/>
  <c r="Q100" i="24" s="1"/>
  <c r="P100" i="93"/>
  <c r="P100" i="24" s="1"/>
  <c r="O100" i="93"/>
  <c r="O100" i="24" s="1"/>
  <c r="U99" i="93"/>
  <c r="U99" i="24" s="1"/>
  <c r="S99" i="93"/>
  <c r="S99" i="24" s="1"/>
  <c r="R99" i="93"/>
  <c r="R99" i="24" s="1"/>
  <c r="P99" i="93"/>
  <c r="P99" i="24" s="1"/>
  <c r="V98" i="93"/>
  <c r="V98" i="24" s="1"/>
  <c r="U98" i="93"/>
  <c r="U98" i="24" s="1"/>
  <c r="T98" i="93"/>
  <c r="T98" i="24" s="1"/>
  <c r="S98" i="93"/>
  <c r="S98" i="24" s="1"/>
  <c r="R98" i="93"/>
  <c r="R98" i="24" s="1"/>
  <c r="Q98" i="93"/>
  <c r="Q98" i="24" s="1"/>
  <c r="P98" i="93"/>
  <c r="P98" i="24" s="1"/>
  <c r="V97" i="93"/>
  <c r="V97" i="24" s="1"/>
  <c r="T97" i="93"/>
  <c r="T97" i="24" s="1"/>
  <c r="S97" i="93"/>
  <c r="S97" i="24" s="1"/>
  <c r="R97" i="93"/>
  <c r="R97" i="24" s="1"/>
  <c r="P97" i="93"/>
  <c r="P97" i="24" s="1"/>
  <c r="U96" i="93"/>
  <c r="U96" i="24" s="1"/>
  <c r="T96" i="93"/>
  <c r="T96" i="24" s="1"/>
  <c r="R96" i="93"/>
  <c r="R96" i="24" s="1"/>
  <c r="P96" i="93"/>
  <c r="P96" i="24" s="1"/>
  <c r="O96" i="93"/>
  <c r="O96" i="24" s="1"/>
  <c r="T95" i="93"/>
  <c r="T95" i="24" s="1"/>
  <c r="S95" i="93"/>
  <c r="S95" i="24" s="1"/>
  <c r="Q95" i="93"/>
  <c r="Q95" i="24" s="1"/>
  <c r="P95" i="93"/>
  <c r="P95" i="24" s="1"/>
  <c r="V94" i="93"/>
  <c r="V94" i="24" s="1"/>
  <c r="U94" i="93"/>
  <c r="U94" i="24" s="1"/>
  <c r="T94" i="93"/>
  <c r="T94" i="24" s="1"/>
  <c r="R94" i="93"/>
  <c r="R94" i="24" s="1"/>
  <c r="P94" i="93"/>
  <c r="P94" i="24" s="1"/>
  <c r="V93" i="93"/>
  <c r="V93" i="24" s="1"/>
  <c r="T93" i="93"/>
  <c r="T93" i="24" s="1"/>
  <c r="S93" i="93"/>
  <c r="S93" i="24" s="1"/>
  <c r="R93" i="93"/>
  <c r="R93" i="24" s="1"/>
  <c r="P93" i="93"/>
  <c r="P93" i="24" s="1"/>
  <c r="O93" i="93"/>
  <c r="O93" i="24" s="1"/>
  <c r="T92" i="93"/>
  <c r="T92" i="24" s="1"/>
  <c r="S92" i="93"/>
  <c r="S92" i="24" s="1"/>
  <c r="R92" i="93"/>
  <c r="R92" i="24" s="1"/>
  <c r="Q92" i="93"/>
  <c r="Q92" i="24" s="1"/>
  <c r="P92" i="93"/>
  <c r="P92" i="24" s="1"/>
  <c r="V91" i="93"/>
  <c r="V91" i="24" s="1"/>
  <c r="S91" i="93"/>
  <c r="S91" i="24" s="1"/>
  <c r="P91" i="93"/>
  <c r="P91" i="24" s="1"/>
  <c r="O91" i="93"/>
  <c r="O91" i="24" s="1"/>
  <c r="U90" i="93"/>
  <c r="U90" i="24" s="1"/>
  <c r="T90" i="93"/>
  <c r="T90" i="24" s="1"/>
  <c r="S90" i="93"/>
  <c r="S90" i="24" s="1"/>
  <c r="R90" i="93"/>
  <c r="R90" i="24" s="1"/>
  <c r="Q90" i="93"/>
  <c r="Q90" i="24" s="1"/>
  <c r="V89" i="93"/>
  <c r="V89" i="24" s="1"/>
  <c r="U89" i="93"/>
  <c r="U89" i="24" s="1"/>
  <c r="T89" i="93"/>
  <c r="T89" i="24" s="1"/>
  <c r="S89" i="93"/>
  <c r="S89" i="24" s="1"/>
  <c r="R89" i="93"/>
  <c r="R89" i="24" s="1"/>
  <c r="P89" i="93"/>
  <c r="P89" i="24" s="1"/>
  <c r="O89" i="93"/>
  <c r="O89" i="24" s="1"/>
  <c r="V87" i="93"/>
  <c r="V87" i="24" s="1"/>
  <c r="T87" i="93"/>
  <c r="T87" i="24" s="1"/>
  <c r="S87" i="93"/>
  <c r="S87" i="24" s="1"/>
  <c r="R87" i="93"/>
  <c r="R87" i="24" s="1"/>
  <c r="P87" i="93"/>
  <c r="P87" i="24" s="1"/>
  <c r="O87" i="93"/>
  <c r="O87" i="24" s="1"/>
  <c r="T86" i="93"/>
  <c r="T86" i="24" s="1"/>
  <c r="S86" i="93"/>
  <c r="S86" i="24" s="1"/>
  <c r="Q86" i="93"/>
  <c r="Q86" i="24" s="1"/>
  <c r="P86" i="93"/>
  <c r="P86" i="24" s="1"/>
  <c r="O86" i="93"/>
  <c r="O86" i="24" s="1"/>
  <c r="V85" i="93"/>
  <c r="V85" i="24" s="1"/>
  <c r="U85" i="93"/>
  <c r="U85" i="24" s="1"/>
  <c r="S85" i="93"/>
  <c r="S85" i="24" s="1"/>
  <c r="R85" i="93"/>
  <c r="R85" i="24" s="1"/>
  <c r="Q85" i="93"/>
  <c r="Q85" i="24" s="1"/>
  <c r="P85" i="93"/>
  <c r="P85" i="24" s="1"/>
  <c r="O85" i="93"/>
  <c r="O85" i="24" s="1"/>
  <c r="V84" i="93"/>
  <c r="V84" i="24" s="1"/>
  <c r="U84" i="93"/>
  <c r="U84" i="24" s="1"/>
  <c r="T84" i="93"/>
  <c r="T84" i="24" s="1"/>
  <c r="S84" i="93"/>
  <c r="S84" i="24" s="1"/>
  <c r="R84" i="93"/>
  <c r="R84" i="24" s="1"/>
  <c r="P84" i="93"/>
  <c r="P84" i="24" s="1"/>
  <c r="O84" i="93"/>
  <c r="O84" i="24" s="1"/>
  <c r="T83" i="93"/>
  <c r="T83" i="24" s="1"/>
  <c r="R83" i="93"/>
  <c r="R83" i="24" s="1"/>
  <c r="P83" i="93"/>
  <c r="P83" i="24" s="1"/>
  <c r="O83" i="93"/>
  <c r="O83" i="24" s="1"/>
  <c r="U82" i="93"/>
  <c r="U82" i="24" s="1"/>
  <c r="S82" i="93"/>
  <c r="S82" i="24" s="1"/>
  <c r="R82" i="93"/>
  <c r="R82" i="24" s="1"/>
  <c r="Q82" i="93"/>
  <c r="Q82" i="24" s="1"/>
  <c r="P82" i="93"/>
  <c r="P82" i="24" s="1"/>
  <c r="O82" i="93"/>
  <c r="O82" i="24" s="1"/>
  <c r="U81" i="93"/>
  <c r="U81" i="24" s="1"/>
  <c r="S81" i="93"/>
  <c r="S81" i="24" s="1"/>
  <c r="Q81" i="93"/>
  <c r="Q81" i="24" s="1"/>
  <c r="P81" i="93"/>
  <c r="P81" i="24" s="1"/>
  <c r="V80" i="93"/>
  <c r="V80" i="24" s="1"/>
  <c r="U80" i="93"/>
  <c r="U80" i="24" s="1"/>
  <c r="T80" i="93"/>
  <c r="T80" i="24" s="1"/>
  <c r="S80" i="93"/>
  <c r="S80" i="24" s="1"/>
  <c r="R80" i="93"/>
  <c r="R80" i="24" s="1"/>
  <c r="Q80" i="93"/>
  <c r="Q80" i="24" s="1"/>
  <c r="P80" i="93"/>
  <c r="P80" i="24" s="1"/>
  <c r="O80" i="93"/>
  <c r="O80" i="24" s="1"/>
  <c r="V79" i="93"/>
  <c r="V79" i="24" s="1"/>
  <c r="U79" i="93"/>
  <c r="U79" i="24" s="1"/>
  <c r="T79" i="93"/>
  <c r="T79" i="24" s="1"/>
  <c r="S79" i="93"/>
  <c r="S79" i="24" s="1"/>
  <c r="R79" i="93"/>
  <c r="R79" i="24" s="1"/>
  <c r="Q79" i="93"/>
  <c r="Q79" i="24" s="1"/>
  <c r="V78" i="93"/>
  <c r="V78" i="24" s="1"/>
  <c r="U78" i="93"/>
  <c r="U78" i="24" s="1"/>
  <c r="T78" i="93"/>
  <c r="T78" i="24" s="1"/>
  <c r="S78" i="93"/>
  <c r="S78" i="24" s="1"/>
  <c r="R78" i="93"/>
  <c r="R78" i="24" s="1"/>
  <c r="P78" i="93"/>
  <c r="P78" i="24" s="1"/>
  <c r="U77" i="93"/>
  <c r="U77" i="24" s="1"/>
  <c r="S77" i="93"/>
  <c r="S77" i="24" s="1"/>
  <c r="Q77" i="93"/>
  <c r="Q77" i="24" s="1"/>
  <c r="O77" i="93"/>
  <c r="O77" i="24" s="1"/>
  <c r="V76" i="93"/>
  <c r="V76" i="24" s="1"/>
  <c r="U76" i="93"/>
  <c r="U76" i="24" s="1"/>
  <c r="T76" i="93"/>
  <c r="T76" i="24" s="1"/>
  <c r="S76" i="93"/>
  <c r="S76" i="24" s="1"/>
  <c r="R76" i="93"/>
  <c r="R76" i="24" s="1"/>
  <c r="Q76" i="93"/>
  <c r="Q76" i="24" s="1"/>
  <c r="P76" i="93"/>
  <c r="P76" i="24" s="1"/>
  <c r="U75" i="93"/>
  <c r="U75" i="24" s="1"/>
  <c r="T75" i="93"/>
  <c r="T75" i="24" s="1"/>
  <c r="S75" i="93"/>
  <c r="S75" i="24" s="1"/>
  <c r="R75" i="93"/>
  <c r="R75" i="24" s="1"/>
  <c r="Q75" i="93"/>
  <c r="Q75" i="24" s="1"/>
  <c r="P75" i="93"/>
  <c r="P75" i="24" s="1"/>
  <c r="O75" i="93"/>
  <c r="O75" i="24" s="1"/>
  <c r="U74" i="93"/>
  <c r="U74" i="24" s="1"/>
  <c r="T74" i="93"/>
  <c r="T74" i="24" s="1"/>
  <c r="S74" i="93"/>
  <c r="S74" i="24" s="1"/>
  <c r="R74" i="93"/>
  <c r="R74" i="24" s="1"/>
  <c r="P74" i="93"/>
  <c r="P74" i="24" s="1"/>
  <c r="V73" i="93"/>
  <c r="V73" i="24" s="1"/>
  <c r="U73" i="93"/>
  <c r="U73" i="24" s="1"/>
  <c r="T73" i="93"/>
  <c r="T73" i="24" s="1"/>
  <c r="R73" i="93"/>
  <c r="R73" i="24" s="1"/>
  <c r="P73" i="93"/>
  <c r="P73" i="24" s="1"/>
  <c r="O73" i="93"/>
  <c r="O73" i="24" s="1"/>
  <c r="V72" i="93"/>
  <c r="V72" i="24" s="1"/>
  <c r="U72" i="93"/>
  <c r="U72" i="24" s="1"/>
  <c r="T72" i="93"/>
  <c r="T72" i="24" s="1"/>
  <c r="S72" i="93"/>
  <c r="S72" i="24" s="1"/>
  <c r="R72" i="93"/>
  <c r="R72" i="24" s="1"/>
  <c r="P72" i="93"/>
  <c r="P72" i="24" s="1"/>
  <c r="O72" i="93"/>
  <c r="O72" i="24" s="1"/>
  <c r="V71" i="93"/>
  <c r="V71" i="24" s="1"/>
  <c r="U71" i="93"/>
  <c r="U71" i="24" s="1"/>
  <c r="T71" i="93"/>
  <c r="T71" i="24" s="1"/>
  <c r="S71" i="93"/>
  <c r="S71" i="24" s="1"/>
  <c r="R71" i="93"/>
  <c r="R71" i="24" s="1"/>
  <c r="P71" i="93"/>
  <c r="P71" i="24" s="1"/>
  <c r="O71" i="93"/>
  <c r="O71" i="24" s="1"/>
  <c r="V70" i="93"/>
  <c r="V70" i="24" s="1"/>
  <c r="S70" i="93"/>
  <c r="S70" i="24" s="1"/>
  <c r="R70" i="93"/>
  <c r="R70" i="24" s="1"/>
  <c r="P70" i="93"/>
  <c r="P70" i="24" s="1"/>
  <c r="O70" i="93"/>
  <c r="O70" i="24" s="1"/>
  <c r="V69" i="93"/>
  <c r="V69" i="24" s="1"/>
  <c r="U69" i="93"/>
  <c r="U69" i="24" s="1"/>
  <c r="T69" i="93"/>
  <c r="T69" i="24" s="1"/>
  <c r="S69" i="93"/>
  <c r="S69" i="24" s="1"/>
  <c r="R69" i="93"/>
  <c r="R69" i="24" s="1"/>
  <c r="Q69" i="93"/>
  <c r="Q69" i="24" s="1"/>
  <c r="P69" i="93"/>
  <c r="P69" i="24" s="1"/>
  <c r="O69" i="93"/>
  <c r="O69" i="24" s="1"/>
  <c r="T68" i="93"/>
  <c r="T68" i="24" s="1"/>
  <c r="S68" i="93"/>
  <c r="S68" i="24" s="1"/>
  <c r="R68" i="93"/>
  <c r="R68" i="24" s="1"/>
  <c r="Q68" i="93"/>
  <c r="Q68" i="24" s="1"/>
  <c r="P68" i="93"/>
  <c r="P68" i="24" s="1"/>
  <c r="V67" i="93"/>
  <c r="V67" i="24" s="1"/>
  <c r="U67" i="93"/>
  <c r="U67" i="24" s="1"/>
  <c r="S67" i="93"/>
  <c r="S67" i="24" s="1"/>
  <c r="P67" i="93"/>
  <c r="P67" i="24" s="1"/>
  <c r="S66" i="93"/>
  <c r="S66" i="24" s="1"/>
  <c r="R66" i="93"/>
  <c r="R66" i="24" s="1"/>
  <c r="Q66" i="93"/>
  <c r="Q66" i="24" s="1"/>
  <c r="P66" i="93"/>
  <c r="P66" i="24" s="1"/>
  <c r="O66" i="93"/>
  <c r="O66" i="24" s="1"/>
  <c r="V65" i="93"/>
  <c r="V65" i="24" s="1"/>
  <c r="U65" i="93"/>
  <c r="U65" i="24" s="1"/>
  <c r="T65" i="93"/>
  <c r="T65" i="24" s="1"/>
  <c r="S65" i="93"/>
  <c r="S65" i="24" s="1"/>
  <c r="R65" i="93"/>
  <c r="R65" i="24" s="1"/>
  <c r="P65" i="93"/>
  <c r="P65" i="24" s="1"/>
  <c r="S62" i="93"/>
  <c r="S62" i="24" s="1"/>
  <c r="T63" i="93"/>
  <c r="T63" i="24" s="1"/>
  <c r="S63" i="93"/>
  <c r="S63" i="24" s="1"/>
  <c r="R63" i="93"/>
  <c r="R63" i="24" s="1"/>
  <c r="Q63" i="93"/>
  <c r="Q63" i="24" s="1"/>
  <c r="P63" i="93"/>
  <c r="P63" i="24" s="1"/>
  <c r="O63" i="93"/>
  <c r="O63" i="24" s="1"/>
  <c r="V62" i="93"/>
  <c r="V62" i="24" s="1"/>
  <c r="T61" i="93"/>
  <c r="T61" i="24" s="1"/>
  <c r="S61" i="93"/>
  <c r="S61" i="24" s="1"/>
  <c r="R61" i="93"/>
  <c r="R61" i="24" s="1"/>
  <c r="P61" i="93"/>
  <c r="P61" i="24" s="1"/>
  <c r="O61" i="93"/>
  <c r="O61" i="24" s="1"/>
  <c r="V60" i="93"/>
  <c r="V60" i="24" s="1"/>
  <c r="U60" i="93"/>
  <c r="U60" i="24" s="1"/>
  <c r="Q60" i="93"/>
  <c r="Q60" i="24" s="1"/>
  <c r="P60" i="93"/>
  <c r="P60" i="24" s="1"/>
  <c r="O60" i="93"/>
  <c r="O60" i="24" s="1"/>
  <c r="T59" i="93"/>
  <c r="T59" i="24" s="1"/>
  <c r="R59" i="93"/>
  <c r="R59" i="24" s="1"/>
  <c r="Q59" i="93"/>
  <c r="Q59" i="24" s="1"/>
  <c r="P59" i="93"/>
  <c r="P59" i="24" s="1"/>
  <c r="O59" i="93"/>
  <c r="O59" i="24" s="1"/>
  <c r="V58" i="93"/>
  <c r="V58" i="24" s="1"/>
  <c r="T58" i="93"/>
  <c r="T58" i="24" s="1"/>
  <c r="S58" i="93"/>
  <c r="S58" i="24" s="1"/>
  <c r="Q58" i="93"/>
  <c r="Q58" i="24" s="1"/>
  <c r="P58" i="93"/>
  <c r="P58" i="24" s="1"/>
  <c r="O58" i="93"/>
  <c r="O58" i="24" s="1"/>
  <c r="U57" i="93"/>
  <c r="U57" i="24" s="1"/>
  <c r="T57" i="93"/>
  <c r="T57" i="24" s="1"/>
  <c r="Q57" i="93"/>
  <c r="Q57" i="24" s="1"/>
  <c r="P57" i="93"/>
  <c r="P57" i="24" s="1"/>
  <c r="O57" i="93"/>
  <c r="O57" i="24" s="1"/>
  <c r="V56" i="93"/>
  <c r="V56" i="24" s="1"/>
  <c r="T56" i="93"/>
  <c r="T56" i="24" s="1"/>
  <c r="R56" i="93"/>
  <c r="R56" i="24" s="1"/>
  <c r="Q56" i="93"/>
  <c r="Q56" i="24" s="1"/>
  <c r="P56" i="93"/>
  <c r="P56" i="24" s="1"/>
  <c r="O56" i="93"/>
  <c r="O56" i="24" s="1"/>
  <c r="V55" i="93"/>
  <c r="V55" i="24" s="1"/>
  <c r="U55" i="93"/>
  <c r="U55" i="24" s="1"/>
  <c r="T55" i="93"/>
  <c r="T55" i="24" s="1"/>
  <c r="S55" i="93"/>
  <c r="S55" i="24" s="1"/>
  <c r="Q55" i="93"/>
  <c r="Q55" i="24" s="1"/>
  <c r="P55" i="93"/>
  <c r="P55" i="24" s="1"/>
  <c r="O55" i="93"/>
  <c r="O55" i="24" s="1"/>
  <c r="T54" i="93"/>
  <c r="T54" i="24" s="1"/>
  <c r="S54" i="93"/>
  <c r="S54" i="24" s="1"/>
  <c r="Q54" i="93"/>
  <c r="Q54" i="24" s="1"/>
  <c r="O54" i="93"/>
  <c r="O54" i="24" s="1"/>
  <c r="T53" i="93"/>
  <c r="T53" i="24" s="1"/>
  <c r="S53" i="93"/>
  <c r="S53" i="24" s="1"/>
  <c r="R53" i="93"/>
  <c r="R53" i="24" s="1"/>
  <c r="Q53" i="93"/>
  <c r="Q53" i="24" s="1"/>
  <c r="P53" i="93"/>
  <c r="P53" i="24" s="1"/>
  <c r="O53" i="93"/>
  <c r="O53" i="24" s="1"/>
  <c r="U52" i="93"/>
  <c r="U52" i="24" s="1"/>
  <c r="T52" i="93"/>
  <c r="T52" i="24" s="1"/>
  <c r="S52" i="93"/>
  <c r="S52" i="24" s="1"/>
  <c r="Q52" i="93"/>
  <c r="Q52" i="24" s="1"/>
  <c r="P52" i="93"/>
  <c r="P52" i="24" s="1"/>
  <c r="O52" i="93"/>
  <c r="O52" i="24" s="1"/>
  <c r="V51" i="93"/>
  <c r="V51" i="24" s="1"/>
  <c r="U51" i="93"/>
  <c r="U51" i="24" s="1"/>
  <c r="T51" i="93"/>
  <c r="T51" i="24" s="1"/>
  <c r="S51" i="93"/>
  <c r="S51" i="24" s="1"/>
  <c r="Q51" i="93"/>
  <c r="Q51" i="24" s="1"/>
  <c r="P51" i="93"/>
  <c r="P51" i="24" s="1"/>
  <c r="O51" i="93"/>
  <c r="O51" i="24" s="1"/>
  <c r="U49" i="93"/>
  <c r="U49" i="24" s="1"/>
  <c r="R49" i="93"/>
  <c r="R49" i="24" s="1"/>
  <c r="Q49" i="93"/>
  <c r="Q49" i="24" s="1"/>
  <c r="P49" i="93"/>
  <c r="P49" i="24" s="1"/>
  <c r="U48" i="93"/>
  <c r="U48" i="24" s="1"/>
  <c r="T48" i="93"/>
  <c r="T48" i="24" s="1"/>
  <c r="S48" i="93"/>
  <c r="S48" i="24" s="1"/>
  <c r="R48" i="93"/>
  <c r="R48" i="24" s="1"/>
  <c r="Q48" i="93"/>
  <c r="Q48" i="24" s="1"/>
  <c r="P48" i="93"/>
  <c r="P48" i="24" s="1"/>
  <c r="O48" i="93"/>
  <c r="O48" i="24" s="1"/>
  <c r="V47" i="93"/>
  <c r="V47" i="24" s="1"/>
  <c r="U47" i="93"/>
  <c r="U47" i="24" s="1"/>
  <c r="T47" i="93"/>
  <c r="T47" i="24" s="1"/>
  <c r="S47" i="93"/>
  <c r="S47" i="24" s="1"/>
  <c r="R47" i="93"/>
  <c r="R47" i="24" s="1"/>
  <c r="Q47" i="93"/>
  <c r="Q47" i="24" s="1"/>
  <c r="P47" i="93"/>
  <c r="P47" i="24" s="1"/>
  <c r="O47" i="93"/>
  <c r="O47" i="24" s="1"/>
  <c r="T46" i="93"/>
  <c r="T46" i="24" s="1"/>
  <c r="S46" i="93"/>
  <c r="S46" i="24" s="1"/>
  <c r="P46" i="93"/>
  <c r="P46" i="24" s="1"/>
  <c r="O46" i="93"/>
  <c r="O46" i="24" s="1"/>
  <c r="T45" i="93"/>
  <c r="T45" i="24" s="1"/>
  <c r="S45" i="93"/>
  <c r="S45" i="24" s="1"/>
  <c r="Q45" i="93"/>
  <c r="Q45" i="24" s="1"/>
  <c r="P45" i="93"/>
  <c r="P45" i="24" s="1"/>
  <c r="O45" i="93"/>
  <c r="O45" i="24" s="1"/>
  <c r="V44" i="93"/>
  <c r="V44" i="24" s="1"/>
  <c r="U44" i="93"/>
  <c r="U44" i="24" s="1"/>
  <c r="T44" i="93"/>
  <c r="T44" i="24" s="1"/>
  <c r="S44" i="93"/>
  <c r="S44" i="24" s="1"/>
  <c r="R44" i="93"/>
  <c r="R44" i="24" s="1"/>
  <c r="Q44" i="93"/>
  <c r="Q44" i="24" s="1"/>
  <c r="P44" i="93"/>
  <c r="P44" i="24" s="1"/>
  <c r="O44" i="93"/>
  <c r="O44" i="24" s="1"/>
  <c r="V43" i="93"/>
  <c r="V43" i="24" s="1"/>
  <c r="U43" i="93"/>
  <c r="U43" i="24" s="1"/>
  <c r="T43" i="93"/>
  <c r="T43" i="24" s="1"/>
  <c r="S43" i="93"/>
  <c r="S43" i="24" s="1"/>
  <c r="R43" i="93"/>
  <c r="R43" i="24" s="1"/>
  <c r="Q43" i="93"/>
  <c r="Q43" i="24" s="1"/>
  <c r="P43" i="93"/>
  <c r="P43" i="24" s="1"/>
  <c r="O43" i="93"/>
  <c r="O43" i="24" s="1"/>
  <c r="U42" i="93"/>
  <c r="U42" i="24" s="1"/>
  <c r="T42" i="93"/>
  <c r="T42" i="24" s="1"/>
  <c r="S42" i="93"/>
  <c r="S42" i="24" s="1"/>
  <c r="R42" i="93"/>
  <c r="R42" i="24" s="1"/>
  <c r="P42" i="93"/>
  <c r="P42" i="24" s="1"/>
  <c r="O42" i="93"/>
  <c r="O42" i="24" s="1"/>
  <c r="V41" i="93"/>
  <c r="V41" i="24" s="1"/>
  <c r="U41" i="93"/>
  <c r="U41" i="24" s="1"/>
  <c r="T41" i="93"/>
  <c r="T41" i="24" s="1"/>
  <c r="R41" i="93"/>
  <c r="R41" i="24" s="1"/>
  <c r="Q41" i="93"/>
  <c r="Q41" i="24" s="1"/>
  <c r="P41" i="93"/>
  <c r="P41" i="24" s="1"/>
  <c r="U40" i="93"/>
  <c r="U40" i="24" s="1"/>
  <c r="T40" i="93"/>
  <c r="T40" i="24" s="1"/>
  <c r="Q40" i="93"/>
  <c r="Q40" i="24" s="1"/>
  <c r="P40" i="93"/>
  <c r="P40" i="24" s="1"/>
  <c r="O40" i="93"/>
  <c r="O40" i="24" s="1"/>
  <c r="V39" i="93"/>
  <c r="V39" i="24" s="1"/>
  <c r="U39" i="93"/>
  <c r="U39" i="24" s="1"/>
  <c r="S39" i="93"/>
  <c r="S39" i="24" s="1"/>
  <c r="R39" i="93"/>
  <c r="R39" i="24" s="1"/>
  <c r="P39" i="93"/>
  <c r="P39" i="24" s="1"/>
  <c r="O39" i="93"/>
  <c r="O39" i="24" s="1"/>
  <c r="V38" i="93"/>
  <c r="V38" i="24" s="1"/>
  <c r="U38" i="93"/>
  <c r="U38" i="24" s="1"/>
  <c r="T38" i="93"/>
  <c r="T38" i="24" s="1"/>
  <c r="S38" i="93"/>
  <c r="S38" i="24" s="1"/>
  <c r="R38" i="93"/>
  <c r="R38" i="24" s="1"/>
  <c r="P38" i="93"/>
  <c r="P38" i="24" s="1"/>
  <c r="O38" i="93"/>
  <c r="O38" i="24" s="1"/>
  <c r="S36" i="93"/>
  <c r="S36" i="24" s="1"/>
  <c r="R36" i="93"/>
  <c r="R36" i="24" s="1"/>
  <c r="V35" i="93"/>
  <c r="V35" i="24" s="1"/>
  <c r="Q35" i="93"/>
  <c r="Q35" i="24" s="1"/>
  <c r="P35" i="93"/>
  <c r="P35" i="24" s="1"/>
  <c r="O35" i="93"/>
  <c r="O35" i="24" s="1"/>
  <c r="S34" i="93"/>
  <c r="S34" i="24" s="1"/>
  <c r="R34" i="93"/>
  <c r="R34" i="24" s="1"/>
  <c r="Q34" i="93"/>
  <c r="Q34" i="24" s="1"/>
  <c r="P34" i="93"/>
  <c r="P34" i="24" s="1"/>
  <c r="O34" i="93"/>
  <c r="O34" i="24" s="1"/>
  <c r="V33" i="93"/>
  <c r="V33" i="24" s="1"/>
  <c r="T33" i="93"/>
  <c r="T33" i="24" s="1"/>
  <c r="S33" i="93"/>
  <c r="S33" i="24" s="1"/>
  <c r="R33" i="93"/>
  <c r="R33" i="24" s="1"/>
  <c r="Q33" i="93"/>
  <c r="Q33" i="24" s="1"/>
  <c r="P33" i="93"/>
  <c r="P33" i="24" s="1"/>
  <c r="O33" i="93"/>
  <c r="O33" i="24" s="1"/>
  <c r="V32" i="93"/>
  <c r="V32" i="24" s="1"/>
  <c r="T32" i="93"/>
  <c r="T32" i="24" s="1"/>
  <c r="S32" i="93"/>
  <c r="S32" i="24" s="1"/>
  <c r="R32" i="93"/>
  <c r="R32" i="24" s="1"/>
  <c r="Q32" i="93"/>
  <c r="Q32" i="24" s="1"/>
  <c r="P32" i="93"/>
  <c r="P32" i="24" s="1"/>
  <c r="V31" i="93"/>
  <c r="V31" i="24" s="1"/>
  <c r="U31" i="93"/>
  <c r="U31" i="24" s="1"/>
  <c r="T31" i="93"/>
  <c r="T31" i="24" s="1"/>
  <c r="S31" i="93"/>
  <c r="S31" i="24" s="1"/>
  <c r="R31" i="93"/>
  <c r="R31" i="24" s="1"/>
  <c r="P31" i="93"/>
  <c r="P31" i="24" s="1"/>
  <c r="O31" i="93"/>
  <c r="O31" i="24" s="1"/>
  <c r="U30" i="93"/>
  <c r="U30" i="24" s="1"/>
  <c r="T30" i="93"/>
  <c r="T30" i="24" s="1"/>
  <c r="R30" i="93"/>
  <c r="R30" i="24" s="1"/>
  <c r="Q30" i="93"/>
  <c r="Q30" i="24" s="1"/>
  <c r="P30" i="93"/>
  <c r="P30" i="24" s="1"/>
  <c r="O30" i="93"/>
  <c r="O30" i="24" s="1"/>
  <c r="V29" i="93"/>
  <c r="V29" i="24" s="1"/>
  <c r="T29" i="93"/>
  <c r="T29" i="24" s="1"/>
  <c r="S29" i="93"/>
  <c r="S29" i="24" s="1"/>
  <c r="R29" i="93"/>
  <c r="R29" i="24" s="1"/>
  <c r="Q29" i="93"/>
  <c r="Q29" i="24" s="1"/>
  <c r="P29" i="93"/>
  <c r="P29" i="24" s="1"/>
  <c r="V28" i="93"/>
  <c r="V28" i="24" s="1"/>
  <c r="T28" i="93"/>
  <c r="T28" i="24" s="1"/>
  <c r="S28" i="93"/>
  <c r="S28" i="24" s="1"/>
  <c r="R28" i="93"/>
  <c r="R28" i="24" s="1"/>
  <c r="Q28" i="93"/>
  <c r="Q28" i="24" s="1"/>
  <c r="V27" i="93"/>
  <c r="V27" i="24" s="1"/>
  <c r="U27" i="93"/>
  <c r="U27" i="24" s="1"/>
  <c r="T27" i="93"/>
  <c r="T27" i="24" s="1"/>
  <c r="S27" i="93"/>
  <c r="S27" i="24" s="1"/>
  <c r="R27" i="93"/>
  <c r="R27" i="24" s="1"/>
  <c r="Q27" i="93"/>
  <c r="Q27" i="24" s="1"/>
  <c r="P27" i="93"/>
  <c r="P27" i="24" s="1"/>
  <c r="T26" i="93"/>
  <c r="T26" i="24" s="1"/>
  <c r="S26" i="93"/>
  <c r="S26" i="24" s="1"/>
  <c r="Q26" i="93"/>
  <c r="Q26" i="24" s="1"/>
  <c r="P26" i="93"/>
  <c r="P26" i="24" s="1"/>
  <c r="V25" i="93"/>
  <c r="V25" i="24" s="1"/>
  <c r="U25" i="93"/>
  <c r="U25" i="24" s="1"/>
  <c r="T25" i="93"/>
  <c r="T25" i="24" s="1"/>
  <c r="S25" i="93"/>
  <c r="S25" i="24" s="1"/>
  <c r="R25" i="93"/>
  <c r="R25" i="24" s="1"/>
  <c r="Q25" i="93"/>
  <c r="Q25" i="24" s="1"/>
  <c r="P25" i="93"/>
  <c r="P25" i="24" s="1"/>
  <c r="U23" i="93"/>
  <c r="U23" i="24" s="1"/>
  <c r="T23" i="93"/>
  <c r="T23" i="24" s="1"/>
  <c r="S23" i="93"/>
  <c r="S23" i="24" s="1"/>
  <c r="R23" i="93"/>
  <c r="R23" i="24" s="1"/>
  <c r="T22" i="93"/>
  <c r="T22" i="24" s="1"/>
  <c r="R22" i="93"/>
  <c r="R22" i="24" s="1"/>
  <c r="Q22" i="93"/>
  <c r="Q22" i="24" s="1"/>
  <c r="P22" i="93"/>
  <c r="P22" i="24" s="1"/>
  <c r="O22" i="93"/>
  <c r="O22" i="24" s="1"/>
  <c r="V21" i="93"/>
  <c r="V21" i="24" s="1"/>
  <c r="U21" i="93"/>
  <c r="U21" i="24" s="1"/>
  <c r="R21" i="93"/>
  <c r="R21" i="24" s="1"/>
  <c r="P21" i="93"/>
  <c r="P21" i="24" s="1"/>
  <c r="S20" i="93"/>
  <c r="S20" i="24" s="1"/>
  <c r="R20" i="93"/>
  <c r="R20" i="24" s="1"/>
  <c r="P20" i="93"/>
  <c r="P20" i="24" s="1"/>
  <c r="O20" i="93"/>
  <c r="O20" i="24" s="1"/>
  <c r="T19" i="93"/>
  <c r="T19" i="24" s="1"/>
  <c r="R19" i="93"/>
  <c r="R19" i="24" s="1"/>
  <c r="Q19" i="93"/>
  <c r="Q19" i="24" s="1"/>
  <c r="P19" i="93"/>
  <c r="P19" i="24" s="1"/>
  <c r="O19" i="93"/>
  <c r="O19" i="24" s="1"/>
  <c r="U18" i="93"/>
  <c r="U18" i="24" s="1"/>
  <c r="S18" i="93"/>
  <c r="S18" i="24" s="1"/>
  <c r="Q18" i="93"/>
  <c r="Q18" i="24" s="1"/>
  <c r="P18" i="93"/>
  <c r="P18" i="24" s="1"/>
  <c r="O18" i="93"/>
  <c r="O18" i="24" s="1"/>
  <c r="V17" i="93"/>
  <c r="V17" i="24" s="1"/>
  <c r="U17" i="93"/>
  <c r="U17" i="24" s="1"/>
  <c r="T17" i="93"/>
  <c r="T17" i="24" s="1"/>
  <c r="S17" i="93"/>
  <c r="S17" i="24" s="1"/>
  <c r="R17" i="93"/>
  <c r="R17" i="24" s="1"/>
  <c r="V16" i="93"/>
  <c r="V16" i="24" s="1"/>
  <c r="U16" i="93"/>
  <c r="U16" i="24" s="1"/>
  <c r="T16" i="93"/>
  <c r="T16" i="24" s="1"/>
  <c r="S16" i="93"/>
  <c r="S16" i="24" s="1"/>
  <c r="R16" i="93"/>
  <c r="R16" i="24" s="1"/>
  <c r="Q16" i="93"/>
  <c r="Q16" i="24" s="1"/>
  <c r="O16" i="93"/>
  <c r="O16" i="24" s="1"/>
  <c r="T15" i="93"/>
  <c r="T15" i="24" s="1"/>
  <c r="S15" i="93"/>
  <c r="S15" i="24" s="1"/>
  <c r="P15" i="93"/>
  <c r="P15" i="24" s="1"/>
  <c r="O15" i="93"/>
  <c r="O15" i="24" s="1"/>
  <c r="U14" i="93"/>
  <c r="U14" i="24" s="1"/>
  <c r="T14" i="93"/>
  <c r="T14" i="24" s="1"/>
  <c r="S14" i="93"/>
  <c r="S14" i="24" s="1"/>
  <c r="Q14" i="93"/>
  <c r="Q14" i="24" s="1"/>
  <c r="P14" i="93"/>
  <c r="P14" i="24" s="1"/>
  <c r="O14" i="93"/>
  <c r="O14" i="24" s="1"/>
  <c r="V13" i="93"/>
  <c r="V13" i="24" s="1"/>
  <c r="R13" i="93"/>
  <c r="R13" i="24" s="1"/>
  <c r="Q13" i="93"/>
  <c r="Q13" i="24" s="1"/>
  <c r="P13" i="93"/>
  <c r="P13" i="24" s="1"/>
  <c r="O13" i="93"/>
  <c r="O13" i="24" s="1"/>
  <c r="V12" i="93"/>
  <c r="V12" i="24" s="1"/>
  <c r="T12" i="93"/>
  <c r="T12" i="24" s="1"/>
  <c r="S12" i="93"/>
  <c r="S12" i="24" s="1"/>
  <c r="P12" i="93"/>
  <c r="P12" i="24" s="1"/>
  <c r="O12" i="93"/>
  <c r="O12" i="24" s="1"/>
  <c r="R10" i="93"/>
  <c r="R10" i="24" s="1"/>
  <c r="Q10" i="93"/>
  <c r="Q10" i="24" s="1"/>
  <c r="P10" i="93"/>
  <c r="P10" i="24" s="1"/>
  <c r="S9" i="93"/>
  <c r="S9" i="24" s="1"/>
  <c r="R9" i="93"/>
  <c r="R9" i="24" s="1"/>
  <c r="V8" i="93"/>
  <c r="V8" i="24" s="1"/>
  <c r="R8" i="93"/>
  <c r="R8" i="24" s="1"/>
  <c r="Q8" i="93"/>
  <c r="Q8" i="24" s="1"/>
  <c r="P8" i="93"/>
  <c r="P8" i="24" s="1"/>
  <c r="O8" i="93"/>
  <c r="O8" i="24" s="1"/>
  <c r="V7" i="93"/>
  <c r="V7" i="24" s="1"/>
  <c r="R7" i="93"/>
  <c r="R7" i="24" s="1"/>
  <c r="Q7" i="93"/>
  <c r="Q7" i="24" s="1"/>
  <c r="P7" i="93"/>
  <c r="P7" i="24" s="1"/>
  <c r="O7" i="93"/>
  <c r="O7" i="24" s="1"/>
  <c r="V6" i="93"/>
  <c r="V6" i="24" s="1"/>
  <c r="S6" i="93"/>
  <c r="S6" i="24" s="1"/>
  <c r="R6" i="93"/>
  <c r="R6" i="24" s="1"/>
  <c r="Q6" i="93"/>
  <c r="Q6" i="24" s="1"/>
  <c r="P6" i="93"/>
  <c r="P6" i="24" s="1"/>
  <c r="L28" i="64" l="1"/>
  <c r="H31" i="98"/>
  <c r="L31" i="64" s="1"/>
  <c r="H39" i="56"/>
  <c r="O26" i="93"/>
  <c r="O26" i="24" s="1"/>
  <c r="Q36" i="93"/>
  <c r="Q36" i="24" s="1"/>
  <c r="O78" i="93"/>
  <c r="O78" i="24" s="1"/>
  <c r="O81" i="93"/>
  <c r="O81" i="24" s="1"/>
  <c r="H53" i="53"/>
  <c r="H36" i="81"/>
  <c r="S7" i="93"/>
  <c r="S7" i="24" s="1"/>
  <c r="S8" i="93"/>
  <c r="S8" i="24" s="1"/>
  <c r="H39" i="81"/>
  <c r="S10" i="93"/>
  <c r="S10" i="24" s="1"/>
  <c r="H22" i="80"/>
  <c r="H27" i="90"/>
  <c r="P23" i="93"/>
  <c r="P23" i="24" s="1"/>
  <c r="P28" i="93"/>
  <c r="P28" i="24" s="1"/>
  <c r="U33" i="93"/>
  <c r="U33" i="24" s="1"/>
  <c r="T34" i="93"/>
  <c r="T34" i="24" s="1"/>
  <c r="S35" i="93"/>
  <c r="S35" i="24" s="1"/>
  <c r="H42" i="56"/>
  <c r="V40" i="93"/>
  <c r="V40" i="24" s="1"/>
  <c r="V48" i="93"/>
  <c r="V48" i="24" s="1"/>
  <c r="H43" i="95"/>
  <c r="T60" i="93"/>
  <c r="T60" i="24" s="1"/>
  <c r="H45" i="81"/>
  <c r="H46" i="54"/>
  <c r="P77" i="93"/>
  <c r="P77" i="24" s="1"/>
  <c r="P79" i="93"/>
  <c r="P79" i="24" s="1"/>
  <c r="H48" i="54"/>
  <c r="H49" i="54"/>
  <c r="H50" i="54"/>
  <c r="H51" i="54"/>
  <c r="H52" i="54"/>
  <c r="H53" i="54"/>
  <c r="H54" i="54"/>
  <c r="H55" i="54"/>
  <c r="P90" i="93"/>
  <c r="P90" i="24" s="1"/>
  <c r="H56" i="54"/>
  <c r="P111" i="93"/>
  <c r="P111" i="24" s="1"/>
  <c r="H58" i="54"/>
  <c r="H40" i="56"/>
  <c r="R12" i="93"/>
  <c r="R12" i="24" s="1"/>
  <c r="H30" i="41"/>
  <c r="O25" i="93"/>
  <c r="O25" i="24" s="1"/>
  <c r="O28" i="93"/>
  <c r="O28" i="24" s="1"/>
  <c r="T49" i="93"/>
  <c r="T49" i="24" s="1"/>
  <c r="O67" i="93"/>
  <c r="O67" i="24" s="1"/>
  <c r="H50" i="53"/>
  <c r="O92" i="93"/>
  <c r="O92" i="24" s="1"/>
  <c r="H56" i="53"/>
  <c r="O104" i="93"/>
  <c r="O104" i="24" s="1"/>
  <c r="O111" i="93"/>
  <c r="O111" i="24" s="1"/>
  <c r="T6" i="93"/>
  <c r="T6" i="24" s="1"/>
  <c r="T7" i="93"/>
  <c r="T7" i="24" s="1"/>
  <c r="T8" i="93"/>
  <c r="T8" i="24" s="1"/>
  <c r="T9" i="93"/>
  <c r="T9" i="24" s="1"/>
  <c r="T10" i="93"/>
  <c r="T10" i="24" s="1"/>
  <c r="H22" i="90"/>
  <c r="S13" i="93"/>
  <c r="S13" i="24" s="1"/>
  <c r="R14" i="93"/>
  <c r="R14" i="24" s="1"/>
  <c r="Q15" i="93"/>
  <c r="Q15" i="24" s="1"/>
  <c r="P16" i="93"/>
  <c r="P16" i="24" s="1"/>
  <c r="O17" i="93"/>
  <c r="O17" i="24" s="1"/>
  <c r="V18" i="93"/>
  <c r="V18" i="24" s="1"/>
  <c r="U19" i="93"/>
  <c r="U19" i="24" s="1"/>
  <c r="T20" i="93"/>
  <c r="T20" i="24" s="1"/>
  <c r="S21" i="93"/>
  <c r="S21" i="24" s="1"/>
  <c r="Q23" i="93"/>
  <c r="Q23" i="24" s="1"/>
  <c r="O32" i="93"/>
  <c r="O32" i="24" s="1"/>
  <c r="U34" i="93"/>
  <c r="U34" i="24" s="1"/>
  <c r="T35" i="93"/>
  <c r="T35" i="24" s="1"/>
  <c r="H42" i="81"/>
  <c r="Q38" i="93"/>
  <c r="Q38" i="24" s="1"/>
  <c r="R45" i="93"/>
  <c r="R45" i="24" s="1"/>
  <c r="Q46" i="93"/>
  <c r="Q46" i="24" s="1"/>
  <c r="V49" i="93"/>
  <c r="V49" i="24" s="1"/>
  <c r="U53" i="93"/>
  <c r="U53" i="24" s="1"/>
  <c r="U54" i="93"/>
  <c r="U54" i="24" s="1"/>
  <c r="U56" i="93"/>
  <c r="U56" i="24" s="1"/>
  <c r="U58" i="93"/>
  <c r="U58" i="24" s="1"/>
  <c r="U59" i="93"/>
  <c r="U59" i="24" s="1"/>
  <c r="U61" i="93"/>
  <c r="U61" i="24" s="1"/>
  <c r="H45" i="91"/>
  <c r="Q65" i="93"/>
  <c r="Q65" i="24" s="1"/>
  <c r="Q67" i="93"/>
  <c r="Q67" i="24" s="1"/>
  <c r="Q70" i="93"/>
  <c r="Q70" i="24" s="1"/>
  <c r="Q71" i="93"/>
  <c r="Q71" i="24" s="1"/>
  <c r="Q72" i="93"/>
  <c r="Q72" i="24" s="1"/>
  <c r="Q73" i="93"/>
  <c r="Q73" i="24" s="1"/>
  <c r="Q74" i="93"/>
  <c r="Q74" i="24" s="1"/>
  <c r="H46" i="55"/>
  <c r="Q78" i="93"/>
  <c r="Q78" i="24" s="1"/>
  <c r="H47" i="55"/>
  <c r="H48" i="55"/>
  <c r="H49" i="55"/>
  <c r="H50" i="55"/>
  <c r="Q83" i="93"/>
  <c r="Q83" i="24" s="1"/>
  <c r="Q84" i="93"/>
  <c r="Q84" i="24" s="1"/>
  <c r="H53" i="55"/>
  <c r="H54" i="55"/>
  <c r="Q87" i="93"/>
  <c r="Q87" i="24" s="1"/>
  <c r="Q89" i="93"/>
  <c r="Q89" i="24" s="1"/>
  <c r="Q91" i="93"/>
  <c r="Q91" i="24" s="1"/>
  <c r="Q93" i="93"/>
  <c r="Q93" i="24" s="1"/>
  <c r="Q94" i="93"/>
  <c r="Q94" i="24" s="1"/>
  <c r="Q96" i="93"/>
  <c r="Q96" i="24" s="1"/>
  <c r="Q97" i="93"/>
  <c r="Q97" i="24" s="1"/>
  <c r="Q99" i="93"/>
  <c r="Q99" i="24" s="1"/>
  <c r="H56" i="55"/>
  <c r="Q102" i="93"/>
  <c r="Q102" i="24" s="1"/>
  <c r="Q103" i="93"/>
  <c r="Q103" i="24" s="1"/>
  <c r="Q104" i="93"/>
  <c r="Q104" i="24" s="1"/>
  <c r="Q106" i="93"/>
  <c r="Q106" i="24" s="1"/>
  <c r="Q108" i="93"/>
  <c r="Q108" i="24" s="1"/>
  <c r="Q109" i="93"/>
  <c r="Q109" i="24" s="1"/>
  <c r="Q110" i="93"/>
  <c r="Q110" i="24" s="1"/>
  <c r="Q111" i="93"/>
  <c r="Q111" i="24" s="1"/>
  <c r="Q113" i="93"/>
  <c r="Q113" i="24" s="1"/>
  <c r="H37" i="56"/>
  <c r="S56" i="93"/>
  <c r="S56" i="24" s="1"/>
  <c r="O65" i="93"/>
  <c r="O65" i="24" s="1"/>
  <c r="O74" i="93"/>
  <c r="O74" i="24" s="1"/>
  <c r="O108" i="93"/>
  <c r="O108" i="24" s="1"/>
  <c r="O114" i="93"/>
  <c r="O114" i="24" s="1"/>
  <c r="U6" i="93"/>
  <c r="U6" i="24" s="1"/>
  <c r="U7" i="93"/>
  <c r="U7" i="24" s="1"/>
  <c r="U8" i="93"/>
  <c r="U8" i="24" s="1"/>
  <c r="U9" i="93"/>
  <c r="U9" i="24" s="1"/>
  <c r="U10" i="93"/>
  <c r="U10" i="24" s="1"/>
  <c r="U12" i="93"/>
  <c r="U12" i="24" s="1"/>
  <c r="T13" i="93"/>
  <c r="T13" i="24" s="1"/>
  <c r="R15" i="93"/>
  <c r="R15" i="24" s="1"/>
  <c r="P17" i="93"/>
  <c r="P17" i="24" s="1"/>
  <c r="V19" i="93"/>
  <c r="V19" i="24" s="1"/>
  <c r="U20" i="93"/>
  <c r="U20" i="24" s="1"/>
  <c r="T21" i="93"/>
  <c r="T21" i="24" s="1"/>
  <c r="S22" i="93"/>
  <c r="S22" i="24" s="1"/>
  <c r="H41" i="56"/>
  <c r="R26" i="93"/>
  <c r="R26" i="24" s="1"/>
  <c r="Q31" i="93"/>
  <c r="Q31" i="24" s="1"/>
  <c r="V34" i="93"/>
  <c r="V34" i="24" s="1"/>
  <c r="U35" i="93"/>
  <c r="U35" i="24" s="1"/>
  <c r="T36" i="93"/>
  <c r="T36" i="24" s="1"/>
  <c r="Q39" i="93"/>
  <c r="Q39" i="24" s="1"/>
  <c r="O41" i="93"/>
  <c r="O41" i="24" s="1"/>
  <c r="V42" i="93"/>
  <c r="V42" i="24" s="1"/>
  <c r="R46" i="93"/>
  <c r="R46" i="24" s="1"/>
  <c r="O49" i="93"/>
  <c r="O49" i="24" s="1"/>
  <c r="V52" i="93"/>
  <c r="V52" i="24" s="1"/>
  <c r="V53" i="93"/>
  <c r="V53" i="24" s="1"/>
  <c r="V54" i="93"/>
  <c r="V54" i="24" s="1"/>
  <c r="V57" i="93"/>
  <c r="V57" i="24" s="1"/>
  <c r="V59" i="93"/>
  <c r="V59" i="24" s="1"/>
  <c r="V61" i="93"/>
  <c r="V61" i="24" s="1"/>
  <c r="U63" i="93"/>
  <c r="U63" i="24" s="1"/>
  <c r="R67" i="93"/>
  <c r="R67" i="24" s="1"/>
  <c r="H46" i="56"/>
  <c r="R77" i="93"/>
  <c r="R77" i="24" s="1"/>
  <c r="H47" i="56"/>
  <c r="H48" i="56"/>
  <c r="R81" i="93"/>
  <c r="R81" i="24" s="1"/>
  <c r="H50" i="56"/>
  <c r="H51" i="56"/>
  <c r="H52" i="56"/>
  <c r="H53" i="56"/>
  <c r="R86" i="93"/>
  <c r="R86" i="24" s="1"/>
  <c r="H55" i="56"/>
  <c r="R91" i="93"/>
  <c r="R91" i="24" s="1"/>
  <c r="R95" i="93"/>
  <c r="R95" i="24" s="1"/>
  <c r="R100" i="93"/>
  <c r="R100" i="24" s="1"/>
  <c r="R103" i="93"/>
  <c r="R103" i="24" s="1"/>
  <c r="R104" i="93"/>
  <c r="R104" i="24" s="1"/>
  <c r="R106" i="93"/>
  <c r="R106" i="24" s="1"/>
  <c r="R108" i="93"/>
  <c r="R108" i="24" s="1"/>
  <c r="R110" i="93"/>
  <c r="R110" i="24" s="1"/>
  <c r="R111" i="93"/>
  <c r="R111" i="24" s="1"/>
  <c r="R113" i="93"/>
  <c r="R113" i="24" s="1"/>
  <c r="H24" i="41"/>
  <c r="S19" i="93"/>
  <c r="S19" i="24" s="1"/>
  <c r="O23" i="93"/>
  <c r="O23" i="24" s="1"/>
  <c r="O27" i="93"/>
  <c r="O27" i="24" s="1"/>
  <c r="O79" i="93"/>
  <c r="O79" i="24" s="1"/>
  <c r="H54" i="53"/>
  <c r="O106" i="93"/>
  <c r="O106" i="24" s="1"/>
  <c r="O113" i="93"/>
  <c r="O113" i="24" s="1"/>
  <c r="H36" i="97"/>
  <c r="H37" i="97"/>
  <c r="H38" i="97"/>
  <c r="V9" i="93"/>
  <c r="V9" i="24" s="1"/>
  <c r="V10" i="93"/>
  <c r="V10" i="24" s="1"/>
  <c r="H22" i="96"/>
  <c r="U13" i="93"/>
  <c r="U13" i="24" s="1"/>
  <c r="Q17" i="93"/>
  <c r="Q17" i="24" s="1"/>
  <c r="H26" i="41"/>
  <c r="H27" i="38"/>
  <c r="V20" i="93"/>
  <c r="V20" i="24" s="1"/>
  <c r="H41" i="81"/>
  <c r="S30" i="93"/>
  <c r="S30" i="24" s="1"/>
  <c r="U36" i="93"/>
  <c r="U36" i="24" s="1"/>
  <c r="H43" i="54"/>
  <c r="H44" i="97"/>
  <c r="V63" i="93"/>
  <c r="V63" i="24" s="1"/>
  <c r="S73" i="93"/>
  <c r="S73" i="24" s="1"/>
  <c r="H46" i="81"/>
  <c r="H47" i="81"/>
  <c r="H48" i="81"/>
  <c r="H49" i="81"/>
  <c r="H50" i="81"/>
  <c r="S83" i="93"/>
  <c r="S83" i="24" s="1"/>
  <c r="H52" i="81"/>
  <c r="H53" i="81"/>
  <c r="H54" i="81"/>
  <c r="H55" i="81"/>
  <c r="S94" i="93"/>
  <c r="S94" i="24" s="1"/>
  <c r="S96" i="93"/>
  <c r="S96" i="24" s="1"/>
  <c r="H56" i="81"/>
  <c r="S109" i="93"/>
  <c r="S109" i="24" s="1"/>
  <c r="H58" i="81"/>
  <c r="H36" i="56"/>
  <c r="R35" i="93"/>
  <c r="R35" i="24" s="1"/>
  <c r="S59" i="93"/>
  <c r="S59" i="24" s="1"/>
  <c r="H48" i="53"/>
  <c r="H55" i="53"/>
  <c r="O90" i="93"/>
  <c r="O90" i="24" s="1"/>
  <c r="O98" i="93"/>
  <c r="O98" i="24" s="1"/>
  <c r="O6" i="93"/>
  <c r="O6" i="24" s="1"/>
  <c r="H37" i="53"/>
  <c r="H38" i="53"/>
  <c r="O9" i="93"/>
  <c r="O9" i="24" s="1"/>
  <c r="O10" i="93"/>
  <c r="O10" i="24" s="1"/>
  <c r="H25" i="90"/>
  <c r="H27" i="41"/>
  <c r="U22" i="93"/>
  <c r="U22" i="24" s="1"/>
  <c r="H41" i="91"/>
  <c r="V36" i="93"/>
  <c r="V36" i="24" s="1"/>
  <c r="R40" i="93"/>
  <c r="R40" i="24" s="1"/>
  <c r="U45" i="93"/>
  <c r="U45" i="24" s="1"/>
  <c r="H43" i="55"/>
  <c r="P54" i="93"/>
  <c r="P54" i="24" s="1"/>
  <c r="H45" i="53"/>
  <c r="T66" i="93"/>
  <c r="T66" i="24" s="1"/>
  <c r="T67" i="93"/>
  <c r="T67" i="24" s="1"/>
  <c r="T70" i="93"/>
  <c r="T70" i="24" s="1"/>
  <c r="H46" i="91"/>
  <c r="T77" i="93"/>
  <c r="T77" i="24" s="1"/>
  <c r="H47" i="91"/>
  <c r="H48" i="91"/>
  <c r="T81" i="93"/>
  <c r="T81" i="24" s="1"/>
  <c r="T82" i="93"/>
  <c r="T82" i="24" s="1"/>
  <c r="H51" i="91"/>
  <c r="H52" i="91"/>
  <c r="T85" i="93"/>
  <c r="T85" i="24" s="1"/>
  <c r="H54" i="91"/>
  <c r="H55" i="91"/>
  <c r="T91" i="93"/>
  <c r="T91" i="24" s="1"/>
  <c r="T99" i="93"/>
  <c r="T99" i="24" s="1"/>
  <c r="H56" i="91"/>
  <c r="T106" i="93"/>
  <c r="T106" i="24" s="1"/>
  <c r="T112" i="93"/>
  <c r="T112" i="24" s="1"/>
  <c r="T113" i="93"/>
  <c r="T113" i="24" s="1"/>
  <c r="T18" i="93"/>
  <c r="T18" i="24" s="1"/>
  <c r="Q21" i="93"/>
  <c r="Q21" i="24" s="1"/>
  <c r="O29" i="93"/>
  <c r="O29" i="24" s="1"/>
  <c r="S57" i="93"/>
  <c r="S57" i="24" s="1"/>
  <c r="S60" i="93"/>
  <c r="S60" i="24" s="1"/>
  <c r="O76" i="93"/>
  <c r="O76" i="24" s="1"/>
  <c r="H51" i="53"/>
  <c r="O94" i="93"/>
  <c r="O94" i="24" s="1"/>
  <c r="O95" i="93"/>
  <c r="O95" i="24" s="1"/>
  <c r="O97" i="93"/>
  <c r="O97" i="24" s="1"/>
  <c r="O99" i="93"/>
  <c r="O99" i="24" s="1"/>
  <c r="O112" i="93"/>
  <c r="O112" i="24" s="1"/>
  <c r="H36" i="54"/>
  <c r="H37" i="54"/>
  <c r="H38" i="54"/>
  <c r="P9" i="93"/>
  <c r="P9" i="24" s="1"/>
  <c r="H40" i="54"/>
  <c r="H22" i="41"/>
  <c r="H23" i="38"/>
  <c r="V14" i="93"/>
  <c r="V14" i="24" s="1"/>
  <c r="U15" i="93"/>
  <c r="U15" i="24" s="1"/>
  <c r="R18" i="93"/>
  <c r="R18" i="24" s="1"/>
  <c r="H27" i="42"/>
  <c r="H28" i="41"/>
  <c r="O21" i="93"/>
  <c r="O21" i="24" s="1"/>
  <c r="V22" i="93"/>
  <c r="V22" i="24" s="1"/>
  <c r="H41" i="95"/>
  <c r="U26" i="93"/>
  <c r="U26" i="24" s="1"/>
  <c r="U28" i="93"/>
  <c r="U28" i="24" s="1"/>
  <c r="U29" i="93"/>
  <c r="U29" i="24" s="1"/>
  <c r="O36" i="93"/>
  <c r="O36" i="24" s="1"/>
  <c r="T39" i="93"/>
  <c r="T39" i="24" s="1"/>
  <c r="S40" i="93"/>
  <c r="S40" i="24" s="1"/>
  <c r="Q42" i="93"/>
  <c r="Q42" i="24" s="1"/>
  <c r="V45" i="93"/>
  <c r="V45" i="24" s="1"/>
  <c r="U46" i="93"/>
  <c r="U46" i="24" s="1"/>
  <c r="H43" i="56"/>
  <c r="Q61" i="93"/>
  <c r="Q61" i="24" s="1"/>
  <c r="H45" i="54"/>
  <c r="U66" i="93"/>
  <c r="U66" i="24" s="1"/>
  <c r="U68" i="93"/>
  <c r="U68" i="24" s="1"/>
  <c r="U70" i="93"/>
  <c r="U70" i="24" s="1"/>
  <c r="H46" i="95"/>
  <c r="H47" i="95"/>
  <c r="H48" i="95"/>
  <c r="H49" i="95"/>
  <c r="H50" i="95"/>
  <c r="U83" i="93"/>
  <c r="U83" i="24" s="1"/>
  <c r="H52" i="95"/>
  <c r="H53" i="95"/>
  <c r="U86" i="93"/>
  <c r="U86" i="24" s="1"/>
  <c r="U87" i="93"/>
  <c r="U87" i="24" s="1"/>
  <c r="U91" i="93"/>
  <c r="U91" i="24" s="1"/>
  <c r="U92" i="93"/>
  <c r="U92" i="24" s="1"/>
  <c r="U93" i="93"/>
  <c r="U93" i="24" s="1"/>
  <c r="U95" i="93"/>
  <c r="U95" i="24" s="1"/>
  <c r="U97" i="93"/>
  <c r="U97" i="24" s="1"/>
  <c r="U100" i="93"/>
  <c r="U100" i="24" s="1"/>
  <c r="U103" i="93"/>
  <c r="U103" i="24" s="1"/>
  <c r="U106" i="93"/>
  <c r="U106" i="24" s="1"/>
  <c r="U107" i="93"/>
  <c r="U107" i="24" s="1"/>
  <c r="U109" i="93"/>
  <c r="U109" i="24" s="1"/>
  <c r="U113" i="93"/>
  <c r="U113" i="24" s="1"/>
  <c r="U114" i="93"/>
  <c r="U114" i="24" s="1"/>
  <c r="H38" i="56"/>
  <c r="U32" i="93"/>
  <c r="U32" i="24" s="1"/>
  <c r="H45" i="56"/>
  <c r="O68" i="93"/>
  <c r="O68" i="24" s="1"/>
  <c r="H52" i="53"/>
  <c r="O107" i="93"/>
  <c r="O107" i="24" s="1"/>
  <c r="O110" i="93"/>
  <c r="O110" i="24" s="1"/>
  <c r="H36" i="55"/>
  <c r="H37" i="55"/>
  <c r="H38" i="55"/>
  <c r="Q9" i="93"/>
  <c r="Q9" i="24" s="1"/>
  <c r="H40" i="55"/>
  <c r="Q12" i="93"/>
  <c r="Q12" i="24" s="1"/>
  <c r="H23" i="41"/>
  <c r="V15" i="93"/>
  <c r="V15" i="24" s="1"/>
  <c r="Q20" i="93"/>
  <c r="Q20" i="24" s="1"/>
  <c r="V23" i="93"/>
  <c r="V23" i="24" s="1"/>
  <c r="V26" i="93"/>
  <c r="V26" i="24" s="1"/>
  <c r="V30" i="93"/>
  <c r="V30" i="24" s="1"/>
  <c r="P36" i="93"/>
  <c r="P36" i="24" s="1"/>
  <c r="S41" i="93"/>
  <c r="S41" i="24" s="1"/>
  <c r="V46" i="93"/>
  <c r="V46" i="24" s="1"/>
  <c r="S49" i="93"/>
  <c r="S49" i="24" s="1"/>
  <c r="R51" i="93"/>
  <c r="R51" i="24" s="1"/>
  <c r="R52" i="93"/>
  <c r="R52" i="24" s="1"/>
  <c r="R54" i="93"/>
  <c r="R54" i="24" s="1"/>
  <c r="R55" i="93"/>
  <c r="R55" i="24" s="1"/>
  <c r="R57" i="93"/>
  <c r="R57" i="24" s="1"/>
  <c r="R58" i="93"/>
  <c r="R58" i="24" s="1"/>
  <c r="R60" i="93"/>
  <c r="R60" i="24" s="1"/>
  <c r="H45" i="55"/>
  <c r="H44" i="81"/>
  <c r="V66" i="93"/>
  <c r="V66" i="24" s="1"/>
  <c r="V68" i="93"/>
  <c r="V68" i="24" s="1"/>
  <c r="V74" i="93"/>
  <c r="V74" i="24" s="1"/>
  <c r="V75" i="93"/>
  <c r="V75" i="24" s="1"/>
  <c r="H46" i="97"/>
  <c r="V77" i="93"/>
  <c r="V77" i="24" s="1"/>
  <c r="H47" i="97"/>
  <c r="H48" i="97"/>
  <c r="V81" i="93"/>
  <c r="V81" i="24" s="1"/>
  <c r="V82" i="93"/>
  <c r="V82" i="24" s="1"/>
  <c r="V83" i="93"/>
  <c r="V83" i="24" s="1"/>
  <c r="H52" i="97"/>
  <c r="H53" i="97"/>
  <c r="V86" i="93"/>
  <c r="V86" i="24" s="1"/>
  <c r="H55" i="97"/>
  <c r="V90" i="93"/>
  <c r="V90" i="24" s="1"/>
  <c r="V92" i="93"/>
  <c r="V92" i="24" s="1"/>
  <c r="V95" i="93"/>
  <c r="V95" i="24" s="1"/>
  <c r="V96" i="93"/>
  <c r="V96" i="24" s="1"/>
  <c r="V99" i="93"/>
  <c r="V99" i="24" s="1"/>
  <c r="H56" i="97"/>
  <c r="V105" i="93"/>
  <c r="V105" i="24" s="1"/>
  <c r="V106" i="93"/>
  <c r="V106" i="24" s="1"/>
  <c r="V108" i="93"/>
  <c r="V108" i="24" s="1"/>
  <c r="V109" i="93"/>
  <c r="V109" i="24" s="1"/>
  <c r="V111" i="93"/>
  <c r="V111" i="24" s="1"/>
  <c r="V113" i="93"/>
  <c r="V113" i="24" s="1"/>
  <c r="D14" i="78"/>
  <c r="D8" i="85"/>
  <c r="D8" i="96"/>
  <c r="L14" i="78"/>
  <c r="E14" i="78"/>
  <c r="D8" i="38"/>
  <c r="H14" i="78"/>
  <c r="D8" i="44"/>
  <c r="D8" i="80"/>
  <c r="I14" i="78"/>
  <c r="R62" i="93"/>
  <c r="R62" i="24" s="1"/>
  <c r="R24" i="93"/>
  <c r="R24" i="24" s="1"/>
  <c r="T101" i="93"/>
  <c r="T101" i="24" s="1"/>
  <c r="O37" i="93"/>
  <c r="O37" i="24" s="1"/>
  <c r="T50" i="93"/>
  <c r="T50" i="24" s="1"/>
  <c r="O115" i="93"/>
  <c r="O115" i="24" s="1"/>
  <c r="S11" i="93"/>
  <c r="S11" i="24" s="1"/>
  <c r="S88" i="93"/>
  <c r="S88" i="24" s="1"/>
  <c r="R11" i="93"/>
  <c r="R11" i="24" s="1"/>
  <c r="Q24" i="93"/>
  <c r="Q24" i="24" s="1"/>
  <c r="V37" i="93"/>
  <c r="V37" i="24" s="1"/>
  <c r="S50" i="93"/>
  <c r="S50" i="24" s="1"/>
  <c r="O64" i="93"/>
  <c r="O64" i="24" s="1"/>
  <c r="R88" i="93"/>
  <c r="R88" i="24" s="1"/>
  <c r="S101" i="93"/>
  <c r="S101" i="24" s="1"/>
  <c r="T11" i="93"/>
  <c r="T11" i="24" s="1"/>
  <c r="S24" i="93"/>
  <c r="S24" i="24" s="1"/>
  <c r="P37" i="93"/>
  <c r="P37" i="24" s="1"/>
  <c r="U50" i="93"/>
  <c r="U50" i="24" s="1"/>
  <c r="Q64" i="93"/>
  <c r="Q64" i="24" s="1"/>
  <c r="T88" i="93"/>
  <c r="T88" i="24" s="1"/>
  <c r="U101" i="93"/>
  <c r="U101" i="24" s="1"/>
  <c r="U11" i="93"/>
  <c r="U11" i="24" s="1"/>
  <c r="T24" i="93"/>
  <c r="T24" i="24" s="1"/>
  <c r="Q37" i="93"/>
  <c r="Q37" i="24" s="1"/>
  <c r="V50" i="93"/>
  <c r="V50" i="24" s="1"/>
  <c r="Q62" i="93"/>
  <c r="Q62" i="24" s="1"/>
  <c r="R64" i="93"/>
  <c r="R64" i="24" s="1"/>
  <c r="V101" i="93"/>
  <c r="V101" i="24" s="1"/>
  <c r="V11" i="93"/>
  <c r="V11" i="24" s="1"/>
  <c r="U24" i="93"/>
  <c r="U24" i="24" s="1"/>
  <c r="R37" i="93"/>
  <c r="R37" i="24" s="1"/>
  <c r="O50" i="93"/>
  <c r="O50" i="24" s="1"/>
  <c r="S64" i="93"/>
  <c r="S64" i="24" s="1"/>
  <c r="V88" i="93"/>
  <c r="V88" i="24" s="1"/>
  <c r="O101" i="93"/>
  <c r="O101" i="24" s="1"/>
  <c r="O11" i="93"/>
  <c r="O11" i="24" s="1"/>
  <c r="V24" i="93"/>
  <c r="V24" i="24" s="1"/>
  <c r="S37" i="93"/>
  <c r="S37" i="24" s="1"/>
  <c r="P50" i="93"/>
  <c r="P50" i="24" s="1"/>
  <c r="S115" i="93"/>
  <c r="S115" i="24" s="1"/>
  <c r="T64" i="93"/>
  <c r="T64" i="24" s="1"/>
  <c r="O88" i="93"/>
  <c r="O88" i="24" s="1"/>
  <c r="P101" i="93"/>
  <c r="P101" i="24" s="1"/>
  <c r="P11" i="93"/>
  <c r="P11" i="24" s="1"/>
  <c r="O24" i="93"/>
  <c r="O24" i="24" s="1"/>
  <c r="T37" i="93"/>
  <c r="T37" i="24" s="1"/>
  <c r="Q50" i="93"/>
  <c r="Q50" i="24" s="1"/>
  <c r="P88" i="93"/>
  <c r="P88" i="24" s="1"/>
  <c r="Q101" i="93"/>
  <c r="Q101" i="24" s="1"/>
  <c r="Q11" i="93"/>
  <c r="Q11" i="24" s="1"/>
  <c r="P24" i="93"/>
  <c r="P24" i="24" s="1"/>
  <c r="R50" i="93"/>
  <c r="R50" i="24" s="1"/>
  <c r="V64" i="93"/>
  <c r="V64" i="24" s="1"/>
  <c r="Q88" i="93"/>
  <c r="Q88" i="24" s="1"/>
  <c r="R101" i="93"/>
  <c r="R101" i="24" s="1"/>
  <c r="P115" i="93"/>
  <c r="P115" i="24" s="1"/>
  <c r="T62" i="93"/>
  <c r="T62" i="24" s="1"/>
  <c r="O62" i="93"/>
  <c r="O62" i="24" s="1"/>
  <c r="Q115" i="93"/>
  <c r="Q115" i="24" s="1"/>
  <c r="R115" i="93"/>
  <c r="R115" i="24" s="1"/>
  <c r="T115" i="93"/>
  <c r="T115" i="24" s="1"/>
  <c r="H29" i="94" l="1"/>
  <c r="H28" i="42"/>
  <c r="H26" i="80"/>
  <c r="H26" i="64" s="1"/>
  <c r="H22" i="38"/>
  <c r="H25" i="80"/>
  <c r="H26" i="42"/>
  <c r="F32" i="46" s="1"/>
  <c r="H24" i="94"/>
  <c r="J24" i="64" s="1"/>
  <c r="H28" i="94"/>
  <c r="J28" i="64" s="1"/>
  <c r="H44" i="91"/>
  <c r="H44" i="56"/>
  <c r="H41" i="97"/>
  <c r="H27" i="44"/>
  <c r="E23" i="64"/>
  <c r="E29" i="46"/>
  <c r="H56" i="95"/>
  <c r="H30" i="96"/>
  <c r="H28" i="38"/>
  <c r="H51" i="81"/>
  <c r="H27" i="80"/>
  <c r="H39" i="95"/>
  <c r="H55" i="55"/>
  <c r="H51" i="55"/>
  <c r="H28" i="90"/>
  <c r="I22" i="64"/>
  <c r="I28" i="46"/>
  <c r="H37" i="91"/>
  <c r="H26" i="94"/>
  <c r="H29" i="42"/>
  <c r="H42" i="97"/>
  <c r="H22" i="64"/>
  <c r="H28" i="46"/>
  <c r="H44" i="53"/>
  <c r="U62" i="93"/>
  <c r="U62" i="24" s="1"/>
  <c r="H54" i="97"/>
  <c r="H51" i="97"/>
  <c r="H22" i="42"/>
  <c r="H25" i="94"/>
  <c r="H26" i="90"/>
  <c r="E33" i="46"/>
  <c r="E27" i="64"/>
  <c r="H23" i="96"/>
  <c r="D33" i="46"/>
  <c r="D27" i="64"/>
  <c r="H24" i="90"/>
  <c r="H39" i="97"/>
  <c r="H56" i="56"/>
  <c r="H54" i="56"/>
  <c r="H27" i="96"/>
  <c r="H24" i="80"/>
  <c r="H43" i="91"/>
  <c r="H22" i="44"/>
  <c r="H30" i="42"/>
  <c r="H40" i="81"/>
  <c r="H42" i="55"/>
  <c r="H41" i="54"/>
  <c r="H42" i="54"/>
  <c r="H30" i="38"/>
  <c r="H32" i="46"/>
  <c r="H29" i="38"/>
  <c r="H23" i="94"/>
  <c r="H47" i="53"/>
  <c r="AG8" i="64"/>
  <c r="AG12" i="64"/>
  <c r="E24" i="64"/>
  <c r="E30" i="46"/>
  <c r="H23" i="90"/>
  <c r="H38" i="95"/>
  <c r="H43" i="97"/>
  <c r="H41" i="55"/>
  <c r="H27" i="94"/>
  <c r="H25" i="42"/>
  <c r="H40" i="91"/>
  <c r="H36" i="91"/>
  <c r="H25" i="41"/>
  <c r="H26" i="44"/>
  <c r="H46" i="53"/>
  <c r="H39" i="53"/>
  <c r="H28" i="96"/>
  <c r="K28" i="64" s="1"/>
  <c r="H25" i="64"/>
  <c r="H31" i="46"/>
  <c r="H40" i="97"/>
  <c r="H45" i="95"/>
  <c r="H42" i="91"/>
  <c r="H25" i="44"/>
  <c r="E36" i="46"/>
  <c r="E30" i="64"/>
  <c r="H37" i="81"/>
  <c r="H50" i="97"/>
  <c r="H24" i="96"/>
  <c r="K24" i="64" s="1"/>
  <c r="H39" i="54"/>
  <c r="H25" i="38"/>
  <c r="H50" i="91"/>
  <c r="H30" i="94"/>
  <c r="D22" i="64"/>
  <c r="D28" i="46"/>
  <c r="H28" i="44"/>
  <c r="H30" i="90"/>
  <c r="E32" i="46"/>
  <c r="E26" i="64"/>
  <c r="H58" i="56"/>
  <c r="H49" i="56"/>
  <c r="H30" i="80"/>
  <c r="H26" i="38"/>
  <c r="H23" i="42"/>
  <c r="H29" i="44"/>
  <c r="U37" i="93"/>
  <c r="U37" i="24" s="1"/>
  <c r="H44" i="55"/>
  <c r="H43" i="81"/>
  <c r="H29" i="41"/>
  <c r="H25" i="96"/>
  <c r="H55" i="95"/>
  <c r="H51" i="95"/>
  <c r="E28" i="64"/>
  <c r="E34" i="46"/>
  <c r="H58" i="53"/>
  <c r="H22" i="94"/>
  <c r="H37" i="95"/>
  <c r="H30" i="44"/>
  <c r="H26" i="96"/>
  <c r="H24" i="44"/>
  <c r="H39" i="91"/>
  <c r="H24" i="42"/>
  <c r="U64" i="93"/>
  <c r="U64" i="24" s="1"/>
  <c r="U88" i="93"/>
  <c r="U88" i="24" s="1"/>
  <c r="P64" i="93"/>
  <c r="P64" i="24" s="1"/>
  <c r="H58" i="97"/>
  <c r="H49" i="97"/>
  <c r="H39" i="55"/>
  <c r="F27" i="64"/>
  <c r="F33" i="46"/>
  <c r="H58" i="91"/>
  <c r="H53" i="91"/>
  <c r="H49" i="91"/>
  <c r="I31" i="46"/>
  <c r="I25" i="64"/>
  <c r="H40" i="53"/>
  <c r="H36" i="53"/>
  <c r="H42" i="95"/>
  <c r="J29" i="64"/>
  <c r="K22" i="64"/>
  <c r="H43" i="53"/>
  <c r="H29" i="90"/>
  <c r="H47" i="54"/>
  <c r="AH8" i="64"/>
  <c r="AH12" i="64"/>
  <c r="H28" i="80"/>
  <c r="H38" i="81"/>
  <c r="H49" i="53"/>
  <c r="E22" i="64"/>
  <c r="E28" i="46"/>
  <c r="F34" i="46"/>
  <c r="F28" i="64"/>
  <c r="H24" i="38"/>
  <c r="H58" i="95"/>
  <c r="H54" i="95"/>
  <c r="H42" i="53"/>
  <c r="D29" i="46"/>
  <c r="D23" i="64"/>
  <c r="H29" i="96"/>
  <c r="H45" i="97"/>
  <c r="H41" i="53"/>
  <c r="H40" i="95"/>
  <c r="H36" i="95"/>
  <c r="H58" i="55"/>
  <c r="H52" i="55"/>
  <c r="H29" i="80"/>
  <c r="H23" i="80"/>
  <c r="H38" i="91"/>
  <c r="I33" i="46"/>
  <c r="I27" i="64"/>
  <c r="H23" i="44"/>
  <c r="D24" i="80"/>
  <c r="T8" i="96"/>
  <c r="T8" i="80"/>
  <c r="I11" i="50"/>
  <c r="D11" i="50"/>
  <c r="T8" i="85"/>
  <c r="D24" i="38"/>
  <c r="D24" i="41"/>
  <c r="T8" i="44"/>
  <c r="H11" i="50"/>
  <c r="T8" i="38"/>
  <c r="E11" i="50"/>
  <c r="U115" i="93"/>
  <c r="U115" i="24" s="1"/>
  <c r="P62" i="93"/>
  <c r="P62" i="24" s="1"/>
  <c r="F26" i="64" l="1"/>
  <c r="H31" i="41"/>
  <c r="D24" i="98"/>
  <c r="H59" i="56"/>
  <c r="H31" i="80"/>
  <c r="H31" i="64" s="1"/>
  <c r="AG15" i="64"/>
  <c r="G23" i="64"/>
  <c r="G29" i="46"/>
  <c r="H29" i="64"/>
  <c r="H35" i="46"/>
  <c r="I35" i="46"/>
  <c r="I29" i="64"/>
  <c r="K26" i="64"/>
  <c r="H30" i="64"/>
  <c r="H36" i="46"/>
  <c r="D25" i="64"/>
  <c r="D31" i="46"/>
  <c r="G25" i="64"/>
  <c r="G31" i="46"/>
  <c r="D29" i="64"/>
  <c r="D35" i="46"/>
  <c r="F30" i="64"/>
  <c r="F36" i="46"/>
  <c r="I24" i="64"/>
  <c r="I30" i="46"/>
  <c r="I26" i="64"/>
  <c r="I32" i="46"/>
  <c r="K29" i="64"/>
  <c r="H59" i="97"/>
  <c r="G22" i="64"/>
  <c r="G28" i="46"/>
  <c r="H31" i="44"/>
  <c r="G30" i="64"/>
  <c r="G36" i="46"/>
  <c r="K25" i="64"/>
  <c r="F25" i="64"/>
  <c r="F31" i="46"/>
  <c r="F29" i="64"/>
  <c r="F35" i="46"/>
  <c r="H27" i="64"/>
  <c r="H33" i="46"/>
  <c r="D24" i="64"/>
  <c r="D30" i="46"/>
  <c r="E24" i="46"/>
  <c r="E26" i="46" s="1"/>
  <c r="E31" i="64"/>
  <c r="H28" i="64"/>
  <c r="H34" i="46"/>
  <c r="H59" i="53"/>
  <c r="F24" i="64"/>
  <c r="F30" i="46"/>
  <c r="I36" i="46"/>
  <c r="I30" i="64"/>
  <c r="G26" i="64"/>
  <c r="G32" i="46"/>
  <c r="I28" i="64"/>
  <c r="I34" i="46"/>
  <c r="H31" i="96"/>
  <c r="K31" i="64" s="1"/>
  <c r="E35" i="46"/>
  <c r="E29" i="64"/>
  <c r="G34" i="46"/>
  <c r="G28" i="64"/>
  <c r="J30" i="64"/>
  <c r="J27" i="64"/>
  <c r="K23" i="64"/>
  <c r="J25" i="64"/>
  <c r="J26" i="64"/>
  <c r="H44" i="54"/>
  <c r="AH15" i="64"/>
  <c r="J22" i="64"/>
  <c r="H31" i="94"/>
  <c r="J31" i="64" s="1"/>
  <c r="G29" i="64"/>
  <c r="G35" i="46"/>
  <c r="H31" i="38"/>
  <c r="E31" i="46"/>
  <c r="E25" i="64"/>
  <c r="D36" i="46"/>
  <c r="D30" i="64"/>
  <c r="H59" i="81"/>
  <c r="H24" i="64"/>
  <c r="H30" i="46"/>
  <c r="G24" i="64"/>
  <c r="G30" i="46"/>
  <c r="F23" i="64"/>
  <c r="F29" i="46"/>
  <c r="H59" i="55"/>
  <c r="H59" i="91"/>
  <c r="I29" i="46"/>
  <c r="I23" i="64"/>
  <c r="J23" i="64"/>
  <c r="K27" i="64"/>
  <c r="F22" i="64"/>
  <c r="F28" i="46"/>
  <c r="H31" i="42"/>
  <c r="D28" i="64"/>
  <c r="D34" i="46"/>
  <c r="H29" i="46"/>
  <c r="H23" i="64"/>
  <c r="D32" i="46"/>
  <c r="D26" i="64"/>
  <c r="H44" i="95"/>
  <c r="H31" i="90"/>
  <c r="K30" i="64"/>
  <c r="G27" i="64"/>
  <c r="G33" i="46"/>
  <c r="D8" i="41"/>
  <c r="F14" i="78"/>
  <c r="G14" i="78"/>
  <c r="D8" i="42"/>
  <c r="E30" i="50"/>
  <c r="D24" i="44"/>
  <c r="D24" i="42"/>
  <c r="J14" i="78"/>
  <c r="D8" i="90"/>
  <c r="D30" i="50"/>
  <c r="D8" i="94"/>
  <c r="K14" i="78"/>
  <c r="D24" i="96"/>
  <c r="D24" i="90"/>
  <c r="H30" i="50"/>
  <c r="D24" i="94"/>
  <c r="H24" i="46" l="1"/>
  <c r="H26" i="46" s="1"/>
  <c r="H59" i="54"/>
  <c r="I24" i="46"/>
  <c r="I26" i="46" s="1"/>
  <c r="I31" i="64"/>
  <c r="H59" i="95"/>
  <c r="D31" i="64"/>
  <c r="D24" i="46"/>
  <c r="D26" i="46" s="1"/>
  <c r="F31" i="64"/>
  <c r="F24" i="46"/>
  <c r="F26" i="46" s="1"/>
  <c r="G24" i="46"/>
  <c r="G26" i="46" s="1"/>
  <c r="G31" i="64"/>
  <c r="J11" i="50"/>
  <c r="T8" i="90"/>
  <c r="I30" i="50"/>
  <c r="F30" i="50"/>
  <c r="G11" i="50"/>
  <c r="T8" i="42"/>
  <c r="T8" i="94"/>
  <c r="G30" i="50"/>
  <c r="F11" i="50"/>
  <c r="T8" i="41"/>
  <c r="D11" i="98" l="1"/>
  <c r="M19" i="78"/>
  <c r="P11" i="98" l="1"/>
  <c r="T11" i="98" l="1"/>
  <c r="Q10" i="99" l="1"/>
  <c r="P11" i="85" l="1"/>
  <c r="P11" i="90"/>
  <c r="P11" i="38"/>
  <c r="P11" i="41"/>
  <c r="P11" i="42"/>
  <c r="P11" i="44"/>
  <c r="P11" i="80"/>
  <c r="P27" i="42" l="1"/>
  <c r="P27" i="80"/>
  <c r="P27" i="44"/>
  <c r="P27" i="90"/>
  <c r="P27" i="38"/>
  <c r="P27" i="94"/>
  <c r="P27" i="41"/>
  <c r="P27" i="98"/>
  <c r="L33" i="49" l="1"/>
  <c r="Q10" i="53"/>
  <c r="J33" i="49"/>
  <c r="E33" i="49"/>
  <c r="H33" i="49"/>
  <c r="I33" i="49"/>
  <c r="P27" i="96"/>
  <c r="D33" i="49"/>
  <c r="G33" i="49"/>
  <c r="F33" i="49"/>
  <c r="Q10" i="54"/>
  <c r="K33" i="49" l="1"/>
  <c r="Q10" i="55"/>
  <c r="Q10" i="56" l="1"/>
  <c r="Q10" i="81" l="1"/>
  <c r="Q10" i="91" l="1"/>
  <c r="Q10" i="95" l="1"/>
  <c r="Q10" i="97" l="1"/>
  <c r="N11" i="95" l="1"/>
  <c r="T11" i="95" s="1"/>
  <c r="K23" i="32"/>
  <c r="N11" i="91"/>
  <c r="T11" i="91" s="1"/>
  <c r="J23" i="32"/>
  <c r="N11" i="81"/>
  <c r="T11" i="81" s="1"/>
  <c r="I23" i="32"/>
  <c r="N11" i="56"/>
  <c r="T11" i="56" s="1"/>
  <c r="H23" i="32"/>
  <c r="N11" i="55"/>
  <c r="T11" i="55" s="1"/>
  <c r="G23" i="32"/>
  <c r="N11" i="54"/>
  <c r="T11" i="54" s="1"/>
  <c r="F23" i="32"/>
  <c r="N11" i="86"/>
  <c r="T11" i="86" s="1"/>
  <c r="D23" i="32"/>
  <c r="E23" i="32"/>
  <c r="N11" i="53"/>
  <c r="T11" i="53" s="1"/>
  <c r="N11" i="97"/>
  <c r="T11" i="97" s="1"/>
  <c r="L23" i="32"/>
  <c r="L24" i="32" l="1"/>
  <c r="K24" i="32"/>
  <c r="J24" i="32"/>
  <c r="I24" i="32"/>
  <c r="H24" i="32"/>
  <c r="G24" i="32"/>
  <c r="F24" i="32"/>
  <c r="E24" i="32"/>
  <c r="D24" i="32"/>
  <c r="E194" i="32" l="1"/>
  <c r="D195" i="32"/>
  <c r="L194" i="32"/>
  <c r="K195" i="32"/>
  <c r="J195" i="32"/>
  <c r="I194" i="32"/>
  <c r="H195" i="32"/>
  <c r="H194" i="32"/>
  <c r="G194" i="32"/>
  <c r="E195" i="32"/>
  <c r="L195" i="32"/>
  <c r="K194" i="32"/>
  <c r="J194" i="32"/>
  <c r="I195" i="32"/>
  <c r="G195" i="32"/>
  <c r="D194" i="32"/>
  <c r="F195" i="32"/>
  <c r="F194" i="32"/>
  <c r="Q11" i="85" l="1"/>
  <c r="P11" i="96"/>
  <c r="P11" i="94"/>
  <c r="V228" i="32"/>
  <c r="U228" i="32"/>
  <c r="V227" i="32"/>
  <c r="U227" i="32"/>
  <c r="V195" i="32"/>
  <c r="U195" i="32"/>
  <c r="T195" i="32"/>
  <c r="S195" i="32"/>
  <c r="R195" i="32"/>
  <c r="Q195" i="32"/>
  <c r="P195" i="32"/>
  <c r="O195" i="32"/>
  <c r="V194" i="32"/>
  <c r="U194" i="32"/>
  <c r="T194" i="32"/>
  <c r="S194" i="32"/>
  <c r="R194" i="32"/>
  <c r="Q194" i="32"/>
  <c r="P194" i="32"/>
  <c r="O194" i="32"/>
  <c r="V164" i="32"/>
  <c r="U164" i="32"/>
  <c r="T164" i="32"/>
  <c r="S164" i="32"/>
  <c r="R164" i="32"/>
  <c r="Q164" i="32"/>
  <c r="P164" i="32"/>
  <c r="O164" i="32"/>
  <c r="V163" i="32"/>
  <c r="U163" i="32"/>
  <c r="T163" i="32"/>
  <c r="S163" i="32"/>
  <c r="R163" i="32"/>
  <c r="Q163" i="32"/>
  <c r="P163" i="32"/>
  <c r="O163" i="32"/>
  <c r="V162" i="32"/>
  <c r="U162" i="32"/>
  <c r="T162" i="32"/>
  <c r="S162" i="32"/>
  <c r="R162" i="32"/>
  <c r="Q162" i="32"/>
  <c r="P162" i="32"/>
  <c r="O162" i="32"/>
  <c r="V151" i="32"/>
  <c r="U151" i="32"/>
  <c r="V150" i="32"/>
  <c r="U150" i="32"/>
  <c r="T150" i="32"/>
  <c r="S150" i="32"/>
  <c r="V149" i="32"/>
  <c r="U149" i="32"/>
  <c r="V148" i="32"/>
  <c r="V147" i="32"/>
  <c r="V146" i="32"/>
  <c r="V145" i="32"/>
  <c r="V144" i="32"/>
  <c r="V142" i="32"/>
  <c r="U142" i="32"/>
  <c r="V137" i="32"/>
  <c r="U137" i="32"/>
  <c r="V134" i="32"/>
  <c r="V133" i="32"/>
  <c r="Q58" i="32" l="1"/>
  <c r="R58" i="32"/>
  <c r="S58" i="32"/>
  <c r="T58" i="32"/>
  <c r="U58" i="32"/>
  <c r="V58" i="32"/>
  <c r="P58" i="32"/>
  <c r="T149" i="32"/>
  <c r="T151" i="32"/>
  <c r="O29" i="90"/>
  <c r="O150" i="32"/>
  <c r="O149" i="32"/>
  <c r="P150" i="32"/>
  <c r="O28" i="41"/>
  <c r="O29" i="38"/>
  <c r="O151" i="32"/>
  <c r="P149" i="32"/>
  <c r="Q150" i="32"/>
  <c r="O28" i="42"/>
  <c r="P151" i="32"/>
  <c r="O29" i="41"/>
  <c r="Q149" i="32"/>
  <c r="R150" i="32"/>
  <c r="O28" i="44"/>
  <c r="Q151" i="32"/>
  <c r="O29" i="42"/>
  <c r="R149" i="32"/>
  <c r="R151" i="32"/>
  <c r="O29" i="44"/>
  <c r="S149" i="32"/>
  <c r="S151" i="32"/>
  <c r="O29" i="80"/>
  <c r="U136" i="32"/>
  <c r="U138" i="32"/>
  <c r="O29" i="94"/>
  <c r="V136" i="32"/>
  <c r="O29" i="96"/>
  <c r="V138" i="32"/>
  <c r="D11" i="90"/>
  <c r="J19" i="78"/>
  <c r="T129" i="32"/>
  <c r="D11" i="94"/>
  <c r="K19" i="78"/>
  <c r="U129" i="32"/>
  <c r="D19" i="78"/>
  <c r="D11" i="85"/>
  <c r="D11" i="96"/>
  <c r="L19" i="78"/>
  <c r="V129" i="32"/>
  <c r="D11" i="38"/>
  <c r="E19" i="78"/>
  <c r="D11" i="41"/>
  <c r="F19" i="78"/>
  <c r="G19" i="78"/>
  <c r="D11" i="42"/>
  <c r="D11" i="44"/>
  <c r="H19" i="78"/>
  <c r="D11" i="80"/>
  <c r="I19" i="78"/>
  <c r="V131" i="32"/>
  <c r="V132" i="32"/>
  <c r="V135" i="32"/>
  <c r="V139" i="32"/>
  <c r="U123" i="32"/>
  <c r="O36" i="95"/>
  <c r="O28" i="94"/>
  <c r="O36" i="97"/>
  <c r="O28" i="96"/>
  <c r="V123" i="32"/>
  <c r="N36" i="97"/>
  <c r="V6" i="32"/>
  <c r="S34" i="32"/>
  <c r="N29" i="80"/>
  <c r="U11" i="85"/>
  <c r="D14" i="49"/>
  <c r="T34" i="32"/>
  <c r="N29" i="90"/>
  <c r="U34" i="32"/>
  <c r="N29" i="94"/>
  <c r="N29" i="96"/>
  <c r="V34" i="32"/>
  <c r="N29" i="38"/>
  <c r="O34" i="32"/>
  <c r="P34" i="32"/>
  <c r="N29" i="41"/>
  <c r="Q34" i="32"/>
  <c r="N29" i="42"/>
  <c r="R34" i="32"/>
  <c r="N29" i="44"/>
  <c r="Q11" i="38"/>
  <c r="V178" i="32"/>
  <c r="Q11" i="41"/>
  <c r="P160" i="32"/>
  <c r="U184" i="32"/>
  <c r="V170" i="32"/>
  <c r="V208" i="32"/>
  <c r="S142" i="32"/>
  <c r="T134" i="32"/>
  <c r="S159" i="32"/>
  <c r="U148" i="32"/>
  <c r="V186" i="32"/>
  <c r="R146" i="32"/>
  <c r="T142" i="32"/>
  <c r="V210" i="32"/>
  <c r="Q147" i="32"/>
  <c r="Q155" i="32"/>
  <c r="T157" i="32"/>
  <c r="P168" i="32"/>
  <c r="R147" i="32"/>
  <c r="R155" i="32"/>
  <c r="O174" i="32"/>
  <c r="O146" i="32"/>
  <c r="S147" i="32"/>
  <c r="S155" i="32"/>
  <c r="O159" i="32"/>
  <c r="Q165" i="32"/>
  <c r="U134" i="32"/>
  <c r="T144" i="32"/>
  <c r="P146" i="32"/>
  <c r="T147" i="32"/>
  <c r="T155" i="32"/>
  <c r="O157" i="32"/>
  <c r="T133" i="32"/>
  <c r="O142" i="32"/>
  <c r="Q146" i="32"/>
  <c r="T148" i="32"/>
  <c r="U155" i="32"/>
  <c r="P157" i="32"/>
  <c r="P142" i="32"/>
  <c r="V155" i="32"/>
  <c r="Q157" i="32"/>
  <c r="T160" i="32"/>
  <c r="V173" i="32"/>
  <c r="Q142" i="32"/>
  <c r="O147" i="32"/>
  <c r="V152" i="32"/>
  <c r="O155" i="32"/>
  <c r="R157" i="32"/>
  <c r="V160" i="32"/>
  <c r="P161" i="32"/>
  <c r="R142" i="32"/>
  <c r="T146" i="32"/>
  <c r="P147" i="32"/>
  <c r="P155" i="32"/>
  <c r="S157" i="32"/>
  <c r="P178" i="32"/>
  <c r="O184" i="32"/>
  <c r="P186" i="32"/>
  <c r="R187" i="32"/>
  <c r="S188" i="32"/>
  <c r="O206" i="32"/>
  <c r="S208" i="32"/>
  <c r="P211" i="32"/>
  <c r="T216" i="32"/>
  <c r="T159" i="32"/>
  <c r="Q168" i="32"/>
  <c r="P174" i="32"/>
  <c r="Q178" i="32"/>
  <c r="P184" i="32"/>
  <c r="S187" i="32"/>
  <c r="O192" i="32"/>
  <c r="P206" i="32"/>
  <c r="O210" i="32"/>
  <c r="Q211" i="32"/>
  <c r="V161" i="32"/>
  <c r="S165" i="32"/>
  <c r="O173" i="32"/>
  <c r="Q174" i="32"/>
  <c r="R178" i="32"/>
  <c r="O182" i="32"/>
  <c r="Q184" i="32"/>
  <c r="R186" i="32"/>
  <c r="T187" i="32"/>
  <c r="U188" i="32"/>
  <c r="P192" i="32"/>
  <c r="Q206" i="32"/>
  <c r="P210" i="32"/>
  <c r="O160" i="32"/>
  <c r="O161" i="32"/>
  <c r="T165" i="32"/>
  <c r="S168" i="32"/>
  <c r="O170" i="32"/>
  <c r="P173" i="32"/>
  <c r="R174" i="32"/>
  <c r="S178" i="32"/>
  <c r="P182" i="32"/>
  <c r="R184" i="32"/>
  <c r="Q192" i="32"/>
  <c r="R206" i="32"/>
  <c r="Q210" i="32"/>
  <c r="S211" i="32"/>
  <c r="O216" i="32"/>
  <c r="T168" i="32"/>
  <c r="P170" i="32"/>
  <c r="P172" i="32"/>
  <c r="Q173" i="32"/>
  <c r="T178" i="32"/>
  <c r="Q182" i="32"/>
  <c r="S184" i="32"/>
  <c r="T186" i="32"/>
  <c r="R192" i="32"/>
  <c r="S206" i="32"/>
  <c r="O208" i="32"/>
  <c r="T211" i="32"/>
  <c r="P216" i="32"/>
  <c r="P159" i="32"/>
  <c r="Q160" i="32"/>
  <c r="Q161" i="32"/>
  <c r="Q170" i="32"/>
  <c r="Q172" i="32"/>
  <c r="R173" i="32"/>
  <c r="R182" i="32"/>
  <c r="T184" i="32"/>
  <c r="U186" i="32"/>
  <c r="O187" i="32"/>
  <c r="T206" i="32"/>
  <c r="P208" i="32"/>
  <c r="S210" i="32"/>
  <c r="Q159" i="32"/>
  <c r="R160" i="32"/>
  <c r="O165" i="32"/>
  <c r="V168" i="32"/>
  <c r="R170" i="32"/>
  <c r="R172" i="32"/>
  <c r="S173" i="32"/>
  <c r="Q188" i="32"/>
  <c r="T192" i="32"/>
  <c r="U206" i="32"/>
  <c r="Q208" i="32"/>
  <c r="T210" i="32"/>
  <c r="P212" i="32"/>
  <c r="R216" i="32"/>
  <c r="P165" i="32"/>
  <c r="O168" i="32"/>
  <c r="S170" i="32"/>
  <c r="S172" i="32"/>
  <c r="T173" i="32"/>
  <c r="T182" i="32"/>
  <c r="O186" i="32"/>
  <c r="Q187" i="32"/>
  <c r="R188" i="32"/>
  <c r="R208" i="32"/>
  <c r="U210" i="32"/>
  <c r="O211" i="32"/>
  <c r="S216" i="32"/>
  <c r="R209" i="32"/>
  <c r="U216" i="32" l="1"/>
  <c r="V216" i="32"/>
  <c r="Q216" i="32"/>
  <c r="U211" i="32"/>
  <c r="V206" i="32"/>
  <c r="T208" i="32"/>
  <c r="R211" i="32"/>
  <c r="V211" i="32"/>
  <c r="R210" i="32"/>
  <c r="U208" i="32"/>
  <c r="U212" i="32"/>
  <c r="T193" i="32"/>
  <c r="O46" i="91"/>
  <c r="O46" i="53"/>
  <c r="O193" i="32"/>
  <c r="P193" i="32"/>
  <c r="O46" i="54"/>
  <c r="R193" i="32"/>
  <c r="O46" i="56"/>
  <c r="O46" i="97"/>
  <c r="V193" i="32"/>
  <c r="O24" i="80"/>
  <c r="U192" i="32"/>
  <c r="V192" i="32"/>
  <c r="S192" i="32"/>
  <c r="U182" i="32"/>
  <c r="P187" i="32"/>
  <c r="U187" i="32"/>
  <c r="V187" i="32"/>
  <c r="S182" i="32"/>
  <c r="S186" i="32"/>
  <c r="T188" i="32"/>
  <c r="Q186" i="32"/>
  <c r="V188" i="32"/>
  <c r="P188" i="32"/>
  <c r="V182" i="32"/>
  <c r="T172" i="32"/>
  <c r="U168" i="32"/>
  <c r="U172" i="32"/>
  <c r="O172" i="32"/>
  <c r="R168" i="32"/>
  <c r="U170" i="32"/>
  <c r="U173" i="32"/>
  <c r="V172" i="32"/>
  <c r="T170" i="32"/>
  <c r="V174" i="32"/>
  <c r="O178" i="32"/>
  <c r="U178" i="32"/>
  <c r="R165" i="32"/>
  <c r="U159" i="32"/>
  <c r="S160" i="32"/>
  <c r="U161" i="32"/>
  <c r="U160" i="32"/>
  <c r="V159" i="32"/>
  <c r="R159" i="32"/>
  <c r="U165" i="32"/>
  <c r="U157" i="32"/>
  <c r="V165" i="32"/>
  <c r="U147" i="32"/>
  <c r="S152" i="32"/>
  <c r="S144" i="32"/>
  <c r="S146" i="32"/>
  <c r="G34" i="37"/>
  <c r="O24" i="38"/>
  <c r="O144" i="32"/>
  <c r="U144" i="32"/>
  <c r="S148" i="32"/>
  <c r="Q152" i="32"/>
  <c r="O30" i="42"/>
  <c r="O152" i="32"/>
  <c r="R152" i="32"/>
  <c r="Q148" i="32"/>
  <c r="U146" i="32"/>
  <c r="O22" i="90"/>
  <c r="I28" i="37" s="1"/>
  <c r="U152" i="32"/>
  <c r="R148" i="32"/>
  <c r="T152" i="32"/>
  <c r="O30" i="90"/>
  <c r="P152" i="32"/>
  <c r="O30" i="41"/>
  <c r="Q144" i="32"/>
  <c r="O24" i="42"/>
  <c r="E34" i="37"/>
  <c r="P144" i="32"/>
  <c r="O24" i="41"/>
  <c r="R144" i="32"/>
  <c r="O24" i="44"/>
  <c r="P148" i="32"/>
  <c r="O26" i="41"/>
  <c r="F34" i="37"/>
  <c r="P129" i="32"/>
  <c r="O22" i="41"/>
  <c r="O129" i="32"/>
  <c r="O22" i="38"/>
  <c r="D27" i="94"/>
  <c r="T11" i="80"/>
  <c r="I14" i="50"/>
  <c r="T11" i="38"/>
  <c r="E14" i="50"/>
  <c r="S129" i="32"/>
  <c r="D27" i="90"/>
  <c r="D27" i="98"/>
  <c r="T11" i="44"/>
  <c r="H14" i="50"/>
  <c r="T11" i="94"/>
  <c r="D27" i="42"/>
  <c r="D27" i="38"/>
  <c r="D27" i="41"/>
  <c r="G14" i="50"/>
  <c r="T11" i="42"/>
  <c r="Q129" i="32"/>
  <c r="O22" i="42"/>
  <c r="D27" i="96"/>
  <c r="T11" i="96"/>
  <c r="R129" i="32"/>
  <c r="O22" i="44"/>
  <c r="D14" i="50"/>
  <c r="D27" i="80"/>
  <c r="D27" i="44"/>
  <c r="F14" i="50"/>
  <c r="T11" i="41"/>
  <c r="J14" i="50"/>
  <c r="T11" i="90"/>
  <c r="U131" i="32"/>
  <c r="T131" i="32"/>
  <c r="U133" i="32"/>
  <c r="U139" i="32"/>
  <c r="O30" i="94"/>
  <c r="O37" i="97"/>
  <c r="V124" i="32"/>
  <c r="T125" i="32"/>
  <c r="O38" i="91"/>
  <c r="U125" i="32"/>
  <c r="O38" i="95"/>
  <c r="O38" i="97"/>
  <c r="V125" i="32"/>
  <c r="S124" i="32"/>
  <c r="O37" i="81"/>
  <c r="T124" i="32"/>
  <c r="O37" i="91"/>
  <c r="U124" i="32"/>
  <c r="O37" i="95"/>
  <c r="S125" i="32"/>
  <c r="O38" i="81"/>
  <c r="T8" i="32"/>
  <c r="N38" i="91"/>
  <c r="S7" i="32"/>
  <c r="N37" i="81"/>
  <c r="U8" i="32"/>
  <c r="N38" i="95"/>
  <c r="S8" i="32"/>
  <c r="N38" i="81"/>
  <c r="S6" i="32"/>
  <c r="N36" i="81"/>
  <c r="N28" i="80"/>
  <c r="U6" i="32"/>
  <c r="N36" i="95"/>
  <c r="N38" i="97"/>
  <c r="V8" i="32"/>
  <c r="T7" i="32"/>
  <c r="N37" i="91"/>
  <c r="N37" i="97"/>
  <c r="V7" i="32"/>
  <c r="U7" i="32"/>
  <c r="N37" i="95"/>
  <c r="V24" i="32"/>
  <c r="E35" i="37"/>
  <c r="I35" i="37"/>
  <c r="S23" i="32"/>
  <c r="N41" i="81"/>
  <c r="N9" i="86"/>
  <c r="D9" i="32"/>
  <c r="U11" i="41"/>
  <c r="F14" i="49"/>
  <c r="N41" i="53"/>
  <c r="O23" i="32"/>
  <c r="U23" i="32"/>
  <c r="N41" i="95"/>
  <c r="S9" i="32"/>
  <c r="N39" i="81"/>
  <c r="N9" i="56"/>
  <c r="H9" i="32"/>
  <c r="P24" i="32"/>
  <c r="Q23" i="32"/>
  <c r="N41" i="55"/>
  <c r="D35" i="37"/>
  <c r="T23" i="32"/>
  <c r="N41" i="91"/>
  <c r="N41" i="97"/>
  <c r="V23" i="32"/>
  <c r="U11" i="38"/>
  <c r="E14" i="49"/>
  <c r="G35" i="37"/>
  <c r="P23" i="32"/>
  <c r="N41" i="54"/>
  <c r="R23" i="32"/>
  <c r="N41" i="56"/>
  <c r="U24" i="32"/>
  <c r="T24" i="32"/>
  <c r="S24" i="32"/>
  <c r="K35" i="37"/>
  <c r="H35" i="37"/>
  <c r="R24" i="32"/>
  <c r="Q24" i="32"/>
  <c r="O24" i="32"/>
  <c r="F35" i="37"/>
  <c r="J35" i="37"/>
  <c r="T145" i="32"/>
  <c r="P171" i="32"/>
  <c r="P158" i="32"/>
  <c r="S171" i="32"/>
  <c r="T158" i="32"/>
  <c r="R158" i="32"/>
  <c r="O171" i="32"/>
  <c r="R185" i="32"/>
  <c r="O212" i="32"/>
  <c r="Q11" i="42"/>
  <c r="O22" i="80" l="1"/>
  <c r="H28" i="37" s="1"/>
  <c r="O30" i="38"/>
  <c r="O24" i="90"/>
  <c r="O22" i="94"/>
  <c r="O30" i="96"/>
  <c r="O30" i="44"/>
  <c r="G36" i="37" s="1"/>
  <c r="O24" i="94"/>
  <c r="J30" i="37" s="1"/>
  <c r="T209" i="32"/>
  <c r="O209" i="32"/>
  <c r="Q209" i="32"/>
  <c r="V209" i="32"/>
  <c r="S209" i="32"/>
  <c r="R212" i="32"/>
  <c r="S212" i="32"/>
  <c r="P209" i="32"/>
  <c r="T212" i="32"/>
  <c r="U209" i="32"/>
  <c r="S193" i="32"/>
  <c r="O46" i="81"/>
  <c r="U193" i="32"/>
  <c r="O46" i="95"/>
  <c r="Q193" i="32"/>
  <c r="O46" i="55"/>
  <c r="O30" i="80"/>
  <c r="P185" i="32"/>
  <c r="V184" i="32"/>
  <c r="O188" i="32"/>
  <c r="O185" i="32"/>
  <c r="T185" i="32"/>
  <c r="V185" i="32"/>
  <c r="U185" i="32"/>
  <c r="O22" i="96"/>
  <c r="S185" i="32"/>
  <c r="Q185" i="32"/>
  <c r="T174" i="32"/>
  <c r="V171" i="32"/>
  <c r="T171" i="32"/>
  <c r="U174" i="32"/>
  <c r="R171" i="32"/>
  <c r="S174" i="32"/>
  <c r="U171" i="32"/>
  <c r="Q171" i="32"/>
  <c r="T161" i="32"/>
  <c r="U158" i="32"/>
  <c r="S158" i="32"/>
  <c r="V157" i="32"/>
  <c r="Q158" i="32"/>
  <c r="V158" i="32"/>
  <c r="O158" i="32"/>
  <c r="E32" i="37"/>
  <c r="I36" i="37"/>
  <c r="U145" i="32"/>
  <c r="S145" i="32"/>
  <c r="G30" i="37"/>
  <c r="H30" i="37"/>
  <c r="P145" i="32"/>
  <c r="D36" i="37"/>
  <c r="R145" i="32"/>
  <c r="F30" i="37"/>
  <c r="D30" i="37"/>
  <c r="F36" i="37"/>
  <c r="E30" i="37"/>
  <c r="E36" i="37"/>
  <c r="O145" i="32"/>
  <c r="E33" i="50"/>
  <c r="F28" i="37"/>
  <c r="D33" i="50"/>
  <c r="G33" i="50"/>
  <c r="G28" i="37"/>
  <c r="F33" i="50"/>
  <c r="H33" i="50"/>
  <c r="D28" i="37"/>
  <c r="I33" i="50"/>
  <c r="E28" i="37"/>
  <c r="I30" i="37"/>
  <c r="U132" i="32"/>
  <c r="J36" i="37"/>
  <c r="T123" i="32"/>
  <c r="O36" i="91"/>
  <c r="O28" i="90"/>
  <c r="S123" i="32"/>
  <c r="O36" i="81"/>
  <c r="O28" i="80"/>
  <c r="H34" i="37" s="1"/>
  <c r="T6" i="32"/>
  <c r="N36" i="91"/>
  <c r="N28" i="90"/>
  <c r="R9" i="32"/>
  <c r="N39" i="56"/>
  <c r="N39" i="53"/>
  <c r="O9" i="32"/>
  <c r="N9" i="54"/>
  <c r="F9" i="32"/>
  <c r="N9" i="97"/>
  <c r="L9" i="32"/>
  <c r="N39" i="97"/>
  <c r="V9" i="32"/>
  <c r="N9" i="81"/>
  <c r="I9" i="32"/>
  <c r="Q9" i="32"/>
  <c r="N39" i="55"/>
  <c r="N9" i="95"/>
  <c r="K9" i="32"/>
  <c r="N9" i="91"/>
  <c r="J9" i="32"/>
  <c r="P9" i="32"/>
  <c r="N39" i="54"/>
  <c r="T9" i="32"/>
  <c r="N39" i="91"/>
  <c r="E9" i="32"/>
  <c r="N9" i="53"/>
  <c r="T9" i="56"/>
  <c r="N9" i="55"/>
  <c r="G9" i="32"/>
  <c r="U11" i="42"/>
  <c r="G14" i="49"/>
  <c r="T9" i="86"/>
  <c r="Q11" i="44"/>
  <c r="H36" i="37" l="1"/>
  <c r="O25" i="38"/>
  <c r="O25" i="44"/>
  <c r="K36" i="37"/>
  <c r="J28" i="37"/>
  <c r="O25" i="80"/>
  <c r="H31" i="37" s="1"/>
  <c r="O25" i="41"/>
  <c r="E31" i="37" s="1"/>
  <c r="Q212" i="32"/>
  <c r="O26" i="42"/>
  <c r="V212" i="32"/>
  <c r="O26" i="96"/>
  <c r="K28" i="37"/>
  <c r="O24" i="96"/>
  <c r="K30" i="37" s="1"/>
  <c r="O25" i="96"/>
  <c r="K31" i="37" s="1"/>
  <c r="S161" i="32"/>
  <c r="O26" i="80"/>
  <c r="R161" i="32"/>
  <c r="O26" i="44"/>
  <c r="G31" i="37"/>
  <c r="D31" i="37"/>
  <c r="O26" i="38"/>
  <c r="O148" i="32"/>
  <c r="O25" i="94"/>
  <c r="J31" i="37" s="1"/>
  <c r="Q145" i="32"/>
  <c r="O25" i="42"/>
  <c r="T132" i="32"/>
  <c r="O25" i="90"/>
  <c r="T135" i="32"/>
  <c r="O26" i="90"/>
  <c r="U135" i="32"/>
  <c r="O26" i="94"/>
  <c r="I34" i="37"/>
  <c r="U11" i="44"/>
  <c r="H14" i="49"/>
  <c r="T9" i="55"/>
  <c r="T9" i="97"/>
  <c r="T9" i="81"/>
  <c r="T9" i="54"/>
  <c r="T9" i="53"/>
  <c r="U9" i="32"/>
  <c r="N39" i="95"/>
  <c r="T9" i="91"/>
  <c r="T9" i="95"/>
  <c r="Q11" i="80"/>
  <c r="K32" i="37" l="1"/>
  <c r="F32" i="37"/>
  <c r="G32" i="37"/>
  <c r="H32" i="37"/>
  <c r="D32" i="37"/>
  <c r="F31" i="37"/>
  <c r="I32" i="37"/>
  <c r="J32" i="37"/>
  <c r="I31" i="37"/>
  <c r="U11" i="80"/>
  <c r="I14" i="49"/>
  <c r="Q11" i="90"/>
  <c r="U11" i="90" l="1"/>
  <c r="J14" i="49"/>
  <c r="Q11" i="94"/>
  <c r="U11" i="94" l="1"/>
  <c r="K14" i="49"/>
  <c r="Q11" i="96"/>
  <c r="U11" i="96" l="1"/>
  <c r="L14" i="49"/>
  <c r="Q11" i="98"/>
  <c r="U11" i="98" l="1"/>
  <c r="M14" i="49"/>
  <c r="N11" i="85" l="1"/>
  <c r="O58" i="32"/>
  <c r="T11" i="85" l="1"/>
  <c r="D14" i="37"/>
  <c r="D58" i="32"/>
  <c r="N27" i="98" l="1"/>
  <c r="U226" i="32" l="1"/>
  <c r="S226" i="32"/>
  <c r="Q226" i="32"/>
  <c r="R213" i="32"/>
  <c r="O109" i="32"/>
  <c r="V96" i="32"/>
  <c r="U96" i="32"/>
  <c r="V226" i="32" l="1"/>
  <c r="U113" i="32"/>
  <c r="N58" i="95"/>
  <c r="N28" i="94"/>
  <c r="V109" i="32"/>
  <c r="N27" i="96"/>
  <c r="T109" i="32"/>
  <c r="U109" i="32"/>
  <c r="N27" i="94"/>
  <c r="T226" i="32"/>
  <c r="S213" i="32"/>
  <c r="O27" i="80"/>
  <c r="R226" i="32"/>
  <c r="O27" i="44"/>
  <c r="P109" i="32"/>
  <c r="Q109" i="32"/>
  <c r="P226" i="32"/>
  <c r="O96" i="32"/>
  <c r="N27" i="38"/>
  <c r="O214" i="32"/>
  <c r="O28" i="38"/>
  <c r="J34" i="37" l="1"/>
  <c r="D34" i="37"/>
  <c r="O27" i="98" l="1"/>
  <c r="L33" i="37" l="1"/>
  <c r="N28" i="98"/>
  <c r="L34" i="37" s="1"/>
  <c r="N58" i="99"/>
  <c r="O213" i="32" l="1"/>
  <c r="T213" i="32" l="1"/>
  <c r="O27" i="90"/>
  <c r="O27" i="94"/>
  <c r="U213" i="32"/>
  <c r="V213" i="32"/>
  <c r="O27" i="96"/>
  <c r="T96" i="32"/>
  <c r="N27" i="90"/>
  <c r="R96" i="32"/>
  <c r="N27" i="44"/>
  <c r="N27" i="80"/>
  <c r="S96" i="32"/>
  <c r="P96" i="32"/>
  <c r="N27" i="41"/>
  <c r="Q96" i="32"/>
  <c r="N27" i="42"/>
  <c r="Q213" i="32"/>
  <c r="O27" i="42"/>
  <c r="P213" i="32"/>
  <c r="O27" i="41"/>
  <c r="O226" i="32"/>
  <c r="O27" i="38"/>
  <c r="N28" i="96"/>
  <c r="V113" i="32"/>
  <c r="N58" i="97"/>
  <c r="K33" i="37" l="1"/>
  <c r="J33" i="37"/>
  <c r="I33" i="37"/>
  <c r="H33" i="37"/>
  <c r="G33" i="37"/>
  <c r="F33" i="37"/>
  <c r="E33" i="37"/>
  <c r="D33" i="37"/>
  <c r="K34" i="37"/>
  <c r="P123" i="10" l="1"/>
  <c r="Q123" i="10"/>
  <c r="R123" i="10"/>
  <c r="S123" i="10"/>
  <c r="T123" i="10"/>
  <c r="U123" i="10"/>
  <c r="V123" i="10"/>
  <c r="W123" i="10"/>
  <c r="P124" i="10"/>
  <c r="Q124" i="10"/>
  <c r="R124" i="10"/>
  <c r="S124" i="10"/>
  <c r="T124" i="10"/>
  <c r="U124" i="10"/>
  <c r="V124" i="10"/>
  <c r="W124" i="10"/>
  <c r="P125" i="10"/>
  <c r="Q125" i="10"/>
  <c r="R125" i="10"/>
  <c r="S125" i="10"/>
  <c r="T125" i="10"/>
  <c r="U125" i="10"/>
  <c r="V125" i="10"/>
  <c r="W125" i="10"/>
  <c r="P126" i="10"/>
  <c r="Q126" i="10"/>
  <c r="R126" i="10"/>
  <c r="S126" i="10"/>
  <c r="T126" i="10"/>
  <c r="U126" i="10"/>
  <c r="V126" i="10"/>
  <c r="W126" i="10"/>
  <c r="P127" i="10"/>
  <c r="Q127" i="10"/>
  <c r="R127" i="10"/>
  <c r="S127" i="10"/>
  <c r="T127" i="10"/>
  <c r="U127" i="10"/>
  <c r="V127" i="10"/>
  <c r="W127" i="10"/>
  <c r="P128" i="10"/>
  <c r="P128" i="78" s="1"/>
  <c r="Q128" i="10"/>
  <c r="Q128" i="78" s="1"/>
  <c r="R128" i="10"/>
  <c r="R128" i="78" s="1"/>
  <c r="S128" i="10"/>
  <c r="S128" i="78" s="1"/>
  <c r="T128" i="10"/>
  <c r="T128" i="78" s="1"/>
  <c r="U128" i="10"/>
  <c r="U128" i="78" s="1"/>
  <c r="V128" i="10"/>
  <c r="V128" i="78" s="1"/>
  <c r="W128" i="10"/>
  <c r="W128" i="78" s="1"/>
  <c r="P129" i="10"/>
  <c r="Q129" i="10"/>
  <c r="R129" i="10"/>
  <c r="S129" i="10"/>
  <c r="T129" i="10"/>
  <c r="U129" i="10"/>
  <c r="V129" i="10"/>
  <c r="W129" i="10"/>
  <c r="P130" i="10"/>
  <c r="Q130" i="10"/>
  <c r="R130" i="10"/>
  <c r="S130" i="10"/>
  <c r="T130" i="10"/>
  <c r="U130" i="10"/>
  <c r="V130" i="10"/>
  <c r="W130" i="10"/>
  <c r="P131" i="10"/>
  <c r="Q131" i="10"/>
  <c r="R131" i="10"/>
  <c r="S131" i="10"/>
  <c r="T131" i="10"/>
  <c r="U131" i="10"/>
  <c r="V131" i="10"/>
  <c r="W131" i="10"/>
  <c r="P132" i="10"/>
  <c r="Q132" i="10"/>
  <c r="R132" i="10"/>
  <c r="S132" i="10"/>
  <c r="T132" i="10"/>
  <c r="U132" i="10"/>
  <c r="V132" i="10"/>
  <c r="W132" i="10"/>
  <c r="P133" i="10"/>
  <c r="P133" i="78" s="1"/>
  <c r="Q133" i="10"/>
  <c r="Q133" i="78" s="1"/>
  <c r="R133" i="10"/>
  <c r="R133" i="78" s="1"/>
  <c r="S133" i="10"/>
  <c r="S133" i="78" s="1"/>
  <c r="T133" i="10"/>
  <c r="T133" i="78" s="1"/>
  <c r="U133" i="10"/>
  <c r="U133" i="78" s="1"/>
  <c r="V133" i="10"/>
  <c r="V133" i="78" s="1"/>
  <c r="W133" i="10"/>
  <c r="W133" i="78" s="1"/>
  <c r="P134" i="10"/>
  <c r="P134" i="78" s="1"/>
  <c r="Q134" i="10"/>
  <c r="Q134" i="78" s="1"/>
  <c r="R134" i="10"/>
  <c r="R134" i="78" s="1"/>
  <c r="S134" i="10"/>
  <c r="S134" i="78" s="1"/>
  <c r="T134" i="10"/>
  <c r="T134" i="78" s="1"/>
  <c r="U134" i="10"/>
  <c r="U134" i="78" s="1"/>
  <c r="V134" i="10"/>
  <c r="V134" i="78" s="1"/>
  <c r="W134" i="10"/>
  <c r="W134" i="78" s="1"/>
  <c r="P135" i="10"/>
  <c r="Q135" i="10"/>
  <c r="R135" i="10"/>
  <c r="S135" i="10"/>
  <c r="T135" i="10"/>
  <c r="U135" i="10"/>
  <c r="V135" i="10"/>
  <c r="W135" i="10"/>
  <c r="P136" i="10"/>
  <c r="Q136" i="10"/>
  <c r="R136" i="10"/>
  <c r="S136" i="10"/>
  <c r="T136" i="10"/>
  <c r="U136" i="10"/>
  <c r="V136" i="10"/>
  <c r="W136" i="10"/>
  <c r="P137" i="10"/>
  <c r="Q137" i="10"/>
  <c r="R137" i="10"/>
  <c r="S137" i="10"/>
  <c r="T137" i="10"/>
  <c r="U137" i="10"/>
  <c r="V137" i="10"/>
  <c r="W137" i="10"/>
  <c r="P138" i="10"/>
  <c r="Q138" i="10"/>
  <c r="R138" i="10"/>
  <c r="S138" i="10"/>
  <c r="T138" i="10"/>
  <c r="U138" i="10"/>
  <c r="V138" i="10"/>
  <c r="W138" i="10"/>
  <c r="P139" i="10"/>
  <c r="Q139" i="10"/>
  <c r="R139" i="10"/>
  <c r="S139" i="10"/>
  <c r="T139" i="10"/>
  <c r="U139" i="10"/>
  <c r="V139" i="10"/>
  <c r="W139" i="10"/>
  <c r="P140" i="10"/>
  <c r="Q140" i="10"/>
  <c r="R140" i="10"/>
  <c r="S140" i="10"/>
  <c r="T140" i="10"/>
  <c r="U140" i="10"/>
  <c r="V140" i="10"/>
  <c r="W140" i="10"/>
  <c r="P141" i="10"/>
  <c r="P141" i="78" s="1"/>
  <c r="Q141" i="10"/>
  <c r="Q141" i="78" s="1"/>
  <c r="R141" i="10"/>
  <c r="R141" i="78" s="1"/>
  <c r="S141" i="10"/>
  <c r="S141" i="78" s="1"/>
  <c r="T141" i="10"/>
  <c r="T141" i="78" s="1"/>
  <c r="U141" i="10"/>
  <c r="U141" i="78" s="1"/>
  <c r="V141" i="10"/>
  <c r="V141" i="78" s="1"/>
  <c r="W141" i="10"/>
  <c r="W141" i="78" s="1"/>
  <c r="P142" i="10"/>
  <c r="P142" i="78" s="1"/>
  <c r="Q142" i="10"/>
  <c r="Q142" i="78" s="1"/>
  <c r="R142" i="10"/>
  <c r="R142" i="78" s="1"/>
  <c r="S142" i="10"/>
  <c r="S142" i="78" s="1"/>
  <c r="T142" i="10"/>
  <c r="T142" i="78" s="1"/>
  <c r="U142" i="10"/>
  <c r="U142" i="78" s="1"/>
  <c r="V142" i="10"/>
  <c r="V142" i="78" s="1"/>
  <c r="W142" i="10"/>
  <c r="W142" i="78" s="1"/>
  <c r="P143" i="10"/>
  <c r="P143" i="78" s="1"/>
  <c r="Q143" i="10"/>
  <c r="Q143" i="78" s="1"/>
  <c r="R143" i="10"/>
  <c r="R143" i="78" s="1"/>
  <c r="S143" i="10"/>
  <c r="S143" i="78" s="1"/>
  <c r="T143" i="10"/>
  <c r="T143" i="78" s="1"/>
  <c r="U143" i="10"/>
  <c r="U143" i="78" s="1"/>
  <c r="V143" i="10"/>
  <c r="V143" i="78" s="1"/>
  <c r="W143" i="10"/>
  <c r="W143" i="78" s="1"/>
  <c r="P144" i="10"/>
  <c r="P144" i="78" s="1"/>
  <c r="Q144" i="10"/>
  <c r="Q144" i="78" s="1"/>
  <c r="R144" i="10"/>
  <c r="R144" i="78" s="1"/>
  <c r="S144" i="10"/>
  <c r="S144" i="78" s="1"/>
  <c r="T144" i="10"/>
  <c r="T144" i="78" s="1"/>
  <c r="U144" i="10"/>
  <c r="U144" i="78" s="1"/>
  <c r="V144" i="10"/>
  <c r="V144" i="78" s="1"/>
  <c r="W144" i="10"/>
  <c r="W144" i="78" s="1"/>
  <c r="P145" i="10"/>
  <c r="P145" i="78" s="1"/>
  <c r="Q145" i="10"/>
  <c r="Q145" i="78" s="1"/>
  <c r="R145" i="10"/>
  <c r="R145" i="78" s="1"/>
  <c r="S145" i="10"/>
  <c r="S145" i="78" s="1"/>
  <c r="T145" i="10"/>
  <c r="T145" i="78" s="1"/>
  <c r="U145" i="10"/>
  <c r="U145" i="78" s="1"/>
  <c r="V145" i="10"/>
  <c r="V145" i="78" s="1"/>
  <c r="W145" i="10"/>
  <c r="W145" i="78" s="1"/>
  <c r="P146" i="10"/>
  <c r="P146" i="78" s="1"/>
  <c r="Q146" i="10"/>
  <c r="Q146" i="78" s="1"/>
  <c r="R146" i="10"/>
  <c r="R146" i="78" s="1"/>
  <c r="S146" i="10"/>
  <c r="S146" i="78" s="1"/>
  <c r="T146" i="10"/>
  <c r="T146" i="78" s="1"/>
  <c r="U146" i="10"/>
  <c r="U146" i="78" s="1"/>
  <c r="V146" i="10"/>
  <c r="V146" i="78" s="1"/>
  <c r="W146" i="10"/>
  <c r="W146" i="78" s="1"/>
  <c r="P147" i="10"/>
  <c r="P147" i="78" s="1"/>
  <c r="Q147" i="10"/>
  <c r="Q147" i="78" s="1"/>
  <c r="R147" i="10"/>
  <c r="R147" i="78" s="1"/>
  <c r="S147" i="10"/>
  <c r="S147" i="78" s="1"/>
  <c r="T147" i="10"/>
  <c r="T147" i="78" s="1"/>
  <c r="U147" i="10"/>
  <c r="U147" i="78" s="1"/>
  <c r="V147" i="10"/>
  <c r="V147" i="78" s="1"/>
  <c r="W147" i="10"/>
  <c r="W147" i="78" s="1"/>
  <c r="P148" i="10"/>
  <c r="P148" i="78" s="1"/>
  <c r="Q148" i="10"/>
  <c r="Q148" i="78" s="1"/>
  <c r="R148" i="10"/>
  <c r="R148" i="78" s="1"/>
  <c r="S148" i="10"/>
  <c r="S148" i="78" s="1"/>
  <c r="T148" i="10"/>
  <c r="T148" i="78" s="1"/>
  <c r="U148" i="10"/>
  <c r="U148" i="78" s="1"/>
  <c r="V148" i="10"/>
  <c r="V148" i="78" s="1"/>
  <c r="W148" i="10"/>
  <c r="W148" i="78" s="1"/>
  <c r="P149" i="10"/>
  <c r="P149" i="78" s="1"/>
  <c r="Q149" i="10"/>
  <c r="Q149" i="78" s="1"/>
  <c r="R149" i="10"/>
  <c r="R149" i="78" s="1"/>
  <c r="S149" i="10"/>
  <c r="S149" i="78" s="1"/>
  <c r="T149" i="10"/>
  <c r="T149" i="78" s="1"/>
  <c r="U149" i="10"/>
  <c r="U149" i="78" s="1"/>
  <c r="V149" i="10"/>
  <c r="V149" i="78" s="1"/>
  <c r="W149" i="10"/>
  <c r="W149" i="78" s="1"/>
  <c r="P150" i="10"/>
  <c r="P150" i="78" s="1"/>
  <c r="Q150" i="10"/>
  <c r="Q150" i="78" s="1"/>
  <c r="R150" i="10"/>
  <c r="R150" i="78" s="1"/>
  <c r="S150" i="10"/>
  <c r="S150" i="78" s="1"/>
  <c r="T150" i="10"/>
  <c r="T150" i="78" s="1"/>
  <c r="U150" i="10"/>
  <c r="U150" i="78" s="1"/>
  <c r="V150" i="10"/>
  <c r="V150" i="78" s="1"/>
  <c r="W150" i="10"/>
  <c r="W150" i="78" s="1"/>
  <c r="P151" i="10"/>
  <c r="P151" i="78" s="1"/>
  <c r="Q151" i="10"/>
  <c r="Q151" i="78" s="1"/>
  <c r="R151" i="10"/>
  <c r="R151" i="78" s="1"/>
  <c r="S151" i="10"/>
  <c r="S151" i="78" s="1"/>
  <c r="T151" i="10"/>
  <c r="T151" i="78" s="1"/>
  <c r="U151" i="10"/>
  <c r="U151" i="78" s="1"/>
  <c r="V151" i="10"/>
  <c r="V151" i="78" s="1"/>
  <c r="W151" i="10"/>
  <c r="W151" i="78" s="1"/>
  <c r="P152" i="10"/>
  <c r="P152" i="78" s="1"/>
  <c r="Q152" i="10"/>
  <c r="Q152" i="78" s="1"/>
  <c r="R152" i="10"/>
  <c r="R152" i="78" s="1"/>
  <c r="S152" i="10"/>
  <c r="S152" i="78" s="1"/>
  <c r="T152" i="10"/>
  <c r="T152" i="78" s="1"/>
  <c r="U152" i="10"/>
  <c r="U152" i="78" s="1"/>
  <c r="V152" i="10"/>
  <c r="V152" i="78" s="1"/>
  <c r="W152" i="10"/>
  <c r="W152" i="78" s="1"/>
  <c r="P153" i="10"/>
  <c r="Q153" i="10"/>
  <c r="R153" i="10"/>
  <c r="S153" i="10"/>
  <c r="T153" i="10"/>
  <c r="U153" i="10"/>
  <c r="V153" i="10"/>
  <c r="W153" i="10"/>
  <c r="P154" i="10"/>
  <c r="P154" i="78" s="1"/>
  <c r="Q154" i="10"/>
  <c r="Q154" i="78" s="1"/>
  <c r="R154" i="10"/>
  <c r="R154" i="78" s="1"/>
  <c r="S154" i="10"/>
  <c r="S154" i="78" s="1"/>
  <c r="T154" i="10"/>
  <c r="T154" i="78" s="1"/>
  <c r="U154" i="10"/>
  <c r="U154" i="78" s="1"/>
  <c r="V154" i="10"/>
  <c r="V154" i="78" s="1"/>
  <c r="W154" i="10"/>
  <c r="W154" i="78" s="1"/>
  <c r="P155" i="10"/>
  <c r="P155" i="78" s="1"/>
  <c r="Q155" i="10"/>
  <c r="Q155" i="78" s="1"/>
  <c r="R155" i="10"/>
  <c r="R155" i="78" s="1"/>
  <c r="S155" i="10"/>
  <c r="S155" i="78" s="1"/>
  <c r="T155" i="10"/>
  <c r="T155" i="78" s="1"/>
  <c r="U155" i="10"/>
  <c r="U155" i="78" s="1"/>
  <c r="V155" i="10"/>
  <c r="V155" i="78" s="1"/>
  <c r="W155" i="10"/>
  <c r="W155" i="78" s="1"/>
  <c r="P156" i="10"/>
  <c r="P156" i="78" s="1"/>
  <c r="Q156" i="10"/>
  <c r="Q156" i="78" s="1"/>
  <c r="R156" i="10"/>
  <c r="R156" i="78" s="1"/>
  <c r="S156" i="10"/>
  <c r="S156" i="78" s="1"/>
  <c r="T156" i="10"/>
  <c r="T156" i="78" s="1"/>
  <c r="U156" i="10"/>
  <c r="U156" i="78" s="1"/>
  <c r="V156" i="10"/>
  <c r="V156" i="78" s="1"/>
  <c r="W156" i="10"/>
  <c r="W156" i="78" s="1"/>
  <c r="P157" i="10"/>
  <c r="P157" i="78" s="1"/>
  <c r="Q157" i="10"/>
  <c r="Q157" i="78" s="1"/>
  <c r="R157" i="10"/>
  <c r="R157" i="78" s="1"/>
  <c r="S157" i="10"/>
  <c r="S157" i="78" s="1"/>
  <c r="T157" i="10"/>
  <c r="T157" i="78" s="1"/>
  <c r="U157" i="10"/>
  <c r="U157" i="78" s="1"/>
  <c r="V157" i="10"/>
  <c r="V157" i="78" s="1"/>
  <c r="W157" i="10"/>
  <c r="W157" i="78" s="1"/>
  <c r="P158" i="10"/>
  <c r="P158" i="78" s="1"/>
  <c r="Q158" i="10"/>
  <c r="Q158" i="78" s="1"/>
  <c r="R158" i="10"/>
  <c r="R158" i="78" s="1"/>
  <c r="S158" i="10"/>
  <c r="S158" i="78" s="1"/>
  <c r="T158" i="10"/>
  <c r="T158" i="78" s="1"/>
  <c r="U158" i="10"/>
  <c r="U158" i="78" s="1"/>
  <c r="V158" i="10"/>
  <c r="V158" i="78" s="1"/>
  <c r="W158" i="10"/>
  <c r="W158" i="78" s="1"/>
  <c r="P159" i="10"/>
  <c r="P159" i="78" s="1"/>
  <c r="Q159" i="10"/>
  <c r="Q159" i="78" s="1"/>
  <c r="R159" i="10"/>
  <c r="R159" i="78" s="1"/>
  <c r="S159" i="10"/>
  <c r="S159" i="78" s="1"/>
  <c r="T159" i="10"/>
  <c r="T159" i="78" s="1"/>
  <c r="U159" i="10"/>
  <c r="U159" i="78" s="1"/>
  <c r="V159" i="10"/>
  <c r="V159" i="78" s="1"/>
  <c r="W159" i="10"/>
  <c r="W159" i="78" s="1"/>
  <c r="P160" i="10"/>
  <c r="P160" i="78" s="1"/>
  <c r="Q160" i="10"/>
  <c r="Q160" i="78" s="1"/>
  <c r="R160" i="10"/>
  <c r="R160" i="78" s="1"/>
  <c r="S160" i="10"/>
  <c r="S160" i="78" s="1"/>
  <c r="T160" i="10"/>
  <c r="T160" i="78" s="1"/>
  <c r="U160" i="10"/>
  <c r="U160" i="78" s="1"/>
  <c r="V160" i="10"/>
  <c r="V160" i="78" s="1"/>
  <c r="W160" i="10"/>
  <c r="W160" i="78" s="1"/>
  <c r="P161" i="10"/>
  <c r="P161" i="78" s="1"/>
  <c r="Q161" i="10"/>
  <c r="Q161" i="78" s="1"/>
  <c r="R161" i="10"/>
  <c r="R161" i="78" s="1"/>
  <c r="S161" i="10"/>
  <c r="S161" i="78" s="1"/>
  <c r="T161" i="10"/>
  <c r="T161" i="78" s="1"/>
  <c r="U161" i="10"/>
  <c r="U161" i="78" s="1"/>
  <c r="V161" i="10"/>
  <c r="V161" i="78" s="1"/>
  <c r="W161" i="10"/>
  <c r="W161" i="78" s="1"/>
  <c r="P162" i="10"/>
  <c r="P162" i="78" s="1"/>
  <c r="Q162" i="10"/>
  <c r="Q162" i="78" s="1"/>
  <c r="R162" i="10"/>
  <c r="R162" i="78" s="1"/>
  <c r="S162" i="10"/>
  <c r="S162" i="78" s="1"/>
  <c r="T162" i="10"/>
  <c r="T162" i="78" s="1"/>
  <c r="U162" i="10"/>
  <c r="U162" i="78" s="1"/>
  <c r="V162" i="10"/>
  <c r="V162" i="78" s="1"/>
  <c r="W162" i="10"/>
  <c r="W162" i="78" s="1"/>
  <c r="P163" i="10"/>
  <c r="P163" i="78" s="1"/>
  <c r="Q163" i="10"/>
  <c r="Q163" i="78" s="1"/>
  <c r="R163" i="10"/>
  <c r="R163" i="78" s="1"/>
  <c r="S163" i="10"/>
  <c r="S163" i="78" s="1"/>
  <c r="T163" i="10"/>
  <c r="T163" i="78" s="1"/>
  <c r="U163" i="10"/>
  <c r="U163" i="78" s="1"/>
  <c r="V163" i="10"/>
  <c r="V163" i="78" s="1"/>
  <c r="W163" i="10"/>
  <c r="W163" i="78" s="1"/>
  <c r="P164" i="10"/>
  <c r="P164" i="78" s="1"/>
  <c r="Q164" i="10"/>
  <c r="Q164" i="78" s="1"/>
  <c r="R164" i="10"/>
  <c r="R164" i="78" s="1"/>
  <c r="S164" i="10"/>
  <c r="S164" i="78" s="1"/>
  <c r="T164" i="10"/>
  <c r="T164" i="78" s="1"/>
  <c r="U164" i="10"/>
  <c r="U164" i="78" s="1"/>
  <c r="V164" i="10"/>
  <c r="V164" i="78" s="1"/>
  <c r="W164" i="10"/>
  <c r="W164" i="78" s="1"/>
  <c r="P165" i="10"/>
  <c r="P165" i="78" s="1"/>
  <c r="Q165" i="10"/>
  <c r="Q165" i="78" s="1"/>
  <c r="R165" i="10"/>
  <c r="R165" i="78" s="1"/>
  <c r="S165" i="10"/>
  <c r="S165" i="78" s="1"/>
  <c r="T165" i="10"/>
  <c r="T165" i="78" s="1"/>
  <c r="U165" i="10"/>
  <c r="U165" i="78" s="1"/>
  <c r="V165" i="10"/>
  <c r="V165" i="78" s="1"/>
  <c r="W165" i="10"/>
  <c r="W165" i="78" s="1"/>
  <c r="P166" i="10"/>
  <c r="Q166" i="10"/>
  <c r="R166" i="10"/>
  <c r="S166" i="10"/>
  <c r="T166" i="10"/>
  <c r="U166" i="10"/>
  <c r="V166" i="10"/>
  <c r="W166" i="10"/>
  <c r="P167" i="10"/>
  <c r="Q167" i="10"/>
  <c r="R167" i="10"/>
  <c r="S167" i="10"/>
  <c r="T167" i="10"/>
  <c r="U167" i="10"/>
  <c r="V167" i="10"/>
  <c r="W167" i="10"/>
  <c r="P168" i="10"/>
  <c r="P168" i="78" s="1"/>
  <c r="Q168" i="10"/>
  <c r="Q168" i="78" s="1"/>
  <c r="R168" i="10"/>
  <c r="R168" i="78" s="1"/>
  <c r="S168" i="10"/>
  <c r="S168" i="78" s="1"/>
  <c r="T168" i="10"/>
  <c r="T168" i="78" s="1"/>
  <c r="U168" i="10"/>
  <c r="U168" i="78" s="1"/>
  <c r="V168" i="10"/>
  <c r="V168" i="78" s="1"/>
  <c r="W168" i="10"/>
  <c r="W168" i="78" s="1"/>
  <c r="P169" i="10"/>
  <c r="P169" i="78" s="1"/>
  <c r="Q169" i="10"/>
  <c r="Q169" i="78" s="1"/>
  <c r="R169" i="10"/>
  <c r="R169" i="78" s="1"/>
  <c r="S169" i="10"/>
  <c r="S169" i="78" s="1"/>
  <c r="T169" i="10"/>
  <c r="T169" i="78" s="1"/>
  <c r="U169" i="10"/>
  <c r="U169" i="78" s="1"/>
  <c r="V169" i="10"/>
  <c r="V169" i="78" s="1"/>
  <c r="W169" i="10"/>
  <c r="W169" i="78" s="1"/>
  <c r="P170" i="10"/>
  <c r="P170" i="78" s="1"/>
  <c r="Q170" i="10"/>
  <c r="Q170" i="78" s="1"/>
  <c r="R170" i="10"/>
  <c r="R170" i="78" s="1"/>
  <c r="S170" i="10"/>
  <c r="S170" i="78" s="1"/>
  <c r="T170" i="10"/>
  <c r="T170" i="78" s="1"/>
  <c r="U170" i="10"/>
  <c r="U170" i="78" s="1"/>
  <c r="V170" i="10"/>
  <c r="V170" i="78" s="1"/>
  <c r="W170" i="10"/>
  <c r="W170" i="78" s="1"/>
  <c r="P171" i="10"/>
  <c r="P171" i="78" s="1"/>
  <c r="Q171" i="10"/>
  <c r="Q171" i="78" s="1"/>
  <c r="R171" i="10"/>
  <c r="R171" i="78" s="1"/>
  <c r="S171" i="10"/>
  <c r="S171" i="78" s="1"/>
  <c r="T171" i="10"/>
  <c r="T171" i="78" s="1"/>
  <c r="U171" i="10"/>
  <c r="U171" i="78" s="1"/>
  <c r="V171" i="10"/>
  <c r="V171" i="78" s="1"/>
  <c r="W171" i="10"/>
  <c r="W171" i="78" s="1"/>
  <c r="P172" i="10"/>
  <c r="P172" i="78" s="1"/>
  <c r="Q172" i="10"/>
  <c r="Q172" i="78" s="1"/>
  <c r="R172" i="10"/>
  <c r="R172" i="78" s="1"/>
  <c r="S172" i="10"/>
  <c r="S172" i="78" s="1"/>
  <c r="T172" i="10"/>
  <c r="T172" i="78" s="1"/>
  <c r="U172" i="10"/>
  <c r="U172" i="78" s="1"/>
  <c r="V172" i="10"/>
  <c r="V172" i="78" s="1"/>
  <c r="W172" i="10"/>
  <c r="W172" i="78" s="1"/>
  <c r="P173" i="10"/>
  <c r="P173" i="78" s="1"/>
  <c r="Q173" i="10"/>
  <c r="Q173" i="78" s="1"/>
  <c r="R173" i="10"/>
  <c r="R173" i="78" s="1"/>
  <c r="S173" i="10"/>
  <c r="S173" i="78" s="1"/>
  <c r="T173" i="10"/>
  <c r="T173" i="78" s="1"/>
  <c r="U173" i="10"/>
  <c r="U173" i="78" s="1"/>
  <c r="V173" i="10"/>
  <c r="V173" i="78" s="1"/>
  <c r="W173" i="10"/>
  <c r="W173" i="78" s="1"/>
  <c r="P174" i="10"/>
  <c r="P174" i="78" s="1"/>
  <c r="Q174" i="10"/>
  <c r="Q174" i="78" s="1"/>
  <c r="R174" i="10"/>
  <c r="R174" i="78" s="1"/>
  <c r="S174" i="10"/>
  <c r="S174" i="78" s="1"/>
  <c r="T174" i="10"/>
  <c r="T174" i="78" s="1"/>
  <c r="U174" i="10"/>
  <c r="U174" i="78" s="1"/>
  <c r="V174" i="10"/>
  <c r="V174" i="78" s="1"/>
  <c r="W174" i="10"/>
  <c r="W174" i="78" s="1"/>
  <c r="P175" i="10"/>
  <c r="P175" i="78" s="1"/>
  <c r="Q175" i="10"/>
  <c r="Q175" i="78" s="1"/>
  <c r="R175" i="10"/>
  <c r="R175" i="78" s="1"/>
  <c r="S175" i="10"/>
  <c r="S175" i="78" s="1"/>
  <c r="T175" i="10"/>
  <c r="T175" i="78" s="1"/>
  <c r="U175" i="10"/>
  <c r="U175" i="78" s="1"/>
  <c r="V175" i="10"/>
  <c r="V175" i="78" s="1"/>
  <c r="W175" i="10"/>
  <c r="W175" i="78" s="1"/>
  <c r="P176" i="10"/>
  <c r="P176" i="78" s="1"/>
  <c r="Q176" i="10"/>
  <c r="Q176" i="78" s="1"/>
  <c r="R176" i="10"/>
  <c r="R176" i="78" s="1"/>
  <c r="S176" i="10"/>
  <c r="S176" i="78" s="1"/>
  <c r="T176" i="10"/>
  <c r="T176" i="78" s="1"/>
  <c r="U176" i="10"/>
  <c r="U176" i="78" s="1"/>
  <c r="V176" i="10"/>
  <c r="V176" i="78" s="1"/>
  <c r="W176" i="10"/>
  <c r="W176" i="78" s="1"/>
  <c r="P177" i="10"/>
  <c r="P177" i="78" s="1"/>
  <c r="Q177" i="10"/>
  <c r="Q177" i="78" s="1"/>
  <c r="R177" i="10"/>
  <c r="R177" i="78" s="1"/>
  <c r="S177" i="10"/>
  <c r="S177" i="78" s="1"/>
  <c r="T177" i="10"/>
  <c r="T177" i="78" s="1"/>
  <c r="U177" i="10"/>
  <c r="U177" i="78" s="1"/>
  <c r="V177" i="10"/>
  <c r="V177" i="78" s="1"/>
  <c r="W177" i="10"/>
  <c r="W177" i="78" s="1"/>
  <c r="P178" i="10"/>
  <c r="P178" i="78" s="1"/>
  <c r="Q178" i="10"/>
  <c r="Q178" i="78" s="1"/>
  <c r="R178" i="10"/>
  <c r="R178" i="78" s="1"/>
  <c r="S178" i="10"/>
  <c r="S178" i="78" s="1"/>
  <c r="T178" i="10"/>
  <c r="T178" i="78" s="1"/>
  <c r="U178" i="10"/>
  <c r="U178" i="78" s="1"/>
  <c r="V178" i="10"/>
  <c r="V178" i="78" s="1"/>
  <c r="W178" i="10"/>
  <c r="W178" i="78" s="1"/>
  <c r="P179" i="10"/>
  <c r="Q179" i="10"/>
  <c r="R179" i="10"/>
  <c r="S179" i="10"/>
  <c r="T179" i="10"/>
  <c r="U179" i="10"/>
  <c r="V179" i="10"/>
  <c r="W179" i="10"/>
  <c r="P180" i="10"/>
  <c r="Q180" i="10"/>
  <c r="R180" i="10"/>
  <c r="S180" i="10"/>
  <c r="T180" i="10"/>
  <c r="U180" i="10"/>
  <c r="V180" i="10"/>
  <c r="W180" i="10"/>
  <c r="P181" i="10"/>
  <c r="P181" i="78" s="1"/>
  <c r="Q181" i="10"/>
  <c r="Q181" i="78" s="1"/>
  <c r="R181" i="10"/>
  <c r="R181" i="78" s="1"/>
  <c r="S181" i="10"/>
  <c r="S181" i="78" s="1"/>
  <c r="T181" i="10"/>
  <c r="T181" i="78" s="1"/>
  <c r="U181" i="10"/>
  <c r="U181" i="78" s="1"/>
  <c r="V181" i="10"/>
  <c r="V181" i="78" s="1"/>
  <c r="W181" i="10"/>
  <c r="W181" i="78" s="1"/>
  <c r="P182" i="10"/>
  <c r="P182" i="78" s="1"/>
  <c r="Q182" i="10"/>
  <c r="Q182" i="78" s="1"/>
  <c r="R182" i="10"/>
  <c r="R182" i="78" s="1"/>
  <c r="S182" i="10"/>
  <c r="S182" i="78" s="1"/>
  <c r="T182" i="10"/>
  <c r="T182" i="78" s="1"/>
  <c r="U182" i="10"/>
  <c r="U182" i="78" s="1"/>
  <c r="V182" i="10"/>
  <c r="V182" i="78" s="1"/>
  <c r="W182" i="10"/>
  <c r="W182" i="78" s="1"/>
  <c r="P183" i="10"/>
  <c r="P183" i="78" s="1"/>
  <c r="Q183" i="10"/>
  <c r="Q183" i="78" s="1"/>
  <c r="R183" i="10"/>
  <c r="R183" i="78" s="1"/>
  <c r="S183" i="10"/>
  <c r="S183" i="78" s="1"/>
  <c r="T183" i="10"/>
  <c r="T183" i="78" s="1"/>
  <c r="U183" i="10"/>
  <c r="U183" i="78" s="1"/>
  <c r="V183" i="10"/>
  <c r="V183" i="78" s="1"/>
  <c r="W183" i="10"/>
  <c r="W183" i="78" s="1"/>
  <c r="P184" i="10"/>
  <c r="P184" i="78" s="1"/>
  <c r="Q184" i="10"/>
  <c r="Q184" i="78" s="1"/>
  <c r="R184" i="10"/>
  <c r="R184" i="78" s="1"/>
  <c r="S184" i="10"/>
  <c r="S184" i="78" s="1"/>
  <c r="T184" i="10"/>
  <c r="T184" i="78" s="1"/>
  <c r="U184" i="10"/>
  <c r="U184" i="78" s="1"/>
  <c r="V184" i="10"/>
  <c r="V184" i="78" s="1"/>
  <c r="W184" i="10"/>
  <c r="W184" i="78" s="1"/>
  <c r="P185" i="10"/>
  <c r="P185" i="78" s="1"/>
  <c r="Q185" i="10"/>
  <c r="Q185" i="78" s="1"/>
  <c r="R185" i="10"/>
  <c r="R185" i="78" s="1"/>
  <c r="S185" i="10"/>
  <c r="S185" i="78" s="1"/>
  <c r="T185" i="10"/>
  <c r="T185" i="78" s="1"/>
  <c r="U185" i="10"/>
  <c r="U185" i="78" s="1"/>
  <c r="V185" i="10"/>
  <c r="V185" i="78" s="1"/>
  <c r="W185" i="10"/>
  <c r="W185" i="78" s="1"/>
  <c r="P186" i="10"/>
  <c r="P186" i="78" s="1"/>
  <c r="Q186" i="10"/>
  <c r="Q186" i="78" s="1"/>
  <c r="R186" i="10"/>
  <c r="R186" i="78" s="1"/>
  <c r="S186" i="10"/>
  <c r="S186" i="78" s="1"/>
  <c r="T186" i="10"/>
  <c r="T186" i="78" s="1"/>
  <c r="U186" i="10"/>
  <c r="U186" i="78" s="1"/>
  <c r="V186" i="10"/>
  <c r="V186" i="78" s="1"/>
  <c r="W186" i="10"/>
  <c r="W186" i="78" s="1"/>
  <c r="P187" i="10"/>
  <c r="P187" i="78" s="1"/>
  <c r="Q187" i="10"/>
  <c r="Q187" i="78" s="1"/>
  <c r="R187" i="10"/>
  <c r="R187" i="78" s="1"/>
  <c r="S187" i="10"/>
  <c r="S187" i="78" s="1"/>
  <c r="T187" i="10"/>
  <c r="T187" i="78" s="1"/>
  <c r="U187" i="10"/>
  <c r="U187" i="78" s="1"/>
  <c r="V187" i="10"/>
  <c r="V187" i="78" s="1"/>
  <c r="W187" i="10"/>
  <c r="W187" i="78" s="1"/>
  <c r="P188" i="10"/>
  <c r="P188" i="78" s="1"/>
  <c r="Q188" i="10"/>
  <c r="Q188" i="78" s="1"/>
  <c r="R188" i="10"/>
  <c r="R188" i="78" s="1"/>
  <c r="S188" i="10"/>
  <c r="S188" i="78" s="1"/>
  <c r="T188" i="10"/>
  <c r="T188" i="78" s="1"/>
  <c r="U188" i="10"/>
  <c r="U188" i="78" s="1"/>
  <c r="V188" i="10"/>
  <c r="V188" i="78" s="1"/>
  <c r="W188" i="10"/>
  <c r="W188" i="78" s="1"/>
  <c r="P189" i="10"/>
  <c r="P189" i="78" s="1"/>
  <c r="Q189" i="10"/>
  <c r="Q189" i="78" s="1"/>
  <c r="R189" i="10"/>
  <c r="R189" i="78" s="1"/>
  <c r="S189" i="10"/>
  <c r="S189" i="78" s="1"/>
  <c r="T189" i="10"/>
  <c r="T189" i="78" s="1"/>
  <c r="U189" i="10"/>
  <c r="U189" i="78" s="1"/>
  <c r="V189" i="10"/>
  <c r="V189" i="78" s="1"/>
  <c r="W189" i="10"/>
  <c r="W189" i="78" s="1"/>
  <c r="P190" i="10"/>
  <c r="P190" i="78" s="1"/>
  <c r="Q190" i="10"/>
  <c r="Q190" i="78" s="1"/>
  <c r="R190" i="10"/>
  <c r="R190" i="78" s="1"/>
  <c r="S190" i="10"/>
  <c r="S190" i="78" s="1"/>
  <c r="T190" i="10"/>
  <c r="T190" i="78" s="1"/>
  <c r="U190" i="10"/>
  <c r="U190" i="78" s="1"/>
  <c r="V190" i="10"/>
  <c r="V190" i="78" s="1"/>
  <c r="W190" i="10"/>
  <c r="W190" i="78" s="1"/>
  <c r="P191" i="10"/>
  <c r="P191" i="78" s="1"/>
  <c r="Q191" i="10"/>
  <c r="Q191" i="78" s="1"/>
  <c r="R191" i="10"/>
  <c r="R191" i="78" s="1"/>
  <c r="S191" i="10"/>
  <c r="S191" i="78" s="1"/>
  <c r="T191" i="10"/>
  <c r="T191" i="78" s="1"/>
  <c r="U191" i="10"/>
  <c r="U191" i="78" s="1"/>
  <c r="V191" i="10"/>
  <c r="V191" i="78" s="1"/>
  <c r="W191" i="10"/>
  <c r="W191" i="78" s="1"/>
  <c r="P192" i="10"/>
  <c r="P192" i="78" s="1"/>
  <c r="Q192" i="10"/>
  <c r="Q192" i="78" s="1"/>
  <c r="R192" i="10"/>
  <c r="R192" i="78" s="1"/>
  <c r="S192" i="10"/>
  <c r="S192" i="78" s="1"/>
  <c r="T192" i="10"/>
  <c r="T192" i="78" s="1"/>
  <c r="U192" i="10"/>
  <c r="U192" i="78" s="1"/>
  <c r="V192" i="10"/>
  <c r="V192" i="78" s="1"/>
  <c r="W192" i="10"/>
  <c r="W192" i="78" s="1"/>
  <c r="P193" i="10"/>
  <c r="Q193" i="10"/>
  <c r="R193" i="10"/>
  <c r="S193" i="10"/>
  <c r="T193" i="10"/>
  <c r="U193" i="10"/>
  <c r="V193" i="10"/>
  <c r="W193" i="10"/>
  <c r="P194" i="10"/>
  <c r="P194" i="78" s="1"/>
  <c r="Q194" i="10"/>
  <c r="Q194" i="78" s="1"/>
  <c r="R194" i="10"/>
  <c r="R194" i="78" s="1"/>
  <c r="S194" i="10"/>
  <c r="S194" i="78" s="1"/>
  <c r="T194" i="10"/>
  <c r="T194" i="78" s="1"/>
  <c r="U194" i="10"/>
  <c r="U194" i="78" s="1"/>
  <c r="V194" i="10"/>
  <c r="V194" i="78" s="1"/>
  <c r="W194" i="10"/>
  <c r="W194" i="78" s="1"/>
  <c r="P195" i="10"/>
  <c r="P195" i="78" s="1"/>
  <c r="Q195" i="10"/>
  <c r="Q195" i="78" s="1"/>
  <c r="R195" i="10"/>
  <c r="R195" i="78" s="1"/>
  <c r="S195" i="10"/>
  <c r="S195" i="78" s="1"/>
  <c r="T195" i="10"/>
  <c r="T195" i="78" s="1"/>
  <c r="U195" i="10"/>
  <c r="U195" i="78" s="1"/>
  <c r="V195" i="10"/>
  <c r="V195" i="78" s="1"/>
  <c r="W195" i="10"/>
  <c r="W195" i="78" s="1"/>
  <c r="P196" i="10"/>
  <c r="Q196" i="10"/>
  <c r="R196" i="10"/>
  <c r="S196" i="10"/>
  <c r="T196" i="10"/>
  <c r="U196" i="10"/>
  <c r="V196" i="10"/>
  <c r="W196" i="10"/>
  <c r="P197" i="10"/>
  <c r="Q197" i="10"/>
  <c r="R197" i="10"/>
  <c r="S197" i="10"/>
  <c r="T197" i="10"/>
  <c r="U197" i="10"/>
  <c r="V197" i="10"/>
  <c r="W197" i="10"/>
  <c r="P198" i="10"/>
  <c r="Q198" i="10"/>
  <c r="R198" i="10"/>
  <c r="S198" i="10"/>
  <c r="T198" i="10"/>
  <c r="U198" i="10"/>
  <c r="V198" i="10"/>
  <c r="W198" i="10"/>
  <c r="P199" i="10"/>
  <c r="Q199" i="10"/>
  <c r="R199" i="10"/>
  <c r="S199" i="10"/>
  <c r="T199" i="10"/>
  <c r="U199" i="10"/>
  <c r="V199" i="10"/>
  <c r="W199" i="10"/>
  <c r="P200" i="10"/>
  <c r="Q200" i="10"/>
  <c r="R200" i="10"/>
  <c r="S200" i="10"/>
  <c r="T200" i="10"/>
  <c r="U200" i="10"/>
  <c r="V200" i="10"/>
  <c r="W200" i="10"/>
  <c r="P201" i="10"/>
  <c r="Q201" i="10"/>
  <c r="R201" i="10"/>
  <c r="S201" i="10"/>
  <c r="T201" i="10"/>
  <c r="U201" i="10"/>
  <c r="V201" i="10"/>
  <c r="W201" i="10"/>
  <c r="P202" i="10"/>
  <c r="Q202" i="10"/>
  <c r="R202" i="10"/>
  <c r="S202" i="10"/>
  <c r="T202" i="10"/>
  <c r="U202" i="10"/>
  <c r="V202" i="10"/>
  <c r="W202" i="10"/>
  <c r="P203" i="10"/>
  <c r="Q203" i="10"/>
  <c r="R203" i="10"/>
  <c r="S203" i="10"/>
  <c r="T203" i="10"/>
  <c r="U203" i="10"/>
  <c r="V203" i="10"/>
  <c r="W203" i="10"/>
  <c r="P204" i="10"/>
  <c r="Q204" i="10"/>
  <c r="R204" i="10"/>
  <c r="S204" i="10"/>
  <c r="T204" i="10"/>
  <c r="U204" i="10"/>
  <c r="V204" i="10"/>
  <c r="W204" i="10"/>
  <c r="P205" i="10"/>
  <c r="P205" i="78" s="1"/>
  <c r="Q205" i="10"/>
  <c r="Q205" i="78" s="1"/>
  <c r="R205" i="10"/>
  <c r="R205" i="78" s="1"/>
  <c r="S205" i="10"/>
  <c r="S205" i="78" s="1"/>
  <c r="T205" i="10"/>
  <c r="T205" i="78" s="1"/>
  <c r="U205" i="10"/>
  <c r="U205" i="78" s="1"/>
  <c r="V205" i="10"/>
  <c r="V205" i="78" s="1"/>
  <c r="W205" i="10"/>
  <c r="W205" i="78" s="1"/>
  <c r="P206" i="10"/>
  <c r="P206" i="78" s="1"/>
  <c r="Q206" i="10"/>
  <c r="Q206" i="78" s="1"/>
  <c r="R206" i="10"/>
  <c r="R206" i="78" s="1"/>
  <c r="S206" i="10"/>
  <c r="S206" i="78" s="1"/>
  <c r="T206" i="10"/>
  <c r="T206" i="78" s="1"/>
  <c r="U206" i="10"/>
  <c r="U206" i="78" s="1"/>
  <c r="V206" i="10"/>
  <c r="V206" i="78" s="1"/>
  <c r="W206" i="10"/>
  <c r="W206" i="78" s="1"/>
  <c r="P207" i="10"/>
  <c r="P207" i="78" s="1"/>
  <c r="Q207" i="10"/>
  <c r="Q207" i="78" s="1"/>
  <c r="R207" i="10"/>
  <c r="R207" i="78" s="1"/>
  <c r="S207" i="10"/>
  <c r="S207" i="78" s="1"/>
  <c r="T207" i="10"/>
  <c r="T207" i="78" s="1"/>
  <c r="U207" i="10"/>
  <c r="U207" i="78" s="1"/>
  <c r="V207" i="10"/>
  <c r="V207" i="78" s="1"/>
  <c r="W207" i="10"/>
  <c r="W207" i="78" s="1"/>
  <c r="P208" i="10"/>
  <c r="P208" i="78" s="1"/>
  <c r="Q208" i="10"/>
  <c r="Q208" i="78" s="1"/>
  <c r="R208" i="10"/>
  <c r="R208" i="78" s="1"/>
  <c r="S208" i="10"/>
  <c r="S208" i="78" s="1"/>
  <c r="T208" i="10"/>
  <c r="T208" i="78" s="1"/>
  <c r="U208" i="10"/>
  <c r="U208" i="78" s="1"/>
  <c r="V208" i="10"/>
  <c r="V208" i="78" s="1"/>
  <c r="W208" i="10"/>
  <c r="W208" i="78" s="1"/>
  <c r="P209" i="10"/>
  <c r="P209" i="78" s="1"/>
  <c r="Q209" i="10"/>
  <c r="Q209" i="78" s="1"/>
  <c r="R209" i="10"/>
  <c r="R209" i="78" s="1"/>
  <c r="S209" i="10"/>
  <c r="S209" i="78" s="1"/>
  <c r="T209" i="10"/>
  <c r="T209" i="78" s="1"/>
  <c r="U209" i="10"/>
  <c r="U209" i="78" s="1"/>
  <c r="V209" i="10"/>
  <c r="V209" i="78" s="1"/>
  <c r="W209" i="10"/>
  <c r="W209" i="78" s="1"/>
  <c r="P210" i="10"/>
  <c r="P210" i="78" s="1"/>
  <c r="Q210" i="10"/>
  <c r="Q210" i="78" s="1"/>
  <c r="R210" i="10"/>
  <c r="R210" i="78" s="1"/>
  <c r="S210" i="10"/>
  <c r="S210" i="78" s="1"/>
  <c r="T210" i="10"/>
  <c r="T210" i="78" s="1"/>
  <c r="U210" i="10"/>
  <c r="U210" i="78" s="1"/>
  <c r="V210" i="10"/>
  <c r="V210" i="78" s="1"/>
  <c r="W210" i="10"/>
  <c r="W210" i="78" s="1"/>
  <c r="P211" i="10"/>
  <c r="P211" i="78" s="1"/>
  <c r="Q211" i="10"/>
  <c r="Q211" i="78" s="1"/>
  <c r="R211" i="10"/>
  <c r="R211" i="78" s="1"/>
  <c r="S211" i="10"/>
  <c r="S211" i="78" s="1"/>
  <c r="T211" i="10"/>
  <c r="T211" i="78" s="1"/>
  <c r="U211" i="10"/>
  <c r="U211" i="78" s="1"/>
  <c r="V211" i="10"/>
  <c r="V211" i="78" s="1"/>
  <c r="W211" i="10"/>
  <c r="W211" i="78" s="1"/>
  <c r="P212" i="10"/>
  <c r="P212" i="78" s="1"/>
  <c r="Q212" i="10"/>
  <c r="Q212" i="78" s="1"/>
  <c r="R212" i="10"/>
  <c r="R212" i="78" s="1"/>
  <c r="S212" i="10"/>
  <c r="S212" i="78" s="1"/>
  <c r="T212" i="10"/>
  <c r="T212" i="78" s="1"/>
  <c r="U212" i="10"/>
  <c r="U212" i="78" s="1"/>
  <c r="V212" i="10"/>
  <c r="V212" i="78" s="1"/>
  <c r="W212" i="10"/>
  <c r="W212" i="78" s="1"/>
  <c r="P213" i="10"/>
  <c r="P213" i="78" s="1"/>
  <c r="Q213" i="10"/>
  <c r="Q213" i="78" s="1"/>
  <c r="R213" i="10"/>
  <c r="R213" i="78" s="1"/>
  <c r="S213" i="10"/>
  <c r="S213" i="78" s="1"/>
  <c r="T213" i="10"/>
  <c r="T213" i="78" s="1"/>
  <c r="U213" i="10"/>
  <c r="U213" i="78" s="1"/>
  <c r="V213" i="10"/>
  <c r="V213" i="78" s="1"/>
  <c r="W213" i="10"/>
  <c r="W213" i="78" s="1"/>
  <c r="P214" i="10"/>
  <c r="P214" i="78" s="1"/>
  <c r="Q214" i="10"/>
  <c r="Q214" i="78" s="1"/>
  <c r="R214" i="10"/>
  <c r="R214" i="78" s="1"/>
  <c r="S214" i="10"/>
  <c r="S214" i="78" s="1"/>
  <c r="T214" i="10"/>
  <c r="T214" i="78" s="1"/>
  <c r="U214" i="10"/>
  <c r="U214" i="78" s="1"/>
  <c r="V214" i="10"/>
  <c r="V214" i="78" s="1"/>
  <c r="W214" i="10"/>
  <c r="W214" i="78" s="1"/>
  <c r="P215" i="10"/>
  <c r="P215" i="78" s="1"/>
  <c r="Q215" i="10"/>
  <c r="Q215" i="78" s="1"/>
  <c r="R215" i="10"/>
  <c r="R215" i="78" s="1"/>
  <c r="S215" i="10"/>
  <c r="S215" i="78" s="1"/>
  <c r="T215" i="10"/>
  <c r="T215" i="78" s="1"/>
  <c r="U215" i="10"/>
  <c r="U215" i="78" s="1"/>
  <c r="V215" i="10"/>
  <c r="V215" i="78" s="1"/>
  <c r="W215" i="10"/>
  <c r="W215" i="78" s="1"/>
  <c r="P216" i="10"/>
  <c r="P216" i="78" s="1"/>
  <c r="Q216" i="10"/>
  <c r="Q216" i="78" s="1"/>
  <c r="R216" i="10"/>
  <c r="R216" i="78" s="1"/>
  <c r="S216" i="10"/>
  <c r="S216" i="78" s="1"/>
  <c r="T216" i="10"/>
  <c r="T216" i="78" s="1"/>
  <c r="U216" i="10"/>
  <c r="U216" i="78" s="1"/>
  <c r="V216" i="10"/>
  <c r="V216" i="78" s="1"/>
  <c r="W216" i="10"/>
  <c r="W216" i="78" s="1"/>
  <c r="P217" i="10"/>
  <c r="Q217" i="10"/>
  <c r="R217" i="10"/>
  <c r="S217" i="10"/>
  <c r="T217" i="10"/>
  <c r="U217" i="10"/>
  <c r="V217" i="10"/>
  <c r="W217" i="10"/>
  <c r="S218" i="10"/>
  <c r="S218" i="78" s="1"/>
  <c r="P219" i="10"/>
  <c r="P219" i="78" s="1"/>
  <c r="Q219" i="10"/>
  <c r="Q219" i="78" s="1"/>
  <c r="R219" i="10"/>
  <c r="R219" i="78" s="1"/>
  <c r="S219" i="10"/>
  <c r="S219" i="78" s="1"/>
  <c r="T219" i="10"/>
  <c r="T219" i="78" s="1"/>
  <c r="U219" i="10"/>
  <c r="U219" i="78" s="1"/>
  <c r="V219" i="10"/>
  <c r="V219" i="78" s="1"/>
  <c r="W219" i="10"/>
  <c r="W219" i="78" s="1"/>
  <c r="P220" i="10"/>
  <c r="P220" i="78" s="1"/>
  <c r="Q220" i="10"/>
  <c r="Q220" i="78" s="1"/>
  <c r="R220" i="10"/>
  <c r="R220" i="78" s="1"/>
  <c r="S220" i="10"/>
  <c r="S220" i="78" s="1"/>
  <c r="T220" i="10"/>
  <c r="T220" i="78" s="1"/>
  <c r="U220" i="10"/>
  <c r="U220" i="78" s="1"/>
  <c r="V220" i="10"/>
  <c r="V220" i="78" s="1"/>
  <c r="W220" i="10"/>
  <c r="W220" i="78" s="1"/>
  <c r="P221" i="10"/>
  <c r="P221" i="78" s="1"/>
  <c r="Q221" i="10"/>
  <c r="Q221" i="78" s="1"/>
  <c r="R221" i="10"/>
  <c r="R221" i="78" s="1"/>
  <c r="S221" i="10"/>
  <c r="S221" i="78" s="1"/>
  <c r="T221" i="10"/>
  <c r="T221" i="78" s="1"/>
  <c r="U221" i="10"/>
  <c r="U221" i="78" s="1"/>
  <c r="V221" i="10"/>
  <c r="V221" i="78" s="1"/>
  <c r="W221" i="10"/>
  <c r="W221" i="78" s="1"/>
  <c r="P222" i="10"/>
  <c r="P222" i="78" s="1"/>
  <c r="Q222" i="10"/>
  <c r="Q222" i="78" s="1"/>
  <c r="R222" i="10"/>
  <c r="R222" i="78" s="1"/>
  <c r="S222" i="10"/>
  <c r="S222" i="78" s="1"/>
  <c r="T222" i="10"/>
  <c r="T222" i="78" s="1"/>
  <c r="U222" i="10"/>
  <c r="U222" i="78" s="1"/>
  <c r="V222" i="10"/>
  <c r="V222" i="78" s="1"/>
  <c r="W222" i="10"/>
  <c r="W222" i="78" s="1"/>
  <c r="P223" i="10"/>
  <c r="P223" i="78" s="1"/>
  <c r="Q223" i="10"/>
  <c r="Q223" i="78" s="1"/>
  <c r="R223" i="10"/>
  <c r="R223" i="78" s="1"/>
  <c r="S223" i="10"/>
  <c r="S223" i="78" s="1"/>
  <c r="T223" i="10"/>
  <c r="T223" i="78" s="1"/>
  <c r="U223" i="10"/>
  <c r="U223" i="78" s="1"/>
  <c r="V223" i="10"/>
  <c r="V223" i="78" s="1"/>
  <c r="W223" i="10"/>
  <c r="W223" i="78" s="1"/>
  <c r="P224" i="10"/>
  <c r="P224" i="78" s="1"/>
  <c r="Q224" i="10"/>
  <c r="Q224" i="78" s="1"/>
  <c r="R224" i="10"/>
  <c r="R224" i="78" s="1"/>
  <c r="S224" i="10"/>
  <c r="S224" i="78" s="1"/>
  <c r="T224" i="10"/>
  <c r="T224" i="78" s="1"/>
  <c r="U224" i="10"/>
  <c r="U224" i="78" s="1"/>
  <c r="V224" i="10"/>
  <c r="V224" i="78" s="1"/>
  <c r="W224" i="10"/>
  <c r="W224" i="78" s="1"/>
  <c r="P225" i="10"/>
  <c r="P225" i="78" s="1"/>
  <c r="Q225" i="10"/>
  <c r="Q225" i="78" s="1"/>
  <c r="R225" i="10"/>
  <c r="R225" i="78" s="1"/>
  <c r="S225" i="10"/>
  <c r="S225" i="78" s="1"/>
  <c r="T225" i="10"/>
  <c r="T225" i="78" s="1"/>
  <c r="U225" i="10"/>
  <c r="U225" i="78" s="1"/>
  <c r="V225" i="10"/>
  <c r="V225" i="78" s="1"/>
  <c r="W225" i="10"/>
  <c r="W225" i="78" s="1"/>
  <c r="P226" i="10"/>
  <c r="P226" i="78" s="1"/>
  <c r="Q226" i="10"/>
  <c r="Q226" i="78" s="1"/>
  <c r="R226" i="10"/>
  <c r="R226" i="78" s="1"/>
  <c r="S226" i="10"/>
  <c r="S226" i="78" s="1"/>
  <c r="T226" i="10"/>
  <c r="T226" i="78" s="1"/>
  <c r="U226" i="10"/>
  <c r="U226" i="78" s="1"/>
  <c r="V226" i="10"/>
  <c r="V226" i="78" s="1"/>
  <c r="W226" i="10"/>
  <c r="W226" i="78" s="1"/>
  <c r="P227" i="10"/>
  <c r="P227" i="78" s="1"/>
  <c r="Q227" i="10"/>
  <c r="Q227" i="78" s="1"/>
  <c r="R227" i="10"/>
  <c r="R227" i="78" s="1"/>
  <c r="S227" i="10"/>
  <c r="S227" i="78" s="1"/>
  <c r="T227" i="10"/>
  <c r="T227" i="78" s="1"/>
  <c r="U227" i="10"/>
  <c r="U227" i="78" s="1"/>
  <c r="V227" i="10"/>
  <c r="V227" i="78" s="1"/>
  <c r="W227" i="10"/>
  <c r="W227" i="78" s="1"/>
  <c r="P228" i="10"/>
  <c r="P228" i="78" s="1"/>
  <c r="Q228" i="10"/>
  <c r="Q228" i="78" s="1"/>
  <c r="R228" i="10"/>
  <c r="R228" i="78" s="1"/>
  <c r="S228" i="10"/>
  <c r="S228" i="78" s="1"/>
  <c r="T228" i="10"/>
  <c r="T228" i="78" s="1"/>
  <c r="U228" i="10"/>
  <c r="U228" i="78" s="1"/>
  <c r="V228" i="10"/>
  <c r="V228" i="78" s="1"/>
  <c r="W228" i="10"/>
  <c r="W228" i="78" s="1"/>
  <c r="P229" i="10"/>
  <c r="P229" i="78" s="1"/>
  <c r="Q229" i="10"/>
  <c r="Q229" i="78" s="1"/>
  <c r="R229" i="10"/>
  <c r="R229" i="78" s="1"/>
  <c r="S229" i="10"/>
  <c r="S229" i="78" s="1"/>
  <c r="T229" i="10"/>
  <c r="T229" i="78" s="1"/>
  <c r="U229" i="10"/>
  <c r="U229" i="78" s="1"/>
  <c r="V229" i="10"/>
  <c r="V229" i="78" s="1"/>
  <c r="W229" i="10"/>
  <c r="W229" i="78" s="1"/>
  <c r="P230" i="10"/>
  <c r="Q230" i="10"/>
  <c r="R230" i="10"/>
  <c r="S230" i="10"/>
  <c r="T230" i="10"/>
  <c r="U230" i="10"/>
  <c r="V230" i="10"/>
  <c r="W230" i="10"/>
  <c r="P231" i="10"/>
  <c r="P231" i="78" s="1"/>
  <c r="Q231" i="10"/>
  <c r="Q231" i="78" s="1"/>
  <c r="R231" i="10"/>
  <c r="R231" i="78" s="1"/>
  <c r="S231" i="10"/>
  <c r="S231" i="78" s="1"/>
  <c r="T231" i="10"/>
  <c r="T231" i="78" s="1"/>
  <c r="U231" i="10"/>
  <c r="U231" i="78" s="1"/>
  <c r="V231" i="10"/>
  <c r="V231" i="78" s="1"/>
  <c r="W231" i="10"/>
  <c r="W231" i="78" s="1"/>
  <c r="P232" i="10"/>
  <c r="P232" i="78" s="1"/>
  <c r="Q232" i="10"/>
  <c r="Q232" i="78" s="1"/>
  <c r="R232" i="10"/>
  <c r="R232" i="78" s="1"/>
  <c r="S232" i="10"/>
  <c r="S232" i="78" s="1"/>
  <c r="T232" i="10"/>
  <c r="T232" i="78" s="1"/>
  <c r="U232" i="10"/>
  <c r="U232" i="78" s="1"/>
  <c r="V232" i="10"/>
  <c r="V232" i="78" s="1"/>
  <c r="W232" i="10"/>
  <c r="W232" i="78" s="1"/>
  <c r="W218" i="10"/>
  <c r="W218" i="78" s="1"/>
  <c r="V218" i="10"/>
  <c r="V218" i="78" s="1"/>
  <c r="T218" i="10"/>
  <c r="T218" i="78" s="1"/>
  <c r="G58" i="97" l="1"/>
  <c r="U58" i="97" s="1"/>
  <c r="V230" i="78"/>
  <c r="G56" i="99"/>
  <c r="W217" i="78"/>
  <c r="G55" i="99"/>
  <c r="W204" i="78"/>
  <c r="G54" i="99"/>
  <c r="W203" i="78"/>
  <c r="G53" i="99"/>
  <c r="U53" i="99" s="1"/>
  <c r="W202" i="78"/>
  <c r="G52" i="99"/>
  <c r="U52" i="99" s="1"/>
  <c r="W201" i="78"/>
  <c r="G51" i="99"/>
  <c r="U51" i="99" s="1"/>
  <c r="W200" i="78"/>
  <c r="G50" i="99"/>
  <c r="U50" i="99" s="1"/>
  <c r="W199" i="78"/>
  <c r="G49" i="99"/>
  <c r="U49" i="99" s="1"/>
  <c r="W198" i="78"/>
  <c r="G48" i="99"/>
  <c r="U48" i="99" s="1"/>
  <c r="W197" i="78"/>
  <c r="G47" i="99"/>
  <c r="U47" i="99" s="1"/>
  <c r="W196" i="78"/>
  <c r="G46" i="99"/>
  <c r="U46" i="99" s="1"/>
  <c r="W193" i="78"/>
  <c r="G45" i="99"/>
  <c r="W180" i="78"/>
  <c r="G44" i="99"/>
  <c r="W179" i="78"/>
  <c r="G43" i="99"/>
  <c r="W166" i="78"/>
  <c r="G42" i="99"/>
  <c r="W153" i="78"/>
  <c r="G41" i="99"/>
  <c r="W140" i="78"/>
  <c r="G30" i="98"/>
  <c r="W139" i="78"/>
  <c r="G29" i="98"/>
  <c r="W138" i="78"/>
  <c r="G28" i="98"/>
  <c r="W137" i="78"/>
  <c r="G27" i="98"/>
  <c r="W136" i="78"/>
  <c r="W135" i="78"/>
  <c r="G26" i="98"/>
  <c r="W132" i="78"/>
  <c r="G25" i="98"/>
  <c r="W131" i="78"/>
  <c r="G24" i="98"/>
  <c r="G23" i="98"/>
  <c r="L23" i="61" s="1"/>
  <c r="W130" i="78"/>
  <c r="W129" i="78"/>
  <c r="G22" i="98"/>
  <c r="G40" i="99"/>
  <c r="W127" i="78"/>
  <c r="G39" i="99"/>
  <c r="W126" i="78"/>
  <c r="G38" i="99"/>
  <c r="U38" i="99" s="1"/>
  <c r="W125" i="78"/>
  <c r="G37" i="99"/>
  <c r="U37" i="99" s="1"/>
  <c r="W124" i="78"/>
  <c r="G36" i="99"/>
  <c r="W123" i="78"/>
  <c r="G58" i="95"/>
  <c r="U58" i="95" s="1"/>
  <c r="U230" i="78"/>
  <c r="G56" i="97"/>
  <c r="V217" i="78"/>
  <c r="G55" i="97"/>
  <c r="V204" i="78"/>
  <c r="G54" i="97"/>
  <c r="V203" i="78"/>
  <c r="G53" i="97"/>
  <c r="U53" i="97" s="1"/>
  <c r="V202" i="78"/>
  <c r="G52" i="97"/>
  <c r="U52" i="97" s="1"/>
  <c r="V201" i="78"/>
  <c r="G51" i="97"/>
  <c r="U51" i="97" s="1"/>
  <c r="V200" i="78"/>
  <c r="G50" i="97"/>
  <c r="U50" i="97" s="1"/>
  <c r="V199" i="78"/>
  <c r="G49" i="97"/>
  <c r="U49" i="97" s="1"/>
  <c r="V198" i="78"/>
  <c r="G48" i="97"/>
  <c r="U48" i="97" s="1"/>
  <c r="V197" i="78"/>
  <c r="G47" i="97"/>
  <c r="U47" i="97" s="1"/>
  <c r="V196" i="78"/>
  <c r="G46" i="97"/>
  <c r="U46" i="97" s="1"/>
  <c r="V193" i="78"/>
  <c r="G45" i="97"/>
  <c r="V180" i="78"/>
  <c r="G44" i="97"/>
  <c r="V179" i="78"/>
  <c r="G43" i="97"/>
  <c r="V166" i="78"/>
  <c r="G42" i="97"/>
  <c r="V153" i="78"/>
  <c r="G41" i="97"/>
  <c r="V140" i="78"/>
  <c r="G30" i="96"/>
  <c r="V139" i="78"/>
  <c r="G29" i="96"/>
  <c r="V138" i="78"/>
  <c r="G28" i="96"/>
  <c r="V137" i="78"/>
  <c r="G27" i="96"/>
  <c r="V136" i="78"/>
  <c r="G26" i="96"/>
  <c r="V135" i="78"/>
  <c r="G25" i="96"/>
  <c r="V132" i="78"/>
  <c r="G24" i="96"/>
  <c r="V131" i="78"/>
  <c r="G23" i="96"/>
  <c r="K23" i="61" s="1"/>
  <c r="V130" i="78"/>
  <c r="G22" i="96"/>
  <c r="V129" i="78"/>
  <c r="G40" i="97"/>
  <c r="V127" i="78"/>
  <c r="G39" i="97"/>
  <c r="V126" i="78"/>
  <c r="G38" i="97"/>
  <c r="U38" i="97" s="1"/>
  <c r="V125" i="78"/>
  <c r="G37" i="97"/>
  <c r="U37" i="97" s="1"/>
  <c r="V124" i="78"/>
  <c r="G36" i="97"/>
  <c r="V123" i="78"/>
  <c r="G56" i="95"/>
  <c r="U217" i="78"/>
  <c r="G55" i="95"/>
  <c r="U204" i="78"/>
  <c r="G54" i="95"/>
  <c r="U203" i="78"/>
  <c r="G53" i="95"/>
  <c r="U53" i="95" s="1"/>
  <c r="U202" i="78"/>
  <c r="G52" i="95"/>
  <c r="U52" i="95" s="1"/>
  <c r="U201" i="78"/>
  <c r="G51" i="95"/>
  <c r="U51" i="95" s="1"/>
  <c r="U200" i="78"/>
  <c r="G50" i="95"/>
  <c r="U50" i="95" s="1"/>
  <c r="U199" i="78"/>
  <c r="G49" i="95"/>
  <c r="U49" i="95" s="1"/>
  <c r="U198" i="78"/>
  <c r="G48" i="95"/>
  <c r="U48" i="95" s="1"/>
  <c r="U197" i="78"/>
  <c r="G47" i="95"/>
  <c r="U47" i="95" s="1"/>
  <c r="U196" i="78"/>
  <c r="G46" i="95"/>
  <c r="U46" i="95" s="1"/>
  <c r="U193" i="78"/>
  <c r="G45" i="95"/>
  <c r="U180" i="78"/>
  <c r="G44" i="95"/>
  <c r="U179" i="78"/>
  <c r="G43" i="95"/>
  <c r="U166" i="78"/>
  <c r="G42" i="95"/>
  <c r="U153" i="78"/>
  <c r="G41" i="95"/>
  <c r="U140" i="78"/>
  <c r="G30" i="94"/>
  <c r="U139" i="78"/>
  <c r="G29" i="94"/>
  <c r="U138" i="78"/>
  <c r="G28" i="94"/>
  <c r="U137" i="78"/>
  <c r="G27" i="94"/>
  <c r="U136" i="78"/>
  <c r="G26" i="94"/>
  <c r="U135" i="78"/>
  <c r="G25" i="94"/>
  <c r="U132" i="78"/>
  <c r="G24" i="94"/>
  <c r="U131" i="78"/>
  <c r="G23" i="94"/>
  <c r="J23" i="61" s="1"/>
  <c r="U130" i="78"/>
  <c r="G22" i="94"/>
  <c r="U129" i="78"/>
  <c r="G40" i="95"/>
  <c r="U127" i="78"/>
  <c r="G39" i="95"/>
  <c r="U126" i="78"/>
  <c r="G38" i="95"/>
  <c r="U38" i="95" s="1"/>
  <c r="U125" i="78"/>
  <c r="G37" i="95"/>
  <c r="U37" i="95" s="1"/>
  <c r="U124" i="78"/>
  <c r="G36" i="95"/>
  <c r="U123" i="78"/>
  <c r="G58" i="91"/>
  <c r="U58" i="91" s="1"/>
  <c r="T230" i="78"/>
  <c r="G58" i="81"/>
  <c r="U58" i="81" s="1"/>
  <c r="S230" i="78"/>
  <c r="G56" i="91"/>
  <c r="T217" i="78"/>
  <c r="G55" i="91"/>
  <c r="T204" i="78"/>
  <c r="G54" i="91"/>
  <c r="T203" i="78"/>
  <c r="G53" i="91"/>
  <c r="U53" i="91" s="1"/>
  <c r="T202" i="78"/>
  <c r="G52" i="91"/>
  <c r="U52" i="91" s="1"/>
  <c r="T201" i="78"/>
  <c r="G51" i="91"/>
  <c r="U51" i="91" s="1"/>
  <c r="T200" i="78"/>
  <c r="G50" i="91"/>
  <c r="U50" i="91" s="1"/>
  <c r="T199" i="78"/>
  <c r="G49" i="91"/>
  <c r="U49" i="91" s="1"/>
  <c r="T198" i="78"/>
  <c r="G48" i="91"/>
  <c r="U48" i="91" s="1"/>
  <c r="T197" i="78"/>
  <c r="G47" i="91"/>
  <c r="U47" i="91" s="1"/>
  <c r="T196" i="78"/>
  <c r="G46" i="91"/>
  <c r="U46" i="91" s="1"/>
  <c r="T193" i="78"/>
  <c r="G45" i="91"/>
  <c r="T180" i="78"/>
  <c r="G44" i="91"/>
  <c r="T179" i="78"/>
  <c r="G43" i="91"/>
  <c r="T166" i="78"/>
  <c r="G42" i="91"/>
  <c r="T153" i="78"/>
  <c r="G41" i="91"/>
  <c r="T140" i="78"/>
  <c r="G30" i="90"/>
  <c r="T139" i="78"/>
  <c r="G29" i="90"/>
  <c r="T138" i="78"/>
  <c r="G28" i="90"/>
  <c r="T137" i="78"/>
  <c r="G27" i="90"/>
  <c r="T136" i="78"/>
  <c r="G26" i="90"/>
  <c r="T135" i="78"/>
  <c r="G25" i="90"/>
  <c r="T132" i="78"/>
  <c r="G24" i="90"/>
  <c r="T131" i="78"/>
  <c r="G23" i="90"/>
  <c r="I23" i="61" s="1"/>
  <c r="T130" i="78"/>
  <c r="G22" i="90"/>
  <c r="T129" i="78"/>
  <c r="G40" i="91"/>
  <c r="T127" i="78"/>
  <c r="G39" i="91"/>
  <c r="T126" i="78"/>
  <c r="G38" i="91"/>
  <c r="U38" i="91" s="1"/>
  <c r="T125" i="78"/>
  <c r="G37" i="91"/>
  <c r="U37" i="91" s="1"/>
  <c r="T124" i="78"/>
  <c r="G36" i="91"/>
  <c r="T123" i="78"/>
  <c r="G58" i="56"/>
  <c r="U58" i="56" s="1"/>
  <c r="R230" i="78"/>
  <c r="G56" i="81"/>
  <c r="S217" i="78"/>
  <c r="G55" i="81"/>
  <c r="S204" i="78"/>
  <c r="G54" i="81"/>
  <c r="S203" i="78"/>
  <c r="G53" i="81"/>
  <c r="U53" i="81" s="1"/>
  <c r="S202" i="78"/>
  <c r="G52" i="81"/>
  <c r="U52" i="81" s="1"/>
  <c r="S201" i="78"/>
  <c r="G51" i="81"/>
  <c r="U51" i="81" s="1"/>
  <c r="S200" i="78"/>
  <c r="G50" i="81"/>
  <c r="U50" i="81" s="1"/>
  <c r="S199" i="78"/>
  <c r="G49" i="81"/>
  <c r="U49" i="81" s="1"/>
  <c r="S198" i="78"/>
  <c r="G48" i="81"/>
  <c r="U48" i="81" s="1"/>
  <c r="S197" i="78"/>
  <c r="G47" i="81"/>
  <c r="U47" i="81" s="1"/>
  <c r="S196" i="78"/>
  <c r="G46" i="81"/>
  <c r="U46" i="81" s="1"/>
  <c r="S193" i="78"/>
  <c r="G45" i="81"/>
  <c r="S180" i="78"/>
  <c r="G44" i="81"/>
  <c r="S179" i="78"/>
  <c r="G43" i="81"/>
  <c r="S166" i="78"/>
  <c r="G42" i="81"/>
  <c r="S153" i="78"/>
  <c r="G41" i="81"/>
  <c r="S140" i="78"/>
  <c r="G30" i="80"/>
  <c r="S139" i="78"/>
  <c r="G29" i="80"/>
  <c r="S138" i="78"/>
  <c r="G28" i="80"/>
  <c r="S137" i="78"/>
  <c r="G27" i="80"/>
  <c r="S136" i="78"/>
  <c r="G26" i="80"/>
  <c r="S135" i="78"/>
  <c r="G25" i="80"/>
  <c r="S132" i="78"/>
  <c r="G24" i="80"/>
  <c r="S131" i="78"/>
  <c r="G23" i="80"/>
  <c r="H23" i="61" s="1"/>
  <c r="S130" i="78"/>
  <c r="G22" i="80"/>
  <c r="S129" i="78"/>
  <c r="G40" i="81"/>
  <c r="S127" i="78"/>
  <c r="G39" i="81"/>
  <c r="S126" i="78"/>
  <c r="G38" i="81"/>
  <c r="U38" i="81" s="1"/>
  <c r="S125" i="78"/>
  <c r="G37" i="81"/>
  <c r="U37" i="81" s="1"/>
  <c r="S124" i="78"/>
  <c r="G36" i="81"/>
  <c r="S123" i="78"/>
  <c r="G58" i="55"/>
  <c r="U58" i="55" s="1"/>
  <c r="Q230" i="78"/>
  <c r="G56" i="56"/>
  <c r="R217" i="78"/>
  <c r="G55" i="56"/>
  <c r="R204" i="78"/>
  <c r="G54" i="56"/>
  <c r="R203" i="78"/>
  <c r="G53" i="56"/>
  <c r="U53" i="56" s="1"/>
  <c r="R202" i="78"/>
  <c r="G52" i="56"/>
  <c r="U52" i="56" s="1"/>
  <c r="R201" i="78"/>
  <c r="G51" i="56"/>
  <c r="U51" i="56" s="1"/>
  <c r="R200" i="78"/>
  <c r="G50" i="56"/>
  <c r="U50" i="56" s="1"/>
  <c r="R199" i="78"/>
  <c r="G49" i="56"/>
  <c r="U49" i="56" s="1"/>
  <c r="R198" i="78"/>
  <c r="G48" i="56"/>
  <c r="U48" i="56" s="1"/>
  <c r="R197" i="78"/>
  <c r="G47" i="56"/>
  <c r="U47" i="56" s="1"/>
  <c r="R196" i="78"/>
  <c r="G46" i="56"/>
  <c r="U46" i="56" s="1"/>
  <c r="R193" i="78"/>
  <c r="G45" i="56"/>
  <c r="R180" i="78"/>
  <c r="G44" i="56"/>
  <c r="R179" i="78"/>
  <c r="G43" i="56"/>
  <c r="R166" i="78"/>
  <c r="G42" i="56"/>
  <c r="R153" i="78"/>
  <c r="G41" i="56"/>
  <c r="R140" i="78"/>
  <c r="G30" i="44"/>
  <c r="R139" i="78"/>
  <c r="G29" i="44"/>
  <c r="R138" i="78"/>
  <c r="G28" i="44"/>
  <c r="R137" i="78"/>
  <c r="G27" i="44"/>
  <c r="R136" i="78"/>
  <c r="G26" i="44"/>
  <c r="R135" i="78"/>
  <c r="G25" i="44"/>
  <c r="R132" i="78"/>
  <c r="G24" i="44"/>
  <c r="R131" i="78"/>
  <c r="G23" i="44"/>
  <c r="G23" i="61" s="1"/>
  <c r="R130" i="78"/>
  <c r="G22" i="44"/>
  <c r="R129" i="78"/>
  <c r="G40" i="56"/>
  <c r="R127" i="78"/>
  <c r="G39" i="56"/>
  <c r="R126" i="78"/>
  <c r="G38" i="56"/>
  <c r="U38" i="56" s="1"/>
  <c r="R125" i="78"/>
  <c r="G37" i="56"/>
  <c r="U37" i="56" s="1"/>
  <c r="R124" i="78"/>
  <c r="G36" i="56"/>
  <c r="R123" i="78"/>
  <c r="G58" i="54"/>
  <c r="U58" i="54" s="1"/>
  <c r="P230" i="78"/>
  <c r="G56" i="55"/>
  <c r="Q217" i="78"/>
  <c r="G55" i="55"/>
  <c r="Q204" i="78"/>
  <c r="G54" i="55"/>
  <c r="Q203" i="78"/>
  <c r="G53" i="55"/>
  <c r="U53" i="55" s="1"/>
  <c r="Q202" i="78"/>
  <c r="G52" i="55"/>
  <c r="U52" i="55" s="1"/>
  <c r="Q201" i="78"/>
  <c r="G51" i="55"/>
  <c r="U51" i="55" s="1"/>
  <c r="Q200" i="78"/>
  <c r="G50" i="55"/>
  <c r="U50" i="55" s="1"/>
  <c r="Q199" i="78"/>
  <c r="G49" i="55"/>
  <c r="U49" i="55" s="1"/>
  <c r="Q198" i="78"/>
  <c r="G48" i="55"/>
  <c r="U48" i="55" s="1"/>
  <c r="Q197" i="78"/>
  <c r="G47" i="55"/>
  <c r="U47" i="55" s="1"/>
  <c r="Q196" i="78"/>
  <c r="G46" i="55"/>
  <c r="U46" i="55" s="1"/>
  <c r="Q193" i="78"/>
  <c r="G45" i="55"/>
  <c r="Q180" i="78"/>
  <c r="G44" i="55"/>
  <c r="Q179" i="78"/>
  <c r="G43" i="55"/>
  <c r="Q166" i="78"/>
  <c r="G42" i="55"/>
  <c r="Q153" i="78"/>
  <c r="G41" i="55"/>
  <c r="Q140" i="78"/>
  <c r="G30" i="42"/>
  <c r="Q139" i="78"/>
  <c r="G29" i="42"/>
  <c r="Q138" i="78"/>
  <c r="G28" i="42"/>
  <c r="Q137" i="78"/>
  <c r="G27" i="42"/>
  <c r="Q136" i="78"/>
  <c r="G26" i="42"/>
  <c r="Q135" i="78"/>
  <c r="G25" i="42"/>
  <c r="Q132" i="78"/>
  <c r="G24" i="42"/>
  <c r="Q131" i="78"/>
  <c r="G23" i="42"/>
  <c r="F23" i="61" s="1"/>
  <c r="Q130" i="78"/>
  <c r="G22" i="42"/>
  <c r="Q129" i="78"/>
  <c r="G40" i="55"/>
  <c r="Q127" i="78"/>
  <c r="G39" i="55"/>
  <c r="Q126" i="78"/>
  <c r="G38" i="55"/>
  <c r="U38" i="55" s="1"/>
  <c r="Q125" i="78"/>
  <c r="G37" i="55"/>
  <c r="U37" i="55" s="1"/>
  <c r="Q124" i="78"/>
  <c r="G36" i="55"/>
  <c r="Q123" i="78"/>
  <c r="G58" i="99"/>
  <c r="U58" i="99" s="1"/>
  <c r="W230" i="78"/>
  <c r="G56" i="54"/>
  <c r="P217" i="78"/>
  <c r="G55" i="54"/>
  <c r="P204" i="78"/>
  <c r="G54" i="54"/>
  <c r="P203" i="78"/>
  <c r="G53" i="54"/>
  <c r="U53" i="54" s="1"/>
  <c r="P202" i="78"/>
  <c r="G52" i="54"/>
  <c r="U52" i="54" s="1"/>
  <c r="P201" i="78"/>
  <c r="G51" i="54"/>
  <c r="U51" i="54" s="1"/>
  <c r="P200" i="78"/>
  <c r="G50" i="54"/>
  <c r="U50" i="54" s="1"/>
  <c r="P199" i="78"/>
  <c r="G49" i="54"/>
  <c r="U49" i="54" s="1"/>
  <c r="P198" i="78"/>
  <c r="G48" i="54"/>
  <c r="U48" i="54" s="1"/>
  <c r="P197" i="78"/>
  <c r="G47" i="54"/>
  <c r="U47" i="54" s="1"/>
  <c r="P196" i="78"/>
  <c r="G46" i="54"/>
  <c r="U46" i="54" s="1"/>
  <c r="P193" i="78"/>
  <c r="G45" i="54"/>
  <c r="P180" i="78"/>
  <c r="G44" i="54"/>
  <c r="P179" i="78"/>
  <c r="G43" i="54"/>
  <c r="P166" i="78"/>
  <c r="G42" i="54"/>
  <c r="P153" i="78"/>
  <c r="G41" i="54"/>
  <c r="P140" i="78"/>
  <c r="G30" i="41"/>
  <c r="P139" i="78"/>
  <c r="G29" i="41"/>
  <c r="P138" i="78"/>
  <c r="G28" i="41"/>
  <c r="P137" i="78"/>
  <c r="G27" i="41"/>
  <c r="P136" i="78"/>
  <c r="G26" i="41"/>
  <c r="P135" i="78"/>
  <c r="G25" i="41"/>
  <c r="P132" i="78"/>
  <c r="G24" i="41"/>
  <c r="P131" i="78"/>
  <c r="G23" i="41"/>
  <c r="E23" i="61" s="1"/>
  <c r="P130" i="78"/>
  <c r="G22" i="41"/>
  <c r="P129" i="78"/>
  <c r="G40" i="54"/>
  <c r="P127" i="78"/>
  <c r="G39" i="54"/>
  <c r="P126" i="78"/>
  <c r="G38" i="54"/>
  <c r="U38" i="54" s="1"/>
  <c r="P125" i="78"/>
  <c r="G37" i="54"/>
  <c r="U37" i="54" s="1"/>
  <c r="P124" i="78"/>
  <c r="G36" i="54"/>
  <c r="P123" i="78"/>
  <c r="Q218" i="10"/>
  <c r="Q218" i="78" s="1"/>
  <c r="U218" i="10"/>
  <c r="U218" i="78" s="1"/>
  <c r="P218" i="10"/>
  <c r="P218" i="78" s="1"/>
  <c r="R218" i="10"/>
  <c r="R218" i="78" s="1"/>
  <c r="L24" i="61" l="1"/>
  <c r="U24" i="98"/>
  <c r="G59" i="54"/>
  <c r="U36" i="54"/>
  <c r="E25" i="61"/>
  <c r="U25" i="41"/>
  <c r="E29" i="61"/>
  <c r="U29" i="41"/>
  <c r="F22" i="61"/>
  <c r="G31" i="42"/>
  <c r="U22" i="42"/>
  <c r="F26" i="61"/>
  <c r="U26" i="42"/>
  <c r="F30" i="61"/>
  <c r="U30" i="42"/>
  <c r="G27" i="61"/>
  <c r="U27" i="44"/>
  <c r="H24" i="61"/>
  <c r="U24" i="80"/>
  <c r="H28" i="61"/>
  <c r="U28" i="80"/>
  <c r="G59" i="91"/>
  <c r="U36" i="91"/>
  <c r="I25" i="61"/>
  <c r="U25" i="90"/>
  <c r="I29" i="61"/>
  <c r="U29" i="90"/>
  <c r="G59" i="95"/>
  <c r="U36" i="95"/>
  <c r="J25" i="61"/>
  <c r="U25" i="94"/>
  <c r="J29" i="61"/>
  <c r="U29" i="94"/>
  <c r="K27" i="61"/>
  <c r="U27" i="96"/>
  <c r="L28" i="61"/>
  <c r="U28" i="98"/>
  <c r="L25" i="61"/>
  <c r="U25" i="98"/>
  <c r="E22" i="61"/>
  <c r="G31" i="41"/>
  <c r="U22" i="41"/>
  <c r="E26" i="61"/>
  <c r="U26" i="41"/>
  <c r="E30" i="61"/>
  <c r="U30" i="41"/>
  <c r="F27" i="61"/>
  <c r="U27" i="42"/>
  <c r="G24" i="61"/>
  <c r="U24" i="44"/>
  <c r="G28" i="61"/>
  <c r="U28" i="44"/>
  <c r="G59" i="81"/>
  <c r="U36" i="81"/>
  <c r="H25" i="61"/>
  <c r="U25" i="80"/>
  <c r="H29" i="61"/>
  <c r="U29" i="80"/>
  <c r="I22" i="61"/>
  <c r="G31" i="90"/>
  <c r="U22" i="90"/>
  <c r="I26" i="61"/>
  <c r="U26" i="90"/>
  <c r="I30" i="61"/>
  <c r="U30" i="90"/>
  <c r="G31" i="94"/>
  <c r="J31" i="61" s="1"/>
  <c r="J22" i="61"/>
  <c r="U22" i="94"/>
  <c r="J26" i="61"/>
  <c r="U26" i="94"/>
  <c r="J30" i="61"/>
  <c r="U30" i="94"/>
  <c r="K24" i="61"/>
  <c r="U24" i="96"/>
  <c r="K28" i="61"/>
  <c r="U28" i="96"/>
  <c r="G59" i="99"/>
  <c r="U36" i="99"/>
  <c r="L29" i="61"/>
  <c r="U29" i="98"/>
  <c r="U22" i="98"/>
  <c r="L22" i="61"/>
  <c r="G31" i="98"/>
  <c r="L31" i="61" s="1"/>
  <c r="L26" i="61"/>
  <c r="U26" i="98"/>
  <c r="E27" i="61"/>
  <c r="U27" i="41"/>
  <c r="F24" i="61"/>
  <c r="U24" i="42"/>
  <c r="F28" i="61"/>
  <c r="U28" i="42"/>
  <c r="G59" i="56"/>
  <c r="U36" i="56"/>
  <c r="G25" i="61"/>
  <c r="U25" i="44"/>
  <c r="G29" i="61"/>
  <c r="U29" i="44"/>
  <c r="H22" i="61"/>
  <c r="G31" i="80"/>
  <c r="U22" i="80"/>
  <c r="H26" i="61"/>
  <c r="U26" i="80"/>
  <c r="H30" i="61"/>
  <c r="U30" i="80"/>
  <c r="I27" i="61"/>
  <c r="U27" i="90"/>
  <c r="J27" i="61"/>
  <c r="U27" i="94"/>
  <c r="G59" i="97"/>
  <c r="U36" i="97"/>
  <c r="K25" i="61"/>
  <c r="U25" i="96"/>
  <c r="K29" i="61"/>
  <c r="U29" i="96"/>
  <c r="L30" i="61"/>
  <c r="U30" i="98"/>
  <c r="E24" i="61"/>
  <c r="U24" i="41"/>
  <c r="E28" i="61"/>
  <c r="U28" i="41"/>
  <c r="G59" i="55"/>
  <c r="U36" i="55"/>
  <c r="F25" i="61"/>
  <c r="U25" i="42"/>
  <c r="F29" i="61"/>
  <c r="U29" i="42"/>
  <c r="G22" i="61"/>
  <c r="G31" i="44"/>
  <c r="U22" i="44"/>
  <c r="G26" i="61"/>
  <c r="U26" i="44"/>
  <c r="G30" i="61"/>
  <c r="U30" i="44"/>
  <c r="H27" i="61"/>
  <c r="U27" i="80"/>
  <c r="I24" i="61"/>
  <c r="U24" i="90"/>
  <c r="I28" i="61"/>
  <c r="U28" i="90"/>
  <c r="J24" i="61"/>
  <c r="U24" i="94"/>
  <c r="J28" i="61"/>
  <c r="U28" i="94"/>
  <c r="K22" i="61"/>
  <c r="G31" i="96"/>
  <c r="K31" i="61" s="1"/>
  <c r="U22" i="96"/>
  <c r="K26" i="61"/>
  <c r="U26" i="96"/>
  <c r="K30" i="61"/>
  <c r="U30" i="96"/>
  <c r="L27" i="61"/>
  <c r="U27" i="98"/>
  <c r="G31" i="61" l="1"/>
  <c r="G25" i="45"/>
  <c r="I31" i="61"/>
  <c r="I25" i="45"/>
  <c r="H25" i="45"/>
  <c r="H31" i="61"/>
  <c r="F25" i="45"/>
  <c r="F31" i="61"/>
  <c r="E31" i="61"/>
  <c r="E25" i="45"/>
  <c r="M103" i="32" l="1"/>
  <c r="M66" i="32"/>
  <c r="M90" i="32"/>
  <c r="M52" i="32"/>
  <c r="M143" i="32"/>
  <c r="M169" i="1"/>
  <c r="M183" i="32"/>
  <c r="M207" i="32"/>
  <c r="M220" i="1"/>
  <c r="M169" i="32"/>
  <c r="M156" i="32"/>
  <c r="M220" i="32"/>
  <c r="M183" i="1"/>
  <c r="N7" i="98" l="1"/>
  <c r="N15" i="98" s="1"/>
  <c r="M5" i="37" s="1"/>
  <c r="M39" i="32"/>
  <c r="M101" i="32"/>
  <c r="D7" i="98"/>
  <c r="M13" i="78"/>
  <c r="M130" i="32"/>
  <c r="O7" i="98"/>
  <c r="M156" i="1"/>
  <c r="M167" i="1"/>
  <c r="M143" i="1"/>
  <c r="M100" i="32" l="1"/>
  <c r="N26" i="99"/>
  <c r="O15" i="98"/>
  <c r="M6" i="37" s="1"/>
  <c r="M7" i="37" s="1"/>
  <c r="M10" i="37"/>
  <c r="M153" i="1"/>
  <c r="K12" i="99" s="1"/>
  <c r="M154" i="1"/>
  <c r="M166" i="1"/>
  <c r="K13" i="99" s="1"/>
  <c r="M141" i="1" l="1"/>
  <c r="M140" i="1"/>
  <c r="K11" i="99" s="1"/>
  <c r="M126" i="1" l="1"/>
  <c r="K9" i="99" s="1"/>
  <c r="W114" i="10" l="1"/>
  <c r="W113" i="10"/>
  <c r="W113" i="78" s="1"/>
  <c r="W112" i="10"/>
  <c r="W112" i="78" s="1"/>
  <c r="W111" i="10"/>
  <c r="W111" i="78" s="1"/>
  <c r="W110" i="10"/>
  <c r="W110" i="78" s="1"/>
  <c r="W109" i="10"/>
  <c r="W109" i="78" s="1"/>
  <c r="W108" i="10"/>
  <c r="W108" i="78" s="1"/>
  <c r="W107" i="10"/>
  <c r="W107" i="78" s="1"/>
  <c r="W106" i="10"/>
  <c r="W106" i="78" s="1"/>
  <c r="W105" i="10"/>
  <c r="W105" i="78" s="1"/>
  <c r="W104" i="10"/>
  <c r="W104" i="78" s="1"/>
  <c r="W103" i="10"/>
  <c r="W103" i="78" s="1"/>
  <c r="W102" i="10"/>
  <c r="W102" i="78" s="1"/>
  <c r="W101" i="10"/>
  <c r="W101" i="78" s="1"/>
  <c r="W100" i="10"/>
  <c r="W99" i="10"/>
  <c r="W99" i="78" s="1"/>
  <c r="W98" i="10"/>
  <c r="W98" i="78" s="1"/>
  <c r="W97" i="10"/>
  <c r="W97" i="78" s="1"/>
  <c r="W96" i="10"/>
  <c r="W96" i="78" s="1"/>
  <c r="W95" i="10"/>
  <c r="W95" i="78" s="1"/>
  <c r="W94" i="10"/>
  <c r="W94" i="78" s="1"/>
  <c r="W93" i="10"/>
  <c r="W93" i="78" s="1"/>
  <c r="W92" i="10"/>
  <c r="W92" i="78" s="1"/>
  <c r="W91" i="10"/>
  <c r="W91" i="78" s="1"/>
  <c r="W90" i="10"/>
  <c r="W90" i="78" s="1"/>
  <c r="W89" i="10"/>
  <c r="W89" i="78" s="1"/>
  <c r="W88" i="10"/>
  <c r="W88" i="78" s="1"/>
  <c r="W87" i="10"/>
  <c r="W85" i="10"/>
  <c r="W84" i="10"/>
  <c r="W83" i="10"/>
  <c r="W82" i="10"/>
  <c r="W81" i="10"/>
  <c r="W80" i="10"/>
  <c r="W79" i="10"/>
  <c r="W78" i="10"/>
  <c r="W78" i="78" s="1"/>
  <c r="W77" i="10"/>
  <c r="W77" i="78" s="1"/>
  <c r="W76" i="10"/>
  <c r="W75" i="10"/>
  <c r="W75" i="78" s="1"/>
  <c r="W74" i="10"/>
  <c r="W74" i="78" s="1"/>
  <c r="W73" i="10"/>
  <c r="W73" i="78" s="1"/>
  <c r="W72" i="10"/>
  <c r="W72" i="78" s="1"/>
  <c r="W71" i="10"/>
  <c r="W71" i="78" s="1"/>
  <c r="W70" i="10"/>
  <c r="W70" i="78" s="1"/>
  <c r="W69" i="10"/>
  <c r="W69" i="78" s="1"/>
  <c r="W68" i="10"/>
  <c r="W68" i="78" s="1"/>
  <c r="W67" i="10"/>
  <c r="W67" i="78" s="1"/>
  <c r="W66" i="10"/>
  <c r="W66" i="78" s="1"/>
  <c r="W65" i="10"/>
  <c r="W65" i="78" s="1"/>
  <c r="W64" i="10"/>
  <c r="W64" i="78" s="1"/>
  <c r="W63" i="10"/>
  <c r="W62" i="10"/>
  <c r="W61" i="10"/>
  <c r="W61" i="78" s="1"/>
  <c r="W60" i="10"/>
  <c r="W60" i="78" s="1"/>
  <c r="W59" i="10"/>
  <c r="W59" i="78" s="1"/>
  <c r="W58" i="10"/>
  <c r="W58" i="78" s="1"/>
  <c r="W57" i="10"/>
  <c r="W57" i="78" s="1"/>
  <c r="W56" i="10"/>
  <c r="W56" i="78" s="1"/>
  <c r="W55" i="10"/>
  <c r="W55" i="78" s="1"/>
  <c r="W54" i="10"/>
  <c r="W54" i="78" s="1"/>
  <c r="W53" i="10"/>
  <c r="W53" i="78" s="1"/>
  <c r="W52" i="10"/>
  <c r="W52" i="78" s="1"/>
  <c r="W51" i="10"/>
  <c r="W51" i="78" s="1"/>
  <c r="W50" i="10"/>
  <c r="W50" i="78" s="1"/>
  <c r="W49" i="10"/>
  <c r="W48" i="10"/>
  <c r="W48" i="78" s="1"/>
  <c r="W47" i="10"/>
  <c r="W47" i="78" s="1"/>
  <c r="W46" i="10"/>
  <c r="W46" i="78" s="1"/>
  <c r="W45" i="10"/>
  <c r="W45" i="78" s="1"/>
  <c r="W44" i="10"/>
  <c r="W44" i="78" s="1"/>
  <c r="W43" i="10"/>
  <c r="W43" i="78" s="1"/>
  <c r="W42" i="10"/>
  <c r="W42" i="78" s="1"/>
  <c r="W41" i="10"/>
  <c r="W41" i="78" s="1"/>
  <c r="W40" i="10"/>
  <c r="W40" i="78" s="1"/>
  <c r="W39" i="10"/>
  <c r="W39" i="78" s="1"/>
  <c r="W38" i="10"/>
  <c r="W38" i="78" s="1"/>
  <c r="W37" i="10"/>
  <c r="W37" i="78" s="1"/>
  <c r="W36" i="10"/>
  <c r="W35" i="10"/>
  <c r="W35" i="78" s="1"/>
  <c r="W34" i="10"/>
  <c r="W34" i="78" s="1"/>
  <c r="W33" i="10"/>
  <c r="W33" i="78" s="1"/>
  <c r="W32" i="10"/>
  <c r="W32" i="78" s="1"/>
  <c r="W31" i="10"/>
  <c r="W31" i="78" s="1"/>
  <c r="W30" i="10"/>
  <c r="W30" i="78" s="1"/>
  <c r="W29" i="10"/>
  <c r="W29" i="78" s="1"/>
  <c r="W28" i="10"/>
  <c r="W28" i="78" s="1"/>
  <c r="W27" i="10"/>
  <c r="W27" i="78" s="1"/>
  <c r="W26" i="10"/>
  <c r="W26" i="78" s="1"/>
  <c r="W25" i="10"/>
  <c r="W25" i="78" s="1"/>
  <c r="W24" i="10"/>
  <c r="W24" i="78" s="1"/>
  <c r="W23" i="10"/>
  <c r="W22" i="10"/>
  <c r="W21" i="10"/>
  <c r="W20" i="10"/>
  <c r="W19" i="10"/>
  <c r="W18" i="10"/>
  <c r="W17" i="10"/>
  <c r="W17" i="78" s="1"/>
  <c r="W16" i="10"/>
  <c r="W16" i="78" s="1"/>
  <c r="W15" i="10"/>
  <c r="W14" i="10"/>
  <c r="W13" i="10"/>
  <c r="W12" i="10"/>
  <c r="W11" i="10"/>
  <c r="W10" i="10"/>
  <c r="W9" i="10"/>
  <c r="W8" i="10"/>
  <c r="W7" i="10"/>
  <c r="F58" i="99" l="1"/>
  <c r="T58" i="99" s="1"/>
  <c r="W114" i="78"/>
  <c r="F27" i="98"/>
  <c r="W19" i="78"/>
  <c r="F51" i="99"/>
  <c r="T51" i="99" s="1"/>
  <c r="W83" i="78"/>
  <c r="F22" i="98"/>
  <c r="W12" i="78"/>
  <c r="F42" i="99"/>
  <c r="W36" i="78"/>
  <c r="F46" i="99"/>
  <c r="T46" i="99" s="1"/>
  <c r="W76" i="78"/>
  <c r="F52" i="99"/>
  <c r="T52" i="99" s="1"/>
  <c r="W84" i="78"/>
  <c r="F56" i="99"/>
  <c r="W100" i="78"/>
  <c r="F23" i="98"/>
  <c r="F29" i="98"/>
  <c r="W21" i="78"/>
  <c r="F53" i="99"/>
  <c r="T53" i="99" s="1"/>
  <c r="W85" i="78"/>
  <c r="F40" i="99"/>
  <c r="T40" i="99" s="1"/>
  <c r="W10" i="78"/>
  <c r="W6" i="10"/>
  <c r="F44" i="99"/>
  <c r="T44" i="99" s="1"/>
  <c r="W62" i="78"/>
  <c r="W86" i="10"/>
  <c r="F50" i="99"/>
  <c r="T50" i="99" s="1"/>
  <c r="W82" i="78"/>
  <c r="F37" i="99"/>
  <c r="T37" i="99" s="1"/>
  <c r="W7" i="78"/>
  <c r="F25" i="98"/>
  <c r="W15" i="78"/>
  <c r="F41" i="99"/>
  <c r="T41" i="99" s="1"/>
  <c r="W23" i="78"/>
  <c r="F45" i="99"/>
  <c r="T45" i="99" s="1"/>
  <c r="W63" i="78"/>
  <c r="F47" i="99"/>
  <c r="T47" i="99" s="1"/>
  <c r="W79" i="78"/>
  <c r="F55" i="99"/>
  <c r="W87" i="78"/>
  <c r="F24" i="98"/>
  <c r="W14" i="78"/>
  <c r="F30" i="98"/>
  <c r="W22" i="78"/>
  <c r="F38" i="99"/>
  <c r="T38" i="99" s="1"/>
  <c r="W8" i="78"/>
  <c r="F48" i="99"/>
  <c r="T48" i="99" s="1"/>
  <c r="W80" i="78"/>
  <c r="F26" i="98"/>
  <c r="W18" i="78"/>
  <c r="F39" i="99"/>
  <c r="T39" i="99" s="1"/>
  <c r="W9" i="78"/>
  <c r="F43" i="99"/>
  <c r="W49" i="78"/>
  <c r="F49" i="99"/>
  <c r="T49" i="99" s="1"/>
  <c r="W81" i="78"/>
  <c r="W115" i="10"/>
  <c r="W115" i="78" s="1"/>
  <c r="F54" i="99" l="1"/>
  <c r="W86" i="78"/>
  <c r="L25" i="62"/>
  <c r="T25" i="98"/>
  <c r="L29" i="62"/>
  <c r="T29" i="98"/>
  <c r="F36" i="99"/>
  <c r="W6" i="78"/>
  <c r="L23" i="62"/>
  <c r="L27" i="62"/>
  <c r="T27" i="98"/>
  <c r="L24" i="62"/>
  <c r="T24" i="98"/>
  <c r="L26" i="62"/>
  <c r="T26" i="98"/>
  <c r="L22" i="62"/>
  <c r="T22" i="98"/>
  <c r="L30" i="62"/>
  <c r="T30" i="98"/>
  <c r="F28" i="98"/>
  <c r="F59" i="99" l="1"/>
  <c r="T36" i="99"/>
  <c r="L28" i="62"/>
  <c r="F31" i="98"/>
  <c r="L31" i="62" s="1"/>
  <c r="V11" i="10" l="1"/>
  <c r="U11" i="10"/>
  <c r="T11" i="10"/>
  <c r="S11" i="10"/>
  <c r="R11" i="10"/>
  <c r="Q11" i="10"/>
  <c r="P11" i="10"/>
  <c r="O11" i="10"/>
  <c r="V24" i="10"/>
  <c r="V24" i="78" s="1"/>
  <c r="U24" i="10"/>
  <c r="U24" i="78" s="1"/>
  <c r="T24" i="10"/>
  <c r="T24" i="78" s="1"/>
  <c r="S24" i="10"/>
  <c r="S24" i="78" s="1"/>
  <c r="R24" i="10"/>
  <c r="R24" i="78" s="1"/>
  <c r="Q24" i="10"/>
  <c r="Q24" i="78" s="1"/>
  <c r="P24" i="10"/>
  <c r="P24" i="78" s="1"/>
  <c r="O24" i="10"/>
  <c r="V37" i="10"/>
  <c r="V37" i="78" s="1"/>
  <c r="U37" i="10"/>
  <c r="U37" i="78" s="1"/>
  <c r="T37" i="10"/>
  <c r="T37" i="78" s="1"/>
  <c r="S37" i="10"/>
  <c r="S37" i="78" s="1"/>
  <c r="R37" i="10"/>
  <c r="R37" i="78" s="1"/>
  <c r="Q37" i="10"/>
  <c r="Q37" i="78" s="1"/>
  <c r="P37" i="10"/>
  <c r="P37" i="78" s="1"/>
  <c r="O37" i="10"/>
  <c r="O37" i="78" s="1"/>
  <c r="V50" i="10"/>
  <c r="V50" i="78" s="1"/>
  <c r="U50" i="10"/>
  <c r="U50" i="78" s="1"/>
  <c r="T50" i="10"/>
  <c r="T50" i="78" s="1"/>
  <c r="S50" i="10"/>
  <c r="S50" i="78" s="1"/>
  <c r="R50" i="10"/>
  <c r="R50" i="78" s="1"/>
  <c r="Q50" i="10"/>
  <c r="Q50" i="78" s="1"/>
  <c r="P50" i="10"/>
  <c r="P50" i="78" s="1"/>
  <c r="O50" i="10"/>
  <c r="O50" i="78" s="1"/>
  <c r="V64" i="10"/>
  <c r="V64" i="78" s="1"/>
  <c r="U64" i="10"/>
  <c r="U64" i="78" s="1"/>
  <c r="T64" i="10"/>
  <c r="T64" i="78" s="1"/>
  <c r="S64" i="10"/>
  <c r="S64" i="78" s="1"/>
  <c r="R64" i="10"/>
  <c r="R64" i="78" s="1"/>
  <c r="Q64" i="10"/>
  <c r="Q64" i="78" s="1"/>
  <c r="P64" i="10"/>
  <c r="P64" i="78" s="1"/>
  <c r="O64" i="10"/>
  <c r="O64" i="78" s="1"/>
  <c r="V88" i="10"/>
  <c r="V88" i="78" s="1"/>
  <c r="U88" i="10"/>
  <c r="U88" i="78" s="1"/>
  <c r="T88" i="10"/>
  <c r="T88" i="78" s="1"/>
  <c r="S88" i="10"/>
  <c r="S88" i="78" s="1"/>
  <c r="R88" i="10"/>
  <c r="R88" i="78" s="1"/>
  <c r="Q88" i="10"/>
  <c r="Q88" i="78" s="1"/>
  <c r="P88" i="10"/>
  <c r="P88" i="78" s="1"/>
  <c r="O88" i="10"/>
  <c r="O88" i="78" s="1"/>
  <c r="V101" i="10"/>
  <c r="V101" i="78" s="1"/>
  <c r="U101" i="10"/>
  <c r="U101" i="78" s="1"/>
  <c r="T101" i="10"/>
  <c r="T101" i="78" s="1"/>
  <c r="S101" i="10"/>
  <c r="S101" i="78" s="1"/>
  <c r="R101" i="10"/>
  <c r="R101" i="78" s="1"/>
  <c r="Q101" i="10"/>
  <c r="Q101" i="78" s="1"/>
  <c r="P101" i="10"/>
  <c r="P101" i="78" s="1"/>
  <c r="O101" i="10"/>
  <c r="O101" i="78" s="1"/>
  <c r="O128" i="10"/>
  <c r="O128" i="78" s="1"/>
  <c r="O141" i="10"/>
  <c r="O141" i="78" s="1"/>
  <c r="O154" i="10"/>
  <c r="O154" i="78" s="1"/>
  <c r="O167" i="10"/>
  <c r="O181" i="10"/>
  <c r="O181" i="78" s="1"/>
  <c r="O205" i="10"/>
  <c r="O205" i="78" s="1"/>
  <c r="O218" i="10"/>
  <c r="O218" i="78" s="1"/>
  <c r="O24" i="78" l="1"/>
  <c r="J103" i="32" l="1"/>
  <c r="I103" i="32"/>
  <c r="H103" i="32"/>
  <c r="G103" i="32"/>
  <c r="F103" i="32"/>
  <c r="E103" i="32"/>
  <c r="D52" i="32"/>
  <c r="L207" i="32"/>
  <c r="K207" i="32"/>
  <c r="J207" i="32"/>
  <c r="I207" i="32"/>
  <c r="E207" i="32"/>
  <c r="D207" i="1"/>
  <c r="L183" i="32"/>
  <c r="D183" i="1"/>
  <c r="K169" i="32"/>
  <c r="J169" i="32"/>
  <c r="I169" i="32"/>
  <c r="H169" i="32"/>
  <c r="G169" i="32"/>
  <c r="F169" i="32"/>
  <c r="K156" i="32"/>
  <c r="J156" i="32"/>
  <c r="H156" i="32"/>
  <c r="G156" i="32"/>
  <c r="F156" i="32"/>
  <c r="D156" i="1"/>
  <c r="K143" i="32"/>
  <c r="J143" i="32"/>
  <c r="I143" i="32"/>
  <c r="H143" i="32"/>
  <c r="G143" i="32"/>
  <c r="F143" i="32"/>
  <c r="O123" i="10"/>
  <c r="V114" i="10"/>
  <c r="V114" i="78" s="1"/>
  <c r="U114" i="10"/>
  <c r="U114" i="78" s="1"/>
  <c r="T114" i="10"/>
  <c r="T114" i="78" s="1"/>
  <c r="S114" i="10"/>
  <c r="S114" i="78" s="1"/>
  <c r="R114" i="10"/>
  <c r="R114" i="78" s="1"/>
  <c r="Q114" i="10"/>
  <c r="Q114" i="78" s="1"/>
  <c r="P114" i="10"/>
  <c r="P114" i="78" s="1"/>
  <c r="O114" i="10"/>
  <c r="O114" i="78" s="1"/>
  <c r="V113" i="10"/>
  <c r="U113" i="10"/>
  <c r="T113" i="10"/>
  <c r="S113" i="10"/>
  <c r="R113" i="10"/>
  <c r="Q113" i="10"/>
  <c r="O113" i="10"/>
  <c r="V112" i="10"/>
  <c r="V112" i="78" s="1"/>
  <c r="U112" i="10"/>
  <c r="U112" i="78" s="1"/>
  <c r="T112" i="10"/>
  <c r="T112" i="78" s="1"/>
  <c r="S112" i="10"/>
  <c r="S112" i="78" s="1"/>
  <c r="R112" i="10"/>
  <c r="R112" i="78" s="1"/>
  <c r="Q112" i="10"/>
  <c r="Q112" i="78" s="1"/>
  <c r="P112" i="10"/>
  <c r="P112" i="78" s="1"/>
  <c r="O112" i="10"/>
  <c r="O112" i="78" s="1"/>
  <c r="V111" i="10"/>
  <c r="V111" i="78" s="1"/>
  <c r="U111" i="10"/>
  <c r="U111" i="78" s="1"/>
  <c r="T111" i="10"/>
  <c r="T111" i="78" s="1"/>
  <c r="S111" i="10"/>
  <c r="S111" i="78" s="1"/>
  <c r="R111" i="10"/>
  <c r="R111" i="78" s="1"/>
  <c r="Q111" i="10"/>
  <c r="Q111" i="78" s="1"/>
  <c r="P111" i="10"/>
  <c r="P111" i="78" s="1"/>
  <c r="O111" i="10"/>
  <c r="O111" i="78" s="1"/>
  <c r="V110" i="10"/>
  <c r="V110" i="78" s="1"/>
  <c r="U110" i="10"/>
  <c r="U110" i="78" s="1"/>
  <c r="T110" i="10"/>
  <c r="T110" i="78" s="1"/>
  <c r="S110" i="10"/>
  <c r="S110" i="78" s="1"/>
  <c r="R110" i="10"/>
  <c r="R110" i="78" s="1"/>
  <c r="Q110" i="10"/>
  <c r="Q110" i="78" s="1"/>
  <c r="P110" i="10"/>
  <c r="P110" i="78" s="1"/>
  <c r="O110" i="10"/>
  <c r="O110" i="78" s="1"/>
  <c r="V109" i="10"/>
  <c r="V109" i="78" s="1"/>
  <c r="U109" i="10"/>
  <c r="U109" i="78" s="1"/>
  <c r="T109" i="10"/>
  <c r="T109" i="78" s="1"/>
  <c r="S109" i="10"/>
  <c r="S109" i="78" s="1"/>
  <c r="R109" i="10"/>
  <c r="R109" i="78" s="1"/>
  <c r="Q109" i="10"/>
  <c r="Q109" i="78" s="1"/>
  <c r="P109" i="10"/>
  <c r="P109" i="78" s="1"/>
  <c r="O109" i="10"/>
  <c r="O109" i="78" s="1"/>
  <c r="V108" i="10"/>
  <c r="V108" i="78" s="1"/>
  <c r="U108" i="10"/>
  <c r="U108" i="78" s="1"/>
  <c r="T108" i="10"/>
  <c r="T108" i="78" s="1"/>
  <c r="S108" i="10"/>
  <c r="S108" i="78" s="1"/>
  <c r="R108" i="10"/>
  <c r="R108" i="78" s="1"/>
  <c r="Q108" i="10"/>
  <c r="Q108" i="78" s="1"/>
  <c r="P108" i="10"/>
  <c r="P108" i="78" s="1"/>
  <c r="O108" i="10"/>
  <c r="O108" i="78" s="1"/>
  <c r="V107" i="10"/>
  <c r="V107" i="78" s="1"/>
  <c r="U107" i="10"/>
  <c r="U107" i="78" s="1"/>
  <c r="T107" i="10"/>
  <c r="T107" i="78" s="1"/>
  <c r="S107" i="10"/>
  <c r="S107" i="78" s="1"/>
  <c r="R107" i="10"/>
  <c r="R107" i="78" s="1"/>
  <c r="Q107" i="10"/>
  <c r="Q107" i="78" s="1"/>
  <c r="P107" i="10"/>
  <c r="P107" i="78" s="1"/>
  <c r="O107" i="10"/>
  <c r="O107" i="78" s="1"/>
  <c r="V106" i="10"/>
  <c r="V106" i="78" s="1"/>
  <c r="U106" i="10"/>
  <c r="U106" i="78" s="1"/>
  <c r="T106" i="10"/>
  <c r="T106" i="78" s="1"/>
  <c r="S106" i="10"/>
  <c r="S106" i="78" s="1"/>
  <c r="R106" i="10"/>
  <c r="R106" i="78" s="1"/>
  <c r="Q106" i="10"/>
  <c r="Q106" i="78" s="1"/>
  <c r="P106" i="10"/>
  <c r="P106" i="78" s="1"/>
  <c r="O106" i="10"/>
  <c r="O106" i="78" s="1"/>
  <c r="V105" i="10"/>
  <c r="V105" i="78" s="1"/>
  <c r="T105" i="10"/>
  <c r="T105" i="78" s="1"/>
  <c r="S105" i="10"/>
  <c r="S105" i="78" s="1"/>
  <c r="R105" i="10"/>
  <c r="R105" i="78" s="1"/>
  <c r="Q105" i="10"/>
  <c r="Q105" i="78" s="1"/>
  <c r="P105" i="10"/>
  <c r="P105" i="78" s="1"/>
  <c r="V104" i="10"/>
  <c r="V104" i="78" s="1"/>
  <c r="U104" i="10"/>
  <c r="U104" i="78" s="1"/>
  <c r="T104" i="10"/>
  <c r="T104" i="78" s="1"/>
  <c r="S104" i="10"/>
  <c r="S104" i="78" s="1"/>
  <c r="R104" i="10"/>
  <c r="R104" i="78" s="1"/>
  <c r="Q104" i="10"/>
  <c r="Q104" i="78" s="1"/>
  <c r="P104" i="10"/>
  <c r="P104" i="78" s="1"/>
  <c r="O104" i="10"/>
  <c r="O104" i="78" s="1"/>
  <c r="V103" i="10"/>
  <c r="V103" i="78" s="1"/>
  <c r="U103" i="10"/>
  <c r="U103" i="78" s="1"/>
  <c r="T103" i="10"/>
  <c r="T103" i="78" s="1"/>
  <c r="S103" i="10"/>
  <c r="S103" i="78" s="1"/>
  <c r="R103" i="10"/>
  <c r="R103" i="78" s="1"/>
  <c r="Q103" i="10"/>
  <c r="Q103" i="78" s="1"/>
  <c r="P103" i="10"/>
  <c r="P103" i="78" s="1"/>
  <c r="O103" i="10"/>
  <c r="O103" i="78" s="1"/>
  <c r="V102" i="10"/>
  <c r="V102" i="78" s="1"/>
  <c r="U102" i="10"/>
  <c r="U102" i="78" s="1"/>
  <c r="T102" i="10"/>
  <c r="T102" i="78" s="1"/>
  <c r="S102" i="10"/>
  <c r="S102" i="78" s="1"/>
  <c r="R102" i="10"/>
  <c r="R102" i="78" s="1"/>
  <c r="Q102" i="10"/>
  <c r="Q102" i="78" s="1"/>
  <c r="P102" i="10"/>
  <c r="P102" i="78" s="1"/>
  <c r="O102" i="10"/>
  <c r="O102" i="78" s="1"/>
  <c r="V100" i="10"/>
  <c r="U100" i="10"/>
  <c r="T100" i="10"/>
  <c r="S100" i="10"/>
  <c r="R100" i="10"/>
  <c r="Q100" i="10"/>
  <c r="P100" i="10"/>
  <c r="O100" i="10"/>
  <c r="V99" i="10"/>
  <c r="V99" i="78" s="1"/>
  <c r="U99" i="10"/>
  <c r="U99" i="78" s="1"/>
  <c r="T99" i="10"/>
  <c r="T99" i="78" s="1"/>
  <c r="S99" i="10"/>
  <c r="S99" i="78" s="1"/>
  <c r="R99" i="10"/>
  <c r="R99" i="78" s="1"/>
  <c r="Q99" i="10"/>
  <c r="Q99" i="78" s="1"/>
  <c r="P99" i="10"/>
  <c r="P99" i="78" s="1"/>
  <c r="O99" i="10"/>
  <c r="O99" i="78" s="1"/>
  <c r="V98" i="10"/>
  <c r="V98" i="78" s="1"/>
  <c r="U98" i="10"/>
  <c r="U98" i="78" s="1"/>
  <c r="T98" i="10"/>
  <c r="T98" i="78" s="1"/>
  <c r="S98" i="10"/>
  <c r="S98" i="78" s="1"/>
  <c r="R98" i="10"/>
  <c r="R98" i="78" s="1"/>
  <c r="Q98" i="10"/>
  <c r="Q98" i="78" s="1"/>
  <c r="P98" i="10"/>
  <c r="P98" i="78" s="1"/>
  <c r="O98" i="10"/>
  <c r="O98" i="78" s="1"/>
  <c r="V97" i="10"/>
  <c r="V97" i="78" s="1"/>
  <c r="U97" i="10"/>
  <c r="U97" i="78" s="1"/>
  <c r="T97" i="10"/>
  <c r="T97" i="78" s="1"/>
  <c r="S97" i="10"/>
  <c r="S97" i="78" s="1"/>
  <c r="R97" i="10"/>
  <c r="R97" i="78" s="1"/>
  <c r="Q97" i="10"/>
  <c r="Q97" i="78" s="1"/>
  <c r="P97" i="10"/>
  <c r="P97" i="78" s="1"/>
  <c r="V96" i="10"/>
  <c r="V96" i="78" s="1"/>
  <c r="U96" i="10"/>
  <c r="U96" i="78" s="1"/>
  <c r="T96" i="10"/>
  <c r="T96" i="78" s="1"/>
  <c r="S96" i="10"/>
  <c r="S96" i="78" s="1"/>
  <c r="R96" i="10"/>
  <c r="R96" i="78" s="1"/>
  <c r="Q96" i="10"/>
  <c r="Q96" i="78" s="1"/>
  <c r="P96" i="10"/>
  <c r="P96" i="78" s="1"/>
  <c r="O96" i="10"/>
  <c r="O96" i="78" s="1"/>
  <c r="V95" i="10"/>
  <c r="V95" i="78" s="1"/>
  <c r="U95" i="10"/>
  <c r="U95" i="78" s="1"/>
  <c r="T95" i="10"/>
  <c r="T95" i="78" s="1"/>
  <c r="S95" i="10"/>
  <c r="S95" i="78" s="1"/>
  <c r="R95" i="10"/>
  <c r="R95" i="78" s="1"/>
  <c r="Q95" i="10"/>
  <c r="Q95" i="78" s="1"/>
  <c r="P95" i="10"/>
  <c r="P95" i="78" s="1"/>
  <c r="O95" i="10"/>
  <c r="O95" i="78" s="1"/>
  <c r="V94" i="10"/>
  <c r="V94" i="78" s="1"/>
  <c r="U94" i="10"/>
  <c r="U94" i="78" s="1"/>
  <c r="T94" i="10"/>
  <c r="T94" i="78" s="1"/>
  <c r="S94" i="10"/>
  <c r="S94" i="78" s="1"/>
  <c r="R94" i="10"/>
  <c r="R94" i="78" s="1"/>
  <c r="Q94" i="10"/>
  <c r="Q94" i="78" s="1"/>
  <c r="P94" i="10"/>
  <c r="P94" i="78" s="1"/>
  <c r="O94" i="10"/>
  <c r="O94" i="78" s="1"/>
  <c r="V93" i="10"/>
  <c r="V93" i="78" s="1"/>
  <c r="U93" i="10"/>
  <c r="U93" i="78" s="1"/>
  <c r="T93" i="10"/>
  <c r="T93" i="78" s="1"/>
  <c r="S93" i="10"/>
  <c r="S93" i="78" s="1"/>
  <c r="R93" i="10"/>
  <c r="R93" i="78" s="1"/>
  <c r="Q93" i="10"/>
  <c r="Q93" i="78" s="1"/>
  <c r="P93" i="10"/>
  <c r="P93" i="78" s="1"/>
  <c r="O93" i="10"/>
  <c r="O93" i="78" s="1"/>
  <c r="S92" i="10"/>
  <c r="S92" i="78" s="1"/>
  <c r="R92" i="10"/>
  <c r="R92" i="78" s="1"/>
  <c r="Q92" i="10"/>
  <c r="Q92" i="78" s="1"/>
  <c r="O92" i="10"/>
  <c r="O92" i="78" s="1"/>
  <c r="V91" i="10"/>
  <c r="V91" i="78" s="1"/>
  <c r="U91" i="10"/>
  <c r="U91" i="78" s="1"/>
  <c r="T91" i="10"/>
  <c r="T91" i="78" s="1"/>
  <c r="S91" i="10"/>
  <c r="S91" i="78" s="1"/>
  <c r="R91" i="10"/>
  <c r="R91" i="78" s="1"/>
  <c r="Q91" i="10"/>
  <c r="Q91" i="78" s="1"/>
  <c r="P91" i="10"/>
  <c r="P91" i="78" s="1"/>
  <c r="O91" i="10"/>
  <c r="O91" i="78" s="1"/>
  <c r="V90" i="10"/>
  <c r="V90" i="78" s="1"/>
  <c r="U90" i="10"/>
  <c r="U90" i="78" s="1"/>
  <c r="T90" i="10"/>
  <c r="T90" i="78" s="1"/>
  <c r="S90" i="10"/>
  <c r="S90" i="78" s="1"/>
  <c r="R90" i="10"/>
  <c r="R90" i="78" s="1"/>
  <c r="Q90" i="10"/>
  <c r="Q90" i="78" s="1"/>
  <c r="P90" i="10"/>
  <c r="P90" i="78" s="1"/>
  <c r="O90" i="10"/>
  <c r="O90" i="78" s="1"/>
  <c r="V89" i="10"/>
  <c r="V89" i="78" s="1"/>
  <c r="U89" i="10"/>
  <c r="U89" i="78" s="1"/>
  <c r="T89" i="10"/>
  <c r="T89" i="78" s="1"/>
  <c r="S89" i="10"/>
  <c r="S89" i="78" s="1"/>
  <c r="R89" i="10"/>
  <c r="R89" i="78" s="1"/>
  <c r="Q89" i="10"/>
  <c r="Q89" i="78" s="1"/>
  <c r="P89" i="10"/>
  <c r="P89" i="78" s="1"/>
  <c r="O89" i="10"/>
  <c r="O89" i="78" s="1"/>
  <c r="V85" i="10"/>
  <c r="U85" i="10"/>
  <c r="T85" i="10"/>
  <c r="S85" i="10"/>
  <c r="R85" i="10"/>
  <c r="Q85" i="10"/>
  <c r="P85" i="10"/>
  <c r="O85" i="10"/>
  <c r="V84" i="10"/>
  <c r="U84" i="10"/>
  <c r="T84" i="10"/>
  <c r="S84" i="10"/>
  <c r="R84" i="10"/>
  <c r="Q84" i="10"/>
  <c r="P84" i="10"/>
  <c r="O84" i="10"/>
  <c r="V83" i="10"/>
  <c r="U83" i="10"/>
  <c r="T83" i="10"/>
  <c r="S83" i="10"/>
  <c r="R83" i="10"/>
  <c r="Q83" i="10"/>
  <c r="P83" i="10"/>
  <c r="O83" i="10"/>
  <c r="V82" i="10"/>
  <c r="U82" i="10"/>
  <c r="T82" i="10"/>
  <c r="S82" i="10"/>
  <c r="R82" i="10"/>
  <c r="Q82" i="10"/>
  <c r="P82" i="10"/>
  <c r="O82" i="10"/>
  <c r="V81" i="10"/>
  <c r="U81" i="10"/>
  <c r="T81" i="10"/>
  <c r="S81" i="10"/>
  <c r="R81" i="10"/>
  <c r="Q81" i="10"/>
  <c r="P81" i="10"/>
  <c r="O81" i="10"/>
  <c r="V80" i="10"/>
  <c r="U80" i="10"/>
  <c r="T80" i="10"/>
  <c r="S80" i="10"/>
  <c r="R80" i="10"/>
  <c r="Q80" i="10"/>
  <c r="P80" i="10"/>
  <c r="O80" i="10"/>
  <c r="V79" i="10"/>
  <c r="U79" i="10"/>
  <c r="S79" i="10"/>
  <c r="O79" i="10"/>
  <c r="V78" i="10"/>
  <c r="V78" i="78" s="1"/>
  <c r="U78" i="10"/>
  <c r="U78" i="78" s="1"/>
  <c r="T78" i="10"/>
  <c r="T78" i="78" s="1"/>
  <c r="S78" i="10"/>
  <c r="S78" i="78" s="1"/>
  <c r="R78" i="10"/>
  <c r="R78" i="78" s="1"/>
  <c r="Q78" i="10"/>
  <c r="Q78" i="78" s="1"/>
  <c r="P78" i="10"/>
  <c r="P78" i="78" s="1"/>
  <c r="V77" i="10"/>
  <c r="V77" i="78" s="1"/>
  <c r="U77" i="10"/>
  <c r="U77" i="78" s="1"/>
  <c r="T77" i="10"/>
  <c r="T77" i="78" s="1"/>
  <c r="S77" i="10"/>
  <c r="S77" i="78" s="1"/>
  <c r="R77" i="10"/>
  <c r="R77" i="78" s="1"/>
  <c r="Q77" i="10"/>
  <c r="Q77" i="78" s="1"/>
  <c r="P77" i="10"/>
  <c r="P77" i="78" s="1"/>
  <c r="O77" i="10"/>
  <c r="O77" i="78" s="1"/>
  <c r="V76" i="10"/>
  <c r="U76" i="10"/>
  <c r="S76" i="10"/>
  <c r="O76" i="10"/>
  <c r="V75" i="10"/>
  <c r="V75" i="78" s="1"/>
  <c r="U75" i="10"/>
  <c r="U75" i="78" s="1"/>
  <c r="T75" i="10"/>
  <c r="T75" i="78" s="1"/>
  <c r="S75" i="10"/>
  <c r="S75" i="78" s="1"/>
  <c r="R75" i="10"/>
  <c r="R75" i="78" s="1"/>
  <c r="Q75" i="10"/>
  <c r="Q75" i="78" s="1"/>
  <c r="P75" i="10"/>
  <c r="P75" i="78" s="1"/>
  <c r="O75" i="10"/>
  <c r="O75" i="78" s="1"/>
  <c r="V74" i="10"/>
  <c r="V74" i="78" s="1"/>
  <c r="U74" i="10"/>
  <c r="U74" i="78" s="1"/>
  <c r="T74" i="10"/>
  <c r="T74" i="78" s="1"/>
  <c r="S74" i="10"/>
  <c r="S74" i="78" s="1"/>
  <c r="R74" i="10"/>
  <c r="R74" i="78" s="1"/>
  <c r="Q74" i="10"/>
  <c r="Q74" i="78" s="1"/>
  <c r="P74" i="10"/>
  <c r="P74" i="78" s="1"/>
  <c r="O74" i="10"/>
  <c r="O74" i="78" s="1"/>
  <c r="V73" i="10"/>
  <c r="V73" i="78" s="1"/>
  <c r="U73" i="10"/>
  <c r="U73" i="78" s="1"/>
  <c r="T73" i="10"/>
  <c r="T73" i="78" s="1"/>
  <c r="S73" i="10"/>
  <c r="S73" i="78" s="1"/>
  <c r="R73" i="10"/>
  <c r="R73" i="78" s="1"/>
  <c r="Q73" i="10"/>
  <c r="Q73" i="78" s="1"/>
  <c r="P73" i="10"/>
  <c r="P73" i="78" s="1"/>
  <c r="O73" i="10"/>
  <c r="O73" i="78" s="1"/>
  <c r="V72" i="10"/>
  <c r="V72" i="78" s="1"/>
  <c r="U72" i="10"/>
  <c r="U72" i="78" s="1"/>
  <c r="T72" i="10"/>
  <c r="T72" i="78" s="1"/>
  <c r="S72" i="10"/>
  <c r="S72" i="78" s="1"/>
  <c r="R72" i="10"/>
  <c r="R72" i="78" s="1"/>
  <c r="Q72" i="10"/>
  <c r="Q72" i="78" s="1"/>
  <c r="P72" i="10"/>
  <c r="P72" i="78" s="1"/>
  <c r="O72" i="10"/>
  <c r="O72" i="78" s="1"/>
  <c r="V71" i="10"/>
  <c r="V71" i="78" s="1"/>
  <c r="U71" i="10"/>
  <c r="U71" i="78" s="1"/>
  <c r="T71" i="10"/>
  <c r="T71" i="78" s="1"/>
  <c r="S71" i="10"/>
  <c r="S71" i="78" s="1"/>
  <c r="R71" i="10"/>
  <c r="R71" i="78" s="1"/>
  <c r="Q71" i="10"/>
  <c r="Q71" i="78" s="1"/>
  <c r="P71" i="10"/>
  <c r="P71" i="78" s="1"/>
  <c r="O71" i="10"/>
  <c r="O71" i="78" s="1"/>
  <c r="V70" i="10"/>
  <c r="V70" i="78" s="1"/>
  <c r="U70" i="10"/>
  <c r="U70" i="78" s="1"/>
  <c r="T70" i="10"/>
  <c r="T70" i="78" s="1"/>
  <c r="S70" i="10"/>
  <c r="S70" i="78" s="1"/>
  <c r="R70" i="10"/>
  <c r="R70" i="78" s="1"/>
  <c r="Q70" i="10"/>
  <c r="Q70" i="78" s="1"/>
  <c r="P70" i="10"/>
  <c r="P70" i="78" s="1"/>
  <c r="O70" i="10"/>
  <c r="O70" i="78" s="1"/>
  <c r="V69" i="10"/>
  <c r="V69" i="78" s="1"/>
  <c r="U69" i="10"/>
  <c r="U69" i="78" s="1"/>
  <c r="T69" i="10"/>
  <c r="T69" i="78" s="1"/>
  <c r="S69" i="10"/>
  <c r="S69" i="78" s="1"/>
  <c r="R69" i="10"/>
  <c r="R69" i="78" s="1"/>
  <c r="Q69" i="10"/>
  <c r="Q69" i="78" s="1"/>
  <c r="P69" i="10"/>
  <c r="P69" i="78" s="1"/>
  <c r="O69" i="10"/>
  <c r="O69" i="78" s="1"/>
  <c r="V68" i="10"/>
  <c r="V68" i="78" s="1"/>
  <c r="U68" i="10"/>
  <c r="U68" i="78" s="1"/>
  <c r="T68" i="10"/>
  <c r="T68" i="78" s="1"/>
  <c r="S68" i="10"/>
  <c r="S68" i="78" s="1"/>
  <c r="R68" i="10"/>
  <c r="R68" i="78" s="1"/>
  <c r="Q68" i="10"/>
  <c r="Q68" i="78" s="1"/>
  <c r="P68" i="10"/>
  <c r="P68" i="78" s="1"/>
  <c r="O68" i="10"/>
  <c r="O68" i="78" s="1"/>
  <c r="V67" i="10"/>
  <c r="V67" i="78" s="1"/>
  <c r="U67" i="10"/>
  <c r="U67" i="78" s="1"/>
  <c r="T67" i="10"/>
  <c r="T67" i="78" s="1"/>
  <c r="S67" i="10"/>
  <c r="S67" i="78" s="1"/>
  <c r="R67" i="10"/>
  <c r="R67" i="78" s="1"/>
  <c r="Q67" i="10"/>
  <c r="Q67" i="78" s="1"/>
  <c r="P67" i="10"/>
  <c r="P67" i="78" s="1"/>
  <c r="O67" i="10"/>
  <c r="O67" i="78" s="1"/>
  <c r="V66" i="10"/>
  <c r="V66" i="78" s="1"/>
  <c r="U66" i="10"/>
  <c r="U66" i="78" s="1"/>
  <c r="T66" i="10"/>
  <c r="T66" i="78" s="1"/>
  <c r="S66" i="10"/>
  <c r="S66" i="78" s="1"/>
  <c r="R66" i="10"/>
  <c r="R66" i="78" s="1"/>
  <c r="Q66" i="10"/>
  <c r="Q66" i="78" s="1"/>
  <c r="P66" i="10"/>
  <c r="P66" i="78" s="1"/>
  <c r="O66" i="10"/>
  <c r="O66" i="78" s="1"/>
  <c r="V65" i="10"/>
  <c r="V65" i="78" s="1"/>
  <c r="U65" i="10"/>
  <c r="U65" i="78" s="1"/>
  <c r="T65" i="10"/>
  <c r="T65" i="78" s="1"/>
  <c r="S65" i="10"/>
  <c r="S65" i="78" s="1"/>
  <c r="R65" i="10"/>
  <c r="R65" i="78" s="1"/>
  <c r="Q65" i="10"/>
  <c r="Q65" i="78" s="1"/>
  <c r="P65" i="10"/>
  <c r="P65" i="78" s="1"/>
  <c r="O65" i="10"/>
  <c r="O65" i="78" s="1"/>
  <c r="V61" i="10"/>
  <c r="V61" i="78" s="1"/>
  <c r="U61" i="10"/>
  <c r="U61" i="78" s="1"/>
  <c r="T61" i="10"/>
  <c r="T61" i="78" s="1"/>
  <c r="S61" i="10"/>
  <c r="S61" i="78" s="1"/>
  <c r="R61" i="10"/>
  <c r="R61" i="78" s="1"/>
  <c r="Q61" i="10"/>
  <c r="Q61" i="78" s="1"/>
  <c r="P61" i="10"/>
  <c r="P61" i="78" s="1"/>
  <c r="O61" i="10"/>
  <c r="O61" i="78" s="1"/>
  <c r="V60" i="10"/>
  <c r="V60" i="78" s="1"/>
  <c r="U60" i="10"/>
  <c r="U60" i="78" s="1"/>
  <c r="T60" i="10"/>
  <c r="T60" i="78" s="1"/>
  <c r="S60" i="10"/>
  <c r="S60" i="78" s="1"/>
  <c r="R60" i="10"/>
  <c r="R60" i="78" s="1"/>
  <c r="Q60" i="10"/>
  <c r="Q60" i="78" s="1"/>
  <c r="P60" i="10"/>
  <c r="P60" i="78" s="1"/>
  <c r="O60" i="10"/>
  <c r="O60" i="78" s="1"/>
  <c r="V59" i="10"/>
  <c r="V59" i="78" s="1"/>
  <c r="U59" i="10"/>
  <c r="U59" i="78" s="1"/>
  <c r="T59" i="10"/>
  <c r="T59" i="78" s="1"/>
  <c r="S59" i="10"/>
  <c r="S59" i="78" s="1"/>
  <c r="R59" i="10"/>
  <c r="R59" i="78" s="1"/>
  <c r="Q59" i="10"/>
  <c r="Q59" i="78" s="1"/>
  <c r="P59" i="10"/>
  <c r="P59" i="78" s="1"/>
  <c r="O59" i="10"/>
  <c r="O59" i="78" s="1"/>
  <c r="V58" i="10"/>
  <c r="V58" i="78" s="1"/>
  <c r="U58" i="10"/>
  <c r="U58" i="78" s="1"/>
  <c r="T58" i="10"/>
  <c r="T58" i="78" s="1"/>
  <c r="S58" i="10"/>
  <c r="S58" i="78" s="1"/>
  <c r="R58" i="10"/>
  <c r="R58" i="78" s="1"/>
  <c r="Q58" i="10"/>
  <c r="Q58" i="78" s="1"/>
  <c r="P58" i="10"/>
  <c r="P58" i="78" s="1"/>
  <c r="O58" i="10"/>
  <c r="O58" i="78" s="1"/>
  <c r="V57" i="10"/>
  <c r="V57" i="78" s="1"/>
  <c r="U57" i="10"/>
  <c r="U57" i="78" s="1"/>
  <c r="T57" i="10"/>
  <c r="T57" i="78" s="1"/>
  <c r="S57" i="10"/>
  <c r="S57" i="78" s="1"/>
  <c r="R57" i="10"/>
  <c r="R57" i="78" s="1"/>
  <c r="Q57" i="10"/>
  <c r="Q57" i="78" s="1"/>
  <c r="P57" i="10"/>
  <c r="P57" i="78" s="1"/>
  <c r="O57" i="10"/>
  <c r="O57" i="78" s="1"/>
  <c r="V56" i="10"/>
  <c r="V56" i="78" s="1"/>
  <c r="U56" i="10"/>
  <c r="U56" i="78" s="1"/>
  <c r="T56" i="10"/>
  <c r="T56" i="78" s="1"/>
  <c r="S56" i="10"/>
  <c r="S56" i="78" s="1"/>
  <c r="R56" i="10"/>
  <c r="R56" i="78" s="1"/>
  <c r="Q56" i="10"/>
  <c r="Q56" i="78" s="1"/>
  <c r="P56" i="10"/>
  <c r="P56" i="78" s="1"/>
  <c r="O56" i="10"/>
  <c r="O56" i="78" s="1"/>
  <c r="V55" i="10"/>
  <c r="V55" i="78" s="1"/>
  <c r="U55" i="10"/>
  <c r="U55" i="78" s="1"/>
  <c r="T55" i="10"/>
  <c r="T55" i="78" s="1"/>
  <c r="S55" i="10"/>
  <c r="S55" i="78" s="1"/>
  <c r="R55" i="10"/>
  <c r="R55" i="78" s="1"/>
  <c r="Q55" i="10"/>
  <c r="Q55" i="78" s="1"/>
  <c r="O55" i="10"/>
  <c r="O55" i="78" s="1"/>
  <c r="V54" i="10"/>
  <c r="V54" i="78" s="1"/>
  <c r="U54" i="10"/>
  <c r="U54" i="78" s="1"/>
  <c r="T54" i="10"/>
  <c r="T54" i="78" s="1"/>
  <c r="S54" i="10"/>
  <c r="S54" i="78" s="1"/>
  <c r="R54" i="10"/>
  <c r="R54" i="78" s="1"/>
  <c r="Q54" i="10"/>
  <c r="Q54" i="78" s="1"/>
  <c r="O54" i="10"/>
  <c r="O54" i="78" s="1"/>
  <c r="V53" i="10"/>
  <c r="V53" i="78" s="1"/>
  <c r="U53" i="10"/>
  <c r="U53" i="78" s="1"/>
  <c r="T53" i="10"/>
  <c r="T53" i="78" s="1"/>
  <c r="S53" i="10"/>
  <c r="S53" i="78" s="1"/>
  <c r="R53" i="10"/>
  <c r="R53" i="78" s="1"/>
  <c r="Q53" i="10"/>
  <c r="Q53" i="78" s="1"/>
  <c r="P53" i="10"/>
  <c r="P53" i="78" s="1"/>
  <c r="O53" i="10"/>
  <c r="O53" i="78" s="1"/>
  <c r="V52" i="10"/>
  <c r="V52" i="78" s="1"/>
  <c r="U52" i="10"/>
  <c r="U52" i="78" s="1"/>
  <c r="T52" i="10"/>
  <c r="T52" i="78" s="1"/>
  <c r="S52" i="10"/>
  <c r="S52" i="78" s="1"/>
  <c r="R52" i="10"/>
  <c r="R52" i="78" s="1"/>
  <c r="Q52" i="10"/>
  <c r="Q52" i="78" s="1"/>
  <c r="P52" i="10"/>
  <c r="P52" i="78" s="1"/>
  <c r="O52" i="10"/>
  <c r="O52" i="78" s="1"/>
  <c r="V51" i="10"/>
  <c r="V51" i="78" s="1"/>
  <c r="U51" i="10"/>
  <c r="U51" i="78" s="1"/>
  <c r="T51" i="10"/>
  <c r="T51" i="78" s="1"/>
  <c r="S51" i="10"/>
  <c r="S51" i="78" s="1"/>
  <c r="R51" i="10"/>
  <c r="R51" i="78" s="1"/>
  <c r="Q51" i="10"/>
  <c r="Q51" i="78" s="1"/>
  <c r="P51" i="10"/>
  <c r="P51" i="78" s="1"/>
  <c r="O51" i="10"/>
  <c r="O51" i="78" s="1"/>
  <c r="R49" i="10"/>
  <c r="Q49" i="10"/>
  <c r="V48" i="10"/>
  <c r="V48" i="78" s="1"/>
  <c r="U48" i="10"/>
  <c r="U48" i="78" s="1"/>
  <c r="T48" i="10"/>
  <c r="T48" i="78" s="1"/>
  <c r="S48" i="10"/>
  <c r="S48" i="78" s="1"/>
  <c r="R48" i="10"/>
  <c r="R48" i="78" s="1"/>
  <c r="Q48" i="10"/>
  <c r="Q48" i="78" s="1"/>
  <c r="P48" i="10"/>
  <c r="P48" i="78" s="1"/>
  <c r="O48" i="10"/>
  <c r="O48" i="78" s="1"/>
  <c r="V47" i="10"/>
  <c r="V47" i="78" s="1"/>
  <c r="U47" i="10"/>
  <c r="U47" i="78" s="1"/>
  <c r="T47" i="10"/>
  <c r="T47" i="78" s="1"/>
  <c r="S47" i="10"/>
  <c r="S47" i="78" s="1"/>
  <c r="R47" i="10"/>
  <c r="R47" i="78" s="1"/>
  <c r="Q47" i="10"/>
  <c r="Q47" i="78" s="1"/>
  <c r="P47" i="10"/>
  <c r="P47" i="78" s="1"/>
  <c r="V46" i="10"/>
  <c r="V46" i="78" s="1"/>
  <c r="U46" i="10"/>
  <c r="U46" i="78" s="1"/>
  <c r="T46" i="10"/>
  <c r="T46" i="78" s="1"/>
  <c r="S46" i="10"/>
  <c r="S46" i="78" s="1"/>
  <c r="R46" i="10"/>
  <c r="R46" i="78" s="1"/>
  <c r="Q46" i="10"/>
  <c r="Q46" i="78" s="1"/>
  <c r="P46" i="10"/>
  <c r="P46" i="78" s="1"/>
  <c r="O46" i="10"/>
  <c r="O46" i="78" s="1"/>
  <c r="V45" i="10"/>
  <c r="V45" i="78" s="1"/>
  <c r="U45" i="10"/>
  <c r="U45" i="78" s="1"/>
  <c r="T45" i="10"/>
  <c r="T45" i="78" s="1"/>
  <c r="S45" i="10"/>
  <c r="S45" i="78" s="1"/>
  <c r="R45" i="10"/>
  <c r="R45" i="78" s="1"/>
  <c r="Q45" i="10"/>
  <c r="Q45" i="78" s="1"/>
  <c r="P45" i="10"/>
  <c r="P45" i="78" s="1"/>
  <c r="O45" i="10"/>
  <c r="O45" i="78" s="1"/>
  <c r="V44" i="10"/>
  <c r="V44" i="78" s="1"/>
  <c r="U44" i="10"/>
  <c r="U44" i="78" s="1"/>
  <c r="T44" i="10"/>
  <c r="T44" i="78" s="1"/>
  <c r="S44" i="10"/>
  <c r="S44" i="78" s="1"/>
  <c r="R44" i="10"/>
  <c r="R44" i="78" s="1"/>
  <c r="Q44" i="10"/>
  <c r="Q44" i="78" s="1"/>
  <c r="P44" i="10"/>
  <c r="P44" i="78" s="1"/>
  <c r="O44" i="10"/>
  <c r="O44" i="78" s="1"/>
  <c r="V43" i="10"/>
  <c r="V43" i="78" s="1"/>
  <c r="U43" i="10"/>
  <c r="U43" i="78" s="1"/>
  <c r="T43" i="10"/>
  <c r="T43" i="78" s="1"/>
  <c r="S43" i="10"/>
  <c r="S43" i="78" s="1"/>
  <c r="R43" i="10"/>
  <c r="R43" i="78" s="1"/>
  <c r="Q43" i="10"/>
  <c r="Q43" i="78" s="1"/>
  <c r="P43" i="10"/>
  <c r="P43" i="78" s="1"/>
  <c r="O43" i="10"/>
  <c r="O43" i="78" s="1"/>
  <c r="V42" i="10"/>
  <c r="V42" i="78" s="1"/>
  <c r="U42" i="10"/>
  <c r="U42" i="78" s="1"/>
  <c r="T42" i="10"/>
  <c r="T42" i="78" s="1"/>
  <c r="S42" i="10"/>
  <c r="S42" i="78" s="1"/>
  <c r="R42" i="10"/>
  <c r="R42" i="78" s="1"/>
  <c r="Q42" i="10"/>
  <c r="Q42" i="78" s="1"/>
  <c r="P42" i="10"/>
  <c r="P42" i="78" s="1"/>
  <c r="O42" i="10"/>
  <c r="O42" i="78" s="1"/>
  <c r="V41" i="10"/>
  <c r="V41" i="78" s="1"/>
  <c r="U41" i="10"/>
  <c r="U41" i="78" s="1"/>
  <c r="T41" i="10"/>
  <c r="T41" i="78" s="1"/>
  <c r="O41" i="10"/>
  <c r="O41" i="78" s="1"/>
  <c r="V40" i="10"/>
  <c r="V40" i="78" s="1"/>
  <c r="U40" i="10"/>
  <c r="U40" i="78" s="1"/>
  <c r="T40" i="10"/>
  <c r="T40" i="78" s="1"/>
  <c r="S40" i="10"/>
  <c r="S40" i="78" s="1"/>
  <c r="R40" i="10"/>
  <c r="R40" i="78" s="1"/>
  <c r="Q40" i="10"/>
  <c r="Q40" i="78" s="1"/>
  <c r="P40" i="10"/>
  <c r="P40" i="78" s="1"/>
  <c r="O40" i="10"/>
  <c r="O40" i="78" s="1"/>
  <c r="V39" i="10"/>
  <c r="V39" i="78" s="1"/>
  <c r="U39" i="10"/>
  <c r="U39" i="78" s="1"/>
  <c r="T39" i="10"/>
  <c r="T39" i="78" s="1"/>
  <c r="S39" i="10"/>
  <c r="S39" i="78" s="1"/>
  <c r="R39" i="10"/>
  <c r="R39" i="78" s="1"/>
  <c r="Q39" i="10"/>
  <c r="Q39" i="78" s="1"/>
  <c r="P39" i="10"/>
  <c r="P39" i="78" s="1"/>
  <c r="O39" i="10"/>
  <c r="O39" i="78" s="1"/>
  <c r="V38" i="10"/>
  <c r="V38" i="78" s="1"/>
  <c r="U38" i="10"/>
  <c r="U38" i="78" s="1"/>
  <c r="T38" i="10"/>
  <c r="T38" i="78" s="1"/>
  <c r="S38" i="10"/>
  <c r="S38" i="78" s="1"/>
  <c r="R38" i="10"/>
  <c r="R38" i="78" s="1"/>
  <c r="Q38" i="10"/>
  <c r="Q38" i="78" s="1"/>
  <c r="P38" i="10"/>
  <c r="P38" i="78" s="1"/>
  <c r="O38" i="10"/>
  <c r="O38" i="78" s="1"/>
  <c r="V36" i="10"/>
  <c r="U36" i="10"/>
  <c r="V35" i="10"/>
  <c r="V35" i="78" s="1"/>
  <c r="U35" i="10"/>
  <c r="U35" i="78" s="1"/>
  <c r="T35" i="10"/>
  <c r="T35" i="78" s="1"/>
  <c r="S35" i="10"/>
  <c r="S35" i="78" s="1"/>
  <c r="R35" i="10"/>
  <c r="R35" i="78" s="1"/>
  <c r="Q35" i="10"/>
  <c r="Q35" i="78" s="1"/>
  <c r="P35" i="10"/>
  <c r="P35" i="78" s="1"/>
  <c r="O35" i="10"/>
  <c r="O35" i="78" s="1"/>
  <c r="V34" i="10"/>
  <c r="V34" i="78" s="1"/>
  <c r="U34" i="10"/>
  <c r="U34" i="78" s="1"/>
  <c r="T34" i="10"/>
  <c r="T34" i="78" s="1"/>
  <c r="S34" i="10"/>
  <c r="S34" i="78" s="1"/>
  <c r="R34" i="10"/>
  <c r="R34" i="78" s="1"/>
  <c r="Q34" i="10"/>
  <c r="Q34" i="78" s="1"/>
  <c r="P34" i="10"/>
  <c r="P34" i="78" s="1"/>
  <c r="O34" i="10"/>
  <c r="O34" i="78" s="1"/>
  <c r="V33" i="10"/>
  <c r="V33" i="78" s="1"/>
  <c r="U33" i="10"/>
  <c r="U33" i="78" s="1"/>
  <c r="T33" i="10"/>
  <c r="T33" i="78" s="1"/>
  <c r="S33" i="10"/>
  <c r="S33" i="78" s="1"/>
  <c r="R33" i="10"/>
  <c r="R33" i="78" s="1"/>
  <c r="Q33" i="10"/>
  <c r="Q33" i="78" s="1"/>
  <c r="P33" i="10"/>
  <c r="P33" i="78" s="1"/>
  <c r="O33" i="10"/>
  <c r="O33" i="78" s="1"/>
  <c r="V32" i="10"/>
  <c r="V32" i="78" s="1"/>
  <c r="U32" i="10"/>
  <c r="U32" i="78" s="1"/>
  <c r="T32" i="10"/>
  <c r="T32" i="78" s="1"/>
  <c r="S32" i="10"/>
  <c r="S32" i="78" s="1"/>
  <c r="R32" i="10"/>
  <c r="R32" i="78" s="1"/>
  <c r="Q32" i="10"/>
  <c r="Q32" i="78" s="1"/>
  <c r="P32" i="10"/>
  <c r="P32" i="78" s="1"/>
  <c r="O32" i="10"/>
  <c r="O32" i="78" s="1"/>
  <c r="V31" i="10"/>
  <c r="V31" i="78" s="1"/>
  <c r="U31" i="10"/>
  <c r="U31" i="78" s="1"/>
  <c r="T31" i="10"/>
  <c r="T31" i="78" s="1"/>
  <c r="S31" i="10"/>
  <c r="S31" i="78" s="1"/>
  <c r="R31" i="10"/>
  <c r="R31" i="78" s="1"/>
  <c r="Q31" i="10"/>
  <c r="Q31" i="78" s="1"/>
  <c r="P31" i="10"/>
  <c r="P31" i="78" s="1"/>
  <c r="O31" i="10"/>
  <c r="O31" i="78" s="1"/>
  <c r="V30" i="10"/>
  <c r="V30" i="78" s="1"/>
  <c r="U30" i="10"/>
  <c r="U30" i="78" s="1"/>
  <c r="T30" i="10"/>
  <c r="T30" i="78" s="1"/>
  <c r="S30" i="10"/>
  <c r="S30" i="78" s="1"/>
  <c r="R30" i="10"/>
  <c r="R30" i="78" s="1"/>
  <c r="Q30" i="10"/>
  <c r="Q30" i="78" s="1"/>
  <c r="P30" i="10"/>
  <c r="P30" i="78" s="1"/>
  <c r="O30" i="10"/>
  <c r="O30" i="78" s="1"/>
  <c r="V29" i="10"/>
  <c r="V29" i="78" s="1"/>
  <c r="U29" i="10"/>
  <c r="U29" i="78" s="1"/>
  <c r="T29" i="10"/>
  <c r="T29" i="78" s="1"/>
  <c r="S29" i="10"/>
  <c r="S29" i="78" s="1"/>
  <c r="R29" i="10"/>
  <c r="R29" i="78" s="1"/>
  <c r="Q29" i="10"/>
  <c r="Q29" i="78" s="1"/>
  <c r="P29" i="10"/>
  <c r="P29" i="78" s="1"/>
  <c r="O29" i="10"/>
  <c r="O29" i="78" s="1"/>
  <c r="V28" i="10"/>
  <c r="V28" i="78" s="1"/>
  <c r="T28" i="10"/>
  <c r="T28" i="78" s="1"/>
  <c r="S28" i="10"/>
  <c r="S28" i="78" s="1"/>
  <c r="R28" i="10"/>
  <c r="R28" i="78" s="1"/>
  <c r="Q28" i="10"/>
  <c r="Q28" i="78" s="1"/>
  <c r="O28" i="10"/>
  <c r="O28" i="78" s="1"/>
  <c r="V27" i="10"/>
  <c r="V27" i="78" s="1"/>
  <c r="U27" i="10"/>
  <c r="U27" i="78" s="1"/>
  <c r="T27" i="10"/>
  <c r="T27" i="78" s="1"/>
  <c r="S27" i="10"/>
  <c r="S27" i="78" s="1"/>
  <c r="R27" i="10"/>
  <c r="R27" i="78" s="1"/>
  <c r="Q27" i="10"/>
  <c r="Q27" i="78" s="1"/>
  <c r="P27" i="10"/>
  <c r="P27" i="78" s="1"/>
  <c r="O27" i="10"/>
  <c r="O27" i="78" s="1"/>
  <c r="V26" i="10"/>
  <c r="V26" i="78" s="1"/>
  <c r="U26" i="10"/>
  <c r="U26" i="78" s="1"/>
  <c r="T26" i="10"/>
  <c r="T26" i="78" s="1"/>
  <c r="S26" i="10"/>
  <c r="S26" i="78" s="1"/>
  <c r="R26" i="10"/>
  <c r="R26" i="78" s="1"/>
  <c r="Q26" i="10"/>
  <c r="Q26" i="78" s="1"/>
  <c r="P26" i="10"/>
  <c r="P26" i="78" s="1"/>
  <c r="O26" i="10"/>
  <c r="O26" i="78" s="1"/>
  <c r="V25" i="10"/>
  <c r="V25" i="78" s="1"/>
  <c r="U25" i="10"/>
  <c r="U25" i="78" s="1"/>
  <c r="T25" i="10"/>
  <c r="T25" i="78" s="1"/>
  <c r="S25" i="10"/>
  <c r="S25" i="78" s="1"/>
  <c r="R25" i="10"/>
  <c r="R25" i="78" s="1"/>
  <c r="Q25" i="10"/>
  <c r="Q25" i="78" s="1"/>
  <c r="P25" i="10"/>
  <c r="P25" i="78" s="1"/>
  <c r="O25" i="10"/>
  <c r="O25" i="78" s="1"/>
  <c r="V22" i="10"/>
  <c r="U22" i="10"/>
  <c r="T22" i="10"/>
  <c r="S22" i="10"/>
  <c r="R22" i="10"/>
  <c r="Q22" i="10"/>
  <c r="P22" i="10"/>
  <c r="O22" i="10"/>
  <c r="V21" i="10"/>
  <c r="U21" i="10"/>
  <c r="T21" i="10"/>
  <c r="S21" i="10"/>
  <c r="R21" i="10"/>
  <c r="Q21" i="10"/>
  <c r="P21" i="10"/>
  <c r="O21" i="10"/>
  <c r="V20" i="10"/>
  <c r="U20" i="10"/>
  <c r="T20" i="10"/>
  <c r="S20" i="10"/>
  <c r="R20" i="10"/>
  <c r="Q20" i="10"/>
  <c r="P20" i="10"/>
  <c r="O20" i="10"/>
  <c r="V19" i="10"/>
  <c r="U19" i="10"/>
  <c r="T19" i="10"/>
  <c r="S19" i="10"/>
  <c r="R19" i="10"/>
  <c r="Q19" i="10"/>
  <c r="P19" i="10"/>
  <c r="O19" i="10"/>
  <c r="V18" i="10"/>
  <c r="U18" i="10"/>
  <c r="T18" i="10"/>
  <c r="S18" i="10"/>
  <c r="R18" i="10"/>
  <c r="Q18" i="10"/>
  <c r="P18" i="10"/>
  <c r="O18" i="10"/>
  <c r="V17" i="10"/>
  <c r="V17" i="78" s="1"/>
  <c r="U17" i="10"/>
  <c r="U17" i="78" s="1"/>
  <c r="T17" i="10"/>
  <c r="T17" i="78" s="1"/>
  <c r="S17" i="10"/>
  <c r="S17" i="78" s="1"/>
  <c r="R17" i="10"/>
  <c r="R17" i="78" s="1"/>
  <c r="Q17" i="10"/>
  <c r="Q17" i="78" s="1"/>
  <c r="P17" i="10"/>
  <c r="P17" i="78" s="1"/>
  <c r="O17" i="10"/>
  <c r="O17" i="78" s="1"/>
  <c r="V16" i="10"/>
  <c r="V16" i="78" s="1"/>
  <c r="U16" i="10"/>
  <c r="U16" i="78" s="1"/>
  <c r="T16" i="10"/>
  <c r="T16" i="78" s="1"/>
  <c r="S16" i="10"/>
  <c r="S16" i="78" s="1"/>
  <c r="R16" i="10"/>
  <c r="R16" i="78" s="1"/>
  <c r="Q16" i="10"/>
  <c r="Q16" i="78" s="1"/>
  <c r="P16" i="10"/>
  <c r="P16" i="78" s="1"/>
  <c r="O16" i="10"/>
  <c r="O16" i="78" s="1"/>
  <c r="V15" i="10"/>
  <c r="U15" i="10"/>
  <c r="T15" i="10"/>
  <c r="S15" i="10"/>
  <c r="R15" i="10"/>
  <c r="Q15" i="10"/>
  <c r="P15" i="10"/>
  <c r="O15" i="10"/>
  <c r="V14" i="10"/>
  <c r="U14" i="10"/>
  <c r="T14" i="10"/>
  <c r="S14" i="10"/>
  <c r="R14" i="10"/>
  <c r="Q14" i="10"/>
  <c r="P14" i="10"/>
  <c r="O14" i="10"/>
  <c r="V13" i="10"/>
  <c r="U13" i="10"/>
  <c r="T13" i="10"/>
  <c r="S13" i="10"/>
  <c r="R13" i="10"/>
  <c r="Q13" i="10"/>
  <c r="P13" i="10"/>
  <c r="O13" i="10"/>
  <c r="V12" i="10"/>
  <c r="U12" i="10"/>
  <c r="T12" i="10"/>
  <c r="S12" i="10"/>
  <c r="R12" i="10"/>
  <c r="Q12" i="10"/>
  <c r="P12" i="10"/>
  <c r="O12" i="10"/>
  <c r="V8" i="10"/>
  <c r="U8" i="10"/>
  <c r="T8" i="10"/>
  <c r="S8" i="10"/>
  <c r="R8" i="10"/>
  <c r="Q8" i="10"/>
  <c r="P8" i="10"/>
  <c r="O8" i="10"/>
  <c r="V7" i="10"/>
  <c r="U7" i="10"/>
  <c r="T7" i="10"/>
  <c r="S7" i="10"/>
  <c r="R7" i="10"/>
  <c r="Q7" i="10"/>
  <c r="P7" i="10"/>
  <c r="O7" i="10"/>
  <c r="V6" i="10"/>
  <c r="U6" i="10"/>
  <c r="R6" i="10"/>
  <c r="O6" i="10"/>
  <c r="N26" i="95" l="1"/>
  <c r="K100" i="32"/>
  <c r="G36" i="53"/>
  <c r="O123" i="78"/>
  <c r="O132" i="10"/>
  <c r="O151" i="10"/>
  <c r="O151" i="78" s="1"/>
  <c r="O162" i="10"/>
  <c r="O162" i="78" s="1"/>
  <c r="O170" i="10"/>
  <c r="O170" i="78" s="1"/>
  <c r="O178" i="10"/>
  <c r="O178" i="78" s="1"/>
  <c r="O186" i="10"/>
  <c r="O186" i="78" s="1"/>
  <c r="O194" i="10"/>
  <c r="O194" i="78" s="1"/>
  <c r="O202" i="10"/>
  <c r="O211" i="10"/>
  <c r="O211" i="78" s="1"/>
  <c r="O220" i="10"/>
  <c r="O220" i="78" s="1"/>
  <c r="O229" i="10"/>
  <c r="O229" i="78" s="1"/>
  <c r="D7" i="85"/>
  <c r="D13" i="78"/>
  <c r="O133" i="10"/>
  <c r="O133" i="78" s="1"/>
  <c r="O146" i="10"/>
  <c r="O146" i="78" s="1"/>
  <c r="O152" i="10"/>
  <c r="O152" i="78" s="1"/>
  <c r="O164" i="10"/>
  <c r="O164" i="78" s="1"/>
  <c r="O171" i="10"/>
  <c r="O171" i="78" s="1"/>
  <c r="O187" i="10"/>
  <c r="O187" i="78" s="1"/>
  <c r="O195" i="10"/>
  <c r="O195" i="78" s="1"/>
  <c r="O212" i="10"/>
  <c r="O212" i="78" s="1"/>
  <c r="O230" i="10"/>
  <c r="O134" i="10"/>
  <c r="O134" i="78" s="1"/>
  <c r="O147" i="10"/>
  <c r="O147" i="78" s="1"/>
  <c r="O156" i="10"/>
  <c r="O156" i="78" s="1"/>
  <c r="O159" i="10"/>
  <c r="O159" i="78" s="1"/>
  <c r="O163" i="10"/>
  <c r="O163" i="78" s="1"/>
  <c r="O172" i="10"/>
  <c r="O172" i="78" s="1"/>
  <c r="O188" i="10"/>
  <c r="O188" i="78" s="1"/>
  <c r="O196" i="10"/>
  <c r="O213" i="10"/>
  <c r="O213" i="78" s="1"/>
  <c r="O223" i="10"/>
  <c r="O223" i="78" s="1"/>
  <c r="O231" i="10"/>
  <c r="O231" i="78" s="1"/>
  <c r="O124" i="10"/>
  <c r="O135" i="10"/>
  <c r="O155" i="10"/>
  <c r="O155" i="78" s="1"/>
  <c r="O165" i="10"/>
  <c r="O165" i="78" s="1"/>
  <c r="O173" i="10"/>
  <c r="O173" i="78" s="1"/>
  <c r="O182" i="10"/>
  <c r="O182" i="78" s="1"/>
  <c r="O189" i="10"/>
  <c r="O189" i="78" s="1"/>
  <c r="O197" i="10"/>
  <c r="O206" i="10"/>
  <c r="O206" i="78" s="1"/>
  <c r="O214" i="10"/>
  <c r="O214" i="78" s="1"/>
  <c r="O224" i="10"/>
  <c r="O224" i="78" s="1"/>
  <c r="O125" i="10"/>
  <c r="O136" i="10"/>
  <c r="O142" i="10"/>
  <c r="O142" i="78" s="1"/>
  <c r="O148" i="10"/>
  <c r="O148" i="78" s="1"/>
  <c r="O157" i="10"/>
  <c r="O157" i="78" s="1"/>
  <c r="O160" i="10"/>
  <c r="O160" i="78" s="1"/>
  <c r="O174" i="10"/>
  <c r="O174" i="78" s="1"/>
  <c r="O183" i="10"/>
  <c r="O183" i="78" s="1"/>
  <c r="O190" i="10"/>
  <c r="O190" i="78" s="1"/>
  <c r="O198" i="10"/>
  <c r="O207" i="10"/>
  <c r="O207" i="78" s="1"/>
  <c r="O215" i="10"/>
  <c r="O215" i="78" s="1"/>
  <c r="O225" i="10"/>
  <c r="O225" i="78" s="1"/>
  <c r="O129" i="10"/>
  <c r="O137" i="10"/>
  <c r="O143" i="10"/>
  <c r="O143" i="78" s="1"/>
  <c r="O149" i="10"/>
  <c r="O149" i="78" s="1"/>
  <c r="O175" i="10"/>
  <c r="O175" i="78" s="1"/>
  <c r="O184" i="10"/>
  <c r="O184" i="78" s="1"/>
  <c r="O191" i="10"/>
  <c r="O191" i="78" s="1"/>
  <c r="O199" i="10"/>
  <c r="O208" i="10"/>
  <c r="O208" i="78" s="1"/>
  <c r="O216" i="10"/>
  <c r="O216" i="78" s="1"/>
  <c r="O226" i="10"/>
  <c r="O226" i="78" s="1"/>
  <c r="O130" i="10"/>
  <c r="O138" i="10"/>
  <c r="O144" i="10"/>
  <c r="O144" i="78" s="1"/>
  <c r="O150" i="10"/>
  <c r="O150" i="78" s="1"/>
  <c r="O161" i="10"/>
  <c r="O161" i="78" s="1"/>
  <c r="O168" i="10"/>
  <c r="O168" i="78" s="1"/>
  <c r="O176" i="10"/>
  <c r="O176" i="78" s="1"/>
  <c r="O185" i="10"/>
  <c r="O185" i="78" s="1"/>
  <c r="O192" i="10"/>
  <c r="O192" i="78" s="1"/>
  <c r="O200" i="10"/>
  <c r="O209" i="10"/>
  <c r="O209" i="78" s="1"/>
  <c r="O221" i="10"/>
  <c r="O221" i="78" s="1"/>
  <c r="O227" i="10"/>
  <c r="O227" i="78" s="1"/>
  <c r="K103" i="32"/>
  <c r="O131" i="10"/>
  <c r="O139" i="10"/>
  <c r="O145" i="10"/>
  <c r="O145" i="78" s="1"/>
  <c r="O169" i="10"/>
  <c r="O169" i="78" s="1"/>
  <c r="O177" i="10"/>
  <c r="O177" i="78" s="1"/>
  <c r="O193" i="10"/>
  <c r="O201" i="10"/>
  <c r="O210" i="10"/>
  <c r="O210" i="78" s="1"/>
  <c r="O219" i="10"/>
  <c r="O219" i="78" s="1"/>
  <c r="O222" i="10"/>
  <c r="O222" i="78" s="1"/>
  <c r="O228" i="10"/>
  <c r="O228" i="78" s="1"/>
  <c r="D90" i="32"/>
  <c r="P15" i="78"/>
  <c r="F30" i="41"/>
  <c r="P22" i="78"/>
  <c r="Q14" i="78"/>
  <c r="F26" i="42"/>
  <c r="Q18" i="78"/>
  <c r="F37" i="53"/>
  <c r="T37" i="53" s="1"/>
  <c r="O7" i="78"/>
  <c r="F38" i="53"/>
  <c r="T38" i="53" s="1"/>
  <c r="O8" i="78"/>
  <c r="F22" i="80"/>
  <c r="S12" i="78"/>
  <c r="F23" i="80"/>
  <c r="F24" i="80"/>
  <c r="S14" i="78"/>
  <c r="S15" i="78"/>
  <c r="F26" i="80"/>
  <c r="S18" i="78"/>
  <c r="F27" i="80"/>
  <c r="S19" i="78"/>
  <c r="F29" i="80"/>
  <c r="S21" i="78"/>
  <c r="F30" i="80"/>
  <c r="S22" i="78"/>
  <c r="F42" i="95"/>
  <c r="U36" i="78"/>
  <c r="F43" i="55"/>
  <c r="Q49" i="78"/>
  <c r="F46" i="81"/>
  <c r="T46" i="81" s="1"/>
  <c r="S76" i="78"/>
  <c r="F47" i="53"/>
  <c r="T47" i="53" s="1"/>
  <c r="O79" i="78"/>
  <c r="F48" i="54"/>
  <c r="T48" i="54" s="1"/>
  <c r="P80" i="78"/>
  <c r="F49" i="54"/>
  <c r="T49" i="54" s="1"/>
  <c r="P81" i="78"/>
  <c r="F50" i="54"/>
  <c r="T50" i="54" s="1"/>
  <c r="P82" i="78"/>
  <c r="F51" i="54"/>
  <c r="T51" i="54" s="1"/>
  <c r="P83" i="78"/>
  <c r="F52" i="54"/>
  <c r="T52" i="54" s="1"/>
  <c r="P84" i="78"/>
  <c r="F53" i="54"/>
  <c r="T53" i="54" s="1"/>
  <c r="P85" i="78"/>
  <c r="V92" i="10"/>
  <c r="V92" i="78" s="1"/>
  <c r="F56" i="97"/>
  <c r="V100" i="78"/>
  <c r="F58" i="97"/>
  <c r="T58" i="97" s="1"/>
  <c r="V113" i="78"/>
  <c r="J130" i="32"/>
  <c r="D156" i="32"/>
  <c r="F23" i="41"/>
  <c r="F27" i="41"/>
  <c r="P19" i="78"/>
  <c r="P55" i="10"/>
  <c r="P55" i="78" s="1"/>
  <c r="F48" i="95"/>
  <c r="T48" i="95" s="1"/>
  <c r="U80" i="78"/>
  <c r="F52" i="95"/>
  <c r="T52" i="95" s="1"/>
  <c r="U84" i="78"/>
  <c r="F37" i="95"/>
  <c r="T37" i="95" s="1"/>
  <c r="U7" i="78"/>
  <c r="F27" i="42"/>
  <c r="Q19" i="78"/>
  <c r="F52" i="97"/>
  <c r="T52" i="97" s="1"/>
  <c r="V84" i="78"/>
  <c r="F36" i="53"/>
  <c r="O6" i="78"/>
  <c r="F37" i="54"/>
  <c r="T37" i="54" s="1"/>
  <c r="P7" i="78"/>
  <c r="F38" i="54"/>
  <c r="T38" i="54" s="1"/>
  <c r="P8" i="78"/>
  <c r="F22" i="90"/>
  <c r="T12" i="78"/>
  <c r="F23" i="90"/>
  <c r="T14" i="78"/>
  <c r="T15" i="78"/>
  <c r="F26" i="90"/>
  <c r="T18" i="78"/>
  <c r="F27" i="90"/>
  <c r="T19" i="78"/>
  <c r="F29" i="90"/>
  <c r="T21" i="78"/>
  <c r="F30" i="90"/>
  <c r="T22" i="78"/>
  <c r="P28" i="10"/>
  <c r="P28" i="78" s="1"/>
  <c r="F42" i="97"/>
  <c r="V36" i="78"/>
  <c r="F43" i="56"/>
  <c r="R49" i="78"/>
  <c r="F46" i="95"/>
  <c r="T46" i="95" s="1"/>
  <c r="U76" i="78"/>
  <c r="F47" i="81"/>
  <c r="T47" i="81" s="1"/>
  <c r="S79" i="78"/>
  <c r="F48" i="55"/>
  <c r="T48" i="55" s="1"/>
  <c r="Q80" i="78"/>
  <c r="F49" i="55"/>
  <c r="T49" i="55" s="1"/>
  <c r="Q81" i="78"/>
  <c r="F50" i="55"/>
  <c r="T50" i="55" s="1"/>
  <c r="Q82" i="78"/>
  <c r="F51" i="55"/>
  <c r="T51" i="55" s="1"/>
  <c r="Q83" i="78"/>
  <c r="F52" i="55"/>
  <c r="T52" i="55" s="1"/>
  <c r="Q84" i="78"/>
  <c r="F53" i="55"/>
  <c r="T53" i="55" s="1"/>
  <c r="Q85" i="78"/>
  <c r="O97" i="10"/>
  <c r="O97" i="78" s="1"/>
  <c r="F56" i="53"/>
  <c r="O100" i="78"/>
  <c r="O105" i="10"/>
  <c r="O105" i="78" s="1"/>
  <c r="F58" i="53"/>
  <c r="T58" i="53" s="1"/>
  <c r="O113" i="78"/>
  <c r="K130" i="32"/>
  <c r="I183" i="32"/>
  <c r="P14" i="78"/>
  <c r="F26" i="41"/>
  <c r="P18" i="78"/>
  <c r="F50" i="95"/>
  <c r="T50" i="95" s="1"/>
  <c r="U82" i="78"/>
  <c r="F56" i="81"/>
  <c r="S100" i="78"/>
  <c r="F58" i="81"/>
  <c r="T58" i="81" s="1"/>
  <c r="S113" i="78"/>
  <c r="F38" i="95"/>
  <c r="T38" i="95" s="1"/>
  <c r="U8" i="78"/>
  <c r="Q15" i="78"/>
  <c r="F29" i="42"/>
  <c r="Q21" i="78"/>
  <c r="F50" i="97"/>
  <c r="T50" i="97" s="1"/>
  <c r="V82" i="78"/>
  <c r="F53" i="97"/>
  <c r="T53" i="97" s="1"/>
  <c r="V85" i="78"/>
  <c r="T92" i="10"/>
  <c r="T92" i="78" s="1"/>
  <c r="F56" i="91"/>
  <c r="T100" i="78"/>
  <c r="D143" i="32"/>
  <c r="F36" i="56"/>
  <c r="R6" i="78"/>
  <c r="F37" i="55"/>
  <c r="T37" i="55" s="1"/>
  <c r="Q7" i="78"/>
  <c r="F38" i="55"/>
  <c r="T38" i="55" s="1"/>
  <c r="Q8" i="78"/>
  <c r="F22" i="94"/>
  <c r="U12" i="78"/>
  <c r="F23" i="94"/>
  <c r="F24" i="94"/>
  <c r="U14" i="78"/>
  <c r="U15" i="78"/>
  <c r="F26" i="94"/>
  <c r="U18" i="78"/>
  <c r="F27" i="94"/>
  <c r="U19" i="78"/>
  <c r="F28" i="94"/>
  <c r="F29" i="94"/>
  <c r="U21" i="78"/>
  <c r="F30" i="94"/>
  <c r="U22" i="78"/>
  <c r="F46" i="97"/>
  <c r="T46" i="97" s="1"/>
  <c r="V76" i="78"/>
  <c r="F47" i="95"/>
  <c r="T47" i="95" s="1"/>
  <c r="U79" i="78"/>
  <c r="F48" i="56"/>
  <c r="T48" i="56" s="1"/>
  <c r="R80" i="78"/>
  <c r="F49" i="56"/>
  <c r="T49" i="56" s="1"/>
  <c r="R81" i="78"/>
  <c r="F50" i="56"/>
  <c r="T50" i="56" s="1"/>
  <c r="R82" i="78"/>
  <c r="F51" i="56"/>
  <c r="T51" i="56" s="1"/>
  <c r="R83" i="78"/>
  <c r="F52" i="56"/>
  <c r="T52" i="56" s="1"/>
  <c r="R84" i="78"/>
  <c r="F53" i="56"/>
  <c r="T53" i="56" s="1"/>
  <c r="R85" i="78"/>
  <c r="P92" i="10"/>
  <c r="P92" i="78" s="1"/>
  <c r="F56" i="54"/>
  <c r="P100" i="78"/>
  <c r="P113" i="10"/>
  <c r="D130" i="32"/>
  <c r="J183" i="32"/>
  <c r="F22" i="41"/>
  <c r="P12" i="78"/>
  <c r="F36" i="95"/>
  <c r="U6" i="78"/>
  <c r="F37" i="56"/>
  <c r="T37" i="56" s="1"/>
  <c r="R7" i="78"/>
  <c r="F38" i="56"/>
  <c r="T38" i="56" s="1"/>
  <c r="R8" i="78"/>
  <c r="F22" i="96"/>
  <c r="V12" i="78"/>
  <c r="F23" i="96"/>
  <c r="F24" i="96"/>
  <c r="V14" i="78"/>
  <c r="F25" i="96"/>
  <c r="V15" i="78"/>
  <c r="F26" i="96"/>
  <c r="V18" i="78"/>
  <c r="F27" i="96"/>
  <c r="V19" i="78"/>
  <c r="F28" i="96"/>
  <c r="F29" i="96"/>
  <c r="V21" i="78"/>
  <c r="F30" i="96"/>
  <c r="V22" i="78"/>
  <c r="F47" i="97"/>
  <c r="T47" i="97" s="1"/>
  <c r="V79" i="78"/>
  <c r="F48" i="81"/>
  <c r="T48" i="81" s="1"/>
  <c r="S80" i="78"/>
  <c r="F49" i="81"/>
  <c r="T49" i="81" s="1"/>
  <c r="S81" i="78"/>
  <c r="F50" i="81"/>
  <c r="T50" i="81" s="1"/>
  <c r="S82" i="78"/>
  <c r="F51" i="81"/>
  <c r="T51" i="81" s="1"/>
  <c r="S83" i="78"/>
  <c r="F52" i="81"/>
  <c r="T52" i="81" s="1"/>
  <c r="S84" i="78"/>
  <c r="F53" i="81"/>
  <c r="T53" i="81" s="1"/>
  <c r="S85" i="78"/>
  <c r="F56" i="55"/>
  <c r="Q100" i="78"/>
  <c r="F58" i="55"/>
  <c r="T58" i="55" s="1"/>
  <c r="Q113" i="78"/>
  <c r="K183" i="32"/>
  <c r="F38" i="91"/>
  <c r="T38" i="91" s="1"/>
  <c r="T8" i="78"/>
  <c r="F51" i="95"/>
  <c r="T51" i="95" s="1"/>
  <c r="U83" i="78"/>
  <c r="F22" i="42"/>
  <c r="Q12" i="78"/>
  <c r="F30" i="42"/>
  <c r="Q22" i="78"/>
  <c r="U28" i="10"/>
  <c r="U28" i="78" s="1"/>
  <c r="O47" i="10"/>
  <c r="O47" i="78" s="1"/>
  <c r="F48" i="97"/>
  <c r="T48" i="97" s="1"/>
  <c r="V80" i="78"/>
  <c r="F36" i="97"/>
  <c r="V6" i="78"/>
  <c r="F37" i="81"/>
  <c r="T37" i="81" s="1"/>
  <c r="S7" i="78"/>
  <c r="F38" i="81"/>
  <c r="T38" i="81" s="1"/>
  <c r="S8" i="78"/>
  <c r="F22" i="38"/>
  <c r="O12" i="78"/>
  <c r="F23" i="38"/>
  <c r="F24" i="38"/>
  <c r="O14" i="78"/>
  <c r="F25" i="38"/>
  <c r="O15" i="78"/>
  <c r="F26" i="38"/>
  <c r="O18" i="78"/>
  <c r="F27" i="38"/>
  <c r="O19" i="78"/>
  <c r="F28" i="38"/>
  <c r="F29" i="38"/>
  <c r="O21" i="78"/>
  <c r="F30" i="38"/>
  <c r="O22" i="78"/>
  <c r="F48" i="91"/>
  <c r="T48" i="91" s="1"/>
  <c r="T80" i="78"/>
  <c r="F49" i="91"/>
  <c r="T49" i="91" s="1"/>
  <c r="T81" i="78"/>
  <c r="F50" i="91"/>
  <c r="T50" i="91" s="1"/>
  <c r="T82" i="78"/>
  <c r="F51" i="91"/>
  <c r="T51" i="91" s="1"/>
  <c r="T83" i="78"/>
  <c r="F52" i="91"/>
  <c r="T52" i="91" s="1"/>
  <c r="T84" i="78"/>
  <c r="F53" i="91"/>
  <c r="T53" i="91" s="1"/>
  <c r="T85" i="78"/>
  <c r="F56" i="56"/>
  <c r="R100" i="78"/>
  <c r="F58" i="56"/>
  <c r="T58" i="56" s="1"/>
  <c r="R113" i="78"/>
  <c r="D183" i="32"/>
  <c r="F37" i="91"/>
  <c r="T37" i="91" s="1"/>
  <c r="T7" i="78"/>
  <c r="F29" i="41"/>
  <c r="P21" i="78"/>
  <c r="P54" i="10"/>
  <c r="P54" i="78" s="1"/>
  <c r="F49" i="95"/>
  <c r="T49" i="95" s="1"/>
  <c r="U81" i="78"/>
  <c r="F53" i="95"/>
  <c r="T53" i="95" s="1"/>
  <c r="U85" i="78"/>
  <c r="F23" i="42"/>
  <c r="O78" i="10"/>
  <c r="O78" i="78" s="1"/>
  <c r="F49" i="97"/>
  <c r="T49" i="97" s="1"/>
  <c r="V81" i="78"/>
  <c r="F51" i="97"/>
  <c r="T51" i="97" s="1"/>
  <c r="V83" i="78"/>
  <c r="F58" i="91"/>
  <c r="T58" i="91" s="1"/>
  <c r="T113" i="78"/>
  <c r="F183" i="32"/>
  <c r="F37" i="97"/>
  <c r="T37" i="97" s="1"/>
  <c r="V7" i="78"/>
  <c r="F38" i="97"/>
  <c r="T38" i="97" s="1"/>
  <c r="V8" i="78"/>
  <c r="F22" i="44"/>
  <c r="R12" i="78"/>
  <c r="F23" i="44"/>
  <c r="R14" i="78"/>
  <c r="R15" i="78"/>
  <c r="F26" i="44"/>
  <c r="R18" i="78"/>
  <c r="F27" i="44"/>
  <c r="R19" i="78"/>
  <c r="F28" i="44"/>
  <c r="F29" i="44"/>
  <c r="R21" i="78"/>
  <c r="F30" i="44"/>
  <c r="R22" i="78"/>
  <c r="F46" i="53"/>
  <c r="T46" i="53" s="1"/>
  <c r="O76" i="78"/>
  <c r="F48" i="53"/>
  <c r="T48" i="53" s="1"/>
  <c r="O80" i="78"/>
  <c r="F49" i="53"/>
  <c r="T49" i="53" s="1"/>
  <c r="O81" i="78"/>
  <c r="F50" i="53"/>
  <c r="T50" i="53" s="1"/>
  <c r="O82" i="78"/>
  <c r="F51" i="53"/>
  <c r="T51" i="53" s="1"/>
  <c r="O83" i="78"/>
  <c r="F52" i="53"/>
  <c r="T52" i="53" s="1"/>
  <c r="O84" i="78"/>
  <c r="F53" i="53"/>
  <c r="T53" i="53" s="1"/>
  <c r="O85" i="78"/>
  <c r="U92" i="10"/>
  <c r="U92" i="78" s="1"/>
  <c r="F56" i="95"/>
  <c r="U100" i="78"/>
  <c r="U105" i="10"/>
  <c r="U105" i="78" s="1"/>
  <c r="F58" i="95"/>
  <c r="T58" i="95" s="1"/>
  <c r="U113" i="78"/>
  <c r="F66" i="32"/>
  <c r="E52" i="32"/>
  <c r="H52" i="32"/>
  <c r="I52" i="32"/>
  <c r="E156" i="32"/>
  <c r="E169" i="32"/>
  <c r="J128" i="32"/>
  <c r="L156" i="32"/>
  <c r="F154" i="32"/>
  <c r="H169" i="1"/>
  <c r="F167" i="32"/>
  <c r="I141" i="32"/>
  <c r="I169" i="1"/>
  <c r="G207" i="32"/>
  <c r="W207" i="32"/>
  <c r="J169" i="1"/>
  <c r="F183" i="1"/>
  <c r="L181" i="32"/>
  <c r="W183" i="32"/>
  <c r="H207" i="32"/>
  <c r="K141" i="32"/>
  <c r="I156" i="32"/>
  <c r="L143" i="32"/>
  <c r="J154" i="32"/>
  <c r="J167" i="32"/>
  <c r="I143" i="1"/>
  <c r="F169" i="1"/>
  <c r="L169" i="32"/>
  <c r="H143" i="1"/>
  <c r="E143" i="32"/>
  <c r="F156" i="1"/>
  <c r="E169" i="1"/>
  <c r="L220" i="32"/>
  <c r="H183" i="1"/>
  <c r="I183" i="1"/>
  <c r="K183" i="1"/>
  <c r="Q22" i="91"/>
  <c r="U22" i="91" s="1"/>
  <c r="G169" i="1"/>
  <c r="Q20" i="86"/>
  <c r="U20" i="86" s="1"/>
  <c r="Q23" i="81"/>
  <c r="U23" i="81" s="1"/>
  <c r="Q19" i="86"/>
  <c r="U19" i="86" s="1"/>
  <c r="Q20" i="95"/>
  <c r="U20" i="95" s="1"/>
  <c r="F143" i="1"/>
  <c r="Q21" i="95"/>
  <c r="U21" i="95" s="1"/>
  <c r="Q22" i="95"/>
  <c r="U22" i="95" s="1"/>
  <c r="Q23" i="95"/>
  <c r="U23" i="95" s="1"/>
  <c r="D169" i="1"/>
  <c r="Q21" i="54"/>
  <c r="U21" i="54" s="1"/>
  <c r="O183" i="32"/>
  <c r="Q20" i="91"/>
  <c r="U20" i="91" s="1"/>
  <c r="Q20" i="53"/>
  <c r="U20" i="53" s="1"/>
  <c r="Q22" i="54"/>
  <c r="U22" i="54" s="1"/>
  <c r="Q23" i="86"/>
  <c r="U23" i="86" s="1"/>
  <c r="P23" i="10"/>
  <c r="R41" i="10"/>
  <c r="R41" i="78" s="1"/>
  <c r="T36" i="10"/>
  <c r="Q21" i="86"/>
  <c r="U21" i="86" s="1"/>
  <c r="P36" i="10"/>
  <c r="Q22" i="86"/>
  <c r="U22" i="86" s="1"/>
  <c r="P10" i="10"/>
  <c r="T76" i="10"/>
  <c r="T79" i="10"/>
  <c r="Q15" i="86"/>
  <c r="Q103" i="32"/>
  <c r="V49" i="10"/>
  <c r="O9" i="10"/>
  <c r="S6" i="10"/>
  <c r="Q10" i="10"/>
  <c r="Q23" i="10"/>
  <c r="Q36" i="10"/>
  <c r="S41" i="10"/>
  <c r="S41" i="78" s="1"/>
  <c r="R10" i="10"/>
  <c r="R23" i="10"/>
  <c r="S10" i="10"/>
  <c r="S23" i="10"/>
  <c r="S9" i="10"/>
  <c r="T10" i="10"/>
  <c r="T23" i="10"/>
  <c r="U10" i="10"/>
  <c r="U23" i="10"/>
  <c r="V10" i="10"/>
  <c r="V23" i="10"/>
  <c r="V9" i="10"/>
  <c r="O10" i="10"/>
  <c r="O23" i="10"/>
  <c r="O36" i="10"/>
  <c r="Q41" i="10"/>
  <c r="Q41" i="78" s="1"/>
  <c r="U49" i="10"/>
  <c r="R62" i="10"/>
  <c r="R63" i="10"/>
  <c r="O87" i="10"/>
  <c r="O49" i="10"/>
  <c r="S62" i="10"/>
  <c r="S63" i="10"/>
  <c r="P87" i="10"/>
  <c r="P49" i="10"/>
  <c r="T62" i="10"/>
  <c r="T63" i="10"/>
  <c r="Q87" i="10"/>
  <c r="U62" i="10"/>
  <c r="U63" i="10"/>
  <c r="R87" i="10"/>
  <c r="V62" i="10"/>
  <c r="V63" i="10"/>
  <c r="P76" i="10"/>
  <c r="P79" i="10"/>
  <c r="S87" i="10"/>
  <c r="S49" i="10"/>
  <c r="O62" i="10"/>
  <c r="O63" i="10"/>
  <c r="Q76" i="10"/>
  <c r="Q79" i="10"/>
  <c r="T87" i="10"/>
  <c r="T49" i="10"/>
  <c r="P62" i="10"/>
  <c r="P63" i="10"/>
  <c r="R76" i="10"/>
  <c r="R79" i="10"/>
  <c r="U87" i="10"/>
  <c r="Q62" i="10"/>
  <c r="Q63" i="10"/>
  <c r="V87" i="10"/>
  <c r="O204" i="10"/>
  <c r="Q86" i="10"/>
  <c r="S86" i="10"/>
  <c r="U86" i="10"/>
  <c r="V86" i="10"/>
  <c r="O86" i="10"/>
  <c r="P86" i="10"/>
  <c r="P26" i="86"/>
  <c r="Q25" i="86"/>
  <c r="R103" i="32"/>
  <c r="H101" i="32"/>
  <c r="D154" i="32"/>
  <c r="S103" i="32"/>
  <c r="T103" i="32"/>
  <c r="O143" i="32"/>
  <c r="O156" i="32"/>
  <c r="R183" i="32"/>
  <c r="U183" i="32"/>
  <c r="J156" i="1" l="1"/>
  <c r="F90" i="32"/>
  <c r="G55" i="53"/>
  <c r="O204" i="78"/>
  <c r="E13" i="78"/>
  <c r="D7" i="38"/>
  <c r="D7" i="42"/>
  <c r="G13" i="78"/>
  <c r="G39" i="32"/>
  <c r="K101" i="32"/>
  <c r="G51" i="53"/>
  <c r="U51" i="53" s="1"/>
  <c r="O200" i="78"/>
  <c r="G29" i="38"/>
  <c r="O138" i="78"/>
  <c r="G22" i="38"/>
  <c r="O129" i="78"/>
  <c r="G26" i="38"/>
  <c r="O135" i="78"/>
  <c r="G20" i="78"/>
  <c r="D12" i="42"/>
  <c r="O140" i="10"/>
  <c r="J66" i="32"/>
  <c r="F39" i="32"/>
  <c r="L103" i="32"/>
  <c r="D39" i="32"/>
  <c r="G24" i="38"/>
  <c r="O131" i="78"/>
  <c r="O127" i="10"/>
  <c r="O90" i="32"/>
  <c r="E90" i="32"/>
  <c r="P7" i="38"/>
  <c r="P15" i="38" s="1"/>
  <c r="E5" i="49" s="1"/>
  <c r="P7" i="85"/>
  <c r="P15" i="85" s="1"/>
  <c r="D5" i="49" s="1"/>
  <c r="U103" i="32"/>
  <c r="I66" i="32"/>
  <c r="G23" i="38"/>
  <c r="D23" i="61" s="1"/>
  <c r="O130" i="78"/>
  <c r="G50" i="53"/>
  <c r="U50" i="53" s="1"/>
  <c r="O199" i="78"/>
  <c r="G49" i="53"/>
  <c r="U49" i="53" s="1"/>
  <c r="O198" i="78"/>
  <c r="G27" i="38"/>
  <c r="O136" i="78"/>
  <c r="G37" i="53"/>
  <c r="U37" i="53" s="1"/>
  <c r="O124" i="78"/>
  <c r="G58" i="53"/>
  <c r="U58" i="53" s="1"/>
  <c r="O230" i="78"/>
  <c r="O132" i="78"/>
  <c r="O153" i="10"/>
  <c r="O166" i="10"/>
  <c r="O158" i="10"/>
  <c r="O158" i="78" s="1"/>
  <c r="D7" i="94"/>
  <c r="K13" i="78"/>
  <c r="G52" i="32"/>
  <c r="G47" i="53"/>
  <c r="U47" i="53" s="1"/>
  <c r="O196" i="78"/>
  <c r="D10" i="50"/>
  <c r="G38" i="53"/>
  <c r="U38" i="53" s="1"/>
  <c r="O125" i="78"/>
  <c r="G48" i="53"/>
  <c r="U48" i="53" s="1"/>
  <c r="O197" i="78"/>
  <c r="G53" i="53"/>
  <c r="U53" i="53" s="1"/>
  <c r="O202" i="78"/>
  <c r="P103" i="32"/>
  <c r="O217" i="10"/>
  <c r="O180" i="10"/>
  <c r="D7" i="41"/>
  <c r="F13" i="78"/>
  <c r="E66" i="32"/>
  <c r="D12" i="85"/>
  <c r="D20" i="78"/>
  <c r="G52" i="53"/>
  <c r="U52" i="53" s="1"/>
  <c r="O201" i="78"/>
  <c r="U36" i="53"/>
  <c r="F20" i="78"/>
  <c r="D12" i="41"/>
  <c r="J13" i="78"/>
  <c r="D7" i="90"/>
  <c r="H90" i="32"/>
  <c r="G90" i="32"/>
  <c r="I90" i="32"/>
  <c r="G28" i="38"/>
  <c r="O137" i="78"/>
  <c r="I100" i="32"/>
  <c r="N26" i="81"/>
  <c r="O103" i="32"/>
  <c r="N26" i="86"/>
  <c r="T26" i="86" s="1"/>
  <c r="D100" i="32"/>
  <c r="O179" i="10"/>
  <c r="D66" i="32"/>
  <c r="K39" i="32"/>
  <c r="H66" i="32"/>
  <c r="E39" i="32"/>
  <c r="N7" i="38"/>
  <c r="N15" i="38" s="1"/>
  <c r="E5" i="37" s="1"/>
  <c r="D103" i="32"/>
  <c r="G46" i="53"/>
  <c r="U46" i="53" s="1"/>
  <c r="O193" i="78"/>
  <c r="G30" i="38"/>
  <c r="O139" i="78"/>
  <c r="F54" i="54"/>
  <c r="P86" i="78"/>
  <c r="D220" i="32"/>
  <c r="F47" i="56"/>
  <c r="T47" i="56" s="1"/>
  <c r="R79" i="78"/>
  <c r="F44" i="97"/>
  <c r="T44" i="97" s="1"/>
  <c r="V62" i="78"/>
  <c r="F44" i="91"/>
  <c r="T44" i="91" s="1"/>
  <c r="T62" i="78"/>
  <c r="F45" i="56"/>
  <c r="T45" i="56" s="1"/>
  <c r="R63" i="78"/>
  <c r="F42" i="53"/>
  <c r="O36" i="78"/>
  <c r="F40" i="53"/>
  <c r="T40" i="53" s="1"/>
  <c r="O10" i="78"/>
  <c r="F41" i="95"/>
  <c r="T41" i="95" s="1"/>
  <c r="U23" i="78"/>
  <c r="F39" i="81"/>
  <c r="T39" i="81" s="1"/>
  <c r="S9" i="78"/>
  <c r="T6" i="10"/>
  <c r="F42" i="55"/>
  <c r="Q36" i="78"/>
  <c r="F47" i="91"/>
  <c r="T47" i="91" s="1"/>
  <c r="T79" i="78"/>
  <c r="Q19" i="81"/>
  <c r="U19" i="81" s="1"/>
  <c r="I156" i="1"/>
  <c r="I130" i="32"/>
  <c r="H156" i="1"/>
  <c r="G143" i="1"/>
  <c r="F153" i="32"/>
  <c r="O12" i="54"/>
  <c r="I35" i="45"/>
  <c r="I29" i="62"/>
  <c r="T29" i="90"/>
  <c r="F25" i="90"/>
  <c r="F27" i="62"/>
  <c r="F33" i="45"/>
  <c r="T27" i="42"/>
  <c r="F54" i="81"/>
  <c r="S86" i="78"/>
  <c r="F45" i="55"/>
  <c r="T45" i="55" s="1"/>
  <c r="Q63" i="78"/>
  <c r="F43" i="91"/>
  <c r="T49" i="78"/>
  <c r="F45" i="53"/>
  <c r="T45" i="53" s="1"/>
  <c r="O63" i="78"/>
  <c r="F47" i="54"/>
  <c r="T47" i="54" s="1"/>
  <c r="P79" i="78"/>
  <c r="F55" i="56"/>
  <c r="R87" i="78"/>
  <c r="F55" i="54"/>
  <c r="P87" i="78"/>
  <c r="F39" i="97"/>
  <c r="T39" i="97" s="1"/>
  <c r="V9" i="78"/>
  <c r="P6" i="10"/>
  <c r="F40" i="95"/>
  <c r="T40" i="95" s="1"/>
  <c r="U10" i="78"/>
  <c r="F36" i="81"/>
  <c r="S6" i="78"/>
  <c r="F39" i="53"/>
  <c r="T39" i="53" s="1"/>
  <c r="O9" i="78"/>
  <c r="F46" i="91"/>
  <c r="T46" i="91" s="1"/>
  <c r="T76" i="78"/>
  <c r="E183" i="1"/>
  <c r="E220" i="1"/>
  <c r="G183" i="32"/>
  <c r="O11" i="95"/>
  <c r="K140" i="32"/>
  <c r="F207" i="32"/>
  <c r="E205" i="32"/>
  <c r="G27" i="62"/>
  <c r="G33" i="45"/>
  <c r="T27" i="44"/>
  <c r="G29" i="45"/>
  <c r="G23" i="62"/>
  <c r="F181" i="32"/>
  <c r="F23" i="62"/>
  <c r="F29" i="45"/>
  <c r="D28" i="62"/>
  <c r="D34" i="45"/>
  <c r="D24" i="62"/>
  <c r="D30" i="45"/>
  <c r="T24" i="38"/>
  <c r="K181" i="32"/>
  <c r="K30" i="62"/>
  <c r="T30" i="96"/>
  <c r="K26" i="62"/>
  <c r="T26" i="96"/>
  <c r="K22" i="62"/>
  <c r="F31" i="96"/>
  <c r="K31" i="62" s="1"/>
  <c r="T22" i="96"/>
  <c r="J27" i="62"/>
  <c r="T27" i="94"/>
  <c r="J23" i="62"/>
  <c r="T36" i="56"/>
  <c r="H29" i="62"/>
  <c r="H35" i="45"/>
  <c r="T29" i="80"/>
  <c r="F25" i="80"/>
  <c r="F54" i="53"/>
  <c r="O86" i="78"/>
  <c r="F46" i="56"/>
  <c r="T46" i="56" s="1"/>
  <c r="R76" i="78"/>
  <c r="F55" i="55"/>
  <c r="Q87" i="78"/>
  <c r="F43" i="54"/>
  <c r="P49" i="78"/>
  <c r="F44" i="56"/>
  <c r="T44" i="56" s="1"/>
  <c r="R62" i="78"/>
  <c r="F40" i="81"/>
  <c r="T40" i="81" s="1"/>
  <c r="S10" i="78"/>
  <c r="F43" i="97"/>
  <c r="V49" i="78"/>
  <c r="I220" i="1"/>
  <c r="O12" i="91"/>
  <c r="J153" i="32"/>
  <c r="O13" i="81"/>
  <c r="I166" i="32"/>
  <c r="E130" i="32"/>
  <c r="K205" i="32"/>
  <c r="E26" i="62"/>
  <c r="E32" i="45"/>
  <c r="T26" i="41"/>
  <c r="F24" i="90"/>
  <c r="E27" i="62"/>
  <c r="E33" i="45"/>
  <c r="T27" i="41"/>
  <c r="E220" i="32"/>
  <c r="F44" i="55"/>
  <c r="T44" i="55" s="1"/>
  <c r="Q62" i="78"/>
  <c r="F55" i="91"/>
  <c r="T87" i="78"/>
  <c r="F44" i="53"/>
  <c r="T44" i="53" s="1"/>
  <c r="O62" i="78"/>
  <c r="F46" i="54"/>
  <c r="T46" i="54" s="1"/>
  <c r="P76" i="78"/>
  <c r="F45" i="95"/>
  <c r="T45" i="95" s="1"/>
  <c r="U63" i="78"/>
  <c r="F45" i="81"/>
  <c r="T45" i="81" s="1"/>
  <c r="S63" i="78"/>
  <c r="F43" i="95"/>
  <c r="U49" i="78"/>
  <c r="Q6" i="10"/>
  <c r="F41" i="91"/>
  <c r="T41" i="91" s="1"/>
  <c r="T23" i="78"/>
  <c r="F42" i="54"/>
  <c r="P36" i="78"/>
  <c r="D169" i="32"/>
  <c r="D207" i="32"/>
  <c r="Q19" i="91"/>
  <c r="U19" i="91" s="1"/>
  <c r="K169" i="1"/>
  <c r="H220" i="1"/>
  <c r="F207" i="1"/>
  <c r="J183" i="1"/>
  <c r="J220" i="1"/>
  <c r="F130" i="32"/>
  <c r="G166" i="32"/>
  <c r="O13" i="55"/>
  <c r="G30" i="62"/>
  <c r="G36" i="45"/>
  <c r="T30" i="44"/>
  <c r="G26" i="62"/>
  <c r="G32" i="45"/>
  <c r="T26" i="44"/>
  <c r="G28" i="45"/>
  <c r="G22" i="62"/>
  <c r="T22" i="44"/>
  <c r="D33" i="45"/>
  <c r="D27" i="62"/>
  <c r="T27" i="38"/>
  <c r="D23" i="62"/>
  <c r="D29" i="45"/>
  <c r="T36" i="97"/>
  <c r="F30" i="62"/>
  <c r="F36" i="45"/>
  <c r="T30" i="42"/>
  <c r="K29" i="62"/>
  <c r="T29" i="96"/>
  <c r="K25" i="62"/>
  <c r="T25" i="96"/>
  <c r="J30" i="62"/>
  <c r="T30" i="94"/>
  <c r="J26" i="62"/>
  <c r="T26" i="94"/>
  <c r="J22" i="62"/>
  <c r="T22" i="94"/>
  <c r="F28" i="80"/>
  <c r="H24" i="62"/>
  <c r="H30" i="45"/>
  <c r="T24" i="80"/>
  <c r="F54" i="97"/>
  <c r="F59" i="97" s="1"/>
  <c r="V86" i="78"/>
  <c r="F54" i="55"/>
  <c r="Q86" i="78"/>
  <c r="J220" i="32"/>
  <c r="F41" i="97"/>
  <c r="T41" i="97" s="1"/>
  <c r="V23" i="78"/>
  <c r="F41" i="56"/>
  <c r="T41" i="56" s="1"/>
  <c r="R23" i="78"/>
  <c r="F41" i="54"/>
  <c r="T41" i="54" s="1"/>
  <c r="P23" i="78"/>
  <c r="G156" i="1"/>
  <c r="K220" i="1"/>
  <c r="I140" i="32"/>
  <c r="O11" i="81"/>
  <c r="G207" i="1"/>
  <c r="J181" i="32"/>
  <c r="F58" i="54"/>
  <c r="T58" i="54" s="1"/>
  <c r="P113" i="78"/>
  <c r="F29" i="62"/>
  <c r="F35" i="45"/>
  <c r="T29" i="42"/>
  <c r="F24" i="41"/>
  <c r="I181" i="32"/>
  <c r="I27" i="62"/>
  <c r="I33" i="45"/>
  <c r="T27" i="90"/>
  <c r="I23" i="62"/>
  <c r="I29" i="45"/>
  <c r="T36" i="53"/>
  <c r="E29" i="45"/>
  <c r="E23" i="62"/>
  <c r="F45" i="54"/>
  <c r="T45" i="54" s="1"/>
  <c r="P63" i="78"/>
  <c r="F47" i="55"/>
  <c r="T47" i="55" s="1"/>
  <c r="Q79" i="78"/>
  <c r="F43" i="81"/>
  <c r="S49" i="78"/>
  <c r="F45" i="97"/>
  <c r="T45" i="97" s="1"/>
  <c r="V63" i="78"/>
  <c r="F45" i="91"/>
  <c r="T45" i="91" s="1"/>
  <c r="T63" i="78"/>
  <c r="F44" i="81"/>
  <c r="T44" i="81" s="1"/>
  <c r="S62" i="78"/>
  <c r="F41" i="53"/>
  <c r="T41" i="53" s="1"/>
  <c r="O23" i="78"/>
  <c r="F40" i="97"/>
  <c r="T40" i="97" s="1"/>
  <c r="V10" i="78"/>
  <c r="F40" i="91"/>
  <c r="T40" i="91" s="1"/>
  <c r="T10" i="78"/>
  <c r="F41" i="55"/>
  <c r="T41" i="55" s="1"/>
  <c r="Q23" i="78"/>
  <c r="F42" i="91"/>
  <c r="T36" i="78"/>
  <c r="D220" i="1"/>
  <c r="Q7" i="85"/>
  <c r="D143" i="1"/>
  <c r="H183" i="32"/>
  <c r="K143" i="1"/>
  <c r="K128" i="32"/>
  <c r="G29" i="62"/>
  <c r="G35" i="45"/>
  <c r="T29" i="44"/>
  <c r="F25" i="44"/>
  <c r="E35" i="45"/>
  <c r="E29" i="62"/>
  <c r="T29" i="41"/>
  <c r="D30" i="62"/>
  <c r="D36" i="45"/>
  <c r="T30" i="38"/>
  <c r="D26" i="62"/>
  <c r="D32" i="45"/>
  <c r="T26" i="38"/>
  <c r="F31" i="38"/>
  <c r="D22" i="62"/>
  <c r="D28" i="45"/>
  <c r="T22" i="38"/>
  <c r="F28" i="45"/>
  <c r="F22" i="62"/>
  <c r="T22" i="42"/>
  <c r="K28" i="62"/>
  <c r="K24" i="62"/>
  <c r="T24" i="96"/>
  <c r="E22" i="62"/>
  <c r="E28" i="45"/>
  <c r="T22" i="41"/>
  <c r="J29" i="62"/>
  <c r="T29" i="94"/>
  <c r="F25" i="94"/>
  <c r="H27" i="62"/>
  <c r="H33" i="45"/>
  <c r="T27" i="80"/>
  <c r="H23" i="62"/>
  <c r="H29" i="45"/>
  <c r="F32" i="45"/>
  <c r="F26" i="62"/>
  <c r="T26" i="42"/>
  <c r="E36" i="45"/>
  <c r="E30" i="62"/>
  <c r="T30" i="41"/>
  <c r="Q13" i="86"/>
  <c r="F55" i="95"/>
  <c r="U87" i="78"/>
  <c r="F44" i="95"/>
  <c r="T44" i="95" s="1"/>
  <c r="U62" i="78"/>
  <c r="F55" i="53"/>
  <c r="O87" i="78"/>
  <c r="F41" i="81"/>
  <c r="T41" i="81" s="1"/>
  <c r="S23" i="78"/>
  <c r="F40" i="56"/>
  <c r="T40" i="56" s="1"/>
  <c r="R10" i="78"/>
  <c r="F40" i="54"/>
  <c r="T40" i="54" s="1"/>
  <c r="P10" i="78"/>
  <c r="E183" i="32"/>
  <c r="O7" i="96"/>
  <c r="L130" i="32"/>
  <c r="J205" i="32"/>
  <c r="F25" i="42"/>
  <c r="I30" i="62"/>
  <c r="I36" i="45"/>
  <c r="T30" i="90"/>
  <c r="I26" i="62"/>
  <c r="I32" i="45"/>
  <c r="T26" i="90"/>
  <c r="I22" i="62"/>
  <c r="I28" i="45"/>
  <c r="T22" i="90"/>
  <c r="U130" i="32"/>
  <c r="F54" i="95"/>
  <c r="U86" i="78"/>
  <c r="I220" i="32"/>
  <c r="F55" i="97"/>
  <c r="V87" i="78"/>
  <c r="F44" i="54"/>
  <c r="T44" i="54" s="1"/>
  <c r="P62" i="78"/>
  <c r="F46" i="55"/>
  <c r="T46" i="55" s="1"/>
  <c r="Q76" i="78"/>
  <c r="F55" i="81"/>
  <c r="S87" i="78"/>
  <c r="F43" i="53"/>
  <c r="O49" i="78"/>
  <c r="P41" i="10"/>
  <c r="P41" i="78" s="1"/>
  <c r="F40" i="55"/>
  <c r="T40" i="55" s="1"/>
  <c r="Q10" i="78"/>
  <c r="Q19" i="54"/>
  <c r="U19" i="54" s="1"/>
  <c r="J207" i="1"/>
  <c r="F140" i="32"/>
  <c r="O11" i="54"/>
  <c r="G34" i="45"/>
  <c r="G28" i="62"/>
  <c r="F24" i="44"/>
  <c r="F31" i="44" s="1"/>
  <c r="D35" i="45"/>
  <c r="D29" i="62"/>
  <c r="T29" i="38"/>
  <c r="D25" i="62"/>
  <c r="T25" i="38"/>
  <c r="K27" i="62"/>
  <c r="T27" i="96"/>
  <c r="K23" i="62"/>
  <c r="T36" i="95"/>
  <c r="J28" i="62"/>
  <c r="J24" i="62"/>
  <c r="T24" i="94"/>
  <c r="H36" i="45"/>
  <c r="H30" i="62"/>
  <c r="T30" i="80"/>
  <c r="H32" i="45"/>
  <c r="H26" i="62"/>
  <c r="T26" i="80"/>
  <c r="H22" i="62"/>
  <c r="H28" i="45"/>
  <c r="F31" i="80"/>
  <c r="T22" i="80"/>
  <c r="F24" i="42"/>
  <c r="F25" i="41"/>
  <c r="I167" i="32"/>
  <c r="G167" i="32"/>
  <c r="F141" i="32"/>
  <c r="H167" i="32"/>
  <c r="H141" i="32"/>
  <c r="K167" i="32"/>
  <c r="J141" i="32"/>
  <c r="G154" i="32"/>
  <c r="G141" i="32"/>
  <c r="K154" i="32"/>
  <c r="H154" i="32"/>
  <c r="Q19" i="99"/>
  <c r="U19" i="99" s="1"/>
  <c r="P23" i="38"/>
  <c r="P31" i="38" s="1"/>
  <c r="S52" i="32"/>
  <c r="O52" i="32"/>
  <c r="P66" i="32"/>
  <c r="E128" i="32"/>
  <c r="J167" i="1"/>
  <c r="F128" i="32"/>
  <c r="E141" i="32"/>
  <c r="L128" i="32"/>
  <c r="L154" i="32"/>
  <c r="W156" i="32"/>
  <c r="L141" i="32"/>
  <c r="W143" i="32"/>
  <c r="I154" i="32"/>
  <c r="E154" i="32"/>
  <c r="Q25" i="54"/>
  <c r="W169" i="32"/>
  <c r="I128" i="32"/>
  <c r="W220" i="32"/>
  <c r="Q11" i="53"/>
  <c r="S156" i="32"/>
  <c r="S169" i="32"/>
  <c r="R169" i="1"/>
  <c r="L52" i="32"/>
  <c r="G220" i="1"/>
  <c r="F220" i="1"/>
  <c r="K7" i="41" s="1"/>
  <c r="E156" i="1"/>
  <c r="G167" i="1"/>
  <c r="L90" i="32"/>
  <c r="L169" i="1"/>
  <c r="M207" i="1"/>
  <c r="K7" i="98" s="1"/>
  <c r="L183" i="1"/>
  <c r="E181" i="1"/>
  <c r="E143" i="1"/>
  <c r="G183" i="1"/>
  <c r="L207" i="1"/>
  <c r="P26" i="53"/>
  <c r="P25" i="56"/>
  <c r="P25" i="54"/>
  <c r="P25" i="86"/>
  <c r="Q25" i="56"/>
  <c r="P26" i="54"/>
  <c r="Q25" i="55"/>
  <c r="G50" i="32"/>
  <c r="R52" i="32"/>
  <c r="P26" i="55"/>
  <c r="P26" i="56"/>
  <c r="Q20" i="81"/>
  <c r="U20" i="81" s="1"/>
  <c r="Q23" i="55"/>
  <c r="U23" i="55" s="1"/>
  <c r="Q20" i="54"/>
  <c r="U20" i="54" s="1"/>
  <c r="Q25" i="95"/>
  <c r="U156" i="32"/>
  <c r="P55" i="53"/>
  <c r="T207" i="32"/>
  <c r="S207" i="32"/>
  <c r="O169" i="32"/>
  <c r="Q11" i="86"/>
  <c r="Q23" i="91"/>
  <c r="U23" i="91" s="1"/>
  <c r="Q25" i="91"/>
  <c r="P169" i="32"/>
  <c r="Q21" i="91"/>
  <c r="U21" i="91" s="1"/>
  <c r="U143" i="32"/>
  <c r="R207" i="32"/>
  <c r="P207" i="32"/>
  <c r="O207" i="32"/>
  <c r="Q169" i="32"/>
  <c r="R169" i="32"/>
  <c r="V169" i="32"/>
  <c r="Q207" i="32"/>
  <c r="O220" i="32"/>
  <c r="J101" i="32"/>
  <c r="I101" i="32"/>
  <c r="F218" i="32"/>
  <c r="O101" i="32"/>
  <c r="P13" i="78"/>
  <c r="D181" i="1"/>
  <c r="R181" i="32"/>
  <c r="E101" i="32"/>
  <c r="J218" i="32"/>
  <c r="D101" i="32"/>
  <c r="I218" i="32"/>
  <c r="R101" i="32"/>
  <c r="D167" i="32"/>
  <c r="E88" i="32"/>
  <c r="D88" i="32"/>
  <c r="E218" i="32"/>
  <c r="H88" i="32"/>
  <c r="G88" i="32"/>
  <c r="J64" i="32"/>
  <c r="L218" i="32"/>
  <c r="U101" i="32"/>
  <c r="I64" i="32"/>
  <c r="F64" i="32"/>
  <c r="I88" i="32"/>
  <c r="F101" i="32"/>
  <c r="D128" i="32"/>
  <c r="D205" i="32"/>
  <c r="E64" i="32"/>
  <c r="T101" i="32"/>
  <c r="S101" i="32"/>
  <c r="H64" i="32"/>
  <c r="D218" i="32"/>
  <c r="Q25" i="53"/>
  <c r="D181" i="32"/>
  <c r="P25" i="55"/>
  <c r="K90" i="32"/>
  <c r="I50" i="32"/>
  <c r="E50" i="32"/>
  <c r="H50" i="32"/>
  <c r="P23" i="44"/>
  <c r="P31" i="44" s="1"/>
  <c r="G24" i="49" s="1"/>
  <c r="P25" i="53"/>
  <c r="Q21" i="55"/>
  <c r="U21" i="55" s="1"/>
  <c r="T220" i="32"/>
  <c r="R9" i="10"/>
  <c r="Q23" i="38"/>
  <c r="P25" i="91"/>
  <c r="J90" i="32"/>
  <c r="K66" i="32"/>
  <c r="Q10" i="86"/>
  <c r="L66" i="32"/>
  <c r="T9" i="10"/>
  <c r="Q9" i="10"/>
  <c r="T86" i="10"/>
  <c r="U9" i="10"/>
  <c r="S36" i="10"/>
  <c r="R36" i="10"/>
  <c r="P9" i="10"/>
  <c r="O232" i="10"/>
  <c r="O232" i="78" s="1"/>
  <c r="Q115" i="10"/>
  <c r="Q115" i="78" s="1"/>
  <c r="P115" i="10"/>
  <c r="P115" i="78" s="1"/>
  <c r="V115" i="10"/>
  <c r="V115" i="78" s="1"/>
  <c r="Q15" i="53"/>
  <c r="Q26" i="54"/>
  <c r="Q26" i="53"/>
  <c r="Q26" i="91"/>
  <c r="Q26" i="86"/>
  <c r="Q26" i="81"/>
  <c r="K156" i="1" l="1"/>
  <c r="N25" i="55"/>
  <c r="T25" i="55" s="1"/>
  <c r="G87" i="32"/>
  <c r="G100" i="32"/>
  <c r="N26" i="55"/>
  <c r="G101" i="32"/>
  <c r="P26" i="81"/>
  <c r="T26" i="81" s="1"/>
  <c r="S90" i="32"/>
  <c r="P55" i="95"/>
  <c r="P23" i="94"/>
  <c r="P31" i="94" s="1"/>
  <c r="J24" i="49" s="1"/>
  <c r="D7" i="96"/>
  <c r="L13" i="78"/>
  <c r="F88" i="32"/>
  <c r="D30" i="61"/>
  <c r="U30" i="38"/>
  <c r="G44" i="53"/>
  <c r="O179" i="78"/>
  <c r="E20" i="78"/>
  <c r="D12" i="38"/>
  <c r="D87" i="32"/>
  <c r="N25" i="86"/>
  <c r="T25" i="86" s="1"/>
  <c r="O203" i="10"/>
  <c r="P7" i="41"/>
  <c r="P15" i="41" s="1"/>
  <c r="F5" i="49" s="1"/>
  <c r="D28" i="61"/>
  <c r="U28" i="38"/>
  <c r="F15" i="50"/>
  <c r="T12" i="41"/>
  <c r="G43" i="53"/>
  <c r="O166" i="78"/>
  <c r="D24" i="61"/>
  <c r="U24" i="38"/>
  <c r="L101" i="32"/>
  <c r="D22" i="61"/>
  <c r="U22" i="38"/>
  <c r="H39" i="32"/>
  <c r="N7" i="44"/>
  <c r="N15" i="44" s="1"/>
  <c r="H5" i="37" s="1"/>
  <c r="D37" i="32"/>
  <c r="P90" i="32"/>
  <c r="Q90" i="32"/>
  <c r="Q39" i="32"/>
  <c r="G45" i="53"/>
  <c r="O180" i="78"/>
  <c r="W103" i="32"/>
  <c r="G41" i="53"/>
  <c r="O140" i="78"/>
  <c r="G49" i="32"/>
  <c r="N13" i="55"/>
  <c r="P23" i="41"/>
  <c r="P31" i="41" s="1"/>
  <c r="E24" i="49" s="1"/>
  <c r="N25" i="53"/>
  <c r="T25" i="53" s="1"/>
  <c r="E87" i="32"/>
  <c r="N26" i="91"/>
  <c r="J100" i="32"/>
  <c r="G37" i="32"/>
  <c r="D15" i="85"/>
  <c r="D5" i="50" s="1"/>
  <c r="D7" i="50" s="1"/>
  <c r="T12" i="85"/>
  <c r="D15" i="50"/>
  <c r="G42" i="53"/>
  <c r="O153" i="78"/>
  <c r="N7" i="85"/>
  <c r="D29" i="61"/>
  <c r="U29" i="38"/>
  <c r="G10" i="50"/>
  <c r="D15" i="42"/>
  <c r="G5" i="50" s="1"/>
  <c r="G7" i="50" s="1"/>
  <c r="F100" i="32"/>
  <c r="N26" i="54"/>
  <c r="T26" i="54" s="1"/>
  <c r="E37" i="32"/>
  <c r="D23" i="94"/>
  <c r="U13" i="78"/>
  <c r="T26" i="55"/>
  <c r="J11" i="78"/>
  <c r="G56" i="53"/>
  <c r="O217" i="78"/>
  <c r="D27" i="61"/>
  <c r="U27" i="38"/>
  <c r="G15" i="50"/>
  <c r="T12" i="42"/>
  <c r="O126" i="10"/>
  <c r="F37" i="32"/>
  <c r="N13" i="81"/>
  <c r="I49" i="32"/>
  <c r="D23" i="38"/>
  <c r="D23" i="41"/>
  <c r="O13" i="78"/>
  <c r="O39" i="32"/>
  <c r="G40" i="53"/>
  <c r="O127" i="78"/>
  <c r="P23" i="42"/>
  <c r="P31" i="42" s="1"/>
  <c r="F24" i="49" s="1"/>
  <c r="P13" i="86"/>
  <c r="S66" i="32"/>
  <c r="D23" i="42"/>
  <c r="Q13" i="78"/>
  <c r="J10" i="50"/>
  <c r="G25" i="38"/>
  <c r="V103" i="32"/>
  <c r="E10" i="50"/>
  <c r="T7" i="38"/>
  <c r="D15" i="38"/>
  <c r="E5" i="50" s="1"/>
  <c r="E7" i="50" s="1"/>
  <c r="N25" i="56"/>
  <c r="T25" i="56" s="1"/>
  <c r="H87" i="32"/>
  <c r="N7" i="96"/>
  <c r="N15" i="96" s="1"/>
  <c r="L5" i="37" s="1"/>
  <c r="L39" i="32"/>
  <c r="G64" i="32"/>
  <c r="G66" i="32"/>
  <c r="J52" i="32"/>
  <c r="O66" i="32"/>
  <c r="I87" i="32"/>
  <c r="N25" i="81"/>
  <c r="R90" i="32"/>
  <c r="F87" i="32"/>
  <c r="N25" i="54"/>
  <c r="T25" i="54" s="1"/>
  <c r="T66" i="32"/>
  <c r="P39" i="32"/>
  <c r="F10" i="50"/>
  <c r="D15" i="41"/>
  <c r="F5" i="50" s="1"/>
  <c r="F7" i="50" s="1"/>
  <c r="D26" i="61"/>
  <c r="U26" i="38"/>
  <c r="G24" i="45"/>
  <c r="G26" i="45" s="1"/>
  <c r="G31" i="62"/>
  <c r="F10" i="48"/>
  <c r="K15" i="41"/>
  <c r="F6" i="48" s="1"/>
  <c r="F7" i="48" s="1"/>
  <c r="S167" i="1"/>
  <c r="F39" i="54"/>
  <c r="T39" i="54" s="1"/>
  <c r="P9" i="78"/>
  <c r="R86" i="10"/>
  <c r="O26" i="81"/>
  <c r="I217" i="32"/>
  <c r="D167" i="1"/>
  <c r="O220" i="1"/>
  <c r="G218" i="32"/>
  <c r="G220" i="32"/>
  <c r="H130" i="32"/>
  <c r="P169" i="1"/>
  <c r="D141" i="32"/>
  <c r="E167" i="32"/>
  <c r="Q21" i="53"/>
  <c r="U21" i="53" s="1"/>
  <c r="G140" i="32"/>
  <c r="O11" i="55"/>
  <c r="O11" i="56"/>
  <c r="H140" i="32"/>
  <c r="F59" i="53"/>
  <c r="K204" i="32"/>
  <c r="O25" i="95"/>
  <c r="O7" i="90"/>
  <c r="O7" i="85"/>
  <c r="K207" i="1"/>
  <c r="F39" i="95"/>
  <c r="U9" i="78"/>
  <c r="U156" i="1"/>
  <c r="O26" i="86"/>
  <c r="D217" i="32"/>
  <c r="U115" i="10"/>
  <c r="U115" i="78" s="1"/>
  <c r="F42" i="56"/>
  <c r="R36" i="78"/>
  <c r="Q169" i="1"/>
  <c r="Q19" i="95"/>
  <c r="U19" i="95" s="1"/>
  <c r="Q13" i="81"/>
  <c r="O13" i="53"/>
  <c r="E166" i="32"/>
  <c r="O23" i="98"/>
  <c r="W130" i="32"/>
  <c r="F181" i="1"/>
  <c r="Q13" i="54"/>
  <c r="Q23" i="54"/>
  <c r="U23" i="54" s="1"/>
  <c r="Q23" i="99"/>
  <c r="U23" i="99" s="1"/>
  <c r="O12" i="95"/>
  <c r="K153" i="32"/>
  <c r="O12" i="55"/>
  <c r="G153" i="32"/>
  <c r="U127" i="32"/>
  <c r="O40" i="95"/>
  <c r="U40" i="95" s="1"/>
  <c r="E181" i="32"/>
  <c r="E24" i="62"/>
  <c r="E30" i="45"/>
  <c r="T24" i="41"/>
  <c r="D10" i="49"/>
  <c r="H28" i="62"/>
  <c r="H34" i="45"/>
  <c r="H25" i="62"/>
  <c r="H31" i="45"/>
  <c r="T25" i="80"/>
  <c r="F36" i="91"/>
  <c r="T6" i="78"/>
  <c r="F28" i="90"/>
  <c r="Q23" i="41"/>
  <c r="Q23" i="90"/>
  <c r="F217" i="32"/>
  <c r="O26" i="54"/>
  <c r="P183" i="1"/>
  <c r="H220" i="32"/>
  <c r="O10" i="86"/>
  <c r="U10" i="86" s="1"/>
  <c r="D127" i="32"/>
  <c r="L156" i="1"/>
  <c r="R207" i="1"/>
  <c r="H207" i="1"/>
  <c r="K7" i="44" s="1"/>
  <c r="Q21" i="81"/>
  <c r="U21" i="81" s="1"/>
  <c r="Q21" i="99"/>
  <c r="U21" i="99" s="1"/>
  <c r="G205" i="32"/>
  <c r="I205" i="32"/>
  <c r="F25" i="62"/>
  <c r="F31" i="45"/>
  <c r="T25" i="42"/>
  <c r="J25" i="62"/>
  <c r="T25" i="94"/>
  <c r="G181" i="32"/>
  <c r="O7" i="80"/>
  <c r="O10" i="53"/>
  <c r="U10" i="53" s="1"/>
  <c r="E127" i="32"/>
  <c r="O115" i="10"/>
  <c r="O115" i="78" s="1"/>
  <c r="Q13" i="91"/>
  <c r="F42" i="81"/>
  <c r="S36" i="78"/>
  <c r="E217" i="32"/>
  <c r="O26" i="53"/>
  <c r="P220" i="32"/>
  <c r="Q7" i="41"/>
  <c r="O11" i="86"/>
  <c r="D140" i="32"/>
  <c r="K181" i="1"/>
  <c r="L143" i="1"/>
  <c r="O13" i="97"/>
  <c r="L166" i="32"/>
  <c r="O11" i="97"/>
  <c r="L140" i="32"/>
  <c r="O15" i="97"/>
  <c r="L180" i="32"/>
  <c r="H167" i="1"/>
  <c r="J217" i="1"/>
  <c r="K26" i="91" s="1"/>
  <c r="Q207" i="1"/>
  <c r="T169" i="1"/>
  <c r="J153" i="1"/>
  <c r="K12" i="91" s="1"/>
  <c r="Q21" i="56"/>
  <c r="U21" i="56" s="1"/>
  <c r="Q22" i="53"/>
  <c r="U22" i="53" s="1"/>
  <c r="Q22" i="99"/>
  <c r="U22" i="99" s="1"/>
  <c r="O13" i="91"/>
  <c r="J166" i="32"/>
  <c r="H205" i="32"/>
  <c r="E25" i="62"/>
  <c r="E31" i="45"/>
  <c r="T25" i="41"/>
  <c r="J205" i="1"/>
  <c r="H181" i="32"/>
  <c r="O10" i="95"/>
  <c r="U10" i="95" s="1"/>
  <c r="K127" i="32"/>
  <c r="I24" i="62"/>
  <c r="I30" i="45"/>
  <c r="T24" i="90"/>
  <c r="F205" i="32"/>
  <c r="T36" i="81"/>
  <c r="K7" i="42"/>
  <c r="G130" i="32"/>
  <c r="O7" i="42"/>
  <c r="D217" i="1"/>
  <c r="K26" i="86" s="1"/>
  <c r="D218" i="1"/>
  <c r="Q19" i="55"/>
  <c r="U19" i="55" s="1"/>
  <c r="V130" i="32"/>
  <c r="P130" i="32"/>
  <c r="I167" i="1"/>
  <c r="H141" i="1"/>
  <c r="J154" i="1"/>
  <c r="O130" i="32"/>
  <c r="O23" i="38"/>
  <c r="Q20" i="99"/>
  <c r="U20" i="99" s="1"/>
  <c r="G24" i="62"/>
  <c r="G30" i="45"/>
  <c r="T24" i="44"/>
  <c r="H154" i="1"/>
  <c r="L217" i="32"/>
  <c r="O26" i="97"/>
  <c r="E207" i="1"/>
  <c r="K7" i="38" s="1"/>
  <c r="D29" i="49"/>
  <c r="Q31" i="38"/>
  <c r="D25" i="49" s="1"/>
  <c r="D153" i="32"/>
  <c r="O12" i="86"/>
  <c r="K218" i="32"/>
  <c r="U169" i="1"/>
  <c r="R156" i="1"/>
  <c r="P141" i="32"/>
  <c r="P143" i="32"/>
  <c r="H181" i="1"/>
  <c r="I217" i="1"/>
  <c r="K26" i="81" s="1"/>
  <c r="I218" i="1"/>
  <c r="L167" i="32"/>
  <c r="O12" i="97"/>
  <c r="L153" i="32"/>
  <c r="O10" i="97"/>
  <c r="U10" i="97" s="1"/>
  <c r="L127" i="32"/>
  <c r="J218" i="1"/>
  <c r="S169" i="1"/>
  <c r="K218" i="1"/>
  <c r="I153" i="1"/>
  <c r="K12" i="81" s="1"/>
  <c r="I154" i="1"/>
  <c r="E167" i="1"/>
  <c r="H153" i="32"/>
  <c r="O12" i="56"/>
  <c r="L205" i="32"/>
  <c r="D141" i="1"/>
  <c r="F30" i="45"/>
  <c r="F24" i="62"/>
  <c r="T24" i="42"/>
  <c r="J204" i="32"/>
  <c r="O25" i="91"/>
  <c r="D24" i="45"/>
  <c r="D31" i="62"/>
  <c r="O10" i="91"/>
  <c r="U10" i="91" s="1"/>
  <c r="J127" i="32"/>
  <c r="K7" i="85"/>
  <c r="F31" i="94"/>
  <c r="J31" i="62" s="1"/>
  <c r="O7" i="38"/>
  <c r="I31" i="45"/>
  <c r="I25" i="62"/>
  <c r="T25" i="90"/>
  <c r="Q13" i="95"/>
  <c r="F39" i="55"/>
  <c r="T39" i="55" s="1"/>
  <c r="Q9" i="78"/>
  <c r="F39" i="91"/>
  <c r="T39" i="91" s="1"/>
  <c r="T9" i="78"/>
  <c r="O26" i="91"/>
  <c r="U26" i="91" s="1"/>
  <c r="J217" i="32"/>
  <c r="Q13" i="53"/>
  <c r="T156" i="1"/>
  <c r="U220" i="1"/>
  <c r="F204" i="1"/>
  <c r="K25" i="54" s="1"/>
  <c r="F205" i="1"/>
  <c r="D154" i="1"/>
  <c r="Q12" i="53"/>
  <c r="J181" i="1"/>
  <c r="J143" i="1"/>
  <c r="K7" i="90" s="1"/>
  <c r="K15" i="98"/>
  <c r="M6" i="48" s="1"/>
  <c r="M7" i="48" s="1"/>
  <c r="M10" i="48"/>
  <c r="F141" i="1"/>
  <c r="I181" i="1"/>
  <c r="K217" i="1"/>
  <c r="K26" i="95" s="1"/>
  <c r="G205" i="1"/>
  <c r="I141" i="1"/>
  <c r="K166" i="32"/>
  <c r="O13" i="95"/>
  <c r="F166" i="32"/>
  <c r="O13" i="54"/>
  <c r="K153" i="1"/>
  <c r="K12" i="95" s="1"/>
  <c r="K154" i="1"/>
  <c r="K167" i="1"/>
  <c r="O183" i="1"/>
  <c r="D205" i="1"/>
  <c r="F54" i="91"/>
  <c r="T86" i="78"/>
  <c r="Q14" i="86"/>
  <c r="F39" i="56"/>
  <c r="R9" i="78"/>
  <c r="Q13" i="97"/>
  <c r="O169" i="1"/>
  <c r="Q12" i="86"/>
  <c r="O10" i="54"/>
  <c r="U10" i="54" s="1"/>
  <c r="F127" i="32"/>
  <c r="H217" i="1"/>
  <c r="K26" i="56" s="1"/>
  <c r="H218" i="1"/>
  <c r="L220" i="1"/>
  <c r="F140" i="1"/>
  <c r="K11" i="54" s="1"/>
  <c r="F166" i="1"/>
  <c r="K13" i="54" s="1"/>
  <c r="F167" i="1"/>
  <c r="F154" i="1"/>
  <c r="G204" i="1"/>
  <c r="K25" i="55" s="1"/>
  <c r="E218" i="1"/>
  <c r="Q20" i="55"/>
  <c r="U20" i="55" s="1"/>
  <c r="H24" i="45"/>
  <c r="H26" i="45" s="1"/>
  <c r="H31" i="62"/>
  <c r="I207" i="1"/>
  <c r="K7" i="80" s="1"/>
  <c r="L10" i="37"/>
  <c r="O15" i="96"/>
  <c r="L6" i="37" s="1"/>
  <c r="L7" i="37" s="1"/>
  <c r="G25" i="62"/>
  <c r="G31" i="45"/>
  <c r="T25" i="44"/>
  <c r="K7" i="94"/>
  <c r="Q7" i="38"/>
  <c r="F36" i="55"/>
  <c r="Q6" i="78"/>
  <c r="F28" i="42"/>
  <c r="F31" i="42" s="1"/>
  <c r="O25" i="53"/>
  <c r="E204" i="32"/>
  <c r="D153" i="1"/>
  <c r="K12" i="86" s="1"/>
  <c r="F36" i="54"/>
  <c r="P6" i="78"/>
  <c r="F28" i="41"/>
  <c r="F31" i="41" s="1"/>
  <c r="G166" i="1"/>
  <c r="K13" i="55" s="1"/>
  <c r="M205" i="32"/>
  <c r="Q26" i="99"/>
  <c r="M218" i="1"/>
  <c r="M181" i="32"/>
  <c r="Q15" i="99"/>
  <c r="M181" i="1"/>
  <c r="Q25" i="99"/>
  <c r="R115" i="10"/>
  <c r="R115" i="78" s="1"/>
  <c r="W66" i="32"/>
  <c r="W52" i="32"/>
  <c r="W90" i="32"/>
  <c r="H128" i="32"/>
  <c r="G128" i="32"/>
  <c r="O167" i="32"/>
  <c r="Q21" i="97"/>
  <c r="U21" i="97" s="1"/>
  <c r="U169" i="32"/>
  <c r="G218" i="1"/>
  <c r="L141" i="1"/>
  <c r="G181" i="1"/>
  <c r="V143" i="32"/>
  <c r="E141" i="1"/>
  <c r="O154" i="32"/>
  <c r="R167" i="32"/>
  <c r="P205" i="32"/>
  <c r="P64" i="32"/>
  <c r="S167" i="32"/>
  <c r="R50" i="32"/>
  <c r="O141" i="32"/>
  <c r="U128" i="32"/>
  <c r="S64" i="32"/>
  <c r="T128" i="32"/>
  <c r="S154" i="32"/>
  <c r="P54" i="53"/>
  <c r="P59" i="53" s="1"/>
  <c r="U154" i="32"/>
  <c r="O205" i="32"/>
  <c r="Q26" i="55"/>
  <c r="T205" i="32"/>
  <c r="H218" i="32"/>
  <c r="T183" i="32"/>
  <c r="S183" i="32"/>
  <c r="Q22" i="55"/>
  <c r="U22" i="55" s="1"/>
  <c r="T156" i="32"/>
  <c r="Q26" i="95"/>
  <c r="U141" i="32"/>
  <c r="T143" i="32"/>
  <c r="P25" i="81"/>
  <c r="U207" i="32"/>
  <c r="V207" i="32"/>
  <c r="V183" i="32"/>
  <c r="I205" i="1"/>
  <c r="T169" i="32"/>
  <c r="V52" i="32"/>
  <c r="S143" i="32"/>
  <c r="Q143" i="32"/>
  <c r="R143" i="32"/>
  <c r="G141" i="1"/>
  <c r="J50" i="32"/>
  <c r="U52" i="32"/>
  <c r="Q25" i="97"/>
  <c r="T183" i="1"/>
  <c r="S183" i="1"/>
  <c r="R156" i="32"/>
  <c r="V169" i="1"/>
  <c r="P143" i="1"/>
  <c r="Q101" i="32"/>
  <c r="P218" i="32"/>
  <c r="J88" i="32"/>
  <c r="O128" i="32"/>
  <c r="Q205" i="32"/>
  <c r="S88" i="32"/>
  <c r="P128" i="32"/>
  <c r="P101" i="32"/>
  <c r="R88" i="32"/>
  <c r="P88" i="32"/>
  <c r="S205" i="32"/>
  <c r="O218" i="32"/>
  <c r="R205" i="32"/>
  <c r="Q88" i="32"/>
  <c r="S50" i="32"/>
  <c r="O88" i="32"/>
  <c r="O181" i="32"/>
  <c r="T218" i="32"/>
  <c r="U181" i="32"/>
  <c r="V167" i="32"/>
  <c r="S220" i="1"/>
  <c r="V90" i="32"/>
  <c r="F50" i="32"/>
  <c r="Q25" i="81"/>
  <c r="P7" i="44"/>
  <c r="P15" i="44" s="1"/>
  <c r="H5" i="49" s="1"/>
  <c r="T115" i="10"/>
  <c r="T115" i="78" s="1"/>
  <c r="S115" i="10"/>
  <c r="S115" i="78" s="1"/>
  <c r="Q11" i="54"/>
  <c r="U11" i="54" s="1"/>
  <c r="Q183" i="32"/>
  <c r="P183" i="32"/>
  <c r="Q22" i="56"/>
  <c r="U22" i="56" s="1"/>
  <c r="P26" i="91"/>
  <c r="Q19" i="56"/>
  <c r="U19" i="56" s="1"/>
  <c r="Q19" i="53"/>
  <c r="U19" i="53" s="1"/>
  <c r="Q56" i="55"/>
  <c r="Q20" i="56"/>
  <c r="U20" i="56" s="1"/>
  <c r="R220" i="1"/>
  <c r="U90" i="32"/>
  <c r="T90" i="32"/>
  <c r="Q20" i="97"/>
  <c r="U20" i="97" s="1"/>
  <c r="P23" i="80"/>
  <c r="P31" i="80" s="1"/>
  <c r="H24" i="49" s="1"/>
  <c r="Q19" i="97"/>
  <c r="U19" i="97" s="1"/>
  <c r="Q23" i="56"/>
  <c r="U23" i="56" s="1"/>
  <c r="O207" i="1"/>
  <c r="P207" i="1"/>
  <c r="Q23" i="53"/>
  <c r="U23" i="53" s="1"/>
  <c r="Q22" i="81"/>
  <c r="U22" i="81" s="1"/>
  <c r="Q156" i="32"/>
  <c r="P156" i="32"/>
  <c r="P52" i="32"/>
  <c r="Q52" i="32"/>
  <c r="Q15" i="54"/>
  <c r="Q15" i="55"/>
  <c r="N23" i="38" l="1"/>
  <c r="N31" i="38" s="1"/>
  <c r="R39" i="32"/>
  <c r="Q37" i="32"/>
  <c r="D23" i="80"/>
  <c r="S13" i="78"/>
  <c r="U39" i="32"/>
  <c r="O37" i="32"/>
  <c r="P24" i="86"/>
  <c r="D23" i="96"/>
  <c r="V13" i="78"/>
  <c r="L100" i="32"/>
  <c r="N26" i="97"/>
  <c r="D24" i="37"/>
  <c r="D24" i="49"/>
  <c r="D24" i="48"/>
  <c r="N7" i="90"/>
  <c r="J39" i="32"/>
  <c r="G39" i="53"/>
  <c r="O126" i="78"/>
  <c r="D12" i="44"/>
  <c r="H20" i="78"/>
  <c r="O87" i="32"/>
  <c r="N55" i="53"/>
  <c r="T55" i="53" s="1"/>
  <c r="U66" i="32"/>
  <c r="J87" i="32"/>
  <c r="N25" i="91"/>
  <c r="T25" i="91" s="1"/>
  <c r="P100" i="32"/>
  <c r="N56" i="54"/>
  <c r="T56" i="54" s="1"/>
  <c r="P24" i="55"/>
  <c r="N24" i="81"/>
  <c r="I86" i="32"/>
  <c r="P37" i="32"/>
  <c r="N23" i="98"/>
  <c r="N31" i="98" s="1"/>
  <c r="L24" i="37" s="1"/>
  <c r="W39" i="32"/>
  <c r="N23" i="41"/>
  <c r="N31" i="41" s="1"/>
  <c r="E24" i="37" s="1"/>
  <c r="J37" i="32"/>
  <c r="F52" i="32"/>
  <c r="N7" i="41"/>
  <c r="H13" i="78"/>
  <c r="D7" i="44"/>
  <c r="N24" i="56"/>
  <c r="H86" i="32"/>
  <c r="P13" i="53"/>
  <c r="N24" i="54"/>
  <c r="F86" i="32"/>
  <c r="H37" i="32"/>
  <c r="J49" i="32"/>
  <c r="N13" i="91"/>
  <c r="P7" i="42"/>
  <c r="P15" i="42" s="1"/>
  <c r="G5" i="49" s="1"/>
  <c r="P23" i="98"/>
  <c r="P31" i="98" s="1"/>
  <c r="L24" i="49" s="1"/>
  <c r="V101" i="32"/>
  <c r="P29" i="86"/>
  <c r="E29" i="50"/>
  <c r="N13" i="54"/>
  <c r="F49" i="32"/>
  <c r="K52" i="32"/>
  <c r="N7" i="94"/>
  <c r="N24" i="86"/>
  <c r="T24" i="86" s="1"/>
  <c r="D86" i="32"/>
  <c r="R87" i="32"/>
  <c r="N55" i="56"/>
  <c r="S49" i="32"/>
  <c r="N43" i="81"/>
  <c r="T43" i="81" s="1"/>
  <c r="V66" i="32"/>
  <c r="R66" i="32"/>
  <c r="P24" i="54"/>
  <c r="N13" i="56"/>
  <c r="H49" i="32"/>
  <c r="T25" i="81"/>
  <c r="D12" i="80"/>
  <c r="I20" i="78"/>
  <c r="F29" i="50"/>
  <c r="D29" i="50"/>
  <c r="T23" i="38"/>
  <c r="N24" i="55"/>
  <c r="T24" i="55" s="1"/>
  <c r="G86" i="32"/>
  <c r="N23" i="96"/>
  <c r="N31" i="96" s="1"/>
  <c r="K24" i="37" s="1"/>
  <c r="V39" i="32"/>
  <c r="T52" i="32"/>
  <c r="P24" i="53"/>
  <c r="D7" i="80"/>
  <c r="I13" i="78"/>
  <c r="D25" i="61"/>
  <c r="U25" i="38"/>
  <c r="D31" i="45"/>
  <c r="D12" i="90"/>
  <c r="J20" i="78"/>
  <c r="N15" i="85"/>
  <c r="D5" i="37" s="1"/>
  <c r="T7" i="85"/>
  <c r="T15" i="85" s="1"/>
  <c r="G31" i="38"/>
  <c r="N7" i="42"/>
  <c r="E100" i="32"/>
  <c r="N26" i="53"/>
  <c r="T26" i="53" s="1"/>
  <c r="N55" i="81"/>
  <c r="S87" i="32"/>
  <c r="T64" i="32"/>
  <c r="P23" i="90"/>
  <c r="P31" i="90" s="1"/>
  <c r="I24" i="49" s="1"/>
  <c r="P54" i="56"/>
  <c r="P59" i="56" s="1"/>
  <c r="P55" i="56"/>
  <c r="P55" i="55"/>
  <c r="R49" i="32"/>
  <c r="N43" i="56"/>
  <c r="T43" i="56" s="1"/>
  <c r="N55" i="54"/>
  <c r="P87" i="32"/>
  <c r="N24" i="53"/>
  <c r="E86" i="32"/>
  <c r="P24" i="56"/>
  <c r="W101" i="32"/>
  <c r="N55" i="55"/>
  <c r="Q87" i="32"/>
  <c r="P55" i="54"/>
  <c r="Q66" i="32"/>
  <c r="T100" i="32"/>
  <c r="N56" i="91"/>
  <c r="T56" i="91" s="1"/>
  <c r="N56" i="95"/>
  <c r="T56" i="95" s="1"/>
  <c r="U100" i="32"/>
  <c r="O100" i="32"/>
  <c r="N56" i="53"/>
  <c r="T56" i="53" s="1"/>
  <c r="I39" i="32"/>
  <c r="N7" i="80"/>
  <c r="N15" i="80" s="1"/>
  <c r="I5" i="37" s="1"/>
  <c r="T26" i="91"/>
  <c r="G54" i="53"/>
  <c r="O203" i="78"/>
  <c r="N56" i="55"/>
  <c r="T56" i="55" s="1"/>
  <c r="Q100" i="32"/>
  <c r="S39" i="32"/>
  <c r="N23" i="80"/>
  <c r="N31" i="80" s="1"/>
  <c r="H24" i="37" s="1"/>
  <c r="T39" i="32"/>
  <c r="P23" i="96"/>
  <c r="P31" i="96" s="1"/>
  <c r="K24" i="49" s="1"/>
  <c r="D23" i="44"/>
  <c r="R13" i="78"/>
  <c r="D26" i="49"/>
  <c r="I37" i="32"/>
  <c r="E49" i="32"/>
  <c r="N13" i="53"/>
  <c r="T13" i="53" s="1"/>
  <c r="N26" i="56"/>
  <c r="T26" i="56" s="1"/>
  <c r="H100" i="32"/>
  <c r="E15" i="50"/>
  <c r="T12" i="38"/>
  <c r="T15" i="38" s="1"/>
  <c r="E10" i="48"/>
  <c r="U7" i="38"/>
  <c r="K15" i="38"/>
  <c r="E6" i="48" s="1"/>
  <c r="E7" i="48" s="1"/>
  <c r="R217" i="32"/>
  <c r="O56" i="56"/>
  <c r="Q24" i="53"/>
  <c r="T127" i="32"/>
  <c r="O40" i="91"/>
  <c r="U40" i="91" s="1"/>
  <c r="P156" i="1"/>
  <c r="T217" i="32"/>
  <c r="O56" i="91"/>
  <c r="K204" i="1"/>
  <c r="K25" i="95" s="1"/>
  <c r="K205" i="1"/>
  <c r="Q183" i="1"/>
  <c r="Q9" i="86"/>
  <c r="O41" i="95"/>
  <c r="U140" i="32"/>
  <c r="Q23" i="44"/>
  <c r="R154" i="1"/>
  <c r="W207" i="1"/>
  <c r="L154" i="1"/>
  <c r="T143" i="1"/>
  <c r="Q23" i="98"/>
  <c r="S166" i="1"/>
  <c r="K43" i="81" s="1"/>
  <c r="R166" i="1"/>
  <c r="K43" i="56" s="1"/>
  <c r="J204" i="1"/>
  <c r="K25" i="91" s="1"/>
  <c r="D180" i="1"/>
  <c r="K15" i="86" s="1"/>
  <c r="F179" i="32"/>
  <c r="O14" i="54"/>
  <c r="T39" i="56"/>
  <c r="U13" i="54"/>
  <c r="G153" i="1"/>
  <c r="K12" i="55" s="1"/>
  <c r="G10" i="37"/>
  <c r="O15" i="42"/>
  <c r="G6" i="37" s="1"/>
  <c r="K179" i="32"/>
  <c r="O14" i="95"/>
  <c r="O13" i="86"/>
  <c r="D166" i="32"/>
  <c r="H10" i="48"/>
  <c r="K15" i="44"/>
  <c r="H6" i="48" s="1"/>
  <c r="H7" i="48" s="1"/>
  <c r="Q154" i="1"/>
  <c r="E29" i="49"/>
  <c r="Q31" i="41"/>
  <c r="E25" i="49" s="1"/>
  <c r="E26" i="49" s="1"/>
  <c r="J10" i="37"/>
  <c r="O15" i="90"/>
  <c r="J6" i="37" s="1"/>
  <c r="O14" i="81"/>
  <c r="I179" i="32"/>
  <c r="Q12" i="54"/>
  <c r="O167" i="1"/>
  <c r="V183" i="1"/>
  <c r="O10" i="56"/>
  <c r="U10" i="56" s="1"/>
  <c r="H127" i="32"/>
  <c r="T204" i="32"/>
  <c r="O55" i="91"/>
  <c r="T153" i="1"/>
  <c r="K42" i="91" s="1"/>
  <c r="O43" i="56"/>
  <c r="U43" i="56" s="1"/>
  <c r="R166" i="32"/>
  <c r="P180" i="1"/>
  <c r="K45" i="54" s="1"/>
  <c r="L218" i="1"/>
  <c r="W156" i="1"/>
  <c r="O180" i="1"/>
  <c r="K45" i="53" s="1"/>
  <c r="Q22" i="97"/>
  <c r="U22" i="97" s="1"/>
  <c r="W128" i="32"/>
  <c r="J203" i="1"/>
  <c r="K24" i="91" s="1"/>
  <c r="T166" i="1"/>
  <c r="K43" i="91" s="1"/>
  <c r="M128" i="32"/>
  <c r="M141" i="32"/>
  <c r="W205" i="32"/>
  <c r="E34" i="45"/>
  <c r="E28" i="62"/>
  <c r="F34" i="45"/>
  <c r="F28" i="62"/>
  <c r="F126" i="1"/>
  <c r="K9" i="54" s="1"/>
  <c r="K166" i="1"/>
  <c r="K13" i="95" s="1"/>
  <c r="E166" i="1"/>
  <c r="K13" i="53" s="1"/>
  <c r="U13" i="53" s="1"/>
  <c r="E205" i="1"/>
  <c r="E140" i="32"/>
  <c r="O11" i="53"/>
  <c r="F59" i="91"/>
  <c r="T36" i="91"/>
  <c r="U26" i="86"/>
  <c r="O56" i="81"/>
  <c r="S217" i="32"/>
  <c r="S153" i="32"/>
  <c r="O42" i="81"/>
  <c r="O45" i="91"/>
  <c r="T180" i="32"/>
  <c r="O40" i="54"/>
  <c r="U40" i="54" s="1"/>
  <c r="P127" i="32"/>
  <c r="Q56" i="53"/>
  <c r="Q220" i="1"/>
  <c r="O14" i="86"/>
  <c r="D179" i="32"/>
  <c r="R130" i="32"/>
  <c r="O143" i="1"/>
  <c r="O55" i="81"/>
  <c r="S204" i="32"/>
  <c r="R204" i="32"/>
  <c r="O55" i="56"/>
  <c r="Q204" i="32"/>
  <c r="O55" i="55"/>
  <c r="Q9" i="53"/>
  <c r="Q166" i="1"/>
  <c r="K43" i="55" s="1"/>
  <c r="Q204" i="1"/>
  <c r="K55" i="55" s="1"/>
  <c r="Q167" i="1"/>
  <c r="L166" i="1"/>
  <c r="K13" i="97" s="1"/>
  <c r="U13" i="97" s="1"/>
  <c r="L167" i="1"/>
  <c r="U218" i="1"/>
  <c r="O24" i="97"/>
  <c r="L203" i="32"/>
  <c r="O40" i="97"/>
  <c r="U40" i="97" s="1"/>
  <c r="V127" i="32"/>
  <c r="R167" i="1"/>
  <c r="M218" i="32"/>
  <c r="U13" i="95"/>
  <c r="I179" i="1"/>
  <c r="K14" i="81" s="1"/>
  <c r="I180" i="1"/>
  <c r="K15" i="81" s="1"/>
  <c r="J10" i="48"/>
  <c r="K15" i="90"/>
  <c r="J6" i="48" s="1"/>
  <c r="J7" i="48" s="1"/>
  <c r="E10" i="37"/>
  <c r="O15" i="38"/>
  <c r="E6" i="37" s="1"/>
  <c r="E7" i="37" s="1"/>
  <c r="K220" i="32"/>
  <c r="O7" i="94"/>
  <c r="H166" i="32"/>
  <c r="O13" i="56"/>
  <c r="G10" i="48"/>
  <c r="K15" i="42"/>
  <c r="G6" i="48" s="1"/>
  <c r="G7" i="48" s="1"/>
  <c r="K7" i="96"/>
  <c r="F10" i="49"/>
  <c r="K126" i="32"/>
  <c r="O9" i="95"/>
  <c r="E217" i="1"/>
  <c r="K26" i="53" s="1"/>
  <c r="U25" i="95"/>
  <c r="O7" i="44"/>
  <c r="R143" i="1"/>
  <c r="T207" i="1"/>
  <c r="Q56" i="54"/>
  <c r="S180" i="32"/>
  <c r="O45" i="81"/>
  <c r="O181" i="1"/>
  <c r="O166" i="1"/>
  <c r="K43" i="53" s="1"/>
  <c r="Q13" i="56"/>
  <c r="U183" i="1"/>
  <c r="S130" i="32"/>
  <c r="Q23" i="80"/>
  <c r="Q166" i="32"/>
  <c r="O43" i="55"/>
  <c r="U43" i="55" s="1"/>
  <c r="P166" i="1"/>
  <c r="K43" i="54" s="1"/>
  <c r="P205" i="1"/>
  <c r="S166" i="32"/>
  <c r="O43" i="81"/>
  <c r="U43" i="81" s="1"/>
  <c r="P167" i="1"/>
  <c r="V143" i="1"/>
  <c r="O43" i="54"/>
  <c r="U43" i="54" s="1"/>
  <c r="P166" i="32"/>
  <c r="Q24" i="54"/>
  <c r="W154" i="32"/>
  <c r="Q56" i="97"/>
  <c r="Q23" i="96"/>
  <c r="M154" i="32"/>
  <c r="F59" i="54"/>
  <c r="T36" i="54"/>
  <c r="F59" i="55"/>
  <c r="T36" i="55"/>
  <c r="F24" i="45"/>
  <c r="F26" i="45" s="1"/>
  <c r="F31" i="62"/>
  <c r="T130" i="32"/>
  <c r="O23" i="90"/>
  <c r="U25" i="91"/>
  <c r="S156" i="1"/>
  <c r="D29" i="37"/>
  <c r="O31" i="38"/>
  <c r="D25" i="37" s="1"/>
  <c r="D26" i="37" s="1"/>
  <c r="H140" i="1"/>
  <c r="K11" i="56" s="1"/>
  <c r="I204" i="32"/>
  <c r="O25" i="81"/>
  <c r="V156" i="1"/>
  <c r="U154" i="1"/>
  <c r="D166" i="1"/>
  <c r="K13" i="86" s="1"/>
  <c r="U13" i="86" s="1"/>
  <c r="V220" i="1"/>
  <c r="P220" i="1"/>
  <c r="K23" i="41" s="1"/>
  <c r="U181" i="1"/>
  <c r="Q13" i="55"/>
  <c r="U13" i="55" s="1"/>
  <c r="T154" i="1"/>
  <c r="O217" i="1"/>
  <c r="K56" i="53" s="1"/>
  <c r="L205" i="1"/>
  <c r="W169" i="1"/>
  <c r="J141" i="1"/>
  <c r="Q26" i="56"/>
  <c r="Q23" i="97"/>
  <c r="U23" i="97" s="1"/>
  <c r="U143" i="1"/>
  <c r="W167" i="32"/>
  <c r="T167" i="1"/>
  <c r="J166" i="1"/>
  <c r="K13" i="91" s="1"/>
  <c r="U13" i="91" s="1"/>
  <c r="E24" i="45"/>
  <c r="E26" i="45" s="1"/>
  <c r="E31" i="62"/>
  <c r="F153" i="1"/>
  <c r="K12" i="54" s="1"/>
  <c r="U12" i="86"/>
  <c r="D204" i="1"/>
  <c r="K25" i="86" s="1"/>
  <c r="O11" i="91"/>
  <c r="J140" i="32"/>
  <c r="H179" i="1"/>
  <c r="K14" i="56" s="1"/>
  <c r="H180" i="1"/>
  <c r="K15" i="56" s="1"/>
  <c r="S154" i="1"/>
  <c r="F59" i="81"/>
  <c r="K179" i="1"/>
  <c r="K14" i="95" s="1"/>
  <c r="K180" i="1"/>
  <c r="K15" i="95" s="1"/>
  <c r="F220" i="32"/>
  <c r="O7" i="41"/>
  <c r="G154" i="1"/>
  <c r="O26" i="56"/>
  <c r="H217" i="32"/>
  <c r="F180" i="1"/>
  <c r="K15" i="54" s="1"/>
  <c r="D140" i="1"/>
  <c r="K11" i="86" s="1"/>
  <c r="U11" i="86" s="1"/>
  <c r="Q24" i="56"/>
  <c r="O56" i="55"/>
  <c r="Q217" i="32"/>
  <c r="Q24" i="86"/>
  <c r="U180" i="32"/>
  <c r="O45" i="95"/>
  <c r="S143" i="1"/>
  <c r="Q56" i="91"/>
  <c r="T166" i="32"/>
  <c r="O43" i="91"/>
  <c r="U43" i="91" s="1"/>
  <c r="Q180" i="32"/>
  <c r="O45" i="55"/>
  <c r="O43" i="97"/>
  <c r="V166" i="32"/>
  <c r="Q205" i="1"/>
  <c r="R183" i="1"/>
  <c r="U220" i="32"/>
  <c r="S153" i="1"/>
  <c r="K42" i="81" s="1"/>
  <c r="O166" i="32"/>
  <c r="O43" i="53"/>
  <c r="U43" i="53" s="1"/>
  <c r="R205" i="1"/>
  <c r="L204" i="1"/>
  <c r="K25" i="97" s="1"/>
  <c r="F203" i="1"/>
  <c r="K24" i="54" s="1"/>
  <c r="F217" i="1"/>
  <c r="K26" i="54" s="1"/>
  <c r="U26" i="54" s="1"/>
  <c r="J140" i="1"/>
  <c r="K11" i="91" s="1"/>
  <c r="W143" i="1"/>
  <c r="W220" i="1"/>
  <c r="H204" i="1"/>
  <c r="K25" i="56" s="1"/>
  <c r="P167" i="32"/>
  <c r="H203" i="32"/>
  <c r="O24" i="56"/>
  <c r="Q26" i="97"/>
  <c r="M167" i="32"/>
  <c r="U167" i="1"/>
  <c r="E180" i="1"/>
  <c r="K15" i="53" s="1"/>
  <c r="E10" i="49"/>
  <c r="J180" i="1"/>
  <c r="K15" i="91" s="1"/>
  <c r="D10" i="48"/>
  <c r="U7" i="85"/>
  <c r="K15" i="85"/>
  <c r="D6" i="48" s="1"/>
  <c r="D7" i="48" s="1"/>
  <c r="I166" i="1"/>
  <c r="K13" i="81" s="1"/>
  <c r="U13" i="81" s="1"/>
  <c r="O12" i="81"/>
  <c r="I153" i="32"/>
  <c r="O25" i="55"/>
  <c r="U25" i="55" s="1"/>
  <c r="G204" i="32"/>
  <c r="Q8" i="85"/>
  <c r="Q17" i="86"/>
  <c r="U17" i="86" s="1"/>
  <c r="T39" i="95"/>
  <c r="F59" i="95"/>
  <c r="J180" i="32"/>
  <c r="O15" i="91"/>
  <c r="U26" i="81"/>
  <c r="O56" i="53"/>
  <c r="O217" i="32"/>
  <c r="O42" i="97"/>
  <c r="V153" i="32"/>
  <c r="T217" i="1"/>
  <c r="K56" i="91" s="1"/>
  <c r="O40" i="53"/>
  <c r="U40" i="53" s="1"/>
  <c r="O127" i="32"/>
  <c r="O156" i="1"/>
  <c r="K23" i="38" s="1"/>
  <c r="P181" i="1"/>
  <c r="O218" i="1"/>
  <c r="S218" i="1"/>
  <c r="Q220" i="32"/>
  <c r="O55" i="54"/>
  <c r="P204" i="32"/>
  <c r="K140" i="1"/>
  <c r="K11" i="95" s="1"/>
  <c r="K141" i="1"/>
  <c r="S220" i="32"/>
  <c r="U217" i="1"/>
  <c r="K56" i="95" s="1"/>
  <c r="R153" i="1"/>
  <c r="K42" i="56" s="1"/>
  <c r="Q153" i="1"/>
  <c r="K42" i="55" s="1"/>
  <c r="Q167" i="32"/>
  <c r="L180" i="1"/>
  <c r="K15" i="97" s="1"/>
  <c r="L181" i="1"/>
  <c r="F218" i="1"/>
  <c r="Q7" i="42"/>
  <c r="U7" i="42" s="1"/>
  <c r="H205" i="1"/>
  <c r="H153" i="1"/>
  <c r="K12" i="56" s="1"/>
  <c r="E153" i="1"/>
  <c r="K12" i="53" s="1"/>
  <c r="H166" i="1"/>
  <c r="K13" i="56" s="1"/>
  <c r="U26" i="53"/>
  <c r="I29" i="49"/>
  <c r="Q31" i="90"/>
  <c r="I25" i="49" s="1"/>
  <c r="O14" i="91"/>
  <c r="J179" i="32"/>
  <c r="F54" i="56"/>
  <c r="R86" i="78"/>
  <c r="Q14" i="53"/>
  <c r="R180" i="32"/>
  <c r="O45" i="56"/>
  <c r="U207" i="1"/>
  <c r="Q24" i="91"/>
  <c r="O205" i="1"/>
  <c r="V218" i="32"/>
  <c r="V220" i="32"/>
  <c r="V207" i="1"/>
  <c r="T181" i="1"/>
  <c r="Q143" i="1"/>
  <c r="R220" i="32"/>
  <c r="Q23" i="94"/>
  <c r="O10" i="55"/>
  <c r="U10" i="55" s="1"/>
  <c r="G127" i="32"/>
  <c r="U153" i="1"/>
  <c r="K42" i="95" s="1"/>
  <c r="P217" i="32"/>
  <c r="O56" i="54"/>
  <c r="T218" i="1"/>
  <c r="O41" i="53"/>
  <c r="O140" i="32"/>
  <c r="W183" i="1"/>
  <c r="E154" i="1"/>
  <c r="M204" i="1"/>
  <c r="K25" i="99" s="1"/>
  <c r="M205" i="1"/>
  <c r="V154" i="32"/>
  <c r="V156" i="32"/>
  <c r="O14" i="97"/>
  <c r="L179" i="32"/>
  <c r="V128" i="32"/>
  <c r="O25" i="97"/>
  <c r="L204" i="32"/>
  <c r="F180" i="32"/>
  <c r="O15" i="54"/>
  <c r="K10" i="48"/>
  <c r="K15" i="94"/>
  <c r="K6" i="48" s="1"/>
  <c r="K7" i="48" s="1"/>
  <c r="I10" i="48"/>
  <c r="K15" i="80"/>
  <c r="I6" i="48" s="1"/>
  <c r="I7" i="48" s="1"/>
  <c r="O23" i="94"/>
  <c r="O10" i="81"/>
  <c r="U10" i="81" s="1"/>
  <c r="I127" i="32"/>
  <c r="I140" i="1"/>
  <c r="K11" i="81" s="1"/>
  <c r="O23" i="41"/>
  <c r="O12" i="53"/>
  <c r="E153" i="32"/>
  <c r="O15" i="95"/>
  <c r="K180" i="32"/>
  <c r="O25" i="56"/>
  <c r="U25" i="56" s="1"/>
  <c r="H204" i="32"/>
  <c r="I10" i="37"/>
  <c r="O15" i="80"/>
  <c r="I6" i="37" s="1"/>
  <c r="I7" i="37" s="1"/>
  <c r="Q156" i="1"/>
  <c r="T220" i="1"/>
  <c r="I28" i="62"/>
  <c r="I34" i="45"/>
  <c r="F31" i="90"/>
  <c r="L29" i="37"/>
  <c r="O31" i="98"/>
  <c r="L25" i="37" s="1"/>
  <c r="L26" i="37" s="1"/>
  <c r="Q23" i="42"/>
  <c r="D10" i="37"/>
  <c r="O15" i="85"/>
  <c r="D6" i="37" s="1"/>
  <c r="D7" i="37" s="1"/>
  <c r="I180" i="32"/>
  <c r="O15" i="81"/>
  <c r="R141" i="32"/>
  <c r="Q11" i="55"/>
  <c r="U167" i="32"/>
  <c r="W166" i="1"/>
  <c r="K43" i="99" s="1"/>
  <c r="T140" i="1"/>
  <c r="K41" i="91" s="1"/>
  <c r="W141" i="1"/>
  <c r="W218" i="1"/>
  <c r="L179" i="1"/>
  <c r="K14" i="97" s="1"/>
  <c r="V141" i="32"/>
  <c r="W154" i="1"/>
  <c r="E115" i="32"/>
  <c r="S218" i="32"/>
  <c r="Q128" i="32"/>
  <c r="E232" i="32"/>
  <c r="T167" i="32"/>
  <c r="U218" i="32"/>
  <c r="T181" i="32"/>
  <c r="S181" i="32"/>
  <c r="T154" i="32"/>
  <c r="K126" i="1"/>
  <c r="K9" i="95" s="1"/>
  <c r="R218" i="32"/>
  <c r="Q218" i="32"/>
  <c r="R64" i="32"/>
  <c r="T141" i="32"/>
  <c r="T50" i="32"/>
  <c r="J232" i="32"/>
  <c r="R128" i="32"/>
  <c r="S128" i="32"/>
  <c r="S141" i="32"/>
  <c r="V205" i="32"/>
  <c r="Q141" i="32"/>
  <c r="U205" i="32"/>
  <c r="V180" i="1"/>
  <c r="K45" i="97" s="1"/>
  <c r="U180" i="1"/>
  <c r="K45" i="95" s="1"/>
  <c r="V166" i="1"/>
  <c r="K43" i="97" s="1"/>
  <c r="S181" i="1"/>
  <c r="P141" i="1"/>
  <c r="R154" i="32"/>
  <c r="K203" i="1"/>
  <c r="K24" i="95" s="1"/>
  <c r="R181" i="1"/>
  <c r="T180" i="1"/>
  <c r="K45" i="91" s="1"/>
  <c r="S180" i="1"/>
  <c r="K45" i="81" s="1"/>
  <c r="V205" i="1"/>
  <c r="P181" i="32"/>
  <c r="Q50" i="32"/>
  <c r="Q181" i="32"/>
  <c r="P154" i="32"/>
  <c r="T88" i="32"/>
  <c r="P50" i="32"/>
  <c r="Q154" i="32"/>
  <c r="V181" i="32"/>
  <c r="E11" i="78"/>
  <c r="F115" i="32"/>
  <c r="P217" i="1"/>
  <c r="K56" i="54" s="1"/>
  <c r="Q7" i="80"/>
  <c r="U7" i="80" s="1"/>
  <c r="P7" i="80"/>
  <c r="P15" i="80" s="1"/>
  <c r="I5" i="49" s="1"/>
  <c r="P153" i="1"/>
  <c r="K42" i="54" s="1"/>
  <c r="O153" i="1"/>
  <c r="K42" i="53" s="1"/>
  <c r="P55" i="81"/>
  <c r="Q54" i="97"/>
  <c r="Q59" i="97" s="1"/>
  <c r="Q54" i="55"/>
  <c r="Q59" i="55" s="1"/>
  <c r="Q54" i="54"/>
  <c r="Q59" i="54" s="1"/>
  <c r="S140" i="1"/>
  <c r="K41" i="81" s="1"/>
  <c r="P55" i="91"/>
  <c r="Q15" i="56"/>
  <c r="G115" i="32"/>
  <c r="K232" i="32"/>
  <c r="N23" i="42" l="1"/>
  <c r="N31" i="42" s="1"/>
  <c r="F24" i="37" s="1"/>
  <c r="U25" i="97"/>
  <c r="U15" i="54"/>
  <c r="T24" i="56"/>
  <c r="G59" i="53"/>
  <c r="U26" i="56"/>
  <c r="U12" i="53"/>
  <c r="T24" i="54"/>
  <c r="K23" i="42"/>
  <c r="T55" i="55"/>
  <c r="T24" i="53"/>
  <c r="U55" i="55"/>
  <c r="N23" i="94"/>
  <c r="N31" i="94" s="1"/>
  <c r="J24" i="37" s="1"/>
  <c r="P24" i="91"/>
  <c r="S37" i="32"/>
  <c r="P55" i="99"/>
  <c r="E36" i="32"/>
  <c r="N12" i="53"/>
  <c r="I10" i="50"/>
  <c r="T7" i="80"/>
  <c r="D15" i="80"/>
  <c r="I5" i="50" s="1"/>
  <c r="I7" i="50" s="1"/>
  <c r="T23" i="42"/>
  <c r="T55" i="56"/>
  <c r="N54" i="56"/>
  <c r="T54" i="56" s="1"/>
  <c r="R86" i="32"/>
  <c r="N24" i="91"/>
  <c r="T24" i="91" s="1"/>
  <c r="J86" i="32"/>
  <c r="P55" i="97"/>
  <c r="N12" i="55"/>
  <c r="G36" i="32"/>
  <c r="N15" i="41"/>
  <c r="F5" i="37" s="1"/>
  <c r="T7" i="41"/>
  <c r="T15" i="41" s="1"/>
  <c r="N56" i="81"/>
  <c r="T56" i="81" s="1"/>
  <c r="S100" i="32"/>
  <c r="O36" i="32"/>
  <c r="N42" i="53"/>
  <c r="D23" i="98"/>
  <c r="W13" i="78"/>
  <c r="N23" i="44"/>
  <c r="N31" i="44" s="1"/>
  <c r="G24" i="37" s="1"/>
  <c r="S86" i="32"/>
  <c r="N54" i="81"/>
  <c r="P13" i="54"/>
  <c r="P29" i="54" s="1"/>
  <c r="N55" i="91"/>
  <c r="T55" i="91" s="1"/>
  <c r="T87" i="32"/>
  <c r="D28" i="41"/>
  <c r="D28" i="38"/>
  <c r="O20" i="78"/>
  <c r="P54" i="55"/>
  <c r="P59" i="55" s="1"/>
  <c r="N54" i="54"/>
  <c r="P86" i="32"/>
  <c r="P24" i="81"/>
  <c r="T24" i="81" s="1"/>
  <c r="I26" i="49"/>
  <c r="N15" i="42"/>
  <c r="G5" i="37" s="1"/>
  <c r="G7" i="37" s="1"/>
  <c r="T7" i="42"/>
  <c r="T15" i="42" s="1"/>
  <c r="J15" i="50"/>
  <c r="T12" i="90"/>
  <c r="D15" i="90"/>
  <c r="J5" i="50" s="1"/>
  <c r="J7" i="50" s="1"/>
  <c r="V100" i="32"/>
  <c r="N56" i="97"/>
  <c r="T56" i="97" s="1"/>
  <c r="T23" i="41"/>
  <c r="W100" i="32"/>
  <c r="N56" i="99"/>
  <c r="T56" i="99" s="1"/>
  <c r="H15" i="50"/>
  <c r="T12" i="44"/>
  <c r="Q86" i="32"/>
  <c r="N54" i="55"/>
  <c r="R37" i="32"/>
  <c r="P54" i="54"/>
  <c r="P59" i="54" s="1"/>
  <c r="Q36" i="32"/>
  <c r="N42" i="55"/>
  <c r="D23" i="90"/>
  <c r="T13" i="78"/>
  <c r="T55" i="81"/>
  <c r="D25" i="45"/>
  <c r="D26" i="45" s="1"/>
  <c r="D31" i="61"/>
  <c r="F36" i="32"/>
  <c r="N12" i="54"/>
  <c r="T12" i="80"/>
  <c r="T15" i="80" s="1"/>
  <c r="I15" i="50"/>
  <c r="N15" i="94"/>
  <c r="K5" i="37" s="1"/>
  <c r="N42" i="54"/>
  <c r="P36" i="32"/>
  <c r="P49" i="32"/>
  <c r="N43" i="54"/>
  <c r="T43" i="54" s="1"/>
  <c r="R36" i="32"/>
  <c r="N42" i="56"/>
  <c r="T37" i="32"/>
  <c r="N12" i="86"/>
  <c r="D36" i="32"/>
  <c r="T55" i="54"/>
  <c r="Q49" i="32"/>
  <c r="N43" i="55"/>
  <c r="T43" i="55" s="1"/>
  <c r="T36" i="32"/>
  <c r="N42" i="91"/>
  <c r="T49" i="32"/>
  <c r="N43" i="91"/>
  <c r="T43" i="91" s="1"/>
  <c r="Q64" i="32"/>
  <c r="N23" i="90"/>
  <c r="N31" i="90" s="1"/>
  <c r="I24" i="37" s="1"/>
  <c r="R100" i="32"/>
  <c r="N56" i="56"/>
  <c r="T56" i="56" s="1"/>
  <c r="P29" i="53"/>
  <c r="T23" i="96"/>
  <c r="S36" i="32"/>
  <c r="N42" i="81"/>
  <c r="G29" i="50"/>
  <c r="T23" i="44"/>
  <c r="T13" i="54"/>
  <c r="H10" i="50"/>
  <c r="T7" i="44"/>
  <c r="D15" i="44"/>
  <c r="H5" i="50" s="1"/>
  <c r="H7" i="50" s="1"/>
  <c r="N15" i="90"/>
  <c r="J5" i="37" s="1"/>
  <c r="J7" i="37" s="1"/>
  <c r="H29" i="50"/>
  <c r="T23" i="80"/>
  <c r="K29" i="95"/>
  <c r="F29" i="48"/>
  <c r="K31" i="42"/>
  <c r="F25" i="48" s="1"/>
  <c r="F26" i="48" s="1"/>
  <c r="E29" i="48"/>
  <c r="K31" i="41"/>
  <c r="E25" i="48" s="1"/>
  <c r="E26" i="48" s="1"/>
  <c r="U23" i="41"/>
  <c r="U31" i="41" s="1"/>
  <c r="U179" i="32"/>
  <c r="O44" i="95"/>
  <c r="O41" i="91"/>
  <c r="U41" i="91" s="1"/>
  <c r="T140" i="32"/>
  <c r="Q140" i="32"/>
  <c r="O41" i="55"/>
  <c r="R218" i="1"/>
  <c r="L217" i="1"/>
  <c r="K26" i="97" s="1"/>
  <c r="U26" i="97" s="1"/>
  <c r="E29" i="37"/>
  <c r="O31" i="41"/>
  <c r="E25" i="37" s="1"/>
  <c r="E26" i="37" s="1"/>
  <c r="F126" i="32"/>
  <c r="O9" i="54"/>
  <c r="D203" i="1"/>
  <c r="K24" i="86" s="1"/>
  <c r="O153" i="32"/>
  <c r="O42" i="53"/>
  <c r="U42" i="53" s="1"/>
  <c r="M217" i="32"/>
  <c r="O26" i="99"/>
  <c r="U45" i="81"/>
  <c r="L10" i="48"/>
  <c r="K15" i="96"/>
  <c r="L6" i="48" s="1"/>
  <c r="L7" i="48" s="1"/>
  <c r="O42" i="99"/>
  <c r="W153" i="32"/>
  <c r="O26" i="95"/>
  <c r="U26" i="95" s="1"/>
  <c r="K217" i="32"/>
  <c r="O54" i="56"/>
  <c r="R203" i="32"/>
  <c r="Q14" i="55"/>
  <c r="Q14" i="54"/>
  <c r="Q54" i="53"/>
  <c r="Q59" i="53" s="1"/>
  <c r="Q9" i="54"/>
  <c r="O44" i="53"/>
  <c r="O179" i="32"/>
  <c r="O42" i="95"/>
  <c r="U42" i="95" s="1"/>
  <c r="U153" i="32"/>
  <c r="V140" i="32"/>
  <c r="O41" i="97"/>
  <c r="W167" i="1"/>
  <c r="Q7" i="44"/>
  <c r="Q24" i="81"/>
  <c r="T141" i="1"/>
  <c r="M179" i="1"/>
  <c r="K14" i="99" s="1"/>
  <c r="M180" i="1"/>
  <c r="K15" i="99" s="1"/>
  <c r="M217" i="1"/>
  <c r="K26" i="99" s="1"/>
  <c r="U166" i="1"/>
  <c r="K43" i="95" s="1"/>
  <c r="K232" i="1"/>
  <c r="S141" i="1"/>
  <c r="F179" i="1"/>
  <c r="K14" i="54" s="1"/>
  <c r="W217" i="32"/>
  <c r="O56" i="99"/>
  <c r="K23" i="96"/>
  <c r="O11" i="99"/>
  <c r="M140" i="32"/>
  <c r="U45" i="91"/>
  <c r="K203" i="32"/>
  <c r="O24" i="95"/>
  <c r="O25" i="86"/>
  <c r="U25" i="86" s="1"/>
  <c r="D204" i="32"/>
  <c r="I203" i="32"/>
  <c r="O24" i="81"/>
  <c r="U56" i="91"/>
  <c r="Q203" i="32"/>
  <c r="O54" i="55"/>
  <c r="P153" i="32"/>
  <c r="O42" i="54"/>
  <c r="U42" i="54" s="1"/>
  <c r="U204" i="1"/>
  <c r="K55" i="95" s="1"/>
  <c r="V167" i="1"/>
  <c r="U126" i="32"/>
  <c r="O39" i="95"/>
  <c r="W181" i="1"/>
  <c r="Q24" i="97"/>
  <c r="H232" i="1"/>
  <c r="I24" i="45"/>
  <c r="I26" i="45" s="1"/>
  <c r="I31" i="62"/>
  <c r="I126" i="1"/>
  <c r="K9" i="81" s="1"/>
  <c r="D29" i="48"/>
  <c r="K31" i="38"/>
  <c r="D25" i="48" s="1"/>
  <c r="D26" i="48" s="1"/>
  <c r="U23" i="38"/>
  <c r="U31" i="38" s="1"/>
  <c r="E203" i="1"/>
  <c r="K24" i="53" s="1"/>
  <c r="U56" i="53"/>
  <c r="J126" i="32"/>
  <c r="O9" i="91"/>
  <c r="U45" i="95"/>
  <c r="K23" i="94"/>
  <c r="P218" i="1"/>
  <c r="F203" i="32"/>
  <c r="O24" i="54"/>
  <c r="V141" i="1"/>
  <c r="O23" i="80"/>
  <c r="O41" i="99"/>
  <c r="W140" i="32"/>
  <c r="O9" i="86"/>
  <c r="D126" i="32"/>
  <c r="O23" i="44"/>
  <c r="U42" i="81"/>
  <c r="D126" i="1"/>
  <c r="K9" i="86" s="1"/>
  <c r="O9" i="81"/>
  <c r="I126" i="32"/>
  <c r="Q29" i="86"/>
  <c r="S207" i="1"/>
  <c r="K23" i="80" s="1"/>
  <c r="V203" i="32"/>
  <c r="O54" i="97"/>
  <c r="O54" i="81"/>
  <c r="S203" i="32"/>
  <c r="P140" i="1"/>
  <c r="K41" i="54" s="1"/>
  <c r="O55" i="95"/>
  <c r="U204" i="32"/>
  <c r="T153" i="32"/>
  <c r="O42" i="91"/>
  <c r="U42" i="91" s="1"/>
  <c r="P179" i="1"/>
  <c r="K44" i="54" s="1"/>
  <c r="V140" i="1"/>
  <c r="K41" i="97" s="1"/>
  <c r="Q181" i="1"/>
  <c r="Q56" i="99"/>
  <c r="O15" i="99"/>
  <c r="M180" i="32"/>
  <c r="L140" i="1"/>
  <c r="K11" i="97" s="1"/>
  <c r="V154" i="1"/>
  <c r="W218" i="32"/>
  <c r="D232" i="1"/>
  <c r="E203" i="32"/>
  <c r="O24" i="53"/>
  <c r="G10" i="49"/>
  <c r="Q130" i="32"/>
  <c r="O23" i="42"/>
  <c r="U23" i="42" s="1"/>
  <c r="U31" i="42" s="1"/>
  <c r="K23" i="98"/>
  <c r="Q17" i="54"/>
  <c r="U17" i="54" s="1"/>
  <c r="Q8" i="41"/>
  <c r="Q17" i="99"/>
  <c r="U17" i="99" s="1"/>
  <c r="Q8" i="98"/>
  <c r="U141" i="1"/>
  <c r="O29" i="95"/>
  <c r="O10" i="99"/>
  <c r="U10" i="99" s="1"/>
  <c r="M127" i="32"/>
  <c r="P204" i="1"/>
  <c r="K55" i="54" s="1"/>
  <c r="H180" i="32"/>
  <c r="O15" i="56"/>
  <c r="G29" i="49"/>
  <c r="Q31" i="44"/>
  <c r="G25" i="49" s="1"/>
  <c r="G26" i="49" s="1"/>
  <c r="S205" i="1"/>
  <c r="U15" i="56"/>
  <c r="P180" i="32"/>
  <c r="O45" i="54"/>
  <c r="U45" i="54" s="1"/>
  <c r="R179" i="32"/>
  <c r="O44" i="56"/>
  <c r="O45" i="97"/>
  <c r="U45" i="97" s="1"/>
  <c r="V180" i="32"/>
  <c r="R127" i="32"/>
  <c r="O40" i="56"/>
  <c r="U40" i="56" s="1"/>
  <c r="S140" i="32"/>
  <c r="O41" i="81"/>
  <c r="U41" i="81" s="1"/>
  <c r="Q141" i="1"/>
  <c r="S217" i="1"/>
  <c r="K56" i="81" s="1"/>
  <c r="Q24" i="55"/>
  <c r="U140" i="1"/>
  <c r="K41" i="95" s="1"/>
  <c r="U41" i="95" s="1"/>
  <c r="W153" i="1"/>
  <c r="K42" i="99" s="1"/>
  <c r="U42" i="99" s="1"/>
  <c r="Q56" i="81"/>
  <c r="M204" i="32"/>
  <c r="O25" i="99"/>
  <c r="U25" i="99" s="1"/>
  <c r="I204" i="1"/>
  <c r="K25" i="81" s="1"/>
  <c r="U25" i="81" s="1"/>
  <c r="O179" i="1"/>
  <c r="K44" i="53" s="1"/>
  <c r="D179" i="1"/>
  <c r="K14" i="86" s="1"/>
  <c r="L153" i="1"/>
  <c r="K12" i="97" s="1"/>
  <c r="U56" i="54"/>
  <c r="J29" i="49"/>
  <c r="Q31" i="94"/>
  <c r="J25" i="49" s="1"/>
  <c r="J26" i="49" s="1"/>
  <c r="D11" i="49"/>
  <c r="U8" i="85"/>
  <c r="U15" i="85" s="1"/>
  <c r="Q15" i="85"/>
  <c r="D6" i="49" s="1"/>
  <c r="D7" i="49" s="1"/>
  <c r="Q17" i="95"/>
  <c r="U17" i="95" s="1"/>
  <c r="Q8" i="94"/>
  <c r="O31" i="90"/>
  <c r="I25" i="37" s="1"/>
  <c r="K29" i="49"/>
  <c r="Q31" i="96"/>
  <c r="K25" i="49" s="1"/>
  <c r="K26" i="49" s="1"/>
  <c r="U13" i="56"/>
  <c r="O40" i="99"/>
  <c r="U40" i="99" s="1"/>
  <c r="W127" i="32"/>
  <c r="J126" i="1"/>
  <c r="K9" i="91" s="1"/>
  <c r="E126" i="32"/>
  <c r="O9" i="53"/>
  <c r="Q153" i="32"/>
  <c r="O42" i="55"/>
  <c r="U42" i="55" s="1"/>
  <c r="I10" i="49"/>
  <c r="S179" i="32"/>
  <c r="O44" i="81"/>
  <c r="O54" i="91"/>
  <c r="T203" i="32"/>
  <c r="Q24" i="95"/>
  <c r="R204" i="1"/>
  <c r="K55" i="56" s="1"/>
  <c r="U55" i="56" s="1"/>
  <c r="O140" i="1"/>
  <c r="K41" i="53" s="1"/>
  <c r="U41" i="53" s="1"/>
  <c r="V153" i="1"/>
  <c r="K42" i="97" s="1"/>
  <c r="W181" i="32"/>
  <c r="Q14" i="99"/>
  <c r="Q24" i="99"/>
  <c r="G217" i="1"/>
  <c r="K26" i="55" s="1"/>
  <c r="U217" i="32"/>
  <c r="O56" i="95"/>
  <c r="U23" i="94"/>
  <c r="U31" i="94" s="1"/>
  <c r="J29" i="37"/>
  <c r="O31" i="94"/>
  <c r="J25" i="37" s="1"/>
  <c r="J26" i="37" s="1"/>
  <c r="G217" i="32"/>
  <c r="O26" i="55"/>
  <c r="D180" i="32"/>
  <c r="O15" i="86"/>
  <c r="U15" i="86" s="1"/>
  <c r="U205" i="1"/>
  <c r="F204" i="32"/>
  <c r="O25" i="54"/>
  <c r="U25" i="54" s="1"/>
  <c r="Q17" i="91"/>
  <c r="U17" i="91" s="1"/>
  <c r="Q8" i="90"/>
  <c r="E179" i="1"/>
  <c r="K14" i="53" s="1"/>
  <c r="J232" i="1"/>
  <c r="F10" i="37"/>
  <c r="O15" i="41"/>
  <c r="F6" i="37" s="1"/>
  <c r="F7" i="37" s="1"/>
  <c r="U7" i="41"/>
  <c r="O204" i="1"/>
  <c r="K55" i="53" s="1"/>
  <c r="O23" i="96"/>
  <c r="T205" i="1"/>
  <c r="E140" i="1"/>
  <c r="K11" i="53" s="1"/>
  <c r="U11" i="53" s="1"/>
  <c r="P154" i="1"/>
  <c r="O54" i="95"/>
  <c r="U203" i="32"/>
  <c r="O44" i="97"/>
  <c r="V179" i="32"/>
  <c r="F232" i="1"/>
  <c r="V204" i="1"/>
  <c r="K55" i="97" s="1"/>
  <c r="V181" i="1"/>
  <c r="O55" i="97"/>
  <c r="V204" i="32"/>
  <c r="O141" i="1"/>
  <c r="O54" i="54"/>
  <c r="P203" i="32"/>
  <c r="W205" i="1"/>
  <c r="H203" i="1"/>
  <c r="K24" i="56" s="1"/>
  <c r="U24" i="56" s="1"/>
  <c r="Q218" i="1"/>
  <c r="G180" i="1"/>
  <c r="K15" i="55" s="1"/>
  <c r="F29" i="49"/>
  <c r="Q31" i="42"/>
  <c r="F25" i="49" s="1"/>
  <c r="F26" i="49" s="1"/>
  <c r="G203" i="32"/>
  <c r="O24" i="55"/>
  <c r="U55" i="54"/>
  <c r="O154" i="1"/>
  <c r="U42" i="97"/>
  <c r="U43" i="97"/>
  <c r="P140" i="32"/>
  <c r="O41" i="54"/>
  <c r="U41" i="54" s="1"/>
  <c r="O13" i="99"/>
  <c r="U13" i="99" s="1"/>
  <c r="M166" i="32"/>
  <c r="V218" i="1"/>
  <c r="H29" i="49"/>
  <c r="Q31" i="80"/>
  <c r="H25" i="49" s="1"/>
  <c r="H26" i="49" s="1"/>
  <c r="K23" i="44"/>
  <c r="H10" i="37"/>
  <c r="O15" i="44"/>
  <c r="H6" i="37" s="1"/>
  <c r="H7" i="37" s="1"/>
  <c r="K10" i="37"/>
  <c r="O15" i="94"/>
  <c r="K6" i="37" s="1"/>
  <c r="K7" i="37" s="1"/>
  <c r="E126" i="1"/>
  <c r="K9" i="53" s="1"/>
  <c r="G180" i="32"/>
  <c r="O15" i="55"/>
  <c r="U12" i="54"/>
  <c r="U7" i="44"/>
  <c r="F59" i="56"/>
  <c r="K23" i="90"/>
  <c r="Q54" i="91"/>
  <c r="Q59" i="91" s="1"/>
  <c r="Q12" i="55"/>
  <c r="U12" i="55" s="1"/>
  <c r="T179" i="32"/>
  <c r="O44" i="91"/>
  <c r="O41" i="56"/>
  <c r="R140" i="32"/>
  <c r="O42" i="56"/>
  <c r="U42" i="56" s="1"/>
  <c r="R153" i="32"/>
  <c r="O40" i="55"/>
  <c r="U40" i="55" s="1"/>
  <c r="Q127" i="32"/>
  <c r="W204" i="1"/>
  <c r="K55" i="99" s="1"/>
  <c r="Q56" i="95"/>
  <c r="Q56" i="56"/>
  <c r="G140" i="1"/>
  <c r="K11" i="55" s="1"/>
  <c r="U11" i="55" s="1"/>
  <c r="W141" i="32"/>
  <c r="J179" i="1"/>
  <c r="K14" i="91" s="1"/>
  <c r="U24" i="54"/>
  <c r="O43" i="99"/>
  <c r="U43" i="99" s="1"/>
  <c r="W166" i="32"/>
  <c r="H126" i="1"/>
  <c r="K9" i="56" s="1"/>
  <c r="L126" i="32"/>
  <c r="O9" i="97"/>
  <c r="O29" i="97" s="1"/>
  <c r="R141" i="1"/>
  <c r="O12" i="99"/>
  <c r="M153" i="32"/>
  <c r="U14" i="86"/>
  <c r="U56" i="81"/>
  <c r="G179" i="32"/>
  <c r="O14" i="55"/>
  <c r="E204" i="1"/>
  <c r="K25" i="53" s="1"/>
  <c r="U25" i="53" s="1"/>
  <c r="K29" i="54"/>
  <c r="U9" i="54"/>
  <c r="O24" i="91"/>
  <c r="U24" i="91" s="1"/>
  <c r="J203" i="32"/>
  <c r="E180" i="32"/>
  <c r="O15" i="53"/>
  <c r="U15" i="53" s="1"/>
  <c r="Q31" i="98"/>
  <c r="L25" i="49" s="1"/>
  <c r="L26" i="49" s="1"/>
  <c r="L29" i="49"/>
  <c r="R140" i="1"/>
  <c r="K41" i="56" s="1"/>
  <c r="S204" i="1"/>
  <c r="K55" i="81" s="1"/>
  <c r="U55" i="81" s="1"/>
  <c r="D232" i="32"/>
  <c r="L232" i="32"/>
  <c r="G232" i="32"/>
  <c r="H232" i="32"/>
  <c r="I232" i="32"/>
  <c r="W179" i="1"/>
  <c r="K44" i="99" s="1"/>
  <c r="V179" i="1"/>
  <c r="K44" i="97" s="1"/>
  <c r="U179" i="1"/>
  <c r="K44" i="95" s="1"/>
  <c r="R179" i="1"/>
  <c r="K44" i="56" s="1"/>
  <c r="S179" i="1"/>
  <c r="K44" i="81" s="1"/>
  <c r="T179" i="1"/>
  <c r="K44" i="91" s="1"/>
  <c r="O11" i="78"/>
  <c r="F11" i="78"/>
  <c r="P20" i="78"/>
  <c r="P115" i="32"/>
  <c r="V203" i="1"/>
  <c r="K54" i="97" s="1"/>
  <c r="U232" i="32"/>
  <c r="Q7" i="90"/>
  <c r="Q11" i="81"/>
  <c r="U11" i="81" s="1"/>
  <c r="P7" i="90"/>
  <c r="P15" i="90" s="1"/>
  <c r="J5" i="49" s="1"/>
  <c r="R126" i="1"/>
  <c r="K39" i="56" s="1"/>
  <c r="P54" i="81"/>
  <c r="P59" i="81" s="1"/>
  <c r="F232" i="32"/>
  <c r="P54" i="91"/>
  <c r="P59" i="91" s="1"/>
  <c r="Q115" i="32"/>
  <c r="Q15" i="81"/>
  <c r="U15" i="81" s="1"/>
  <c r="H115" i="32"/>
  <c r="U24" i="53" l="1"/>
  <c r="U54" i="97"/>
  <c r="U24" i="95"/>
  <c r="I26" i="37"/>
  <c r="I29" i="37"/>
  <c r="P232" i="1"/>
  <c r="T23" i="94"/>
  <c r="T7" i="90"/>
  <c r="N59" i="55"/>
  <c r="T59" i="55" s="1"/>
  <c r="T42" i="55"/>
  <c r="E34" i="50"/>
  <c r="T28" i="41"/>
  <c r="T31" i="41" s="1"/>
  <c r="D31" i="41"/>
  <c r="E24" i="50" s="1"/>
  <c r="E26" i="50" s="1"/>
  <c r="T12" i="55"/>
  <c r="N29" i="55"/>
  <c r="N12" i="91"/>
  <c r="J36" i="32"/>
  <c r="T12" i="54"/>
  <c r="N29" i="54"/>
  <c r="T29" i="54" s="1"/>
  <c r="T54" i="54"/>
  <c r="T15" i="44"/>
  <c r="T23" i="98"/>
  <c r="O86" i="32"/>
  <c r="N54" i="53"/>
  <c r="T54" i="53" s="1"/>
  <c r="T42" i="91"/>
  <c r="T42" i="53"/>
  <c r="P13" i="55"/>
  <c r="T59" i="56"/>
  <c r="T12" i="86"/>
  <c r="N59" i="56"/>
  <c r="T42" i="56"/>
  <c r="N59" i="54"/>
  <c r="T59" i="54" s="1"/>
  <c r="T42" i="54"/>
  <c r="T15" i="90"/>
  <c r="N59" i="81"/>
  <c r="T59" i="81" s="1"/>
  <c r="T42" i="81"/>
  <c r="H36" i="32"/>
  <c r="N12" i="56"/>
  <c r="T12" i="53"/>
  <c r="N29" i="53"/>
  <c r="T29" i="53" s="1"/>
  <c r="T86" i="32"/>
  <c r="N54" i="91"/>
  <c r="T54" i="91" s="1"/>
  <c r="T54" i="81"/>
  <c r="N12" i="81"/>
  <c r="I36" i="32"/>
  <c r="I29" i="50"/>
  <c r="T23" i="90"/>
  <c r="T54" i="55"/>
  <c r="D34" i="50"/>
  <c r="T28" i="38"/>
  <c r="T31" i="38" s="1"/>
  <c r="D31" i="38"/>
  <c r="D24" i="50" s="1"/>
  <c r="D26" i="50" s="1"/>
  <c r="H29" i="48"/>
  <c r="K31" i="80"/>
  <c r="H25" i="48" s="1"/>
  <c r="H26" i="48" s="1"/>
  <c r="U23" i="80"/>
  <c r="U31" i="80" s="1"/>
  <c r="K29" i="91"/>
  <c r="Q14" i="56"/>
  <c r="P203" i="1"/>
  <c r="K54" i="54" s="1"/>
  <c r="U54" i="54" s="1"/>
  <c r="O39" i="97"/>
  <c r="O59" i="97" s="1"/>
  <c r="V126" i="32"/>
  <c r="T204" i="1"/>
  <c r="K55" i="91" s="1"/>
  <c r="U55" i="91" s="1"/>
  <c r="L203" i="1"/>
  <c r="K24" i="97" s="1"/>
  <c r="U24" i="97" s="1"/>
  <c r="M232" i="1"/>
  <c r="Q179" i="1"/>
  <c r="K44" i="55" s="1"/>
  <c r="R180" i="1"/>
  <c r="K45" i="56" s="1"/>
  <c r="U45" i="56" s="1"/>
  <c r="U23" i="96"/>
  <c r="U31" i="96" s="1"/>
  <c r="K29" i="37"/>
  <c r="O31" i="96"/>
  <c r="K25" i="37" s="1"/>
  <c r="K26" i="37" s="1"/>
  <c r="J11" i="49"/>
  <c r="U8" i="90"/>
  <c r="U26" i="55"/>
  <c r="R217" i="1"/>
  <c r="K56" i="56" s="1"/>
  <c r="U56" i="56" s="1"/>
  <c r="H126" i="32"/>
  <c r="O9" i="56"/>
  <c r="H29" i="37"/>
  <c r="O31" i="80"/>
  <c r="H25" i="37" s="1"/>
  <c r="H26" i="37" s="1"/>
  <c r="O39" i="53"/>
  <c r="O126" i="32"/>
  <c r="O9" i="99"/>
  <c r="M126" i="32"/>
  <c r="U44" i="95"/>
  <c r="O39" i="81"/>
  <c r="O59" i="81" s="1"/>
  <c r="S126" i="32"/>
  <c r="Q54" i="95"/>
  <c r="Q59" i="95" s="1"/>
  <c r="O9" i="55"/>
  <c r="O29" i="55" s="1"/>
  <c r="G126" i="32"/>
  <c r="Q217" i="1"/>
  <c r="K56" i="55" s="1"/>
  <c r="U56" i="55" s="1"/>
  <c r="K29" i="86"/>
  <c r="U9" i="86"/>
  <c r="O39" i="99"/>
  <c r="W126" i="32"/>
  <c r="O14" i="53"/>
  <c r="U14" i="53" s="1"/>
  <c r="E179" i="32"/>
  <c r="O232" i="1"/>
  <c r="P179" i="32"/>
  <c r="O44" i="54"/>
  <c r="Q54" i="81"/>
  <c r="Q59" i="81" s="1"/>
  <c r="W180" i="1"/>
  <c r="K45" i="99" s="1"/>
  <c r="K29" i="56"/>
  <c r="Q8" i="80"/>
  <c r="Q17" i="81"/>
  <c r="U17" i="81" s="1"/>
  <c r="H179" i="32"/>
  <c r="O14" i="56"/>
  <c r="U8" i="41"/>
  <c r="U15" i="41" s="1"/>
  <c r="F11" i="49"/>
  <c r="Q15" i="41"/>
  <c r="F6" i="49" s="1"/>
  <c r="F7" i="49" s="1"/>
  <c r="H10" i="49"/>
  <c r="U41" i="97"/>
  <c r="Q29" i="54"/>
  <c r="U26" i="99"/>
  <c r="O29" i="54"/>
  <c r="U29" i="54" s="1"/>
  <c r="Q17" i="56"/>
  <c r="U17" i="56" s="1"/>
  <c r="Q8" i="44"/>
  <c r="Q12" i="56"/>
  <c r="U12" i="56" s="1"/>
  <c r="U126" i="1"/>
  <c r="K39" i="95" s="1"/>
  <c r="Q11" i="56"/>
  <c r="U11" i="56" s="1"/>
  <c r="L126" i="1"/>
  <c r="K9" i="97" s="1"/>
  <c r="W217" i="1"/>
  <c r="K56" i="99" s="1"/>
  <c r="G126" i="1"/>
  <c r="K9" i="55" s="1"/>
  <c r="U41" i="56"/>
  <c r="G29" i="48"/>
  <c r="K31" i="44"/>
  <c r="G25" i="48" s="1"/>
  <c r="G26" i="48" s="1"/>
  <c r="U23" i="44"/>
  <c r="U31" i="44" s="1"/>
  <c r="U15" i="55"/>
  <c r="O39" i="54"/>
  <c r="P126" i="32"/>
  <c r="O29" i="53"/>
  <c r="O29" i="81"/>
  <c r="G29" i="37"/>
  <c r="O31" i="44"/>
  <c r="G25" i="37" s="1"/>
  <c r="G26" i="37" s="1"/>
  <c r="U44" i="53"/>
  <c r="T126" i="32"/>
  <c r="O39" i="91"/>
  <c r="O59" i="91" s="1"/>
  <c r="W204" i="32"/>
  <c r="O55" i="99"/>
  <c r="U55" i="99" s="1"/>
  <c r="I232" i="1"/>
  <c r="V217" i="1"/>
  <c r="K56" i="97" s="1"/>
  <c r="Q140" i="1"/>
  <c r="K41" i="55" s="1"/>
  <c r="U41" i="55" s="1"/>
  <c r="V217" i="32"/>
  <c r="O56" i="97"/>
  <c r="O204" i="32"/>
  <c r="O55" i="53"/>
  <c r="U55" i="53" s="1"/>
  <c r="G179" i="1"/>
  <c r="K14" i="55" s="1"/>
  <c r="U14" i="55" s="1"/>
  <c r="L29" i="48"/>
  <c r="K31" i="98"/>
  <c r="L25" i="48" s="1"/>
  <c r="L26" i="48" s="1"/>
  <c r="U23" i="98"/>
  <c r="U31" i="98" s="1"/>
  <c r="K29" i="48"/>
  <c r="K31" i="96"/>
  <c r="K25" i="48" s="1"/>
  <c r="K26" i="48" s="1"/>
  <c r="U232" i="1"/>
  <c r="R126" i="32"/>
  <c r="O39" i="56"/>
  <c r="O59" i="56" s="1"/>
  <c r="Q126" i="32"/>
  <c r="O39" i="55"/>
  <c r="O59" i="55" s="1"/>
  <c r="O14" i="99"/>
  <c r="U14" i="99" s="1"/>
  <c r="M179" i="32"/>
  <c r="G232" i="1"/>
  <c r="K29" i="53"/>
  <c r="U9" i="53"/>
  <c r="Q8" i="42"/>
  <c r="Q17" i="55"/>
  <c r="U17" i="55" s="1"/>
  <c r="W140" i="1"/>
  <c r="K41" i="99" s="1"/>
  <c r="U41" i="99" s="1"/>
  <c r="U55" i="97"/>
  <c r="U44" i="97"/>
  <c r="U56" i="95"/>
  <c r="U44" i="81"/>
  <c r="L232" i="1"/>
  <c r="I203" i="1"/>
  <c r="K24" i="81" s="1"/>
  <c r="U24" i="81" s="1"/>
  <c r="U44" i="56"/>
  <c r="F29" i="37"/>
  <c r="O31" i="42"/>
  <c r="F25" i="37" s="1"/>
  <c r="F26" i="37" s="1"/>
  <c r="J29" i="48"/>
  <c r="K31" i="94"/>
  <c r="J25" i="48" s="1"/>
  <c r="J26" i="48" s="1"/>
  <c r="S127" i="32"/>
  <c r="O40" i="81"/>
  <c r="U40" i="81" s="1"/>
  <c r="U56" i="99"/>
  <c r="U15" i="99"/>
  <c r="E232" i="1"/>
  <c r="U14" i="54"/>
  <c r="Q179" i="32"/>
  <c r="O44" i="55"/>
  <c r="U44" i="55" s="1"/>
  <c r="V232" i="1"/>
  <c r="U203" i="1"/>
  <c r="K54" i="95" s="1"/>
  <c r="U54" i="95" s="1"/>
  <c r="M203" i="32"/>
  <c r="O24" i="99"/>
  <c r="Q180" i="1"/>
  <c r="K45" i="55" s="1"/>
  <c r="U45" i="55" s="1"/>
  <c r="U44" i="91"/>
  <c r="Q17" i="53"/>
  <c r="Q8" i="38"/>
  <c r="U55" i="95"/>
  <c r="D203" i="32"/>
  <c r="O24" i="86"/>
  <c r="O29" i="86" s="1"/>
  <c r="U29" i="86" s="1"/>
  <c r="Q17" i="97"/>
  <c r="U17" i="97" s="1"/>
  <c r="Q8" i="96"/>
  <c r="Q9" i="55"/>
  <c r="U39" i="56"/>
  <c r="J10" i="49"/>
  <c r="Q15" i="90"/>
  <c r="J6" i="49" s="1"/>
  <c r="J7" i="49" s="1"/>
  <c r="U7" i="90"/>
  <c r="U15" i="90" s="1"/>
  <c r="P126" i="1"/>
  <c r="K39" i="54" s="1"/>
  <c r="T126" i="1"/>
  <c r="K39" i="91" s="1"/>
  <c r="Q54" i="99"/>
  <c r="Q59" i="99" s="1"/>
  <c r="O45" i="99"/>
  <c r="W180" i="32"/>
  <c r="G203" i="1"/>
  <c r="K24" i="55" s="1"/>
  <c r="U24" i="55" s="1"/>
  <c r="M203" i="1"/>
  <c r="K24" i="99" s="1"/>
  <c r="Q54" i="56"/>
  <c r="Q59" i="56" s="1"/>
  <c r="I29" i="48"/>
  <c r="K31" i="90"/>
  <c r="I25" i="48" s="1"/>
  <c r="I26" i="48" s="1"/>
  <c r="U23" i="90"/>
  <c r="U31" i="90" s="1"/>
  <c r="K11" i="49"/>
  <c r="U8" i="94"/>
  <c r="O203" i="1"/>
  <c r="K54" i="53" s="1"/>
  <c r="M11" i="49"/>
  <c r="U8" i="98"/>
  <c r="O45" i="53"/>
  <c r="U45" i="53" s="1"/>
  <c r="O180" i="32"/>
  <c r="U44" i="54"/>
  <c r="O126" i="1"/>
  <c r="K39" i="53" s="1"/>
  <c r="O29" i="91"/>
  <c r="S126" i="1"/>
  <c r="K39" i="81" s="1"/>
  <c r="O43" i="95"/>
  <c r="U43" i="95" s="1"/>
  <c r="U166" i="32"/>
  <c r="Q232" i="1"/>
  <c r="W232" i="1"/>
  <c r="Q203" i="1"/>
  <c r="K54" i="55" s="1"/>
  <c r="U54" i="55" s="1"/>
  <c r="R203" i="1"/>
  <c r="K54" i="56" s="1"/>
  <c r="M232" i="32"/>
  <c r="O232" i="32"/>
  <c r="P11" i="78"/>
  <c r="G11" i="78"/>
  <c r="Q7" i="94"/>
  <c r="Q11" i="91"/>
  <c r="U11" i="91" s="1"/>
  <c r="P7" i="94"/>
  <c r="P232" i="32"/>
  <c r="Q232" i="32"/>
  <c r="R115" i="32"/>
  <c r="I115" i="32"/>
  <c r="Q15" i="91"/>
  <c r="U15" i="91" s="1"/>
  <c r="U45" i="99" l="1"/>
  <c r="R232" i="1"/>
  <c r="O59" i="54"/>
  <c r="T12" i="56"/>
  <c r="N29" i="56"/>
  <c r="N59" i="91"/>
  <c r="T59" i="91" s="1"/>
  <c r="T12" i="81"/>
  <c r="N29" i="81"/>
  <c r="P29" i="55"/>
  <c r="T29" i="55" s="1"/>
  <c r="T13" i="55"/>
  <c r="T12" i="91"/>
  <c r="N29" i="91"/>
  <c r="D28" i="42"/>
  <c r="Q20" i="78"/>
  <c r="P13" i="56"/>
  <c r="P15" i="94"/>
  <c r="K5" i="49" s="1"/>
  <c r="T7" i="94"/>
  <c r="U39" i="81"/>
  <c r="U54" i="56"/>
  <c r="K59" i="56"/>
  <c r="U39" i="91"/>
  <c r="G11" i="49"/>
  <c r="U8" i="42"/>
  <c r="U15" i="42" s="1"/>
  <c r="Q15" i="42"/>
  <c r="G6" i="49" s="1"/>
  <c r="G7" i="49" s="1"/>
  <c r="K10" i="49"/>
  <c r="Q15" i="94"/>
  <c r="K6" i="49" s="1"/>
  <c r="K7" i="49" s="1"/>
  <c r="U7" i="94"/>
  <c r="U15" i="94" s="1"/>
  <c r="K59" i="95"/>
  <c r="U39" i="95"/>
  <c r="H11" i="49"/>
  <c r="U8" i="44"/>
  <c r="U15" i="44" s="1"/>
  <c r="O29" i="56"/>
  <c r="U24" i="99"/>
  <c r="K29" i="55"/>
  <c r="U9" i="55"/>
  <c r="U24" i="86"/>
  <c r="Q9" i="56"/>
  <c r="U54" i="53"/>
  <c r="K59" i="54"/>
  <c r="U59" i="54" s="1"/>
  <c r="U39" i="54"/>
  <c r="U17" i="53"/>
  <c r="Q29" i="53"/>
  <c r="U29" i="53" s="1"/>
  <c r="W126" i="1"/>
  <c r="K39" i="99" s="1"/>
  <c r="O29" i="99"/>
  <c r="U14" i="56"/>
  <c r="Q14" i="81"/>
  <c r="U14" i="81" s="1"/>
  <c r="T232" i="32"/>
  <c r="K59" i="53"/>
  <c r="U39" i="53"/>
  <c r="L11" i="49"/>
  <c r="U8" i="96"/>
  <c r="K29" i="99"/>
  <c r="U59" i="56"/>
  <c r="V126" i="1"/>
  <c r="K39" i="97" s="1"/>
  <c r="S232" i="32"/>
  <c r="U8" i="38"/>
  <c r="U15" i="38" s="1"/>
  <c r="E11" i="49"/>
  <c r="Q15" i="38"/>
  <c r="E6" i="49" s="1"/>
  <c r="E7" i="49" s="1"/>
  <c r="Q126" i="1"/>
  <c r="K39" i="55" s="1"/>
  <c r="S232" i="1"/>
  <c r="W203" i="1"/>
  <c r="K54" i="99" s="1"/>
  <c r="U54" i="99" s="1"/>
  <c r="K29" i="97"/>
  <c r="O59" i="95"/>
  <c r="U59" i="95" s="1"/>
  <c r="Q12" i="81"/>
  <c r="U12" i="81" s="1"/>
  <c r="W203" i="32"/>
  <c r="O54" i="99"/>
  <c r="O44" i="99"/>
  <c r="U44" i="99" s="1"/>
  <c r="W179" i="32"/>
  <c r="T203" i="1"/>
  <c r="K54" i="91" s="1"/>
  <c r="U54" i="91" s="1"/>
  <c r="O203" i="32"/>
  <c r="O54" i="53"/>
  <c r="O59" i="53" s="1"/>
  <c r="U59" i="53" s="1"/>
  <c r="U56" i="97"/>
  <c r="S203" i="1"/>
  <c r="K54" i="81" s="1"/>
  <c r="U54" i="81" s="1"/>
  <c r="Q15" i="44"/>
  <c r="H6" i="49" s="1"/>
  <c r="H7" i="49" s="1"/>
  <c r="U8" i="80"/>
  <c r="U15" i="80" s="1"/>
  <c r="I11" i="49"/>
  <c r="Q15" i="80"/>
  <c r="I6" i="49" s="1"/>
  <c r="I7" i="49" s="1"/>
  <c r="R232" i="32"/>
  <c r="V232" i="32"/>
  <c r="T232" i="1"/>
  <c r="Q29" i="55"/>
  <c r="U29" i="55" s="1"/>
  <c r="K29" i="81"/>
  <c r="W232" i="32"/>
  <c r="Q11" i="78"/>
  <c r="H11" i="78"/>
  <c r="Q11" i="95"/>
  <c r="U11" i="95" s="1"/>
  <c r="S115" i="32"/>
  <c r="J115" i="32"/>
  <c r="Q15" i="95"/>
  <c r="U15" i="95" s="1"/>
  <c r="P13" i="81" l="1"/>
  <c r="F34" i="50"/>
  <c r="T28" i="42"/>
  <c r="T31" i="42" s="1"/>
  <c r="D31" i="42"/>
  <c r="F24" i="50" s="1"/>
  <c r="F26" i="50" s="1"/>
  <c r="D28" i="44"/>
  <c r="R20" i="78"/>
  <c r="P29" i="56"/>
  <c r="T13" i="56"/>
  <c r="P7" i="96"/>
  <c r="T29" i="56"/>
  <c r="K59" i="55"/>
  <c r="U59" i="55" s="1"/>
  <c r="U39" i="55"/>
  <c r="K59" i="91"/>
  <c r="U59" i="91" s="1"/>
  <c r="K59" i="97"/>
  <c r="U59" i="97" s="1"/>
  <c r="U39" i="97"/>
  <c r="K59" i="99"/>
  <c r="U39" i="99"/>
  <c r="Q7" i="96"/>
  <c r="Q12" i="91"/>
  <c r="U12" i="91" s="1"/>
  <c r="Q14" i="91"/>
  <c r="U14" i="91" s="1"/>
  <c r="Q9" i="81"/>
  <c r="O59" i="99"/>
  <c r="Q29" i="56"/>
  <c r="U9" i="56"/>
  <c r="U29" i="56" s="1"/>
  <c r="K59" i="81"/>
  <c r="U59" i="81" s="1"/>
  <c r="R11" i="78"/>
  <c r="I11" i="78"/>
  <c r="Q11" i="97"/>
  <c r="U11" i="97" s="1"/>
  <c r="T115" i="32"/>
  <c r="Q15" i="97"/>
  <c r="U15" i="97" s="1"/>
  <c r="U59" i="99" l="1"/>
  <c r="P13" i="99"/>
  <c r="P15" i="96"/>
  <c r="L5" i="49" s="1"/>
  <c r="T7" i="96"/>
  <c r="P13" i="91"/>
  <c r="D28" i="80"/>
  <c r="S20" i="78"/>
  <c r="P7" i="98"/>
  <c r="P29" i="81"/>
  <c r="T13" i="81"/>
  <c r="T29" i="81" s="1"/>
  <c r="G34" i="50"/>
  <c r="T28" i="44"/>
  <c r="T31" i="44" s="1"/>
  <c r="D31" i="44"/>
  <c r="G24" i="50" s="1"/>
  <c r="G26" i="50" s="1"/>
  <c r="Q29" i="81"/>
  <c r="U9" i="81"/>
  <c r="U29" i="81" s="1"/>
  <c r="L10" i="49"/>
  <c r="Q15" i="96"/>
  <c r="L6" i="49" s="1"/>
  <c r="U7" i="96"/>
  <c r="U15" i="96" s="1"/>
  <c r="Q7" i="98"/>
  <c r="Q9" i="91"/>
  <c r="Q12" i="95"/>
  <c r="U12" i="95" s="1"/>
  <c r="Q14" i="95"/>
  <c r="U14" i="95" s="1"/>
  <c r="Q11" i="99"/>
  <c r="U11" i="99" s="1"/>
  <c r="S11" i="78"/>
  <c r="D28" i="90" l="1"/>
  <c r="T20" i="78"/>
  <c r="L7" i="49"/>
  <c r="H34" i="50"/>
  <c r="T28" i="80"/>
  <c r="T31" i="80" s="1"/>
  <c r="D31" i="80"/>
  <c r="H24" i="50" s="1"/>
  <c r="H26" i="50" s="1"/>
  <c r="P29" i="91"/>
  <c r="T13" i="91"/>
  <c r="T29" i="91" s="1"/>
  <c r="P13" i="95"/>
  <c r="P15" i="98"/>
  <c r="M5" i="49" s="1"/>
  <c r="T7" i="98"/>
  <c r="Q14" i="97"/>
  <c r="U14" i="97" s="1"/>
  <c r="Q9" i="95"/>
  <c r="M10" i="49"/>
  <c r="Q15" i="98"/>
  <c r="M6" i="49" s="1"/>
  <c r="U7" i="98"/>
  <c r="U15" i="98" s="1"/>
  <c r="Q29" i="91"/>
  <c r="U9" i="91"/>
  <c r="U29" i="91" s="1"/>
  <c r="Q12" i="97"/>
  <c r="U12" i="97" s="1"/>
  <c r="T11" i="78"/>
  <c r="P13" i="97" l="1"/>
  <c r="M7" i="49"/>
  <c r="I34" i="50"/>
  <c r="T28" i="90"/>
  <c r="T31" i="90" s="1"/>
  <c r="D31" i="90"/>
  <c r="I24" i="50" s="1"/>
  <c r="I26" i="50" s="1"/>
  <c r="Q9" i="97"/>
  <c r="Q9" i="99"/>
  <c r="Q29" i="95"/>
  <c r="U9" i="95"/>
  <c r="U29" i="95" s="1"/>
  <c r="Q12" i="99"/>
  <c r="U12" i="99" s="1"/>
  <c r="Q29" i="99" l="1"/>
  <c r="U9" i="99"/>
  <c r="U29" i="99" s="1"/>
  <c r="Q29" i="97"/>
  <c r="U9" i="97"/>
  <c r="U29" i="97" s="1"/>
  <c r="D64" i="32" l="1"/>
  <c r="O64" i="32"/>
  <c r="D50" i="32" l="1"/>
  <c r="D115" i="32"/>
  <c r="N13" i="86" l="1"/>
  <c r="D49" i="32"/>
  <c r="O115" i="32"/>
  <c r="O50" i="32"/>
  <c r="N43" i="53" l="1"/>
  <c r="O49" i="32"/>
  <c r="T13" i="86"/>
  <c r="N29" i="86"/>
  <c r="T29" i="86" s="1"/>
  <c r="T43" i="53" l="1"/>
  <c r="N59" i="53"/>
  <c r="T59" i="53" s="1"/>
  <c r="D12" i="98" l="1"/>
  <c r="M20" i="78"/>
  <c r="L88" i="32"/>
  <c r="M88" i="32"/>
  <c r="K50" i="32"/>
  <c r="D12" i="96" l="1"/>
  <c r="L20" i="78"/>
  <c r="K37" i="32"/>
  <c r="M87" i="32"/>
  <c r="N25" i="99"/>
  <c r="T12" i="98"/>
  <c r="T15" i="98" s="1"/>
  <c r="D15" i="98"/>
  <c r="K49" i="32"/>
  <c r="N13" i="95"/>
  <c r="T13" i="95" s="1"/>
  <c r="K20" i="78"/>
  <c r="D12" i="94"/>
  <c r="P25" i="99"/>
  <c r="P25" i="95"/>
  <c r="L37" i="32"/>
  <c r="K11" i="78"/>
  <c r="K64" i="32"/>
  <c r="L11" i="78"/>
  <c r="M50" i="32"/>
  <c r="P25" i="97"/>
  <c r="L50" i="32"/>
  <c r="M64" i="32"/>
  <c r="P26" i="95"/>
  <c r="T26" i="95" s="1"/>
  <c r="M37" i="32"/>
  <c r="L64" i="32"/>
  <c r="P26" i="97"/>
  <c r="T26" i="97" s="1"/>
  <c r="P26" i="99"/>
  <c r="T26" i="99" s="1"/>
  <c r="D28" i="98" l="1"/>
  <c r="W20" i="78"/>
  <c r="U37" i="32"/>
  <c r="V37" i="32"/>
  <c r="T12" i="94"/>
  <c r="T15" i="94" s="1"/>
  <c r="D15" i="94"/>
  <c r="N25" i="95"/>
  <c r="T25" i="95" s="1"/>
  <c r="K87" i="32"/>
  <c r="N43" i="95"/>
  <c r="T43" i="95" s="1"/>
  <c r="U49" i="32"/>
  <c r="M11" i="78"/>
  <c r="U50" i="32"/>
  <c r="U36" i="32"/>
  <c r="N42" i="95"/>
  <c r="W88" i="32"/>
  <c r="T25" i="99"/>
  <c r="K88" i="32"/>
  <c r="M86" i="32"/>
  <c r="N24" i="99"/>
  <c r="T12" i="96"/>
  <c r="T15" i="96" s="1"/>
  <c r="D15" i="96"/>
  <c r="V11" i="78"/>
  <c r="W11" i="78"/>
  <c r="W37" i="32" l="1"/>
  <c r="N55" i="95"/>
  <c r="T55" i="95" s="1"/>
  <c r="U87" i="32"/>
  <c r="W49" i="32"/>
  <c r="N43" i="99"/>
  <c r="T43" i="99" s="1"/>
  <c r="P24" i="97"/>
  <c r="P29" i="97" s="1"/>
  <c r="W64" i="32"/>
  <c r="U88" i="32"/>
  <c r="W50" i="32"/>
  <c r="V50" i="32"/>
  <c r="U11" i="78"/>
  <c r="L87" i="32"/>
  <c r="N25" i="97"/>
  <c r="T25" i="97" s="1"/>
  <c r="N12" i="95"/>
  <c r="K36" i="32"/>
  <c r="P24" i="95"/>
  <c r="P29" i="95" s="1"/>
  <c r="D28" i="96"/>
  <c r="V20" i="78"/>
  <c r="N42" i="97"/>
  <c r="V36" i="32"/>
  <c r="N13" i="97"/>
  <c r="T13" i="97" s="1"/>
  <c r="L49" i="32"/>
  <c r="W87" i="32"/>
  <c r="N55" i="99"/>
  <c r="T55" i="99" s="1"/>
  <c r="T42" i="95"/>
  <c r="D28" i="94"/>
  <c r="U20" i="78"/>
  <c r="N55" i="97"/>
  <c r="T55" i="97" s="1"/>
  <c r="V87" i="32"/>
  <c r="U64" i="32"/>
  <c r="V88" i="32"/>
  <c r="P24" i="99"/>
  <c r="P29" i="99" s="1"/>
  <c r="N13" i="99"/>
  <c r="T13" i="99" s="1"/>
  <c r="M49" i="32"/>
  <c r="N43" i="97"/>
  <c r="T43" i="97" s="1"/>
  <c r="V49" i="32"/>
  <c r="N24" i="95"/>
  <c r="T24" i="95" s="1"/>
  <c r="K86" i="32"/>
  <c r="V64" i="32"/>
  <c r="N12" i="97"/>
  <c r="L36" i="32"/>
  <c r="T28" i="98"/>
  <c r="T31" i="98" s="1"/>
  <c r="D31" i="98"/>
  <c r="M115" i="32"/>
  <c r="P54" i="95"/>
  <c r="P59" i="95" s="1"/>
  <c r="P54" i="97"/>
  <c r="P59" i="97" s="1"/>
  <c r="K115" i="32"/>
  <c r="P54" i="99"/>
  <c r="P59" i="99" s="1"/>
  <c r="U86" i="32" l="1"/>
  <c r="N54" i="95"/>
  <c r="T12" i="95"/>
  <c r="T29" i="95" s="1"/>
  <c r="N29" i="95"/>
  <c r="T28" i="94"/>
  <c r="T31" i="94" s="1"/>
  <c r="D31" i="94"/>
  <c r="T42" i="97"/>
  <c r="T12" i="97"/>
  <c r="N29" i="97"/>
  <c r="N12" i="99"/>
  <c r="M36" i="32"/>
  <c r="N42" i="99"/>
  <c r="W36" i="32"/>
  <c r="T28" i="96"/>
  <c r="T31" i="96" s="1"/>
  <c r="D31" i="96"/>
  <c r="L115" i="32"/>
  <c r="N24" i="97"/>
  <c r="T24" i="97" s="1"/>
  <c r="L86" i="32"/>
  <c r="T24" i="99"/>
  <c r="U115" i="32"/>
  <c r="W115" i="32"/>
  <c r="T29" i="97" l="1"/>
  <c r="T12" i="99"/>
  <c r="N29" i="99"/>
  <c r="N54" i="97"/>
  <c r="V86" i="32"/>
  <c r="V115" i="32"/>
  <c r="W86" i="32"/>
  <c r="N54" i="99"/>
  <c r="T54" i="99" s="1"/>
  <c r="T29" i="99"/>
  <c r="T42" i="99"/>
  <c r="T54" i="95"/>
  <c r="N59" i="95"/>
  <c r="T59" i="95" s="1"/>
  <c r="N59" i="99" l="1"/>
  <c r="T59" i="99" s="1"/>
  <c r="T54" i="97"/>
  <c r="N59" i="97"/>
  <c r="T59" i="97" s="1"/>
</calcChain>
</file>

<file path=xl/sharedStrings.xml><?xml version="1.0" encoding="utf-8"?>
<sst xmlns="http://schemas.openxmlformats.org/spreadsheetml/2006/main" count="13229" uniqueCount="410">
  <si>
    <t>Central Government</t>
  </si>
  <si>
    <t>2011-12</t>
  </si>
  <si>
    <t>2012-13</t>
  </si>
  <si>
    <t>2013-14</t>
  </si>
  <si>
    <t>2014-15</t>
  </si>
  <si>
    <t>I. Monetary gold and SDRs</t>
  </si>
  <si>
    <t>II. Currency and deposits</t>
  </si>
  <si>
    <t>II.a Currency</t>
  </si>
  <si>
    <t>II.b Deposits</t>
  </si>
  <si>
    <t>III. Debt Securities</t>
  </si>
  <si>
    <t>V. Equity and investment fund shares</t>
  </si>
  <si>
    <t>V. b Investment fund shares/ units</t>
  </si>
  <si>
    <t>Money market funds shares / units</t>
  </si>
  <si>
    <t>Other investment fund shares</t>
  </si>
  <si>
    <t>VI. Insurance, pension, provident and standardised  guarantee schemes</t>
  </si>
  <si>
    <t>Non-life insurance technical reserves</t>
  </si>
  <si>
    <t>Life insurance and annuity entitlements</t>
  </si>
  <si>
    <t>Pension entitlements</t>
  </si>
  <si>
    <t>Provident Funds</t>
  </si>
  <si>
    <t>Claims of pension funds on pension managers</t>
  </si>
  <si>
    <t>Provisions for calls under standardised guarantees</t>
  </si>
  <si>
    <t>VII. Other account receivable / payable</t>
  </si>
  <si>
    <t>VIII. Other Liabilities</t>
  </si>
  <si>
    <t>I.a Currency</t>
  </si>
  <si>
    <t>I.b Deposits</t>
  </si>
  <si>
    <t>IV. Loans</t>
  </si>
  <si>
    <t>V.a Equity</t>
  </si>
  <si>
    <t>V.b Investment fund shares/ units</t>
  </si>
  <si>
    <t>VI. Insurance, pension and standardised  guarantee schemes</t>
  </si>
  <si>
    <t>VIII. Other Assets</t>
  </si>
  <si>
    <t>Trade credit and advances</t>
  </si>
  <si>
    <t>Other account receivable / payable, except trade credit and advances</t>
  </si>
  <si>
    <t>Equity</t>
  </si>
  <si>
    <t>Investment fund shares/ units</t>
  </si>
  <si>
    <t>Provident Fund</t>
  </si>
  <si>
    <t>Monetary gold</t>
  </si>
  <si>
    <t>SDRs</t>
  </si>
  <si>
    <t>FCA</t>
  </si>
  <si>
    <t>Currency and deposits</t>
  </si>
  <si>
    <t>Currency</t>
  </si>
  <si>
    <t>Residents</t>
  </si>
  <si>
    <t>Central bank</t>
  </si>
  <si>
    <t>Other depository corporations</t>
  </si>
  <si>
    <t>Other financial corporations</t>
  </si>
  <si>
    <t>General Government</t>
  </si>
  <si>
    <t>Central government</t>
  </si>
  <si>
    <t>State and local government</t>
  </si>
  <si>
    <t>Public nonfinancial corporations</t>
  </si>
  <si>
    <t>Other resident sectors</t>
  </si>
  <si>
    <t>Households and NIPISHs</t>
  </si>
  <si>
    <t>Deposits</t>
  </si>
  <si>
    <t>Debt Securities</t>
  </si>
  <si>
    <t>Equity and investment fund shares</t>
  </si>
  <si>
    <t>Other account receivable / payable</t>
  </si>
  <si>
    <t>Gross Financial Liabilities</t>
  </si>
  <si>
    <t>Outstanding</t>
  </si>
  <si>
    <t>I</t>
  </si>
  <si>
    <t>Public Non-financial Corporations</t>
  </si>
  <si>
    <t>Private Non-financial Corporations</t>
  </si>
  <si>
    <t>II</t>
  </si>
  <si>
    <t>III</t>
  </si>
  <si>
    <t>IV</t>
  </si>
  <si>
    <t>V</t>
  </si>
  <si>
    <t>Item</t>
  </si>
  <si>
    <t>Financial Resources</t>
  </si>
  <si>
    <t>Financial Uses</t>
  </si>
  <si>
    <t>Financial Deficit</t>
  </si>
  <si>
    <t>III (I-II)</t>
  </si>
  <si>
    <t>a</t>
  </si>
  <si>
    <t>b</t>
  </si>
  <si>
    <t>f</t>
  </si>
  <si>
    <t>g</t>
  </si>
  <si>
    <t>h</t>
  </si>
  <si>
    <t>i</t>
  </si>
  <si>
    <t>Sector/Financial Transactions with Other Sectors</t>
  </si>
  <si>
    <t>VI</t>
  </si>
  <si>
    <t>VII</t>
  </si>
  <si>
    <t>VIII</t>
  </si>
  <si>
    <t>Total</t>
  </si>
  <si>
    <t>Sources</t>
  </si>
  <si>
    <t>Uses</t>
  </si>
  <si>
    <t>IX</t>
  </si>
  <si>
    <t>X</t>
  </si>
  <si>
    <t>c</t>
  </si>
  <si>
    <t>d</t>
  </si>
  <si>
    <t>e</t>
  </si>
  <si>
    <t>Deficit Financed by Gross Issues From the following Sectors</t>
  </si>
  <si>
    <t xml:space="preserve"> SDRs</t>
  </si>
  <si>
    <t>Foreign claims not elsewhere classified</t>
  </si>
  <si>
    <t>Instrument/Sector</t>
  </si>
  <si>
    <t>Insurance, pension, provident and standardised  guarantee schemes</t>
  </si>
  <si>
    <t>TOTAL</t>
  </si>
  <si>
    <t>Other items not elsewhere classified</t>
  </si>
  <si>
    <t>Sectoral Composition of the net financial claims of the OFCs sector</t>
  </si>
  <si>
    <t>VII.a Trade credit and advances</t>
  </si>
  <si>
    <t>VII.b Other account receivable / payable, except trade credit and advances</t>
  </si>
  <si>
    <t>IX. NEC</t>
  </si>
  <si>
    <t>Statement   2.1 :Public Non-Financial Corporations</t>
  </si>
  <si>
    <t>Statement 2.1.2: Power Companies</t>
  </si>
  <si>
    <t>Statement 2: Non-financial Corporations</t>
  </si>
  <si>
    <t>Gross Financial Assets</t>
  </si>
  <si>
    <t>Rest of the World</t>
  </si>
  <si>
    <t xml:space="preserve">   Rest of the World</t>
  </si>
  <si>
    <t xml:space="preserve">Statement  1.3: Other Financial Corporations </t>
  </si>
  <si>
    <t>2015-16</t>
  </si>
  <si>
    <t>2016-17</t>
  </si>
  <si>
    <t>I. Monetary Gold and SDRs</t>
  </si>
  <si>
    <t>II. Currency and Deposits</t>
  </si>
  <si>
    <t>Private non-financial corporations</t>
  </si>
  <si>
    <t>V. Equity and Investment Fund Shares</t>
  </si>
  <si>
    <t>Other Depository Corporations</t>
  </si>
  <si>
    <t>2017-18</t>
  </si>
  <si>
    <t>Old</t>
  </si>
  <si>
    <t>Statement No.</t>
  </si>
  <si>
    <t xml:space="preserve">Financial Corporations </t>
  </si>
  <si>
    <t>Reserve Bank of India</t>
  </si>
  <si>
    <t xml:space="preserve">Other Depository Corporations </t>
  </si>
  <si>
    <t>1.2.1</t>
  </si>
  <si>
    <t>1.2.2</t>
  </si>
  <si>
    <t xml:space="preserve">Co-operative Banks and Credit Societies </t>
  </si>
  <si>
    <t>1.2.3</t>
  </si>
  <si>
    <t>1.2.4</t>
  </si>
  <si>
    <t xml:space="preserve">Non-Banking Finance Companies – Deposit Taking </t>
  </si>
  <si>
    <t>Housing Finance Companies – Deposit Taking</t>
  </si>
  <si>
    <t xml:space="preserve">Other Financial Corporations </t>
  </si>
  <si>
    <t>1.3.1</t>
  </si>
  <si>
    <t>1.3.2</t>
  </si>
  <si>
    <t>State Finance Corporations</t>
  </si>
  <si>
    <t>1.3.3</t>
  </si>
  <si>
    <t>State Industrial Development Corporations</t>
  </si>
  <si>
    <t>1.3.4</t>
  </si>
  <si>
    <t xml:space="preserve">Non-Banking Finance Companies – Non-Deposit Taking </t>
  </si>
  <si>
    <t>1.3.5</t>
  </si>
  <si>
    <t>Housing Finance Companies – Non-Deposit Taking</t>
  </si>
  <si>
    <t>1.3.6</t>
  </si>
  <si>
    <t>Insurance</t>
  </si>
  <si>
    <t>1.3.7</t>
  </si>
  <si>
    <t>Mutual Funds</t>
  </si>
  <si>
    <t xml:space="preserve">Non-financial Corporations </t>
  </si>
  <si>
    <t>2.1.1</t>
  </si>
  <si>
    <t>Central Public Sector Enterprises</t>
  </si>
  <si>
    <t>2.1.2</t>
  </si>
  <si>
    <t>Power Companies</t>
  </si>
  <si>
    <t>2.1.3</t>
  </si>
  <si>
    <t>Port Trusts</t>
  </si>
  <si>
    <t xml:space="preserve">State Governments </t>
  </si>
  <si>
    <t>Financing of the General Government</t>
  </si>
  <si>
    <t>Financing of the Household</t>
  </si>
  <si>
    <t xml:space="preserve">       1.3.7.1</t>
  </si>
  <si>
    <t xml:space="preserve">       1.3.7.2</t>
  </si>
  <si>
    <t>Other Mutual Funds</t>
  </si>
  <si>
    <t>Money Market Mutual Funds</t>
  </si>
  <si>
    <t>Financial Outstanding &amp; Flows: Sector-wise 2011-12</t>
  </si>
  <si>
    <t>Financial Outstanding &amp; Flows: Sector-wise 2012-13</t>
  </si>
  <si>
    <t>Financial Outstanding &amp; Flows: Sector-wise 2013-14</t>
  </si>
  <si>
    <t>Financial Outstanding &amp; Flows: Sector-wise 2014-15</t>
  </si>
  <si>
    <t>Financial Outstanding &amp; Flows: Sector-wise 2015-16</t>
  </si>
  <si>
    <t>Financial Outstanding &amp; Flows: Sector-wise 2016-17</t>
  </si>
  <si>
    <t>Financial Outstanding &amp; Flows: Sector-wise 2017-18</t>
  </si>
  <si>
    <t>Financial Outstanding &amp; Flows: Instrument-wise 2011-12</t>
  </si>
  <si>
    <t>Financial Outstanding &amp; Flows: Instrument-wise 2012-13</t>
  </si>
  <si>
    <t>Financial Outstanding &amp; Flows: Instrument-wise 2013-14</t>
  </si>
  <si>
    <t>Financial Outstanding &amp; Flows: Instrument-wise 2014-15</t>
  </si>
  <si>
    <t>Financial Outstanding &amp; Flows: Instrument-wise 2015-16</t>
  </si>
  <si>
    <t>Financial Outstanding &amp; Flows: Instrument-wise 2016-17</t>
  </si>
  <si>
    <t>Financial Outstanding &amp; Flows: Instrument-wise 2017-18</t>
  </si>
  <si>
    <t>Statement  1 : Financial Corporations</t>
  </si>
  <si>
    <t>Statement 1.1 : Reserve Bank of India</t>
  </si>
  <si>
    <t>Statement  1.2 : Other Depository Corporations</t>
  </si>
  <si>
    <t>Valuation</t>
  </si>
  <si>
    <t>Statement  1 : Financial Corporations (concld)</t>
  </si>
  <si>
    <t>Statement 1.1 : Reserve Bank of India (Concld.)</t>
  </si>
  <si>
    <t>Statement  1.2 : Other Depository Corporations (Concld.)</t>
  </si>
  <si>
    <t>Statement  1.3: Other Financial Corporations (Concld.)</t>
  </si>
  <si>
    <t>Statement  1.3.1: All India Financial Institutions (AIFI) (Concld.)</t>
  </si>
  <si>
    <t>Statement 1.3.2: State Finance Corporations</t>
  </si>
  <si>
    <t>Statement 1.3.2: State Finance Corporations (Concld.)</t>
  </si>
  <si>
    <t>Statement 1.3.3: State Industrial Development Corporations</t>
  </si>
  <si>
    <t>Statement 1.3.3: State Industrial Development Corporations (Concld.)</t>
  </si>
  <si>
    <t>Statement 1.3.4: Non-Banking Finance Companies-Non-Deposit Taking</t>
  </si>
  <si>
    <t>Statement 1.3.4: Non-Banking Finance Companies-Non-Deposit Taking (Concld.)</t>
  </si>
  <si>
    <t>Statement 1.3.5: Housing Finance Companies - Non-Deposit Taking</t>
  </si>
  <si>
    <t>Statement 1.3.5: Housing Finance Companies - Non-Deposit Taking (Concld.)</t>
  </si>
  <si>
    <t>Statement 2: Non-financial Corporations (Concld.)</t>
  </si>
  <si>
    <t>Statement   2.1 :Public Non-Financial Corporations (Concld.)</t>
  </si>
  <si>
    <t>Statement 2.1.1: Central Public Sector Enterprises</t>
  </si>
  <si>
    <t>Statement 2.1.3: Port Trusts</t>
  </si>
  <si>
    <t>Statement 2.1.2: Power Companies (Concld.)</t>
  </si>
  <si>
    <t>Statement 2.1.1: Central Public Sector Enterprises (Concld.)</t>
  </si>
  <si>
    <t>Statement 2.1.3: Port Trusts (Concld.)</t>
  </si>
  <si>
    <t>Statement 2.2: Private Non-Financial Corporations</t>
  </si>
  <si>
    <t>Statement 2.2: Private Non-Financial Corporations (Concld.)</t>
  </si>
  <si>
    <t>Statement  3: General Government</t>
  </si>
  <si>
    <t>Statement  3: General Government (Concld.)</t>
  </si>
  <si>
    <t>Statement  3.1: Central Government</t>
  </si>
  <si>
    <t>Statement  3.1: Central Government (Concld.)</t>
  </si>
  <si>
    <t>Statement 4: Households and Non-Profit Institutions Serving Households (Concld.)</t>
  </si>
  <si>
    <t>Statement   5: Rest of the World</t>
  </si>
  <si>
    <t>Statement   5: Rest of the World (Concld.)</t>
  </si>
  <si>
    <t>6.1</t>
  </si>
  <si>
    <t>6.3</t>
  </si>
  <si>
    <t>6.5</t>
  </si>
  <si>
    <t>6.7</t>
  </si>
  <si>
    <t>7.1</t>
  </si>
  <si>
    <t xml:space="preserve">       1.3.6.1</t>
  </si>
  <si>
    <t xml:space="preserve">       1.3.6.2</t>
  </si>
  <si>
    <t>Statement 1.3.6: Mutual Funds</t>
  </si>
  <si>
    <t>Statement 1.3.6: Mutual Funds (Concld.)</t>
  </si>
  <si>
    <t xml:space="preserve">Statement 1.3.6.1: Other Mutual Funds </t>
  </si>
  <si>
    <t>Statement 1.3.6.1: Other Mutual Funds (Concld.)</t>
  </si>
  <si>
    <t>Statement 1.3.6.2: Money Market Mutual Funds</t>
  </si>
  <si>
    <t>Statement 1.3.6.2: Money Market Mutual Funds (Concld.)</t>
  </si>
  <si>
    <t>Statement 1.3.7: Insurance and Pension and Provident Funds(Concld.)</t>
  </si>
  <si>
    <t>VI. Insurance and Provident Fund, pension, provident and standardised  guarantee schemes</t>
  </si>
  <si>
    <t>Non-life Insurance and Provident Fund technical reserves</t>
  </si>
  <si>
    <t>Life Insurance and Provident Fund and annuity entitlements</t>
  </si>
  <si>
    <t>VI. Insurance and Provident Fund, pension and standardised  guarantee schemes</t>
  </si>
  <si>
    <t>Statement 1.3.7: Insurance and  Pension and Provident Funds</t>
  </si>
  <si>
    <t>Statement 1.3.7.1: Insurance</t>
  </si>
  <si>
    <t>Statement 1.3.7.1: Insurance (Concld.)</t>
  </si>
  <si>
    <t>Statement  1.3.7.2: Provident &amp; Pension Funds (Non- Government)</t>
  </si>
  <si>
    <t>(₹ Billion)</t>
  </si>
  <si>
    <t xml:space="preserve">Statement 8.7.a : Financing of the Rest of the World  (Outstanding) </t>
  </si>
  <si>
    <t xml:space="preserve">Statement 8.7.b: Financing of the Rest of the World (Flow) </t>
  </si>
  <si>
    <t xml:space="preserve">Statement 6.7.a: Financial Outstanding - Sector-wise (2017-18) </t>
  </si>
  <si>
    <t>Statement 6.7.b: Financial Flows - Sector-wise (2017-18)</t>
  </si>
  <si>
    <t xml:space="preserve">Transaction </t>
  </si>
  <si>
    <t xml:space="preserve">Statement 6.1 : Financial Outstanding - Sector-wise (2011-12) </t>
  </si>
  <si>
    <t xml:space="preserve">Statement 6.2.a: Financial Outstanding - Sector-wise (2012-13) </t>
  </si>
  <si>
    <t xml:space="preserve">Statement 6.3.a: Financial Outstanding - Sector-wise (2013-14) </t>
  </si>
  <si>
    <t>Statement 6.3.b: Financial Flows - Sector-wise (2013-14)</t>
  </si>
  <si>
    <t xml:space="preserve">Statement 6.4.a: Financial Outstanding - Sector-wise (2014-15) </t>
  </si>
  <si>
    <t>Statement 6.4.b: Financial Flows - Sector-wise (2014-15)</t>
  </si>
  <si>
    <t xml:space="preserve">Statement 6.5.a: Financial Outstanding - Sector-wise (2015-16) </t>
  </si>
  <si>
    <t>Statement 6.5.b: Financial Flows - Sector-wise (2015-16)</t>
  </si>
  <si>
    <t xml:space="preserve">Statement 6.6.a: Financial Outstanding - Sector-wise (2016-17) </t>
  </si>
  <si>
    <t>Statement 6.6.b: Financial Flows - Sector-wise (2016-17)</t>
  </si>
  <si>
    <t xml:space="preserve">Statement 8.6.a : Financing of the Other Financial Corporations  (Outstanding) </t>
  </si>
  <si>
    <t xml:space="preserve">Statement 8.6.b: Financing of the Other Financial Corporations (Flow) </t>
  </si>
  <si>
    <t xml:space="preserve">Statement 8.5.a : Financing of the Central Bank (Outstanding) </t>
  </si>
  <si>
    <t xml:space="preserve">Statement 8.5.b: Financing of the Central Bank (Flow) </t>
  </si>
  <si>
    <t xml:space="preserve">Statement 8.4.a : Financing of the Other Depository Corporations  (Outstanding) </t>
  </si>
  <si>
    <t xml:space="preserve">Statement 8.4.b: Financing of the Other Depository Corporations (Flow) </t>
  </si>
  <si>
    <t xml:space="preserve">Statement 8.2.a : Financing of the General Government  (Outstanding) </t>
  </si>
  <si>
    <t xml:space="preserve">Statement 8.2.b: Financing of the General Government (Flow) </t>
  </si>
  <si>
    <t>Statement 6.2.b: Financial Flows - Sector-wise (2012-13)</t>
  </si>
  <si>
    <t>Statement 1.2.1: Scheduled Commercial Banks (includes Regional Rural Banks and Local Area Banks) (Concld.)</t>
  </si>
  <si>
    <t>Private nonfinancial corporations</t>
  </si>
  <si>
    <t xml:space="preserve">Statement 8.1.a : Financing of the Private Non-financial Corporations (Outstanding) </t>
  </si>
  <si>
    <t xml:space="preserve">Statement 8.1.b: Financing of the Private Non-financial Corporations (Flow) </t>
  </si>
  <si>
    <t>Financing of the Private Non-financial Corporations</t>
  </si>
  <si>
    <t>SNA 2008 Code</t>
  </si>
  <si>
    <t>S11</t>
  </si>
  <si>
    <t>S12</t>
  </si>
  <si>
    <t>S121</t>
  </si>
  <si>
    <t>S123</t>
  </si>
  <si>
    <t>S124</t>
  </si>
  <si>
    <t>S125</t>
  </si>
  <si>
    <t>S128+S129</t>
  </si>
  <si>
    <t>S128</t>
  </si>
  <si>
    <t>S129</t>
  </si>
  <si>
    <t>S13</t>
  </si>
  <si>
    <t>S1311</t>
  </si>
  <si>
    <t>S1312</t>
  </si>
  <si>
    <t>S14+S15</t>
  </si>
  <si>
    <t>S2</t>
  </si>
  <si>
    <t>S123+S124</t>
  </si>
  <si>
    <t xml:space="preserve">S122 </t>
  </si>
  <si>
    <t>2018-19</t>
  </si>
  <si>
    <t xml:space="preserve">Statement 6.8.a: Financial Outstanding - Sector-wise (2018-19) </t>
  </si>
  <si>
    <t>Statement 6.8.b: Financial Flows - Sector-wise (2018-19)</t>
  </si>
  <si>
    <t>Financial Outstanding &amp; Flows: Sector-wise 2018-19</t>
  </si>
  <si>
    <t>6.8</t>
  </si>
  <si>
    <t>Financial Outstanding &amp; Flows: Instrument-wise 2018-19</t>
  </si>
  <si>
    <t>Statement 1.2.3: Non-Banking Finance Companies - Deposit Taking</t>
  </si>
  <si>
    <t>Statement 1.2.3: Non-Banking Finance Companies - Deposit Taking (Concld.)</t>
  </si>
  <si>
    <t>Statement 1.2.4: Housing Finance Companies - Deposit  taking</t>
  </si>
  <si>
    <t>Statement 1.2.4: Housing Finance Companies - Deposit  taking (Concld.)</t>
  </si>
  <si>
    <t>Statement  3.2: State Governments</t>
  </si>
  <si>
    <t>Statement  3.2: State Governments (Concld.)</t>
  </si>
  <si>
    <t xml:space="preserve">Statement 1.2.2: Co-operative Banks and Credit Societies </t>
  </si>
  <si>
    <t>Statement 1.2.2: Co-operative Banks and Credit Societies  (Concld.)</t>
  </si>
  <si>
    <t>Insurance and Pension &amp; Provident Funds</t>
  </si>
  <si>
    <t>Provident Funds and Pension (Non-Government)</t>
  </si>
  <si>
    <t>Statement  1.3.7.2: Provident &amp; Pension Funds (Non- Government) (Concld.)</t>
  </si>
  <si>
    <t>2019-20</t>
  </si>
  <si>
    <t>Financial Outstanding &amp; Flows: Instrument-wise 2019-20</t>
  </si>
  <si>
    <t>6.9</t>
  </si>
  <si>
    <t>Financial Outstanding &amp; Flows: Sector-wise 2019-20</t>
  </si>
  <si>
    <t>Statement 6.9.a: Financial Outstanding - Sector-wise 2019-20</t>
  </si>
  <si>
    <t>F1</t>
  </si>
  <si>
    <t>F11</t>
  </si>
  <si>
    <t>F12</t>
  </si>
  <si>
    <t>F2</t>
  </si>
  <si>
    <t>F21</t>
  </si>
  <si>
    <t>F22 &amp; F29</t>
  </si>
  <si>
    <t>F3</t>
  </si>
  <si>
    <t>F4</t>
  </si>
  <si>
    <t>F5</t>
  </si>
  <si>
    <t>F51</t>
  </si>
  <si>
    <t>F52</t>
  </si>
  <si>
    <t>F521</t>
  </si>
  <si>
    <t>F522</t>
  </si>
  <si>
    <t>F61</t>
  </si>
  <si>
    <t>F62</t>
  </si>
  <si>
    <t>F63</t>
  </si>
  <si>
    <t>F64</t>
  </si>
  <si>
    <t>F66</t>
  </si>
  <si>
    <t>F8</t>
  </si>
  <si>
    <t>F81</t>
  </si>
  <si>
    <t>F89</t>
  </si>
  <si>
    <t>F6</t>
  </si>
  <si>
    <t>Scheduled Commercial Banks (including Regional Rural Banks)</t>
  </si>
  <si>
    <t>Institutional Sector Code 
(SNA 2008)</t>
  </si>
  <si>
    <t>Sector</t>
  </si>
  <si>
    <t>Index</t>
  </si>
  <si>
    <t>Statement 1.2.1: Scheduled Commercial Banks (includes Regional Rural Banks)</t>
  </si>
  <si>
    <t>Public non-financial corporations</t>
  </si>
  <si>
    <t>(₹ crore)</t>
  </si>
  <si>
    <t>Households including Non-profit Institutions Serving Households</t>
  </si>
  <si>
    <t>All-India Financial Institutions (AIFIs)</t>
  </si>
  <si>
    <t>Statement  1.3.1: All-India Financial Institutions (AIFI)</t>
  </si>
  <si>
    <t>Statement 4: Households including Non-Profit Institutions Serving Households</t>
  </si>
  <si>
    <t>Financial Liabilities/Sources</t>
  </si>
  <si>
    <t>Financial Assets/Uses</t>
  </si>
  <si>
    <t>Households (including NPISHs)</t>
  </si>
  <si>
    <t>Statement 6.9.b: Financial Flows - Sector-wise (2019-20)</t>
  </si>
  <si>
    <t xml:space="preserve">Loans </t>
  </si>
  <si>
    <t xml:space="preserve">   Claims of pension funds on pension managers</t>
  </si>
  <si>
    <t xml:space="preserve">STATEMENT 7.1.a: FINANCIAL OUTSTANDING - INSTRUMENT-WISE (2011-12) </t>
  </si>
  <si>
    <t>STATEMENT 7.2.a: FINANCIAL OUTSTANDING - INSTRUMENT-WISE (2012-13)</t>
  </si>
  <si>
    <t>STATEMENT 7.2.b: FINANCIAL FLOWS - INSTRUMENT-WISE (2012-13)</t>
  </si>
  <si>
    <t>STATEMENT 7.3.a: FINANCIAL OUTSTANDING - INSTRUMENT-WISE (2013-14)</t>
  </si>
  <si>
    <t xml:space="preserve">STATEMENT 7.3.b: FINANCIAL FLOWS - INSTRUMENT-WISE (2013-14) </t>
  </si>
  <si>
    <t>STATEMENT 7.4.a: FINANCIAL OUTSTANDING - INSTRUMENT-WISE (2014-15)</t>
  </si>
  <si>
    <t>STATEMENT 7.4.b: FINANCIAL FLOWS - INSTRUMENT-WISE (2014-15)</t>
  </si>
  <si>
    <t>STATEMENT 7.5.a: FINANCIAL OUTSTANDING - INSTRUMENT-WISE (2015-16)</t>
  </si>
  <si>
    <t>STATEMENT 7.5.b: FINANCIAL FLOWS - INSTRUMENT-WISE (2015-16)</t>
  </si>
  <si>
    <t>STATEMENT 7.6.a: FINANCIAL OUTSTANDING - INSTRUMENT-WISE (2016-17)</t>
  </si>
  <si>
    <t>STATEMENT 7.6.b: FINANCIAL FLOWS - INSTRUMENT-WISE (2016-17)</t>
  </si>
  <si>
    <t>STATEMENT 7.7.a: FINANCIAL OUTSTANDING - INSTRUMENT-WISE (2017-18)</t>
  </si>
  <si>
    <t>STATEMENT 7.7.b: FINANCIAL FLOWS - INSTRUMENT-WISE (2017-18)</t>
  </si>
  <si>
    <t>STATEMENT 7.8.a: FINANCIAL OUTSTANDING - INSTRUMENT-WISE (2018-19)</t>
  </si>
  <si>
    <t>STATEMENT 7.8.b: FINANCIAL FLOWS - INSTRUMENT-WISE (2018-19)</t>
  </si>
  <si>
    <t>STATEMENT 7.9.a: FINANCIAL OUTSTANDING - INSTRUMENT-WISE (2019-20)</t>
  </si>
  <si>
    <t>STATEMENT 7.9.b: FINANCIAL FLOWS - INSTRUMENT-WISE (2019-20)</t>
  </si>
  <si>
    <t xml:space="preserve">Statement 8.3.a : Financing of the Households (including NPISHs) [Outstanding] </t>
  </si>
  <si>
    <t xml:space="preserve">Statement 8.3.b: Financing of the Households (including NPISHs) [Flow] </t>
  </si>
  <si>
    <t>S123+S124+S125+S128+S129</t>
  </si>
  <si>
    <t xml:space="preserve">Statement 9.1.b: Sectoral Composition of financial claims of ROW (Flow) </t>
  </si>
  <si>
    <t xml:space="preserve">Statement 9.1.a: Sectoral Composition of financial claims of ROW (Outstanding) </t>
  </si>
  <si>
    <t xml:space="preserve">Statement 9.2.a: Sectoral Composition of financial uses of ROW (Outstanding) </t>
  </si>
  <si>
    <t xml:space="preserve">Statement 9.2.b: Sectoral Composition of financial uses of ROW (Flow) </t>
  </si>
  <si>
    <t xml:space="preserve">Statement 9.3.a: Sectoral Composition of financial claims of ODCs (Outstanding) </t>
  </si>
  <si>
    <t xml:space="preserve">Statement 9.3.b: Sectoral Composition of financial claims of ODCs (Flow) </t>
  </si>
  <si>
    <t xml:space="preserve">Statement 9.4.a: Sectoral Composition of financial uses of ODCs (Outstanding) </t>
  </si>
  <si>
    <t xml:space="preserve">Statement 9.4.b: Sectoral Composition of financial uses of ODCs (Flow) </t>
  </si>
  <si>
    <t xml:space="preserve">Statement 9.5.a: Sectoral Composition of financial claims of OFCs (Outstanding) </t>
  </si>
  <si>
    <t xml:space="preserve">Statement 9.5.b: Sectoral Composition of financial claims of OFCs (Flow) </t>
  </si>
  <si>
    <t xml:space="preserve">Statement 9.6.a: Sectoral Composition of financial uses of OFCs (Outstanding) </t>
  </si>
  <si>
    <t xml:space="preserve">Statement 9.6.b: Sectoral Composition of financial uses of OFCs (Flow) </t>
  </si>
  <si>
    <t>Sectoral Composition of Financial Claims of ROW</t>
  </si>
  <si>
    <t xml:space="preserve">Sectoral Composition of Financial Uses of the ROW </t>
  </si>
  <si>
    <t xml:space="preserve">Sectoral Composition of Financial Claims of the ODCs </t>
  </si>
  <si>
    <t xml:space="preserve">Sectoral Composition of Financial Uses of the ODCs </t>
  </si>
  <si>
    <t xml:space="preserve">Sectoral Composition of Financial Claims of the OFCs </t>
  </si>
  <si>
    <t xml:space="preserve">Sectoral Composition of Financial Uses of the OFCs </t>
  </si>
  <si>
    <t>2020-21</t>
  </si>
  <si>
    <t>Statement 6.10.a: Financial Outstanding - Sector-wise 2020-21</t>
  </si>
  <si>
    <t>Statement 6.10.b: Financial Flows - Sector-wise (2020-21)</t>
  </si>
  <si>
    <t>STATEMENT 7.10.a: FINANCIAL OUTSTANDING - INSTRUMENT-WISE (2020-21)</t>
  </si>
  <si>
    <t>STATEMENT 7.10.b: FINANCIAL FLOWS - INSTRUMENT-WISE (2020-21)</t>
  </si>
  <si>
    <t>6.10</t>
  </si>
  <si>
    <t>7.10</t>
  </si>
  <si>
    <t>Financial Outstanding &amp; Flows: Sector-wise 2020-21</t>
  </si>
  <si>
    <t>Financial Outstanding &amp; Flows: Instrument-wise 2020-21</t>
  </si>
  <si>
    <t>Financial Stocks and Flow of Funds of the Indian Economy: Detailed Statements 2011-12 to 2020-21</t>
  </si>
  <si>
    <t>Year</t>
    <phoneticPr fontId="2"/>
  </si>
  <si>
    <t>Total Economy</t>
  </si>
  <si>
    <t>Financial Assets</t>
    <phoneticPr fontId="2"/>
  </si>
  <si>
    <t>F1  Monetary gold and SDRs</t>
    <phoneticPr fontId="2"/>
  </si>
  <si>
    <t>F2  Currency and deposits</t>
    <phoneticPr fontId="2"/>
  </si>
  <si>
    <t>F3  Debt securities</t>
    <phoneticPr fontId="2"/>
  </si>
  <si>
    <t>F4  Loans</t>
    <phoneticPr fontId="2"/>
  </si>
  <si>
    <t>F5  Equity and investment fund shares</t>
    <phoneticPr fontId="3"/>
  </si>
  <si>
    <t>F6  Insurance, pension and standardized guarantee schemes</t>
    <phoneticPr fontId="2"/>
  </si>
  <si>
    <t>F8  Other accounts receivable</t>
  </si>
  <si>
    <t>Other Assets</t>
  </si>
  <si>
    <t>Liabilities</t>
    <phoneticPr fontId="2"/>
  </si>
  <si>
    <t>F1  Monetary gold and SDRs</t>
  </si>
  <si>
    <t>F2  Currency and deposits</t>
  </si>
  <si>
    <t>F3  Debt securities</t>
  </si>
  <si>
    <t>F4  Loans</t>
  </si>
  <si>
    <t>F5  Equity and investment fund shares</t>
  </si>
  <si>
    <t>F6  Insurance, pension and standardized guarantee schemes</t>
  </si>
  <si>
    <t>F8  Other accounts payable</t>
    <phoneticPr fontId="2"/>
  </si>
  <si>
    <t>Other Liabilities</t>
  </si>
  <si>
    <t>Financial Corporations</t>
  </si>
  <si>
    <t>(Crore ₹)</t>
  </si>
  <si>
    <t>1 Financial corporations (S12)</t>
  </si>
  <si>
    <t>2 Non-financial corporations (S11)</t>
  </si>
  <si>
    <t>3 General government (S13)</t>
  </si>
  <si>
    <t>4 Households and NPISHs (S14 &amp; S15)</t>
  </si>
  <si>
    <t>5 Rest of the world (S2)</t>
  </si>
  <si>
    <t>1.1 Reserve Bank of India (S121)</t>
  </si>
  <si>
    <t>1.2 Other Depositary Corporations (S122)</t>
  </si>
  <si>
    <t>1.3 Other Financial Corporations (S123+S124+S125+S128+S129)</t>
  </si>
  <si>
    <t>Summarised Financial Accounts</t>
  </si>
  <si>
    <t>Sectoral Financial Accounts</t>
  </si>
  <si>
    <t>Sub-sectoral Financial Accounts of Financial Corporations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</si>
</sst>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"/>
    <numFmt numFmtId="168" formatCode="_([$€-2]* #,##0.00_);_([$€-2]* \(#,##0.00\);_([$€-2]* &quot;-&quot;??_)"/>
    <numFmt numFmtId="169" formatCode="0.00_)"/>
    <numFmt numFmtId="170" formatCode="0.000"/>
    <numFmt numFmtId="171" formatCode="_ * #,##0.0_ ;_ * \-#,##0.0_ ;_ * &quot;-&quot;??_ ;_ @_ "/>
    <numFmt numFmtId="172" formatCode="#,##0.0"/>
    <numFmt numFmtId="173" formatCode="#,##0.0;\-#,##0.0"/>
    <numFmt numFmtId="174" formatCode="#,##0.0;[Red]\-#,##0.0"/>
  </numFmts>
  <fonts count="9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mbri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1"/>
      <color indexed="8"/>
      <name val="Calibri"/>
      <family val="2"/>
      <charset val="1"/>
    </font>
    <font>
      <u/>
      <sz val="10"/>
      <color indexed="12"/>
      <name val="Arial"/>
      <family val="2"/>
    </font>
    <font>
      <u/>
      <sz val="9.6999999999999993"/>
      <color theme="10"/>
      <name val="Calibri"/>
      <family val="2"/>
    </font>
    <font>
      <sz val="12"/>
      <name val="Arial"/>
      <family val="2"/>
    </font>
    <font>
      <sz val="10"/>
      <color rgb="FF000000"/>
      <name val="Arial"/>
      <family val="2"/>
    </font>
    <font>
      <sz val="10"/>
      <color indexed="64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0"/>
      <color indexed="8"/>
      <name val="Bookman Old Style"/>
      <family val="2"/>
    </font>
    <font>
      <sz val="10"/>
      <color theme="1"/>
      <name val="Arial"/>
      <family val="2"/>
    </font>
    <font>
      <sz val="11"/>
      <color indexed="9"/>
      <name val="Calibri"/>
      <family val="2"/>
    </font>
    <font>
      <sz val="10"/>
      <color indexed="9"/>
      <name val="Bookman Old Style"/>
      <family val="2"/>
    </font>
    <font>
      <sz val="11"/>
      <color indexed="20"/>
      <name val="Calibri"/>
      <family val="2"/>
    </font>
    <font>
      <sz val="10"/>
      <color indexed="20"/>
      <name val="Bookman Old Style"/>
      <family val="2"/>
    </font>
    <font>
      <b/>
      <sz val="11"/>
      <color indexed="52"/>
      <name val="Calibri"/>
      <family val="2"/>
    </font>
    <font>
      <b/>
      <sz val="10"/>
      <color indexed="52"/>
      <name val="Bookman Old Style"/>
      <family val="2"/>
    </font>
    <font>
      <b/>
      <sz val="11"/>
      <color indexed="9"/>
      <name val="Calibri"/>
      <family val="2"/>
    </font>
    <font>
      <b/>
      <sz val="10"/>
      <color indexed="9"/>
      <name val="Bookman Old Style"/>
      <family val="2"/>
    </font>
    <font>
      <i/>
      <sz val="11"/>
      <color indexed="23"/>
      <name val="Calibri"/>
      <family val="2"/>
    </font>
    <font>
      <i/>
      <sz val="10"/>
      <color indexed="23"/>
      <name val="Bookman Old Style"/>
      <family val="2"/>
    </font>
    <font>
      <sz val="11"/>
      <color indexed="17"/>
      <name val="Calibri"/>
      <family val="2"/>
    </font>
    <font>
      <sz val="10"/>
      <color indexed="17"/>
      <name val="Bookman Old Style"/>
      <family val="2"/>
    </font>
    <font>
      <b/>
      <sz val="15"/>
      <color indexed="56"/>
      <name val="Calibri"/>
      <family val="2"/>
    </font>
    <font>
      <b/>
      <sz val="15"/>
      <color indexed="56"/>
      <name val="Bookman Old Style"/>
      <family val="2"/>
    </font>
    <font>
      <b/>
      <sz val="13"/>
      <color indexed="56"/>
      <name val="Calibri"/>
      <family val="2"/>
    </font>
    <font>
      <b/>
      <sz val="13"/>
      <color indexed="56"/>
      <name val="Bookman Old Style"/>
      <family val="2"/>
    </font>
    <font>
      <b/>
      <sz val="11"/>
      <color indexed="56"/>
      <name val="Calibri"/>
      <family val="2"/>
    </font>
    <font>
      <b/>
      <sz val="11"/>
      <color indexed="56"/>
      <name val="Bookman Old Style"/>
      <family val="2"/>
    </font>
    <font>
      <sz val="11"/>
      <color indexed="62"/>
      <name val="Calibri"/>
      <family val="2"/>
    </font>
    <font>
      <sz val="10"/>
      <color indexed="62"/>
      <name val="Bookman Old Style"/>
      <family val="2"/>
    </font>
    <font>
      <sz val="11"/>
      <color indexed="52"/>
      <name val="Calibri"/>
      <family val="2"/>
    </font>
    <font>
      <sz val="10"/>
      <color indexed="52"/>
      <name val="Bookman Old Style"/>
      <family val="2"/>
    </font>
    <font>
      <sz val="11"/>
      <color indexed="60"/>
      <name val="Calibri"/>
      <family val="2"/>
    </font>
    <font>
      <sz val="10"/>
      <color indexed="60"/>
      <name val="Bookman Old Style"/>
      <family val="2"/>
    </font>
    <font>
      <sz val="10"/>
      <color indexed="72"/>
      <name val="MS Sans Serif"/>
      <family val="2"/>
    </font>
    <font>
      <b/>
      <sz val="11"/>
      <color indexed="63"/>
      <name val="Calibri"/>
      <family val="2"/>
    </font>
    <font>
      <b/>
      <sz val="10"/>
      <color indexed="63"/>
      <name val="Bookman Old Style"/>
      <family val="2"/>
    </font>
    <font>
      <sz val="6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0"/>
      <color indexed="8"/>
      <name val="Bookman Old Style"/>
      <family val="2"/>
    </font>
    <font>
      <sz val="11"/>
      <color indexed="10"/>
      <name val="Calibri"/>
      <family val="2"/>
    </font>
    <font>
      <sz val="10"/>
      <color indexed="10"/>
      <name val="Bookman Old Style"/>
      <family val="2"/>
    </font>
    <font>
      <sz val="12"/>
      <name val="바탕체"/>
      <family val="1"/>
      <charset val="129"/>
    </font>
    <font>
      <sz val="12"/>
      <name val="Helv"/>
      <family val="2"/>
    </font>
    <font>
      <sz val="12"/>
      <name val="Times New Roman"/>
      <family val="1"/>
    </font>
    <font>
      <sz val="12"/>
      <name val="Helv"/>
    </font>
    <font>
      <u/>
      <sz val="11"/>
      <color theme="10"/>
      <name val="Calibri"/>
      <family val="2"/>
      <scheme val="minor"/>
    </font>
    <font>
      <sz val="10"/>
      <name val="Courier"/>
    </font>
    <font>
      <sz val="10"/>
      <name val="Courier"/>
      <family val="3"/>
    </font>
    <font>
      <sz val="11"/>
      <name val="Cambria"/>
      <family val="1"/>
      <scheme val="major"/>
    </font>
    <font>
      <b/>
      <sz val="11"/>
      <name val="Cambria"/>
      <family val="1"/>
      <scheme val="major"/>
    </font>
    <font>
      <i/>
      <sz val="11"/>
      <name val="Cambria"/>
      <family val="1"/>
      <scheme val="major"/>
    </font>
    <font>
      <b/>
      <sz val="13"/>
      <name val="Cambria"/>
      <family val="1"/>
      <scheme val="major"/>
    </font>
    <font>
      <sz val="11"/>
      <name val="Calibri"/>
      <family val="2"/>
      <scheme val="minor"/>
    </font>
    <font>
      <sz val="12"/>
      <name val="Cambria"/>
      <family val="1"/>
      <scheme val="major"/>
    </font>
    <font>
      <b/>
      <sz val="12"/>
      <name val="Cambria"/>
      <family val="1"/>
      <scheme val="major"/>
    </font>
    <font>
      <b/>
      <sz val="11"/>
      <name val="Calibri"/>
      <family val="2"/>
      <scheme val="minor"/>
    </font>
    <font>
      <sz val="11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i/>
      <sz val="11"/>
      <name val="Calibri"/>
      <family val="2"/>
      <scheme val="minor"/>
    </font>
    <font>
      <sz val="13"/>
      <name val="Cambria"/>
      <family val="1"/>
      <scheme val="major"/>
    </font>
    <font>
      <sz val="9"/>
      <color rgb="FF000000"/>
      <name val="Times New Roman"/>
      <family val="1"/>
    </font>
    <font>
      <sz val="12"/>
      <name val="Calibri"/>
      <family val="2"/>
      <scheme val="minor"/>
    </font>
    <font>
      <u/>
      <sz val="11"/>
      <color theme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u/>
      <sz val="11"/>
      <color theme="10"/>
      <name val="Cambria"/>
      <family val="1"/>
      <scheme val="major"/>
    </font>
    <font>
      <b/>
      <sz val="11"/>
      <color indexed="8"/>
      <name val="Cambria"/>
      <family val="1"/>
      <scheme val="major"/>
    </font>
    <font>
      <b/>
      <i/>
      <sz val="11"/>
      <name val="Cambria"/>
      <family val="1"/>
      <scheme val="major"/>
    </font>
    <font>
      <b/>
      <sz val="11"/>
      <name val="Arial"/>
      <family val="2"/>
    </font>
    <font>
      <sz val="11"/>
      <name val="Arial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theme="1"/>
      <name val="Calibri"/>
      <family val="3"/>
      <charset val="128"/>
      <scheme val="minor"/>
    </font>
    <font>
      <b/>
      <sz val="11"/>
      <color theme="1"/>
      <name val="Times New Roman"/>
      <family val="1"/>
    </font>
    <font>
      <sz val="16"/>
      <color theme="1"/>
      <name val="Cambria"/>
      <family val="1"/>
      <scheme val="major"/>
    </font>
    <font>
      <b/>
      <sz val="12"/>
      <color theme="1"/>
      <name val="Cambria"/>
      <family val="1"/>
      <scheme val="major"/>
    </font>
    <font>
      <b/>
      <sz val="16"/>
      <color theme="1"/>
      <name val="Times New Roman"/>
      <family val="1"/>
    </font>
    <font>
      <sz val="16"/>
      <color theme="1"/>
      <name val="Times New Roman"/>
      <family val="1"/>
    </font>
    <font>
      <sz val="16"/>
      <color rgb="FFFF0000"/>
      <name val="Times New Roman"/>
      <family val="1"/>
    </font>
  </fonts>
  <fills count="26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CC"/>
      </patternFill>
    </fill>
  </fills>
  <borders count="3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408">
    <xf numFmtId="0" fontId="0" fillId="0" borderId="0"/>
    <xf numFmtId="0" fontId="2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165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10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>
      <alignment vertical="center"/>
    </xf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" fillId="0" borderId="0" applyNumberFormat="0" applyFill="0" applyBorder="0" applyAlignment="0" applyProtection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5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" fillId="0" borderId="0" applyNumberFormat="0" applyFill="0" applyBorder="0" applyAlignment="0" applyProtection="0"/>
    <xf numFmtId="0" fontId="3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14" fillId="0" borderId="0">
      <alignment vertical="top"/>
    </xf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" fillId="0" borderId="0">
      <alignment vertical="top"/>
    </xf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" fillId="0" borderId="0"/>
    <xf numFmtId="0" fontId="4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4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4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4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4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4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7" fillId="2" borderId="0" applyNumberFormat="0" applyBorder="0" applyAlignment="0" applyProtection="0"/>
    <xf numFmtId="0" fontId="4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4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4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4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4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4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8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8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8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8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8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8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8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8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0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2" fillId="21" borderId="6" applyNumberFormat="0" applyAlignment="0" applyProtection="0"/>
    <xf numFmtId="0" fontId="23" fillId="21" borderId="6" applyNumberFormat="0" applyAlignment="0" applyProtection="0"/>
    <xf numFmtId="0" fontId="23" fillId="21" borderId="6" applyNumberFormat="0" applyAlignment="0" applyProtection="0"/>
    <xf numFmtId="0" fontId="24" fillId="22" borderId="7" applyNumberFormat="0" applyAlignment="0" applyProtection="0"/>
    <xf numFmtId="0" fontId="25" fillId="22" borderId="7" applyNumberFormat="0" applyAlignment="0" applyProtection="0"/>
    <xf numFmtId="0" fontId="25" fillId="22" borderId="7" applyNumberFormat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30" fillId="0" borderId="8" applyNumberFormat="0" applyFill="0" applyAlignment="0" applyProtection="0"/>
    <xf numFmtId="0" fontId="31" fillId="0" borderId="8" applyNumberFormat="0" applyFill="0" applyAlignment="0" applyProtection="0"/>
    <xf numFmtId="0" fontId="31" fillId="0" borderId="8" applyNumberFormat="0" applyFill="0" applyAlignment="0" applyProtection="0"/>
    <xf numFmtId="0" fontId="32" fillId="0" borderId="9" applyNumberFormat="0" applyFill="0" applyAlignment="0" applyProtection="0"/>
    <xf numFmtId="0" fontId="33" fillId="0" borderId="9" applyNumberFormat="0" applyFill="0" applyAlignment="0" applyProtection="0"/>
    <xf numFmtId="0" fontId="33" fillId="0" borderId="9" applyNumberFormat="0" applyFill="0" applyAlignment="0" applyProtection="0"/>
    <xf numFmtId="0" fontId="34" fillId="0" borderId="10" applyNumberFormat="0" applyFill="0" applyAlignment="0" applyProtection="0"/>
    <xf numFmtId="0" fontId="35" fillId="0" borderId="10" applyNumberFormat="0" applyFill="0" applyAlignment="0" applyProtection="0"/>
    <xf numFmtId="0" fontId="35" fillId="0" borderId="10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8" borderId="6" applyNumberFormat="0" applyAlignment="0" applyProtection="0"/>
    <xf numFmtId="0" fontId="37" fillId="8" borderId="6" applyNumberFormat="0" applyAlignment="0" applyProtection="0"/>
    <xf numFmtId="0" fontId="37" fillId="8" borderId="6" applyNumberFormat="0" applyAlignment="0" applyProtection="0"/>
    <xf numFmtId="0" fontId="38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40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3" fillId="0" borderId="0"/>
    <xf numFmtId="169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4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4" fillId="24" borderId="12" applyNumberFormat="0" applyFont="0" applyAlignment="0" applyProtection="0"/>
    <xf numFmtId="0" fontId="42" fillId="24" borderId="12" applyNumberFormat="0" applyFont="0" applyAlignment="0" applyProtection="0"/>
    <xf numFmtId="0" fontId="42" fillId="24" borderId="12" applyNumberFormat="0" applyFont="0" applyAlignment="0" applyProtection="0"/>
    <xf numFmtId="0" fontId="43" fillId="21" borderId="13" applyNumberFormat="0" applyAlignment="0" applyProtection="0"/>
    <xf numFmtId="0" fontId="44" fillId="21" borderId="13" applyNumberFormat="0" applyAlignment="0" applyProtection="0"/>
    <xf numFmtId="0" fontId="44" fillId="21" borderId="13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4" fillId="0" borderId="0">
      <alignment vertical="top"/>
    </xf>
    <xf numFmtId="0" fontId="14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" fillId="0" borderId="0">
      <alignment vertical="top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14" applyNumberFormat="0" applyFill="0" applyAlignment="0" applyProtection="0"/>
    <xf numFmtId="0" fontId="48" fillId="0" borderId="14" applyNumberFormat="0" applyFill="0" applyAlignment="0" applyProtection="0"/>
    <xf numFmtId="0" fontId="48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1" fontId="51" fillId="0" borderId="0" applyFont="0" applyFill="0" applyBorder="0" applyAlignment="0" applyProtection="0"/>
    <xf numFmtId="0" fontId="52" fillId="0" borderId="0"/>
    <xf numFmtId="0" fontId="53" fillId="0" borderId="0"/>
    <xf numFmtId="0" fontId="3" fillId="0" borderId="0"/>
    <xf numFmtId="38" fontId="3" fillId="0" borderId="0" applyFont="0" applyFill="0" applyBorder="0" applyAlignment="0" applyProtection="0"/>
    <xf numFmtId="0" fontId="3" fillId="0" borderId="0"/>
    <xf numFmtId="0" fontId="3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0" fontId="3" fillId="0" borderId="0"/>
    <xf numFmtId="0" fontId="54" fillId="0" borderId="0"/>
    <xf numFmtId="0" fontId="3" fillId="0" borderId="0"/>
    <xf numFmtId="0" fontId="55" fillId="0" borderId="0" applyNumberFormat="0" applyFill="0" applyBorder="0" applyAlignment="0" applyProtection="0"/>
    <xf numFmtId="0" fontId="56" fillId="0" borderId="0"/>
    <xf numFmtId="0" fontId="57" fillId="0" borderId="0"/>
    <xf numFmtId="0" fontId="57" fillId="0" borderId="0"/>
    <xf numFmtId="0" fontId="4" fillId="9" borderId="0" applyNumberFormat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24" borderId="12" applyNumberFormat="0" applyFont="0" applyAlignment="0" applyProtection="0"/>
    <xf numFmtId="0" fontId="57" fillId="0" borderId="0"/>
    <xf numFmtId="0" fontId="9" fillId="0" borderId="0"/>
    <xf numFmtId="0" fontId="1" fillId="0" borderId="0"/>
    <xf numFmtId="0" fontId="1" fillId="25" borderId="16" applyNumberFormat="0" applyFont="0" applyAlignment="0" applyProtection="0"/>
    <xf numFmtId="0" fontId="9" fillId="0" borderId="0"/>
    <xf numFmtId="0" fontId="3" fillId="0" borderId="0"/>
    <xf numFmtId="0" fontId="3" fillId="0" borderId="0"/>
    <xf numFmtId="0" fontId="4" fillId="25" borderId="16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83" fillId="0" borderId="0">
      <alignment vertical="center"/>
    </xf>
    <xf numFmtId="38" fontId="83" fillId="0" borderId="0" applyFont="0" applyFill="0" applyBorder="0" applyAlignment="0" applyProtection="0">
      <alignment vertical="center"/>
    </xf>
  </cellStyleXfs>
  <cellXfs count="380">
    <xf numFmtId="0" fontId="0" fillId="0" borderId="0" xfId="0"/>
    <xf numFmtId="49" fontId="58" fillId="0" borderId="3" xfId="5" applyNumberFormat="1" applyFont="1" applyFill="1" applyBorder="1" applyAlignment="1">
      <alignment horizontal="left" indent="1"/>
    </xf>
    <xf numFmtId="1" fontId="59" fillId="0" borderId="3" xfId="5" applyNumberFormat="1" applyFont="1" applyFill="1" applyBorder="1" applyAlignment="1">
      <alignment horizontal="right"/>
    </xf>
    <xf numFmtId="49" fontId="58" fillId="0" borderId="3" xfId="5" applyNumberFormat="1" applyFont="1" applyFill="1" applyBorder="1" applyAlignment="1">
      <alignment horizontal="left" indent="2"/>
    </xf>
    <xf numFmtId="49" fontId="58" fillId="0" borderId="3" xfId="0" applyNumberFormat="1" applyFont="1" applyFill="1" applyBorder="1" applyAlignment="1">
      <alignment horizontal="left" indent="2"/>
    </xf>
    <xf numFmtId="49" fontId="59" fillId="0" borderId="3" xfId="5" applyNumberFormat="1" applyFont="1" applyFill="1" applyBorder="1" applyAlignment="1">
      <alignment horizontal="left"/>
    </xf>
    <xf numFmtId="49" fontId="58" fillId="0" borderId="3" xfId="102" applyNumberFormat="1" applyFont="1" applyFill="1" applyBorder="1" applyAlignment="1">
      <alignment horizontal="left" indent="2"/>
    </xf>
    <xf numFmtId="49" fontId="60" fillId="0" borderId="3" xfId="102" applyNumberFormat="1" applyFont="1" applyFill="1" applyBorder="1" applyAlignment="1">
      <alignment horizontal="left" indent="4"/>
    </xf>
    <xf numFmtId="49" fontId="58" fillId="0" borderId="3" xfId="102" applyNumberFormat="1" applyFont="1" applyFill="1" applyBorder="1" applyAlignment="1">
      <alignment horizontal="left"/>
    </xf>
    <xf numFmtId="49" fontId="59" fillId="0" borderId="3" xfId="5" applyNumberFormat="1" applyFont="1" applyFill="1" applyBorder="1" applyAlignment="1">
      <alignment horizontal="left" indent="2"/>
    </xf>
    <xf numFmtId="1" fontId="58" fillId="0" borderId="0" xfId="5" applyNumberFormat="1" applyFont="1" applyFill="1" applyBorder="1" applyAlignment="1">
      <alignment horizontal="right"/>
    </xf>
    <xf numFmtId="1" fontId="58" fillId="0" borderId="0" xfId="5" applyNumberFormat="1" applyFont="1" applyFill="1" applyBorder="1" applyAlignment="1">
      <alignment horizontal="right" vertical="center"/>
    </xf>
    <xf numFmtId="0" fontId="62" fillId="0" borderId="0" xfId="0" applyFont="1" applyFill="1"/>
    <xf numFmtId="166" fontId="62" fillId="0" borderId="0" xfId="0" applyNumberFormat="1" applyFont="1" applyFill="1"/>
    <xf numFmtId="0" fontId="63" fillId="0" borderId="5" xfId="0" applyFont="1" applyFill="1" applyBorder="1" applyAlignment="1"/>
    <xf numFmtId="1" fontId="62" fillId="0" borderId="0" xfId="0" applyNumberFormat="1" applyFont="1" applyFill="1"/>
    <xf numFmtId="0" fontId="0" fillId="0" borderId="0" xfId="0" applyFill="1"/>
    <xf numFmtId="1" fontId="59" fillId="0" borderId="0" xfId="5" applyNumberFormat="1" applyFont="1" applyFill="1" applyBorder="1" applyAlignment="1">
      <alignment horizontal="right"/>
    </xf>
    <xf numFmtId="1" fontId="58" fillId="0" borderId="3" xfId="5" applyNumberFormat="1" applyFont="1" applyFill="1" applyBorder="1" applyAlignment="1">
      <alignment horizontal="right"/>
    </xf>
    <xf numFmtId="1" fontId="59" fillId="0" borderId="3" xfId="5" applyNumberFormat="1" applyFont="1" applyFill="1" applyBorder="1" applyAlignment="1">
      <alignment horizontal="right" vertical="center"/>
    </xf>
    <xf numFmtId="1" fontId="58" fillId="0" borderId="3" xfId="5" applyNumberFormat="1" applyFont="1" applyFill="1" applyBorder="1" applyAlignment="1">
      <alignment horizontal="right" vertical="center"/>
    </xf>
    <xf numFmtId="0" fontId="58" fillId="0" borderId="0" xfId="0" applyFont="1" applyFill="1" applyBorder="1"/>
    <xf numFmtId="43" fontId="58" fillId="0" borderId="0" xfId="0" applyNumberFormat="1" applyFont="1" applyFill="1" applyBorder="1"/>
    <xf numFmtId="171" fontId="58" fillId="0" borderId="0" xfId="0" applyNumberFormat="1" applyFont="1" applyFill="1" applyBorder="1"/>
    <xf numFmtId="22" fontId="59" fillId="0" borderId="0" xfId="5" applyNumberFormat="1" applyFont="1" applyFill="1" applyBorder="1" applyAlignment="1"/>
    <xf numFmtId="0" fontId="59" fillId="0" borderId="0" xfId="0" applyFont="1" applyFill="1" applyBorder="1" applyAlignment="1"/>
    <xf numFmtId="0" fontId="59" fillId="0" borderId="0" xfId="102" applyFont="1" applyFill="1" applyBorder="1" applyAlignment="1"/>
    <xf numFmtId="0" fontId="59" fillId="0" borderId="0" xfId="0" applyFont="1" applyFill="1" applyBorder="1"/>
    <xf numFmtId="0" fontId="59" fillId="0" borderId="3" xfId="0" applyFont="1" applyFill="1" applyBorder="1"/>
    <xf numFmtId="49" fontId="59" fillId="0" borderId="3" xfId="5" applyNumberFormat="1" applyFont="1" applyFill="1" applyBorder="1" applyAlignment="1"/>
    <xf numFmtId="165" fontId="58" fillId="0" borderId="0" xfId="861" applyFont="1" applyFill="1" applyBorder="1" applyAlignment="1">
      <alignment horizontal="right" vertical="center"/>
    </xf>
    <xf numFmtId="49" fontId="59" fillId="0" borderId="3" xfId="5" applyNumberFormat="1" applyFont="1" applyFill="1" applyBorder="1" applyAlignment="1">
      <alignment horizontal="left" indent="1"/>
    </xf>
    <xf numFmtId="1" fontId="58" fillId="0" borderId="0" xfId="0" applyNumberFormat="1" applyFont="1" applyFill="1" applyBorder="1"/>
    <xf numFmtId="49" fontId="59" fillId="0" borderId="3" xfId="5" applyNumberFormat="1" applyFont="1" applyFill="1" applyBorder="1" applyAlignment="1">
      <alignment horizontal="left" wrapText="1"/>
    </xf>
    <xf numFmtId="49" fontId="59" fillId="0" borderId="3" xfId="5" applyNumberFormat="1" applyFont="1" applyFill="1" applyBorder="1" applyAlignment="1">
      <alignment horizontal="center" vertical="center"/>
    </xf>
    <xf numFmtId="165" fontId="58" fillId="0" borderId="0" xfId="0" applyNumberFormat="1" applyFont="1" applyFill="1" applyBorder="1"/>
    <xf numFmtId="49" fontId="58" fillId="0" borderId="3" xfId="5" applyNumberFormat="1" applyFont="1" applyFill="1" applyBorder="1" applyAlignment="1">
      <alignment horizontal="left"/>
    </xf>
    <xf numFmtId="0" fontId="59" fillId="0" borderId="3" xfId="0" applyFont="1" applyFill="1" applyBorder="1" applyAlignment="1">
      <alignment horizontal="center"/>
    </xf>
    <xf numFmtId="0" fontId="59" fillId="0" borderId="0" xfId="5" applyFont="1" applyFill="1" applyBorder="1" applyAlignment="1">
      <alignment horizontal="left"/>
    </xf>
    <xf numFmtId="0" fontId="58" fillId="0" borderId="0" xfId="5" applyFont="1" applyFill="1" applyBorder="1"/>
    <xf numFmtId="0" fontId="58" fillId="0" borderId="0" xfId="5" applyFont="1" applyFill="1" applyBorder="1" applyAlignment="1">
      <alignment horizontal="right"/>
    </xf>
    <xf numFmtId="0" fontId="58" fillId="0" borderId="0" xfId="5" applyFont="1" applyFill="1" applyBorder="1" applyAlignment="1">
      <alignment horizontal="right" vertical="center"/>
    </xf>
    <xf numFmtId="0" fontId="58" fillId="0" borderId="0" xfId="5" applyFont="1" applyFill="1" applyBorder="1" applyAlignment="1">
      <alignment horizontal="left"/>
    </xf>
    <xf numFmtId="49" fontId="59" fillId="0" borderId="0" xfId="102" applyNumberFormat="1" applyFont="1" applyFill="1" applyBorder="1" applyAlignment="1">
      <alignment vertical="center"/>
    </xf>
    <xf numFmtId="0" fontId="59" fillId="0" borderId="3" xfId="102" applyFont="1" applyFill="1" applyBorder="1" applyAlignment="1">
      <alignment horizontal="right"/>
    </xf>
    <xf numFmtId="0" fontId="59" fillId="0" borderId="0" xfId="5" applyFont="1" applyFill="1" applyBorder="1"/>
    <xf numFmtId="49" fontId="59" fillId="0" borderId="3" xfId="102" applyNumberFormat="1" applyFont="1" applyFill="1" applyBorder="1" applyAlignment="1">
      <alignment horizontal="right"/>
    </xf>
    <xf numFmtId="49" fontId="59" fillId="0" borderId="0" xfId="102" applyNumberFormat="1" applyFont="1" applyFill="1" applyBorder="1" applyAlignment="1">
      <alignment horizontal="right"/>
    </xf>
    <xf numFmtId="49" fontId="59" fillId="0" borderId="0" xfId="102" applyNumberFormat="1" applyFont="1" applyFill="1" applyBorder="1" applyAlignment="1">
      <alignment horizontal="right" vertical="center"/>
    </xf>
    <xf numFmtId="1" fontId="59" fillId="0" borderId="0" xfId="5" applyNumberFormat="1" applyFont="1" applyFill="1" applyBorder="1" applyAlignment="1">
      <alignment horizontal="right" vertical="center"/>
    </xf>
    <xf numFmtId="0" fontId="58" fillId="0" borderId="0" xfId="102" applyFont="1" applyFill="1" applyBorder="1" applyAlignment="1">
      <alignment horizontal="left"/>
    </xf>
    <xf numFmtId="1" fontId="58" fillId="0" borderId="0" xfId="5" applyNumberFormat="1" applyFont="1" applyFill="1" applyBorder="1"/>
    <xf numFmtId="49" fontId="59" fillId="0" borderId="0" xfId="5" applyNumberFormat="1" applyFont="1" applyFill="1" applyBorder="1" applyAlignment="1"/>
    <xf numFmtId="1" fontId="58" fillId="0" borderId="0" xfId="0" applyNumberFormat="1" applyFont="1" applyFill="1" applyBorder="1" applyAlignment="1">
      <alignment horizontal="right" vertical="center" wrapText="1" indent="1"/>
    </xf>
    <xf numFmtId="1" fontId="60" fillId="0" borderId="0" xfId="0" applyNumberFormat="1" applyFont="1" applyFill="1" applyBorder="1"/>
    <xf numFmtId="166" fontId="58" fillId="0" borderId="0" xfId="5" applyNumberFormat="1" applyFont="1" applyFill="1" applyBorder="1" applyAlignment="1">
      <alignment horizontal="right" vertical="center"/>
    </xf>
    <xf numFmtId="1" fontId="59" fillId="0" borderId="3" xfId="5" applyNumberFormat="1" applyFont="1" applyFill="1" applyBorder="1"/>
    <xf numFmtId="2" fontId="58" fillId="0" borderId="0" xfId="5" applyNumberFormat="1" applyFont="1" applyFill="1" applyBorder="1" applyAlignment="1">
      <alignment horizontal="right"/>
    </xf>
    <xf numFmtId="0" fontId="58" fillId="0" borderId="3" xfId="0" applyFont="1" applyFill="1" applyBorder="1"/>
    <xf numFmtId="1" fontId="63" fillId="0" borderId="0" xfId="0" applyNumberFormat="1" applyFont="1" applyFill="1"/>
    <xf numFmtId="0" fontId="64" fillId="0" borderId="3" xfId="0" applyFont="1" applyFill="1" applyBorder="1"/>
    <xf numFmtId="0" fontId="65" fillId="0" borderId="0" xfId="0" applyFont="1" applyFill="1"/>
    <xf numFmtId="0" fontId="63" fillId="0" borderId="0" xfId="0" applyFont="1" applyFill="1" applyAlignment="1">
      <alignment horizontal="right"/>
    </xf>
    <xf numFmtId="0" fontId="64" fillId="0" borderId="0" xfId="0" applyFont="1" applyFill="1"/>
    <xf numFmtId="0" fontId="63" fillId="0" borderId="0" xfId="0" applyFont="1" applyFill="1"/>
    <xf numFmtId="1" fontId="64" fillId="0" borderId="0" xfId="0" applyNumberFormat="1" applyFont="1" applyFill="1"/>
    <xf numFmtId="0" fontId="64" fillId="0" borderId="3" xfId="0" applyFont="1" applyFill="1" applyBorder="1" applyAlignment="1">
      <alignment horizontal="left"/>
    </xf>
    <xf numFmtId="0" fontId="58" fillId="0" borderId="3" xfId="0" applyFont="1" applyFill="1" applyBorder="1" applyAlignment="1">
      <alignment horizontal="center" vertical="center" wrapText="1"/>
    </xf>
    <xf numFmtId="0" fontId="58" fillId="0" borderId="3" xfId="0" applyFont="1" applyFill="1" applyBorder="1" applyAlignment="1">
      <alignment horizontal="right"/>
    </xf>
    <xf numFmtId="0" fontId="58" fillId="0" borderId="3" xfId="0" applyFont="1" applyFill="1" applyBorder="1" applyAlignment="1">
      <alignment horizontal="left" indent="3"/>
    </xf>
    <xf numFmtId="0" fontId="58" fillId="0" borderId="0" xfId="5" applyFont="1" applyFill="1" applyBorder="1" applyAlignment="1"/>
    <xf numFmtId="0" fontId="59" fillId="0" borderId="0" xfId="5" applyFont="1" applyFill="1" applyBorder="1" applyAlignment="1"/>
    <xf numFmtId="0" fontId="59" fillId="0" borderId="0" xfId="5" applyFont="1" applyFill="1" applyBorder="1" applyAlignment="1">
      <alignment vertical="center"/>
    </xf>
    <xf numFmtId="0" fontId="59" fillId="0" borderId="0" xfId="102" applyFont="1" applyFill="1" applyBorder="1" applyAlignment="1">
      <alignment horizontal="right" vertical="center"/>
    </xf>
    <xf numFmtId="166" fontId="59" fillId="0" borderId="0" xfId="5" applyNumberFormat="1" applyFont="1" applyFill="1" applyBorder="1" applyAlignment="1">
      <alignment horizontal="right" vertical="center"/>
    </xf>
    <xf numFmtId="0" fontId="59" fillId="0" borderId="0" xfId="5" applyFont="1" applyFill="1" applyBorder="1" applyAlignment="1">
      <alignment horizontal="center"/>
    </xf>
    <xf numFmtId="0" fontId="59" fillId="0" borderId="0" xfId="102" applyFont="1" applyFill="1" applyBorder="1" applyAlignment="1">
      <alignment horizontal="center"/>
    </xf>
    <xf numFmtId="0" fontId="59" fillId="0" borderId="0" xfId="102" applyFont="1" applyFill="1" applyBorder="1" applyAlignment="1">
      <alignment vertical="center"/>
    </xf>
    <xf numFmtId="1" fontId="59" fillId="0" borderId="0" xfId="5" applyNumberFormat="1" applyFont="1" applyFill="1" applyBorder="1" applyAlignment="1"/>
    <xf numFmtId="49" fontId="59" fillId="0" borderId="3" xfId="5" applyNumberFormat="1" applyFont="1" applyFill="1" applyBorder="1" applyAlignment="1">
      <alignment horizontal="left" wrapText="1" indent="2"/>
    </xf>
    <xf numFmtId="1" fontId="58" fillId="0" borderId="0" xfId="0" applyNumberFormat="1" applyFont="1" applyFill="1" applyBorder="1" applyAlignment="1">
      <alignment horizontal="right" vertical="top"/>
    </xf>
    <xf numFmtId="170" fontId="58" fillId="0" borderId="0" xfId="5" applyNumberFormat="1" applyFont="1" applyFill="1" applyBorder="1" applyAlignment="1">
      <alignment horizontal="right"/>
    </xf>
    <xf numFmtId="1" fontId="60" fillId="0" borderId="0" xfId="0" applyNumberFormat="1" applyFont="1" applyFill="1" applyBorder="1" applyAlignment="1">
      <alignment horizontal="center" vertical="center"/>
    </xf>
    <xf numFmtId="0" fontId="59" fillId="0" borderId="0" xfId="5" applyFont="1" applyFill="1" applyBorder="1" applyAlignment="1">
      <alignment horizontal="right" vertical="center"/>
    </xf>
    <xf numFmtId="49" fontId="58" fillId="0" borderId="0" xfId="5" applyNumberFormat="1" applyFont="1" applyFill="1" applyBorder="1" applyAlignment="1">
      <alignment horizontal="left"/>
    </xf>
    <xf numFmtId="1" fontId="59" fillId="0" borderId="0" xfId="0" applyNumberFormat="1" applyFont="1" applyFill="1" applyBorder="1" applyAlignment="1"/>
    <xf numFmtId="1" fontId="59" fillId="0" borderId="0" xfId="0" applyNumberFormat="1" applyFont="1" applyFill="1" applyBorder="1" applyAlignment="1">
      <alignment horizontal="center"/>
    </xf>
    <xf numFmtId="1" fontId="58" fillId="0" borderId="3" xfId="0" applyNumberFormat="1" applyFont="1" applyFill="1" applyBorder="1" applyAlignment="1"/>
    <xf numFmtId="1" fontId="59" fillId="0" borderId="3" xfId="0" applyNumberFormat="1" applyFont="1" applyFill="1" applyBorder="1" applyAlignment="1"/>
    <xf numFmtId="1" fontId="59" fillId="0" borderId="0" xfId="102" applyNumberFormat="1" applyFont="1" applyFill="1" applyBorder="1" applyAlignment="1"/>
    <xf numFmtId="1" fontId="58" fillId="0" borderId="0" xfId="5" applyNumberFormat="1" applyFont="1" applyFill="1" applyBorder="1" applyAlignment="1"/>
    <xf numFmtId="49" fontId="58" fillId="0" borderId="0" xfId="5" applyNumberFormat="1" applyFont="1" applyFill="1" applyBorder="1" applyAlignment="1">
      <alignment horizontal="right"/>
    </xf>
    <xf numFmtId="166" fontId="58" fillId="0" borderId="0" xfId="5" applyNumberFormat="1" applyFont="1" applyFill="1" applyBorder="1" applyAlignment="1">
      <alignment vertical="center"/>
    </xf>
    <xf numFmtId="0" fontId="58" fillId="0" borderId="3" xfId="0" applyFont="1" applyFill="1" applyBorder="1" applyAlignment="1">
      <alignment horizontal="center" vertical="center" wrapText="1"/>
    </xf>
    <xf numFmtId="0" fontId="64" fillId="0" borderId="3" xfId="0" applyFont="1" applyFill="1" applyBorder="1" applyAlignment="1">
      <alignment horizontal="center" vertical="center"/>
    </xf>
    <xf numFmtId="0" fontId="64" fillId="0" borderId="3" xfId="0" applyFont="1" applyFill="1" applyBorder="1" applyAlignment="1">
      <alignment horizontal="right"/>
    </xf>
    <xf numFmtId="0" fontId="65" fillId="0" borderId="3" xfId="0" applyFont="1" applyFill="1" applyBorder="1"/>
    <xf numFmtId="0" fontId="0" fillId="0" borderId="0" xfId="0" applyFill="1" applyBorder="1"/>
    <xf numFmtId="0" fontId="62" fillId="0" borderId="17" xfId="0" applyFont="1" applyFill="1" applyBorder="1"/>
    <xf numFmtId="0" fontId="64" fillId="0" borderId="17" xfId="0" applyFont="1" applyFill="1" applyBorder="1" applyAlignment="1">
      <alignment horizontal="center" vertical="center"/>
    </xf>
    <xf numFmtId="0" fontId="59" fillId="0" borderId="1" xfId="102" applyFont="1" applyFill="1" applyBorder="1" applyAlignment="1">
      <alignment horizontal="right"/>
    </xf>
    <xf numFmtId="1" fontId="59" fillId="0" borderId="1" xfId="5" applyNumberFormat="1" applyFont="1" applyFill="1" applyBorder="1" applyAlignment="1">
      <alignment horizontal="right"/>
    </xf>
    <xf numFmtId="49" fontId="59" fillId="0" borderId="1" xfId="5" applyNumberFormat="1" applyFont="1" applyFill="1" applyBorder="1" applyAlignment="1"/>
    <xf numFmtId="49" fontId="59" fillId="0" borderId="17" xfId="5" applyNumberFormat="1" applyFont="1" applyFill="1" applyBorder="1" applyAlignment="1">
      <alignment horizontal="center"/>
    </xf>
    <xf numFmtId="0" fontId="59" fillId="0" borderId="17" xfId="5" applyFont="1" applyFill="1" applyBorder="1"/>
    <xf numFmtId="0" fontId="59" fillId="0" borderId="0" xfId="0" applyFont="1" applyFill="1" applyBorder="1" applyAlignment="1">
      <alignment horizontal="center"/>
    </xf>
    <xf numFmtId="22" fontId="59" fillId="0" borderId="0" xfId="5" applyNumberFormat="1" applyFont="1" applyFill="1" applyBorder="1" applyAlignment="1">
      <alignment horizontal="center"/>
    </xf>
    <xf numFmtId="49" fontId="59" fillId="0" borderId="3" xfId="5" applyNumberFormat="1" applyFont="1" applyFill="1" applyBorder="1" applyAlignment="1">
      <alignment horizontal="center"/>
    </xf>
    <xf numFmtId="49" fontId="59" fillId="0" borderId="0" xfId="5" applyNumberFormat="1" applyFont="1" applyFill="1" applyBorder="1" applyAlignment="1">
      <alignment horizontal="center"/>
    </xf>
    <xf numFmtId="49" fontId="59" fillId="0" borderId="3" xfId="5" applyNumberFormat="1" applyFont="1" applyFill="1" applyBorder="1" applyAlignment="1">
      <alignment horizontal="center"/>
    </xf>
    <xf numFmtId="166" fontId="59" fillId="0" borderId="0" xfId="5" applyNumberFormat="1" applyFont="1" applyFill="1" applyBorder="1" applyAlignment="1">
      <alignment vertical="center"/>
    </xf>
    <xf numFmtId="165" fontId="58" fillId="0" borderId="0" xfId="861" applyFont="1" applyFill="1" applyBorder="1" applyAlignment="1">
      <alignment horizontal="right"/>
    </xf>
    <xf numFmtId="49" fontId="58" fillId="0" borderId="3" xfId="5" applyNumberFormat="1" applyFont="1" applyFill="1" applyBorder="1" applyAlignment="1">
      <alignment horizontal="left" wrapText="1"/>
    </xf>
    <xf numFmtId="1" fontId="58" fillId="0" borderId="0" xfId="5" applyNumberFormat="1" applyFont="1" applyFill="1" applyBorder="1" applyAlignment="1">
      <alignment horizontal="center"/>
    </xf>
    <xf numFmtId="49" fontId="58" fillId="0" borderId="0" xfId="5" applyNumberFormat="1" applyFont="1" applyFill="1" applyBorder="1" applyAlignment="1">
      <alignment horizontal="center"/>
    </xf>
    <xf numFmtId="22" fontId="58" fillId="0" borderId="0" xfId="5" applyNumberFormat="1" applyFont="1" applyFill="1" applyBorder="1"/>
    <xf numFmtId="49" fontId="59" fillId="0" borderId="3" xfId="5" applyNumberFormat="1" applyFont="1" applyFill="1" applyBorder="1" applyAlignment="1">
      <alignment horizontal="center"/>
    </xf>
    <xf numFmtId="49" fontId="59" fillId="0" borderId="1" xfId="5" applyNumberFormat="1" applyFont="1" applyFill="1" applyBorder="1" applyAlignment="1">
      <alignment horizontal="center"/>
    </xf>
    <xf numFmtId="0" fontId="61" fillId="0" borderId="4" xfId="0" applyFont="1" applyFill="1" applyBorder="1" applyAlignment="1">
      <alignment horizontal="center" vertical="center"/>
    </xf>
    <xf numFmtId="1" fontId="65" fillId="0" borderId="0" xfId="0" applyNumberFormat="1" applyFont="1" applyFill="1"/>
    <xf numFmtId="1" fontId="68" fillId="0" borderId="0" xfId="0" applyNumberFormat="1" applyFont="1" applyFill="1" applyBorder="1"/>
    <xf numFmtId="0" fontId="64" fillId="0" borderId="17" xfId="0" applyFont="1" applyFill="1" applyBorder="1" applyAlignment="1">
      <alignment horizontal="right"/>
    </xf>
    <xf numFmtId="0" fontId="61" fillId="0" borderId="4" xfId="0" applyFont="1" applyFill="1" applyBorder="1" applyAlignment="1">
      <alignment horizontal="center"/>
    </xf>
    <xf numFmtId="0" fontId="69" fillId="0" borderId="4" xfId="0" applyFont="1" applyFill="1" applyBorder="1" applyAlignment="1">
      <alignment horizontal="center"/>
    </xf>
    <xf numFmtId="0" fontId="65" fillId="0" borderId="17" xfId="0" applyFont="1" applyFill="1" applyBorder="1"/>
    <xf numFmtId="0" fontId="58" fillId="0" borderId="17" xfId="0" applyFont="1" applyFill="1" applyBorder="1"/>
    <xf numFmtId="0" fontId="59" fillId="0" borderId="4" xfId="0" applyFont="1" applyFill="1" applyBorder="1" applyAlignment="1">
      <alignment horizontal="center" vertical="center"/>
    </xf>
    <xf numFmtId="0" fontId="58" fillId="0" borderId="4" xfId="0" applyFont="1" applyFill="1" applyBorder="1" applyAlignment="1">
      <alignment horizontal="center" vertical="center"/>
    </xf>
    <xf numFmtId="0" fontId="59" fillId="0" borderId="17" xfId="102" applyFont="1" applyFill="1" applyBorder="1" applyAlignment="1"/>
    <xf numFmtId="172" fontId="63" fillId="0" borderId="3" xfId="0" applyNumberFormat="1" applyFont="1" applyFill="1" applyBorder="1"/>
    <xf numFmtId="0" fontId="59" fillId="0" borderId="15" xfId="102" applyFont="1" applyFill="1" applyBorder="1" applyAlignment="1">
      <alignment horizontal="center" vertical="center" wrapText="1"/>
    </xf>
    <xf numFmtId="49" fontId="59" fillId="0" borderId="15" xfId="102" applyNumberFormat="1" applyFont="1" applyFill="1" applyBorder="1" applyAlignment="1">
      <alignment horizontal="center" vertical="center" wrapText="1"/>
    </xf>
    <xf numFmtId="0" fontId="59" fillId="0" borderId="15" xfId="5" applyFont="1" applyFill="1" applyBorder="1" applyAlignment="1">
      <alignment horizontal="center" vertical="center" wrapText="1"/>
    </xf>
    <xf numFmtId="0" fontId="70" fillId="0" borderId="0" xfId="0" applyFont="1" applyFill="1" applyAlignment="1">
      <alignment vertical="center"/>
    </xf>
    <xf numFmtId="0" fontId="58" fillId="0" borderId="3" xfId="0" applyFont="1" applyFill="1" applyBorder="1" applyAlignment="1">
      <alignment horizontal="center" vertical="center" wrapText="1"/>
    </xf>
    <xf numFmtId="1" fontId="59" fillId="0" borderId="3" xfId="5" quotePrefix="1" applyNumberFormat="1" applyFont="1" applyFill="1" applyBorder="1"/>
    <xf numFmtId="49" fontId="59" fillId="0" borderId="3" xfId="5" quotePrefix="1" applyNumberFormat="1" applyFont="1" applyFill="1" applyBorder="1" applyAlignment="1"/>
    <xf numFmtId="49" fontId="59" fillId="0" borderId="3" xfId="5" quotePrefix="1" applyNumberFormat="1" applyFont="1" applyFill="1" applyBorder="1" applyAlignment="1">
      <alignment horizontal="center"/>
    </xf>
    <xf numFmtId="49" fontId="59" fillId="0" borderId="0" xfId="102" applyNumberFormat="1" applyFont="1" applyFill="1" applyBorder="1" applyAlignment="1">
      <alignment horizontal="center" vertical="center"/>
    </xf>
    <xf numFmtId="3" fontId="59" fillId="0" borderId="3" xfId="861" applyNumberFormat="1" applyFont="1" applyFill="1" applyBorder="1" applyAlignment="1">
      <alignment horizontal="right"/>
    </xf>
    <xf numFmtId="3" fontId="59" fillId="0" borderId="0" xfId="861" applyNumberFormat="1" applyFont="1" applyFill="1" applyBorder="1" applyAlignment="1">
      <alignment horizontal="right"/>
    </xf>
    <xf numFmtId="3" fontId="59" fillId="0" borderId="0" xfId="861" applyNumberFormat="1" applyFont="1" applyFill="1" applyBorder="1"/>
    <xf numFmtId="3" fontId="58" fillId="0" borderId="3" xfId="861" applyNumberFormat="1" applyFont="1" applyFill="1" applyBorder="1" applyAlignment="1">
      <alignment horizontal="right"/>
    </xf>
    <xf numFmtId="3" fontId="58" fillId="0" borderId="0" xfId="861" applyNumberFormat="1" applyFont="1" applyFill="1" applyBorder="1" applyAlignment="1">
      <alignment horizontal="right" vertical="center"/>
    </xf>
    <xf numFmtId="3" fontId="58" fillId="0" borderId="3" xfId="861" applyNumberFormat="1" applyFont="1" applyFill="1" applyBorder="1" applyAlignment="1">
      <alignment horizontal="right" vertical="center"/>
    </xf>
    <xf numFmtId="3" fontId="58" fillId="0" borderId="0" xfId="861" applyNumberFormat="1" applyFont="1" applyFill="1" applyBorder="1"/>
    <xf numFmtId="3" fontId="59" fillId="0" borderId="0" xfId="861" applyNumberFormat="1" applyFont="1" applyFill="1" applyBorder="1" applyAlignment="1">
      <alignment horizontal="right" vertical="center"/>
    </xf>
    <xf numFmtId="3" fontId="59" fillId="0" borderId="3" xfId="861" applyNumberFormat="1" applyFont="1" applyFill="1" applyBorder="1" applyAlignment="1">
      <alignment horizontal="right" vertical="center"/>
    </xf>
    <xf numFmtId="3" fontId="58" fillId="0" borderId="0" xfId="861" applyNumberFormat="1" applyFont="1" applyFill="1" applyBorder="1" applyAlignment="1">
      <alignment horizontal="right"/>
    </xf>
    <xf numFmtId="3" fontId="59" fillId="0" borderId="0" xfId="5" applyNumberFormat="1" applyFont="1" applyFill="1" applyBorder="1"/>
    <xf numFmtId="3" fontId="58" fillId="0" borderId="0" xfId="5" applyNumberFormat="1" applyFont="1" applyFill="1" applyBorder="1"/>
    <xf numFmtId="3" fontId="58" fillId="0" borderId="0" xfId="861" applyNumberFormat="1" applyFont="1" applyFill="1" applyBorder="1" applyAlignment="1">
      <alignment vertical="center"/>
    </xf>
    <xf numFmtId="3" fontId="59" fillId="0" borderId="3" xfId="861" applyNumberFormat="1" applyFont="1" applyFill="1" applyBorder="1" applyAlignment="1"/>
    <xf numFmtId="3" fontId="59" fillId="0" borderId="0" xfId="861" applyNumberFormat="1" applyFont="1" applyFill="1" applyBorder="1" applyAlignment="1"/>
    <xf numFmtId="3" fontId="58" fillId="0" borderId="3" xfId="861" applyNumberFormat="1" applyFont="1" applyFill="1" applyBorder="1" applyAlignment="1"/>
    <xf numFmtId="3" fontId="58" fillId="0" borderId="0" xfId="861" applyNumberFormat="1" applyFont="1" applyFill="1" applyBorder="1" applyAlignment="1"/>
    <xf numFmtId="3" fontId="59" fillId="0" borderId="3" xfId="861" applyNumberFormat="1" applyFont="1" applyFill="1" applyBorder="1"/>
    <xf numFmtId="3" fontId="58" fillId="0" borderId="3" xfId="861" applyNumberFormat="1" applyFont="1" applyFill="1" applyBorder="1"/>
    <xf numFmtId="0" fontId="59" fillId="0" borderId="0" xfId="102" applyFont="1" applyFill="1" applyBorder="1" applyAlignment="1">
      <alignment horizontal="right"/>
    </xf>
    <xf numFmtId="1" fontId="62" fillId="0" borderId="0" xfId="861" applyNumberFormat="1" applyFont="1" applyFill="1"/>
    <xf numFmtId="3" fontId="63" fillId="0" borderId="3" xfId="861" applyNumberFormat="1" applyFont="1" applyFill="1" applyBorder="1"/>
    <xf numFmtId="3" fontId="62" fillId="0" borderId="0" xfId="0" applyNumberFormat="1" applyFont="1" applyFill="1"/>
    <xf numFmtId="3" fontId="71" fillId="0" borderId="0" xfId="0" applyNumberFormat="1" applyFont="1" applyFill="1"/>
    <xf numFmtId="22" fontId="59" fillId="0" borderId="0" xfId="5" applyNumberFormat="1" applyFont="1" applyFill="1" applyBorder="1" applyAlignment="1">
      <alignment horizontal="center"/>
    </xf>
    <xf numFmtId="1" fontId="59" fillId="0" borderId="0" xfId="5" applyNumberFormat="1" applyFont="1" applyFill="1" applyBorder="1" applyAlignment="1">
      <alignment horizontal="center"/>
    </xf>
    <xf numFmtId="49" fontId="59" fillId="0" borderId="0" xfId="5" applyNumberFormat="1" applyFont="1" applyFill="1" applyBorder="1" applyAlignment="1">
      <alignment horizontal="center"/>
    </xf>
    <xf numFmtId="49" fontId="59" fillId="0" borderId="0" xfId="102" applyNumberFormat="1" applyFont="1" applyFill="1" applyBorder="1" applyAlignment="1">
      <alignment horizontal="center" vertical="center"/>
    </xf>
    <xf numFmtId="0" fontId="59" fillId="0" borderId="0" xfId="5" applyFont="1" applyFill="1" applyBorder="1" applyAlignment="1">
      <alignment horizontal="center"/>
    </xf>
    <xf numFmtId="0" fontId="58" fillId="0" borderId="0" xfId="102" applyFont="1" applyFill="1" applyBorder="1" applyAlignment="1"/>
    <xf numFmtId="0" fontId="0" fillId="0" borderId="0" xfId="0" applyBorder="1" applyAlignment="1"/>
    <xf numFmtId="22" fontId="58" fillId="0" borderId="0" xfId="5" applyNumberFormat="1" applyFont="1" applyFill="1" applyBorder="1" applyAlignment="1"/>
    <xf numFmtId="0" fontId="59" fillId="0" borderId="3" xfId="0" applyFont="1" applyFill="1" applyBorder="1" applyAlignment="1">
      <alignment horizontal="center"/>
    </xf>
    <xf numFmtId="0" fontId="58" fillId="0" borderId="3" xfId="0" applyFont="1" applyFill="1" applyBorder="1" applyAlignment="1">
      <alignment horizontal="right"/>
    </xf>
    <xf numFmtId="0" fontId="58" fillId="0" borderId="3" xfId="0" applyFont="1" applyFill="1" applyBorder="1" applyAlignment="1">
      <alignment horizontal="center" vertical="center" wrapText="1"/>
    </xf>
    <xf numFmtId="22" fontId="59" fillId="0" borderId="4" xfId="5" applyNumberFormat="1" applyFont="1" applyFill="1" applyBorder="1" applyAlignment="1"/>
    <xf numFmtId="1" fontId="59" fillId="0" borderId="4" xfId="5" applyNumberFormat="1" applyFont="1" applyFill="1" applyBorder="1" applyAlignment="1"/>
    <xf numFmtId="2" fontId="62" fillId="0" borderId="0" xfId="0" applyNumberFormat="1" applyFont="1" applyFill="1"/>
    <xf numFmtId="0" fontId="59" fillId="0" borderId="3" xfId="0" applyFont="1" applyFill="1" applyBorder="1" applyAlignment="1">
      <alignment horizontal="center"/>
    </xf>
    <xf numFmtId="0" fontId="59" fillId="0" borderId="3" xfId="5" applyFont="1" applyFill="1" applyBorder="1" applyAlignment="1">
      <alignment horizontal="center"/>
    </xf>
    <xf numFmtId="49" fontId="59" fillId="0" borderId="0" xfId="102" applyNumberFormat="1" applyFont="1" applyFill="1" applyBorder="1" applyAlignment="1">
      <alignment horizontal="center" vertical="center"/>
    </xf>
    <xf numFmtId="0" fontId="59" fillId="0" borderId="0" xfId="5" applyFont="1" applyFill="1" applyBorder="1" applyAlignment="1">
      <alignment horizontal="center"/>
    </xf>
    <xf numFmtId="49" fontId="59" fillId="0" borderId="3" xfId="102" applyNumberFormat="1" applyFont="1" applyFill="1" applyBorder="1" applyAlignment="1">
      <alignment horizontal="center"/>
    </xf>
    <xf numFmtId="49" fontId="59" fillId="0" borderId="0" xfId="102" applyNumberFormat="1" applyFont="1" applyFill="1" applyBorder="1" applyAlignment="1">
      <alignment horizontal="center"/>
    </xf>
    <xf numFmtId="0" fontId="59" fillId="0" borderId="0" xfId="102" applyFont="1" applyFill="1" applyBorder="1" applyAlignment="1">
      <alignment horizontal="center" vertical="center"/>
    </xf>
    <xf numFmtId="0" fontId="59" fillId="0" borderId="17" xfId="0" applyFont="1" applyFill="1" applyBorder="1" applyAlignment="1">
      <alignment horizontal="center"/>
    </xf>
    <xf numFmtId="49" fontId="59" fillId="0" borderId="4" xfId="5" applyNumberFormat="1" applyFont="1" applyFill="1" applyBorder="1" applyAlignment="1"/>
    <xf numFmtId="0" fontId="59" fillId="0" borderId="3" xfId="102" applyFont="1" applyFill="1" applyBorder="1" applyAlignment="1">
      <alignment horizontal="center"/>
    </xf>
    <xf numFmtId="0" fontId="0" fillId="0" borderId="0" xfId="0" applyBorder="1" applyAlignment="1">
      <alignment vertical="center"/>
    </xf>
    <xf numFmtId="0" fontId="59" fillId="0" borderId="0" xfId="0" applyFont="1" applyFill="1" applyBorder="1" applyAlignment="1">
      <alignment vertical="center"/>
    </xf>
    <xf numFmtId="49" fontId="59" fillId="0" borderId="4" xfId="102" applyNumberFormat="1" applyFont="1" applyFill="1" applyBorder="1" applyAlignment="1">
      <alignment vertical="center"/>
    </xf>
    <xf numFmtId="0" fontId="72" fillId="0" borderId="2" xfId="866" applyFont="1" applyFill="1" applyBorder="1"/>
    <xf numFmtId="0" fontId="72" fillId="0" borderId="2" xfId="866" applyFont="1" applyFill="1" applyBorder="1" applyAlignment="1" applyProtection="1">
      <alignment horizontal="left"/>
    </xf>
    <xf numFmtId="0" fontId="72" fillId="0" borderId="2" xfId="866" applyFont="1" applyFill="1" applyBorder="1" applyAlignment="1" applyProtection="1"/>
    <xf numFmtId="0" fontId="72" fillId="0" borderId="3" xfId="866" applyFont="1" applyFill="1" applyBorder="1" applyAlignment="1" applyProtection="1"/>
    <xf numFmtId="0" fontId="59" fillId="0" borderId="4" xfId="0" applyFont="1" applyFill="1" applyBorder="1" applyAlignment="1">
      <alignment horizontal="center"/>
    </xf>
    <xf numFmtId="0" fontId="59" fillId="0" borderId="3" xfId="0" applyFont="1" applyFill="1" applyBorder="1" applyAlignment="1">
      <alignment horizontal="center" vertical="center"/>
    </xf>
    <xf numFmtId="49" fontId="59" fillId="0" borderId="4" xfId="5" applyNumberFormat="1" applyFont="1" applyFill="1" applyBorder="1" applyAlignment="1">
      <alignment horizontal="left"/>
    </xf>
    <xf numFmtId="49" fontId="59" fillId="0" borderId="0" xfId="5" applyNumberFormat="1" applyFont="1" applyFill="1" applyBorder="1" applyAlignment="1">
      <alignment horizontal="left"/>
    </xf>
    <xf numFmtId="0" fontId="59" fillId="0" borderId="4" xfId="5" applyFont="1" applyFill="1" applyBorder="1" applyAlignment="1">
      <alignment horizontal="left"/>
    </xf>
    <xf numFmtId="0" fontId="59" fillId="0" borderId="0" xfId="5" applyFont="1" applyFill="1" applyBorder="1" applyAlignment="1">
      <alignment horizontal="left"/>
    </xf>
    <xf numFmtId="0" fontId="59" fillId="0" borderId="3" xfId="0" applyFont="1" applyFill="1" applyBorder="1" applyAlignment="1">
      <alignment horizontal="center" vertical="center"/>
    </xf>
    <xf numFmtId="0" fontId="58" fillId="0" borderId="3" xfId="0" applyFont="1" applyFill="1" applyBorder="1" applyAlignment="1">
      <alignment horizontal="center" vertical="center" wrapText="1"/>
    </xf>
    <xf numFmtId="0" fontId="58" fillId="0" borderId="0" xfId="0" applyFont="1" applyFill="1" applyBorder="1" applyAlignment="1">
      <alignment horizontal="left"/>
    </xf>
    <xf numFmtId="0" fontId="58" fillId="0" borderId="3" xfId="5" applyFont="1" applyFill="1" applyBorder="1" applyAlignment="1">
      <alignment horizontal="left"/>
    </xf>
    <xf numFmtId="0" fontId="72" fillId="0" borderId="3" xfId="866" applyFont="1" applyBorder="1"/>
    <xf numFmtId="0" fontId="75" fillId="0" borderId="0" xfId="866" applyFont="1" applyFill="1" applyBorder="1" applyAlignment="1">
      <alignment horizontal="left"/>
    </xf>
    <xf numFmtId="0" fontId="75" fillId="0" borderId="0" xfId="866" applyFont="1" applyFill="1"/>
    <xf numFmtId="0" fontId="70" fillId="0" borderId="0" xfId="0" applyFont="1" applyBorder="1" applyAlignment="1">
      <alignment vertical="center"/>
    </xf>
    <xf numFmtId="49" fontId="58" fillId="0" borderId="3" xfId="102" applyNumberFormat="1" applyFont="1" applyFill="1" applyBorder="1" applyAlignment="1"/>
    <xf numFmtId="0" fontId="67" fillId="0" borderId="3" xfId="0" applyFont="1" applyFill="1" applyBorder="1" applyAlignment="1">
      <alignment horizontal="left"/>
    </xf>
    <xf numFmtId="0" fontId="66" fillId="0" borderId="3" xfId="0" applyFont="1" applyFill="1" applyBorder="1" applyAlignment="1">
      <alignment horizontal="left"/>
    </xf>
    <xf numFmtId="1" fontId="58" fillId="0" borderId="3" xfId="0" applyNumberFormat="1" applyFont="1" applyFill="1" applyBorder="1" applyAlignment="1">
      <alignment horizontal="left"/>
    </xf>
    <xf numFmtId="1" fontId="58" fillId="0" borderId="3" xfId="0" applyNumberFormat="1" applyFont="1" applyFill="1" applyBorder="1" applyAlignment="1" applyProtection="1">
      <alignment horizontal="left"/>
    </xf>
    <xf numFmtId="1" fontId="59" fillId="0" borderId="3" xfId="0" applyNumberFormat="1" applyFont="1" applyFill="1" applyBorder="1" applyAlignment="1">
      <alignment horizontal="left"/>
    </xf>
    <xf numFmtId="1" fontId="59" fillId="0" borderId="3" xfId="5" applyNumberFormat="1" applyFont="1" applyFill="1" applyBorder="1" applyAlignment="1">
      <alignment horizontal="left"/>
    </xf>
    <xf numFmtId="1" fontId="58" fillId="0" borderId="0" xfId="5" applyNumberFormat="1" applyFont="1" applyFill="1" applyBorder="1" applyAlignment="1">
      <alignment horizontal="left"/>
    </xf>
    <xf numFmtId="1" fontId="59" fillId="0" borderId="4" xfId="5" applyNumberFormat="1" applyFont="1" applyFill="1" applyBorder="1" applyAlignment="1">
      <alignment horizontal="left"/>
    </xf>
    <xf numFmtId="0" fontId="59" fillId="0" borderId="15" xfId="102" applyFont="1" applyFill="1" applyBorder="1" applyAlignment="1">
      <alignment horizontal="left" vertical="center" wrapText="1"/>
    </xf>
    <xf numFmtId="1" fontId="59" fillId="0" borderId="1" xfId="5" applyNumberFormat="1" applyFont="1" applyFill="1" applyBorder="1" applyAlignment="1">
      <alignment horizontal="left"/>
    </xf>
    <xf numFmtId="1" fontId="58" fillId="0" borderId="3" xfId="5" applyNumberFormat="1" applyFont="1" applyFill="1" applyBorder="1" applyAlignment="1">
      <alignment horizontal="left"/>
    </xf>
    <xf numFmtId="49" fontId="59" fillId="0" borderId="1" xfId="5" applyNumberFormat="1" applyFont="1" applyFill="1" applyBorder="1" applyAlignment="1">
      <alignment horizontal="left"/>
    </xf>
    <xf numFmtId="49" fontId="59" fillId="0" borderId="15" xfId="102" applyNumberFormat="1" applyFont="1" applyFill="1" applyBorder="1" applyAlignment="1">
      <alignment horizontal="left" vertical="center" wrapText="1"/>
    </xf>
    <xf numFmtId="0" fontId="59" fillId="0" borderId="15" xfId="5" applyFont="1" applyFill="1" applyBorder="1" applyAlignment="1">
      <alignment horizontal="left" vertical="center" wrapText="1"/>
    </xf>
    <xf numFmtId="22" fontId="59" fillId="0" borderId="4" xfId="5" applyNumberFormat="1" applyFont="1" applyFill="1" applyBorder="1" applyAlignment="1">
      <alignment horizontal="left"/>
    </xf>
    <xf numFmtId="49" fontId="59" fillId="0" borderId="4" xfId="102" applyNumberFormat="1" applyFont="1" applyFill="1" applyBorder="1" applyAlignment="1">
      <alignment horizontal="left" vertical="center"/>
    </xf>
    <xf numFmtId="49" fontId="60" fillId="0" borderId="3" xfId="102" applyNumberFormat="1" applyFont="1" applyFill="1" applyBorder="1" applyAlignment="1">
      <alignment horizontal="left"/>
    </xf>
    <xf numFmtId="0" fontId="59" fillId="0" borderId="0" xfId="0" applyFont="1" applyFill="1" applyBorder="1" applyAlignment="1">
      <alignment horizontal="left"/>
    </xf>
    <xf numFmtId="1" fontId="58" fillId="0" borderId="0" xfId="5" applyNumberFormat="1" applyFont="1" applyFill="1" applyBorder="1" applyAlignment="1">
      <alignment horizontal="left" vertical="center"/>
    </xf>
    <xf numFmtId="1" fontId="60" fillId="0" borderId="0" xfId="0" applyNumberFormat="1" applyFont="1" applyFill="1" applyBorder="1" applyAlignment="1">
      <alignment horizontal="left"/>
    </xf>
    <xf numFmtId="1" fontId="58" fillId="0" borderId="3" xfId="5" applyNumberFormat="1" applyFont="1" applyFill="1" applyBorder="1" applyAlignment="1">
      <alignment horizontal="left" vertical="center"/>
    </xf>
    <xf numFmtId="1" fontId="59" fillId="0" borderId="3" xfId="5" applyNumberFormat="1" applyFont="1" applyFill="1" applyBorder="1" applyAlignment="1">
      <alignment horizontal="left" vertical="center"/>
    </xf>
    <xf numFmtId="0" fontId="59" fillId="0" borderId="1" xfId="102" applyFont="1" applyFill="1" applyBorder="1" applyAlignment="1">
      <alignment horizontal="left"/>
    </xf>
    <xf numFmtId="0" fontId="76" fillId="0" borderId="3" xfId="0" applyFont="1" applyFill="1" applyBorder="1" applyAlignment="1">
      <alignment horizontal="left"/>
    </xf>
    <xf numFmtId="3" fontId="58" fillId="0" borderId="3" xfId="0" applyNumberFormat="1" applyFont="1" applyFill="1" applyBorder="1"/>
    <xf numFmtId="0" fontId="58" fillId="0" borderId="0" xfId="0" applyFont="1" applyFill="1"/>
    <xf numFmtId="0" fontId="58" fillId="0" borderId="4" xfId="0" applyFont="1" applyFill="1" applyBorder="1" applyAlignment="1">
      <alignment horizontal="center"/>
    </xf>
    <xf numFmtId="0" fontId="59" fillId="0" borderId="3" xfId="0" applyFont="1" applyFill="1" applyBorder="1" applyAlignment="1">
      <alignment horizontal="right"/>
    </xf>
    <xf numFmtId="0" fontId="59" fillId="0" borderId="3" xfId="0" applyFont="1" applyFill="1" applyBorder="1" applyAlignment="1">
      <alignment horizontal="left"/>
    </xf>
    <xf numFmtId="0" fontId="58" fillId="0" borderId="0" xfId="0" applyFont="1" applyFill="1" applyBorder="1" applyAlignment="1">
      <alignment horizontal="right"/>
    </xf>
    <xf numFmtId="0" fontId="58" fillId="0" borderId="0" xfId="0" applyFont="1" applyFill="1" applyAlignment="1">
      <alignment horizontal="right"/>
    </xf>
    <xf numFmtId="1" fontId="77" fillId="0" borderId="0" xfId="0" applyNumberFormat="1" applyFont="1" applyFill="1" applyBorder="1" applyAlignment="1">
      <alignment horizontal="center" vertical="center"/>
    </xf>
    <xf numFmtId="0" fontId="59" fillId="0" borderId="0" xfId="0" applyFont="1" applyFill="1"/>
    <xf numFmtId="0" fontId="59" fillId="0" borderId="17" xfId="0" applyFont="1" applyFill="1" applyBorder="1" applyAlignment="1">
      <alignment horizontal="right"/>
    </xf>
    <xf numFmtId="0" fontId="59" fillId="0" borderId="17" xfId="0" applyFont="1" applyFill="1" applyBorder="1" applyAlignment="1">
      <alignment horizontal="center" vertical="center"/>
    </xf>
    <xf numFmtId="0" fontId="58" fillId="0" borderId="5" xfId="0" applyFont="1" applyFill="1" applyBorder="1" applyAlignment="1">
      <alignment horizontal="right"/>
    </xf>
    <xf numFmtId="0" fontId="58" fillId="0" borderId="5" xfId="0" applyFont="1" applyFill="1" applyBorder="1"/>
    <xf numFmtId="1" fontId="58" fillId="0" borderId="5" xfId="0" applyNumberFormat="1" applyFont="1" applyFill="1" applyBorder="1"/>
    <xf numFmtId="0" fontId="58" fillId="0" borderId="0" xfId="0" applyFont="1" applyFill="1" applyBorder="1" applyAlignment="1"/>
    <xf numFmtId="1" fontId="58" fillId="0" borderId="0" xfId="0" applyNumberFormat="1" applyFont="1" applyFill="1" applyBorder="1" applyAlignment="1"/>
    <xf numFmtId="0" fontId="58" fillId="0" borderId="5" xfId="0" applyFont="1" applyFill="1" applyBorder="1" applyAlignment="1"/>
    <xf numFmtId="1" fontId="58" fillId="0" borderId="0" xfId="0" applyNumberFormat="1" applyFont="1" applyFill="1"/>
    <xf numFmtId="1" fontId="59" fillId="0" borderId="0" xfId="0" applyNumberFormat="1" applyFont="1" applyFill="1"/>
    <xf numFmtId="0" fontId="78" fillId="0" borderId="4" xfId="5" applyFont="1" applyFill="1" applyBorder="1" applyAlignment="1">
      <alignment horizontal="center"/>
    </xf>
    <xf numFmtId="0" fontId="79" fillId="0" borderId="4" xfId="5" applyFont="1" applyFill="1" applyBorder="1" applyAlignment="1">
      <alignment horizontal="center"/>
    </xf>
    <xf numFmtId="3" fontId="59" fillId="0" borderId="17" xfId="0" applyNumberFormat="1" applyFont="1" applyFill="1" applyBorder="1" applyAlignment="1">
      <alignment horizontal="center" vertical="center"/>
    </xf>
    <xf numFmtId="3" fontId="59" fillId="0" borderId="3" xfId="0" applyNumberFormat="1" applyFont="1" applyFill="1" applyBorder="1" applyAlignment="1">
      <alignment horizontal="center" vertical="center"/>
    </xf>
    <xf numFmtId="49" fontId="59" fillId="0" borderId="4" xfId="102" applyNumberFormat="1" applyFont="1" applyFill="1" applyBorder="1" applyAlignment="1">
      <alignment horizontal="left"/>
    </xf>
    <xf numFmtId="0" fontId="59" fillId="0" borderId="3" xfId="0" applyFont="1" applyFill="1" applyBorder="1" applyAlignment="1">
      <alignment horizontal="left" vertical="center" wrapText="1"/>
    </xf>
    <xf numFmtId="0" fontId="59" fillId="0" borderId="17" xfId="0" applyFont="1" applyFill="1" applyBorder="1" applyAlignment="1">
      <alignment horizontal="left" vertical="center" wrapText="1"/>
    </xf>
    <xf numFmtId="0" fontId="80" fillId="0" borderId="3" xfId="0" applyFont="1" applyFill="1" applyBorder="1" applyAlignment="1">
      <alignment horizontal="left"/>
    </xf>
    <xf numFmtId="0" fontId="81" fillId="0" borderId="3" xfId="0" applyFont="1" applyFill="1" applyBorder="1" applyAlignment="1">
      <alignment horizontal="center"/>
    </xf>
    <xf numFmtId="0" fontId="80" fillId="0" borderId="3" xfId="0" applyFont="1" applyFill="1" applyBorder="1" applyAlignment="1">
      <alignment horizontal="left" indent="3"/>
    </xf>
    <xf numFmtId="0" fontId="82" fillId="0" borderId="3" xfId="0" applyFont="1" applyFill="1" applyBorder="1" applyAlignment="1">
      <alignment horizontal="center" vertical="center"/>
    </xf>
    <xf numFmtId="0" fontId="80" fillId="0" borderId="3" xfId="0" applyFont="1" applyFill="1" applyBorder="1" applyAlignment="1">
      <alignment horizontal="left" indent="6"/>
    </xf>
    <xf numFmtId="49" fontId="80" fillId="0" borderId="3" xfId="0" applyNumberFormat="1" applyFont="1" applyFill="1" applyBorder="1" applyAlignment="1">
      <alignment horizontal="left"/>
    </xf>
    <xf numFmtId="49" fontId="80" fillId="0" borderId="17" xfId="0" applyNumberFormat="1" applyFont="1" applyFill="1" applyBorder="1" applyAlignment="1">
      <alignment horizontal="left"/>
    </xf>
    <xf numFmtId="49" fontId="59" fillId="0" borderId="0" xfId="5" applyNumberFormat="1" applyFont="1" applyFill="1" applyBorder="1" applyAlignment="1">
      <alignment horizontal="center"/>
    </xf>
    <xf numFmtId="22" fontId="59" fillId="0" borderId="0" xfId="5" applyNumberFormat="1" applyFont="1" applyFill="1" applyBorder="1" applyAlignment="1">
      <alignment horizontal="center"/>
    </xf>
    <xf numFmtId="49" fontId="59" fillId="0" borderId="3" xfId="102" applyNumberFormat="1" applyFont="1" applyFill="1" applyBorder="1" applyAlignment="1">
      <alignment horizontal="center" vertical="center"/>
    </xf>
    <xf numFmtId="0" fontId="59" fillId="0" borderId="3" xfId="102" applyFont="1" applyFill="1" applyBorder="1" applyAlignment="1">
      <alignment horizontal="center" vertical="center"/>
    </xf>
    <xf numFmtId="0" fontId="59" fillId="0" borderId="3" xfId="0" applyFont="1" applyFill="1" applyBorder="1" applyAlignment="1">
      <alignment horizontal="center" vertical="center"/>
    </xf>
    <xf numFmtId="0" fontId="58" fillId="0" borderId="3" xfId="0" applyFont="1" applyFill="1" applyBorder="1" applyAlignment="1">
      <alignment horizontal="right"/>
    </xf>
    <xf numFmtId="49" fontId="59" fillId="0" borderId="0" xfId="5" applyNumberFormat="1" applyFont="1" applyFill="1" applyBorder="1" applyAlignment="1">
      <alignment horizontal="center"/>
    </xf>
    <xf numFmtId="22" fontId="59" fillId="0" borderId="0" xfId="5" applyNumberFormat="1" applyFont="1" applyFill="1" applyBorder="1" applyAlignment="1">
      <alignment horizontal="center"/>
    </xf>
    <xf numFmtId="0" fontId="58" fillId="0" borderId="3" xfId="0" applyFont="1" applyFill="1" applyBorder="1" applyAlignment="1">
      <alignment horizontal="center" vertical="center" wrapText="1"/>
    </xf>
    <xf numFmtId="0" fontId="59" fillId="0" borderId="0" xfId="5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58" fillId="0" borderId="0" xfId="0" applyFont="1" applyFill="1" applyBorder="1" applyAlignment="1">
      <alignment horizontal="center"/>
    </xf>
    <xf numFmtId="22" fontId="58" fillId="0" borderId="0" xfId="5" applyNumberFormat="1" applyFont="1" applyFill="1" applyBorder="1" applyAlignment="1">
      <alignment horizontal="center"/>
    </xf>
    <xf numFmtId="0" fontId="74" fillId="0" borderId="3" xfId="863" applyFont="1" applyFill="1" applyBorder="1" applyAlignment="1">
      <alignment horizontal="center" vertical="center" wrapText="1"/>
    </xf>
    <xf numFmtId="0" fontId="74" fillId="0" borderId="17" xfId="863" applyFont="1" applyFill="1" applyBorder="1" applyAlignment="1">
      <alignment horizontal="center" vertical="center" wrapText="1"/>
    </xf>
    <xf numFmtId="0" fontId="81" fillId="0" borderId="0" xfId="1406" applyFont="1">
      <alignment vertical="center"/>
    </xf>
    <xf numFmtId="0" fontId="84" fillId="0" borderId="0" xfId="1406" applyFont="1">
      <alignment vertical="center"/>
    </xf>
    <xf numFmtId="0" fontId="59" fillId="0" borderId="3" xfId="0" applyFont="1" applyFill="1" applyBorder="1" applyAlignment="1">
      <alignment horizontal="center" vertical="center"/>
    </xf>
    <xf numFmtId="0" fontId="85" fillId="0" borderId="0" xfId="1406" applyFont="1">
      <alignment vertical="center"/>
    </xf>
    <xf numFmtId="0" fontId="66" fillId="0" borderId="0" xfId="1406" applyFont="1">
      <alignment vertical="center"/>
    </xf>
    <xf numFmtId="0" fontId="86" fillId="0" borderId="0" xfId="1406" applyFont="1">
      <alignment vertical="center"/>
    </xf>
    <xf numFmtId="49" fontId="67" fillId="0" borderId="20" xfId="1406" applyNumberFormat="1" applyFont="1" applyBorder="1" applyAlignment="1">
      <alignment horizontal="center" vertical="center"/>
    </xf>
    <xf numFmtId="49" fontId="59" fillId="0" borderId="22" xfId="102" applyNumberFormat="1" applyFont="1" applyBorder="1" applyAlignment="1">
      <alignment horizontal="center"/>
    </xf>
    <xf numFmtId="49" fontId="59" fillId="0" borderId="23" xfId="102" applyNumberFormat="1" applyFont="1" applyBorder="1" applyAlignment="1">
      <alignment horizontal="center"/>
    </xf>
    <xf numFmtId="49" fontId="67" fillId="0" borderId="24" xfId="1406" applyNumberFormat="1" applyFont="1" applyBorder="1">
      <alignment vertical="center"/>
    </xf>
    <xf numFmtId="49" fontId="67" fillId="0" borderId="25" xfId="1406" applyNumberFormat="1" applyFont="1" applyBorder="1">
      <alignment vertical="center"/>
    </xf>
    <xf numFmtId="0" fontId="66" fillId="0" borderId="24" xfId="1406" applyFont="1" applyBorder="1">
      <alignment vertical="center"/>
    </xf>
    <xf numFmtId="0" fontId="66" fillId="0" borderId="27" xfId="1406" applyFont="1" applyBorder="1" applyAlignment="1">
      <alignment horizontal="left" vertical="center"/>
    </xf>
    <xf numFmtId="0" fontId="67" fillId="0" borderId="24" xfId="1406" applyFont="1" applyBorder="1">
      <alignment vertical="center"/>
    </xf>
    <xf numFmtId="0" fontId="66" fillId="0" borderId="28" xfId="1406" applyFont="1" applyBorder="1">
      <alignment vertical="center"/>
    </xf>
    <xf numFmtId="49" fontId="67" fillId="0" borderId="30" xfId="1406" applyNumberFormat="1" applyFont="1" applyBorder="1">
      <alignment vertical="center"/>
    </xf>
    <xf numFmtId="173" fontId="66" fillId="0" borderId="31" xfId="1406" applyNumberFormat="1" applyFont="1" applyBorder="1" applyAlignment="1">
      <alignment horizontal="center" vertical="center"/>
    </xf>
    <xf numFmtId="174" fontId="66" fillId="0" borderId="0" xfId="1407" applyNumberFormat="1" applyFont="1" applyBorder="1">
      <alignment vertical="center"/>
    </xf>
    <xf numFmtId="49" fontId="67" fillId="0" borderId="33" xfId="1406" applyNumberFormat="1" applyFont="1" applyBorder="1" applyAlignment="1">
      <alignment horizontal="left" vertical="center"/>
    </xf>
    <xf numFmtId="49" fontId="59" fillId="0" borderId="0" xfId="102" applyNumberFormat="1" applyFont="1" applyAlignment="1">
      <alignment horizontal="center"/>
    </xf>
    <xf numFmtId="0" fontId="66" fillId="0" borderId="26" xfId="1406" applyFont="1" applyBorder="1" applyAlignment="1">
      <alignment horizontal="center" vertical="center"/>
    </xf>
    <xf numFmtId="173" fontId="66" fillId="0" borderId="32" xfId="1407" applyNumberFormat="1" applyFont="1" applyBorder="1" applyAlignment="1">
      <alignment horizontal="right" vertical="center"/>
    </xf>
    <xf numFmtId="173" fontId="66" fillId="0" borderId="0" xfId="1407" applyNumberFormat="1" applyFont="1" applyBorder="1">
      <alignment vertical="center"/>
    </xf>
    <xf numFmtId="173" fontId="66" fillId="0" borderId="5" xfId="1407" applyNumberFormat="1" applyFont="1" applyBorder="1">
      <alignment vertical="center"/>
    </xf>
    <xf numFmtId="173" fontId="66" fillId="0" borderId="29" xfId="1407" applyNumberFormat="1" applyFont="1" applyBorder="1">
      <alignment vertical="center"/>
    </xf>
    <xf numFmtId="173" fontId="66" fillId="0" borderId="34" xfId="1406" applyNumberFormat="1" applyFont="1" applyBorder="1" applyAlignment="1">
      <alignment horizontal="center" vertical="center"/>
    </xf>
    <xf numFmtId="173" fontId="66" fillId="0" borderId="35" xfId="1406" applyNumberFormat="1" applyFont="1" applyBorder="1" applyAlignment="1">
      <alignment horizontal="center" vertical="center"/>
    </xf>
    <xf numFmtId="173" fontId="66" fillId="0" borderId="36" xfId="1407" applyNumberFormat="1" applyFont="1" applyBorder="1" applyAlignment="1">
      <alignment horizontal="right" vertical="center"/>
    </xf>
    <xf numFmtId="173" fontId="66" fillId="0" borderId="0" xfId="1407" applyNumberFormat="1" applyFont="1" applyBorder="1" applyAlignment="1">
      <alignment horizontal="right" vertical="center"/>
    </xf>
    <xf numFmtId="173" fontId="66" fillId="0" borderId="37" xfId="1407" applyNumberFormat="1" applyFont="1" applyBorder="1" applyAlignment="1">
      <alignment horizontal="right" vertical="center"/>
    </xf>
    <xf numFmtId="173" fontId="66" fillId="0" borderId="5" xfId="1407" applyNumberFormat="1" applyFont="1" applyBorder="1" applyAlignment="1">
      <alignment horizontal="right" vertical="center"/>
    </xf>
    <xf numFmtId="173" fontId="66" fillId="0" borderId="38" xfId="1407" applyNumberFormat="1" applyFont="1" applyBorder="1" applyAlignment="1">
      <alignment horizontal="right" vertical="center"/>
    </xf>
    <xf numFmtId="173" fontId="66" fillId="0" borderId="29" xfId="1407" applyNumberFormat="1" applyFont="1" applyBorder="1" applyAlignment="1">
      <alignment horizontal="right" vertical="center"/>
    </xf>
    <xf numFmtId="0" fontId="81" fillId="0" borderId="18" xfId="0" applyFont="1" applyFill="1" applyBorder="1" applyAlignment="1">
      <alignment horizontal="center" vertical="center"/>
    </xf>
    <xf numFmtId="0" fontId="81" fillId="0" borderId="19" xfId="0" applyFont="1" applyFill="1" applyBorder="1" applyAlignment="1">
      <alignment horizontal="center" vertical="center"/>
    </xf>
    <xf numFmtId="0" fontId="81" fillId="0" borderId="17" xfId="0" applyFont="1" applyFill="1" applyBorder="1" applyAlignment="1">
      <alignment horizontal="center" vertical="center"/>
    </xf>
    <xf numFmtId="0" fontId="73" fillId="0" borderId="3" xfId="863" applyFont="1" applyFill="1" applyBorder="1" applyAlignment="1">
      <alignment horizontal="center" vertical="center"/>
    </xf>
    <xf numFmtId="0" fontId="74" fillId="0" borderId="3" xfId="863" applyFont="1" applyFill="1" applyBorder="1" applyAlignment="1">
      <alignment horizontal="center" vertical="center" wrapText="1"/>
    </xf>
    <xf numFmtId="0" fontId="74" fillId="0" borderId="3" xfId="863" applyNumberFormat="1" applyFont="1" applyFill="1" applyBorder="1" applyAlignment="1">
      <alignment horizontal="center" vertical="center"/>
    </xf>
    <xf numFmtId="0" fontId="74" fillId="0" borderId="18" xfId="863" applyFont="1" applyFill="1" applyBorder="1" applyAlignment="1">
      <alignment horizontal="center" vertical="center" wrapText="1"/>
    </xf>
    <xf numFmtId="0" fontId="74" fillId="0" borderId="17" xfId="863" applyFont="1" applyFill="1" applyBorder="1" applyAlignment="1">
      <alignment horizontal="center" vertical="center" wrapText="1"/>
    </xf>
    <xf numFmtId="0" fontId="59" fillId="0" borderId="0" xfId="0" applyFont="1" applyFill="1" applyBorder="1" applyAlignment="1">
      <alignment horizontal="center"/>
    </xf>
    <xf numFmtId="0" fontId="59" fillId="0" borderId="4" xfId="0" applyFont="1" applyFill="1" applyBorder="1" applyAlignment="1">
      <alignment horizontal="center"/>
    </xf>
    <xf numFmtId="49" fontId="59" fillId="0" borderId="3" xfId="102" applyNumberFormat="1" applyFont="1" applyFill="1" applyBorder="1" applyAlignment="1">
      <alignment horizontal="center" vertical="center"/>
    </xf>
    <xf numFmtId="49" fontId="58" fillId="0" borderId="3" xfId="102" applyNumberFormat="1" applyFont="1" applyFill="1" applyBorder="1" applyAlignment="1">
      <alignment horizontal="right" vertical="center"/>
    </xf>
    <xf numFmtId="0" fontId="59" fillId="0" borderId="3" xfId="102" applyFont="1" applyFill="1" applyBorder="1" applyAlignment="1">
      <alignment horizontal="center" vertical="center"/>
    </xf>
    <xf numFmtId="0" fontId="58" fillId="0" borderId="3" xfId="102" applyFont="1" applyFill="1" applyBorder="1" applyAlignment="1">
      <alignment horizontal="right"/>
    </xf>
    <xf numFmtId="0" fontId="59" fillId="0" borderId="3" xfId="0" applyFont="1" applyFill="1" applyBorder="1" applyAlignment="1">
      <alignment horizontal="center" vertical="center"/>
    </xf>
    <xf numFmtId="0" fontId="59" fillId="0" borderId="3" xfId="5" applyFont="1" applyFill="1" applyBorder="1" applyAlignment="1">
      <alignment horizontal="center" vertical="center"/>
    </xf>
    <xf numFmtId="0" fontId="58" fillId="0" borderId="3" xfId="102" applyFont="1" applyFill="1" applyBorder="1" applyAlignment="1">
      <alignment horizontal="center"/>
    </xf>
    <xf numFmtId="0" fontId="58" fillId="0" borderId="3" xfId="102" applyFont="1" applyFill="1" applyBorder="1" applyAlignment="1">
      <alignment horizontal="right" vertical="center"/>
    </xf>
    <xf numFmtId="22" fontId="58" fillId="0" borderId="0" xfId="5" applyNumberFormat="1" applyFont="1" applyFill="1" applyBorder="1" applyAlignment="1">
      <alignment horizontal="center"/>
    </xf>
    <xf numFmtId="49" fontId="58" fillId="0" borderId="0" xfId="5" applyNumberFormat="1" applyFont="1" applyFill="1" applyBorder="1" applyAlignment="1">
      <alignment horizontal="center"/>
    </xf>
    <xf numFmtId="0" fontId="59" fillId="0" borderId="4" xfId="5" applyFont="1" applyFill="1" applyBorder="1" applyAlignment="1">
      <alignment horizontal="left"/>
    </xf>
    <xf numFmtId="0" fontId="59" fillId="0" borderId="0" xfId="5" applyFont="1" applyFill="1" applyBorder="1" applyAlignment="1">
      <alignment horizontal="left"/>
    </xf>
    <xf numFmtId="49" fontId="59" fillId="0" borderId="4" xfId="5" applyNumberFormat="1" applyFont="1" applyFill="1" applyBorder="1" applyAlignment="1">
      <alignment horizontal="center"/>
    </xf>
    <xf numFmtId="49" fontId="59" fillId="0" borderId="4" xfId="5" applyNumberFormat="1" applyFont="1" applyFill="1" applyBorder="1" applyAlignment="1">
      <alignment horizontal="left"/>
    </xf>
    <xf numFmtId="49" fontId="59" fillId="0" borderId="0" xfId="5" applyNumberFormat="1" applyFont="1" applyFill="1" applyBorder="1" applyAlignment="1">
      <alignment horizontal="center"/>
    </xf>
    <xf numFmtId="22" fontId="59" fillId="0" borderId="3" xfId="5" applyNumberFormat="1" applyFont="1" applyFill="1" applyBorder="1" applyAlignment="1">
      <alignment horizontal="center" vertical="center"/>
    </xf>
    <xf numFmtId="22" fontId="58" fillId="0" borderId="3" xfId="5" applyNumberFormat="1" applyFont="1" applyFill="1" applyBorder="1" applyAlignment="1">
      <alignment horizontal="right"/>
    </xf>
    <xf numFmtId="22" fontId="59" fillId="0" borderId="4" xfId="5" applyNumberFormat="1" applyFont="1" applyFill="1" applyBorder="1" applyAlignment="1">
      <alignment horizontal="center"/>
    </xf>
    <xf numFmtId="22" fontId="59" fillId="0" borderId="4" xfId="5" applyNumberFormat="1" applyFont="1" applyFill="1" applyBorder="1" applyAlignment="1">
      <alignment horizontal="left"/>
    </xf>
    <xf numFmtId="22" fontId="59" fillId="0" borderId="0" xfId="5" applyNumberFormat="1" applyFont="1" applyFill="1" applyBorder="1" applyAlignment="1">
      <alignment horizontal="center"/>
    </xf>
    <xf numFmtId="0" fontId="58" fillId="0" borderId="3" xfId="5" applyFont="1" applyFill="1" applyBorder="1" applyAlignment="1">
      <alignment horizontal="right"/>
    </xf>
    <xf numFmtId="0" fontId="59" fillId="0" borderId="0" xfId="0" applyFont="1" applyFill="1" applyBorder="1" applyAlignment="1">
      <alignment horizontal="center" vertical="center"/>
    </xf>
    <xf numFmtId="0" fontId="59" fillId="0" borderId="3" xfId="0" applyFont="1" applyFill="1" applyBorder="1" applyAlignment="1">
      <alignment horizontal="center" vertical="center" wrapText="1"/>
    </xf>
    <xf numFmtId="0" fontId="59" fillId="0" borderId="17" xfId="0" applyFont="1" applyFill="1" applyBorder="1" applyAlignment="1">
      <alignment horizontal="center" vertical="center" wrapText="1"/>
    </xf>
    <xf numFmtId="0" fontId="58" fillId="0" borderId="3" xfId="0" applyFont="1" applyFill="1" applyBorder="1" applyAlignment="1">
      <alignment horizontal="center" vertical="center" wrapText="1"/>
    </xf>
    <xf numFmtId="0" fontId="58" fillId="0" borderId="17" xfId="0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/>
    </xf>
    <xf numFmtId="0" fontId="59" fillId="0" borderId="0" xfId="5" applyFont="1" applyFill="1" applyBorder="1" applyAlignment="1">
      <alignment horizontal="center"/>
    </xf>
    <xf numFmtId="0" fontId="87" fillId="0" borderId="0" xfId="1406" applyFont="1" applyAlignment="1">
      <alignment horizontal="center" vertical="center"/>
    </xf>
    <xf numFmtId="0" fontId="88" fillId="0" borderId="0" xfId="1406" applyFont="1">
      <alignment vertical="center"/>
    </xf>
    <xf numFmtId="0" fontId="89" fillId="0" borderId="0" xfId="1406" applyFont="1">
      <alignment vertical="center"/>
    </xf>
    <xf numFmtId="49" fontId="84" fillId="0" borderId="20" xfId="1406" applyNumberFormat="1" applyFont="1" applyBorder="1" applyAlignment="1">
      <alignment horizontal="center" vertical="center"/>
    </xf>
    <xf numFmtId="49" fontId="74" fillId="0" borderId="21" xfId="102" applyNumberFormat="1" applyFont="1" applyBorder="1" applyAlignment="1">
      <alignment horizontal="center"/>
    </xf>
    <xf numFmtId="49" fontId="74" fillId="0" borderId="22" xfId="102" applyNumberFormat="1" applyFont="1" applyBorder="1" applyAlignment="1">
      <alignment horizontal="center"/>
    </xf>
    <xf numFmtId="49" fontId="74" fillId="0" borderId="23" xfId="102" applyNumberFormat="1" applyFont="1" applyBorder="1" applyAlignment="1">
      <alignment horizontal="center"/>
    </xf>
    <xf numFmtId="49" fontId="84" fillId="0" borderId="24" xfId="1406" applyNumberFormat="1" applyFont="1" applyBorder="1">
      <alignment vertical="center"/>
    </xf>
    <xf numFmtId="173" fontId="81" fillId="0" borderId="0" xfId="1406" applyNumberFormat="1" applyFont="1" applyAlignment="1">
      <alignment horizontal="center" vertical="center"/>
    </xf>
    <xf numFmtId="49" fontId="84" fillId="0" borderId="25" xfId="1406" applyNumberFormat="1" applyFont="1" applyBorder="1">
      <alignment vertical="center"/>
    </xf>
    <xf numFmtId="173" fontId="81" fillId="0" borderId="26" xfId="1406" applyNumberFormat="1" applyFont="1" applyBorder="1" applyAlignment="1">
      <alignment horizontal="center" vertical="center"/>
    </xf>
    <xf numFmtId="37" fontId="81" fillId="0" borderId="0" xfId="1407" applyNumberFormat="1" applyFont="1" applyBorder="1" applyAlignment="1">
      <alignment horizontal="right" vertical="center"/>
    </xf>
    <xf numFmtId="0" fontId="81" fillId="0" borderId="24" xfId="1406" applyFont="1" applyBorder="1">
      <alignment vertical="center"/>
    </xf>
    <xf numFmtId="37" fontId="81" fillId="0" borderId="0" xfId="1407" applyNumberFormat="1" applyFont="1" applyBorder="1">
      <alignment vertical="center"/>
    </xf>
    <xf numFmtId="0" fontId="81" fillId="0" borderId="27" xfId="1406" applyFont="1" applyBorder="1" applyAlignment="1">
      <alignment horizontal="left" vertical="center"/>
    </xf>
    <xf numFmtId="37" fontId="81" fillId="0" borderId="4" xfId="1407" applyNumberFormat="1" applyFont="1" applyBorder="1">
      <alignment vertical="center"/>
    </xf>
    <xf numFmtId="0" fontId="84" fillId="0" borderId="24" xfId="1406" applyFont="1" applyBorder="1">
      <alignment vertical="center"/>
    </xf>
    <xf numFmtId="0" fontId="81" fillId="0" borderId="28" xfId="1406" applyFont="1" applyBorder="1">
      <alignment vertical="center"/>
    </xf>
    <xf numFmtId="37" fontId="81" fillId="0" borderId="29" xfId="1407" applyNumberFormat="1" applyFont="1" applyBorder="1">
      <alignment vertical="center"/>
    </xf>
    <xf numFmtId="37" fontId="81" fillId="0" borderId="0" xfId="861" applyNumberFormat="1" applyFont="1" applyAlignment="1">
      <alignment vertical="center"/>
    </xf>
    <xf numFmtId="49" fontId="84" fillId="0" borderId="30" xfId="1406" applyNumberFormat="1" applyFont="1" applyBorder="1">
      <alignment vertical="center"/>
    </xf>
    <xf numFmtId="173" fontId="81" fillId="0" borderId="31" xfId="1406" applyNumberFormat="1" applyFont="1" applyBorder="1" applyAlignment="1">
      <alignment horizontal="center" vertical="center"/>
    </xf>
    <xf numFmtId="37" fontId="81" fillId="0" borderId="32" xfId="1407" applyNumberFormat="1" applyFont="1" applyBorder="1" applyAlignment="1">
      <alignment horizontal="right" vertical="center"/>
    </xf>
    <xf numFmtId="37" fontId="81" fillId="0" borderId="5" xfId="1407" applyNumberFormat="1" applyFont="1" applyBorder="1">
      <alignment vertical="center"/>
    </xf>
    <xf numFmtId="0" fontId="81" fillId="0" borderId="0" xfId="1406" applyFont="1" applyAlignment="1">
      <alignment horizontal="right" vertical="center"/>
    </xf>
    <xf numFmtId="0" fontId="80" fillId="0" borderId="3" xfId="0" applyFont="1" applyFill="1" applyBorder="1" applyAlignment="1">
      <alignment horizontal="left" indent="1"/>
    </xf>
    <xf numFmtId="49" fontId="80" fillId="0" borderId="3" xfId="0" applyNumberFormat="1" applyFont="1" applyFill="1" applyBorder="1" applyAlignment="1">
      <alignment horizontal="left" indent="1"/>
    </xf>
    <xf numFmtId="0" fontId="80" fillId="0" borderId="3" xfId="0" applyNumberFormat="1" applyFont="1" applyFill="1" applyBorder="1" applyAlignment="1">
      <alignment horizontal="left" indent="1"/>
    </xf>
  </cellXfs>
  <cellStyles count="1408">
    <cellStyle name=" 1" xfId="262" xr:uid="{00000000-0005-0000-0000-000000000000}"/>
    <cellStyle name="_~1076636" xfId="263" xr:uid="{00000000-0005-0000-0000-000001000000}"/>
    <cellStyle name="_070827_UL04" xfId="264" xr:uid="{00000000-0005-0000-0000-000002000000}"/>
    <cellStyle name="_2009 Business Plan - 8000cr" xfId="265" xr:uid="{00000000-0005-0000-0000-000003000000}"/>
    <cellStyle name="_290508_UL04 " xfId="266" xr:uid="{00000000-0005-0000-0000-000004000000}"/>
    <cellStyle name="_2909bslicl-section 7" xfId="267" xr:uid="{00000000-0005-0000-0000-000005000000}"/>
    <cellStyle name="_2909bslicl-section 7_INVESTMENT PACK MAR 08" xfId="268" xr:uid="{00000000-0005-0000-0000-000006000000}"/>
    <cellStyle name="_3. Financials_MAR 09" xfId="269" xr:uid="{00000000-0005-0000-0000-000007000000}"/>
    <cellStyle name="_31st July 2008 financial Pension(AIG)SAP upld" xfId="270" xr:uid="{00000000-0005-0000-0000-000008000000}"/>
    <cellStyle name="_Accruals_May" xfId="271" xr:uid="{00000000-0005-0000-0000-000009000000}"/>
    <cellStyle name="_Act Liability 31March 2007" xfId="272" xr:uid="{00000000-0005-0000-0000-00000A000000}"/>
    <cellStyle name="_Act Liability 31March 2007_FBT % GLwise" xfId="273" xr:uid="{00000000-0005-0000-0000-00000B000000}"/>
    <cellStyle name="_Act Liability 31March 2007_FBT Provision May-08" xfId="274" xr:uid="{00000000-0005-0000-0000-00000C000000}"/>
    <cellStyle name="_ACT Report Apr 2006" xfId="275" xr:uid="{00000000-0005-0000-0000-00000D000000}"/>
    <cellStyle name="_Actuary Liabilities" xfId="276" xr:uid="{00000000-0005-0000-0000-00000E000000}"/>
    <cellStyle name="_Actuary Liabilities_FBT % GLwise" xfId="277" xr:uid="{00000000-0005-0000-0000-00000F000000}"/>
    <cellStyle name="_Actuary Liabilities_FBT Provision May-08" xfId="278" xr:uid="{00000000-0005-0000-0000-000010000000}"/>
    <cellStyle name="_apr07" xfId="279" xr:uid="{00000000-0005-0000-0000-000011000000}"/>
    <cellStyle name="_Apr-Jun plan_Agent Activity Avg Prem" xfId="280" xr:uid="{00000000-0005-0000-0000-000012000000}"/>
    <cellStyle name="_AUG-07" xfId="281" xr:uid="{00000000-0005-0000-0000-000013000000}"/>
    <cellStyle name="_AUG-07_FBT % GLwise" xfId="282" xr:uid="{00000000-0005-0000-0000-000014000000}"/>
    <cellStyle name="_AUG-07_FBT Provision May-08" xfId="283" xr:uid="{00000000-0005-0000-0000-000015000000}"/>
    <cellStyle name="_Board Presentation'07" xfId="284" xr:uid="{00000000-0005-0000-0000-000016000000}"/>
    <cellStyle name="_Board Presentation'07_Expense_gap_presentation_working_VKS" xfId="285" xr:uid="{00000000-0005-0000-0000-000017000000}"/>
    <cellStyle name="_Board Presentation'07_Fina_non fin_data for Plan doc_ver1" xfId="286" xr:uid="{00000000-0005-0000-0000-000018000000}"/>
    <cellStyle name="_Board Presentation'07_Financial_Summary_Dec'07_070208" xfId="287" xr:uid="{00000000-0005-0000-0000-000019000000}"/>
    <cellStyle name="_Board Presentation'07_Financial_Summary_Dec'07_220208" xfId="288" xr:uid="{00000000-0005-0000-0000-00001A000000}"/>
    <cellStyle name="_Board Presentation'07_Loss_Reconciliations_Inforce_Vol_Prod" xfId="289" xr:uid="{00000000-0005-0000-0000-00001B000000}"/>
    <cellStyle name="_Book1" xfId="290" xr:uid="{00000000-0005-0000-0000-00001C000000}"/>
    <cellStyle name="_Book16" xfId="291" xr:uid="{00000000-0005-0000-0000-00001D000000}"/>
    <cellStyle name="_Book20" xfId="292" xr:uid="{00000000-0005-0000-0000-00001E000000}"/>
    <cellStyle name="_Book4" xfId="293" xr:uid="{00000000-0005-0000-0000-00001F000000}"/>
    <cellStyle name="_Book5" xfId="294" xr:uid="{00000000-0005-0000-0000-000020000000}"/>
    <cellStyle name="_Book7" xfId="295" xr:uid="{00000000-0005-0000-0000-000021000000}"/>
    <cellStyle name="_Book7 (2)" xfId="296" xr:uid="{00000000-0005-0000-0000-000022000000}"/>
    <cellStyle name="_Capex Budget_250" xfId="297" xr:uid="{00000000-0005-0000-0000-000023000000}"/>
    <cellStyle name="_Capex Budget_250_Capex_Revised final_0809" xfId="298" xr:uid="{00000000-0005-0000-0000-000024000000}"/>
    <cellStyle name="_Capex Budget_250_Capex_Revised final_0809_Financial_Summary_Dec'07_220208" xfId="299" xr:uid="{00000000-0005-0000-0000-000025000000}"/>
    <cellStyle name="_Capital Budget - Dec'06 Plan" xfId="300" xr:uid="{00000000-0005-0000-0000-000026000000}"/>
    <cellStyle name="_Capital Expense July_07" xfId="301" xr:uid="{00000000-0005-0000-0000-000027000000}"/>
    <cellStyle name="_Comparison IT" xfId="302" xr:uid="{00000000-0005-0000-0000-000028000000}"/>
    <cellStyle name="_Completion 2007-03-31" xfId="303" xr:uid="{00000000-0005-0000-0000-000029000000}"/>
    <cellStyle name="_Completion 2007-03-31_Expense_gap_presentation_working_VKS" xfId="304" xr:uid="{00000000-0005-0000-0000-00002A000000}"/>
    <cellStyle name="_Completion 2007-03-31_Fina_non fin_data for Plan doc_ver1" xfId="305" xr:uid="{00000000-0005-0000-0000-00002B000000}"/>
    <cellStyle name="_Completion 2007-03-31_Fina_non fin_data for Plan doc_ver1_Financial_Summary_Dec'07_070208" xfId="306" xr:uid="{00000000-0005-0000-0000-00002C000000}"/>
    <cellStyle name="_Completion 2007-03-31_Fina_non fin_data for Plan doc_ver1_Financial_Summary_Dec'07_220208" xfId="307" xr:uid="{00000000-0005-0000-0000-00002D000000}"/>
    <cellStyle name="_Completion 2007-03-31_Financial_Summary_Dec'07_070208" xfId="308" xr:uid="{00000000-0005-0000-0000-00002E000000}"/>
    <cellStyle name="_Completion 2007-03-31_Financial_Summary_Dec'07_220208" xfId="309" xr:uid="{00000000-0005-0000-0000-00002F000000}"/>
    <cellStyle name="_Completion 2007-03-31_Loss_Reconciliations_Inforce_Vol_Prod" xfId="310" xr:uid="{00000000-0005-0000-0000-000030000000}"/>
    <cellStyle name="_Consolidated Assumptions" xfId="311" xr:uid="{00000000-0005-0000-0000-000031000000}"/>
    <cellStyle name="_Copy of March 2007 month end" xfId="312" xr:uid="{00000000-0005-0000-0000-000032000000}"/>
    <cellStyle name="_Copy of Reco template v2  ULIP feb08" xfId="313" xr:uid="{00000000-0005-0000-0000-000033000000}"/>
    <cellStyle name="_cvg summary" xfId="314" xr:uid="{00000000-0005-0000-0000-000034000000}"/>
    <cellStyle name="_cvg summary 2" xfId="315" xr:uid="{00000000-0005-0000-0000-000035000000}"/>
    <cellStyle name="_cvg summary 3" xfId="316" xr:uid="{00000000-0005-0000-0000-000036000000}"/>
    <cellStyle name="_cvg summary 4" xfId="317" xr:uid="{00000000-0005-0000-0000-000037000000}"/>
    <cellStyle name="_cvg summary_GRP" xfId="318" xr:uid="{00000000-0005-0000-0000-000038000000}"/>
    <cellStyle name="_DCB 72 Branch addresses" xfId="319" xr:uid="{00000000-0005-0000-0000-000039000000}"/>
    <cellStyle name="_DEC 06 MONTH END" xfId="320" xr:uid="{00000000-0005-0000-0000-00003A000000}"/>
    <cellStyle name="_DEC06" xfId="321" xr:uid="{00000000-0005-0000-0000-00003B000000}"/>
    <cellStyle name="_Draft Financials May-08" xfId="322" xr:uid="{00000000-0005-0000-0000-00003C000000}"/>
    <cellStyle name="_Equity 310808" xfId="323" xr:uid="{00000000-0005-0000-0000-00003D000000}"/>
    <cellStyle name="_Equity Holding - 30.09.08" xfId="324" xr:uid="{00000000-0005-0000-0000-00003E000000}"/>
    <cellStyle name="_Expense Gap &amp; OPEX Jan'07_Presentation" xfId="325" xr:uid="{00000000-0005-0000-0000-00003F000000}"/>
    <cellStyle name="_Expense Gap &amp; OPEX Jan'07_Presentation_Expense_gap_presentation_working_VKS" xfId="326" xr:uid="{00000000-0005-0000-0000-000040000000}"/>
    <cellStyle name="_Expense Gap &amp; OPEX Jan'07_Presentation_Fina_non fin_data for Plan doc_ver1" xfId="327" xr:uid="{00000000-0005-0000-0000-000041000000}"/>
    <cellStyle name="_Expense Gap &amp; OPEX Jan'07_Presentation_Financial_Summary_Dec'07_070208" xfId="328" xr:uid="{00000000-0005-0000-0000-000042000000}"/>
    <cellStyle name="_Expense Gap &amp; OPEX Jan'07_Presentation_Financial_Summary_Dec'07_220208" xfId="329" xr:uid="{00000000-0005-0000-0000-000043000000}"/>
    <cellStyle name="_Expense Gap &amp; OPEX Jan'07_Presentation_Loss_Reconciliations_Inforce_Vol_Prod" xfId="330" xr:uid="{00000000-0005-0000-0000-000044000000}"/>
    <cellStyle name="_Feb 07 MONTH END" xfId="331" xr:uid="{00000000-0005-0000-0000-000045000000}"/>
    <cellStyle name="_Feb07" xfId="332" xr:uid="{00000000-0005-0000-0000-000046000000}"/>
    <cellStyle name="_Final Data forCEO's copy" xfId="333" xr:uid="{00000000-0005-0000-0000-000047000000}"/>
    <cellStyle name="_Final For Boarad MAr 22" xfId="334" xr:uid="{00000000-0005-0000-0000-000048000000}"/>
    <cellStyle name="_Final For Boarad MAr 22_Expense_gap_presentation_working_VKS" xfId="335" xr:uid="{00000000-0005-0000-0000-000049000000}"/>
    <cellStyle name="_Final For Boarad MAr 22_Fina_non fin_data for Plan doc_ver1" xfId="336" xr:uid="{00000000-0005-0000-0000-00004A000000}"/>
    <cellStyle name="_Final For Boarad MAr 22_Financial_Summary_Dec'07_070208" xfId="337" xr:uid="{00000000-0005-0000-0000-00004B000000}"/>
    <cellStyle name="_Final For Boarad MAr 22_Financial_Summary_Dec'07_220208" xfId="338" xr:uid="{00000000-0005-0000-0000-00004C000000}"/>
    <cellStyle name="_Final For Boarad MAr 22_Loss_Reconciliations_Inforce_Vol_Prod" xfId="339" xr:uid="{00000000-0005-0000-0000-00004D000000}"/>
    <cellStyle name="_Freelook Reserve" xfId="340" xr:uid="{00000000-0005-0000-0000-00004E000000}"/>
    <cellStyle name="_Freelook Reserve 2" xfId="341" xr:uid="{00000000-0005-0000-0000-00004F000000}"/>
    <cellStyle name="_Freelook Reserve_Actuarial Valuation Results IC Wkg" xfId="342" xr:uid="{00000000-0005-0000-0000-000050000000}"/>
    <cellStyle name="_Freelook Reserve_Actuarial Valuation Results IC Wkg 2" xfId="343" xr:uid="{00000000-0005-0000-0000-000051000000}"/>
    <cellStyle name="_Freelook Reserve_Actuarial Valuation Results IC Wkg 2 2" xfId="344" xr:uid="{00000000-0005-0000-0000-000052000000}"/>
    <cellStyle name="_Freelook Reserve_Actuarial Valuation Results IC Wkg 3" xfId="345" xr:uid="{00000000-0005-0000-0000-000053000000}"/>
    <cellStyle name="_Freelook Reserve_Actuarial Valuation Results IC Wkg_Actuarial Valuation Results" xfId="346" xr:uid="{00000000-0005-0000-0000-000054000000}"/>
    <cellStyle name="_Freelook Reserve_Actuarial Valuation Results IC Wkg_Actuarial Valuation Results 2" xfId="347" xr:uid="{00000000-0005-0000-0000-000055000000}"/>
    <cellStyle name="_FS311207-R" xfId="348" xr:uid="{00000000-0005-0000-0000-000056000000}"/>
    <cellStyle name="_FUND REV ACCOUNT" xfId="349" xr:uid="{00000000-0005-0000-0000-000057000000}"/>
    <cellStyle name="_Group Report Nov 06" xfId="350" xr:uid="{00000000-0005-0000-0000-000058000000}"/>
    <cellStyle name="_Group report sep06" xfId="351" xr:uid="{00000000-0005-0000-0000-000059000000}"/>
    <cellStyle name="_Group Valuation for June 2007" xfId="352" xr:uid="{00000000-0005-0000-0000-00005A000000}"/>
    <cellStyle name="_Group Valuation for May 2007" xfId="353" xr:uid="{00000000-0005-0000-0000-00005B000000}"/>
    <cellStyle name="_HLD 30.09.08 - Life" xfId="354" xr:uid="{00000000-0005-0000-0000-00005C000000}"/>
    <cellStyle name="_HO Expenses_Dec'05" xfId="355" xr:uid="{00000000-0005-0000-0000-00005D000000}"/>
    <cellStyle name="_Income Alloc Sheet" xfId="356" xr:uid="{00000000-0005-0000-0000-00005E000000}"/>
    <cellStyle name="_Industrial ranking March" xfId="357" xr:uid="{00000000-0005-0000-0000-00005F000000}"/>
    <cellStyle name="_investment schedule 28-Feb-07" xfId="358" xr:uid="{00000000-0005-0000-0000-000060000000}"/>
    <cellStyle name="_Investment schedule 31-Jan-07" xfId="359" xr:uid="{00000000-0005-0000-0000-000061000000}"/>
    <cellStyle name="_IT Comparison" xfId="360" xr:uid="{00000000-0005-0000-0000-000062000000}"/>
    <cellStyle name="_jan07" xfId="361" xr:uid="{00000000-0005-0000-0000-000063000000}"/>
    <cellStyle name="_Jul06to Aug07as per ledger" xfId="362" xr:uid="{00000000-0005-0000-0000-000064000000}"/>
    <cellStyle name="_Jun07" xfId="363" xr:uid="{00000000-0005-0000-0000-000065000000}"/>
    <cellStyle name="_LATEST MAPPING 150507" xfId="364" xr:uid="{00000000-0005-0000-0000-000066000000}"/>
    <cellStyle name="_Life Council Report Dec '09" xfId="365" xr:uid="{00000000-0005-0000-0000-000067000000}"/>
    <cellStyle name="_Life Council Report Nov '09" xfId="366" xr:uid="{00000000-0005-0000-0000-000068000000}"/>
    <cellStyle name="_Life Council Report Oct '09" xfId="367" xr:uid="{00000000-0005-0000-0000-000069000000}"/>
    <cellStyle name="_Life Units recon 280207" xfId="368" xr:uid="{00000000-0005-0000-0000-00006A000000}"/>
    <cellStyle name="_Life Units recon 300907 new P &amp; L formatnew" xfId="369" xr:uid="{00000000-0005-0000-0000-00006B000000}"/>
    <cellStyle name="_Life Units recon 310107" xfId="370" xr:uid="{00000000-0005-0000-0000-00006C000000}"/>
    <cellStyle name="_Life Units recon 310307" xfId="371" xr:uid="{00000000-0005-0000-0000-00006D000000}"/>
    <cellStyle name="_Life Units recon 310807" xfId="372" xr:uid="{00000000-0005-0000-0000-00006E000000}"/>
    <cellStyle name="_Life Valn 31st Mar 2007 Rev" xfId="373" xr:uid="{00000000-0005-0000-0000-00006F000000}"/>
    <cellStyle name="_list" xfId="374" xr:uid="{00000000-0005-0000-0000-000070000000}"/>
    <cellStyle name="_Loc_BM mapping" xfId="375" xr:uid="{00000000-0005-0000-0000-000071000000}"/>
    <cellStyle name="_Mar07" xfId="376" xr:uid="{00000000-0005-0000-0000-000072000000}"/>
    <cellStyle name="_March 2007 month end" xfId="377" xr:uid="{00000000-0005-0000-0000-000073000000}"/>
    <cellStyle name="_May07" xfId="378" xr:uid="{00000000-0005-0000-0000-000074000000}"/>
    <cellStyle name="_May07 as per ledger" xfId="379" xr:uid="{00000000-0005-0000-0000-000075000000}"/>
    <cellStyle name="_MR May08" xfId="380" xr:uid="{00000000-0005-0000-0000-000076000000}"/>
    <cellStyle name="_NEW PENSIONS UL TB 31.07.2008 pasted" xfId="381" xr:uid="{00000000-0005-0000-0000-000077000000}"/>
    <cellStyle name="_New revenue account" xfId="382" xr:uid="{00000000-0005-0000-0000-000078000000}"/>
    <cellStyle name="_nov06" xfId="383" xr:uid="{00000000-0005-0000-0000-000079000000}"/>
    <cellStyle name="_Oct06" xfId="384" xr:uid="{00000000-0005-0000-0000-00007A000000}"/>
    <cellStyle name="_Oct07" xfId="385" xr:uid="{00000000-0005-0000-0000-00007B000000}"/>
    <cellStyle name="_PENSION RECO MARCH07 final" xfId="386" xr:uid="{00000000-0005-0000-0000-00007C000000}"/>
    <cellStyle name="_pension unit linked nav entries" xfId="387" xr:uid="{00000000-0005-0000-0000-00007D000000}"/>
    <cellStyle name="_PENSION UNIT LINKED TB MACRO" xfId="388" xr:uid="{00000000-0005-0000-0000-00007E000000}"/>
    <cellStyle name="_Plan" xfId="389" xr:uid="{00000000-0005-0000-0000-00007F000000}"/>
    <cellStyle name="_Projection Monthly Final ver1" xfId="390" xr:uid="{00000000-0005-0000-0000-000080000000}"/>
    <cellStyle name="_Projection Monthly Final ver1_Expense_gap_presentation_working_VKS" xfId="391" xr:uid="{00000000-0005-0000-0000-000081000000}"/>
    <cellStyle name="_Projection Monthly Final ver1_Fina_non fin_data for Plan doc_ver1" xfId="392" xr:uid="{00000000-0005-0000-0000-000082000000}"/>
    <cellStyle name="_Projection Monthly Final ver1_Financial_Summary_Dec'07_070208" xfId="393" xr:uid="{00000000-0005-0000-0000-000083000000}"/>
    <cellStyle name="_Projection Monthly Final ver1_Financial_Summary_Dec'07_220208" xfId="394" xr:uid="{00000000-0005-0000-0000-000084000000}"/>
    <cellStyle name="_Projection Monthly Final ver1_Loss_Reconciliations_Inforce_Vol_Prod" xfId="395" xr:uid="{00000000-0005-0000-0000-000085000000}"/>
    <cellStyle name="_Revenue Ac Sept 09  Sept 08 revenu" xfId="396" xr:uid="{00000000-0005-0000-0000-000086000000}"/>
    <cellStyle name="_Sales Pack" xfId="397" xr:uid="{00000000-0005-0000-0000-000087000000}"/>
    <cellStyle name="_SAP_PENSION UL TB 29052009" xfId="398" xr:uid="{00000000-0005-0000-0000-000088000000}"/>
    <cellStyle name="_SAP_PENSION UL TB 300909" xfId="399" xr:uid="{00000000-0005-0000-0000-000089000000}"/>
    <cellStyle name="_SEC 7 AUG 07" xfId="400" xr:uid="{00000000-0005-0000-0000-00008A000000}"/>
    <cellStyle name="_SEC 7 AUG 07_INVESTMENT PACK MAR 08" xfId="401" xr:uid="{00000000-0005-0000-0000-00008B000000}"/>
    <cellStyle name="_Sep07" xfId="402" xr:uid="{00000000-0005-0000-0000-00008C000000}"/>
    <cellStyle name="_Sheet3" xfId="403" xr:uid="{00000000-0005-0000-0000-00008D000000}"/>
    <cellStyle name="_TAcashflow 171106" xfId="404" xr:uid="{00000000-0005-0000-0000-00008E000000}"/>
    <cellStyle name="_TB &amp; CD CP Working" xfId="405" xr:uid="{00000000-0005-0000-0000-00008F000000}"/>
    <cellStyle name="_TB 300607" xfId="406" xr:uid="{00000000-0005-0000-0000-000090000000}"/>
    <cellStyle name="_TB 311207" xfId="407" xr:uid="{00000000-0005-0000-0000-000091000000}"/>
    <cellStyle name="_Top-worst" xfId="408" xr:uid="{00000000-0005-0000-0000-000092000000}"/>
    <cellStyle name="_Top-worst_Expense_gap_presentation_working_VKS" xfId="409" xr:uid="{00000000-0005-0000-0000-000093000000}"/>
    <cellStyle name="_Top-worst_Fina_non fin_data for Plan doc_ver1" xfId="410" xr:uid="{00000000-0005-0000-0000-000094000000}"/>
    <cellStyle name="_Top-worst_Fina_non fin_data for Plan doc_ver1_Financial_Summary_Dec'07_070208" xfId="411" xr:uid="{00000000-0005-0000-0000-000095000000}"/>
    <cellStyle name="_Top-worst_Fina_non fin_data for Plan doc_ver1_Financial_Summary_Dec'07_220208" xfId="412" xr:uid="{00000000-0005-0000-0000-000096000000}"/>
    <cellStyle name="_Top-worst_Financial_Summary_Dec'07_070208" xfId="413" xr:uid="{00000000-0005-0000-0000-000097000000}"/>
    <cellStyle name="_Top-worst_Financial_Summary_Dec'07_220208" xfId="414" xr:uid="{00000000-0005-0000-0000-000098000000}"/>
    <cellStyle name="_Top-worst_Loss_Reconciliations_Inforce_Vol_Prod" xfId="415" xr:uid="{00000000-0005-0000-0000-000099000000}"/>
    <cellStyle name="_Trend analysis" xfId="416" xr:uid="{00000000-0005-0000-0000-00009A000000}"/>
    <cellStyle name="_uL 08 300907" xfId="417" xr:uid="{00000000-0005-0000-0000-00009B000000}"/>
    <cellStyle name="_UL- NEW format Dec 07" xfId="418" xr:uid="{00000000-0005-0000-0000-00009C000000}"/>
    <cellStyle name="_UL- NEW format Mar 08" xfId="419" xr:uid="{00000000-0005-0000-0000-00009D000000}"/>
    <cellStyle name="_UL- NEW format Mar 09" xfId="420" xr:uid="{00000000-0005-0000-0000-00009E000000}"/>
    <cellStyle name="_UL- NEW format Sep 06 ('000)" xfId="421" xr:uid="{00000000-0005-0000-0000-00009F000000}"/>
    <cellStyle name="_UL- NEW format Sep 07 ('000)" xfId="422" xr:uid="{00000000-0005-0000-0000-0000A0000000}"/>
    <cellStyle name="_UMR010807" xfId="423" xr:uid="{00000000-0005-0000-0000-0000A1000000}"/>
    <cellStyle name="_umr-Aug-07" xfId="424" xr:uid="{00000000-0005-0000-0000-0000A2000000}"/>
    <cellStyle name="_UMR-Feb-07" xfId="425" xr:uid="{00000000-0005-0000-0000-0000A3000000}"/>
    <cellStyle name="_umr-june-07" xfId="426" xr:uid="{00000000-0005-0000-0000-0000A4000000}"/>
    <cellStyle name="_UPC New Method _2904" xfId="427" xr:uid="{00000000-0005-0000-0000-0000A5000000}"/>
    <cellStyle name="_UPC New Method _2905" xfId="428" xr:uid="{00000000-0005-0000-0000-0000A6000000}"/>
    <cellStyle name="_UPC New Method _3006" xfId="429" xr:uid="{00000000-0005-0000-0000-0000A7000000}"/>
    <cellStyle name="_UPC New Method _3009" xfId="430" xr:uid="{00000000-0005-0000-0000-0000A8000000}"/>
    <cellStyle name="_UPC New Method _3010" xfId="431" xr:uid="{00000000-0005-0000-0000-0000A9000000}"/>
    <cellStyle name="_UPC New Method _3011" xfId="432" xr:uid="{00000000-0005-0000-0000-0000AA000000}"/>
    <cellStyle name="_UPC New Method _311209" xfId="433" xr:uid="{00000000-0005-0000-0000-0000AB000000}"/>
    <cellStyle name="_UPR12082008" xfId="434" xr:uid="{00000000-0005-0000-0000-0000AC000000}"/>
    <cellStyle name="_URCG - March08" xfId="435" xr:uid="{00000000-0005-0000-0000-0000AD000000}"/>
    <cellStyle name="_Valuation Report" xfId="436" xr:uid="{00000000-0005-0000-0000-0000AE000000}"/>
    <cellStyle name="_Valuation report -(august 2007) with Reserves-Group" xfId="437" xr:uid="{00000000-0005-0000-0000-0000AF000000}"/>
    <cellStyle name="_WL TB 310307" xfId="438" xr:uid="{00000000-0005-0000-0000-0000B0000000}"/>
    <cellStyle name="_Worksheet in 27_09_07_Aug_Performance_Update" xfId="439" xr:uid="{00000000-0005-0000-0000-0000B1000000}"/>
    <cellStyle name="_Worksheet in 27_09_07_Aug_Performance_Update_Expense_gap_presentation_working_VKS" xfId="440" xr:uid="{00000000-0005-0000-0000-0000B2000000}"/>
    <cellStyle name="_Worksheet in 27_09_07_Aug_Performance_Update_Fina_non fin_data for Plan doc_ver1" xfId="441" xr:uid="{00000000-0005-0000-0000-0000B3000000}"/>
    <cellStyle name="_Worksheet in 27_09_07_Aug_Performance_Update_Financial_Summary_Dec'07_070208" xfId="442" xr:uid="{00000000-0005-0000-0000-0000B4000000}"/>
    <cellStyle name="_Worksheet in 27_09_07_Aug_Performance_Update_Financial_Summary_Dec'07_220208" xfId="443" xr:uid="{00000000-0005-0000-0000-0000B5000000}"/>
    <cellStyle name="_Worksheet in 27_09_07_Aug_Performance_Update_Loss_Reconciliations_Inforce_Vol_Prod" xfId="444" xr:uid="{00000000-0005-0000-0000-0000B6000000}"/>
    <cellStyle name="=C:\WINNT\SYSTEM32\COMMAND.COM" xfId="445" xr:uid="{00000000-0005-0000-0000-0000B7000000}"/>
    <cellStyle name="20% - Accent1 2" xfId="446" xr:uid="{00000000-0005-0000-0000-0000B8000000}"/>
    <cellStyle name="20% - Accent1 3" xfId="447" xr:uid="{00000000-0005-0000-0000-0000B9000000}"/>
    <cellStyle name="20% - Accent1 4" xfId="448" xr:uid="{00000000-0005-0000-0000-0000BA000000}"/>
    <cellStyle name="20% - Accent2 2" xfId="449" xr:uid="{00000000-0005-0000-0000-0000BB000000}"/>
    <cellStyle name="20% - Accent2 3" xfId="450" xr:uid="{00000000-0005-0000-0000-0000BC000000}"/>
    <cellStyle name="20% - Accent2 4" xfId="451" xr:uid="{00000000-0005-0000-0000-0000BD000000}"/>
    <cellStyle name="20% - Accent3 2" xfId="452" xr:uid="{00000000-0005-0000-0000-0000BE000000}"/>
    <cellStyle name="20% - Accent3 3" xfId="453" xr:uid="{00000000-0005-0000-0000-0000BF000000}"/>
    <cellStyle name="20% - Accent3 4" xfId="454" xr:uid="{00000000-0005-0000-0000-0000C0000000}"/>
    <cellStyle name="20% - Accent4 2" xfId="455" xr:uid="{00000000-0005-0000-0000-0000C1000000}"/>
    <cellStyle name="20% - Accent4 3" xfId="456" xr:uid="{00000000-0005-0000-0000-0000C2000000}"/>
    <cellStyle name="20% - Accent4 4" xfId="457" xr:uid="{00000000-0005-0000-0000-0000C3000000}"/>
    <cellStyle name="20% - Accent5 2" xfId="458" xr:uid="{00000000-0005-0000-0000-0000C4000000}"/>
    <cellStyle name="20% - Accent5 3" xfId="459" xr:uid="{00000000-0005-0000-0000-0000C5000000}"/>
    <cellStyle name="20% - Accent5 4" xfId="460" xr:uid="{00000000-0005-0000-0000-0000C6000000}"/>
    <cellStyle name="20% - Accent6 2" xfId="461" xr:uid="{00000000-0005-0000-0000-0000C7000000}"/>
    <cellStyle name="20% - Accent6 3" xfId="462" xr:uid="{00000000-0005-0000-0000-0000C8000000}"/>
    <cellStyle name="20% - Accent6 4" xfId="463" xr:uid="{00000000-0005-0000-0000-0000C9000000}"/>
    <cellStyle name="40% - Accent1 2" xfId="464" xr:uid="{00000000-0005-0000-0000-0000CA000000}"/>
    <cellStyle name="40% - Accent1 2 2" xfId="870" xr:uid="{00000000-0005-0000-0000-0000CB000000}"/>
    <cellStyle name="40% - Accent1 3" xfId="465" xr:uid="{00000000-0005-0000-0000-0000CC000000}"/>
    <cellStyle name="40% - Accent1 4" xfId="466" xr:uid="{00000000-0005-0000-0000-0000CD000000}"/>
    <cellStyle name="40% - Accent1 5" xfId="467" xr:uid="{00000000-0005-0000-0000-0000CE000000}"/>
    <cellStyle name="40% - Accent2 2" xfId="468" xr:uid="{00000000-0005-0000-0000-0000CF000000}"/>
    <cellStyle name="40% - Accent2 3" xfId="469" xr:uid="{00000000-0005-0000-0000-0000D0000000}"/>
    <cellStyle name="40% - Accent2 4" xfId="470" xr:uid="{00000000-0005-0000-0000-0000D1000000}"/>
    <cellStyle name="40% - Accent3 2" xfId="471" xr:uid="{00000000-0005-0000-0000-0000D2000000}"/>
    <cellStyle name="40% - Accent3 3" xfId="472" xr:uid="{00000000-0005-0000-0000-0000D3000000}"/>
    <cellStyle name="40% - Accent3 4" xfId="473" xr:uid="{00000000-0005-0000-0000-0000D4000000}"/>
    <cellStyle name="40% - Accent4 2" xfId="474" xr:uid="{00000000-0005-0000-0000-0000D5000000}"/>
    <cellStyle name="40% - Accent4 3" xfId="475" xr:uid="{00000000-0005-0000-0000-0000D6000000}"/>
    <cellStyle name="40% - Accent4 4" xfId="476" xr:uid="{00000000-0005-0000-0000-0000D7000000}"/>
    <cellStyle name="40% - Accent5 2" xfId="477" xr:uid="{00000000-0005-0000-0000-0000D8000000}"/>
    <cellStyle name="40% - Accent5 3" xfId="478" xr:uid="{00000000-0005-0000-0000-0000D9000000}"/>
    <cellStyle name="40% - Accent5 4" xfId="479" xr:uid="{00000000-0005-0000-0000-0000DA000000}"/>
    <cellStyle name="40% - Accent6 2" xfId="480" xr:uid="{00000000-0005-0000-0000-0000DB000000}"/>
    <cellStyle name="40% - Accent6 3" xfId="481" xr:uid="{00000000-0005-0000-0000-0000DC000000}"/>
    <cellStyle name="40% - Accent6 4" xfId="482" xr:uid="{00000000-0005-0000-0000-0000DD000000}"/>
    <cellStyle name="60% - Accent1 2" xfId="483" xr:uid="{00000000-0005-0000-0000-0000DE000000}"/>
    <cellStyle name="60% - Accent1 3" xfId="484" xr:uid="{00000000-0005-0000-0000-0000DF000000}"/>
    <cellStyle name="60% - Accent1 4" xfId="485" xr:uid="{00000000-0005-0000-0000-0000E0000000}"/>
    <cellStyle name="60% - Accent2 2" xfId="486" xr:uid="{00000000-0005-0000-0000-0000E1000000}"/>
    <cellStyle name="60% - Accent2 3" xfId="487" xr:uid="{00000000-0005-0000-0000-0000E2000000}"/>
    <cellStyle name="60% - Accent2 4" xfId="488" xr:uid="{00000000-0005-0000-0000-0000E3000000}"/>
    <cellStyle name="60% - Accent3 2" xfId="489" xr:uid="{00000000-0005-0000-0000-0000E4000000}"/>
    <cellStyle name="60% - Accent3 3" xfId="490" xr:uid="{00000000-0005-0000-0000-0000E5000000}"/>
    <cellStyle name="60% - Accent3 4" xfId="491" xr:uid="{00000000-0005-0000-0000-0000E6000000}"/>
    <cellStyle name="60% - Accent4 2" xfId="492" xr:uid="{00000000-0005-0000-0000-0000E7000000}"/>
    <cellStyle name="60% - Accent4 3" xfId="493" xr:uid="{00000000-0005-0000-0000-0000E8000000}"/>
    <cellStyle name="60% - Accent4 4" xfId="494" xr:uid="{00000000-0005-0000-0000-0000E9000000}"/>
    <cellStyle name="60% - Accent5 2" xfId="495" xr:uid="{00000000-0005-0000-0000-0000EA000000}"/>
    <cellStyle name="60% - Accent5 3" xfId="496" xr:uid="{00000000-0005-0000-0000-0000EB000000}"/>
    <cellStyle name="60% - Accent5 4" xfId="497" xr:uid="{00000000-0005-0000-0000-0000EC000000}"/>
    <cellStyle name="60% - Accent6 2" xfId="498" xr:uid="{00000000-0005-0000-0000-0000ED000000}"/>
    <cellStyle name="60% - Accent6 3" xfId="499" xr:uid="{00000000-0005-0000-0000-0000EE000000}"/>
    <cellStyle name="60% - Accent6 4" xfId="500" xr:uid="{00000000-0005-0000-0000-0000EF000000}"/>
    <cellStyle name="Accent1 2" xfId="501" xr:uid="{00000000-0005-0000-0000-0000F0000000}"/>
    <cellStyle name="Accent1 3" xfId="502" xr:uid="{00000000-0005-0000-0000-0000F1000000}"/>
    <cellStyle name="Accent1 4" xfId="503" xr:uid="{00000000-0005-0000-0000-0000F2000000}"/>
    <cellStyle name="Accent2 2" xfId="504" xr:uid="{00000000-0005-0000-0000-0000F3000000}"/>
    <cellStyle name="Accent2 3" xfId="505" xr:uid="{00000000-0005-0000-0000-0000F4000000}"/>
    <cellStyle name="Accent2 4" xfId="506" xr:uid="{00000000-0005-0000-0000-0000F5000000}"/>
    <cellStyle name="Accent3 2" xfId="507" xr:uid="{00000000-0005-0000-0000-0000F6000000}"/>
    <cellStyle name="Accent3 3" xfId="508" xr:uid="{00000000-0005-0000-0000-0000F7000000}"/>
    <cellStyle name="Accent3 4" xfId="509" xr:uid="{00000000-0005-0000-0000-0000F8000000}"/>
    <cellStyle name="Accent4 2" xfId="510" xr:uid="{00000000-0005-0000-0000-0000F9000000}"/>
    <cellStyle name="Accent4 3" xfId="511" xr:uid="{00000000-0005-0000-0000-0000FA000000}"/>
    <cellStyle name="Accent4 4" xfId="512" xr:uid="{00000000-0005-0000-0000-0000FB000000}"/>
    <cellStyle name="Accent5 2" xfId="513" xr:uid="{00000000-0005-0000-0000-0000FC000000}"/>
    <cellStyle name="Accent5 3" xfId="514" xr:uid="{00000000-0005-0000-0000-0000FD000000}"/>
    <cellStyle name="Accent5 4" xfId="515" xr:uid="{00000000-0005-0000-0000-0000FE000000}"/>
    <cellStyle name="Accent6 2" xfId="516" xr:uid="{00000000-0005-0000-0000-0000FF000000}"/>
    <cellStyle name="Accent6 3" xfId="517" xr:uid="{00000000-0005-0000-0000-000000010000}"/>
    <cellStyle name="Accent6 4" xfId="518" xr:uid="{00000000-0005-0000-0000-000001010000}"/>
    <cellStyle name="Bad 2" xfId="519" xr:uid="{00000000-0005-0000-0000-000002010000}"/>
    <cellStyle name="Bad 3" xfId="520" xr:uid="{00000000-0005-0000-0000-000003010000}"/>
    <cellStyle name="Bad 4" xfId="521" xr:uid="{00000000-0005-0000-0000-000004010000}"/>
    <cellStyle name="Calculation 2" xfId="522" xr:uid="{00000000-0005-0000-0000-000005010000}"/>
    <cellStyle name="Calculation 3" xfId="523" xr:uid="{00000000-0005-0000-0000-000006010000}"/>
    <cellStyle name="Calculation 4" xfId="524" xr:uid="{00000000-0005-0000-0000-000007010000}"/>
    <cellStyle name="Check Cell 2" xfId="525" xr:uid="{00000000-0005-0000-0000-000008010000}"/>
    <cellStyle name="Check Cell 3" xfId="526" xr:uid="{00000000-0005-0000-0000-000009010000}"/>
    <cellStyle name="Check Cell 4" xfId="527" xr:uid="{00000000-0005-0000-0000-00000A010000}"/>
    <cellStyle name="Comma" xfId="861" builtinId="3"/>
    <cellStyle name="Comma [0] 3" xfId="1407" xr:uid="{8E07AF04-CF38-4F72-A746-FCF33D2011E8}"/>
    <cellStyle name="Comma 10" xfId="528" xr:uid="{00000000-0005-0000-0000-00000C010000}"/>
    <cellStyle name="Comma 11" xfId="529" xr:uid="{00000000-0005-0000-0000-00000D010000}"/>
    <cellStyle name="Comma 11 2" xfId="530" xr:uid="{00000000-0005-0000-0000-00000E010000}"/>
    <cellStyle name="Comma 12" xfId="531" xr:uid="{00000000-0005-0000-0000-00000F010000}"/>
    <cellStyle name="Comma 12 2" xfId="532" xr:uid="{00000000-0005-0000-0000-000010010000}"/>
    <cellStyle name="Comma 13" xfId="533" xr:uid="{00000000-0005-0000-0000-000011010000}"/>
    <cellStyle name="Comma 14" xfId="534" xr:uid="{00000000-0005-0000-0000-000012010000}"/>
    <cellStyle name="Comma 15" xfId="535" xr:uid="{00000000-0005-0000-0000-000013010000}"/>
    <cellStyle name="Comma 16" xfId="536" xr:uid="{00000000-0005-0000-0000-000014010000}"/>
    <cellStyle name="Comma 17" xfId="537" xr:uid="{00000000-0005-0000-0000-000015010000}"/>
    <cellStyle name="Comma 18" xfId="538" xr:uid="{00000000-0005-0000-0000-000016010000}"/>
    <cellStyle name="Comma 19" xfId="539" xr:uid="{00000000-0005-0000-0000-000017010000}"/>
    <cellStyle name="Comma 2" xfId="4" xr:uid="{00000000-0005-0000-0000-000018010000}"/>
    <cellStyle name="Comma 2 2" xfId="8" xr:uid="{00000000-0005-0000-0000-000019010000}"/>
    <cellStyle name="Comma 2 2 2" xfId="540" xr:uid="{00000000-0005-0000-0000-00001A010000}"/>
    <cellStyle name="Comma 2 2 2 2" xfId="541" xr:uid="{00000000-0005-0000-0000-00001B010000}"/>
    <cellStyle name="Comma 2 2 2 2 2" xfId="542" xr:uid="{00000000-0005-0000-0000-00001C010000}"/>
    <cellStyle name="Comma 2 2 2 2 2 2" xfId="543" xr:uid="{00000000-0005-0000-0000-00001D010000}"/>
    <cellStyle name="Comma 2 2 2 2 3" xfId="544" xr:uid="{00000000-0005-0000-0000-00001E010000}"/>
    <cellStyle name="Comma 2 2 2 2 3 2" xfId="545" xr:uid="{00000000-0005-0000-0000-00001F010000}"/>
    <cellStyle name="Comma 2 2 2 2 4" xfId="546" xr:uid="{00000000-0005-0000-0000-000020010000}"/>
    <cellStyle name="Comma 2 2 2 2 4 2" xfId="547" xr:uid="{00000000-0005-0000-0000-000021010000}"/>
    <cellStyle name="Comma 2 2 2 2 5" xfId="548" xr:uid="{00000000-0005-0000-0000-000022010000}"/>
    <cellStyle name="Comma 2 2 2 2 5 2" xfId="549" xr:uid="{00000000-0005-0000-0000-000023010000}"/>
    <cellStyle name="Comma 2 2 2 2 6" xfId="550" xr:uid="{00000000-0005-0000-0000-000024010000}"/>
    <cellStyle name="Comma 2 2 2 3" xfId="551" xr:uid="{00000000-0005-0000-0000-000025010000}"/>
    <cellStyle name="Comma 2 2 2 3 2" xfId="552" xr:uid="{00000000-0005-0000-0000-000026010000}"/>
    <cellStyle name="Comma 2 2 2 4" xfId="553" xr:uid="{00000000-0005-0000-0000-000027010000}"/>
    <cellStyle name="Comma 2 2 2 4 2" xfId="554" xr:uid="{00000000-0005-0000-0000-000028010000}"/>
    <cellStyle name="Comma 2 2 2 5" xfId="555" xr:uid="{00000000-0005-0000-0000-000029010000}"/>
    <cellStyle name="Comma 2 2 2 5 2" xfId="556" xr:uid="{00000000-0005-0000-0000-00002A010000}"/>
    <cellStyle name="Comma 2 2 2 6" xfId="557" xr:uid="{00000000-0005-0000-0000-00002B010000}"/>
    <cellStyle name="Comma 2 2 2 6 2" xfId="558" xr:uid="{00000000-0005-0000-0000-00002C010000}"/>
    <cellStyle name="Comma 2 2 2 7" xfId="559" xr:uid="{00000000-0005-0000-0000-00002D010000}"/>
    <cellStyle name="Comma 2 2 3" xfId="1395" xr:uid="{00000000-0005-0000-0000-00002E010000}"/>
    <cellStyle name="Comma 2 3" xfId="9" xr:uid="{00000000-0005-0000-0000-00002F010000}"/>
    <cellStyle name="Comma 2 4" xfId="10" xr:uid="{00000000-0005-0000-0000-000030010000}"/>
    <cellStyle name="Comma 2 5" xfId="11" xr:uid="{00000000-0005-0000-0000-000031010000}"/>
    <cellStyle name="Comma 2 6" xfId="12" xr:uid="{00000000-0005-0000-0000-000032010000}"/>
    <cellStyle name="Comma 2 6 2" xfId="13" xr:uid="{00000000-0005-0000-0000-000033010000}"/>
    <cellStyle name="Comma 2 6 3" xfId="14" xr:uid="{00000000-0005-0000-0000-000034010000}"/>
    <cellStyle name="Comma 2 6 4" xfId="15" xr:uid="{00000000-0005-0000-0000-000035010000}"/>
    <cellStyle name="Comma 2 6 5" xfId="16" xr:uid="{00000000-0005-0000-0000-000036010000}"/>
    <cellStyle name="Comma 2 6 6" xfId="17" xr:uid="{00000000-0005-0000-0000-000037010000}"/>
    <cellStyle name="Comma 2 6 7" xfId="18" xr:uid="{00000000-0005-0000-0000-000038010000}"/>
    <cellStyle name="Comma 2 6 8" xfId="19" xr:uid="{00000000-0005-0000-0000-000039010000}"/>
    <cellStyle name="Comma 2 6 9" xfId="20" xr:uid="{00000000-0005-0000-0000-00003A010000}"/>
    <cellStyle name="Comma 2 7" xfId="883" xr:uid="{00000000-0005-0000-0000-00003B010000}"/>
    <cellStyle name="Comma 20" xfId="560" xr:uid="{00000000-0005-0000-0000-00003C010000}"/>
    <cellStyle name="Comma 21" xfId="561" xr:uid="{00000000-0005-0000-0000-00003D010000}"/>
    <cellStyle name="Comma 22" xfId="562" xr:uid="{00000000-0005-0000-0000-00003E010000}"/>
    <cellStyle name="Comma 23" xfId="563" xr:uid="{00000000-0005-0000-0000-00003F010000}"/>
    <cellStyle name="Comma 24" xfId="564" xr:uid="{00000000-0005-0000-0000-000040010000}"/>
    <cellStyle name="Comma 25" xfId="565" xr:uid="{00000000-0005-0000-0000-000041010000}"/>
    <cellStyle name="Comma 26" xfId="566" xr:uid="{00000000-0005-0000-0000-000042010000}"/>
    <cellStyle name="Comma 27" xfId="567" xr:uid="{00000000-0005-0000-0000-000043010000}"/>
    <cellStyle name="Comma 28" xfId="568" xr:uid="{00000000-0005-0000-0000-000044010000}"/>
    <cellStyle name="Comma 29" xfId="569" xr:uid="{00000000-0005-0000-0000-000045010000}"/>
    <cellStyle name="Comma 3" xfId="21" xr:uid="{00000000-0005-0000-0000-000046010000}"/>
    <cellStyle name="Comma 3 10" xfId="858" xr:uid="{00000000-0005-0000-0000-000047010000}"/>
    <cellStyle name="Comma 3 11" xfId="860" xr:uid="{00000000-0005-0000-0000-000048010000}"/>
    <cellStyle name="Comma 3 2" xfId="22" xr:uid="{00000000-0005-0000-0000-000049010000}"/>
    <cellStyle name="Comma 3 3" xfId="23" xr:uid="{00000000-0005-0000-0000-00004A010000}"/>
    <cellStyle name="Comma 3 4" xfId="846" xr:uid="{00000000-0005-0000-0000-00004B010000}"/>
    <cellStyle name="Comma 3 5" xfId="848" xr:uid="{00000000-0005-0000-0000-00004C010000}"/>
    <cellStyle name="Comma 3 6" xfId="850" xr:uid="{00000000-0005-0000-0000-00004D010000}"/>
    <cellStyle name="Comma 3 7" xfId="852" xr:uid="{00000000-0005-0000-0000-00004E010000}"/>
    <cellStyle name="Comma 3 8" xfId="854" xr:uid="{00000000-0005-0000-0000-00004F010000}"/>
    <cellStyle name="Comma 3 9" xfId="856" xr:uid="{00000000-0005-0000-0000-000050010000}"/>
    <cellStyle name="Comma 30" xfId="570" xr:uid="{00000000-0005-0000-0000-000051010000}"/>
    <cellStyle name="Comma 31" xfId="571" xr:uid="{00000000-0005-0000-0000-000052010000}"/>
    <cellStyle name="Comma 32" xfId="572" xr:uid="{00000000-0005-0000-0000-000053010000}"/>
    <cellStyle name="Comma 33" xfId="573" xr:uid="{00000000-0005-0000-0000-000054010000}"/>
    <cellStyle name="Comma 34" xfId="574" xr:uid="{00000000-0005-0000-0000-000055010000}"/>
    <cellStyle name="Comma 35" xfId="575" xr:uid="{00000000-0005-0000-0000-000056010000}"/>
    <cellStyle name="Comma 36" xfId="576" xr:uid="{00000000-0005-0000-0000-000057010000}"/>
    <cellStyle name="Comma 36 2" xfId="577" xr:uid="{00000000-0005-0000-0000-000058010000}"/>
    <cellStyle name="Comma 37" xfId="578" xr:uid="{00000000-0005-0000-0000-000059010000}"/>
    <cellStyle name="Comma 37 2" xfId="579" xr:uid="{00000000-0005-0000-0000-00005A010000}"/>
    <cellStyle name="Comma 37 2 2" xfId="580" xr:uid="{00000000-0005-0000-0000-00005B010000}"/>
    <cellStyle name="Comma 37 3" xfId="581" xr:uid="{00000000-0005-0000-0000-00005C010000}"/>
    <cellStyle name="Comma 37 3 2" xfId="582" xr:uid="{00000000-0005-0000-0000-00005D010000}"/>
    <cellStyle name="Comma 37 4" xfId="583" xr:uid="{00000000-0005-0000-0000-00005E010000}"/>
    <cellStyle name="Comma 37 4 2" xfId="584" xr:uid="{00000000-0005-0000-0000-00005F010000}"/>
    <cellStyle name="Comma 37 5" xfId="585" xr:uid="{00000000-0005-0000-0000-000060010000}"/>
    <cellStyle name="Comma 37 5 2" xfId="586" xr:uid="{00000000-0005-0000-0000-000061010000}"/>
    <cellStyle name="Comma 37 6" xfId="587" xr:uid="{00000000-0005-0000-0000-000062010000}"/>
    <cellStyle name="Comma 38" xfId="588" xr:uid="{00000000-0005-0000-0000-000063010000}"/>
    <cellStyle name="Comma 38 2" xfId="589" xr:uid="{00000000-0005-0000-0000-000064010000}"/>
    <cellStyle name="Comma 39" xfId="590" xr:uid="{00000000-0005-0000-0000-000065010000}"/>
    <cellStyle name="Comma 39 2" xfId="591" xr:uid="{00000000-0005-0000-0000-000066010000}"/>
    <cellStyle name="Comma 4" xfId="24" xr:uid="{00000000-0005-0000-0000-000067010000}"/>
    <cellStyle name="Comma 4 10" xfId="857" xr:uid="{00000000-0005-0000-0000-000068010000}"/>
    <cellStyle name="Comma 4 11" xfId="859" xr:uid="{00000000-0005-0000-0000-000069010000}"/>
    <cellStyle name="Comma 4 2" xfId="25" xr:uid="{00000000-0005-0000-0000-00006A010000}"/>
    <cellStyle name="Comma 4 3" xfId="26" xr:uid="{00000000-0005-0000-0000-00006B010000}"/>
    <cellStyle name="Comma 4 4" xfId="845" xr:uid="{00000000-0005-0000-0000-00006C010000}"/>
    <cellStyle name="Comma 4 5" xfId="847" xr:uid="{00000000-0005-0000-0000-00006D010000}"/>
    <cellStyle name="Comma 4 6" xfId="849" xr:uid="{00000000-0005-0000-0000-00006E010000}"/>
    <cellStyle name="Comma 4 7" xfId="851" xr:uid="{00000000-0005-0000-0000-00006F010000}"/>
    <cellStyle name="Comma 4 8" xfId="853" xr:uid="{00000000-0005-0000-0000-000070010000}"/>
    <cellStyle name="Comma 4 9" xfId="855" xr:uid="{00000000-0005-0000-0000-000071010000}"/>
    <cellStyle name="Comma 40" xfId="592" xr:uid="{00000000-0005-0000-0000-000072010000}"/>
    <cellStyle name="Comma 40 2" xfId="593" xr:uid="{00000000-0005-0000-0000-000073010000}"/>
    <cellStyle name="Comma 41" xfId="594" xr:uid="{00000000-0005-0000-0000-000074010000}"/>
    <cellStyle name="Comma 42" xfId="1397" xr:uid="{00000000-0005-0000-0000-000075010000}"/>
    <cellStyle name="Comma 46" xfId="595" xr:uid="{00000000-0005-0000-0000-000076010000}"/>
    <cellStyle name="Comma 5" xfId="596" xr:uid="{00000000-0005-0000-0000-000077010000}"/>
    <cellStyle name="Comma 5 2" xfId="597" xr:uid="{00000000-0005-0000-0000-000078010000}"/>
    <cellStyle name="Comma 5 3" xfId="598" xr:uid="{00000000-0005-0000-0000-000079010000}"/>
    <cellStyle name="Comma 6" xfId="27" xr:uid="{00000000-0005-0000-0000-00007A010000}"/>
    <cellStyle name="Comma 6 2" xfId="28" xr:uid="{00000000-0005-0000-0000-00007B010000}"/>
    <cellStyle name="Comma 7" xfId="29" xr:uid="{00000000-0005-0000-0000-00007C010000}"/>
    <cellStyle name="Comma 7 2" xfId="599" xr:uid="{00000000-0005-0000-0000-00007D010000}"/>
    <cellStyle name="Comma 7 2 2" xfId="600" xr:uid="{00000000-0005-0000-0000-00007E010000}"/>
    <cellStyle name="Comma 7 2 2 2" xfId="601" xr:uid="{00000000-0005-0000-0000-00007F010000}"/>
    <cellStyle name="Comma 7 2 2 2 2" xfId="602" xr:uid="{00000000-0005-0000-0000-000080010000}"/>
    <cellStyle name="Comma 7 2 2 3" xfId="603" xr:uid="{00000000-0005-0000-0000-000081010000}"/>
    <cellStyle name="Comma 7 2 2 3 2" xfId="604" xr:uid="{00000000-0005-0000-0000-000082010000}"/>
    <cellStyle name="Comma 7 2 2 4" xfId="605" xr:uid="{00000000-0005-0000-0000-000083010000}"/>
    <cellStyle name="Comma 7 2 2 4 2" xfId="606" xr:uid="{00000000-0005-0000-0000-000084010000}"/>
    <cellStyle name="Comma 7 2 2 5" xfId="607" xr:uid="{00000000-0005-0000-0000-000085010000}"/>
    <cellStyle name="Comma 7 2 2 5 2" xfId="608" xr:uid="{00000000-0005-0000-0000-000086010000}"/>
    <cellStyle name="Comma 7 2 2 6" xfId="609" xr:uid="{00000000-0005-0000-0000-000087010000}"/>
    <cellStyle name="Comma 7 2 3" xfId="610" xr:uid="{00000000-0005-0000-0000-000088010000}"/>
    <cellStyle name="Comma 7 2 3 2" xfId="611" xr:uid="{00000000-0005-0000-0000-000089010000}"/>
    <cellStyle name="Comma 7 2 4" xfId="612" xr:uid="{00000000-0005-0000-0000-00008A010000}"/>
    <cellStyle name="Comma 7 2 4 2" xfId="613" xr:uid="{00000000-0005-0000-0000-00008B010000}"/>
    <cellStyle name="Comma 7 2 5" xfId="614" xr:uid="{00000000-0005-0000-0000-00008C010000}"/>
    <cellStyle name="Comma 7 2 5 2" xfId="615" xr:uid="{00000000-0005-0000-0000-00008D010000}"/>
    <cellStyle name="Comma 7 2 6" xfId="616" xr:uid="{00000000-0005-0000-0000-00008E010000}"/>
    <cellStyle name="Comma 7 2 6 2" xfId="617" xr:uid="{00000000-0005-0000-0000-00008F010000}"/>
    <cellStyle name="Comma 7 2 7" xfId="618" xr:uid="{00000000-0005-0000-0000-000090010000}"/>
    <cellStyle name="Comma 8" xfId="30" xr:uid="{00000000-0005-0000-0000-000091010000}"/>
    <cellStyle name="Comma 8 2" xfId="31" xr:uid="{00000000-0005-0000-0000-000092010000}"/>
    <cellStyle name="Comma 9" xfId="619" xr:uid="{00000000-0005-0000-0000-000093010000}"/>
    <cellStyle name="Currency 2" xfId="620" xr:uid="{00000000-0005-0000-0000-000094010000}"/>
    <cellStyle name="Euro" xfId="621" xr:uid="{00000000-0005-0000-0000-000095010000}"/>
    <cellStyle name="Excel Built-in Normal" xfId="32" xr:uid="{00000000-0005-0000-0000-000096010000}"/>
    <cellStyle name="Explanatory Text 2" xfId="622" xr:uid="{00000000-0005-0000-0000-000097010000}"/>
    <cellStyle name="Explanatory Text 3" xfId="623" xr:uid="{00000000-0005-0000-0000-000098010000}"/>
    <cellStyle name="Explanatory Text 4" xfId="624" xr:uid="{00000000-0005-0000-0000-000099010000}"/>
    <cellStyle name="Good 2" xfId="625" xr:uid="{00000000-0005-0000-0000-00009A010000}"/>
    <cellStyle name="Good 3" xfId="626" xr:uid="{00000000-0005-0000-0000-00009B010000}"/>
    <cellStyle name="Good 4" xfId="627" xr:uid="{00000000-0005-0000-0000-00009C010000}"/>
    <cellStyle name="Heading 1 2" xfId="628" xr:uid="{00000000-0005-0000-0000-00009D010000}"/>
    <cellStyle name="Heading 1 3" xfId="629" xr:uid="{00000000-0005-0000-0000-00009E010000}"/>
    <cellStyle name="Heading 1 4" xfId="630" xr:uid="{00000000-0005-0000-0000-00009F010000}"/>
    <cellStyle name="Heading 2 2" xfId="631" xr:uid="{00000000-0005-0000-0000-0000A0010000}"/>
    <cellStyle name="Heading 2 3" xfId="632" xr:uid="{00000000-0005-0000-0000-0000A1010000}"/>
    <cellStyle name="Heading 2 4" xfId="633" xr:uid="{00000000-0005-0000-0000-0000A2010000}"/>
    <cellStyle name="Heading 3 2" xfId="634" xr:uid="{00000000-0005-0000-0000-0000A3010000}"/>
    <cellStyle name="Heading 3 3" xfId="635" xr:uid="{00000000-0005-0000-0000-0000A4010000}"/>
    <cellStyle name="Heading 3 4" xfId="636" xr:uid="{00000000-0005-0000-0000-0000A5010000}"/>
    <cellStyle name="Heading 4 2" xfId="637" xr:uid="{00000000-0005-0000-0000-0000A6010000}"/>
    <cellStyle name="Heading 4 3" xfId="638" xr:uid="{00000000-0005-0000-0000-0000A7010000}"/>
    <cellStyle name="Heading 4 4" xfId="639" xr:uid="{00000000-0005-0000-0000-0000A8010000}"/>
    <cellStyle name="Hyperlink" xfId="866" builtinId="8"/>
    <cellStyle name="Hyperlink 2" xfId="33" xr:uid="{00000000-0005-0000-0000-0000AA010000}"/>
    <cellStyle name="Hyperlink 3" xfId="34" xr:uid="{00000000-0005-0000-0000-0000AB010000}"/>
    <cellStyle name="Hyperlink 4" xfId="35" xr:uid="{00000000-0005-0000-0000-0000AC010000}"/>
    <cellStyle name="Input 2" xfId="640" xr:uid="{00000000-0005-0000-0000-0000AD010000}"/>
    <cellStyle name="Input 3" xfId="641" xr:uid="{00000000-0005-0000-0000-0000AE010000}"/>
    <cellStyle name="Input 4" xfId="642" xr:uid="{00000000-0005-0000-0000-0000AF010000}"/>
    <cellStyle name="Linked Cell 2" xfId="643" xr:uid="{00000000-0005-0000-0000-0000B0010000}"/>
    <cellStyle name="Linked Cell 3" xfId="644" xr:uid="{00000000-0005-0000-0000-0000B1010000}"/>
    <cellStyle name="Linked Cell 4" xfId="645" xr:uid="{00000000-0005-0000-0000-0000B2010000}"/>
    <cellStyle name="Neutral 2" xfId="646" xr:uid="{00000000-0005-0000-0000-0000B3010000}"/>
    <cellStyle name="Neutral 3" xfId="647" xr:uid="{00000000-0005-0000-0000-0000B4010000}"/>
    <cellStyle name="Neutral 4" xfId="648" xr:uid="{00000000-0005-0000-0000-0000B5010000}"/>
    <cellStyle name="Nor}al" xfId="649" xr:uid="{00000000-0005-0000-0000-0000B6010000}"/>
    <cellStyle name="Normal" xfId="0" builtinId="0"/>
    <cellStyle name="Normal - Style1" xfId="650" xr:uid="{00000000-0005-0000-0000-0000B8010000}"/>
    <cellStyle name="Normal 10" xfId="5" xr:uid="{00000000-0005-0000-0000-0000B9010000}"/>
    <cellStyle name="Normal 10 2" xfId="36" xr:uid="{00000000-0005-0000-0000-0000BA010000}"/>
    <cellStyle name="Normal 11" xfId="37" xr:uid="{00000000-0005-0000-0000-0000BB010000}"/>
    <cellStyle name="Normal 11 10" xfId="38" xr:uid="{00000000-0005-0000-0000-0000BC010000}"/>
    <cellStyle name="Normal 11 2" xfId="39" xr:uid="{00000000-0005-0000-0000-0000BD010000}"/>
    <cellStyle name="Normal 11 2 10" xfId="651" xr:uid="{00000000-0005-0000-0000-0000BE010000}"/>
    <cellStyle name="Normal 11 2 10 2" xfId="652" xr:uid="{00000000-0005-0000-0000-0000BF010000}"/>
    <cellStyle name="Normal 11 2 11" xfId="653" xr:uid="{00000000-0005-0000-0000-0000C0010000}"/>
    <cellStyle name="Normal 11 2 2" xfId="654" xr:uid="{00000000-0005-0000-0000-0000C1010000}"/>
    <cellStyle name="Normal 11 2 2 2" xfId="655" xr:uid="{00000000-0005-0000-0000-0000C2010000}"/>
    <cellStyle name="Normal 11 2 2 2 2" xfId="656" xr:uid="{00000000-0005-0000-0000-0000C3010000}"/>
    <cellStyle name="Normal 11 2 2 2 2 2" xfId="657" xr:uid="{00000000-0005-0000-0000-0000C4010000}"/>
    <cellStyle name="Normal 11 2 2 2 3" xfId="658" xr:uid="{00000000-0005-0000-0000-0000C5010000}"/>
    <cellStyle name="Normal 11 2 2 2 3 2" xfId="659" xr:uid="{00000000-0005-0000-0000-0000C6010000}"/>
    <cellStyle name="Normal 11 2 2 2 4" xfId="660" xr:uid="{00000000-0005-0000-0000-0000C7010000}"/>
    <cellStyle name="Normal 11 2 2 2 4 2" xfId="661" xr:uid="{00000000-0005-0000-0000-0000C8010000}"/>
    <cellStyle name="Normal 11 2 2 2 5" xfId="662" xr:uid="{00000000-0005-0000-0000-0000C9010000}"/>
    <cellStyle name="Normal 11 2 2 2 5 2" xfId="663" xr:uid="{00000000-0005-0000-0000-0000CA010000}"/>
    <cellStyle name="Normal 11 2 2 2 6" xfId="664" xr:uid="{00000000-0005-0000-0000-0000CB010000}"/>
    <cellStyle name="Normal 11 2 2 3" xfId="665" xr:uid="{00000000-0005-0000-0000-0000CC010000}"/>
    <cellStyle name="Normal 11 2 2 3 2" xfId="666" xr:uid="{00000000-0005-0000-0000-0000CD010000}"/>
    <cellStyle name="Normal 11 2 2 4" xfId="667" xr:uid="{00000000-0005-0000-0000-0000CE010000}"/>
    <cellStyle name="Normal 11 2 2 4 2" xfId="668" xr:uid="{00000000-0005-0000-0000-0000CF010000}"/>
    <cellStyle name="Normal 11 2 2 5" xfId="669" xr:uid="{00000000-0005-0000-0000-0000D0010000}"/>
    <cellStyle name="Normal 11 2 2 5 2" xfId="670" xr:uid="{00000000-0005-0000-0000-0000D1010000}"/>
    <cellStyle name="Normal 11 2 2 6" xfId="671" xr:uid="{00000000-0005-0000-0000-0000D2010000}"/>
    <cellStyle name="Normal 11 2 2 6 2" xfId="672" xr:uid="{00000000-0005-0000-0000-0000D3010000}"/>
    <cellStyle name="Normal 11 2 2 7" xfId="673" xr:uid="{00000000-0005-0000-0000-0000D4010000}"/>
    <cellStyle name="Normal 11 2 2 7 2" xfId="674" xr:uid="{00000000-0005-0000-0000-0000D5010000}"/>
    <cellStyle name="Normal 11 2 2 8" xfId="675" xr:uid="{00000000-0005-0000-0000-0000D6010000}"/>
    <cellStyle name="Normal 11 2 3" xfId="676" xr:uid="{00000000-0005-0000-0000-0000D7010000}"/>
    <cellStyle name="Normal 11 2 3 2" xfId="677" xr:uid="{00000000-0005-0000-0000-0000D8010000}"/>
    <cellStyle name="Normal 11 2 3 2 2" xfId="678" xr:uid="{00000000-0005-0000-0000-0000D9010000}"/>
    <cellStyle name="Normal 11 2 3 3" xfId="679" xr:uid="{00000000-0005-0000-0000-0000DA010000}"/>
    <cellStyle name="Normal 11 2 3 3 2" xfId="680" xr:uid="{00000000-0005-0000-0000-0000DB010000}"/>
    <cellStyle name="Normal 11 2 3 4" xfId="681" xr:uid="{00000000-0005-0000-0000-0000DC010000}"/>
    <cellStyle name="Normal 11 2 3 4 2" xfId="682" xr:uid="{00000000-0005-0000-0000-0000DD010000}"/>
    <cellStyle name="Normal 11 2 3 5" xfId="683" xr:uid="{00000000-0005-0000-0000-0000DE010000}"/>
    <cellStyle name="Normal 11 2 3 5 2" xfId="684" xr:uid="{00000000-0005-0000-0000-0000DF010000}"/>
    <cellStyle name="Normal 11 2 3 6" xfId="685" xr:uid="{00000000-0005-0000-0000-0000E0010000}"/>
    <cellStyle name="Normal 11 2 4" xfId="686" xr:uid="{00000000-0005-0000-0000-0000E1010000}"/>
    <cellStyle name="Normal 11 2 4 2" xfId="687" xr:uid="{00000000-0005-0000-0000-0000E2010000}"/>
    <cellStyle name="Normal 11 2 4 2 2" xfId="688" xr:uid="{00000000-0005-0000-0000-0000E3010000}"/>
    <cellStyle name="Normal 11 2 4 3" xfId="689" xr:uid="{00000000-0005-0000-0000-0000E4010000}"/>
    <cellStyle name="Normal 11 2 4 3 2" xfId="690" xr:uid="{00000000-0005-0000-0000-0000E5010000}"/>
    <cellStyle name="Normal 11 2 4 4" xfId="691" xr:uid="{00000000-0005-0000-0000-0000E6010000}"/>
    <cellStyle name="Normal 11 2 4 4 2" xfId="692" xr:uid="{00000000-0005-0000-0000-0000E7010000}"/>
    <cellStyle name="Normal 11 2 4 5" xfId="693" xr:uid="{00000000-0005-0000-0000-0000E8010000}"/>
    <cellStyle name="Normal 11 2 4 5 2" xfId="694" xr:uid="{00000000-0005-0000-0000-0000E9010000}"/>
    <cellStyle name="Normal 11 2 4 6" xfId="695" xr:uid="{00000000-0005-0000-0000-0000EA010000}"/>
    <cellStyle name="Normal 11 2 5" xfId="696" xr:uid="{00000000-0005-0000-0000-0000EB010000}"/>
    <cellStyle name="Normal 11 2 5 2" xfId="697" xr:uid="{00000000-0005-0000-0000-0000EC010000}"/>
    <cellStyle name="Normal 11 2 5 2 2" xfId="698" xr:uid="{00000000-0005-0000-0000-0000ED010000}"/>
    <cellStyle name="Normal 11 2 5 3" xfId="699" xr:uid="{00000000-0005-0000-0000-0000EE010000}"/>
    <cellStyle name="Normal 11 2 5 3 2" xfId="700" xr:uid="{00000000-0005-0000-0000-0000EF010000}"/>
    <cellStyle name="Normal 11 2 5 4" xfId="701" xr:uid="{00000000-0005-0000-0000-0000F0010000}"/>
    <cellStyle name="Normal 11 2 5 4 2" xfId="702" xr:uid="{00000000-0005-0000-0000-0000F1010000}"/>
    <cellStyle name="Normal 11 2 5 5" xfId="703" xr:uid="{00000000-0005-0000-0000-0000F2010000}"/>
    <cellStyle name="Normal 11 2 5 5 2" xfId="704" xr:uid="{00000000-0005-0000-0000-0000F3010000}"/>
    <cellStyle name="Normal 11 2 5 6" xfId="705" xr:uid="{00000000-0005-0000-0000-0000F4010000}"/>
    <cellStyle name="Normal 11 2 6" xfId="706" xr:uid="{00000000-0005-0000-0000-0000F5010000}"/>
    <cellStyle name="Normal 11 2 6 2" xfId="707" xr:uid="{00000000-0005-0000-0000-0000F6010000}"/>
    <cellStyle name="Normal 11 2 7" xfId="708" xr:uid="{00000000-0005-0000-0000-0000F7010000}"/>
    <cellStyle name="Normal 11 2 7 2" xfId="709" xr:uid="{00000000-0005-0000-0000-0000F8010000}"/>
    <cellStyle name="Normal 11 2 8" xfId="710" xr:uid="{00000000-0005-0000-0000-0000F9010000}"/>
    <cellStyle name="Normal 11 2 8 2" xfId="711" xr:uid="{00000000-0005-0000-0000-0000FA010000}"/>
    <cellStyle name="Normal 11 2 9" xfId="712" xr:uid="{00000000-0005-0000-0000-0000FB010000}"/>
    <cellStyle name="Normal 11 2 9 2" xfId="713" xr:uid="{00000000-0005-0000-0000-0000FC010000}"/>
    <cellStyle name="Normal 11 3" xfId="40" xr:uid="{00000000-0005-0000-0000-0000FD010000}"/>
    <cellStyle name="Normal 11 3 2" xfId="714" xr:uid="{00000000-0005-0000-0000-0000FE010000}"/>
    <cellStyle name="Normal 11 3 2 2" xfId="715" xr:uid="{00000000-0005-0000-0000-0000FF010000}"/>
    <cellStyle name="Normal 11 3 3" xfId="716" xr:uid="{00000000-0005-0000-0000-000000020000}"/>
    <cellStyle name="Normal 11 3 3 2" xfId="717" xr:uid="{00000000-0005-0000-0000-000001020000}"/>
    <cellStyle name="Normal 11 3 4" xfId="718" xr:uid="{00000000-0005-0000-0000-000002020000}"/>
    <cellStyle name="Normal 11 3 4 2" xfId="719" xr:uid="{00000000-0005-0000-0000-000003020000}"/>
    <cellStyle name="Normal 11 3 5" xfId="720" xr:uid="{00000000-0005-0000-0000-000004020000}"/>
    <cellStyle name="Normal 11 3 5 2" xfId="721" xr:uid="{00000000-0005-0000-0000-000005020000}"/>
    <cellStyle name="Normal 11 3 6" xfId="722" xr:uid="{00000000-0005-0000-0000-000006020000}"/>
    <cellStyle name="Normal 11 4" xfId="41" xr:uid="{00000000-0005-0000-0000-000007020000}"/>
    <cellStyle name="Normal 11 4 2" xfId="723" xr:uid="{00000000-0005-0000-0000-000008020000}"/>
    <cellStyle name="Normal 11 5" xfId="42" xr:uid="{00000000-0005-0000-0000-000009020000}"/>
    <cellStyle name="Normal 11 5 2" xfId="724" xr:uid="{00000000-0005-0000-0000-00000A020000}"/>
    <cellStyle name="Normal 11 6" xfId="43" xr:uid="{00000000-0005-0000-0000-00000B020000}"/>
    <cellStyle name="Normal 11 6 2" xfId="725" xr:uid="{00000000-0005-0000-0000-00000C020000}"/>
    <cellStyle name="Normal 11 7" xfId="44" xr:uid="{00000000-0005-0000-0000-00000D020000}"/>
    <cellStyle name="Normal 11 7 2" xfId="726" xr:uid="{00000000-0005-0000-0000-00000E020000}"/>
    <cellStyle name="Normal 11 8" xfId="45" xr:uid="{00000000-0005-0000-0000-00000F020000}"/>
    <cellStyle name="Normal 11 9" xfId="46" xr:uid="{00000000-0005-0000-0000-000010020000}"/>
    <cellStyle name="Normal 12" xfId="47" xr:uid="{00000000-0005-0000-0000-000011020000}"/>
    <cellStyle name="Normal 12 10" xfId="6" xr:uid="{00000000-0005-0000-0000-000012020000}"/>
    <cellStyle name="Normal 12 2" xfId="48" xr:uid="{00000000-0005-0000-0000-000013020000}"/>
    <cellStyle name="Normal 12 3" xfId="49" xr:uid="{00000000-0005-0000-0000-000014020000}"/>
    <cellStyle name="Normal 12 4" xfId="50" xr:uid="{00000000-0005-0000-0000-000015020000}"/>
    <cellStyle name="Normal 12 5" xfId="51" xr:uid="{00000000-0005-0000-0000-000016020000}"/>
    <cellStyle name="Normal 12 6" xfId="52" xr:uid="{00000000-0005-0000-0000-000017020000}"/>
    <cellStyle name="Normal 12 7" xfId="53" xr:uid="{00000000-0005-0000-0000-000018020000}"/>
    <cellStyle name="Normal 12 8" xfId="54" xr:uid="{00000000-0005-0000-0000-000019020000}"/>
    <cellStyle name="Normal 12 9" xfId="55" xr:uid="{00000000-0005-0000-0000-00001A020000}"/>
    <cellStyle name="Normal 13" xfId="56" xr:uid="{00000000-0005-0000-0000-00001B020000}"/>
    <cellStyle name="Normal 13 2" xfId="57" xr:uid="{00000000-0005-0000-0000-00001C020000}"/>
    <cellStyle name="Normal 13 3" xfId="58" xr:uid="{00000000-0005-0000-0000-00001D020000}"/>
    <cellStyle name="Normal 13 4" xfId="59" xr:uid="{00000000-0005-0000-0000-00001E020000}"/>
    <cellStyle name="Normal 13 5" xfId="60" xr:uid="{00000000-0005-0000-0000-00001F020000}"/>
    <cellStyle name="Normal 13 6" xfId="61" xr:uid="{00000000-0005-0000-0000-000020020000}"/>
    <cellStyle name="Normal 13 7" xfId="62" xr:uid="{00000000-0005-0000-0000-000021020000}"/>
    <cellStyle name="Normal 13 8" xfId="63" xr:uid="{00000000-0005-0000-0000-000022020000}"/>
    <cellStyle name="Normal 13 9" xfId="64" xr:uid="{00000000-0005-0000-0000-000023020000}"/>
    <cellStyle name="Normal 14" xfId="65" xr:uid="{00000000-0005-0000-0000-000024020000}"/>
    <cellStyle name="Normal 14 2" xfId="66" xr:uid="{00000000-0005-0000-0000-000025020000}"/>
    <cellStyle name="Normal 14 3" xfId="67" xr:uid="{00000000-0005-0000-0000-000026020000}"/>
    <cellStyle name="Normal 14 4" xfId="68" xr:uid="{00000000-0005-0000-0000-000027020000}"/>
    <cellStyle name="Normal 14 5" xfId="69" xr:uid="{00000000-0005-0000-0000-000028020000}"/>
    <cellStyle name="Normal 14 6" xfId="70" xr:uid="{00000000-0005-0000-0000-000029020000}"/>
    <cellStyle name="Normal 14 7" xfId="71" xr:uid="{00000000-0005-0000-0000-00002A020000}"/>
    <cellStyle name="Normal 14 8" xfId="72" xr:uid="{00000000-0005-0000-0000-00002B020000}"/>
    <cellStyle name="Normal 14 9" xfId="73" xr:uid="{00000000-0005-0000-0000-00002C020000}"/>
    <cellStyle name="Normal 15" xfId="74" xr:uid="{00000000-0005-0000-0000-00002D020000}"/>
    <cellStyle name="Normal 15 2" xfId="253" xr:uid="{00000000-0005-0000-0000-00002E020000}"/>
    <cellStyle name="Normal 16" xfId="3" xr:uid="{00000000-0005-0000-0000-00002F020000}"/>
    <cellStyle name="Normal 16 2" xfId="254" xr:uid="{00000000-0005-0000-0000-000030020000}"/>
    <cellStyle name="Normal 17" xfId="75" xr:uid="{00000000-0005-0000-0000-000031020000}"/>
    <cellStyle name="Normal 17 2" xfId="255" xr:uid="{00000000-0005-0000-0000-000032020000}"/>
    <cellStyle name="Normal 18" xfId="76" xr:uid="{00000000-0005-0000-0000-000033020000}"/>
    <cellStyle name="Normal 18 2" xfId="256" xr:uid="{00000000-0005-0000-0000-000034020000}"/>
    <cellStyle name="Normal 18 2 2" xfId="727" xr:uid="{00000000-0005-0000-0000-000035020000}"/>
    <cellStyle name="Normal 18 3" xfId="728" xr:uid="{00000000-0005-0000-0000-000036020000}"/>
    <cellStyle name="Normal 18 3 2" xfId="729" xr:uid="{00000000-0005-0000-0000-000037020000}"/>
    <cellStyle name="Normal 18 4" xfId="730" xr:uid="{00000000-0005-0000-0000-000038020000}"/>
    <cellStyle name="Normal 18 4 2" xfId="731" xr:uid="{00000000-0005-0000-0000-000039020000}"/>
    <cellStyle name="Normal 18 5" xfId="732" xr:uid="{00000000-0005-0000-0000-00003A020000}"/>
    <cellStyle name="Normal 18 5 2" xfId="733" xr:uid="{00000000-0005-0000-0000-00003B020000}"/>
    <cellStyle name="Normal 18 6" xfId="734" xr:uid="{00000000-0005-0000-0000-00003C020000}"/>
    <cellStyle name="Normal 19" xfId="252" xr:uid="{00000000-0005-0000-0000-00003D020000}"/>
    <cellStyle name="Normal 19 2" xfId="257" xr:uid="{00000000-0005-0000-0000-00003E020000}"/>
    <cellStyle name="Normal 19 2 2" xfId="735" xr:uid="{00000000-0005-0000-0000-00003F020000}"/>
    <cellStyle name="Normal 19 3" xfId="736" xr:uid="{00000000-0005-0000-0000-000040020000}"/>
    <cellStyle name="Normal 19 3 2" xfId="737" xr:uid="{00000000-0005-0000-0000-000041020000}"/>
    <cellStyle name="Normal 19 4" xfId="738" xr:uid="{00000000-0005-0000-0000-000042020000}"/>
    <cellStyle name="Normal 19 4 2" xfId="739" xr:uid="{00000000-0005-0000-0000-000043020000}"/>
    <cellStyle name="Normal 19 5" xfId="740" xr:uid="{00000000-0005-0000-0000-000044020000}"/>
    <cellStyle name="Normal 19 5 2" xfId="741" xr:uid="{00000000-0005-0000-0000-000045020000}"/>
    <cellStyle name="Normal 19 6" xfId="742" xr:uid="{00000000-0005-0000-0000-000046020000}"/>
    <cellStyle name="Normal 19 7" xfId="862" xr:uid="{00000000-0005-0000-0000-000047020000}"/>
    <cellStyle name="Normal 2" xfId="1" xr:uid="{00000000-0005-0000-0000-000048020000}"/>
    <cellStyle name="Normal 2 10" xfId="77" xr:uid="{00000000-0005-0000-0000-000049020000}"/>
    <cellStyle name="Normal 2 11" xfId="78" xr:uid="{00000000-0005-0000-0000-00004A020000}"/>
    <cellStyle name="Normal 2 12" xfId="79" xr:uid="{00000000-0005-0000-0000-00004B020000}"/>
    <cellStyle name="Normal 2 13" xfId="80" xr:uid="{00000000-0005-0000-0000-00004C020000}"/>
    <cellStyle name="Normal 2 14" xfId="81" xr:uid="{00000000-0005-0000-0000-00004D020000}"/>
    <cellStyle name="Normal 2 15" xfId="82" xr:uid="{00000000-0005-0000-0000-00004E020000}"/>
    <cellStyle name="Normal 2 16" xfId="83" xr:uid="{00000000-0005-0000-0000-00004F020000}"/>
    <cellStyle name="Normal 2 17" xfId="84" xr:uid="{00000000-0005-0000-0000-000050020000}"/>
    <cellStyle name="Normal 2 18" xfId="85" xr:uid="{00000000-0005-0000-0000-000051020000}"/>
    <cellStyle name="Normal 2 19" xfId="86" xr:uid="{00000000-0005-0000-0000-000052020000}"/>
    <cellStyle name="Normal 2 2" xfId="7" xr:uid="{00000000-0005-0000-0000-000053020000}"/>
    <cellStyle name="Normal 2 2 2" xfId="87" xr:uid="{00000000-0005-0000-0000-000054020000}"/>
    <cellStyle name="Normal 2 2 2 2" xfId="743" xr:uid="{00000000-0005-0000-0000-000055020000}"/>
    <cellStyle name="Normal 2 2 2 3" xfId="880" xr:uid="{00000000-0005-0000-0000-000056020000}"/>
    <cellStyle name="Normal 2 2 2_Actuarial Valuation Results" xfId="744" xr:uid="{00000000-0005-0000-0000-000057020000}"/>
    <cellStyle name="Normal 2 2 3" xfId="88" xr:uid="{00000000-0005-0000-0000-000058020000}"/>
    <cellStyle name="Normal 2 2 3 2" xfId="885" xr:uid="{00000000-0005-0000-0000-000059020000}"/>
    <cellStyle name="Normal 2 2 4" xfId="89" xr:uid="{00000000-0005-0000-0000-00005A020000}"/>
    <cellStyle name="Normal 2 2 5" xfId="745" xr:uid="{00000000-0005-0000-0000-00005B020000}"/>
    <cellStyle name="Normal 2 2 6" xfId="746" xr:uid="{00000000-0005-0000-0000-00005C020000}"/>
    <cellStyle name="Normal 2 20" xfId="90" xr:uid="{00000000-0005-0000-0000-00005D020000}"/>
    <cellStyle name="Normal 2 21" xfId="91" xr:uid="{00000000-0005-0000-0000-00005E020000}"/>
    <cellStyle name="Normal 2 22" xfId="92" xr:uid="{00000000-0005-0000-0000-00005F020000}"/>
    <cellStyle name="Normal 2 23" xfId="93" xr:uid="{00000000-0005-0000-0000-000060020000}"/>
    <cellStyle name="Normal 2 24" xfId="94" xr:uid="{00000000-0005-0000-0000-000061020000}"/>
    <cellStyle name="Normal 2 25" xfId="95" xr:uid="{00000000-0005-0000-0000-000062020000}"/>
    <cellStyle name="Normal 2 26" xfId="96" xr:uid="{00000000-0005-0000-0000-000063020000}"/>
    <cellStyle name="Normal 2 27" xfId="97" xr:uid="{00000000-0005-0000-0000-000064020000}"/>
    <cellStyle name="Normal 2 28" xfId="98" xr:uid="{00000000-0005-0000-0000-000065020000}"/>
    <cellStyle name="Normal 2 29" xfId="99" xr:uid="{00000000-0005-0000-0000-000066020000}"/>
    <cellStyle name="Normal 2 3" xfId="100" xr:uid="{00000000-0005-0000-0000-000067020000}"/>
    <cellStyle name="Normal 2 3 2" xfId="747" xr:uid="{00000000-0005-0000-0000-000068020000}"/>
    <cellStyle name="Normal 2 3 2 2" xfId="1396" xr:uid="{00000000-0005-0000-0000-000069020000}"/>
    <cellStyle name="Normal 2 3 3" xfId="877" xr:uid="{00000000-0005-0000-0000-00006A020000}"/>
    <cellStyle name="Normal 2 3_Actuarial Valuation Results" xfId="748" xr:uid="{00000000-0005-0000-0000-00006B020000}"/>
    <cellStyle name="Normal 2 30" xfId="101" xr:uid="{00000000-0005-0000-0000-00006C020000}"/>
    <cellStyle name="Normal 2 31" xfId="102" xr:uid="{00000000-0005-0000-0000-00006D020000}"/>
    <cellStyle name="Normal 2 32" xfId="873" xr:uid="{00000000-0005-0000-0000-00006E020000}"/>
    <cellStyle name="Normal 2 33" xfId="872" xr:uid="{00000000-0005-0000-0000-00006F020000}"/>
    <cellStyle name="Normal 2 34" xfId="1402" xr:uid="{00000000-0005-0000-0000-000070020000}"/>
    <cellStyle name="Normal 2 35" xfId="875" xr:uid="{00000000-0005-0000-0000-000071020000}"/>
    <cellStyle name="Normal 2 36" xfId="871" xr:uid="{00000000-0005-0000-0000-000072020000}"/>
    <cellStyle name="Normal 2 37" xfId="1401" xr:uid="{00000000-0005-0000-0000-000073020000}"/>
    <cellStyle name="Normal 2 38" xfId="868" xr:uid="{00000000-0005-0000-0000-000074020000}"/>
    <cellStyle name="Normal 2 39" xfId="1399" xr:uid="{00000000-0005-0000-0000-000075020000}"/>
    <cellStyle name="Normal 2 4" xfId="103" xr:uid="{00000000-0005-0000-0000-000076020000}"/>
    <cellStyle name="Normal 2 4 2" xfId="749" xr:uid="{00000000-0005-0000-0000-000077020000}"/>
    <cellStyle name="Normal 2 4 2 2" xfId="884" xr:uid="{00000000-0005-0000-0000-000078020000}"/>
    <cellStyle name="Normal 2 4 3" xfId="879" xr:uid="{00000000-0005-0000-0000-000079020000}"/>
    <cellStyle name="Normal 2 40" xfId="869" xr:uid="{00000000-0005-0000-0000-00007A020000}"/>
    <cellStyle name="Normal 2 41" xfId="1400" xr:uid="{00000000-0005-0000-0000-00007B020000}"/>
    <cellStyle name="Normal 2 42" xfId="1405" xr:uid="{00000000-0005-0000-0000-00007C020000}"/>
    <cellStyle name="Normal 2 43" xfId="1404" xr:uid="{00000000-0005-0000-0000-00007D020000}"/>
    <cellStyle name="Normal 2 44" xfId="1403" xr:uid="{00000000-0005-0000-0000-00007E020000}"/>
    <cellStyle name="Normal 2 45" xfId="1398" xr:uid="{00000000-0005-0000-0000-00007F020000}"/>
    <cellStyle name="Normal 2 5" xfId="104" xr:uid="{00000000-0005-0000-0000-000080020000}"/>
    <cellStyle name="Normal 2 5 2" xfId="105" xr:uid="{00000000-0005-0000-0000-000081020000}"/>
    <cellStyle name="Normal 2 5 3" xfId="106" xr:uid="{00000000-0005-0000-0000-000082020000}"/>
    <cellStyle name="Normal 2 5 4" xfId="107" xr:uid="{00000000-0005-0000-0000-000083020000}"/>
    <cellStyle name="Normal 2 5 5" xfId="108" xr:uid="{00000000-0005-0000-0000-000084020000}"/>
    <cellStyle name="Normal 2 5 6" xfId="109" xr:uid="{00000000-0005-0000-0000-000085020000}"/>
    <cellStyle name="Normal 2 5 7" xfId="110" xr:uid="{00000000-0005-0000-0000-000086020000}"/>
    <cellStyle name="Normal 2 5 8" xfId="111" xr:uid="{00000000-0005-0000-0000-000087020000}"/>
    <cellStyle name="Normal 2 5 9" xfId="112" xr:uid="{00000000-0005-0000-0000-000088020000}"/>
    <cellStyle name="Normal 2 6" xfId="113" xr:uid="{00000000-0005-0000-0000-000089020000}"/>
    <cellStyle name="Normal 2 7" xfId="114" xr:uid="{00000000-0005-0000-0000-00008A020000}"/>
    <cellStyle name="Normal 2 8" xfId="115" xr:uid="{00000000-0005-0000-0000-00008B020000}"/>
    <cellStyle name="Normal 2 8 2" xfId="750" xr:uid="{00000000-0005-0000-0000-00008C020000}"/>
    <cellStyle name="Normal 2 8 2 2" xfId="751" xr:uid="{00000000-0005-0000-0000-00008D020000}"/>
    <cellStyle name="Normal 2 8 2 2 2" xfId="752" xr:uid="{00000000-0005-0000-0000-00008E020000}"/>
    <cellStyle name="Normal 2 8 2 3" xfId="753" xr:uid="{00000000-0005-0000-0000-00008F020000}"/>
    <cellStyle name="Normal 2 8 2 3 2" xfId="754" xr:uid="{00000000-0005-0000-0000-000090020000}"/>
    <cellStyle name="Normal 2 8 2 4" xfId="755" xr:uid="{00000000-0005-0000-0000-000091020000}"/>
    <cellStyle name="Normal 2 8 2 4 2" xfId="756" xr:uid="{00000000-0005-0000-0000-000092020000}"/>
    <cellStyle name="Normal 2 8 2 5" xfId="757" xr:uid="{00000000-0005-0000-0000-000093020000}"/>
    <cellStyle name="Normal 2 8 2 5 2" xfId="758" xr:uid="{00000000-0005-0000-0000-000094020000}"/>
    <cellStyle name="Normal 2 8 2 6" xfId="759" xr:uid="{00000000-0005-0000-0000-000095020000}"/>
    <cellStyle name="Normal 2 8 3" xfId="760" xr:uid="{00000000-0005-0000-0000-000096020000}"/>
    <cellStyle name="Normal 2 8 3 2" xfId="761" xr:uid="{00000000-0005-0000-0000-000097020000}"/>
    <cellStyle name="Normal 2 8 4" xfId="762" xr:uid="{00000000-0005-0000-0000-000098020000}"/>
    <cellStyle name="Normal 2 8 4 2" xfId="763" xr:uid="{00000000-0005-0000-0000-000099020000}"/>
    <cellStyle name="Normal 2 8 5" xfId="764" xr:uid="{00000000-0005-0000-0000-00009A020000}"/>
    <cellStyle name="Normal 2 8 5 2" xfId="765" xr:uid="{00000000-0005-0000-0000-00009B020000}"/>
    <cellStyle name="Normal 2 8 6" xfId="766" xr:uid="{00000000-0005-0000-0000-00009C020000}"/>
    <cellStyle name="Normal 2 8 6 2" xfId="767" xr:uid="{00000000-0005-0000-0000-00009D020000}"/>
    <cellStyle name="Normal 2 8 7" xfId="768" xr:uid="{00000000-0005-0000-0000-00009E020000}"/>
    <cellStyle name="Normal 2 9" xfId="116" xr:uid="{00000000-0005-0000-0000-00009F020000}"/>
    <cellStyle name="Normal 2_Actuarial Valuation Results Accs Seg" xfId="769" xr:uid="{00000000-0005-0000-0000-0000A0020000}"/>
    <cellStyle name="Normal 20" xfId="117" xr:uid="{00000000-0005-0000-0000-0000A1020000}"/>
    <cellStyle name="Normal 20 2" xfId="258" xr:uid="{00000000-0005-0000-0000-0000A2020000}"/>
    <cellStyle name="Normal 21" xfId="259" xr:uid="{00000000-0005-0000-0000-0000A3020000}"/>
    <cellStyle name="Normal 21 2" xfId="770" xr:uid="{00000000-0005-0000-0000-0000A4020000}"/>
    <cellStyle name="Normal 22" xfId="118" xr:uid="{00000000-0005-0000-0000-0000A5020000}"/>
    <cellStyle name="Normal 22 2" xfId="771" xr:uid="{00000000-0005-0000-0000-0000A6020000}"/>
    <cellStyle name="Normal 23" xfId="119" xr:uid="{00000000-0005-0000-0000-0000A7020000}"/>
    <cellStyle name="Normal 23 2" xfId="772" xr:uid="{00000000-0005-0000-0000-0000A8020000}"/>
    <cellStyle name="Normal 24" xfId="120" xr:uid="{00000000-0005-0000-0000-0000A9020000}"/>
    <cellStyle name="Normal 24 2" xfId="773" xr:uid="{00000000-0005-0000-0000-0000AA020000}"/>
    <cellStyle name="Normal 25" xfId="774" xr:uid="{00000000-0005-0000-0000-0000AB020000}"/>
    <cellStyle name="Normal 26" xfId="121" xr:uid="{00000000-0005-0000-0000-0000AC020000}"/>
    <cellStyle name="Normal 26 2" xfId="122" xr:uid="{00000000-0005-0000-0000-0000AD020000}"/>
    <cellStyle name="Normal 26 3" xfId="123" xr:uid="{00000000-0005-0000-0000-0000AE020000}"/>
    <cellStyle name="Normal 26 4" xfId="124" xr:uid="{00000000-0005-0000-0000-0000AF020000}"/>
    <cellStyle name="Normal 26 5" xfId="125" xr:uid="{00000000-0005-0000-0000-0000B0020000}"/>
    <cellStyle name="Normal 26 6" xfId="126" xr:uid="{00000000-0005-0000-0000-0000B1020000}"/>
    <cellStyle name="Normal 26 7" xfId="127" xr:uid="{00000000-0005-0000-0000-0000B2020000}"/>
    <cellStyle name="Normal 26 8" xfId="128" xr:uid="{00000000-0005-0000-0000-0000B3020000}"/>
    <cellStyle name="Normal 26 9" xfId="129" xr:uid="{00000000-0005-0000-0000-0000B4020000}"/>
    <cellStyle name="Normal 27" xfId="260" xr:uid="{00000000-0005-0000-0000-0000B5020000}"/>
    <cellStyle name="Normal 28" xfId="775" xr:uid="{00000000-0005-0000-0000-0000B6020000}"/>
    <cellStyle name="Normal 29" xfId="130" xr:uid="{00000000-0005-0000-0000-0000B7020000}"/>
    <cellStyle name="Normal 29 2" xfId="131" xr:uid="{00000000-0005-0000-0000-0000B8020000}"/>
    <cellStyle name="Normal 29 3" xfId="132" xr:uid="{00000000-0005-0000-0000-0000B9020000}"/>
    <cellStyle name="Normal 29 4" xfId="133" xr:uid="{00000000-0005-0000-0000-0000BA020000}"/>
    <cellStyle name="Normal 29 5" xfId="134" xr:uid="{00000000-0005-0000-0000-0000BB020000}"/>
    <cellStyle name="Normal 29 6" xfId="135" xr:uid="{00000000-0005-0000-0000-0000BC020000}"/>
    <cellStyle name="Normal 29 7" xfId="136" xr:uid="{00000000-0005-0000-0000-0000BD020000}"/>
    <cellStyle name="Normal 29 8" xfId="137" xr:uid="{00000000-0005-0000-0000-0000BE020000}"/>
    <cellStyle name="Normal 29 9" xfId="138" xr:uid="{00000000-0005-0000-0000-0000BF020000}"/>
    <cellStyle name="Normal 291" xfId="139" xr:uid="{00000000-0005-0000-0000-0000C0020000}"/>
    <cellStyle name="Normal 291 2" xfId="140" xr:uid="{00000000-0005-0000-0000-0000C1020000}"/>
    <cellStyle name="Normal 291 3" xfId="141" xr:uid="{00000000-0005-0000-0000-0000C2020000}"/>
    <cellStyle name="Normal 291 4" xfId="142" xr:uid="{00000000-0005-0000-0000-0000C3020000}"/>
    <cellStyle name="Normal 291 5" xfId="143" xr:uid="{00000000-0005-0000-0000-0000C4020000}"/>
    <cellStyle name="Normal 291 6" xfId="144" xr:uid="{00000000-0005-0000-0000-0000C5020000}"/>
    <cellStyle name="Normal 291 7" xfId="145" xr:uid="{00000000-0005-0000-0000-0000C6020000}"/>
    <cellStyle name="Normal 291 8" xfId="146" xr:uid="{00000000-0005-0000-0000-0000C7020000}"/>
    <cellStyle name="Normal 291 9" xfId="147" xr:uid="{00000000-0005-0000-0000-0000C8020000}"/>
    <cellStyle name="Normal 3" xfId="2" xr:uid="{00000000-0005-0000-0000-0000C9020000}"/>
    <cellStyle name="Normal 3 10" xfId="148" xr:uid="{00000000-0005-0000-0000-0000CA020000}"/>
    <cellStyle name="Normal 3 11" xfId="149" xr:uid="{00000000-0005-0000-0000-0000CB020000}"/>
    <cellStyle name="Normal 3 12" xfId="150" xr:uid="{00000000-0005-0000-0000-0000CC020000}"/>
    <cellStyle name="Normal 3 13" xfId="151" xr:uid="{00000000-0005-0000-0000-0000CD020000}"/>
    <cellStyle name="Normal 3 14" xfId="152" xr:uid="{00000000-0005-0000-0000-0000CE020000}"/>
    <cellStyle name="Normal 3 15" xfId="864" xr:uid="{00000000-0005-0000-0000-0000CF020000}"/>
    <cellStyle name="Normal 3 16" xfId="867" xr:uid="{00000000-0005-0000-0000-0000D0020000}"/>
    <cellStyle name="Normal 3 2" xfId="153" xr:uid="{00000000-0005-0000-0000-0000D1020000}"/>
    <cellStyle name="Normal 3 2 2" xfId="154" xr:uid="{00000000-0005-0000-0000-0000D2020000}"/>
    <cellStyle name="Normal 3 2 3" xfId="155" xr:uid="{00000000-0005-0000-0000-0000D3020000}"/>
    <cellStyle name="Normal 3 2 4" xfId="156" xr:uid="{00000000-0005-0000-0000-0000D4020000}"/>
    <cellStyle name="Normal 3 2 5" xfId="157" xr:uid="{00000000-0005-0000-0000-0000D5020000}"/>
    <cellStyle name="Normal 3 2 6" xfId="158" xr:uid="{00000000-0005-0000-0000-0000D6020000}"/>
    <cellStyle name="Normal 3 2 7" xfId="159" xr:uid="{00000000-0005-0000-0000-0000D7020000}"/>
    <cellStyle name="Normal 3 2 8" xfId="160" xr:uid="{00000000-0005-0000-0000-0000D8020000}"/>
    <cellStyle name="Normal 3 2 9" xfId="161" xr:uid="{00000000-0005-0000-0000-0000D9020000}"/>
    <cellStyle name="Normal 3 3" xfId="162" xr:uid="{00000000-0005-0000-0000-0000DA020000}"/>
    <cellStyle name="Normal 3 3 2" xfId="163" xr:uid="{00000000-0005-0000-0000-0000DB020000}"/>
    <cellStyle name="Normal 3 3 3" xfId="164" xr:uid="{00000000-0005-0000-0000-0000DC020000}"/>
    <cellStyle name="Normal 3 3 4" xfId="165" xr:uid="{00000000-0005-0000-0000-0000DD020000}"/>
    <cellStyle name="Normal 3 3 5" xfId="166" xr:uid="{00000000-0005-0000-0000-0000DE020000}"/>
    <cellStyle name="Normal 3 3 6" xfId="167" xr:uid="{00000000-0005-0000-0000-0000DF020000}"/>
    <cellStyle name="Normal 3 3 7" xfId="168" xr:uid="{00000000-0005-0000-0000-0000E0020000}"/>
    <cellStyle name="Normal 3 3 8" xfId="169" xr:uid="{00000000-0005-0000-0000-0000E1020000}"/>
    <cellStyle name="Normal 3 3 9" xfId="170" xr:uid="{00000000-0005-0000-0000-0000E2020000}"/>
    <cellStyle name="Normal 3 4" xfId="171" xr:uid="{00000000-0005-0000-0000-0000E3020000}"/>
    <cellStyle name="Normal 3 4 2" xfId="876" xr:uid="{00000000-0005-0000-0000-0000E4020000}"/>
    <cellStyle name="Normal 3 5" xfId="172" xr:uid="{00000000-0005-0000-0000-0000E5020000}"/>
    <cellStyle name="Normal 3 6" xfId="173" xr:uid="{00000000-0005-0000-0000-0000E6020000}"/>
    <cellStyle name="Normal 3 7" xfId="174" xr:uid="{00000000-0005-0000-0000-0000E7020000}"/>
    <cellStyle name="Normal 3 8" xfId="175" xr:uid="{00000000-0005-0000-0000-0000E8020000}"/>
    <cellStyle name="Normal 3 9" xfId="176" xr:uid="{00000000-0005-0000-0000-0000E9020000}"/>
    <cellStyle name="Normal 3_Actuarial Valuation Results Accs Seg" xfId="776" xr:uid="{00000000-0005-0000-0000-0000EA020000}"/>
    <cellStyle name="Normal 30" xfId="261" xr:uid="{00000000-0005-0000-0000-0000EB020000}"/>
    <cellStyle name="Normal 31" xfId="865" xr:uid="{00000000-0005-0000-0000-0000EC020000}"/>
    <cellStyle name="Normal 31 2 5 2 2 2 2 2 2 6 2 2 2 2 2 2 2 2" xfId="177" xr:uid="{00000000-0005-0000-0000-0000ED020000}"/>
    <cellStyle name="Normal 31 2 5 2 2 2 2 2 2 6 2 2 2 2 2 2 2 2 2" xfId="178" xr:uid="{00000000-0005-0000-0000-0000EE020000}"/>
    <cellStyle name="Normal 31 2 5 2 2 2 2 2 2 6 2 2 2 2 2 2 2 2 3" xfId="179" xr:uid="{00000000-0005-0000-0000-0000EF020000}"/>
    <cellStyle name="Normal 31 2 5 2 2 2 2 2 2 6 2 2 2 2 2 2 2 2 4" xfId="180" xr:uid="{00000000-0005-0000-0000-0000F0020000}"/>
    <cellStyle name="Normal 31 2 5 2 2 2 2 2 2 6 2 2 2 2 2 2 2 2 5" xfId="181" xr:uid="{00000000-0005-0000-0000-0000F1020000}"/>
    <cellStyle name="Normal 31 2 5 2 2 2 2 2 2 6 2 2 2 2 2 2 2 2 6" xfId="182" xr:uid="{00000000-0005-0000-0000-0000F2020000}"/>
    <cellStyle name="Normal 31 2 5 2 2 2 2 2 2 6 2 2 2 2 2 2 2 2 7" xfId="183" xr:uid="{00000000-0005-0000-0000-0000F3020000}"/>
    <cellStyle name="Normal 31 2 5 2 2 2 2 2 2 6 2 2 2 2 2 2 2 2 8" xfId="184" xr:uid="{00000000-0005-0000-0000-0000F4020000}"/>
    <cellStyle name="Normal 31 2 5 2 2 2 2 2 2 6 2 2 2 2 2 2 2 2 9" xfId="185" xr:uid="{00000000-0005-0000-0000-0000F5020000}"/>
    <cellStyle name="Normal 312" xfId="186" xr:uid="{00000000-0005-0000-0000-0000F6020000}"/>
    <cellStyle name="Normal 312 2" xfId="187" xr:uid="{00000000-0005-0000-0000-0000F7020000}"/>
    <cellStyle name="Normal 312 3" xfId="188" xr:uid="{00000000-0005-0000-0000-0000F8020000}"/>
    <cellStyle name="Normal 312 4" xfId="189" xr:uid="{00000000-0005-0000-0000-0000F9020000}"/>
    <cellStyle name="Normal 312 5" xfId="190" xr:uid="{00000000-0005-0000-0000-0000FA020000}"/>
    <cellStyle name="Normal 312 6" xfId="191" xr:uid="{00000000-0005-0000-0000-0000FB020000}"/>
    <cellStyle name="Normal 312 7" xfId="192" xr:uid="{00000000-0005-0000-0000-0000FC020000}"/>
    <cellStyle name="Normal 312 8" xfId="193" xr:uid="{00000000-0005-0000-0000-0000FD020000}"/>
    <cellStyle name="Normal 312 9" xfId="194" xr:uid="{00000000-0005-0000-0000-0000FE020000}"/>
    <cellStyle name="Normal 32" xfId="1406" xr:uid="{2C02FFA0-F43D-4B97-B2CC-87D07299D5EE}"/>
    <cellStyle name="Normal 34" xfId="863" xr:uid="{00000000-0005-0000-0000-0000FF020000}"/>
    <cellStyle name="Normal 4" xfId="195" xr:uid="{00000000-0005-0000-0000-000000030000}"/>
    <cellStyle name="Normal 4 2" xfId="196" xr:uid="{00000000-0005-0000-0000-000001030000}"/>
    <cellStyle name="Normal 4 2 2" xfId="197" xr:uid="{00000000-0005-0000-0000-000002030000}"/>
    <cellStyle name="Normal 4 2 3" xfId="198" xr:uid="{00000000-0005-0000-0000-000003030000}"/>
    <cellStyle name="Normal 4 2 4" xfId="199" xr:uid="{00000000-0005-0000-0000-000004030000}"/>
    <cellStyle name="Normal 4 3" xfId="777" xr:uid="{00000000-0005-0000-0000-000005030000}"/>
    <cellStyle name="Normal 40" xfId="200" xr:uid="{00000000-0005-0000-0000-000006030000}"/>
    <cellStyle name="Normal 40 2" xfId="201" xr:uid="{00000000-0005-0000-0000-000007030000}"/>
    <cellStyle name="Normal 40 3" xfId="202" xr:uid="{00000000-0005-0000-0000-000008030000}"/>
    <cellStyle name="Normal 40 4" xfId="203" xr:uid="{00000000-0005-0000-0000-000009030000}"/>
    <cellStyle name="Normal 40 5" xfId="204" xr:uid="{00000000-0005-0000-0000-00000A030000}"/>
    <cellStyle name="Normal 40 6" xfId="205" xr:uid="{00000000-0005-0000-0000-00000B030000}"/>
    <cellStyle name="Normal 40 7" xfId="206" xr:uid="{00000000-0005-0000-0000-00000C030000}"/>
    <cellStyle name="Normal 40 8" xfId="207" xr:uid="{00000000-0005-0000-0000-00000D030000}"/>
    <cellStyle name="Normal 40 9" xfId="208" xr:uid="{00000000-0005-0000-0000-00000E030000}"/>
    <cellStyle name="Normal 5" xfId="209" xr:uid="{00000000-0005-0000-0000-00000F030000}"/>
    <cellStyle name="Normal 5 2" xfId="210" xr:uid="{00000000-0005-0000-0000-000010030000}"/>
    <cellStyle name="Normal 5 2 2" xfId="881" xr:uid="{00000000-0005-0000-0000-000011030000}"/>
    <cellStyle name="Normal 5 3" xfId="211" xr:uid="{00000000-0005-0000-0000-000012030000}"/>
    <cellStyle name="Normal 5 4" xfId="212" xr:uid="{00000000-0005-0000-0000-000013030000}"/>
    <cellStyle name="Normal 5 5" xfId="213" xr:uid="{00000000-0005-0000-0000-000014030000}"/>
    <cellStyle name="Normal 5 6" xfId="214" xr:uid="{00000000-0005-0000-0000-000015030000}"/>
    <cellStyle name="Normal 6" xfId="215" xr:uid="{00000000-0005-0000-0000-000016030000}"/>
    <cellStyle name="Normal 6 14" xfId="216" xr:uid="{00000000-0005-0000-0000-000017030000}"/>
    <cellStyle name="Normal 6 2" xfId="217" xr:uid="{00000000-0005-0000-0000-000018030000}"/>
    <cellStyle name="Normal 6 3" xfId="218" xr:uid="{00000000-0005-0000-0000-000019030000}"/>
    <cellStyle name="Normal 6 4" xfId="219" xr:uid="{00000000-0005-0000-0000-00001A030000}"/>
    <cellStyle name="Normal 6 5" xfId="220" xr:uid="{00000000-0005-0000-0000-00001B030000}"/>
    <cellStyle name="Normal 6 6" xfId="221" xr:uid="{00000000-0005-0000-0000-00001C030000}"/>
    <cellStyle name="Normal 6 7" xfId="222" xr:uid="{00000000-0005-0000-0000-00001D030000}"/>
    <cellStyle name="Normal 65 2" xfId="223" xr:uid="{00000000-0005-0000-0000-00001E030000}"/>
    <cellStyle name="Normal 7" xfId="224" xr:uid="{00000000-0005-0000-0000-00001F030000}"/>
    <cellStyle name="Normal 7 10" xfId="225" xr:uid="{00000000-0005-0000-0000-000020030000}"/>
    <cellStyle name="Normal 7 2" xfId="226" xr:uid="{00000000-0005-0000-0000-000021030000}"/>
    <cellStyle name="Normal 7 3" xfId="227" xr:uid="{00000000-0005-0000-0000-000022030000}"/>
    <cellStyle name="Normal 7 4" xfId="228" xr:uid="{00000000-0005-0000-0000-000023030000}"/>
    <cellStyle name="Normal 7 5" xfId="229" xr:uid="{00000000-0005-0000-0000-000024030000}"/>
    <cellStyle name="Normal 7 6" xfId="230" xr:uid="{00000000-0005-0000-0000-000025030000}"/>
    <cellStyle name="Normal 8" xfId="231" xr:uid="{00000000-0005-0000-0000-000026030000}"/>
    <cellStyle name="Normal 8 2" xfId="232" xr:uid="{00000000-0005-0000-0000-000027030000}"/>
    <cellStyle name="Normal 8 3" xfId="233" xr:uid="{00000000-0005-0000-0000-000028030000}"/>
    <cellStyle name="Normal 8 4" xfId="234" xr:uid="{00000000-0005-0000-0000-000029030000}"/>
    <cellStyle name="Normal 8 5" xfId="235" xr:uid="{00000000-0005-0000-0000-00002A030000}"/>
    <cellStyle name="Normal 8 6" xfId="236" xr:uid="{00000000-0005-0000-0000-00002B030000}"/>
    <cellStyle name="Normal 8 7" xfId="237" xr:uid="{00000000-0005-0000-0000-00002C030000}"/>
    <cellStyle name="Normal 9" xfId="238" xr:uid="{00000000-0005-0000-0000-00002D030000}"/>
    <cellStyle name="Normal 9 2" xfId="239" xr:uid="{00000000-0005-0000-0000-00002E030000}"/>
    <cellStyle name="Normal 9 3" xfId="240" xr:uid="{00000000-0005-0000-0000-00002F030000}"/>
    <cellStyle name="Normal 9 4" xfId="241" xr:uid="{00000000-0005-0000-0000-000030030000}"/>
    <cellStyle name="Normal 9 5" xfId="242" xr:uid="{00000000-0005-0000-0000-000031030000}"/>
    <cellStyle name="Normal 9 6" xfId="243" xr:uid="{00000000-0005-0000-0000-000032030000}"/>
    <cellStyle name="Normal 9 7" xfId="244" xr:uid="{00000000-0005-0000-0000-000033030000}"/>
    <cellStyle name="Normal 9 8" xfId="245" xr:uid="{00000000-0005-0000-0000-000034030000}"/>
    <cellStyle name="Normal 9 9" xfId="246" xr:uid="{00000000-0005-0000-0000-000035030000}"/>
    <cellStyle name="Note 2" xfId="778" xr:uid="{00000000-0005-0000-0000-000036030000}"/>
    <cellStyle name="Note 2 2" xfId="882" xr:uid="{00000000-0005-0000-0000-000037030000}"/>
    <cellStyle name="Note 2 3" xfId="878" xr:uid="{00000000-0005-0000-0000-000038030000}"/>
    <cellStyle name="Note 2 4" xfId="874" xr:uid="{00000000-0005-0000-0000-000039030000}"/>
    <cellStyle name="Note 3" xfId="779" xr:uid="{00000000-0005-0000-0000-00003A030000}"/>
    <cellStyle name="Note 4" xfId="780" xr:uid="{00000000-0005-0000-0000-00003B030000}"/>
    <cellStyle name="Output 2" xfId="781" xr:uid="{00000000-0005-0000-0000-00003C030000}"/>
    <cellStyle name="Output 3" xfId="782" xr:uid="{00000000-0005-0000-0000-00003D030000}"/>
    <cellStyle name="Output 4" xfId="783" xr:uid="{00000000-0005-0000-0000-00003E030000}"/>
    <cellStyle name="Percent 10" xfId="784" xr:uid="{00000000-0005-0000-0000-00003F030000}"/>
    <cellStyle name="Percent 11" xfId="785" xr:uid="{00000000-0005-0000-0000-000040030000}"/>
    <cellStyle name="Percent 12" xfId="786" xr:uid="{00000000-0005-0000-0000-000041030000}"/>
    <cellStyle name="Percent 12 2" xfId="787" xr:uid="{00000000-0005-0000-0000-000042030000}"/>
    <cellStyle name="Percent 13" xfId="788" xr:uid="{00000000-0005-0000-0000-000043030000}"/>
    <cellStyle name="Percent 13 2" xfId="789" xr:uid="{00000000-0005-0000-0000-000044030000}"/>
    <cellStyle name="Percent 14" xfId="790" xr:uid="{00000000-0005-0000-0000-000045030000}"/>
    <cellStyle name="Percent 15 2" xfId="247" xr:uid="{00000000-0005-0000-0000-000046030000}"/>
    <cellStyle name="Percent 2" xfId="248" xr:uid="{00000000-0005-0000-0000-000047030000}"/>
    <cellStyle name="Percent 2 15" xfId="249" xr:uid="{00000000-0005-0000-0000-000048030000}"/>
    <cellStyle name="Percent 2 2" xfId="791" xr:uid="{00000000-0005-0000-0000-000049030000}"/>
    <cellStyle name="Percent 2 3" xfId="792" xr:uid="{00000000-0005-0000-0000-00004A030000}"/>
    <cellStyle name="Percent 3" xfId="793" xr:uid="{00000000-0005-0000-0000-00004B030000}"/>
    <cellStyle name="Percent 4" xfId="794" xr:uid="{00000000-0005-0000-0000-00004C030000}"/>
    <cellStyle name="Percent 4 2" xfId="795" xr:uid="{00000000-0005-0000-0000-00004D030000}"/>
    <cellStyle name="Percent 5" xfId="796" xr:uid="{00000000-0005-0000-0000-00004E030000}"/>
    <cellStyle name="Percent 5 2" xfId="797" xr:uid="{00000000-0005-0000-0000-00004F030000}"/>
    <cellStyle name="Percent 6" xfId="798" xr:uid="{00000000-0005-0000-0000-000050030000}"/>
    <cellStyle name="Percent 7" xfId="799" xr:uid="{00000000-0005-0000-0000-000051030000}"/>
    <cellStyle name="Percent 7 2" xfId="800" xr:uid="{00000000-0005-0000-0000-000052030000}"/>
    <cellStyle name="Percent 7 2 2" xfId="801" xr:uid="{00000000-0005-0000-0000-000053030000}"/>
    <cellStyle name="Percent 7 2 2 2" xfId="802" xr:uid="{00000000-0005-0000-0000-000054030000}"/>
    <cellStyle name="Percent 7 2 2 2 2" xfId="803" xr:uid="{00000000-0005-0000-0000-000055030000}"/>
    <cellStyle name="Percent 7 2 2 3" xfId="804" xr:uid="{00000000-0005-0000-0000-000056030000}"/>
    <cellStyle name="Percent 7 2 2 3 2" xfId="805" xr:uid="{00000000-0005-0000-0000-000057030000}"/>
    <cellStyle name="Percent 7 2 2 4" xfId="806" xr:uid="{00000000-0005-0000-0000-000058030000}"/>
    <cellStyle name="Percent 7 2 2 4 2" xfId="807" xr:uid="{00000000-0005-0000-0000-000059030000}"/>
    <cellStyle name="Percent 7 2 2 5" xfId="808" xr:uid="{00000000-0005-0000-0000-00005A030000}"/>
    <cellStyle name="Percent 7 2 2 5 2" xfId="809" xr:uid="{00000000-0005-0000-0000-00005B030000}"/>
    <cellStyle name="Percent 7 2 2 6" xfId="810" xr:uid="{00000000-0005-0000-0000-00005C030000}"/>
    <cellStyle name="Percent 7 2 3" xfId="811" xr:uid="{00000000-0005-0000-0000-00005D030000}"/>
    <cellStyle name="Percent 7 2 3 2" xfId="812" xr:uid="{00000000-0005-0000-0000-00005E030000}"/>
    <cellStyle name="Percent 7 2 4" xfId="813" xr:uid="{00000000-0005-0000-0000-00005F030000}"/>
    <cellStyle name="Percent 7 2 4 2" xfId="814" xr:uid="{00000000-0005-0000-0000-000060030000}"/>
    <cellStyle name="Percent 7 2 5" xfId="815" xr:uid="{00000000-0005-0000-0000-000061030000}"/>
    <cellStyle name="Percent 7 2 5 2" xfId="816" xr:uid="{00000000-0005-0000-0000-000062030000}"/>
    <cellStyle name="Percent 7 2 6" xfId="817" xr:uid="{00000000-0005-0000-0000-000063030000}"/>
    <cellStyle name="Percent 7 2 6 2" xfId="818" xr:uid="{00000000-0005-0000-0000-000064030000}"/>
    <cellStyle name="Percent 7 2 7" xfId="819" xr:uid="{00000000-0005-0000-0000-000065030000}"/>
    <cellStyle name="Percent 8" xfId="820" xr:uid="{00000000-0005-0000-0000-000066030000}"/>
    <cellStyle name="Percent 9" xfId="250" xr:uid="{00000000-0005-0000-0000-000067030000}"/>
    <cellStyle name="Style 1" xfId="251" xr:uid="{00000000-0005-0000-0000-000068030000}"/>
    <cellStyle name="Style 1 2" xfId="821" xr:uid="{00000000-0005-0000-0000-000069030000}"/>
    <cellStyle name="Style 1 3" xfId="822" xr:uid="{00000000-0005-0000-0000-00006A030000}"/>
    <cellStyle name="Style 1 4" xfId="823" xr:uid="{00000000-0005-0000-0000-00006B030000}"/>
    <cellStyle name="Style 1 5" xfId="824" xr:uid="{00000000-0005-0000-0000-00006C030000}"/>
    <cellStyle name="Style 1 5 2" xfId="825" xr:uid="{00000000-0005-0000-0000-00006D030000}"/>
    <cellStyle name="Style 1 6" xfId="826" xr:uid="{00000000-0005-0000-0000-00006E030000}"/>
    <cellStyle name="Style 1_Capex_Revised final_0809" xfId="827" xr:uid="{00000000-0005-0000-0000-00006F030000}"/>
    <cellStyle name="style1405592468105" xfId="886" xr:uid="{00000000-0005-0000-0000-000070030000}"/>
    <cellStyle name="style1405593752700" xfId="887" xr:uid="{00000000-0005-0000-0000-000071030000}"/>
    <cellStyle name="style1406113848636" xfId="888" xr:uid="{00000000-0005-0000-0000-000072030000}"/>
    <cellStyle name="style1406113848741" xfId="889" xr:uid="{00000000-0005-0000-0000-000073030000}"/>
    <cellStyle name="style1406113848796" xfId="890" xr:uid="{00000000-0005-0000-0000-000074030000}"/>
    <cellStyle name="style1406113848827" xfId="891" xr:uid="{00000000-0005-0000-0000-000075030000}"/>
    <cellStyle name="style1406113848859" xfId="892" xr:uid="{00000000-0005-0000-0000-000076030000}"/>
    <cellStyle name="style1406113848891" xfId="893" xr:uid="{00000000-0005-0000-0000-000077030000}"/>
    <cellStyle name="style1406113848925" xfId="894" xr:uid="{00000000-0005-0000-0000-000078030000}"/>
    <cellStyle name="style1406113848965" xfId="895" xr:uid="{00000000-0005-0000-0000-000079030000}"/>
    <cellStyle name="style1406113848998" xfId="896" xr:uid="{00000000-0005-0000-0000-00007A030000}"/>
    <cellStyle name="style1406113849028" xfId="897" xr:uid="{00000000-0005-0000-0000-00007B030000}"/>
    <cellStyle name="style1406113849058" xfId="898" xr:uid="{00000000-0005-0000-0000-00007C030000}"/>
    <cellStyle name="style1406113849090" xfId="899" xr:uid="{00000000-0005-0000-0000-00007D030000}"/>
    <cellStyle name="style1406113849117" xfId="900" xr:uid="{00000000-0005-0000-0000-00007E030000}"/>
    <cellStyle name="style1406113849144" xfId="901" xr:uid="{00000000-0005-0000-0000-00007F030000}"/>
    <cellStyle name="style1406113849183" xfId="902" xr:uid="{00000000-0005-0000-0000-000080030000}"/>
    <cellStyle name="style1406113849217" xfId="903" xr:uid="{00000000-0005-0000-0000-000081030000}"/>
    <cellStyle name="style1406113849255" xfId="904" xr:uid="{00000000-0005-0000-0000-000082030000}"/>
    <cellStyle name="style1406113849284" xfId="905" xr:uid="{00000000-0005-0000-0000-000083030000}"/>
    <cellStyle name="style1406113849311" xfId="906" xr:uid="{00000000-0005-0000-0000-000084030000}"/>
    <cellStyle name="style1406113849339" xfId="907" xr:uid="{00000000-0005-0000-0000-000085030000}"/>
    <cellStyle name="style1406113849367" xfId="908" xr:uid="{00000000-0005-0000-0000-000086030000}"/>
    <cellStyle name="style1406113849389" xfId="909" xr:uid="{00000000-0005-0000-0000-000087030000}"/>
    <cellStyle name="style1406113849413" xfId="910" xr:uid="{00000000-0005-0000-0000-000088030000}"/>
    <cellStyle name="style1406113849558" xfId="911" xr:uid="{00000000-0005-0000-0000-000089030000}"/>
    <cellStyle name="style1406113849582" xfId="912" xr:uid="{00000000-0005-0000-0000-00008A030000}"/>
    <cellStyle name="style1406113849605" xfId="913" xr:uid="{00000000-0005-0000-0000-00008B030000}"/>
    <cellStyle name="style1406113849630" xfId="914" xr:uid="{00000000-0005-0000-0000-00008C030000}"/>
    <cellStyle name="style1406113849653" xfId="915" xr:uid="{00000000-0005-0000-0000-00008D030000}"/>
    <cellStyle name="style1406113849674" xfId="916" xr:uid="{00000000-0005-0000-0000-00008E030000}"/>
    <cellStyle name="style1406113849701" xfId="917" xr:uid="{00000000-0005-0000-0000-00008F030000}"/>
    <cellStyle name="style1406113849728" xfId="918" xr:uid="{00000000-0005-0000-0000-000090030000}"/>
    <cellStyle name="style1406113849754" xfId="919" xr:uid="{00000000-0005-0000-0000-000091030000}"/>
    <cellStyle name="style1406113849781" xfId="920" xr:uid="{00000000-0005-0000-0000-000092030000}"/>
    <cellStyle name="style1406113849808" xfId="921" xr:uid="{00000000-0005-0000-0000-000093030000}"/>
    <cellStyle name="style1406113849835" xfId="922" xr:uid="{00000000-0005-0000-0000-000094030000}"/>
    <cellStyle name="style1406113849856" xfId="923" xr:uid="{00000000-0005-0000-0000-000095030000}"/>
    <cellStyle name="style1406113849876" xfId="924" xr:uid="{00000000-0005-0000-0000-000096030000}"/>
    <cellStyle name="style1406113849898" xfId="925" xr:uid="{00000000-0005-0000-0000-000097030000}"/>
    <cellStyle name="style1406113849921" xfId="926" xr:uid="{00000000-0005-0000-0000-000098030000}"/>
    <cellStyle name="style1406113849947" xfId="927" xr:uid="{00000000-0005-0000-0000-000099030000}"/>
    <cellStyle name="style1406113849975" xfId="928" xr:uid="{00000000-0005-0000-0000-00009A030000}"/>
    <cellStyle name="style1406113850004" xfId="929" xr:uid="{00000000-0005-0000-0000-00009B030000}"/>
    <cellStyle name="style1406113850027" xfId="930" xr:uid="{00000000-0005-0000-0000-00009C030000}"/>
    <cellStyle name="style1406113850054" xfId="931" xr:uid="{00000000-0005-0000-0000-00009D030000}"/>
    <cellStyle name="style1406113850081" xfId="932" xr:uid="{00000000-0005-0000-0000-00009E030000}"/>
    <cellStyle name="style1406113850103" xfId="933" xr:uid="{00000000-0005-0000-0000-00009F030000}"/>
    <cellStyle name="style1406113850129" xfId="934" xr:uid="{00000000-0005-0000-0000-0000A0030000}"/>
    <cellStyle name="style1406113850156" xfId="935" xr:uid="{00000000-0005-0000-0000-0000A1030000}"/>
    <cellStyle name="style1406113850182" xfId="936" xr:uid="{00000000-0005-0000-0000-0000A2030000}"/>
    <cellStyle name="style1406113850203" xfId="937" xr:uid="{00000000-0005-0000-0000-0000A3030000}"/>
    <cellStyle name="style1406113850224" xfId="938" xr:uid="{00000000-0005-0000-0000-0000A4030000}"/>
    <cellStyle name="style1406113850258" xfId="939" xr:uid="{00000000-0005-0000-0000-0000A5030000}"/>
    <cellStyle name="style1406113850331" xfId="940" xr:uid="{00000000-0005-0000-0000-0000A6030000}"/>
    <cellStyle name="style1406113850358" xfId="941" xr:uid="{00000000-0005-0000-0000-0000A7030000}"/>
    <cellStyle name="style1406113850380" xfId="942" xr:uid="{00000000-0005-0000-0000-0000A8030000}"/>
    <cellStyle name="style1406113850409" xfId="943" xr:uid="{00000000-0005-0000-0000-0000A9030000}"/>
    <cellStyle name="style1406113850431" xfId="944" xr:uid="{00000000-0005-0000-0000-0000AA030000}"/>
    <cellStyle name="style1406113850452" xfId="945" xr:uid="{00000000-0005-0000-0000-0000AB030000}"/>
    <cellStyle name="style1406113850474" xfId="946" xr:uid="{00000000-0005-0000-0000-0000AC030000}"/>
    <cellStyle name="style1406113850501" xfId="947" xr:uid="{00000000-0005-0000-0000-0000AD030000}"/>
    <cellStyle name="style1406113850522" xfId="948" xr:uid="{00000000-0005-0000-0000-0000AE030000}"/>
    <cellStyle name="style1406113850542" xfId="949" xr:uid="{00000000-0005-0000-0000-0000AF030000}"/>
    <cellStyle name="style1406113850570" xfId="950" xr:uid="{00000000-0005-0000-0000-0000B0030000}"/>
    <cellStyle name="style1406113850591" xfId="951" xr:uid="{00000000-0005-0000-0000-0000B1030000}"/>
    <cellStyle name="style1406113850614" xfId="952" xr:uid="{00000000-0005-0000-0000-0000B2030000}"/>
    <cellStyle name="style1406113850636" xfId="953" xr:uid="{00000000-0005-0000-0000-0000B3030000}"/>
    <cellStyle name="style1406113850655" xfId="954" xr:uid="{00000000-0005-0000-0000-0000B4030000}"/>
    <cellStyle name="style1406113850674" xfId="955" xr:uid="{00000000-0005-0000-0000-0000B5030000}"/>
    <cellStyle name="style1406113850723" xfId="956" xr:uid="{00000000-0005-0000-0000-0000B6030000}"/>
    <cellStyle name="style1406113850767" xfId="957" xr:uid="{00000000-0005-0000-0000-0000B7030000}"/>
    <cellStyle name="style1406113850816" xfId="958" xr:uid="{00000000-0005-0000-0000-0000B8030000}"/>
    <cellStyle name="style1406114189185" xfId="959" xr:uid="{00000000-0005-0000-0000-0000B9030000}"/>
    <cellStyle name="style1406114189213" xfId="960" xr:uid="{00000000-0005-0000-0000-0000BA030000}"/>
    <cellStyle name="style1406114189239" xfId="961" xr:uid="{00000000-0005-0000-0000-0000BB030000}"/>
    <cellStyle name="style1406114189259" xfId="962" xr:uid="{00000000-0005-0000-0000-0000BC030000}"/>
    <cellStyle name="style1406114189283" xfId="963" xr:uid="{00000000-0005-0000-0000-0000BD030000}"/>
    <cellStyle name="style1406114189307" xfId="964" xr:uid="{00000000-0005-0000-0000-0000BE030000}"/>
    <cellStyle name="style1406114189331" xfId="965" xr:uid="{00000000-0005-0000-0000-0000BF030000}"/>
    <cellStyle name="style1406114189356" xfId="966" xr:uid="{00000000-0005-0000-0000-0000C0030000}"/>
    <cellStyle name="style1406114189382" xfId="967" xr:uid="{00000000-0005-0000-0000-0000C1030000}"/>
    <cellStyle name="style1406114189407" xfId="968" xr:uid="{00000000-0005-0000-0000-0000C2030000}"/>
    <cellStyle name="style1406114189432" xfId="969" xr:uid="{00000000-0005-0000-0000-0000C3030000}"/>
    <cellStyle name="style1406114189459" xfId="970" xr:uid="{00000000-0005-0000-0000-0000C4030000}"/>
    <cellStyle name="style1406114189481" xfId="971" xr:uid="{00000000-0005-0000-0000-0000C5030000}"/>
    <cellStyle name="style1406114189505" xfId="972" xr:uid="{00000000-0005-0000-0000-0000C6030000}"/>
    <cellStyle name="style1406114189535" xfId="973" xr:uid="{00000000-0005-0000-0000-0000C7030000}"/>
    <cellStyle name="style1406114189560" xfId="974" xr:uid="{00000000-0005-0000-0000-0000C8030000}"/>
    <cellStyle name="style1406114189585" xfId="975" xr:uid="{00000000-0005-0000-0000-0000C9030000}"/>
    <cellStyle name="style1406114189616" xfId="976" xr:uid="{00000000-0005-0000-0000-0000CA030000}"/>
    <cellStyle name="style1406114189644" xfId="977" xr:uid="{00000000-0005-0000-0000-0000CB030000}"/>
    <cellStyle name="style1406114189671" xfId="978" xr:uid="{00000000-0005-0000-0000-0000CC030000}"/>
    <cellStyle name="style1406114189696" xfId="979" xr:uid="{00000000-0005-0000-0000-0000CD030000}"/>
    <cellStyle name="style1406114189716" xfId="980" xr:uid="{00000000-0005-0000-0000-0000CE030000}"/>
    <cellStyle name="style1406114189736" xfId="981" xr:uid="{00000000-0005-0000-0000-0000CF030000}"/>
    <cellStyle name="style1406114189757" xfId="982" xr:uid="{00000000-0005-0000-0000-0000D0030000}"/>
    <cellStyle name="style1406114189778" xfId="983" xr:uid="{00000000-0005-0000-0000-0000D1030000}"/>
    <cellStyle name="style1406114189799" xfId="984" xr:uid="{00000000-0005-0000-0000-0000D2030000}"/>
    <cellStyle name="style1406114189820" xfId="985" xr:uid="{00000000-0005-0000-0000-0000D3030000}"/>
    <cellStyle name="style1406114189840" xfId="986" xr:uid="{00000000-0005-0000-0000-0000D4030000}"/>
    <cellStyle name="style1406114189860" xfId="987" xr:uid="{00000000-0005-0000-0000-0000D5030000}"/>
    <cellStyle name="style1406114189886" xfId="988" xr:uid="{00000000-0005-0000-0000-0000D6030000}"/>
    <cellStyle name="style1406114189911" xfId="989" xr:uid="{00000000-0005-0000-0000-0000D7030000}"/>
    <cellStyle name="style1406114189990" xfId="990" xr:uid="{00000000-0005-0000-0000-0000D8030000}"/>
    <cellStyle name="style1406114190017" xfId="991" xr:uid="{00000000-0005-0000-0000-0000D9030000}"/>
    <cellStyle name="style1406114190044" xfId="992" xr:uid="{00000000-0005-0000-0000-0000DA030000}"/>
    <cellStyle name="style1406114190069" xfId="993" xr:uid="{00000000-0005-0000-0000-0000DB030000}"/>
    <cellStyle name="style1406114190088" xfId="994" xr:uid="{00000000-0005-0000-0000-0000DC030000}"/>
    <cellStyle name="style1406114190108" xfId="995" xr:uid="{00000000-0005-0000-0000-0000DD030000}"/>
    <cellStyle name="style1406114190127" xfId="996" xr:uid="{00000000-0005-0000-0000-0000DE030000}"/>
    <cellStyle name="style1406114190148" xfId="997" xr:uid="{00000000-0005-0000-0000-0000DF030000}"/>
    <cellStyle name="style1406114190171" xfId="998" xr:uid="{00000000-0005-0000-0000-0000E0030000}"/>
    <cellStyle name="style1406114190195" xfId="999" xr:uid="{00000000-0005-0000-0000-0000E1030000}"/>
    <cellStyle name="style1406114190219" xfId="1000" xr:uid="{00000000-0005-0000-0000-0000E2030000}"/>
    <cellStyle name="style1406114190238" xfId="1001" xr:uid="{00000000-0005-0000-0000-0000E3030000}"/>
    <cellStyle name="style1406114190262" xfId="1002" xr:uid="{00000000-0005-0000-0000-0000E4030000}"/>
    <cellStyle name="style1406114190285" xfId="1003" xr:uid="{00000000-0005-0000-0000-0000E5030000}"/>
    <cellStyle name="style1406114190303" xfId="1004" xr:uid="{00000000-0005-0000-0000-0000E6030000}"/>
    <cellStyle name="style1406114190327" xfId="1005" xr:uid="{00000000-0005-0000-0000-0000E7030000}"/>
    <cellStyle name="style1406114190351" xfId="1006" xr:uid="{00000000-0005-0000-0000-0000E8030000}"/>
    <cellStyle name="style1406114190375" xfId="1007" xr:uid="{00000000-0005-0000-0000-0000E9030000}"/>
    <cellStyle name="style1406114190395" xfId="1008" xr:uid="{00000000-0005-0000-0000-0000EA030000}"/>
    <cellStyle name="style1406114190415" xfId="1009" xr:uid="{00000000-0005-0000-0000-0000EB030000}"/>
    <cellStyle name="style1406114190439" xfId="1010" xr:uid="{00000000-0005-0000-0000-0000EC030000}"/>
    <cellStyle name="style1406114190464" xfId="1011" xr:uid="{00000000-0005-0000-0000-0000ED030000}"/>
    <cellStyle name="style1406114190487" xfId="1012" xr:uid="{00000000-0005-0000-0000-0000EE030000}"/>
    <cellStyle name="style1406114190507" xfId="1013" xr:uid="{00000000-0005-0000-0000-0000EF030000}"/>
    <cellStyle name="style1406114190534" xfId="1014" xr:uid="{00000000-0005-0000-0000-0000F0030000}"/>
    <cellStyle name="style1406114190553" xfId="1015" xr:uid="{00000000-0005-0000-0000-0000F1030000}"/>
    <cellStyle name="style1406114190571" xfId="1016" xr:uid="{00000000-0005-0000-0000-0000F2030000}"/>
    <cellStyle name="style1406114190588" xfId="1017" xr:uid="{00000000-0005-0000-0000-0000F3030000}"/>
    <cellStyle name="style1406114190609" xfId="1018" xr:uid="{00000000-0005-0000-0000-0000F4030000}"/>
    <cellStyle name="style1406114190628" xfId="1019" xr:uid="{00000000-0005-0000-0000-0000F5030000}"/>
    <cellStyle name="style1406114190647" xfId="1020" xr:uid="{00000000-0005-0000-0000-0000F6030000}"/>
    <cellStyle name="style1406114190666" xfId="1021" xr:uid="{00000000-0005-0000-0000-0000F7030000}"/>
    <cellStyle name="style1406114190687" xfId="1022" xr:uid="{00000000-0005-0000-0000-0000F8030000}"/>
    <cellStyle name="style1406114190844" xfId="1023" xr:uid="{00000000-0005-0000-0000-0000F9030000}"/>
    <cellStyle name="style1406114190863" xfId="1024" xr:uid="{00000000-0005-0000-0000-0000FA030000}"/>
    <cellStyle name="style1406114190881" xfId="1025" xr:uid="{00000000-0005-0000-0000-0000FB030000}"/>
    <cellStyle name="style1406114190900" xfId="1026" xr:uid="{00000000-0005-0000-0000-0000FC030000}"/>
    <cellStyle name="style1406114190959" xfId="1027" xr:uid="{00000000-0005-0000-0000-0000FD030000}"/>
    <cellStyle name="style1406114191014" xfId="1028" xr:uid="{00000000-0005-0000-0000-0000FE030000}"/>
    <cellStyle name="style1406114191303" xfId="1029" xr:uid="{00000000-0005-0000-0000-0000FF030000}"/>
    <cellStyle name="style1406114191912" xfId="1030" xr:uid="{00000000-0005-0000-0000-000000040000}"/>
    <cellStyle name="style1406114345186" xfId="1031" xr:uid="{00000000-0005-0000-0000-000001040000}"/>
    <cellStyle name="style1406114345361" xfId="1032" xr:uid="{00000000-0005-0000-0000-000002040000}"/>
    <cellStyle name="style1406114398523" xfId="1033" xr:uid="{00000000-0005-0000-0000-000003040000}"/>
    <cellStyle name="style1406114398549" xfId="1034" xr:uid="{00000000-0005-0000-0000-000004040000}"/>
    <cellStyle name="style1406114398571" xfId="1035" xr:uid="{00000000-0005-0000-0000-000005040000}"/>
    <cellStyle name="style1406114398589" xfId="1036" xr:uid="{00000000-0005-0000-0000-000006040000}"/>
    <cellStyle name="style1406114398610" xfId="1037" xr:uid="{00000000-0005-0000-0000-000007040000}"/>
    <cellStyle name="style1406114398632" xfId="1038" xr:uid="{00000000-0005-0000-0000-000008040000}"/>
    <cellStyle name="style1406114398654" xfId="1039" xr:uid="{00000000-0005-0000-0000-000009040000}"/>
    <cellStyle name="style1406114398679" xfId="1040" xr:uid="{00000000-0005-0000-0000-00000A040000}"/>
    <cellStyle name="style1406114398703" xfId="1041" xr:uid="{00000000-0005-0000-0000-00000B040000}"/>
    <cellStyle name="style1406114398726" xfId="1042" xr:uid="{00000000-0005-0000-0000-00000C040000}"/>
    <cellStyle name="style1406114398750" xfId="1043" xr:uid="{00000000-0005-0000-0000-00000D040000}"/>
    <cellStyle name="style1406114398774" xfId="1044" xr:uid="{00000000-0005-0000-0000-00000E040000}"/>
    <cellStyle name="style1406114398792" xfId="1045" xr:uid="{00000000-0005-0000-0000-00000F040000}"/>
    <cellStyle name="style1406114398812" xfId="1046" xr:uid="{00000000-0005-0000-0000-000010040000}"/>
    <cellStyle name="style1406114398835" xfId="1047" xr:uid="{00000000-0005-0000-0000-000011040000}"/>
    <cellStyle name="style1406114398855" xfId="1048" xr:uid="{00000000-0005-0000-0000-000012040000}"/>
    <cellStyle name="style1406114398880" xfId="1049" xr:uid="{00000000-0005-0000-0000-000013040000}"/>
    <cellStyle name="style1406114398898" xfId="1050" xr:uid="{00000000-0005-0000-0000-000014040000}"/>
    <cellStyle name="style1406114398922" xfId="1051" xr:uid="{00000000-0005-0000-0000-000015040000}"/>
    <cellStyle name="style1406114398946" xfId="1052" xr:uid="{00000000-0005-0000-0000-000016040000}"/>
    <cellStyle name="style1406114398972" xfId="1053" xr:uid="{00000000-0005-0000-0000-000017040000}"/>
    <cellStyle name="style1406114398991" xfId="1054" xr:uid="{00000000-0005-0000-0000-000018040000}"/>
    <cellStyle name="style1406114399009" xfId="1055" xr:uid="{00000000-0005-0000-0000-000019040000}"/>
    <cellStyle name="style1406114399027" xfId="1056" xr:uid="{00000000-0005-0000-0000-00001A040000}"/>
    <cellStyle name="style1406114399044" xfId="1057" xr:uid="{00000000-0005-0000-0000-00001B040000}"/>
    <cellStyle name="style1406114399064" xfId="1058" xr:uid="{00000000-0005-0000-0000-00001C040000}"/>
    <cellStyle name="style1406114399083" xfId="1059" xr:uid="{00000000-0005-0000-0000-00001D040000}"/>
    <cellStyle name="style1406114399102" xfId="1060" xr:uid="{00000000-0005-0000-0000-00001E040000}"/>
    <cellStyle name="style1406114399120" xfId="1061" xr:uid="{00000000-0005-0000-0000-00001F040000}"/>
    <cellStyle name="style1406114399144" xfId="1062" xr:uid="{00000000-0005-0000-0000-000020040000}"/>
    <cellStyle name="style1406114399167" xfId="1063" xr:uid="{00000000-0005-0000-0000-000021040000}"/>
    <cellStyle name="style1406114399199" xfId="1064" xr:uid="{00000000-0005-0000-0000-000022040000}"/>
    <cellStyle name="style1406114399226" xfId="1065" xr:uid="{00000000-0005-0000-0000-000023040000}"/>
    <cellStyle name="style1406114399254" xfId="1066" xr:uid="{00000000-0005-0000-0000-000024040000}"/>
    <cellStyle name="style1406114399277" xfId="1067" xr:uid="{00000000-0005-0000-0000-000025040000}"/>
    <cellStyle name="style1406114399294" xfId="1068" xr:uid="{00000000-0005-0000-0000-000026040000}"/>
    <cellStyle name="style1406114399311" xfId="1069" xr:uid="{00000000-0005-0000-0000-000027040000}"/>
    <cellStyle name="style1406114399329" xfId="1070" xr:uid="{00000000-0005-0000-0000-000028040000}"/>
    <cellStyle name="style1406114399348" xfId="1071" xr:uid="{00000000-0005-0000-0000-000029040000}"/>
    <cellStyle name="style1406114399367" xfId="1072" xr:uid="{00000000-0005-0000-0000-00002A040000}"/>
    <cellStyle name="style1406114399389" xfId="1073" xr:uid="{00000000-0005-0000-0000-00002B040000}"/>
    <cellStyle name="style1406114399411" xfId="1074" xr:uid="{00000000-0005-0000-0000-00002C040000}"/>
    <cellStyle name="style1406114399490" xfId="1075" xr:uid="{00000000-0005-0000-0000-00002D040000}"/>
    <cellStyle name="style1406114399512" xfId="1076" xr:uid="{00000000-0005-0000-0000-00002E040000}"/>
    <cellStyle name="style1406114399534" xfId="1077" xr:uid="{00000000-0005-0000-0000-00002F040000}"/>
    <cellStyle name="style1406114399551" xfId="1078" xr:uid="{00000000-0005-0000-0000-000030040000}"/>
    <cellStyle name="style1406114399576" xfId="1079" xr:uid="{00000000-0005-0000-0000-000031040000}"/>
    <cellStyle name="style1406114399599" xfId="1080" xr:uid="{00000000-0005-0000-0000-000032040000}"/>
    <cellStyle name="style1406114399622" xfId="1081" xr:uid="{00000000-0005-0000-0000-000033040000}"/>
    <cellStyle name="style1406114399641" xfId="1082" xr:uid="{00000000-0005-0000-0000-000034040000}"/>
    <cellStyle name="style1406114399662" xfId="1083" xr:uid="{00000000-0005-0000-0000-000035040000}"/>
    <cellStyle name="style1406114399689" xfId="1084" xr:uid="{00000000-0005-0000-0000-000036040000}"/>
    <cellStyle name="style1406114399716" xfId="1085" xr:uid="{00000000-0005-0000-0000-000037040000}"/>
    <cellStyle name="style1406114399740" xfId="1086" xr:uid="{00000000-0005-0000-0000-000038040000}"/>
    <cellStyle name="style1406114399758" xfId="1087" xr:uid="{00000000-0005-0000-0000-000039040000}"/>
    <cellStyle name="style1406114399783" xfId="1088" xr:uid="{00000000-0005-0000-0000-00003A040000}"/>
    <cellStyle name="style1406114399802" xfId="1089" xr:uid="{00000000-0005-0000-0000-00003B040000}"/>
    <cellStyle name="style1406114399820" xfId="1090" xr:uid="{00000000-0005-0000-0000-00003C040000}"/>
    <cellStyle name="style1406114399839" xfId="1091" xr:uid="{00000000-0005-0000-0000-00003D040000}"/>
    <cellStyle name="style1406114399860" xfId="1092" xr:uid="{00000000-0005-0000-0000-00003E040000}"/>
    <cellStyle name="style1406114399878" xfId="1093" xr:uid="{00000000-0005-0000-0000-00003F040000}"/>
    <cellStyle name="style1406114399896" xfId="1094" xr:uid="{00000000-0005-0000-0000-000040040000}"/>
    <cellStyle name="style1406114399914" xfId="1095" xr:uid="{00000000-0005-0000-0000-000041040000}"/>
    <cellStyle name="style1406114399932" xfId="1096" xr:uid="{00000000-0005-0000-0000-000042040000}"/>
    <cellStyle name="style1406114399951" xfId="1097" xr:uid="{00000000-0005-0000-0000-000043040000}"/>
    <cellStyle name="style1406114399969" xfId="1098" xr:uid="{00000000-0005-0000-0000-000044040000}"/>
    <cellStyle name="style1406114399987" xfId="1099" xr:uid="{00000000-0005-0000-0000-000045040000}"/>
    <cellStyle name="style1406114400018" xfId="1100" xr:uid="{00000000-0005-0000-0000-000046040000}"/>
    <cellStyle name="style1406114400104" xfId="1101" xr:uid="{00000000-0005-0000-0000-000047040000}"/>
    <cellStyle name="style1406114400339" xfId="1102" xr:uid="{00000000-0005-0000-0000-000048040000}"/>
    <cellStyle name="style1406114400806" xfId="1103" xr:uid="{00000000-0005-0000-0000-000049040000}"/>
    <cellStyle name="style1406114440149" xfId="1104" xr:uid="{00000000-0005-0000-0000-00004A040000}"/>
    <cellStyle name="style1406114440175" xfId="1105" xr:uid="{00000000-0005-0000-0000-00004B040000}"/>
    <cellStyle name="style1406114440200" xfId="1106" xr:uid="{00000000-0005-0000-0000-00004C040000}"/>
    <cellStyle name="style1406114440219" xfId="1107" xr:uid="{00000000-0005-0000-0000-00004D040000}"/>
    <cellStyle name="style1406114440242" xfId="1108" xr:uid="{00000000-0005-0000-0000-00004E040000}"/>
    <cellStyle name="style1406114440265" xfId="1109" xr:uid="{00000000-0005-0000-0000-00004F040000}"/>
    <cellStyle name="style1406114440288" xfId="1110" xr:uid="{00000000-0005-0000-0000-000050040000}"/>
    <cellStyle name="style1406114440311" xfId="1111" xr:uid="{00000000-0005-0000-0000-000051040000}"/>
    <cellStyle name="style1406114440332" xfId="1112" xr:uid="{00000000-0005-0000-0000-000052040000}"/>
    <cellStyle name="style1406114440354" xfId="1113" xr:uid="{00000000-0005-0000-0000-000053040000}"/>
    <cellStyle name="style1406114440375" xfId="1114" xr:uid="{00000000-0005-0000-0000-000054040000}"/>
    <cellStyle name="style1406114440396" xfId="1115" xr:uid="{00000000-0005-0000-0000-000055040000}"/>
    <cellStyle name="style1406114440413" xfId="1116" xr:uid="{00000000-0005-0000-0000-000056040000}"/>
    <cellStyle name="style1406114440430" xfId="1117" xr:uid="{00000000-0005-0000-0000-000057040000}"/>
    <cellStyle name="style1406114440452" xfId="1118" xr:uid="{00000000-0005-0000-0000-000058040000}"/>
    <cellStyle name="style1406114440470" xfId="1119" xr:uid="{00000000-0005-0000-0000-000059040000}"/>
    <cellStyle name="style1406114440492" xfId="1120" xr:uid="{00000000-0005-0000-0000-00005A040000}"/>
    <cellStyle name="style1406114440509" xfId="1121" xr:uid="{00000000-0005-0000-0000-00005B040000}"/>
    <cellStyle name="style1406114440531" xfId="1122" xr:uid="{00000000-0005-0000-0000-00005C040000}"/>
    <cellStyle name="style1406114440552" xfId="1123" xr:uid="{00000000-0005-0000-0000-00005D040000}"/>
    <cellStyle name="style1406114440573" xfId="1124" xr:uid="{00000000-0005-0000-0000-00005E040000}"/>
    <cellStyle name="style1406114440590" xfId="1125" xr:uid="{00000000-0005-0000-0000-00005F040000}"/>
    <cellStyle name="style1406114440607" xfId="1126" xr:uid="{00000000-0005-0000-0000-000060040000}"/>
    <cellStyle name="style1406114440624" xfId="1127" xr:uid="{00000000-0005-0000-0000-000061040000}"/>
    <cellStyle name="style1406114440641" xfId="1128" xr:uid="{00000000-0005-0000-0000-000062040000}"/>
    <cellStyle name="style1406114440657" xfId="1129" xr:uid="{00000000-0005-0000-0000-000063040000}"/>
    <cellStyle name="style1406114440676" xfId="1130" xr:uid="{00000000-0005-0000-0000-000064040000}"/>
    <cellStyle name="style1406114440693" xfId="1131" xr:uid="{00000000-0005-0000-0000-000065040000}"/>
    <cellStyle name="style1406114440711" xfId="1132" xr:uid="{00000000-0005-0000-0000-000066040000}"/>
    <cellStyle name="style1406114440733" xfId="1133" xr:uid="{00000000-0005-0000-0000-000067040000}"/>
    <cellStyle name="style1406114440756" xfId="1134" xr:uid="{00000000-0005-0000-0000-000068040000}"/>
    <cellStyle name="style1406114440778" xfId="1135" xr:uid="{00000000-0005-0000-0000-000069040000}"/>
    <cellStyle name="style1406114440801" xfId="1136" xr:uid="{00000000-0005-0000-0000-00006A040000}"/>
    <cellStyle name="style1406114440831" xfId="1137" xr:uid="{00000000-0005-0000-0000-00006B040000}"/>
    <cellStyle name="style1406114440854" xfId="1138" xr:uid="{00000000-0005-0000-0000-00006C040000}"/>
    <cellStyle name="style1406114440871" xfId="1139" xr:uid="{00000000-0005-0000-0000-00006D040000}"/>
    <cellStyle name="style1406114440888" xfId="1140" xr:uid="{00000000-0005-0000-0000-00006E040000}"/>
    <cellStyle name="style1406114440905" xfId="1141" xr:uid="{00000000-0005-0000-0000-00006F040000}"/>
    <cellStyle name="style1406114440922" xfId="1142" xr:uid="{00000000-0005-0000-0000-000070040000}"/>
    <cellStyle name="style1406114440941" xfId="1143" xr:uid="{00000000-0005-0000-0000-000071040000}"/>
    <cellStyle name="style1406114440964" xfId="1144" xr:uid="{00000000-0005-0000-0000-000072040000}"/>
    <cellStyle name="style1406114440986" xfId="1145" xr:uid="{00000000-0005-0000-0000-000073040000}"/>
    <cellStyle name="style1406114441003" xfId="1146" xr:uid="{00000000-0005-0000-0000-000074040000}"/>
    <cellStyle name="style1406114441024" xfId="1147" xr:uid="{00000000-0005-0000-0000-000075040000}"/>
    <cellStyle name="style1406114441046" xfId="1148" xr:uid="{00000000-0005-0000-0000-000076040000}"/>
    <cellStyle name="style1406114441063" xfId="1149" xr:uid="{00000000-0005-0000-0000-000077040000}"/>
    <cellStyle name="style1406114441085" xfId="1150" xr:uid="{00000000-0005-0000-0000-000078040000}"/>
    <cellStyle name="style1406114441106" xfId="1151" xr:uid="{00000000-0005-0000-0000-000079040000}"/>
    <cellStyle name="style1406114441127" xfId="1152" xr:uid="{00000000-0005-0000-0000-00007A040000}"/>
    <cellStyle name="style1406114441144" xfId="1153" xr:uid="{00000000-0005-0000-0000-00007B040000}"/>
    <cellStyle name="style1406114441245" xfId="1154" xr:uid="{00000000-0005-0000-0000-00007C040000}"/>
    <cellStyle name="style1406114441267" xfId="1155" xr:uid="{00000000-0005-0000-0000-00007D040000}"/>
    <cellStyle name="style1406114441288" xfId="1156" xr:uid="{00000000-0005-0000-0000-00007E040000}"/>
    <cellStyle name="style1406114441309" xfId="1157" xr:uid="{00000000-0005-0000-0000-00007F040000}"/>
    <cellStyle name="style1406114441326" xfId="1158" xr:uid="{00000000-0005-0000-0000-000080040000}"/>
    <cellStyle name="style1406114441350" xfId="1159" xr:uid="{00000000-0005-0000-0000-000081040000}"/>
    <cellStyle name="style1406114441369" xfId="1160" xr:uid="{00000000-0005-0000-0000-000082040000}"/>
    <cellStyle name="style1406114441387" xfId="1161" xr:uid="{00000000-0005-0000-0000-000083040000}"/>
    <cellStyle name="style1406114441405" xfId="1162" xr:uid="{00000000-0005-0000-0000-000084040000}"/>
    <cellStyle name="style1406114441425" xfId="1163" xr:uid="{00000000-0005-0000-0000-000085040000}"/>
    <cellStyle name="style1406114441444" xfId="1164" xr:uid="{00000000-0005-0000-0000-000086040000}"/>
    <cellStyle name="style1406114441462" xfId="1165" xr:uid="{00000000-0005-0000-0000-000087040000}"/>
    <cellStyle name="style1406114441479" xfId="1166" xr:uid="{00000000-0005-0000-0000-000088040000}"/>
    <cellStyle name="style1406114441496" xfId="1167" xr:uid="{00000000-0005-0000-0000-000089040000}"/>
    <cellStyle name="style1406114441514" xfId="1168" xr:uid="{00000000-0005-0000-0000-00008A040000}"/>
    <cellStyle name="style1406114441532" xfId="1169" xr:uid="{00000000-0005-0000-0000-00008B040000}"/>
    <cellStyle name="style1406114441549" xfId="1170" xr:uid="{00000000-0005-0000-0000-00008C040000}"/>
    <cellStyle name="style1406114441566" xfId="1171" xr:uid="{00000000-0005-0000-0000-00008D040000}"/>
    <cellStyle name="style1406114441594" xfId="1172" xr:uid="{00000000-0005-0000-0000-00008E040000}"/>
    <cellStyle name="style1406114441626" xfId="1173" xr:uid="{00000000-0005-0000-0000-00008F040000}"/>
    <cellStyle name="style1406114442197" xfId="1174" xr:uid="{00000000-0005-0000-0000-000090040000}"/>
    <cellStyle name="style1406114490232" xfId="1175" xr:uid="{00000000-0005-0000-0000-000091040000}"/>
    <cellStyle name="style1406114490278" xfId="1176" xr:uid="{00000000-0005-0000-0000-000092040000}"/>
    <cellStyle name="style1406114490860" xfId="1177" xr:uid="{00000000-0005-0000-0000-000093040000}"/>
    <cellStyle name="style1406114491098" xfId="1178" xr:uid="{00000000-0005-0000-0000-000094040000}"/>
    <cellStyle name="style1406114491204" xfId="1179" xr:uid="{00000000-0005-0000-0000-000095040000}"/>
    <cellStyle name="style1406114491528" xfId="1180" xr:uid="{00000000-0005-0000-0000-000096040000}"/>
    <cellStyle name="style1406114491549" xfId="1181" xr:uid="{00000000-0005-0000-0000-000097040000}"/>
    <cellStyle name="style1406114491606" xfId="1182" xr:uid="{00000000-0005-0000-0000-000098040000}"/>
    <cellStyle name="style1406114491677" xfId="1183" xr:uid="{00000000-0005-0000-0000-000099040000}"/>
    <cellStyle name="style1406182998088" xfId="1184" xr:uid="{00000000-0005-0000-0000-00009A040000}"/>
    <cellStyle name="style1406182998186" xfId="1185" xr:uid="{00000000-0005-0000-0000-00009B040000}"/>
    <cellStyle name="style1406183036983" xfId="1186" xr:uid="{00000000-0005-0000-0000-00009C040000}"/>
    <cellStyle name="style1411446450504" xfId="1187" xr:uid="{00000000-0005-0000-0000-00009D040000}"/>
    <cellStyle name="style1411446450551" xfId="1188" xr:uid="{00000000-0005-0000-0000-00009E040000}"/>
    <cellStyle name="style1411446450598" xfId="1189" xr:uid="{00000000-0005-0000-0000-00009F040000}"/>
    <cellStyle name="style1411446450629" xfId="1190" xr:uid="{00000000-0005-0000-0000-0000A0040000}"/>
    <cellStyle name="style1411446450660" xfId="1191" xr:uid="{00000000-0005-0000-0000-0000A1040000}"/>
    <cellStyle name="style1411446450738" xfId="1192" xr:uid="{00000000-0005-0000-0000-0000A2040000}"/>
    <cellStyle name="style1411446450769" xfId="1193" xr:uid="{00000000-0005-0000-0000-0000A3040000}"/>
    <cellStyle name="style1411446450801" xfId="1194" xr:uid="{00000000-0005-0000-0000-0000A4040000}"/>
    <cellStyle name="style1411446450847" xfId="1195" xr:uid="{00000000-0005-0000-0000-0000A5040000}"/>
    <cellStyle name="style1411446450879" xfId="1196" xr:uid="{00000000-0005-0000-0000-0000A6040000}"/>
    <cellStyle name="style1411446450910" xfId="1197" xr:uid="{00000000-0005-0000-0000-0000A7040000}"/>
    <cellStyle name="style1411446450957" xfId="1198" xr:uid="{00000000-0005-0000-0000-0000A8040000}"/>
    <cellStyle name="style1411446450988" xfId="1199" xr:uid="{00000000-0005-0000-0000-0000A9040000}"/>
    <cellStyle name="style1411446451019" xfId="1200" xr:uid="{00000000-0005-0000-0000-0000AA040000}"/>
    <cellStyle name="style1411446451050" xfId="1201" xr:uid="{00000000-0005-0000-0000-0000AB040000}"/>
    <cellStyle name="style1411446451128" xfId="1202" xr:uid="{00000000-0005-0000-0000-0000AC040000}"/>
    <cellStyle name="style1411446451159" xfId="1203" xr:uid="{00000000-0005-0000-0000-0000AD040000}"/>
    <cellStyle name="style1411446451191" xfId="1204" xr:uid="{00000000-0005-0000-0000-0000AE040000}"/>
    <cellStyle name="style1411446451206" xfId="1205" xr:uid="{00000000-0005-0000-0000-0000AF040000}"/>
    <cellStyle name="style1411446451237" xfId="1206" xr:uid="{00000000-0005-0000-0000-0000B0040000}"/>
    <cellStyle name="style1411446451269" xfId="1207" xr:uid="{00000000-0005-0000-0000-0000B1040000}"/>
    <cellStyle name="style1411446451284" xfId="1208" xr:uid="{00000000-0005-0000-0000-0000B2040000}"/>
    <cellStyle name="style1411446451315" xfId="1209" xr:uid="{00000000-0005-0000-0000-0000B3040000}"/>
    <cellStyle name="style1411446451331" xfId="1210" xr:uid="{00000000-0005-0000-0000-0000B4040000}"/>
    <cellStyle name="style1411446451362" xfId="1211" xr:uid="{00000000-0005-0000-0000-0000B5040000}"/>
    <cellStyle name="style1411446451378" xfId="1212" xr:uid="{00000000-0005-0000-0000-0000B6040000}"/>
    <cellStyle name="style1411446451409" xfId="1213" xr:uid="{00000000-0005-0000-0000-0000B7040000}"/>
    <cellStyle name="style1411446451471" xfId="1214" xr:uid="{00000000-0005-0000-0000-0000B8040000}"/>
    <cellStyle name="style1411446451518" xfId="1215" xr:uid="{00000000-0005-0000-0000-0000B9040000}"/>
    <cellStyle name="style1411446451549" xfId="1216" xr:uid="{00000000-0005-0000-0000-0000BA040000}"/>
    <cellStyle name="style1411446451581" xfId="1217" xr:uid="{00000000-0005-0000-0000-0000BB040000}"/>
    <cellStyle name="style1411446451596" xfId="1218" xr:uid="{00000000-0005-0000-0000-0000BC040000}"/>
    <cellStyle name="style1411446451627" xfId="1219" xr:uid="{00000000-0005-0000-0000-0000BD040000}"/>
    <cellStyle name="style1411446451659" xfId="1220" xr:uid="{00000000-0005-0000-0000-0000BE040000}"/>
    <cellStyle name="style1411446451690" xfId="1221" xr:uid="{00000000-0005-0000-0000-0000BF040000}"/>
    <cellStyle name="style1411446451705" xfId="1222" xr:uid="{00000000-0005-0000-0000-0000C0040000}"/>
    <cellStyle name="style1411446451721" xfId="1223" xr:uid="{00000000-0005-0000-0000-0000C1040000}"/>
    <cellStyle name="style1411446451752" xfId="1224" xr:uid="{00000000-0005-0000-0000-0000C2040000}"/>
    <cellStyle name="style1411446451815" xfId="1225" xr:uid="{00000000-0005-0000-0000-0000C3040000}"/>
    <cellStyle name="style1411446451846" xfId="1226" xr:uid="{00000000-0005-0000-0000-0000C4040000}"/>
    <cellStyle name="style1411446451877" xfId="1227" xr:uid="{00000000-0005-0000-0000-0000C5040000}"/>
    <cellStyle name="style1411446451893" xfId="1228" xr:uid="{00000000-0005-0000-0000-0000C6040000}"/>
    <cellStyle name="style1411446451924" xfId="1229" xr:uid="{00000000-0005-0000-0000-0000C7040000}"/>
    <cellStyle name="style1411446451955" xfId="1230" xr:uid="{00000000-0005-0000-0000-0000C8040000}"/>
    <cellStyle name="style1411446451971" xfId="1231" xr:uid="{00000000-0005-0000-0000-0000C9040000}"/>
    <cellStyle name="style1411446452002" xfId="1232" xr:uid="{00000000-0005-0000-0000-0000CA040000}"/>
    <cellStyle name="style1411446452033" xfId="1233" xr:uid="{00000000-0005-0000-0000-0000CB040000}"/>
    <cellStyle name="style1411446452049" xfId="1234" xr:uid="{00000000-0005-0000-0000-0000CC040000}"/>
    <cellStyle name="style1411446452111" xfId="1235" xr:uid="{00000000-0005-0000-0000-0000CD040000}"/>
    <cellStyle name="style1411446452142" xfId="1236" xr:uid="{00000000-0005-0000-0000-0000CE040000}"/>
    <cellStyle name="style1411446452158" xfId="1237" xr:uid="{00000000-0005-0000-0000-0000CF040000}"/>
    <cellStyle name="style1411446452189" xfId="1238" xr:uid="{00000000-0005-0000-0000-0000D0040000}"/>
    <cellStyle name="style1411446452220" xfId="1239" xr:uid="{00000000-0005-0000-0000-0000D1040000}"/>
    <cellStyle name="style1411446452236" xfId="1240" xr:uid="{00000000-0005-0000-0000-0000D2040000}"/>
    <cellStyle name="style1411446452267" xfId="1241" xr:uid="{00000000-0005-0000-0000-0000D3040000}"/>
    <cellStyle name="style1411446452298" xfId="1242" xr:uid="{00000000-0005-0000-0000-0000D4040000}"/>
    <cellStyle name="style1411446452314" xfId="1243" xr:uid="{00000000-0005-0000-0000-0000D5040000}"/>
    <cellStyle name="style1411446452329" xfId="1244" xr:uid="{00000000-0005-0000-0000-0000D6040000}"/>
    <cellStyle name="style1411446452361" xfId="1245" xr:uid="{00000000-0005-0000-0000-0000D7040000}"/>
    <cellStyle name="style1411446452407" xfId="1246" xr:uid="{00000000-0005-0000-0000-0000D8040000}"/>
    <cellStyle name="style1411446452439" xfId="1247" xr:uid="{00000000-0005-0000-0000-0000D9040000}"/>
    <cellStyle name="style1411446452454" xfId="1248" xr:uid="{00000000-0005-0000-0000-0000DA040000}"/>
    <cellStyle name="style1411446452485" xfId="1249" xr:uid="{00000000-0005-0000-0000-0000DB040000}"/>
    <cellStyle name="style1411446452501" xfId="1250" xr:uid="{00000000-0005-0000-0000-0000DC040000}"/>
    <cellStyle name="style1411446452532" xfId="1251" xr:uid="{00000000-0005-0000-0000-0000DD040000}"/>
    <cellStyle name="style1411446452548" xfId="1252" xr:uid="{00000000-0005-0000-0000-0000DE040000}"/>
    <cellStyle name="style1411446452563" xfId="1253" xr:uid="{00000000-0005-0000-0000-0000DF040000}"/>
    <cellStyle name="style1411449801970" xfId="1254" xr:uid="{00000000-0005-0000-0000-0000E0040000}"/>
    <cellStyle name="style1411449802014" xfId="1255" xr:uid="{00000000-0005-0000-0000-0000E1040000}"/>
    <cellStyle name="style1411449802039" xfId="1256" xr:uid="{00000000-0005-0000-0000-0000E2040000}"/>
    <cellStyle name="style1411449802064" xfId="1257" xr:uid="{00000000-0005-0000-0000-0000E3040000}"/>
    <cellStyle name="style1411449802092" xfId="1258" xr:uid="{00000000-0005-0000-0000-0000E4040000}"/>
    <cellStyle name="style1411449802118" xfId="1259" xr:uid="{00000000-0005-0000-0000-0000E5040000}"/>
    <cellStyle name="style1411449802516" xfId="1260" xr:uid="{00000000-0005-0000-0000-0000E6040000}"/>
    <cellStyle name="style1411449802578" xfId="1261" xr:uid="{00000000-0005-0000-0000-0000E7040000}"/>
    <cellStyle name="style1411449802602" xfId="1262" xr:uid="{00000000-0005-0000-0000-0000E8040000}"/>
    <cellStyle name="style1411449802628" xfId="1263" xr:uid="{00000000-0005-0000-0000-0000E9040000}"/>
    <cellStyle name="style1411449802695" xfId="1264" xr:uid="{00000000-0005-0000-0000-0000EA040000}"/>
    <cellStyle name="style1411449802719" xfId="1265" xr:uid="{00000000-0005-0000-0000-0000EB040000}"/>
    <cellStyle name="style1411449802744" xfId="1266" xr:uid="{00000000-0005-0000-0000-0000EC040000}"/>
    <cellStyle name="style1411449802916" xfId="1267" xr:uid="{00000000-0005-0000-0000-0000ED040000}"/>
    <cellStyle name="style1411449802935" xfId="1268" xr:uid="{00000000-0005-0000-0000-0000EE040000}"/>
    <cellStyle name="style1411449802987" xfId="1269" xr:uid="{00000000-0005-0000-0000-0000EF040000}"/>
    <cellStyle name="style1411449803130" xfId="1270" xr:uid="{00000000-0005-0000-0000-0000F0040000}"/>
    <cellStyle name="style1411449803296" xfId="1271" xr:uid="{00000000-0005-0000-0000-0000F1040000}"/>
    <cellStyle name="style1411449803317" xfId="1272" xr:uid="{00000000-0005-0000-0000-0000F2040000}"/>
    <cellStyle name="style1411449803337" xfId="1273" xr:uid="{00000000-0005-0000-0000-0000F3040000}"/>
    <cellStyle name="style1411449803356" xfId="1274" xr:uid="{00000000-0005-0000-0000-0000F4040000}"/>
    <cellStyle name="style1411449803379" xfId="1275" xr:uid="{00000000-0005-0000-0000-0000F5040000}"/>
    <cellStyle name="style1411449803400" xfId="1276" xr:uid="{00000000-0005-0000-0000-0000F6040000}"/>
    <cellStyle name="style1411449803420" xfId="1277" xr:uid="{00000000-0005-0000-0000-0000F7040000}"/>
    <cellStyle name="style1411449803440" xfId="1278" xr:uid="{00000000-0005-0000-0000-0000F8040000}"/>
    <cellStyle name="style1411449803461" xfId="1279" xr:uid="{00000000-0005-0000-0000-0000F9040000}"/>
    <cellStyle name="style1411449803483" xfId="1280" xr:uid="{00000000-0005-0000-0000-0000FA040000}"/>
    <cellStyle name="style1411449803510" xfId="1281" xr:uid="{00000000-0005-0000-0000-0000FB040000}"/>
    <cellStyle name="style1411449803534" xfId="1282" xr:uid="{00000000-0005-0000-0000-0000FC040000}"/>
    <cellStyle name="style1411449803554" xfId="1283" xr:uid="{00000000-0005-0000-0000-0000FD040000}"/>
    <cellStyle name="style1411449803577" xfId="1284" xr:uid="{00000000-0005-0000-0000-0000FE040000}"/>
    <cellStyle name="style1411451081406" xfId="1285" xr:uid="{00000000-0005-0000-0000-0000FF040000}"/>
    <cellStyle name="style1411451081449" xfId="1286" xr:uid="{00000000-0005-0000-0000-000000050000}"/>
    <cellStyle name="style1411451081472" xfId="1287" xr:uid="{00000000-0005-0000-0000-000001050000}"/>
    <cellStyle name="style1411451081497" xfId="1288" xr:uid="{00000000-0005-0000-0000-000002050000}"/>
    <cellStyle name="style1411451081522" xfId="1289" xr:uid="{00000000-0005-0000-0000-000003050000}"/>
    <cellStyle name="style1411451081547" xfId="1290" xr:uid="{00000000-0005-0000-0000-000004050000}"/>
    <cellStyle name="style1411451081953" xfId="1291" xr:uid="{00000000-0005-0000-0000-000005050000}"/>
    <cellStyle name="style1411451082017" xfId="1292" xr:uid="{00000000-0005-0000-0000-000006050000}"/>
    <cellStyle name="style1411451082043" xfId="1293" xr:uid="{00000000-0005-0000-0000-000007050000}"/>
    <cellStyle name="style1411451082068" xfId="1294" xr:uid="{00000000-0005-0000-0000-000008050000}"/>
    <cellStyle name="style1411451082091" xfId="1295" xr:uid="{00000000-0005-0000-0000-000009050000}"/>
    <cellStyle name="style1411451082115" xfId="1296" xr:uid="{00000000-0005-0000-0000-00000A050000}"/>
    <cellStyle name="style1411451082188" xfId="1297" xr:uid="{00000000-0005-0000-0000-00000B050000}"/>
    <cellStyle name="style1411451082364" xfId="1298" xr:uid="{00000000-0005-0000-0000-00000C050000}"/>
    <cellStyle name="style1411451082383" xfId="1299" xr:uid="{00000000-0005-0000-0000-00000D050000}"/>
    <cellStyle name="style1411451082433" xfId="1300" xr:uid="{00000000-0005-0000-0000-00000E050000}"/>
    <cellStyle name="style1411451082533" xfId="1301" xr:uid="{00000000-0005-0000-0000-00000F050000}"/>
    <cellStyle name="style1411451082735" xfId="1302" xr:uid="{00000000-0005-0000-0000-000010050000}"/>
    <cellStyle name="style1411451082754" xfId="1303" xr:uid="{00000000-0005-0000-0000-000011050000}"/>
    <cellStyle name="style1411451082774" xfId="1304" xr:uid="{00000000-0005-0000-0000-000012050000}"/>
    <cellStyle name="style1411451082793" xfId="1305" xr:uid="{00000000-0005-0000-0000-000013050000}"/>
    <cellStyle name="style1411451082814" xfId="1306" xr:uid="{00000000-0005-0000-0000-000014050000}"/>
    <cellStyle name="style1411451082834" xfId="1307" xr:uid="{00000000-0005-0000-0000-000015050000}"/>
    <cellStyle name="style1411451082853" xfId="1308" xr:uid="{00000000-0005-0000-0000-000016050000}"/>
    <cellStyle name="style1411451082873" xfId="1309" xr:uid="{00000000-0005-0000-0000-000017050000}"/>
    <cellStyle name="style1411451082893" xfId="1310" xr:uid="{00000000-0005-0000-0000-000018050000}"/>
    <cellStyle name="style1411451082912" xfId="1311" xr:uid="{00000000-0005-0000-0000-000019050000}"/>
    <cellStyle name="style1411451082933" xfId="1312" xr:uid="{00000000-0005-0000-0000-00001A050000}"/>
    <cellStyle name="style1411451082954" xfId="1313" xr:uid="{00000000-0005-0000-0000-00001B050000}"/>
    <cellStyle name="style1411451082974" xfId="1314" xr:uid="{00000000-0005-0000-0000-00001C050000}"/>
    <cellStyle name="style1411451082993" xfId="1315" xr:uid="{00000000-0005-0000-0000-00001D050000}"/>
    <cellStyle name="style1411451083012" xfId="1316" xr:uid="{00000000-0005-0000-0000-00001E050000}"/>
    <cellStyle name="style1411542382001" xfId="1317" xr:uid="{00000000-0005-0000-0000-00001F050000}"/>
    <cellStyle name="style1411542382059" xfId="1318" xr:uid="{00000000-0005-0000-0000-000020050000}"/>
    <cellStyle name="style1411542382094" xfId="1319" xr:uid="{00000000-0005-0000-0000-000021050000}"/>
    <cellStyle name="style1411542382123" xfId="1320" xr:uid="{00000000-0005-0000-0000-000022050000}"/>
    <cellStyle name="style1411542382156" xfId="1321" xr:uid="{00000000-0005-0000-0000-000023050000}"/>
    <cellStyle name="style1411542382190" xfId="1322" xr:uid="{00000000-0005-0000-0000-000024050000}"/>
    <cellStyle name="style1411542382225" xfId="1323" xr:uid="{00000000-0005-0000-0000-000025050000}"/>
    <cellStyle name="style1411542382311" xfId="1324" xr:uid="{00000000-0005-0000-0000-000026050000}"/>
    <cellStyle name="style1411542382346" xfId="1325" xr:uid="{00000000-0005-0000-0000-000027050000}"/>
    <cellStyle name="style1411542382378" xfId="1326" xr:uid="{00000000-0005-0000-0000-000028050000}"/>
    <cellStyle name="style1411542382409" xfId="1327" xr:uid="{00000000-0005-0000-0000-000029050000}"/>
    <cellStyle name="style1411542382440" xfId="1328" xr:uid="{00000000-0005-0000-0000-00002A050000}"/>
    <cellStyle name="style1411542382466" xfId="1329" xr:uid="{00000000-0005-0000-0000-00002B050000}"/>
    <cellStyle name="style1411542382491" xfId="1330" xr:uid="{00000000-0005-0000-0000-00002C050000}"/>
    <cellStyle name="style1411542382523" xfId="1331" xr:uid="{00000000-0005-0000-0000-00002D050000}"/>
    <cellStyle name="style1411542382556" xfId="1332" xr:uid="{00000000-0005-0000-0000-00002E050000}"/>
    <cellStyle name="style1411542382585" xfId="1333" xr:uid="{00000000-0005-0000-0000-00002F050000}"/>
    <cellStyle name="style1411542382613" xfId="1334" xr:uid="{00000000-0005-0000-0000-000030050000}"/>
    <cellStyle name="style1411542382701" xfId="1335" xr:uid="{00000000-0005-0000-0000-000031050000}"/>
    <cellStyle name="style1411542382751" xfId="1336" xr:uid="{00000000-0005-0000-0000-000032050000}"/>
    <cellStyle name="style1411542382774" xfId="1337" xr:uid="{00000000-0005-0000-0000-000033050000}"/>
    <cellStyle name="style1411542382797" xfId="1338" xr:uid="{00000000-0005-0000-0000-000034050000}"/>
    <cellStyle name="style1411542382821" xfId="1339" xr:uid="{00000000-0005-0000-0000-000035050000}"/>
    <cellStyle name="style1411542382844" xfId="1340" xr:uid="{00000000-0005-0000-0000-000036050000}"/>
    <cellStyle name="style1411542382872" xfId="1341" xr:uid="{00000000-0005-0000-0000-000037050000}"/>
    <cellStyle name="style1411542382898" xfId="1342" xr:uid="{00000000-0005-0000-0000-000038050000}"/>
    <cellStyle name="style1411542382921" xfId="1343" xr:uid="{00000000-0005-0000-0000-000039050000}"/>
    <cellStyle name="style1411542382949" xfId="1344" xr:uid="{00000000-0005-0000-0000-00003A050000}"/>
    <cellStyle name="style1411542382977" xfId="1345" xr:uid="{00000000-0005-0000-0000-00003B050000}"/>
    <cellStyle name="style1411542383005" xfId="1346" xr:uid="{00000000-0005-0000-0000-00003C050000}"/>
    <cellStyle name="style1411542383036" xfId="1347" xr:uid="{00000000-0005-0000-0000-00003D050000}"/>
    <cellStyle name="style1411542383066" xfId="1348" xr:uid="{00000000-0005-0000-0000-00003E050000}"/>
    <cellStyle name="style1411542383094" xfId="1349" xr:uid="{00000000-0005-0000-0000-00003F050000}"/>
    <cellStyle name="style1411542383116" xfId="1350" xr:uid="{00000000-0005-0000-0000-000040050000}"/>
    <cellStyle name="style1411542383137" xfId="1351" xr:uid="{00000000-0005-0000-0000-000041050000}"/>
    <cellStyle name="style1411542383160" xfId="1352" xr:uid="{00000000-0005-0000-0000-000042050000}"/>
    <cellStyle name="style1411542383184" xfId="1353" xr:uid="{00000000-0005-0000-0000-000043050000}"/>
    <cellStyle name="style1411542383249" xfId="1354" xr:uid="{00000000-0005-0000-0000-000044050000}"/>
    <cellStyle name="style1411542383276" xfId="1355" xr:uid="{00000000-0005-0000-0000-000045050000}"/>
    <cellStyle name="style1411542383303" xfId="1356" xr:uid="{00000000-0005-0000-0000-000046050000}"/>
    <cellStyle name="style1411542383332" xfId="1357" xr:uid="{00000000-0005-0000-0000-000047050000}"/>
    <cellStyle name="style1411542383355" xfId="1358" xr:uid="{00000000-0005-0000-0000-000048050000}"/>
    <cellStyle name="style1411542383382" xfId="1359" xr:uid="{00000000-0005-0000-0000-000049050000}"/>
    <cellStyle name="style1411542383409" xfId="1360" xr:uid="{00000000-0005-0000-0000-00004A050000}"/>
    <cellStyle name="style1411542383430" xfId="1361" xr:uid="{00000000-0005-0000-0000-00004B050000}"/>
    <cellStyle name="style1411542383457" xfId="1362" xr:uid="{00000000-0005-0000-0000-00004C050000}"/>
    <cellStyle name="style1411542383483" xfId="1363" xr:uid="{00000000-0005-0000-0000-00004D050000}"/>
    <cellStyle name="style1411542383510" xfId="1364" xr:uid="{00000000-0005-0000-0000-00004E050000}"/>
    <cellStyle name="style1411542383530" xfId="1365" xr:uid="{00000000-0005-0000-0000-00004F050000}"/>
    <cellStyle name="style1411542383552" xfId="1366" xr:uid="{00000000-0005-0000-0000-000050050000}"/>
    <cellStyle name="style1411542383579" xfId="1367" xr:uid="{00000000-0005-0000-0000-000051050000}"/>
    <cellStyle name="style1411542383606" xfId="1368" xr:uid="{00000000-0005-0000-0000-000052050000}"/>
    <cellStyle name="style1411542383632" xfId="1369" xr:uid="{00000000-0005-0000-0000-000053050000}"/>
    <cellStyle name="style1411542383654" xfId="1370" xr:uid="{00000000-0005-0000-0000-000054050000}"/>
    <cellStyle name="style1411542383684" xfId="1371" xr:uid="{00000000-0005-0000-0000-000055050000}"/>
    <cellStyle name="style1411542383710" xfId="1372" xr:uid="{00000000-0005-0000-0000-000056050000}"/>
    <cellStyle name="style1411542383732" xfId="1373" xr:uid="{00000000-0005-0000-0000-000057050000}"/>
    <cellStyle name="style1411542383756" xfId="1374" xr:uid="{00000000-0005-0000-0000-000058050000}"/>
    <cellStyle name="style1411542383790" xfId="1375" xr:uid="{00000000-0005-0000-0000-000059050000}"/>
    <cellStyle name="style1411542383813" xfId="1376" xr:uid="{00000000-0005-0000-0000-00005A050000}"/>
    <cellStyle name="style1411542383835" xfId="1377" xr:uid="{00000000-0005-0000-0000-00005B050000}"/>
    <cellStyle name="style1411542383858" xfId="1378" xr:uid="{00000000-0005-0000-0000-00005C050000}"/>
    <cellStyle name="style1411542383881" xfId="1379" xr:uid="{00000000-0005-0000-0000-00005D050000}"/>
    <cellStyle name="style1411542383904" xfId="1380" xr:uid="{00000000-0005-0000-0000-00005E050000}"/>
    <cellStyle name="style1411542383967" xfId="1381" xr:uid="{00000000-0005-0000-0000-00005F050000}"/>
    <cellStyle name="style1411542383989" xfId="1382" xr:uid="{00000000-0005-0000-0000-000060050000}"/>
    <cellStyle name="style1411542384009" xfId="1383" xr:uid="{00000000-0005-0000-0000-000061050000}"/>
    <cellStyle name="style1411542384030" xfId="1384" xr:uid="{00000000-0005-0000-0000-000062050000}"/>
    <cellStyle name="style1411542384052" xfId="1385" xr:uid="{00000000-0005-0000-0000-000063050000}"/>
    <cellStyle name="style1411542384115" xfId="1386" xr:uid="{00000000-0005-0000-0000-000064050000}"/>
    <cellStyle name="style1411542384148" xfId="1387" xr:uid="{00000000-0005-0000-0000-000065050000}"/>
    <cellStyle name="style1411542384169" xfId="1388" xr:uid="{00000000-0005-0000-0000-000066050000}"/>
    <cellStyle name="style1411542384188" xfId="1389" xr:uid="{00000000-0005-0000-0000-000067050000}"/>
    <cellStyle name="style1411542384208" xfId="1390" xr:uid="{00000000-0005-0000-0000-000068050000}"/>
    <cellStyle name="style1411542384227" xfId="1391" xr:uid="{00000000-0005-0000-0000-000069050000}"/>
    <cellStyle name="style1411542384246" xfId="1392" xr:uid="{00000000-0005-0000-0000-00006A050000}"/>
    <cellStyle name="style1411542384273" xfId="1393" xr:uid="{00000000-0005-0000-0000-00006B050000}"/>
    <cellStyle name="style1411542384293" xfId="1394" xr:uid="{00000000-0005-0000-0000-00006C050000}"/>
    <cellStyle name="Title 2" xfId="828" xr:uid="{00000000-0005-0000-0000-00006D050000}"/>
    <cellStyle name="Title 3" xfId="829" xr:uid="{00000000-0005-0000-0000-00006E050000}"/>
    <cellStyle name="Total 2" xfId="830" xr:uid="{00000000-0005-0000-0000-00006F050000}"/>
    <cellStyle name="Total 3" xfId="831" xr:uid="{00000000-0005-0000-0000-000070050000}"/>
    <cellStyle name="Total 4" xfId="832" xr:uid="{00000000-0005-0000-0000-000071050000}"/>
    <cellStyle name="Warning Text 2" xfId="833" xr:uid="{00000000-0005-0000-0000-000072050000}"/>
    <cellStyle name="Warning Text 3" xfId="834" xr:uid="{00000000-0005-0000-0000-000073050000}"/>
    <cellStyle name="Warning Text 4" xfId="835" xr:uid="{00000000-0005-0000-0000-000074050000}"/>
    <cellStyle name="쉼표_FCR-Mar.2002" xfId="836" xr:uid="{00000000-0005-0000-0000-000075050000}"/>
    <cellStyle name="콤마 [0]_STAT" xfId="837" xr:uid="{00000000-0005-0000-0000-000076050000}"/>
    <cellStyle name="표준_STAT" xfId="838" xr:uid="{00000000-0005-0000-0000-000077050000}"/>
    <cellStyle name="一般_2003Plan_Expenses_Training_54207" xfId="839" xr:uid="{00000000-0005-0000-0000-000078050000}"/>
    <cellStyle name="未定義" xfId="840" xr:uid="{00000000-0005-0000-0000-000079050000}"/>
    <cellStyle name="桁区切り_EXHB1" xfId="841" xr:uid="{00000000-0005-0000-0000-00007A050000}"/>
    <cellStyle name="標準_Mapping Result Pra" xfId="842" xr:uid="{00000000-0005-0000-0000-00007B050000}"/>
    <cellStyle name="標準2" xfId="843" xr:uid="{00000000-0005-0000-0000-00007C050000}"/>
    <cellStyle name="超連結_ss-4" xfId="844" xr:uid="{00000000-0005-0000-0000-00007D05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9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4.xml"/><Relationship Id="rId77" Type="http://schemas.openxmlformats.org/officeDocument/2006/relationships/externalLink" Target="externalLinks/externalLink1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7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5.xml"/><Relationship Id="rId75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8.xml"/><Relationship Id="rId78" Type="http://schemas.openxmlformats.org/officeDocument/2006/relationships/externalLink" Target="externalLinks/externalLink13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l_590\drive_d\&#27996;&#20013;\H9\tko9705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B/SI%20REPORTS/4Q05%20SI%20Submissions/India%20SI%204Q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1000015/LOCALS~1/Temp/notes7A16BA/MIS%20Pack-%20Nov%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teway2000\e\&#20316;&#26989;\&#27996;&#20013;\&#25171;&#26481;&#26449;3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UKA\D\&#37969;&#23450;&#24179;&#65303;\&#21488;&#26481;&#19979;&#35895;\&#21454;&#3041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7010;&#31639;&#22577;&#21578;&#26360;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in%20&amp;%20Accounts\MONTHLY%20CLOSING\Year%202007-08\Mar%2008\Financial%20statements\Financials%20new%20format\UL-%20NEW%20format%20Mar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aaaa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abrina\SI\PS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ials/Quarterly/August2002/workings%20for%20schedules%20aug%2002/exp%20allocatio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rofiles/917323/Local%20Settings/Temporary%20Internet%20Files/OLK11/Transition/Software/Transition/Software/Acctg/Rollforwards/CAMRA_Rollforward020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anila/ModelRun/NI/Manila1224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55.6.12\acctcommon$\Financials\Quarterly\August2002\workings%20for%20schedules%20aug%2002\exp%20allocati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評価書"/>
      <sheetName val="収益直接"/>
      <sheetName val="画地"/>
      <sheetName val="ラベル"/>
      <sheetName val="Module1"/>
      <sheetName val="評価書添付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44"/>
      <sheetName val="Detailfor SCH 29"/>
      <sheetName val="SCH29 (2)"/>
      <sheetName val="SCH29"/>
      <sheetName val="SCH35"/>
      <sheetName val="SIINDEX (REV)"/>
      <sheetName val="SIINDEX"/>
      <sheetName val="SCH XX"/>
      <sheetName val="SCH 51"/>
      <sheetName val="SCH 50"/>
      <sheetName val="SCH 49"/>
      <sheetName val="SCH 48 "/>
      <sheetName val="SCH 28"/>
      <sheetName val="SCH 48.1"/>
      <sheetName val="SCH 47"/>
      <sheetName val="SCH 44"/>
      <sheetName val="P7 OF SCH 41"/>
      <sheetName val="P6 OF SCH 41"/>
      <sheetName val="P5 OF SCH 41"/>
      <sheetName val="P4 OF SCH 41"/>
      <sheetName val="P3 OF SCH 41"/>
      <sheetName val="P2 OF SCH 41"/>
      <sheetName val="P1 OF SCH 41"/>
      <sheetName val="P1 of SCH 41(0305)"/>
      <sheetName val="P2of SCH 41(0305)"/>
      <sheetName val="P3of SCH 41 (0305)"/>
      <sheetName val="P4of SCH 41(0305)"/>
      <sheetName val="P5of SCH 41(0305)"/>
      <sheetName val="P6of SCH 41(0305)"/>
      <sheetName val="P7of SCH 41(0305)"/>
      <sheetName val="P7 OF SCH 36"/>
      <sheetName val="P6 OF SCH 36"/>
      <sheetName val="P5 OF SCH 36"/>
      <sheetName val="P4 OF SCH 36"/>
      <sheetName val="P3 OF SCH 36"/>
      <sheetName val="P2 OF SCH 36"/>
      <sheetName val="P1 of SCH 36"/>
      <sheetName val="SCH34Rev"/>
      <sheetName val="SCH 29"/>
      <sheetName val="SCH 26"/>
      <sheetName val="SCH23Rev"/>
      <sheetName val="Sch26(R)"/>
      <sheetName val="SCH26"/>
      <sheetName val="SCH23 (1205)"/>
      <sheetName val="SCH 19"/>
      <sheetName val="Scedule 16"/>
      <sheetName val="SCH17-1"/>
      <sheetName val="SCH 16"/>
      <sheetName val="SCH15-2(R)"/>
      <sheetName val="SCH15-2"/>
      <sheetName val="EDP COST YTD"/>
      <sheetName val="SCH 15"/>
      <sheetName val="SCH13(3 of 3)"/>
      <sheetName val="SCH13(2 of 3)"/>
      <sheetName val="SCH13(1 of 3)"/>
      <sheetName val="EXHB-11Rev"/>
      <sheetName val="Data"/>
      <sheetName val="CCR-"/>
      <sheetName val="tb in usd"/>
      <sheetName val="EXHB-11(1205)"/>
      <sheetName val="SCH10(R)"/>
      <sheetName val="SCH10"/>
      <sheetName val="FAR"/>
      <sheetName val="EDP COST YTD "/>
      <sheetName val="SCH 2.2"/>
      <sheetName val="SCH 2 "/>
      <sheetName val="EXH C-1"/>
      <sheetName val="EXH C cmp"/>
      <sheetName val="ExhB-10"/>
      <sheetName val="EXH B-7cmp old"/>
      <sheetName val="EXHB-7revised (C)"/>
      <sheetName val="EXHB5(0305)"/>
      <sheetName val="SCH4"/>
      <sheetName val="EXH B-1(2)"/>
      <sheetName val="EXH B-1(1)"/>
      <sheetName val="EXH B cmp"/>
      <sheetName val="EXHA2OF2"/>
      <sheetName val="EXHA1OF2"/>
      <sheetName val="MEMO"/>
      <sheetName val="TB Pivot Nov05"/>
      <sheetName val="TB November05"/>
      <sheetName val="Pivot May 2005"/>
      <sheetName val="SI bal"/>
      <sheetName val="Pivot SI Code"/>
      <sheetName val="TB"/>
      <sheetName val="Tracker"/>
      <sheetName val="SIINDEX (Rev0305)"/>
      <sheetName val="Ind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">
          <cell r="H3">
            <v>2001003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itional entries"/>
      <sheetName val="TB CM"/>
      <sheetName val="Acc Master"/>
      <sheetName val="TB PM"/>
      <sheetName val="BS"/>
      <sheetName val="REVENUE"/>
      <sheetName val="PL"/>
      <sheetName val="SCH 1"/>
      <sheetName val="SCH 2"/>
      <sheetName val="SCH 3"/>
      <sheetName val="SCH 4"/>
      <sheetName val="SCH 8"/>
      <sheetName val="SCH 8A"/>
      <sheetName val="SCH 8B"/>
      <sheetName val="SCH 9"/>
      <sheetName val="SCH 10"/>
      <sheetName val="SCH 11"/>
      <sheetName val="SCH 12"/>
      <sheetName val="SCH 13"/>
      <sheetName val="SCH 14"/>
      <sheetName val="MIS Pack- Nov 08"/>
    </sheetNames>
    <sheetDataSet>
      <sheetData sheetId="0" refreshError="1"/>
      <sheetData sheetId="1" refreshError="1">
        <row r="3">
          <cell r="D3" t="str">
            <v>Data</v>
          </cell>
        </row>
        <row r="4">
          <cell r="B4" t="str">
            <v>Account</v>
          </cell>
          <cell r="C4" t="str">
            <v>Account Name              Acc</v>
          </cell>
          <cell r="D4" t="str">
            <v>Sum of For the Period</v>
          </cell>
          <cell r="E4" t="str">
            <v>Sum of Closing</v>
          </cell>
        </row>
        <row r="5">
          <cell r="B5">
            <v>100300</v>
          </cell>
          <cell r="C5" t="str">
            <v>SH LTI Government Securities</v>
          </cell>
          <cell r="D5">
            <v>0</v>
          </cell>
          <cell r="E5">
            <v>1416108773.22</v>
          </cell>
        </row>
        <row r="6">
          <cell r="B6">
            <v>101100</v>
          </cell>
          <cell r="C6" t="str">
            <v>SH LTI Bonds / Debentures</v>
          </cell>
          <cell r="D6">
            <v>99971966.5</v>
          </cell>
          <cell r="E6">
            <v>201321314.88</v>
          </cell>
        </row>
        <row r="7">
          <cell r="B7">
            <v>101101</v>
          </cell>
          <cell r="C7" t="str">
            <v>Infra Bonds SH - LTI</v>
          </cell>
          <cell r="D7">
            <v>332320.95</v>
          </cell>
          <cell r="E7">
            <v>816358340.60000002</v>
          </cell>
        </row>
        <row r="8">
          <cell r="B8">
            <v>101102</v>
          </cell>
          <cell r="C8" t="str">
            <v>SH LTI Bonds / Debentures -OTA</v>
          </cell>
          <cell r="E8">
            <v>25000000</v>
          </cell>
        </row>
        <row r="9">
          <cell r="B9">
            <v>105200</v>
          </cell>
          <cell r="C9" t="str">
            <v>SH STIGovernment Securities</v>
          </cell>
          <cell r="D9">
            <v>210697.8</v>
          </cell>
          <cell r="E9">
            <v>148746031.77000001</v>
          </cell>
        </row>
        <row r="10">
          <cell r="B10">
            <v>105400</v>
          </cell>
          <cell r="C10" t="str">
            <v>SH STITreasury Bill</v>
          </cell>
          <cell r="D10">
            <v>250032988.41</v>
          </cell>
          <cell r="E10">
            <v>852735841.95000005</v>
          </cell>
        </row>
        <row r="11">
          <cell r="B11">
            <v>105801</v>
          </cell>
          <cell r="C11" t="str">
            <v>SH STI Mutual Funds - Approved</v>
          </cell>
          <cell r="D11">
            <v>294412278.12</v>
          </cell>
          <cell r="E11">
            <v>415345524.44</v>
          </cell>
        </row>
        <row r="12">
          <cell r="B12">
            <v>106000</v>
          </cell>
          <cell r="C12" t="str">
            <v>SH STI Bonds / Debentures</v>
          </cell>
          <cell r="D12">
            <v>185044317.80000001</v>
          </cell>
          <cell r="E12">
            <v>285044317.80000001</v>
          </cell>
        </row>
        <row r="13">
          <cell r="B13">
            <v>106001</v>
          </cell>
          <cell r="C13" t="str">
            <v>Infra Bonds SH - STI</v>
          </cell>
          <cell r="D13">
            <v>74076</v>
          </cell>
          <cell r="E13">
            <v>200031504.59999999</v>
          </cell>
        </row>
        <row r="14">
          <cell r="B14">
            <v>106500</v>
          </cell>
          <cell r="C14" t="str">
            <v>SH STI Certificate Deposit(Sh)</v>
          </cell>
          <cell r="D14">
            <v>-343811820.24000001</v>
          </cell>
          <cell r="E14">
            <v>381636298.81</v>
          </cell>
        </row>
        <row r="15">
          <cell r="B15">
            <v>106501</v>
          </cell>
          <cell r="C15" t="str">
            <v>SH - STI CBLO A/c</v>
          </cell>
          <cell r="D15">
            <v>-44308254.509999998</v>
          </cell>
          <cell r="E15">
            <v>52150000</v>
          </cell>
        </row>
        <row r="16">
          <cell r="B16">
            <v>110300</v>
          </cell>
          <cell r="C16" t="str">
            <v>PH LTI Government Securities</v>
          </cell>
          <cell r="D16">
            <v>700211998.64999998</v>
          </cell>
          <cell r="E16">
            <v>4448256295.4099998</v>
          </cell>
        </row>
        <row r="17">
          <cell r="B17">
            <v>110380</v>
          </cell>
          <cell r="C17" t="str">
            <v>PH LTI Govt Secs (Pension)</v>
          </cell>
          <cell r="D17">
            <v>95249490.129999995</v>
          </cell>
          <cell r="E17">
            <v>294470116.99000001</v>
          </cell>
        </row>
        <row r="18">
          <cell r="B18">
            <v>110390</v>
          </cell>
          <cell r="C18" t="str">
            <v>PH LTI Government Securiti(NL)</v>
          </cell>
          <cell r="D18">
            <v>-467538.75</v>
          </cell>
          <cell r="E18">
            <v>1387657961.1500001</v>
          </cell>
        </row>
        <row r="19">
          <cell r="B19">
            <v>110395</v>
          </cell>
          <cell r="C19" t="str">
            <v>PH LTI Govt. Sec. (Annuity)</v>
          </cell>
          <cell r="D19">
            <v>-1602</v>
          </cell>
          <cell r="E19">
            <v>909252.19</v>
          </cell>
        </row>
        <row r="20">
          <cell r="B20">
            <v>110500</v>
          </cell>
          <cell r="C20" t="str">
            <v>PH LTI Treasury Bill</v>
          </cell>
          <cell r="E20">
            <v>-0.01</v>
          </cell>
        </row>
        <row r="21">
          <cell r="B21">
            <v>110700</v>
          </cell>
          <cell r="C21" t="str">
            <v>PH LTI Equity Shares</v>
          </cell>
          <cell r="D21">
            <v>-33347128.449999999</v>
          </cell>
          <cell r="E21">
            <v>21726084900.599998</v>
          </cell>
        </row>
        <row r="22">
          <cell r="B22">
            <v>110701</v>
          </cell>
          <cell r="C22" t="str">
            <v>PH LTI Equity - OTA</v>
          </cell>
          <cell r="D22">
            <v>-267658079.65000001</v>
          </cell>
          <cell r="E22">
            <v>3947119580.5</v>
          </cell>
        </row>
        <row r="23">
          <cell r="B23">
            <v>110702</v>
          </cell>
          <cell r="C23" t="str">
            <v>PH LTI PassThru Certi. - OTA</v>
          </cell>
          <cell r="D23">
            <v>-911322.86</v>
          </cell>
          <cell r="E23">
            <v>150142350.08000001</v>
          </cell>
        </row>
        <row r="24">
          <cell r="B24">
            <v>110780</v>
          </cell>
          <cell r="C24" t="str">
            <v>PH LTI Equity Shares (Pension)</v>
          </cell>
          <cell r="D24">
            <v>-15077918.9</v>
          </cell>
          <cell r="E24">
            <v>353754980.80000001</v>
          </cell>
        </row>
        <row r="25">
          <cell r="B25">
            <v>111000</v>
          </cell>
          <cell r="C25" t="str">
            <v>PH LTI Bonds / Debentures</v>
          </cell>
          <cell r="D25">
            <v>830934449.52999997</v>
          </cell>
          <cell r="E25">
            <v>8747623742.1800003</v>
          </cell>
        </row>
        <row r="26">
          <cell r="B26">
            <v>111080</v>
          </cell>
          <cell r="C26" t="str">
            <v>PH LTI Bonds / Deb (Pension)</v>
          </cell>
          <cell r="D26">
            <v>71621924.640000001</v>
          </cell>
          <cell r="E26">
            <v>370568477.27999997</v>
          </cell>
        </row>
        <row r="27">
          <cell r="B27">
            <v>111101</v>
          </cell>
          <cell r="C27" t="str">
            <v>Infra Bonds PH - LTI</v>
          </cell>
          <cell r="D27">
            <v>604117611.75</v>
          </cell>
          <cell r="E27">
            <v>10145264362.68</v>
          </cell>
        </row>
        <row r="28">
          <cell r="B28">
            <v>111181</v>
          </cell>
          <cell r="C28" t="str">
            <v>Infra Bonds Pension PH - LTI</v>
          </cell>
          <cell r="D28">
            <v>17910609.399999999</v>
          </cell>
          <cell r="E28">
            <v>533049417.08999997</v>
          </cell>
        </row>
        <row r="29">
          <cell r="B29">
            <v>111190</v>
          </cell>
          <cell r="C29" t="str">
            <v>PH (NL) LTI Bonds / Debentures</v>
          </cell>
          <cell r="D29">
            <v>244210.19</v>
          </cell>
          <cell r="E29">
            <v>336868437.63999999</v>
          </cell>
        </row>
        <row r="30">
          <cell r="B30">
            <v>111191</v>
          </cell>
          <cell r="C30" t="str">
            <v>Infra Bonds NL PH - LTI</v>
          </cell>
          <cell r="D30">
            <v>50390332.75</v>
          </cell>
          <cell r="E30">
            <v>999610448.98000002</v>
          </cell>
        </row>
        <row r="31">
          <cell r="B31">
            <v>111400</v>
          </cell>
          <cell r="C31" t="str">
            <v>PH LTI  Commercial Paper</v>
          </cell>
          <cell r="D31">
            <v>-400591366.72000003</v>
          </cell>
          <cell r="E31">
            <v>2130399008.48</v>
          </cell>
        </row>
        <row r="32">
          <cell r="B32">
            <v>111401</v>
          </cell>
          <cell r="C32" t="str">
            <v>PH STI-CBLO A/C Investment</v>
          </cell>
          <cell r="D32">
            <v>69019994.019999996</v>
          </cell>
          <cell r="E32">
            <v>230750000</v>
          </cell>
        </row>
        <row r="33">
          <cell r="B33">
            <v>111402</v>
          </cell>
          <cell r="C33" t="str">
            <v>PH-STI CBLO A/c Invmnt Pension</v>
          </cell>
          <cell r="D33">
            <v>6900605.6299999999</v>
          </cell>
          <cell r="E33">
            <v>8300000</v>
          </cell>
        </row>
        <row r="34">
          <cell r="B34">
            <v>111480</v>
          </cell>
          <cell r="C34" t="str">
            <v>PH LTI Comercial Papr(Pension)</v>
          </cell>
          <cell r="D34">
            <v>-24486277.059999999</v>
          </cell>
          <cell r="E34">
            <v>42150556.359999999</v>
          </cell>
        </row>
        <row r="35">
          <cell r="B35">
            <v>111490</v>
          </cell>
          <cell r="C35" t="str">
            <v>PH STI  Commercial Paper(NL)</v>
          </cell>
          <cell r="D35">
            <v>134185.65</v>
          </cell>
          <cell r="E35">
            <v>14606867.65</v>
          </cell>
        </row>
        <row r="36">
          <cell r="B36">
            <v>111491</v>
          </cell>
          <cell r="C36" t="str">
            <v>PH-STI CBLO Invt. A/c NL</v>
          </cell>
          <cell r="D36">
            <v>47526950.719999999</v>
          </cell>
          <cell r="E36">
            <v>109800000.01000001</v>
          </cell>
        </row>
        <row r="37">
          <cell r="B37">
            <v>111700</v>
          </cell>
          <cell r="C37" t="str">
            <v>PHST1 Certificate of Deposit</v>
          </cell>
          <cell r="D37">
            <v>-1281962636.4200001</v>
          </cell>
          <cell r="E37">
            <v>2228239555.5700002</v>
          </cell>
        </row>
        <row r="38">
          <cell r="B38">
            <v>111750</v>
          </cell>
          <cell r="C38" t="str">
            <v>PH STI Certificate of Deposit</v>
          </cell>
          <cell r="D38">
            <v>-8334083</v>
          </cell>
          <cell r="E38">
            <v>67345407.709999993</v>
          </cell>
        </row>
        <row r="39">
          <cell r="B39">
            <v>111780</v>
          </cell>
          <cell r="C39" t="str">
            <v>PHSTICertificate ofDeposit(NL)</v>
          </cell>
          <cell r="D39">
            <v>6430251.6100000003</v>
          </cell>
          <cell r="E39">
            <v>657960244.75999999</v>
          </cell>
        </row>
        <row r="40">
          <cell r="B40">
            <v>115490</v>
          </cell>
          <cell r="C40" t="str">
            <v>PH STI-Treasury Bill(NL)</v>
          </cell>
          <cell r="D40">
            <v>253962722.59999999</v>
          </cell>
          <cell r="E40">
            <v>1382309354.4300001</v>
          </cell>
        </row>
        <row r="41">
          <cell r="B41">
            <v>115801</v>
          </cell>
          <cell r="C41" t="str">
            <v>PH STI Mutual Funds - Approved</v>
          </cell>
          <cell r="D41">
            <v>1225221213.76</v>
          </cell>
          <cell r="E41">
            <v>1418941147.9200001</v>
          </cell>
        </row>
        <row r="42">
          <cell r="B42">
            <v>115881</v>
          </cell>
          <cell r="C42" t="str">
            <v>PH STI Mutual Funds-Pen-Approv</v>
          </cell>
          <cell r="D42">
            <v>38404141.700000003</v>
          </cell>
          <cell r="E42">
            <v>38895058.420000002</v>
          </cell>
        </row>
        <row r="43">
          <cell r="B43">
            <v>115891</v>
          </cell>
          <cell r="C43" t="str">
            <v>PH STI Mutual Funds-NL-Approve</v>
          </cell>
          <cell r="D43">
            <v>-4811722.63</v>
          </cell>
          <cell r="E43">
            <v>34672179.060000002</v>
          </cell>
        </row>
        <row r="44">
          <cell r="B44">
            <v>115900</v>
          </cell>
          <cell r="C44" t="str">
            <v>PH STI-Debentures</v>
          </cell>
          <cell r="D44">
            <v>-418388788.75</v>
          </cell>
          <cell r="E44">
            <v>2137705745.76</v>
          </cell>
        </row>
        <row r="45">
          <cell r="B45">
            <v>115980</v>
          </cell>
          <cell r="C45" t="str">
            <v>PH STI-Debentures (Pension)</v>
          </cell>
          <cell r="D45">
            <v>-26389347.75</v>
          </cell>
          <cell r="E45">
            <v>61127698.409999996</v>
          </cell>
        </row>
        <row r="46">
          <cell r="B46">
            <v>116001</v>
          </cell>
          <cell r="C46" t="str">
            <v>Infra Bonds PH - STI</v>
          </cell>
          <cell r="D46">
            <v>-409104967.98000002</v>
          </cell>
          <cell r="E46">
            <v>926407350</v>
          </cell>
        </row>
        <row r="47">
          <cell r="B47">
            <v>116002</v>
          </cell>
          <cell r="C47" t="str">
            <v>PH STI PTC PASS THRU CERTIFICA</v>
          </cell>
          <cell r="D47">
            <v>1514682.25</v>
          </cell>
          <cell r="E47">
            <v>252792319.5</v>
          </cell>
        </row>
        <row r="48">
          <cell r="B48">
            <v>116081</v>
          </cell>
          <cell r="C48" t="str">
            <v>Infra Bonds Pension PH - STI</v>
          </cell>
          <cell r="D48">
            <v>-30968882.02</v>
          </cell>
          <cell r="E48">
            <v>12866100</v>
          </cell>
        </row>
        <row r="49">
          <cell r="B49">
            <v>116090</v>
          </cell>
          <cell r="C49" t="str">
            <v>PH STI-Bonds(NL)</v>
          </cell>
          <cell r="D49">
            <v>214586983.88</v>
          </cell>
          <cell r="E49">
            <v>264088662.02000001</v>
          </cell>
        </row>
        <row r="50">
          <cell r="B50">
            <v>116091</v>
          </cell>
          <cell r="C50" t="str">
            <v>Infra Bonds NL PH - STI</v>
          </cell>
          <cell r="D50">
            <v>16475.7</v>
          </cell>
          <cell r="E50">
            <v>12374784.41</v>
          </cell>
        </row>
        <row r="51">
          <cell r="B51">
            <v>126300</v>
          </cell>
          <cell r="C51" t="str">
            <v>Loan Against Policies</v>
          </cell>
          <cell r="D51">
            <v>-18566803.77</v>
          </cell>
          <cell r="E51">
            <v>136948369.41999999</v>
          </cell>
        </row>
        <row r="52">
          <cell r="B52">
            <v>126310</v>
          </cell>
          <cell r="C52" t="str">
            <v>Interest accrued-Loan agst Po</v>
          </cell>
          <cell r="D52">
            <v>-672936.05</v>
          </cell>
          <cell r="E52">
            <v>7742437.6600000001</v>
          </cell>
        </row>
        <row r="53">
          <cell r="B53">
            <v>130400</v>
          </cell>
          <cell r="C53" t="str">
            <v>Leasehold Improvement</v>
          </cell>
          <cell r="D53">
            <v>2418241.3199999998</v>
          </cell>
          <cell r="E53">
            <v>399024211.94</v>
          </cell>
        </row>
        <row r="54">
          <cell r="B54">
            <v>130401</v>
          </cell>
          <cell r="C54" t="str">
            <v>Leasehold Improvement-cc</v>
          </cell>
          <cell r="E54">
            <v>3183493.56</v>
          </cell>
        </row>
        <row r="55">
          <cell r="B55">
            <v>130600</v>
          </cell>
          <cell r="C55" t="str">
            <v>Furniture &amp; Fittings</v>
          </cell>
          <cell r="E55">
            <v>136598305.41</v>
          </cell>
        </row>
        <row r="56">
          <cell r="B56">
            <v>130601</v>
          </cell>
          <cell r="C56" t="str">
            <v>Furniture &amp; Fittings-cc</v>
          </cell>
          <cell r="E56">
            <v>1412524.85</v>
          </cell>
        </row>
        <row r="57">
          <cell r="B57">
            <v>130700</v>
          </cell>
          <cell r="C57" t="str">
            <v>Information Techn. Equipment</v>
          </cell>
          <cell r="D57">
            <v>139330</v>
          </cell>
          <cell r="E57">
            <v>887285443.51999998</v>
          </cell>
        </row>
        <row r="58">
          <cell r="B58">
            <v>130701</v>
          </cell>
          <cell r="C58" t="str">
            <v>I.T. Equipments - CC</v>
          </cell>
          <cell r="D58">
            <v>1061607</v>
          </cell>
          <cell r="E58">
            <v>28207738.149999999</v>
          </cell>
        </row>
        <row r="59">
          <cell r="B59">
            <v>130702</v>
          </cell>
          <cell r="C59" t="str">
            <v>I.T. Equipments - MP</v>
          </cell>
          <cell r="E59">
            <v>2070364</v>
          </cell>
        </row>
        <row r="60">
          <cell r="B60">
            <v>130800</v>
          </cell>
          <cell r="C60" t="str">
            <v>Vehicles</v>
          </cell>
          <cell r="D60">
            <v>2205806</v>
          </cell>
          <cell r="E60">
            <v>93937768.909999996</v>
          </cell>
        </row>
        <row r="61">
          <cell r="B61">
            <v>130900</v>
          </cell>
          <cell r="C61" t="str">
            <v>Office Equipment</v>
          </cell>
          <cell r="D61">
            <v>389896.8</v>
          </cell>
          <cell r="E61">
            <v>178450509.87</v>
          </cell>
        </row>
        <row r="62">
          <cell r="B62">
            <v>130901</v>
          </cell>
          <cell r="C62" t="str">
            <v>Office Equipment-cc</v>
          </cell>
          <cell r="E62">
            <v>2882204.83</v>
          </cell>
        </row>
        <row r="63">
          <cell r="B63">
            <v>131000</v>
          </cell>
          <cell r="C63" t="str">
            <v>Mobile Phones</v>
          </cell>
          <cell r="D63">
            <v>27000</v>
          </cell>
          <cell r="E63">
            <v>1998052</v>
          </cell>
        </row>
        <row r="64">
          <cell r="B64">
            <v>132100</v>
          </cell>
          <cell r="C64" t="str">
            <v>Capital Work in Progress</v>
          </cell>
          <cell r="D64">
            <v>52025326</v>
          </cell>
          <cell r="E64">
            <v>66053786</v>
          </cell>
        </row>
        <row r="65">
          <cell r="B65">
            <v>135400</v>
          </cell>
          <cell r="C65" t="str">
            <v>Depn ReserveLeashold Improvemt</v>
          </cell>
          <cell r="D65">
            <v>-4508259.79</v>
          </cell>
          <cell r="E65">
            <v>-267933397.08000001</v>
          </cell>
        </row>
        <row r="66">
          <cell r="B66">
            <v>135401</v>
          </cell>
          <cell r="C66" t="str">
            <v>Depn Res Leashold Improvemt-CC</v>
          </cell>
          <cell r="D66">
            <v>-39042.129999999997</v>
          </cell>
          <cell r="E66">
            <v>-1506238.18</v>
          </cell>
        </row>
        <row r="67">
          <cell r="B67">
            <v>135600</v>
          </cell>
          <cell r="C67" t="str">
            <v>Depn ReserveFurniture&amp;Fitting</v>
          </cell>
          <cell r="D67">
            <v>-1479374.52</v>
          </cell>
          <cell r="E67">
            <v>-93507343.840000004</v>
          </cell>
        </row>
        <row r="68">
          <cell r="B68">
            <v>135601</v>
          </cell>
          <cell r="C68" t="str">
            <v>Depn Res Furniture&amp;Fitting-CC</v>
          </cell>
          <cell r="D68">
            <v>-22603.41</v>
          </cell>
          <cell r="E68">
            <v>-288218.99</v>
          </cell>
        </row>
        <row r="69">
          <cell r="B69">
            <v>135700</v>
          </cell>
          <cell r="C69" t="str">
            <v>Depn ReserveInfo Tech Eqpment</v>
          </cell>
          <cell r="D69">
            <v>-15823737.130000001</v>
          </cell>
          <cell r="E69">
            <v>-631395604.22000003</v>
          </cell>
        </row>
        <row r="70">
          <cell r="B70">
            <v>135701</v>
          </cell>
          <cell r="C70" t="str">
            <v>Depn Res Info Tech Eqpment-CC</v>
          </cell>
          <cell r="D70">
            <v>-648270.4</v>
          </cell>
          <cell r="E70">
            <v>-15674801.59</v>
          </cell>
        </row>
        <row r="71">
          <cell r="B71">
            <v>135702</v>
          </cell>
          <cell r="C71" t="str">
            <v>Depn Res Info Tech Eqpment-MP</v>
          </cell>
          <cell r="E71">
            <v>-2070364</v>
          </cell>
        </row>
        <row r="72">
          <cell r="B72">
            <v>135800</v>
          </cell>
          <cell r="C72" t="str">
            <v>Depn Reserve  Vehicles</v>
          </cell>
          <cell r="D72">
            <v>-135455.29</v>
          </cell>
          <cell r="E72">
            <v>-28864293.68</v>
          </cell>
        </row>
        <row r="73">
          <cell r="B73">
            <v>135900</v>
          </cell>
          <cell r="C73" t="str">
            <v>Depn Reserve Office Equipment</v>
          </cell>
          <cell r="D73">
            <v>-1836882.6</v>
          </cell>
          <cell r="E73">
            <v>-119547719.67</v>
          </cell>
        </row>
        <row r="74">
          <cell r="B74">
            <v>135901</v>
          </cell>
          <cell r="C74" t="str">
            <v>Depn Res Office Equipment-CC</v>
          </cell>
          <cell r="D74">
            <v>-37577.949999999997</v>
          </cell>
          <cell r="E74">
            <v>-1220933.26</v>
          </cell>
        </row>
        <row r="75">
          <cell r="B75">
            <v>136000</v>
          </cell>
          <cell r="C75" t="str">
            <v>Depreciation Reserve  Mobiles</v>
          </cell>
          <cell r="D75">
            <v>-6657.67</v>
          </cell>
          <cell r="E75">
            <v>-1291163.07</v>
          </cell>
        </row>
        <row r="76">
          <cell r="B76">
            <v>140200</v>
          </cell>
          <cell r="C76" t="str">
            <v>Cash Balance - Head Office</v>
          </cell>
          <cell r="D76">
            <v>19922</v>
          </cell>
          <cell r="E76">
            <v>58737</v>
          </cell>
        </row>
        <row r="77">
          <cell r="B77">
            <v>140201</v>
          </cell>
          <cell r="C77" t="str">
            <v>Cash Balance  - Branch Office</v>
          </cell>
          <cell r="D77">
            <v>-1009553.3</v>
          </cell>
          <cell r="E77">
            <v>8690475.4600000009</v>
          </cell>
        </row>
        <row r="78">
          <cell r="B78">
            <v>140321</v>
          </cell>
          <cell r="C78" t="str">
            <v>Inter Corporate Deposit - SH</v>
          </cell>
          <cell r="E78">
            <v>135000000</v>
          </cell>
        </row>
        <row r="79">
          <cell r="B79">
            <v>140335</v>
          </cell>
          <cell r="C79" t="str">
            <v>FD - Linked Funds</v>
          </cell>
          <cell r="D79">
            <v>-100000000</v>
          </cell>
          <cell r="E79">
            <v>100000000</v>
          </cell>
        </row>
        <row r="80">
          <cell r="B80">
            <v>140340</v>
          </cell>
          <cell r="C80" t="str">
            <v>Citi Bank - Tide Collection</v>
          </cell>
          <cell r="D80">
            <v>-121000000</v>
          </cell>
          <cell r="E80">
            <v>592000000</v>
          </cell>
        </row>
        <row r="81">
          <cell r="B81">
            <v>140341</v>
          </cell>
          <cell r="C81" t="str">
            <v>Citi Bank - Tide Policy Pay</v>
          </cell>
          <cell r="D81">
            <v>8000000</v>
          </cell>
          <cell r="E81">
            <v>8000000</v>
          </cell>
        </row>
        <row r="82">
          <cell r="B82">
            <v>140342</v>
          </cell>
          <cell r="C82" t="str">
            <v>Citi Bank - Tide Group Colltn</v>
          </cell>
          <cell r="D82">
            <v>6000000</v>
          </cell>
          <cell r="E82">
            <v>96000000</v>
          </cell>
        </row>
        <row r="83">
          <cell r="B83">
            <v>140344</v>
          </cell>
          <cell r="C83" t="str">
            <v>Other Bank - Fixed Deposits</v>
          </cell>
          <cell r="D83">
            <v>50000000</v>
          </cell>
          <cell r="E83">
            <v>1050000000</v>
          </cell>
        </row>
        <row r="84">
          <cell r="B84">
            <v>140350</v>
          </cell>
          <cell r="C84" t="str">
            <v>Citi Bank - Tide Mgmt Exps</v>
          </cell>
          <cell r="D84">
            <v>177000000</v>
          </cell>
          <cell r="E84">
            <v>250000000</v>
          </cell>
        </row>
        <row r="85">
          <cell r="B85">
            <v>140362</v>
          </cell>
          <cell r="C85" t="str">
            <v>HDFC- Current - FD - 543451%36</v>
          </cell>
          <cell r="E85">
            <v>28278000</v>
          </cell>
        </row>
        <row r="86">
          <cell r="B86">
            <v>140363</v>
          </cell>
          <cell r="C86" t="str">
            <v>HDFC Bk Pol 2-5432150000051</v>
          </cell>
          <cell r="D86">
            <v>-27923340.68</v>
          </cell>
          <cell r="E86">
            <v>82409573.129999995</v>
          </cell>
        </row>
        <row r="87">
          <cell r="B87">
            <v>140364</v>
          </cell>
          <cell r="C87" t="str">
            <v>HDFC Current A/c 0600310012460</v>
          </cell>
          <cell r="D87">
            <v>-479344.08</v>
          </cell>
          <cell r="E87">
            <v>7894816.6699999999</v>
          </cell>
        </row>
        <row r="88">
          <cell r="B88">
            <v>140365</v>
          </cell>
          <cell r="C88" t="str">
            <v>HDFC CBLO 0600710000353</v>
          </cell>
          <cell r="D88">
            <v>66370.39</v>
          </cell>
          <cell r="E88">
            <v>145022</v>
          </cell>
        </row>
        <row r="89">
          <cell r="B89">
            <v>140371</v>
          </cell>
          <cell r="C89" t="str">
            <v>HDFC BK Vendor - 5432150000044</v>
          </cell>
          <cell r="D89">
            <v>-103067048.58</v>
          </cell>
          <cell r="E89">
            <v>-27982841.809999999</v>
          </cell>
        </row>
        <row r="90">
          <cell r="B90">
            <v>140372</v>
          </cell>
          <cell r="C90" t="str">
            <v>HDFC - Vendor - Fixed Deposit</v>
          </cell>
          <cell r="E90">
            <v>50000000</v>
          </cell>
        </row>
        <row r="91">
          <cell r="B91">
            <v>140373</v>
          </cell>
          <cell r="C91" t="str">
            <v>HDFC Vendor A/c 0600310012450</v>
          </cell>
          <cell r="D91">
            <v>35653210.460000001</v>
          </cell>
          <cell r="E91">
            <v>60743284.479999997</v>
          </cell>
        </row>
        <row r="92">
          <cell r="B92">
            <v>140380</v>
          </cell>
          <cell r="C92" t="str">
            <v>IDBI Bank-Agency Payments A/c</v>
          </cell>
          <cell r="D92">
            <v>430310</v>
          </cell>
          <cell r="E92">
            <v>578058</v>
          </cell>
        </row>
        <row r="93">
          <cell r="B93">
            <v>140401</v>
          </cell>
          <cell r="C93" t="str">
            <v>HDFC Bank - Agent Deposit</v>
          </cell>
          <cell r="D93">
            <v>-277005</v>
          </cell>
          <cell r="E93">
            <v>2409550</v>
          </cell>
        </row>
        <row r="94">
          <cell r="B94">
            <v>140402</v>
          </cell>
          <cell r="C94" t="str">
            <v>CitiBank Agent Deposit</v>
          </cell>
          <cell r="D94">
            <v>1983483.71</v>
          </cell>
          <cell r="E94">
            <v>6918750.4199999999</v>
          </cell>
        </row>
        <row r="95">
          <cell r="B95">
            <v>140403</v>
          </cell>
          <cell r="C95" t="str">
            <v>Deusche Bank Agent Deposit</v>
          </cell>
          <cell r="D95">
            <v>176272.06</v>
          </cell>
          <cell r="E95">
            <v>3429126.21</v>
          </cell>
        </row>
        <row r="96">
          <cell r="B96">
            <v>140410</v>
          </cell>
          <cell r="C96" t="str">
            <v>Citi Bank - Share holder A/c</v>
          </cell>
          <cell r="E96">
            <v>1391.35</v>
          </cell>
        </row>
        <row r="97">
          <cell r="B97">
            <v>140420</v>
          </cell>
          <cell r="C97" t="str">
            <v>Citibank - Collection A/c</v>
          </cell>
          <cell r="D97">
            <v>-156336921.58000001</v>
          </cell>
          <cell r="E97">
            <v>341292673.39999998</v>
          </cell>
        </row>
        <row r="98">
          <cell r="B98">
            <v>140422</v>
          </cell>
          <cell r="C98" t="str">
            <v>Citi Bank-Outstation coll a\c.</v>
          </cell>
          <cell r="D98">
            <v>7782082.2999999998</v>
          </cell>
          <cell r="E98">
            <v>86196907.799999997</v>
          </cell>
        </row>
        <row r="99">
          <cell r="B99">
            <v>140423</v>
          </cell>
          <cell r="C99" t="str">
            <v>HDFC Bank -Outstation Coll A/c</v>
          </cell>
          <cell r="D99">
            <v>12464.89</v>
          </cell>
          <cell r="E99">
            <v>792889.43</v>
          </cell>
        </row>
        <row r="100">
          <cell r="B100">
            <v>140424</v>
          </cell>
          <cell r="C100" t="str">
            <v>UTI Bank - Collection A/c</v>
          </cell>
          <cell r="D100">
            <v>224798</v>
          </cell>
          <cell r="E100">
            <v>869052</v>
          </cell>
        </row>
        <row r="101">
          <cell r="B101">
            <v>140425</v>
          </cell>
          <cell r="C101" t="str">
            <v>ICICI BK COLL A/C CREDIT CARD</v>
          </cell>
          <cell r="D101">
            <v>35391967.840000004</v>
          </cell>
          <cell r="E101">
            <v>35568004.850000001</v>
          </cell>
        </row>
        <row r="102">
          <cell r="B102">
            <v>140427</v>
          </cell>
          <cell r="C102" t="str">
            <v>HDFC Bank Collection A/c</v>
          </cell>
          <cell r="D102">
            <v>22357975.920000002</v>
          </cell>
          <cell r="E102">
            <v>67365916.599999994</v>
          </cell>
        </row>
        <row r="103">
          <cell r="B103">
            <v>140440</v>
          </cell>
          <cell r="C103" t="str">
            <v>Citibank -  Management Exp.</v>
          </cell>
          <cell r="D103">
            <v>-87910898.269999996</v>
          </cell>
          <cell r="E103">
            <v>-87285973.700000003</v>
          </cell>
        </row>
        <row r="104">
          <cell r="B104">
            <v>140450</v>
          </cell>
          <cell r="C104" t="str">
            <v>Citibank - Policy Payments</v>
          </cell>
          <cell r="D104">
            <v>-13598990.51</v>
          </cell>
          <cell r="E104">
            <v>-13723959.43</v>
          </cell>
        </row>
        <row r="105">
          <cell r="B105">
            <v>140460</v>
          </cell>
          <cell r="C105" t="str">
            <v>Citi Group Collection Account</v>
          </cell>
          <cell r="D105">
            <v>-761805.36</v>
          </cell>
          <cell r="E105">
            <v>1935496.05</v>
          </cell>
        </row>
        <row r="106">
          <cell r="B106">
            <v>140461</v>
          </cell>
          <cell r="C106" t="str">
            <v>HDFC Group Collection Account</v>
          </cell>
          <cell r="D106">
            <v>-602076</v>
          </cell>
          <cell r="E106">
            <v>-1879021</v>
          </cell>
        </row>
        <row r="107">
          <cell r="B107">
            <v>140470</v>
          </cell>
          <cell r="C107" t="str">
            <v>Citibank - Direct Credit</v>
          </cell>
          <cell r="D107">
            <v>40750358.439999998</v>
          </cell>
          <cell r="E107">
            <v>52034096.049999997</v>
          </cell>
        </row>
        <row r="108">
          <cell r="B108">
            <v>140477</v>
          </cell>
          <cell r="C108" t="str">
            <v>SBI Vendor Payment</v>
          </cell>
          <cell r="D108">
            <v>-2313030</v>
          </cell>
          <cell r="E108">
            <v>2526554.52</v>
          </cell>
        </row>
        <row r="109">
          <cell r="B109">
            <v>140478</v>
          </cell>
          <cell r="C109" t="str">
            <v>Deutsche Bank Collection A/C</v>
          </cell>
          <cell r="D109">
            <v>-4650764.92</v>
          </cell>
          <cell r="E109">
            <v>92888283.560000002</v>
          </cell>
        </row>
        <row r="110">
          <cell r="B110">
            <v>140479</v>
          </cell>
          <cell r="C110" t="str">
            <v>Stan Chart Coll.- 22205359422</v>
          </cell>
          <cell r="D110">
            <v>458184.9</v>
          </cell>
          <cell r="E110">
            <v>11025905.640000001</v>
          </cell>
        </row>
        <row r="111">
          <cell r="B111">
            <v>140480</v>
          </cell>
          <cell r="C111" t="str">
            <v>SBI Collection - 30276591890</v>
          </cell>
          <cell r="D111">
            <v>-1295954</v>
          </cell>
          <cell r="E111">
            <v>550958</v>
          </cell>
        </row>
        <row r="112">
          <cell r="B112">
            <v>140481</v>
          </cell>
          <cell r="C112" t="str">
            <v>DCB Colle A/C - 02621300000037</v>
          </cell>
          <cell r="E112">
            <v>15000</v>
          </cell>
        </row>
        <row r="113">
          <cell r="B113">
            <v>140486</v>
          </cell>
          <cell r="C113" t="str">
            <v>SBI AG &amp;POL Payment</v>
          </cell>
          <cell r="D113">
            <v>-654839</v>
          </cell>
          <cell r="E113">
            <v>-654839</v>
          </cell>
        </row>
        <row r="114">
          <cell r="B114">
            <v>140510</v>
          </cell>
          <cell r="C114" t="str">
            <v>Deutsche Bank - Current A/c</v>
          </cell>
          <cell r="D114">
            <v>108922675.94</v>
          </cell>
          <cell r="E114">
            <v>109595734.15000001</v>
          </cell>
        </row>
        <row r="115">
          <cell r="B115">
            <v>140521</v>
          </cell>
          <cell r="C115" t="str">
            <v>DB-Inv Shareholder-523647-00-1</v>
          </cell>
          <cell r="D115">
            <v>-248438.75</v>
          </cell>
          <cell r="E115">
            <v>101973.6</v>
          </cell>
        </row>
        <row r="116">
          <cell r="B116">
            <v>140523</v>
          </cell>
          <cell r="C116" t="str">
            <v>D.B Inv Ind.Low  - 523647-00-3</v>
          </cell>
          <cell r="D116">
            <v>-1611308.76</v>
          </cell>
          <cell r="E116">
            <v>-1434383.93</v>
          </cell>
        </row>
        <row r="117">
          <cell r="B117">
            <v>140524</v>
          </cell>
          <cell r="C117" t="str">
            <v>DB-Inv - Ind.Med 523647- 00- 4</v>
          </cell>
          <cell r="D117">
            <v>-116036.72</v>
          </cell>
          <cell r="E117">
            <v>-1559.8</v>
          </cell>
        </row>
        <row r="118">
          <cell r="B118">
            <v>140525</v>
          </cell>
          <cell r="C118" t="str">
            <v>DB-Inv - Ind High  523647-00-5</v>
          </cell>
          <cell r="D118">
            <v>-36958404.32</v>
          </cell>
          <cell r="E118">
            <v>-36775119.57</v>
          </cell>
        </row>
        <row r="119">
          <cell r="B119">
            <v>140526</v>
          </cell>
          <cell r="C119" t="str">
            <v>DB- Inv.Group Low 523647-00-6</v>
          </cell>
          <cell r="D119">
            <v>400244.51</v>
          </cell>
          <cell r="E119">
            <v>451506.81</v>
          </cell>
        </row>
        <row r="120">
          <cell r="B120">
            <v>140527</v>
          </cell>
          <cell r="C120" t="str">
            <v>DB-Inv Group Med 526347-00-7</v>
          </cell>
          <cell r="D120">
            <v>-483419.49</v>
          </cell>
          <cell r="E120">
            <v>-273614.38</v>
          </cell>
        </row>
        <row r="121">
          <cell r="B121">
            <v>140528</v>
          </cell>
          <cell r="C121" t="str">
            <v>DB-Inv-Group High 523647-00-8</v>
          </cell>
          <cell r="D121">
            <v>-52733.68</v>
          </cell>
          <cell r="E121">
            <v>46010.64</v>
          </cell>
        </row>
        <row r="122">
          <cell r="B122">
            <v>140529</v>
          </cell>
          <cell r="C122" t="str">
            <v>Surplus Fund Bank A/c</v>
          </cell>
          <cell r="D122">
            <v>-426977.49</v>
          </cell>
          <cell r="E122">
            <v>573465.96</v>
          </cell>
        </row>
        <row r="123">
          <cell r="B123">
            <v>140530</v>
          </cell>
          <cell r="C123" t="str">
            <v>DB-Gr.Fixed Interest Fund</v>
          </cell>
          <cell r="D123">
            <v>-85380.79</v>
          </cell>
          <cell r="E123">
            <v>49059.38</v>
          </cell>
        </row>
        <row r="124">
          <cell r="B124">
            <v>140531</v>
          </cell>
          <cell r="C124" t="str">
            <v>DB-Inv-Pension Low 529271-00-2</v>
          </cell>
          <cell r="D124">
            <v>-7045.75</v>
          </cell>
          <cell r="E124">
            <v>20654.009999999998</v>
          </cell>
        </row>
        <row r="125">
          <cell r="B125">
            <v>140532</v>
          </cell>
          <cell r="C125" t="str">
            <v>DB-Inv-Pension Med 529271-00-3</v>
          </cell>
          <cell r="D125">
            <v>-30.33</v>
          </cell>
          <cell r="E125">
            <v>29729.81</v>
          </cell>
        </row>
        <row r="126">
          <cell r="B126">
            <v>140533</v>
          </cell>
          <cell r="C126" t="str">
            <v>DB-Inv-Pension High529271-00-4</v>
          </cell>
          <cell r="D126">
            <v>-154103.10999999999</v>
          </cell>
          <cell r="E126">
            <v>-70554.990000000005</v>
          </cell>
        </row>
        <row r="127">
          <cell r="B127">
            <v>140534</v>
          </cell>
          <cell r="C127" t="str">
            <v>DB-Inv-Group Gilt 529271-00-5</v>
          </cell>
          <cell r="D127">
            <v>6544.12</v>
          </cell>
          <cell r="E127">
            <v>12933.65</v>
          </cell>
        </row>
        <row r="128">
          <cell r="B128">
            <v>140535</v>
          </cell>
          <cell r="C128" t="str">
            <v>DB-Inv-Group Bond 529271-00-6</v>
          </cell>
          <cell r="D128">
            <v>-150962.16</v>
          </cell>
          <cell r="E128">
            <v>-140086.85999999999</v>
          </cell>
        </row>
        <row r="129">
          <cell r="B129">
            <v>140536</v>
          </cell>
          <cell r="C129" t="str">
            <v>DB.Inv Ind.Creator 529271-00-7</v>
          </cell>
          <cell r="D129">
            <v>-4801596.82</v>
          </cell>
          <cell r="E129">
            <v>-4687477.33</v>
          </cell>
        </row>
        <row r="130">
          <cell r="B130">
            <v>140537</v>
          </cell>
          <cell r="C130" t="str">
            <v>DB Inv Ind Mgnfier 529271-00-8</v>
          </cell>
          <cell r="D130">
            <v>-9964124.8699999992</v>
          </cell>
          <cell r="E130">
            <v>-9629693.0600000005</v>
          </cell>
        </row>
        <row r="131">
          <cell r="B131">
            <v>140538</v>
          </cell>
          <cell r="C131" t="str">
            <v>DB Inv Fl Rt Fund 529271-00-9</v>
          </cell>
          <cell r="D131">
            <v>3868.71</v>
          </cell>
          <cell r="E131">
            <v>10101.42</v>
          </cell>
        </row>
        <row r="132">
          <cell r="B132">
            <v>140539</v>
          </cell>
          <cell r="C132" t="str">
            <v>DB-Inv-Annuity Fund523647-00-9</v>
          </cell>
          <cell r="D132">
            <v>1923.99</v>
          </cell>
          <cell r="E132">
            <v>89485.9</v>
          </cell>
        </row>
        <row r="133">
          <cell r="B133">
            <v>140540</v>
          </cell>
          <cell r="C133" t="str">
            <v>Group Biz (Money Market)</v>
          </cell>
          <cell r="D133">
            <v>-669577.23</v>
          </cell>
          <cell r="E133">
            <v>-622808.51</v>
          </cell>
        </row>
        <row r="134">
          <cell r="B134">
            <v>140541</v>
          </cell>
          <cell r="C134" t="str">
            <v>DB-Ind-Life Comp-0540021-00-2</v>
          </cell>
          <cell r="D134">
            <v>-238167.63</v>
          </cell>
          <cell r="E134">
            <v>-199451.61</v>
          </cell>
        </row>
        <row r="135">
          <cell r="B135">
            <v>140542</v>
          </cell>
          <cell r="C135" t="str">
            <v>DB-Ind Assure Fund-0540021 003</v>
          </cell>
          <cell r="D135">
            <v>12280484.6</v>
          </cell>
          <cell r="E135">
            <v>12587774.98</v>
          </cell>
        </row>
        <row r="136">
          <cell r="B136">
            <v>140544</v>
          </cell>
          <cell r="C136" t="str">
            <v>DB - INV - GIC - 0540021-005</v>
          </cell>
          <cell r="D136">
            <v>-283503.34999999998</v>
          </cell>
          <cell r="E136">
            <v>60328.480000000003</v>
          </cell>
        </row>
        <row r="137">
          <cell r="B137">
            <v>140545</v>
          </cell>
          <cell r="C137" t="str">
            <v>DB Inv Ind Maxim 0540021-006</v>
          </cell>
          <cell r="D137">
            <v>-55315593.469999999</v>
          </cell>
          <cell r="E137">
            <v>-55259670.960000001</v>
          </cell>
        </row>
        <row r="138">
          <cell r="B138">
            <v>140546</v>
          </cell>
          <cell r="C138" t="str">
            <v>DB Inv Ind Multi 0540021-007</v>
          </cell>
          <cell r="D138">
            <v>-7576598.3499999996</v>
          </cell>
          <cell r="E138">
            <v>-7526107.4299999997</v>
          </cell>
        </row>
        <row r="139">
          <cell r="B139">
            <v>140547</v>
          </cell>
          <cell r="C139" t="str">
            <v>DB INV IND PLATINUM PLUS-I</v>
          </cell>
          <cell r="D139">
            <v>-6153063.6399999997</v>
          </cell>
          <cell r="E139">
            <v>-5876521.5199999996</v>
          </cell>
        </row>
        <row r="140">
          <cell r="B140">
            <v>140548</v>
          </cell>
          <cell r="C140" t="str">
            <v>DB Grup Growth Adv 0571786-001</v>
          </cell>
          <cell r="D140">
            <v>69123.92</v>
          </cell>
          <cell r="E140">
            <v>74236.94</v>
          </cell>
        </row>
        <row r="141">
          <cell r="B141">
            <v>140549</v>
          </cell>
          <cell r="C141" t="str">
            <v>DB PDF - 0540021-00-9</v>
          </cell>
          <cell r="D141">
            <v>258167.65</v>
          </cell>
          <cell r="E141">
            <v>550122.1</v>
          </cell>
        </row>
        <row r="142">
          <cell r="B142">
            <v>140550</v>
          </cell>
          <cell r="C142" t="str">
            <v>DB Income Adv Pen 0571786-00-4</v>
          </cell>
          <cell r="D142">
            <v>2644504.1</v>
          </cell>
          <cell r="E142">
            <v>2720138.72</v>
          </cell>
        </row>
        <row r="143">
          <cell r="B143">
            <v>140551</v>
          </cell>
          <cell r="C143" t="str">
            <v>DB INV IND PLATINUM PLUS-II</v>
          </cell>
          <cell r="D143">
            <v>-590108.99</v>
          </cell>
          <cell r="E143">
            <v>-564509.67000000004</v>
          </cell>
        </row>
        <row r="144">
          <cell r="B144">
            <v>140900</v>
          </cell>
          <cell r="C144" t="str">
            <v>Allahabad Bank -renukoot</v>
          </cell>
          <cell r="E144">
            <v>25000</v>
          </cell>
        </row>
        <row r="145">
          <cell r="B145">
            <v>141000</v>
          </cell>
          <cell r="C145" t="str">
            <v>Karur Vysya Bk 2101 - 131 - 14</v>
          </cell>
          <cell r="D145">
            <v>-157.30000000000001</v>
          </cell>
          <cell r="E145">
            <v>24483.84</v>
          </cell>
        </row>
        <row r="146">
          <cell r="B146">
            <v>150100</v>
          </cell>
          <cell r="C146" t="str">
            <v>Stock of Policy Stamps</v>
          </cell>
          <cell r="D146">
            <v>-7238416.2199999997</v>
          </cell>
          <cell r="E146">
            <v>16109603.949999999</v>
          </cell>
        </row>
        <row r="147">
          <cell r="B147">
            <v>150500</v>
          </cell>
          <cell r="C147" t="str">
            <v>Prepaid Expenses</v>
          </cell>
          <cell r="D147">
            <v>-23059285.07</v>
          </cell>
          <cell r="E147">
            <v>64048235.219999999</v>
          </cell>
        </row>
        <row r="148">
          <cell r="B148">
            <v>150501</v>
          </cell>
          <cell r="C148" t="str">
            <v>PREPAID RENT - F&amp;F&amp;OTH (RW)</v>
          </cell>
          <cell r="D148">
            <v>-2319220.06</v>
          </cell>
          <cell r="E148">
            <v>3442963.93</v>
          </cell>
        </row>
        <row r="149">
          <cell r="B149">
            <v>150502</v>
          </cell>
          <cell r="C149" t="str">
            <v>PREPAID RENT - IT EQUIP (RW)</v>
          </cell>
          <cell r="D149">
            <v>-3675637.53</v>
          </cell>
          <cell r="E149">
            <v>4678056.4400000004</v>
          </cell>
        </row>
        <row r="150">
          <cell r="B150">
            <v>150600</v>
          </cell>
          <cell r="C150" t="str">
            <v>Advance Agency Licence Fees</v>
          </cell>
          <cell r="D150">
            <v>9999400</v>
          </cell>
          <cell r="E150">
            <v>11091600</v>
          </cell>
        </row>
        <row r="151">
          <cell r="B151">
            <v>150610</v>
          </cell>
          <cell r="C151" t="str">
            <v>Adv for Ins Inst. of Ind(Exam</v>
          </cell>
          <cell r="D151">
            <v>3000</v>
          </cell>
          <cell r="E151">
            <v>5003000</v>
          </cell>
        </row>
        <row r="152">
          <cell r="B152">
            <v>151200</v>
          </cell>
          <cell r="C152" t="str">
            <v>Advance tax-TDS</v>
          </cell>
          <cell r="E152">
            <v>13109.18</v>
          </cell>
        </row>
        <row r="153">
          <cell r="B153">
            <v>151201</v>
          </cell>
          <cell r="C153" t="str">
            <v>Advance tax-Wealth tax</v>
          </cell>
          <cell r="E153">
            <v>1477692</v>
          </cell>
        </row>
        <row r="154">
          <cell r="B154">
            <v>151202</v>
          </cell>
          <cell r="C154" t="str">
            <v>WORKS CONTRACT TAX (MAHARASHT)</v>
          </cell>
          <cell r="D154">
            <v>-157717</v>
          </cell>
          <cell r="E154">
            <v>-333738</v>
          </cell>
        </row>
        <row r="155">
          <cell r="B155">
            <v>151203</v>
          </cell>
          <cell r="C155" t="str">
            <v>WORKS CONTRACT TAX (GUJRAT)</v>
          </cell>
          <cell r="D155">
            <v>-617</v>
          </cell>
          <cell r="E155">
            <v>-837</v>
          </cell>
        </row>
        <row r="156">
          <cell r="B156">
            <v>151204</v>
          </cell>
          <cell r="C156" t="str">
            <v>WORKS CONTRACT TAX-WEST BENGAL</v>
          </cell>
          <cell r="D156">
            <v>5477</v>
          </cell>
          <cell r="E156">
            <v>-2734</v>
          </cell>
        </row>
        <row r="157">
          <cell r="B157">
            <v>151205</v>
          </cell>
          <cell r="C157" t="str">
            <v>WORKS CONTRACT TAX-TAMILNADU</v>
          </cell>
          <cell r="D157">
            <v>9628</v>
          </cell>
          <cell r="E157">
            <v>-920</v>
          </cell>
        </row>
        <row r="158">
          <cell r="B158">
            <v>151207</v>
          </cell>
          <cell r="C158" t="str">
            <v>Sales Tax Off-W C (Coc)</v>
          </cell>
          <cell r="D158">
            <v>-1015</v>
          </cell>
          <cell r="E158">
            <v>-3596</v>
          </cell>
        </row>
        <row r="159">
          <cell r="B159">
            <v>151208</v>
          </cell>
          <cell r="C159" t="str">
            <v>SBI A/C-SALES TAX ON WC(UP)</v>
          </cell>
          <cell r="D159">
            <v>2032</v>
          </cell>
          <cell r="E159">
            <v>-526</v>
          </cell>
        </row>
        <row r="160">
          <cell r="B160">
            <v>151209</v>
          </cell>
          <cell r="C160" t="str">
            <v>SBI,NOIDA,A/C-UPTT(UP)</v>
          </cell>
          <cell r="D160">
            <v>-1874</v>
          </cell>
          <cell r="E160">
            <v>-3549</v>
          </cell>
        </row>
        <row r="161">
          <cell r="B161">
            <v>151211</v>
          </cell>
          <cell r="C161" t="str">
            <v>SB Indore A/C- WC (MP)</v>
          </cell>
          <cell r="D161">
            <v>-4566</v>
          </cell>
          <cell r="E161">
            <v>-4566</v>
          </cell>
        </row>
        <row r="162">
          <cell r="B162">
            <v>151212</v>
          </cell>
          <cell r="C162" t="str">
            <v>CTO,Begumpet Circle, Hyderabad</v>
          </cell>
          <cell r="D162">
            <v>15627</v>
          </cell>
        </row>
        <row r="163">
          <cell r="B163">
            <v>151216</v>
          </cell>
          <cell r="C163" t="str">
            <v>Excise &amp; Taxation Officer(Biha</v>
          </cell>
          <cell r="D163">
            <v>-4851</v>
          </cell>
          <cell r="E163">
            <v>-12849</v>
          </cell>
        </row>
        <row r="164">
          <cell r="B164">
            <v>151218</v>
          </cell>
          <cell r="C164" t="str">
            <v>D.E.T.C Gurgaon (HAR)</v>
          </cell>
          <cell r="D164">
            <v>160</v>
          </cell>
          <cell r="E164">
            <v>-180</v>
          </cell>
        </row>
        <row r="165">
          <cell r="B165">
            <v>151219</v>
          </cell>
          <cell r="C165" t="str">
            <v>WCT Deduction for Bhuvaneshwar</v>
          </cell>
          <cell r="D165">
            <v>2876</v>
          </cell>
        </row>
        <row r="166">
          <cell r="B166">
            <v>151220</v>
          </cell>
          <cell r="C166" t="str">
            <v>TDS-Policyholder Investments</v>
          </cell>
          <cell r="E166">
            <v>101221.02</v>
          </cell>
        </row>
        <row r="167">
          <cell r="B167">
            <v>151221</v>
          </cell>
          <cell r="C167" t="str">
            <v>Work Contract Tax (Jodhpur)</v>
          </cell>
          <cell r="D167">
            <v>2600</v>
          </cell>
          <cell r="E167">
            <v>-210</v>
          </cell>
        </row>
        <row r="168">
          <cell r="B168">
            <v>151222</v>
          </cell>
          <cell r="C168" t="str">
            <v>Work Contract Tax (Jalandar)</v>
          </cell>
          <cell r="D168">
            <v>-537</v>
          </cell>
          <cell r="E168">
            <v>-558</v>
          </cell>
        </row>
        <row r="169">
          <cell r="B169">
            <v>151223</v>
          </cell>
          <cell r="C169" t="str">
            <v>WCT (Jamshedpur - Jharkhand)</v>
          </cell>
          <cell r="D169">
            <v>-5750</v>
          </cell>
          <cell r="E169">
            <v>-5750</v>
          </cell>
        </row>
        <row r="170">
          <cell r="B170">
            <v>151224</v>
          </cell>
          <cell r="C170" t="str">
            <v>WCT (Panjim Goa)</v>
          </cell>
          <cell r="D170">
            <v>202</v>
          </cell>
          <cell r="E170">
            <v>-91</v>
          </cell>
        </row>
        <row r="171">
          <cell r="B171">
            <v>151225</v>
          </cell>
          <cell r="C171" t="str">
            <v>WCT - Uttaranchal</v>
          </cell>
          <cell r="D171">
            <v>184</v>
          </cell>
        </row>
        <row r="172">
          <cell r="B172">
            <v>151240</v>
          </cell>
          <cell r="C172" t="str">
            <v>TDS - PH- INVESTMNT(PENSION)</v>
          </cell>
          <cell r="E172">
            <v>18096.98</v>
          </cell>
        </row>
        <row r="173">
          <cell r="B173">
            <v>151250</v>
          </cell>
          <cell r="C173" t="str">
            <v>TDS Refund Account</v>
          </cell>
          <cell r="E173">
            <v>172820</v>
          </cell>
        </row>
        <row r="174">
          <cell r="B174">
            <v>151260</v>
          </cell>
          <cell r="C174" t="str">
            <v>Advance Tax - FBT</v>
          </cell>
          <cell r="E174">
            <v>113430874</v>
          </cell>
        </row>
        <row r="175">
          <cell r="B175">
            <v>151400</v>
          </cell>
          <cell r="C175" t="str">
            <v>Advance Against Salary</v>
          </cell>
          <cell r="D175">
            <v>-177709</v>
          </cell>
          <cell r="E175">
            <v>485020</v>
          </cell>
        </row>
        <row r="176">
          <cell r="B176">
            <v>151401</v>
          </cell>
          <cell r="C176" t="str">
            <v>Leave &amp; LTA</v>
          </cell>
          <cell r="D176">
            <v>-14117</v>
          </cell>
          <cell r="E176">
            <v>523</v>
          </cell>
        </row>
        <row r="177">
          <cell r="B177">
            <v>151500</v>
          </cell>
          <cell r="C177" t="str">
            <v>Advance against Travelling</v>
          </cell>
          <cell r="D177">
            <v>-637695</v>
          </cell>
          <cell r="E177">
            <v>1241372</v>
          </cell>
        </row>
        <row r="178">
          <cell r="B178">
            <v>151600</v>
          </cell>
          <cell r="C178" t="str">
            <v>Other Staff Advances</v>
          </cell>
          <cell r="D178">
            <v>-20995</v>
          </cell>
          <cell r="E178">
            <v>39690</v>
          </cell>
        </row>
        <row r="179">
          <cell r="B179">
            <v>151810</v>
          </cell>
          <cell r="C179" t="str">
            <v>Interest accrued &amp;due Inv- SH</v>
          </cell>
          <cell r="D179">
            <v>2452500</v>
          </cell>
          <cell r="E179">
            <v>2452500</v>
          </cell>
        </row>
        <row r="180">
          <cell r="B180">
            <v>151820</v>
          </cell>
          <cell r="C180" t="str">
            <v>Interest accrued &amp;Due Inv- PH</v>
          </cell>
          <cell r="D180">
            <v>33356294.489999998</v>
          </cell>
          <cell r="E180">
            <v>33363135.170000002</v>
          </cell>
        </row>
        <row r="181">
          <cell r="B181">
            <v>151825</v>
          </cell>
          <cell r="C181" t="str">
            <v>Interst Acrd&amp;Due Inv-(Pension)</v>
          </cell>
          <cell r="D181">
            <v>2149520.5499999998</v>
          </cell>
          <cell r="E181">
            <v>2151233.3199999998</v>
          </cell>
        </row>
        <row r="182">
          <cell r="B182">
            <v>151850</v>
          </cell>
          <cell r="C182" t="str">
            <v>Int accrued &amp;Not Due Inv- PH</v>
          </cell>
          <cell r="D182">
            <v>41489110.039999999</v>
          </cell>
          <cell r="E182">
            <v>856547712.40999997</v>
          </cell>
        </row>
        <row r="183">
          <cell r="B183">
            <v>151855</v>
          </cell>
          <cell r="C183" t="str">
            <v>Int.Acrd&amp;Not Due Inv-(Pension)</v>
          </cell>
          <cell r="D183">
            <v>1692339.22</v>
          </cell>
          <cell r="E183">
            <v>42573867.57</v>
          </cell>
        </row>
        <row r="184">
          <cell r="B184">
            <v>151860</v>
          </cell>
          <cell r="C184" t="str">
            <v>Int accrued &amp;Not Due Inv- SH</v>
          </cell>
          <cell r="D184">
            <v>8719693.4900000002</v>
          </cell>
          <cell r="E184">
            <v>92577941.519999996</v>
          </cell>
        </row>
        <row r="185">
          <cell r="B185">
            <v>151870</v>
          </cell>
          <cell r="C185" t="str">
            <v>Receivable FMC</v>
          </cell>
          <cell r="D185">
            <v>-64208671.420000002</v>
          </cell>
          <cell r="E185">
            <v>53182265.200000003</v>
          </cell>
        </row>
        <row r="186">
          <cell r="B186">
            <v>151880</v>
          </cell>
          <cell r="C186" t="str">
            <v>Interest accrd &amp;Due Inv-PH(NL)</v>
          </cell>
          <cell r="D186">
            <v>1553424.66</v>
          </cell>
          <cell r="E186">
            <v>1553424.66</v>
          </cell>
        </row>
        <row r="187">
          <cell r="B187">
            <v>151890</v>
          </cell>
          <cell r="C187" t="str">
            <v>Int accrd &amp;Not Due Inv- PH(NL)</v>
          </cell>
          <cell r="D187">
            <v>23872799.219999999</v>
          </cell>
          <cell r="E187">
            <v>94938985.739999995</v>
          </cell>
        </row>
        <row r="188">
          <cell r="B188">
            <v>151896</v>
          </cell>
          <cell r="C188" t="str">
            <v>Int Acc &amp; Not Due Inv-PH(Annui</v>
          </cell>
          <cell r="D188">
            <v>5010.59</v>
          </cell>
          <cell r="E188">
            <v>21212</v>
          </cell>
        </row>
        <row r="189">
          <cell r="B189">
            <v>152220</v>
          </cell>
          <cell r="C189" t="str">
            <v>Dividend- Policy Holder</v>
          </cell>
          <cell r="D189">
            <v>-6168301.0999999996</v>
          </cell>
          <cell r="E189">
            <v>-0.7</v>
          </cell>
        </row>
        <row r="190">
          <cell r="B190">
            <v>152225</v>
          </cell>
          <cell r="C190" t="str">
            <v>Dividend-PolicyHolder(Pension)</v>
          </cell>
          <cell r="D190">
            <v>-74089.2</v>
          </cell>
        </row>
        <row r="191">
          <cell r="B191">
            <v>152300</v>
          </cell>
          <cell r="C191" t="str">
            <v>Outstanding Premiums</v>
          </cell>
          <cell r="D191">
            <v>2270585.46</v>
          </cell>
          <cell r="E191">
            <v>7803641.7999999998</v>
          </cell>
        </row>
        <row r="192">
          <cell r="B192">
            <v>152700</v>
          </cell>
          <cell r="C192" t="str">
            <v>Agents Bal. Receivable-Active</v>
          </cell>
          <cell r="D192">
            <v>-3708023.98</v>
          </cell>
          <cell r="E192">
            <v>48610251.450000003</v>
          </cell>
        </row>
        <row r="193">
          <cell r="B193">
            <v>153100</v>
          </cell>
          <cell r="C193" t="str">
            <v>AM Balance (Receivables)</v>
          </cell>
          <cell r="D193">
            <v>105098</v>
          </cell>
          <cell r="E193">
            <v>1707604</v>
          </cell>
        </row>
        <row r="194">
          <cell r="B194">
            <v>153200</v>
          </cell>
          <cell r="C194" t="str">
            <v>Employee loans</v>
          </cell>
          <cell r="D194">
            <v>-9368</v>
          </cell>
          <cell r="E194">
            <v>94786</v>
          </cell>
        </row>
        <row r="195">
          <cell r="B195">
            <v>153201</v>
          </cell>
          <cell r="C195" t="str">
            <v>Due from Exit Employees</v>
          </cell>
          <cell r="D195">
            <v>-1102504.67</v>
          </cell>
          <cell r="E195">
            <v>7666845.5499999998</v>
          </cell>
        </row>
        <row r="196">
          <cell r="B196">
            <v>153202</v>
          </cell>
          <cell r="C196" t="str">
            <v>Due From Exit Emp Pending FFS</v>
          </cell>
          <cell r="D196">
            <v>-1023653.1</v>
          </cell>
          <cell r="E196">
            <v>3137614.94</v>
          </cell>
        </row>
        <row r="197">
          <cell r="B197">
            <v>153600</v>
          </cell>
          <cell r="C197" t="str">
            <v>Lease Accomodation Loan</v>
          </cell>
          <cell r="D197">
            <v>599000</v>
          </cell>
          <cell r="E197">
            <v>3688500</v>
          </cell>
        </row>
        <row r="198">
          <cell r="B198">
            <v>154100</v>
          </cell>
          <cell r="C198" t="str">
            <v>Rent Deposit  Office</v>
          </cell>
          <cell r="D198">
            <v>53487432</v>
          </cell>
          <cell r="E198">
            <v>412989554</v>
          </cell>
        </row>
        <row r="199">
          <cell r="B199">
            <v>154101</v>
          </cell>
          <cell r="C199" t="str">
            <v>Security Deposit Rent Works A/</v>
          </cell>
          <cell r="E199">
            <v>17043636</v>
          </cell>
        </row>
        <row r="200">
          <cell r="B200">
            <v>154200</v>
          </cell>
          <cell r="C200" t="str">
            <v>Rent Deposit  Residence</v>
          </cell>
          <cell r="E200">
            <v>7500000</v>
          </cell>
        </row>
        <row r="201">
          <cell r="B201">
            <v>154300</v>
          </cell>
          <cell r="C201" t="str">
            <v>Other Deposits</v>
          </cell>
          <cell r="D201">
            <v>61931</v>
          </cell>
          <cell r="E201">
            <v>60443574</v>
          </cell>
        </row>
        <row r="202">
          <cell r="B202">
            <v>154400</v>
          </cell>
          <cell r="C202" t="str">
            <v>Insurance Claims Receivable</v>
          </cell>
          <cell r="D202">
            <v>51208</v>
          </cell>
          <cell r="E202">
            <v>590028</v>
          </cell>
        </row>
        <row r="203">
          <cell r="B203">
            <v>154600</v>
          </cell>
          <cell r="C203" t="str">
            <v>Group Medical Fees Receivable</v>
          </cell>
          <cell r="D203">
            <v>-14960</v>
          </cell>
          <cell r="E203">
            <v>7710</v>
          </cell>
        </row>
        <row r="204">
          <cell r="B204">
            <v>154700</v>
          </cell>
          <cell r="C204" t="str">
            <v>Recover from Agents-TDS BrComp</v>
          </cell>
          <cell r="D204">
            <v>-197514</v>
          </cell>
          <cell r="E204">
            <v>699628</v>
          </cell>
        </row>
        <row r="205">
          <cell r="B205">
            <v>154701</v>
          </cell>
          <cell r="C205" t="str">
            <v>Reimbursement of Service Tax</v>
          </cell>
          <cell r="D205">
            <v>348456</v>
          </cell>
          <cell r="E205">
            <v>9714974</v>
          </cell>
        </row>
        <row r="206">
          <cell r="B206">
            <v>154703</v>
          </cell>
          <cell r="C206" t="str">
            <v>OtherRecovery Agents(Inactive)</v>
          </cell>
          <cell r="D206">
            <v>-418723.03</v>
          </cell>
          <cell r="E206">
            <v>10093371.639999999</v>
          </cell>
        </row>
        <row r="207">
          <cell r="B207">
            <v>154704</v>
          </cell>
          <cell r="C207" t="str">
            <v>Recoverable from Agents (PT)</v>
          </cell>
          <cell r="D207">
            <v>16500</v>
          </cell>
          <cell r="E207">
            <v>345000</v>
          </cell>
        </row>
        <row r="208">
          <cell r="B208">
            <v>155300</v>
          </cell>
          <cell r="C208" t="str">
            <v>Advance to Suppliers</v>
          </cell>
          <cell r="D208">
            <v>36767161</v>
          </cell>
          <cell r="E208">
            <v>145210468.93000001</v>
          </cell>
        </row>
        <row r="209">
          <cell r="B209">
            <v>155301</v>
          </cell>
          <cell r="C209" t="str">
            <v>Capital Advances to Suppliers</v>
          </cell>
          <cell r="D209">
            <v>16202913</v>
          </cell>
          <cell r="E209">
            <v>37380241</v>
          </cell>
        </row>
        <row r="210">
          <cell r="B210">
            <v>155303</v>
          </cell>
          <cell r="C210" t="str">
            <v>Advance to Rentworks</v>
          </cell>
          <cell r="D210">
            <v>16252622.02</v>
          </cell>
          <cell r="E210">
            <v>66375866.399999999</v>
          </cell>
        </row>
        <row r="211">
          <cell r="B211">
            <v>155400</v>
          </cell>
          <cell r="C211" t="str">
            <v>Rent Deposit Call Centre</v>
          </cell>
          <cell r="E211">
            <v>230572</v>
          </cell>
        </row>
        <row r="212">
          <cell r="B212">
            <v>155504</v>
          </cell>
          <cell r="C212" t="str">
            <v>Cenvat Cr Reserve on CG 50% ST</v>
          </cell>
          <cell r="D212">
            <v>0</v>
          </cell>
          <cell r="E212">
            <v>0</v>
          </cell>
        </row>
        <row r="213">
          <cell r="B213">
            <v>155505</v>
          </cell>
          <cell r="C213" t="str">
            <v>Cenvat Cr Reserve on CG 50% EC</v>
          </cell>
          <cell r="D213">
            <v>0</v>
          </cell>
          <cell r="E213">
            <v>0</v>
          </cell>
        </row>
        <row r="214">
          <cell r="B214">
            <v>155506</v>
          </cell>
          <cell r="C214" t="str">
            <v>Cenvat Cr Reserveon CG 50% SHE</v>
          </cell>
          <cell r="D214">
            <v>0</v>
          </cell>
          <cell r="E214">
            <v>0</v>
          </cell>
        </row>
        <row r="215">
          <cell r="B215">
            <v>155507</v>
          </cell>
          <cell r="C215" t="str">
            <v>Input Cr. Recievableon Comm ST</v>
          </cell>
          <cell r="D215">
            <v>0</v>
          </cell>
          <cell r="E215">
            <v>0</v>
          </cell>
        </row>
        <row r="216">
          <cell r="B216">
            <v>155508</v>
          </cell>
          <cell r="C216" t="str">
            <v>Input Cr. Receivableon Comm EC</v>
          </cell>
          <cell r="D216">
            <v>0</v>
          </cell>
          <cell r="E216">
            <v>0</v>
          </cell>
        </row>
        <row r="217">
          <cell r="B217">
            <v>155509</v>
          </cell>
          <cell r="C217" t="str">
            <v>Input Cr. Receivbleon Comm SHE</v>
          </cell>
          <cell r="D217">
            <v>0</v>
          </cell>
          <cell r="E217">
            <v>0</v>
          </cell>
        </row>
        <row r="218">
          <cell r="B218">
            <v>155516</v>
          </cell>
          <cell r="C218" t="str">
            <v>InputCr Recv. OtherthanComm ST</v>
          </cell>
          <cell r="D218">
            <v>0</v>
          </cell>
          <cell r="E218">
            <v>0</v>
          </cell>
        </row>
        <row r="219">
          <cell r="B219">
            <v>155517</v>
          </cell>
          <cell r="C219" t="str">
            <v>InputCr Recv. OtherthanComm EC</v>
          </cell>
          <cell r="D219">
            <v>0</v>
          </cell>
          <cell r="E219">
            <v>0</v>
          </cell>
        </row>
        <row r="220">
          <cell r="B220">
            <v>155518</v>
          </cell>
          <cell r="C220" t="str">
            <v>InputCr Recv.OtherthanComm SHE</v>
          </cell>
          <cell r="D220">
            <v>0</v>
          </cell>
          <cell r="E220">
            <v>0</v>
          </cell>
        </row>
        <row r="221">
          <cell r="B221">
            <v>155522</v>
          </cell>
          <cell r="C221" t="str">
            <v>Input Cr. Recv. Sponsorship ST</v>
          </cell>
          <cell r="D221">
            <v>0</v>
          </cell>
          <cell r="E221">
            <v>0</v>
          </cell>
        </row>
        <row r="222">
          <cell r="B222">
            <v>155523</v>
          </cell>
          <cell r="C222" t="str">
            <v>Input Cr. Recv. Sponsorship EC</v>
          </cell>
          <cell r="D222">
            <v>0</v>
          </cell>
          <cell r="E222">
            <v>0</v>
          </cell>
        </row>
        <row r="223">
          <cell r="B223">
            <v>155524</v>
          </cell>
          <cell r="C223" t="str">
            <v>Input Cr. Recv.Sponsorship SHE</v>
          </cell>
          <cell r="D223">
            <v>0</v>
          </cell>
          <cell r="E223">
            <v>0</v>
          </cell>
        </row>
        <row r="224">
          <cell r="B224">
            <v>200000</v>
          </cell>
          <cell r="C224" t="str">
            <v>Share Capital</v>
          </cell>
          <cell r="D224">
            <v>-1000000000</v>
          </cell>
          <cell r="E224">
            <v>-17995000000</v>
          </cell>
        </row>
        <row r="225">
          <cell r="B225">
            <v>215300</v>
          </cell>
          <cell r="C225" t="str">
            <v>Provision Linked Liabilities</v>
          </cell>
          <cell r="D225">
            <v>-313888796.56</v>
          </cell>
          <cell r="E225">
            <v>-61478660040.93</v>
          </cell>
        </row>
        <row r="226">
          <cell r="B226">
            <v>215310</v>
          </cell>
          <cell r="C226" t="str">
            <v>Fair Value Change - SH</v>
          </cell>
          <cell r="D226">
            <v>-148341.07</v>
          </cell>
          <cell r="E226">
            <v>-269615.86</v>
          </cell>
        </row>
        <row r="227">
          <cell r="B227">
            <v>215320</v>
          </cell>
          <cell r="C227" t="str">
            <v>Fair Value Change - PH</v>
          </cell>
          <cell r="D227">
            <v>-228634.2</v>
          </cell>
          <cell r="E227">
            <v>-287896.17</v>
          </cell>
        </row>
        <row r="228">
          <cell r="B228">
            <v>215500</v>
          </cell>
          <cell r="C228" t="str">
            <v>Other Policy Liabilities</v>
          </cell>
          <cell r="D228">
            <v>-100321603.59</v>
          </cell>
          <cell r="E228">
            <v>-4829493371.21</v>
          </cell>
        </row>
        <row r="229">
          <cell r="B229">
            <v>230100</v>
          </cell>
          <cell r="C229" t="str">
            <v>Agents Balances(Payables)-DSF</v>
          </cell>
          <cell r="D229">
            <v>-19003804.399999999</v>
          </cell>
          <cell r="E229">
            <v>-333652048.19999999</v>
          </cell>
        </row>
        <row r="230">
          <cell r="B230">
            <v>230103</v>
          </cell>
          <cell r="C230" t="str">
            <v>Agent Payable - Others</v>
          </cell>
          <cell r="D230">
            <v>3223</v>
          </cell>
          <cell r="E230">
            <v>-338483</v>
          </cell>
        </row>
        <row r="231">
          <cell r="B231">
            <v>230110</v>
          </cell>
          <cell r="C231" t="str">
            <v>Agents Balances(Payables)-ALT</v>
          </cell>
          <cell r="E231">
            <v>-4213895.26</v>
          </cell>
        </row>
        <row r="232">
          <cell r="B232">
            <v>230111</v>
          </cell>
          <cell r="C232" t="str">
            <v>Agents Balances(Payables)-GRP</v>
          </cell>
          <cell r="D232">
            <v>-461115</v>
          </cell>
          <cell r="E232">
            <v>-2234744</v>
          </cell>
        </row>
        <row r="233">
          <cell r="B233">
            <v>230120</v>
          </cell>
          <cell r="C233" t="str">
            <v>Chq issued not encashed-Agent</v>
          </cell>
          <cell r="D233">
            <v>903193</v>
          </cell>
          <cell r="E233">
            <v>-2199360</v>
          </cell>
        </row>
        <row r="234">
          <cell r="B234">
            <v>230500</v>
          </cell>
          <cell r="C234" t="str">
            <v>Premium received in advance</v>
          </cell>
          <cell r="D234">
            <v>-2916870.75</v>
          </cell>
          <cell r="E234">
            <v>-25183235.329999998</v>
          </cell>
        </row>
        <row r="235">
          <cell r="B235">
            <v>230610</v>
          </cell>
          <cell r="C235" t="str">
            <v>Retention Money Payable</v>
          </cell>
          <cell r="D235">
            <v>28506</v>
          </cell>
          <cell r="E235">
            <v>-1919219</v>
          </cell>
        </row>
        <row r="236">
          <cell r="B236">
            <v>231103</v>
          </cell>
          <cell r="C236" t="str">
            <v>Service Tax - Accrued</v>
          </cell>
          <cell r="D236">
            <v>-2064674</v>
          </cell>
          <cell r="E236">
            <v>-27977941</v>
          </cell>
        </row>
        <row r="237">
          <cell r="B237">
            <v>231104</v>
          </cell>
          <cell r="C237" t="str">
            <v>Service Tax - Accrued EC</v>
          </cell>
          <cell r="D237">
            <v>-41294</v>
          </cell>
          <cell r="E237">
            <v>-559560</v>
          </cell>
        </row>
        <row r="238">
          <cell r="B238">
            <v>231105</v>
          </cell>
          <cell r="C238" t="str">
            <v>Service Tax - Accrued SHE</v>
          </cell>
          <cell r="D238">
            <v>-20647</v>
          </cell>
          <cell r="E238">
            <v>-279779</v>
          </cell>
        </row>
        <row r="239">
          <cell r="B239">
            <v>231140</v>
          </cell>
          <cell r="C239" t="str">
            <v>OSL Liab -</v>
          </cell>
          <cell r="D239">
            <v>-244330523.31999999</v>
          </cell>
          <cell r="E239">
            <v>-1592688444.98</v>
          </cell>
        </row>
        <row r="240">
          <cell r="B240">
            <v>231170</v>
          </cell>
          <cell r="C240" t="str">
            <v>OSL Liab 2006 - 07</v>
          </cell>
          <cell r="D240">
            <v>317120</v>
          </cell>
          <cell r="E240">
            <v>-23935014.59</v>
          </cell>
        </row>
        <row r="241">
          <cell r="B241">
            <v>231171</v>
          </cell>
          <cell r="C241" t="str">
            <v>OSL Liab 2007 - 08</v>
          </cell>
          <cell r="D241">
            <v>23905382</v>
          </cell>
          <cell r="E241">
            <v>-242401371.37</v>
          </cell>
        </row>
        <row r="242">
          <cell r="B242">
            <v>231190</v>
          </cell>
          <cell r="C242" t="str">
            <v>VPF Deduction Salary</v>
          </cell>
          <cell r="D242">
            <v>257117</v>
          </cell>
          <cell r="E242">
            <v>-1771</v>
          </cell>
        </row>
        <row r="243">
          <cell r="B243">
            <v>231200</v>
          </cell>
          <cell r="C243" t="str">
            <v>PF Deduction Salary</v>
          </cell>
          <cell r="D243">
            <v>12430979</v>
          </cell>
          <cell r="E243">
            <v>-1175579</v>
          </cell>
        </row>
        <row r="244">
          <cell r="B244">
            <v>231201</v>
          </cell>
          <cell r="C244" t="str">
            <v>Due to Trustees of P.F</v>
          </cell>
          <cell r="D244">
            <v>4456482</v>
          </cell>
          <cell r="E244">
            <v>-953234</v>
          </cell>
        </row>
        <row r="245">
          <cell r="B245">
            <v>231202</v>
          </cell>
          <cell r="C245" t="str">
            <v>Due to Supperannuation Trustee</v>
          </cell>
          <cell r="D245">
            <v>24476</v>
          </cell>
          <cell r="E245">
            <v>-1188652</v>
          </cell>
        </row>
        <row r="246">
          <cell r="B246">
            <v>231203</v>
          </cell>
          <cell r="C246" t="str">
            <v>Due to R.P.F.C</v>
          </cell>
          <cell r="D246">
            <v>-251406</v>
          </cell>
          <cell r="E246">
            <v>-6742512</v>
          </cell>
        </row>
        <row r="247">
          <cell r="B247">
            <v>231300</v>
          </cell>
          <cell r="C247" t="str">
            <v>Deposits OYCS</v>
          </cell>
          <cell r="D247">
            <v>-194628</v>
          </cell>
          <cell r="E247">
            <v>-7832684</v>
          </cell>
        </row>
        <row r="248">
          <cell r="B248">
            <v>231500</v>
          </cell>
          <cell r="C248" t="str">
            <v>Prof Tax Deducted-Salary</v>
          </cell>
          <cell r="D248">
            <v>-90148</v>
          </cell>
          <cell r="E248">
            <v>-1470231</v>
          </cell>
        </row>
        <row r="249">
          <cell r="B249">
            <v>231600</v>
          </cell>
          <cell r="C249" t="str">
            <v>Income Tax Deducted Salaries</v>
          </cell>
          <cell r="D249">
            <v>-5913306</v>
          </cell>
          <cell r="E249">
            <v>-34180677</v>
          </cell>
        </row>
        <row r="250">
          <cell r="B250">
            <v>231700</v>
          </cell>
          <cell r="C250" t="str">
            <v>TDS - Agents Commission</v>
          </cell>
          <cell r="D250">
            <v>1840742</v>
          </cell>
          <cell r="E250">
            <v>-23438958</v>
          </cell>
        </row>
        <row r="251">
          <cell r="B251">
            <v>231702</v>
          </cell>
          <cell r="C251" t="str">
            <v>Service Tax Payable - Comm</v>
          </cell>
          <cell r="D251">
            <v>9223878</v>
          </cell>
          <cell r="E251">
            <v>-42908289</v>
          </cell>
        </row>
        <row r="252">
          <cell r="B252">
            <v>231703</v>
          </cell>
          <cell r="C252" t="str">
            <v>TDS - Agent Reimbursment(Comp)</v>
          </cell>
          <cell r="D252">
            <v>-261473</v>
          </cell>
          <cell r="E252">
            <v>-4271373</v>
          </cell>
        </row>
        <row r="253">
          <cell r="B253">
            <v>231705</v>
          </cell>
          <cell r="C253" t="str">
            <v>Service Tax - Other than Comm</v>
          </cell>
          <cell r="D253">
            <v>-13867685.180000002</v>
          </cell>
          <cell r="E253">
            <v>-37499746.369999997</v>
          </cell>
        </row>
        <row r="254">
          <cell r="B254">
            <v>231706</v>
          </cell>
          <cell r="C254" t="str">
            <v>Service Tax - Sponsorship</v>
          </cell>
          <cell r="D254">
            <v>183690</v>
          </cell>
          <cell r="E254">
            <v>-27600</v>
          </cell>
        </row>
        <row r="255">
          <cell r="B255">
            <v>231707</v>
          </cell>
          <cell r="C255" t="str">
            <v>SerTax Payble Fund Mgmt Fee ST</v>
          </cell>
          <cell r="D255">
            <v>397051.57</v>
          </cell>
          <cell r="E255">
            <v>-6381873.5999999996</v>
          </cell>
        </row>
        <row r="256">
          <cell r="B256">
            <v>231708</v>
          </cell>
          <cell r="C256" t="str">
            <v>SerTax Payble F.M Fee EduCess</v>
          </cell>
          <cell r="D256">
            <v>7941.02</v>
          </cell>
          <cell r="E256">
            <v>-127637.43</v>
          </cell>
        </row>
        <row r="257">
          <cell r="B257">
            <v>231709</v>
          </cell>
          <cell r="C257" t="str">
            <v>SerTax Payble FundMgmt Fee SHE</v>
          </cell>
          <cell r="D257">
            <v>3970.53</v>
          </cell>
          <cell r="E257">
            <v>-63818.75</v>
          </cell>
        </row>
        <row r="258">
          <cell r="B258">
            <v>231711</v>
          </cell>
          <cell r="C258" t="str">
            <v>TDS-Corporate Agents Comm</v>
          </cell>
          <cell r="D258">
            <v>-404274</v>
          </cell>
          <cell r="E258">
            <v>-7374683</v>
          </cell>
        </row>
        <row r="259">
          <cell r="B259">
            <v>231730</v>
          </cell>
          <cell r="C259" t="str">
            <v>Service Tax Payable - Comm EC</v>
          </cell>
          <cell r="D259">
            <v>184480</v>
          </cell>
          <cell r="E259">
            <v>-858173</v>
          </cell>
        </row>
        <row r="260">
          <cell r="B260">
            <v>231731</v>
          </cell>
          <cell r="C260" t="str">
            <v>Service Tax Payable - Comm SHE</v>
          </cell>
          <cell r="D260">
            <v>92233</v>
          </cell>
          <cell r="E260">
            <v>-429087</v>
          </cell>
        </row>
        <row r="261">
          <cell r="B261">
            <v>231732</v>
          </cell>
          <cell r="C261" t="str">
            <v>Service Tax-Other than Comm EC</v>
          </cell>
          <cell r="D261">
            <v>-462358.19</v>
          </cell>
          <cell r="E261">
            <v>-465308.19</v>
          </cell>
        </row>
        <row r="262">
          <cell r="B262">
            <v>231733</v>
          </cell>
          <cell r="C262" t="str">
            <v>ServiceTax-Other than Comm SHE</v>
          </cell>
          <cell r="D262">
            <v>-231178.28</v>
          </cell>
          <cell r="E262">
            <v>-232653.58</v>
          </cell>
        </row>
        <row r="263">
          <cell r="B263">
            <v>231734</v>
          </cell>
          <cell r="C263" t="str">
            <v>Service Tax - Sponsorship EC</v>
          </cell>
          <cell r="D263">
            <v>3674</v>
          </cell>
          <cell r="E263">
            <v>-552</v>
          </cell>
        </row>
        <row r="264">
          <cell r="B264">
            <v>231735</v>
          </cell>
          <cell r="C264" t="str">
            <v>Service Tax - Sponsorship SHE</v>
          </cell>
          <cell r="D264">
            <v>1837</v>
          </cell>
          <cell r="E264">
            <v>-276</v>
          </cell>
        </row>
        <row r="265">
          <cell r="B265">
            <v>232003</v>
          </cell>
          <cell r="C265" t="str">
            <v>Contractor - Corporate</v>
          </cell>
          <cell r="D265">
            <v>-401458</v>
          </cell>
          <cell r="E265">
            <v>-1932525</v>
          </cell>
        </row>
        <row r="266">
          <cell r="B266">
            <v>232004</v>
          </cell>
          <cell r="C266" t="str">
            <v>Contractor - Individual</v>
          </cell>
          <cell r="D266">
            <v>59843</v>
          </cell>
          <cell r="E266">
            <v>-577996</v>
          </cell>
        </row>
        <row r="267">
          <cell r="B267">
            <v>232007</v>
          </cell>
          <cell r="C267" t="str">
            <v>Advertisement - Corporate</v>
          </cell>
          <cell r="D267">
            <v>-31687</v>
          </cell>
          <cell r="E267">
            <v>-405197</v>
          </cell>
        </row>
        <row r="268">
          <cell r="B268">
            <v>232008</v>
          </cell>
          <cell r="C268" t="str">
            <v>Advertisement - Individuals</v>
          </cell>
          <cell r="D268">
            <v>-2320</v>
          </cell>
          <cell r="E268">
            <v>-55520</v>
          </cell>
        </row>
        <row r="269">
          <cell r="B269">
            <v>232009</v>
          </cell>
          <cell r="C269" t="str">
            <v>Rent - Corporate</v>
          </cell>
          <cell r="D269">
            <v>1274741</v>
          </cell>
          <cell r="E269">
            <v>-3588433</v>
          </cell>
        </row>
        <row r="270">
          <cell r="B270">
            <v>232010</v>
          </cell>
          <cell r="C270" t="str">
            <v>Rent - Individual / Non-Corp</v>
          </cell>
          <cell r="D270">
            <v>4141968</v>
          </cell>
          <cell r="E270">
            <v>-3429873</v>
          </cell>
        </row>
        <row r="271">
          <cell r="B271">
            <v>232011</v>
          </cell>
          <cell r="C271" t="str">
            <v>Professional - Corporates</v>
          </cell>
          <cell r="D271">
            <v>-4023076</v>
          </cell>
          <cell r="E271">
            <v>-9927521</v>
          </cell>
        </row>
        <row r="272">
          <cell r="B272">
            <v>232012</v>
          </cell>
          <cell r="C272" t="str">
            <v>Professional - Ind/Non-Corp</v>
          </cell>
          <cell r="D272">
            <v>-1354241</v>
          </cell>
          <cell r="E272">
            <v>-4636020</v>
          </cell>
        </row>
        <row r="273">
          <cell r="B273">
            <v>232014</v>
          </cell>
          <cell r="C273" t="str">
            <v>Comm'n &amp; Broker'e - Corporate</v>
          </cell>
          <cell r="D273">
            <v>17874</v>
          </cell>
        </row>
        <row r="274">
          <cell r="B274">
            <v>232015</v>
          </cell>
          <cell r="C274" t="str">
            <v>Comm'n &amp; Brokerage-Non corp</v>
          </cell>
          <cell r="D274">
            <v>15140</v>
          </cell>
          <cell r="E274">
            <v>-17293</v>
          </cell>
        </row>
        <row r="275">
          <cell r="B275">
            <v>232017</v>
          </cell>
          <cell r="C275" t="str">
            <v>TDS -NR Payments</v>
          </cell>
          <cell r="D275">
            <v>-1845037</v>
          </cell>
          <cell r="E275">
            <v>-1939434</v>
          </cell>
        </row>
        <row r="276">
          <cell r="B276">
            <v>232300</v>
          </cell>
          <cell r="C276" t="str">
            <v>Outstanding Commission 1st Yr</v>
          </cell>
          <cell r="D276">
            <v>158307</v>
          </cell>
          <cell r="E276">
            <v>-29053</v>
          </cell>
        </row>
        <row r="277">
          <cell r="B277">
            <v>232400</v>
          </cell>
          <cell r="C277" t="str">
            <v>Outstanding CommissionRenewal</v>
          </cell>
          <cell r="D277">
            <v>2977142</v>
          </cell>
          <cell r="E277">
            <v>-270783</v>
          </cell>
        </row>
        <row r="278">
          <cell r="B278">
            <v>233000</v>
          </cell>
          <cell r="C278" t="str">
            <v>Outstanding Disbursement A/c</v>
          </cell>
          <cell r="D278">
            <v>-171725081.13999999</v>
          </cell>
          <cell r="E278">
            <v>-336928701</v>
          </cell>
        </row>
        <row r="279">
          <cell r="B279">
            <v>233001</v>
          </cell>
          <cell r="C279" t="str">
            <v>Outstanding Disb. Clearing A/c</v>
          </cell>
          <cell r="D279">
            <v>70343063.969999999</v>
          </cell>
          <cell r="E279">
            <v>-32545650.849999998</v>
          </cell>
        </row>
        <row r="280">
          <cell r="B280">
            <v>233003</v>
          </cell>
          <cell r="C280" t="str">
            <v>Prem.Disc.Cash Surdr Val. Payb</v>
          </cell>
          <cell r="D280">
            <v>1356447.6000000015</v>
          </cell>
          <cell r="E280">
            <v>-547321.91000008583</v>
          </cell>
        </row>
        <row r="281">
          <cell r="B281">
            <v>233100</v>
          </cell>
          <cell r="C281" t="str">
            <v>O/s Claims  ( Death )</v>
          </cell>
          <cell r="D281">
            <v>5024918.16</v>
          </cell>
          <cell r="E281">
            <v>-83449213.690000013</v>
          </cell>
        </row>
        <row r="282">
          <cell r="B282">
            <v>233101</v>
          </cell>
          <cell r="C282" t="str">
            <v>O/s Claims  ( Rural Maturity )</v>
          </cell>
          <cell r="D282">
            <v>-451825</v>
          </cell>
          <cell r="E282">
            <v>-5619515</v>
          </cell>
        </row>
        <row r="283">
          <cell r="B283">
            <v>233500</v>
          </cell>
          <cell r="C283" t="str">
            <v>Other Recoveries</v>
          </cell>
          <cell r="D283">
            <v>1806551.2</v>
          </cell>
          <cell r="E283">
            <v>674500.19</v>
          </cell>
        </row>
        <row r="284">
          <cell r="B284">
            <v>233501</v>
          </cell>
          <cell r="C284" t="str">
            <v>Other Recoveries-Policyholders</v>
          </cell>
          <cell r="D284">
            <v>78025.42</v>
          </cell>
          <cell r="E284">
            <v>1865807.16</v>
          </cell>
        </row>
        <row r="285">
          <cell r="B285">
            <v>233700</v>
          </cell>
          <cell r="C285" t="str">
            <v>Net Salary Payable</v>
          </cell>
          <cell r="D285">
            <v>-16103498</v>
          </cell>
          <cell r="E285">
            <v>-24957545</v>
          </cell>
        </row>
        <row r="286">
          <cell r="B286">
            <v>233702</v>
          </cell>
          <cell r="C286" t="str">
            <v>Salary Held</v>
          </cell>
          <cell r="D286">
            <v>6334890</v>
          </cell>
          <cell r="E286">
            <v>-6799312</v>
          </cell>
        </row>
        <row r="287">
          <cell r="B287">
            <v>233704</v>
          </cell>
          <cell r="C287" t="str">
            <v>AM BM Incentive Payable</v>
          </cell>
          <cell r="D287">
            <v>-3966798.32</v>
          </cell>
          <cell r="E287">
            <v>-66317265.960000001</v>
          </cell>
        </row>
        <row r="288">
          <cell r="B288">
            <v>233800</v>
          </cell>
          <cell r="C288" t="str">
            <v>Agents Deposits Refundable</v>
          </cell>
          <cell r="E288">
            <v>-5023362</v>
          </cell>
        </row>
        <row r="289">
          <cell r="B289">
            <v>233801</v>
          </cell>
          <cell r="C289" t="str">
            <v>Deposit-Agent Exam Fees</v>
          </cell>
          <cell r="D289">
            <v>-3438000</v>
          </cell>
          <cell r="E289">
            <v>-16339070</v>
          </cell>
        </row>
        <row r="290">
          <cell r="B290">
            <v>233802</v>
          </cell>
          <cell r="C290" t="str">
            <v>Deposit-Agent licence Fees</v>
          </cell>
          <cell r="D290">
            <v>-3772700</v>
          </cell>
          <cell r="E290">
            <v>-44017225</v>
          </cell>
        </row>
        <row r="291">
          <cell r="B291">
            <v>233803</v>
          </cell>
          <cell r="C291" t="str">
            <v>Deposit-Agent Lice Fees-Rnwl</v>
          </cell>
          <cell r="D291">
            <v>-8300</v>
          </cell>
          <cell r="E291">
            <v>-214700</v>
          </cell>
        </row>
        <row r="292">
          <cell r="B292">
            <v>233900</v>
          </cell>
          <cell r="C292" t="str">
            <v>Cheque not encas - Policy Pymt</v>
          </cell>
          <cell r="D292">
            <v>-9034139.0199999996</v>
          </cell>
          <cell r="E292">
            <v>-72709072.730000004</v>
          </cell>
        </row>
        <row r="293">
          <cell r="B293">
            <v>233901</v>
          </cell>
          <cell r="C293" t="str">
            <v>Cheque Not Encas - Vendor Paym</v>
          </cell>
          <cell r="D293">
            <v>-2330.67</v>
          </cell>
          <cell r="E293">
            <v>-5163228.43</v>
          </cell>
        </row>
        <row r="294">
          <cell r="B294">
            <v>233902</v>
          </cell>
          <cell r="C294" t="str">
            <v>Cheques not encash - Employees</v>
          </cell>
          <cell r="D294">
            <v>-386746</v>
          </cell>
          <cell r="E294">
            <v>-1077198</v>
          </cell>
        </row>
        <row r="295">
          <cell r="B295">
            <v>233903</v>
          </cell>
          <cell r="C295" t="str">
            <v>Cheques not encash - Agents</v>
          </cell>
          <cell r="D295">
            <v>-1321569</v>
          </cell>
          <cell r="E295">
            <v>-15382251.68</v>
          </cell>
        </row>
        <row r="296">
          <cell r="B296">
            <v>234103</v>
          </cell>
          <cell r="C296" t="str">
            <v>PH - Notional Asset A/c</v>
          </cell>
          <cell r="D296">
            <v>913136.99</v>
          </cell>
        </row>
        <row r="297">
          <cell r="B297">
            <v>234104</v>
          </cell>
          <cell r="C297" t="str">
            <v>PH - Margin Account Investment</v>
          </cell>
          <cell r="D297">
            <v>-111871773.86</v>
          </cell>
          <cell r="E297">
            <v>96529078.969999999</v>
          </cell>
        </row>
        <row r="298">
          <cell r="B298">
            <v>234200</v>
          </cell>
          <cell r="C298" t="str">
            <v>Fund Charges Payable</v>
          </cell>
          <cell r="D298">
            <v>62794272.100000001</v>
          </cell>
          <cell r="E298">
            <v>-51685634.289999999</v>
          </cell>
        </row>
        <row r="299">
          <cell r="B299">
            <v>234210</v>
          </cell>
          <cell r="C299" t="str">
            <v>Fund Charges Payable(Pension)</v>
          </cell>
          <cell r="D299">
            <v>1414399.32</v>
          </cell>
          <cell r="E299">
            <v>-1496630.91</v>
          </cell>
        </row>
        <row r="300">
          <cell r="B300">
            <v>240100</v>
          </cell>
          <cell r="C300" t="str">
            <v>Unallocated Premium</v>
          </cell>
          <cell r="D300">
            <v>-129151.71999999974</v>
          </cell>
          <cell r="E300">
            <v>-275953.39999999851</v>
          </cell>
        </row>
        <row r="301">
          <cell r="B301">
            <v>240101</v>
          </cell>
          <cell r="C301" t="str">
            <v>Unidentified Credits in Collec</v>
          </cell>
          <cell r="D301">
            <v>-812335.73</v>
          </cell>
          <cell r="E301">
            <v>-5465895.79</v>
          </cell>
        </row>
        <row r="302">
          <cell r="B302">
            <v>240102</v>
          </cell>
          <cell r="C302" t="str">
            <v>Unidentified Cr - Policy Holde</v>
          </cell>
          <cell r="D302">
            <v>-44318.559999999998</v>
          </cell>
          <cell r="E302">
            <v>-1515069.75</v>
          </cell>
        </row>
        <row r="303">
          <cell r="B303">
            <v>240103</v>
          </cell>
          <cell r="C303" t="str">
            <v>Unidentified Maturity Claims</v>
          </cell>
          <cell r="D303">
            <v>-113929.99</v>
          </cell>
          <cell r="E303">
            <v>-1739213.89</v>
          </cell>
        </row>
        <row r="304">
          <cell r="B304">
            <v>240200</v>
          </cell>
          <cell r="C304" t="str">
            <v>Individual-Application Deposit</v>
          </cell>
          <cell r="D304">
            <v>-20610393.530000001</v>
          </cell>
          <cell r="E304">
            <v>-394329412.32999998</v>
          </cell>
        </row>
        <row r="305">
          <cell r="B305">
            <v>240400</v>
          </cell>
          <cell r="C305" t="str">
            <v>Group - Deposit Money</v>
          </cell>
          <cell r="D305">
            <v>23792509.050000001</v>
          </cell>
          <cell r="E305">
            <v>-34523951.599999994</v>
          </cell>
        </row>
        <row r="306">
          <cell r="B306">
            <v>240700</v>
          </cell>
          <cell r="C306" t="str">
            <v>Ingenium Contra A/c</v>
          </cell>
          <cell r="D306">
            <v>4981480.4800000004</v>
          </cell>
          <cell r="E306">
            <v>-787257.33</v>
          </cell>
        </row>
        <row r="307">
          <cell r="B307">
            <v>240701</v>
          </cell>
          <cell r="C307" t="str">
            <v>Ingenium  Others</v>
          </cell>
          <cell r="D307">
            <v>-271115.57</v>
          </cell>
          <cell r="E307">
            <v>65318.62</v>
          </cell>
        </row>
        <row r="308">
          <cell r="B308">
            <v>240702</v>
          </cell>
          <cell r="C308" t="str">
            <v>DSF-Tax Adjustment A/c</v>
          </cell>
          <cell r="D308">
            <v>500</v>
          </cell>
        </row>
        <row r="309">
          <cell r="B309">
            <v>240800</v>
          </cell>
          <cell r="C309" t="str">
            <v>Ingenium (Group ) Transfer A/c</v>
          </cell>
          <cell r="D309">
            <v>-543.45000000000005</v>
          </cell>
          <cell r="E309">
            <v>-13745.67</v>
          </cell>
        </row>
        <row r="310">
          <cell r="B310">
            <v>240900</v>
          </cell>
          <cell r="C310" t="str">
            <v>Ing Coll. Control A/c.- Ing</v>
          </cell>
          <cell r="E310">
            <v>9765274976.7099991</v>
          </cell>
        </row>
        <row r="311">
          <cell r="B311">
            <v>240901</v>
          </cell>
          <cell r="C311" t="str">
            <v>Ing Coll. Ctrl - R/W - Renewal</v>
          </cell>
          <cell r="D311">
            <v>-1257140174.8099999</v>
          </cell>
          <cell r="E311">
            <v>-56513934563.370003</v>
          </cell>
        </row>
        <row r="312">
          <cell r="B312">
            <v>240902</v>
          </cell>
          <cell r="C312" t="str">
            <v>Individual Initial Deposit (In</v>
          </cell>
          <cell r="D312">
            <v>1531947431.21</v>
          </cell>
          <cell r="E312">
            <v>45288531676.389999</v>
          </cell>
        </row>
        <row r="313">
          <cell r="B313">
            <v>240903</v>
          </cell>
          <cell r="C313" t="str">
            <v>Individual Renewal (Ingem)</v>
          </cell>
          <cell r="D313">
            <v>1278662559.1600001</v>
          </cell>
          <cell r="E313">
            <v>42224953907.400002</v>
          </cell>
        </row>
        <row r="314">
          <cell r="B314">
            <v>240904</v>
          </cell>
          <cell r="C314" t="str">
            <v>Group Initial / Renewal (Ingem</v>
          </cell>
          <cell r="D314">
            <v>313617406.33999997</v>
          </cell>
          <cell r="E314">
            <v>7551475347.2399998</v>
          </cell>
        </row>
        <row r="315">
          <cell r="B315">
            <v>240907</v>
          </cell>
          <cell r="C315" t="str">
            <v>Group Initial / Renewal (RWI)</v>
          </cell>
          <cell r="D315">
            <v>-307611255.05000001</v>
          </cell>
          <cell r="E315">
            <v>-7548302889.2600002</v>
          </cell>
        </row>
        <row r="316">
          <cell r="B316">
            <v>240908</v>
          </cell>
          <cell r="C316" t="str">
            <v>Ing Coll. Ctrl - R/W - Initial</v>
          </cell>
          <cell r="D316">
            <v>-1453169547.8099999</v>
          </cell>
          <cell r="E316">
            <v>-39403570645.389999</v>
          </cell>
        </row>
        <row r="317">
          <cell r="B317">
            <v>240909</v>
          </cell>
          <cell r="C317" t="str">
            <v>Ing Coll. Ctrl-R/W-Initial Oth</v>
          </cell>
          <cell r="D317">
            <v>-42776640.740000002</v>
          </cell>
          <cell r="E317">
            <v>-1517263703.0999999</v>
          </cell>
        </row>
        <row r="318">
          <cell r="B318">
            <v>240920</v>
          </cell>
          <cell r="C318" t="str">
            <v>Rural Initial Deposit</v>
          </cell>
          <cell r="D318">
            <v>340977.85</v>
          </cell>
          <cell r="E318">
            <v>-1920928.11</v>
          </cell>
        </row>
        <row r="319">
          <cell r="B319">
            <v>250101</v>
          </cell>
          <cell r="C319" t="str">
            <v>Provn Wealth Tax-F.Y.2003-04</v>
          </cell>
          <cell r="E319">
            <v>-315000</v>
          </cell>
        </row>
        <row r="320">
          <cell r="B320">
            <v>250102</v>
          </cell>
          <cell r="C320" t="str">
            <v>Provn for Wealth Tax</v>
          </cell>
          <cell r="D320">
            <v>-77083.34</v>
          </cell>
          <cell r="E320">
            <v>-2059596.67</v>
          </cell>
        </row>
        <row r="321">
          <cell r="B321">
            <v>250110</v>
          </cell>
          <cell r="C321" t="str">
            <v>Provision For Gratuity</v>
          </cell>
          <cell r="D321">
            <v>-3012217</v>
          </cell>
          <cell r="E321">
            <v>-30283622</v>
          </cell>
        </row>
        <row r="322">
          <cell r="B322">
            <v>250120</v>
          </cell>
          <cell r="C322" t="str">
            <v>Provision For Leave Encashment</v>
          </cell>
          <cell r="D322">
            <v>-14630620</v>
          </cell>
          <cell r="E322">
            <v>-265616291</v>
          </cell>
        </row>
        <row r="323">
          <cell r="B323">
            <v>250130</v>
          </cell>
          <cell r="C323" t="str">
            <v>Prov for doubtful debts-liab</v>
          </cell>
          <cell r="E323">
            <v>-243865.38</v>
          </cell>
        </row>
        <row r="324">
          <cell r="B324">
            <v>250140</v>
          </cell>
          <cell r="C324" t="str">
            <v>Provision-LTA</v>
          </cell>
          <cell r="D324">
            <v>-1155146</v>
          </cell>
          <cell r="E324">
            <v>-34299072</v>
          </cell>
        </row>
        <row r="325">
          <cell r="B325">
            <v>250150</v>
          </cell>
          <cell r="C325" t="str">
            <v>Provision for FBT</v>
          </cell>
          <cell r="D325">
            <v>-7912768.6600000001</v>
          </cell>
          <cell r="E325">
            <v>-133132996.33</v>
          </cell>
        </row>
        <row r="326">
          <cell r="B326">
            <v>250402</v>
          </cell>
          <cell r="C326" t="str">
            <v>Provision for Service Tax Cred</v>
          </cell>
          <cell r="D326">
            <v>-2304479</v>
          </cell>
          <cell r="E326">
            <v>-253387964.25</v>
          </cell>
        </row>
        <row r="327">
          <cell r="B327">
            <v>250408</v>
          </cell>
          <cell r="C327" t="str">
            <v>Referral / Mentor Fees Payable</v>
          </cell>
          <cell r="D327">
            <v>-4978795</v>
          </cell>
          <cell r="E327">
            <v>-17271067</v>
          </cell>
        </row>
        <row r="328">
          <cell r="B328">
            <v>250409</v>
          </cell>
          <cell r="C328" t="str">
            <v>Lead Generator Payable</v>
          </cell>
          <cell r="D328">
            <v>-3266602.21</v>
          </cell>
          <cell r="E328">
            <v>-6427402.9000000004</v>
          </cell>
        </row>
        <row r="329">
          <cell r="B329">
            <v>250800</v>
          </cell>
          <cell r="C329" t="str">
            <v>Prov for Renewal Bonus-Advisor</v>
          </cell>
          <cell r="D329">
            <v>4990528</v>
          </cell>
          <cell r="E329">
            <v>-10416410.15</v>
          </cell>
        </row>
        <row r="330">
          <cell r="B330">
            <v>250802</v>
          </cell>
          <cell r="C330" t="str">
            <v>Prov for Rnwl Bonus-AM</v>
          </cell>
          <cell r="D330">
            <v>931697</v>
          </cell>
          <cell r="E330">
            <v>-2042014</v>
          </cell>
        </row>
        <row r="331">
          <cell r="B331">
            <v>290100</v>
          </cell>
          <cell r="C331" t="str">
            <v>Profit &amp; Loss A/C</v>
          </cell>
          <cell r="E331">
            <v>8898718468.6399994</v>
          </cell>
        </row>
        <row r="332">
          <cell r="B332">
            <v>290200</v>
          </cell>
          <cell r="C332" t="str">
            <v>Revenue  A/C</v>
          </cell>
          <cell r="E332">
            <v>-286430</v>
          </cell>
        </row>
        <row r="333">
          <cell r="B333">
            <v>290201</v>
          </cell>
          <cell r="C333" t="str">
            <v>Funds for Future Appr - Linked</v>
          </cell>
          <cell r="D333">
            <v>-180671143.56</v>
          </cell>
          <cell r="E333">
            <v>-837982659.11000001</v>
          </cell>
        </row>
        <row r="334">
          <cell r="B334">
            <v>310100</v>
          </cell>
          <cell r="C334" t="str">
            <v>SP - UL</v>
          </cell>
          <cell r="D334">
            <v>1381315.65</v>
          </cell>
          <cell r="E334">
            <v>-91482639.709999993</v>
          </cell>
        </row>
        <row r="335">
          <cell r="B335">
            <v>310101</v>
          </cell>
          <cell r="C335" t="str">
            <v>SP Bond - UL</v>
          </cell>
          <cell r="D335">
            <v>-784999.96</v>
          </cell>
          <cell r="E335">
            <v>-4734292.32</v>
          </cell>
        </row>
        <row r="336">
          <cell r="B336">
            <v>310500</v>
          </cell>
          <cell r="C336" t="str">
            <v>SP - Term</v>
          </cell>
          <cell r="D336">
            <v>-19589.75</v>
          </cell>
          <cell r="E336">
            <v>-543185.19999999995</v>
          </cell>
        </row>
        <row r="337">
          <cell r="B337">
            <v>310501</v>
          </cell>
          <cell r="C337" t="str">
            <v>SP - Rural</v>
          </cell>
          <cell r="D337">
            <v>-1552350</v>
          </cell>
          <cell r="E337">
            <v>-10290072</v>
          </cell>
        </row>
        <row r="338">
          <cell r="B338">
            <v>310502</v>
          </cell>
          <cell r="C338" t="str">
            <v>SP - Prime Life</v>
          </cell>
          <cell r="D338">
            <v>-4128292.46</v>
          </cell>
          <cell r="E338">
            <v>-50165834.619999997</v>
          </cell>
        </row>
        <row r="339">
          <cell r="B339">
            <v>310503</v>
          </cell>
          <cell r="C339" t="str">
            <v>SP - Prime Life Premier</v>
          </cell>
          <cell r="D339">
            <v>-838000.04</v>
          </cell>
          <cell r="E339">
            <v>-19184337</v>
          </cell>
        </row>
        <row r="340">
          <cell r="B340">
            <v>310504</v>
          </cell>
          <cell r="C340" t="str">
            <v>SP-TopUp-Classic Life</v>
          </cell>
          <cell r="D340">
            <v>-872729.95</v>
          </cell>
          <cell r="E340">
            <v>-6405186.6600000001</v>
          </cell>
        </row>
        <row r="341">
          <cell r="B341">
            <v>310505</v>
          </cell>
          <cell r="C341" t="str">
            <v>SP-TopUp- Classic Premier</v>
          </cell>
          <cell r="D341">
            <v>-2236733.89</v>
          </cell>
          <cell r="E341">
            <v>-11052979.08</v>
          </cell>
        </row>
        <row r="342">
          <cell r="B342">
            <v>310506</v>
          </cell>
          <cell r="C342" t="str">
            <v>SP-TopUp-Life Companion</v>
          </cell>
          <cell r="D342">
            <v>86</v>
          </cell>
          <cell r="E342">
            <v>-43933.35</v>
          </cell>
        </row>
        <row r="343">
          <cell r="B343">
            <v>310507</v>
          </cell>
          <cell r="C343" t="str">
            <v>SP-TopUp-Simply life</v>
          </cell>
          <cell r="D343">
            <v>5878</v>
          </cell>
          <cell r="E343">
            <v>-4122</v>
          </cell>
        </row>
        <row r="344">
          <cell r="B344">
            <v>310508</v>
          </cell>
          <cell r="C344" t="str">
            <v>SP-TopUp- Supreme life</v>
          </cell>
          <cell r="D344">
            <v>-126237.01</v>
          </cell>
          <cell r="E344">
            <v>-748290.31</v>
          </cell>
        </row>
        <row r="345">
          <cell r="B345">
            <v>310509</v>
          </cell>
          <cell r="C345" t="str">
            <v>SP-TopUp-Child Plan</v>
          </cell>
          <cell r="D345">
            <v>-71233.98</v>
          </cell>
          <cell r="E345">
            <v>-1346442.08</v>
          </cell>
        </row>
        <row r="346">
          <cell r="B346">
            <v>310510</v>
          </cell>
          <cell r="C346" t="str">
            <v>SP-TopUp-Dream Plan</v>
          </cell>
          <cell r="D346">
            <v>-255631.49</v>
          </cell>
          <cell r="E346">
            <v>-4018160.12</v>
          </cell>
        </row>
        <row r="347">
          <cell r="B347">
            <v>310511</v>
          </cell>
          <cell r="C347" t="str">
            <v>SP-TopUp-Gold Plus</v>
          </cell>
          <cell r="D347">
            <v>929852.38</v>
          </cell>
          <cell r="E347">
            <v>-19616705.350000001</v>
          </cell>
        </row>
        <row r="348">
          <cell r="B348">
            <v>310512</v>
          </cell>
          <cell r="C348" t="str">
            <v>SP-TopUp-Gold Plus II</v>
          </cell>
          <cell r="D348">
            <v>-522447.87</v>
          </cell>
          <cell r="E348">
            <v>-1902612.41</v>
          </cell>
        </row>
        <row r="349">
          <cell r="B349">
            <v>310513</v>
          </cell>
          <cell r="C349" t="str">
            <v>SP-TopUp-Saral Jeevan</v>
          </cell>
          <cell r="D349">
            <v>186689.32</v>
          </cell>
          <cell r="E349">
            <v>-79675.649999999994</v>
          </cell>
        </row>
        <row r="350">
          <cell r="B350">
            <v>310514</v>
          </cell>
          <cell r="C350" t="str">
            <v>SP-TopUp- Pension - Freedom 58</v>
          </cell>
          <cell r="D350">
            <v>-21292.87</v>
          </cell>
          <cell r="E350">
            <v>-1251653.24</v>
          </cell>
        </row>
        <row r="351">
          <cell r="B351">
            <v>320100</v>
          </cell>
          <cell r="C351" t="str">
            <v>FYP - UL</v>
          </cell>
          <cell r="D351">
            <v>-9036097.1799999997</v>
          </cell>
          <cell r="E351">
            <v>-78572381.719999999</v>
          </cell>
        </row>
        <row r="352">
          <cell r="B352">
            <v>320102</v>
          </cell>
          <cell r="C352" t="str">
            <v>FYP - Classific Life</v>
          </cell>
          <cell r="D352">
            <v>550000</v>
          </cell>
          <cell r="E352">
            <v>783023</v>
          </cell>
        </row>
        <row r="353">
          <cell r="B353">
            <v>320103</v>
          </cell>
          <cell r="C353" t="str">
            <v>FYP - Classific Premier</v>
          </cell>
          <cell r="D353">
            <v>-27002294.129999999</v>
          </cell>
          <cell r="E353">
            <v>-332975976.13</v>
          </cell>
        </row>
        <row r="354">
          <cell r="B354">
            <v>320104</v>
          </cell>
          <cell r="C354" t="str">
            <v>First Yr Prem - Life Companion</v>
          </cell>
          <cell r="D354">
            <v>-248641.51</v>
          </cell>
          <cell r="E354">
            <v>-3416148.98</v>
          </cell>
        </row>
        <row r="355">
          <cell r="B355">
            <v>320105</v>
          </cell>
          <cell r="C355" t="str">
            <v>First Yr. Prem - Simply Life</v>
          </cell>
          <cell r="D355">
            <v>-41999.99</v>
          </cell>
          <cell r="E355">
            <v>-1013774.68</v>
          </cell>
        </row>
        <row r="356">
          <cell r="B356">
            <v>320106</v>
          </cell>
          <cell r="C356" t="str">
            <v>FYP Supreme Life</v>
          </cell>
          <cell r="D356">
            <v>-5159724.72</v>
          </cell>
          <cell r="E356">
            <v>-62148395.579999998</v>
          </cell>
        </row>
        <row r="357">
          <cell r="B357">
            <v>320107</v>
          </cell>
          <cell r="C357" t="str">
            <v>FYP - Ind - Child Plan</v>
          </cell>
          <cell r="D357">
            <v>-56422403.880000003</v>
          </cell>
          <cell r="E357">
            <v>-420356543.56999999</v>
          </cell>
        </row>
        <row r="358">
          <cell r="B358">
            <v>320108</v>
          </cell>
          <cell r="C358" t="str">
            <v>FYP - Ind - Dream Plan</v>
          </cell>
          <cell r="D358">
            <v>-346856541.25999999</v>
          </cell>
          <cell r="E358">
            <v>-2192593152.4499998</v>
          </cell>
        </row>
        <row r="359">
          <cell r="B359">
            <v>320109</v>
          </cell>
          <cell r="C359" t="str">
            <v>FYP - INDI - Gold Plus</v>
          </cell>
          <cell r="D359">
            <v>-10581722.82</v>
          </cell>
          <cell r="E359">
            <v>-646048547.51999998</v>
          </cell>
        </row>
        <row r="360">
          <cell r="B360">
            <v>320110</v>
          </cell>
          <cell r="C360" t="str">
            <v>FYP-Saral Jeevan</v>
          </cell>
          <cell r="D360">
            <v>-318535801.06</v>
          </cell>
          <cell r="E360">
            <v>-2560778884.71</v>
          </cell>
        </row>
        <row r="361">
          <cell r="B361">
            <v>320111</v>
          </cell>
          <cell r="C361" t="str">
            <v>FYP-MIP-Bima Suraksha Super</v>
          </cell>
          <cell r="D361">
            <v>-1123358.54</v>
          </cell>
          <cell r="E361">
            <v>-3940652.04</v>
          </cell>
        </row>
        <row r="362">
          <cell r="B362">
            <v>320112</v>
          </cell>
          <cell r="C362" t="str">
            <v>FYP-MIP-Bima Dhan Sanchay</v>
          </cell>
          <cell r="D362">
            <v>-133486.79</v>
          </cell>
          <cell r="E362">
            <v>-1425030.11</v>
          </cell>
        </row>
        <row r="363">
          <cell r="B363">
            <v>320113</v>
          </cell>
          <cell r="C363" t="str">
            <v>FYP - INDI - Gold Plus II</v>
          </cell>
          <cell r="D363">
            <v>-207912550.53</v>
          </cell>
          <cell r="E363">
            <v>-2918839099.4899998</v>
          </cell>
        </row>
        <row r="364">
          <cell r="B364">
            <v>320114</v>
          </cell>
          <cell r="C364" t="str">
            <v>FYP - INDL - PLATINUM PLUS</v>
          </cell>
          <cell r="D364">
            <v>-213303855</v>
          </cell>
          <cell r="E364">
            <v>-2997225920</v>
          </cell>
        </row>
        <row r="365">
          <cell r="B365">
            <v>320115</v>
          </cell>
          <cell r="C365" t="str">
            <v>FYP-Pension- Freedom 58</v>
          </cell>
          <cell r="D365">
            <v>-278401568.64999998</v>
          </cell>
          <cell r="E365">
            <v>-1298149339.3199999</v>
          </cell>
        </row>
        <row r="366">
          <cell r="B366">
            <v>320116</v>
          </cell>
          <cell r="C366" t="str">
            <v>FYP - INDI - Health Plan</v>
          </cell>
          <cell r="D366">
            <v>-6640642.8099999996</v>
          </cell>
          <cell r="E366">
            <v>-7619921.4800000004</v>
          </cell>
        </row>
        <row r="367">
          <cell r="B367">
            <v>320300</v>
          </cell>
          <cell r="C367" t="str">
            <v>FYP -  Reinsurance Ceded - Ind</v>
          </cell>
          <cell r="D367">
            <v>36304898.760000005</v>
          </cell>
          <cell r="E367">
            <v>252413918.29000002</v>
          </cell>
        </row>
        <row r="368">
          <cell r="B368">
            <v>320301</v>
          </cell>
          <cell r="C368" t="str">
            <v>IND Reinsurance ceded - S.TAX</v>
          </cell>
          <cell r="D368">
            <v>-1566460.02</v>
          </cell>
          <cell r="E368">
            <v>-4247422.01</v>
          </cell>
        </row>
        <row r="369">
          <cell r="B369">
            <v>320500</v>
          </cell>
          <cell r="C369" t="str">
            <v>FYP - Term</v>
          </cell>
          <cell r="D369">
            <v>-2068954.73</v>
          </cell>
          <cell r="E369">
            <v>-10319766.85</v>
          </cell>
        </row>
        <row r="370">
          <cell r="B370">
            <v>330100</v>
          </cell>
          <cell r="C370" t="str">
            <v>RP  - Flexi</v>
          </cell>
          <cell r="D370">
            <v>-457778147.63999999</v>
          </cell>
          <cell r="E370">
            <v>-4269836127.0999999</v>
          </cell>
        </row>
        <row r="371">
          <cell r="B371">
            <v>330102</v>
          </cell>
          <cell r="C371" t="str">
            <v>RP-  Classic Life</v>
          </cell>
          <cell r="D371">
            <v>-39489287.030000001</v>
          </cell>
          <cell r="E371">
            <v>-425539366.85000002</v>
          </cell>
        </row>
        <row r="372">
          <cell r="B372">
            <v>330103</v>
          </cell>
          <cell r="C372" t="str">
            <v>Renewal Prem - Classic Premier</v>
          </cell>
          <cell r="D372">
            <v>-189092441.19999999</v>
          </cell>
          <cell r="E372">
            <v>-1863132891.5899999</v>
          </cell>
        </row>
        <row r="373">
          <cell r="B373">
            <v>330104</v>
          </cell>
          <cell r="C373" t="str">
            <v>Renewal Prem - Life Companion</v>
          </cell>
          <cell r="D373">
            <v>-7046143.3099999996</v>
          </cell>
          <cell r="E373">
            <v>-57228930.710000001</v>
          </cell>
        </row>
        <row r="374">
          <cell r="B374">
            <v>330105</v>
          </cell>
          <cell r="C374" t="str">
            <v>RP - Simply Life</v>
          </cell>
          <cell r="D374">
            <v>-652100.66</v>
          </cell>
          <cell r="E374">
            <v>-14613319.48</v>
          </cell>
        </row>
        <row r="375">
          <cell r="B375">
            <v>330106</v>
          </cell>
          <cell r="C375" t="str">
            <v>RP - INDI - SUPREME LIFE</v>
          </cell>
          <cell r="D375">
            <v>-17562396.98</v>
          </cell>
          <cell r="E375">
            <v>-384967598.44</v>
          </cell>
        </row>
        <row r="376">
          <cell r="B376">
            <v>330107</v>
          </cell>
          <cell r="C376" t="str">
            <v>RP - INDL - CHILD PLAN</v>
          </cell>
          <cell r="D376">
            <v>-32834454.129999999</v>
          </cell>
          <cell r="E376">
            <v>-268409726.74000001</v>
          </cell>
        </row>
        <row r="377">
          <cell r="B377">
            <v>330108</v>
          </cell>
          <cell r="C377" t="str">
            <v>RP - INDL - Dream Plan</v>
          </cell>
          <cell r="D377">
            <v>-108598400.13</v>
          </cell>
          <cell r="E377">
            <v>-635034860.65999997</v>
          </cell>
        </row>
        <row r="378">
          <cell r="B378">
            <v>330109</v>
          </cell>
          <cell r="C378" t="str">
            <v>RP-INDI-Gold Plus</v>
          </cell>
          <cell r="D378">
            <v>-157900422.96000001</v>
          </cell>
          <cell r="E378">
            <v>-907891159.37</v>
          </cell>
        </row>
        <row r="379">
          <cell r="B379">
            <v>330110</v>
          </cell>
          <cell r="C379" t="str">
            <v>RP-INDI- Saral Jeevan</v>
          </cell>
          <cell r="D379">
            <v>-15700902.77</v>
          </cell>
          <cell r="E379">
            <v>-15758505.41</v>
          </cell>
        </row>
        <row r="380">
          <cell r="B380">
            <v>330500</v>
          </cell>
          <cell r="C380" t="str">
            <v>RP - Term</v>
          </cell>
          <cell r="D380">
            <v>-15071356.370000001</v>
          </cell>
          <cell r="E380">
            <v>-101629284.75</v>
          </cell>
        </row>
        <row r="381">
          <cell r="B381">
            <v>360000</v>
          </cell>
          <cell r="C381" t="str">
            <v>ST on premium - FYP Group Term</v>
          </cell>
          <cell r="D381">
            <v>-215602.46</v>
          </cell>
          <cell r="E381">
            <v>-2362738.8400000003</v>
          </cell>
        </row>
        <row r="382">
          <cell r="B382">
            <v>360001</v>
          </cell>
          <cell r="C382" t="str">
            <v>ST on premium - RP Group Term</v>
          </cell>
          <cell r="D382">
            <v>-2508286.38</v>
          </cell>
          <cell r="E382">
            <v>-6499032.1299999999</v>
          </cell>
        </row>
        <row r="383">
          <cell r="B383">
            <v>360002</v>
          </cell>
          <cell r="C383" t="str">
            <v>ST on premium - SP Group Term</v>
          </cell>
          <cell r="D383">
            <v>-3572806.67</v>
          </cell>
          <cell r="E383">
            <v>-15925874.57</v>
          </cell>
        </row>
        <row r="384">
          <cell r="B384">
            <v>360003</v>
          </cell>
          <cell r="C384" t="str">
            <v>Service Tax - FYP Term</v>
          </cell>
          <cell r="D384">
            <v>-1037308.64</v>
          </cell>
          <cell r="E384">
            <v>-1758296.91</v>
          </cell>
        </row>
        <row r="385">
          <cell r="B385">
            <v>360004</v>
          </cell>
          <cell r="C385" t="str">
            <v>Education Cess - FYP Term</v>
          </cell>
          <cell r="D385">
            <v>-31088.42</v>
          </cell>
          <cell r="E385">
            <v>-52717.54</v>
          </cell>
        </row>
        <row r="386">
          <cell r="B386">
            <v>360005</v>
          </cell>
          <cell r="C386" t="str">
            <v>ServiceTax - RP Term</v>
          </cell>
          <cell r="D386">
            <v>-1304023.99</v>
          </cell>
          <cell r="E386">
            <v>-10280015.51</v>
          </cell>
        </row>
        <row r="387">
          <cell r="B387">
            <v>360006</v>
          </cell>
          <cell r="C387" t="str">
            <v>Education Cess - RP Term</v>
          </cell>
          <cell r="D387">
            <v>-39119.68</v>
          </cell>
          <cell r="E387">
            <v>-307115.58</v>
          </cell>
        </row>
        <row r="388">
          <cell r="B388">
            <v>360007</v>
          </cell>
          <cell r="C388" t="str">
            <v>Service Tax - Single Premium</v>
          </cell>
          <cell r="D388">
            <v>-3590.4</v>
          </cell>
          <cell r="E388">
            <v>-48656.93</v>
          </cell>
        </row>
        <row r="389">
          <cell r="B389">
            <v>360008</v>
          </cell>
          <cell r="C389" t="str">
            <v>Education Cess - Single Premiu</v>
          </cell>
          <cell r="D389">
            <v>-107.71</v>
          </cell>
          <cell r="E389">
            <v>-1459.7</v>
          </cell>
        </row>
        <row r="390">
          <cell r="B390">
            <v>360009</v>
          </cell>
          <cell r="C390" t="str">
            <v>Service Tax on MIP</v>
          </cell>
          <cell r="D390">
            <v>-136149.06</v>
          </cell>
          <cell r="E390">
            <v>-484118.51</v>
          </cell>
        </row>
        <row r="391">
          <cell r="B391">
            <v>360010</v>
          </cell>
          <cell r="C391" t="str">
            <v>Cess Tax on MIP</v>
          </cell>
          <cell r="D391">
            <v>-4123.07</v>
          </cell>
          <cell r="E391">
            <v>-17287.72</v>
          </cell>
        </row>
        <row r="392">
          <cell r="B392">
            <v>360011</v>
          </cell>
          <cell r="C392" t="str">
            <v>ST FYP Individual Adjustment</v>
          </cell>
          <cell r="D392">
            <v>44735904.82</v>
          </cell>
          <cell r="E392">
            <v>268099956.47999999</v>
          </cell>
        </row>
        <row r="393">
          <cell r="B393">
            <v>360012</v>
          </cell>
          <cell r="C393" t="str">
            <v>ST FYP Group Adjustment</v>
          </cell>
          <cell r="D393">
            <v>12524.5</v>
          </cell>
          <cell r="E393">
            <v>234631.12</v>
          </cell>
        </row>
        <row r="394">
          <cell r="B394">
            <v>360013</v>
          </cell>
          <cell r="C394" t="str">
            <v>ST RP Individual Adjustment</v>
          </cell>
          <cell r="D394">
            <v>30594632.25</v>
          </cell>
          <cell r="E394">
            <v>174155269.99000001</v>
          </cell>
        </row>
        <row r="395">
          <cell r="B395">
            <v>360014</v>
          </cell>
          <cell r="C395" t="str">
            <v>ST RP Group Adjustment</v>
          </cell>
          <cell r="D395">
            <v>218364.94</v>
          </cell>
          <cell r="E395">
            <v>1154799.44</v>
          </cell>
        </row>
        <row r="396">
          <cell r="B396">
            <v>360015</v>
          </cell>
          <cell r="C396" t="str">
            <v>ST SP Individual Adjustment</v>
          </cell>
          <cell r="D396">
            <v>161975.78</v>
          </cell>
          <cell r="E396">
            <v>1051278.3899999999</v>
          </cell>
        </row>
        <row r="397">
          <cell r="B397">
            <v>360017</v>
          </cell>
          <cell r="C397" t="str">
            <v>ST FYP Pension  Adjustment</v>
          </cell>
          <cell r="D397">
            <v>4865637.7699999996</v>
          </cell>
          <cell r="E397">
            <v>19811737.609999999</v>
          </cell>
        </row>
        <row r="398">
          <cell r="B398">
            <v>360018</v>
          </cell>
          <cell r="C398" t="str">
            <v>ST RP Pension Adjustment</v>
          </cell>
          <cell r="D398">
            <v>304006.88</v>
          </cell>
          <cell r="E398">
            <v>1896378.01</v>
          </cell>
        </row>
        <row r="399">
          <cell r="B399">
            <v>360019</v>
          </cell>
          <cell r="C399" t="str">
            <v>ST SP Pension Adjustment</v>
          </cell>
          <cell r="D399">
            <v>2371.89</v>
          </cell>
          <cell r="E399">
            <v>29166.240000000002</v>
          </cell>
        </row>
        <row r="400">
          <cell r="B400">
            <v>370100</v>
          </cell>
          <cell r="C400" t="str">
            <v>FYP - Group Term</v>
          </cell>
          <cell r="D400">
            <v>-1547152.55</v>
          </cell>
          <cell r="E400">
            <v>-18655974.259999998</v>
          </cell>
        </row>
        <row r="401">
          <cell r="B401">
            <v>370201</v>
          </cell>
          <cell r="C401" t="str">
            <v>FYP - Grp. Interest Credit</v>
          </cell>
          <cell r="D401">
            <v>-20208686</v>
          </cell>
          <cell r="E401">
            <v>-855785438.85000002</v>
          </cell>
        </row>
        <row r="402">
          <cell r="B402">
            <v>370400</v>
          </cell>
          <cell r="C402" t="str">
            <v>FYP- Superanuation &amp; Gratuity</v>
          </cell>
          <cell r="D402">
            <v>-189755050</v>
          </cell>
          <cell r="E402">
            <v>-379088118.98000002</v>
          </cell>
        </row>
        <row r="403">
          <cell r="B403">
            <v>370401</v>
          </cell>
          <cell r="C403" t="str">
            <v>FYP - Group Unit Linked Produc</v>
          </cell>
          <cell r="D403">
            <v>-600000</v>
          </cell>
          <cell r="E403">
            <v>-105517385.31</v>
          </cell>
        </row>
        <row r="404">
          <cell r="B404">
            <v>370900</v>
          </cell>
          <cell r="C404" t="str">
            <v>FYP - Reinsurance Ceded - Grp</v>
          </cell>
          <cell r="D404">
            <v>13629405.92</v>
          </cell>
          <cell r="E404">
            <v>69820413.769999996</v>
          </cell>
        </row>
        <row r="405">
          <cell r="B405">
            <v>370901</v>
          </cell>
          <cell r="C405" t="str">
            <v>GRP Reinsurance ceded - S.TAX</v>
          </cell>
          <cell r="D405">
            <v>0</v>
          </cell>
          <cell r="E405">
            <v>-11263563.530000001</v>
          </cell>
        </row>
        <row r="406">
          <cell r="B406">
            <v>380100</v>
          </cell>
          <cell r="C406" t="str">
            <v>RP - Group Term</v>
          </cell>
          <cell r="D406">
            <v>-43902713.810000002</v>
          </cell>
          <cell r="E406">
            <v>-74122454.689999998</v>
          </cell>
        </row>
        <row r="407">
          <cell r="B407">
            <v>380400</v>
          </cell>
          <cell r="C407" t="str">
            <v>RP - Superanuation &amp; Gratuity</v>
          </cell>
          <cell r="D407">
            <v>-56967529.670000002</v>
          </cell>
          <cell r="E407">
            <v>-266818554.40000001</v>
          </cell>
        </row>
        <row r="408">
          <cell r="B408">
            <v>390100</v>
          </cell>
          <cell r="C408" t="str">
            <v>SP - Group Term</v>
          </cell>
          <cell r="D408">
            <v>-27807148.41</v>
          </cell>
          <cell r="E408">
            <v>-108244097.37</v>
          </cell>
        </row>
        <row r="409">
          <cell r="B409">
            <v>390101</v>
          </cell>
          <cell r="C409" t="str">
            <v>GBSL Mortgage - SP Group</v>
          </cell>
          <cell r="D409">
            <v>-171891.23</v>
          </cell>
          <cell r="E409">
            <v>-18403135.920000002</v>
          </cell>
        </row>
        <row r="410">
          <cell r="B410">
            <v>401002</v>
          </cell>
          <cell r="C410" t="str">
            <v>Non Reinst Surrender Charge</v>
          </cell>
          <cell r="D410">
            <v>-482049.08999999997</v>
          </cell>
          <cell r="E410">
            <v>-2208279.35</v>
          </cell>
        </row>
        <row r="411">
          <cell r="B411">
            <v>401003</v>
          </cell>
          <cell r="C411" t="str">
            <v>Surrender Adj Freelook - IND</v>
          </cell>
          <cell r="D411">
            <v>-1314847.54</v>
          </cell>
          <cell r="E411">
            <v>-1922221.22</v>
          </cell>
        </row>
        <row r="412">
          <cell r="B412">
            <v>401100</v>
          </cell>
          <cell r="C412" t="str">
            <v>Surrenders - UL - Individual</v>
          </cell>
          <cell r="D412">
            <v>122007794.98999999</v>
          </cell>
          <cell r="E412">
            <v>1111391927.8</v>
          </cell>
        </row>
        <row r="413">
          <cell r="B413">
            <v>401101</v>
          </cell>
          <cell r="C413" t="str">
            <v>Surrenders - SP Bond - Individ</v>
          </cell>
          <cell r="D413">
            <v>287635.61</v>
          </cell>
          <cell r="E413">
            <v>11092645.18</v>
          </cell>
        </row>
        <row r="414">
          <cell r="B414">
            <v>401102</v>
          </cell>
          <cell r="C414" t="str">
            <v>Surrenders - Pension - Ind</v>
          </cell>
          <cell r="D414">
            <v>8906766.6399999987</v>
          </cell>
          <cell r="E414">
            <v>88875352.710000008</v>
          </cell>
        </row>
        <row r="415">
          <cell r="B415">
            <v>401103</v>
          </cell>
          <cell r="C415" t="str">
            <v>Surrenders-Classic Life - Ind</v>
          </cell>
          <cell r="D415">
            <v>61742409.289999999</v>
          </cell>
          <cell r="E415">
            <v>834141852.09000003</v>
          </cell>
        </row>
        <row r="416">
          <cell r="B416">
            <v>401104</v>
          </cell>
          <cell r="C416" t="str">
            <v>Surrender-Prime Life Premi-Ind</v>
          </cell>
          <cell r="D416">
            <v>500270.98</v>
          </cell>
          <cell r="E416">
            <v>3806947.08</v>
          </cell>
        </row>
        <row r="417">
          <cell r="B417">
            <v>401105</v>
          </cell>
          <cell r="C417" t="str">
            <v>Surrenders - Life Comp - Indl</v>
          </cell>
          <cell r="D417">
            <v>-11361</v>
          </cell>
          <cell r="E417">
            <v>1113461.73</v>
          </cell>
        </row>
        <row r="418">
          <cell r="B418">
            <v>401106</v>
          </cell>
          <cell r="C418" t="str">
            <v>Surrenders-Classic Premier-Ind</v>
          </cell>
          <cell r="D418">
            <v>5350572.38</v>
          </cell>
          <cell r="E418">
            <v>80096729.540000007</v>
          </cell>
        </row>
        <row r="419">
          <cell r="B419">
            <v>401107</v>
          </cell>
          <cell r="C419" t="str">
            <v>Surrender Simply Life - Indl</v>
          </cell>
          <cell r="D419">
            <v>94418.57</v>
          </cell>
          <cell r="E419">
            <v>578151.32999999996</v>
          </cell>
        </row>
        <row r="420">
          <cell r="B420">
            <v>401108</v>
          </cell>
          <cell r="C420" t="str">
            <v>Surrender Prime Life - Ind</v>
          </cell>
          <cell r="D420">
            <v>228384.7</v>
          </cell>
          <cell r="E420">
            <v>2673133.23</v>
          </cell>
        </row>
        <row r="421">
          <cell r="B421">
            <v>401109</v>
          </cell>
          <cell r="C421" t="str">
            <v>Surrenders Dream Plan - Ind</v>
          </cell>
          <cell r="D421">
            <v>46173.47</v>
          </cell>
          <cell r="E421">
            <v>105677.34999999999</v>
          </cell>
        </row>
        <row r="422">
          <cell r="B422">
            <v>401110</v>
          </cell>
          <cell r="C422" t="str">
            <v>Surrenders - Supreme Life -Ind</v>
          </cell>
          <cell r="D422">
            <v>85844.56</v>
          </cell>
          <cell r="E422">
            <v>1460614.27</v>
          </cell>
        </row>
        <row r="423">
          <cell r="B423">
            <v>401111</v>
          </cell>
          <cell r="C423" t="str">
            <v>Surrenders - Gold Plus - Ind</v>
          </cell>
          <cell r="D423">
            <v>9546.739999999998</v>
          </cell>
          <cell r="E423">
            <v>101587.51000000001</v>
          </cell>
        </row>
        <row r="424">
          <cell r="B424">
            <v>401112</v>
          </cell>
          <cell r="C424" t="str">
            <v>Surrenders - Child Plan - Ind</v>
          </cell>
          <cell r="D424">
            <v>22950.75</v>
          </cell>
          <cell r="E424">
            <v>22950.75</v>
          </cell>
        </row>
        <row r="425">
          <cell r="B425">
            <v>401113</v>
          </cell>
          <cell r="C425" t="str">
            <v>Surrenders- Saral Jeevan - Ind</v>
          </cell>
          <cell r="D425">
            <v>-30672.25</v>
          </cell>
          <cell r="E425">
            <v>-137924.69</v>
          </cell>
        </row>
        <row r="426">
          <cell r="B426">
            <v>401141</v>
          </cell>
          <cell r="C426" t="str">
            <v>CI - rider / CI - Plus rider</v>
          </cell>
          <cell r="D426">
            <v>650000</v>
          </cell>
          <cell r="E426">
            <v>950000</v>
          </cell>
        </row>
        <row r="427">
          <cell r="B427">
            <v>401142</v>
          </cell>
          <cell r="C427" t="str">
            <v>Accidental Dismemberment</v>
          </cell>
          <cell r="D427">
            <v>650000</v>
          </cell>
          <cell r="E427">
            <v>935000</v>
          </cell>
        </row>
        <row r="428">
          <cell r="B428">
            <v>401143</v>
          </cell>
          <cell r="C428" t="str">
            <v>LADY RIDER</v>
          </cell>
          <cell r="D428">
            <v>90000</v>
          </cell>
          <cell r="E428">
            <v>100000</v>
          </cell>
        </row>
        <row r="429">
          <cell r="B429">
            <v>401200</v>
          </cell>
          <cell r="C429" t="str">
            <v>Survival Benefit - Flexi Plan</v>
          </cell>
          <cell r="D429">
            <v>7822200</v>
          </cell>
          <cell r="E429">
            <v>35638750</v>
          </cell>
        </row>
        <row r="430">
          <cell r="B430">
            <v>402000</v>
          </cell>
          <cell r="C430" t="str">
            <v>Surrender -Prem. Disc.</v>
          </cell>
          <cell r="D430">
            <v>-482476.68000000715</v>
          </cell>
          <cell r="E430">
            <v>2508359.2800002098</v>
          </cell>
        </row>
        <row r="431">
          <cell r="B431">
            <v>411100</v>
          </cell>
          <cell r="C431" t="str">
            <v>Claims by Maturity</v>
          </cell>
          <cell r="D431">
            <v>547305</v>
          </cell>
          <cell r="E431">
            <v>3404940</v>
          </cell>
        </row>
        <row r="432">
          <cell r="B432">
            <v>411110</v>
          </cell>
          <cell r="C432" t="str">
            <v>Maturity Benefit - Flexi</v>
          </cell>
          <cell r="D432">
            <v>2765615.46</v>
          </cell>
          <cell r="E432">
            <v>16718123.970000001</v>
          </cell>
        </row>
        <row r="433">
          <cell r="B433">
            <v>411111</v>
          </cell>
          <cell r="C433" t="str">
            <v>Maturity SP BOND</v>
          </cell>
          <cell r="D433">
            <v>559212.44999999995</v>
          </cell>
          <cell r="E433">
            <v>4510537.97</v>
          </cell>
        </row>
        <row r="434">
          <cell r="B434">
            <v>411200</v>
          </cell>
          <cell r="C434" t="str">
            <v>Maturity - Pension</v>
          </cell>
          <cell r="D434">
            <v>129474.66</v>
          </cell>
          <cell r="E434">
            <v>454189.95</v>
          </cell>
        </row>
        <row r="435">
          <cell r="B435">
            <v>421100</v>
          </cell>
          <cell r="C435" t="str">
            <v>Death Claims - UL &amp; Term - Ind</v>
          </cell>
          <cell r="D435">
            <v>12614520.800000001</v>
          </cell>
          <cell r="E435">
            <v>100231369.06</v>
          </cell>
        </row>
        <row r="436">
          <cell r="B436">
            <v>421101</v>
          </cell>
          <cell r="C436" t="str">
            <v>Death Claims - Repd - Ind &amp; Gr</v>
          </cell>
          <cell r="D436">
            <v>-12074121.49</v>
          </cell>
          <cell r="E436">
            <v>-75618564.50999999</v>
          </cell>
        </row>
        <row r="437">
          <cell r="B437">
            <v>421102</v>
          </cell>
          <cell r="C437" t="str">
            <v>Death Claims - SP Bond - Ind</v>
          </cell>
          <cell r="E437">
            <v>913265.59</v>
          </cell>
        </row>
        <row r="438">
          <cell r="B438">
            <v>421103</v>
          </cell>
          <cell r="C438" t="str">
            <v>Death Claims -Class Life - Ind</v>
          </cell>
          <cell r="D438">
            <v>5000000</v>
          </cell>
          <cell r="E438">
            <v>72495965.920000002</v>
          </cell>
        </row>
        <row r="439">
          <cell r="B439">
            <v>421104</v>
          </cell>
          <cell r="C439" t="str">
            <v>Death Cl-PrimeLifePremier-Ind</v>
          </cell>
          <cell r="D439">
            <v>325000</v>
          </cell>
          <cell r="E439">
            <v>825000</v>
          </cell>
        </row>
        <row r="440">
          <cell r="B440">
            <v>421105</v>
          </cell>
          <cell r="C440" t="str">
            <v>Death Claim - Repudiated - Ind</v>
          </cell>
          <cell r="D440">
            <v>12061121.49</v>
          </cell>
          <cell r="E440">
            <v>75404564.50999999</v>
          </cell>
        </row>
        <row r="441">
          <cell r="B441">
            <v>421106</v>
          </cell>
          <cell r="C441" t="str">
            <v>Death Claim - Repudiated - Grp</v>
          </cell>
          <cell r="D441">
            <v>13000</v>
          </cell>
          <cell r="E441">
            <v>214000</v>
          </cell>
        </row>
        <row r="442">
          <cell r="B442">
            <v>421107</v>
          </cell>
          <cell r="C442" t="str">
            <v>Death Cl-ClassicPremier -Ind</v>
          </cell>
          <cell r="D442">
            <v>2975000</v>
          </cell>
          <cell r="E442">
            <v>23763363.789999999</v>
          </cell>
        </row>
        <row r="443">
          <cell r="B443">
            <v>421108</v>
          </cell>
          <cell r="C443" t="str">
            <v>Death Cl - Life companion -Ind</v>
          </cell>
          <cell r="D443">
            <v>259515.72999999998</v>
          </cell>
          <cell r="E443">
            <v>2451091.44</v>
          </cell>
        </row>
        <row r="444">
          <cell r="B444">
            <v>421109</v>
          </cell>
          <cell r="C444" t="str">
            <v>Death Claim - SP - Prime Life</v>
          </cell>
          <cell r="D444">
            <v>112500</v>
          </cell>
          <cell r="E444">
            <v>356121.73</v>
          </cell>
        </row>
        <row r="445">
          <cell r="B445">
            <v>421110</v>
          </cell>
          <cell r="C445" t="str">
            <v>Death Claim - Dream Plan - Ind</v>
          </cell>
          <cell r="D445">
            <v>5829620.1900000004</v>
          </cell>
          <cell r="E445">
            <v>72262274.159999996</v>
          </cell>
        </row>
        <row r="446">
          <cell r="B446">
            <v>421111</v>
          </cell>
          <cell r="C446" t="str">
            <v>Death Claim-Supreme Life - Ind</v>
          </cell>
          <cell r="D446">
            <v>0</v>
          </cell>
          <cell r="E446">
            <v>3479134.4</v>
          </cell>
        </row>
        <row r="447">
          <cell r="B447">
            <v>421112</v>
          </cell>
          <cell r="C447" t="str">
            <v>Death Claim Simply Life - Ind</v>
          </cell>
          <cell r="E447">
            <v>30442.639999999999</v>
          </cell>
        </row>
        <row r="448">
          <cell r="B448">
            <v>421113</v>
          </cell>
          <cell r="C448" t="str">
            <v>Death Claim Child Plan - Ind</v>
          </cell>
          <cell r="D448">
            <v>199140</v>
          </cell>
          <cell r="E448">
            <v>4612866.5</v>
          </cell>
        </row>
        <row r="449">
          <cell r="B449">
            <v>421114</v>
          </cell>
          <cell r="C449" t="str">
            <v>Death claim - Gold Plus-Ind</v>
          </cell>
          <cell r="D449">
            <v>8480000</v>
          </cell>
          <cell r="E449">
            <v>22005000</v>
          </cell>
        </row>
        <row r="450">
          <cell r="B450">
            <v>421115</v>
          </cell>
          <cell r="C450" t="str">
            <v>Death Claim Saral Jeevan</v>
          </cell>
          <cell r="D450">
            <v>2707221.32</v>
          </cell>
          <cell r="E450">
            <v>17767789.75</v>
          </cell>
        </row>
        <row r="451">
          <cell r="B451">
            <v>421116</v>
          </cell>
          <cell r="C451" t="str">
            <v>Death Claim - Gold Plus-II</v>
          </cell>
          <cell r="D451">
            <v>5505000</v>
          </cell>
          <cell r="E451">
            <v>19427500</v>
          </cell>
        </row>
        <row r="452">
          <cell r="B452">
            <v>421117</v>
          </cell>
          <cell r="C452" t="str">
            <v>Death Claim - Platinum Plus</v>
          </cell>
          <cell r="D452">
            <v>12100000</v>
          </cell>
          <cell r="E452">
            <v>12600000</v>
          </cell>
        </row>
        <row r="453">
          <cell r="B453">
            <v>421118</v>
          </cell>
          <cell r="C453" t="str">
            <v>Death Claim Freedom 58</v>
          </cell>
          <cell r="D453">
            <v>7015.28</v>
          </cell>
          <cell r="E453">
            <v>11243.41</v>
          </cell>
        </row>
        <row r="454">
          <cell r="B454">
            <v>421300</v>
          </cell>
          <cell r="C454" t="str">
            <v>Death - Reinsurance Ceded Ind</v>
          </cell>
          <cell r="D454">
            <v>-19536836.509999998</v>
          </cell>
          <cell r="E454">
            <v>-143310705.73000002</v>
          </cell>
        </row>
        <row r="455">
          <cell r="B455">
            <v>441300</v>
          </cell>
          <cell r="C455" t="str">
            <v>Death Claims - W of Prem - Ind</v>
          </cell>
          <cell r="D455">
            <v>139606.49</v>
          </cell>
          <cell r="E455">
            <v>1112558.93</v>
          </cell>
        </row>
        <row r="456">
          <cell r="B456">
            <v>451000</v>
          </cell>
          <cell r="C456" t="str">
            <v>Annuity</v>
          </cell>
          <cell r="E456">
            <v>30544</v>
          </cell>
        </row>
        <row r="457">
          <cell r="B457">
            <v>460100</v>
          </cell>
          <cell r="C457" t="str">
            <v>Claim Investigation expenses</v>
          </cell>
          <cell r="D457">
            <v>589685</v>
          </cell>
          <cell r="E457">
            <v>4182272.82</v>
          </cell>
        </row>
        <row r="458">
          <cell r="B458">
            <v>470100</v>
          </cell>
          <cell r="C458" t="str">
            <v>Death Claims - Group</v>
          </cell>
          <cell r="D458">
            <v>3760148</v>
          </cell>
          <cell r="E458">
            <v>41508564</v>
          </cell>
        </row>
        <row r="459">
          <cell r="B459">
            <v>470101</v>
          </cell>
          <cell r="C459" t="str">
            <v>Death Claims - SP Group Term</v>
          </cell>
          <cell r="E459">
            <v>9257550</v>
          </cell>
        </row>
        <row r="460">
          <cell r="B460">
            <v>471101</v>
          </cell>
          <cell r="C460" t="str">
            <v>Surrenders - GIC - Group</v>
          </cell>
          <cell r="D460">
            <v>2992621.21</v>
          </cell>
          <cell r="E460">
            <v>16963625.27</v>
          </cell>
        </row>
        <row r="461">
          <cell r="B461">
            <v>471102</v>
          </cell>
          <cell r="C461" t="str">
            <v>SURRENDERS-GULP-GROUP</v>
          </cell>
          <cell r="D461">
            <v>783911.15</v>
          </cell>
          <cell r="E461">
            <v>226923817.41999999</v>
          </cell>
        </row>
        <row r="462">
          <cell r="B462">
            <v>471200</v>
          </cell>
          <cell r="C462" t="str">
            <v>Surrenders- Sup &amp; Grat - Group</v>
          </cell>
          <cell r="D462">
            <v>68064947.329999998</v>
          </cell>
          <cell r="E462">
            <v>1181838859.4200001</v>
          </cell>
        </row>
        <row r="463">
          <cell r="B463">
            <v>471201</v>
          </cell>
          <cell r="C463" t="str">
            <v>Surrenders - Gurntd Fund - Grp</v>
          </cell>
          <cell r="D463">
            <v>1854772.7</v>
          </cell>
          <cell r="E463">
            <v>2427242.7400000002</v>
          </cell>
        </row>
        <row r="464">
          <cell r="B464">
            <v>471202</v>
          </cell>
          <cell r="C464" t="str">
            <v>Surrender-Ini Allocation Bonus</v>
          </cell>
          <cell r="E464">
            <v>16129618.48</v>
          </cell>
        </row>
        <row r="465">
          <cell r="B465">
            <v>473300</v>
          </cell>
          <cell r="C465" t="str">
            <v>Death - Reinsurance Ceded Grp</v>
          </cell>
          <cell r="D465">
            <v>-6414877</v>
          </cell>
          <cell r="E465">
            <v>-39071269</v>
          </cell>
        </row>
        <row r="466">
          <cell r="B466">
            <v>499900</v>
          </cell>
          <cell r="C466" t="str">
            <v>Change in Valuation Liability</v>
          </cell>
          <cell r="D466">
            <v>740307399</v>
          </cell>
          <cell r="E466">
            <v>13962917667.5</v>
          </cell>
        </row>
        <row r="467">
          <cell r="B467">
            <v>499901</v>
          </cell>
          <cell r="C467" t="str">
            <v>Change in Valuation Liab - Re</v>
          </cell>
          <cell r="D467">
            <v>11276294.300000001</v>
          </cell>
          <cell r="E467">
            <v>-368653481.13</v>
          </cell>
        </row>
        <row r="468">
          <cell r="B468">
            <v>499910</v>
          </cell>
          <cell r="C468" t="str">
            <v>Funds for Future Appr (Rev)</v>
          </cell>
          <cell r="D468">
            <v>180671143.56</v>
          </cell>
          <cell r="E468">
            <v>579458194.96000004</v>
          </cell>
        </row>
        <row r="469">
          <cell r="B469">
            <v>500100</v>
          </cell>
          <cell r="C469" t="str">
            <v>Comm on Single Premium</v>
          </cell>
          <cell r="D469">
            <v>-2025689.75</v>
          </cell>
          <cell r="E469">
            <v>1965181.09</v>
          </cell>
        </row>
        <row r="470">
          <cell r="B470">
            <v>500101</v>
          </cell>
          <cell r="C470" t="str">
            <v>Comm on Single Premium Bond</v>
          </cell>
          <cell r="D470">
            <v>6655.63</v>
          </cell>
          <cell r="E470">
            <v>50492.72</v>
          </cell>
        </row>
        <row r="471">
          <cell r="B471">
            <v>500102</v>
          </cell>
          <cell r="C471" t="str">
            <v>Comm on Prime Life</v>
          </cell>
          <cell r="D471">
            <v>71653.22</v>
          </cell>
          <cell r="E471">
            <v>895461.33</v>
          </cell>
        </row>
        <row r="472">
          <cell r="B472">
            <v>500103</v>
          </cell>
          <cell r="C472" t="str">
            <v>Comm on Prime Life Premier</v>
          </cell>
          <cell r="D472">
            <v>13201.43</v>
          </cell>
          <cell r="E472">
            <v>-164597.26</v>
          </cell>
        </row>
        <row r="473">
          <cell r="B473">
            <v>500104</v>
          </cell>
          <cell r="C473" t="str">
            <v>SP-Comm-TopUp-ClassicLife</v>
          </cell>
          <cell r="D473">
            <v>7686.57</v>
          </cell>
          <cell r="E473">
            <v>62607.73</v>
          </cell>
        </row>
        <row r="474">
          <cell r="B474">
            <v>500105</v>
          </cell>
          <cell r="C474" t="str">
            <v>SP-Comm-TopUp-ClassicPrem</v>
          </cell>
          <cell r="D474">
            <v>28457.37</v>
          </cell>
          <cell r="E474">
            <v>105114.85</v>
          </cell>
        </row>
        <row r="475">
          <cell r="B475">
            <v>500106</v>
          </cell>
          <cell r="C475" t="str">
            <v>SP-Comm-TopUp-LifeCompan</v>
          </cell>
          <cell r="D475">
            <v>-1.29</v>
          </cell>
          <cell r="E475">
            <v>410.96</v>
          </cell>
        </row>
        <row r="476">
          <cell r="B476">
            <v>500107</v>
          </cell>
          <cell r="C476" t="str">
            <v>SP-Comm-TopUp-SimplyLife</v>
          </cell>
          <cell r="D476">
            <v>-88.17</v>
          </cell>
          <cell r="E476">
            <v>-3125.67</v>
          </cell>
        </row>
        <row r="477">
          <cell r="B477">
            <v>500108</v>
          </cell>
          <cell r="C477" t="str">
            <v>SP-Comm-TopUp-Supremelife</v>
          </cell>
          <cell r="D477">
            <v>2522.7600000000002</v>
          </cell>
          <cell r="E477">
            <v>11526.5</v>
          </cell>
        </row>
        <row r="478">
          <cell r="B478">
            <v>500109</v>
          </cell>
          <cell r="C478" t="str">
            <v>SP-Comm.-TopUp-Child Plan</v>
          </cell>
          <cell r="D478">
            <v>1929.48</v>
          </cell>
          <cell r="E478">
            <v>88204.32</v>
          </cell>
        </row>
        <row r="479">
          <cell r="B479">
            <v>500110</v>
          </cell>
          <cell r="C479" t="str">
            <v>SP-Comm.-TopUp-Dream Plan</v>
          </cell>
          <cell r="D479">
            <v>-887265.33</v>
          </cell>
          <cell r="E479">
            <v>700233.17</v>
          </cell>
        </row>
        <row r="480">
          <cell r="B480">
            <v>500111</v>
          </cell>
          <cell r="C480" t="str">
            <v>SP-Comm.-TopUp-Gold Plus</v>
          </cell>
          <cell r="D480">
            <v>6559.75</v>
          </cell>
          <cell r="E480">
            <v>251611.56</v>
          </cell>
        </row>
        <row r="481">
          <cell r="B481">
            <v>500112</v>
          </cell>
          <cell r="C481" t="str">
            <v>SP-Comm-TopUp-Gold PlusII</v>
          </cell>
          <cell r="D481">
            <v>10575.39</v>
          </cell>
          <cell r="E481">
            <v>143886.6</v>
          </cell>
        </row>
        <row r="482">
          <cell r="B482">
            <v>500113</v>
          </cell>
          <cell r="C482" t="str">
            <v>SP-Comm-TopUp-SaralJeevan</v>
          </cell>
          <cell r="D482">
            <v>5364.04</v>
          </cell>
          <cell r="E482">
            <v>129911.25</v>
          </cell>
        </row>
        <row r="483">
          <cell r="B483">
            <v>500114</v>
          </cell>
          <cell r="C483" t="str">
            <v>SP Comm TopUp Pensi Freedom 58</v>
          </cell>
          <cell r="D483">
            <v>163.71</v>
          </cell>
          <cell r="E483">
            <v>222108.64</v>
          </cell>
        </row>
        <row r="484">
          <cell r="B484">
            <v>500200</v>
          </cell>
          <cell r="C484" t="str">
            <v>Comm on FYP-Individual</v>
          </cell>
          <cell r="D484">
            <v>6879403.3300000001</v>
          </cell>
          <cell r="E484">
            <v>-10243439.85</v>
          </cell>
        </row>
        <row r="485">
          <cell r="B485">
            <v>500202</v>
          </cell>
          <cell r="C485" t="str">
            <v>Comm on FYP-Classic Life</v>
          </cell>
          <cell r="D485">
            <v>340756.11</v>
          </cell>
          <cell r="E485">
            <v>382244.59</v>
          </cell>
        </row>
        <row r="486">
          <cell r="B486">
            <v>500204</v>
          </cell>
          <cell r="C486" t="str">
            <v>Comm on FYP - Classic Premier</v>
          </cell>
          <cell r="D486">
            <v>2553547.5</v>
          </cell>
          <cell r="E486">
            <v>28710385.370000001</v>
          </cell>
        </row>
        <row r="487">
          <cell r="B487">
            <v>500205</v>
          </cell>
          <cell r="C487" t="str">
            <v>Comm on FYP - Life Companion</v>
          </cell>
          <cell r="D487">
            <v>129901.29</v>
          </cell>
          <cell r="E487">
            <v>-156516.60999999999</v>
          </cell>
        </row>
        <row r="488">
          <cell r="B488">
            <v>500206</v>
          </cell>
          <cell r="C488" t="str">
            <v>Comm on FYP - Simply Life</v>
          </cell>
          <cell r="D488">
            <v>20609.39</v>
          </cell>
          <cell r="E488">
            <v>-7647.23</v>
          </cell>
        </row>
        <row r="489">
          <cell r="B489">
            <v>500207</v>
          </cell>
          <cell r="C489" t="str">
            <v>Comm FYP - Supreme Life</v>
          </cell>
          <cell r="D489">
            <v>-160446.46</v>
          </cell>
          <cell r="E489">
            <v>2073055.08</v>
          </cell>
        </row>
        <row r="490">
          <cell r="B490">
            <v>500208</v>
          </cell>
          <cell r="C490" t="str">
            <v>Comm on FYP - Child Plan</v>
          </cell>
          <cell r="D490">
            <v>15058406.75</v>
          </cell>
          <cell r="E490">
            <v>109051481.86</v>
          </cell>
        </row>
        <row r="491">
          <cell r="B491">
            <v>500209</v>
          </cell>
          <cell r="C491" t="str">
            <v>Comm on FYP - Dream Plan</v>
          </cell>
          <cell r="D491">
            <v>118293702.40000001</v>
          </cell>
          <cell r="E491">
            <v>736720601.27999997</v>
          </cell>
        </row>
        <row r="492">
          <cell r="B492">
            <v>500210</v>
          </cell>
          <cell r="C492" t="str">
            <v>Comm. on FYP - Gold Plus</v>
          </cell>
          <cell r="D492">
            <v>306880.11</v>
          </cell>
          <cell r="E492">
            <v>46258341.75</v>
          </cell>
        </row>
        <row r="493">
          <cell r="B493">
            <v>500211</v>
          </cell>
          <cell r="C493" t="str">
            <v>Comm. on FYP - Saral Jeevan</v>
          </cell>
          <cell r="D493">
            <v>100710897.2</v>
          </cell>
          <cell r="E493">
            <v>832279517.72000003</v>
          </cell>
        </row>
        <row r="494">
          <cell r="B494">
            <v>500212</v>
          </cell>
          <cell r="C494" t="str">
            <v>FYP - Bima Suraksha Super</v>
          </cell>
          <cell r="D494">
            <v>163461.21</v>
          </cell>
          <cell r="E494">
            <v>527593.75</v>
          </cell>
        </row>
        <row r="495">
          <cell r="B495">
            <v>500213</v>
          </cell>
          <cell r="C495" t="str">
            <v>FYP - Bima Dhan Sanchay</v>
          </cell>
          <cell r="D495">
            <v>17546.5</v>
          </cell>
          <cell r="E495">
            <v>223447.88</v>
          </cell>
        </row>
        <row r="496">
          <cell r="B496">
            <v>500214</v>
          </cell>
          <cell r="C496" t="str">
            <v>Comm. on FYP - Gold Plus II</v>
          </cell>
          <cell r="D496">
            <v>14773013.289999999</v>
          </cell>
          <cell r="E496">
            <v>211120093.56999999</v>
          </cell>
        </row>
        <row r="497">
          <cell r="B497">
            <v>500215</v>
          </cell>
          <cell r="C497" t="str">
            <v>COMM. ON FYP-PLATINUM PLUS</v>
          </cell>
          <cell r="D497">
            <v>15787524.039999999</v>
          </cell>
          <cell r="E497">
            <v>220919359.41999999</v>
          </cell>
        </row>
        <row r="498">
          <cell r="B498">
            <v>500216</v>
          </cell>
          <cell r="C498" t="str">
            <v>Comm.FYP Pension Freedom 58</v>
          </cell>
          <cell r="D498">
            <v>19181971.690000001</v>
          </cell>
          <cell r="E498">
            <v>87763011.430000007</v>
          </cell>
        </row>
        <row r="499">
          <cell r="B499">
            <v>500217</v>
          </cell>
          <cell r="C499" t="str">
            <v>COMM. ON FYP - HEALTH PLAN</v>
          </cell>
          <cell r="D499">
            <v>1588728.01</v>
          </cell>
          <cell r="E499">
            <v>1848270.22</v>
          </cell>
        </row>
        <row r="500">
          <cell r="B500">
            <v>500300</v>
          </cell>
          <cell r="C500" t="str">
            <v>Commission on RP-Individual</v>
          </cell>
          <cell r="D500">
            <v>18892847.140000001</v>
          </cell>
          <cell r="E500">
            <v>214993308.09</v>
          </cell>
        </row>
        <row r="501">
          <cell r="B501">
            <v>500302</v>
          </cell>
          <cell r="C501" t="str">
            <v>Commission on RP-Classic Life</v>
          </cell>
          <cell r="D501">
            <v>1510204.4</v>
          </cell>
          <cell r="E501">
            <v>15581408.74</v>
          </cell>
        </row>
        <row r="502">
          <cell r="B502">
            <v>500303</v>
          </cell>
          <cell r="C502" t="str">
            <v>Comm on RP - Classic Premier</v>
          </cell>
          <cell r="D502">
            <v>5744719.8799999999</v>
          </cell>
          <cell r="E502">
            <v>57050333.100000001</v>
          </cell>
        </row>
        <row r="503">
          <cell r="B503">
            <v>500304</v>
          </cell>
          <cell r="C503" t="str">
            <v>Comm on RP - Life Companion</v>
          </cell>
          <cell r="D503">
            <v>376094.47</v>
          </cell>
          <cell r="E503">
            <v>2954797.46</v>
          </cell>
        </row>
        <row r="504">
          <cell r="B504">
            <v>500305</v>
          </cell>
          <cell r="C504" t="str">
            <v>RP Comm - Simply Life</v>
          </cell>
          <cell r="D504">
            <v>8656.27</v>
          </cell>
          <cell r="E504">
            <v>245130.59</v>
          </cell>
        </row>
        <row r="505">
          <cell r="B505">
            <v>500306</v>
          </cell>
          <cell r="C505" t="str">
            <v>Comm on RP - Supreme Life</v>
          </cell>
          <cell r="D505">
            <v>178581.49</v>
          </cell>
          <cell r="E505">
            <v>5488362.4900000002</v>
          </cell>
        </row>
        <row r="506">
          <cell r="B506">
            <v>500307</v>
          </cell>
          <cell r="C506" t="str">
            <v>COMM ON RP - CHILD PLAN</v>
          </cell>
          <cell r="D506">
            <v>1282987.05</v>
          </cell>
          <cell r="E506">
            <v>11297370.4</v>
          </cell>
        </row>
        <row r="507">
          <cell r="B507">
            <v>500308</v>
          </cell>
          <cell r="C507" t="str">
            <v>COMM ON RP - DREAM PLAN</v>
          </cell>
          <cell r="D507">
            <v>3898997.04</v>
          </cell>
          <cell r="E507">
            <v>23603813.899999999</v>
          </cell>
        </row>
        <row r="508">
          <cell r="B508">
            <v>500309</v>
          </cell>
          <cell r="C508" t="str">
            <v>Comm. on RP-Gold Plus</v>
          </cell>
          <cell r="D508">
            <v>5783404.7800000003</v>
          </cell>
          <cell r="E508">
            <v>34345620.579999998</v>
          </cell>
        </row>
        <row r="509">
          <cell r="B509">
            <v>500310</v>
          </cell>
          <cell r="C509" t="str">
            <v>Comm on RP- Saral Jeevan</v>
          </cell>
          <cell r="D509">
            <v>732651.69</v>
          </cell>
          <cell r="E509">
            <v>735531.82</v>
          </cell>
        </row>
        <row r="510">
          <cell r="B510">
            <v>501500</v>
          </cell>
          <cell r="C510" t="str">
            <v>Bonus Commission</v>
          </cell>
          <cell r="D510">
            <v>-4692.99</v>
          </cell>
          <cell r="E510">
            <v>3423725.47</v>
          </cell>
        </row>
        <row r="511">
          <cell r="B511">
            <v>501600</v>
          </cell>
          <cell r="C511" t="str">
            <v>Advisors Renewal Bonus</v>
          </cell>
          <cell r="D511">
            <v>560896.83999999985</v>
          </cell>
          <cell r="E511">
            <v>-5704297.8200000003</v>
          </cell>
        </row>
        <row r="512">
          <cell r="B512">
            <v>510100</v>
          </cell>
          <cell r="C512" t="str">
            <v>Comm on SP Group</v>
          </cell>
          <cell r="D512">
            <v>571530</v>
          </cell>
          <cell r="E512">
            <v>2280520</v>
          </cell>
        </row>
        <row r="513">
          <cell r="B513">
            <v>510102</v>
          </cell>
          <cell r="C513" t="str">
            <v>Comm. on SP - GBSL Mortgage</v>
          </cell>
          <cell r="D513">
            <v>3529</v>
          </cell>
          <cell r="E513">
            <v>305046</v>
          </cell>
        </row>
        <row r="514">
          <cell r="B514">
            <v>510200</v>
          </cell>
          <cell r="C514" t="str">
            <v>Comm on FYP-Group</v>
          </cell>
          <cell r="D514">
            <v>49006</v>
          </cell>
          <cell r="E514">
            <v>705425.37</v>
          </cell>
        </row>
        <row r="515">
          <cell r="B515">
            <v>510300</v>
          </cell>
          <cell r="C515" t="str">
            <v>Comm on RP-Group</v>
          </cell>
          <cell r="D515">
            <v>18453</v>
          </cell>
          <cell r="E515">
            <v>124486.38</v>
          </cell>
        </row>
        <row r="516">
          <cell r="B516">
            <v>520001</v>
          </cell>
          <cell r="C516" t="str">
            <v>Agent Recruitment - Agency Fee</v>
          </cell>
          <cell r="D516">
            <v>146325</v>
          </cell>
          <cell r="E516">
            <v>1034225</v>
          </cell>
        </row>
        <row r="517">
          <cell r="B517">
            <v>520005</v>
          </cell>
          <cell r="C517" t="str">
            <v>Agent Maint Expenses-Others</v>
          </cell>
          <cell r="D517">
            <v>422188</v>
          </cell>
          <cell r="E517">
            <v>3495296.5</v>
          </cell>
        </row>
        <row r="518">
          <cell r="B518">
            <v>520006</v>
          </cell>
          <cell r="C518" t="str">
            <v>Agent Club Expenses</v>
          </cell>
          <cell r="D518">
            <v>122486635.56999999</v>
          </cell>
          <cell r="E518">
            <v>162672274.43000001</v>
          </cell>
        </row>
        <row r="519">
          <cell r="B519">
            <v>520007</v>
          </cell>
          <cell r="C519" t="str">
            <v>Service Tax on Commision -Paid</v>
          </cell>
          <cell r="D519">
            <v>-4240820</v>
          </cell>
          <cell r="E519">
            <v>41749</v>
          </cell>
        </row>
        <row r="520">
          <cell r="B520">
            <v>520012</v>
          </cell>
          <cell r="C520" t="str">
            <v>Agents Exp-Competition/Spons</v>
          </cell>
          <cell r="D520">
            <v>16931703.5</v>
          </cell>
          <cell r="E520">
            <v>184391779.34</v>
          </cell>
        </row>
        <row r="521">
          <cell r="B521">
            <v>520014</v>
          </cell>
          <cell r="C521" t="str">
            <v>IRDA training for employees</v>
          </cell>
          <cell r="D521">
            <v>200</v>
          </cell>
          <cell r="E521">
            <v>20937</v>
          </cell>
        </row>
        <row r="522">
          <cell r="B522">
            <v>520015</v>
          </cell>
          <cell r="C522" t="str">
            <v>Agents Maint-Visiting Cards</v>
          </cell>
          <cell r="D522">
            <v>257523</v>
          </cell>
          <cell r="E522">
            <v>1478324</v>
          </cell>
        </row>
        <row r="523">
          <cell r="B523">
            <v>520016</v>
          </cell>
          <cell r="C523" t="str">
            <v>Agents Maintenance-Gifts</v>
          </cell>
          <cell r="D523">
            <v>11566</v>
          </cell>
          <cell r="E523">
            <v>556082</v>
          </cell>
        </row>
        <row r="524">
          <cell r="B524">
            <v>520017</v>
          </cell>
          <cell r="C524" t="str">
            <v>Agents Maintenance-Meeting Exp</v>
          </cell>
          <cell r="D524">
            <v>2611168</v>
          </cell>
          <cell r="E524">
            <v>18664087.649999999</v>
          </cell>
        </row>
        <row r="525">
          <cell r="B525">
            <v>520018</v>
          </cell>
          <cell r="C525" t="str">
            <v>Risk Premium - Service Tax</v>
          </cell>
          <cell r="D525">
            <v>8816067.8399999999</v>
          </cell>
          <cell r="E525">
            <v>115848154.25</v>
          </cell>
        </row>
        <row r="526">
          <cell r="B526">
            <v>520019</v>
          </cell>
          <cell r="C526" t="str">
            <v>Agent Recruitment - Others</v>
          </cell>
          <cell r="D526">
            <v>-17338</v>
          </cell>
          <cell r="E526">
            <v>1334519</v>
          </cell>
        </row>
        <row r="527">
          <cell r="B527">
            <v>520022</v>
          </cell>
          <cell r="C527" t="str">
            <v>Fund Mgmt Fees PH- Service Tax</v>
          </cell>
          <cell r="D527">
            <v>6388344.8300000001</v>
          </cell>
          <cell r="E527">
            <v>45580800.509999998</v>
          </cell>
        </row>
        <row r="528">
          <cell r="B528">
            <v>520025</v>
          </cell>
          <cell r="C528" t="str">
            <v>Fund Mgmt Fees Pension Ser Tax</v>
          </cell>
          <cell r="D528">
            <v>184983.64</v>
          </cell>
          <cell r="E528">
            <v>1054040.98</v>
          </cell>
        </row>
        <row r="529">
          <cell r="B529">
            <v>520200</v>
          </cell>
          <cell r="C529" t="str">
            <v>Agent Trg - Internal - Others</v>
          </cell>
          <cell r="D529">
            <v>81737</v>
          </cell>
          <cell r="E529">
            <v>9356409</v>
          </cell>
        </row>
        <row r="530">
          <cell r="B530">
            <v>520201</v>
          </cell>
          <cell r="C530" t="str">
            <v>Agent Trg - Internal - F &amp; B</v>
          </cell>
          <cell r="D530">
            <v>1593004</v>
          </cell>
          <cell r="E530">
            <v>6085822</v>
          </cell>
        </row>
        <row r="531">
          <cell r="B531">
            <v>520202</v>
          </cell>
          <cell r="C531" t="str">
            <v>Agent Trg - Internal - L &amp; B</v>
          </cell>
          <cell r="D531">
            <v>19959</v>
          </cell>
          <cell r="E531">
            <v>669693</v>
          </cell>
        </row>
        <row r="532">
          <cell r="B532">
            <v>520203</v>
          </cell>
          <cell r="C532" t="str">
            <v>Agent Trg - Internal - Travel</v>
          </cell>
          <cell r="D532">
            <v>-21521</v>
          </cell>
          <cell r="E532">
            <v>236992</v>
          </cell>
        </row>
        <row r="533">
          <cell r="B533">
            <v>520300</v>
          </cell>
          <cell r="C533" t="str">
            <v>Agent Trg - External - Others</v>
          </cell>
          <cell r="D533">
            <v>21291327</v>
          </cell>
          <cell r="E533">
            <v>150743736</v>
          </cell>
        </row>
        <row r="534">
          <cell r="B534">
            <v>520301</v>
          </cell>
          <cell r="C534" t="str">
            <v>Agent Trg - Ext - F &amp; B</v>
          </cell>
          <cell r="D534">
            <v>228608</v>
          </cell>
          <cell r="E534">
            <v>1081741</v>
          </cell>
        </row>
        <row r="535">
          <cell r="B535">
            <v>520302</v>
          </cell>
          <cell r="C535" t="str">
            <v>Agent Trg - Ext - L &amp; B</v>
          </cell>
          <cell r="D535">
            <v>14832</v>
          </cell>
          <cell r="E535">
            <v>51641</v>
          </cell>
        </row>
        <row r="536">
          <cell r="B536">
            <v>520303</v>
          </cell>
          <cell r="C536" t="str">
            <v>Agent Trg - Ext - Travelling</v>
          </cell>
          <cell r="D536">
            <v>695701</v>
          </cell>
          <cell r="E536">
            <v>5743287.5</v>
          </cell>
        </row>
        <row r="537">
          <cell r="B537">
            <v>610100</v>
          </cell>
          <cell r="C537" t="str">
            <v>Int SH InvGovt Sec/guar bond</v>
          </cell>
          <cell r="D537">
            <v>-11038284.48</v>
          </cell>
          <cell r="E537">
            <v>-88627168.159999996</v>
          </cell>
        </row>
        <row r="538">
          <cell r="B538">
            <v>610300</v>
          </cell>
          <cell r="C538" t="str">
            <v>Int SH InvDebentures</v>
          </cell>
          <cell r="D538">
            <v>-9821401.4100000001</v>
          </cell>
          <cell r="E538">
            <v>-65648415.149999999</v>
          </cell>
        </row>
        <row r="539">
          <cell r="B539">
            <v>610600</v>
          </cell>
          <cell r="C539" t="str">
            <v>Int SH Inv Commercial Papers</v>
          </cell>
          <cell r="E539">
            <v>-1884250</v>
          </cell>
        </row>
        <row r="540">
          <cell r="B540">
            <v>610900</v>
          </cell>
          <cell r="C540" t="str">
            <v>Int - SH - Fixed Deposit</v>
          </cell>
          <cell r="D540">
            <v>-1830821.91</v>
          </cell>
          <cell r="E540">
            <v>-16271095.880000001</v>
          </cell>
        </row>
        <row r="541">
          <cell r="B541">
            <v>611000</v>
          </cell>
          <cell r="C541" t="str">
            <v>Discount Income - CD (Sh)</v>
          </cell>
          <cell r="D541">
            <v>-6188179.7599999998</v>
          </cell>
          <cell r="E541">
            <v>-19873657.829999998</v>
          </cell>
        </row>
        <row r="542">
          <cell r="B542">
            <v>611001</v>
          </cell>
          <cell r="C542" t="str">
            <v>Disc. Income on CBLO SH A/c</v>
          </cell>
          <cell r="D542">
            <v>-216985.24</v>
          </cell>
          <cell r="E542">
            <v>-4995619.78</v>
          </cell>
        </row>
        <row r="543">
          <cell r="B543">
            <v>612001</v>
          </cell>
          <cell r="C543" t="str">
            <v>Disc.Income on CBLO A/C Linked</v>
          </cell>
          <cell r="D543">
            <v>-1148397.8700000001</v>
          </cell>
          <cell r="E543">
            <v>-18441009.989999998</v>
          </cell>
        </row>
        <row r="544">
          <cell r="B544">
            <v>612002</v>
          </cell>
          <cell r="C544" t="str">
            <v>Discount Income on CBLO NL A/c</v>
          </cell>
          <cell r="D544">
            <v>-444360.72</v>
          </cell>
          <cell r="E544">
            <v>-4546526.29</v>
          </cell>
        </row>
        <row r="545">
          <cell r="B545">
            <v>612003</v>
          </cell>
          <cell r="C545" t="str">
            <v>Disc. Income on CBLO-Pension</v>
          </cell>
          <cell r="D545">
            <v>-32223.360000000001</v>
          </cell>
          <cell r="E545">
            <v>-361527.09</v>
          </cell>
        </row>
        <row r="546">
          <cell r="B546">
            <v>612500</v>
          </cell>
          <cell r="C546" t="str">
            <v>Discount Income on T-Bill (NL)</v>
          </cell>
          <cell r="D546">
            <v>-8204472.5999999996</v>
          </cell>
          <cell r="E546">
            <v>-33341944.43</v>
          </cell>
        </row>
        <row r="547">
          <cell r="B547">
            <v>640100</v>
          </cell>
          <cell r="C547" t="str">
            <v>Profit on Sale of Invt. SH</v>
          </cell>
          <cell r="D547">
            <v>-798939.34</v>
          </cell>
          <cell r="E547">
            <v>-15430155.630000001</v>
          </cell>
        </row>
        <row r="548">
          <cell r="B548">
            <v>640200</v>
          </cell>
          <cell r="C548" t="str">
            <v>Loss on Sale of Invt -SH</v>
          </cell>
          <cell r="E548">
            <v>111932.46</v>
          </cell>
        </row>
        <row r="549">
          <cell r="B549">
            <v>640300</v>
          </cell>
          <cell r="C549" t="str">
            <v>Gain/(Loss) on amortisation</v>
          </cell>
          <cell r="D549">
            <v>-2844451.26</v>
          </cell>
          <cell r="E549">
            <v>-13694094.310000001</v>
          </cell>
        </row>
        <row r="550">
          <cell r="B550">
            <v>640385</v>
          </cell>
          <cell r="C550" t="str">
            <v>Discount Income on CP - Linked</v>
          </cell>
          <cell r="D550">
            <v>-21839835.949999999</v>
          </cell>
          <cell r="E550">
            <v>-135820871.34</v>
          </cell>
        </row>
        <row r="551">
          <cell r="B551">
            <v>640395</v>
          </cell>
          <cell r="C551" t="str">
            <v>Gain/Loss on Amortisation(Annu</v>
          </cell>
          <cell r="D551">
            <v>1602</v>
          </cell>
          <cell r="E551">
            <v>13029.72</v>
          </cell>
        </row>
        <row r="552">
          <cell r="B552">
            <v>640450</v>
          </cell>
          <cell r="C552" t="str">
            <v>Discount Income on CP(Pension)</v>
          </cell>
          <cell r="D552">
            <v>-489050.77</v>
          </cell>
          <cell r="E552">
            <v>-3412762.53</v>
          </cell>
        </row>
        <row r="553">
          <cell r="B553">
            <v>640455</v>
          </cell>
          <cell r="C553" t="str">
            <v>Discount Income on CP(NL)</v>
          </cell>
          <cell r="D553">
            <v>-134185.65</v>
          </cell>
          <cell r="E553">
            <v>-483994.53</v>
          </cell>
        </row>
        <row r="554">
          <cell r="B554">
            <v>640600</v>
          </cell>
          <cell r="C554" t="str">
            <v>Management Fees</v>
          </cell>
          <cell r="D554">
            <v>-53182265.210000001</v>
          </cell>
          <cell r="E554">
            <v>-461076745.17000002</v>
          </cell>
        </row>
        <row r="555">
          <cell r="B555">
            <v>650100</v>
          </cell>
          <cell r="C555" t="str">
            <v>Int PH Inv-Govt.Sec/Bond</v>
          </cell>
          <cell r="D555">
            <v>-27095939.399999999</v>
          </cell>
          <cell r="E555">
            <v>-253908655.19999999</v>
          </cell>
        </row>
        <row r="556">
          <cell r="B556">
            <v>650180</v>
          </cell>
          <cell r="C556" t="str">
            <v>Int PH Inv-G.Sec/Bond(Pension)</v>
          </cell>
          <cell r="D556">
            <v>-1483599.35</v>
          </cell>
          <cell r="E556">
            <v>-11407238.02</v>
          </cell>
        </row>
        <row r="557">
          <cell r="B557">
            <v>650190</v>
          </cell>
          <cell r="C557" t="str">
            <v>Int PH Inv-Govt.Sec/Bond(NL)</v>
          </cell>
          <cell r="D557">
            <v>-9814258.0800000001</v>
          </cell>
          <cell r="E557">
            <v>-63332409.82</v>
          </cell>
        </row>
        <row r="558">
          <cell r="B558">
            <v>650195</v>
          </cell>
          <cell r="C558" t="str">
            <v>Int PH Inv-Govt.Sec/Bond(Annui</v>
          </cell>
          <cell r="D558">
            <v>-6898.09</v>
          </cell>
          <cell r="E558">
            <v>-55184.77</v>
          </cell>
        </row>
        <row r="559">
          <cell r="B559">
            <v>650300</v>
          </cell>
          <cell r="C559" t="str">
            <v>Int-PH Inv- Debentures</v>
          </cell>
          <cell r="D559">
            <v>-175258890.38999999</v>
          </cell>
          <cell r="E559">
            <v>-1211822219.0599999</v>
          </cell>
        </row>
        <row r="560">
          <cell r="B560">
            <v>650310</v>
          </cell>
          <cell r="C560" t="str">
            <v>INT-PH-INV-PTC PASS THRU CERTI</v>
          </cell>
          <cell r="D560">
            <v>-3984335.28</v>
          </cell>
          <cell r="E560">
            <v>-19168572.190000001</v>
          </cell>
        </row>
        <row r="561">
          <cell r="B561">
            <v>650380</v>
          </cell>
          <cell r="C561" t="str">
            <v>Int-PH Inv-Debentures(Pension)</v>
          </cell>
          <cell r="D561">
            <v>-7695438.6200000001</v>
          </cell>
          <cell r="E561">
            <v>-50452518.770000003</v>
          </cell>
        </row>
        <row r="562">
          <cell r="B562">
            <v>650390</v>
          </cell>
          <cell r="C562" t="str">
            <v>Int-PH Inv- Debentures(NL)</v>
          </cell>
          <cell r="D562">
            <v>-11261019.85</v>
          </cell>
          <cell r="E562">
            <v>-65848066.649999999</v>
          </cell>
        </row>
        <row r="563">
          <cell r="B563">
            <v>650500</v>
          </cell>
          <cell r="C563" t="str">
            <v>Int on FD - Linked Fund</v>
          </cell>
          <cell r="D563">
            <v>-929535.69</v>
          </cell>
          <cell r="E563">
            <v>-66602050.25</v>
          </cell>
        </row>
        <row r="564">
          <cell r="B564">
            <v>650580</v>
          </cell>
          <cell r="C564" t="str">
            <v>Int on FD - (Pension)</v>
          </cell>
          <cell r="E564">
            <v>-506676.69</v>
          </cell>
        </row>
        <row r="565">
          <cell r="B565">
            <v>660100</v>
          </cell>
          <cell r="C565" t="str">
            <v>Dividend - PH - Equity</v>
          </cell>
          <cell r="D565">
            <v>-1957378.45</v>
          </cell>
          <cell r="E565">
            <v>-332508302.05000001</v>
          </cell>
        </row>
        <row r="566">
          <cell r="B566">
            <v>660180</v>
          </cell>
          <cell r="C566" t="str">
            <v>Dividend - PH -Equity(Pension)</v>
          </cell>
          <cell r="D566">
            <v>-13307.5</v>
          </cell>
          <cell r="E566">
            <v>-5148930.5</v>
          </cell>
        </row>
        <row r="567">
          <cell r="B567">
            <v>670200</v>
          </cell>
          <cell r="C567" t="str">
            <v>Profit/Loss of Sale of Assets</v>
          </cell>
          <cell r="D567">
            <v>-253042</v>
          </cell>
          <cell r="E567">
            <v>-2043943.4</v>
          </cell>
        </row>
        <row r="568">
          <cell r="B568">
            <v>670300</v>
          </cell>
          <cell r="C568" t="str">
            <v>Discount Income on CD (Linked)</v>
          </cell>
          <cell r="D568">
            <v>-25723704.34</v>
          </cell>
          <cell r="E568">
            <v>-203733560.00999999</v>
          </cell>
        </row>
        <row r="569">
          <cell r="B569">
            <v>670310</v>
          </cell>
          <cell r="C569" t="str">
            <v>Discount Income CD - Pension</v>
          </cell>
          <cell r="D569">
            <v>-687698.74</v>
          </cell>
          <cell r="E569">
            <v>-6051155.3499999996</v>
          </cell>
        </row>
        <row r="570">
          <cell r="B570">
            <v>670320</v>
          </cell>
          <cell r="C570" t="str">
            <v>Discount Income CD - (NL)</v>
          </cell>
          <cell r="D570">
            <v>-6430251.6100000003</v>
          </cell>
          <cell r="E570">
            <v>-13773699.76</v>
          </cell>
        </row>
        <row r="571">
          <cell r="B571">
            <v>680000</v>
          </cell>
          <cell r="C571" t="str">
            <v>Inter Scheme- Profit - PH</v>
          </cell>
          <cell r="D571">
            <v>-3375813.55</v>
          </cell>
          <cell r="E571">
            <v>-42329093.32</v>
          </cell>
        </row>
        <row r="572">
          <cell r="B572">
            <v>680001</v>
          </cell>
          <cell r="C572" t="str">
            <v>Inter Scheme- Loss - PH</v>
          </cell>
          <cell r="D572">
            <v>2247861.62</v>
          </cell>
          <cell r="E572">
            <v>541746126.19000006</v>
          </cell>
        </row>
        <row r="573">
          <cell r="B573">
            <v>680080</v>
          </cell>
          <cell r="C573" t="str">
            <v>InterScheme-Profit (Pension)</v>
          </cell>
          <cell r="D573">
            <v>-0.01</v>
          </cell>
          <cell r="E573">
            <v>-1025285.79</v>
          </cell>
        </row>
        <row r="574">
          <cell r="B574">
            <v>680081</v>
          </cell>
          <cell r="C574" t="str">
            <v>InterScheme-Loss (Pension)</v>
          </cell>
          <cell r="D574">
            <v>329184.55</v>
          </cell>
          <cell r="E574">
            <v>11502293.02</v>
          </cell>
        </row>
        <row r="575">
          <cell r="B575">
            <v>680100</v>
          </cell>
          <cell r="C575" t="str">
            <v>Profit on Sale of Invt - PH</v>
          </cell>
          <cell r="D575">
            <v>-110249144.66</v>
          </cell>
          <cell r="E575">
            <v>-1536289048.23</v>
          </cell>
        </row>
        <row r="576">
          <cell r="B576">
            <v>680180</v>
          </cell>
          <cell r="C576" t="str">
            <v>Profit on Sale- Invt-(Pension)</v>
          </cell>
          <cell r="D576">
            <v>-6680970.6500000004</v>
          </cell>
          <cell r="E576">
            <v>-46601784.969999999</v>
          </cell>
        </row>
        <row r="577">
          <cell r="B577">
            <v>680190</v>
          </cell>
          <cell r="C577" t="str">
            <v>Profit on Sale of Invt -PH(NL)</v>
          </cell>
          <cell r="D577">
            <v>-59643.17</v>
          </cell>
          <cell r="E577">
            <v>-9790982.4900000002</v>
          </cell>
        </row>
        <row r="578">
          <cell r="B578">
            <v>680200</v>
          </cell>
          <cell r="C578" t="str">
            <v>Loss on Sale of Invt. - PH</v>
          </cell>
          <cell r="D578">
            <v>1077801835.8199999</v>
          </cell>
          <cell r="E578">
            <v>4611278720.1000004</v>
          </cell>
        </row>
        <row r="579">
          <cell r="B579">
            <v>680280</v>
          </cell>
          <cell r="C579" t="str">
            <v>Loss on Sale-Invt-(Pension)</v>
          </cell>
          <cell r="D579">
            <v>36408985.969999999</v>
          </cell>
          <cell r="E579">
            <v>105688168.34</v>
          </cell>
        </row>
        <row r="580">
          <cell r="B580">
            <v>680290</v>
          </cell>
          <cell r="C580" t="str">
            <v>Loss on Sale of Invt. - PH(NL)</v>
          </cell>
          <cell r="E580">
            <v>15832385.33</v>
          </cell>
        </row>
        <row r="581">
          <cell r="B581">
            <v>680390</v>
          </cell>
          <cell r="C581" t="str">
            <v>Gain/Loss-amortisation-PH(NL)</v>
          </cell>
          <cell r="D581">
            <v>-332403.77</v>
          </cell>
          <cell r="E581">
            <v>916879.81</v>
          </cell>
        </row>
        <row r="582">
          <cell r="B582">
            <v>680500</v>
          </cell>
          <cell r="C582" t="str">
            <v>Other income - PH</v>
          </cell>
          <cell r="E582">
            <v>-1288204.1000000001</v>
          </cell>
        </row>
        <row r="583">
          <cell r="B583">
            <v>680580</v>
          </cell>
          <cell r="C583" t="str">
            <v>Other income - (Pension)</v>
          </cell>
          <cell r="E583">
            <v>-51287.92</v>
          </cell>
        </row>
        <row r="584">
          <cell r="B584">
            <v>680590</v>
          </cell>
          <cell r="C584" t="str">
            <v>Other income - PH(NL)</v>
          </cell>
          <cell r="D584">
            <v>-10127541.279999999</v>
          </cell>
          <cell r="E584">
            <v>-78565280.799999997</v>
          </cell>
        </row>
        <row r="585">
          <cell r="B585">
            <v>680595</v>
          </cell>
          <cell r="C585" t="str">
            <v>Interest Inc-Loan agst Pol(NL)</v>
          </cell>
          <cell r="D585">
            <v>-1379162.91</v>
          </cell>
          <cell r="E585">
            <v>-12274216.810000001</v>
          </cell>
        </row>
        <row r="586">
          <cell r="B586">
            <v>680600</v>
          </cell>
          <cell r="C586" t="str">
            <v>Short/(Excess) Remittance</v>
          </cell>
          <cell r="D586">
            <v>13037.34</v>
          </cell>
          <cell r="E586">
            <v>231204.53</v>
          </cell>
        </row>
        <row r="587">
          <cell r="B587">
            <v>680900</v>
          </cell>
          <cell r="C587" t="str">
            <v>Interest on Premium</v>
          </cell>
          <cell r="D587">
            <v>-10022.67</v>
          </cell>
          <cell r="E587">
            <v>-265935.21999999997</v>
          </cell>
        </row>
        <row r="588">
          <cell r="B588">
            <v>680901</v>
          </cell>
          <cell r="C588" t="str">
            <v>PH - Notional Income/Expense</v>
          </cell>
          <cell r="D588">
            <v>-913136.99</v>
          </cell>
          <cell r="E588">
            <v>2063766.98</v>
          </cell>
        </row>
        <row r="589">
          <cell r="B589">
            <v>680902</v>
          </cell>
          <cell r="C589" t="str">
            <v>S. TAX PROVISION WRITEBACK</v>
          </cell>
          <cell r="D589">
            <v>-1074090.6100000001</v>
          </cell>
          <cell r="E589">
            <v>-102137422.36</v>
          </cell>
        </row>
        <row r="590">
          <cell r="B590">
            <v>800200</v>
          </cell>
          <cell r="C590" t="str">
            <v>Basic Salary</v>
          </cell>
          <cell r="D590">
            <v>118188432</v>
          </cell>
          <cell r="E590">
            <v>835099625</v>
          </cell>
        </row>
        <row r="591">
          <cell r="B591">
            <v>800300</v>
          </cell>
          <cell r="C591" t="str">
            <v>House Rent Allowance</v>
          </cell>
          <cell r="D591">
            <v>50872814</v>
          </cell>
          <cell r="E591">
            <v>358354619</v>
          </cell>
        </row>
        <row r="592">
          <cell r="B592">
            <v>800400</v>
          </cell>
          <cell r="C592" t="str">
            <v>Special Allowance</v>
          </cell>
          <cell r="D592">
            <v>132123356</v>
          </cell>
          <cell r="E592">
            <v>931427319</v>
          </cell>
        </row>
        <row r="593">
          <cell r="B593">
            <v>800500</v>
          </cell>
          <cell r="C593" t="str">
            <v>Conveyance Allowance</v>
          </cell>
          <cell r="D593">
            <v>9901099</v>
          </cell>
          <cell r="E593">
            <v>71193969</v>
          </cell>
        </row>
        <row r="594">
          <cell r="B594">
            <v>800600</v>
          </cell>
          <cell r="C594" t="str">
            <v>Education Allowance</v>
          </cell>
          <cell r="D594">
            <v>918478</v>
          </cell>
          <cell r="E594">
            <v>6547096</v>
          </cell>
        </row>
        <row r="595">
          <cell r="B595">
            <v>800700</v>
          </cell>
          <cell r="C595" t="str">
            <v>Medical - Reimbursement</v>
          </cell>
          <cell r="D595">
            <v>9938543</v>
          </cell>
          <cell r="E595">
            <v>91571518</v>
          </cell>
        </row>
        <row r="596">
          <cell r="B596">
            <v>800800</v>
          </cell>
          <cell r="C596" t="str">
            <v>LTA</v>
          </cell>
          <cell r="D596">
            <v>2768079</v>
          </cell>
          <cell r="E596">
            <v>22292300</v>
          </cell>
        </row>
        <row r="597">
          <cell r="B597">
            <v>800900</v>
          </cell>
          <cell r="C597" t="str">
            <v>Uniform Allowance</v>
          </cell>
          <cell r="D597">
            <v>6000</v>
          </cell>
          <cell r="E597">
            <v>48000</v>
          </cell>
        </row>
        <row r="598">
          <cell r="B598">
            <v>801000</v>
          </cell>
          <cell r="C598" t="str">
            <v>Performance Bonus</v>
          </cell>
          <cell r="D598">
            <v>37584742</v>
          </cell>
          <cell r="E598">
            <v>240648103</v>
          </cell>
        </row>
        <row r="599">
          <cell r="B599">
            <v>801001</v>
          </cell>
          <cell r="C599" t="str">
            <v>Study Incentives</v>
          </cell>
          <cell r="D599">
            <v>21708</v>
          </cell>
          <cell r="E599">
            <v>67156</v>
          </cell>
        </row>
        <row r="600">
          <cell r="B600">
            <v>801400</v>
          </cell>
          <cell r="C600" t="str">
            <v>Other- allowances</v>
          </cell>
          <cell r="D600">
            <v>-1612</v>
          </cell>
          <cell r="E600">
            <v>14302</v>
          </cell>
        </row>
        <row r="601">
          <cell r="B601">
            <v>801401</v>
          </cell>
          <cell r="C601" t="str">
            <v>Severance Allowance</v>
          </cell>
          <cell r="D601">
            <v>2516667</v>
          </cell>
          <cell r="E601">
            <v>3033334</v>
          </cell>
        </row>
        <row r="602">
          <cell r="B602">
            <v>801500</v>
          </cell>
          <cell r="C602" t="str">
            <v>Co's contri. to Provident Fund</v>
          </cell>
          <cell r="D602">
            <v>7883287</v>
          </cell>
          <cell r="E602">
            <v>53837950</v>
          </cell>
        </row>
        <row r="603">
          <cell r="B603">
            <v>801501</v>
          </cell>
          <cell r="C603" t="str">
            <v>PF 10 -Pension Contrib 8.33%</v>
          </cell>
          <cell r="D603">
            <v>6592292</v>
          </cell>
          <cell r="E603">
            <v>46439519</v>
          </cell>
        </row>
        <row r="604">
          <cell r="B604">
            <v>801502</v>
          </cell>
          <cell r="C604" t="str">
            <v>PF 2 - Admin Charges @ 1.10%</v>
          </cell>
          <cell r="D604">
            <v>216296</v>
          </cell>
          <cell r="E604">
            <v>9227902</v>
          </cell>
        </row>
        <row r="605">
          <cell r="B605">
            <v>801503</v>
          </cell>
          <cell r="C605" t="str">
            <v>PF 21 - EDLI Contrib @ 0.5%</v>
          </cell>
          <cell r="D605">
            <v>92910</v>
          </cell>
          <cell r="E605">
            <v>3089932</v>
          </cell>
        </row>
        <row r="606">
          <cell r="B606">
            <v>801504</v>
          </cell>
          <cell r="C606" t="str">
            <v>PF 22 - EDLI Admin Charg@0.01%</v>
          </cell>
          <cell r="D606">
            <v>3960</v>
          </cell>
          <cell r="E606">
            <v>66214</v>
          </cell>
        </row>
        <row r="607">
          <cell r="B607">
            <v>801601</v>
          </cell>
          <cell r="C607" t="str">
            <v>Co's contn to Labour Welfare F</v>
          </cell>
          <cell r="E607">
            <v>15356</v>
          </cell>
        </row>
        <row r="608">
          <cell r="B608">
            <v>801700</v>
          </cell>
          <cell r="C608" t="str">
            <v>Co's contri. to Superann. Fund</v>
          </cell>
          <cell r="D608">
            <v>1188652</v>
          </cell>
          <cell r="E608">
            <v>8920465</v>
          </cell>
        </row>
        <row r="609">
          <cell r="B609">
            <v>801800</v>
          </cell>
          <cell r="C609" t="str">
            <v>Co's contri. to Grp. Med. Ins.</v>
          </cell>
          <cell r="D609">
            <v>6853637</v>
          </cell>
          <cell r="E609">
            <v>51830178</v>
          </cell>
        </row>
        <row r="610">
          <cell r="B610">
            <v>801801</v>
          </cell>
          <cell r="C610" t="str">
            <v>Co's contri. to Grp. Term Ins.</v>
          </cell>
          <cell r="D610">
            <v>1416262</v>
          </cell>
          <cell r="E610">
            <v>15728120</v>
          </cell>
        </row>
        <row r="611">
          <cell r="B611">
            <v>801900</v>
          </cell>
          <cell r="C611" t="str">
            <v>Co's contri. to Gratuity fund</v>
          </cell>
          <cell r="D611">
            <v>3134750</v>
          </cell>
          <cell r="E611">
            <v>31443509</v>
          </cell>
        </row>
        <row r="612">
          <cell r="B612">
            <v>802000</v>
          </cell>
          <cell r="C612" t="str">
            <v>Leave Encashment</v>
          </cell>
          <cell r="D612">
            <v>22803699</v>
          </cell>
          <cell r="E612">
            <v>133728699</v>
          </cell>
        </row>
        <row r="613">
          <cell r="B613">
            <v>802100</v>
          </cell>
          <cell r="C613" t="str">
            <v>Notice Pay</v>
          </cell>
          <cell r="D613">
            <v>-1706487</v>
          </cell>
          <cell r="E613">
            <v>-8954662</v>
          </cell>
        </row>
        <row r="614">
          <cell r="B614">
            <v>802400</v>
          </cell>
          <cell r="C614" t="str">
            <v>Stipend paid to Trainees</v>
          </cell>
          <cell r="D614">
            <v>-241476</v>
          </cell>
          <cell r="E614">
            <v>1418964</v>
          </cell>
        </row>
        <row r="615">
          <cell r="B615">
            <v>805000</v>
          </cell>
          <cell r="C615" t="str">
            <v>Incentive to Agency Managers</v>
          </cell>
          <cell r="D615">
            <v>38688268.450000003</v>
          </cell>
          <cell r="E615">
            <v>295625739.24000001</v>
          </cell>
        </row>
        <row r="616">
          <cell r="B616">
            <v>805001</v>
          </cell>
          <cell r="C616" t="str">
            <v>Agency Managers Renewal Bonus</v>
          </cell>
          <cell r="D616">
            <v>-421132.96</v>
          </cell>
          <cell r="E616">
            <v>-1788464.27</v>
          </cell>
        </row>
        <row r="617">
          <cell r="B617">
            <v>805002</v>
          </cell>
          <cell r="C617" t="str">
            <v>AM - Competition</v>
          </cell>
          <cell r="D617">
            <v>6627294.6200000001</v>
          </cell>
          <cell r="E617">
            <v>40804972.829999998</v>
          </cell>
        </row>
        <row r="618">
          <cell r="B618">
            <v>805100</v>
          </cell>
          <cell r="C618" t="str">
            <v>Incentives to Branch Managers</v>
          </cell>
          <cell r="D618">
            <v>5510738.6500000004</v>
          </cell>
          <cell r="E618">
            <v>30844542.109999999</v>
          </cell>
        </row>
        <row r="619">
          <cell r="B619">
            <v>805101</v>
          </cell>
          <cell r="C619" t="str">
            <v>Branch Managers Renewal Bonus</v>
          </cell>
          <cell r="D619">
            <v>803.63</v>
          </cell>
          <cell r="E619">
            <v>2243.17</v>
          </cell>
        </row>
        <row r="620">
          <cell r="B620">
            <v>805200</v>
          </cell>
          <cell r="C620" t="str">
            <v>Mktg Incentive to Employees</v>
          </cell>
          <cell r="D620">
            <v>-6066078.870000001</v>
          </cell>
          <cell r="E620">
            <v>46510871.230000004</v>
          </cell>
        </row>
        <row r="621">
          <cell r="B621">
            <v>807000</v>
          </cell>
          <cell r="C621" t="str">
            <v>Retainership Fees</v>
          </cell>
          <cell r="D621">
            <v>811202</v>
          </cell>
          <cell r="E621">
            <v>7082058</v>
          </cell>
        </row>
        <row r="622">
          <cell r="B622">
            <v>808000</v>
          </cell>
          <cell r="C622" t="str">
            <v>Staff Welfare - Others</v>
          </cell>
          <cell r="D622">
            <v>5591734.5999999996</v>
          </cell>
          <cell r="E622">
            <v>31595701.109999999</v>
          </cell>
        </row>
        <row r="623">
          <cell r="B623">
            <v>808001</v>
          </cell>
          <cell r="C623" t="str">
            <v>Staff Welfare - FBT Exempt</v>
          </cell>
          <cell r="D623">
            <v>5149618.5</v>
          </cell>
          <cell r="E623">
            <v>37126555.75</v>
          </cell>
        </row>
        <row r="624">
          <cell r="B624">
            <v>810101</v>
          </cell>
          <cell r="C624" t="str">
            <v>Vehicle-Petrol &amp; Maint. Reimb</v>
          </cell>
          <cell r="D624">
            <v>1968652</v>
          </cell>
          <cell r="E624">
            <v>19498697</v>
          </cell>
        </row>
        <row r="625">
          <cell r="B625">
            <v>810200</v>
          </cell>
          <cell r="C625" t="str">
            <v>Drivers Salary /Reimbursement</v>
          </cell>
          <cell r="D625">
            <v>469466</v>
          </cell>
          <cell r="E625">
            <v>3752929</v>
          </cell>
        </row>
        <row r="626">
          <cell r="B626">
            <v>810400</v>
          </cell>
          <cell r="C626" t="str">
            <v>Vehicle Insurance</v>
          </cell>
          <cell r="D626">
            <v>107330</v>
          </cell>
          <cell r="E626">
            <v>1169251</v>
          </cell>
        </row>
        <row r="627">
          <cell r="B627">
            <v>810900</v>
          </cell>
          <cell r="C627" t="str">
            <v>Travel-Foreign-Employees</v>
          </cell>
          <cell r="D627">
            <v>39343</v>
          </cell>
          <cell r="E627">
            <v>889198</v>
          </cell>
        </row>
        <row r="628">
          <cell r="B628">
            <v>810901</v>
          </cell>
          <cell r="C628" t="str">
            <v>Travel - Foreign - L &amp; B - Emp</v>
          </cell>
          <cell r="D628">
            <v>328260</v>
          </cell>
          <cell r="E628">
            <v>602711</v>
          </cell>
        </row>
        <row r="629">
          <cell r="B629">
            <v>810902</v>
          </cell>
          <cell r="C629" t="str">
            <v>Travel - Foreign-L &amp; B-Others</v>
          </cell>
          <cell r="E629">
            <v>25822</v>
          </cell>
        </row>
        <row r="630">
          <cell r="B630">
            <v>810903</v>
          </cell>
          <cell r="C630" t="str">
            <v>Travel - Foreign - Others</v>
          </cell>
          <cell r="D630">
            <v>4601</v>
          </cell>
          <cell r="E630">
            <v>135005</v>
          </cell>
        </row>
        <row r="631">
          <cell r="B631">
            <v>811300</v>
          </cell>
          <cell r="C631" t="str">
            <v>Travel Inland - Employees</v>
          </cell>
          <cell r="D631">
            <v>6999329</v>
          </cell>
          <cell r="E631">
            <v>53213152</v>
          </cell>
        </row>
        <row r="632">
          <cell r="B632">
            <v>811301</v>
          </cell>
          <cell r="C632" t="str">
            <v>Travel - Inland - L &amp; B - Emp</v>
          </cell>
          <cell r="D632">
            <v>3674468</v>
          </cell>
          <cell r="E632">
            <v>18894336</v>
          </cell>
        </row>
        <row r="633">
          <cell r="B633">
            <v>811302</v>
          </cell>
          <cell r="C633" t="str">
            <v>Travel Inland - Others</v>
          </cell>
          <cell r="D633">
            <v>34135</v>
          </cell>
          <cell r="E633">
            <v>-1033124</v>
          </cell>
        </row>
        <row r="634">
          <cell r="B634">
            <v>811303</v>
          </cell>
          <cell r="C634" t="str">
            <v>Travel Inland - L &amp; B - Others</v>
          </cell>
          <cell r="E634">
            <v>-1313739</v>
          </cell>
        </row>
        <row r="635">
          <cell r="B635">
            <v>811700</v>
          </cell>
          <cell r="C635" t="str">
            <v>Local Conveyance</v>
          </cell>
          <cell r="D635">
            <v>3408810.5</v>
          </cell>
          <cell r="E635">
            <v>21323548.52</v>
          </cell>
        </row>
        <row r="636">
          <cell r="B636">
            <v>811703</v>
          </cell>
          <cell r="C636" t="str">
            <v>Local Conveyance UMs-07-08</v>
          </cell>
          <cell r="D636">
            <v>750</v>
          </cell>
          <cell r="E636">
            <v>2067158</v>
          </cell>
        </row>
        <row r="637">
          <cell r="B637">
            <v>811704</v>
          </cell>
          <cell r="C637" t="str">
            <v>Local Convey. Branch Managers</v>
          </cell>
          <cell r="E637">
            <v>10327</v>
          </cell>
        </row>
        <row r="638">
          <cell r="B638">
            <v>812000</v>
          </cell>
          <cell r="C638" t="str">
            <v>Shifting Exps - Others</v>
          </cell>
          <cell r="D638">
            <v>0</v>
          </cell>
          <cell r="E638">
            <v>3042029</v>
          </cell>
        </row>
        <row r="639">
          <cell r="B639">
            <v>812001</v>
          </cell>
          <cell r="C639" t="str">
            <v>Shifting Exp - Travel</v>
          </cell>
          <cell r="D639">
            <v>173105</v>
          </cell>
          <cell r="E639">
            <v>943413</v>
          </cell>
        </row>
        <row r="640">
          <cell r="B640">
            <v>812002</v>
          </cell>
          <cell r="C640" t="str">
            <v>Shifting Exp - L &amp; B</v>
          </cell>
          <cell r="D640">
            <v>324184</v>
          </cell>
          <cell r="E640">
            <v>2305883</v>
          </cell>
        </row>
        <row r="641">
          <cell r="B641">
            <v>820100</v>
          </cell>
          <cell r="C641" t="str">
            <v>Company Premises Rent</v>
          </cell>
          <cell r="D641">
            <v>40173571.390000001</v>
          </cell>
          <cell r="E641">
            <v>272905558.65999997</v>
          </cell>
        </row>
        <row r="642">
          <cell r="B642">
            <v>820101</v>
          </cell>
          <cell r="C642" t="str">
            <v>Company Premises - other Exp.</v>
          </cell>
          <cell r="D642">
            <v>1426104</v>
          </cell>
          <cell r="E642">
            <v>19488646</v>
          </cell>
        </row>
        <row r="643">
          <cell r="B643">
            <v>820102</v>
          </cell>
          <cell r="C643" t="str">
            <v>Company Premises Hire charges</v>
          </cell>
          <cell r="D643">
            <v>5397106</v>
          </cell>
          <cell r="E643">
            <v>32758128</v>
          </cell>
        </row>
        <row r="644">
          <cell r="B644">
            <v>820103</v>
          </cell>
          <cell r="C644" t="str">
            <v>Company Premise Parking charge</v>
          </cell>
          <cell r="D644">
            <v>188625</v>
          </cell>
          <cell r="E644">
            <v>1490798</v>
          </cell>
        </row>
        <row r="645">
          <cell r="B645">
            <v>820200</v>
          </cell>
          <cell r="C645" t="str">
            <v>Company Flats - Rent</v>
          </cell>
          <cell r="D645">
            <v>401000</v>
          </cell>
          <cell r="E645">
            <v>4467807</v>
          </cell>
        </row>
        <row r="646">
          <cell r="B646">
            <v>820201</v>
          </cell>
          <cell r="C646" t="str">
            <v>Company Flats Other Expenses</v>
          </cell>
          <cell r="E646">
            <v>75352</v>
          </cell>
        </row>
        <row r="647">
          <cell r="B647">
            <v>820300</v>
          </cell>
          <cell r="C647" t="str">
            <v>Rent Office Equipment</v>
          </cell>
          <cell r="D647">
            <v>65310</v>
          </cell>
          <cell r="E647">
            <v>286978.75</v>
          </cell>
        </row>
        <row r="648">
          <cell r="B648">
            <v>820301</v>
          </cell>
          <cell r="C648" t="str">
            <v>Rent - F&amp;F  &amp; Others</v>
          </cell>
          <cell r="D648">
            <v>2845319.06</v>
          </cell>
          <cell r="E648">
            <v>13550454.460000001</v>
          </cell>
        </row>
        <row r="649">
          <cell r="B649">
            <v>820302</v>
          </cell>
          <cell r="C649" t="str">
            <v>Rent - IT Equipments</v>
          </cell>
          <cell r="D649">
            <v>4418478.5299999993</v>
          </cell>
          <cell r="E649">
            <v>24500748.949999999</v>
          </cell>
        </row>
        <row r="650">
          <cell r="B650">
            <v>821600</v>
          </cell>
          <cell r="C650" t="str">
            <v>License, local tax &amp; other fee</v>
          </cell>
          <cell r="D650">
            <v>1586317</v>
          </cell>
          <cell r="E650">
            <v>14089150</v>
          </cell>
        </row>
        <row r="651">
          <cell r="B651">
            <v>821601</v>
          </cell>
          <cell r="C651" t="str">
            <v>Rates &amp; Taxes - SH</v>
          </cell>
          <cell r="D651">
            <v>750743</v>
          </cell>
          <cell r="E651">
            <v>4700743</v>
          </cell>
        </row>
        <row r="652">
          <cell r="B652">
            <v>821610</v>
          </cell>
          <cell r="C652" t="str">
            <v>Profession tax-Company</v>
          </cell>
          <cell r="D652">
            <v>10396</v>
          </cell>
          <cell r="E652">
            <v>317361</v>
          </cell>
        </row>
        <row r="653">
          <cell r="B653">
            <v>821700</v>
          </cell>
          <cell r="C653" t="str">
            <v>Electricity Charges</v>
          </cell>
          <cell r="D653">
            <v>12831694.189999999</v>
          </cell>
          <cell r="E653">
            <v>92950375.040000007</v>
          </cell>
        </row>
        <row r="654">
          <cell r="B654">
            <v>821701</v>
          </cell>
          <cell r="C654" t="str">
            <v>Elect Charge - Late Pmt Fees</v>
          </cell>
          <cell r="D654">
            <v>34146</v>
          </cell>
          <cell r="E654">
            <v>79660</v>
          </cell>
        </row>
        <row r="655">
          <cell r="B655">
            <v>830100</v>
          </cell>
          <cell r="C655" t="str">
            <v>Office Premises(R&amp;M)</v>
          </cell>
          <cell r="D655">
            <v>1347594.98</v>
          </cell>
          <cell r="E655">
            <v>8871379.8100000005</v>
          </cell>
        </row>
        <row r="656">
          <cell r="B656">
            <v>830200</v>
          </cell>
          <cell r="C656" t="str">
            <v>R&amp;M  Company Flats</v>
          </cell>
          <cell r="E656">
            <v>45485</v>
          </cell>
        </row>
        <row r="657">
          <cell r="B657">
            <v>830300</v>
          </cell>
          <cell r="C657" t="str">
            <v>R&amp;M  Computers</v>
          </cell>
          <cell r="D657">
            <v>2196588</v>
          </cell>
          <cell r="E657">
            <v>9879303</v>
          </cell>
        </row>
        <row r="658">
          <cell r="B658">
            <v>830500</v>
          </cell>
          <cell r="C658" t="str">
            <v>R&amp;M  Furniture &amp; Fixture</v>
          </cell>
          <cell r="D658">
            <v>169714</v>
          </cell>
          <cell r="E658">
            <v>1468340</v>
          </cell>
        </row>
        <row r="659">
          <cell r="B659">
            <v>830600</v>
          </cell>
          <cell r="C659" t="str">
            <v>R&amp;M  Office Equipment</v>
          </cell>
          <cell r="D659">
            <v>777072</v>
          </cell>
          <cell r="E659">
            <v>6570346</v>
          </cell>
        </row>
        <row r="660">
          <cell r="B660">
            <v>830800</v>
          </cell>
          <cell r="C660" t="str">
            <v>Office Upkeep Expenses</v>
          </cell>
          <cell r="D660">
            <v>2167109</v>
          </cell>
          <cell r="E660">
            <v>13684901.390000001</v>
          </cell>
        </row>
        <row r="661">
          <cell r="B661">
            <v>830801</v>
          </cell>
          <cell r="C661" t="str">
            <v>File Maintenance Charges</v>
          </cell>
          <cell r="D661">
            <v>273251</v>
          </cell>
          <cell r="E661">
            <v>2811340</v>
          </cell>
        </row>
        <row r="662">
          <cell r="B662">
            <v>830802</v>
          </cell>
          <cell r="C662" t="str">
            <v>Office Security Expenses</v>
          </cell>
          <cell r="D662">
            <v>3912434</v>
          </cell>
          <cell r="E662">
            <v>29405493</v>
          </cell>
        </row>
        <row r="663">
          <cell r="B663">
            <v>830803</v>
          </cell>
          <cell r="C663" t="str">
            <v>Office Housekeeping</v>
          </cell>
          <cell r="D663">
            <v>2676253</v>
          </cell>
          <cell r="E663">
            <v>19966137.5</v>
          </cell>
        </row>
        <row r="664">
          <cell r="B664">
            <v>840100</v>
          </cell>
          <cell r="C664" t="str">
            <v>General Stationery</v>
          </cell>
          <cell r="D664">
            <v>5128726.1500000004</v>
          </cell>
          <cell r="E664">
            <v>37033056.57</v>
          </cell>
        </row>
        <row r="665">
          <cell r="B665">
            <v>840110</v>
          </cell>
          <cell r="C665" t="str">
            <v>Printing Stationery - IT costs</v>
          </cell>
          <cell r="D665">
            <v>2619561</v>
          </cell>
          <cell r="E665">
            <v>13985412.800000001</v>
          </cell>
        </row>
        <row r="666">
          <cell r="B666">
            <v>840300</v>
          </cell>
          <cell r="C666" t="str">
            <v>Printed Forms-General Printing</v>
          </cell>
          <cell r="D666">
            <v>8926080</v>
          </cell>
          <cell r="E666">
            <v>69233843</v>
          </cell>
        </row>
        <row r="667">
          <cell r="B667">
            <v>840301</v>
          </cell>
          <cell r="C667" t="str">
            <v>Prntd Forms-Sales Mtrl &amp; Broch</v>
          </cell>
          <cell r="D667">
            <v>1150</v>
          </cell>
          <cell r="E667">
            <v>222820</v>
          </cell>
        </row>
        <row r="668">
          <cell r="B668">
            <v>840302</v>
          </cell>
          <cell r="C668" t="str">
            <v>Printed Forms-Pol Issue Prtg</v>
          </cell>
          <cell r="D668">
            <v>85391</v>
          </cell>
          <cell r="E668">
            <v>320600</v>
          </cell>
        </row>
        <row r="669">
          <cell r="B669">
            <v>840303</v>
          </cell>
          <cell r="C669" t="str">
            <v>Printed Forms-Bulletins</v>
          </cell>
          <cell r="D669">
            <v>42350</v>
          </cell>
          <cell r="E669">
            <v>485520</v>
          </cell>
        </row>
        <row r="670">
          <cell r="B670">
            <v>840400</v>
          </cell>
          <cell r="C670" t="str">
            <v>Revenue Stamp</v>
          </cell>
          <cell r="D670">
            <v>119614.5</v>
          </cell>
          <cell r="E670">
            <v>828485.5</v>
          </cell>
        </row>
        <row r="671">
          <cell r="B671">
            <v>850300</v>
          </cell>
          <cell r="C671" t="str">
            <v>Courier &amp; Postage Charges</v>
          </cell>
          <cell r="D671">
            <v>11479236</v>
          </cell>
          <cell r="E671">
            <v>71438027.069999993</v>
          </cell>
        </row>
        <row r="672">
          <cell r="B672">
            <v>850400</v>
          </cell>
          <cell r="C672" t="str">
            <v>Telephone Expenses - Office</v>
          </cell>
          <cell r="D672">
            <v>10083428.75</v>
          </cell>
          <cell r="E672">
            <v>69293882.120000005</v>
          </cell>
        </row>
        <row r="673">
          <cell r="B673">
            <v>850401</v>
          </cell>
          <cell r="C673" t="str">
            <v>Lease Line Expenses</v>
          </cell>
          <cell r="D673">
            <v>4872365.8</v>
          </cell>
          <cell r="E673">
            <v>42425055.799999997</v>
          </cell>
        </row>
        <row r="674">
          <cell r="B674">
            <v>850402</v>
          </cell>
          <cell r="C674" t="str">
            <v>Tele Exp - Office Late Pmt Fee</v>
          </cell>
          <cell r="D674">
            <v>41524</v>
          </cell>
          <cell r="E674">
            <v>126191</v>
          </cell>
        </row>
        <row r="675">
          <cell r="B675">
            <v>850500</v>
          </cell>
          <cell r="C675" t="str">
            <v>Telephone &amp; Elect. - Residence</v>
          </cell>
          <cell r="D675">
            <v>81608</v>
          </cell>
          <cell r="E675">
            <v>468462</v>
          </cell>
        </row>
        <row r="676">
          <cell r="B676">
            <v>850700</v>
          </cell>
          <cell r="C676" t="str">
            <v>Mobile Phone Expenses</v>
          </cell>
          <cell r="D676">
            <v>3357306</v>
          </cell>
          <cell r="E676">
            <v>25052170</v>
          </cell>
        </row>
        <row r="677">
          <cell r="B677">
            <v>850701</v>
          </cell>
          <cell r="C677" t="str">
            <v>Mobile Phone (Unit Managers)</v>
          </cell>
          <cell r="D677">
            <v>750</v>
          </cell>
          <cell r="E677">
            <v>1076113</v>
          </cell>
        </row>
        <row r="678">
          <cell r="B678">
            <v>850900</v>
          </cell>
          <cell r="C678" t="str">
            <v>Membership Fees</v>
          </cell>
          <cell r="D678">
            <v>66440</v>
          </cell>
          <cell r="E678">
            <v>2339893</v>
          </cell>
        </row>
        <row r="679">
          <cell r="B679">
            <v>860100</v>
          </cell>
          <cell r="C679" t="str">
            <v>Books/Newspapers/Magazines</v>
          </cell>
          <cell r="D679">
            <v>1112062.5</v>
          </cell>
          <cell r="E679">
            <v>3865826.75</v>
          </cell>
        </row>
        <row r="680">
          <cell r="B680">
            <v>870100</v>
          </cell>
          <cell r="C680" t="str">
            <v>Internal Audit Fees</v>
          </cell>
          <cell r="D680">
            <v>399129</v>
          </cell>
          <cell r="E680">
            <v>3734279</v>
          </cell>
        </row>
        <row r="681">
          <cell r="B681">
            <v>870101</v>
          </cell>
          <cell r="C681" t="str">
            <v>Out of Pocket Exp-Internal Aud</v>
          </cell>
          <cell r="D681">
            <v>231727</v>
          </cell>
          <cell r="E681">
            <v>461100</v>
          </cell>
        </row>
        <row r="682">
          <cell r="B682">
            <v>870200</v>
          </cell>
          <cell r="C682" t="str">
            <v>Statutory Audit Fees</v>
          </cell>
          <cell r="D682">
            <v>277000</v>
          </cell>
          <cell r="E682">
            <v>2202000</v>
          </cell>
        </row>
        <row r="683">
          <cell r="B683">
            <v>870600</v>
          </cell>
          <cell r="C683" t="str">
            <v>Management Service Matters</v>
          </cell>
          <cell r="D683">
            <v>133333.34</v>
          </cell>
          <cell r="E683">
            <v>1105992.67</v>
          </cell>
        </row>
        <row r="684">
          <cell r="B684">
            <v>870601</v>
          </cell>
          <cell r="C684" t="str">
            <v>Out of Pocket Exps-Stat Audito</v>
          </cell>
          <cell r="D684">
            <v>6746</v>
          </cell>
          <cell r="E684">
            <v>96173</v>
          </cell>
        </row>
        <row r="685">
          <cell r="B685">
            <v>870700</v>
          </cell>
          <cell r="C685" t="str">
            <v>Professional Fees</v>
          </cell>
          <cell r="D685">
            <v>9303892.4199999999</v>
          </cell>
          <cell r="E685">
            <v>43612563.420000002</v>
          </cell>
        </row>
        <row r="686">
          <cell r="B686">
            <v>870702</v>
          </cell>
          <cell r="C686" t="str">
            <v>Services on Contract - People</v>
          </cell>
          <cell r="D686">
            <v>8805827</v>
          </cell>
          <cell r="E686">
            <v>63603679</v>
          </cell>
        </row>
        <row r="687">
          <cell r="B687">
            <v>870704</v>
          </cell>
          <cell r="C687" t="str">
            <v>IT Professional Fees</v>
          </cell>
          <cell r="D687">
            <v>14509726</v>
          </cell>
          <cell r="E687">
            <v>67811633</v>
          </cell>
        </row>
        <row r="688">
          <cell r="B688">
            <v>870706</v>
          </cell>
          <cell r="C688" t="str">
            <v>Service on Contract - Process</v>
          </cell>
          <cell r="D688">
            <v>13594884</v>
          </cell>
          <cell r="E688">
            <v>59355452</v>
          </cell>
        </row>
        <row r="689">
          <cell r="B689">
            <v>870707</v>
          </cell>
          <cell r="C689" t="str">
            <v>Business Mentor Fees</v>
          </cell>
          <cell r="D689">
            <v>15757445.060000001</v>
          </cell>
          <cell r="E689">
            <v>56257314.310000002</v>
          </cell>
        </row>
        <row r="690">
          <cell r="B690">
            <v>880100</v>
          </cell>
          <cell r="C690" t="str">
            <v>Insurance</v>
          </cell>
          <cell r="D690">
            <v>174419</v>
          </cell>
          <cell r="E690">
            <v>1309250</v>
          </cell>
        </row>
        <row r="691">
          <cell r="B691">
            <v>880110</v>
          </cell>
          <cell r="C691" t="str">
            <v>Hire Charges-IT Equiments</v>
          </cell>
          <cell r="D691">
            <v>463930</v>
          </cell>
          <cell r="E691">
            <v>3701361</v>
          </cell>
        </row>
        <row r="692">
          <cell r="B692">
            <v>890300</v>
          </cell>
          <cell r="C692" t="str">
            <v>Depn  Leasehold Improvement</v>
          </cell>
          <cell r="D692">
            <v>4547301.92</v>
          </cell>
          <cell r="E692">
            <v>37593932.240000002</v>
          </cell>
        </row>
        <row r="693">
          <cell r="B693">
            <v>890500</v>
          </cell>
          <cell r="C693" t="str">
            <v>Depn  Furniture &amp; Fittings</v>
          </cell>
          <cell r="D693">
            <v>1501977.93</v>
          </cell>
          <cell r="E693">
            <v>13017731.529999999</v>
          </cell>
        </row>
        <row r="694">
          <cell r="B694">
            <v>890600</v>
          </cell>
          <cell r="C694" t="str">
            <v>DepnInformation Tech Equpment</v>
          </cell>
          <cell r="D694">
            <v>16472007.529999999</v>
          </cell>
          <cell r="E694">
            <v>133141245.73999999</v>
          </cell>
        </row>
        <row r="695">
          <cell r="B695">
            <v>890700</v>
          </cell>
          <cell r="C695" t="str">
            <v>Depreciation  Vehicles</v>
          </cell>
          <cell r="D695">
            <v>1568124.9</v>
          </cell>
          <cell r="E695">
            <v>11877357.76</v>
          </cell>
        </row>
        <row r="696">
          <cell r="B696">
            <v>890800</v>
          </cell>
          <cell r="C696" t="str">
            <v>Depn  Office Equipment</v>
          </cell>
          <cell r="D696">
            <v>2063207.55</v>
          </cell>
          <cell r="E696">
            <v>17859513.620000001</v>
          </cell>
        </row>
        <row r="697">
          <cell r="B697">
            <v>890900</v>
          </cell>
          <cell r="C697" t="str">
            <v>Depn Mobile Phones</v>
          </cell>
          <cell r="D697">
            <v>49720.17</v>
          </cell>
          <cell r="E697">
            <v>457611.68</v>
          </cell>
        </row>
        <row r="698">
          <cell r="B698">
            <v>900100</v>
          </cell>
          <cell r="C698" t="str">
            <v>Channel Sales Promotion Cost</v>
          </cell>
          <cell r="D698">
            <v>2031815</v>
          </cell>
          <cell r="E698">
            <v>14733360</v>
          </cell>
        </row>
        <row r="699">
          <cell r="B699">
            <v>900500</v>
          </cell>
          <cell r="C699" t="str">
            <v>A&amp;P-Media-Newspaper-General</v>
          </cell>
          <cell r="D699">
            <v>208768</v>
          </cell>
          <cell r="E699">
            <v>4215829</v>
          </cell>
        </row>
        <row r="700">
          <cell r="B700">
            <v>900900</v>
          </cell>
          <cell r="C700" t="str">
            <v>A&amp;P-Media-MagazineGeneral</v>
          </cell>
          <cell r="D700">
            <v>416840</v>
          </cell>
          <cell r="E700">
            <v>2301334</v>
          </cell>
        </row>
        <row r="701">
          <cell r="B701">
            <v>901000</v>
          </cell>
          <cell r="C701" t="str">
            <v>A&amp;P-Media-TV</v>
          </cell>
          <cell r="D701">
            <v>37517673</v>
          </cell>
          <cell r="E701">
            <v>105759500</v>
          </cell>
        </row>
        <row r="702">
          <cell r="B702">
            <v>901100</v>
          </cell>
          <cell r="C702" t="str">
            <v>A&amp;P-Media-Outdoor</v>
          </cell>
          <cell r="D702">
            <v>15968090</v>
          </cell>
          <cell r="E702">
            <v>59115180</v>
          </cell>
        </row>
        <row r="703">
          <cell r="B703">
            <v>901300</v>
          </cell>
          <cell r="C703" t="str">
            <v>A&amp;P-Media-Others</v>
          </cell>
          <cell r="D703">
            <v>1048672</v>
          </cell>
          <cell r="E703">
            <v>9498076</v>
          </cell>
        </row>
        <row r="704">
          <cell r="B704">
            <v>902000</v>
          </cell>
          <cell r="C704" t="str">
            <v>A&amp;P-Prod. Exp - Print</v>
          </cell>
          <cell r="D704">
            <v>-20247</v>
          </cell>
          <cell r="E704">
            <v>8744046</v>
          </cell>
        </row>
        <row r="705">
          <cell r="B705">
            <v>902100</v>
          </cell>
          <cell r="C705" t="str">
            <v>A&amp;P-Prod. Exp - TV</v>
          </cell>
          <cell r="D705">
            <v>880650</v>
          </cell>
          <cell r="E705">
            <v>30171045</v>
          </cell>
        </row>
        <row r="706">
          <cell r="B706">
            <v>902300</v>
          </cell>
          <cell r="C706" t="str">
            <v>A&amp;P-Prod. Exp - outdoor</v>
          </cell>
          <cell r="D706">
            <v>734712</v>
          </cell>
          <cell r="E706">
            <v>16196795</v>
          </cell>
        </row>
        <row r="707">
          <cell r="B707">
            <v>902400</v>
          </cell>
          <cell r="C707" t="str">
            <v>A&amp;P-Prod. Exp - others</v>
          </cell>
          <cell r="D707">
            <v>401688</v>
          </cell>
          <cell r="E707">
            <v>2756842</v>
          </cell>
        </row>
        <row r="708">
          <cell r="B708">
            <v>903000</v>
          </cell>
          <cell r="C708" t="str">
            <v>A&amp;P-Conferences</v>
          </cell>
          <cell r="D708">
            <v>2674427</v>
          </cell>
          <cell r="E708">
            <v>24540799</v>
          </cell>
        </row>
        <row r="709">
          <cell r="B709">
            <v>903201</v>
          </cell>
          <cell r="C709" t="str">
            <v>A&amp;P-Sponsorship with ST</v>
          </cell>
          <cell r="D709">
            <v>2955730</v>
          </cell>
          <cell r="E709">
            <v>7026858</v>
          </cell>
        </row>
        <row r="710">
          <cell r="B710">
            <v>903300</v>
          </cell>
          <cell r="C710" t="str">
            <v>A&amp;P-Market Research</v>
          </cell>
          <cell r="D710">
            <v>-712413</v>
          </cell>
          <cell r="E710">
            <v>4454278.25</v>
          </cell>
        </row>
        <row r="711">
          <cell r="B711">
            <v>903400</v>
          </cell>
          <cell r="C711" t="str">
            <v>A&amp;P-Publicity Material</v>
          </cell>
          <cell r="D711">
            <v>3420903</v>
          </cell>
          <cell r="E711">
            <v>25955901</v>
          </cell>
        </row>
        <row r="712">
          <cell r="B712">
            <v>903600</v>
          </cell>
          <cell r="C712" t="str">
            <v>A&amp;P-Internet</v>
          </cell>
          <cell r="D712">
            <v>140041</v>
          </cell>
          <cell r="E712">
            <v>290816</v>
          </cell>
        </row>
        <row r="713">
          <cell r="B713">
            <v>903800</v>
          </cell>
          <cell r="C713" t="str">
            <v>A&amp;P-P R Agency Fees</v>
          </cell>
          <cell r="D713">
            <v>175000</v>
          </cell>
          <cell r="E713">
            <v>1361240</v>
          </cell>
        </row>
        <row r="714">
          <cell r="B714">
            <v>903900</v>
          </cell>
          <cell r="C714" t="str">
            <v>A&amp;P-Advt. Agency Fees</v>
          </cell>
          <cell r="D714">
            <v>3637706</v>
          </cell>
          <cell r="E714">
            <v>19960790</v>
          </cell>
        </row>
        <row r="715">
          <cell r="B715">
            <v>909800</v>
          </cell>
          <cell r="C715" t="str">
            <v>Referral  Fees  5.5%-Alt Chann</v>
          </cell>
          <cell r="D715">
            <v>10827484</v>
          </cell>
          <cell r="E715">
            <v>52885816.119999997</v>
          </cell>
        </row>
        <row r="716">
          <cell r="B716">
            <v>909801</v>
          </cell>
          <cell r="C716" t="str">
            <v>Rural Referral - Bima Kavach Y</v>
          </cell>
          <cell r="D716">
            <v>85379</v>
          </cell>
          <cell r="E716">
            <v>1115224</v>
          </cell>
        </row>
        <row r="717">
          <cell r="B717">
            <v>909810</v>
          </cell>
          <cell r="C717" t="str">
            <v>Referral Fees to LeadGenerator</v>
          </cell>
          <cell r="D717">
            <v>6457214.3200000003</v>
          </cell>
          <cell r="E717">
            <v>26027605.039999999</v>
          </cell>
        </row>
        <row r="718">
          <cell r="B718">
            <v>909901</v>
          </cell>
          <cell r="C718" t="str">
            <v>A &amp; P - Channel Expenses</v>
          </cell>
          <cell r="D718">
            <v>150675714</v>
          </cell>
          <cell r="E718">
            <v>717711111.76999998</v>
          </cell>
        </row>
        <row r="719">
          <cell r="B719">
            <v>909903</v>
          </cell>
          <cell r="C719" t="str">
            <v>Alt.Chnnl-Contest/Club Benefit</v>
          </cell>
          <cell r="D719">
            <v>15738410</v>
          </cell>
          <cell r="E719">
            <v>120962352</v>
          </cell>
        </row>
        <row r="720">
          <cell r="B720">
            <v>909904</v>
          </cell>
          <cell r="C720" t="str">
            <v>Referral - Rural Busines</v>
          </cell>
          <cell r="D720">
            <v>31047</v>
          </cell>
          <cell r="E720">
            <v>-344146</v>
          </cell>
        </row>
        <row r="721">
          <cell r="B721">
            <v>909905</v>
          </cell>
          <cell r="C721" t="str">
            <v>Alt.Chnnl-Contest/Club - ST</v>
          </cell>
          <cell r="D721">
            <v>-6488</v>
          </cell>
          <cell r="E721">
            <v>-93621</v>
          </cell>
        </row>
        <row r="722">
          <cell r="B722">
            <v>909906</v>
          </cell>
          <cell r="C722" t="str">
            <v>Business Development Exp (BDM)</v>
          </cell>
          <cell r="D722">
            <v>2578785</v>
          </cell>
          <cell r="E722">
            <v>9750929</v>
          </cell>
        </row>
        <row r="723">
          <cell r="B723">
            <v>909907</v>
          </cell>
          <cell r="C723" t="str">
            <v>Business Development Exps (BP)</v>
          </cell>
          <cell r="D723">
            <v>368140</v>
          </cell>
          <cell r="E723">
            <v>1533140</v>
          </cell>
        </row>
        <row r="724">
          <cell r="B724">
            <v>910100</v>
          </cell>
          <cell r="C724" t="str">
            <v>Entertainment - Others</v>
          </cell>
          <cell r="D724">
            <v>161451</v>
          </cell>
          <cell r="E724">
            <v>2123269</v>
          </cell>
        </row>
        <row r="725">
          <cell r="B725">
            <v>910101</v>
          </cell>
          <cell r="C725" t="str">
            <v>Entertainment - F &amp; B</v>
          </cell>
          <cell r="D725">
            <v>397230</v>
          </cell>
          <cell r="E725">
            <v>3797033</v>
          </cell>
        </row>
        <row r="726">
          <cell r="B726">
            <v>910151</v>
          </cell>
          <cell r="C726" t="str">
            <v>Branch Inauguration Expenses</v>
          </cell>
          <cell r="D726">
            <v>26783</v>
          </cell>
          <cell r="E726">
            <v>1159089.5</v>
          </cell>
        </row>
        <row r="727">
          <cell r="B727">
            <v>910200</v>
          </cell>
          <cell r="C727" t="str">
            <v>Miscellaneous Expenses</v>
          </cell>
          <cell r="D727">
            <v>-1665191.18</v>
          </cell>
          <cell r="E727">
            <v>-4841461.92</v>
          </cell>
        </row>
        <row r="728">
          <cell r="B728">
            <v>910301</v>
          </cell>
          <cell r="C728" t="str">
            <v>Provision For Wealth Tax</v>
          </cell>
          <cell r="D728">
            <v>77083.34</v>
          </cell>
          <cell r="E728">
            <v>616666.67000000004</v>
          </cell>
        </row>
        <row r="729">
          <cell r="B729">
            <v>910310</v>
          </cell>
          <cell r="C729" t="str">
            <v>Provision for FBT</v>
          </cell>
          <cell r="D729">
            <v>7912768.6600000001</v>
          </cell>
          <cell r="E729">
            <v>51432996.329999998</v>
          </cell>
        </row>
        <row r="730">
          <cell r="B730">
            <v>920200</v>
          </cell>
          <cell r="C730" t="str">
            <v>Board Meeting Expenses</v>
          </cell>
          <cell r="D730">
            <v>80263</v>
          </cell>
          <cell r="E730">
            <v>423189</v>
          </cell>
        </row>
        <row r="731">
          <cell r="B731">
            <v>940100</v>
          </cell>
          <cell r="C731" t="str">
            <v>Joining Expenses</v>
          </cell>
          <cell r="D731">
            <v>3138845</v>
          </cell>
          <cell r="E731">
            <v>16292824</v>
          </cell>
        </row>
        <row r="732">
          <cell r="B732">
            <v>940200</v>
          </cell>
          <cell r="C732" t="str">
            <v>Recruitment Costs- Agency Fees</v>
          </cell>
          <cell r="D732">
            <v>8392612</v>
          </cell>
          <cell r="E732">
            <v>55694974</v>
          </cell>
        </row>
        <row r="733">
          <cell r="B733">
            <v>940201</v>
          </cell>
          <cell r="C733" t="str">
            <v>Recruitment Cost-AM-Agency Fee</v>
          </cell>
          <cell r="D733">
            <v>6230229</v>
          </cell>
          <cell r="E733">
            <v>50991998</v>
          </cell>
        </row>
        <row r="734">
          <cell r="B734">
            <v>940202</v>
          </cell>
          <cell r="C734" t="str">
            <v>Recruitment Cost - Others</v>
          </cell>
          <cell r="D734">
            <v>451015</v>
          </cell>
          <cell r="E734">
            <v>4491788</v>
          </cell>
        </row>
        <row r="735">
          <cell r="B735">
            <v>940203</v>
          </cell>
          <cell r="C735" t="str">
            <v>Recruitment Cost - AM - Others</v>
          </cell>
          <cell r="D735">
            <v>759145</v>
          </cell>
          <cell r="E735">
            <v>5866403</v>
          </cell>
        </row>
        <row r="736">
          <cell r="B736">
            <v>940204</v>
          </cell>
          <cell r="C736" t="str">
            <v>Recrui. Cost - AAM Agency Fees</v>
          </cell>
          <cell r="D736">
            <v>161290</v>
          </cell>
          <cell r="E736">
            <v>997816</v>
          </cell>
        </row>
        <row r="737">
          <cell r="B737">
            <v>940700</v>
          </cell>
          <cell r="C737" t="str">
            <v>Trg &amp; Development - Others</v>
          </cell>
          <cell r="D737">
            <v>819934</v>
          </cell>
          <cell r="E737">
            <v>5924359</v>
          </cell>
        </row>
        <row r="738">
          <cell r="B738">
            <v>940701</v>
          </cell>
          <cell r="C738" t="str">
            <v>Trg &amp; Development - F &amp; B</v>
          </cell>
          <cell r="D738">
            <v>510184</v>
          </cell>
          <cell r="E738">
            <v>2614245</v>
          </cell>
        </row>
        <row r="739">
          <cell r="B739">
            <v>940702</v>
          </cell>
          <cell r="C739" t="str">
            <v>Trg &amp; Development - L &amp; B</v>
          </cell>
          <cell r="D739">
            <v>1100192</v>
          </cell>
          <cell r="E739">
            <v>4990529</v>
          </cell>
        </row>
        <row r="740">
          <cell r="B740">
            <v>940703</v>
          </cell>
          <cell r="C740" t="str">
            <v>Trg &amp; Development - Travel</v>
          </cell>
          <cell r="D740">
            <v>1054802</v>
          </cell>
          <cell r="E740">
            <v>5205702</v>
          </cell>
        </row>
        <row r="741">
          <cell r="B741">
            <v>940800</v>
          </cell>
          <cell r="C741" t="str">
            <v>AM - Training Exp - Others</v>
          </cell>
          <cell r="D741">
            <v>131643</v>
          </cell>
          <cell r="E741">
            <v>1023889</v>
          </cell>
        </row>
        <row r="742">
          <cell r="B742">
            <v>940801</v>
          </cell>
          <cell r="C742" t="str">
            <v>AM - Training Exp - F &amp; B</v>
          </cell>
          <cell r="D742">
            <v>2082958</v>
          </cell>
          <cell r="E742">
            <v>11675029</v>
          </cell>
        </row>
        <row r="743">
          <cell r="B743">
            <v>940802</v>
          </cell>
          <cell r="C743" t="str">
            <v>AM - Training Exp - L &amp; B</v>
          </cell>
          <cell r="D743">
            <v>2147056</v>
          </cell>
          <cell r="E743">
            <v>25439201</v>
          </cell>
        </row>
        <row r="744">
          <cell r="B744">
            <v>940803</v>
          </cell>
          <cell r="C744" t="str">
            <v>AM - Training Exp - Travel</v>
          </cell>
          <cell r="D744">
            <v>218499</v>
          </cell>
          <cell r="E744">
            <v>951098</v>
          </cell>
        </row>
        <row r="745">
          <cell r="B745">
            <v>941500</v>
          </cell>
          <cell r="C745" t="str">
            <v>Seminar &amp; Conf - Others</v>
          </cell>
          <cell r="D745">
            <v>12197810</v>
          </cell>
          <cell r="E745">
            <v>31155551</v>
          </cell>
        </row>
        <row r="746">
          <cell r="B746">
            <v>941501</v>
          </cell>
          <cell r="C746" t="str">
            <v>Seminar &amp; Conf - Participation</v>
          </cell>
          <cell r="E746">
            <v>1022528</v>
          </cell>
        </row>
        <row r="747">
          <cell r="B747">
            <v>941502</v>
          </cell>
          <cell r="C747" t="str">
            <v>Seminar &amp; Conf - L &amp; B</v>
          </cell>
          <cell r="D747">
            <v>90032</v>
          </cell>
          <cell r="E747">
            <v>13446702</v>
          </cell>
        </row>
        <row r="748">
          <cell r="B748">
            <v>941503</v>
          </cell>
          <cell r="C748" t="str">
            <v>Seminar &amp; Conf - Travel</v>
          </cell>
          <cell r="D748">
            <v>1140394</v>
          </cell>
          <cell r="E748">
            <v>6927648</v>
          </cell>
        </row>
        <row r="749">
          <cell r="B749">
            <v>960100</v>
          </cell>
          <cell r="C749" t="str">
            <v>Bank Charges</v>
          </cell>
          <cell r="D749">
            <v>350947.31</v>
          </cell>
          <cell r="E749">
            <v>3803089.28</v>
          </cell>
        </row>
        <row r="750">
          <cell r="B750">
            <v>960101</v>
          </cell>
          <cell r="C750" t="str">
            <v>Exchange Gain/Loss</v>
          </cell>
          <cell r="D750">
            <v>23538.26</v>
          </cell>
          <cell r="E750">
            <v>284111.69</v>
          </cell>
        </row>
        <row r="751">
          <cell r="B751">
            <v>960102</v>
          </cell>
          <cell r="C751" t="str">
            <v>Bank Charges-Recovery</v>
          </cell>
          <cell r="D751">
            <v>-1737322.68</v>
          </cell>
          <cell r="E751">
            <v>-11562267.890000001</v>
          </cell>
        </row>
        <row r="752">
          <cell r="B752">
            <v>960110</v>
          </cell>
          <cell r="C752" t="str">
            <v>Interest on Delayed refunds</v>
          </cell>
          <cell r="D752">
            <v>4299.3599999999997</v>
          </cell>
          <cell r="E752">
            <v>99249.89</v>
          </cell>
        </row>
        <row r="753">
          <cell r="B753">
            <v>960116</v>
          </cell>
          <cell r="C753" t="str">
            <v>Interest &amp; Penalties</v>
          </cell>
          <cell r="D753">
            <v>2304479</v>
          </cell>
          <cell r="E753">
            <v>19037453</v>
          </cell>
        </row>
        <row r="754">
          <cell r="B754">
            <v>960200</v>
          </cell>
          <cell r="C754" t="str">
            <v>Cash Management Charges</v>
          </cell>
          <cell r="D754">
            <v>6188225.7599999998</v>
          </cell>
          <cell r="E754">
            <v>47219498.329999998</v>
          </cell>
        </row>
        <row r="755">
          <cell r="B755">
            <v>960300</v>
          </cell>
          <cell r="C755" t="str">
            <v>Custody Charges</v>
          </cell>
          <cell r="D755">
            <v>967822.2</v>
          </cell>
          <cell r="E755">
            <v>8314082.2800000003</v>
          </cell>
        </row>
        <row r="756">
          <cell r="B756">
            <v>960301</v>
          </cell>
          <cell r="C756" t="str">
            <v>Custody Charges - SH</v>
          </cell>
          <cell r="D756">
            <v>59954</v>
          </cell>
          <cell r="E756">
            <v>477936</v>
          </cell>
        </row>
        <row r="757">
          <cell r="B757">
            <v>960400</v>
          </cell>
          <cell r="C757" t="str">
            <v>Fund Accounting Charges-SH</v>
          </cell>
          <cell r="D757">
            <v>99923</v>
          </cell>
          <cell r="E757">
            <v>720131</v>
          </cell>
        </row>
        <row r="758">
          <cell r="B758">
            <v>960500</v>
          </cell>
          <cell r="C758" t="str">
            <v>Fund Charges</v>
          </cell>
          <cell r="D758">
            <v>51685634.280000001</v>
          </cell>
          <cell r="E758">
            <v>449733581.76999998</v>
          </cell>
        </row>
        <row r="759">
          <cell r="B759">
            <v>960502</v>
          </cell>
          <cell r="C759" t="str">
            <v>Fund Accounting Charges-PH</v>
          </cell>
          <cell r="D759">
            <v>1357605</v>
          </cell>
          <cell r="E759">
            <v>11102058</v>
          </cell>
        </row>
        <row r="760">
          <cell r="B760">
            <v>960503</v>
          </cell>
          <cell r="C760" t="str">
            <v>Fund Charges (Pension)</v>
          </cell>
          <cell r="D760">
            <v>1496630.93</v>
          </cell>
          <cell r="E760">
            <v>11343163.82</v>
          </cell>
        </row>
        <row r="761">
          <cell r="B761">
            <v>960505</v>
          </cell>
          <cell r="C761" t="str">
            <v>Fund Acctg Charges-(Pension)</v>
          </cell>
          <cell r="D761">
            <v>157479</v>
          </cell>
          <cell r="E761">
            <v>770981</v>
          </cell>
        </row>
        <row r="762">
          <cell r="B762">
            <v>960507</v>
          </cell>
          <cell r="C762" t="str">
            <v>Fund Accounting - Annuity</v>
          </cell>
          <cell r="D762">
            <v>24</v>
          </cell>
          <cell r="E762">
            <v>187487</v>
          </cell>
        </row>
        <row r="763">
          <cell r="B763">
            <v>961100</v>
          </cell>
          <cell r="C763" t="str">
            <v>Policy Stamps - Individual</v>
          </cell>
          <cell r="D763">
            <v>6829114.8200000003</v>
          </cell>
          <cell r="E763">
            <v>48752725.82</v>
          </cell>
        </row>
        <row r="764">
          <cell r="B764">
            <v>961200</v>
          </cell>
          <cell r="C764" t="str">
            <v>Policy Stamps - Group</v>
          </cell>
          <cell r="D764">
            <v>409301.4</v>
          </cell>
          <cell r="E764">
            <v>4794081.4000000004</v>
          </cell>
        </row>
        <row r="765">
          <cell r="B765">
            <v>962100</v>
          </cell>
          <cell r="C765" t="str">
            <v>Medical Fees</v>
          </cell>
          <cell r="D765">
            <v>6904173.7699999996</v>
          </cell>
          <cell r="E765">
            <v>62743892.07</v>
          </cell>
        </row>
        <row r="766">
          <cell r="B766">
            <v>962101</v>
          </cell>
          <cell r="C766" t="str">
            <v>Other Underwriting Expenses</v>
          </cell>
          <cell r="E766">
            <v>132654</v>
          </cell>
        </row>
        <row r="767">
          <cell r="B767">
            <v>962102</v>
          </cell>
          <cell r="C767" t="str">
            <v>Medical Fees - Health</v>
          </cell>
          <cell r="D767">
            <v>13200</v>
          </cell>
          <cell r="E767">
            <v>13200</v>
          </cell>
        </row>
        <row r="768">
          <cell r="B768">
            <v>970100</v>
          </cell>
          <cell r="C768" t="str">
            <v>IT Expenses</v>
          </cell>
          <cell r="D768">
            <v>604182.24</v>
          </cell>
          <cell r="E768">
            <v>4188044.22</v>
          </cell>
        </row>
        <row r="769">
          <cell r="B769">
            <v>970200</v>
          </cell>
          <cell r="C769" t="str">
            <v>AMC for Hardware</v>
          </cell>
          <cell r="D769">
            <v>437990</v>
          </cell>
          <cell r="E769">
            <v>5867263</v>
          </cell>
        </row>
        <row r="770">
          <cell r="B770">
            <v>970300</v>
          </cell>
          <cell r="C770" t="str">
            <v>AMC for Software</v>
          </cell>
          <cell r="D770">
            <v>4988801</v>
          </cell>
          <cell r="E770">
            <v>23725577</v>
          </cell>
        </row>
        <row r="771">
          <cell r="B771">
            <v>970700</v>
          </cell>
          <cell r="C771" t="str">
            <v>Call Centre Expenses</v>
          </cell>
          <cell r="D771">
            <v>8296673</v>
          </cell>
          <cell r="E771">
            <v>50002956</v>
          </cell>
        </row>
        <row r="772">
          <cell r="B772">
            <v>970810</v>
          </cell>
          <cell r="C772" t="str">
            <v>AVBIH Expenses</v>
          </cell>
          <cell r="D772">
            <v>1824844</v>
          </cell>
          <cell r="E772">
            <v>21869338</v>
          </cell>
        </row>
        <row r="773">
          <cell r="B773">
            <v>980800</v>
          </cell>
          <cell r="C773" t="str">
            <v>Assignee Cost-Sun Life</v>
          </cell>
          <cell r="D773">
            <v>2083333.33</v>
          </cell>
          <cell r="E773">
            <v>17439166.640000001</v>
          </cell>
        </row>
        <row r="774">
          <cell r="B774">
            <v>990500</v>
          </cell>
          <cell r="C774" t="str">
            <v>Service Tax - Employee Remuner</v>
          </cell>
          <cell r="D774">
            <v>-495508</v>
          </cell>
          <cell r="E774">
            <v>-10350087.970000001</v>
          </cell>
        </row>
        <row r="775">
          <cell r="B775">
            <v>990501</v>
          </cell>
          <cell r="C775" t="str">
            <v>Service Tax - Travel Conveyanc</v>
          </cell>
          <cell r="D775">
            <v>-49728.83</v>
          </cell>
          <cell r="E775">
            <v>-327068.83</v>
          </cell>
        </row>
        <row r="776">
          <cell r="B776">
            <v>990502</v>
          </cell>
          <cell r="C776" t="str">
            <v>Service Tax - Training Expense</v>
          </cell>
          <cell r="D776">
            <v>-92814</v>
          </cell>
          <cell r="E776">
            <v>-1116159</v>
          </cell>
        </row>
        <row r="777">
          <cell r="B777">
            <v>990503</v>
          </cell>
          <cell r="C777" t="str">
            <v>Service Tax - Rent Rates Taxes</v>
          </cell>
          <cell r="D777">
            <v>-1439051</v>
          </cell>
          <cell r="E777">
            <v>-13247549.029999999</v>
          </cell>
        </row>
        <row r="778">
          <cell r="B778">
            <v>990504</v>
          </cell>
          <cell r="C778" t="str">
            <v>Service Tax - Repairs &amp; Maint</v>
          </cell>
          <cell r="D778">
            <v>-891259.24</v>
          </cell>
          <cell r="E778">
            <v>-6153268.1399999997</v>
          </cell>
        </row>
        <row r="779">
          <cell r="B779">
            <v>990505</v>
          </cell>
          <cell r="C779" t="str">
            <v>Service Tax - Printing &amp; Stat</v>
          </cell>
          <cell r="D779">
            <v>-26723</v>
          </cell>
          <cell r="E779">
            <v>-196008.56</v>
          </cell>
        </row>
        <row r="780">
          <cell r="B780">
            <v>990506</v>
          </cell>
          <cell r="C780" t="str">
            <v>Service Tax - Communicaton exp</v>
          </cell>
          <cell r="D780">
            <v>-2012528.84</v>
          </cell>
          <cell r="E780">
            <v>-15369596.57</v>
          </cell>
        </row>
        <row r="781">
          <cell r="B781">
            <v>990507</v>
          </cell>
          <cell r="C781" t="str">
            <v>Service Tax - Legal &amp; Prof Fee</v>
          </cell>
          <cell r="D781">
            <v>-2185723</v>
          </cell>
          <cell r="E781">
            <v>-13793342.27</v>
          </cell>
        </row>
        <row r="782">
          <cell r="B782">
            <v>990508</v>
          </cell>
          <cell r="C782" t="str">
            <v>Service Tax - Medical Fees</v>
          </cell>
          <cell r="D782">
            <v>-915</v>
          </cell>
          <cell r="E782">
            <v>-13405</v>
          </cell>
        </row>
        <row r="783">
          <cell r="B783">
            <v>990509</v>
          </cell>
          <cell r="C783" t="str">
            <v>Service Tax - Audit Fees</v>
          </cell>
          <cell r="E783">
            <v>-251526</v>
          </cell>
        </row>
        <row r="784">
          <cell r="B784">
            <v>990512</v>
          </cell>
          <cell r="C784" t="str">
            <v>Service Tax - Management Servi</v>
          </cell>
          <cell r="E784">
            <v>-26147</v>
          </cell>
        </row>
        <row r="785">
          <cell r="B785">
            <v>990513</v>
          </cell>
          <cell r="C785" t="str">
            <v>Service Tax - Advt &amp; Publicity</v>
          </cell>
          <cell r="D785">
            <v>-7361145</v>
          </cell>
          <cell r="E785">
            <v>-75927615.25</v>
          </cell>
        </row>
        <row r="786">
          <cell r="B786">
            <v>990514</v>
          </cell>
          <cell r="C786" t="str">
            <v>Service Tax - Int &amp; Bank Chgs</v>
          </cell>
          <cell r="D786">
            <v>-932777</v>
          </cell>
          <cell r="E786">
            <v>-5171160.2</v>
          </cell>
        </row>
        <row r="787">
          <cell r="B787">
            <v>990515</v>
          </cell>
          <cell r="C787" t="str">
            <v>Service Tax - Distribution Exp</v>
          </cell>
          <cell r="D787">
            <v>-5568300</v>
          </cell>
          <cell r="E787">
            <v>-28046652</v>
          </cell>
        </row>
        <row r="788">
          <cell r="B788">
            <v>990516</v>
          </cell>
          <cell r="C788" t="str">
            <v>Service Tax - Agents Recrutime</v>
          </cell>
          <cell r="D788">
            <v>2607971</v>
          </cell>
          <cell r="E788">
            <v>-542249</v>
          </cell>
        </row>
        <row r="789">
          <cell r="B789">
            <v>990517</v>
          </cell>
          <cell r="C789" t="str">
            <v>Service Tax - Recrutiment &amp; Se</v>
          </cell>
          <cell r="D789">
            <v>-837967</v>
          </cell>
          <cell r="E789">
            <v>-13199664.699999999</v>
          </cell>
        </row>
        <row r="790">
          <cell r="B790">
            <v>990518</v>
          </cell>
          <cell r="C790" t="str">
            <v>Service Tax -  IT Expenses</v>
          </cell>
          <cell r="D790">
            <v>-2450273</v>
          </cell>
          <cell r="E790">
            <v>-11456250.73</v>
          </cell>
        </row>
        <row r="791">
          <cell r="B791">
            <v>990521</v>
          </cell>
          <cell r="C791" t="str">
            <v>Service Tax - Miscellaneous Ex</v>
          </cell>
          <cell r="D791">
            <v>-115218</v>
          </cell>
          <cell r="E791">
            <v>-531920</v>
          </cell>
        </row>
        <row r="792">
          <cell r="B792">
            <v>990522</v>
          </cell>
          <cell r="C792" t="str">
            <v>Service Tax - Hire Chgs &amp; Ins</v>
          </cell>
          <cell r="D792">
            <v>-8269</v>
          </cell>
          <cell r="E792">
            <v>-610783</v>
          </cell>
        </row>
        <row r="793">
          <cell r="B793">
            <v>990523</v>
          </cell>
          <cell r="C793" t="str">
            <v>Service Tax - Call Centre</v>
          </cell>
          <cell r="D793">
            <v>-1729812</v>
          </cell>
          <cell r="E793">
            <v>-3992504.59</v>
          </cell>
        </row>
        <row r="794">
          <cell r="B794">
            <v>990524</v>
          </cell>
          <cell r="C794" t="str">
            <v>Claim Investigation S. Tax exp</v>
          </cell>
          <cell r="D794">
            <v>-36101</v>
          </cell>
          <cell r="E794">
            <v>-179536</v>
          </cell>
        </row>
        <row r="795">
          <cell r="B795">
            <v>990525</v>
          </cell>
          <cell r="C795" t="str">
            <v>Shareholder Service Tax expens</v>
          </cell>
          <cell r="D795">
            <v>-32200</v>
          </cell>
          <cell r="E795">
            <v>-50008.63</v>
          </cell>
        </row>
        <row r="796">
          <cell r="B796">
            <v>990600</v>
          </cell>
          <cell r="C796" t="str">
            <v>Provision for Service Tax</v>
          </cell>
          <cell r="D796">
            <v>-17933173.41</v>
          </cell>
          <cell r="E796">
            <v>76571618</v>
          </cell>
        </row>
        <row r="797">
          <cell r="B797">
            <v>990602</v>
          </cell>
          <cell r="C797" t="str">
            <v>Service Tax - Education Cess</v>
          </cell>
          <cell r="D797">
            <v>-361184.27</v>
          </cell>
          <cell r="E797">
            <v>1831171.75</v>
          </cell>
        </row>
        <row r="798">
          <cell r="B798">
            <v>990603</v>
          </cell>
          <cell r="C798" t="str">
            <v>ST - Secondary Higher Edu Cess</v>
          </cell>
          <cell r="D798">
            <v>-180588.45</v>
          </cell>
          <cell r="E798">
            <v>915597.14</v>
          </cell>
        </row>
        <row r="799">
          <cell r="B799" t="str">
            <v>3P0100</v>
          </cell>
          <cell r="C799" t="str">
            <v>FYP - Pension</v>
          </cell>
          <cell r="D799">
            <v>-457836.84</v>
          </cell>
          <cell r="E799">
            <v>-13996974.960000001</v>
          </cell>
        </row>
        <row r="800">
          <cell r="B800" t="str">
            <v>3P0500</v>
          </cell>
          <cell r="C800" t="str">
            <v>RP - Pension</v>
          </cell>
          <cell r="D800">
            <v>-9389411.5500000007</v>
          </cell>
          <cell r="E800">
            <v>-121852612.48999999</v>
          </cell>
        </row>
        <row r="801">
          <cell r="B801" t="str">
            <v>3P1000</v>
          </cell>
          <cell r="C801" t="str">
            <v>SP - Pension</v>
          </cell>
          <cell r="D801">
            <v>-381709.67</v>
          </cell>
          <cell r="E801">
            <v>-6293442.7599999998</v>
          </cell>
        </row>
        <row r="802">
          <cell r="B802" t="str">
            <v>4P1100</v>
          </cell>
          <cell r="C802" t="str">
            <v>Death Claims - Pension</v>
          </cell>
          <cell r="D802">
            <v>2536844.2200000002</v>
          </cell>
          <cell r="E802">
            <v>5257215.49</v>
          </cell>
        </row>
        <row r="803">
          <cell r="B803" t="str">
            <v>5P0100</v>
          </cell>
          <cell r="C803" t="str">
            <v>Comm on Single Premium Pension</v>
          </cell>
          <cell r="D803">
            <v>2926.68</v>
          </cell>
          <cell r="E803">
            <v>92450.84</v>
          </cell>
        </row>
        <row r="804">
          <cell r="B804" t="str">
            <v>5P0200</v>
          </cell>
          <cell r="C804" t="str">
            <v>Comm on FYP Pension</v>
          </cell>
          <cell r="D804">
            <v>64679.64</v>
          </cell>
          <cell r="E804">
            <v>904660.22</v>
          </cell>
        </row>
        <row r="805">
          <cell r="B805" t="str">
            <v>5P0300</v>
          </cell>
          <cell r="C805" t="str">
            <v>Comm on RP - Pension.</v>
          </cell>
          <cell r="D805">
            <v>162681.74</v>
          </cell>
          <cell r="E805">
            <v>2066016.88</v>
          </cell>
        </row>
        <row r="806">
          <cell r="B806" t="str">
            <v>AA0014</v>
          </cell>
          <cell r="C806" t="str">
            <v>ASCON AUTOMATION SYSTEMS P.LTD</v>
          </cell>
          <cell r="E806">
            <v>-4466.5</v>
          </cell>
        </row>
        <row r="807">
          <cell r="B807" t="str">
            <v>AB0007</v>
          </cell>
          <cell r="C807" t="str">
            <v>AO-CASH BSNL OFFICE-GMTD, JAIP</v>
          </cell>
          <cell r="D807">
            <v>510</v>
          </cell>
          <cell r="E807">
            <v>510</v>
          </cell>
        </row>
        <row r="808">
          <cell r="B808" t="str">
            <v>AB0024</v>
          </cell>
          <cell r="C808" t="str">
            <v>ADITYA BIRLA MANAGEMENT CORP.</v>
          </cell>
          <cell r="D808">
            <v>118553</v>
          </cell>
          <cell r="E808">
            <v>11587692.810000001</v>
          </cell>
        </row>
        <row r="809">
          <cell r="B809" t="str">
            <v>AC0002</v>
          </cell>
          <cell r="C809" t="str">
            <v>ASCENT CONSULTANTS</v>
          </cell>
          <cell r="D809">
            <v>14944</v>
          </cell>
        </row>
        <row r="810">
          <cell r="B810" t="str">
            <v>AD0026</v>
          </cell>
          <cell r="C810" t="str">
            <v>ALISHA DAWOODANI</v>
          </cell>
          <cell r="D810">
            <v>-2113</v>
          </cell>
          <cell r="E810">
            <v>-2113</v>
          </cell>
        </row>
        <row r="811">
          <cell r="B811" t="str">
            <v>AE0030</v>
          </cell>
          <cell r="C811" t="str">
            <v>AVENUE ENTERPRISES</v>
          </cell>
          <cell r="D811">
            <v>7419</v>
          </cell>
        </row>
        <row r="812">
          <cell r="B812" t="str">
            <v>AE0063</v>
          </cell>
          <cell r="C812" t="str">
            <v>AESTHETICS</v>
          </cell>
          <cell r="D812">
            <v>9772</v>
          </cell>
        </row>
        <row r="813">
          <cell r="B813" t="str">
            <v>AF0019</v>
          </cell>
          <cell r="C813" t="str">
            <v>ASSOCIATION FOR INSURANCE MANA</v>
          </cell>
          <cell r="E813">
            <v>-1200</v>
          </cell>
        </row>
        <row r="814">
          <cell r="B814" t="str">
            <v>AH0013</v>
          </cell>
          <cell r="C814" t="str">
            <v>ACE - HIGH DESIGNERS</v>
          </cell>
          <cell r="E814">
            <v>-5355</v>
          </cell>
        </row>
        <row r="815">
          <cell r="B815" t="str">
            <v>AH0032</v>
          </cell>
          <cell r="C815" t="str">
            <v>Alka Stationery &amp; Gift House</v>
          </cell>
          <cell r="D815">
            <v>6976</v>
          </cell>
        </row>
        <row r="816">
          <cell r="B816" t="str">
            <v>AI0035</v>
          </cell>
          <cell r="C816" t="str">
            <v>ASEAN INSTITUTE OF INSURANCE &amp;</v>
          </cell>
          <cell r="E816">
            <v>-67200</v>
          </cell>
        </row>
        <row r="817">
          <cell r="B817" t="str">
            <v>AK0049</v>
          </cell>
          <cell r="C817" t="str">
            <v>ANUJ KUMAR KESARWANI</v>
          </cell>
          <cell r="D817">
            <v>1635</v>
          </cell>
        </row>
        <row r="818">
          <cell r="B818" t="str">
            <v>AM0001</v>
          </cell>
          <cell r="C818" t="str">
            <v>A &amp; M CITI COURIERS</v>
          </cell>
          <cell r="D818">
            <v>17</v>
          </cell>
          <cell r="E818">
            <v>17</v>
          </cell>
        </row>
        <row r="819">
          <cell r="B819" t="str">
            <v>AM0006</v>
          </cell>
          <cell r="C819" t="str">
            <v>A M BHATKAL FINANCIAL SERVICES</v>
          </cell>
          <cell r="E819">
            <v>-587761</v>
          </cell>
        </row>
        <row r="820">
          <cell r="B820" t="str">
            <v>AO0024</v>
          </cell>
          <cell r="C820" t="str">
            <v>A.O. (CASH) BSNL BHATINDA</v>
          </cell>
          <cell r="D820">
            <v>11476</v>
          </cell>
          <cell r="E820">
            <v>-4995</v>
          </cell>
        </row>
        <row r="821">
          <cell r="B821" t="str">
            <v>AO0034</v>
          </cell>
          <cell r="C821" t="str">
            <v>ACCOUNTS OFFICER, BSNL SHILLON</v>
          </cell>
          <cell r="D821">
            <v>-16471</v>
          </cell>
        </row>
        <row r="822">
          <cell r="B822" t="str">
            <v>AO0045</v>
          </cell>
          <cell r="C822" t="str">
            <v>AO (CASH) BSNL, UNNAO</v>
          </cell>
          <cell r="D822">
            <v>-600</v>
          </cell>
        </row>
        <row r="823">
          <cell r="B823" t="str">
            <v>AO0053</v>
          </cell>
          <cell r="C823" t="str">
            <v>A-ONE RECRUITERS</v>
          </cell>
          <cell r="E823">
            <v>1910</v>
          </cell>
        </row>
        <row r="824">
          <cell r="B824" t="str">
            <v>AO0077</v>
          </cell>
          <cell r="C824" t="str">
            <v>AO (CASH) BSNL DIBRUGARH</v>
          </cell>
          <cell r="D824">
            <v>21249</v>
          </cell>
        </row>
        <row r="825">
          <cell r="B825" t="str">
            <v>AP0061</v>
          </cell>
          <cell r="C825" t="str">
            <v>AMIR PIRJADE</v>
          </cell>
          <cell r="E825">
            <v>136</v>
          </cell>
        </row>
        <row r="826">
          <cell r="B826" t="str">
            <v>AP0067</v>
          </cell>
          <cell r="C826" t="str">
            <v>ASCENT PRINTS</v>
          </cell>
          <cell r="E826">
            <v>-454605</v>
          </cell>
        </row>
        <row r="827">
          <cell r="B827" t="str">
            <v>AR0013</v>
          </cell>
          <cell r="C827" t="str">
            <v>A.R. ELECTRICALS</v>
          </cell>
          <cell r="E827">
            <v>-24149</v>
          </cell>
        </row>
        <row r="828">
          <cell r="B828" t="str">
            <v>AR0016</v>
          </cell>
          <cell r="C828" t="str">
            <v>AFSHIN H RAMODIYA</v>
          </cell>
          <cell r="D828">
            <v>-2113</v>
          </cell>
          <cell r="E828">
            <v>-2113</v>
          </cell>
        </row>
        <row r="829">
          <cell r="B829" t="str">
            <v>AR0032</v>
          </cell>
          <cell r="C829" t="str">
            <v>ANAND RATHI FINANCIAL SERVICES</v>
          </cell>
          <cell r="E829">
            <v>6256035</v>
          </cell>
        </row>
        <row r="830">
          <cell r="B830" t="str">
            <v>AW0004</v>
          </cell>
          <cell r="C830" t="str">
            <v>AUTOMATED WORKFLOW P LTD.</v>
          </cell>
          <cell r="E830">
            <v>-1579000</v>
          </cell>
        </row>
        <row r="831">
          <cell r="B831" t="str">
            <v>AW0007</v>
          </cell>
          <cell r="C831" t="str">
            <v>AIR2WEB INDIA PVT LTD</v>
          </cell>
          <cell r="D831">
            <v>-1646</v>
          </cell>
        </row>
        <row r="832">
          <cell r="B832" t="str">
            <v>BA0008</v>
          </cell>
          <cell r="C832" t="str">
            <v>BANNER AD. INDIA</v>
          </cell>
          <cell r="E832">
            <v>-9729</v>
          </cell>
        </row>
        <row r="833">
          <cell r="B833" t="str">
            <v>BC0040</v>
          </cell>
          <cell r="C833" t="str">
            <v>BEST COMPUTER</v>
          </cell>
          <cell r="D833">
            <v>874</v>
          </cell>
        </row>
        <row r="834">
          <cell r="B834" t="str">
            <v>BD0001</v>
          </cell>
          <cell r="C834" t="str">
            <v>BLUE DART EXPRESS LTD.</v>
          </cell>
          <cell r="D834">
            <v>-6047</v>
          </cell>
          <cell r="E834">
            <v>-6047</v>
          </cell>
        </row>
        <row r="835">
          <cell r="B835" t="str">
            <v>BG0009</v>
          </cell>
          <cell r="C835" t="str">
            <v>BIPIN G NAIR</v>
          </cell>
          <cell r="D835">
            <v>1092</v>
          </cell>
        </row>
        <row r="836">
          <cell r="B836" t="str">
            <v>BI0015</v>
          </cell>
          <cell r="C836" t="str">
            <v>BOMBAY INTELLIGENCE SECURITY</v>
          </cell>
          <cell r="E836">
            <v>17931</v>
          </cell>
        </row>
        <row r="837">
          <cell r="B837" t="str">
            <v>BJ0003</v>
          </cell>
          <cell r="C837" t="str">
            <v>BAJAJ CAPITAL LTD</v>
          </cell>
          <cell r="D837">
            <v>1</v>
          </cell>
          <cell r="E837">
            <v>1</v>
          </cell>
        </row>
        <row r="838">
          <cell r="B838" t="str">
            <v>BJ0007</v>
          </cell>
          <cell r="C838" t="str">
            <v>BIMAL JAIN</v>
          </cell>
          <cell r="D838">
            <v>23539</v>
          </cell>
        </row>
        <row r="839">
          <cell r="B839" t="str">
            <v>BM0028</v>
          </cell>
          <cell r="C839" t="str">
            <v>BRILLIANT MOVE</v>
          </cell>
          <cell r="D839">
            <v>-19925</v>
          </cell>
        </row>
        <row r="840">
          <cell r="B840" t="str">
            <v>BMF000</v>
          </cell>
          <cell r="C840" t="str">
            <v>BIRLA MUTUAL FUND - 30%</v>
          </cell>
          <cell r="D840">
            <v>2126825.69</v>
          </cell>
          <cell r="E840">
            <v>-1160575.28</v>
          </cell>
        </row>
        <row r="841">
          <cell r="B841" t="str">
            <v>BO0006</v>
          </cell>
          <cell r="C841" t="str">
            <v>BHATIA OFFSET PRINTERS</v>
          </cell>
          <cell r="D841">
            <v>10154</v>
          </cell>
        </row>
        <row r="842">
          <cell r="B842" t="str">
            <v>BS0001</v>
          </cell>
          <cell r="C842" t="str">
            <v>BANSI S MEHTA &amp; CO</v>
          </cell>
          <cell r="E842">
            <v>-134499</v>
          </cell>
        </row>
        <row r="843">
          <cell r="B843" t="str">
            <v>BS0005</v>
          </cell>
          <cell r="C843" t="str">
            <v>BSDL INS.ADVISORY SERVICES LTD</v>
          </cell>
          <cell r="E843">
            <v>237595</v>
          </cell>
        </row>
        <row r="844">
          <cell r="B844" t="str">
            <v>BS0007</v>
          </cell>
          <cell r="C844" t="str">
            <v>BHARAT SANCHAR NIGAM LTD</v>
          </cell>
          <cell r="D844">
            <v>-12308</v>
          </cell>
          <cell r="E844">
            <v>-150</v>
          </cell>
        </row>
        <row r="845">
          <cell r="B845" t="str">
            <v>BS0044</v>
          </cell>
          <cell r="C845" t="str">
            <v>B S TRAVELS</v>
          </cell>
          <cell r="D845">
            <v>5003</v>
          </cell>
        </row>
        <row r="846">
          <cell r="B846" t="str">
            <v>BSDL00</v>
          </cell>
          <cell r="C846" t="str">
            <v>BSL DISTRIBUTION - 20%</v>
          </cell>
          <cell r="E846">
            <v>14557</v>
          </cell>
        </row>
        <row r="847">
          <cell r="B847" t="str">
            <v>BV0003</v>
          </cell>
          <cell r="C847" t="str">
            <v>BIG VISION PVT LTD.</v>
          </cell>
          <cell r="E847">
            <v>-10000</v>
          </cell>
        </row>
        <row r="848">
          <cell r="B848" t="str">
            <v>BV0010</v>
          </cell>
          <cell r="C848" t="str">
            <v>BIG VISION</v>
          </cell>
          <cell r="D848">
            <v>67349</v>
          </cell>
          <cell r="E848">
            <v>67349</v>
          </cell>
        </row>
        <row r="849">
          <cell r="B849" t="str">
            <v>CB0013</v>
          </cell>
          <cell r="C849" t="str">
            <v>CHILDREN'S BOOK STALL</v>
          </cell>
          <cell r="D849">
            <v>8737</v>
          </cell>
        </row>
        <row r="850">
          <cell r="B850" t="str">
            <v>CC0035</v>
          </cell>
          <cell r="C850" t="str">
            <v>CROWN COURIER</v>
          </cell>
          <cell r="D850">
            <v>11090</v>
          </cell>
        </row>
        <row r="851">
          <cell r="B851" t="str">
            <v>CE0011</v>
          </cell>
          <cell r="C851" t="str">
            <v>CHADDHA ENTERPRISES</v>
          </cell>
          <cell r="D851">
            <v>29169</v>
          </cell>
        </row>
        <row r="852">
          <cell r="B852" t="str">
            <v>CI0004</v>
          </cell>
          <cell r="C852" t="str">
            <v>CITADEL INTERIORS PVT.LTD.</v>
          </cell>
          <cell r="E852">
            <v>-40531</v>
          </cell>
        </row>
        <row r="853">
          <cell r="B853" t="str">
            <v>CI0025</v>
          </cell>
          <cell r="C853" t="str">
            <v>CITI BANK, N.A. U.A.E.</v>
          </cell>
          <cell r="E853">
            <v>-163163</v>
          </cell>
        </row>
        <row r="854">
          <cell r="B854" t="str">
            <v>CP0036</v>
          </cell>
          <cell r="C854" t="str">
            <v>CROSSROADS PLACEMENT CONSULTAN</v>
          </cell>
          <cell r="D854">
            <v>47284</v>
          </cell>
          <cell r="E854">
            <v>47284</v>
          </cell>
        </row>
        <row r="855">
          <cell r="B855" t="str">
            <v>CPPP01</v>
          </cell>
          <cell r="C855" t="str">
            <v>Counter Party Payable-PH</v>
          </cell>
          <cell r="D855">
            <v>144321962.06</v>
          </cell>
          <cell r="E855">
            <v>-500740677.70999998</v>
          </cell>
        </row>
        <row r="856">
          <cell r="B856" t="str">
            <v>CPPP03</v>
          </cell>
          <cell r="C856" t="str">
            <v>Counter Party Payable-Pension</v>
          </cell>
          <cell r="D856">
            <v>-16017236.609999999</v>
          </cell>
          <cell r="E856">
            <v>-33703244.030000001</v>
          </cell>
        </row>
        <row r="857">
          <cell r="B857" t="str">
            <v>CPPS01</v>
          </cell>
          <cell r="C857" t="str">
            <v>Counter Party Receivable-PH</v>
          </cell>
          <cell r="D857">
            <v>-490465072.63999999</v>
          </cell>
          <cell r="E857">
            <v>146329506.80000001</v>
          </cell>
        </row>
        <row r="858">
          <cell r="B858" t="str">
            <v>CPPS03</v>
          </cell>
          <cell r="C858" t="str">
            <v>Counter Party Receivable- Pens</v>
          </cell>
          <cell r="D858">
            <v>-17034794.420000002</v>
          </cell>
          <cell r="E858">
            <v>2328874.21</v>
          </cell>
        </row>
        <row r="859">
          <cell r="B859" t="str">
            <v>CR0018</v>
          </cell>
          <cell r="C859" t="str">
            <v>CROSSROADS</v>
          </cell>
          <cell r="D859">
            <v>-47284</v>
          </cell>
          <cell r="E859">
            <v>-47284</v>
          </cell>
        </row>
        <row r="860">
          <cell r="B860" t="str">
            <v>CS0043</v>
          </cell>
          <cell r="C860" t="str">
            <v>Carol Securities Pvt. Ltd.</v>
          </cell>
          <cell r="E860">
            <v>2</v>
          </cell>
        </row>
        <row r="861">
          <cell r="B861" t="str">
            <v>CT0004</v>
          </cell>
          <cell r="C861" t="str">
            <v>CIRRUS TRAVELS PVT. LTD.</v>
          </cell>
          <cell r="E861">
            <v>17222</v>
          </cell>
        </row>
        <row r="862">
          <cell r="B862" t="str">
            <v>CW0005</v>
          </cell>
          <cell r="C862" t="str">
            <v>CARLSON WAGONLIT TRAVEL</v>
          </cell>
          <cell r="D862">
            <v>985512</v>
          </cell>
        </row>
        <row r="863">
          <cell r="B863" t="str">
            <v>DB0002</v>
          </cell>
          <cell r="C863" t="str">
            <v>DEUTSCHE BANK AG</v>
          </cell>
          <cell r="E863">
            <v>3931.83</v>
          </cell>
        </row>
        <row r="864">
          <cell r="B864" t="str">
            <v>DB0021</v>
          </cell>
          <cell r="C864" t="str">
            <v>DARSHAN BABULAL SETHIYA</v>
          </cell>
          <cell r="D864">
            <v>-1</v>
          </cell>
        </row>
        <row r="865">
          <cell r="B865" t="str">
            <v>DC0023</v>
          </cell>
          <cell r="C865" t="str">
            <v>DTDC COURIER SERVICES</v>
          </cell>
          <cell r="D865">
            <v>-91</v>
          </cell>
        </row>
        <row r="866">
          <cell r="B866" t="str">
            <v>DH0002</v>
          </cell>
          <cell r="C866" t="str">
            <v>DELOITTE HASKINS &amp; SELLS</v>
          </cell>
          <cell r="E866">
            <v>-99629</v>
          </cell>
        </row>
        <row r="867">
          <cell r="B867" t="str">
            <v>DS0007</v>
          </cell>
          <cell r="C867" t="str">
            <v>D &amp; S SCHOOL OF INSURANCE MANA</v>
          </cell>
          <cell r="E867">
            <v>-21000</v>
          </cell>
        </row>
        <row r="868">
          <cell r="B868" t="str">
            <v>DS0032</v>
          </cell>
          <cell r="C868" t="str">
            <v>DIGVIJAY SINGH</v>
          </cell>
          <cell r="D868">
            <v>4691</v>
          </cell>
        </row>
        <row r="869">
          <cell r="B869" t="str">
            <v>DS0041</v>
          </cell>
          <cell r="C869" t="str">
            <v>DEE ESS LUNGANI &amp; CO.</v>
          </cell>
          <cell r="E869">
            <v>917</v>
          </cell>
        </row>
        <row r="870">
          <cell r="B870" t="str">
            <v>DS0042</v>
          </cell>
          <cell r="C870" t="str">
            <v>D.SIVAKKUMAR</v>
          </cell>
          <cell r="D870">
            <v>1442</v>
          </cell>
          <cell r="E870">
            <v>1442</v>
          </cell>
        </row>
        <row r="871">
          <cell r="B871" t="str">
            <v>DT0015</v>
          </cell>
          <cell r="C871" t="str">
            <v>DTDC COURIER CARGO LTD</v>
          </cell>
          <cell r="D871">
            <v>2846</v>
          </cell>
        </row>
        <row r="872">
          <cell r="B872" t="str">
            <v>DT0016</v>
          </cell>
          <cell r="C872" t="str">
            <v>DTDC COURIER &amp; CARGO -CHENNAI</v>
          </cell>
          <cell r="E872">
            <v>-12167</v>
          </cell>
        </row>
        <row r="873">
          <cell r="B873" t="str">
            <v>DW0001</v>
          </cell>
          <cell r="C873" t="str">
            <v>DREAM WEAVERS</v>
          </cell>
          <cell r="E873">
            <v>-160400</v>
          </cell>
        </row>
        <row r="874">
          <cell r="B874" t="str">
            <v>ED0006</v>
          </cell>
          <cell r="C874" t="str">
            <v>EDS CANADA INC.</v>
          </cell>
          <cell r="E874">
            <v>-815393</v>
          </cell>
        </row>
        <row r="875">
          <cell r="B875" t="str">
            <v>EI0018</v>
          </cell>
          <cell r="C875" t="str">
            <v>ENTRACK INTERNATIONAL TRADING</v>
          </cell>
          <cell r="D875">
            <v>86400</v>
          </cell>
          <cell r="E875">
            <v>86400</v>
          </cell>
        </row>
        <row r="876">
          <cell r="B876" t="str">
            <v>EP0013</v>
          </cell>
          <cell r="C876" t="str">
            <v>EXECUTIVE PLACEMENTS</v>
          </cell>
          <cell r="D876">
            <v>29888</v>
          </cell>
        </row>
        <row r="877">
          <cell r="B877" t="str">
            <v>ES0018</v>
          </cell>
          <cell r="C877" t="str">
            <v>EXECUTIVE SEARCH</v>
          </cell>
          <cell r="E877">
            <v>1910</v>
          </cell>
        </row>
        <row r="878">
          <cell r="B878" t="str">
            <v>FF0001</v>
          </cell>
          <cell r="C878" t="str">
            <v>FIRST FLIGHT COURIERS LIMITED</v>
          </cell>
          <cell r="D878">
            <v>8650</v>
          </cell>
          <cell r="E878">
            <v>81</v>
          </cell>
        </row>
        <row r="879">
          <cell r="B879" t="str">
            <v>FP0015</v>
          </cell>
          <cell r="C879" t="str">
            <v>FAMILY PLAZA</v>
          </cell>
          <cell r="D879">
            <v>27135</v>
          </cell>
        </row>
        <row r="880">
          <cell r="B880" t="str">
            <v>FT0015</v>
          </cell>
          <cell r="C880" t="str">
            <v>M/s FALCON TELESOURCING P LTD</v>
          </cell>
          <cell r="D880">
            <v>-257403</v>
          </cell>
          <cell r="E880">
            <v>-257403</v>
          </cell>
        </row>
        <row r="881">
          <cell r="B881" t="str">
            <v>GB0001</v>
          </cell>
          <cell r="C881" t="str">
            <v>GODREJ &amp; BOYCE MFG.CO.</v>
          </cell>
          <cell r="E881">
            <v>-37085</v>
          </cell>
        </row>
        <row r="882">
          <cell r="B882" t="str">
            <v>GB0007</v>
          </cell>
          <cell r="C882" t="str">
            <v>GOUTAMCHAND BETALA</v>
          </cell>
          <cell r="D882">
            <v>1056</v>
          </cell>
        </row>
        <row r="883">
          <cell r="B883" t="str">
            <v>GC0036</v>
          </cell>
          <cell r="C883" t="str">
            <v>GRANDWAYS COURIER PVT. LTD.</v>
          </cell>
          <cell r="D883">
            <v>3489</v>
          </cell>
        </row>
        <row r="884">
          <cell r="B884" t="str">
            <v>GE0010</v>
          </cell>
          <cell r="C884" t="str">
            <v>GIRNAR ENTERPRISES PVT. LTD.</v>
          </cell>
          <cell r="D884">
            <v>-2889.5</v>
          </cell>
        </row>
        <row r="885">
          <cell r="B885" t="str">
            <v>GG0004</v>
          </cell>
          <cell r="C885" t="str">
            <v>JAI BHAWANI COMPUTER &amp; PHOTO</v>
          </cell>
          <cell r="D885">
            <v>-1</v>
          </cell>
        </row>
        <row r="886">
          <cell r="B886" t="str">
            <v>GI0009</v>
          </cell>
          <cell r="C886" t="str">
            <v>GRASIM INDUSTRIES LTD.</v>
          </cell>
          <cell r="E886">
            <v>20907.2</v>
          </cell>
        </row>
        <row r="887">
          <cell r="B887" t="str">
            <v>GR0005</v>
          </cell>
          <cell r="C887" t="str">
            <v>GENERALRE PAYABLE</v>
          </cell>
          <cell r="D887">
            <v>-41571</v>
          </cell>
          <cell r="E887">
            <v>-18245752.009999998</v>
          </cell>
        </row>
        <row r="888">
          <cell r="B888" t="str">
            <v>GR0008</v>
          </cell>
          <cell r="C888" t="str">
            <v>Generalre - Receivable</v>
          </cell>
          <cell r="E888">
            <v>450000</v>
          </cell>
        </row>
        <row r="889">
          <cell r="B889" t="str">
            <v>GW0005</v>
          </cell>
          <cell r="C889" t="str">
            <v>GREGEX WORLDWIDE RELOCATIONS</v>
          </cell>
          <cell r="E889">
            <v>510</v>
          </cell>
        </row>
        <row r="890">
          <cell r="B890" t="str">
            <v>HA0015</v>
          </cell>
          <cell r="C890" t="str">
            <v>HOTEL AMAR VILAS</v>
          </cell>
          <cell r="D890">
            <v>845</v>
          </cell>
        </row>
        <row r="891">
          <cell r="B891" t="str">
            <v>HC0001</v>
          </cell>
          <cell r="C891" t="str">
            <v>HCL INFOSYSTEMS LTD.</v>
          </cell>
          <cell r="D891">
            <v>-9353</v>
          </cell>
          <cell r="E891">
            <v>687</v>
          </cell>
        </row>
        <row r="892">
          <cell r="B892" t="str">
            <v>HC0052</v>
          </cell>
          <cell r="C892" t="str">
            <v>HEMABEN COKSHI</v>
          </cell>
          <cell r="D892">
            <v>-1932</v>
          </cell>
        </row>
        <row r="893">
          <cell r="B893" t="str">
            <v>HI0020</v>
          </cell>
          <cell r="C893" t="str">
            <v>HEALTH INDIA MEDICAL SERVICES</v>
          </cell>
          <cell r="E893">
            <v>-24662</v>
          </cell>
        </row>
        <row r="894">
          <cell r="B894" t="str">
            <v>HK0028</v>
          </cell>
          <cell r="C894" t="str">
            <v>HIMABEN R. KOTECHA</v>
          </cell>
          <cell r="D894">
            <v>2125</v>
          </cell>
        </row>
        <row r="895">
          <cell r="B895" t="str">
            <v>HM0008</v>
          </cell>
          <cell r="C895" t="str">
            <v>HEADSTART MANPOWER CONSULTANT</v>
          </cell>
          <cell r="E895">
            <v>3820</v>
          </cell>
        </row>
        <row r="896">
          <cell r="B896" t="str">
            <v>HP0005</v>
          </cell>
          <cell r="C896" t="str">
            <v>H.P.INSTITUTE OF INSURANCE</v>
          </cell>
          <cell r="E896">
            <v>-42000</v>
          </cell>
        </row>
        <row r="897">
          <cell r="B897" t="str">
            <v>HP0006</v>
          </cell>
          <cell r="C897" t="str">
            <v>H.P.INFOTECH INTERNATIONAL</v>
          </cell>
          <cell r="E897">
            <v>-95900</v>
          </cell>
        </row>
        <row r="898">
          <cell r="B898" t="str">
            <v>HP0007</v>
          </cell>
          <cell r="C898" t="str">
            <v>HIMANI ARTS</v>
          </cell>
          <cell r="D898">
            <v>1505</v>
          </cell>
        </row>
        <row r="899">
          <cell r="B899" t="str">
            <v>HR0045</v>
          </cell>
          <cell r="C899" t="str">
            <v>HOTEL RIYA PALACE</v>
          </cell>
          <cell r="D899">
            <v>-3288</v>
          </cell>
        </row>
        <row r="900">
          <cell r="B900" t="str">
            <v>HT0005</v>
          </cell>
          <cell r="C900" t="str">
            <v>HI-TECH CARBON</v>
          </cell>
          <cell r="E900">
            <v>5194.4799999999996</v>
          </cell>
        </row>
        <row r="901">
          <cell r="B901" t="str">
            <v>HV0003</v>
          </cell>
          <cell r="C901" t="str">
            <v>HANSA VISION</v>
          </cell>
          <cell r="D901">
            <v>2415160</v>
          </cell>
          <cell r="E901">
            <v>-2596797</v>
          </cell>
        </row>
        <row r="902">
          <cell r="B902" t="str">
            <v>IB0005</v>
          </cell>
          <cell r="C902" t="str">
            <v>IDBI BANK</v>
          </cell>
          <cell r="E902">
            <v>-28194</v>
          </cell>
        </row>
        <row r="903">
          <cell r="B903" t="str">
            <v>IB0018</v>
          </cell>
          <cell r="C903" t="str">
            <v>IBM INDIA PVT LTD</v>
          </cell>
          <cell r="D903">
            <v>2340</v>
          </cell>
        </row>
        <row r="904">
          <cell r="B904" t="str">
            <v>IB0022</v>
          </cell>
          <cell r="C904" t="str">
            <v>INCHINTAVIDA BALKIES</v>
          </cell>
          <cell r="D904">
            <v>-6600</v>
          </cell>
          <cell r="E904">
            <v>-6600</v>
          </cell>
        </row>
        <row r="905">
          <cell r="B905" t="str">
            <v>IC0026</v>
          </cell>
          <cell r="C905" t="str">
            <v>IdeaCellular Ltd Related Party</v>
          </cell>
          <cell r="E905">
            <v>-127306</v>
          </cell>
        </row>
        <row r="906">
          <cell r="B906" t="str">
            <v>IG0001</v>
          </cell>
          <cell r="C906" t="str">
            <v>INDO GULF CORPN LTD.</v>
          </cell>
          <cell r="E906">
            <v>1607618.35</v>
          </cell>
        </row>
        <row r="907">
          <cell r="B907" t="str">
            <v>IM0020</v>
          </cell>
          <cell r="C907" t="str">
            <v>IMPRESSIONS(FA)</v>
          </cell>
          <cell r="E907">
            <v>3084</v>
          </cell>
        </row>
        <row r="908">
          <cell r="B908" t="str">
            <v>IN0014</v>
          </cell>
          <cell r="C908" t="str">
            <v>INCUBE - A DIVISION OF ATHENA</v>
          </cell>
          <cell r="D908">
            <v>2075</v>
          </cell>
        </row>
        <row r="909">
          <cell r="B909" t="str">
            <v>IO0005</v>
          </cell>
          <cell r="C909" t="str">
            <v>INSTITUTE OF INSURANCE STUDIES</v>
          </cell>
          <cell r="E909">
            <v>-101000</v>
          </cell>
        </row>
        <row r="910">
          <cell r="B910" t="str">
            <v>IR0001</v>
          </cell>
          <cell r="C910" t="str">
            <v>INDIAN RAYON &amp; INDUSTRIES LTD.</v>
          </cell>
          <cell r="E910">
            <v>22389.200000000001</v>
          </cell>
        </row>
        <row r="911">
          <cell r="B911" t="str">
            <v>IS0015</v>
          </cell>
          <cell r="C911" t="str">
            <v>ICALL SOFT (P) LTD.</v>
          </cell>
          <cell r="E911">
            <v>-187955</v>
          </cell>
        </row>
        <row r="912">
          <cell r="B912" t="str">
            <v>IS0016</v>
          </cell>
          <cell r="C912" t="str">
            <v>INDERJIT SINGH PURI</v>
          </cell>
          <cell r="E912">
            <v>-14750</v>
          </cell>
        </row>
        <row r="913">
          <cell r="B913" t="str">
            <v>JD0009</v>
          </cell>
          <cell r="C913" t="str">
            <v>JINENDRA D DARDA</v>
          </cell>
          <cell r="D913">
            <v>-10000</v>
          </cell>
        </row>
        <row r="914">
          <cell r="B914" t="str">
            <v>JE0014</v>
          </cell>
          <cell r="C914" t="str">
            <v>JAY ENCLAVE OWNERS WELFARE ASS</v>
          </cell>
          <cell r="E914">
            <v>2482</v>
          </cell>
        </row>
        <row r="915">
          <cell r="B915" t="str">
            <v>JI0010</v>
          </cell>
          <cell r="C915" t="str">
            <v>JAI INSURANCE SERVICES</v>
          </cell>
          <cell r="E915">
            <v>-11970</v>
          </cell>
        </row>
        <row r="916">
          <cell r="B916" t="str">
            <v>JK0066</v>
          </cell>
          <cell r="C916" t="str">
            <v>JAYANTILAL K PATEL</v>
          </cell>
          <cell r="D916">
            <v>9630</v>
          </cell>
        </row>
        <row r="917">
          <cell r="B917" t="str">
            <v>JL0007</v>
          </cell>
          <cell r="C917" t="str">
            <v>JEEVAN LAKSHYA INSURANCE COLLE</v>
          </cell>
          <cell r="D917">
            <v>-19152</v>
          </cell>
          <cell r="E917">
            <v>-19152</v>
          </cell>
        </row>
        <row r="918">
          <cell r="B918" t="str">
            <v>JS0031</v>
          </cell>
          <cell r="C918" t="str">
            <v>JEEVAN SOFTECH LTD.</v>
          </cell>
          <cell r="E918">
            <v>1910</v>
          </cell>
        </row>
        <row r="919">
          <cell r="B919" t="str">
            <v>JS0036</v>
          </cell>
          <cell r="C919" t="str">
            <v>JASBIR SINGH SHAAN</v>
          </cell>
          <cell r="D919">
            <v>1</v>
          </cell>
          <cell r="E919">
            <v>1</v>
          </cell>
        </row>
        <row r="920">
          <cell r="B920" t="str">
            <v>JT0022</v>
          </cell>
          <cell r="C920" t="str">
            <v>JINDAL TRAVELS(GHANSHYAM PITTI</v>
          </cell>
          <cell r="D920">
            <v>-2593</v>
          </cell>
          <cell r="E920">
            <v>-2593</v>
          </cell>
        </row>
        <row r="921">
          <cell r="B921" t="str">
            <v>KA0026</v>
          </cell>
          <cell r="C921" t="str">
            <v>R.KANNAIAH</v>
          </cell>
          <cell r="D921">
            <v>-3894</v>
          </cell>
        </row>
        <row r="922">
          <cell r="B922" t="str">
            <v>KC0025</v>
          </cell>
          <cell r="C922" t="str">
            <v>KASHYAPBHAI COKSHI</v>
          </cell>
          <cell r="D922">
            <v>-1932</v>
          </cell>
        </row>
        <row r="923">
          <cell r="B923" t="str">
            <v>KC0026</v>
          </cell>
          <cell r="C923" t="str">
            <v>KAY CONSULTANTS</v>
          </cell>
          <cell r="E923">
            <v>1983</v>
          </cell>
        </row>
        <row r="924">
          <cell r="B924" t="str">
            <v>KE0015</v>
          </cell>
          <cell r="C924" t="str">
            <v>KRISHNA ENGINEERING WORKS</v>
          </cell>
          <cell r="D924">
            <v>7001</v>
          </cell>
        </row>
        <row r="925">
          <cell r="B925" t="str">
            <v>KJ0005</v>
          </cell>
          <cell r="C925" t="str">
            <v>K. J. RASHMI</v>
          </cell>
          <cell r="D925">
            <v>112887</v>
          </cell>
          <cell r="E925">
            <v>112887</v>
          </cell>
        </row>
        <row r="926">
          <cell r="B926" t="str">
            <v>KK0022</v>
          </cell>
          <cell r="C926" t="str">
            <v>KAMDAR &amp; KAMDAR</v>
          </cell>
          <cell r="E926">
            <v>4068</v>
          </cell>
        </row>
        <row r="927">
          <cell r="B927" t="str">
            <v>KP0012</v>
          </cell>
          <cell r="C927" t="str">
            <v>K. P. BHASKAR</v>
          </cell>
          <cell r="E927">
            <v>-2932</v>
          </cell>
        </row>
        <row r="928">
          <cell r="B928" t="str">
            <v>KP0023</v>
          </cell>
          <cell r="C928" t="str">
            <v>KOVAI PRINTS</v>
          </cell>
          <cell r="D928">
            <v>-20</v>
          </cell>
        </row>
        <row r="929">
          <cell r="B929" t="str">
            <v>KP0032</v>
          </cell>
          <cell r="C929" t="str">
            <v>KAUSHIK A PATEL</v>
          </cell>
          <cell r="D929">
            <v>-51</v>
          </cell>
        </row>
        <row r="930">
          <cell r="B930" t="str">
            <v>KP0035</v>
          </cell>
          <cell r="C930" t="str">
            <v>KUBER PRASAD SHAW</v>
          </cell>
          <cell r="D930">
            <v>-1</v>
          </cell>
        </row>
        <row r="931">
          <cell r="B931" t="str">
            <v>KP0037</v>
          </cell>
          <cell r="C931" t="str">
            <v>K.PITCHAI</v>
          </cell>
          <cell r="D931">
            <v>-27901</v>
          </cell>
        </row>
        <row r="932">
          <cell r="B932" t="str">
            <v>KS0025</v>
          </cell>
          <cell r="C932" t="str">
            <v>KULWANT SINGH</v>
          </cell>
          <cell r="D932">
            <v>-9000</v>
          </cell>
        </row>
        <row r="933">
          <cell r="B933" t="str">
            <v>KS0029</v>
          </cell>
          <cell r="C933" t="str">
            <v>KEN STUDY CIRCLE</v>
          </cell>
          <cell r="E933">
            <v>-16315</v>
          </cell>
        </row>
        <row r="934">
          <cell r="B934" t="str">
            <v>KS0034</v>
          </cell>
          <cell r="C934" t="str">
            <v>KIDS STATION</v>
          </cell>
          <cell r="E934">
            <v>1</v>
          </cell>
        </row>
        <row r="935">
          <cell r="B935" t="str">
            <v>KS0041</v>
          </cell>
          <cell r="C935" t="str">
            <v>KOUTEELYA SHAILENDRA CHAJED</v>
          </cell>
          <cell r="D935">
            <v>-1</v>
          </cell>
        </row>
        <row r="936">
          <cell r="B936" t="str">
            <v>KT0013</v>
          </cell>
          <cell r="C936" t="str">
            <v>K T CHANKAPA</v>
          </cell>
          <cell r="D936">
            <v>15000</v>
          </cell>
          <cell r="E936">
            <v>15000</v>
          </cell>
        </row>
        <row r="937">
          <cell r="B937" t="str">
            <v>KW0002</v>
          </cell>
          <cell r="C937" t="str">
            <v>KUMAR WORLD TRAVELS</v>
          </cell>
          <cell r="D937">
            <v>-1</v>
          </cell>
          <cell r="E937">
            <v>-1</v>
          </cell>
        </row>
        <row r="938">
          <cell r="B938" t="str">
            <v>L01029</v>
          </cell>
          <cell r="C938" t="str">
            <v>DR. JAIPRAKASH LALWANI</v>
          </cell>
          <cell r="E938">
            <v>1467</v>
          </cell>
        </row>
        <row r="939">
          <cell r="B939" t="str">
            <v>L01047</v>
          </cell>
          <cell r="C939" t="str">
            <v>DR. PRASHANT KULKARNI</v>
          </cell>
          <cell r="E939">
            <v>2400</v>
          </cell>
        </row>
        <row r="940">
          <cell r="B940" t="str">
            <v>L01068</v>
          </cell>
          <cell r="C940" t="str">
            <v>DR. SALIL KULKARNI</v>
          </cell>
          <cell r="E940">
            <v>9423</v>
          </cell>
        </row>
        <row r="941">
          <cell r="B941" t="str">
            <v>L01089</v>
          </cell>
          <cell r="C941" t="str">
            <v>SARAF'S DIAGNOSTIC CENTRE</v>
          </cell>
          <cell r="E941">
            <v>2898</v>
          </cell>
        </row>
        <row r="942">
          <cell r="B942" t="str">
            <v>L01094</v>
          </cell>
          <cell r="C942" t="str">
            <v>DIRGHAYU DIAGNOSTICS</v>
          </cell>
          <cell r="E942">
            <v>202</v>
          </cell>
        </row>
        <row r="943">
          <cell r="B943" t="str">
            <v>L03011</v>
          </cell>
          <cell r="C943" t="str">
            <v>SRINIVASA CARDIOLOGY CENTRE</v>
          </cell>
          <cell r="E943">
            <v>150</v>
          </cell>
        </row>
        <row r="944">
          <cell r="B944" t="str">
            <v>L03026</v>
          </cell>
          <cell r="C944" t="str">
            <v>N M MEDICAL CENTRE</v>
          </cell>
          <cell r="D944">
            <v>114</v>
          </cell>
          <cell r="E944">
            <v>114</v>
          </cell>
        </row>
        <row r="945">
          <cell r="B945" t="str">
            <v>L04005</v>
          </cell>
          <cell r="C945" t="str">
            <v>CITI LABS</v>
          </cell>
          <cell r="E945">
            <v>-1064</v>
          </cell>
        </row>
        <row r="946">
          <cell r="B946" t="str">
            <v>L04030</v>
          </cell>
          <cell r="C946" t="str">
            <v>INDRAPRASTHA APOLLO CLINIQ</v>
          </cell>
          <cell r="E946">
            <v>41326</v>
          </cell>
        </row>
        <row r="947">
          <cell r="B947" t="str">
            <v>L04033</v>
          </cell>
          <cell r="C947" t="str">
            <v>MAYOR HEALTHCARE PVT LTD</v>
          </cell>
          <cell r="E947">
            <v>4800</v>
          </cell>
        </row>
        <row r="948">
          <cell r="B948" t="str">
            <v>L04040</v>
          </cell>
          <cell r="C948" t="str">
            <v>BHARTI MEDICARE (PVT) LTD.</v>
          </cell>
          <cell r="D948">
            <v>-136</v>
          </cell>
        </row>
        <row r="949">
          <cell r="B949" t="str">
            <v>L14062</v>
          </cell>
          <cell r="C949" t="str">
            <v>DR RUPALBEN GHELANI</v>
          </cell>
          <cell r="D949">
            <v>-185</v>
          </cell>
        </row>
        <row r="950">
          <cell r="B950" t="str">
            <v>L20008</v>
          </cell>
          <cell r="C950" t="str">
            <v>DR.RAJEEV KUMAR BAJAJ</v>
          </cell>
          <cell r="E950">
            <v>920</v>
          </cell>
        </row>
        <row r="951">
          <cell r="B951" t="str">
            <v>L21009</v>
          </cell>
          <cell r="C951" t="str">
            <v>DR. RAKESH SHAH</v>
          </cell>
          <cell r="E951">
            <v>1894</v>
          </cell>
        </row>
        <row r="952">
          <cell r="B952" t="str">
            <v>L25002</v>
          </cell>
          <cell r="C952" t="str">
            <v>MEDIVISION SCAN &amp; DIAGNOSTIC</v>
          </cell>
          <cell r="E952">
            <v>-684</v>
          </cell>
        </row>
        <row r="953">
          <cell r="B953" t="str">
            <v>L28003</v>
          </cell>
          <cell r="C953" t="str">
            <v>B CHINNABHA NAIDU</v>
          </cell>
          <cell r="E953">
            <v>97</v>
          </cell>
        </row>
        <row r="954">
          <cell r="B954" t="str">
            <v>L30007</v>
          </cell>
          <cell r="C954" t="str">
            <v>SAT-PRATAP HOSPITAL</v>
          </cell>
          <cell r="E954">
            <v>850</v>
          </cell>
        </row>
        <row r="955">
          <cell r="B955" t="str">
            <v>L33702</v>
          </cell>
          <cell r="C955" t="str">
            <v>DR. BICHITRA KUMAR HAZARIKA</v>
          </cell>
          <cell r="E955">
            <v>648</v>
          </cell>
        </row>
        <row r="956">
          <cell r="B956" t="str">
            <v>L35006</v>
          </cell>
          <cell r="C956" t="str">
            <v>DR. GYANENDRA N SINGH</v>
          </cell>
          <cell r="E956">
            <v>-607</v>
          </cell>
        </row>
        <row r="957">
          <cell r="B957" t="str">
            <v>L35008</v>
          </cell>
          <cell r="C957" t="str">
            <v>U S MEDILINE</v>
          </cell>
          <cell r="E957">
            <v>850</v>
          </cell>
        </row>
        <row r="958">
          <cell r="B958" t="str">
            <v>L42505</v>
          </cell>
          <cell r="C958" t="str">
            <v>B.L.DIAGNOSTIC PVT LTD</v>
          </cell>
          <cell r="E958">
            <v>467</v>
          </cell>
        </row>
        <row r="959">
          <cell r="B959" t="str">
            <v>L44503</v>
          </cell>
          <cell r="C959" t="str">
            <v>DR H N RATHOD</v>
          </cell>
          <cell r="D959">
            <v>850</v>
          </cell>
          <cell r="E959">
            <v>850</v>
          </cell>
        </row>
        <row r="960">
          <cell r="B960" t="str">
            <v>L46801</v>
          </cell>
          <cell r="C960" t="str">
            <v>SANTOSH MATERNITY &amp; NURSING HO</v>
          </cell>
          <cell r="D960">
            <v>-753</v>
          </cell>
          <cell r="E960">
            <v>1211</v>
          </cell>
        </row>
        <row r="961">
          <cell r="B961" t="str">
            <v>L47002</v>
          </cell>
          <cell r="C961" t="str">
            <v>DR RUPINDER SINGH</v>
          </cell>
          <cell r="E961">
            <v>-815</v>
          </cell>
        </row>
        <row r="962">
          <cell r="B962" t="str">
            <v>L49001</v>
          </cell>
          <cell r="C962" t="str">
            <v>GARG HOSPITAL AND MATERNITY CE</v>
          </cell>
          <cell r="E962">
            <v>-10202</v>
          </cell>
        </row>
        <row r="963">
          <cell r="B963" t="str">
            <v>L49301</v>
          </cell>
          <cell r="C963" t="str">
            <v>DR P N SINGH</v>
          </cell>
          <cell r="E963">
            <v>-873</v>
          </cell>
        </row>
        <row r="964">
          <cell r="B964" t="str">
            <v>L50004</v>
          </cell>
          <cell r="C964" t="str">
            <v>DR. B. L. SOMANI</v>
          </cell>
          <cell r="E964">
            <v>850</v>
          </cell>
        </row>
        <row r="965">
          <cell r="B965" t="str">
            <v>L56801</v>
          </cell>
          <cell r="C965" t="str">
            <v>DR.A.K.SINGH</v>
          </cell>
          <cell r="E965">
            <v>1220</v>
          </cell>
        </row>
        <row r="966">
          <cell r="B966" t="str">
            <v>L57501</v>
          </cell>
          <cell r="C966" t="str">
            <v>DR SAVITA KOHLI</v>
          </cell>
          <cell r="D966">
            <v>-2587</v>
          </cell>
          <cell r="E966">
            <v>-2587</v>
          </cell>
        </row>
        <row r="967">
          <cell r="B967" t="str">
            <v>L57903</v>
          </cell>
          <cell r="C967" t="str">
            <v>DR RAVINDRA GOYAL</v>
          </cell>
          <cell r="D967">
            <v>-2038</v>
          </cell>
          <cell r="E967">
            <v>262</v>
          </cell>
        </row>
        <row r="968">
          <cell r="B968" t="str">
            <v>L59007</v>
          </cell>
          <cell r="C968" t="str">
            <v>SARVODAYA HOSPITAL</v>
          </cell>
          <cell r="E968">
            <v>920</v>
          </cell>
        </row>
        <row r="969">
          <cell r="B969" t="str">
            <v>L61101</v>
          </cell>
          <cell r="C969" t="str">
            <v>SCANEX DIAGNOSTIC CENTRE</v>
          </cell>
          <cell r="E969">
            <v>-1436</v>
          </cell>
        </row>
        <row r="970">
          <cell r="B970" t="str">
            <v>L65001</v>
          </cell>
          <cell r="C970" t="str">
            <v>DR AMIT BHARGAVA</v>
          </cell>
          <cell r="D970">
            <v>-1506</v>
          </cell>
          <cell r="E970">
            <v>6006</v>
          </cell>
        </row>
        <row r="971">
          <cell r="B971" t="str">
            <v>L68001</v>
          </cell>
          <cell r="C971" t="str">
            <v>MEDIVISION SCAN &amp; DIAGNOSTIC</v>
          </cell>
          <cell r="E971">
            <v>880</v>
          </cell>
        </row>
        <row r="972">
          <cell r="B972" t="str">
            <v>L69901</v>
          </cell>
          <cell r="C972" t="str">
            <v>DR SATISH PAWAR</v>
          </cell>
          <cell r="D972">
            <v>3450</v>
          </cell>
          <cell r="E972">
            <v>3450</v>
          </cell>
        </row>
        <row r="973">
          <cell r="B973" t="str">
            <v>L79004</v>
          </cell>
          <cell r="C973" t="str">
            <v>KANWAR NURSING HOME</v>
          </cell>
          <cell r="D973">
            <v>850</v>
          </cell>
          <cell r="E973">
            <v>850</v>
          </cell>
        </row>
        <row r="974">
          <cell r="B974" t="str">
            <v>LH0009</v>
          </cell>
          <cell r="C974" t="str">
            <v>LOHIA HOMES PVT LTD</v>
          </cell>
          <cell r="D974">
            <v>-742</v>
          </cell>
        </row>
        <row r="975">
          <cell r="B975" t="str">
            <v>LH0012</v>
          </cell>
          <cell r="C975" t="str">
            <v>LUKMANUL HAKEEM</v>
          </cell>
          <cell r="D975">
            <v>24519</v>
          </cell>
        </row>
        <row r="976">
          <cell r="B976" t="str">
            <v>LR0005</v>
          </cell>
          <cell r="C976" t="str">
            <v>LAILA RAMODIYA</v>
          </cell>
          <cell r="D976">
            <v>-2113</v>
          </cell>
          <cell r="E976">
            <v>-2113</v>
          </cell>
        </row>
        <row r="977">
          <cell r="B977" t="str">
            <v>LS0001</v>
          </cell>
          <cell r="C977" t="str">
            <v>L.SHIVAJI</v>
          </cell>
          <cell r="D977">
            <v>-1</v>
          </cell>
        </row>
        <row r="978">
          <cell r="B978" t="str">
            <v>M01034</v>
          </cell>
          <cell r="C978" t="str">
            <v>DR. VIJAY C PUNJABI</v>
          </cell>
          <cell r="E978">
            <v>80</v>
          </cell>
        </row>
        <row r="979">
          <cell r="B979" t="str">
            <v>M01035</v>
          </cell>
          <cell r="C979" t="str">
            <v>DR. PRERNA SHARMA</v>
          </cell>
          <cell r="E979">
            <v>450</v>
          </cell>
        </row>
        <row r="980">
          <cell r="B980" t="str">
            <v>M01156</v>
          </cell>
          <cell r="C980" t="str">
            <v>RAM RAKSHA HOSPITAL</v>
          </cell>
          <cell r="D980">
            <v>-427</v>
          </cell>
        </row>
        <row r="981">
          <cell r="B981" t="str">
            <v>M02009</v>
          </cell>
          <cell r="C981" t="str">
            <v>VIRCHOW'S DIAGNOSTIC CENTRE</v>
          </cell>
          <cell r="E981">
            <v>46</v>
          </cell>
        </row>
        <row r="982">
          <cell r="B982" t="str">
            <v>M03039</v>
          </cell>
          <cell r="C982" t="str">
            <v>METRO DIAGNOSTIC CENTRE</v>
          </cell>
          <cell r="D982">
            <v>700</v>
          </cell>
          <cell r="E982">
            <v>700</v>
          </cell>
        </row>
        <row r="983">
          <cell r="B983" t="str">
            <v>M04003</v>
          </cell>
          <cell r="C983" t="str">
            <v>DR. PINKY SHARMA</v>
          </cell>
          <cell r="E983">
            <v>-155</v>
          </cell>
        </row>
        <row r="984">
          <cell r="B984" t="str">
            <v>M04017</v>
          </cell>
          <cell r="C984" t="str">
            <v>DR. P. P. SEHGAL</v>
          </cell>
          <cell r="E984">
            <v>350</v>
          </cell>
        </row>
        <row r="985">
          <cell r="B985" t="str">
            <v>M04037</v>
          </cell>
          <cell r="C985" t="str">
            <v>DR. ARPANA JAIN</v>
          </cell>
          <cell r="D985">
            <v>-310</v>
          </cell>
          <cell r="E985">
            <v>40</v>
          </cell>
        </row>
        <row r="986">
          <cell r="B986" t="str">
            <v>M04069</v>
          </cell>
          <cell r="C986" t="str">
            <v>MAYOR HEALTHCARE PVT LTD</v>
          </cell>
          <cell r="D986">
            <v>1400</v>
          </cell>
          <cell r="E986">
            <v>3200</v>
          </cell>
        </row>
        <row r="987">
          <cell r="B987" t="str">
            <v>M04072</v>
          </cell>
          <cell r="C987" t="str">
            <v>INDRAPRASTHA APOLLO CLINIQ</v>
          </cell>
          <cell r="D987">
            <v>-177</v>
          </cell>
          <cell r="E987">
            <v>1323</v>
          </cell>
        </row>
        <row r="988">
          <cell r="B988" t="str">
            <v>M04080</v>
          </cell>
          <cell r="C988" t="str">
            <v>MAYOR HEALTHCARE PVT LTD</v>
          </cell>
          <cell r="D988">
            <v>5981</v>
          </cell>
          <cell r="E988">
            <v>5981</v>
          </cell>
        </row>
        <row r="989">
          <cell r="B989" t="str">
            <v>M13016</v>
          </cell>
          <cell r="C989" t="str">
            <v>APEX HEALTH SERVICES</v>
          </cell>
          <cell r="E989">
            <v>400</v>
          </cell>
        </row>
        <row r="990">
          <cell r="B990" t="str">
            <v>M14043</v>
          </cell>
          <cell r="C990" t="str">
            <v>DR. BALAR RAJESH VRAJLAL</v>
          </cell>
          <cell r="E990">
            <v>-4252</v>
          </cell>
        </row>
        <row r="991">
          <cell r="B991" t="str">
            <v>M14044</v>
          </cell>
          <cell r="C991" t="str">
            <v>DR. HIMANSHU I PATWARI</v>
          </cell>
          <cell r="E991">
            <v>200</v>
          </cell>
        </row>
        <row r="992">
          <cell r="B992" t="str">
            <v>M14065</v>
          </cell>
          <cell r="C992" t="str">
            <v>DR NINA RAJYAGURU</v>
          </cell>
          <cell r="E992">
            <v>-165</v>
          </cell>
        </row>
        <row r="993">
          <cell r="B993" t="str">
            <v>M14071</v>
          </cell>
          <cell r="C993" t="str">
            <v>DR GITA H VERMA</v>
          </cell>
          <cell r="E993">
            <v>284</v>
          </cell>
        </row>
        <row r="994">
          <cell r="B994" t="str">
            <v>M15203</v>
          </cell>
          <cell r="C994" t="str">
            <v>KARWANI PATHOLOGY &amp;</v>
          </cell>
          <cell r="E994">
            <v>223</v>
          </cell>
        </row>
        <row r="995">
          <cell r="B995" t="str">
            <v>M16009</v>
          </cell>
          <cell r="C995" t="str">
            <v>AROGYA MEDICARE PVT. LTD.</v>
          </cell>
          <cell r="E995">
            <v>434</v>
          </cell>
        </row>
        <row r="996">
          <cell r="B996" t="str">
            <v>M19001</v>
          </cell>
          <cell r="C996" t="str">
            <v>TAGORE HEART CARE &amp;</v>
          </cell>
          <cell r="E996">
            <v>900</v>
          </cell>
        </row>
        <row r="997">
          <cell r="B997" t="str">
            <v>M19004</v>
          </cell>
          <cell r="C997" t="str">
            <v>DR. J S MANN</v>
          </cell>
          <cell r="E997">
            <v>700</v>
          </cell>
        </row>
        <row r="998">
          <cell r="B998" t="str">
            <v>M26503</v>
          </cell>
          <cell r="C998" t="str">
            <v>GRACE CARDIAC CARE CENTRE</v>
          </cell>
          <cell r="E998">
            <v>-1823</v>
          </cell>
        </row>
        <row r="999">
          <cell r="B999" t="str">
            <v>M27701</v>
          </cell>
          <cell r="C999" t="str">
            <v>ICHALKARNAJI MEDICAL &amp; RESEARC</v>
          </cell>
          <cell r="E999">
            <v>-597</v>
          </cell>
        </row>
        <row r="1000">
          <cell r="B1000" t="str">
            <v>M28001</v>
          </cell>
          <cell r="C1000" t="str">
            <v>B CHINNABHA NAIDU</v>
          </cell>
          <cell r="D1000">
            <v>-80</v>
          </cell>
        </row>
        <row r="1001">
          <cell r="B1001" t="str">
            <v>M30008</v>
          </cell>
          <cell r="C1001" t="str">
            <v>SAT-PRATAP HOSPITAL</v>
          </cell>
          <cell r="E1001">
            <v>1000</v>
          </cell>
        </row>
        <row r="1002">
          <cell r="B1002" t="str">
            <v>M33704</v>
          </cell>
          <cell r="C1002" t="str">
            <v>DR. BICHITRA KUMAR HAZARIKA</v>
          </cell>
          <cell r="E1002">
            <v>-468</v>
          </cell>
        </row>
        <row r="1003">
          <cell r="B1003" t="str">
            <v>M34901</v>
          </cell>
          <cell r="C1003" t="str">
            <v>DR. B KARUNAKAR</v>
          </cell>
          <cell r="E1003">
            <v>69</v>
          </cell>
        </row>
        <row r="1004">
          <cell r="B1004" t="str">
            <v>M42701</v>
          </cell>
          <cell r="C1004" t="str">
            <v>DR. RAJNISH GARG</v>
          </cell>
          <cell r="E1004">
            <v>-1240</v>
          </cell>
        </row>
        <row r="1005">
          <cell r="B1005" t="str">
            <v>M43008</v>
          </cell>
          <cell r="C1005" t="str">
            <v>RENAISSANCE CARE &amp; CLINIC PVT.</v>
          </cell>
          <cell r="E1005">
            <v>1923</v>
          </cell>
        </row>
        <row r="1006">
          <cell r="B1006" t="str">
            <v>M44503</v>
          </cell>
          <cell r="C1006" t="str">
            <v>DR H N RATHOD</v>
          </cell>
          <cell r="D1006">
            <v>200</v>
          </cell>
          <cell r="E1006">
            <v>200</v>
          </cell>
        </row>
        <row r="1007">
          <cell r="B1007" t="str">
            <v>M49001</v>
          </cell>
          <cell r="C1007" t="str">
            <v>GARG HOSPITAL AND MATERNITY CE</v>
          </cell>
          <cell r="E1007">
            <v>-4919</v>
          </cell>
        </row>
        <row r="1008">
          <cell r="B1008" t="str">
            <v>M49302</v>
          </cell>
          <cell r="C1008" t="str">
            <v>DR KAMINI KUMARI</v>
          </cell>
          <cell r="E1008">
            <v>-110</v>
          </cell>
        </row>
        <row r="1009">
          <cell r="B1009" t="str">
            <v>M53002</v>
          </cell>
          <cell r="C1009" t="str">
            <v>DISHA DIAGNOSTIC CENTRE</v>
          </cell>
          <cell r="E1009">
            <v>200</v>
          </cell>
        </row>
        <row r="1010">
          <cell r="B1010" t="str">
            <v>M54202</v>
          </cell>
          <cell r="C1010" t="str">
            <v>DR. AJIT B. KULKARNI</v>
          </cell>
          <cell r="E1010">
            <v>-441</v>
          </cell>
        </row>
        <row r="1011">
          <cell r="B1011" t="str">
            <v>M57501</v>
          </cell>
          <cell r="C1011" t="str">
            <v>DEEP NURSING HOME</v>
          </cell>
          <cell r="D1011">
            <v>-886</v>
          </cell>
          <cell r="E1011">
            <v>-886</v>
          </cell>
        </row>
        <row r="1012">
          <cell r="B1012" t="str">
            <v>M61101</v>
          </cell>
          <cell r="C1012" t="str">
            <v>SCANEX DIAGNOSTIC CENTRE</v>
          </cell>
          <cell r="E1012">
            <v>5960</v>
          </cell>
        </row>
        <row r="1013">
          <cell r="B1013" t="str">
            <v>M61402</v>
          </cell>
          <cell r="C1013" t="str">
            <v>LIFE LINE HOSPITAL AND</v>
          </cell>
          <cell r="D1013">
            <v>23</v>
          </cell>
          <cell r="E1013">
            <v>23</v>
          </cell>
        </row>
        <row r="1014">
          <cell r="B1014" t="str">
            <v>M69401</v>
          </cell>
          <cell r="C1014" t="str">
            <v>DILIP KR BHAGAT</v>
          </cell>
          <cell r="D1014">
            <v>-88</v>
          </cell>
          <cell r="E1014">
            <v>324</v>
          </cell>
        </row>
        <row r="1015">
          <cell r="B1015" t="str">
            <v>M69501</v>
          </cell>
          <cell r="C1015" t="str">
            <v>DR MAHENDRA PRASAD</v>
          </cell>
          <cell r="D1015">
            <v>1250</v>
          </cell>
          <cell r="E1015">
            <v>1250</v>
          </cell>
        </row>
        <row r="1016">
          <cell r="B1016" t="str">
            <v>M71201</v>
          </cell>
          <cell r="C1016" t="str">
            <v>NANDAN'S POLYCLINIC</v>
          </cell>
          <cell r="D1016">
            <v>600</v>
          </cell>
          <cell r="E1016">
            <v>600</v>
          </cell>
        </row>
        <row r="1017">
          <cell r="B1017" t="str">
            <v>MA0034</v>
          </cell>
          <cell r="C1017" t="str">
            <v>MRD ASSOCIATES</v>
          </cell>
          <cell r="E1017">
            <v>222220</v>
          </cell>
        </row>
        <row r="1018">
          <cell r="B1018" t="str">
            <v>MA0037</v>
          </cell>
          <cell r="C1018" t="str">
            <v>MOHMAMMAD AHMAD ANSARI</v>
          </cell>
          <cell r="D1018">
            <v>2029</v>
          </cell>
        </row>
        <row r="1019">
          <cell r="B1019" t="str">
            <v>MC0034</v>
          </cell>
          <cell r="C1019" t="str">
            <v>MAA CORPORATE SERVICES</v>
          </cell>
          <cell r="E1019">
            <v>-404</v>
          </cell>
        </row>
        <row r="1020">
          <cell r="B1020" t="str">
            <v>MC0038</v>
          </cell>
          <cell r="C1020" t="str">
            <v>MATUSHREE CORPORATION</v>
          </cell>
          <cell r="E1020">
            <v>-125102</v>
          </cell>
        </row>
        <row r="1021">
          <cell r="B1021" t="str">
            <v>MH0006</v>
          </cell>
          <cell r="C1021" t="str">
            <v>MAHINDRA HOLIDAYS &amp; RESORTS IN</v>
          </cell>
          <cell r="E1021">
            <v>1</v>
          </cell>
        </row>
        <row r="1022">
          <cell r="B1022" t="str">
            <v>MI0006</v>
          </cell>
          <cell r="C1022" t="str">
            <v>MAHARASTRA INSTITUTE OF TECHNO</v>
          </cell>
          <cell r="E1022">
            <v>-204085</v>
          </cell>
        </row>
        <row r="1023">
          <cell r="B1023" t="str">
            <v>MK0031</v>
          </cell>
          <cell r="C1023" t="str">
            <v>MANJU DEVI KHEMKA</v>
          </cell>
          <cell r="D1023">
            <v>-85</v>
          </cell>
          <cell r="E1023">
            <v>-85</v>
          </cell>
        </row>
        <row r="1024">
          <cell r="B1024" t="str">
            <v>MK0036</v>
          </cell>
          <cell r="C1024" t="str">
            <v>MEETHALE KAVU KULANGARA KASSIM</v>
          </cell>
          <cell r="D1024">
            <v>3300</v>
          </cell>
        </row>
        <row r="1025">
          <cell r="B1025" t="str">
            <v>MN0001</v>
          </cell>
          <cell r="C1025" t="str">
            <v>MFL NET SERVICES PVT. LTD.</v>
          </cell>
          <cell r="E1025">
            <v>-22610</v>
          </cell>
        </row>
        <row r="1026">
          <cell r="B1026" t="str">
            <v>MP0011</v>
          </cell>
          <cell r="C1026" t="str">
            <v>MASTER POLISHERS PVT. LTD.</v>
          </cell>
          <cell r="E1026">
            <v>-14948</v>
          </cell>
        </row>
        <row r="1027">
          <cell r="B1027" t="str">
            <v>MP0051</v>
          </cell>
          <cell r="C1027" t="str">
            <v>M/S PRAKRITH TELESERVICES</v>
          </cell>
          <cell r="E1027">
            <v>1</v>
          </cell>
        </row>
        <row r="1028">
          <cell r="B1028" t="str">
            <v>MP0054</v>
          </cell>
          <cell r="C1028" t="str">
            <v>MANISH PHOTOCOPY CENTRE</v>
          </cell>
          <cell r="D1028">
            <v>1891</v>
          </cell>
        </row>
        <row r="1029">
          <cell r="B1029" t="str">
            <v>MR0003</v>
          </cell>
          <cell r="C1029" t="str">
            <v>Receivabale - Munich Re</v>
          </cell>
          <cell r="D1029">
            <v>-18932780.510000002</v>
          </cell>
          <cell r="E1029">
            <v>31389660.75</v>
          </cell>
        </row>
        <row r="1030">
          <cell r="B1030" t="str">
            <v>MR0004</v>
          </cell>
          <cell r="C1030" t="str">
            <v>Payables  - Munich Re</v>
          </cell>
          <cell r="D1030">
            <v>29362824.57</v>
          </cell>
          <cell r="E1030">
            <v>-50488985.600000001</v>
          </cell>
        </row>
        <row r="1031">
          <cell r="B1031" t="str">
            <v>MS0030</v>
          </cell>
          <cell r="C1031" t="str">
            <v>MAHARASHTRA STATE ELECTRICITY</v>
          </cell>
          <cell r="D1031">
            <v>-34990</v>
          </cell>
        </row>
        <row r="1032">
          <cell r="B1032" t="str">
            <v>MS0033</v>
          </cell>
          <cell r="C1032" t="str">
            <v>MAHARASHTRA STATE ELECTRI-THAN</v>
          </cell>
          <cell r="D1032">
            <v>-48010</v>
          </cell>
        </row>
        <row r="1033">
          <cell r="B1033" t="str">
            <v>MS0071</v>
          </cell>
          <cell r="C1033" t="str">
            <v>MAHARASHTRA STEEL FABRICATION</v>
          </cell>
          <cell r="E1033">
            <v>-61150</v>
          </cell>
        </row>
        <row r="1034">
          <cell r="B1034" t="str">
            <v>MT0001</v>
          </cell>
          <cell r="C1034" t="str">
            <v>MAHANAGAR TELEPHONE - MUMBAI</v>
          </cell>
          <cell r="D1034">
            <v>-10666</v>
          </cell>
          <cell r="E1034">
            <v>-10666</v>
          </cell>
        </row>
        <row r="1035">
          <cell r="B1035" t="str">
            <v>MT0018</v>
          </cell>
          <cell r="C1035" t="str">
            <v>MAHANAGAR TELEPHONE- NEW DELHI</v>
          </cell>
          <cell r="D1035">
            <v>-107812</v>
          </cell>
          <cell r="E1035">
            <v>-107812</v>
          </cell>
        </row>
        <row r="1036">
          <cell r="B1036" t="str">
            <v>MT0025</v>
          </cell>
          <cell r="C1036" t="str">
            <v>MALIK TRAVELS</v>
          </cell>
          <cell r="D1036">
            <v>1725</v>
          </cell>
        </row>
        <row r="1037">
          <cell r="B1037" t="str">
            <v>MT0032</v>
          </cell>
          <cell r="C1037" t="str">
            <v>MEC TECHNICAL ENGINEERS PVT. L</v>
          </cell>
          <cell r="D1037">
            <v>-34706</v>
          </cell>
        </row>
        <row r="1038">
          <cell r="B1038" t="str">
            <v>MT0059</v>
          </cell>
          <cell r="C1038" t="str">
            <v>MUKESH TRAVELS</v>
          </cell>
          <cell r="D1038">
            <v>3420</v>
          </cell>
        </row>
        <row r="1039">
          <cell r="B1039" t="str">
            <v>NA0007</v>
          </cell>
          <cell r="C1039" t="str">
            <v>NAVSOFT ACADEMY OF INSURANCE</v>
          </cell>
          <cell r="E1039">
            <v>-59500</v>
          </cell>
        </row>
        <row r="1040">
          <cell r="B1040" t="str">
            <v>NB0011</v>
          </cell>
          <cell r="C1040" t="str">
            <v>NARENDRA BHEMAT</v>
          </cell>
          <cell r="D1040">
            <v>16284</v>
          </cell>
        </row>
        <row r="1041">
          <cell r="B1041" t="str">
            <v>NC0026</v>
          </cell>
          <cell r="C1041" t="str">
            <v>NITIN CHOURASIA</v>
          </cell>
          <cell r="D1041">
            <v>1032</v>
          </cell>
          <cell r="E1041">
            <v>-1798</v>
          </cell>
        </row>
        <row r="1042">
          <cell r="B1042" t="str">
            <v>ND0020</v>
          </cell>
          <cell r="C1042" t="str">
            <v>NANDHU DECORATORS</v>
          </cell>
          <cell r="E1042">
            <v>-3978</v>
          </cell>
        </row>
        <row r="1043">
          <cell r="B1043" t="str">
            <v>NE0018</v>
          </cell>
          <cell r="C1043" t="str">
            <v>NETPRO</v>
          </cell>
          <cell r="D1043">
            <v>-1612</v>
          </cell>
          <cell r="E1043">
            <v>-1612</v>
          </cell>
        </row>
        <row r="1044">
          <cell r="B1044" t="str">
            <v>NH0015</v>
          </cell>
          <cell r="C1044" t="str">
            <v>NEW HOTEL GREEN PALACE</v>
          </cell>
          <cell r="D1044">
            <v>-5717</v>
          </cell>
          <cell r="E1044">
            <v>-5717</v>
          </cell>
        </row>
        <row r="1045">
          <cell r="B1045" t="str">
            <v>NI0014</v>
          </cell>
          <cell r="C1045" t="str">
            <v>NARAIN INSTITUTE OF MANAGEMENT</v>
          </cell>
          <cell r="E1045">
            <v>-2212906</v>
          </cell>
        </row>
        <row r="1046">
          <cell r="B1046" t="str">
            <v>NK0011</v>
          </cell>
          <cell r="C1046" t="str">
            <v>NARENDRA KUMAR TIWARI</v>
          </cell>
          <cell r="D1046">
            <v>994</v>
          </cell>
        </row>
        <row r="1047">
          <cell r="B1047" t="str">
            <v>NR0010</v>
          </cell>
          <cell r="C1047" t="str">
            <v>N R ASSOCIATES</v>
          </cell>
          <cell r="E1047">
            <v>-11747</v>
          </cell>
        </row>
        <row r="1048">
          <cell r="B1048" t="str">
            <v>NS0002</v>
          </cell>
          <cell r="C1048" t="str">
            <v>NIS SPARTA LTD.</v>
          </cell>
          <cell r="E1048">
            <v>-296200</v>
          </cell>
        </row>
        <row r="1049">
          <cell r="B1049" t="str">
            <v>OE0004</v>
          </cell>
          <cell r="C1049" t="str">
            <v>OVERNITE EXPRESS LTD.</v>
          </cell>
          <cell r="D1049">
            <v>1097</v>
          </cell>
        </row>
        <row r="1050">
          <cell r="B1050" t="str">
            <v>OP0014</v>
          </cell>
          <cell r="C1050" t="str">
            <v>ORIENT PRESS LTD</v>
          </cell>
          <cell r="E1050">
            <v>-406445</v>
          </cell>
        </row>
        <row r="1051">
          <cell r="B1051" t="str">
            <v>PA0018</v>
          </cell>
          <cell r="C1051" t="str">
            <v>PRIME ACADEMY</v>
          </cell>
          <cell r="E1051">
            <v>-198237</v>
          </cell>
        </row>
        <row r="1052">
          <cell r="B1052" t="str">
            <v>PB0016</v>
          </cell>
          <cell r="C1052" t="str">
            <v>POWAI BENGALI ASSOCIATION</v>
          </cell>
          <cell r="E1052">
            <v>-148300</v>
          </cell>
        </row>
        <row r="1053">
          <cell r="B1053" t="str">
            <v>PC0059</v>
          </cell>
          <cell r="C1053" t="str">
            <v>PUSHPAK COURIER SERVIC SAWAI M</v>
          </cell>
          <cell r="D1053">
            <v>988</v>
          </cell>
        </row>
        <row r="1054">
          <cell r="B1054" t="str">
            <v>PC0073</v>
          </cell>
          <cell r="C1054" t="str">
            <v>PUSPAK COURIER SERVICE</v>
          </cell>
          <cell r="D1054">
            <v>-596</v>
          </cell>
          <cell r="E1054">
            <v>-596</v>
          </cell>
        </row>
        <row r="1055">
          <cell r="B1055" t="str">
            <v>PE0020</v>
          </cell>
          <cell r="C1055" t="str">
            <v>PRINCE ENTERPRISES</v>
          </cell>
          <cell r="D1055">
            <v>-2589</v>
          </cell>
          <cell r="E1055">
            <v>-2589</v>
          </cell>
        </row>
        <row r="1056">
          <cell r="B1056" t="str">
            <v>PI0026</v>
          </cell>
          <cell r="C1056" t="str">
            <v>M/S PARAMOUNT ITES PVT. LTD</v>
          </cell>
          <cell r="E1056">
            <v>1</v>
          </cell>
        </row>
        <row r="1057">
          <cell r="B1057" t="str">
            <v>PJ0003</v>
          </cell>
          <cell r="C1057" t="str">
            <v>PATRICK J. PINTO</v>
          </cell>
          <cell r="D1057">
            <v>7960</v>
          </cell>
        </row>
        <row r="1058">
          <cell r="B1058" t="str">
            <v>PM0022</v>
          </cell>
          <cell r="C1058" t="str">
            <v>POST MASTER ANDHERI HPO ANDHER</v>
          </cell>
          <cell r="E1058">
            <v>20434</v>
          </cell>
        </row>
        <row r="1059">
          <cell r="B1059" t="str">
            <v>PN0013</v>
          </cell>
          <cell r="C1059" t="str">
            <v>P.N.UNNIKRISHNAN</v>
          </cell>
          <cell r="E1059">
            <v>-1000</v>
          </cell>
        </row>
        <row r="1060">
          <cell r="B1060" t="str">
            <v>PP0017</v>
          </cell>
          <cell r="C1060" t="str">
            <v>PROFESSIONAL PLACEMENT</v>
          </cell>
          <cell r="D1060">
            <v>16854</v>
          </cell>
          <cell r="E1060">
            <v>1910</v>
          </cell>
        </row>
        <row r="1061">
          <cell r="B1061" t="str">
            <v>PR0002</v>
          </cell>
          <cell r="C1061" t="str">
            <v>PRAKASH AIR FREIGHT</v>
          </cell>
          <cell r="D1061">
            <v>300</v>
          </cell>
          <cell r="E1061">
            <v>300</v>
          </cell>
        </row>
        <row r="1062">
          <cell r="B1062" t="str">
            <v>PR0035</v>
          </cell>
          <cell r="C1062" t="str">
            <v>POKKERAVIDA RABIYA</v>
          </cell>
          <cell r="D1062">
            <v>2200</v>
          </cell>
        </row>
        <row r="1063">
          <cell r="B1063" t="str">
            <v>PS0015</v>
          </cell>
          <cell r="C1063" t="str">
            <v>PUNJAB STATE ELECTRICITY BOARD</v>
          </cell>
          <cell r="D1063">
            <v>-5520</v>
          </cell>
          <cell r="E1063">
            <v>-19602</v>
          </cell>
        </row>
        <row r="1064">
          <cell r="B1064" t="str">
            <v>PS0067</v>
          </cell>
          <cell r="C1064" t="str">
            <v>PACE SETTERS BUSINESS SOLUTION</v>
          </cell>
          <cell r="E1064">
            <v>1</v>
          </cell>
        </row>
        <row r="1065">
          <cell r="B1065" t="str">
            <v>PU0003</v>
          </cell>
          <cell r="C1065" t="str">
            <v>PRAVINBHAI UDESHI</v>
          </cell>
          <cell r="D1065">
            <v>-1932</v>
          </cell>
        </row>
        <row r="1066">
          <cell r="B1066" t="str">
            <v>PV0015</v>
          </cell>
          <cell r="C1066" t="str">
            <v>P V N V PRASAD</v>
          </cell>
          <cell r="E1066">
            <v>2157</v>
          </cell>
        </row>
        <row r="1067">
          <cell r="B1067" t="str">
            <v>RA0029</v>
          </cell>
          <cell r="C1067" t="str">
            <v>RAJ ARORA</v>
          </cell>
          <cell r="D1067">
            <v>5000</v>
          </cell>
        </row>
        <row r="1068">
          <cell r="B1068" t="str">
            <v>RC0058</v>
          </cell>
          <cell r="C1068" t="str">
            <v>RENUKABEN COKSHI</v>
          </cell>
          <cell r="D1068">
            <v>-1932</v>
          </cell>
        </row>
        <row r="1069">
          <cell r="B1069" t="str">
            <v>RE0028</v>
          </cell>
          <cell r="C1069" t="str">
            <v>RELIANCE ENERGY LTD.</v>
          </cell>
          <cell r="D1069">
            <v>-71250</v>
          </cell>
        </row>
        <row r="1070">
          <cell r="B1070" t="str">
            <v>RF0004</v>
          </cell>
          <cell r="C1070" t="str">
            <v>Rainbow Financial Consultants</v>
          </cell>
          <cell r="E1070">
            <v>-3187</v>
          </cell>
        </row>
        <row r="1071">
          <cell r="B1071" t="str">
            <v>RG0012</v>
          </cell>
          <cell r="C1071" t="str">
            <v>RGA INTERNATIONAL - RECEIVABLE</v>
          </cell>
          <cell r="D1071">
            <v>-12277061.060000001</v>
          </cell>
          <cell r="E1071">
            <v>68619940.420000002</v>
          </cell>
        </row>
        <row r="1072">
          <cell r="B1072" t="str">
            <v>RG0013</v>
          </cell>
          <cell r="C1072" t="str">
            <v>RGA INTERNATIONAL - PAYABLE</v>
          </cell>
          <cell r="D1072">
            <v>72558292.199999988</v>
          </cell>
          <cell r="E1072">
            <v>-65110781.049999997</v>
          </cell>
        </row>
        <row r="1073">
          <cell r="B1073" t="str">
            <v>RI0019</v>
          </cell>
          <cell r="C1073" t="str">
            <v>Regal Insurance Brokers &amp; Risk</v>
          </cell>
          <cell r="E1073">
            <v>-39781</v>
          </cell>
        </row>
        <row r="1074">
          <cell r="B1074" t="str">
            <v>RI0025</v>
          </cell>
          <cell r="C1074" t="str">
            <v>RELIANCE INFRASTRUCTURE LTD.</v>
          </cell>
          <cell r="D1074">
            <v>-159360</v>
          </cell>
          <cell r="E1074">
            <v>-142600</v>
          </cell>
        </row>
        <row r="1075">
          <cell r="B1075" t="str">
            <v>RK0008</v>
          </cell>
          <cell r="C1075" t="str">
            <v>RAJESH KUMAR DUA</v>
          </cell>
          <cell r="D1075">
            <v>36785</v>
          </cell>
        </row>
        <row r="1076">
          <cell r="B1076" t="str">
            <v>RK0056</v>
          </cell>
          <cell r="C1076" t="str">
            <v>RAKESH KUMAR DUBEY</v>
          </cell>
          <cell r="D1076">
            <v>30857</v>
          </cell>
        </row>
        <row r="1077">
          <cell r="B1077" t="str">
            <v>RN0001</v>
          </cell>
          <cell r="C1077" t="str">
            <v>RITU NANDA INSURANCE SERVICES</v>
          </cell>
          <cell r="E1077">
            <v>-688791</v>
          </cell>
        </row>
        <row r="1078">
          <cell r="B1078" t="str">
            <v>RP0008</v>
          </cell>
          <cell r="C1078" t="str">
            <v>RANA PURI</v>
          </cell>
          <cell r="E1078">
            <v>-14750</v>
          </cell>
        </row>
        <row r="1079">
          <cell r="B1079" t="str">
            <v>RP0029</v>
          </cell>
          <cell r="C1079" t="str">
            <v>RAVI PRAKASH GHUGE</v>
          </cell>
          <cell r="D1079">
            <v>-16910</v>
          </cell>
          <cell r="E1079">
            <v>-35390</v>
          </cell>
        </row>
        <row r="1080">
          <cell r="B1080" t="str">
            <v>RP0030</v>
          </cell>
          <cell r="C1080" t="str">
            <v>RICHARD PAUL</v>
          </cell>
          <cell r="D1080">
            <v>-42</v>
          </cell>
        </row>
        <row r="1081">
          <cell r="B1081" t="str">
            <v>RR0018</v>
          </cell>
          <cell r="C1081" t="str">
            <v>RCIL A/C RIS</v>
          </cell>
          <cell r="D1081">
            <v>-92260</v>
          </cell>
          <cell r="E1081">
            <v>-92260</v>
          </cell>
        </row>
        <row r="1082">
          <cell r="B1082" t="str">
            <v>RS0033</v>
          </cell>
          <cell r="C1082" t="str">
            <v>RAM LAL SETH</v>
          </cell>
          <cell r="D1082">
            <v>8454</v>
          </cell>
        </row>
        <row r="1083">
          <cell r="B1083" t="str">
            <v>RS0053</v>
          </cell>
          <cell r="C1083" t="str">
            <v>RAJENDRA SETHIYA</v>
          </cell>
          <cell r="D1083">
            <v>25366</v>
          </cell>
          <cell r="E1083">
            <v>101462</v>
          </cell>
        </row>
        <row r="1084">
          <cell r="B1084" t="str">
            <v>RV0002</v>
          </cell>
          <cell r="C1084" t="str">
            <v>REFLECTIONS VIDEO SOFTWARE PVT</v>
          </cell>
          <cell r="E1084">
            <v>-42135</v>
          </cell>
        </row>
        <row r="1085">
          <cell r="B1085" t="str">
            <v>SA0058</v>
          </cell>
          <cell r="C1085" t="str">
            <v>SUDHIR AGARWAL</v>
          </cell>
          <cell r="D1085">
            <v>-1</v>
          </cell>
        </row>
        <row r="1086">
          <cell r="B1086" t="str">
            <v>SA0059</v>
          </cell>
          <cell r="C1086" t="str">
            <v>SHATANJEEV AVASTHI</v>
          </cell>
          <cell r="D1086">
            <v>-5041</v>
          </cell>
          <cell r="E1086">
            <v>-16182</v>
          </cell>
        </row>
        <row r="1087">
          <cell r="B1087" t="str">
            <v>SA0106</v>
          </cell>
          <cell r="C1087" t="str">
            <v>S ANWAR BASHA</v>
          </cell>
          <cell r="E1087">
            <v>-1084</v>
          </cell>
        </row>
        <row r="1088">
          <cell r="B1088" t="str">
            <v>SB0019</v>
          </cell>
          <cell r="C1088" t="str">
            <v>S. BROTHERS &amp; COMPANY</v>
          </cell>
          <cell r="D1088">
            <v>5640</v>
          </cell>
        </row>
        <row r="1089">
          <cell r="B1089" t="str">
            <v>SB0020</v>
          </cell>
          <cell r="C1089" t="str">
            <v>SOHUM BUSINESS PROCESS OUTSOUR</v>
          </cell>
          <cell r="D1089">
            <v>1</v>
          </cell>
        </row>
        <row r="1090">
          <cell r="B1090" t="str">
            <v>SB0025</v>
          </cell>
          <cell r="C1090" t="str">
            <v>SHARP BUSINESS SYSTEMS (I) LTD</v>
          </cell>
          <cell r="D1090">
            <v>7272</v>
          </cell>
          <cell r="E1090">
            <v>884</v>
          </cell>
        </row>
        <row r="1091">
          <cell r="B1091" t="str">
            <v>SB0038</v>
          </cell>
          <cell r="C1091" t="str">
            <v>SACHIN BHARDWAJ</v>
          </cell>
          <cell r="D1091">
            <v>-14162</v>
          </cell>
        </row>
        <row r="1092">
          <cell r="B1092" t="str">
            <v>SB0058</v>
          </cell>
          <cell r="C1092" t="str">
            <v>SURESH BABU</v>
          </cell>
          <cell r="D1092">
            <v>1092</v>
          </cell>
        </row>
        <row r="1093">
          <cell r="B1093" t="str">
            <v>SB0071</v>
          </cell>
          <cell r="C1093" t="str">
            <v>SAMEER BHUTANI</v>
          </cell>
          <cell r="E1093">
            <v>6000</v>
          </cell>
        </row>
        <row r="1094">
          <cell r="B1094" t="str">
            <v>SC0049</v>
          </cell>
          <cell r="C1094" t="str">
            <v>START CORP INDIA PVT LTD</v>
          </cell>
          <cell r="D1094">
            <v>605</v>
          </cell>
        </row>
        <row r="1095">
          <cell r="B1095" t="str">
            <v>SC0137</v>
          </cell>
          <cell r="C1095" t="str">
            <v>SAAM CONSTRUCTION</v>
          </cell>
          <cell r="E1095">
            <v>-2979</v>
          </cell>
        </row>
        <row r="1096">
          <cell r="B1096" t="str">
            <v>SE0037</v>
          </cell>
          <cell r="C1096" t="str">
            <v>SPACE EDUCATION &amp; TRAINING</v>
          </cell>
          <cell r="E1096">
            <v>-294785</v>
          </cell>
        </row>
        <row r="1097">
          <cell r="B1097" t="str">
            <v>SE0048</v>
          </cell>
          <cell r="C1097" t="str">
            <v>SPEEDNET EXPRESS SERVICES</v>
          </cell>
          <cell r="D1097">
            <v>10707</v>
          </cell>
        </row>
        <row r="1098">
          <cell r="B1098" t="str">
            <v>SE0088</v>
          </cell>
          <cell r="C1098" t="str">
            <v>SHYAM ETECTRO STATE</v>
          </cell>
          <cell r="D1098">
            <v>-37</v>
          </cell>
        </row>
        <row r="1099">
          <cell r="B1099" t="str">
            <v>SF0018</v>
          </cell>
          <cell r="C1099" t="str">
            <v>M/S SHIVA FUND TRUST</v>
          </cell>
          <cell r="E1099">
            <v>2</v>
          </cell>
        </row>
        <row r="1100">
          <cell r="B1100" t="str">
            <v>SG0042</v>
          </cell>
          <cell r="C1100" t="str">
            <v>SHYAM LATA GUPTA</v>
          </cell>
          <cell r="D1100">
            <v>-11757</v>
          </cell>
          <cell r="E1100">
            <v>-11757</v>
          </cell>
        </row>
        <row r="1101">
          <cell r="B1101" t="str">
            <v>SI0035</v>
          </cell>
          <cell r="C1101" t="str">
            <v>STERLING INS. SERVICES BANGLOR</v>
          </cell>
          <cell r="E1101">
            <v>-44335</v>
          </cell>
        </row>
        <row r="1102">
          <cell r="B1102" t="str">
            <v>SI0036</v>
          </cell>
          <cell r="C1102" t="str">
            <v>STERLING INS. SERVICES COCHIN</v>
          </cell>
          <cell r="D1102">
            <v>-18620</v>
          </cell>
          <cell r="E1102">
            <v>-42820</v>
          </cell>
        </row>
        <row r="1103">
          <cell r="B1103" t="str">
            <v>SI0071</v>
          </cell>
          <cell r="C1103" t="str">
            <v>SUNGAURD IWORKS LLC</v>
          </cell>
          <cell r="D1103">
            <v>-42797318</v>
          </cell>
          <cell r="E1103">
            <v>-42797318</v>
          </cell>
        </row>
        <row r="1104">
          <cell r="B1104" t="str">
            <v>SJ0019</v>
          </cell>
          <cell r="C1104" t="str">
            <v>SARADHA JAGANATHAN</v>
          </cell>
          <cell r="D1104">
            <v>1980</v>
          </cell>
        </row>
        <row r="1105">
          <cell r="B1105" t="str">
            <v>SK0050</v>
          </cell>
          <cell r="C1105" t="str">
            <v>SANJAY KUMAR SHAILENDRA KUMAR</v>
          </cell>
          <cell r="D1105">
            <v>-14796</v>
          </cell>
        </row>
        <row r="1106">
          <cell r="B1106" t="str">
            <v>SK0080</v>
          </cell>
          <cell r="C1106" t="str">
            <v>SKI RETAIL CAPITAL LTD.</v>
          </cell>
          <cell r="D1106">
            <v>-1715040</v>
          </cell>
          <cell r="E1106">
            <v>-1715040</v>
          </cell>
        </row>
        <row r="1107">
          <cell r="B1107" t="str">
            <v>SK0085</v>
          </cell>
          <cell r="C1107" t="str">
            <v>SANJAYKUMAR KESHAVLAL PATEL</v>
          </cell>
          <cell r="E1107">
            <v>7200</v>
          </cell>
        </row>
        <row r="1108">
          <cell r="B1108" t="str">
            <v>SL0001</v>
          </cell>
          <cell r="C1108" t="str">
            <v>SUN LIFE OF CANADA</v>
          </cell>
          <cell r="D1108">
            <v>-10514361.59</v>
          </cell>
          <cell r="E1108">
            <v>-40148641.490000002</v>
          </cell>
        </row>
        <row r="1109">
          <cell r="B1109" t="str">
            <v>SL0005</v>
          </cell>
          <cell r="C1109" t="str">
            <v>SUN LIFE OF CANADA (PHIL)</v>
          </cell>
          <cell r="D1109">
            <v>196309.57</v>
          </cell>
          <cell r="E1109">
            <v>-566135.01</v>
          </cell>
        </row>
        <row r="1110">
          <cell r="B1110" t="str">
            <v>SM0081</v>
          </cell>
          <cell r="C1110" t="str">
            <v>SUNIL M PATEL</v>
          </cell>
          <cell r="D1110">
            <v>9630</v>
          </cell>
        </row>
        <row r="1111">
          <cell r="B1111" t="str">
            <v>SO0009</v>
          </cell>
          <cell r="C1111" t="str">
            <v>SAFE OFFSET PVT LTD.</v>
          </cell>
          <cell r="E1111">
            <v>-423851</v>
          </cell>
        </row>
        <row r="1112">
          <cell r="B1112" t="str">
            <v>SP0097</v>
          </cell>
          <cell r="C1112" t="str">
            <v>SHAHJAHANPUR PRINTERS</v>
          </cell>
          <cell r="D1112">
            <v>-1</v>
          </cell>
        </row>
        <row r="1113">
          <cell r="B1113" t="str">
            <v>SP0130</v>
          </cell>
          <cell r="C1113" t="str">
            <v>SHIV PHOTO COPIERS</v>
          </cell>
          <cell r="D1113">
            <v>3665</v>
          </cell>
        </row>
        <row r="1114">
          <cell r="B1114" t="str">
            <v>SP0148</v>
          </cell>
          <cell r="C1114" t="str">
            <v>SHANTI PRESS</v>
          </cell>
          <cell r="D1114">
            <v>-1075</v>
          </cell>
          <cell r="E1114">
            <v>-1075</v>
          </cell>
        </row>
        <row r="1115">
          <cell r="B1115" t="str">
            <v>SR0010</v>
          </cell>
          <cell r="C1115" t="str">
            <v>S.R. INSTITUTE FOR VOCATIONAL</v>
          </cell>
          <cell r="E1115">
            <v>-333129</v>
          </cell>
        </row>
        <row r="1116">
          <cell r="B1116" t="str">
            <v>SR0020</v>
          </cell>
          <cell r="C1116" t="str">
            <v>SWISSRE PAYABLE</v>
          </cell>
          <cell r="D1116">
            <v>-3325430.33</v>
          </cell>
          <cell r="E1116">
            <v>-19449345.52</v>
          </cell>
        </row>
        <row r="1117">
          <cell r="B1117" t="str">
            <v>SR0063</v>
          </cell>
          <cell r="C1117" t="str">
            <v>SHANTHI RESIDENCY</v>
          </cell>
          <cell r="E1117">
            <v>136</v>
          </cell>
        </row>
        <row r="1118">
          <cell r="B1118" t="str">
            <v>SS0080</v>
          </cell>
          <cell r="C1118" t="str">
            <v>SANDEEP SINGH</v>
          </cell>
          <cell r="D1118">
            <v>-1715</v>
          </cell>
          <cell r="E1118">
            <v>-1715</v>
          </cell>
        </row>
        <row r="1119">
          <cell r="B1119" t="str">
            <v>ST0076</v>
          </cell>
          <cell r="C1119" t="str">
            <v>SUNDARI TRAVELS</v>
          </cell>
          <cell r="D1119">
            <v>6812</v>
          </cell>
        </row>
        <row r="1120">
          <cell r="B1120" t="str">
            <v>TC0049</v>
          </cell>
          <cell r="C1120" t="str">
            <v>THE CONSULTANTS</v>
          </cell>
          <cell r="D1120">
            <v>66640</v>
          </cell>
          <cell r="E1120">
            <v>66640</v>
          </cell>
        </row>
        <row r="1121">
          <cell r="B1121" t="str">
            <v>TC0060</v>
          </cell>
          <cell r="C1121" t="str">
            <v>TUSHAR C PATEL</v>
          </cell>
          <cell r="D1121">
            <v>18161</v>
          </cell>
        </row>
        <row r="1122">
          <cell r="B1122" t="str">
            <v>TD0007</v>
          </cell>
          <cell r="C1122" t="str">
            <v>THE DIRECTOR GPO MUMBAI 01</v>
          </cell>
          <cell r="D1122">
            <v>9808</v>
          </cell>
        </row>
        <row r="1123">
          <cell r="B1123" t="str">
            <v>TG0018</v>
          </cell>
          <cell r="C1123" t="str">
            <v>THE GENIEZ</v>
          </cell>
          <cell r="D1123">
            <v>1</v>
          </cell>
          <cell r="E1123">
            <v>1</v>
          </cell>
        </row>
        <row r="1124">
          <cell r="B1124" t="str">
            <v>TI0027</v>
          </cell>
          <cell r="C1124" t="str">
            <v>TULIP IT SERVICES LTD</v>
          </cell>
          <cell r="E1124">
            <v>-434812</v>
          </cell>
        </row>
        <row r="1125">
          <cell r="B1125" t="str">
            <v>TI0034</v>
          </cell>
          <cell r="C1125" t="str">
            <v>TOPAZ INVESTMENTS PVT LTD</v>
          </cell>
          <cell r="D1125">
            <v>-90616</v>
          </cell>
        </row>
        <row r="1126">
          <cell r="B1126" t="str">
            <v>TM0023</v>
          </cell>
          <cell r="C1126" t="str">
            <v>TRAVELMARTINDIA.COM PVT. LTD.</v>
          </cell>
          <cell r="D1126">
            <v>1</v>
          </cell>
          <cell r="E1126">
            <v>1</v>
          </cell>
        </row>
        <row r="1127">
          <cell r="B1127" t="str">
            <v>TP0003</v>
          </cell>
          <cell r="C1127" t="str">
            <v>THE PRINT WORKS</v>
          </cell>
          <cell r="E1127">
            <v>-116684</v>
          </cell>
        </row>
        <row r="1128">
          <cell r="B1128" t="str">
            <v>TS0017</v>
          </cell>
          <cell r="C1128" t="str">
            <v>TOPS SECURITY LIMITED</v>
          </cell>
          <cell r="D1128">
            <v>-10277</v>
          </cell>
          <cell r="E1128">
            <v>-10277</v>
          </cell>
        </row>
        <row r="1129">
          <cell r="B1129" t="str">
            <v>TS0035</v>
          </cell>
          <cell r="C1129" t="str">
            <v>TECHNO SYSTEMS &amp; SOLUTIONS</v>
          </cell>
          <cell r="E1129">
            <v>-37240</v>
          </cell>
        </row>
        <row r="1130">
          <cell r="B1130" t="str">
            <v>TS0041</v>
          </cell>
          <cell r="C1130" t="str">
            <v>MR T S MANIARAJA</v>
          </cell>
          <cell r="D1130">
            <v>12500</v>
          </cell>
        </row>
        <row r="1131">
          <cell r="B1131" t="str">
            <v>TT0011</v>
          </cell>
          <cell r="C1131" t="str">
            <v>TATA TELESERVICES - TT0011</v>
          </cell>
          <cell r="D1131">
            <v>8566</v>
          </cell>
        </row>
        <row r="1132">
          <cell r="B1132" t="str">
            <v>UC0012</v>
          </cell>
          <cell r="C1132" t="str">
            <v>UNITED COMMUNICATIONS</v>
          </cell>
          <cell r="D1132">
            <v>-20</v>
          </cell>
        </row>
        <row r="1133">
          <cell r="B1133" t="str">
            <v>UT0003</v>
          </cell>
          <cell r="C1133" t="str">
            <v>UNIVERSAL TOURS &amp; TRAVELS</v>
          </cell>
          <cell r="E1133">
            <v>-10489</v>
          </cell>
        </row>
        <row r="1134">
          <cell r="B1134" t="str">
            <v>VA0020</v>
          </cell>
          <cell r="C1134" t="str">
            <v>VIVEK ASSOCIATES</v>
          </cell>
          <cell r="D1134">
            <v>7386</v>
          </cell>
        </row>
        <row r="1135">
          <cell r="B1135" t="str">
            <v>VB0010</v>
          </cell>
          <cell r="C1135" t="str">
            <v>VINTECH BUSINESS SOLUCTIONS</v>
          </cell>
          <cell r="D1135">
            <v>12</v>
          </cell>
          <cell r="E1135">
            <v>12</v>
          </cell>
        </row>
        <row r="1136">
          <cell r="B1136" t="str">
            <v>VB0014</v>
          </cell>
          <cell r="C1136" t="str">
            <v>VACHCHHRAJ BUIDERS</v>
          </cell>
          <cell r="D1136">
            <v>-17468</v>
          </cell>
        </row>
        <row r="1137">
          <cell r="B1137" t="str">
            <v>VD0004</v>
          </cell>
          <cell r="C1137" t="str">
            <v>VISHWARETA DEVELOPERS PVT.LTD.</v>
          </cell>
          <cell r="D1137">
            <v>66820</v>
          </cell>
          <cell r="E1137">
            <v>66820</v>
          </cell>
        </row>
        <row r="1138">
          <cell r="B1138" t="str">
            <v>VE0019</v>
          </cell>
          <cell r="C1138" t="str">
            <v>VIMAL ENTERPRISES</v>
          </cell>
          <cell r="D1138">
            <v>-4563</v>
          </cell>
        </row>
        <row r="1139">
          <cell r="B1139" t="str">
            <v>VF0002</v>
          </cell>
          <cell r="C1139" t="str">
            <v>VARNACHHAYA FOTOTYPE</v>
          </cell>
          <cell r="E1139">
            <v>-14196</v>
          </cell>
        </row>
        <row r="1140">
          <cell r="B1140" t="str">
            <v>VH0004</v>
          </cell>
          <cell r="C1140" t="str">
            <v>VEMA HOSPITALITY INC.</v>
          </cell>
          <cell r="D1140">
            <v>5616</v>
          </cell>
        </row>
        <row r="1141">
          <cell r="B1141" t="str">
            <v>VI0001</v>
          </cell>
          <cell r="C1141" t="str">
            <v>VIKRAM ISPAT</v>
          </cell>
          <cell r="E1141">
            <v>-2157810.5</v>
          </cell>
        </row>
        <row r="1142">
          <cell r="B1142" t="str">
            <v>VI0009</v>
          </cell>
          <cell r="C1142" t="str">
            <v>VISION INSURANCE ACADEMY</v>
          </cell>
          <cell r="E1142">
            <v>-1368658</v>
          </cell>
        </row>
        <row r="1143">
          <cell r="B1143" t="str">
            <v>VI0017</v>
          </cell>
          <cell r="C1143" t="str">
            <v>VEDEL INDIA</v>
          </cell>
          <cell r="D1143">
            <v>1000</v>
          </cell>
        </row>
        <row r="1144">
          <cell r="B1144" t="str">
            <v>VI0023</v>
          </cell>
          <cell r="C1144" t="str">
            <v>VINAYAK</v>
          </cell>
          <cell r="D1144">
            <v>3204</v>
          </cell>
        </row>
        <row r="1145">
          <cell r="B1145" t="str">
            <v>VK0015</v>
          </cell>
          <cell r="C1145" t="str">
            <v>VAISHALIBEN B. KOTECHA</v>
          </cell>
          <cell r="D1145">
            <v>2125</v>
          </cell>
        </row>
        <row r="1146">
          <cell r="B1146" t="str">
            <v>VS0029</v>
          </cell>
          <cell r="C1146" t="str">
            <v>VIJAYKUMAR SHAH</v>
          </cell>
          <cell r="D1146">
            <v>5929</v>
          </cell>
        </row>
        <row r="1147">
          <cell r="B1147" t="str">
            <v>WI0001</v>
          </cell>
          <cell r="C1147" t="str">
            <v>WRITER INFORMATION MANAGEMENT</v>
          </cell>
          <cell r="E1147">
            <v>-7970</v>
          </cell>
        </row>
        <row r="1148">
          <cell r="B1148" t="str">
            <v>WM0011</v>
          </cell>
          <cell r="C1148" t="str">
            <v>W.M.S.JAFFARULLAH</v>
          </cell>
          <cell r="D1148">
            <v>17755</v>
          </cell>
        </row>
        <row r="1149">
          <cell r="B1149" t="str">
            <v>XXXEMP</v>
          </cell>
          <cell r="C1149" t="str">
            <v>EMPLOYEE CLEARING ACCOUNT</v>
          </cell>
          <cell r="D1149">
            <v>-663780</v>
          </cell>
          <cell r="E1149">
            <v>-740055</v>
          </cell>
        </row>
        <row r="1150">
          <cell r="B1150" t="str">
            <v>XXXXXX</v>
          </cell>
          <cell r="C1150" t="str">
            <v>MISCELLANEOUS CREDITOR</v>
          </cell>
          <cell r="D1150">
            <v>-255148</v>
          </cell>
          <cell r="E1150">
            <v>-84968</v>
          </cell>
        </row>
        <row r="1151">
          <cell r="B1151" t="str">
            <v>YE0002</v>
          </cell>
          <cell r="C1151" t="str">
            <v>YASH ENTERPRISE</v>
          </cell>
          <cell r="D1151">
            <v>3550</v>
          </cell>
        </row>
        <row r="1152">
          <cell r="B1152" t="str">
            <v>YS0001</v>
          </cell>
          <cell r="C1152" t="str">
            <v>YAMUNA SALES CORPORATION</v>
          </cell>
          <cell r="E1152">
            <v>-69883</v>
          </cell>
        </row>
        <row r="1153">
          <cell r="B1153" t="str">
            <v>ZN0002</v>
          </cell>
          <cell r="C1153" t="str">
            <v>ZEE NEWS LTD</v>
          </cell>
          <cell r="D1153">
            <v>-17673</v>
          </cell>
        </row>
        <row r="1154">
          <cell r="B1154" t="str">
            <v>Grand Total</v>
          </cell>
          <cell r="D1154">
            <v>1759576.200000504</v>
          </cell>
          <cell r="E1154">
            <v>5.5424869060516357E-5</v>
          </cell>
        </row>
      </sheetData>
      <sheetData sheetId="2" refreshError="1"/>
      <sheetData sheetId="3" refreshError="1">
        <row r="3">
          <cell r="D3" t="str">
            <v>Data</v>
          </cell>
        </row>
        <row r="4">
          <cell r="B4" t="str">
            <v>Account</v>
          </cell>
          <cell r="C4" t="str">
            <v>Account Name              Acc</v>
          </cell>
          <cell r="D4" t="str">
            <v>Sum of For the Period</v>
          </cell>
          <cell r="E4" t="str">
            <v>Sum of Closing</v>
          </cell>
        </row>
        <row r="5">
          <cell r="B5">
            <v>100300</v>
          </cell>
          <cell r="C5" t="str">
            <v>SH LTI Government Securities</v>
          </cell>
          <cell r="D5">
            <v>-1882844.4</v>
          </cell>
          <cell r="E5">
            <v>1173284090.4100001</v>
          </cell>
        </row>
        <row r="6">
          <cell r="B6">
            <v>101000</v>
          </cell>
          <cell r="C6" t="str">
            <v>SH LTI Debentures</v>
          </cell>
          <cell r="D6">
            <v>100251648.3</v>
          </cell>
          <cell r="E6">
            <v>385145307.29000002</v>
          </cell>
        </row>
        <row r="7">
          <cell r="B7">
            <v>101100</v>
          </cell>
          <cell r="C7" t="str">
            <v>SH LTI Bonds / Debentures</v>
          </cell>
          <cell r="E7">
            <v>188933367.69999999</v>
          </cell>
        </row>
        <row r="8">
          <cell r="B8">
            <v>105400</v>
          </cell>
          <cell r="C8" t="str">
            <v>SH STITreasury Bill</v>
          </cell>
          <cell r="D8">
            <v>350658644.98000002</v>
          </cell>
          <cell r="E8">
            <v>831834957.51999998</v>
          </cell>
        </row>
        <row r="9">
          <cell r="B9">
            <v>105800</v>
          </cell>
          <cell r="C9" t="str">
            <v>SH STIMutual Funds</v>
          </cell>
          <cell r="D9">
            <v>125459449.52</v>
          </cell>
          <cell r="E9">
            <v>209308724.83000001</v>
          </cell>
        </row>
        <row r="10">
          <cell r="B10">
            <v>105900</v>
          </cell>
          <cell r="C10" t="str">
            <v>SH STIDebentures</v>
          </cell>
          <cell r="D10">
            <v>-149674783.31</v>
          </cell>
          <cell r="E10">
            <v>211340965.38</v>
          </cell>
        </row>
        <row r="11">
          <cell r="B11">
            <v>106300</v>
          </cell>
          <cell r="C11" t="str">
            <v>SH STICommercial Papers</v>
          </cell>
          <cell r="D11">
            <v>97833837.299999997</v>
          </cell>
          <cell r="E11">
            <v>297791188.66000003</v>
          </cell>
        </row>
        <row r="12">
          <cell r="B12">
            <v>106500</v>
          </cell>
          <cell r="C12" t="str">
            <v>SH STI Certificate Deposit(Sh)</v>
          </cell>
          <cell r="D12">
            <v>246896285.75</v>
          </cell>
          <cell r="E12">
            <v>246896285.75</v>
          </cell>
        </row>
        <row r="13">
          <cell r="B13">
            <v>110300</v>
          </cell>
          <cell r="C13" t="str">
            <v>PH LTI Government Securities</v>
          </cell>
          <cell r="D13">
            <v>-65099542.659999996</v>
          </cell>
          <cell r="E13">
            <v>4500864742.6099997</v>
          </cell>
        </row>
        <row r="14">
          <cell r="B14">
            <v>110380</v>
          </cell>
          <cell r="C14" t="str">
            <v>PH LTI Govt Secs (Pension)</v>
          </cell>
          <cell r="D14">
            <v>-487388.67</v>
          </cell>
          <cell r="E14">
            <v>215393998.09</v>
          </cell>
        </row>
        <row r="15">
          <cell r="B15">
            <v>110390</v>
          </cell>
          <cell r="C15" t="str">
            <v>PH LTI Government Securiti(NL)</v>
          </cell>
          <cell r="D15">
            <v>49263009.43</v>
          </cell>
          <cell r="E15">
            <v>698513955.45000005</v>
          </cell>
        </row>
        <row r="16">
          <cell r="B16">
            <v>110395</v>
          </cell>
          <cell r="C16" t="str">
            <v>PH LTI Govt. Sec. (Annuity)</v>
          </cell>
          <cell r="D16">
            <v>-1602</v>
          </cell>
          <cell r="E16">
            <v>928796.71</v>
          </cell>
        </row>
        <row r="17">
          <cell r="B17">
            <v>110700</v>
          </cell>
          <cell r="C17" t="str">
            <v>PH LTI Equity Shares</v>
          </cell>
          <cell r="D17">
            <v>1726148340.5999999</v>
          </cell>
          <cell r="E17">
            <v>24899617318.849998</v>
          </cell>
        </row>
        <row r="18">
          <cell r="B18">
            <v>110780</v>
          </cell>
          <cell r="C18" t="str">
            <v>PH LTI Equity Shares (Pension)</v>
          </cell>
          <cell r="D18">
            <v>5710882.6500000004</v>
          </cell>
          <cell r="E18">
            <v>464296592.05000001</v>
          </cell>
        </row>
        <row r="19">
          <cell r="B19">
            <v>111000</v>
          </cell>
          <cell r="C19" t="str">
            <v>PH LTI Bonds / Debentures</v>
          </cell>
          <cell r="D19">
            <v>17937650.969999999</v>
          </cell>
          <cell r="E19">
            <v>9761739523.6700001</v>
          </cell>
        </row>
        <row r="20">
          <cell r="B20">
            <v>111080</v>
          </cell>
          <cell r="C20" t="str">
            <v>PH LTI Bonds / Deb (Pension)</v>
          </cell>
          <cell r="D20">
            <v>30211497</v>
          </cell>
          <cell r="E20">
            <v>353944880</v>
          </cell>
        </row>
        <row r="21">
          <cell r="B21">
            <v>111090</v>
          </cell>
          <cell r="C21" t="str">
            <v>PH LTI Debentures(NL)</v>
          </cell>
          <cell r="D21">
            <v>-945158.11</v>
          </cell>
          <cell r="E21">
            <v>501515771.61000001</v>
          </cell>
        </row>
        <row r="22">
          <cell r="B22">
            <v>111100</v>
          </cell>
          <cell r="C22" t="str">
            <v>PH LTI Bonds</v>
          </cell>
          <cell r="E22">
            <v>2623518325.7199998</v>
          </cell>
        </row>
        <row r="23">
          <cell r="B23">
            <v>111180</v>
          </cell>
          <cell r="C23" t="str">
            <v>PH LTI Bonds (Pension)</v>
          </cell>
          <cell r="E23">
            <v>119596936</v>
          </cell>
        </row>
        <row r="24">
          <cell r="B24">
            <v>111190</v>
          </cell>
          <cell r="C24" t="str">
            <v>PH (NL) LTI Bonds / Debentures</v>
          </cell>
          <cell r="D24">
            <v>131749.5</v>
          </cell>
          <cell r="E24">
            <v>479899.32</v>
          </cell>
        </row>
        <row r="25">
          <cell r="B25">
            <v>111400</v>
          </cell>
          <cell r="C25" t="str">
            <v>PH LTI  Commercial Paper</v>
          </cell>
          <cell r="D25">
            <v>44729239.719999999</v>
          </cell>
          <cell r="E25">
            <v>367359122.56</v>
          </cell>
        </row>
        <row r="26">
          <cell r="B26">
            <v>111401</v>
          </cell>
          <cell r="C26" t="str">
            <v>PH STI-CBLO A/C Investment</v>
          </cell>
          <cell r="D26">
            <v>-19093677.760000002</v>
          </cell>
          <cell r="E26">
            <v>224406322.24000001</v>
          </cell>
        </row>
        <row r="27">
          <cell r="B27">
            <v>111480</v>
          </cell>
          <cell r="C27" t="str">
            <v>PH LTI Comercial Papr(Pension)</v>
          </cell>
          <cell r="D27">
            <v>80136.3</v>
          </cell>
          <cell r="E27">
            <v>9636715.8800000008</v>
          </cell>
        </row>
        <row r="28">
          <cell r="B28">
            <v>111490</v>
          </cell>
          <cell r="C28" t="str">
            <v>PH STI  Commercial Paper(NL)</v>
          </cell>
          <cell r="D28">
            <v>-489665.71</v>
          </cell>
          <cell r="E28">
            <v>1325048.1200000001</v>
          </cell>
        </row>
        <row r="29">
          <cell r="B29">
            <v>111700</v>
          </cell>
          <cell r="C29" t="str">
            <v>PHST1 Certificate of Deposit</v>
          </cell>
          <cell r="D29">
            <v>280525796.22000003</v>
          </cell>
          <cell r="E29">
            <v>2097462257.75</v>
          </cell>
        </row>
        <row r="30">
          <cell r="B30">
            <v>111750</v>
          </cell>
          <cell r="C30" t="str">
            <v>PH STI Certificate of Deposit</v>
          </cell>
          <cell r="D30">
            <v>492408.45</v>
          </cell>
          <cell r="E30">
            <v>69210177.269999996</v>
          </cell>
        </row>
        <row r="31">
          <cell r="B31">
            <v>115200</v>
          </cell>
          <cell r="C31" t="str">
            <v>PH STI-Government Securities</v>
          </cell>
          <cell r="D31">
            <v>-122621.96</v>
          </cell>
          <cell r="E31">
            <v>29442471.32</v>
          </cell>
        </row>
        <row r="32">
          <cell r="B32">
            <v>115490</v>
          </cell>
          <cell r="C32" t="str">
            <v>PH STI-Treasury Bill(NL)</v>
          </cell>
          <cell r="D32">
            <v>596275.05000000005</v>
          </cell>
          <cell r="E32">
            <v>112199161.86</v>
          </cell>
        </row>
        <row r="33">
          <cell r="B33">
            <v>115800</v>
          </cell>
          <cell r="C33" t="str">
            <v>PH STI-Mutual Funds</v>
          </cell>
          <cell r="D33">
            <v>-1352348437.02</v>
          </cell>
          <cell r="E33">
            <v>1827699338.3199999</v>
          </cell>
        </row>
        <row r="34">
          <cell r="B34">
            <v>115880</v>
          </cell>
          <cell r="C34" t="str">
            <v>PH STI-Mutual Funds (Pension)</v>
          </cell>
          <cell r="D34">
            <v>-88895096.170000002</v>
          </cell>
          <cell r="E34">
            <v>54837217.030000001</v>
          </cell>
        </row>
        <row r="35">
          <cell r="B35">
            <v>115890</v>
          </cell>
          <cell r="C35" t="str">
            <v>PH STI-Mutual Funds(NL)</v>
          </cell>
          <cell r="D35">
            <v>-5377357.0499999998</v>
          </cell>
          <cell r="E35">
            <v>47668128.399999999</v>
          </cell>
        </row>
        <row r="36">
          <cell r="B36">
            <v>115900</v>
          </cell>
          <cell r="C36" t="str">
            <v>PH STI-Debentures</v>
          </cell>
          <cell r="D36">
            <v>1044419860.5</v>
          </cell>
          <cell r="E36">
            <v>5033412646.6400003</v>
          </cell>
        </row>
        <row r="37">
          <cell r="B37">
            <v>115980</v>
          </cell>
          <cell r="C37" t="str">
            <v>PH STI-Debentures (Pension)</v>
          </cell>
          <cell r="D37">
            <v>47722299.5</v>
          </cell>
          <cell r="E37">
            <v>196392788.5</v>
          </cell>
        </row>
        <row r="38">
          <cell r="B38">
            <v>116090</v>
          </cell>
          <cell r="C38" t="str">
            <v>PH STI-Bonds(NL)</v>
          </cell>
          <cell r="D38">
            <v>-131749.5</v>
          </cell>
          <cell r="E38">
            <v>198489837.84</v>
          </cell>
        </row>
        <row r="39">
          <cell r="B39">
            <v>126300</v>
          </cell>
          <cell r="C39" t="str">
            <v>Loan Against Policies</v>
          </cell>
          <cell r="D39">
            <v>2126953.73</v>
          </cell>
          <cell r="E39">
            <v>109530610.26000001</v>
          </cell>
        </row>
        <row r="40">
          <cell r="B40">
            <v>126310</v>
          </cell>
          <cell r="C40" t="str">
            <v>Interest accrued-Loan agst Po</v>
          </cell>
          <cell r="D40">
            <v>65914.009999999995</v>
          </cell>
          <cell r="E40">
            <v>5681593.1699999999</v>
          </cell>
        </row>
        <row r="41">
          <cell r="B41">
            <v>130400</v>
          </cell>
          <cell r="C41" t="str">
            <v>Leasehold Improvement</v>
          </cell>
          <cell r="D41">
            <v>7471156</v>
          </cell>
          <cell r="E41">
            <v>372852644.36000001</v>
          </cell>
        </row>
        <row r="42">
          <cell r="B42">
            <v>130401</v>
          </cell>
          <cell r="C42" t="str">
            <v>Leasehold Improvement-cc</v>
          </cell>
          <cell r="E42">
            <v>1695267.56</v>
          </cell>
        </row>
        <row r="43">
          <cell r="B43">
            <v>130600</v>
          </cell>
          <cell r="C43" t="str">
            <v>Furniture &amp; Fittings</v>
          </cell>
          <cell r="D43">
            <v>12148099.5</v>
          </cell>
          <cell r="E43">
            <v>135037577.80000001</v>
          </cell>
        </row>
        <row r="44">
          <cell r="B44">
            <v>130601</v>
          </cell>
          <cell r="C44" t="str">
            <v>Furniture &amp; Fittings-cc</v>
          </cell>
          <cell r="E44">
            <v>544315</v>
          </cell>
        </row>
        <row r="45">
          <cell r="B45">
            <v>130700</v>
          </cell>
          <cell r="C45" t="str">
            <v>Information Techn. Equipment</v>
          </cell>
          <cell r="D45">
            <v>78399694.859999999</v>
          </cell>
          <cell r="E45">
            <v>759070209.34000003</v>
          </cell>
        </row>
        <row r="46">
          <cell r="B46">
            <v>130701</v>
          </cell>
          <cell r="C46" t="str">
            <v>I.T. Equipments - CC</v>
          </cell>
          <cell r="D46">
            <v>314197</v>
          </cell>
          <cell r="E46">
            <v>18615258.460000001</v>
          </cell>
        </row>
        <row r="47">
          <cell r="B47">
            <v>130702</v>
          </cell>
          <cell r="C47" t="str">
            <v>I.T. Equipments - MP</v>
          </cell>
          <cell r="E47">
            <v>2070364</v>
          </cell>
        </row>
        <row r="48">
          <cell r="B48">
            <v>130800</v>
          </cell>
          <cell r="C48" t="str">
            <v>Vehicles</v>
          </cell>
          <cell r="D48">
            <v>3780506</v>
          </cell>
          <cell r="E48">
            <v>76696644.909999996</v>
          </cell>
        </row>
        <row r="49">
          <cell r="B49">
            <v>130900</v>
          </cell>
          <cell r="C49" t="str">
            <v>Office Equipment</v>
          </cell>
          <cell r="D49">
            <v>3789951</v>
          </cell>
          <cell r="E49">
            <v>164018276.12</v>
          </cell>
        </row>
        <row r="50">
          <cell r="B50">
            <v>130901</v>
          </cell>
          <cell r="C50" t="str">
            <v>Office Equipment-cc</v>
          </cell>
          <cell r="E50">
            <v>1164581.51</v>
          </cell>
        </row>
        <row r="51">
          <cell r="B51">
            <v>131000</v>
          </cell>
          <cell r="C51" t="str">
            <v>Mobile Phones</v>
          </cell>
          <cell r="D51">
            <v>-1619497</v>
          </cell>
          <cell r="E51">
            <v>1544145</v>
          </cell>
        </row>
        <row r="52">
          <cell r="B52">
            <v>132100</v>
          </cell>
          <cell r="C52" t="str">
            <v>Capital Work in Progress</v>
          </cell>
          <cell r="D52">
            <v>25152883.5</v>
          </cell>
          <cell r="E52">
            <v>28118634</v>
          </cell>
        </row>
        <row r="53">
          <cell r="B53">
            <v>135400</v>
          </cell>
          <cell r="C53" t="str">
            <v>Depn ReserveLeashold Improvemt</v>
          </cell>
          <cell r="D53">
            <v>-5152980.8499999996</v>
          </cell>
          <cell r="E53">
            <v>-214229596.83000001</v>
          </cell>
        </row>
        <row r="54">
          <cell r="B54">
            <v>135401</v>
          </cell>
          <cell r="C54" t="str">
            <v>Depn Res Leashold Improvemt-CC</v>
          </cell>
          <cell r="D54">
            <v>-14238.36</v>
          </cell>
          <cell r="E54">
            <v>-1087340.1599999999</v>
          </cell>
        </row>
        <row r="55">
          <cell r="B55">
            <v>135600</v>
          </cell>
          <cell r="C55" t="str">
            <v>Depn ReserveFurniture&amp;Fitting</v>
          </cell>
          <cell r="D55">
            <v>-2220796.2799999998</v>
          </cell>
          <cell r="E55">
            <v>-73492551.769999996</v>
          </cell>
        </row>
        <row r="56">
          <cell r="B56">
            <v>135601</v>
          </cell>
          <cell r="C56" t="str">
            <v>Depn Res Furniture&amp;Fitting-CC</v>
          </cell>
          <cell r="D56">
            <v>-8133.25</v>
          </cell>
          <cell r="E56">
            <v>-121386</v>
          </cell>
        </row>
        <row r="57">
          <cell r="B57">
            <v>135700</v>
          </cell>
          <cell r="C57" t="str">
            <v>Depn ReserveInfo Tech Eqpment</v>
          </cell>
          <cell r="D57">
            <v>-14511102.17</v>
          </cell>
          <cell r="E57">
            <v>-434980805.74000001</v>
          </cell>
        </row>
        <row r="58">
          <cell r="B58">
            <v>135701</v>
          </cell>
          <cell r="C58" t="str">
            <v>Depn Res Info Tech Eqpment-CC</v>
          </cell>
          <cell r="D58">
            <v>-371605.25</v>
          </cell>
          <cell r="E58">
            <v>-10510331.710000001</v>
          </cell>
        </row>
        <row r="59">
          <cell r="B59">
            <v>135702</v>
          </cell>
          <cell r="C59" t="str">
            <v>Depn Res Info Tech Eqpment-MP</v>
          </cell>
          <cell r="E59">
            <v>-2070364</v>
          </cell>
        </row>
        <row r="60">
          <cell r="B60">
            <v>135800</v>
          </cell>
          <cell r="C60" t="str">
            <v>Depn Reserve  Vehicles</v>
          </cell>
          <cell r="D60">
            <v>-1285947.4099999999</v>
          </cell>
          <cell r="E60">
            <v>-24343550.300000001</v>
          </cell>
        </row>
        <row r="61">
          <cell r="B61">
            <v>135900</v>
          </cell>
          <cell r="C61" t="str">
            <v>Depn Reserve Office Equipment</v>
          </cell>
          <cell r="D61">
            <v>-2626987.5299999998</v>
          </cell>
          <cell r="E61">
            <v>-92813981.060000002</v>
          </cell>
        </row>
        <row r="62">
          <cell r="B62">
            <v>135901</v>
          </cell>
          <cell r="C62" t="str">
            <v>Depn Res Office Equipment-CC</v>
          </cell>
          <cell r="D62">
            <v>-14866.26</v>
          </cell>
          <cell r="E62">
            <v>-927674.11</v>
          </cell>
        </row>
        <row r="63">
          <cell r="B63">
            <v>136000</v>
          </cell>
          <cell r="C63" t="str">
            <v>Depreciation Reserve  Mobiles</v>
          </cell>
          <cell r="D63">
            <v>1598038.69</v>
          </cell>
          <cell r="E63">
            <v>-915979.86</v>
          </cell>
        </row>
        <row r="64">
          <cell r="B64">
            <v>140200</v>
          </cell>
          <cell r="C64" t="str">
            <v>Cash Balance - Head Office</v>
          </cell>
          <cell r="D64">
            <v>36949</v>
          </cell>
          <cell r="E64">
            <v>50744</v>
          </cell>
        </row>
        <row r="65">
          <cell r="B65">
            <v>140201</v>
          </cell>
          <cell r="C65" t="str">
            <v>Cash Balance  - Branch Office</v>
          </cell>
          <cell r="D65">
            <v>136562.29999999999</v>
          </cell>
          <cell r="E65">
            <v>4136165.65</v>
          </cell>
        </row>
        <row r="66">
          <cell r="B66">
            <v>140321</v>
          </cell>
          <cell r="C66" t="str">
            <v>Inter Corporate Deposit - SH</v>
          </cell>
          <cell r="E66">
            <v>135000000</v>
          </cell>
        </row>
        <row r="67">
          <cell r="B67">
            <v>140335</v>
          </cell>
          <cell r="C67" t="str">
            <v>FD - Linked Funds</v>
          </cell>
          <cell r="E67">
            <v>1847873000</v>
          </cell>
        </row>
        <row r="68">
          <cell r="B68">
            <v>140336</v>
          </cell>
          <cell r="C68" t="str">
            <v>FD - Pension Funds</v>
          </cell>
          <cell r="E68">
            <v>72127000</v>
          </cell>
        </row>
        <row r="69">
          <cell r="B69">
            <v>140340</v>
          </cell>
          <cell r="C69" t="str">
            <v>Citi Bank - Tide Collection</v>
          </cell>
          <cell r="D69">
            <v>220000000</v>
          </cell>
          <cell r="E69">
            <v>780000000</v>
          </cell>
        </row>
        <row r="70">
          <cell r="B70">
            <v>140341</v>
          </cell>
          <cell r="C70" t="str">
            <v>Citi Bank - Tide Policy Pay</v>
          </cell>
          <cell r="E70">
            <v>100000</v>
          </cell>
        </row>
        <row r="71">
          <cell r="B71">
            <v>140342</v>
          </cell>
          <cell r="C71" t="str">
            <v>Citi Bank - Tide Group Colltn</v>
          </cell>
          <cell r="D71">
            <v>6000000</v>
          </cell>
          <cell r="E71">
            <v>8400000</v>
          </cell>
        </row>
        <row r="72">
          <cell r="B72">
            <v>140344</v>
          </cell>
          <cell r="C72" t="str">
            <v>Other Bank - Fixed Deposits</v>
          </cell>
          <cell r="D72">
            <v>40000000</v>
          </cell>
          <cell r="E72">
            <v>759990000</v>
          </cell>
        </row>
        <row r="73">
          <cell r="B73">
            <v>140350</v>
          </cell>
          <cell r="C73" t="str">
            <v>Citi Bank - Tide Mgmt Exps</v>
          </cell>
          <cell r="D73">
            <v>-12000000</v>
          </cell>
          <cell r="E73">
            <v>52000000</v>
          </cell>
        </row>
        <row r="74">
          <cell r="B74">
            <v>140361</v>
          </cell>
          <cell r="C74" t="str">
            <v>HDFC Bk Pol A/c-5432150000051</v>
          </cell>
          <cell r="E74">
            <v>-61879389.619999997</v>
          </cell>
        </row>
        <row r="75">
          <cell r="B75">
            <v>140362</v>
          </cell>
          <cell r="C75" t="str">
            <v>HDFC- Current - FD - 543451%36</v>
          </cell>
          <cell r="E75">
            <v>2453034</v>
          </cell>
        </row>
        <row r="76">
          <cell r="B76">
            <v>140363</v>
          </cell>
          <cell r="C76" t="str">
            <v>HDFC Bk Pol 2-5432150000051</v>
          </cell>
          <cell r="D76">
            <v>-29523459.629999999</v>
          </cell>
          <cell r="E76">
            <v>26418576.34</v>
          </cell>
        </row>
        <row r="77">
          <cell r="B77">
            <v>140364</v>
          </cell>
          <cell r="C77" t="str">
            <v>HDFC Current A/c 0600310012460</v>
          </cell>
          <cell r="D77">
            <v>56020</v>
          </cell>
          <cell r="E77">
            <v>179601</v>
          </cell>
        </row>
        <row r="78">
          <cell r="B78">
            <v>140365</v>
          </cell>
          <cell r="C78" t="str">
            <v>HDFC CBLO 0600710000353</v>
          </cell>
          <cell r="E78">
            <v>100000</v>
          </cell>
        </row>
        <row r="79">
          <cell r="B79">
            <v>140371</v>
          </cell>
          <cell r="C79" t="str">
            <v>HDFC BK Vendor - 5432150000044</v>
          </cell>
          <cell r="D79">
            <v>-7115080.9500000002</v>
          </cell>
          <cell r="E79">
            <v>27962369</v>
          </cell>
        </row>
        <row r="80">
          <cell r="B80">
            <v>140372</v>
          </cell>
          <cell r="C80" t="str">
            <v>HDFC - Vendor - Fixed Deposit</v>
          </cell>
          <cell r="E80">
            <v>72057268</v>
          </cell>
        </row>
        <row r="81">
          <cell r="B81">
            <v>140380</v>
          </cell>
          <cell r="C81" t="str">
            <v>IDBI Bank-Agency Payments A/c</v>
          </cell>
          <cell r="D81">
            <v>-16848</v>
          </cell>
          <cell r="E81">
            <v>613925</v>
          </cell>
        </row>
        <row r="82">
          <cell r="B82">
            <v>140401</v>
          </cell>
          <cell r="C82" t="str">
            <v>HDFC Bank - Agent Deposit</v>
          </cell>
          <cell r="D82">
            <v>590008.24</v>
          </cell>
          <cell r="E82">
            <v>9017810.6899999995</v>
          </cell>
        </row>
        <row r="83">
          <cell r="B83">
            <v>140402</v>
          </cell>
          <cell r="C83" t="str">
            <v>CitiBank Agent Deposit</v>
          </cell>
          <cell r="D83">
            <v>4098012.72</v>
          </cell>
          <cell r="E83">
            <v>7057755.6699999999</v>
          </cell>
        </row>
        <row r="84">
          <cell r="B84">
            <v>140410</v>
          </cell>
          <cell r="C84" t="str">
            <v>Citi Bank - Share holder A/c</v>
          </cell>
          <cell r="E84">
            <v>776.23</v>
          </cell>
        </row>
        <row r="85">
          <cell r="B85">
            <v>140420</v>
          </cell>
          <cell r="C85" t="str">
            <v>Citibank - Collection A/c</v>
          </cell>
          <cell r="D85">
            <v>48864711.979999997</v>
          </cell>
          <cell r="E85">
            <v>369401424.69</v>
          </cell>
        </row>
        <row r="86">
          <cell r="B86">
            <v>140422</v>
          </cell>
          <cell r="C86" t="str">
            <v>Citi Bank-Outstation coll a\c.</v>
          </cell>
          <cell r="D86">
            <v>-12788832.449999999</v>
          </cell>
          <cell r="E86">
            <v>81872698.680000007</v>
          </cell>
        </row>
        <row r="87">
          <cell r="B87">
            <v>140423</v>
          </cell>
          <cell r="C87" t="str">
            <v>HDFC Bank -Outstation Coll A/c</v>
          </cell>
          <cell r="D87">
            <v>-8088783.46</v>
          </cell>
          <cell r="E87">
            <v>11497800.16</v>
          </cell>
        </row>
        <row r="88">
          <cell r="B88">
            <v>140424</v>
          </cell>
          <cell r="C88" t="str">
            <v>UTI Bank - Collection A/c</v>
          </cell>
          <cell r="D88">
            <v>-3664728.62</v>
          </cell>
          <cell r="E88">
            <v>1553089.62</v>
          </cell>
        </row>
        <row r="89">
          <cell r="B89">
            <v>140425</v>
          </cell>
          <cell r="C89" t="str">
            <v>ICICI BK COLL A/C CREDIT CARD</v>
          </cell>
          <cell r="D89">
            <v>-20669983</v>
          </cell>
          <cell r="E89">
            <v>94842.16</v>
          </cell>
        </row>
        <row r="90">
          <cell r="B90">
            <v>140426</v>
          </cell>
          <cell r="C90" t="str">
            <v>IDBI BK Direct Credit</v>
          </cell>
          <cell r="E90">
            <v>1375</v>
          </cell>
        </row>
        <row r="91">
          <cell r="B91">
            <v>140427</v>
          </cell>
          <cell r="C91" t="str">
            <v>HDFC Bank Collection A/c</v>
          </cell>
          <cell r="D91">
            <v>-18276156.940000001</v>
          </cell>
          <cell r="E91">
            <v>31446565.559999999</v>
          </cell>
        </row>
        <row r="92">
          <cell r="B92">
            <v>140440</v>
          </cell>
          <cell r="C92" t="str">
            <v>Citibank -  Management Exp.</v>
          </cell>
          <cell r="D92">
            <v>26019366.039999999</v>
          </cell>
          <cell r="E92">
            <v>10269270.42</v>
          </cell>
        </row>
        <row r="93">
          <cell r="B93">
            <v>140450</v>
          </cell>
          <cell r="C93" t="str">
            <v>Citibank - Policy Payments</v>
          </cell>
          <cell r="D93">
            <v>-16449.52</v>
          </cell>
          <cell r="E93">
            <v>92776.68</v>
          </cell>
        </row>
        <row r="94">
          <cell r="B94">
            <v>140460</v>
          </cell>
          <cell r="C94" t="str">
            <v>Citi Group Collection Account</v>
          </cell>
          <cell r="D94">
            <v>-3403476.62</v>
          </cell>
          <cell r="E94">
            <v>17863602.550000001</v>
          </cell>
        </row>
        <row r="95">
          <cell r="B95">
            <v>140461</v>
          </cell>
          <cell r="C95" t="str">
            <v>HDFC Group Collection Account</v>
          </cell>
          <cell r="D95">
            <v>1358014.22</v>
          </cell>
          <cell r="E95">
            <v>1562719.19</v>
          </cell>
        </row>
        <row r="96">
          <cell r="B96">
            <v>140470</v>
          </cell>
          <cell r="C96" t="str">
            <v>Citibank - Direct Credit</v>
          </cell>
          <cell r="D96">
            <v>-19319340.149999999</v>
          </cell>
          <cell r="E96">
            <v>7244454.1500000004</v>
          </cell>
        </row>
        <row r="97">
          <cell r="B97">
            <v>140477</v>
          </cell>
          <cell r="C97" t="str">
            <v>SBI Vendor Payment</v>
          </cell>
          <cell r="D97">
            <v>-1909218.5</v>
          </cell>
          <cell r="E97">
            <v>1405845</v>
          </cell>
        </row>
        <row r="98">
          <cell r="B98">
            <v>140478</v>
          </cell>
          <cell r="C98" t="str">
            <v>Deutsche Bank Collection A/C</v>
          </cell>
          <cell r="D98">
            <v>5518441.2000000002</v>
          </cell>
          <cell r="E98">
            <v>45970603.770000003</v>
          </cell>
        </row>
        <row r="99">
          <cell r="B99">
            <v>140479</v>
          </cell>
          <cell r="C99" t="str">
            <v>Stan Chart Coll.- 22205359422</v>
          </cell>
          <cell r="D99">
            <v>464860</v>
          </cell>
          <cell r="E99">
            <v>464860</v>
          </cell>
        </row>
        <row r="100">
          <cell r="B100">
            <v>140480</v>
          </cell>
          <cell r="C100" t="str">
            <v>SBI Collection - 30276591890</v>
          </cell>
          <cell r="D100">
            <v>1693704</v>
          </cell>
          <cell r="E100">
            <v>1693704</v>
          </cell>
        </row>
        <row r="101">
          <cell r="B101">
            <v>140510</v>
          </cell>
          <cell r="C101" t="str">
            <v>Deutsche Bank - Current A/c</v>
          </cell>
          <cell r="D101">
            <v>-21306.83</v>
          </cell>
          <cell r="E101">
            <v>446434.96</v>
          </cell>
        </row>
        <row r="102">
          <cell r="B102">
            <v>140521</v>
          </cell>
          <cell r="C102" t="str">
            <v>DB-Inv Shareholder-523647-00-1</v>
          </cell>
          <cell r="D102">
            <v>-216229.72</v>
          </cell>
          <cell r="E102">
            <v>562060.88</v>
          </cell>
        </row>
        <row r="103">
          <cell r="B103">
            <v>140523</v>
          </cell>
          <cell r="C103" t="str">
            <v>D.B Inv Ind.Low  - 523647-00-3</v>
          </cell>
          <cell r="D103">
            <v>-1649175.82</v>
          </cell>
          <cell r="E103">
            <v>53498.080000000002</v>
          </cell>
        </row>
        <row r="104">
          <cell r="B104">
            <v>140524</v>
          </cell>
          <cell r="C104" t="str">
            <v>DB-Inv - Ind.Med 523647- 00- 4</v>
          </cell>
          <cell r="D104">
            <v>554714.86</v>
          </cell>
          <cell r="E104">
            <v>50475.13</v>
          </cell>
        </row>
        <row r="105">
          <cell r="B105">
            <v>140525</v>
          </cell>
          <cell r="C105" t="str">
            <v>DB-Inv - Ind High  523647-00-5</v>
          </cell>
          <cell r="D105">
            <v>-72200546.069999993</v>
          </cell>
          <cell r="E105">
            <v>55548.42</v>
          </cell>
        </row>
        <row r="106">
          <cell r="B106">
            <v>140526</v>
          </cell>
          <cell r="C106" t="str">
            <v>DB- Inv.Group Low 523647-00-6</v>
          </cell>
          <cell r="D106">
            <v>97170.81</v>
          </cell>
          <cell r="E106">
            <v>54596.39</v>
          </cell>
        </row>
        <row r="107">
          <cell r="B107">
            <v>140527</v>
          </cell>
          <cell r="C107" t="str">
            <v>DB-Inv Group Med 526347-00-7</v>
          </cell>
          <cell r="D107">
            <v>458849.54</v>
          </cell>
          <cell r="E107">
            <v>50180.06</v>
          </cell>
        </row>
        <row r="108">
          <cell r="B108">
            <v>140528</v>
          </cell>
          <cell r="C108" t="str">
            <v>DB-Inv-Group High 523647-00-8</v>
          </cell>
          <cell r="D108">
            <v>-1857.23</v>
          </cell>
          <cell r="E108">
            <v>13205.85</v>
          </cell>
        </row>
        <row r="109">
          <cell r="B109">
            <v>140529</v>
          </cell>
          <cell r="C109" t="str">
            <v>Surplus Fund Bank A/c</v>
          </cell>
          <cell r="D109">
            <v>2060901.11</v>
          </cell>
          <cell r="E109">
            <v>1851270.97</v>
          </cell>
        </row>
        <row r="110">
          <cell r="B110">
            <v>140530</v>
          </cell>
          <cell r="C110" t="str">
            <v>DB-Gr.Fixed Interest Fund</v>
          </cell>
          <cell r="D110">
            <v>917.41</v>
          </cell>
          <cell r="E110">
            <v>56345.8</v>
          </cell>
        </row>
        <row r="111">
          <cell r="B111">
            <v>140531</v>
          </cell>
          <cell r="C111" t="str">
            <v>DB-Inv-Pension Low 529271-00-2</v>
          </cell>
          <cell r="D111">
            <v>72112.37</v>
          </cell>
          <cell r="E111">
            <v>26700.560000000001</v>
          </cell>
        </row>
        <row r="112">
          <cell r="B112">
            <v>140532</v>
          </cell>
          <cell r="C112" t="str">
            <v>DB-Inv-Pension Med 529271-00-3</v>
          </cell>
          <cell r="D112">
            <v>32076.19</v>
          </cell>
          <cell r="E112">
            <v>28730.560000000001</v>
          </cell>
        </row>
        <row r="113">
          <cell r="B113">
            <v>140533</v>
          </cell>
          <cell r="C113" t="str">
            <v>DB-Inv-Pension High529271-00-4</v>
          </cell>
          <cell r="D113">
            <v>-195522.02</v>
          </cell>
          <cell r="E113">
            <v>53550.05</v>
          </cell>
        </row>
        <row r="114">
          <cell r="B114">
            <v>140534</v>
          </cell>
          <cell r="C114" t="str">
            <v>DB-Inv-Group Gilt 529271-00-5</v>
          </cell>
          <cell r="D114">
            <v>5153.55</v>
          </cell>
          <cell r="E114">
            <v>14149.19</v>
          </cell>
        </row>
        <row r="115">
          <cell r="B115">
            <v>140535</v>
          </cell>
          <cell r="C115" t="str">
            <v>DB-Inv-Group Bond 529271-00-6</v>
          </cell>
          <cell r="D115">
            <v>-2348.3200000000002</v>
          </cell>
          <cell r="E115">
            <v>7970.3</v>
          </cell>
        </row>
        <row r="116">
          <cell r="B116">
            <v>140536</v>
          </cell>
          <cell r="C116" t="str">
            <v>DB.Inv Ind.Creator 529271-00-7</v>
          </cell>
          <cell r="D116">
            <v>-1643439.04</v>
          </cell>
          <cell r="E116">
            <v>30319.41</v>
          </cell>
        </row>
        <row r="117">
          <cell r="B117">
            <v>140537</v>
          </cell>
          <cell r="C117" t="str">
            <v>DB Inv Ind Mgnfier 529271-00-8</v>
          </cell>
          <cell r="D117">
            <v>-16054113.960000001</v>
          </cell>
          <cell r="E117">
            <v>29584.54</v>
          </cell>
        </row>
        <row r="118">
          <cell r="B118">
            <v>140538</v>
          </cell>
          <cell r="C118" t="str">
            <v>DB Inv Fl Rt Fund 529271-00-9</v>
          </cell>
          <cell r="D118">
            <v>1457.87</v>
          </cell>
          <cell r="E118">
            <v>6961.51</v>
          </cell>
        </row>
        <row r="119">
          <cell r="B119">
            <v>140539</v>
          </cell>
          <cell r="C119" t="str">
            <v>DB-Inv-Annuity Fund523647-00-9</v>
          </cell>
          <cell r="D119">
            <v>-47097.77</v>
          </cell>
          <cell r="E119">
            <v>30428.83</v>
          </cell>
        </row>
        <row r="120">
          <cell r="B120">
            <v>140540</v>
          </cell>
          <cell r="C120" t="str">
            <v>Group Biz (Money Market)</v>
          </cell>
          <cell r="D120">
            <v>-1189.57</v>
          </cell>
          <cell r="E120">
            <v>25468.2</v>
          </cell>
        </row>
        <row r="121">
          <cell r="B121">
            <v>140541</v>
          </cell>
          <cell r="C121" t="str">
            <v>DB-Ind-Life Comp-0540021-00-2</v>
          </cell>
          <cell r="D121">
            <v>-686083.14</v>
          </cell>
          <cell r="E121">
            <v>29637.86</v>
          </cell>
        </row>
        <row r="122">
          <cell r="B122">
            <v>140542</v>
          </cell>
          <cell r="C122" t="str">
            <v>DB-Ind Assure Fund-0540021 003</v>
          </cell>
          <cell r="D122">
            <v>773296.82</v>
          </cell>
          <cell r="E122">
            <v>27972.65</v>
          </cell>
        </row>
        <row r="123">
          <cell r="B123">
            <v>140543</v>
          </cell>
          <cell r="C123" t="str">
            <v>DB-Gr Capital Protection Fund</v>
          </cell>
          <cell r="D123">
            <v>3359.08</v>
          </cell>
          <cell r="E123">
            <v>29051.88</v>
          </cell>
        </row>
        <row r="124">
          <cell r="B124">
            <v>140544</v>
          </cell>
          <cell r="C124" t="str">
            <v>DB - INV - GIC - 0540021-005</v>
          </cell>
          <cell r="D124">
            <v>179364.12</v>
          </cell>
          <cell r="E124">
            <v>250651.94</v>
          </cell>
        </row>
        <row r="125">
          <cell r="B125">
            <v>140545</v>
          </cell>
          <cell r="C125" t="str">
            <v>DB Inv Ind Maxim 0540021-006</v>
          </cell>
          <cell r="D125">
            <v>-42940690.140000001</v>
          </cell>
          <cell r="E125">
            <v>166456.84</v>
          </cell>
        </row>
        <row r="126">
          <cell r="B126">
            <v>140546</v>
          </cell>
          <cell r="C126" t="str">
            <v>DB Inv Ind Multi 0540021-007</v>
          </cell>
          <cell r="D126">
            <v>-266248.57</v>
          </cell>
          <cell r="E126">
            <v>82611.240000000005</v>
          </cell>
        </row>
        <row r="127">
          <cell r="B127">
            <v>140900</v>
          </cell>
          <cell r="C127" t="str">
            <v>Allahabad Bank -renukoot</v>
          </cell>
          <cell r="D127">
            <v>14200</v>
          </cell>
          <cell r="E127">
            <v>74853</v>
          </cell>
        </row>
        <row r="128">
          <cell r="B128">
            <v>141000</v>
          </cell>
          <cell r="C128" t="str">
            <v>Karur Vysya Bk 2101 - 131 - 14</v>
          </cell>
          <cell r="D128">
            <v>5006.3999999999996</v>
          </cell>
          <cell r="E128">
            <v>71787.990000000005</v>
          </cell>
        </row>
        <row r="129">
          <cell r="B129">
            <v>150100</v>
          </cell>
          <cell r="C129" t="str">
            <v>Stock of Policy Stamps</v>
          </cell>
          <cell r="D129">
            <v>6902120</v>
          </cell>
          <cell r="E129">
            <v>9500958.1699999999</v>
          </cell>
        </row>
        <row r="130">
          <cell r="B130">
            <v>150410</v>
          </cell>
          <cell r="C130" t="str">
            <v>Appln Money - Invst -  Linked</v>
          </cell>
          <cell r="D130">
            <v>470910000</v>
          </cell>
          <cell r="E130">
            <v>470910000</v>
          </cell>
        </row>
        <row r="131">
          <cell r="B131">
            <v>150480</v>
          </cell>
          <cell r="C131" t="str">
            <v>Appln Money - Invst Pension</v>
          </cell>
          <cell r="D131">
            <v>18232500</v>
          </cell>
          <cell r="E131">
            <v>18232500</v>
          </cell>
        </row>
        <row r="132">
          <cell r="B132">
            <v>150500</v>
          </cell>
          <cell r="C132" t="str">
            <v>Prepaid Expenses</v>
          </cell>
          <cell r="D132">
            <v>-19036914.629999999</v>
          </cell>
          <cell r="E132">
            <v>37342311.25</v>
          </cell>
        </row>
        <row r="133">
          <cell r="B133">
            <v>150600</v>
          </cell>
          <cell r="C133" t="str">
            <v>Advance Agency Licence Fees</v>
          </cell>
          <cell r="D133">
            <v>-16150</v>
          </cell>
          <cell r="E133">
            <v>418100</v>
          </cell>
        </row>
        <row r="134">
          <cell r="B134">
            <v>150610</v>
          </cell>
          <cell r="C134" t="str">
            <v>Adv for Ins Inst. of Ind(Exam</v>
          </cell>
          <cell r="D134">
            <v>-4085000</v>
          </cell>
          <cell r="E134">
            <v>-3192000</v>
          </cell>
        </row>
        <row r="135">
          <cell r="B135">
            <v>151200</v>
          </cell>
          <cell r="C135" t="str">
            <v>Advance tax-TDS</v>
          </cell>
          <cell r="E135">
            <v>13109.18</v>
          </cell>
        </row>
        <row r="136">
          <cell r="B136">
            <v>151201</v>
          </cell>
          <cell r="C136" t="str">
            <v>Advance tax-Wealth tax</v>
          </cell>
          <cell r="E136">
            <v>1033392</v>
          </cell>
        </row>
        <row r="137">
          <cell r="B137">
            <v>151202</v>
          </cell>
          <cell r="C137" t="str">
            <v>WORKS CONTRACT TAX (MAHARASHT)</v>
          </cell>
          <cell r="D137">
            <v>37914</v>
          </cell>
          <cell r="E137">
            <v>-60311</v>
          </cell>
        </row>
        <row r="138">
          <cell r="B138">
            <v>151203</v>
          </cell>
          <cell r="C138" t="str">
            <v>WORKS CONTRACT TAX (GUJRAT)</v>
          </cell>
          <cell r="D138">
            <v>-36774</v>
          </cell>
          <cell r="E138">
            <v>-47715</v>
          </cell>
        </row>
        <row r="139">
          <cell r="B139">
            <v>151204</v>
          </cell>
          <cell r="C139" t="str">
            <v>WORKS CONTRACT TAX-WEST BENGAL</v>
          </cell>
          <cell r="D139">
            <v>408</v>
          </cell>
          <cell r="E139">
            <v>-246</v>
          </cell>
        </row>
        <row r="140">
          <cell r="B140">
            <v>151205</v>
          </cell>
          <cell r="C140" t="str">
            <v>WORKS CONTRACT TAX-TAMILNADU</v>
          </cell>
          <cell r="D140">
            <v>687</v>
          </cell>
          <cell r="E140">
            <v>-410</v>
          </cell>
        </row>
        <row r="141">
          <cell r="B141">
            <v>151207</v>
          </cell>
          <cell r="C141" t="str">
            <v>Sales Tax Off-W C (Coc)</v>
          </cell>
          <cell r="D141">
            <v>-113</v>
          </cell>
          <cell r="E141">
            <v>-113</v>
          </cell>
        </row>
        <row r="142">
          <cell r="B142">
            <v>151208</v>
          </cell>
          <cell r="C142" t="str">
            <v>SBI A/C-SALES TAX ON WC(UP)</v>
          </cell>
          <cell r="D142">
            <v>-4824</v>
          </cell>
          <cell r="E142">
            <v>-5791</v>
          </cell>
        </row>
        <row r="143">
          <cell r="B143">
            <v>151209</v>
          </cell>
          <cell r="C143" t="str">
            <v>SBI,NOIDA,A/C-UPTT(UP)</v>
          </cell>
          <cell r="D143">
            <v>1583</v>
          </cell>
          <cell r="E143">
            <v>-9045</v>
          </cell>
        </row>
        <row r="144">
          <cell r="B144">
            <v>151211</v>
          </cell>
          <cell r="C144" t="str">
            <v>SB Indore A/C- WC (MP)</v>
          </cell>
          <cell r="D144">
            <v>46</v>
          </cell>
        </row>
        <row r="145">
          <cell r="B145">
            <v>151212</v>
          </cell>
          <cell r="C145" t="str">
            <v>CTO,Begumpet Circle, Hyderabad</v>
          </cell>
          <cell r="D145">
            <v>-1289</v>
          </cell>
          <cell r="E145">
            <v>-1289</v>
          </cell>
        </row>
        <row r="146">
          <cell r="B146">
            <v>151218</v>
          </cell>
          <cell r="C146" t="str">
            <v>D.E.T.C Gurgaon (HAR)</v>
          </cell>
          <cell r="D146">
            <v>-153</v>
          </cell>
          <cell r="E146">
            <v>-3484</v>
          </cell>
        </row>
        <row r="147">
          <cell r="B147">
            <v>151220</v>
          </cell>
          <cell r="C147" t="str">
            <v>TDS-Policyholder Investments</v>
          </cell>
          <cell r="E147">
            <v>118220.21</v>
          </cell>
        </row>
        <row r="148">
          <cell r="B148">
            <v>151221</v>
          </cell>
          <cell r="C148" t="str">
            <v>Work Contract Tax (Jodhpur)</v>
          </cell>
          <cell r="D148">
            <v>-322</v>
          </cell>
          <cell r="E148">
            <v>-1646</v>
          </cell>
        </row>
        <row r="149">
          <cell r="B149">
            <v>151222</v>
          </cell>
          <cell r="C149" t="str">
            <v>Work Contract Tax (Jalandar)</v>
          </cell>
          <cell r="D149">
            <v>4086</v>
          </cell>
          <cell r="E149">
            <v>-2568</v>
          </cell>
        </row>
        <row r="150">
          <cell r="B150">
            <v>151225</v>
          </cell>
          <cell r="C150" t="str">
            <v>WCT - Uttaranchal</v>
          </cell>
          <cell r="D150">
            <v>1244</v>
          </cell>
          <cell r="E150">
            <v>-1156</v>
          </cell>
        </row>
        <row r="151">
          <cell r="B151">
            <v>151226</v>
          </cell>
          <cell r="C151" t="str">
            <v>Works contract Tax - Nagaland</v>
          </cell>
          <cell r="D151">
            <v>708</v>
          </cell>
        </row>
        <row r="152">
          <cell r="B152">
            <v>151227</v>
          </cell>
          <cell r="C152" t="str">
            <v>Works contract Tax - Chandigar</v>
          </cell>
          <cell r="D152">
            <v>41</v>
          </cell>
        </row>
        <row r="153">
          <cell r="B153">
            <v>151229</v>
          </cell>
          <cell r="C153" t="str">
            <v>WCT Himachal Pradesh - 2%</v>
          </cell>
          <cell r="D153">
            <v>-794</v>
          </cell>
          <cell r="E153">
            <v>-794</v>
          </cell>
        </row>
        <row r="154">
          <cell r="B154">
            <v>151230</v>
          </cell>
          <cell r="C154" t="str">
            <v>TDS - POLICYHOLDER(NL)- INVMNT</v>
          </cell>
          <cell r="E154">
            <v>429242.07</v>
          </cell>
        </row>
        <row r="155">
          <cell r="B155">
            <v>151240</v>
          </cell>
          <cell r="C155" t="str">
            <v>TDS - PH- INVESTMNT(PENSION)</v>
          </cell>
          <cell r="E155">
            <v>11931.8</v>
          </cell>
        </row>
        <row r="156">
          <cell r="B156">
            <v>151250</v>
          </cell>
          <cell r="C156" t="str">
            <v>TDS Refund Account</v>
          </cell>
          <cell r="E156">
            <v>172820</v>
          </cell>
        </row>
        <row r="157">
          <cell r="B157">
            <v>151260</v>
          </cell>
          <cell r="C157" t="str">
            <v>Advance Tax - FBT</v>
          </cell>
          <cell r="E157">
            <v>57699811</v>
          </cell>
        </row>
        <row r="158">
          <cell r="B158">
            <v>151400</v>
          </cell>
          <cell r="C158" t="str">
            <v>Advance Against Salary</v>
          </cell>
          <cell r="D158">
            <v>-402372</v>
          </cell>
          <cell r="E158">
            <v>117816</v>
          </cell>
        </row>
        <row r="159">
          <cell r="B159">
            <v>151401</v>
          </cell>
          <cell r="C159" t="str">
            <v>Leave &amp; LTA</v>
          </cell>
          <cell r="D159">
            <v>138</v>
          </cell>
          <cell r="E159">
            <v>21386</v>
          </cell>
        </row>
        <row r="160">
          <cell r="B160">
            <v>151500</v>
          </cell>
          <cell r="C160" t="str">
            <v>Advance against Travelling</v>
          </cell>
          <cell r="D160">
            <v>-300913</v>
          </cell>
          <cell r="E160">
            <v>567045</v>
          </cell>
        </row>
        <row r="161">
          <cell r="B161">
            <v>151600</v>
          </cell>
          <cell r="C161" t="str">
            <v>Other Staff Advances</v>
          </cell>
          <cell r="D161">
            <v>-62085</v>
          </cell>
          <cell r="E161">
            <v>50359</v>
          </cell>
        </row>
        <row r="162">
          <cell r="B162">
            <v>151601</v>
          </cell>
          <cell r="C162" t="str">
            <v>AMs Mobile Phone Advance</v>
          </cell>
          <cell r="D162">
            <v>-19500</v>
          </cell>
          <cell r="E162">
            <v>136500</v>
          </cell>
        </row>
        <row r="163">
          <cell r="B163">
            <v>151820</v>
          </cell>
          <cell r="C163" t="str">
            <v>Interest accrued &amp;Due Inv- PH</v>
          </cell>
          <cell r="D163">
            <v>-161575.35999999999</v>
          </cell>
          <cell r="E163">
            <v>28826.39</v>
          </cell>
        </row>
        <row r="164">
          <cell r="B164">
            <v>151825</v>
          </cell>
          <cell r="C164" t="str">
            <v>Interst Acrd&amp;Due Inv-(Pension)</v>
          </cell>
          <cell r="E164">
            <v>1712.84</v>
          </cell>
        </row>
        <row r="165">
          <cell r="B165">
            <v>151850</v>
          </cell>
          <cell r="C165" t="str">
            <v>Int accrued &amp;Not Due Inv- PH</v>
          </cell>
          <cell r="D165">
            <v>78474267.400000006</v>
          </cell>
          <cell r="E165">
            <v>687636639.07000005</v>
          </cell>
        </row>
        <row r="166">
          <cell r="B166">
            <v>151855</v>
          </cell>
          <cell r="C166" t="str">
            <v>Int.Acrd&amp;Not Due Inv-(Pension)</v>
          </cell>
          <cell r="D166">
            <v>2778676.78</v>
          </cell>
          <cell r="E166">
            <v>30875718.469999999</v>
          </cell>
        </row>
        <row r="167">
          <cell r="B167">
            <v>151860</v>
          </cell>
          <cell r="C167" t="str">
            <v>Int accrued &amp;Not Due Inv- SH</v>
          </cell>
          <cell r="D167">
            <v>-1684852.94</v>
          </cell>
          <cell r="E167">
            <v>61756819.479999997</v>
          </cell>
        </row>
        <row r="168">
          <cell r="B168">
            <v>151870</v>
          </cell>
          <cell r="C168" t="str">
            <v>Receivable FMC</v>
          </cell>
          <cell r="D168">
            <v>2039194.79</v>
          </cell>
          <cell r="E168">
            <v>45977508.950000003</v>
          </cell>
        </row>
        <row r="169">
          <cell r="B169">
            <v>151890</v>
          </cell>
          <cell r="C169" t="str">
            <v>Int accrd &amp;Not Due Inv- PH(NL)</v>
          </cell>
          <cell r="D169">
            <v>4452436.37</v>
          </cell>
          <cell r="E169">
            <v>40694465.359999999</v>
          </cell>
        </row>
        <row r="170">
          <cell r="B170">
            <v>151896</v>
          </cell>
          <cell r="C170" t="str">
            <v>Int Acc &amp; Not Due Inv-PH(Annui</v>
          </cell>
          <cell r="D170">
            <v>5010.59</v>
          </cell>
          <cell r="E170">
            <v>21212</v>
          </cell>
        </row>
        <row r="171">
          <cell r="B171">
            <v>152220</v>
          </cell>
          <cell r="C171" t="str">
            <v>Dividend- Policy Holder</v>
          </cell>
          <cell r="D171">
            <v>3075655</v>
          </cell>
          <cell r="E171">
            <v>4266475.3</v>
          </cell>
        </row>
        <row r="172">
          <cell r="B172">
            <v>152225</v>
          </cell>
          <cell r="C172" t="str">
            <v>Dividend-PolicyHolder(Pension)</v>
          </cell>
          <cell r="D172">
            <v>-21609</v>
          </cell>
        </row>
        <row r="173">
          <cell r="B173">
            <v>152300</v>
          </cell>
          <cell r="C173" t="str">
            <v>Outstanding Premiums</v>
          </cell>
          <cell r="D173">
            <v>2622682.2999999998</v>
          </cell>
          <cell r="E173">
            <v>9092471.8499999996</v>
          </cell>
        </row>
        <row r="174">
          <cell r="B174">
            <v>152700</v>
          </cell>
          <cell r="C174" t="str">
            <v>Agents Bal. Receivable-Active</v>
          </cell>
          <cell r="D174">
            <v>1657441.6</v>
          </cell>
          <cell r="E174">
            <v>10208243.6</v>
          </cell>
        </row>
        <row r="175">
          <cell r="B175">
            <v>153100</v>
          </cell>
          <cell r="C175" t="str">
            <v>AM Balance (Receivables)</v>
          </cell>
          <cell r="D175">
            <v>-3926.39</v>
          </cell>
          <cell r="E175">
            <v>40778.61</v>
          </cell>
        </row>
        <row r="176">
          <cell r="B176">
            <v>153200</v>
          </cell>
          <cell r="C176" t="str">
            <v>Employee loans</v>
          </cell>
          <cell r="D176">
            <v>12498</v>
          </cell>
          <cell r="E176">
            <v>129148</v>
          </cell>
        </row>
        <row r="177">
          <cell r="B177">
            <v>153201</v>
          </cell>
          <cell r="C177" t="str">
            <v>Due from Exit Employees</v>
          </cell>
          <cell r="D177">
            <v>-241806</v>
          </cell>
          <cell r="E177">
            <v>2702465.27</v>
          </cell>
        </row>
        <row r="178">
          <cell r="B178">
            <v>153202</v>
          </cell>
          <cell r="C178" t="str">
            <v>Due From Exit Emp Pending FFS</v>
          </cell>
          <cell r="D178">
            <v>104119.5</v>
          </cell>
          <cell r="E178">
            <v>1977453.67</v>
          </cell>
        </row>
        <row r="179">
          <cell r="B179">
            <v>153600</v>
          </cell>
          <cell r="C179" t="str">
            <v>Lease Accomodation Loan</v>
          </cell>
          <cell r="D179">
            <v>-358000</v>
          </cell>
          <cell r="E179">
            <v>2600000</v>
          </cell>
        </row>
        <row r="180">
          <cell r="B180">
            <v>154100</v>
          </cell>
          <cell r="C180" t="str">
            <v>Rent Deposit  Office</v>
          </cell>
          <cell r="D180">
            <v>675000</v>
          </cell>
          <cell r="E180">
            <v>192226884</v>
          </cell>
        </row>
        <row r="181">
          <cell r="B181">
            <v>154200</v>
          </cell>
          <cell r="C181" t="str">
            <v>Rent Deposit  Residence</v>
          </cell>
          <cell r="E181">
            <v>6225000</v>
          </cell>
        </row>
        <row r="182">
          <cell r="B182">
            <v>154300</v>
          </cell>
          <cell r="C182" t="str">
            <v>Other Deposits</v>
          </cell>
          <cell r="D182">
            <v>2243231</v>
          </cell>
          <cell r="E182">
            <v>32354781</v>
          </cell>
        </row>
        <row r="183">
          <cell r="B183">
            <v>154400</v>
          </cell>
          <cell r="C183" t="str">
            <v>Insurance Claims Receivable</v>
          </cell>
          <cell r="D183">
            <v>-68810</v>
          </cell>
          <cell r="E183">
            <v>258312</v>
          </cell>
        </row>
        <row r="184">
          <cell r="B184">
            <v>154600</v>
          </cell>
          <cell r="C184" t="str">
            <v>Group Medical Fees Receivable</v>
          </cell>
          <cell r="D184">
            <v>-6100</v>
          </cell>
          <cell r="E184">
            <v>5150</v>
          </cell>
        </row>
        <row r="185">
          <cell r="B185">
            <v>154601</v>
          </cell>
          <cell r="C185" t="str">
            <v>Recoverable from PH - SSS</v>
          </cell>
          <cell r="D185">
            <v>-2093.6999999999998</v>
          </cell>
          <cell r="E185">
            <v>3241125.41</v>
          </cell>
        </row>
        <row r="186">
          <cell r="B186">
            <v>154700</v>
          </cell>
          <cell r="C186" t="str">
            <v>Recover from Agents-TDS BrComp</v>
          </cell>
          <cell r="D186">
            <v>3915</v>
          </cell>
          <cell r="E186">
            <v>6728.48</v>
          </cell>
        </row>
        <row r="187">
          <cell r="B187">
            <v>154701</v>
          </cell>
          <cell r="C187" t="str">
            <v>Reimbursement of Service Tax</v>
          </cell>
          <cell r="D187">
            <v>-872586</v>
          </cell>
          <cell r="E187">
            <v>6734889</v>
          </cell>
        </row>
        <row r="188">
          <cell r="B188">
            <v>154703</v>
          </cell>
          <cell r="C188" t="str">
            <v>OtherRecovery Agents(Inactive)</v>
          </cell>
          <cell r="D188">
            <v>-363948.16</v>
          </cell>
          <cell r="E188">
            <v>1671665.36</v>
          </cell>
        </row>
        <row r="189">
          <cell r="B189">
            <v>154704</v>
          </cell>
          <cell r="C189" t="str">
            <v>Recoverable from Agents (PT)</v>
          </cell>
          <cell r="D189">
            <v>-9000</v>
          </cell>
          <cell r="E189">
            <v>112500</v>
          </cell>
        </row>
        <row r="190">
          <cell r="B190">
            <v>155300</v>
          </cell>
          <cell r="C190" t="str">
            <v>Advance to Suppliers</v>
          </cell>
          <cell r="D190">
            <v>76570839</v>
          </cell>
          <cell r="E190">
            <v>108410219.20999999</v>
          </cell>
        </row>
        <row r="191">
          <cell r="B191">
            <v>155301</v>
          </cell>
          <cell r="C191" t="str">
            <v>Capital Advances to Suppliers</v>
          </cell>
          <cell r="D191">
            <v>-41247442</v>
          </cell>
          <cell r="E191">
            <v>50182660</v>
          </cell>
        </row>
        <row r="192">
          <cell r="B192">
            <v>155302</v>
          </cell>
          <cell r="C192" t="str">
            <v>Capital Adv to Supp - Sun Life</v>
          </cell>
          <cell r="D192">
            <v>-677071</v>
          </cell>
          <cell r="E192">
            <v>427043</v>
          </cell>
        </row>
        <row r="193">
          <cell r="B193">
            <v>155400</v>
          </cell>
          <cell r="C193" t="str">
            <v>Rent Deposit Call Centre</v>
          </cell>
          <cell r="E193">
            <v>230572</v>
          </cell>
        </row>
        <row r="194">
          <cell r="B194">
            <v>200000</v>
          </cell>
          <cell r="C194" t="str">
            <v>Share Capital</v>
          </cell>
          <cell r="D194">
            <v>-1230000000</v>
          </cell>
          <cell r="E194">
            <v>-10000000000</v>
          </cell>
        </row>
        <row r="195">
          <cell r="B195">
            <v>215300</v>
          </cell>
          <cell r="C195" t="str">
            <v>Provision Linked Liabilities</v>
          </cell>
          <cell r="D195">
            <v>-2075415962.3800001</v>
          </cell>
          <cell r="E195">
            <v>-56303706723.849998</v>
          </cell>
        </row>
        <row r="196">
          <cell r="B196">
            <v>215310</v>
          </cell>
          <cell r="C196" t="str">
            <v>Fair Value Change - SH</v>
          </cell>
          <cell r="D196">
            <v>48531.48</v>
          </cell>
          <cell r="E196">
            <v>-275235.32</v>
          </cell>
        </row>
        <row r="197">
          <cell r="B197">
            <v>215320</v>
          </cell>
          <cell r="C197" t="str">
            <v>Fair Value Change - PH</v>
          </cell>
          <cell r="D197">
            <v>-92295.29</v>
          </cell>
          <cell r="E197">
            <v>-261976.34</v>
          </cell>
        </row>
        <row r="198">
          <cell r="B198">
            <v>215500</v>
          </cell>
          <cell r="C198" t="str">
            <v>Other Policy Liabilities</v>
          </cell>
          <cell r="D198">
            <v>-138679643.78</v>
          </cell>
          <cell r="E198">
            <v>-1900490271.8399999</v>
          </cell>
        </row>
        <row r="199">
          <cell r="B199">
            <v>230100</v>
          </cell>
          <cell r="C199" t="str">
            <v>Agents Balances(Payables)-DSF</v>
          </cell>
          <cell r="D199">
            <v>99884911.359999999</v>
          </cell>
          <cell r="E199">
            <v>-149708616.29000002</v>
          </cell>
        </row>
        <row r="200">
          <cell r="B200">
            <v>230103</v>
          </cell>
          <cell r="C200" t="str">
            <v>Agent Payable - Others</v>
          </cell>
          <cell r="D200">
            <v>-82920073.399999991</v>
          </cell>
          <cell r="E200">
            <v>-26244046.090000004</v>
          </cell>
        </row>
        <row r="201">
          <cell r="B201">
            <v>230110</v>
          </cell>
          <cell r="C201" t="str">
            <v>Agents Balances(Payables)-ALT</v>
          </cell>
          <cell r="D201">
            <v>6702</v>
          </cell>
          <cell r="E201">
            <v>-20317871.32</v>
          </cell>
        </row>
        <row r="202">
          <cell r="B202">
            <v>230111</v>
          </cell>
          <cell r="C202" t="str">
            <v>Agents Balances(Payables)-GRP</v>
          </cell>
          <cell r="D202">
            <v>47321</v>
          </cell>
          <cell r="E202">
            <v>-91651</v>
          </cell>
        </row>
        <row r="203">
          <cell r="B203">
            <v>230120</v>
          </cell>
          <cell r="C203" t="str">
            <v>Chq issued not encashed-Agent</v>
          </cell>
          <cell r="D203">
            <v>8854</v>
          </cell>
          <cell r="E203">
            <v>-1590717</v>
          </cell>
        </row>
        <row r="204">
          <cell r="B204">
            <v>230500</v>
          </cell>
          <cell r="C204" t="str">
            <v>Premium received in advance</v>
          </cell>
          <cell r="D204">
            <v>487994.01</v>
          </cell>
          <cell r="E204">
            <v>-2775940.97</v>
          </cell>
        </row>
        <row r="205">
          <cell r="B205">
            <v>230610</v>
          </cell>
          <cell r="C205" t="str">
            <v>Retention Money Payable</v>
          </cell>
          <cell r="D205">
            <v>-162023.5</v>
          </cell>
          <cell r="E205">
            <v>-9741120.8499999996</v>
          </cell>
        </row>
        <row r="206">
          <cell r="B206">
            <v>231103</v>
          </cell>
          <cell r="C206" t="str">
            <v>Service Tax - Accrued</v>
          </cell>
          <cell r="D206">
            <v>1897400</v>
          </cell>
          <cell r="E206">
            <v>-20822164</v>
          </cell>
        </row>
        <row r="207">
          <cell r="B207">
            <v>231120</v>
          </cell>
          <cell r="C207" t="str">
            <v>Outstanding Liab - FY 2004-05</v>
          </cell>
          <cell r="E207">
            <v>-1328</v>
          </cell>
        </row>
        <row r="208">
          <cell r="B208">
            <v>231140</v>
          </cell>
          <cell r="C208" t="str">
            <v>OSL Liab -</v>
          </cell>
          <cell r="D208">
            <v>-109544635.83</v>
          </cell>
          <cell r="E208">
            <v>-703032188.13999999</v>
          </cell>
        </row>
        <row r="209">
          <cell r="B209">
            <v>231160</v>
          </cell>
          <cell r="C209" t="str">
            <v>OSL Liab 2005 - 06</v>
          </cell>
          <cell r="D209">
            <v>49000</v>
          </cell>
          <cell r="E209">
            <v>-4828934.6900000004</v>
          </cell>
        </row>
        <row r="210">
          <cell r="B210">
            <v>231170</v>
          </cell>
          <cell r="C210" t="str">
            <v>OSL Liab 2006 - 07</v>
          </cell>
          <cell r="D210">
            <v>6424385.96</v>
          </cell>
          <cell r="E210">
            <v>-85306153.180000007</v>
          </cell>
        </row>
        <row r="211">
          <cell r="B211">
            <v>231190</v>
          </cell>
          <cell r="C211" t="str">
            <v>VPF Deduction Salary</v>
          </cell>
          <cell r="D211">
            <v>5897</v>
          </cell>
          <cell r="E211">
            <v>-946</v>
          </cell>
        </row>
        <row r="212">
          <cell r="B212">
            <v>231200</v>
          </cell>
          <cell r="C212" t="str">
            <v>PF Deduction Salary</v>
          </cell>
          <cell r="D212">
            <v>524454</v>
          </cell>
          <cell r="E212">
            <v>-46544</v>
          </cell>
        </row>
        <row r="213">
          <cell r="B213">
            <v>231201</v>
          </cell>
          <cell r="C213" t="str">
            <v>Due to Trustees of P.F</v>
          </cell>
          <cell r="D213">
            <v>524454</v>
          </cell>
          <cell r="E213">
            <v>-46544</v>
          </cell>
        </row>
        <row r="214">
          <cell r="B214">
            <v>231300</v>
          </cell>
          <cell r="C214" t="str">
            <v>Deposits OYCS</v>
          </cell>
          <cell r="D214">
            <v>-322395</v>
          </cell>
          <cell r="E214">
            <v>-6525834</v>
          </cell>
        </row>
        <row r="215">
          <cell r="B215">
            <v>231500</v>
          </cell>
          <cell r="C215" t="str">
            <v>Prof Tax Deducted-Salary</v>
          </cell>
          <cell r="D215">
            <v>-45346</v>
          </cell>
          <cell r="E215">
            <v>-689937</v>
          </cell>
        </row>
        <row r="216">
          <cell r="B216">
            <v>231600</v>
          </cell>
          <cell r="C216" t="str">
            <v>Income Tax Deducted Salaries</v>
          </cell>
          <cell r="D216">
            <v>-9324457</v>
          </cell>
          <cell r="E216">
            <v>-26876724</v>
          </cell>
        </row>
        <row r="217">
          <cell r="B217">
            <v>231700</v>
          </cell>
          <cell r="C217" t="str">
            <v>TDS - Agents Commission</v>
          </cell>
          <cell r="D217">
            <v>2147966</v>
          </cell>
          <cell r="E217">
            <v>-15238726</v>
          </cell>
        </row>
        <row r="218">
          <cell r="B218">
            <v>231702</v>
          </cell>
          <cell r="C218" t="str">
            <v>Service Tax Payable - Comm</v>
          </cell>
          <cell r="D218">
            <v>3916976</v>
          </cell>
          <cell r="E218">
            <v>-31283484</v>
          </cell>
        </row>
        <row r="219">
          <cell r="B219">
            <v>231703</v>
          </cell>
          <cell r="C219" t="str">
            <v>TDS - Agent Reimbursment(Comp)</v>
          </cell>
          <cell r="D219">
            <v>-10192</v>
          </cell>
          <cell r="E219">
            <v>-471025</v>
          </cell>
        </row>
        <row r="220">
          <cell r="B220">
            <v>231705</v>
          </cell>
          <cell r="C220" t="str">
            <v>Service Tax - Other than Comm</v>
          </cell>
          <cell r="D220">
            <v>-3377665.23</v>
          </cell>
          <cell r="E220">
            <v>-21795336.719999999</v>
          </cell>
        </row>
        <row r="221">
          <cell r="B221">
            <v>231706</v>
          </cell>
          <cell r="C221" t="str">
            <v>Service Tax - Sponsorship</v>
          </cell>
          <cell r="D221">
            <v>61393</v>
          </cell>
          <cell r="E221">
            <v>-2472</v>
          </cell>
        </row>
        <row r="222">
          <cell r="B222">
            <v>231711</v>
          </cell>
          <cell r="C222" t="str">
            <v>TDS-Corporate Agents Comm</v>
          </cell>
          <cell r="D222">
            <v>-1345014</v>
          </cell>
          <cell r="E222">
            <v>-7972492</v>
          </cell>
        </row>
        <row r="223">
          <cell r="B223">
            <v>232003</v>
          </cell>
          <cell r="C223" t="str">
            <v>Contractor - Corporate</v>
          </cell>
          <cell r="D223">
            <v>156985</v>
          </cell>
          <cell r="E223">
            <v>-627855</v>
          </cell>
        </row>
        <row r="224">
          <cell r="B224">
            <v>232004</v>
          </cell>
          <cell r="C224" t="str">
            <v>Contractor - Individual</v>
          </cell>
          <cell r="D224">
            <v>5686</v>
          </cell>
          <cell r="E224">
            <v>-177189</v>
          </cell>
        </row>
        <row r="225">
          <cell r="B225">
            <v>232007</v>
          </cell>
          <cell r="C225" t="str">
            <v>Advertisement - Corporate</v>
          </cell>
          <cell r="D225">
            <v>-961816</v>
          </cell>
          <cell r="E225">
            <v>-998262</v>
          </cell>
        </row>
        <row r="226">
          <cell r="B226">
            <v>232008</v>
          </cell>
          <cell r="C226" t="str">
            <v>Advertisement - Individuals</v>
          </cell>
          <cell r="D226">
            <v>3888</v>
          </cell>
          <cell r="E226">
            <v>-426</v>
          </cell>
        </row>
        <row r="227">
          <cell r="B227">
            <v>232009</v>
          </cell>
          <cell r="C227" t="str">
            <v>Rent - Corporate</v>
          </cell>
          <cell r="D227">
            <v>871213</v>
          </cell>
          <cell r="E227">
            <v>-3789052</v>
          </cell>
        </row>
        <row r="228">
          <cell r="B228">
            <v>232010</v>
          </cell>
          <cell r="C228" t="str">
            <v>Rent - Individual / Non-Corp</v>
          </cell>
          <cell r="D228">
            <v>1236858</v>
          </cell>
          <cell r="E228">
            <v>-1523782</v>
          </cell>
        </row>
        <row r="229">
          <cell r="B229">
            <v>232011</v>
          </cell>
          <cell r="C229" t="str">
            <v>Professional - Corporates</v>
          </cell>
          <cell r="D229">
            <v>163822</v>
          </cell>
          <cell r="E229">
            <v>-5632646</v>
          </cell>
        </row>
        <row r="230">
          <cell r="B230">
            <v>232012</v>
          </cell>
          <cell r="C230" t="str">
            <v>Professional - Ind/Non-Corp</v>
          </cell>
          <cell r="D230">
            <v>227279</v>
          </cell>
          <cell r="E230">
            <v>-998072</v>
          </cell>
        </row>
        <row r="231">
          <cell r="B231">
            <v>232014</v>
          </cell>
          <cell r="C231" t="str">
            <v>Comm'n &amp; Broker'e - Corporate</v>
          </cell>
          <cell r="D231">
            <v>-2439</v>
          </cell>
          <cell r="E231">
            <v>-21535</v>
          </cell>
        </row>
        <row r="232">
          <cell r="B232">
            <v>232015</v>
          </cell>
          <cell r="C232" t="str">
            <v>Comm'n &amp; Brokerage-Non corp</v>
          </cell>
          <cell r="D232">
            <v>35447</v>
          </cell>
          <cell r="E232">
            <v>-42341</v>
          </cell>
        </row>
        <row r="233">
          <cell r="B233">
            <v>232017</v>
          </cell>
          <cell r="C233" t="str">
            <v>TDS -NR Payments</v>
          </cell>
          <cell r="D233">
            <v>6985</v>
          </cell>
          <cell r="E233">
            <v>-89315</v>
          </cell>
        </row>
        <row r="234">
          <cell r="B234">
            <v>232300</v>
          </cell>
          <cell r="C234" t="str">
            <v>Outstanding Commission 1st Yr</v>
          </cell>
          <cell r="D234">
            <v>-41050</v>
          </cell>
          <cell r="E234">
            <v>-81604</v>
          </cell>
        </row>
        <row r="235">
          <cell r="B235">
            <v>232400</v>
          </cell>
          <cell r="C235" t="str">
            <v>Outstanding CommissionRenewal</v>
          </cell>
          <cell r="D235">
            <v>-175847</v>
          </cell>
          <cell r="E235">
            <v>-370710</v>
          </cell>
        </row>
        <row r="236">
          <cell r="B236">
            <v>233000</v>
          </cell>
          <cell r="C236" t="str">
            <v>Outstanding Disbursement A/c</v>
          </cell>
          <cell r="D236">
            <v>-19286073.039999995</v>
          </cell>
          <cell r="E236">
            <v>-84489295.230000019</v>
          </cell>
        </row>
        <row r="237">
          <cell r="B237">
            <v>233001</v>
          </cell>
          <cell r="C237" t="str">
            <v>Outstanding Disb. Clearing A/c</v>
          </cell>
          <cell r="D237">
            <v>-14656761.65</v>
          </cell>
          <cell r="E237">
            <v>-90537206.520000011</v>
          </cell>
        </row>
        <row r="238">
          <cell r="B238">
            <v>233002</v>
          </cell>
          <cell r="C238" t="str">
            <v>Lapse Policy - Residual Value</v>
          </cell>
          <cell r="E238">
            <v>-46087.7</v>
          </cell>
        </row>
        <row r="239">
          <cell r="B239">
            <v>233003</v>
          </cell>
          <cell r="C239" t="str">
            <v>Prem.Disc.Cash Surdr Val. Payb</v>
          </cell>
          <cell r="D239">
            <v>-116373.54999999888</v>
          </cell>
          <cell r="E239">
            <v>-114868.32999999821</v>
          </cell>
        </row>
        <row r="240">
          <cell r="B240">
            <v>233100</v>
          </cell>
          <cell r="C240" t="str">
            <v>O/s Claims  ( Death )</v>
          </cell>
          <cell r="D240">
            <v>-21639973.120000001</v>
          </cell>
          <cell r="E240">
            <v>-96754166.510000005</v>
          </cell>
        </row>
        <row r="241">
          <cell r="B241">
            <v>233101</v>
          </cell>
          <cell r="C241" t="str">
            <v>O/s Claims  ( Rural Maturity )</v>
          </cell>
          <cell r="D241">
            <v>-211915</v>
          </cell>
          <cell r="E241">
            <v>-2483065</v>
          </cell>
        </row>
        <row r="242">
          <cell r="B242">
            <v>233500</v>
          </cell>
          <cell r="C242" t="str">
            <v>Other Recoveries</v>
          </cell>
          <cell r="D242">
            <v>-173612</v>
          </cell>
          <cell r="E242">
            <v>-368406</v>
          </cell>
        </row>
        <row r="243">
          <cell r="B243">
            <v>233501</v>
          </cell>
          <cell r="C243" t="str">
            <v>Other Recoveries-Policyholders</v>
          </cell>
          <cell r="D243">
            <v>20337.080000000002</v>
          </cell>
          <cell r="E243">
            <v>294300.75</v>
          </cell>
        </row>
        <row r="244">
          <cell r="B244">
            <v>233700</v>
          </cell>
          <cell r="C244" t="str">
            <v>Net Salary Payable</v>
          </cell>
          <cell r="D244">
            <v>-672082</v>
          </cell>
          <cell r="E244">
            <v>-4128264</v>
          </cell>
        </row>
        <row r="245">
          <cell r="B245">
            <v>233702</v>
          </cell>
          <cell r="C245" t="str">
            <v>Salary Held</v>
          </cell>
          <cell r="D245">
            <v>523500</v>
          </cell>
          <cell r="E245">
            <v>-139243</v>
          </cell>
        </row>
        <row r="246">
          <cell r="B246">
            <v>233704</v>
          </cell>
          <cell r="C246" t="str">
            <v>AM BM Incentive Payable</v>
          </cell>
          <cell r="D246">
            <v>10228603</v>
          </cell>
          <cell r="E246">
            <v>-27787850</v>
          </cell>
        </row>
        <row r="247">
          <cell r="B247">
            <v>233800</v>
          </cell>
          <cell r="C247" t="str">
            <v>Agents Deposits Refundable</v>
          </cell>
          <cell r="D247">
            <v>29000</v>
          </cell>
          <cell r="E247">
            <v>-5164362</v>
          </cell>
        </row>
        <row r="248">
          <cell r="B248">
            <v>233801</v>
          </cell>
          <cell r="C248" t="str">
            <v>Deposit-Agent Exam Fees</v>
          </cell>
          <cell r="D248">
            <v>-1104675</v>
          </cell>
          <cell r="E248">
            <v>-1473150</v>
          </cell>
        </row>
        <row r="249">
          <cell r="B249">
            <v>233802</v>
          </cell>
          <cell r="C249" t="str">
            <v>Deposit-Agent licence Fees</v>
          </cell>
          <cell r="D249">
            <v>-2420600</v>
          </cell>
          <cell r="E249">
            <v>-14132125</v>
          </cell>
        </row>
        <row r="250">
          <cell r="B250">
            <v>233803</v>
          </cell>
          <cell r="C250" t="str">
            <v>Deposit-Agent Lice Fees-Rnwl</v>
          </cell>
          <cell r="D250">
            <v>-62950</v>
          </cell>
          <cell r="E250">
            <v>-100200</v>
          </cell>
        </row>
        <row r="251">
          <cell r="B251">
            <v>233900</v>
          </cell>
          <cell r="C251" t="str">
            <v>Cheque not encas - Policy Pymt</v>
          </cell>
          <cell r="D251">
            <v>-3881427.24</v>
          </cell>
          <cell r="E251">
            <v>-44945123.850000001</v>
          </cell>
        </row>
        <row r="252">
          <cell r="B252">
            <v>234200</v>
          </cell>
          <cell r="C252" t="str">
            <v>Fund Charges Payable</v>
          </cell>
          <cell r="D252">
            <v>-2043104.54</v>
          </cell>
          <cell r="E252">
            <v>-44673774.719999999</v>
          </cell>
        </row>
        <row r="253">
          <cell r="B253">
            <v>234210</v>
          </cell>
          <cell r="C253" t="str">
            <v>Fund Charges Payable(Pension)</v>
          </cell>
          <cell r="D253">
            <v>3909.75</v>
          </cell>
          <cell r="E253">
            <v>-1303734.23</v>
          </cell>
        </row>
        <row r="254">
          <cell r="B254">
            <v>240100</v>
          </cell>
          <cell r="C254" t="str">
            <v>Unallocated Premium</v>
          </cell>
          <cell r="D254">
            <v>3950627.6</v>
          </cell>
          <cell r="E254">
            <v>-2309775.54</v>
          </cell>
        </row>
        <row r="255">
          <cell r="B255">
            <v>240101</v>
          </cell>
          <cell r="C255" t="str">
            <v>Unidentified Credits in Collec</v>
          </cell>
          <cell r="D255">
            <v>-502801.73</v>
          </cell>
          <cell r="E255">
            <v>-1381345.24</v>
          </cell>
        </row>
        <row r="256">
          <cell r="B256">
            <v>240102</v>
          </cell>
          <cell r="C256" t="str">
            <v>Unidentified Cr - Policy Holde</v>
          </cell>
          <cell r="D256">
            <v>-67194.98</v>
          </cell>
          <cell r="E256">
            <v>-965015.99</v>
          </cell>
        </row>
        <row r="257">
          <cell r="B257">
            <v>240200</v>
          </cell>
          <cell r="C257" t="str">
            <v>Individual-Application Deposit</v>
          </cell>
          <cell r="D257">
            <v>19532503.629999999</v>
          </cell>
          <cell r="E257">
            <v>-490412916.75</v>
          </cell>
        </row>
        <row r="258">
          <cell r="B258">
            <v>240400</v>
          </cell>
          <cell r="C258" t="str">
            <v>Group - Deposit Money</v>
          </cell>
          <cell r="D258">
            <v>-8084124.7100000009</v>
          </cell>
          <cell r="E258">
            <v>-27673957.170000002</v>
          </cell>
        </row>
        <row r="259">
          <cell r="B259">
            <v>240700</v>
          </cell>
          <cell r="C259" t="str">
            <v>Ingenium Contra A/c</v>
          </cell>
          <cell r="D259">
            <v>841176.22</v>
          </cell>
          <cell r="E259">
            <v>-1055431.31</v>
          </cell>
        </row>
        <row r="260">
          <cell r="B260">
            <v>240701</v>
          </cell>
          <cell r="C260" t="str">
            <v>Ingenium  Others</v>
          </cell>
          <cell r="D260">
            <v>-764766.37</v>
          </cell>
          <cell r="E260">
            <v>231339.93</v>
          </cell>
        </row>
        <row r="261">
          <cell r="B261">
            <v>240800</v>
          </cell>
          <cell r="C261" t="str">
            <v>Ingenium (Group ) Transfer A/c</v>
          </cell>
          <cell r="D261">
            <v>-25845</v>
          </cell>
          <cell r="E261">
            <v>-25845</v>
          </cell>
        </row>
        <row r="262">
          <cell r="B262">
            <v>240900</v>
          </cell>
          <cell r="C262" t="str">
            <v>Ing Coll. Control A/c.- Ing</v>
          </cell>
          <cell r="E262">
            <v>9765274976.7099991</v>
          </cell>
        </row>
        <row r="263">
          <cell r="B263">
            <v>240901</v>
          </cell>
          <cell r="C263" t="str">
            <v>Ing Coll. Ctrl - R/W - Renewal</v>
          </cell>
          <cell r="D263">
            <v>-946313202.69000006</v>
          </cell>
          <cell r="E263">
            <v>-39583345412.089996</v>
          </cell>
        </row>
        <row r="264">
          <cell r="B264">
            <v>240902</v>
          </cell>
          <cell r="C264" t="str">
            <v>Individual Initial Deposit (In</v>
          </cell>
          <cell r="D264">
            <v>1219041580.5</v>
          </cell>
          <cell r="E264">
            <v>23474457191.25</v>
          </cell>
        </row>
        <row r="265">
          <cell r="B265">
            <v>240903</v>
          </cell>
          <cell r="C265" t="str">
            <v>Individual Renewal (Ingem)</v>
          </cell>
          <cell r="D265">
            <v>1014134717.84</v>
          </cell>
          <cell r="E265">
            <v>24722676064.919998</v>
          </cell>
        </row>
        <row r="266">
          <cell r="B266">
            <v>240904</v>
          </cell>
          <cell r="C266" t="str">
            <v>Group Initial / Renewal (Ingem</v>
          </cell>
          <cell r="D266">
            <v>100786852.58</v>
          </cell>
          <cell r="E266">
            <v>4299170774.8500004</v>
          </cell>
        </row>
        <row r="267">
          <cell r="B267">
            <v>240907</v>
          </cell>
          <cell r="C267" t="str">
            <v>Group Initial / Renewal (RWI)</v>
          </cell>
          <cell r="D267">
            <v>-101014706.78</v>
          </cell>
          <cell r="E267">
            <v>-4315739623.0600004</v>
          </cell>
        </row>
        <row r="268">
          <cell r="B268">
            <v>240908</v>
          </cell>
          <cell r="C268" t="str">
            <v>Ing Coll. Ctrl - R/W - Initial</v>
          </cell>
          <cell r="D268">
            <v>-1001456246.0599999</v>
          </cell>
          <cell r="E268">
            <v>-17973173623.09</v>
          </cell>
        </row>
        <row r="269">
          <cell r="B269">
            <v>240909</v>
          </cell>
          <cell r="C269" t="str">
            <v>Ing Coll. Ctrl-R/W-Initial Oth</v>
          </cell>
          <cell r="D269">
            <v>-52973175.890000001</v>
          </cell>
          <cell r="E269">
            <v>-691726612.15999997</v>
          </cell>
        </row>
        <row r="270">
          <cell r="B270">
            <v>240920</v>
          </cell>
          <cell r="C270" t="str">
            <v>Rural Initial Deposit</v>
          </cell>
          <cell r="D270">
            <v>21968.33</v>
          </cell>
          <cell r="E270">
            <v>-107993.67</v>
          </cell>
        </row>
        <row r="271">
          <cell r="B271">
            <v>250101</v>
          </cell>
          <cell r="C271" t="str">
            <v>Provn Wealth Tax-F.Y.2003-04</v>
          </cell>
          <cell r="E271">
            <v>-315000</v>
          </cell>
        </row>
        <row r="272">
          <cell r="B272">
            <v>250102</v>
          </cell>
          <cell r="C272" t="str">
            <v>Provn for Wealth Tax</v>
          </cell>
          <cell r="D272">
            <v>-41250</v>
          </cell>
          <cell r="E272">
            <v>-1185700</v>
          </cell>
        </row>
        <row r="273">
          <cell r="B273">
            <v>250120</v>
          </cell>
          <cell r="C273" t="str">
            <v>Provision For Leave Encashment</v>
          </cell>
          <cell r="D273">
            <v>-10747204</v>
          </cell>
          <cell r="E273">
            <v>-137138879</v>
          </cell>
        </row>
        <row r="274">
          <cell r="B274">
            <v>250130</v>
          </cell>
          <cell r="C274" t="str">
            <v>Prov for doubtful debts-liab</v>
          </cell>
          <cell r="E274">
            <v>-243865.38</v>
          </cell>
        </row>
        <row r="275">
          <cell r="B275">
            <v>250140</v>
          </cell>
          <cell r="C275" t="str">
            <v>Provision-LTA</v>
          </cell>
          <cell r="D275">
            <v>-525588</v>
          </cell>
          <cell r="E275">
            <v>-15595588</v>
          </cell>
        </row>
        <row r="276">
          <cell r="B276">
            <v>250150</v>
          </cell>
          <cell r="C276" t="str">
            <v>Provision for FBT</v>
          </cell>
          <cell r="D276">
            <v>-5000000</v>
          </cell>
          <cell r="E276">
            <v>-66468937</v>
          </cell>
        </row>
        <row r="277">
          <cell r="B277">
            <v>250402</v>
          </cell>
          <cell r="C277" t="str">
            <v>Provision for Service Tax Cred</v>
          </cell>
          <cell r="D277">
            <v>-12141655</v>
          </cell>
          <cell r="E277">
            <v>-197205604.25</v>
          </cell>
        </row>
        <row r="278">
          <cell r="B278">
            <v>250408</v>
          </cell>
          <cell r="C278" t="str">
            <v>Referral / Mentor Fees Payable</v>
          </cell>
          <cell r="D278">
            <v>-658624</v>
          </cell>
          <cell r="E278">
            <v>-658624</v>
          </cell>
        </row>
        <row r="279">
          <cell r="B279">
            <v>250800</v>
          </cell>
          <cell r="C279" t="str">
            <v>Prov for Renewal Bonus-Advisor</v>
          </cell>
          <cell r="D279">
            <v>3938624</v>
          </cell>
          <cell r="E279">
            <v>-78622928.710000008</v>
          </cell>
        </row>
        <row r="280">
          <cell r="B280">
            <v>250802</v>
          </cell>
          <cell r="C280" t="str">
            <v>Prov for Rnwl Bonus-AM</v>
          </cell>
          <cell r="D280">
            <v>617423</v>
          </cell>
          <cell r="E280">
            <v>-17306265</v>
          </cell>
        </row>
        <row r="281">
          <cell r="B281">
            <v>290100</v>
          </cell>
          <cell r="C281" t="str">
            <v>Profit &amp; Loss A/C</v>
          </cell>
          <cell r="E281">
            <v>4445966124.6499996</v>
          </cell>
        </row>
        <row r="282">
          <cell r="B282">
            <v>290200</v>
          </cell>
          <cell r="C282" t="str">
            <v>Revenue  A/C</v>
          </cell>
          <cell r="E282">
            <v>-286430</v>
          </cell>
        </row>
        <row r="283">
          <cell r="B283">
            <v>310100</v>
          </cell>
          <cell r="C283" t="str">
            <v>SP - UL</v>
          </cell>
          <cell r="D283">
            <v>-15541466.32</v>
          </cell>
          <cell r="E283">
            <v>-59641487.880000003</v>
          </cell>
        </row>
        <row r="284">
          <cell r="B284">
            <v>310101</v>
          </cell>
          <cell r="C284" t="str">
            <v>SP Bond - UL</v>
          </cell>
          <cell r="D284">
            <v>-70000.039999999994</v>
          </cell>
          <cell r="E284">
            <v>-5194504.8</v>
          </cell>
        </row>
        <row r="285">
          <cell r="B285">
            <v>310500</v>
          </cell>
          <cell r="C285" t="str">
            <v>SP - Term</v>
          </cell>
          <cell r="E285">
            <v>-1003183.5</v>
          </cell>
        </row>
        <row r="286">
          <cell r="B286">
            <v>310501</v>
          </cell>
          <cell r="C286" t="str">
            <v>SP - Rural</v>
          </cell>
          <cell r="D286">
            <v>-669250</v>
          </cell>
          <cell r="E286">
            <v>-3741500</v>
          </cell>
        </row>
        <row r="287">
          <cell r="B287">
            <v>310502</v>
          </cell>
          <cell r="C287" t="str">
            <v>SP - Prime Life</v>
          </cell>
          <cell r="D287">
            <v>-2518992.04</v>
          </cell>
          <cell r="E287">
            <v>-30334036.16</v>
          </cell>
        </row>
        <row r="288">
          <cell r="B288">
            <v>310503</v>
          </cell>
          <cell r="C288" t="str">
            <v>SP - Prime Life Premier</v>
          </cell>
          <cell r="D288">
            <v>-2280000.7999999998</v>
          </cell>
          <cell r="E288">
            <v>-25090944.210000001</v>
          </cell>
        </row>
        <row r="289">
          <cell r="B289">
            <v>320100</v>
          </cell>
          <cell r="C289" t="str">
            <v>FYP - UL</v>
          </cell>
          <cell r="D289">
            <v>-52587632.75</v>
          </cell>
          <cell r="E289">
            <v>-760752904.02999997</v>
          </cell>
        </row>
        <row r="290">
          <cell r="B290">
            <v>320102</v>
          </cell>
          <cell r="C290" t="str">
            <v>FYP - Classific Life</v>
          </cell>
          <cell r="D290">
            <v>-25000</v>
          </cell>
          <cell r="E290">
            <v>130338.17</v>
          </cell>
        </row>
        <row r="291">
          <cell r="B291">
            <v>320103</v>
          </cell>
          <cell r="C291" t="str">
            <v>FYP - Classific Premier</v>
          </cell>
          <cell r="D291">
            <v>-62768164.240000002</v>
          </cell>
          <cell r="E291">
            <v>-651036052.34000003</v>
          </cell>
        </row>
        <row r="292">
          <cell r="B292">
            <v>320104</v>
          </cell>
          <cell r="C292" t="str">
            <v>First Yr Prem - Life Companion</v>
          </cell>
          <cell r="D292">
            <v>-1410170.27</v>
          </cell>
          <cell r="E292">
            <v>-18869142.98</v>
          </cell>
        </row>
        <row r="293">
          <cell r="B293">
            <v>320105</v>
          </cell>
          <cell r="C293" t="str">
            <v>First Yr. Prem - Simply Life</v>
          </cell>
          <cell r="D293">
            <v>-137695.92000000001</v>
          </cell>
          <cell r="E293">
            <v>-2957629.42</v>
          </cell>
        </row>
        <row r="294">
          <cell r="B294">
            <v>320106</v>
          </cell>
          <cell r="C294" t="str">
            <v>FYP Supreme Life</v>
          </cell>
          <cell r="D294">
            <v>-21032418.949999999</v>
          </cell>
          <cell r="E294">
            <v>-285145966.19999999</v>
          </cell>
        </row>
        <row r="295">
          <cell r="B295">
            <v>320107</v>
          </cell>
          <cell r="C295" t="str">
            <v>FYP - Ind - Child Plan</v>
          </cell>
          <cell r="D295">
            <v>-45709310.329999998</v>
          </cell>
          <cell r="E295">
            <v>-324721957.80000001</v>
          </cell>
        </row>
        <row r="296">
          <cell r="B296">
            <v>320108</v>
          </cell>
          <cell r="C296" t="str">
            <v>FYP - Ind - Dream Plan</v>
          </cell>
          <cell r="D296">
            <v>-170316495.16</v>
          </cell>
          <cell r="E296">
            <v>-1000492479.53</v>
          </cell>
        </row>
        <row r="297">
          <cell r="B297">
            <v>320109</v>
          </cell>
          <cell r="C297" t="str">
            <v>FYP - INDI - Gold Plus</v>
          </cell>
          <cell r="D297">
            <v>-877033964.35000002</v>
          </cell>
          <cell r="E297">
            <v>-5109944641.6899996</v>
          </cell>
        </row>
        <row r="298">
          <cell r="B298">
            <v>320110</v>
          </cell>
          <cell r="C298" t="str">
            <v>FYP-Saral Jeevan</v>
          </cell>
          <cell r="D298">
            <v>-67386334.900000006</v>
          </cell>
          <cell r="E298">
            <v>-68071535.920000002</v>
          </cell>
        </row>
        <row r="299">
          <cell r="B299">
            <v>320111</v>
          </cell>
          <cell r="C299" t="str">
            <v>FYP-MIP-Bima Suraksha Super</v>
          </cell>
          <cell r="D299">
            <v>-8024.26</v>
          </cell>
          <cell r="E299">
            <v>-22886.26</v>
          </cell>
        </row>
        <row r="300">
          <cell r="B300">
            <v>320112</v>
          </cell>
          <cell r="C300" t="str">
            <v>FYP-MIP-Bima Dhan Sanchay</v>
          </cell>
          <cell r="D300">
            <v>-126706.67</v>
          </cell>
          <cell r="E300">
            <v>-162070.67000000001</v>
          </cell>
        </row>
        <row r="301">
          <cell r="B301">
            <v>320300</v>
          </cell>
          <cell r="C301" t="str">
            <v>FYP -  Reinsurance Ceded - Ind</v>
          </cell>
          <cell r="D301">
            <v>25215841.550000001</v>
          </cell>
          <cell r="E301">
            <v>139399281.33000001</v>
          </cell>
        </row>
        <row r="302">
          <cell r="B302">
            <v>320500</v>
          </cell>
          <cell r="C302" t="str">
            <v>FYP - Term</v>
          </cell>
          <cell r="D302">
            <v>-1769425.9199999999</v>
          </cell>
          <cell r="E302">
            <v>-18835747.75</v>
          </cell>
        </row>
        <row r="303">
          <cell r="B303">
            <v>330100</v>
          </cell>
          <cell r="C303" t="str">
            <v>RP  - Flexi</v>
          </cell>
          <cell r="D303">
            <v>-537085665.38</v>
          </cell>
          <cell r="E303">
            <v>-4039869126.6500001</v>
          </cell>
        </row>
        <row r="304">
          <cell r="B304">
            <v>330102</v>
          </cell>
          <cell r="C304" t="str">
            <v>RP-  Classic Life</v>
          </cell>
          <cell r="D304">
            <v>-86445528.359999999</v>
          </cell>
          <cell r="E304">
            <v>-673294050.99000001</v>
          </cell>
        </row>
        <row r="305">
          <cell r="B305">
            <v>330103</v>
          </cell>
          <cell r="C305" t="str">
            <v>Renewal Prem - Classic Premier</v>
          </cell>
          <cell r="D305">
            <v>-207449281.53</v>
          </cell>
          <cell r="E305">
            <v>-1348317605.8900001</v>
          </cell>
        </row>
        <row r="306">
          <cell r="B306">
            <v>330104</v>
          </cell>
          <cell r="C306" t="str">
            <v>Renewal Prem - Life Companion</v>
          </cell>
          <cell r="D306">
            <v>-7107982.0700000003</v>
          </cell>
          <cell r="E306">
            <v>-46328572.700000003</v>
          </cell>
        </row>
        <row r="307">
          <cell r="B307">
            <v>330105</v>
          </cell>
          <cell r="C307" t="str">
            <v>RP - Simply Life</v>
          </cell>
          <cell r="D307">
            <v>-390166.11</v>
          </cell>
          <cell r="E307">
            <v>-9509830.9700000007</v>
          </cell>
        </row>
        <row r="308">
          <cell r="B308">
            <v>330500</v>
          </cell>
          <cell r="C308" t="str">
            <v>RP - Term</v>
          </cell>
          <cell r="D308">
            <v>-16892307.939999998</v>
          </cell>
          <cell r="E308">
            <v>-101163096.52</v>
          </cell>
        </row>
        <row r="309">
          <cell r="B309">
            <v>360000</v>
          </cell>
          <cell r="C309" t="str">
            <v>ST on premium - FYP Group Term</v>
          </cell>
          <cell r="D309">
            <v>-53288.81</v>
          </cell>
          <cell r="E309">
            <v>-546442.03</v>
          </cell>
        </row>
        <row r="310">
          <cell r="B310">
            <v>360001</v>
          </cell>
          <cell r="C310" t="str">
            <v>ST on premium - RP Group Term</v>
          </cell>
          <cell r="D310">
            <v>-2395422.77</v>
          </cell>
          <cell r="E310">
            <v>-6784049.7800000003</v>
          </cell>
        </row>
        <row r="311">
          <cell r="B311">
            <v>360002</v>
          </cell>
          <cell r="C311" t="str">
            <v>ST on premium - SP Group Term</v>
          </cell>
          <cell r="D311">
            <v>-441943.17</v>
          </cell>
          <cell r="E311">
            <v>-3543891.86</v>
          </cell>
        </row>
        <row r="312">
          <cell r="B312">
            <v>360003</v>
          </cell>
          <cell r="C312" t="str">
            <v>Service Tax - FYP Term</v>
          </cell>
          <cell r="D312">
            <v>-249548.02</v>
          </cell>
          <cell r="E312">
            <v>-2448006.59</v>
          </cell>
        </row>
        <row r="313">
          <cell r="B313">
            <v>360004</v>
          </cell>
          <cell r="C313" t="str">
            <v>Education Cess - FYP Term</v>
          </cell>
          <cell r="D313">
            <v>-7486.4899999999907</v>
          </cell>
          <cell r="E313">
            <v>-67517.509999999995</v>
          </cell>
        </row>
        <row r="314">
          <cell r="B314">
            <v>360005</v>
          </cell>
          <cell r="C314" t="str">
            <v>ServiceTax - RP Term</v>
          </cell>
          <cell r="D314">
            <v>-1294213.58</v>
          </cell>
          <cell r="E314">
            <v>-9296890.5700000003</v>
          </cell>
        </row>
        <row r="315">
          <cell r="B315">
            <v>360006</v>
          </cell>
          <cell r="C315" t="str">
            <v>Education Cess - RP Term</v>
          </cell>
          <cell r="D315">
            <v>-38835.949999999997</v>
          </cell>
          <cell r="E315">
            <v>-263601.12</v>
          </cell>
        </row>
        <row r="316">
          <cell r="B316">
            <v>360007</v>
          </cell>
          <cell r="C316" t="str">
            <v>Service Tax - Single Premium</v>
          </cell>
          <cell r="E316">
            <v>-126604.92</v>
          </cell>
        </row>
        <row r="317">
          <cell r="B317">
            <v>360008</v>
          </cell>
          <cell r="C317" t="str">
            <v>Education Cess - Single Premiu</v>
          </cell>
          <cell r="E317">
            <v>-3303.64</v>
          </cell>
        </row>
        <row r="318">
          <cell r="B318">
            <v>360009</v>
          </cell>
          <cell r="C318" t="str">
            <v>Service Tax on MIP</v>
          </cell>
          <cell r="D318">
            <v>-4367.38</v>
          </cell>
          <cell r="E318">
            <v>-4367.38</v>
          </cell>
        </row>
        <row r="319">
          <cell r="B319">
            <v>360010</v>
          </cell>
          <cell r="C319" t="str">
            <v>Cess Tax on MIP</v>
          </cell>
          <cell r="D319">
            <v>-131.02000000000001</v>
          </cell>
          <cell r="E319">
            <v>-131.02000000000001</v>
          </cell>
        </row>
        <row r="320">
          <cell r="B320">
            <v>370100</v>
          </cell>
          <cell r="C320" t="str">
            <v>FYP - Group Term</v>
          </cell>
          <cell r="D320">
            <v>-380138.45</v>
          </cell>
          <cell r="E320">
            <v>-4314013.1399999997</v>
          </cell>
        </row>
        <row r="321">
          <cell r="B321">
            <v>370201</v>
          </cell>
          <cell r="C321" t="str">
            <v>FYP - Grp. Interest Credit</v>
          </cell>
          <cell r="E321">
            <v>-56780000</v>
          </cell>
        </row>
        <row r="322">
          <cell r="B322">
            <v>370400</v>
          </cell>
          <cell r="C322" t="str">
            <v>FYP- Superanuation &amp; Gratuity</v>
          </cell>
          <cell r="D322">
            <v>-43521629.68</v>
          </cell>
          <cell r="E322">
            <v>-464490884.79000002</v>
          </cell>
        </row>
        <row r="323">
          <cell r="B323">
            <v>370900</v>
          </cell>
          <cell r="C323" t="str">
            <v>FYP - Reinsurance Ceded - Grp</v>
          </cell>
          <cell r="D323">
            <v>4242351.9000000004</v>
          </cell>
          <cell r="E323">
            <v>44702314.840000004</v>
          </cell>
        </row>
        <row r="324">
          <cell r="B324">
            <v>380100</v>
          </cell>
          <cell r="C324" t="str">
            <v>RP - Group Term</v>
          </cell>
          <cell r="D324">
            <v>-17011262.010000002</v>
          </cell>
          <cell r="E324">
            <v>-53175288.399999999</v>
          </cell>
        </row>
        <row r="325">
          <cell r="B325">
            <v>380400</v>
          </cell>
          <cell r="C325" t="str">
            <v>RP - Superanuation &amp; Gratuity</v>
          </cell>
          <cell r="D325">
            <v>-24028369.329999998</v>
          </cell>
          <cell r="E325">
            <v>-217161509.66999999</v>
          </cell>
        </row>
        <row r="326">
          <cell r="B326">
            <v>390100</v>
          </cell>
          <cell r="C326" t="str">
            <v>SP - Group Term</v>
          </cell>
          <cell r="D326">
            <v>-2853884.19</v>
          </cell>
          <cell r="E326">
            <v>-20860932.48</v>
          </cell>
        </row>
        <row r="327">
          <cell r="B327">
            <v>390101</v>
          </cell>
          <cell r="C327" t="str">
            <v>GBSL Mortgage - SP Group</v>
          </cell>
          <cell r="D327">
            <v>-657440.56999999995</v>
          </cell>
          <cell r="E327">
            <v>-6522423.3199999994</v>
          </cell>
        </row>
        <row r="328">
          <cell r="B328">
            <v>401002</v>
          </cell>
          <cell r="C328" t="str">
            <v>Non Reinst Surrender Charge</v>
          </cell>
          <cell r="D328">
            <v>49137.24</v>
          </cell>
          <cell r="E328">
            <v>-2606108.25</v>
          </cell>
        </row>
        <row r="329">
          <cell r="B329">
            <v>401100</v>
          </cell>
          <cell r="C329" t="str">
            <v>Surrenders - UL - Individual</v>
          </cell>
          <cell r="D329">
            <v>192543311.60999998</v>
          </cell>
          <cell r="E329">
            <v>1055236077.4499999</v>
          </cell>
        </row>
        <row r="330">
          <cell r="B330">
            <v>401101</v>
          </cell>
          <cell r="C330" t="str">
            <v>Surrenders - SP Bond - Individ</v>
          </cell>
          <cell r="D330">
            <v>3769953.42</v>
          </cell>
          <cell r="E330">
            <v>49587693.600000001</v>
          </cell>
        </row>
        <row r="331">
          <cell r="B331">
            <v>401102</v>
          </cell>
          <cell r="C331" t="str">
            <v>Surrenders - Pension - Ind</v>
          </cell>
          <cell r="D331">
            <v>12000153.07</v>
          </cell>
          <cell r="E331">
            <v>124913639.09</v>
          </cell>
        </row>
        <row r="332">
          <cell r="B332">
            <v>401103</v>
          </cell>
          <cell r="C332" t="str">
            <v>Surrenders-Classic Life - Ind</v>
          </cell>
          <cell r="D332">
            <v>74234104.090000004</v>
          </cell>
          <cell r="E332">
            <v>676020461.17000008</v>
          </cell>
        </row>
        <row r="333">
          <cell r="B333">
            <v>401104</v>
          </cell>
          <cell r="C333" t="str">
            <v>Surrender-Prime Life Premi-Ind</v>
          </cell>
          <cell r="D333">
            <v>854152.49</v>
          </cell>
          <cell r="E333">
            <v>8366579.2000000002</v>
          </cell>
        </row>
        <row r="334">
          <cell r="B334">
            <v>401105</v>
          </cell>
          <cell r="C334" t="str">
            <v>Surrenders - Life Comp - Indl</v>
          </cell>
          <cell r="D334">
            <v>5361.42</v>
          </cell>
          <cell r="E334">
            <v>19956.689999999999</v>
          </cell>
        </row>
        <row r="335">
          <cell r="B335">
            <v>401106</v>
          </cell>
          <cell r="C335" t="str">
            <v>Surrenders-Classic Premier-Ind</v>
          </cell>
          <cell r="D335">
            <v>17718591.039999999</v>
          </cell>
          <cell r="E335">
            <v>60882742.960000001</v>
          </cell>
        </row>
        <row r="336">
          <cell r="B336">
            <v>401107</v>
          </cell>
          <cell r="C336" t="str">
            <v>Surrender Simply Life - Indl</v>
          </cell>
          <cell r="D336">
            <v>-0.18000000000000682</v>
          </cell>
          <cell r="E336">
            <v>144023.89000000001</v>
          </cell>
        </row>
        <row r="337">
          <cell r="B337">
            <v>401108</v>
          </cell>
          <cell r="C337" t="str">
            <v>Surrender Prime Life - Ind</v>
          </cell>
          <cell r="D337">
            <v>1014059.49</v>
          </cell>
          <cell r="E337">
            <v>19490367.329999998</v>
          </cell>
        </row>
        <row r="338">
          <cell r="B338">
            <v>401109</v>
          </cell>
          <cell r="C338" t="str">
            <v>Surrenders Dream Plan - Ind</v>
          </cell>
          <cell r="D338">
            <v>-31.96</v>
          </cell>
          <cell r="E338">
            <v>23526.66</v>
          </cell>
        </row>
        <row r="339">
          <cell r="B339">
            <v>401110</v>
          </cell>
          <cell r="C339" t="str">
            <v>Surrenders - Supreme Life -Ind</v>
          </cell>
          <cell r="E339">
            <v>-30912.5</v>
          </cell>
        </row>
        <row r="340">
          <cell r="B340">
            <v>401111</v>
          </cell>
          <cell r="C340" t="str">
            <v>Surrenders - Gold Plus - Ind</v>
          </cell>
          <cell r="E340">
            <v>-665</v>
          </cell>
        </row>
        <row r="341">
          <cell r="B341">
            <v>401200</v>
          </cell>
          <cell r="C341" t="str">
            <v>Survival Benefit - Flexi Plan</v>
          </cell>
          <cell r="D341">
            <v>1913750</v>
          </cell>
          <cell r="E341">
            <v>18356950</v>
          </cell>
        </row>
        <row r="342">
          <cell r="B342">
            <v>402000</v>
          </cell>
          <cell r="C342" t="str">
            <v>Surrender -Prem. Disc.</v>
          </cell>
          <cell r="D342">
            <v>145300.07999999821</v>
          </cell>
          <cell r="E342">
            <v>79780.689999997616</v>
          </cell>
        </row>
        <row r="343">
          <cell r="B343">
            <v>411100</v>
          </cell>
          <cell r="C343" t="str">
            <v>Claims by Maturity</v>
          </cell>
          <cell r="D343">
            <v>487960</v>
          </cell>
          <cell r="E343">
            <v>2109305</v>
          </cell>
        </row>
        <row r="344">
          <cell r="B344">
            <v>411110</v>
          </cell>
          <cell r="C344" t="str">
            <v>Maturity Benefit - Flexi</v>
          </cell>
          <cell r="D344">
            <v>847090.12</v>
          </cell>
          <cell r="E344">
            <v>38870311.649999999</v>
          </cell>
        </row>
        <row r="345">
          <cell r="B345">
            <v>411200</v>
          </cell>
          <cell r="C345" t="str">
            <v>Maturity - Pension</v>
          </cell>
          <cell r="D345">
            <v>-35377.71</v>
          </cell>
          <cell r="E345">
            <v>-68057.259999999995</v>
          </cell>
        </row>
        <row r="346">
          <cell r="B346">
            <v>421100</v>
          </cell>
          <cell r="C346" t="str">
            <v>Death Claims - UL &amp; Term - Ind</v>
          </cell>
          <cell r="D346">
            <v>17305146.600000001</v>
          </cell>
          <cell r="E346">
            <v>117084877.25</v>
          </cell>
        </row>
        <row r="347">
          <cell r="B347">
            <v>421101</v>
          </cell>
          <cell r="C347" t="str">
            <v>Death Claims - Repd - Ind &amp; Gr</v>
          </cell>
          <cell r="D347">
            <v>-3072387.98</v>
          </cell>
          <cell r="E347">
            <v>-19946718.199999999</v>
          </cell>
        </row>
        <row r="348">
          <cell r="B348">
            <v>421102</v>
          </cell>
          <cell r="C348" t="str">
            <v>Death Claims - SP Bond - Ind</v>
          </cell>
          <cell r="D348">
            <v>395911.81</v>
          </cell>
          <cell r="E348">
            <v>762002.25</v>
          </cell>
        </row>
        <row r="349">
          <cell r="B349">
            <v>421103</v>
          </cell>
          <cell r="C349" t="str">
            <v>Death Claims -Class Life - Ind</v>
          </cell>
          <cell r="D349">
            <v>3800000</v>
          </cell>
          <cell r="E349">
            <v>20200000</v>
          </cell>
        </row>
        <row r="350">
          <cell r="B350">
            <v>421104</v>
          </cell>
          <cell r="C350" t="str">
            <v>Death Cl-PrimeLifePremier-Ind</v>
          </cell>
          <cell r="D350">
            <v>250000</v>
          </cell>
          <cell r="E350">
            <v>1000000</v>
          </cell>
        </row>
        <row r="351">
          <cell r="B351">
            <v>421105</v>
          </cell>
          <cell r="C351" t="str">
            <v>Death Claim - Repudiated - Ind</v>
          </cell>
          <cell r="D351">
            <v>3022387.98</v>
          </cell>
          <cell r="E351">
            <v>19483269.199999999</v>
          </cell>
        </row>
        <row r="352">
          <cell r="B352">
            <v>421106</v>
          </cell>
          <cell r="C352" t="str">
            <v>Death Claim - Repudiated - Grp</v>
          </cell>
          <cell r="D352">
            <v>50000</v>
          </cell>
          <cell r="E352">
            <v>463449</v>
          </cell>
        </row>
        <row r="353">
          <cell r="B353">
            <v>421107</v>
          </cell>
          <cell r="C353" t="str">
            <v>Death Cl-ClassicPremier -Ind</v>
          </cell>
          <cell r="D353">
            <v>900000</v>
          </cell>
          <cell r="E353">
            <v>20475000</v>
          </cell>
        </row>
        <row r="354">
          <cell r="B354">
            <v>421108</v>
          </cell>
          <cell r="C354" t="str">
            <v>Death Cl - Life companion -Ind</v>
          </cell>
          <cell r="D354">
            <v>-878.11</v>
          </cell>
          <cell r="E354">
            <v>2321026.2400000002</v>
          </cell>
        </row>
        <row r="355">
          <cell r="B355">
            <v>421109</v>
          </cell>
          <cell r="C355" t="str">
            <v>Death Claim - SP - Prime Life</v>
          </cell>
          <cell r="E355">
            <v>405000</v>
          </cell>
        </row>
        <row r="356">
          <cell r="B356">
            <v>421110</v>
          </cell>
          <cell r="C356" t="str">
            <v>Death Claim - Dream Plan - Ind</v>
          </cell>
          <cell r="D356">
            <v>3742672.41</v>
          </cell>
          <cell r="E356">
            <v>9648609.0700000003</v>
          </cell>
        </row>
        <row r="357">
          <cell r="B357">
            <v>421111</v>
          </cell>
          <cell r="C357" t="str">
            <v>Death Claim-Supreme Life - Ind</v>
          </cell>
          <cell r="D357">
            <v>898303.69</v>
          </cell>
          <cell r="E357">
            <v>4638635.3600000003</v>
          </cell>
        </row>
        <row r="358">
          <cell r="B358">
            <v>421113</v>
          </cell>
          <cell r="C358" t="str">
            <v>Death Claim Child Plan - Ind</v>
          </cell>
          <cell r="D358">
            <v>61300</v>
          </cell>
          <cell r="E358">
            <v>2801840</v>
          </cell>
        </row>
        <row r="359">
          <cell r="B359">
            <v>421114</v>
          </cell>
          <cell r="C359" t="str">
            <v>Death claim - Gold Plus-Ind</v>
          </cell>
          <cell r="D359">
            <v>4515000</v>
          </cell>
          <cell r="E359">
            <v>5540000</v>
          </cell>
        </row>
        <row r="360">
          <cell r="B360">
            <v>421300</v>
          </cell>
          <cell r="C360" t="str">
            <v>Death - Reinsurance Ceded Ind</v>
          </cell>
          <cell r="D360">
            <v>-13859724.27</v>
          </cell>
          <cell r="E360">
            <v>-62702638.520000003</v>
          </cell>
        </row>
        <row r="361">
          <cell r="B361">
            <v>441300</v>
          </cell>
          <cell r="C361" t="str">
            <v>Death Claims - W of Prem - Ind</v>
          </cell>
          <cell r="D361">
            <v>76888.429999999993</v>
          </cell>
          <cell r="E361">
            <v>689750.71</v>
          </cell>
        </row>
        <row r="362">
          <cell r="B362">
            <v>451000</v>
          </cell>
          <cell r="C362" t="str">
            <v>Annuity</v>
          </cell>
          <cell r="E362">
            <v>30544</v>
          </cell>
        </row>
        <row r="363">
          <cell r="B363">
            <v>460100</v>
          </cell>
          <cell r="C363" t="str">
            <v>Claim Investigation expenses</v>
          </cell>
          <cell r="D363">
            <v>252431</v>
          </cell>
          <cell r="E363">
            <v>2702604</v>
          </cell>
        </row>
        <row r="364">
          <cell r="B364">
            <v>470100</v>
          </cell>
          <cell r="C364" t="str">
            <v>Death Claims - Group</v>
          </cell>
          <cell r="D364">
            <v>3700673</v>
          </cell>
          <cell r="E364">
            <v>16450274</v>
          </cell>
        </row>
        <row r="365">
          <cell r="B365">
            <v>470101</v>
          </cell>
          <cell r="C365" t="str">
            <v>Death Claims - SP Group Term</v>
          </cell>
          <cell r="D365">
            <v>400000</v>
          </cell>
          <cell r="E365">
            <v>4321650</v>
          </cell>
        </row>
        <row r="366">
          <cell r="B366">
            <v>471101</v>
          </cell>
          <cell r="C366" t="str">
            <v>Surrenders - GIC - Group</v>
          </cell>
          <cell r="D366">
            <v>2007865</v>
          </cell>
          <cell r="E366">
            <v>2007865</v>
          </cell>
        </row>
        <row r="367">
          <cell r="B367">
            <v>471200</v>
          </cell>
          <cell r="C367" t="str">
            <v>Surrenders- Sup &amp; Grat - Group</v>
          </cell>
          <cell r="D367">
            <v>26870335.039999999</v>
          </cell>
          <cell r="E367">
            <v>450227448.51999998</v>
          </cell>
        </row>
        <row r="368">
          <cell r="B368">
            <v>473300</v>
          </cell>
          <cell r="C368" t="str">
            <v>Death - Reinsurance Ceded Grp</v>
          </cell>
          <cell r="D368">
            <v>-2945470.5</v>
          </cell>
          <cell r="E368">
            <v>-13300658.5</v>
          </cell>
        </row>
        <row r="369">
          <cell r="B369">
            <v>499900</v>
          </cell>
          <cell r="C369" t="str">
            <v>Change in Valuation Liability</v>
          </cell>
          <cell r="D369">
            <v>2726418294.0100002</v>
          </cell>
          <cell r="E369">
            <v>15907089068.1</v>
          </cell>
        </row>
        <row r="370">
          <cell r="B370">
            <v>499901</v>
          </cell>
          <cell r="C370" t="str">
            <v>Change in Valuation Liab - Re</v>
          </cell>
          <cell r="D370">
            <v>-83132516.400000006</v>
          </cell>
          <cell r="E370">
            <v>-354792720.74000001</v>
          </cell>
        </row>
        <row r="371">
          <cell r="B371">
            <v>500100</v>
          </cell>
          <cell r="C371" t="str">
            <v>Comm on Single Premium</v>
          </cell>
          <cell r="D371">
            <v>264627.88</v>
          </cell>
          <cell r="E371">
            <v>1092002.49</v>
          </cell>
        </row>
        <row r="372">
          <cell r="B372">
            <v>500101</v>
          </cell>
          <cell r="C372" t="str">
            <v>Comm on Single Premium Bond</v>
          </cell>
          <cell r="D372">
            <v>-7120.73</v>
          </cell>
          <cell r="E372">
            <v>18624.18</v>
          </cell>
        </row>
        <row r="373">
          <cell r="B373">
            <v>500102</v>
          </cell>
          <cell r="C373" t="str">
            <v>Comm on Prime Life</v>
          </cell>
          <cell r="D373">
            <v>39181.64</v>
          </cell>
          <cell r="E373">
            <v>530383.29</v>
          </cell>
        </row>
        <row r="374">
          <cell r="B374">
            <v>500103</v>
          </cell>
          <cell r="C374" t="str">
            <v>Comm on Prime Life Premier</v>
          </cell>
          <cell r="D374">
            <v>34034.6</v>
          </cell>
          <cell r="E374">
            <v>467283.64</v>
          </cell>
        </row>
        <row r="375">
          <cell r="B375">
            <v>500200</v>
          </cell>
          <cell r="C375" t="str">
            <v>Comm on FYP-Individual</v>
          </cell>
          <cell r="D375">
            <v>15353725.060000001</v>
          </cell>
          <cell r="E375">
            <v>226117901.97</v>
          </cell>
        </row>
        <row r="376">
          <cell r="B376">
            <v>500202</v>
          </cell>
          <cell r="C376" t="str">
            <v>Comm on FYP-Classic Life</v>
          </cell>
          <cell r="D376">
            <v>25383.47</v>
          </cell>
          <cell r="E376">
            <v>388888.59</v>
          </cell>
        </row>
        <row r="377">
          <cell r="B377">
            <v>500204</v>
          </cell>
          <cell r="C377" t="str">
            <v>Comm on FYP - Classic Premier</v>
          </cell>
          <cell r="D377">
            <v>6576537.4699999997</v>
          </cell>
          <cell r="E377">
            <v>67550180.409999996</v>
          </cell>
        </row>
        <row r="378">
          <cell r="B378">
            <v>500205</v>
          </cell>
          <cell r="C378" t="str">
            <v>Comm on FYP - Life Companion</v>
          </cell>
          <cell r="D378">
            <v>345118</v>
          </cell>
          <cell r="E378">
            <v>4030365.71</v>
          </cell>
        </row>
        <row r="379">
          <cell r="B379">
            <v>500206</v>
          </cell>
          <cell r="C379" t="str">
            <v>Comm on FYP - Simply Life</v>
          </cell>
          <cell r="D379">
            <v>29233.82</v>
          </cell>
          <cell r="E379">
            <v>404594.36</v>
          </cell>
        </row>
        <row r="380">
          <cell r="B380">
            <v>500207</v>
          </cell>
          <cell r="C380" t="str">
            <v>Comm FYP - Supreme Life</v>
          </cell>
          <cell r="D380">
            <v>1675217.87</v>
          </cell>
          <cell r="E380">
            <v>25995577.190000001</v>
          </cell>
        </row>
        <row r="381">
          <cell r="B381">
            <v>500208</v>
          </cell>
          <cell r="C381" t="str">
            <v>Comm on FYP - Child Plan</v>
          </cell>
          <cell r="D381">
            <v>12739389.84</v>
          </cell>
          <cell r="E381">
            <v>89894516.600000009</v>
          </cell>
        </row>
        <row r="382">
          <cell r="B382">
            <v>500209</v>
          </cell>
          <cell r="C382" t="str">
            <v>Comm on FYP - Dream Plan</v>
          </cell>
          <cell r="D382">
            <v>61274818</v>
          </cell>
          <cell r="E382">
            <v>362261645.19</v>
          </cell>
        </row>
        <row r="383">
          <cell r="B383">
            <v>500210</v>
          </cell>
          <cell r="C383" t="str">
            <v>Comm. on FYP - Gold Plus</v>
          </cell>
          <cell r="D383">
            <v>70737371.730000004</v>
          </cell>
          <cell r="E383">
            <v>441982479.26999998</v>
          </cell>
        </row>
        <row r="384">
          <cell r="B384">
            <v>500211</v>
          </cell>
          <cell r="C384" t="str">
            <v>Comm. on FYP - Saral Jeevan</v>
          </cell>
          <cell r="D384">
            <v>23005984.510000002</v>
          </cell>
          <cell r="E384">
            <v>23239156.120000001</v>
          </cell>
        </row>
        <row r="385">
          <cell r="B385">
            <v>500212</v>
          </cell>
          <cell r="C385" t="str">
            <v>FYP - Bima Suraksha Super</v>
          </cell>
          <cell r="D385">
            <v>-4906</v>
          </cell>
          <cell r="E385">
            <v>4427</v>
          </cell>
        </row>
        <row r="386">
          <cell r="B386">
            <v>500213</v>
          </cell>
          <cell r="C386" t="str">
            <v>FYP - Bima Dhan Sanchay</v>
          </cell>
          <cell r="D386">
            <v>22612</v>
          </cell>
          <cell r="E386">
            <v>29001</v>
          </cell>
        </row>
        <row r="387">
          <cell r="B387">
            <v>500300</v>
          </cell>
          <cell r="C387" t="str">
            <v>Commission on RP-Individual</v>
          </cell>
          <cell r="D387">
            <v>27054354.68</v>
          </cell>
          <cell r="E387">
            <v>233104719.91000003</v>
          </cell>
        </row>
        <row r="388">
          <cell r="B388">
            <v>500302</v>
          </cell>
          <cell r="C388" t="str">
            <v>Commission on RP-Classic Life</v>
          </cell>
          <cell r="D388">
            <v>3188052.55</v>
          </cell>
          <cell r="E388">
            <v>25034318.57</v>
          </cell>
        </row>
        <row r="389">
          <cell r="B389">
            <v>500303</v>
          </cell>
          <cell r="C389" t="str">
            <v>Comm on RP - Classic Premier</v>
          </cell>
          <cell r="D389">
            <v>7010483.25</v>
          </cell>
          <cell r="E389">
            <v>46227786.350000001</v>
          </cell>
        </row>
        <row r="390">
          <cell r="B390">
            <v>500304</v>
          </cell>
          <cell r="C390" t="str">
            <v>Comm on RP - Life Companion</v>
          </cell>
          <cell r="D390">
            <v>464887.86</v>
          </cell>
          <cell r="E390">
            <v>3063246.58</v>
          </cell>
        </row>
        <row r="391">
          <cell r="B391">
            <v>500305</v>
          </cell>
          <cell r="C391" t="str">
            <v>RP Comm - Simply Life</v>
          </cell>
          <cell r="D391">
            <v>7749.28</v>
          </cell>
          <cell r="E391">
            <v>189081.94</v>
          </cell>
        </row>
        <row r="392">
          <cell r="B392">
            <v>501500</v>
          </cell>
          <cell r="C392" t="str">
            <v>Bonus Commission</v>
          </cell>
          <cell r="D392">
            <v>2089345.3</v>
          </cell>
          <cell r="E392">
            <v>32497078.420000002</v>
          </cell>
        </row>
        <row r="393">
          <cell r="B393">
            <v>501600</v>
          </cell>
          <cell r="C393" t="str">
            <v>Advisors Renewal Bonus</v>
          </cell>
          <cell r="D393">
            <v>-1056237.95</v>
          </cell>
          <cell r="E393">
            <v>-288720.89999999106</v>
          </cell>
        </row>
        <row r="394">
          <cell r="B394">
            <v>510100</v>
          </cell>
          <cell r="C394" t="str">
            <v>Comm on SP Group</v>
          </cell>
          <cell r="D394">
            <v>71512</v>
          </cell>
          <cell r="E394">
            <v>461832</v>
          </cell>
        </row>
        <row r="395">
          <cell r="B395">
            <v>510102</v>
          </cell>
          <cell r="C395" t="str">
            <v>Comm. on SP - GBSL Mortgage</v>
          </cell>
          <cell r="D395">
            <v>0</v>
          </cell>
          <cell r="E395">
            <v>117300</v>
          </cell>
        </row>
        <row r="396">
          <cell r="B396">
            <v>510200</v>
          </cell>
          <cell r="C396" t="str">
            <v>Comm on FYP-Group</v>
          </cell>
          <cell r="D396">
            <v>6877</v>
          </cell>
          <cell r="E396">
            <v>70068.52</v>
          </cell>
        </row>
        <row r="397">
          <cell r="B397">
            <v>510300</v>
          </cell>
          <cell r="C397" t="str">
            <v>Comm on RP-Group</v>
          </cell>
          <cell r="D397">
            <v>10846</v>
          </cell>
          <cell r="E397">
            <v>135800.25</v>
          </cell>
        </row>
        <row r="398">
          <cell r="B398">
            <v>520001</v>
          </cell>
          <cell r="C398" t="str">
            <v>Agent Recruitment - Agency Fee</v>
          </cell>
          <cell r="D398">
            <v>63925</v>
          </cell>
          <cell r="E398">
            <v>67775</v>
          </cell>
        </row>
        <row r="399">
          <cell r="B399">
            <v>520005</v>
          </cell>
          <cell r="C399" t="str">
            <v>Agent Maint Expenses-Others</v>
          </cell>
          <cell r="D399">
            <v>430232</v>
          </cell>
          <cell r="E399">
            <v>2027103.67</v>
          </cell>
        </row>
        <row r="400">
          <cell r="B400">
            <v>520006</v>
          </cell>
          <cell r="C400" t="str">
            <v>Agent Club Expenses</v>
          </cell>
          <cell r="D400">
            <v>3316249.3</v>
          </cell>
          <cell r="E400">
            <v>39826879.299999997</v>
          </cell>
        </row>
        <row r="401">
          <cell r="B401">
            <v>520007</v>
          </cell>
          <cell r="C401" t="str">
            <v>Service Tax on Commision -Paid</v>
          </cell>
          <cell r="D401">
            <v>4080224.41</v>
          </cell>
          <cell r="E401">
            <v>39316744.880000003</v>
          </cell>
        </row>
        <row r="402">
          <cell r="B402">
            <v>520012</v>
          </cell>
          <cell r="C402" t="str">
            <v>Agents Exp-Competition/Spons</v>
          </cell>
          <cell r="D402">
            <v>11128912.51</v>
          </cell>
          <cell r="E402">
            <v>64090532.509999998</v>
          </cell>
        </row>
        <row r="403">
          <cell r="B403">
            <v>520014</v>
          </cell>
          <cell r="C403" t="str">
            <v>IRDA training for employees</v>
          </cell>
          <cell r="D403">
            <v>34700</v>
          </cell>
          <cell r="E403">
            <v>253302</v>
          </cell>
        </row>
        <row r="404">
          <cell r="B404">
            <v>520015</v>
          </cell>
          <cell r="C404" t="str">
            <v>Agents Maint-Visiting Cards</v>
          </cell>
          <cell r="D404">
            <v>120819</v>
          </cell>
          <cell r="E404">
            <v>890576</v>
          </cell>
        </row>
        <row r="405">
          <cell r="B405">
            <v>520016</v>
          </cell>
          <cell r="C405" t="str">
            <v>Agents Maintenance-Gifts</v>
          </cell>
          <cell r="D405">
            <v>458962</v>
          </cell>
          <cell r="E405">
            <v>1545691</v>
          </cell>
        </row>
        <row r="406">
          <cell r="B406">
            <v>520017</v>
          </cell>
          <cell r="C406" t="str">
            <v>Agents Maintenance-Meeting Exp</v>
          </cell>
          <cell r="D406">
            <v>1438079</v>
          </cell>
          <cell r="E406">
            <v>8963696</v>
          </cell>
        </row>
        <row r="407">
          <cell r="B407">
            <v>520018</v>
          </cell>
          <cell r="C407" t="str">
            <v>Risk Premium - Service Tax</v>
          </cell>
          <cell r="D407">
            <v>14089401.59</v>
          </cell>
          <cell r="E407">
            <v>88927019.519999996</v>
          </cell>
        </row>
        <row r="408">
          <cell r="B408">
            <v>520019</v>
          </cell>
          <cell r="C408" t="str">
            <v>Agent Recruitment - Others</v>
          </cell>
          <cell r="D408">
            <v>-1041160</v>
          </cell>
          <cell r="E408">
            <v>814075</v>
          </cell>
        </row>
        <row r="409">
          <cell r="B409">
            <v>520200</v>
          </cell>
          <cell r="C409" t="str">
            <v>Agent Trg - Internal - Others</v>
          </cell>
          <cell r="D409">
            <v>218572</v>
          </cell>
          <cell r="E409">
            <v>1078067</v>
          </cell>
        </row>
        <row r="410">
          <cell r="B410">
            <v>520201</v>
          </cell>
          <cell r="C410" t="str">
            <v>Agent Trg - Internal - F &amp; B</v>
          </cell>
          <cell r="D410">
            <v>395890</v>
          </cell>
          <cell r="E410">
            <v>3034683</v>
          </cell>
        </row>
        <row r="411">
          <cell r="B411">
            <v>520202</v>
          </cell>
          <cell r="C411" t="str">
            <v>Agent Trg - Internal - L &amp; B</v>
          </cell>
          <cell r="D411">
            <v>53000</v>
          </cell>
          <cell r="E411">
            <v>154731</v>
          </cell>
        </row>
        <row r="412">
          <cell r="B412">
            <v>520203</v>
          </cell>
          <cell r="C412" t="str">
            <v>Agent Trg - Internal - Travel</v>
          </cell>
          <cell r="D412">
            <v>107291</v>
          </cell>
          <cell r="E412">
            <v>254087</v>
          </cell>
        </row>
        <row r="413">
          <cell r="B413">
            <v>520300</v>
          </cell>
          <cell r="C413" t="str">
            <v>Agent Trg - External - Others</v>
          </cell>
          <cell r="D413">
            <v>9882049</v>
          </cell>
          <cell r="E413">
            <v>111370457</v>
          </cell>
        </row>
        <row r="414">
          <cell r="B414">
            <v>520301</v>
          </cell>
          <cell r="C414" t="str">
            <v>Agent Trg - Ext - F &amp; B</v>
          </cell>
          <cell r="D414">
            <v>105609</v>
          </cell>
          <cell r="E414">
            <v>387886</v>
          </cell>
        </row>
        <row r="415">
          <cell r="B415">
            <v>520302</v>
          </cell>
          <cell r="C415" t="str">
            <v>Agent Trg - Ext - L &amp; B</v>
          </cell>
          <cell r="E415">
            <v>4020</v>
          </cell>
        </row>
        <row r="416">
          <cell r="B416">
            <v>520303</v>
          </cell>
          <cell r="C416" t="str">
            <v>Agent Trg - Ext - Travelling</v>
          </cell>
          <cell r="D416">
            <v>602573</v>
          </cell>
          <cell r="E416">
            <v>1664436</v>
          </cell>
        </row>
        <row r="417">
          <cell r="B417">
            <v>610100</v>
          </cell>
          <cell r="C417" t="str">
            <v>Int SH InvGovt Sec/guar bond</v>
          </cell>
          <cell r="D417">
            <v>-8663339.2200000007</v>
          </cell>
          <cell r="E417">
            <v>-66670417.840000004</v>
          </cell>
        </row>
        <row r="418">
          <cell r="B418">
            <v>610300</v>
          </cell>
          <cell r="C418" t="str">
            <v>Int SH InvDebentures</v>
          </cell>
          <cell r="D418">
            <v>-4872498.97</v>
          </cell>
          <cell r="E418">
            <v>-37487202.789999999</v>
          </cell>
        </row>
        <row r="419">
          <cell r="B419">
            <v>610600</v>
          </cell>
          <cell r="C419" t="str">
            <v>Int SH Inv Commercial Papers</v>
          </cell>
          <cell r="D419">
            <v>-287937.3</v>
          </cell>
          <cell r="E419">
            <v>-6668831.6600000001</v>
          </cell>
        </row>
        <row r="420">
          <cell r="B420">
            <v>610900</v>
          </cell>
          <cell r="C420" t="str">
            <v>Int - SH - Fixed Deposit</v>
          </cell>
          <cell r="D420">
            <v>-1260410.97</v>
          </cell>
          <cell r="E420">
            <v>-8732760.6199999992</v>
          </cell>
        </row>
        <row r="421">
          <cell r="B421">
            <v>611000</v>
          </cell>
          <cell r="C421" t="str">
            <v>Discount Income - CD (Sh)</v>
          </cell>
          <cell r="D421">
            <v>-270085.75</v>
          </cell>
          <cell r="E421">
            <v>-1867794.68</v>
          </cell>
        </row>
        <row r="422">
          <cell r="B422">
            <v>611001</v>
          </cell>
          <cell r="C422" t="str">
            <v>Disc. Income on CBLO SH A/c</v>
          </cell>
          <cell r="D422">
            <v>-89385.07</v>
          </cell>
          <cell r="E422">
            <v>-89385.07</v>
          </cell>
        </row>
        <row r="423">
          <cell r="B423">
            <v>612000</v>
          </cell>
          <cell r="C423" t="str">
            <v>Disc Income on T Bill (Linked)</v>
          </cell>
          <cell r="E423">
            <v>-4152938.64</v>
          </cell>
        </row>
        <row r="424">
          <cell r="B424">
            <v>612001</v>
          </cell>
          <cell r="C424" t="str">
            <v>Disc.Income on CBLO A/C Linked</v>
          </cell>
          <cell r="D424">
            <v>-828370.9</v>
          </cell>
          <cell r="E424">
            <v>-2789983.83</v>
          </cell>
        </row>
        <row r="425">
          <cell r="B425">
            <v>612500</v>
          </cell>
          <cell r="C425" t="str">
            <v>Discount Income on T-Bill (NL)</v>
          </cell>
          <cell r="D425">
            <v>-596275.05000000005</v>
          </cell>
          <cell r="E425">
            <v>-1775426.19</v>
          </cell>
        </row>
        <row r="426">
          <cell r="B426">
            <v>640000</v>
          </cell>
          <cell r="C426" t="str">
            <v>Inter Scheme-Profit SH</v>
          </cell>
          <cell r="E426">
            <v>-47967.29</v>
          </cell>
        </row>
        <row r="427">
          <cell r="B427">
            <v>640100</v>
          </cell>
          <cell r="C427" t="str">
            <v>Profit on Sale of Invt. SH</v>
          </cell>
          <cell r="D427">
            <v>-966081.81</v>
          </cell>
          <cell r="E427">
            <v>-8068765.3899999997</v>
          </cell>
        </row>
        <row r="428">
          <cell r="B428">
            <v>640200</v>
          </cell>
          <cell r="C428" t="str">
            <v>Loss on Sale of Invt -SH</v>
          </cell>
          <cell r="E428">
            <v>715203.8</v>
          </cell>
        </row>
        <row r="429">
          <cell r="B429">
            <v>640300</v>
          </cell>
          <cell r="C429" t="str">
            <v>Gain/(Loss) on amortisation</v>
          </cell>
          <cell r="D429">
            <v>-1279947.8700000001</v>
          </cell>
          <cell r="E429">
            <v>-4589657.46</v>
          </cell>
        </row>
        <row r="430">
          <cell r="B430">
            <v>640385</v>
          </cell>
          <cell r="C430" t="str">
            <v>Discount Income on CP - Linked</v>
          </cell>
          <cell r="D430">
            <v>-2926961.82</v>
          </cell>
          <cell r="E430">
            <v>-50324624.5</v>
          </cell>
        </row>
        <row r="431">
          <cell r="B431">
            <v>640395</v>
          </cell>
          <cell r="C431" t="str">
            <v>Gain/Loss on Amortisation(Annu</v>
          </cell>
          <cell r="D431">
            <v>1602</v>
          </cell>
          <cell r="E431">
            <v>13045.2</v>
          </cell>
        </row>
        <row r="432">
          <cell r="B432">
            <v>640450</v>
          </cell>
          <cell r="C432" t="str">
            <v>Discount Income on CP(Pension)</v>
          </cell>
          <cell r="D432">
            <v>-80136.3</v>
          </cell>
          <cell r="E432">
            <v>-1842113.26</v>
          </cell>
        </row>
        <row r="433">
          <cell r="B433">
            <v>640455</v>
          </cell>
          <cell r="C433" t="str">
            <v>Discount Income on CP(NL)</v>
          </cell>
          <cell r="D433">
            <v>-11018.7</v>
          </cell>
          <cell r="E433">
            <v>-2740602.85</v>
          </cell>
        </row>
        <row r="434">
          <cell r="B434">
            <v>640600</v>
          </cell>
          <cell r="C434" t="str">
            <v>Management Fees</v>
          </cell>
          <cell r="D434">
            <v>-45977508.950000003</v>
          </cell>
          <cell r="E434">
            <v>-293975474.43000001</v>
          </cell>
        </row>
        <row r="435">
          <cell r="B435">
            <v>650100</v>
          </cell>
          <cell r="C435" t="str">
            <v>Int PH Inv-Govt.Sec/Bond</v>
          </cell>
          <cell r="D435">
            <v>-31378430.300000001</v>
          </cell>
          <cell r="E435">
            <v>-351589966.19</v>
          </cell>
        </row>
        <row r="436">
          <cell r="B436">
            <v>650180</v>
          </cell>
          <cell r="C436" t="str">
            <v>Int PH Inv-G.Sec/Bond(Pension)</v>
          </cell>
          <cell r="D436">
            <v>-1465169.91</v>
          </cell>
          <cell r="E436">
            <v>-15790677.109999999</v>
          </cell>
        </row>
        <row r="437">
          <cell r="B437">
            <v>650190</v>
          </cell>
          <cell r="C437" t="str">
            <v>Int PH Inv-Govt.Sec/Bond(NL)</v>
          </cell>
          <cell r="D437">
            <v>-4611587.37</v>
          </cell>
          <cell r="E437">
            <v>-30611998.879999999</v>
          </cell>
        </row>
        <row r="438">
          <cell r="B438">
            <v>650195</v>
          </cell>
          <cell r="C438" t="str">
            <v>Int PH Inv-Govt.Sec/Bond(Annui</v>
          </cell>
          <cell r="D438">
            <v>-6898.09</v>
          </cell>
          <cell r="E438">
            <v>-54912.13</v>
          </cell>
        </row>
        <row r="439">
          <cell r="B439">
            <v>650300</v>
          </cell>
          <cell r="C439" t="str">
            <v>Int-PH Inv- Debentures</v>
          </cell>
          <cell r="D439">
            <v>-121421288.28</v>
          </cell>
          <cell r="E439">
            <v>-752740372.32000005</v>
          </cell>
        </row>
        <row r="440">
          <cell r="B440">
            <v>650380</v>
          </cell>
          <cell r="C440" t="str">
            <v>Int-PH Inv-Debentures(Pension)</v>
          </cell>
          <cell r="D440">
            <v>-4690594.93</v>
          </cell>
          <cell r="E440">
            <v>-31067244.879999999</v>
          </cell>
        </row>
        <row r="441">
          <cell r="B441">
            <v>650390</v>
          </cell>
          <cell r="C441" t="str">
            <v>Int-PH Inv- Debentures(NL)</v>
          </cell>
          <cell r="D441">
            <v>-5178707.59</v>
          </cell>
          <cell r="E441">
            <v>-30090390.23</v>
          </cell>
        </row>
        <row r="442">
          <cell r="B442">
            <v>650500</v>
          </cell>
          <cell r="C442" t="str">
            <v>Int on FD - Linked Fund</v>
          </cell>
          <cell r="D442">
            <v>-15332833.01</v>
          </cell>
          <cell r="E442">
            <v>-70769341.709999993</v>
          </cell>
        </row>
        <row r="443">
          <cell r="B443">
            <v>650580</v>
          </cell>
          <cell r="C443" t="str">
            <v>Int on FD - (Pension)</v>
          </cell>
          <cell r="D443">
            <v>-626336.02</v>
          </cell>
          <cell r="E443">
            <v>-4085142.85</v>
          </cell>
        </row>
        <row r="444">
          <cell r="B444">
            <v>660100</v>
          </cell>
          <cell r="C444" t="str">
            <v>Dividend - PH - Equity</v>
          </cell>
          <cell r="D444">
            <v>-13518490.9</v>
          </cell>
          <cell r="E444">
            <v>-137920348.66</v>
          </cell>
        </row>
        <row r="445">
          <cell r="B445">
            <v>660180</v>
          </cell>
          <cell r="C445" t="str">
            <v>Dividend - PH -Equity(Pension)</v>
          </cell>
          <cell r="D445">
            <v>-218257</v>
          </cell>
          <cell r="E445">
            <v>-3536485.18</v>
          </cell>
        </row>
        <row r="446">
          <cell r="B446">
            <v>670200</v>
          </cell>
          <cell r="C446" t="str">
            <v>Profit/Loss of Sale of Assets</v>
          </cell>
          <cell r="D446">
            <v>-9411.84</v>
          </cell>
          <cell r="E446">
            <v>-2259579.27</v>
          </cell>
        </row>
        <row r="447">
          <cell r="B447">
            <v>670300</v>
          </cell>
          <cell r="C447" t="str">
            <v>Discount Income on CD (Linked)</v>
          </cell>
          <cell r="D447">
            <v>-13088208.279999999</v>
          </cell>
          <cell r="E447">
            <v>-100065199.33</v>
          </cell>
        </row>
        <row r="448">
          <cell r="B448">
            <v>670310</v>
          </cell>
          <cell r="C448" t="str">
            <v>Discount Income CD - Pension</v>
          </cell>
          <cell r="D448">
            <v>-492408.45</v>
          </cell>
          <cell r="E448">
            <v>-4115682.65</v>
          </cell>
        </row>
        <row r="449">
          <cell r="B449">
            <v>670320</v>
          </cell>
          <cell r="C449" t="str">
            <v>Discount Income CD - (NL)</v>
          </cell>
          <cell r="E449">
            <v>-651315.38</v>
          </cell>
        </row>
        <row r="450">
          <cell r="B450">
            <v>680000</v>
          </cell>
          <cell r="C450" t="str">
            <v>Inter Scheme- Profit - PH</v>
          </cell>
          <cell r="D450">
            <v>-6532231.0300000003</v>
          </cell>
          <cell r="E450">
            <v>-53065039.43</v>
          </cell>
        </row>
        <row r="451">
          <cell r="B451">
            <v>680001</v>
          </cell>
          <cell r="C451" t="str">
            <v>Inter Scheme- Loss - PH</v>
          </cell>
          <cell r="D451">
            <v>223601.62</v>
          </cell>
          <cell r="E451">
            <v>73722257.280000001</v>
          </cell>
        </row>
        <row r="452">
          <cell r="B452">
            <v>680080</v>
          </cell>
          <cell r="C452" t="str">
            <v>InterScheme-Profit (Pension)</v>
          </cell>
          <cell r="E452">
            <v>-4312979.1100000003</v>
          </cell>
        </row>
        <row r="453">
          <cell r="B453">
            <v>680081</v>
          </cell>
          <cell r="C453" t="str">
            <v>InterScheme-Loss (Pension)</v>
          </cell>
          <cell r="E453">
            <v>3277551.61</v>
          </cell>
        </row>
        <row r="454">
          <cell r="B454">
            <v>680100</v>
          </cell>
          <cell r="C454" t="str">
            <v>Profit on Sale of Invt - PH</v>
          </cell>
          <cell r="D454">
            <v>-857601971.73000002</v>
          </cell>
          <cell r="E454">
            <v>-4503336390.6499996</v>
          </cell>
        </row>
        <row r="455">
          <cell r="B455">
            <v>680180</v>
          </cell>
          <cell r="C455" t="str">
            <v>Profit on Sale- Invt-(Pension)</v>
          </cell>
          <cell r="D455">
            <v>-16331052.140000001</v>
          </cell>
          <cell r="E455">
            <v>-124205982.04000001</v>
          </cell>
        </row>
        <row r="456">
          <cell r="B456">
            <v>680190</v>
          </cell>
          <cell r="C456" t="str">
            <v>Profit on Sale of Invt -PH(NL)</v>
          </cell>
          <cell r="D456">
            <v>-498797.1</v>
          </cell>
          <cell r="E456">
            <v>-4645412.46</v>
          </cell>
        </row>
        <row r="457">
          <cell r="B457">
            <v>680200</v>
          </cell>
          <cell r="C457" t="str">
            <v>Loss on Sale of Invt. - PH</v>
          </cell>
          <cell r="D457">
            <v>14847325.02</v>
          </cell>
          <cell r="E457">
            <v>412939227.89999998</v>
          </cell>
        </row>
        <row r="458">
          <cell r="B458">
            <v>680280</v>
          </cell>
          <cell r="C458" t="str">
            <v>Loss on Sale-Invt-(Pension)</v>
          </cell>
          <cell r="D458">
            <v>104581.81</v>
          </cell>
          <cell r="E458">
            <v>10710335.619999999</v>
          </cell>
        </row>
        <row r="459">
          <cell r="B459">
            <v>680290</v>
          </cell>
          <cell r="C459" t="str">
            <v>Loss on Sale of Invt. - PH(NL)</v>
          </cell>
          <cell r="E459">
            <v>1333.04</v>
          </cell>
        </row>
        <row r="460">
          <cell r="B460">
            <v>680390</v>
          </cell>
          <cell r="C460" t="str">
            <v>Gain/Loss-amortisation-PH(NL)</v>
          </cell>
          <cell r="D460">
            <v>550455.48</v>
          </cell>
          <cell r="E460">
            <v>4260092.8</v>
          </cell>
        </row>
        <row r="461">
          <cell r="B461">
            <v>680590</v>
          </cell>
          <cell r="C461" t="str">
            <v>Other income - PH(NL)</v>
          </cell>
          <cell r="D461">
            <v>-8997728.2799999993</v>
          </cell>
          <cell r="E461">
            <v>-39508876.909999996</v>
          </cell>
        </row>
        <row r="462">
          <cell r="B462">
            <v>680595</v>
          </cell>
          <cell r="C462" t="str">
            <v>Interest Inc-Loan agst Pol(NL)</v>
          </cell>
          <cell r="D462">
            <v>-1285367.02</v>
          </cell>
          <cell r="E462">
            <v>-8813966.9299999997</v>
          </cell>
        </row>
        <row r="463">
          <cell r="B463">
            <v>680600</v>
          </cell>
          <cell r="C463" t="str">
            <v>Short/(Excess) Remittance</v>
          </cell>
          <cell r="D463">
            <v>122094.69</v>
          </cell>
          <cell r="E463">
            <v>966614.85</v>
          </cell>
        </row>
        <row r="464">
          <cell r="B464">
            <v>680602</v>
          </cell>
          <cell r="C464" t="str">
            <v>Waiver of Policy Charges</v>
          </cell>
          <cell r="D464">
            <v>5735.04</v>
          </cell>
          <cell r="E464">
            <v>65735.039999999994</v>
          </cell>
        </row>
        <row r="465">
          <cell r="B465">
            <v>680800</v>
          </cell>
          <cell r="C465" t="str">
            <v>Int on Loan to Staff &amp; Agent</v>
          </cell>
          <cell r="E465">
            <v>-16912</v>
          </cell>
        </row>
        <row r="466">
          <cell r="B466">
            <v>680900</v>
          </cell>
          <cell r="C466" t="str">
            <v>Interest on Premium</v>
          </cell>
          <cell r="D466">
            <v>-27652.2</v>
          </cell>
          <cell r="E466">
            <v>-211934.6</v>
          </cell>
        </row>
        <row r="467">
          <cell r="B467">
            <v>800200</v>
          </cell>
          <cell r="C467" t="str">
            <v>Basic Salary</v>
          </cell>
          <cell r="D467">
            <v>59963594</v>
          </cell>
          <cell r="E467">
            <v>376177582.25999999</v>
          </cell>
        </row>
        <row r="468">
          <cell r="B468">
            <v>800300</v>
          </cell>
          <cell r="C468" t="str">
            <v>House Rent Allowance</v>
          </cell>
          <cell r="D468">
            <v>25960173</v>
          </cell>
          <cell r="E468">
            <v>163361026.13</v>
          </cell>
        </row>
        <row r="469">
          <cell r="B469">
            <v>800400</v>
          </cell>
          <cell r="C469" t="str">
            <v>Special Allowance</v>
          </cell>
          <cell r="D469">
            <v>67127816</v>
          </cell>
          <cell r="E469">
            <v>421313503.94</v>
          </cell>
        </row>
        <row r="470">
          <cell r="B470">
            <v>800500</v>
          </cell>
          <cell r="C470" t="str">
            <v>Conveyance Allowance</v>
          </cell>
          <cell r="D470">
            <v>5282299</v>
          </cell>
          <cell r="E470">
            <v>31860208</v>
          </cell>
        </row>
        <row r="471">
          <cell r="B471">
            <v>800600</v>
          </cell>
          <cell r="C471" t="str">
            <v>Education Allowance</v>
          </cell>
          <cell r="D471">
            <v>457638</v>
          </cell>
          <cell r="E471">
            <v>3002627</v>
          </cell>
        </row>
        <row r="472">
          <cell r="B472">
            <v>800700</v>
          </cell>
          <cell r="C472" t="str">
            <v>Medical - Reimbursement</v>
          </cell>
          <cell r="D472">
            <v>8069513</v>
          </cell>
          <cell r="E472">
            <v>39533672.399999999</v>
          </cell>
        </row>
        <row r="473">
          <cell r="B473">
            <v>800800</v>
          </cell>
          <cell r="C473" t="str">
            <v>LTA</v>
          </cell>
          <cell r="D473">
            <v>1483587</v>
          </cell>
          <cell r="E473">
            <v>10136870</v>
          </cell>
        </row>
        <row r="474">
          <cell r="B474">
            <v>800900</v>
          </cell>
          <cell r="C474" t="str">
            <v>Uniform Allowance</v>
          </cell>
          <cell r="D474">
            <v>6000</v>
          </cell>
          <cell r="E474">
            <v>48180</v>
          </cell>
        </row>
        <row r="475">
          <cell r="B475">
            <v>801000</v>
          </cell>
          <cell r="C475" t="str">
            <v>Performance Bonus</v>
          </cell>
          <cell r="D475">
            <v>12204257</v>
          </cell>
          <cell r="E475">
            <v>51411274.329999998</v>
          </cell>
        </row>
        <row r="476">
          <cell r="B476">
            <v>801001</v>
          </cell>
          <cell r="C476" t="str">
            <v>Study Incentives</v>
          </cell>
          <cell r="E476">
            <v>340000</v>
          </cell>
        </row>
        <row r="477">
          <cell r="B477">
            <v>801400</v>
          </cell>
          <cell r="C477" t="str">
            <v>Other- allowances</v>
          </cell>
          <cell r="D477">
            <v>30708</v>
          </cell>
          <cell r="E477">
            <v>241268</v>
          </cell>
        </row>
        <row r="478">
          <cell r="B478">
            <v>801500</v>
          </cell>
          <cell r="C478" t="str">
            <v>Co's contri. to Provident Fund</v>
          </cell>
          <cell r="D478">
            <v>7196047</v>
          </cell>
          <cell r="E478">
            <v>45219264</v>
          </cell>
        </row>
        <row r="479">
          <cell r="B479">
            <v>801601</v>
          </cell>
          <cell r="C479" t="str">
            <v>Co's contn to Labour Welfare F</v>
          </cell>
          <cell r="E479">
            <v>8375</v>
          </cell>
        </row>
        <row r="480">
          <cell r="B480">
            <v>801700</v>
          </cell>
          <cell r="C480" t="str">
            <v>Co's contri. to Superann. Fund</v>
          </cell>
          <cell r="D480">
            <v>932290</v>
          </cell>
          <cell r="E480">
            <v>7489179</v>
          </cell>
        </row>
        <row r="481">
          <cell r="B481">
            <v>801800</v>
          </cell>
          <cell r="C481" t="str">
            <v>Co's contri. to Grp. Med. Ins.</v>
          </cell>
          <cell r="D481">
            <v>3830147</v>
          </cell>
          <cell r="E481">
            <v>22366300</v>
          </cell>
        </row>
        <row r="482">
          <cell r="B482">
            <v>801801</v>
          </cell>
          <cell r="C482" t="str">
            <v>Co's contri. to Grp. Term Ins.</v>
          </cell>
          <cell r="D482">
            <v>1890030.67</v>
          </cell>
          <cell r="E482">
            <v>12948301.67</v>
          </cell>
        </row>
        <row r="483">
          <cell r="B483">
            <v>801900</v>
          </cell>
          <cell r="C483" t="str">
            <v>Co's contri. to Gratuity fund</v>
          </cell>
          <cell r="D483">
            <v>1013078</v>
          </cell>
          <cell r="E483">
            <v>9133531</v>
          </cell>
        </row>
        <row r="484">
          <cell r="B484">
            <v>802000</v>
          </cell>
          <cell r="C484" t="str">
            <v>Leave Encashment</v>
          </cell>
          <cell r="D484">
            <v>7000000</v>
          </cell>
          <cell r="E484">
            <v>55461260</v>
          </cell>
        </row>
        <row r="485">
          <cell r="B485">
            <v>802100</v>
          </cell>
          <cell r="C485" t="str">
            <v>Notice Pay</v>
          </cell>
          <cell r="D485">
            <v>-757321</v>
          </cell>
          <cell r="E485">
            <v>-4297000</v>
          </cell>
        </row>
        <row r="486">
          <cell r="B486">
            <v>802150</v>
          </cell>
          <cell r="C486" t="str">
            <v>Recovery from Empl Sal</v>
          </cell>
          <cell r="E486">
            <v>-240</v>
          </cell>
        </row>
        <row r="487">
          <cell r="B487">
            <v>802400</v>
          </cell>
          <cell r="C487" t="str">
            <v>Stipend paid to Trainees</v>
          </cell>
          <cell r="E487">
            <v>150080</v>
          </cell>
        </row>
        <row r="488">
          <cell r="B488">
            <v>805000</v>
          </cell>
          <cell r="C488" t="str">
            <v>Incentive to Agency Managers</v>
          </cell>
          <cell r="D488">
            <v>15551298.859999999</v>
          </cell>
          <cell r="E488">
            <v>125696474.26000001</v>
          </cell>
        </row>
        <row r="489">
          <cell r="B489">
            <v>805001</v>
          </cell>
          <cell r="C489" t="str">
            <v>Agency Managers Renewal Bonus</v>
          </cell>
          <cell r="D489">
            <v>-63334.54</v>
          </cell>
          <cell r="E489">
            <v>-2462363.41</v>
          </cell>
        </row>
        <row r="490">
          <cell r="B490">
            <v>805002</v>
          </cell>
          <cell r="C490" t="str">
            <v>AM - Competition</v>
          </cell>
          <cell r="D490">
            <v>-297313.93</v>
          </cell>
          <cell r="E490">
            <v>12976864.310000001</v>
          </cell>
        </row>
        <row r="491">
          <cell r="B491">
            <v>805100</v>
          </cell>
          <cell r="C491" t="str">
            <v>Incentives to Branch Managers</v>
          </cell>
          <cell r="D491">
            <v>4320321.7</v>
          </cell>
          <cell r="E491">
            <v>33985149.509999998</v>
          </cell>
        </row>
        <row r="492">
          <cell r="B492">
            <v>805200</v>
          </cell>
          <cell r="C492" t="str">
            <v>Mktg Incentive to Employees</v>
          </cell>
          <cell r="D492">
            <v>22984524.960000001</v>
          </cell>
          <cell r="E492">
            <v>61580334.890000001</v>
          </cell>
        </row>
        <row r="493">
          <cell r="B493">
            <v>807000</v>
          </cell>
          <cell r="C493" t="str">
            <v>Retainership Fees</v>
          </cell>
          <cell r="D493">
            <v>687484</v>
          </cell>
          <cell r="E493">
            <v>6446445</v>
          </cell>
        </row>
        <row r="494">
          <cell r="B494">
            <v>808000</v>
          </cell>
          <cell r="C494" t="str">
            <v>Staff Welfare - Others</v>
          </cell>
          <cell r="D494">
            <v>2554366.25</v>
          </cell>
          <cell r="E494">
            <v>12444450.58</v>
          </cell>
        </row>
        <row r="495">
          <cell r="B495">
            <v>808001</v>
          </cell>
          <cell r="C495" t="str">
            <v>Staff Welfare - FBT Exempt</v>
          </cell>
          <cell r="D495">
            <v>3094356</v>
          </cell>
          <cell r="E495">
            <v>20779064.5</v>
          </cell>
        </row>
        <row r="496">
          <cell r="B496">
            <v>810101</v>
          </cell>
          <cell r="C496" t="str">
            <v>Vehicle-Petrol &amp; Maint. Reimb</v>
          </cell>
          <cell r="D496">
            <v>3478543</v>
          </cell>
          <cell r="E496">
            <v>19459384</v>
          </cell>
        </row>
        <row r="497">
          <cell r="B497">
            <v>810102</v>
          </cell>
          <cell r="C497" t="str">
            <v>Car Maint-reimbursemnt</v>
          </cell>
          <cell r="E497">
            <v>44240</v>
          </cell>
        </row>
        <row r="498">
          <cell r="B498">
            <v>810200</v>
          </cell>
          <cell r="C498" t="str">
            <v>Drivers Salary /Reimbursement</v>
          </cell>
          <cell r="D498">
            <v>532670</v>
          </cell>
          <cell r="E498">
            <v>3355143</v>
          </cell>
        </row>
        <row r="499">
          <cell r="B499">
            <v>810300</v>
          </cell>
          <cell r="C499" t="str">
            <v>Vehicle Taxes</v>
          </cell>
          <cell r="E499">
            <v>1800</v>
          </cell>
        </row>
        <row r="500">
          <cell r="B500">
            <v>810400</v>
          </cell>
          <cell r="C500" t="str">
            <v>Vehicle Insurance</v>
          </cell>
          <cell r="D500">
            <v>114779</v>
          </cell>
          <cell r="E500">
            <v>875056</v>
          </cell>
        </row>
        <row r="501">
          <cell r="B501">
            <v>810900</v>
          </cell>
          <cell r="C501" t="str">
            <v>Travel-Foreign-Employees</v>
          </cell>
          <cell r="D501">
            <v>0</v>
          </cell>
          <cell r="E501">
            <v>1195658</v>
          </cell>
        </row>
        <row r="502">
          <cell r="B502">
            <v>810901</v>
          </cell>
          <cell r="C502" t="str">
            <v>Travel - Foreign - L &amp; B - Emp</v>
          </cell>
          <cell r="D502">
            <v>0</v>
          </cell>
          <cell r="E502">
            <v>438539</v>
          </cell>
        </row>
        <row r="503">
          <cell r="B503">
            <v>810903</v>
          </cell>
          <cell r="C503" t="str">
            <v>Travel - Foreign - Others</v>
          </cell>
          <cell r="D503">
            <v>3744</v>
          </cell>
          <cell r="E503">
            <v>66314</v>
          </cell>
        </row>
        <row r="504">
          <cell r="B504">
            <v>811300</v>
          </cell>
          <cell r="C504" t="str">
            <v>Travel Inland - Employees</v>
          </cell>
          <cell r="D504">
            <v>3983086</v>
          </cell>
          <cell r="E504">
            <v>23372724</v>
          </cell>
        </row>
        <row r="505">
          <cell r="B505">
            <v>811301</v>
          </cell>
          <cell r="C505" t="str">
            <v>Travel - Inland - L &amp; B - Emp</v>
          </cell>
          <cell r="D505">
            <v>1464565</v>
          </cell>
          <cell r="E505">
            <v>10033170</v>
          </cell>
        </row>
        <row r="506">
          <cell r="B506">
            <v>811302</v>
          </cell>
          <cell r="C506" t="str">
            <v>Travel Inland - Others</v>
          </cell>
          <cell r="D506">
            <v>0</v>
          </cell>
          <cell r="E506">
            <v>630367</v>
          </cell>
        </row>
        <row r="507">
          <cell r="B507">
            <v>811303</v>
          </cell>
          <cell r="C507" t="str">
            <v>Travel Inland - L &amp; B - Others</v>
          </cell>
          <cell r="D507">
            <v>0</v>
          </cell>
          <cell r="E507">
            <v>178422</v>
          </cell>
        </row>
        <row r="508">
          <cell r="B508">
            <v>811700</v>
          </cell>
          <cell r="C508" t="str">
            <v>Local Conveyance</v>
          </cell>
          <cell r="D508">
            <v>1734919.5</v>
          </cell>
          <cell r="E508">
            <v>8256984</v>
          </cell>
        </row>
        <row r="509">
          <cell r="B509">
            <v>811702</v>
          </cell>
          <cell r="C509" t="str">
            <v>Local Conveyance(UM-Unit Mngr)</v>
          </cell>
          <cell r="E509">
            <v>-280365</v>
          </cell>
        </row>
        <row r="510">
          <cell r="B510">
            <v>811703</v>
          </cell>
          <cell r="C510" t="str">
            <v>Local Conveyance UMs-07-08</v>
          </cell>
          <cell r="D510">
            <v>1185732</v>
          </cell>
          <cell r="E510">
            <v>8940324</v>
          </cell>
        </row>
        <row r="511">
          <cell r="B511">
            <v>811704</v>
          </cell>
          <cell r="C511" t="str">
            <v>Local Convey. Branch Managers</v>
          </cell>
          <cell r="E511">
            <v>3966</v>
          </cell>
        </row>
        <row r="512">
          <cell r="B512">
            <v>812000</v>
          </cell>
          <cell r="C512" t="str">
            <v>Shifting Exps - Others</v>
          </cell>
          <cell r="D512">
            <v>213517</v>
          </cell>
          <cell r="E512">
            <v>4073157</v>
          </cell>
        </row>
        <row r="513">
          <cell r="B513">
            <v>812001</v>
          </cell>
          <cell r="C513" t="str">
            <v>Shifting Exp - Travel</v>
          </cell>
          <cell r="D513">
            <v>0</v>
          </cell>
          <cell r="E513">
            <v>942968</v>
          </cell>
        </row>
        <row r="514">
          <cell r="B514">
            <v>812002</v>
          </cell>
          <cell r="C514" t="str">
            <v>Shifting Exp - L &amp; B</v>
          </cell>
          <cell r="D514">
            <v>89828</v>
          </cell>
          <cell r="E514">
            <v>3093525</v>
          </cell>
        </row>
        <row r="515">
          <cell r="B515">
            <v>820100</v>
          </cell>
          <cell r="C515" t="str">
            <v>Company Premises Rent</v>
          </cell>
          <cell r="D515">
            <v>22825582.02</v>
          </cell>
          <cell r="E515">
            <v>162135778.71000001</v>
          </cell>
        </row>
        <row r="516">
          <cell r="B516">
            <v>820101</v>
          </cell>
          <cell r="C516" t="str">
            <v>Company Premises - other Exp.</v>
          </cell>
          <cell r="D516">
            <v>2061807</v>
          </cell>
          <cell r="E516">
            <v>6314254</v>
          </cell>
        </row>
        <row r="517">
          <cell r="B517">
            <v>820102</v>
          </cell>
          <cell r="C517" t="str">
            <v>Company Premises Hire charges</v>
          </cell>
          <cell r="D517">
            <v>2338604.5</v>
          </cell>
          <cell r="E517">
            <v>16366727.5</v>
          </cell>
        </row>
        <row r="518">
          <cell r="B518">
            <v>820103</v>
          </cell>
          <cell r="C518" t="str">
            <v>Company Premise Parking charge</v>
          </cell>
          <cell r="D518">
            <v>126300</v>
          </cell>
          <cell r="E518">
            <v>1103830</v>
          </cell>
        </row>
        <row r="519">
          <cell r="B519">
            <v>820200</v>
          </cell>
          <cell r="C519" t="str">
            <v>Company Flats - Rent</v>
          </cell>
          <cell r="D519">
            <v>336007</v>
          </cell>
          <cell r="E519">
            <v>2515539.15</v>
          </cell>
        </row>
        <row r="520">
          <cell r="B520">
            <v>820300</v>
          </cell>
          <cell r="C520" t="str">
            <v>Rent Office Equipment</v>
          </cell>
          <cell r="D520">
            <v>72142</v>
          </cell>
          <cell r="E520">
            <v>546210</v>
          </cell>
        </row>
        <row r="521">
          <cell r="B521">
            <v>821600</v>
          </cell>
          <cell r="C521" t="str">
            <v>License, local tax &amp; other fee</v>
          </cell>
          <cell r="D521">
            <v>1387029.65</v>
          </cell>
          <cell r="E521">
            <v>12231712.4</v>
          </cell>
        </row>
        <row r="522">
          <cell r="B522">
            <v>821610</v>
          </cell>
          <cell r="C522" t="str">
            <v>Profession tax-Company</v>
          </cell>
          <cell r="E522">
            <v>177445</v>
          </cell>
        </row>
        <row r="523">
          <cell r="B523">
            <v>821700</v>
          </cell>
          <cell r="C523" t="str">
            <v>Electricity Charges</v>
          </cell>
          <cell r="D523">
            <v>7426784</v>
          </cell>
          <cell r="E523">
            <v>51321530</v>
          </cell>
        </row>
        <row r="524">
          <cell r="B524">
            <v>830100</v>
          </cell>
          <cell r="C524" t="str">
            <v>Office Premises(R&amp;M)</v>
          </cell>
          <cell r="D524">
            <v>946955.56</v>
          </cell>
          <cell r="E524">
            <v>7034382.4900000002</v>
          </cell>
        </row>
        <row r="525">
          <cell r="B525">
            <v>830200</v>
          </cell>
          <cell r="C525" t="str">
            <v>R&amp;M  Company Flats</v>
          </cell>
          <cell r="E525">
            <v>32456</v>
          </cell>
        </row>
        <row r="526">
          <cell r="B526">
            <v>830300</v>
          </cell>
          <cell r="C526" t="str">
            <v>R&amp;M  Computers</v>
          </cell>
          <cell r="D526">
            <v>633006</v>
          </cell>
          <cell r="E526">
            <v>3104543</v>
          </cell>
        </row>
        <row r="527">
          <cell r="B527">
            <v>830500</v>
          </cell>
          <cell r="C527" t="str">
            <v>R&amp;M  Furniture &amp; Fixture</v>
          </cell>
          <cell r="D527">
            <v>100288</v>
          </cell>
          <cell r="E527">
            <v>692120</v>
          </cell>
        </row>
        <row r="528">
          <cell r="B528">
            <v>830600</v>
          </cell>
          <cell r="C528" t="str">
            <v>R&amp;M  Office Equipment</v>
          </cell>
          <cell r="D528">
            <v>391835</v>
          </cell>
          <cell r="E528">
            <v>3664115</v>
          </cell>
        </row>
        <row r="529">
          <cell r="B529">
            <v>830800</v>
          </cell>
          <cell r="C529" t="str">
            <v>Office Upkeep Expenses</v>
          </cell>
          <cell r="D529">
            <v>1266829</v>
          </cell>
          <cell r="E529">
            <v>6092418</v>
          </cell>
        </row>
        <row r="530">
          <cell r="B530">
            <v>830801</v>
          </cell>
          <cell r="C530" t="str">
            <v>File Maintenance Charges</v>
          </cell>
          <cell r="D530">
            <v>171138</v>
          </cell>
          <cell r="E530">
            <v>1269748</v>
          </cell>
        </row>
        <row r="531">
          <cell r="B531">
            <v>830802</v>
          </cell>
          <cell r="C531" t="str">
            <v>Office Security Expenses</v>
          </cell>
          <cell r="D531">
            <v>3089533</v>
          </cell>
          <cell r="E531">
            <v>23281158</v>
          </cell>
        </row>
        <row r="532">
          <cell r="B532">
            <v>830803</v>
          </cell>
          <cell r="C532" t="str">
            <v>Office Housekeeping</v>
          </cell>
          <cell r="D532">
            <v>3051369</v>
          </cell>
          <cell r="E532">
            <v>15241232</v>
          </cell>
        </row>
        <row r="533">
          <cell r="B533">
            <v>830900</v>
          </cell>
          <cell r="C533" t="str">
            <v>Assets Written Off</v>
          </cell>
          <cell r="E533">
            <v>3570</v>
          </cell>
        </row>
        <row r="534">
          <cell r="B534">
            <v>840100</v>
          </cell>
          <cell r="C534" t="str">
            <v>General Stationery</v>
          </cell>
          <cell r="D534">
            <v>3135952.45</v>
          </cell>
          <cell r="E534">
            <v>17582592.740000002</v>
          </cell>
        </row>
        <row r="535">
          <cell r="B535">
            <v>840110</v>
          </cell>
          <cell r="C535" t="str">
            <v>Printing Stationery - IT costs</v>
          </cell>
          <cell r="D535">
            <v>1368054</v>
          </cell>
          <cell r="E535">
            <v>8157508</v>
          </cell>
        </row>
        <row r="536">
          <cell r="B536">
            <v>840300</v>
          </cell>
          <cell r="C536" t="str">
            <v>Printed Forms-General Printing</v>
          </cell>
          <cell r="D536">
            <v>4583621</v>
          </cell>
          <cell r="E536">
            <v>25072703.5</v>
          </cell>
        </row>
        <row r="537">
          <cell r="B537">
            <v>840301</v>
          </cell>
          <cell r="C537" t="str">
            <v>Prntd Forms-Sales Mtrl &amp; Broch</v>
          </cell>
          <cell r="E537">
            <v>58156</v>
          </cell>
        </row>
        <row r="538">
          <cell r="B538">
            <v>840302</v>
          </cell>
          <cell r="C538" t="str">
            <v>Printed Forms-Pol Issue Prtg</v>
          </cell>
          <cell r="D538">
            <v>31720</v>
          </cell>
          <cell r="E538">
            <v>196012</v>
          </cell>
        </row>
        <row r="539">
          <cell r="B539">
            <v>840303</v>
          </cell>
          <cell r="C539" t="str">
            <v>Printed Forms-Bulletins</v>
          </cell>
          <cell r="D539">
            <v>140777</v>
          </cell>
          <cell r="E539">
            <v>1539838</v>
          </cell>
        </row>
        <row r="540">
          <cell r="B540">
            <v>840400</v>
          </cell>
          <cell r="C540" t="str">
            <v>Revenue Stamp</v>
          </cell>
          <cell r="D540">
            <v>64252</v>
          </cell>
          <cell r="E540">
            <v>419194</v>
          </cell>
        </row>
        <row r="541">
          <cell r="B541">
            <v>850300</v>
          </cell>
          <cell r="C541" t="str">
            <v>Courier &amp; Postage Charges</v>
          </cell>
          <cell r="D541">
            <v>5827192.3700000001</v>
          </cell>
          <cell r="E541">
            <v>32650463.07</v>
          </cell>
        </row>
        <row r="542">
          <cell r="B542">
            <v>850400</v>
          </cell>
          <cell r="C542" t="str">
            <v>Telephone Expenses - Office</v>
          </cell>
          <cell r="D542">
            <v>5998819.6299999999</v>
          </cell>
          <cell r="E542">
            <v>38470611.18</v>
          </cell>
        </row>
        <row r="543">
          <cell r="B543">
            <v>850401</v>
          </cell>
          <cell r="C543" t="str">
            <v>Lease Line Expenses</v>
          </cell>
          <cell r="D543">
            <v>4204709</v>
          </cell>
          <cell r="E543">
            <v>18560588</v>
          </cell>
        </row>
        <row r="544">
          <cell r="B544">
            <v>850500</v>
          </cell>
          <cell r="C544" t="str">
            <v>Telephone &amp; Elect. - Residence</v>
          </cell>
          <cell r="D544">
            <v>99004</v>
          </cell>
          <cell r="E544">
            <v>575962</v>
          </cell>
        </row>
        <row r="545">
          <cell r="B545">
            <v>850700</v>
          </cell>
          <cell r="C545" t="str">
            <v>Mobile Phone Expenses</v>
          </cell>
          <cell r="D545">
            <v>2119575</v>
          </cell>
          <cell r="E545">
            <v>10663561</v>
          </cell>
        </row>
        <row r="546">
          <cell r="B546">
            <v>850701</v>
          </cell>
          <cell r="C546" t="str">
            <v>Mobile Phone (Unit Managers)</v>
          </cell>
          <cell r="D546">
            <v>1215293</v>
          </cell>
          <cell r="E546">
            <v>8992647</v>
          </cell>
        </row>
        <row r="547">
          <cell r="B547">
            <v>850900</v>
          </cell>
          <cell r="C547" t="str">
            <v>Membership Fees</v>
          </cell>
          <cell r="D547">
            <v>77731</v>
          </cell>
          <cell r="E547">
            <v>1780739</v>
          </cell>
        </row>
        <row r="548">
          <cell r="B548">
            <v>860100</v>
          </cell>
          <cell r="C548" t="str">
            <v>Books/Newspapers/Magazines</v>
          </cell>
          <cell r="D548">
            <v>269176</v>
          </cell>
          <cell r="E548">
            <v>3091406</v>
          </cell>
        </row>
        <row r="549">
          <cell r="B549">
            <v>870100</v>
          </cell>
          <cell r="C549" t="str">
            <v>Internal Audit Fees</v>
          </cell>
          <cell r="D549">
            <v>189267</v>
          </cell>
          <cell r="E549">
            <v>1500134</v>
          </cell>
        </row>
        <row r="550">
          <cell r="B550">
            <v>870101</v>
          </cell>
          <cell r="C550" t="str">
            <v>Out of Pocket Exp-Internal Aud</v>
          </cell>
          <cell r="D550">
            <v>3878</v>
          </cell>
          <cell r="E550">
            <v>111567</v>
          </cell>
        </row>
        <row r="551">
          <cell r="B551">
            <v>870200</v>
          </cell>
          <cell r="C551" t="str">
            <v>Statutory Audit Fees</v>
          </cell>
          <cell r="D551">
            <v>187266.67</v>
          </cell>
          <cell r="E551">
            <v>1498133.33</v>
          </cell>
        </row>
        <row r="552">
          <cell r="B552">
            <v>870300</v>
          </cell>
          <cell r="C552" t="str">
            <v>Tax Audit Fees</v>
          </cell>
          <cell r="D552">
            <v>9363.34</v>
          </cell>
          <cell r="E552">
            <v>74906.67</v>
          </cell>
        </row>
        <row r="553">
          <cell r="B553">
            <v>870301</v>
          </cell>
          <cell r="C553" t="str">
            <v>Transfer pricing-Audit Fees</v>
          </cell>
          <cell r="D553">
            <v>9363.34</v>
          </cell>
          <cell r="E553">
            <v>74906.67</v>
          </cell>
        </row>
        <row r="554">
          <cell r="B554">
            <v>870600</v>
          </cell>
          <cell r="C554" t="str">
            <v>Management Service Matters</v>
          </cell>
          <cell r="D554">
            <v>-131086.67000000001</v>
          </cell>
          <cell r="E554">
            <v>524346.67000000004</v>
          </cell>
        </row>
        <row r="555">
          <cell r="B555">
            <v>870601</v>
          </cell>
          <cell r="C555" t="str">
            <v>Out of Pocket Exps-Stat Audito</v>
          </cell>
          <cell r="D555">
            <v>9656</v>
          </cell>
          <cell r="E555">
            <v>59692</v>
          </cell>
        </row>
        <row r="556">
          <cell r="B556">
            <v>870700</v>
          </cell>
          <cell r="C556" t="str">
            <v>Professional Fees</v>
          </cell>
          <cell r="D556">
            <v>3054133.33</v>
          </cell>
          <cell r="E556">
            <v>8861184.1699999999</v>
          </cell>
        </row>
        <row r="557">
          <cell r="B557">
            <v>870701</v>
          </cell>
          <cell r="C557" t="str">
            <v>Asset Management Fees-SH</v>
          </cell>
          <cell r="D557">
            <v>52949</v>
          </cell>
          <cell r="E557">
            <v>454479</v>
          </cell>
        </row>
        <row r="558">
          <cell r="B558">
            <v>870702</v>
          </cell>
          <cell r="C558" t="str">
            <v>Services on Contract - People</v>
          </cell>
          <cell r="D558">
            <v>5794367</v>
          </cell>
          <cell r="E558">
            <v>27391069</v>
          </cell>
        </row>
        <row r="559">
          <cell r="B559">
            <v>870704</v>
          </cell>
          <cell r="C559" t="str">
            <v>IT Professional Fees</v>
          </cell>
          <cell r="D559">
            <v>5284146.3</v>
          </cell>
          <cell r="E559">
            <v>36855345.299999997</v>
          </cell>
        </row>
        <row r="560">
          <cell r="B560">
            <v>870706</v>
          </cell>
          <cell r="C560" t="str">
            <v>Service on Contract - Process</v>
          </cell>
          <cell r="D560">
            <v>4311263</v>
          </cell>
          <cell r="E560">
            <v>26227099</v>
          </cell>
        </row>
        <row r="561">
          <cell r="B561">
            <v>870707</v>
          </cell>
          <cell r="C561" t="str">
            <v>Business Mentor Fees</v>
          </cell>
          <cell r="D561">
            <v>1145485.6599999999</v>
          </cell>
          <cell r="E561">
            <v>1334627.07</v>
          </cell>
        </row>
        <row r="562">
          <cell r="B562">
            <v>880100</v>
          </cell>
          <cell r="C562" t="str">
            <v>Insurance</v>
          </cell>
          <cell r="D562">
            <v>113463</v>
          </cell>
          <cell r="E562">
            <v>789719</v>
          </cell>
        </row>
        <row r="563">
          <cell r="B563">
            <v>880110</v>
          </cell>
          <cell r="C563" t="str">
            <v>Hire Charges-IT Equiments</v>
          </cell>
          <cell r="D563">
            <v>430090</v>
          </cell>
          <cell r="E563">
            <v>2231862</v>
          </cell>
        </row>
        <row r="564">
          <cell r="B564">
            <v>890300</v>
          </cell>
          <cell r="C564" t="str">
            <v>Depn  Leasehold Improvement</v>
          </cell>
          <cell r="D564">
            <v>5167219.21</v>
          </cell>
          <cell r="E564">
            <v>40625945.219999999</v>
          </cell>
        </row>
        <row r="565">
          <cell r="B565">
            <v>890500</v>
          </cell>
          <cell r="C565" t="str">
            <v>Depn  Furniture &amp; Fittings</v>
          </cell>
          <cell r="D565">
            <v>2228929.5299999998</v>
          </cell>
          <cell r="E565">
            <v>13339760.52</v>
          </cell>
        </row>
        <row r="566">
          <cell r="B566">
            <v>890600</v>
          </cell>
          <cell r="C566" t="str">
            <v>DepnInformation Tech Equpment</v>
          </cell>
          <cell r="D566">
            <v>14972922.26</v>
          </cell>
          <cell r="E566">
            <v>86761498.980000004</v>
          </cell>
        </row>
        <row r="567">
          <cell r="B567">
            <v>890700</v>
          </cell>
          <cell r="C567" t="str">
            <v>Depreciation  Vehicles</v>
          </cell>
          <cell r="D567">
            <v>1285947.4099999999</v>
          </cell>
          <cell r="E567">
            <v>9249371.4600000009</v>
          </cell>
        </row>
        <row r="568">
          <cell r="B568">
            <v>890800</v>
          </cell>
          <cell r="C568" t="str">
            <v>Depn  Office Equipment</v>
          </cell>
          <cell r="D568">
            <v>2641853.79</v>
          </cell>
          <cell r="E568">
            <v>19239279.579999998</v>
          </cell>
        </row>
        <row r="569">
          <cell r="B569">
            <v>890900</v>
          </cell>
          <cell r="C569" t="str">
            <v>Depn Mobile Phones</v>
          </cell>
          <cell r="D569">
            <v>64350.31</v>
          </cell>
          <cell r="E569">
            <v>599112.71</v>
          </cell>
        </row>
        <row r="570">
          <cell r="B570">
            <v>900100</v>
          </cell>
          <cell r="C570" t="str">
            <v>Channel Sales Promotion Cost</v>
          </cell>
          <cell r="D570">
            <v>883374</v>
          </cell>
          <cell r="E570">
            <v>5102174</v>
          </cell>
        </row>
        <row r="571">
          <cell r="B571">
            <v>900300</v>
          </cell>
          <cell r="C571" t="str">
            <v>A&amp;P-Media-Newspaper-Ind.Prod</v>
          </cell>
          <cell r="E571">
            <v>-318752</v>
          </cell>
        </row>
        <row r="572">
          <cell r="B572">
            <v>900500</v>
          </cell>
          <cell r="C572" t="str">
            <v>A&amp;P-Media-Newspaper-General</v>
          </cell>
          <cell r="D572">
            <v>18678091</v>
          </cell>
          <cell r="E572">
            <v>19038161</v>
          </cell>
        </row>
        <row r="573">
          <cell r="B573">
            <v>900800</v>
          </cell>
          <cell r="C573" t="str">
            <v>A&amp;P-Media -Magazine-Grp.Prod,</v>
          </cell>
          <cell r="E573">
            <v>5000</v>
          </cell>
        </row>
        <row r="574">
          <cell r="B574">
            <v>900900</v>
          </cell>
          <cell r="C574" t="str">
            <v>A&amp;P-Media-MagazineGeneral</v>
          </cell>
          <cell r="D574">
            <v>1398000</v>
          </cell>
          <cell r="E574">
            <v>4108737</v>
          </cell>
        </row>
        <row r="575">
          <cell r="B575">
            <v>901000</v>
          </cell>
          <cell r="C575" t="str">
            <v>A&amp;P-Media-TV</v>
          </cell>
          <cell r="D575">
            <v>6679121</v>
          </cell>
          <cell r="E575">
            <v>61116885</v>
          </cell>
        </row>
        <row r="576">
          <cell r="B576">
            <v>901100</v>
          </cell>
          <cell r="C576" t="str">
            <v>A&amp;P-Media-Outdoor</v>
          </cell>
          <cell r="D576">
            <v>19981115</v>
          </cell>
          <cell r="E576">
            <v>38845906</v>
          </cell>
        </row>
        <row r="577">
          <cell r="B577">
            <v>901200</v>
          </cell>
          <cell r="C577" t="str">
            <v>A&amp;P-Media-Radio</v>
          </cell>
          <cell r="E577">
            <v>39008</v>
          </cell>
        </row>
        <row r="578">
          <cell r="B578">
            <v>901300</v>
          </cell>
          <cell r="C578" t="str">
            <v>A&amp;P-Media-Others</v>
          </cell>
          <cell r="D578">
            <v>1181935</v>
          </cell>
          <cell r="E578">
            <v>1945500</v>
          </cell>
        </row>
        <row r="579">
          <cell r="B579">
            <v>902000</v>
          </cell>
          <cell r="C579" t="str">
            <v>A&amp;P-Prod. Exp - Print</v>
          </cell>
          <cell r="D579">
            <v>122458</v>
          </cell>
          <cell r="E579">
            <v>2135748</v>
          </cell>
        </row>
        <row r="580">
          <cell r="B580">
            <v>902100</v>
          </cell>
          <cell r="C580" t="str">
            <v>A&amp;P-Prod. Exp - TV</v>
          </cell>
          <cell r="D580">
            <v>9459757</v>
          </cell>
          <cell r="E580">
            <v>9734183</v>
          </cell>
        </row>
        <row r="581">
          <cell r="B581">
            <v>902300</v>
          </cell>
          <cell r="C581" t="str">
            <v>A&amp;P-Prod. Exp - outdoor</v>
          </cell>
          <cell r="D581">
            <v>3496431</v>
          </cell>
          <cell r="E581">
            <v>11443641</v>
          </cell>
        </row>
        <row r="582">
          <cell r="B582">
            <v>902400</v>
          </cell>
          <cell r="C582" t="str">
            <v>A&amp;P-Prod. Exp - others</v>
          </cell>
          <cell r="D582">
            <v>133562</v>
          </cell>
          <cell r="E582">
            <v>5820295</v>
          </cell>
        </row>
        <row r="583">
          <cell r="B583">
            <v>903000</v>
          </cell>
          <cell r="C583" t="str">
            <v>A&amp;P-Conferences</v>
          </cell>
          <cell r="D583">
            <v>1031828</v>
          </cell>
          <cell r="E583">
            <v>7776372</v>
          </cell>
        </row>
        <row r="584">
          <cell r="B584">
            <v>903200</v>
          </cell>
          <cell r="C584" t="str">
            <v>A&amp;P-Sponsorship</v>
          </cell>
          <cell r="E584">
            <v>1589215</v>
          </cell>
        </row>
        <row r="585">
          <cell r="B585">
            <v>903201</v>
          </cell>
          <cell r="C585" t="str">
            <v>A&amp;P-Sponsorship with ST</v>
          </cell>
          <cell r="D585">
            <v>1196358</v>
          </cell>
          <cell r="E585">
            <v>3991104</v>
          </cell>
        </row>
        <row r="586">
          <cell r="B586">
            <v>903300</v>
          </cell>
          <cell r="C586" t="str">
            <v>A&amp;P-Market Research</v>
          </cell>
          <cell r="D586">
            <v>191726</v>
          </cell>
          <cell r="E586">
            <v>1612999</v>
          </cell>
        </row>
        <row r="587">
          <cell r="B587">
            <v>903400</v>
          </cell>
          <cell r="C587" t="str">
            <v>A&amp;P-Publicity Material</v>
          </cell>
          <cell r="D587">
            <v>2476357</v>
          </cell>
          <cell r="E587">
            <v>13363569</v>
          </cell>
        </row>
        <row r="588">
          <cell r="B588">
            <v>903600</v>
          </cell>
          <cell r="C588" t="str">
            <v>A&amp;P-Internet</v>
          </cell>
          <cell r="D588">
            <v>7500</v>
          </cell>
          <cell r="E588">
            <v>67378</v>
          </cell>
        </row>
        <row r="589">
          <cell r="B589">
            <v>903800</v>
          </cell>
          <cell r="C589" t="str">
            <v>A&amp;P-P R Agency Fees</v>
          </cell>
          <cell r="D589">
            <v>140450</v>
          </cell>
          <cell r="E589">
            <v>1348110</v>
          </cell>
        </row>
        <row r="590">
          <cell r="B590">
            <v>903900</v>
          </cell>
          <cell r="C590" t="str">
            <v>A&amp;P-Advt. Agency Fees</v>
          </cell>
          <cell r="D590">
            <v>992700</v>
          </cell>
          <cell r="E590">
            <v>8452925</v>
          </cell>
        </row>
        <row r="591">
          <cell r="B591">
            <v>909800</v>
          </cell>
          <cell r="C591" t="str">
            <v>Referral  Fees  5.5%-Alt Chann</v>
          </cell>
          <cell r="D591">
            <v>567830.47</v>
          </cell>
          <cell r="E591">
            <v>2261897.84</v>
          </cell>
        </row>
        <row r="592">
          <cell r="B592">
            <v>909901</v>
          </cell>
          <cell r="C592" t="str">
            <v>A &amp; P - Channel Expenses</v>
          </cell>
          <cell r="D592">
            <v>8029495.4600000009</v>
          </cell>
          <cell r="E592">
            <v>180522731.84999999</v>
          </cell>
        </row>
        <row r="593">
          <cell r="B593">
            <v>909903</v>
          </cell>
          <cell r="C593" t="str">
            <v>Alt.Chnnl-Contest/Club Benefit</v>
          </cell>
          <cell r="D593">
            <v>8919070</v>
          </cell>
          <cell r="E593">
            <v>70035457.400000006</v>
          </cell>
        </row>
        <row r="594">
          <cell r="B594">
            <v>909904</v>
          </cell>
          <cell r="C594" t="str">
            <v>Referral - Rural Busines</v>
          </cell>
          <cell r="D594">
            <v>50194</v>
          </cell>
          <cell r="E594">
            <v>280613</v>
          </cell>
        </row>
        <row r="595">
          <cell r="B595">
            <v>909905</v>
          </cell>
          <cell r="C595" t="str">
            <v>Alt.Chnnl-Contest/Club - ST</v>
          </cell>
          <cell r="E595">
            <v>-6304</v>
          </cell>
        </row>
        <row r="596">
          <cell r="B596">
            <v>910100</v>
          </cell>
          <cell r="C596" t="str">
            <v>Entertainment - Others</v>
          </cell>
          <cell r="D596">
            <v>222433</v>
          </cell>
          <cell r="E596">
            <v>1440354</v>
          </cell>
        </row>
        <row r="597">
          <cell r="B597">
            <v>910101</v>
          </cell>
          <cell r="C597" t="str">
            <v>Entertainment - F &amp; B</v>
          </cell>
          <cell r="D597">
            <v>267629</v>
          </cell>
          <cell r="E597">
            <v>1833633</v>
          </cell>
        </row>
        <row r="598">
          <cell r="B598">
            <v>910151</v>
          </cell>
          <cell r="C598" t="str">
            <v>Branch Inauguration Expenses</v>
          </cell>
          <cell r="D598">
            <v>13135</v>
          </cell>
          <cell r="E598">
            <v>117252</v>
          </cell>
        </row>
        <row r="599">
          <cell r="B599">
            <v>910200</v>
          </cell>
          <cell r="C599" t="str">
            <v>Miscellaneous Expenses</v>
          </cell>
          <cell r="D599">
            <v>-343651.57</v>
          </cell>
          <cell r="E599">
            <v>-2565606.59</v>
          </cell>
        </row>
        <row r="600">
          <cell r="B600">
            <v>910301</v>
          </cell>
          <cell r="C600" t="str">
            <v>Provision For Wealth Tax</v>
          </cell>
          <cell r="D600">
            <v>41250</v>
          </cell>
          <cell r="E600">
            <v>330000</v>
          </cell>
        </row>
        <row r="601">
          <cell r="B601">
            <v>910310</v>
          </cell>
          <cell r="C601" t="str">
            <v>Provision for FBT</v>
          </cell>
          <cell r="D601">
            <v>5000000</v>
          </cell>
          <cell r="E601">
            <v>23000000</v>
          </cell>
        </row>
        <row r="602">
          <cell r="B602">
            <v>920200</v>
          </cell>
          <cell r="C602" t="str">
            <v>Board Meeting Expenses</v>
          </cell>
          <cell r="D602">
            <v>-38111</v>
          </cell>
          <cell r="E602">
            <v>691300</v>
          </cell>
        </row>
        <row r="603">
          <cell r="B603">
            <v>940100</v>
          </cell>
          <cell r="C603" t="str">
            <v>Joining Expenses</v>
          </cell>
          <cell r="D603">
            <v>2580253</v>
          </cell>
          <cell r="E603">
            <v>6569938.4000000004</v>
          </cell>
        </row>
        <row r="604">
          <cell r="B604">
            <v>940200</v>
          </cell>
          <cell r="C604" t="str">
            <v>Recruitment Costs- Agency Fees</v>
          </cell>
          <cell r="D604">
            <v>4568655</v>
          </cell>
          <cell r="E604">
            <v>20475204</v>
          </cell>
        </row>
        <row r="605">
          <cell r="B605">
            <v>940201</v>
          </cell>
          <cell r="C605" t="str">
            <v>Recruitment Cost-AM-Agency Fee</v>
          </cell>
          <cell r="D605">
            <v>3246266</v>
          </cell>
          <cell r="E605">
            <v>15317386</v>
          </cell>
        </row>
        <row r="606">
          <cell r="B606">
            <v>940202</v>
          </cell>
          <cell r="C606" t="str">
            <v>Recruitment Cost - Others</v>
          </cell>
          <cell r="D606">
            <v>194462</v>
          </cell>
          <cell r="E606">
            <v>2411548</v>
          </cell>
        </row>
        <row r="607">
          <cell r="B607">
            <v>940203</v>
          </cell>
          <cell r="C607" t="str">
            <v>Recruitment Cost - AM - Others</v>
          </cell>
          <cell r="D607">
            <v>882091</v>
          </cell>
          <cell r="E607">
            <v>4052900</v>
          </cell>
        </row>
        <row r="608">
          <cell r="B608">
            <v>940204</v>
          </cell>
          <cell r="C608" t="str">
            <v>Recrui. Cost - AAM Agency Fees</v>
          </cell>
          <cell r="D608">
            <v>177526</v>
          </cell>
          <cell r="E608">
            <v>788447</v>
          </cell>
        </row>
        <row r="609">
          <cell r="B609">
            <v>940205</v>
          </cell>
          <cell r="C609" t="str">
            <v>Recru. Cost AAM Others</v>
          </cell>
          <cell r="E609">
            <v>130700</v>
          </cell>
        </row>
        <row r="610">
          <cell r="B610">
            <v>940700</v>
          </cell>
          <cell r="C610" t="str">
            <v>Trg &amp; Development - Others</v>
          </cell>
          <cell r="D610">
            <v>580224</v>
          </cell>
          <cell r="E610">
            <v>1898383</v>
          </cell>
        </row>
        <row r="611">
          <cell r="B611">
            <v>940701</v>
          </cell>
          <cell r="C611" t="str">
            <v>Trg &amp; Development - F &amp; B</v>
          </cell>
          <cell r="D611">
            <v>59984</v>
          </cell>
          <cell r="E611">
            <v>1240386</v>
          </cell>
        </row>
        <row r="612">
          <cell r="B612">
            <v>940702</v>
          </cell>
          <cell r="C612" t="str">
            <v>Trg &amp; Development - L &amp; B</v>
          </cell>
          <cell r="D612">
            <v>211519</v>
          </cell>
          <cell r="E612">
            <v>3784809</v>
          </cell>
        </row>
        <row r="613">
          <cell r="B613">
            <v>940703</v>
          </cell>
          <cell r="C613" t="str">
            <v>Trg &amp; Development - Travel</v>
          </cell>
          <cell r="D613">
            <v>238308</v>
          </cell>
          <cell r="E613">
            <v>1116514</v>
          </cell>
        </row>
        <row r="614">
          <cell r="B614">
            <v>940800</v>
          </cell>
          <cell r="C614" t="str">
            <v>AM - Training Exp - Others</v>
          </cell>
          <cell r="D614">
            <v>67262</v>
          </cell>
          <cell r="E614">
            <v>198901</v>
          </cell>
        </row>
        <row r="615">
          <cell r="B615">
            <v>940801</v>
          </cell>
          <cell r="C615" t="str">
            <v>AM - Training Exp - F &amp; B</v>
          </cell>
          <cell r="D615">
            <v>297889</v>
          </cell>
          <cell r="E615">
            <v>2962842</v>
          </cell>
        </row>
        <row r="616">
          <cell r="B616">
            <v>940802</v>
          </cell>
          <cell r="C616" t="str">
            <v>AM - Training Exp - L &amp; B</v>
          </cell>
          <cell r="D616">
            <v>2711240</v>
          </cell>
          <cell r="E616">
            <v>10944714</v>
          </cell>
        </row>
        <row r="617">
          <cell r="B617">
            <v>940803</v>
          </cell>
          <cell r="C617" t="str">
            <v>AM - Training Exp - Travel</v>
          </cell>
          <cell r="D617">
            <v>89800</v>
          </cell>
          <cell r="E617">
            <v>412987</v>
          </cell>
        </row>
        <row r="618">
          <cell r="B618">
            <v>941500</v>
          </cell>
          <cell r="C618" t="str">
            <v>Seminar &amp; Conf - Others</v>
          </cell>
          <cell r="D618">
            <v>140773</v>
          </cell>
          <cell r="E618">
            <v>3465415</v>
          </cell>
        </row>
        <row r="619">
          <cell r="B619">
            <v>941501</v>
          </cell>
          <cell r="C619" t="str">
            <v>Seminar &amp; Conf - Participation</v>
          </cell>
          <cell r="D619">
            <v>223725.7</v>
          </cell>
          <cell r="E619">
            <v>1655143.63</v>
          </cell>
        </row>
        <row r="620">
          <cell r="B620">
            <v>941502</v>
          </cell>
          <cell r="C620" t="str">
            <v>Seminar &amp; Conf - L &amp; B</v>
          </cell>
          <cell r="D620">
            <v>264267</v>
          </cell>
          <cell r="E620">
            <v>4805224</v>
          </cell>
        </row>
        <row r="621">
          <cell r="B621">
            <v>941503</v>
          </cell>
          <cell r="C621" t="str">
            <v>Seminar &amp; Conf - Travel</v>
          </cell>
          <cell r="D621">
            <v>0</v>
          </cell>
          <cell r="E621">
            <v>4227927</v>
          </cell>
        </row>
        <row r="622">
          <cell r="B622">
            <v>960100</v>
          </cell>
          <cell r="C622" t="str">
            <v>Bank Charges</v>
          </cell>
          <cell r="D622">
            <v>434958.04</v>
          </cell>
          <cell r="E622">
            <v>2400470.4500000002</v>
          </cell>
        </row>
        <row r="623">
          <cell r="B623">
            <v>960101</v>
          </cell>
          <cell r="C623" t="str">
            <v>Exchange Gain/Loss</v>
          </cell>
          <cell r="D623">
            <v>2175.31</v>
          </cell>
          <cell r="E623">
            <v>-13253.66</v>
          </cell>
        </row>
        <row r="624">
          <cell r="B624">
            <v>960102</v>
          </cell>
          <cell r="C624" t="str">
            <v>Bank Charges-Recovery</v>
          </cell>
          <cell r="D624">
            <v>-460552.33</v>
          </cell>
          <cell r="E624">
            <v>-3506176.46</v>
          </cell>
        </row>
        <row r="625">
          <cell r="B625">
            <v>960110</v>
          </cell>
          <cell r="C625" t="str">
            <v>Interest on Delayed refunds</v>
          </cell>
          <cell r="D625">
            <v>440</v>
          </cell>
          <cell r="E625">
            <v>52306.91</v>
          </cell>
        </row>
        <row r="626">
          <cell r="B626">
            <v>960200</v>
          </cell>
          <cell r="C626" t="str">
            <v>Cash Management Charges</v>
          </cell>
          <cell r="D626">
            <v>1575498.62</v>
          </cell>
          <cell r="E626">
            <v>14304241.26</v>
          </cell>
        </row>
        <row r="627">
          <cell r="B627">
            <v>960300</v>
          </cell>
          <cell r="C627" t="str">
            <v>Custody Charges</v>
          </cell>
          <cell r="D627">
            <v>2568419.2000000002</v>
          </cell>
          <cell r="E627">
            <v>9908943.1999999993</v>
          </cell>
        </row>
        <row r="628">
          <cell r="B628">
            <v>960400</v>
          </cell>
          <cell r="C628" t="str">
            <v>Fund Accounting Charges-SH</v>
          </cell>
          <cell r="D628">
            <v>252267</v>
          </cell>
          <cell r="E628">
            <v>973577</v>
          </cell>
        </row>
        <row r="629">
          <cell r="B629">
            <v>960500</v>
          </cell>
          <cell r="C629" t="str">
            <v>Fund Charges</v>
          </cell>
          <cell r="D629">
            <v>44673774.719999999</v>
          </cell>
          <cell r="E629">
            <v>284181500.98000002</v>
          </cell>
        </row>
        <row r="630">
          <cell r="B630">
            <v>960501</v>
          </cell>
          <cell r="C630" t="str">
            <v>Asset Management fees-PH</v>
          </cell>
          <cell r="D630">
            <v>629896</v>
          </cell>
          <cell r="E630">
            <v>4985824</v>
          </cell>
        </row>
        <row r="631">
          <cell r="B631">
            <v>960502</v>
          </cell>
          <cell r="C631" t="str">
            <v>Fund Accounting Charges-PH</v>
          </cell>
          <cell r="D631">
            <v>3032601</v>
          </cell>
          <cell r="E631">
            <v>13234834</v>
          </cell>
        </row>
        <row r="632">
          <cell r="B632">
            <v>960503</v>
          </cell>
          <cell r="C632" t="str">
            <v>Fund Charges (Pension)</v>
          </cell>
          <cell r="D632">
            <v>1303734.23</v>
          </cell>
          <cell r="E632">
            <v>9793973.4499999993</v>
          </cell>
        </row>
        <row r="633">
          <cell r="B633">
            <v>960504</v>
          </cell>
          <cell r="C633" t="str">
            <v>Asset Mgmnt fees-(Pension)</v>
          </cell>
          <cell r="D633">
            <v>18552</v>
          </cell>
          <cell r="E633">
            <v>172829</v>
          </cell>
        </row>
        <row r="634">
          <cell r="B634">
            <v>960505</v>
          </cell>
          <cell r="C634" t="str">
            <v>Fund Acctg Charges-(Pension)</v>
          </cell>
          <cell r="D634">
            <v>94909</v>
          </cell>
          <cell r="E634">
            <v>457982</v>
          </cell>
        </row>
        <row r="635">
          <cell r="B635">
            <v>960506</v>
          </cell>
          <cell r="C635" t="str">
            <v>Asset Management Fees Annuity</v>
          </cell>
          <cell r="D635">
            <v>851</v>
          </cell>
          <cell r="E635">
            <v>4866</v>
          </cell>
        </row>
        <row r="636">
          <cell r="B636">
            <v>960507</v>
          </cell>
          <cell r="C636" t="str">
            <v>Fund Accounting - Annuity</v>
          </cell>
          <cell r="D636">
            <v>4114</v>
          </cell>
          <cell r="E636">
            <v>229534.37</v>
          </cell>
        </row>
        <row r="637">
          <cell r="B637">
            <v>961100</v>
          </cell>
          <cell r="C637" t="str">
            <v>Policy Stamps - Individual</v>
          </cell>
          <cell r="D637">
            <v>3095226</v>
          </cell>
          <cell r="E637">
            <v>25767482</v>
          </cell>
        </row>
        <row r="638">
          <cell r="B638">
            <v>961200</v>
          </cell>
          <cell r="C638" t="str">
            <v>Policy Stamps - Group</v>
          </cell>
          <cell r="D638">
            <v>2654</v>
          </cell>
          <cell r="E638">
            <v>573354</v>
          </cell>
        </row>
        <row r="639">
          <cell r="B639">
            <v>962100</v>
          </cell>
          <cell r="C639" t="str">
            <v>Medical Fees</v>
          </cell>
          <cell r="D639">
            <v>6325478.9900000002</v>
          </cell>
          <cell r="E639">
            <v>42450589.859999999</v>
          </cell>
        </row>
        <row r="640">
          <cell r="B640">
            <v>962101</v>
          </cell>
          <cell r="C640" t="str">
            <v>Other Underwriting Expenses</v>
          </cell>
          <cell r="D640">
            <v>19178</v>
          </cell>
          <cell r="E640">
            <v>160027</v>
          </cell>
        </row>
        <row r="641">
          <cell r="B641">
            <v>970100</v>
          </cell>
          <cell r="C641" t="str">
            <v>IT Expenses</v>
          </cell>
          <cell r="D641">
            <v>-313311.40999999997</v>
          </cell>
          <cell r="E641">
            <v>5736092.0999999996</v>
          </cell>
        </row>
        <row r="642">
          <cell r="B642">
            <v>970200</v>
          </cell>
          <cell r="C642" t="str">
            <v>AMC for Hardware</v>
          </cell>
          <cell r="D642">
            <v>755456</v>
          </cell>
          <cell r="E642">
            <v>5930602</v>
          </cell>
        </row>
        <row r="643">
          <cell r="B643">
            <v>970300</v>
          </cell>
          <cell r="C643" t="str">
            <v>AMC for Software</v>
          </cell>
          <cell r="D643">
            <v>3907181</v>
          </cell>
          <cell r="E643">
            <v>11134121</v>
          </cell>
        </row>
        <row r="644">
          <cell r="B644">
            <v>970400</v>
          </cell>
          <cell r="C644" t="str">
            <v>License fee for new software</v>
          </cell>
          <cell r="E644">
            <v>301</v>
          </cell>
        </row>
        <row r="645">
          <cell r="B645">
            <v>970700</v>
          </cell>
          <cell r="C645" t="str">
            <v>Call Centre Expenses</v>
          </cell>
          <cell r="D645">
            <v>2474486</v>
          </cell>
          <cell r="E645">
            <v>13451289.91</v>
          </cell>
        </row>
        <row r="646">
          <cell r="B646">
            <v>970810</v>
          </cell>
          <cell r="C646" t="str">
            <v>AVBIH Expenses</v>
          </cell>
          <cell r="D646">
            <v>2450000</v>
          </cell>
          <cell r="E646">
            <v>19600000</v>
          </cell>
        </row>
        <row r="647">
          <cell r="B647">
            <v>980800</v>
          </cell>
          <cell r="C647" t="str">
            <v>Assignee Cost-Sun Life</v>
          </cell>
          <cell r="D647">
            <v>1150227.67</v>
          </cell>
          <cell r="E647">
            <v>14630935.67</v>
          </cell>
        </row>
        <row r="648">
          <cell r="B648">
            <v>980801</v>
          </cell>
          <cell r="C648" t="str">
            <v>Assignee Cost-BSLI</v>
          </cell>
          <cell r="E648">
            <v>43835</v>
          </cell>
        </row>
        <row r="649">
          <cell r="B649">
            <v>990500</v>
          </cell>
          <cell r="C649" t="str">
            <v>Service Tax - Employee Remuner</v>
          </cell>
          <cell r="D649">
            <v>-2295396</v>
          </cell>
          <cell r="E649">
            <v>-4921058</v>
          </cell>
        </row>
        <row r="650">
          <cell r="B650">
            <v>990501</v>
          </cell>
          <cell r="C650" t="str">
            <v>Service Tax - Travel Conveyanc</v>
          </cell>
          <cell r="D650">
            <v>-20949</v>
          </cell>
          <cell r="E650">
            <v>-146366</v>
          </cell>
        </row>
        <row r="651">
          <cell r="B651">
            <v>990502</v>
          </cell>
          <cell r="C651" t="str">
            <v>Service Tax - Training Expense</v>
          </cell>
          <cell r="D651">
            <v>-148066</v>
          </cell>
          <cell r="E651">
            <v>-611815</v>
          </cell>
        </row>
        <row r="652">
          <cell r="B652">
            <v>990503</v>
          </cell>
          <cell r="C652" t="str">
            <v>Service Tax - Rent Rates Taxes</v>
          </cell>
          <cell r="D652">
            <v>-729477</v>
          </cell>
          <cell r="E652">
            <v>-2478102</v>
          </cell>
        </row>
        <row r="653">
          <cell r="B653">
            <v>990504</v>
          </cell>
          <cell r="C653" t="str">
            <v>Service Tax - Repairs &amp; Maint</v>
          </cell>
          <cell r="D653">
            <v>-580790.23</v>
          </cell>
          <cell r="E653">
            <v>-4191561.53</v>
          </cell>
        </row>
        <row r="654">
          <cell r="B654">
            <v>990505</v>
          </cell>
          <cell r="C654" t="str">
            <v>Service Tax - Printing &amp; Stat</v>
          </cell>
          <cell r="D654">
            <v>-18695</v>
          </cell>
          <cell r="E654">
            <v>-162511</v>
          </cell>
        </row>
        <row r="655">
          <cell r="B655">
            <v>990506</v>
          </cell>
          <cell r="C655" t="str">
            <v>Service Tax - Communicaton exp</v>
          </cell>
          <cell r="D655">
            <v>-1291604.3999999999</v>
          </cell>
          <cell r="E655">
            <v>-8831404.25</v>
          </cell>
        </row>
        <row r="656">
          <cell r="B656">
            <v>990507</v>
          </cell>
          <cell r="C656" t="str">
            <v>Service Tax - Legal &amp; Prof Fee</v>
          </cell>
          <cell r="D656">
            <v>-1123246</v>
          </cell>
          <cell r="E656">
            <v>-6215591</v>
          </cell>
        </row>
        <row r="657">
          <cell r="B657">
            <v>990508</v>
          </cell>
          <cell r="C657" t="str">
            <v>Service Tax - Medical Fees</v>
          </cell>
          <cell r="D657">
            <v>-3995</v>
          </cell>
          <cell r="E657">
            <v>-44744</v>
          </cell>
        </row>
        <row r="658">
          <cell r="B658">
            <v>990509</v>
          </cell>
          <cell r="C658" t="str">
            <v>Service Tax - Audit Fees</v>
          </cell>
          <cell r="E658">
            <v>-124785</v>
          </cell>
        </row>
        <row r="659">
          <cell r="B659">
            <v>990512</v>
          </cell>
          <cell r="C659" t="str">
            <v>Service Tax - Management Servi</v>
          </cell>
          <cell r="D659">
            <v>-432</v>
          </cell>
          <cell r="E659">
            <v>-1201</v>
          </cell>
        </row>
        <row r="660">
          <cell r="B660">
            <v>990513</v>
          </cell>
          <cell r="C660" t="str">
            <v>Service Tax - Advt &amp; Publicity</v>
          </cell>
          <cell r="D660">
            <v>-4541632</v>
          </cell>
          <cell r="E660">
            <v>-34407982.579999998</v>
          </cell>
        </row>
        <row r="661">
          <cell r="B661">
            <v>990514</v>
          </cell>
          <cell r="C661" t="str">
            <v>Service Tax - Int &amp; Bank Chgs</v>
          </cell>
          <cell r="D661">
            <v>-165117.98000000001</v>
          </cell>
          <cell r="E661">
            <v>-2200271.1</v>
          </cell>
        </row>
        <row r="662">
          <cell r="B662">
            <v>990515</v>
          </cell>
          <cell r="C662" t="str">
            <v>Service Tax - Distribution Exp</v>
          </cell>
          <cell r="D662">
            <v>-14553</v>
          </cell>
          <cell r="E662">
            <v>-472945</v>
          </cell>
        </row>
        <row r="663">
          <cell r="B663">
            <v>990516</v>
          </cell>
          <cell r="C663" t="str">
            <v>Service Tax - Agents Recrutime</v>
          </cell>
          <cell r="D663">
            <v>-24161</v>
          </cell>
          <cell r="E663">
            <v>-922736.6</v>
          </cell>
        </row>
        <row r="664">
          <cell r="B664">
            <v>990517</v>
          </cell>
          <cell r="C664" t="str">
            <v>Service Tax - Recrutiment &amp; Se</v>
          </cell>
          <cell r="D664">
            <v>-480764.24</v>
          </cell>
          <cell r="E664">
            <v>-2806671.24</v>
          </cell>
        </row>
        <row r="665">
          <cell r="B665">
            <v>990518</v>
          </cell>
          <cell r="C665" t="str">
            <v>Service Tax -  IT Expenses</v>
          </cell>
          <cell r="D665">
            <v>-239156.55</v>
          </cell>
          <cell r="E665">
            <v>-4295696.55</v>
          </cell>
        </row>
        <row r="666">
          <cell r="B666">
            <v>990521</v>
          </cell>
          <cell r="C666" t="str">
            <v>Service Tax - Miscellaneous Ex</v>
          </cell>
          <cell r="D666">
            <v>-3558</v>
          </cell>
          <cell r="E666">
            <v>-244658</v>
          </cell>
        </row>
        <row r="667">
          <cell r="B667">
            <v>990522</v>
          </cell>
          <cell r="C667" t="str">
            <v>Service Tax - Hire Chgs &amp; Ins</v>
          </cell>
          <cell r="D667">
            <v>-7198</v>
          </cell>
          <cell r="E667">
            <v>-160387</v>
          </cell>
        </row>
        <row r="668">
          <cell r="B668">
            <v>990523</v>
          </cell>
          <cell r="C668" t="str">
            <v>Service Tax - Call Centre</v>
          </cell>
          <cell r="E668">
            <v>-246290.76</v>
          </cell>
        </row>
        <row r="669">
          <cell r="B669">
            <v>990524</v>
          </cell>
          <cell r="C669" t="str">
            <v>Claim Investigation S. Tax exp</v>
          </cell>
          <cell r="D669">
            <v>-6240</v>
          </cell>
          <cell r="E669">
            <v>-98632</v>
          </cell>
        </row>
        <row r="670">
          <cell r="B670">
            <v>990525</v>
          </cell>
          <cell r="C670" t="str">
            <v>Shareholder Service Tax expens</v>
          </cell>
          <cell r="D670">
            <v>-89</v>
          </cell>
          <cell r="E670">
            <v>-1055444</v>
          </cell>
        </row>
        <row r="671">
          <cell r="B671">
            <v>990600</v>
          </cell>
          <cell r="C671" t="str">
            <v>Provision for Service Tax</v>
          </cell>
          <cell r="D671">
            <v>14857528.4</v>
          </cell>
          <cell r="E671">
            <v>123361066.83</v>
          </cell>
        </row>
        <row r="672">
          <cell r="B672">
            <v>990601</v>
          </cell>
          <cell r="C672" t="str">
            <v>Provision for Service Tax - Sh</v>
          </cell>
          <cell r="D672">
            <v>72</v>
          </cell>
          <cell r="E672">
            <v>1055427</v>
          </cell>
        </row>
        <row r="673">
          <cell r="B673">
            <v>990602</v>
          </cell>
          <cell r="C673" t="str">
            <v>Service Tax - Education Cess</v>
          </cell>
          <cell r="D673">
            <v>237906.45</v>
          </cell>
          <cell r="E673">
            <v>675535.6</v>
          </cell>
        </row>
        <row r="674">
          <cell r="B674">
            <v>990603</v>
          </cell>
          <cell r="C674" t="str">
            <v>ST - Secondary Higher Edu Cess</v>
          </cell>
          <cell r="D674">
            <v>118575.12</v>
          </cell>
          <cell r="E674">
            <v>319792.53999999998</v>
          </cell>
        </row>
        <row r="675">
          <cell r="B675">
            <v>990604</v>
          </cell>
          <cell r="C675" t="str">
            <v>ST - Education Cess - SH</v>
          </cell>
          <cell r="D675">
            <v>17</v>
          </cell>
          <cell r="E675">
            <v>17</v>
          </cell>
        </row>
        <row r="676">
          <cell r="B676" t="str">
            <v>3P0100</v>
          </cell>
          <cell r="C676" t="str">
            <v>FYP - Pension</v>
          </cell>
          <cell r="D676">
            <v>-2481941.86</v>
          </cell>
          <cell r="E676">
            <v>-29231611.239999998</v>
          </cell>
        </row>
        <row r="677">
          <cell r="B677" t="str">
            <v>3P0500</v>
          </cell>
          <cell r="C677" t="str">
            <v>RP - Pension</v>
          </cell>
          <cell r="D677">
            <v>-8614199.5099999998</v>
          </cell>
          <cell r="E677">
            <v>-87002107.780000001</v>
          </cell>
        </row>
        <row r="678">
          <cell r="B678" t="str">
            <v>3P1000</v>
          </cell>
          <cell r="C678" t="str">
            <v>SP - Pension</v>
          </cell>
          <cell r="D678">
            <v>-220000.08</v>
          </cell>
          <cell r="E678">
            <v>-18007091.719999999</v>
          </cell>
        </row>
        <row r="679">
          <cell r="B679" t="str">
            <v>4P1100</v>
          </cell>
          <cell r="C679" t="str">
            <v>Death Claims - Pension</v>
          </cell>
          <cell r="D679">
            <v>216345.07</v>
          </cell>
          <cell r="E679">
            <v>1983681.89</v>
          </cell>
        </row>
        <row r="680">
          <cell r="B680" t="str">
            <v>5P0100</v>
          </cell>
          <cell r="C680" t="str">
            <v>Comm on Single Premium Pension</v>
          </cell>
          <cell r="D680">
            <v>2714.91</v>
          </cell>
          <cell r="E680">
            <v>360173.4</v>
          </cell>
        </row>
        <row r="681">
          <cell r="B681" t="str">
            <v>5P0200</v>
          </cell>
          <cell r="C681" t="str">
            <v>Comm on FYP Pension</v>
          </cell>
          <cell r="D681">
            <v>179287.12</v>
          </cell>
          <cell r="E681">
            <v>2067704.6</v>
          </cell>
        </row>
        <row r="682">
          <cell r="B682" t="str">
            <v>5P0300</v>
          </cell>
          <cell r="C682" t="str">
            <v>Comm on RP - Pension.</v>
          </cell>
          <cell r="D682">
            <v>145411.1</v>
          </cell>
          <cell r="E682">
            <v>1552085.69</v>
          </cell>
        </row>
        <row r="683">
          <cell r="B683" t="str">
            <v>AB0019</v>
          </cell>
          <cell r="C683" t="str">
            <v>ATLANT BUSINESS SERVICE-B'GLR</v>
          </cell>
          <cell r="D683">
            <v>5816</v>
          </cell>
          <cell r="E683">
            <v>-4121</v>
          </cell>
        </row>
        <row r="684">
          <cell r="B684" t="str">
            <v>AB0024</v>
          </cell>
          <cell r="C684" t="str">
            <v>ADITYA BIRLA MANAGEMENT CORP.</v>
          </cell>
          <cell r="E684">
            <v>10990155.390000001</v>
          </cell>
        </row>
        <row r="685">
          <cell r="B685" t="str">
            <v>AC0058</v>
          </cell>
          <cell r="C685" t="str">
            <v>ALLIED CONSULTANTS</v>
          </cell>
          <cell r="E685">
            <v>689</v>
          </cell>
        </row>
        <row r="686">
          <cell r="B686" t="str">
            <v>AC0060+</v>
          </cell>
          <cell r="C686" t="str">
            <v>ASCENT CONSULTANCY SERVICES</v>
          </cell>
          <cell r="D686">
            <v>10788</v>
          </cell>
          <cell r="E686">
            <v>10788</v>
          </cell>
        </row>
        <row r="687">
          <cell r="B687" t="str">
            <v>AC0061</v>
          </cell>
          <cell r="C687" t="str">
            <v>AARAMBH CONSULTANTS (P) LTD</v>
          </cell>
          <cell r="E687">
            <v>8941</v>
          </cell>
        </row>
        <row r="688">
          <cell r="B688" t="str">
            <v>AD0001</v>
          </cell>
          <cell r="C688" t="str">
            <v>ANURUP DESIGNS PVT LTD</v>
          </cell>
          <cell r="E688">
            <v>-56998</v>
          </cell>
        </row>
        <row r="689">
          <cell r="B689" t="str">
            <v>AD0028</v>
          </cell>
          <cell r="C689" t="str">
            <v>AD - X</v>
          </cell>
          <cell r="D689">
            <v>7036</v>
          </cell>
        </row>
        <row r="690">
          <cell r="B690" t="str">
            <v>AE0001</v>
          </cell>
          <cell r="C690" t="str">
            <v>ANUJ ELECTRICAL WORKS</v>
          </cell>
          <cell r="D690">
            <v>-46067</v>
          </cell>
          <cell r="E690">
            <v>-60715</v>
          </cell>
        </row>
        <row r="691">
          <cell r="B691" t="str">
            <v>AF0011</v>
          </cell>
          <cell r="C691" t="str">
            <v>Aswani Financial Services Pvt</v>
          </cell>
          <cell r="E691">
            <v>-9465</v>
          </cell>
        </row>
        <row r="692">
          <cell r="B692" t="str">
            <v>AF0012</v>
          </cell>
          <cell r="C692" t="str">
            <v>Aum Fincon</v>
          </cell>
          <cell r="E692">
            <v>-2228</v>
          </cell>
        </row>
        <row r="693">
          <cell r="B693" t="str">
            <v>AH0013</v>
          </cell>
          <cell r="C693" t="str">
            <v>ACE - HIGH DESIGNERS</v>
          </cell>
          <cell r="E693">
            <v>-5355</v>
          </cell>
        </row>
        <row r="694">
          <cell r="B694" t="str">
            <v>AI0009</v>
          </cell>
          <cell r="C694" t="str">
            <v>APNA INSURANCE SERVICES</v>
          </cell>
          <cell r="E694">
            <v>2891</v>
          </cell>
        </row>
        <row r="695">
          <cell r="B695" t="str">
            <v>AI0019</v>
          </cell>
          <cell r="C695" t="str">
            <v>ARAMEX INDIA PVT LTD</v>
          </cell>
          <cell r="E695">
            <v>214</v>
          </cell>
        </row>
        <row r="696">
          <cell r="B696" t="str">
            <v>AK0024</v>
          </cell>
          <cell r="C696" t="str">
            <v>ATONU KASHYAP</v>
          </cell>
          <cell r="E696">
            <v>153</v>
          </cell>
        </row>
        <row r="697">
          <cell r="B697" t="str">
            <v>AM0006</v>
          </cell>
          <cell r="C697" t="str">
            <v>A M BHATKAL FINANCIAL SERVICES</v>
          </cell>
          <cell r="E697">
            <v>-587761</v>
          </cell>
        </row>
        <row r="698">
          <cell r="B698" t="str">
            <v>AM0018</v>
          </cell>
          <cell r="C698" t="str">
            <v>A &amp; M INSURANCE BROKERS PVT. L</v>
          </cell>
          <cell r="E698">
            <v>-1779</v>
          </cell>
        </row>
        <row r="699">
          <cell r="B699" t="str">
            <v>AM0033</v>
          </cell>
          <cell r="C699" t="str">
            <v>ARVIND MEDICARE PVT. LTD.</v>
          </cell>
          <cell r="E699">
            <v>-943</v>
          </cell>
        </row>
        <row r="700">
          <cell r="B700" t="str">
            <v>AO0003</v>
          </cell>
          <cell r="C700" t="str">
            <v>ACCOUNTS OFFICER (CASH) RAJKOT</v>
          </cell>
          <cell r="E700">
            <v>-798</v>
          </cell>
        </row>
        <row r="701">
          <cell r="B701" t="str">
            <v>AO0031</v>
          </cell>
          <cell r="C701" t="str">
            <v>AO CASH, OFFICE OF GMTD,KARNAL</v>
          </cell>
          <cell r="D701">
            <v>10</v>
          </cell>
          <cell r="E701">
            <v>10</v>
          </cell>
        </row>
        <row r="702">
          <cell r="B702" t="str">
            <v>AO0034</v>
          </cell>
          <cell r="C702" t="str">
            <v>ACCOUNTS OFFICER, BSNL SHILLON</v>
          </cell>
          <cell r="D702">
            <v>10105</v>
          </cell>
        </row>
        <row r="703">
          <cell r="B703" t="str">
            <v>AO0051</v>
          </cell>
          <cell r="C703" t="str">
            <v>A.O.(CASH) BSNL/GMTD MORADABAD</v>
          </cell>
          <cell r="D703">
            <v>11230</v>
          </cell>
        </row>
        <row r="704">
          <cell r="B704" t="str">
            <v>AR0002</v>
          </cell>
          <cell r="C704" t="str">
            <v>ANTAEUS RENT A CAR PVT. LTD.</v>
          </cell>
          <cell r="D704">
            <v>1873</v>
          </cell>
        </row>
        <row r="705">
          <cell r="B705" t="str">
            <v>AR0012</v>
          </cell>
          <cell r="C705" t="str">
            <v>ATWALS REAL ESTATE PVT. LTD.</v>
          </cell>
          <cell r="D705">
            <v>852</v>
          </cell>
        </row>
        <row r="706">
          <cell r="B706" t="str">
            <v>AR0013</v>
          </cell>
          <cell r="C706" t="str">
            <v>A.R. ELECTRICALS</v>
          </cell>
          <cell r="D706">
            <v>-411579</v>
          </cell>
          <cell r="E706">
            <v>-435728</v>
          </cell>
        </row>
        <row r="707">
          <cell r="B707" t="str">
            <v>AS0055</v>
          </cell>
          <cell r="C707" t="str">
            <v>ASCON SALES &amp; SERVICES P. LTD.</v>
          </cell>
          <cell r="E707">
            <v>-11389</v>
          </cell>
        </row>
        <row r="708">
          <cell r="B708" t="str">
            <v>AW0004</v>
          </cell>
          <cell r="C708" t="str">
            <v>AUTOMATED WORKFLOW P LTD.</v>
          </cell>
          <cell r="D708">
            <v>673924</v>
          </cell>
          <cell r="E708">
            <v>-1579000</v>
          </cell>
        </row>
        <row r="709">
          <cell r="B709" t="str">
            <v>BA0002</v>
          </cell>
          <cell r="C709" t="str">
            <v>BAJAJ ALLIANZ GENERAL INS.CO</v>
          </cell>
          <cell r="D709">
            <v>52115</v>
          </cell>
        </row>
        <row r="710">
          <cell r="B710" t="str">
            <v>BA0014</v>
          </cell>
          <cell r="C710" t="str">
            <v>B.S.C. ADVERTISING &amp; MKTG PVT</v>
          </cell>
          <cell r="E710">
            <v>-14506</v>
          </cell>
        </row>
        <row r="711">
          <cell r="B711" t="str">
            <v>BA0023</v>
          </cell>
          <cell r="C711" t="str">
            <v>BRIJ AGENCY</v>
          </cell>
          <cell r="E711">
            <v>-929</v>
          </cell>
        </row>
        <row r="712">
          <cell r="B712" t="str">
            <v>BC0019</v>
          </cell>
          <cell r="C712" t="str">
            <v>BFC CAPITAL PRIVATE LIMITED</v>
          </cell>
          <cell r="D712">
            <v>4780</v>
          </cell>
        </row>
        <row r="713">
          <cell r="B713" t="str">
            <v>BC0031</v>
          </cell>
          <cell r="C713" t="str">
            <v>BSA CITI COURIERS PVT. LTD.</v>
          </cell>
          <cell r="D713">
            <v>9687</v>
          </cell>
        </row>
        <row r="714">
          <cell r="B714" t="str">
            <v>BD0001</v>
          </cell>
          <cell r="C714" t="str">
            <v>BLUE DART EXPRESS LTD.</v>
          </cell>
          <cell r="D714">
            <v>9106</v>
          </cell>
        </row>
        <row r="715">
          <cell r="B715" t="str">
            <v>BF0005</v>
          </cell>
          <cell r="C715" t="str">
            <v>Balaji Financial Services</v>
          </cell>
          <cell r="E715">
            <v>-769</v>
          </cell>
        </row>
        <row r="716">
          <cell r="B716" t="str">
            <v>BI0008</v>
          </cell>
          <cell r="C716" t="str">
            <v>BISLERI INTERNATIONAL PVT LTD</v>
          </cell>
          <cell r="D716">
            <v>5117</v>
          </cell>
        </row>
        <row r="717">
          <cell r="B717" t="str">
            <v>BI0015</v>
          </cell>
          <cell r="C717" t="str">
            <v>BOMBAY INTELLIGENCE SECURITY</v>
          </cell>
          <cell r="D717">
            <v>60121</v>
          </cell>
        </row>
        <row r="718">
          <cell r="B718" t="str">
            <v>BK0007</v>
          </cell>
          <cell r="C718" t="str">
            <v>BIREN T KANSARA</v>
          </cell>
          <cell r="E718">
            <v>-12871</v>
          </cell>
        </row>
        <row r="719">
          <cell r="B719" t="str">
            <v>BM0005</v>
          </cell>
          <cell r="C719" t="str">
            <v>BIRLA MANAGEMENT CENTRE SERVIC</v>
          </cell>
          <cell r="E719">
            <v>-7984</v>
          </cell>
        </row>
        <row r="720">
          <cell r="B720" t="str">
            <v>BMF000</v>
          </cell>
          <cell r="C720" t="str">
            <v>BIRLA MUTUAL FUND - 30%</v>
          </cell>
          <cell r="D720">
            <v>405722.42</v>
          </cell>
          <cell r="E720">
            <v>-1202376.58</v>
          </cell>
        </row>
        <row r="721">
          <cell r="B721" t="str">
            <v>BS0001</v>
          </cell>
          <cell r="C721" t="str">
            <v>BANSI S MEHTA &amp; CO</v>
          </cell>
          <cell r="E721">
            <v>-143023</v>
          </cell>
        </row>
        <row r="722">
          <cell r="B722" t="str">
            <v>BS0003</v>
          </cell>
          <cell r="C722" t="str">
            <v>BLUE STAR LTD.</v>
          </cell>
          <cell r="D722">
            <v>-590054</v>
          </cell>
          <cell r="E722">
            <v>-590054</v>
          </cell>
        </row>
        <row r="723">
          <cell r="B723" t="str">
            <v>BS0005</v>
          </cell>
          <cell r="C723" t="str">
            <v>BSDL INS.ADVISORY SERVICES LTD</v>
          </cell>
          <cell r="E723">
            <v>237595</v>
          </cell>
        </row>
        <row r="724">
          <cell r="B724" t="str">
            <v>BSDL00</v>
          </cell>
          <cell r="C724" t="str">
            <v>BSL DISTRIBUTION - 20%</v>
          </cell>
          <cell r="E724">
            <v>-2952</v>
          </cell>
        </row>
        <row r="725">
          <cell r="B725" t="str">
            <v>CA0003</v>
          </cell>
          <cell r="C725" t="str">
            <v>CARRIER AIR CON</v>
          </cell>
          <cell r="D725">
            <v>-5654</v>
          </cell>
          <cell r="E725">
            <v>-5654</v>
          </cell>
        </row>
        <row r="726">
          <cell r="B726" t="str">
            <v>CA0008</v>
          </cell>
          <cell r="C726" t="str">
            <v>CAREER AVENUES (I) PVT LTD.</v>
          </cell>
          <cell r="D726">
            <v>21348</v>
          </cell>
          <cell r="E726">
            <v>-21188</v>
          </cell>
        </row>
        <row r="727">
          <cell r="B727" t="str">
            <v>CA0017</v>
          </cell>
          <cell r="C727" t="str">
            <v>CACTUS</v>
          </cell>
          <cell r="D727">
            <v>483</v>
          </cell>
        </row>
        <row r="728">
          <cell r="B728" t="str">
            <v>CD0009</v>
          </cell>
          <cell r="C728" t="str">
            <v>CHAMPA DEVI</v>
          </cell>
          <cell r="D728">
            <v>898</v>
          </cell>
        </row>
        <row r="729">
          <cell r="B729" t="str">
            <v>CF0005</v>
          </cell>
          <cell r="C729" t="str">
            <v>CAPITAL FINACIAL SERVICES</v>
          </cell>
          <cell r="E729">
            <v>-12393</v>
          </cell>
        </row>
        <row r="730">
          <cell r="B730" t="str">
            <v>CI0004</v>
          </cell>
          <cell r="C730" t="str">
            <v>CITADEL INTERIORS PVT.LTD.</v>
          </cell>
          <cell r="D730">
            <v>-129842</v>
          </cell>
          <cell r="E730">
            <v>-129842</v>
          </cell>
        </row>
        <row r="731">
          <cell r="B731" t="str">
            <v>CI0024</v>
          </cell>
          <cell r="C731" t="str">
            <v>CATAPULT INFO SOLUTIONS PVT LT</v>
          </cell>
          <cell r="D731">
            <v>10560</v>
          </cell>
        </row>
        <row r="732">
          <cell r="B732" t="str">
            <v>CI0025</v>
          </cell>
          <cell r="C732" t="str">
            <v>CITI BANK, N.A. U.A.E.</v>
          </cell>
          <cell r="E732">
            <v>-903831</v>
          </cell>
        </row>
        <row r="733">
          <cell r="B733" t="str">
            <v>CI0032</v>
          </cell>
          <cell r="C733" t="str">
            <v>CMS Insurance Brokers Pvt Ltd.</v>
          </cell>
          <cell r="E733">
            <v>-5743</v>
          </cell>
        </row>
        <row r="734">
          <cell r="B734" t="str">
            <v>CM0010</v>
          </cell>
          <cell r="C734" t="str">
            <v>CHOLAMANDLAM MS GEN INSURANCE</v>
          </cell>
          <cell r="D734">
            <v>21406</v>
          </cell>
        </row>
        <row r="735">
          <cell r="B735" t="str">
            <v>CPPP01</v>
          </cell>
          <cell r="C735" t="str">
            <v>Counter Party Payable-PH</v>
          </cell>
          <cell r="D735">
            <v>192764434.72</v>
          </cell>
          <cell r="E735">
            <v>-242238888.97</v>
          </cell>
        </row>
        <row r="736">
          <cell r="B736" t="str">
            <v>CPPP03</v>
          </cell>
          <cell r="C736" t="str">
            <v>Counter Party Payable-Pension</v>
          </cell>
          <cell r="D736">
            <v>-2117385.3199999998</v>
          </cell>
          <cell r="E736">
            <v>-4034246.28</v>
          </cell>
        </row>
        <row r="737">
          <cell r="B737" t="str">
            <v>CPPS01</v>
          </cell>
          <cell r="C737" t="str">
            <v>Counter Party Receivable-PH</v>
          </cell>
          <cell r="D737">
            <v>-511882522.11000001</v>
          </cell>
          <cell r="E737">
            <v>157417233.91999999</v>
          </cell>
        </row>
        <row r="738">
          <cell r="B738" t="str">
            <v>CPPS03</v>
          </cell>
          <cell r="C738" t="str">
            <v>Counter Party Receivable- Pens</v>
          </cell>
          <cell r="D738">
            <v>-9215145.0600000005</v>
          </cell>
          <cell r="E738">
            <v>512210.85</v>
          </cell>
        </row>
        <row r="739">
          <cell r="B739" t="str">
            <v>CR0003</v>
          </cell>
          <cell r="C739" t="str">
            <v>CHANDER RAMCHANDANI CONSULTING</v>
          </cell>
          <cell r="E739">
            <v>-41831</v>
          </cell>
        </row>
        <row r="740">
          <cell r="B740" t="str">
            <v>CR0014</v>
          </cell>
          <cell r="C740" t="str">
            <v>Corporate Risks India Pvt. Ltd</v>
          </cell>
          <cell r="E740">
            <v>-6581</v>
          </cell>
        </row>
        <row r="741">
          <cell r="B741" t="str">
            <v>CS0019</v>
          </cell>
          <cell r="C741" t="str">
            <v>CONTINENTAL SURAKSHA INSURANCE</v>
          </cell>
          <cell r="E741">
            <v>-5096</v>
          </cell>
        </row>
        <row r="742">
          <cell r="B742" t="str">
            <v>CT0004</v>
          </cell>
          <cell r="C742" t="str">
            <v>CIRRUS TRAVELS PVT. LTD.</v>
          </cell>
          <cell r="D742">
            <v>35144</v>
          </cell>
          <cell r="E742">
            <v>35144</v>
          </cell>
        </row>
        <row r="743">
          <cell r="B743" t="str">
            <v>CW0005</v>
          </cell>
          <cell r="C743" t="str">
            <v>CARLSON WAGONLIT TRAVEL</v>
          </cell>
          <cell r="D743">
            <v>-56771</v>
          </cell>
          <cell r="E743">
            <v>-56771</v>
          </cell>
        </row>
        <row r="744">
          <cell r="B744" t="str">
            <v>DB0002</v>
          </cell>
          <cell r="C744" t="str">
            <v>DEUTSCHE BANK AG</v>
          </cell>
          <cell r="E744">
            <v>3931.83</v>
          </cell>
        </row>
        <row r="745">
          <cell r="B745" t="str">
            <v>DC0002</v>
          </cell>
          <cell r="C745" t="str">
            <v>DEVELOPMENT CREDIT BANK LTD.</v>
          </cell>
          <cell r="D745">
            <v>449578</v>
          </cell>
          <cell r="E745">
            <v>-175573.97</v>
          </cell>
        </row>
        <row r="746">
          <cell r="B746" t="str">
            <v>DH0002</v>
          </cell>
          <cell r="C746" t="str">
            <v>DELOITTE HASKINS &amp; SELLS</v>
          </cell>
          <cell r="E746">
            <v>-105943</v>
          </cell>
        </row>
        <row r="747">
          <cell r="B747" t="str">
            <v>DI0007</v>
          </cell>
          <cell r="C747" t="str">
            <v>DEV INTERIORS</v>
          </cell>
          <cell r="E747">
            <v>-3646</v>
          </cell>
        </row>
        <row r="748">
          <cell r="B748" t="str">
            <v>DI0009</v>
          </cell>
          <cell r="C748" t="str">
            <v>DSP Insurance Brokers Pvt. Ltd</v>
          </cell>
          <cell r="E748">
            <v>-1161</v>
          </cell>
        </row>
        <row r="749">
          <cell r="B749" t="str">
            <v>DI0010</v>
          </cell>
          <cell r="C749" t="str">
            <v>DURIAN INDUSTRIES LTD</v>
          </cell>
          <cell r="D749">
            <v>-258417.05</v>
          </cell>
          <cell r="E749">
            <v>-1102195</v>
          </cell>
        </row>
        <row r="750">
          <cell r="B750" t="str">
            <v>DS0001</v>
          </cell>
          <cell r="C750" t="str">
            <v>D'SIGNS</v>
          </cell>
          <cell r="D750">
            <v>-142684</v>
          </cell>
          <cell r="E750">
            <v>-142684</v>
          </cell>
        </row>
        <row r="751">
          <cell r="B751" t="str">
            <v>DT0016</v>
          </cell>
          <cell r="C751" t="str">
            <v>DTDC COURIER &amp; CARGO -CHENNAI</v>
          </cell>
          <cell r="E751">
            <v>-12167</v>
          </cell>
        </row>
        <row r="752">
          <cell r="B752" t="str">
            <v>EC0009</v>
          </cell>
          <cell r="C752" t="str">
            <v>EXCEL CONSULTANCY SERVICES</v>
          </cell>
          <cell r="D752">
            <v>21576</v>
          </cell>
        </row>
        <row r="753">
          <cell r="B753" t="str">
            <v>ED0006</v>
          </cell>
          <cell r="C753" t="str">
            <v>EDS CANADA INC.</v>
          </cell>
          <cell r="E753">
            <v>-310408</v>
          </cell>
        </row>
        <row r="754">
          <cell r="B754" t="str">
            <v>EF0001</v>
          </cell>
          <cell r="C754" t="str">
            <v>EUREKA FORBES LTD.</v>
          </cell>
          <cell r="D754">
            <v>-77425</v>
          </cell>
          <cell r="E754">
            <v>-77425</v>
          </cell>
        </row>
        <row r="755">
          <cell r="B755" t="str">
            <v>EI0006</v>
          </cell>
          <cell r="C755" t="str">
            <v>EDELWEISS INSURANCE BROKERS LT</v>
          </cell>
          <cell r="E755">
            <v>-714</v>
          </cell>
        </row>
        <row r="756">
          <cell r="B756" t="str">
            <v>EI0007</v>
          </cell>
          <cell r="C756" t="str">
            <v>EXCELLENT INSURANCE BROKING SE</v>
          </cell>
          <cell r="E756">
            <v>-951</v>
          </cell>
        </row>
        <row r="757">
          <cell r="B757" t="str">
            <v>FF0001</v>
          </cell>
          <cell r="C757" t="str">
            <v>FIRST FLIGHT COURIERS LIMITED</v>
          </cell>
          <cell r="D757">
            <v>673</v>
          </cell>
        </row>
        <row r="758">
          <cell r="B758" t="str">
            <v>FI0010</v>
          </cell>
          <cell r="C758" t="str">
            <v>Fouress Insurance Services (P)</v>
          </cell>
          <cell r="E758">
            <v>-5142</v>
          </cell>
        </row>
        <row r="759">
          <cell r="B759" t="str">
            <v>FS0007</v>
          </cell>
          <cell r="C759" t="str">
            <v>FEDERAL SECURITY PVT LTD</v>
          </cell>
          <cell r="D759">
            <v>20260</v>
          </cell>
        </row>
        <row r="760">
          <cell r="B760" t="str">
            <v>GB0001</v>
          </cell>
          <cell r="C760" t="str">
            <v>GODREJ &amp; BOYCE MFG.CO.</v>
          </cell>
          <cell r="D760">
            <v>-4573596</v>
          </cell>
          <cell r="E760">
            <v>-4573596</v>
          </cell>
        </row>
        <row r="761">
          <cell r="B761" t="str">
            <v>GC0015</v>
          </cell>
          <cell r="C761" t="str">
            <v>GROWTH CONSULTANTS</v>
          </cell>
          <cell r="D761">
            <v>44408</v>
          </cell>
        </row>
        <row r="762">
          <cell r="B762" t="str">
            <v>GC0033</v>
          </cell>
          <cell r="C762" t="str">
            <v>GOLD CABS</v>
          </cell>
          <cell r="D762">
            <v>-26</v>
          </cell>
        </row>
        <row r="763">
          <cell r="B763" t="str">
            <v>GI0009</v>
          </cell>
          <cell r="C763" t="str">
            <v>GRASIM INDUSTRIES LTD.</v>
          </cell>
          <cell r="E763">
            <v>20907.2</v>
          </cell>
        </row>
        <row r="764">
          <cell r="B764" t="str">
            <v>GM0010</v>
          </cell>
          <cell r="C764" t="str">
            <v>G M REJOYZ</v>
          </cell>
          <cell r="E764">
            <v>-7313</v>
          </cell>
        </row>
        <row r="765">
          <cell r="B765" t="str">
            <v>GP0018</v>
          </cell>
          <cell r="C765" t="str">
            <v>GAUTAMA PLACEMENTS</v>
          </cell>
          <cell r="D765">
            <v>3400</v>
          </cell>
          <cell r="E765">
            <v>3400</v>
          </cell>
        </row>
        <row r="766">
          <cell r="B766" t="str">
            <v>GR0003</v>
          </cell>
          <cell r="C766" t="str">
            <v>GUARDIAN RISK ADVISORS</v>
          </cell>
          <cell r="E766">
            <v>-7863</v>
          </cell>
        </row>
        <row r="767">
          <cell r="B767" t="str">
            <v>GR0005</v>
          </cell>
          <cell r="C767" t="str">
            <v>GENERALRE PAYABLE</v>
          </cell>
          <cell r="D767">
            <v>-37094.46</v>
          </cell>
          <cell r="E767">
            <v>-10530340.82</v>
          </cell>
        </row>
        <row r="768">
          <cell r="B768" t="str">
            <v>GR0008</v>
          </cell>
          <cell r="C768" t="str">
            <v>Generalre - Receivable</v>
          </cell>
          <cell r="E768">
            <v>300000</v>
          </cell>
        </row>
        <row r="769">
          <cell r="B769" t="str">
            <v>HA0015</v>
          </cell>
          <cell r="C769" t="str">
            <v>HOTEL AMAR VILAS</v>
          </cell>
          <cell r="D769">
            <v>30</v>
          </cell>
          <cell r="E769">
            <v>30</v>
          </cell>
        </row>
        <row r="770">
          <cell r="B770" t="str">
            <v>HA0034</v>
          </cell>
          <cell r="C770" t="str">
            <v>HOTEL ANANTH RESIDENCY</v>
          </cell>
          <cell r="D770">
            <v>79809</v>
          </cell>
        </row>
        <row r="771">
          <cell r="B771" t="str">
            <v>HC0001</v>
          </cell>
          <cell r="C771" t="str">
            <v>HCL INFOSYSTEMS LTD.</v>
          </cell>
          <cell r="D771">
            <v>-9204618</v>
          </cell>
          <cell r="E771">
            <v>-9855119</v>
          </cell>
        </row>
        <row r="772">
          <cell r="B772" t="str">
            <v>HC0014</v>
          </cell>
          <cell r="C772" t="str">
            <v>HCL INFINET LTD.</v>
          </cell>
          <cell r="E772">
            <v>-4061</v>
          </cell>
        </row>
        <row r="773">
          <cell r="B773" t="str">
            <v>HF0008</v>
          </cell>
          <cell r="C773" t="str">
            <v>Heritage Finance &amp; Trust (Indi</v>
          </cell>
          <cell r="E773">
            <v>-27852</v>
          </cell>
        </row>
        <row r="774">
          <cell r="B774" t="str">
            <v>HF0009</v>
          </cell>
          <cell r="C774" t="str">
            <v>Hornbill Finance Limited</v>
          </cell>
          <cell r="E774">
            <v>-8247</v>
          </cell>
        </row>
        <row r="775">
          <cell r="B775" t="str">
            <v>HI0004</v>
          </cell>
          <cell r="C775" t="str">
            <v>HASHAN INVTS. &amp; FIN. SOLUTIONS</v>
          </cell>
          <cell r="E775">
            <v>16213</v>
          </cell>
        </row>
        <row r="776">
          <cell r="B776" t="str">
            <v>HI0019</v>
          </cell>
          <cell r="C776" t="str">
            <v>Havmore Insurance Brokers P Lt</v>
          </cell>
          <cell r="E776">
            <v>-3647</v>
          </cell>
        </row>
        <row r="777">
          <cell r="B777" t="str">
            <v>HK0021</v>
          </cell>
          <cell r="C777" t="str">
            <v>HINA B. KANSARA</v>
          </cell>
          <cell r="E777">
            <v>-12871</v>
          </cell>
        </row>
        <row r="778">
          <cell r="B778" t="str">
            <v>HM0001</v>
          </cell>
          <cell r="C778" t="str">
            <v>HUTCHISON MAX PAGING PVT. LTD.</v>
          </cell>
          <cell r="D778">
            <v>-29990</v>
          </cell>
          <cell r="E778">
            <v>-29990</v>
          </cell>
        </row>
        <row r="779">
          <cell r="B779" t="str">
            <v>HM0003</v>
          </cell>
          <cell r="C779" t="str">
            <v>H M TRUST</v>
          </cell>
          <cell r="D779">
            <v>160512</v>
          </cell>
        </row>
        <row r="780">
          <cell r="B780" t="str">
            <v>HN0001</v>
          </cell>
          <cell r="C780" t="str">
            <v>HNS INDIA</v>
          </cell>
          <cell r="E780">
            <v>-162307</v>
          </cell>
        </row>
        <row r="781">
          <cell r="B781" t="str">
            <v>HS0047</v>
          </cell>
          <cell r="C781" t="str">
            <v>HETAL SHAH</v>
          </cell>
          <cell r="D781">
            <v>57</v>
          </cell>
          <cell r="E781">
            <v>57</v>
          </cell>
        </row>
        <row r="782">
          <cell r="B782" t="str">
            <v>HS0052</v>
          </cell>
          <cell r="C782" t="str">
            <v>HOTEL SOUTHSON PVT . LTD.</v>
          </cell>
          <cell r="D782">
            <v>16998</v>
          </cell>
        </row>
        <row r="783">
          <cell r="B783" t="str">
            <v>IB0005</v>
          </cell>
          <cell r="C783" t="str">
            <v>IDBI BANK</v>
          </cell>
          <cell r="E783">
            <v>-28194</v>
          </cell>
        </row>
        <row r="784">
          <cell r="B784" t="str">
            <v>IC0026</v>
          </cell>
          <cell r="C784" t="str">
            <v>IdeaCellular Ltd Related Party</v>
          </cell>
          <cell r="E784">
            <v>-127306</v>
          </cell>
        </row>
        <row r="785">
          <cell r="B785" t="str">
            <v>IG0001</v>
          </cell>
          <cell r="C785" t="str">
            <v>INDO GULF CORPN LTD.</v>
          </cell>
          <cell r="E785">
            <v>1607618.35</v>
          </cell>
        </row>
        <row r="786">
          <cell r="B786" t="str">
            <v>IG0002</v>
          </cell>
          <cell r="C786" t="str">
            <v>IMPACT GRAPHICS</v>
          </cell>
          <cell r="D786">
            <v>615</v>
          </cell>
        </row>
        <row r="787">
          <cell r="B787" t="str">
            <v>II0011</v>
          </cell>
          <cell r="C787" t="str">
            <v>IGNITIONS INDIA</v>
          </cell>
          <cell r="E787">
            <v>1144</v>
          </cell>
        </row>
        <row r="788">
          <cell r="B788" t="str">
            <v>IL0004</v>
          </cell>
          <cell r="C788" t="str">
            <v>IL&amp;FS INVESTSMART LTD</v>
          </cell>
          <cell r="E788">
            <v>-83897</v>
          </cell>
        </row>
        <row r="789">
          <cell r="B789" t="str">
            <v>IL0005</v>
          </cell>
          <cell r="C789" t="str">
            <v>3i INFOTECH LIMITED</v>
          </cell>
          <cell r="E789">
            <v>-85894</v>
          </cell>
        </row>
        <row r="790">
          <cell r="B790" t="str">
            <v>IM0014</v>
          </cell>
          <cell r="C790" t="str">
            <v>INSURANCE MANAGEMENT CO I P LT</v>
          </cell>
          <cell r="E790">
            <v>-2339</v>
          </cell>
        </row>
        <row r="791">
          <cell r="B791" t="str">
            <v>IM0019</v>
          </cell>
          <cell r="C791" t="str">
            <v>INDIAN MERCHANTILE CO - OP BK</v>
          </cell>
          <cell r="D791">
            <v>2</v>
          </cell>
        </row>
        <row r="792">
          <cell r="B792" t="str">
            <v>IM0020</v>
          </cell>
          <cell r="C792" t="str">
            <v>IMPRESSIONS(FA)</v>
          </cell>
          <cell r="E792">
            <v>3084</v>
          </cell>
        </row>
        <row r="793">
          <cell r="B793" t="str">
            <v>IN0011</v>
          </cell>
          <cell r="C793" t="str">
            <v>INTUITION</v>
          </cell>
          <cell r="D793">
            <v>-470670</v>
          </cell>
          <cell r="E793">
            <v>-470670</v>
          </cell>
        </row>
        <row r="794">
          <cell r="B794" t="str">
            <v>IR0001</v>
          </cell>
          <cell r="C794" t="str">
            <v>INDIAN RAYON &amp; INDUSTRIES LTD.</v>
          </cell>
          <cell r="E794">
            <v>22389.200000000001</v>
          </cell>
        </row>
        <row r="795">
          <cell r="B795" t="str">
            <v>IR0006</v>
          </cell>
          <cell r="C795" t="str">
            <v>INTEGRATED RISK INSURANCE BROK</v>
          </cell>
          <cell r="E795">
            <v>-5026</v>
          </cell>
        </row>
        <row r="796">
          <cell r="B796" t="str">
            <v>IS0016</v>
          </cell>
          <cell r="C796" t="str">
            <v>INDERJIT SINGH PURI</v>
          </cell>
          <cell r="E796">
            <v>-14750</v>
          </cell>
        </row>
        <row r="797">
          <cell r="B797" t="str">
            <v>JA0014</v>
          </cell>
          <cell r="C797" t="str">
            <v>JAI AMBE ADVERTISING</v>
          </cell>
          <cell r="D797">
            <v>5531</v>
          </cell>
        </row>
        <row r="798">
          <cell r="B798" t="str">
            <v>JB0009</v>
          </cell>
          <cell r="C798" t="str">
            <v>J B BODA INSURANCE BROKERS PVT</v>
          </cell>
          <cell r="E798">
            <v>-4355</v>
          </cell>
        </row>
        <row r="799">
          <cell r="B799" t="str">
            <v>JC0001</v>
          </cell>
          <cell r="C799" t="str">
            <v>JEET COMMUNICATION</v>
          </cell>
          <cell r="D799">
            <v>-7</v>
          </cell>
        </row>
        <row r="800">
          <cell r="B800" t="str">
            <v>JG0005</v>
          </cell>
          <cell r="C800" t="str">
            <v>JIVANDEEP GRAPHICS</v>
          </cell>
          <cell r="D800">
            <v>21755</v>
          </cell>
        </row>
        <row r="801">
          <cell r="B801" t="str">
            <v>JH0002</v>
          </cell>
          <cell r="C801" t="str">
            <v>JEET HOUSEKEEPING SERVICES PVT</v>
          </cell>
          <cell r="D801">
            <v>0.65</v>
          </cell>
          <cell r="E801">
            <v>0.65</v>
          </cell>
        </row>
        <row r="802">
          <cell r="B802" t="str">
            <v>JI0004</v>
          </cell>
          <cell r="C802" t="str">
            <v>JAI INSURANCE BROKERS (P) LTD.</v>
          </cell>
          <cell r="E802">
            <v>-1700</v>
          </cell>
        </row>
        <row r="803">
          <cell r="B803" t="str">
            <v>JI0005</v>
          </cell>
          <cell r="C803" t="str">
            <v>JK INSURANCE &amp; RISK MANAGERS L</v>
          </cell>
          <cell r="D803">
            <v>3</v>
          </cell>
        </row>
        <row r="804">
          <cell r="B804" t="str">
            <v>JP0013</v>
          </cell>
          <cell r="C804" t="str">
            <v>JAGDISH PRASAD AGARWAL</v>
          </cell>
          <cell r="D804">
            <v>0.5</v>
          </cell>
        </row>
        <row r="805">
          <cell r="B805" t="str">
            <v>KF0006</v>
          </cell>
          <cell r="C805" t="str">
            <v>KRIPA FINANCIAL SERVICES</v>
          </cell>
          <cell r="E805">
            <v>-100446</v>
          </cell>
        </row>
        <row r="806">
          <cell r="B806" t="str">
            <v>KK0011</v>
          </cell>
          <cell r="C806" t="str">
            <v>KAMLESH KUMAR CHOUDHARY</v>
          </cell>
          <cell r="D806">
            <v>61</v>
          </cell>
          <cell r="E806">
            <v>61</v>
          </cell>
        </row>
        <row r="807">
          <cell r="B807" t="str">
            <v>KS0018</v>
          </cell>
          <cell r="C807" t="str">
            <v>KOYANI SHLPABEN NANDALAL</v>
          </cell>
          <cell r="D807">
            <v>551</v>
          </cell>
        </row>
        <row r="808">
          <cell r="B808" t="str">
            <v>L01029</v>
          </cell>
          <cell r="C808" t="str">
            <v>DR. JAIPRAKASH LALWANI</v>
          </cell>
          <cell r="D808">
            <v>-4848</v>
          </cell>
          <cell r="E808">
            <v>-4848</v>
          </cell>
        </row>
        <row r="809">
          <cell r="B809" t="str">
            <v>L01032</v>
          </cell>
          <cell r="C809" t="str">
            <v>METRO HOME HEALTH SERVICES PVT</v>
          </cell>
          <cell r="E809">
            <v>1255</v>
          </cell>
        </row>
        <row r="810">
          <cell r="B810" t="str">
            <v>L01079</v>
          </cell>
          <cell r="C810" t="str">
            <v>REGE HOSPITAL PVT LTD.</v>
          </cell>
          <cell r="E810">
            <v>4870</v>
          </cell>
        </row>
        <row r="811">
          <cell r="B811" t="str">
            <v>L04003</v>
          </cell>
          <cell r="C811" t="str">
            <v>UPPAL DIAGNOSTICS</v>
          </cell>
          <cell r="D811">
            <v>1200</v>
          </cell>
          <cell r="E811">
            <v>1200</v>
          </cell>
        </row>
        <row r="812">
          <cell r="B812" t="str">
            <v>L04015</v>
          </cell>
          <cell r="C812" t="str">
            <v>UMKAAL HOSPITAL AND</v>
          </cell>
          <cell r="E812">
            <v>136</v>
          </cell>
        </row>
        <row r="813">
          <cell r="B813" t="str">
            <v>L04022</v>
          </cell>
          <cell r="C813" t="str">
            <v>LIFELINE LABORATORY</v>
          </cell>
          <cell r="E813">
            <v>1493</v>
          </cell>
        </row>
        <row r="814">
          <cell r="B814" t="str">
            <v>L04036</v>
          </cell>
          <cell r="C814" t="str">
            <v>SUNEHARI EXPORTS LTD. (THE APO</v>
          </cell>
          <cell r="D814">
            <v>1650</v>
          </cell>
          <cell r="E814">
            <v>1650</v>
          </cell>
        </row>
        <row r="815">
          <cell r="B815" t="str">
            <v>L04050</v>
          </cell>
          <cell r="C815" t="str">
            <v>DR. (MRS.) PRAVEEN CHAWLA</v>
          </cell>
          <cell r="E815">
            <v>200</v>
          </cell>
        </row>
        <row r="816">
          <cell r="B816" t="str">
            <v>L05020</v>
          </cell>
          <cell r="C816" t="str">
            <v>MEDICLUE RESEARCH &amp; DIAGNOSTIC</v>
          </cell>
          <cell r="E816">
            <v>190</v>
          </cell>
        </row>
        <row r="817">
          <cell r="B817" t="str">
            <v>L08004</v>
          </cell>
          <cell r="C817" t="str">
            <v>CHHABRA DIAGNOSTIC</v>
          </cell>
          <cell r="E817">
            <v>898</v>
          </cell>
        </row>
        <row r="818">
          <cell r="B818" t="str">
            <v>L08010</v>
          </cell>
          <cell r="C818" t="str">
            <v>SODANI DIAGNOSTIC CLINIC</v>
          </cell>
          <cell r="E818">
            <v>1770</v>
          </cell>
        </row>
        <row r="819">
          <cell r="B819" t="str">
            <v>L09001</v>
          </cell>
          <cell r="C819" t="str">
            <v>DR. ROSHAN KASHYAP</v>
          </cell>
          <cell r="E819">
            <v>850</v>
          </cell>
        </row>
        <row r="820">
          <cell r="B820" t="str">
            <v>L14403</v>
          </cell>
          <cell r="C820" t="str">
            <v>UNIQUE PATHOLOGY</v>
          </cell>
          <cell r="E820">
            <v>3290</v>
          </cell>
        </row>
        <row r="821">
          <cell r="B821" t="str">
            <v>L15209</v>
          </cell>
          <cell r="C821" t="str">
            <v>DR ANJANA ASTHANA</v>
          </cell>
          <cell r="D821">
            <v>850</v>
          </cell>
          <cell r="E821">
            <v>850</v>
          </cell>
        </row>
        <row r="822">
          <cell r="B822" t="str">
            <v>L15501</v>
          </cell>
          <cell r="C822" t="str">
            <v>VIKRAM JANA SEVA TRUST</v>
          </cell>
          <cell r="E822">
            <v>850</v>
          </cell>
        </row>
        <row r="823">
          <cell r="B823" t="str">
            <v>L16303</v>
          </cell>
          <cell r="C823" t="str">
            <v>HUBLI DIAGNOSTICS</v>
          </cell>
          <cell r="E823">
            <v>101</v>
          </cell>
        </row>
        <row r="824">
          <cell r="B824" t="str">
            <v>L18301</v>
          </cell>
          <cell r="C824" t="str">
            <v>DR. P D VINAYAK</v>
          </cell>
          <cell r="D824">
            <v>200</v>
          </cell>
          <cell r="E824">
            <v>200</v>
          </cell>
        </row>
        <row r="825">
          <cell r="B825" t="str">
            <v>L21301</v>
          </cell>
          <cell r="C825" t="str">
            <v>VIJAYA MEDICAL CENTRE</v>
          </cell>
          <cell r="E825">
            <v>60</v>
          </cell>
        </row>
        <row r="826">
          <cell r="B826" t="str">
            <v>L23101</v>
          </cell>
          <cell r="C826" t="str">
            <v>DR. RAKESH MITTAL</v>
          </cell>
          <cell r="E826">
            <v>-1683</v>
          </cell>
        </row>
        <row r="827">
          <cell r="B827" t="str">
            <v>L23601</v>
          </cell>
          <cell r="C827" t="str">
            <v>SAINANI NURSING HOME</v>
          </cell>
          <cell r="D827">
            <v>1630</v>
          </cell>
          <cell r="E827">
            <v>1630</v>
          </cell>
        </row>
        <row r="828">
          <cell r="B828" t="str">
            <v>L24003</v>
          </cell>
          <cell r="C828" t="str">
            <v>DR.VIPUL DOSHI</v>
          </cell>
          <cell r="D828">
            <v>-758</v>
          </cell>
          <cell r="E828">
            <v>462</v>
          </cell>
        </row>
        <row r="829">
          <cell r="B829" t="str">
            <v>L25002</v>
          </cell>
          <cell r="C829" t="str">
            <v>MEDIVISION SCAN &amp; DIAGNOSTIC</v>
          </cell>
          <cell r="E829">
            <v>1220</v>
          </cell>
        </row>
        <row r="830">
          <cell r="B830" t="str">
            <v>L34001</v>
          </cell>
          <cell r="C830" t="str">
            <v>G KUPPUSWAMY NAIDU MEMORIAL HO</v>
          </cell>
          <cell r="D830">
            <v>-119</v>
          </cell>
        </row>
        <row r="831">
          <cell r="B831" t="str">
            <v>L34901</v>
          </cell>
          <cell r="C831" t="str">
            <v>DR. A SUMAN KUMAR</v>
          </cell>
          <cell r="E831">
            <v>920</v>
          </cell>
        </row>
        <row r="832">
          <cell r="B832" t="str">
            <v>L37004</v>
          </cell>
          <cell r="C832" t="str">
            <v>APOLLO SPECIALITY CLINIC</v>
          </cell>
          <cell r="D832">
            <v>-200</v>
          </cell>
        </row>
        <row r="833">
          <cell r="B833" t="str">
            <v>L40901</v>
          </cell>
          <cell r="C833" t="str">
            <v>DR BHAVNA KANJIBHAI PATEL</v>
          </cell>
          <cell r="E833">
            <v>850</v>
          </cell>
        </row>
        <row r="834">
          <cell r="B834" t="str">
            <v>L42002</v>
          </cell>
          <cell r="C834" t="str">
            <v>HERITAGE HOSPITALS LTD.</v>
          </cell>
          <cell r="E834">
            <v>477</v>
          </cell>
        </row>
        <row r="835">
          <cell r="B835" t="str">
            <v>L49301</v>
          </cell>
          <cell r="C835" t="str">
            <v>DR P N SINGH</v>
          </cell>
          <cell r="E835">
            <v>-873</v>
          </cell>
        </row>
        <row r="836">
          <cell r="B836" t="str">
            <v>L54302</v>
          </cell>
          <cell r="C836" t="str">
            <v>DR. MAHESH GHODKE</v>
          </cell>
          <cell r="E836">
            <v>30</v>
          </cell>
        </row>
        <row r="837">
          <cell r="B837" t="str">
            <v>L54802</v>
          </cell>
          <cell r="C837" t="str">
            <v>SHYAMAL KUMAR CHATTERJEE</v>
          </cell>
          <cell r="E837">
            <v>200</v>
          </cell>
        </row>
        <row r="838">
          <cell r="B838" t="str">
            <v>L59701</v>
          </cell>
          <cell r="C838" t="str">
            <v>DR SANJAY K SHAH</v>
          </cell>
          <cell r="E838">
            <v>370</v>
          </cell>
        </row>
        <row r="839">
          <cell r="B839" t="str">
            <v>L67001</v>
          </cell>
          <cell r="C839" t="str">
            <v>SILVER OAKS HOSPITAL</v>
          </cell>
          <cell r="D839">
            <v>-753</v>
          </cell>
          <cell r="E839">
            <v>97</v>
          </cell>
        </row>
        <row r="840">
          <cell r="B840" t="str">
            <v>L75003</v>
          </cell>
          <cell r="C840" t="str">
            <v>DR SANDIP MUKHERJEE</v>
          </cell>
          <cell r="D840">
            <v>-1554</v>
          </cell>
          <cell r="E840">
            <v>146</v>
          </cell>
        </row>
        <row r="841">
          <cell r="B841" t="str">
            <v>L79003</v>
          </cell>
          <cell r="C841" t="str">
            <v>DR ALKA HARNE</v>
          </cell>
          <cell r="E841">
            <v>850</v>
          </cell>
        </row>
        <row r="842">
          <cell r="B842" t="str">
            <v>L91001</v>
          </cell>
          <cell r="C842" t="str">
            <v>DR. VINOD JACOB</v>
          </cell>
          <cell r="E842">
            <v>850</v>
          </cell>
        </row>
        <row r="843">
          <cell r="B843" t="str">
            <v>L92003</v>
          </cell>
          <cell r="C843" t="str">
            <v>NATIONAL DIAGNOSTIC CENTRE</v>
          </cell>
          <cell r="D843">
            <v>850</v>
          </cell>
          <cell r="E843">
            <v>850</v>
          </cell>
        </row>
        <row r="844">
          <cell r="B844" t="str">
            <v>LC0012</v>
          </cell>
          <cell r="C844" t="str">
            <v>L.C.K.D. &amp; Associates</v>
          </cell>
          <cell r="E844">
            <v>-1211</v>
          </cell>
        </row>
        <row r="845">
          <cell r="B845" t="str">
            <v>LD0002</v>
          </cell>
          <cell r="C845" t="str">
            <v>LDS INFOTECH PVT LTD</v>
          </cell>
          <cell r="E845">
            <v>-641</v>
          </cell>
        </row>
        <row r="846">
          <cell r="B846" t="str">
            <v>LG0002</v>
          </cell>
          <cell r="C846" t="str">
            <v>L &amp; G INSURANCE BROKERS LTD.</v>
          </cell>
          <cell r="D846">
            <v>38088</v>
          </cell>
        </row>
        <row r="847">
          <cell r="B847" t="str">
            <v>LH0007</v>
          </cell>
          <cell r="C847" t="str">
            <v>Lifestyle Handicrafts Pvt Ltd</v>
          </cell>
          <cell r="E847">
            <v>-1401</v>
          </cell>
        </row>
        <row r="848">
          <cell r="B848" t="str">
            <v>LP0009</v>
          </cell>
          <cell r="C848" t="str">
            <v>LEADING PLACEMENT CONSULTANT</v>
          </cell>
          <cell r="D848">
            <v>-22603</v>
          </cell>
          <cell r="E848">
            <v>-22603</v>
          </cell>
        </row>
        <row r="849">
          <cell r="B849" t="str">
            <v>M01008</v>
          </cell>
          <cell r="C849" t="str">
            <v>RAVINDRA PRESSWALA</v>
          </cell>
          <cell r="E849">
            <v>13</v>
          </cell>
        </row>
        <row r="850">
          <cell r="B850" t="str">
            <v>M01030</v>
          </cell>
          <cell r="C850" t="str">
            <v>DR. R. MODI</v>
          </cell>
          <cell r="E850">
            <v>350</v>
          </cell>
        </row>
        <row r="851">
          <cell r="B851" t="str">
            <v>M01038</v>
          </cell>
          <cell r="C851" t="str">
            <v>DR. ANIL LUNIYA</v>
          </cell>
          <cell r="E851">
            <v>1950</v>
          </cell>
        </row>
        <row r="852">
          <cell r="B852" t="str">
            <v>M01045</v>
          </cell>
          <cell r="C852" t="str">
            <v>DR. UPASANI SUHAS .S.</v>
          </cell>
          <cell r="D852">
            <v>40</v>
          </cell>
          <cell r="E852">
            <v>40</v>
          </cell>
        </row>
        <row r="853">
          <cell r="B853" t="str">
            <v>M01069</v>
          </cell>
          <cell r="C853" t="str">
            <v>METRO HOME HEALTH SERVICES PVT</v>
          </cell>
          <cell r="D853">
            <v>350</v>
          </cell>
          <cell r="E853">
            <v>350</v>
          </cell>
        </row>
        <row r="854">
          <cell r="B854" t="str">
            <v>M01135</v>
          </cell>
          <cell r="C854" t="str">
            <v>DR. R R UPADHYAYA</v>
          </cell>
          <cell r="D854">
            <v>450</v>
          </cell>
          <cell r="E854">
            <v>1350</v>
          </cell>
        </row>
        <row r="855">
          <cell r="B855" t="str">
            <v>M01152</v>
          </cell>
          <cell r="C855" t="str">
            <v>Mithila Hospital Sahakar Diagn</v>
          </cell>
          <cell r="E855">
            <v>1150</v>
          </cell>
        </row>
        <row r="856">
          <cell r="B856" t="str">
            <v>M01153</v>
          </cell>
          <cell r="C856" t="str">
            <v>CENTRAL DIAGNOSTICS</v>
          </cell>
          <cell r="E856">
            <v>700</v>
          </cell>
        </row>
        <row r="857">
          <cell r="B857" t="str">
            <v>M02008</v>
          </cell>
          <cell r="C857" t="str">
            <v>CITI HOSPITAL</v>
          </cell>
          <cell r="E857">
            <v>400</v>
          </cell>
        </row>
        <row r="858">
          <cell r="B858" t="str">
            <v>M03017</v>
          </cell>
          <cell r="C858" t="str">
            <v>HOPE MEDICAL CENTRE</v>
          </cell>
          <cell r="D858">
            <v>-100</v>
          </cell>
        </row>
        <row r="859">
          <cell r="B859" t="str">
            <v>M04003</v>
          </cell>
          <cell r="C859" t="str">
            <v>DR. PINKY SHARMA</v>
          </cell>
          <cell r="D859">
            <v>450</v>
          </cell>
          <cell r="E859">
            <v>1350</v>
          </cell>
        </row>
        <row r="860">
          <cell r="B860" t="str">
            <v>M04037</v>
          </cell>
          <cell r="C860" t="str">
            <v>DR. ARPANA JAIN</v>
          </cell>
          <cell r="E860">
            <v>900</v>
          </cell>
        </row>
        <row r="861">
          <cell r="B861" t="str">
            <v>M04047</v>
          </cell>
          <cell r="C861" t="str">
            <v>UMKAAL HOSPITAL AND</v>
          </cell>
          <cell r="E861">
            <v>552</v>
          </cell>
        </row>
        <row r="862">
          <cell r="B862" t="str">
            <v>M04073</v>
          </cell>
          <cell r="C862" t="str">
            <v>SUNEHARI EXPORTS LTD. (THE APO</v>
          </cell>
          <cell r="D862">
            <v>950</v>
          </cell>
          <cell r="E862">
            <v>950</v>
          </cell>
        </row>
        <row r="863">
          <cell r="B863" t="str">
            <v>M05009</v>
          </cell>
          <cell r="C863" t="str">
            <v>PULSE DIAGNOSTICS PVT LTD</v>
          </cell>
          <cell r="E863">
            <v>23</v>
          </cell>
        </row>
        <row r="864">
          <cell r="B864" t="str">
            <v>M13016</v>
          </cell>
          <cell r="C864" t="str">
            <v>APEX HEALTH SERVICES</v>
          </cell>
          <cell r="D864">
            <v>400</v>
          </cell>
          <cell r="E864">
            <v>400</v>
          </cell>
        </row>
        <row r="865">
          <cell r="B865" t="str">
            <v>M14018</v>
          </cell>
          <cell r="C865" t="str">
            <v>DR. C R SINGH</v>
          </cell>
          <cell r="D865">
            <v>300</v>
          </cell>
          <cell r="E865">
            <v>300</v>
          </cell>
        </row>
        <row r="866">
          <cell r="B866" t="str">
            <v>M14057</v>
          </cell>
          <cell r="C866" t="str">
            <v>DR JAYSHREE D PATEL</v>
          </cell>
          <cell r="E866">
            <v>80</v>
          </cell>
        </row>
        <row r="867">
          <cell r="B867" t="str">
            <v>M14065</v>
          </cell>
          <cell r="C867" t="str">
            <v>DR NINA RAJYAGURU</v>
          </cell>
          <cell r="D867">
            <v>-165</v>
          </cell>
          <cell r="E867">
            <v>-165</v>
          </cell>
        </row>
        <row r="868">
          <cell r="B868" t="str">
            <v>M14076</v>
          </cell>
          <cell r="C868" t="str">
            <v>DR R J SHAH</v>
          </cell>
          <cell r="D868">
            <v>300</v>
          </cell>
          <cell r="E868">
            <v>300</v>
          </cell>
        </row>
        <row r="869">
          <cell r="B869" t="str">
            <v>M27701</v>
          </cell>
          <cell r="C869" t="str">
            <v>ICHALKARNAJI MEDICAL &amp; RESEARC</v>
          </cell>
          <cell r="D869">
            <v>-177</v>
          </cell>
          <cell r="E869">
            <v>380</v>
          </cell>
        </row>
        <row r="870">
          <cell r="B870" t="str">
            <v>M34001</v>
          </cell>
          <cell r="C870" t="str">
            <v>G KUPPUSWAMY NAIDU MEMORIAL HO</v>
          </cell>
          <cell r="D870">
            <v>-34</v>
          </cell>
        </row>
        <row r="871">
          <cell r="B871" t="str">
            <v>M42801</v>
          </cell>
          <cell r="C871" t="str">
            <v>DR. RAJNEESH GOYAL</v>
          </cell>
          <cell r="E871">
            <v>300</v>
          </cell>
        </row>
        <row r="872">
          <cell r="B872" t="str">
            <v>M49302</v>
          </cell>
          <cell r="C872" t="str">
            <v>DR KAMINI KUMARI</v>
          </cell>
          <cell r="E872">
            <v>-110</v>
          </cell>
        </row>
        <row r="873">
          <cell r="B873" t="str">
            <v>M49703</v>
          </cell>
          <cell r="C873" t="str">
            <v>MR ARVIND KUMAR SINHA</v>
          </cell>
          <cell r="E873">
            <v>400</v>
          </cell>
        </row>
        <row r="874">
          <cell r="B874" t="str">
            <v>M52007</v>
          </cell>
          <cell r="C874" t="str">
            <v>KILKARI HOSPITAL</v>
          </cell>
          <cell r="D874">
            <v>100</v>
          </cell>
          <cell r="E874">
            <v>100</v>
          </cell>
        </row>
        <row r="875">
          <cell r="B875" t="str">
            <v>M54302</v>
          </cell>
          <cell r="C875" t="str">
            <v>DR. MAHESH GHODKE</v>
          </cell>
          <cell r="E875">
            <v>1650</v>
          </cell>
        </row>
        <row r="876">
          <cell r="B876" t="str">
            <v>MA0014</v>
          </cell>
          <cell r="C876" t="str">
            <v>MACWELL</v>
          </cell>
          <cell r="E876">
            <v>-135044</v>
          </cell>
        </row>
        <row r="877">
          <cell r="B877" t="str">
            <v>ME0016</v>
          </cell>
          <cell r="C877" t="str">
            <v>MIEL e - Security Pvt Ltd</v>
          </cell>
          <cell r="E877">
            <v>-1</v>
          </cell>
        </row>
        <row r="878">
          <cell r="B878" t="str">
            <v>MF0005</v>
          </cell>
          <cell r="C878" t="str">
            <v>MANGALAM FINANCIAL SERVICES</v>
          </cell>
          <cell r="D878">
            <v>147</v>
          </cell>
        </row>
        <row r="879">
          <cell r="B879" t="str">
            <v>MF0011</v>
          </cell>
          <cell r="C879" t="str">
            <v>Magis Finsol</v>
          </cell>
          <cell r="E879">
            <v>-7534</v>
          </cell>
        </row>
        <row r="880">
          <cell r="B880" t="str">
            <v>MI0012</v>
          </cell>
          <cell r="C880" t="str">
            <v>MOHUR INSURANCE ADVISORY SERVI</v>
          </cell>
          <cell r="E880">
            <v>-4359</v>
          </cell>
        </row>
        <row r="881">
          <cell r="B881" t="str">
            <v>MI0017</v>
          </cell>
          <cell r="C881" t="str">
            <v>MATA INSURANCE ADVISORY &amp; BROK</v>
          </cell>
          <cell r="E881">
            <v>46803</v>
          </cell>
        </row>
        <row r="882">
          <cell r="B882" t="str">
            <v>MI0023</v>
          </cell>
          <cell r="C882" t="str">
            <v>Mahindra Insurance Brokers Ltd</v>
          </cell>
          <cell r="E882">
            <v>-106662</v>
          </cell>
        </row>
        <row r="883">
          <cell r="B883" t="str">
            <v>MI0024</v>
          </cell>
          <cell r="C883" t="str">
            <v>Master Insurance Brokers</v>
          </cell>
          <cell r="E883">
            <v>-610</v>
          </cell>
        </row>
        <row r="884">
          <cell r="B884" t="str">
            <v>MK0008</v>
          </cell>
          <cell r="C884" t="str">
            <v>MUKESH KUMAR SINGH</v>
          </cell>
          <cell r="E884">
            <v>-42350</v>
          </cell>
        </row>
        <row r="885">
          <cell r="B885" t="str">
            <v>ML0002</v>
          </cell>
          <cell r="C885" t="str">
            <v>MASTEK LIMITED</v>
          </cell>
          <cell r="E885">
            <v>-241625</v>
          </cell>
        </row>
        <row r="886">
          <cell r="B886" t="str">
            <v>MN0010</v>
          </cell>
          <cell r="C886" t="str">
            <v>MRIDUL BARUAH</v>
          </cell>
          <cell r="D886">
            <v>1</v>
          </cell>
        </row>
        <row r="887">
          <cell r="B887" t="str">
            <v>MP0011</v>
          </cell>
          <cell r="C887" t="str">
            <v>MASTER POLISHERS PVT. LTD.</v>
          </cell>
          <cell r="E887">
            <v>-273453</v>
          </cell>
        </row>
        <row r="888">
          <cell r="B888" t="str">
            <v>MR0003</v>
          </cell>
          <cell r="C888" t="str">
            <v>Receivabale - Munich Re</v>
          </cell>
          <cell r="D888">
            <v>2945470.5</v>
          </cell>
          <cell r="E888">
            <v>25638085</v>
          </cell>
        </row>
        <row r="889">
          <cell r="B889" t="str">
            <v>MR0004</v>
          </cell>
          <cell r="C889" t="str">
            <v>Payables  - Munich Re</v>
          </cell>
          <cell r="D889">
            <v>-4205257.4400000004</v>
          </cell>
          <cell r="E889">
            <v>-78866318.460000008</v>
          </cell>
        </row>
        <row r="890">
          <cell r="B890" t="str">
            <v>MR0009</v>
          </cell>
          <cell r="C890" t="str">
            <v>MICROSEC RISK MANAGEMENT LTD.</v>
          </cell>
          <cell r="E890">
            <v>-733</v>
          </cell>
        </row>
        <row r="891">
          <cell r="B891" t="str">
            <v>MT0001</v>
          </cell>
          <cell r="C891" t="str">
            <v>MAHANAGAR TELEPHONE - MUMBAI</v>
          </cell>
          <cell r="D891">
            <v>30712</v>
          </cell>
        </row>
        <row r="892">
          <cell r="B892" t="str">
            <v>MT0029</v>
          </cell>
          <cell r="C892" t="str">
            <v>MODHESHWARI TRAVELS</v>
          </cell>
          <cell r="D892">
            <v>79</v>
          </cell>
          <cell r="E892">
            <v>79</v>
          </cell>
        </row>
        <row r="893">
          <cell r="B893" t="str">
            <v>NA0022</v>
          </cell>
          <cell r="C893" t="str">
            <v>NAWANDAR ADS</v>
          </cell>
          <cell r="D893">
            <v>16917</v>
          </cell>
        </row>
        <row r="894">
          <cell r="B894" t="str">
            <v>NF0003</v>
          </cell>
          <cell r="C894" t="str">
            <v>NEELACHAL FINANCIAL SERVICES</v>
          </cell>
          <cell r="E894">
            <v>-5517</v>
          </cell>
        </row>
        <row r="895">
          <cell r="B895" t="str">
            <v>NI0009</v>
          </cell>
          <cell r="C895" t="str">
            <v>NISARG INCORPORATION</v>
          </cell>
          <cell r="E895">
            <v>-1897</v>
          </cell>
        </row>
        <row r="896">
          <cell r="B896" t="str">
            <v>NI0017</v>
          </cell>
          <cell r="C896" t="str">
            <v>NSE-IT LTD</v>
          </cell>
          <cell r="E896">
            <v>-30000</v>
          </cell>
        </row>
        <row r="897">
          <cell r="B897" t="str">
            <v>NS0002</v>
          </cell>
          <cell r="C897" t="str">
            <v>NIS SPARTA LTD.</v>
          </cell>
          <cell r="D897">
            <v>-50314</v>
          </cell>
          <cell r="E897">
            <v>-50314</v>
          </cell>
        </row>
        <row r="898">
          <cell r="B898" t="str">
            <v>NS0021</v>
          </cell>
          <cell r="C898" t="str">
            <v>NARESH SAINI</v>
          </cell>
          <cell r="D898">
            <v>-59</v>
          </cell>
        </row>
        <row r="899">
          <cell r="B899" t="str">
            <v>NS0025</v>
          </cell>
          <cell r="C899" t="str">
            <v>NIRMAL SETHI</v>
          </cell>
          <cell r="E899">
            <v>20000</v>
          </cell>
        </row>
        <row r="900">
          <cell r="B900" t="str">
            <v>OA0012</v>
          </cell>
          <cell r="C900" t="str">
            <v>Om Agencies</v>
          </cell>
          <cell r="D900">
            <v>2</v>
          </cell>
        </row>
        <row r="901">
          <cell r="B901" t="str">
            <v>OC0011</v>
          </cell>
          <cell r="C901" t="str">
            <v>OMAM CONSULTANTS SERVICES PVT</v>
          </cell>
          <cell r="E901">
            <v>-21188</v>
          </cell>
        </row>
        <row r="902">
          <cell r="B902" t="str">
            <v>OE0007</v>
          </cell>
          <cell r="C902" t="str">
            <v>ORIGIN EXPRESS (INDIA) LTD.</v>
          </cell>
          <cell r="D902">
            <v>158453</v>
          </cell>
        </row>
        <row r="903">
          <cell r="B903" t="str">
            <v>OG0003</v>
          </cell>
          <cell r="C903" t="str">
            <v>OMPRAKASH GANDE</v>
          </cell>
          <cell r="D903">
            <v>-1</v>
          </cell>
          <cell r="E903">
            <v>-1</v>
          </cell>
        </row>
        <row r="904">
          <cell r="B904" t="str">
            <v>OM0001</v>
          </cell>
          <cell r="C904" t="str">
            <v>OMNITECH INFOSOLUTIONS LTD</v>
          </cell>
          <cell r="D904">
            <v>-3447885</v>
          </cell>
          <cell r="E904">
            <v>-3880985</v>
          </cell>
        </row>
        <row r="905">
          <cell r="B905" t="str">
            <v>PC0011</v>
          </cell>
          <cell r="C905" t="str">
            <v>PEST CONTROL M.WALSHE</v>
          </cell>
          <cell r="D905">
            <v>8235</v>
          </cell>
        </row>
        <row r="906">
          <cell r="B906" t="str">
            <v>PC0028</v>
          </cell>
          <cell r="C906" t="str">
            <v>PLUS CONSULTANTS</v>
          </cell>
          <cell r="E906">
            <v>-15891</v>
          </cell>
        </row>
        <row r="907">
          <cell r="B907" t="str">
            <v>PE0010</v>
          </cell>
          <cell r="C907" t="str">
            <v>PITAMBARA ENTERPRISES</v>
          </cell>
          <cell r="E907">
            <v>-2826</v>
          </cell>
        </row>
        <row r="908">
          <cell r="B908" t="str">
            <v>PF0006</v>
          </cell>
          <cell r="C908" t="str">
            <v>POPULAR FINANCERS &amp; INVESTMENT</v>
          </cell>
          <cell r="D908">
            <v>-4</v>
          </cell>
        </row>
        <row r="909">
          <cell r="B909" t="str">
            <v>PF0009</v>
          </cell>
          <cell r="C909" t="str">
            <v>PRRATHAM FACILITATOR &amp; H R CON</v>
          </cell>
          <cell r="E909">
            <v>629</v>
          </cell>
        </row>
        <row r="910">
          <cell r="B910" t="str">
            <v>PH0009</v>
          </cell>
          <cell r="C910" t="str">
            <v>PAGODA HOTEL &amp; RESTAURANT</v>
          </cell>
          <cell r="E910">
            <v>441</v>
          </cell>
        </row>
        <row r="911">
          <cell r="B911" t="str">
            <v>PI0007</v>
          </cell>
          <cell r="C911" t="str">
            <v>PAN INSURANCE BROKERAGE COMPAN</v>
          </cell>
          <cell r="E911">
            <v>-3546</v>
          </cell>
        </row>
        <row r="912">
          <cell r="B912" t="str">
            <v>PI0008</v>
          </cell>
          <cell r="C912" t="str">
            <v>PIONEER INSURANCE SERVICES PVT</v>
          </cell>
          <cell r="E912">
            <v>-11791</v>
          </cell>
        </row>
        <row r="913">
          <cell r="B913" t="str">
            <v>PP0036</v>
          </cell>
          <cell r="C913" t="str">
            <v>PNB Principal Insurance Adviso</v>
          </cell>
          <cell r="E913">
            <v>-430895</v>
          </cell>
        </row>
        <row r="914">
          <cell r="B914" t="str">
            <v>PT0020</v>
          </cell>
          <cell r="C914" t="str">
            <v>PRAJ TOUR'S &amp; TRAVELS</v>
          </cell>
          <cell r="D914">
            <v>-7</v>
          </cell>
        </row>
        <row r="915">
          <cell r="B915" t="str">
            <v>RA0011</v>
          </cell>
          <cell r="C915" t="str">
            <v>RENT - A COMPUTER</v>
          </cell>
          <cell r="D915">
            <v>-58000</v>
          </cell>
          <cell r="E915">
            <v>8320</v>
          </cell>
        </row>
        <row r="916">
          <cell r="B916" t="str">
            <v>RB0012</v>
          </cell>
          <cell r="C916" t="str">
            <v>RR Brokerage Assurance Service</v>
          </cell>
          <cell r="E916">
            <v>-1114</v>
          </cell>
        </row>
        <row r="917">
          <cell r="B917" t="str">
            <v>RC0020</v>
          </cell>
          <cell r="C917" t="str">
            <v>ROXAF CARS</v>
          </cell>
          <cell r="D917">
            <v>3539</v>
          </cell>
        </row>
        <row r="918">
          <cell r="B918" t="str">
            <v>RE0017</v>
          </cell>
          <cell r="C918" t="str">
            <v>Relation Entrade &amp; Services Pv</v>
          </cell>
          <cell r="D918">
            <v>57208</v>
          </cell>
        </row>
        <row r="919">
          <cell r="B919" t="str">
            <v>RE0020</v>
          </cell>
          <cell r="C919" t="str">
            <v>REFLECTIONS ELECTRICALS (CHENN</v>
          </cell>
          <cell r="E919">
            <v>-1000</v>
          </cell>
        </row>
        <row r="920">
          <cell r="B920" t="str">
            <v>RE0022</v>
          </cell>
          <cell r="C920" t="str">
            <v>RAJDEEP ENERGIES (PVT) LTD</v>
          </cell>
          <cell r="D920">
            <v>-427500</v>
          </cell>
          <cell r="E920">
            <v>-427500</v>
          </cell>
        </row>
        <row r="921">
          <cell r="B921" t="str">
            <v>RF0004</v>
          </cell>
          <cell r="C921" t="str">
            <v>Rainbow Financial Consultants</v>
          </cell>
          <cell r="E921">
            <v>-3187</v>
          </cell>
        </row>
        <row r="922">
          <cell r="B922" t="str">
            <v>RG0012</v>
          </cell>
          <cell r="C922" t="str">
            <v>RGA INTERNATIONAL - RECEIVABLE</v>
          </cell>
          <cell r="D922">
            <v>13859724.27</v>
          </cell>
          <cell r="E922">
            <v>82266218.680000007</v>
          </cell>
        </row>
        <row r="923">
          <cell r="B923" t="str">
            <v>RG0013</v>
          </cell>
          <cell r="C923" t="str">
            <v>RGA INTERNATIONAL - PAYABLE</v>
          </cell>
          <cell r="D923">
            <v>-24772186.329999998</v>
          </cell>
          <cell r="E923">
            <v>-173457593.93000001</v>
          </cell>
        </row>
        <row r="924">
          <cell r="B924" t="str">
            <v>RI0009</v>
          </cell>
          <cell r="C924" t="str">
            <v>RELIABLE INSURANCE BROKERS P L</v>
          </cell>
          <cell r="E924">
            <v>-4534</v>
          </cell>
        </row>
        <row r="925">
          <cell r="B925" t="str">
            <v>RI0019</v>
          </cell>
          <cell r="C925" t="str">
            <v>Regal Insurance Brokers &amp; Risk</v>
          </cell>
          <cell r="E925">
            <v>-39781</v>
          </cell>
        </row>
        <row r="926">
          <cell r="B926" t="str">
            <v>RK0001</v>
          </cell>
          <cell r="C926" t="str">
            <v>RAAJ KHOSLA &amp; CO.</v>
          </cell>
          <cell r="E926">
            <v>-26320</v>
          </cell>
        </row>
        <row r="927">
          <cell r="B927" t="str">
            <v>RP0008</v>
          </cell>
          <cell r="C927" t="str">
            <v>RANA PURI</v>
          </cell>
          <cell r="E927">
            <v>-14750</v>
          </cell>
        </row>
        <row r="928">
          <cell r="B928" t="str">
            <v>RR0018</v>
          </cell>
          <cell r="C928" t="str">
            <v>RCIL A/C RIS</v>
          </cell>
          <cell r="D928">
            <v>537</v>
          </cell>
          <cell r="E928">
            <v>-1007</v>
          </cell>
        </row>
        <row r="929">
          <cell r="B929" t="str">
            <v>RS0002</v>
          </cell>
          <cell r="C929" t="str">
            <v>RAJ STATIONERS &amp; PRINTERS</v>
          </cell>
          <cell r="D929">
            <v>8908</v>
          </cell>
        </row>
        <row r="930">
          <cell r="B930" t="str">
            <v>RS0003</v>
          </cell>
          <cell r="C930" t="str">
            <v>ROYAL SERVICE</v>
          </cell>
          <cell r="E930">
            <v>-128579</v>
          </cell>
        </row>
        <row r="931">
          <cell r="B931" t="str">
            <v>RS0025</v>
          </cell>
          <cell r="C931" t="str">
            <v>RANGER SECURITY &amp; SERVICE ORGA</v>
          </cell>
          <cell r="E931">
            <v>-5100</v>
          </cell>
        </row>
        <row r="932">
          <cell r="B932" t="str">
            <v>RS0027</v>
          </cell>
          <cell r="C932" t="str">
            <v>RAJA SETHI INVESTMENTS</v>
          </cell>
          <cell r="E932">
            <v>-35844</v>
          </cell>
        </row>
        <row r="933">
          <cell r="B933" t="str">
            <v>RS0029</v>
          </cell>
          <cell r="C933" t="str">
            <v>RSM &amp; CO.</v>
          </cell>
          <cell r="E933">
            <v>-94390</v>
          </cell>
        </row>
        <row r="934">
          <cell r="B934" t="str">
            <v>RV0007</v>
          </cell>
          <cell r="C934" t="str">
            <v>REKHABEN VINAYCHANDRA VAGADIA</v>
          </cell>
          <cell r="D934">
            <v>275</v>
          </cell>
        </row>
        <row r="935">
          <cell r="B935" t="str">
            <v>SA0052</v>
          </cell>
          <cell r="C935" t="str">
            <v>Sidhee Associated (Sikkim) Pvt</v>
          </cell>
          <cell r="E935">
            <v>-3855</v>
          </cell>
        </row>
        <row r="936">
          <cell r="B936" t="str">
            <v>SA0065</v>
          </cell>
          <cell r="C936" t="str">
            <v>SAHIL ART</v>
          </cell>
          <cell r="D936">
            <v>28977</v>
          </cell>
        </row>
        <row r="937">
          <cell r="B937" t="str">
            <v>SB0001</v>
          </cell>
          <cell r="C937" t="str">
            <v>S B BILLIMORIA &amp; CO</v>
          </cell>
          <cell r="E937">
            <v>-104017</v>
          </cell>
        </row>
        <row r="938">
          <cell r="B938" t="str">
            <v>SB0020</v>
          </cell>
          <cell r="C938" t="str">
            <v>SOHUM BUSINESS PROCESS OUTSOUR</v>
          </cell>
          <cell r="E938">
            <v>-50813</v>
          </cell>
        </row>
        <row r="939">
          <cell r="B939" t="str">
            <v>SB0025</v>
          </cell>
          <cell r="C939" t="str">
            <v>SHARP BUSINESS SYSTEMS (I) LTD</v>
          </cell>
          <cell r="D939">
            <v>-51</v>
          </cell>
          <cell r="E939">
            <v>-51</v>
          </cell>
        </row>
        <row r="940">
          <cell r="B940" t="str">
            <v>SD0014</v>
          </cell>
          <cell r="C940" t="str">
            <v>SWASTIK DECORS</v>
          </cell>
          <cell r="D940">
            <v>-6948</v>
          </cell>
          <cell r="E940">
            <v>-6948</v>
          </cell>
        </row>
        <row r="941">
          <cell r="B941" t="str">
            <v>SE0037</v>
          </cell>
          <cell r="C941" t="str">
            <v>SPACE EDUCATION &amp; TRAINING</v>
          </cell>
          <cell r="E941">
            <v>-20011</v>
          </cell>
        </row>
        <row r="942">
          <cell r="B942" t="str">
            <v>SG0043</v>
          </cell>
          <cell r="C942" t="str">
            <v>SRI GAYATHRI CABS</v>
          </cell>
          <cell r="D942">
            <v>-2283</v>
          </cell>
        </row>
        <row r="943">
          <cell r="B943" t="str">
            <v>SG0049</v>
          </cell>
          <cell r="C943" t="str">
            <v>SREELATHA GANDE</v>
          </cell>
          <cell r="D943">
            <v>-1</v>
          </cell>
          <cell r="E943">
            <v>-1</v>
          </cell>
        </row>
        <row r="944">
          <cell r="B944" t="str">
            <v>SI0047</v>
          </cell>
          <cell r="C944" t="str">
            <v>SREI Insurance Services Ltd</v>
          </cell>
          <cell r="E944">
            <v>-13450</v>
          </cell>
        </row>
        <row r="945">
          <cell r="B945" t="str">
            <v>SI0048</v>
          </cell>
          <cell r="C945" t="str">
            <v>SRG Insurance Brokers (P.) Ltd</v>
          </cell>
          <cell r="D945">
            <v>16782</v>
          </cell>
          <cell r="E945">
            <v>-5125</v>
          </cell>
        </row>
        <row r="946">
          <cell r="B946" t="str">
            <v>SL0001</v>
          </cell>
          <cell r="C946" t="str">
            <v>SUN LIFE OF CANADA</v>
          </cell>
          <cell r="D946">
            <v>10872662.01</v>
          </cell>
          <cell r="E946">
            <v>-11995044.83</v>
          </cell>
        </row>
        <row r="947">
          <cell r="B947" t="str">
            <v>SL0003</v>
          </cell>
          <cell r="C947" t="str">
            <v>SAI LEELA ARTS</v>
          </cell>
          <cell r="D947">
            <v>13</v>
          </cell>
          <cell r="E947">
            <v>13</v>
          </cell>
        </row>
        <row r="948">
          <cell r="B948" t="str">
            <v>SL0005</v>
          </cell>
          <cell r="C948" t="str">
            <v>SUN LIFE OF CANADA (PHIL)</v>
          </cell>
          <cell r="D948">
            <v>-308107.59999999998</v>
          </cell>
          <cell r="E948">
            <v>-4653156.5</v>
          </cell>
        </row>
        <row r="949">
          <cell r="B949" t="str">
            <v>SM0001</v>
          </cell>
          <cell r="C949" t="str">
            <v>SIEMENS LTD.</v>
          </cell>
          <cell r="D949">
            <v>-187089</v>
          </cell>
          <cell r="E949">
            <v>-315726</v>
          </cell>
        </row>
        <row r="950">
          <cell r="B950" t="str">
            <v>SM0044</v>
          </cell>
          <cell r="C950" t="str">
            <v>SUCCESS MANTRA</v>
          </cell>
          <cell r="E950">
            <v>2155</v>
          </cell>
        </row>
        <row r="951">
          <cell r="B951" t="str">
            <v>SP0038</v>
          </cell>
          <cell r="C951" t="str">
            <v>SHARP PRINTERS</v>
          </cell>
          <cell r="E951">
            <v>-41</v>
          </cell>
        </row>
        <row r="952">
          <cell r="B952" t="str">
            <v>SP0086</v>
          </cell>
          <cell r="C952" t="str">
            <v>SHIVANI PACKERS &amp; MOOVERS</v>
          </cell>
          <cell r="D952">
            <v>272</v>
          </cell>
          <cell r="E952">
            <v>272</v>
          </cell>
        </row>
        <row r="953">
          <cell r="B953" t="str">
            <v>SR0020</v>
          </cell>
          <cell r="C953" t="str">
            <v>SWISSRE PAYABLE</v>
          </cell>
          <cell r="D953">
            <v>-443655.22</v>
          </cell>
          <cell r="E953">
            <v>-5158043.04</v>
          </cell>
        </row>
        <row r="954">
          <cell r="B954" t="str">
            <v>SR0030</v>
          </cell>
          <cell r="C954" t="str">
            <v>SANDEEP K RAJPOOT</v>
          </cell>
          <cell r="D954">
            <v>-98</v>
          </cell>
        </row>
        <row r="955">
          <cell r="B955" t="str">
            <v>ST0014</v>
          </cell>
          <cell r="C955" t="str">
            <v>SRI TOURS &amp; TRAVELS</v>
          </cell>
          <cell r="D955">
            <v>-19</v>
          </cell>
        </row>
        <row r="956">
          <cell r="B956" t="str">
            <v>SW0004</v>
          </cell>
          <cell r="C956" t="str">
            <v>SANTOSH WILSON</v>
          </cell>
          <cell r="E956">
            <v>-623</v>
          </cell>
        </row>
        <row r="957">
          <cell r="B957" t="str">
            <v>TB0012</v>
          </cell>
          <cell r="C957" t="str">
            <v>THANE BHARAT SAHAKARI BANK LTD</v>
          </cell>
          <cell r="D957">
            <v>65615</v>
          </cell>
        </row>
        <row r="958">
          <cell r="B958" t="str">
            <v>TE0013</v>
          </cell>
          <cell r="C958" t="str">
            <v>THE EXECUTIVE TRACKS</v>
          </cell>
          <cell r="E958">
            <v>3272</v>
          </cell>
        </row>
        <row r="959">
          <cell r="B959" t="str">
            <v>TI0017</v>
          </cell>
          <cell r="C959" t="str">
            <v>TRINITY(I)COMP CORP INS AGCY P</v>
          </cell>
          <cell r="E959">
            <v>-1309</v>
          </cell>
        </row>
        <row r="960">
          <cell r="B960" t="str">
            <v>TI0027</v>
          </cell>
          <cell r="C960" t="str">
            <v>TULIP IT SERVICES LTD</v>
          </cell>
          <cell r="E960">
            <v>-117987</v>
          </cell>
        </row>
        <row r="961">
          <cell r="B961" t="str">
            <v>TN0005</v>
          </cell>
          <cell r="C961" t="str">
            <v>THE NAGALAND STATECO-OPERATIVE</v>
          </cell>
          <cell r="E961">
            <v>-32619</v>
          </cell>
        </row>
        <row r="962">
          <cell r="B962" t="str">
            <v>TO0006</v>
          </cell>
          <cell r="C962" t="str">
            <v>TIMES ONLINE MONEY LTD.</v>
          </cell>
          <cell r="E962">
            <v>-21311</v>
          </cell>
        </row>
        <row r="963">
          <cell r="B963" t="str">
            <v>TP0033</v>
          </cell>
          <cell r="C963" t="str">
            <v>THE PARAS INCORPORATE</v>
          </cell>
          <cell r="D963">
            <v>-244</v>
          </cell>
          <cell r="E963">
            <v>-244</v>
          </cell>
        </row>
        <row r="964">
          <cell r="B964" t="str">
            <v>TT0003</v>
          </cell>
          <cell r="C964" t="str">
            <v>TATA TELESERVICES LTD</v>
          </cell>
          <cell r="E964">
            <v>1702</v>
          </cell>
        </row>
        <row r="965">
          <cell r="B965" t="str">
            <v>TT0020</v>
          </cell>
          <cell r="C965" t="str">
            <v>T.T INSURANCE SERVICES PVT LTD</v>
          </cell>
          <cell r="E965">
            <v>-1988</v>
          </cell>
        </row>
        <row r="966">
          <cell r="B966" t="str">
            <v>TT0023</v>
          </cell>
          <cell r="C966" t="str">
            <v>TATA TELESERVICES MAHARASHTRA</v>
          </cell>
          <cell r="D966">
            <v>8087</v>
          </cell>
        </row>
        <row r="967">
          <cell r="B967" t="str">
            <v>TU0004</v>
          </cell>
          <cell r="C967" t="str">
            <v>TUFA</v>
          </cell>
          <cell r="D967">
            <v>10560</v>
          </cell>
        </row>
        <row r="968">
          <cell r="B968" t="str">
            <v>UC0006</v>
          </cell>
          <cell r="C968" t="str">
            <v>URBAN CREDIT CO-OP SOC LTD.</v>
          </cell>
          <cell r="E968">
            <v>-11612</v>
          </cell>
        </row>
        <row r="969">
          <cell r="B969" t="str">
            <v>US0005</v>
          </cell>
          <cell r="C969" t="str">
            <v>UTKAL SYNDICATE</v>
          </cell>
          <cell r="E969">
            <v>-9653</v>
          </cell>
        </row>
        <row r="970">
          <cell r="B970" t="str">
            <v>US0007</v>
          </cell>
          <cell r="C970" t="str">
            <v>UTI SECURITIES LTD</v>
          </cell>
          <cell r="E970">
            <v>-262639</v>
          </cell>
        </row>
        <row r="971">
          <cell r="B971" t="str">
            <v>UT0003</v>
          </cell>
          <cell r="C971" t="str">
            <v>UNIVERSAL TOURS &amp; TRAVELS</v>
          </cell>
          <cell r="E971">
            <v>-21460</v>
          </cell>
        </row>
        <row r="972">
          <cell r="B972" t="str">
            <v>VA0008</v>
          </cell>
          <cell r="C972" t="str">
            <v>VASUDEV &amp; SONS (HUF)</v>
          </cell>
          <cell r="D972">
            <v>1603</v>
          </cell>
        </row>
        <row r="973">
          <cell r="B973" t="str">
            <v>VF0001</v>
          </cell>
          <cell r="C973" t="str">
            <v>VISION FINANCIAL SERVICES</v>
          </cell>
          <cell r="E973">
            <v>-3658</v>
          </cell>
        </row>
        <row r="974">
          <cell r="B974" t="str">
            <v>VG0008</v>
          </cell>
          <cell r="C974" t="str">
            <v>VANAIBEN GOBARBHAI MAKANI</v>
          </cell>
          <cell r="D974">
            <v>275</v>
          </cell>
        </row>
        <row r="975">
          <cell r="B975" t="str">
            <v>VH0004</v>
          </cell>
          <cell r="C975" t="str">
            <v>VEMA HOSPITALITY INC.</v>
          </cell>
          <cell r="D975">
            <v>10575</v>
          </cell>
        </row>
        <row r="976">
          <cell r="B976" t="str">
            <v>VI0001</v>
          </cell>
          <cell r="C976" t="str">
            <v>VIKRAM ISPAT</v>
          </cell>
          <cell r="E976">
            <v>-2157810.5</v>
          </cell>
        </row>
        <row r="977">
          <cell r="B977" t="str">
            <v>VI0016</v>
          </cell>
          <cell r="C977" t="str">
            <v>VIG India Insurance Services P</v>
          </cell>
          <cell r="E977">
            <v>-2193</v>
          </cell>
        </row>
        <row r="978">
          <cell r="B978" t="str">
            <v>WI0007</v>
          </cell>
          <cell r="C978" t="str">
            <v>Worldwide Insurance Brokers Li</v>
          </cell>
          <cell r="E978">
            <v>-8941</v>
          </cell>
        </row>
        <row r="979">
          <cell r="B979" t="str">
            <v>WL0001</v>
          </cell>
          <cell r="C979" t="str">
            <v>WIPRO LTD.</v>
          </cell>
          <cell r="E979">
            <v>-755120</v>
          </cell>
        </row>
        <row r="980">
          <cell r="B980" t="str">
            <v>XXXEMP</v>
          </cell>
          <cell r="C980" t="str">
            <v>EMPLOYEE CLEARING ACCOUNT</v>
          </cell>
          <cell r="D980">
            <v>576861</v>
          </cell>
          <cell r="E980">
            <v>-352446</v>
          </cell>
        </row>
        <row r="981">
          <cell r="B981" t="str">
            <v>XXXXXX</v>
          </cell>
          <cell r="C981" t="str">
            <v>MISCELLANEOUS CREDITOR</v>
          </cell>
          <cell r="D981">
            <v>-329311</v>
          </cell>
          <cell r="E981">
            <v>-440467</v>
          </cell>
        </row>
        <row r="982">
          <cell r="B982" t="str">
            <v>ZP0001</v>
          </cell>
          <cell r="C982" t="str">
            <v>ZENITH PLACMENT &amp; HRD CONSULTA</v>
          </cell>
          <cell r="D982">
            <v>-11369</v>
          </cell>
          <cell r="E982">
            <v>-11369</v>
          </cell>
        </row>
        <row r="983">
          <cell r="B983" t="str">
            <v>Grand Total</v>
          </cell>
          <cell r="D983">
            <v>-2.2130552679300308E-7</v>
          </cell>
          <cell r="E983">
            <v>8.2002952694892883E-6</v>
          </cell>
        </row>
        <row r="1870">
          <cell r="E1870">
            <v>705934356.52000022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東村1-1"/>
      <sheetName val="東村1-2"/>
      <sheetName val="東村1-3"/>
      <sheetName val="画地1-3"/>
      <sheetName val="画地1-3-1"/>
      <sheetName val="東村2"/>
      <sheetName val="東村3"/>
      <sheetName val="画地3-1"/>
      <sheetName val="画地3-2"/>
      <sheetName val="概算報告書"/>
      <sheetName val="?算報告書"/>
      <sheetName val="Sheet1"/>
      <sheetName val="Sheet2"/>
      <sheetName val="Sheet3"/>
      <sheetName val="nu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収益"/>
      <sheetName val="null"/>
    </sheetNames>
    <definedNames>
      <definedName name="Record2"/>
    </definedNames>
    <sheetDataSet>
      <sheetData sheetId="0" refreshError="1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概算報告書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Account"/>
      <sheetName val="Revenue-Annexure (UL)"/>
      <sheetName val="Sch- UL1"/>
      <sheetName val="Sch- UL2"/>
      <sheetName val="Fund BS"/>
      <sheetName val="Fund Revenue Ac"/>
      <sheetName val="Rev ac Sch 1"/>
      <sheetName val="Rev ac Sch 2-5"/>
    </sheetNames>
    <sheetDataSet>
      <sheetData sheetId="0"/>
      <sheetData sheetId="1">
        <row r="2">
          <cell r="A2" t="str">
            <v xml:space="preserve"> Bajaj Allianz Life Insurance Company Limited </v>
          </cell>
        </row>
        <row r="3">
          <cell r="A3" t="str">
            <v xml:space="preserve"> Registration No. 116 </v>
          </cell>
        </row>
        <row r="4">
          <cell r="A4" t="str">
            <v xml:space="preserve"> Date of Registration - 3rd August 2001 </v>
          </cell>
        </row>
        <row r="6">
          <cell r="A6" t="str">
            <v>Revenue Account for the year  ended 31st March 2008</v>
          </cell>
        </row>
        <row r="7">
          <cell r="A7" t="str">
            <v>Policyholders’ Account  (Technical Account)</v>
          </cell>
        </row>
        <row r="9">
          <cell r="A9" t="str">
            <v xml:space="preserve"> (Amount in Rs. '000 ) </v>
          </cell>
        </row>
        <row r="11">
          <cell r="A11" t="str">
            <v>Particulars</v>
          </cell>
          <cell r="B11" t="str">
            <v>Schedule</v>
          </cell>
          <cell r="D11" t="str">
            <v>Linked Life</v>
          </cell>
          <cell r="H11" t="str">
            <v>Linked Pension</v>
          </cell>
          <cell r="L11" t="str">
            <v xml:space="preserve">Linked Group </v>
          </cell>
        </row>
        <row r="12">
          <cell r="D12" t="str">
            <v xml:space="preserve"> Non-Unit</v>
          </cell>
          <cell r="E12" t="str">
            <v xml:space="preserve">Unit </v>
          </cell>
          <cell r="F12" t="str">
            <v>Total</v>
          </cell>
          <cell r="H12" t="str">
            <v>Non-Unit</v>
          </cell>
          <cell r="I12" t="str">
            <v>Unit</v>
          </cell>
          <cell r="J12" t="str">
            <v>Total</v>
          </cell>
          <cell r="L12" t="str">
            <v xml:space="preserve">Non-Unit </v>
          </cell>
          <cell r="M12" t="str">
            <v>Unit</v>
          </cell>
          <cell r="N12" t="str">
            <v>Total</v>
          </cell>
        </row>
        <row r="13">
          <cell r="D13">
            <v>-1</v>
          </cell>
          <cell r="E13">
            <v>-2</v>
          </cell>
          <cell r="F13" t="str">
            <v>(3)=(1) + (2)</v>
          </cell>
          <cell r="H13">
            <v>-4</v>
          </cell>
          <cell r="I13">
            <v>-5</v>
          </cell>
          <cell r="J13" t="str">
            <v>(6)=(4) + (5)</v>
          </cell>
          <cell r="L13">
            <v>-7</v>
          </cell>
          <cell r="M13">
            <v>-8</v>
          </cell>
          <cell r="N13" t="str">
            <v>(9)= (7) + (8)</v>
          </cell>
        </row>
        <row r="14">
          <cell r="A14" t="str">
            <v>PREMIUMS EARNED – NET</v>
          </cell>
        </row>
        <row r="15">
          <cell r="A15" t="str">
            <v xml:space="preserve">(A) Premium </v>
          </cell>
          <cell r="D15">
            <v>28370792906</v>
          </cell>
          <cell r="E15">
            <v>59847039408</v>
          </cell>
          <cell r="F15">
            <v>88217832314</v>
          </cell>
          <cell r="H15">
            <v>365759663</v>
          </cell>
          <cell r="I15">
            <v>2897104498</v>
          </cell>
          <cell r="J15">
            <v>3262864161</v>
          </cell>
          <cell r="L15">
            <v>5406440</v>
          </cell>
          <cell r="M15">
            <v>1608915521</v>
          </cell>
          <cell r="N15">
            <v>1614321961</v>
          </cell>
        </row>
        <row r="16">
          <cell r="A16" t="str">
            <v>(B) Reinsurance ceded</v>
          </cell>
          <cell r="D16">
            <v>-63026037</v>
          </cell>
          <cell r="E16">
            <v>0</v>
          </cell>
          <cell r="F16">
            <v>-63026037</v>
          </cell>
          <cell r="H16">
            <v>-47770</v>
          </cell>
          <cell r="I16">
            <v>0</v>
          </cell>
          <cell r="J16">
            <v>-47770</v>
          </cell>
          <cell r="L16">
            <v>0</v>
          </cell>
          <cell r="M16">
            <v>0</v>
          </cell>
          <cell r="N16">
            <v>0</v>
          </cell>
        </row>
        <row r="18">
          <cell r="A18" t="str">
            <v>SUB-TOTAL</v>
          </cell>
          <cell r="D18">
            <v>28307766869</v>
          </cell>
          <cell r="E18">
            <v>59847039408</v>
          </cell>
          <cell r="F18">
            <v>88154806277</v>
          </cell>
          <cell r="H18">
            <v>365711893</v>
          </cell>
          <cell r="I18">
            <v>2897104498</v>
          </cell>
          <cell r="J18">
            <v>3262816391</v>
          </cell>
          <cell r="L18">
            <v>5406440</v>
          </cell>
          <cell r="M18">
            <v>1608915521</v>
          </cell>
          <cell r="N18">
            <v>1614321961</v>
          </cell>
        </row>
        <row r="21">
          <cell r="A21" t="str">
            <v>INCOME FROM INVESTMENTS</v>
          </cell>
        </row>
        <row r="22">
          <cell r="A22" t="str">
            <v>(a) Interest, dividend &amp; rent - gross</v>
          </cell>
          <cell r="D22">
            <v>286712396</v>
          </cell>
          <cell r="E22">
            <v>987022554.06000018</v>
          </cell>
          <cell r="F22">
            <v>1273734950.0600002</v>
          </cell>
          <cell r="H22">
            <v>3922094</v>
          </cell>
          <cell r="I22">
            <v>43927956.230000004</v>
          </cell>
          <cell r="J22">
            <v>47850050.230000004</v>
          </cell>
          <cell r="L22">
            <v>304134</v>
          </cell>
          <cell r="M22">
            <v>40768466.18</v>
          </cell>
          <cell r="N22">
            <v>41072600.18</v>
          </cell>
        </row>
        <row r="23">
          <cell r="A23" t="str">
            <v>(b) Profit on sale/redemption of investments</v>
          </cell>
          <cell r="D23">
            <v>4525742</v>
          </cell>
          <cell r="E23">
            <v>8260918580.6300001</v>
          </cell>
          <cell r="F23">
            <v>8265444322.6300001</v>
          </cell>
          <cell r="H23">
            <v>20555</v>
          </cell>
          <cell r="I23">
            <v>533211225.73000008</v>
          </cell>
          <cell r="J23">
            <v>533231780.73000008</v>
          </cell>
          <cell r="L23">
            <v>163</v>
          </cell>
          <cell r="M23">
            <v>65125648.380000003</v>
          </cell>
          <cell r="N23">
            <v>65125811.380000003</v>
          </cell>
        </row>
        <row r="24">
          <cell r="A24" t="str">
            <v>(c) Loss on sale/redemption of investments</v>
          </cell>
          <cell r="D24">
            <v>-5308469</v>
          </cell>
          <cell r="E24">
            <v>-1435911626.02</v>
          </cell>
          <cell r="F24">
            <v>-1441220095.02</v>
          </cell>
          <cell r="H24">
            <v>0</v>
          </cell>
          <cell r="I24">
            <v>-79330331.249999985</v>
          </cell>
          <cell r="J24">
            <v>-79330331.249999985</v>
          </cell>
          <cell r="L24">
            <v>-9084</v>
          </cell>
          <cell r="M24">
            <v>-7432917.3100000005</v>
          </cell>
          <cell r="N24">
            <v>-7442001.3100000005</v>
          </cell>
        </row>
        <row r="25">
          <cell r="A25" t="str">
            <v>(d) Unrealised gain/(loss)</v>
          </cell>
          <cell r="D25">
            <v>0</v>
          </cell>
          <cell r="E25">
            <v>-2661740987.1999998</v>
          </cell>
          <cell r="F25">
            <v>-2661740987.1999998</v>
          </cell>
          <cell r="H25">
            <v>0</v>
          </cell>
          <cell r="I25">
            <v>-309352982.32999998</v>
          </cell>
          <cell r="J25">
            <v>-309352982.32999998</v>
          </cell>
          <cell r="L25">
            <v>0</v>
          </cell>
          <cell r="M25">
            <v>-37346793.679999992</v>
          </cell>
          <cell r="N25">
            <v>-37346793.679999992</v>
          </cell>
        </row>
        <row r="26">
          <cell r="A26" t="str">
            <v>(e) Other investment income</v>
          </cell>
          <cell r="D26">
            <v>0</v>
          </cell>
          <cell r="E26">
            <v>569555760.87000012</v>
          </cell>
          <cell r="F26">
            <v>569555760.87000012</v>
          </cell>
          <cell r="H26">
            <v>0</v>
          </cell>
          <cell r="I26">
            <v>27662281.59</v>
          </cell>
          <cell r="J26">
            <v>27662281.59</v>
          </cell>
          <cell r="L26">
            <v>0</v>
          </cell>
          <cell r="M26">
            <v>6277410.29</v>
          </cell>
          <cell r="N26">
            <v>6277410.29</v>
          </cell>
        </row>
        <row r="28">
          <cell r="D28">
            <v>285929669</v>
          </cell>
          <cell r="E28">
            <v>5719844282.3400002</v>
          </cell>
          <cell r="F28">
            <v>6005773951.3400002</v>
          </cell>
          <cell r="H28">
            <v>3942649</v>
          </cell>
          <cell r="I28">
            <v>216118149.97000006</v>
          </cell>
          <cell r="J28">
            <v>220060798.97000006</v>
          </cell>
          <cell r="L28">
            <v>295213</v>
          </cell>
          <cell r="M28">
            <v>67391813.860000014</v>
          </cell>
          <cell r="N28">
            <v>67687026.860000014</v>
          </cell>
        </row>
        <row r="30">
          <cell r="A30" t="str">
            <v>OTHER INCOME:</v>
          </cell>
        </row>
        <row r="31">
          <cell r="A31" t="str">
            <v>(a) Linked income</v>
          </cell>
          <cell r="B31" t="str">
            <v>UL1</v>
          </cell>
          <cell r="D31">
            <v>5350476438.8999996</v>
          </cell>
          <cell r="E31">
            <v>-5350476438.8999996</v>
          </cell>
          <cell r="F31">
            <v>0</v>
          </cell>
          <cell r="H31">
            <v>82376682.49000001</v>
          </cell>
          <cell r="I31">
            <v>-82376682.49000001</v>
          </cell>
          <cell r="J31">
            <v>0</v>
          </cell>
          <cell r="L31">
            <v>7848070</v>
          </cell>
          <cell r="M31">
            <v>-7848070</v>
          </cell>
          <cell r="N31">
            <v>0</v>
          </cell>
        </row>
        <row r="33">
          <cell r="A33" t="str">
            <v>(b) Contribution from Shareholders' account</v>
          </cell>
          <cell r="D33">
            <v>2550725617</v>
          </cell>
          <cell r="E33">
            <v>0</v>
          </cell>
          <cell r="F33">
            <v>2550725617</v>
          </cell>
          <cell r="H33">
            <v>353785903</v>
          </cell>
          <cell r="I33">
            <v>0</v>
          </cell>
          <cell r="J33">
            <v>353785903</v>
          </cell>
          <cell r="L33">
            <v>36052322</v>
          </cell>
          <cell r="M33">
            <v>0</v>
          </cell>
          <cell r="N33">
            <v>36052322</v>
          </cell>
        </row>
        <row r="34">
          <cell r="A34" t="str">
            <v>(c) Others</v>
          </cell>
          <cell r="D34">
            <v>81850033</v>
          </cell>
          <cell r="E34">
            <v>0</v>
          </cell>
          <cell r="F34">
            <v>81850033</v>
          </cell>
          <cell r="H34">
            <v>2623145</v>
          </cell>
          <cell r="I34">
            <v>0</v>
          </cell>
          <cell r="J34">
            <v>2623145</v>
          </cell>
          <cell r="L34">
            <v>198802</v>
          </cell>
          <cell r="M34">
            <v>0</v>
          </cell>
          <cell r="N34">
            <v>198802</v>
          </cell>
        </row>
        <row r="36">
          <cell r="A36" t="str">
            <v>Total (A)</v>
          </cell>
          <cell r="D36">
            <v>36576748626.900002</v>
          </cell>
          <cell r="E36">
            <v>60216407251.440002</v>
          </cell>
          <cell r="F36">
            <v>96793155878.339996</v>
          </cell>
          <cell r="G36">
            <v>0</v>
          </cell>
          <cell r="H36">
            <v>808440272.49000001</v>
          </cell>
          <cell r="I36">
            <v>3030845965.48</v>
          </cell>
          <cell r="J36">
            <v>3839286237.9700003</v>
          </cell>
          <cell r="K36">
            <v>0</v>
          </cell>
          <cell r="L36">
            <v>49800847</v>
          </cell>
          <cell r="M36">
            <v>1668459264.8600001</v>
          </cell>
          <cell r="N36">
            <v>1718260111.8600001</v>
          </cell>
        </row>
        <row r="38">
          <cell r="A38" t="str">
            <v xml:space="preserve">COMMISSION </v>
          </cell>
          <cell r="D38">
            <v>14464764796</v>
          </cell>
          <cell r="E38">
            <v>0</v>
          </cell>
          <cell r="F38">
            <v>14464764796</v>
          </cell>
          <cell r="H38">
            <v>163063370</v>
          </cell>
          <cell r="I38">
            <v>0</v>
          </cell>
          <cell r="J38">
            <v>163063370</v>
          </cell>
          <cell r="L38">
            <v>0</v>
          </cell>
          <cell r="M38">
            <v>0</v>
          </cell>
          <cell r="N38">
            <v>0</v>
          </cell>
        </row>
        <row r="40">
          <cell r="A40" t="str">
            <v>OPERATING EXPENSES  RELATED TO INSURANCE BUSINESS</v>
          </cell>
          <cell r="D40">
            <v>18684689194</v>
          </cell>
          <cell r="E40">
            <v>0</v>
          </cell>
          <cell r="F40">
            <v>18684689194</v>
          </cell>
          <cell r="H40">
            <v>598873124</v>
          </cell>
          <cell r="I40">
            <v>0</v>
          </cell>
          <cell r="J40">
            <v>598873124</v>
          </cell>
          <cell r="L40">
            <v>45361343</v>
          </cell>
          <cell r="M40">
            <v>0</v>
          </cell>
          <cell r="N40">
            <v>45361343</v>
          </cell>
        </row>
        <row r="42">
          <cell r="A42" t="str">
            <v xml:space="preserve">Provision For Taxation </v>
          </cell>
          <cell r="D42">
            <v>87024455</v>
          </cell>
          <cell r="E42">
            <v>0</v>
          </cell>
          <cell r="F42">
            <v>87024455</v>
          </cell>
          <cell r="H42">
            <v>2788975</v>
          </cell>
          <cell r="I42">
            <v>0</v>
          </cell>
          <cell r="J42">
            <v>2788975</v>
          </cell>
          <cell r="L42">
            <v>211374</v>
          </cell>
          <cell r="M42">
            <v>0</v>
          </cell>
          <cell r="N42">
            <v>211374</v>
          </cell>
        </row>
        <row r="44">
          <cell r="A44" t="str">
            <v>TOTAL  (B)</v>
          </cell>
          <cell r="D44">
            <v>33236478445</v>
          </cell>
          <cell r="E44">
            <v>0</v>
          </cell>
          <cell r="F44">
            <v>33236478445</v>
          </cell>
          <cell r="H44">
            <v>764725469</v>
          </cell>
          <cell r="I44">
            <v>0</v>
          </cell>
          <cell r="J44">
            <v>764725469</v>
          </cell>
          <cell r="L44">
            <v>45572717</v>
          </cell>
          <cell r="M44">
            <v>0</v>
          </cell>
          <cell r="N44">
            <v>45572717</v>
          </cell>
        </row>
        <row r="46">
          <cell r="A46" t="str">
            <v>BENEFITS PAID (NET)</v>
          </cell>
          <cell r="B46" t="str">
            <v>UL2</v>
          </cell>
          <cell r="D46">
            <v>529406281</v>
          </cell>
          <cell r="E46">
            <v>6729982415</v>
          </cell>
          <cell r="F46">
            <v>7259388696</v>
          </cell>
          <cell r="H46">
            <v>0</v>
          </cell>
          <cell r="I46">
            <v>465313730</v>
          </cell>
          <cell r="J46">
            <v>465313730</v>
          </cell>
          <cell r="L46">
            <v>54156</v>
          </cell>
          <cell r="M46">
            <v>47121685</v>
          </cell>
          <cell r="N46">
            <v>47175841</v>
          </cell>
        </row>
        <row r="47">
          <cell r="A47" t="str">
            <v>Interim Bonus Paid</v>
          </cell>
          <cell r="D47">
            <v>0</v>
          </cell>
          <cell r="F47">
            <v>0</v>
          </cell>
          <cell r="H47">
            <v>0</v>
          </cell>
          <cell r="J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Change In Valuation of Liability In Respect Of Life Policies</v>
          </cell>
          <cell r="D48">
            <v>1137626178</v>
          </cell>
          <cell r="E48">
            <v>0</v>
          </cell>
          <cell r="F48">
            <v>1137626178</v>
          </cell>
          <cell r="H48">
            <v>53873408</v>
          </cell>
          <cell r="I48">
            <v>0</v>
          </cell>
          <cell r="J48">
            <v>53873408</v>
          </cell>
          <cell r="L48">
            <v>4100000</v>
          </cell>
          <cell r="M48">
            <v>0</v>
          </cell>
          <cell r="N48">
            <v>4100000</v>
          </cell>
        </row>
        <row r="50">
          <cell r="A50" t="str">
            <v>Change In Valuation Liability</v>
          </cell>
          <cell r="D50">
            <v>0</v>
          </cell>
          <cell r="E50">
            <v>53486424836.440002</v>
          </cell>
          <cell r="F50">
            <v>53486424836.440002</v>
          </cell>
          <cell r="H50">
            <v>0</v>
          </cell>
          <cell r="I50">
            <v>2565532235.48</v>
          </cell>
          <cell r="J50">
            <v>2565532235.48</v>
          </cell>
          <cell r="L50">
            <v>0</v>
          </cell>
          <cell r="M50">
            <v>1621337579.8600001</v>
          </cell>
          <cell r="N50">
            <v>1621337579.8600001</v>
          </cell>
        </row>
        <row r="52">
          <cell r="A52" t="str">
            <v>TOTAL  (C)</v>
          </cell>
          <cell r="D52">
            <v>1667032459</v>
          </cell>
          <cell r="E52">
            <v>60216407251.440002</v>
          </cell>
          <cell r="F52">
            <v>61883439710.440002</v>
          </cell>
          <cell r="H52">
            <v>53873408</v>
          </cell>
          <cell r="I52">
            <v>3030845965.48</v>
          </cell>
          <cell r="J52">
            <v>3084719373.48</v>
          </cell>
          <cell r="L52">
            <v>4154156</v>
          </cell>
          <cell r="M52">
            <v>1668459264.8600001</v>
          </cell>
          <cell r="N52">
            <v>1672613420.8600001</v>
          </cell>
        </row>
        <row r="54">
          <cell r="A54" t="str">
            <v>Surplus / (Deficit) (D) =(A)-(B)-(C)</v>
          </cell>
          <cell r="D54">
            <v>1673237722.9000015</v>
          </cell>
          <cell r="E54">
            <v>0</v>
          </cell>
          <cell r="F54">
            <v>1673237722.8999939</v>
          </cell>
          <cell r="H54">
            <v>-10158604.50999999</v>
          </cell>
          <cell r="I54">
            <v>0</v>
          </cell>
          <cell r="J54">
            <v>-10158604.509999752</v>
          </cell>
          <cell r="L54">
            <v>73974</v>
          </cell>
          <cell r="M54">
            <v>0</v>
          </cell>
          <cell r="N54">
            <v>73974</v>
          </cell>
        </row>
        <row r="56">
          <cell r="A56" t="str">
            <v>Balance of previous year (E)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Impact of Accounting Standard 15 (F)</v>
          </cell>
          <cell r="D57">
            <v>59898517</v>
          </cell>
          <cell r="E57">
            <v>0</v>
          </cell>
          <cell r="F57">
            <v>59898517</v>
          </cell>
          <cell r="H57">
            <v>1561447</v>
          </cell>
          <cell r="I57">
            <v>0</v>
          </cell>
          <cell r="J57">
            <v>1561447</v>
          </cell>
          <cell r="L57">
            <v>73977</v>
          </cell>
          <cell r="M57">
            <v>0</v>
          </cell>
          <cell r="N57">
            <v>73977</v>
          </cell>
        </row>
        <row r="61">
          <cell r="A61" t="str">
            <v>APPROPRIATIONS</v>
          </cell>
        </row>
        <row r="62">
          <cell r="A62" t="str">
            <v>Reserve for lapsed unit linked policies unlikely to be revived (E)</v>
          </cell>
          <cell r="D62">
            <v>1601619155</v>
          </cell>
          <cell r="E62">
            <v>0</v>
          </cell>
          <cell r="F62">
            <v>1601619155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Transfer To Shareholders' a/c</v>
          </cell>
          <cell r="D63">
            <v>0</v>
          </cell>
          <cell r="E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  <cell r="N63">
            <v>0</v>
          </cell>
        </row>
        <row r="65">
          <cell r="A65" t="str">
            <v xml:space="preserve">Balance being funds for future appropriations (D) - (E) </v>
          </cell>
          <cell r="D65">
            <v>11720050.900001526</v>
          </cell>
          <cell r="E65">
            <v>0</v>
          </cell>
          <cell r="F65">
            <v>11720050.899993896</v>
          </cell>
          <cell r="G65">
            <v>0</v>
          </cell>
          <cell r="H65">
            <v>-11720051.50999999</v>
          </cell>
          <cell r="I65">
            <v>0</v>
          </cell>
          <cell r="J65">
            <v>-11720051.509999752</v>
          </cell>
          <cell r="K65">
            <v>0</v>
          </cell>
          <cell r="L65">
            <v>-3</v>
          </cell>
          <cell r="M65">
            <v>0</v>
          </cell>
          <cell r="N65">
            <v>-3</v>
          </cell>
        </row>
        <row r="66">
          <cell r="D66">
            <v>1591387689.9000015</v>
          </cell>
          <cell r="E66">
            <v>7.62939453125E-6</v>
          </cell>
          <cell r="F66">
            <v>2729013867.8999939</v>
          </cell>
          <cell r="G66">
            <v>0</v>
          </cell>
          <cell r="H66">
            <v>-12781749.50999999</v>
          </cell>
          <cell r="I66">
            <v>4.76837158203125E-7</v>
          </cell>
          <cell r="J66">
            <v>41091658.490000248</v>
          </cell>
          <cell r="K66">
            <v>0</v>
          </cell>
          <cell r="L66">
            <v>-124828</v>
          </cell>
          <cell r="M66">
            <v>0</v>
          </cell>
          <cell r="N66">
            <v>3975172</v>
          </cell>
        </row>
        <row r="67">
          <cell r="A67" t="str">
            <v xml:space="preserve"> DETAILS OF TOTAL SURPLUS </v>
          </cell>
        </row>
        <row r="68">
          <cell r="A68" t="str">
            <v>Insurance Reserve At The Beginning Of The Year</v>
          </cell>
        </row>
        <row r="69">
          <cell r="A69" t="str">
            <v>Transfer To Shareholders' A/C</v>
          </cell>
        </row>
        <row r="70">
          <cell r="A70" t="str">
            <v>Funds Available For Future Appropriations</v>
          </cell>
        </row>
        <row r="71">
          <cell r="A71" t="str">
            <v>Funds Available For Future Appropriations - Policyholders</v>
          </cell>
        </row>
        <row r="72">
          <cell r="A72" t="str">
            <v>Funds Available For Future Appropriations - Shareholders</v>
          </cell>
        </row>
        <row r="74">
          <cell r="A74" t="str">
            <v>Total (D)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aaaaa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Wksht"/>
      <sheetName val="Exhibit B-9"/>
      <sheetName val="Exb9-attachment I"/>
      <sheetName val="Exhibit C-1"/>
      <sheetName val="ExchC-1 Sup"/>
      <sheetName val="SCH2"/>
      <sheetName val="SCH2(PRO)"/>
      <sheetName val="SCH2-2"/>
      <sheetName val="SCH2-2 (Prov)"/>
      <sheetName val="SCH3"/>
      <sheetName val="SCH3 (PRO)"/>
      <sheetName val="SCH4"/>
      <sheetName val="SCH4-1"/>
      <sheetName val="SCH10"/>
      <sheetName val="SCH15"/>
      <sheetName val="SCH19"/>
      <sheetName val="SCH23"/>
      <sheetName val="SCH26"/>
      <sheetName val="SCH27"/>
      <sheetName val="SCH29"/>
      <sheetName val="SCH34"/>
      <sheetName val="SCH 43"/>
      <sheetName val="SCH 4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Edit"/>
      <sheetName val="Comparision"/>
      <sheetName val=" Shar Sub total"/>
      <sheetName val="Shar Final"/>
      <sheetName val="Exp Allo Ref"/>
      <sheetName val="final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A1">
            <v>90020100</v>
          </cell>
          <cell r="B1" t="str">
            <v>Salary - Basic</v>
          </cell>
          <cell r="C1" t="str">
            <v>Employee Remuneration</v>
          </cell>
        </row>
        <row r="2">
          <cell r="A2">
            <v>90020120</v>
          </cell>
          <cell r="B2" t="str">
            <v>Allowance - House Rent</v>
          </cell>
          <cell r="C2" t="str">
            <v>Employee Remuneration</v>
          </cell>
        </row>
        <row r="3">
          <cell r="A3">
            <v>90020140</v>
          </cell>
          <cell r="B3" t="str">
            <v>Allowance - Special</v>
          </cell>
          <cell r="C3" t="str">
            <v>Employee Remuneration</v>
          </cell>
        </row>
        <row r="4">
          <cell r="A4">
            <v>90020160</v>
          </cell>
          <cell r="B4" t="str">
            <v>Performance Pay</v>
          </cell>
          <cell r="C4" t="str">
            <v>Employee Remuneration</v>
          </cell>
        </row>
        <row r="5">
          <cell r="A5">
            <v>90020170</v>
          </cell>
          <cell r="B5" t="str">
            <v>Contribution Allowance</v>
          </cell>
          <cell r="C5" t="str">
            <v>Employee Remuneration</v>
          </cell>
        </row>
        <row r="6">
          <cell r="A6">
            <v>90020180</v>
          </cell>
          <cell r="B6" t="str">
            <v>Conveyance Allowance</v>
          </cell>
          <cell r="C6" t="str">
            <v>Employee Remuneration</v>
          </cell>
        </row>
        <row r="7">
          <cell r="A7">
            <v>90020190</v>
          </cell>
          <cell r="B7" t="str">
            <v>Other Allowance</v>
          </cell>
          <cell r="C7" t="str">
            <v>Employee Remuneration</v>
          </cell>
        </row>
        <row r="8">
          <cell r="A8">
            <v>90021000</v>
          </cell>
          <cell r="B8" t="str">
            <v>Incentive - BDE</v>
          </cell>
          <cell r="C8" t="str">
            <v>Employee Remuneration</v>
          </cell>
        </row>
        <row r="9">
          <cell r="A9">
            <v>90021100</v>
          </cell>
          <cell r="B9" t="str">
            <v>Incentive - BM</v>
          </cell>
          <cell r="C9" t="str">
            <v>Employee Remuneration</v>
          </cell>
        </row>
        <row r="10">
          <cell r="A10">
            <v>90022000</v>
          </cell>
          <cell r="B10" t="str">
            <v>Consultants' Remuneration</v>
          </cell>
          <cell r="C10" t="str">
            <v>Employee Remuneration</v>
          </cell>
        </row>
        <row r="11">
          <cell r="A11">
            <v>90040100</v>
          </cell>
          <cell r="B11" t="str">
            <v>Comp Cont - Provident Fund</v>
          </cell>
          <cell r="C11" t="str">
            <v>Employee Remuneration</v>
          </cell>
        </row>
        <row r="12">
          <cell r="A12">
            <v>90040300</v>
          </cell>
          <cell r="B12" t="str">
            <v>Comp Cont - Gratuity Trust</v>
          </cell>
          <cell r="C12" t="str">
            <v>Employee Remuneration</v>
          </cell>
        </row>
        <row r="13">
          <cell r="A13">
            <v>90040400</v>
          </cell>
          <cell r="B13" t="str">
            <v>Comp Cont - Group Insurance</v>
          </cell>
          <cell r="C13" t="str">
            <v>Employee Remuneration</v>
          </cell>
        </row>
        <row r="14">
          <cell r="A14">
            <v>90040500</v>
          </cell>
          <cell r="B14" t="str">
            <v>Comp Cont - Superannuation</v>
          </cell>
          <cell r="C14" t="str">
            <v>Employee Remuneration</v>
          </cell>
        </row>
        <row r="15">
          <cell r="A15">
            <v>90040800</v>
          </cell>
          <cell r="B15" t="str">
            <v>Leave Travel Assistance</v>
          </cell>
          <cell r="C15" t="str">
            <v>Employee Remuneration</v>
          </cell>
        </row>
        <row r="16">
          <cell r="A16">
            <v>90040900</v>
          </cell>
          <cell r="B16" t="str">
            <v>Leave Encashment</v>
          </cell>
          <cell r="C16" t="str">
            <v>Employee Remuneration</v>
          </cell>
        </row>
        <row r="17">
          <cell r="A17">
            <v>90041100</v>
          </cell>
          <cell r="B17" t="str">
            <v>Staff Medical Reimbursement</v>
          </cell>
          <cell r="C17" t="str">
            <v>Employee Remuneration</v>
          </cell>
        </row>
        <row r="18">
          <cell r="A18">
            <v>90041120</v>
          </cell>
          <cell r="B18" t="str">
            <v>Staff Medical Ins Claims</v>
          </cell>
          <cell r="C18" t="str">
            <v>Employee Remuneration</v>
          </cell>
        </row>
        <row r="19">
          <cell r="A19">
            <v>90041200</v>
          </cell>
          <cell r="B19" t="str">
            <v>Staff Welfare Exp - Food</v>
          </cell>
          <cell r="C19" t="str">
            <v>Employee Remuneration</v>
          </cell>
        </row>
        <row r="20">
          <cell r="A20">
            <v>90041500</v>
          </cell>
          <cell r="B20" t="str">
            <v>Staff Welfare Exp - Others</v>
          </cell>
          <cell r="C20" t="str">
            <v>Employee Remuneration</v>
          </cell>
        </row>
        <row r="21">
          <cell r="A21">
            <v>90041600</v>
          </cell>
          <cell r="B21" t="str">
            <v>Staff Recruitment Expenses</v>
          </cell>
          <cell r="C21" t="str">
            <v>Employee Remuneration</v>
          </cell>
        </row>
        <row r="22">
          <cell r="A22">
            <v>90060100</v>
          </cell>
          <cell r="B22" t="str">
            <v>In-House Training</v>
          </cell>
          <cell r="C22" t="str">
            <v>Traininig</v>
          </cell>
        </row>
        <row r="23">
          <cell r="A23">
            <v>90060300</v>
          </cell>
          <cell r="B23" t="str">
            <v>External Courses( In India)</v>
          </cell>
          <cell r="C23" t="str">
            <v>Traininig</v>
          </cell>
        </row>
        <row r="24">
          <cell r="A24">
            <v>90080100</v>
          </cell>
          <cell r="B24" t="str">
            <v>Temporary Staff</v>
          </cell>
          <cell r="C24" t="str">
            <v>Employee Remuneration</v>
          </cell>
        </row>
        <row r="25">
          <cell r="A25">
            <v>90080300</v>
          </cell>
          <cell r="B25" t="str">
            <v>Stipend(Trainees)</v>
          </cell>
          <cell r="C25" t="str">
            <v>Employee Remuneration</v>
          </cell>
        </row>
        <row r="26">
          <cell r="A26">
            <v>90100100</v>
          </cell>
          <cell r="B26" t="str">
            <v>Office Cars Running Costs</v>
          </cell>
          <cell r="C26" t="str">
            <v>Travel</v>
          </cell>
        </row>
        <row r="27">
          <cell r="A27">
            <v>90100120</v>
          </cell>
          <cell r="B27" t="str">
            <v>Lease Rentals - Car</v>
          </cell>
          <cell r="C27" t="str">
            <v>Travel</v>
          </cell>
        </row>
        <row r="28">
          <cell r="A28">
            <v>90100200</v>
          </cell>
          <cell r="B28" t="str">
            <v>Travelling Expenses-Local</v>
          </cell>
          <cell r="C28" t="str">
            <v>Travel</v>
          </cell>
        </row>
        <row r="29">
          <cell r="A29">
            <v>90100300</v>
          </cell>
          <cell r="B29" t="str">
            <v>Travelling Expenses-Foreign</v>
          </cell>
          <cell r="C29" t="str">
            <v>Travel</v>
          </cell>
        </row>
        <row r="30">
          <cell r="A30">
            <v>90100400</v>
          </cell>
          <cell r="B30" t="str">
            <v>Business  Development Exps</v>
          </cell>
          <cell r="C30" t="str">
            <v>Travel</v>
          </cell>
        </row>
        <row r="31">
          <cell r="A31">
            <v>90100500</v>
          </cell>
          <cell r="B31" t="str">
            <v>Conveyance</v>
          </cell>
          <cell r="C31" t="str">
            <v>Travel</v>
          </cell>
        </row>
        <row r="32">
          <cell r="A32">
            <v>90120100</v>
          </cell>
          <cell r="B32" t="str">
            <v>Computer Hardware Rental</v>
          </cell>
          <cell r="C32" t="str">
            <v>Repairs</v>
          </cell>
        </row>
        <row r="33">
          <cell r="A33">
            <v>90120300</v>
          </cell>
          <cell r="B33" t="str">
            <v>Computer Expenses</v>
          </cell>
          <cell r="C33" t="str">
            <v>Repairs</v>
          </cell>
        </row>
        <row r="34">
          <cell r="A34">
            <v>90120400</v>
          </cell>
          <cell r="B34" t="str">
            <v>Rent - Moveable Properties</v>
          </cell>
          <cell r="C34" t="str">
            <v>Rent etc.</v>
          </cell>
        </row>
        <row r="35">
          <cell r="A35">
            <v>90120500</v>
          </cell>
          <cell r="B35" t="str">
            <v>Repairs &amp; Maintenance- Othe</v>
          </cell>
          <cell r="C35" t="str">
            <v>Repairs</v>
          </cell>
        </row>
        <row r="36">
          <cell r="A36">
            <v>90120600</v>
          </cell>
          <cell r="B36" t="str">
            <v>Guest House Expenses</v>
          </cell>
          <cell r="C36" t="str">
            <v>Repairs</v>
          </cell>
        </row>
        <row r="37">
          <cell r="A37">
            <v>90140100</v>
          </cell>
          <cell r="B37" t="str">
            <v>Computer Stationery</v>
          </cell>
          <cell r="C37" t="str">
            <v>Printing &amp; Stationery</v>
          </cell>
        </row>
        <row r="38">
          <cell r="A38">
            <v>90140200</v>
          </cell>
          <cell r="B38" t="str">
            <v>Office Stationery</v>
          </cell>
          <cell r="C38" t="str">
            <v>Printing &amp; Stationery</v>
          </cell>
        </row>
        <row r="39">
          <cell r="A39">
            <v>90140300</v>
          </cell>
          <cell r="B39" t="str">
            <v>Printing</v>
          </cell>
          <cell r="C39" t="str">
            <v>Printing &amp; Stationery</v>
          </cell>
        </row>
        <row r="40">
          <cell r="A40">
            <v>90160100</v>
          </cell>
          <cell r="B40" t="str">
            <v>Legal Fees</v>
          </cell>
          <cell r="C40" t="str">
            <v>Legal &amp; Professional</v>
          </cell>
        </row>
        <row r="41">
          <cell r="A41">
            <v>90160200</v>
          </cell>
          <cell r="B41" t="str">
            <v>Auditors' -Audit</v>
          </cell>
          <cell r="C41" t="str">
            <v>Audit Fees</v>
          </cell>
        </row>
        <row r="42">
          <cell r="A42">
            <v>90160500</v>
          </cell>
          <cell r="B42" t="str">
            <v>Auditors' -Out of pocket ex</v>
          </cell>
          <cell r="C42" t="str">
            <v>General Office Expenses</v>
          </cell>
        </row>
        <row r="43">
          <cell r="A43">
            <v>90160900</v>
          </cell>
          <cell r="B43" t="str">
            <v>Consultancy Fees</v>
          </cell>
          <cell r="C43" t="str">
            <v>Legal &amp; Professional</v>
          </cell>
        </row>
        <row r="44">
          <cell r="A44">
            <v>90161000</v>
          </cell>
          <cell r="B44" t="str">
            <v>Membership and Subscription</v>
          </cell>
          <cell r="C44" t="str">
            <v>Legal &amp; Professional</v>
          </cell>
        </row>
        <row r="45">
          <cell r="A45">
            <v>90161100</v>
          </cell>
          <cell r="B45" t="str">
            <v>Professional Fees</v>
          </cell>
          <cell r="C45" t="str">
            <v>Legal &amp; Professional</v>
          </cell>
        </row>
        <row r="46">
          <cell r="A46">
            <v>90161200</v>
          </cell>
          <cell r="B46" t="str">
            <v>Medical Fees - doctors</v>
          </cell>
          <cell r="C46" t="str">
            <v>Medical Fees</v>
          </cell>
        </row>
        <row r="47">
          <cell r="A47">
            <v>90161300</v>
          </cell>
          <cell r="B47" t="str">
            <v>Medical Fees - Clinics</v>
          </cell>
          <cell r="C47" t="str">
            <v>Medical Fees</v>
          </cell>
        </row>
        <row r="48">
          <cell r="A48">
            <v>90161400</v>
          </cell>
          <cell r="B48" t="str">
            <v>Brokerage on Investments</v>
          </cell>
          <cell r="C48" t="str">
            <v>Brokerage on investments</v>
          </cell>
        </row>
        <row r="49">
          <cell r="A49">
            <v>90161450</v>
          </cell>
          <cell r="B49" t="str">
            <v>AMC Fees</v>
          </cell>
          <cell r="C49" t="str">
            <v>Brokerage on investments</v>
          </cell>
        </row>
        <row r="50">
          <cell r="A50">
            <v>90161460</v>
          </cell>
          <cell r="B50" t="str">
            <v>Custodian Fees</v>
          </cell>
          <cell r="C50" t="str">
            <v>Custodial Charges</v>
          </cell>
        </row>
        <row r="51">
          <cell r="A51">
            <v>90180300</v>
          </cell>
          <cell r="B51" t="str">
            <v>Telephone  Charges</v>
          </cell>
          <cell r="C51" t="str">
            <v>Communication</v>
          </cell>
        </row>
        <row r="52">
          <cell r="A52">
            <v>90180400</v>
          </cell>
          <cell r="B52" t="str">
            <v>Internet Charges</v>
          </cell>
          <cell r="C52" t="str">
            <v>Communication</v>
          </cell>
        </row>
        <row r="53">
          <cell r="A53">
            <v>90180500</v>
          </cell>
          <cell r="B53" t="str">
            <v>Leased Circuit  Charges</v>
          </cell>
          <cell r="C53" t="str">
            <v>Communication</v>
          </cell>
        </row>
        <row r="54">
          <cell r="A54">
            <v>90180600</v>
          </cell>
          <cell r="B54" t="str">
            <v>Telecoms Maintenance &amp; Inst</v>
          </cell>
          <cell r="C54" t="str">
            <v>Communication</v>
          </cell>
        </row>
        <row r="55">
          <cell r="A55">
            <v>90180700</v>
          </cell>
          <cell r="B55" t="str">
            <v>Mobile Phone Charges</v>
          </cell>
          <cell r="C55" t="str">
            <v>Communication</v>
          </cell>
        </row>
        <row r="56">
          <cell r="A56">
            <v>90200100</v>
          </cell>
          <cell r="B56" t="str">
            <v>Books &amp; Newspapers</v>
          </cell>
          <cell r="C56" t="str">
            <v>exp</v>
          </cell>
        </row>
        <row r="57">
          <cell r="A57">
            <v>90200200</v>
          </cell>
          <cell r="B57" t="str">
            <v>Information Services</v>
          </cell>
          <cell r="C57" t="str">
            <v>Communication</v>
          </cell>
        </row>
        <row r="58">
          <cell r="A58">
            <v>90220100</v>
          </cell>
          <cell r="B58" t="str">
            <v>Rent</v>
          </cell>
          <cell r="C58" t="str">
            <v>Rent etc.</v>
          </cell>
        </row>
        <row r="59">
          <cell r="A59">
            <v>90220200</v>
          </cell>
          <cell r="B59" t="str">
            <v>Rates &amp; Taxes</v>
          </cell>
          <cell r="C59" t="str">
            <v>Rent etc.</v>
          </cell>
        </row>
        <row r="60">
          <cell r="A60">
            <v>90220300</v>
          </cell>
          <cell r="B60" t="str">
            <v>Service Charge</v>
          </cell>
          <cell r="C60" t="str">
            <v>Rent etc.</v>
          </cell>
        </row>
        <row r="61">
          <cell r="A61">
            <v>90220400</v>
          </cell>
          <cell r="B61" t="str">
            <v>Electricity Charges</v>
          </cell>
          <cell r="C61" t="str">
            <v>Rent etc.</v>
          </cell>
        </row>
        <row r="62">
          <cell r="A62">
            <v>90220500</v>
          </cell>
          <cell r="B62" t="str">
            <v>Office Maintenance</v>
          </cell>
          <cell r="C62" t="str">
            <v>Rent etc.</v>
          </cell>
        </row>
        <row r="63">
          <cell r="A63">
            <v>90220600</v>
          </cell>
          <cell r="B63" t="str">
            <v>Reps &amp; Maintenance - Buildi</v>
          </cell>
          <cell r="C63" t="str">
            <v>Repairs</v>
          </cell>
        </row>
        <row r="64">
          <cell r="A64">
            <v>90220700</v>
          </cell>
          <cell r="B64" t="str">
            <v>Profession Tax/Filing Fee/e</v>
          </cell>
          <cell r="C64" t="str">
            <v>Rent etc.</v>
          </cell>
        </row>
        <row r="65">
          <cell r="A65">
            <v>90221000</v>
          </cell>
          <cell r="B65" t="str">
            <v>Security Charges</v>
          </cell>
          <cell r="C65" t="str">
            <v>Rent etc.</v>
          </cell>
        </row>
        <row r="66">
          <cell r="A66">
            <v>90221100</v>
          </cell>
          <cell r="B66" t="str">
            <v>Water Charges</v>
          </cell>
          <cell r="C66" t="str">
            <v>Rent etc.</v>
          </cell>
        </row>
        <row r="67">
          <cell r="A67">
            <v>90240100</v>
          </cell>
          <cell r="B67" t="str">
            <v>Advertising &amp; Promotion</v>
          </cell>
          <cell r="C67" t="str">
            <v>Advertising</v>
          </cell>
        </row>
        <row r="68">
          <cell r="A68">
            <v>90240200</v>
          </cell>
          <cell r="B68" t="str">
            <v>Advertisement- Sponsorship</v>
          </cell>
          <cell r="C68" t="str">
            <v>Advertising</v>
          </cell>
        </row>
        <row r="69">
          <cell r="A69">
            <v>90240300</v>
          </cell>
          <cell r="B69" t="str">
            <v>Media Placement</v>
          </cell>
          <cell r="C69" t="str">
            <v>Advertising</v>
          </cell>
        </row>
        <row r="70">
          <cell r="A70">
            <v>90240400</v>
          </cell>
          <cell r="B70" t="str">
            <v>Advertisement Expenses</v>
          </cell>
          <cell r="C70" t="str">
            <v>Advertising</v>
          </cell>
        </row>
        <row r="71">
          <cell r="A71">
            <v>90260100</v>
          </cell>
          <cell r="B71" t="str">
            <v>Stamp Duty</v>
          </cell>
          <cell r="C71" t="str">
            <v>Stamp Duty</v>
          </cell>
        </row>
        <row r="72">
          <cell r="A72">
            <v>90280100</v>
          </cell>
          <cell r="B72" t="str">
            <v>Postage</v>
          </cell>
          <cell r="C72" t="str">
            <v>Communication</v>
          </cell>
        </row>
        <row r="73">
          <cell r="A73">
            <v>90300100</v>
          </cell>
          <cell r="B73" t="str">
            <v>Bank Charges</v>
          </cell>
          <cell r="C73" t="str">
            <v>Bank Charges</v>
          </cell>
        </row>
        <row r="74">
          <cell r="A74">
            <v>90300500</v>
          </cell>
          <cell r="B74" t="str">
            <v>General Insurance Charges</v>
          </cell>
          <cell r="C74" t="str">
            <v>Rent etc.</v>
          </cell>
        </row>
        <row r="75">
          <cell r="A75">
            <v>90320100</v>
          </cell>
          <cell r="B75" t="str">
            <v>General Offic Expenses</v>
          </cell>
          <cell r="C75" t="str">
            <v>General Office Expenses</v>
          </cell>
        </row>
        <row r="76">
          <cell r="A76">
            <v>90320400</v>
          </cell>
          <cell r="B76" t="str">
            <v>Directors' Fees</v>
          </cell>
          <cell r="C76" t="str">
            <v>Directors Fees</v>
          </cell>
        </row>
        <row r="77">
          <cell r="A77">
            <v>90320700</v>
          </cell>
          <cell r="B77" t="str">
            <v>Donations</v>
          </cell>
          <cell r="C77" t="str">
            <v>Advertising</v>
          </cell>
        </row>
        <row r="78">
          <cell r="A78">
            <v>90321200</v>
          </cell>
          <cell r="B78" t="str">
            <v>Presentation Articles Exps</v>
          </cell>
          <cell r="C78" t="str">
            <v>Presentation Articles</v>
          </cell>
        </row>
        <row r="79">
          <cell r="A79">
            <v>90321800</v>
          </cell>
          <cell r="B79" t="str">
            <v>Exgratia payments</v>
          </cell>
          <cell r="C79" t="str">
            <v>Exgratia</v>
          </cell>
        </row>
        <row r="80">
          <cell r="A80">
            <v>90321900</v>
          </cell>
          <cell r="B80" t="str">
            <v>Bad Debts / Write off</v>
          </cell>
          <cell r="C80" t="str">
            <v>Bad Debts w/o</v>
          </cell>
        </row>
        <row r="81">
          <cell r="A81">
            <v>90325500</v>
          </cell>
          <cell r="B81" t="str">
            <v>Agents Training Expenses</v>
          </cell>
          <cell r="C81" t="str">
            <v>Agents Training</v>
          </cell>
        </row>
        <row r="82">
          <cell r="A82">
            <v>90327000</v>
          </cell>
          <cell r="B82" t="str">
            <v>Referral Fees</v>
          </cell>
          <cell r="C82" t="str">
            <v>Referral Fees</v>
          </cell>
        </row>
      </sheetData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side Total"/>
      <sheetName val="Edison Asset-Income"/>
      <sheetName val="VIP$ Asset-Income"/>
      <sheetName val="Saison Asset-Income"/>
      <sheetName val=" Edison"/>
      <sheetName val="Edison Pivot by GL Acct"/>
      <sheetName val=" VIP"/>
      <sheetName val="VIP Pivot by GL Acct"/>
      <sheetName val="Saison"/>
      <sheetName val="Saison Pivot by GL Acct"/>
      <sheetName val="LexAssetGEELVIP"/>
      <sheetName val="LexAsset Saison"/>
      <sheetName val="LexAsset Edison"/>
      <sheetName val="Saison Pivot by LexAsset"/>
      <sheetName val="VIP Pivot by LexAsset"/>
      <sheetName val="Edison Pivot by LexAsset"/>
      <sheetName val="Workbook dwnload CHECKS"/>
      <sheetName val="GL Acct Detail Dwnld"/>
      <sheetName val="CAMRA Rollforward YEN Detail"/>
      <sheetName val="CAMRA Rollforward YEN Summary"/>
      <sheetName val="CAMRA Rollforward Mixed Detail"/>
      <sheetName val="CAMRA Rollforward Mixed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Value"/>
      <sheetName val="Assump"/>
      <sheetName val="PLNB_EXP_Calc"/>
      <sheetName val="Chg_history"/>
      <sheetName val="PGAAP Stats"/>
      <sheetName val="Experience Sens"/>
      <sheetName val="ETR"/>
      <sheetName val="Validation"/>
      <sheetName val="Exp"/>
      <sheetName val="Tax"/>
      <sheetName val="&lt;Value&gt;"/>
      <sheetName val="&lt;Asmp&gt;"/>
      <sheetName val="GrossUp"/>
      <sheetName val="Prod"/>
      <sheetName val="&lt;Summary&gt;"/>
      <sheetName val="NB Expense Analysis"/>
      <sheetName val="Office Restructuring"/>
      <sheetName val="GECC"/>
      <sheetName val="GECC NB"/>
      <sheetName val="GECC$"/>
      <sheetName val="EBIT"/>
      <sheetName val="FY '01"/>
      <sheetName val="&lt;BS&gt;"/>
      <sheetName val="Input BS"/>
      <sheetName val="BS"/>
      <sheetName val="NetP"/>
      <sheetName val="&lt;GAAP&gt;"/>
      <sheetName val="GAAP"/>
      <sheetName val="EBadd-GAAP"/>
      <sheetName val="EB-GAAP"/>
      <sheetName val="add-GAAP"/>
      <sheetName val="NB-GAAP"/>
      <sheetName val="NB-GAAP Yen"/>
      <sheetName val="NB-GAAP Dollar"/>
      <sheetName val="&lt;Stat&gt;"/>
      <sheetName val="NI"/>
      <sheetName val="Stat"/>
      <sheetName val="EBadd-Stat"/>
      <sheetName val="EB-Stat"/>
      <sheetName val="add-Stat"/>
      <sheetName val="NB-Stat"/>
      <sheetName val="&lt;NB&gt;"/>
      <sheetName val="NB-Stat Yen"/>
      <sheetName val="NB-Stat Dollar"/>
      <sheetName val="Yen"/>
      <sheetName val="Dollar"/>
      <sheetName val="&lt;EB,add&gt;"/>
      <sheetName val="EB WLPP"/>
      <sheetName val="EB WLSP"/>
      <sheetName val="EB Edw"/>
      <sheetName val="EB TL"/>
      <sheetName val="EB JuvPP"/>
      <sheetName val="EB JuvSP"/>
      <sheetName val="EB Ann"/>
      <sheetName val="EB Med"/>
      <sheetName val="EB Ann Pre"/>
      <sheetName val="Other"/>
      <sheetName val="EB TR"/>
      <sheetName val="EB EdwR"/>
      <sheetName val="EB MedR"/>
      <sheetName val="Group Life"/>
      <sheetName val="Group Pen"/>
      <sheetName val="add WLPP"/>
      <sheetName val="add WLSP"/>
      <sheetName val="add Edw"/>
      <sheetName val="add TL"/>
      <sheetName val="add Juv"/>
      <sheetName val="add Ann"/>
      <sheetName val="add Med"/>
      <sheetName val="add TR"/>
      <sheetName val="add EdwR"/>
      <sheetName val="add MedR"/>
      <sheetName val="&lt;not Update&gt;"/>
      <sheetName val="To Do List"/>
      <sheetName val="PB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Edit"/>
      <sheetName val="Comparision"/>
      <sheetName val=" Shar Sub total"/>
      <sheetName val="Shar Final"/>
      <sheetName val="Exp Allo Ref"/>
      <sheetName val="final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A1">
            <v>90020100</v>
          </cell>
          <cell r="B1" t="str">
            <v>Salary - Basic</v>
          </cell>
          <cell r="C1" t="str">
            <v>Employee Remuneration</v>
          </cell>
        </row>
        <row r="2">
          <cell r="A2">
            <v>90020120</v>
          </cell>
          <cell r="B2" t="str">
            <v>Allowance - House Rent</v>
          </cell>
          <cell r="C2" t="str">
            <v>Employee Remuneration</v>
          </cell>
        </row>
        <row r="3">
          <cell r="A3">
            <v>90020140</v>
          </cell>
          <cell r="B3" t="str">
            <v>Allowance - Special</v>
          </cell>
          <cell r="C3" t="str">
            <v>Employee Remuneration</v>
          </cell>
        </row>
        <row r="4">
          <cell r="A4">
            <v>90020160</v>
          </cell>
          <cell r="B4" t="str">
            <v>Performance Pay</v>
          </cell>
          <cell r="C4" t="str">
            <v>Employee Remuneration</v>
          </cell>
        </row>
        <row r="5">
          <cell r="A5">
            <v>90020170</v>
          </cell>
          <cell r="B5" t="str">
            <v>Contribution Allowance</v>
          </cell>
          <cell r="C5" t="str">
            <v>Employee Remuneration</v>
          </cell>
        </row>
        <row r="6">
          <cell r="A6">
            <v>90020180</v>
          </cell>
          <cell r="B6" t="str">
            <v>Conveyance Allowance</v>
          </cell>
          <cell r="C6" t="str">
            <v>Employee Remuneration</v>
          </cell>
        </row>
        <row r="7">
          <cell r="A7">
            <v>90020190</v>
          </cell>
          <cell r="B7" t="str">
            <v>Other Allowance</v>
          </cell>
          <cell r="C7" t="str">
            <v>Employee Remuneration</v>
          </cell>
        </row>
        <row r="8">
          <cell r="A8">
            <v>90021000</v>
          </cell>
          <cell r="B8" t="str">
            <v>Incentive - BDE</v>
          </cell>
          <cell r="C8" t="str">
            <v>Employee Remuneration</v>
          </cell>
        </row>
        <row r="9">
          <cell r="A9">
            <v>90021100</v>
          </cell>
          <cell r="B9" t="str">
            <v>Incentive - BM</v>
          </cell>
          <cell r="C9" t="str">
            <v>Employee Remuneration</v>
          </cell>
        </row>
        <row r="10">
          <cell r="A10">
            <v>90022000</v>
          </cell>
          <cell r="B10" t="str">
            <v>Consultants' Remuneration</v>
          </cell>
          <cell r="C10" t="str">
            <v>Employee Remuneration</v>
          </cell>
        </row>
        <row r="11">
          <cell r="A11">
            <v>90040100</v>
          </cell>
          <cell r="B11" t="str">
            <v>Comp Cont - Provident Fund</v>
          </cell>
          <cell r="C11" t="str">
            <v>Employee Remuneration</v>
          </cell>
        </row>
        <row r="12">
          <cell r="A12">
            <v>90040300</v>
          </cell>
          <cell r="B12" t="str">
            <v>Comp Cont - Gratuity Trust</v>
          </cell>
          <cell r="C12" t="str">
            <v>Employee Remuneration</v>
          </cell>
        </row>
        <row r="13">
          <cell r="A13">
            <v>90040400</v>
          </cell>
          <cell r="B13" t="str">
            <v>Comp Cont - Group Insurance</v>
          </cell>
          <cell r="C13" t="str">
            <v>Employee Remuneration</v>
          </cell>
        </row>
        <row r="14">
          <cell r="A14">
            <v>90040500</v>
          </cell>
          <cell r="B14" t="str">
            <v>Comp Cont - Superannuation</v>
          </cell>
          <cell r="C14" t="str">
            <v>Employee Remuneration</v>
          </cell>
        </row>
        <row r="15">
          <cell r="A15">
            <v>90040800</v>
          </cell>
          <cell r="B15" t="str">
            <v>Leave Travel Assistance</v>
          </cell>
          <cell r="C15" t="str">
            <v>Employee Remuneration</v>
          </cell>
        </row>
        <row r="16">
          <cell r="A16">
            <v>90040900</v>
          </cell>
          <cell r="B16" t="str">
            <v>Leave Encashment</v>
          </cell>
          <cell r="C16" t="str">
            <v>Employee Remuneration</v>
          </cell>
        </row>
        <row r="17">
          <cell r="A17">
            <v>90041100</v>
          </cell>
          <cell r="B17" t="str">
            <v>Staff Medical Reimbursement</v>
          </cell>
          <cell r="C17" t="str">
            <v>Employee Remuneration</v>
          </cell>
        </row>
        <row r="18">
          <cell r="A18">
            <v>90041120</v>
          </cell>
          <cell r="B18" t="str">
            <v>Staff Medical Ins Claims</v>
          </cell>
          <cell r="C18" t="str">
            <v>Employee Remuneration</v>
          </cell>
        </row>
        <row r="19">
          <cell r="A19">
            <v>90041200</v>
          </cell>
          <cell r="B19" t="str">
            <v>Staff Welfare Exp - Food</v>
          </cell>
          <cell r="C19" t="str">
            <v>Employee Remuneration</v>
          </cell>
        </row>
        <row r="20">
          <cell r="A20">
            <v>90041500</v>
          </cell>
          <cell r="B20" t="str">
            <v>Staff Welfare Exp - Others</v>
          </cell>
          <cell r="C20" t="str">
            <v>Employee Remuneration</v>
          </cell>
        </row>
        <row r="21">
          <cell r="A21">
            <v>90041600</v>
          </cell>
          <cell r="B21" t="str">
            <v>Staff Recruitment Expenses</v>
          </cell>
          <cell r="C21" t="str">
            <v>Employee Remuneration</v>
          </cell>
        </row>
        <row r="22">
          <cell r="A22">
            <v>90060100</v>
          </cell>
          <cell r="B22" t="str">
            <v>In-House Training</v>
          </cell>
          <cell r="C22" t="str">
            <v>Traininig</v>
          </cell>
        </row>
        <row r="23">
          <cell r="A23">
            <v>90060300</v>
          </cell>
          <cell r="B23" t="str">
            <v>External Courses( In India)</v>
          </cell>
          <cell r="C23" t="str">
            <v>Traininig</v>
          </cell>
        </row>
        <row r="24">
          <cell r="A24">
            <v>90080100</v>
          </cell>
          <cell r="B24" t="str">
            <v>Temporary Staff</v>
          </cell>
          <cell r="C24" t="str">
            <v>Employee Remuneration</v>
          </cell>
        </row>
        <row r="25">
          <cell r="A25">
            <v>90080300</v>
          </cell>
          <cell r="B25" t="str">
            <v>Stipend(Trainees)</v>
          </cell>
          <cell r="C25" t="str">
            <v>Employee Remuneration</v>
          </cell>
        </row>
        <row r="26">
          <cell r="A26">
            <v>90100100</v>
          </cell>
          <cell r="B26" t="str">
            <v>Office Cars Running Costs</v>
          </cell>
          <cell r="C26" t="str">
            <v>Travel</v>
          </cell>
        </row>
        <row r="27">
          <cell r="A27">
            <v>90100120</v>
          </cell>
          <cell r="B27" t="str">
            <v>Lease Rentals - Car</v>
          </cell>
          <cell r="C27" t="str">
            <v>Travel</v>
          </cell>
        </row>
        <row r="28">
          <cell r="A28">
            <v>90100200</v>
          </cell>
          <cell r="B28" t="str">
            <v>Travelling Expenses-Local</v>
          </cell>
          <cell r="C28" t="str">
            <v>Travel</v>
          </cell>
        </row>
        <row r="29">
          <cell r="A29">
            <v>90100300</v>
          </cell>
          <cell r="B29" t="str">
            <v>Travelling Expenses-Foreign</v>
          </cell>
          <cell r="C29" t="str">
            <v>Travel</v>
          </cell>
        </row>
        <row r="30">
          <cell r="A30">
            <v>90100400</v>
          </cell>
          <cell r="B30" t="str">
            <v>Business  Development Exps</v>
          </cell>
          <cell r="C30" t="str">
            <v>Travel</v>
          </cell>
        </row>
        <row r="31">
          <cell r="A31">
            <v>90100500</v>
          </cell>
          <cell r="B31" t="str">
            <v>Conveyance</v>
          </cell>
          <cell r="C31" t="str">
            <v>Travel</v>
          </cell>
        </row>
        <row r="32">
          <cell r="A32">
            <v>90120100</v>
          </cell>
          <cell r="B32" t="str">
            <v>Computer Hardware Rental</v>
          </cell>
          <cell r="C32" t="str">
            <v>Repairs</v>
          </cell>
        </row>
        <row r="33">
          <cell r="A33">
            <v>90120300</v>
          </cell>
          <cell r="B33" t="str">
            <v>Computer Expenses</v>
          </cell>
          <cell r="C33" t="str">
            <v>Repairs</v>
          </cell>
        </row>
        <row r="34">
          <cell r="A34">
            <v>90120400</v>
          </cell>
          <cell r="B34" t="str">
            <v>Rent - Moveable Properties</v>
          </cell>
          <cell r="C34" t="str">
            <v>Rent etc.</v>
          </cell>
        </row>
        <row r="35">
          <cell r="A35">
            <v>90120500</v>
          </cell>
          <cell r="B35" t="str">
            <v>Repairs &amp; Maintenance- Othe</v>
          </cell>
          <cell r="C35" t="str">
            <v>Repairs</v>
          </cell>
        </row>
        <row r="36">
          <cell r="A36">
            <v>90120600</v>
          </cell>
          <cell r="B36" t="str">
            <v>Guest House Expenses</v>
          </cell>
          <cell r="C36" t="str">
            <v>Repairs</v>
          </cell>
        </row>
        <row r="37">
          <cell r="A37">
            <v>90140100</v>
          </cell>
          <cell r="B37" t="str">
            <v>Computer Stationery</v>
          </cell>
          <cell r="C37" t="str">
            <v>Printing &amp; Stationery</v>
          </cell>
        </row>
        <row r="38">
          <cell r="A38">
            <v>90140200</v>
          </cell>
          <cell r="B38" t="str">
            <v>Office Stationery</v>
          </cell>
          <cell r="C38" t="str">
            <v>Printing &amp; Stationery</v>
          </cell>
        </row>
        <row r="39">
          <cell r="A39">
            <v>90140300</v>
          </cell>
          <cell r="B39" t="str">
            <v>Printing</v>
          </cell>
          <cell r="C39" t="str">
            <v>Printing &amp; Stationery</v>
          </cell>
        </row>
        <row r="40">
          <cell r="A40">
            <v>90160100</v>
          </cell>
          <cell r="B40" t="str">
            <v>Legal Fees</v>
          </cell>
          <cell r="C40" t="str">
            <v>Legal &amp; Professional</v>
          </cell>
        </row>
        <row r="41">
          <cell r="A41">
            <v>90160200</v>
          </cell>
          <cell r="B41" t="str">
            <v>Auditors' -Audit</v>
          </cell>
          <cell r="C41" t="str">
            <v>Audit Fees</v>
          </cell>
        </row>
        <row r="42">
          <cell r="A42">
            <v>90160500</v>
          </cell>
          <cell r="B42" t="str">
            <v>Auditors' -Out of pocket ex</v>
          </cell>
          <cell r="C42" t="str">
            <v>General Office Expenses</v>
          </cell>
        </row>
        <row r="43">
          <cell r="A43">
            <v>90160900</v>
          </cell>
          <cell r="B43" t="str">
            <v>Consultancy Fees</v>
          </cell>
          <cell r="C43" t="str">
            <v>Legal &amp; Professional</v>
          </cell>
        </row>
        <row r="44">
          <cell r="A44">
            <v>90161000</v>
          </cell>
          <cell r="B44" t="str">
            <v>Membership and Subscription</v>
          </cell>
          <cell r="C44" t="str">
            <v>Legal &amp; Professional</v>
          </cell>
        </row>
        <row r="45">
          <cell r="A45">
            <v>90161100</v>
          </cell>
          <cell r="B45" t="str">
            <v>Professional Fees</v>
          </cell>
          <cell r="C45" t="str">
            <v>Legal &amp; Professional</v>
          </cell>
        </row>
        <row r="46">
          <cell r="A46">
            <v>90161200</v>
          </cell>
          <cell r="B46" t="str">
            <v>Medical Fees - doctors</v>
          </cell>
          <cell r="C46" t="str">
            <v>Medical Fees</v>
          </cell>
        </row>
        <row r="47">
          <cell r="A47">
            <v>90161300</v>
          </cell>
          <cell r="B47" t="str">
            <v>Medical Fees - Clinics</v>
          </cell>
          <cell r="C47" t="str">
            <v>Medical Fees</v>
          </cell>
        </row>
        <row r="48">
          <cell r="A48">
            <v>90161400</v>
          </cell>
          <cell r="B48" t="str">
            <v>Brokerage on Investments</v>
          </cell>
          <cell r="C48" t="str">
            <v>Brokerage on investments</v>
          </cell>
        </row>
        <row r="49">
          <cell r="A49">
            <v>90161450</v>
          </cell>
          <cell r="B49" t="str">
            <v>AMC Fees</v>
          </cell>
          <cell r="C49" t="str">
            <v>Brokerage on investments</v>
          </cell>
        </row>
        <row r="50">
          <cell r="A50">
            <v>90161460</v>
          </cell>
          <cell r="B50" t="str">
            <v>Custodian Fees</v>
          </cell>
          <cell r="C50" t="str">
            <v>Custodial Charges</v>
          </cell>
        </row>
        <row r="51">
          <cell r="A51">
            <v>90180300</v>
          </cell>
          <cell r="B51" t="str">
            <v>Telephone  Charges</v>
          </cell>
          <cell r="C51" t="str">
            <v>Communication</v>
          </cell>
        </row>
        <row r="52">
          <cell r="A52">
            <v>90180400</v>
          </cell>
          <cell r="B52" t="str">
            <v>Internet Charges</v>
          </cell>
          <cell r="C52" t="str">
            <v>Communication</v>
          </cell>
        </row>
        <row r="53">
          <cell r="A53">
            <v>90180500</v>
          </cell>
          <cell r="B53" t="str">
            <v>Leased Circuit  Charges</v>
          </cell>
          <cell r="C53" t="str">
            <v>Communication</v>
          </cell>
        </row>
        <row r="54">
          <cell r="A54">
            <v>90180600</v>
          </cell>
          <cell r="B54" t="str">
            <v>Telecoms Maintenance &amp; Inst</v>
          </cell>
          <cell r="C54" t="str">
            <v>Communication</v>
          </cell>
        </row>
        <row r="55">
          <cell r="A55">
            <v>90180700</v>
          </cell>
          <cell r="B55" t="str">
            <v>Mobile Phone Charges</v>
          </cell>
          <cell r="C55" t="str">
            <v>Communication</v>
          </cell>
        </row>
        <row r="56">
          <cell r="A56">
            <v>90200100</v>
          </cell>
          <cell r="B56" t="str">
            <v>Books &amp; Newspapers</v>
          </cell>
          <cell r="C56" t="str">
            <v>exp</v>
          </cell>
        </row>
        <row r="57">
          <cell r="A57">
            <v>90200200</v>
          </cell>
          <cell r="B57" t="str">
            <v>Information Services</v>
          </cell>
          <cell r="C57" t="str">
            <v>Communication</v>
          </cell>
        </row>
        <row r="58">
          <cell r="A58">
            <v>90220100</v>
          </cell>
          <cell r="B58" t="str">
            <v>Rent</v>
          </cell>
          <cell r="C58" t="str">
            <v>Rent etc.</v>
          </cell>
        </row>
        <row r="59">
          <cell r="A59">
            <v>90220200</v>
          </cell>
          <cell r="B59" t="str">
            <v>Rates &amp; Taxes</v>
          </cell>
          <cell r="C59" t="str">
            <v>Rent etc.</v>
          </cell>
        </row>
        <row r="60">
          <cell r="A60">
            <v>90220300</v>
          </cell>
          <cell r="B60" t="str">
            <v>Service Charge</v>
          </cell>
          <cell r="C60" t="str">
            <v>Rent etc.</v>
          </cell>
        </row>
        <row r="61">
          <cell r="A61">
            <v>90220400</v>
          </cell>
          <cell r="B61" t="str">
            <v>Electricity Charges</v>
          </cell>
          <cell r="C61" t="str">
            <v>Rent etc.</v>
          </cell>
        </row>
        <row r="62">
          <cell r="A62">
            <v>90220500</v>
          </cell>
          <cell r="B62" t="str">
            <v>Office Maintenance</v>
          </cell>
          <cell r="C62" t="str">
            <v>Rent etc.</v>
          </cell>
        </row>
        <row r="63">
          <cell r="A63">
            <v>90220600</v>
          </cell>
          <cell r="B63" t="str">
            <v>Reps &amp; Maintenance - Buildi</v>
          </cell>
          <cell r="C63" t="str">
            <v>Repairs</v>
          </cell>
        </row>
        <row r="64">
          <cell r="A64">
            <v>90220700</v>
          </cell>
          <cell r="B64" t="str">
            <v>Profession Tax/Filing Fee/e</v>
          </cell>
          <cell r="C64" t="str">
            <v>Rent etc.</v>
          </cell>
        </row>
        <row r="65">
          <cell r="A65">
            <v>90221000</v>
          </cell>
          <cell r="B65" t="str">
            <v>Security Charges</v>
          </cell>
          <cell r="C65" t="str">
            <v>Rent etc.</v>
          </cell>
        </row>
        <row r="66">
          <cell r="A66">
            <v>90221100</v>
          </cell>
          <cell r="B66" t="str">
            <v>Water Charges</v>
          </cell>
          <cell r="C66" t="str">
            <v>Rent etc.</v>
          </cell>
        </row>
        <row r="67">
          <cell r="A67">
            <v>90240100</v>
          </cell>
          <cell r="B67" t="str">
            <v>Advertising &amp; Promotion</v>
          </cell>
          <cell r="C67" t="str">
            <v>Advertising</v>
          </cell>
        </row>
        <row r="68">
          <cell r="A68">
            <v>90240200</v>
          </cell>
          <cell r="B68" t="str">
            <v>Advertisement- Sponsorship</v>
          </cell>
          <cell r="C68" t="str">
            <v>Advertising</v>
          </cell>
        </row>
        <row r="69">
          <cell r="A69">
            <v>90240300</v>
          </cell>
          <cell r="B69" t="str">
            <v>Media Placement</v>
          </cell>
          <cell r="C69" t="str">
            <v>Advertising</v>
          </cell>
        </row>
        <row r="70">
          <cell r="A70">
            <v>90240400</v>
          </cell>
          <cell r="B70" t="str">
            <v>Advertisement Expenses</v>
          </cell>
          <cell r="C70" t="str">
            <v>Advertising</v>
          </cell>
        </row>
        <row r="71">
          <cell r="A71">
            <v>90260100</v>
          </cell>
          <cell r="B71" t="str">
            <v>Stamp Duty</v>
          </cell>
          <cell r="C71" t="str">
            <v>Stamp Duty</v>
          </cell>
        </row>
        <row r="72">
          <cell r="A72">
            <v>90280100</v>
          </cell>
          <cell r="B72" t="str">
            <v>Postage</v>
          </cell>
          <cell r="C72" t="str">
            <v>Communication</v>
          </cell>
        </row>
        <row r="73">
          <cell r="A73">
            <v>90300100</v>
          </cell>
          <cell r="B73" t="str">
            <v>Bank Charges</v>
          </cell>
          <cell r="C73" t="str">
            <v>Bank Charges</v>
          </cell>
        </row>
        <row r="74">
          <cell r="A74">
            <v>90300500</v>
          </cell>
          <cell r="B74" t="str">
            <v>General Insurance Charges</v>
          </cell>
          <cell r="C74" t="str">
            <v>Rent etc.</v>
          </cell>
        </row>
        <row r="75">
          <cell r="A75">
            <v>90320100</v>
          </cell>
          <cell r="B75" t="str">
            <v>General Offic Expenses</v>
          </cell>
          <cell r="C75" t="str">
            <v>General Office Expenses</v>
          </cell>
        </row>
        <row r="76">
          <cell r="A76">
            <v>90320400</v>
          </cell>
          <cell r="B76" t="str">
            <v>Directors' Fees</v>
          </cell>
          <cell r="C76" t="str">
            <v>Directors Fees</v>
          </cell>
        </row>
        <row r="77">
          <cell r="A77">
            <v>90320700</v>
          </cell>
          <cell r="B77" t="str">
            <v>Donations</v>
          </cell>
          <cell r="C77" t="str">
            <v>Advertising</v>
          </cell>
        </row>
        <row r="78">
          <cell r="A78">
            <v>90321200</v>
          </cell>
          <cell r="B78" t="str">
            <v>Presentation Articles Exps</v>
          </cell>
          <cell r="C78" t="str">
            <v>Presentation Articles</v>
          </cell>
        </row>
        <row r="79">
          <cell r="A79">
            <v>90321800</v>
          </cell>
          <cell r="B79" t="str">
            <v>Exgratia payments</v>
          </cell>
          <cell r="C79" t="str">
            <v>Exgratia</v>
          </cell>
        </row>
        <row r="80">
          <cell r="A80">
            <v>90321900</v>
          </cell>
          <cell r="B80" t="str">
            <v>Bad Debts / Write off</v>
          </cell>
          <cell r="C80" t="str">
            <v>Bad Debts w/o</v>
          </cell>
        </row>
        <row r="81">
          <cell r="A81">
            <v>90325500</v>
          </cell>
          <cell r="B81" t="str">
            <v>Agents Training Expenses</v>
          </cell>
          <cell r="C81" t="str">
            <v>Agents Training</v>
          </cell>
        </row>
        <row r="82">
          <cell r="A82">
            <v>90327000</v>
          </cell>
          <cell r="B82" t="str">
            <v>Referral Fees</v>
          </cell>
          <cell r="C82" t="str">
            <v>Referral Fees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2:F67"/>
  <sheetViews>
    <sheetView tabSelected="1" zoomScale="70" zoomScaleNormal="70" workbookViewId="0">
      <selection activeCell="B2" sqref="B2:D2"/>
    </sheetView>
  </sheetViews>
  <sheetFormatPr defaultRowHeight="14.5"/>
  <cols>
    <col min="1" max="1" width="9.1796875" style="16"/>
    <col min="2" max="2" width="20.1796875" style="16" customWidth="1"/>
    <col min="3" max="3" width="31.453125" style="16" customWidth="1"/>
    <col min="4" max="4" width="80.54296875" style="16" customWidth="1"/>
    <col min="5" max="252" width="9.1796875" style="16"/>
    <col min="253" max="253" width="14.81640625" style="16" customWidth="1"/>
    <col min="254" max="254" width="65.54296875" style="16" bestFit="1" customWidth="1"/>
    <col min="255" max="508" width="9.1796875" style="16"/>
    <col min="509" max="509" width="14.81640625" style="16" customWidth="1"/>
    <col min="510" max="510" width="65.54296875" style="16" bestFit="1" customWidth="1"/>
    <col min="511" max="764" width="9.1796875" style="16"/>
    <col min="765" max="765" width="14.81640625" style="16" customWidth="1"/>
    <col min="766" max="766" width="65.54296875" style="16" bestFit="1" customWidth="1"/>
    <col min="767" max="1020" width="9.1796875" style="16"/>
    <col min="1021" max="1021" width="14.81640625" style="16" customWidth="1"/>
    <col min="1022" max="1022" width="65.54296875" style="16" bestFit="1" customWidth="1"/>
    <col min="1023" max="1276" width="9.1796875" style="16"/>
    <col min="1277" max="1277" width="14.81640625" style="16" customWidth="1"/>
    <col min="1278" max="1278" width="65.54296875" style="16" bestFit="1" customWidth="1"/>
    <col min="1279" max="1532" width="9.1796875" style="16"/>
    <col min="1533" max="1533" width="14.81640625" style="16" customWidth="1"/>
    <col min="1534" max="1534" width="65.54296875" style="16" bestFit="1" customWidth="1"/>
    <col min="1535" max="1788" width="9.1796875" style="16"/>
    <col min="1789" max="1789" width="14.81640625" style="16" customWidth="1"/>
    <col min="1790" max="1790" width="65.54296875" style="16" bestFit="1" customWidth="1"/>
    <col min="1791" max="2044" width="9.1796875" style="16"/>
    <col min="2045" max="2045" width="14.81640625" style="16" customWidth="1"/>
    <col min="2046" max="2046" width="65.54296875" style="16" bestFit="1" customWidth="1"/>
    <col min="2047" max="2300" width="9.1796875" style="16"/>
    <col min="2301" max="2301" width="14.81640625" style="16" customWidth="1"/>
    <col min="2302" max="2302" width="65.54296875" style="16" bestFit="1" customWidth="1"/>
    <col min="2303" max="2556" width="9.1796875" style="16"/>
    <col min="2557" max="2557" width="14.81640625" style="16" customWidth="1"/>
    <col min="2558" max="2558" width="65.54296875" style="16" bestFit="1" customWidth="1"/>
    <col min="2559" max="2812" width="9.1796875" style="16"/>
    <col min="2813" max="2813" width="14.81640625" style="16" customWidth="1"/>
    <col min="2814" max="2814" width="65.54296875" style="16" bestFit="1" customWidth="1"/>
    <col min="2815" max="3068" width="9.1796875" style="16"/>
    <col min="3069" max="3069" width="14.81640625" style="16" customWidth="1"/>
    <col min="3070" max="3070" width="65.54296875" style="16" bestFit="1" customWidth="1"/>
    <col min="3071" max="3324" width="9.1796875" style="16"/>
    <col min="3325" max="3325" width="14.81640625" style="16" customWidth="1"/>
    <col min="3326" max="3326" width="65.54296875" style="16" bestFit="1" customWidth="1"/>
    <col min="3327" max="3580" width="9.1796875" style="16"/>
    <col min="3581" max="3581" width="14.81640625" style="16" customWidth="1"/>
    <col min="3582" max="3582" width="65.54296875" style="16" bestFit="1" customWidth="1"/>
    <col min="3583" max="3836" width="9.1796875" style="16"/>
    <col min="3837" max="3837" width="14.81640625" style="16" customWidth="1"/>
    <col min="3838" max="3838" width="65.54296875" style="16" bestFit="1" customWidth="1"/>
    <col min="3839" max="4092" width="9.1796875" style="16"/>
    <col min="4093" max="4093" width="14.81640625" style="16" customWidth="1"/>
    <col min="4094" max="4094" width="65.54296875" style="16" bestFit="1" customWidth="1"/>
    <col min="4095" max="4348" width="9.1796875" style="16"/>
    <col min="4349" max="4349" width="14.81640625" style="16" customWidth="1"/>
    <col min="4350" max="4350" width="65.54296875" style="16" bestFit="1" customWidth="1"/>
    <col min="4351" max="4604" width="9.1796875" style="16"/>
    <col min="4605" max="4605" width="14.81640625" style="16" customWidth="1"/>
    <col min="4606" max="4606" width="65.54296875" style="16" bestFit="1" customWidth="1"/>
    <col min="4607" max="4860" width="9.1796875" style="16"/>
    <col min="4861" max="4861" width="14.81640625" style="16" customWidth="1"/>
    <col min="4862" max="4862" width="65.54296875" style="16" bestFit="1" customWidth="1"/>
    <col min="4863" max="5116" width="9.1796875" style="16"/>
    <col min="5117" max="5117" width="14.81640625" style="16" customWidth="1"/>
    <col min="5118" max="5118" width="65.54296875" style="16" bestFit="1" customWidth="1"/>
    <col min="5119" max="5372" width="9.1796875" style="16"/>
    <col min="5373" max="5373" width="14.81640625" style="16" customWidth="1"/>
    <col min="5374" max="5374" width="65.54296875" style="16" bestFit="1" customWidth="1"/>
    <col min="5375" max="5628" width="9.1796875" style="16"/>
    <col min="5629" max="5629" width="14.81640625" style="16" customWidth="1"/>
    <col min="5630" max="5630" width="65.54296875" style="16" bestFit="1" customWidth="1"/>
    <col min="5631" max="5884" width="9.1796875" style="16"/>
    <col min="5885" max="5885" width="14.81640625" style="16" customWidth="1"/>
    <col min="5886" max="5886" width="65.54296875" style="16" bestFit="1" customWidth="1"/>
    <col min="5887" max="6140" width="9.1796875" style="16"/>
    <col min="6141" max="6141" width="14.81640625" style="16" customWidth="1"/>
    <col min="6142" max="6142" width="65.54296875" style="16" bestFit="1" customWidth="1"/>
    <col min="6143" max="6396" width="9.1796875" style="16"/>
    <col min="6397" max="6397" width="14.81640625" style="16" customWidth="1"/>
    <col min="6398" max="6398" width="65.54296875" style="16" bestFit="1" customWidth="1"/>
    <col min="6399" max="6652" width="9.1796875" style="16"/>
    <col min="6653" max="6653" width="14.81640625" style="16" customWidth="1"/>
    <col min="6654" max="6654" width="65.54296875" style="16" bestFit="1" customWidth="1"/>
    <col min="6655" max="6908" width="9.1796875" style="16"/>
    <col min="6909" max="6909" width="14.81640625" style="16" customWidth="1"/>
    <col min="6910" max="6910" width="65.54296875" style="16" bestFit="1" customWidth="1"/>
    <col min="6911" max="7164" width="9.1796875" style="16"/>
    <col min="7165" max="7165" width="14.81640625" style="16" customWidth="1"/>
    <col min="7166" max="7166" width="65.54296875" style="16" bestFit="1" customWidth="1"/>
    <col min="7167" max="7420" width="9.1796875" style="16"/>
    <col min="7421" max="7421" width="14.81640625" style="16" customWidth="1"/>
    <col min="7422" max="7422" width="65.54296875" style="16" bestFit="1" customWidth="1"/>
    <col min="7423" max="7676" width="9.1796875" style="16"/>
    <col min="7677" max="7677" width="14.81640625" style="16" customWidth="1"/>
    <col min="7678" max="7678" width="65.54296875" style="16" bestFit="1" customWidth="1"/>
    <col min="7679" max="7932" width="9.1796875" style="16"/>
    <col min="7933" max="7933" width="14.81640625" style="16" customWidth="1"/>
    <col min="7934" max="7934" width="65.54296875" style="16" bestFit="1" customWidth="1"/>
    <col min="7935" max="8188" width="9.1796875" style="16"/>
    <col min="8189" max="8189" width="14.81640625" style="16" customWidth="1"/>
    <col min="8190" max="8190" width="65.54296875" style="16" bestFit="1" customWidth="1"/>
    <col min="8191" max="8444" width="9.1796875" style="16"/>
    <col min="8445" max="8445" width="14.81640625" style="16" customWidth="1"/>
    <col min="8446" max="8446" width="65.54296875" style="16" bestFit="1" customWidth="1"/>
    <col min="8447" max="8700" width="9.1796875" style="16"/>
    <col min="8701" max="8701" width="14.81640625" style="16" customWidth="1"/>
    <col min="8702" max="8702" width="65.54296875" style="16" bestFit="1" customWidth="1"/>
    <col min="8703" max="8956" width="9.1796875" style="16"/>
    <col min="8957" max="8957" width="14.81640625" style="16" customWidth="1"/>
    <col min="8958" max="8958" width="65.54296875" style="16" bestFit="1" customWidth="1"/>
    <col min="8959" max="9212" width="9.1796875" style="16"/>
    <col min="9213" max="9213" width="14.81640625" style="16" customWidth="1"/>
    <col min="9214" max="9214" width="65.54296875" style="16" bestFit="1" customWidth="1"/>
    <col min="9215" max="9468" width="9.1796875" style="16"/>
    <col min="9469" max="9469" width="14.81640625" style="16" customWidth="1"/>
    <col min="9470" max="9470" width="65.54296875" style="16" bestFit="1" customWidth="1"/>
    <col min="9471" max="9724" width="9.1796875" style="16"/>
    <col min="9725" max="9725" width="14.81640625" style="16" customWidth="1"/>
    <col min="9726" max="9726" width="65.54296875" style="16" bestFit="1" customWidth="1"/>
    <col min="9727" max="9980" width="9.1796875" style="16"/>
    <col min="9981" max="9981" width="14.81640625" style="16" customWidth="1"/>
    <col min="9982" max="9982" width="65.54296875" style="16" bestFit="1" customWidth="1"/>
    <col min="9983" max="10236" width="9.1796875" style="16"/>
    <col min="10237" max="10237" width="14.81640625" style="16" customWidth="1"/>
    <col min="10238" max="10238" width="65.54296875" style="16" bestFit="1" customWidth="1"/>
    <col min="10239" max="10492" width="9.1796875" style="16"/>
    <col min="10493" max="10493" width="14.81640625" style="16" customWidth="1"/>
    <col min="10494" max="10494" width="65.54296875" style="16" bestFit="1" customWidth="1"/>
    <col min="10495" max="10748" width="9.1796875" style="16"/>
    <col min="10749" max="10749" width="14.81640625" style="16" customWidth="1"/>
    <col min="10750" max="10750" width="65.54296875" style="16" bestFit="1" customWidth="1"/>
    <col min="10751" max="11004" width="9.1796875" style="16"/>
    <col min="11005" max="11005" width="14.81640625" style="16" customWidth="1"/>
    <col min="11006" max="11006" width="65.54296875" style="16" bestFit="1" customWidth="1"/>
    <col min="11007" max="11260" width="9.1796875" style="16"/>
    <col min="11261" max="11261" width="14.81640625" style="16" customWidth="1"/>
    <col min="11262" max="11262" width="65.54296875" style="16" bestFit="1" customWidth="1"/>
    <col min="11263" max="11516" width="9.1796875" style="16"/>
    <col min="11517" max="11517" width="14.81640625" style="16" customWidth="1"/>
    <col min="11518" max="11518" width="65.54296875" style="16" bestFit="1" customWidth="1"/>
    <col min="11519" max="11772" width="9.1796875" style="16"/>
    <col min="11773" max="11773" width="14.81640625" style="16" customWidth="1"/>
    <col min="11774" max="11774" width="65.54296875" style="16" bestFit="1" customWidth="1"/>
    <col min="11775" max="12028" width="9.1796875" style="16"/>
    <col min="12029" max="12029" width="14.81640625" style="16" customWidth="1"/>
    <col min="12030" max="12030" width="65.54296875" style="16" bestFit="1" customWidth="1"/>
    <col min="12031" max="12284" width="9.1796875" style="16"/>
    <col min="12285" max="12285" width="14.81640625" style="16" customWidth="1"/>
    <col min="12286" max="12286" width="65.54296875" style="16" bestFit="1" customWidth="1"/>
    <col min="12287" max="12540" width="9.1796875" style="16"/>
    <col min="12541" max="12541" width="14.81640625" style="16" customWidth="1"/>
    <col min="12542" max="12542" width="65.54296875" style="16" bestFit="1" customWidth="1"/>
    <col min="12543" max="12796" width="9.1796875" style="16"/>
    <col min="12797" max="12797" width="14.81640625" style="16" customWidth="1"/>
    <col min="12798" max="12798" width="65.54296875" style="16" bestFit="1" customWidth="1"/>
    <col min="12799" max="13052" width="9.1796875" style="16"/>
    <col min="13053" max="13053" width="14.81640625" style="16" customWidth="1"/>
    <col min="13054" max="13054" width="65.54296875" style="16" bestFit="1" customWidth="1"/>
    <col min="13055" max="13308" width="9.1796875" style="16"/>
    <col min="13309" max="13309" width="14.81640625" style="16" customWidth="1"/>
    <col min="13310" max="13310" width="65.54296875" style="16" bestFit="1" customWidth="1"/>
    <col min="13311" max="13564" width="9.1796875" style="16"/>
    <col min="13565" max="13565" width="14.81640625" style="16" customWidth="1"/>
    <col min="13566" max="13566" width="65.54296875" style="16" bestFit="1" customWidth="1"/>
    <col min="13567" max="13820" width="9.1796875" style="16"/>
    <col min="13821" max="13821" width="14.81640625" style="16" customWidth="1"/>
    <col min="13822" max="13822" width="65.54296875" style="16" bestFit="1" customWidth="1"/>
    <col min="13823" max="14076" width="9.1796875" style="16"/>
    <col min="14077" max="14077" width="14.81640625" style="16" customWidth="1"/>
    <col min="14078" max="14078" width="65.54296875" style="16" bestFit="1" customWidth="1"/>
    <col min="14079" max="14332" width="9.1796875" style="16"/>
    <col min="14333" max="14333" width="14.81640625" style="16" customWidth="1"/>
    <col min="14334" max="14334" width="65.54296875" style="16" bestFit="1" customWidth="1"/>
    <col min="14335" max="14588" width="9.1796875" style="16"/>
    <col min="14589" max="14589" width="14.81640625" style="16" customWidth="1"/>
    <col min="14590" max="14590" width="65.54296875" style="16" bestFit="1" customWidth="1"/>
    <col min="14591" max="14844" width="9.1796875" style="16"/>
    <col min="14845" max="14845" width="14.81640625" style="16" customWidth="1"/>
    <col min="14846" max="14846" width="65.54296875" style="16" bestFit="1" customWidth="1"/>
    <col min="14847" max="15100" width="9.1796875" style="16"/>
    <col min="15101" max="15101" width="14.81640625" style="16" customWidth="1"/>
    <col min="15102" max="15102" width="65.54296875" style="16" bestFit="1" customWidth="1"/>
    <col min="15103" max="15356" width="9.1796875" style="16"/>
    <col min="15357" max="15357" width="14.81640625" style="16" customWidth="1"/>
    <col min="15358" max="15358" width="65.54296875" style="16" bestFit="1" customWidth="1"/>
    <col min="15359" max="15612" width="9.1796875" style="16"/>
    <col min="15613" max="15613" width="14.81640625" style="16" customWidth="1"/>
    <col min="15614" max="15614" width="65.54296875" style="16" bestFit="1" customWidth="1"/>
    <col min="15615" max="15868" width="9.1796875" style="16"/>
    <col min="15869" max="15869" width="14.81640625" style="16" customWidth="1"/>
    <col min="15870" max="15870" width="65.54296875" style="16" bestFit="1" customWidth="1"/>
    <col min="15871" max="16124" width="9.1796875" style="16"/>
    <col min="16125" max="16125" width="14.81640625" style="16" customWidth="1"/>
    <col min="16126" max="16126" width="65.54296875" style="16" bestFit="1" customWidth="1"/>
    <col min="16127" max="16384" width="9.1796875" style="16"/>
  </cols>
  <sheetData>
    <row r="2" spans="2:6" ht="25.75" customHeight="1">
      <c r="B2" s="317" t="s">
        <v>376</v>
      </c>
      <c r="C2" s="317"/>
      <c r="D2" s="317"/>
    </row>
    <row r="3" spans="2:6" ht="17.25" customHeight="1">
      <c r="B3" s="318" t="s">
        <v>113</v>
      </c>
      <c r="C3" s="320" t="s">
        <v>313</v>
      </c>
      <c r="D3" s="319" t="s">
        <v>314</v>
      </c>
    </row>
    <row r="4" spans="2:6" ht="17.25" customHeight="1">
      <c r="B4" s="318"/>
      <c r="C4" s="321"/>
      <c r="D4" s="319"/>
    </row>
    <row r="5" spans="2:6" ht="17.25" customHeight="1">
      <c r="B5" s="279"/>
      <c r="C5" s="280"/>
      <c r="D5" s="190" t="s">
        <v>407</v>
      </c>
    </row>
    <row r="6" spans="2:6">
      <c r="B6" s="377">
        <v>1</v>
      </c>
      <c r="C6" s="260" t="s">
        <v>253</v>
      </c>
      <c r="D6" s="190" t="s">
        <v>114</v>
      </c>
      <c r="F6" s="276"/>
    </row>
    <row r="7" spans="2:6">
      <c r="B7" s="261">
        <v>1.1000000000000001</v>
      </c>
      <c r="C7" s="260" t="s">
        <v>254</v>
      </c>
      <c r="D7" s="191" t="s">
        <v>115</v>
      </c>
      <c r="F7" s="276"/>
    </row>
    <row r="8" spans="2:6">
      <c r="B8" s="261">
        <v>1.2</v>
      </c>
      <c r="C8" s="262" t="s">
        <v>267</v>
      </c>
      <c r="D8" s="191" t="s">
        <v>116</v>
      </c>
      <c r="F8" s="276"/>
    </row>
    <row r="9" spans="2:6">
      <c r="B9" s="263" t="s">
        <v>117</v>
      </c>
      <c r="C9" s="262"/>
      <c r="D9" s="191" t="s">
        <v>312</v>
      </c>
      <c r="F9" s="276"/>
    </row>
    <row r="10" spans="2:6">
      <c r="B10" s="263" t="s">
        <v>118</v>
      </c>
      <c r="C10" s="262"/>
      <c r="D10" s="191" t="s">
        <v>119</v>
      </c>
      <c r="F10" s="276"/>
    </row>
    <row r="11" spans="2:6">
      <c r="B11" s="263" t="s">
        <v>120</v>
      </c>
      <c r="C11" s="262"/>
      <c r="D11" s="191" t="s">
        <v>122</v>
      </c>
      <c r="F11" s="276"/>
    </row>
    <row r="12" spans="2:6">
      <c r="B12" s="263" t="s">
        <v>121</v>
      </c>
      <c r="C12" s="262"/>
      <c r="D12" s="191" t="s">
        <v>123</v>
      </c>
      <c r="F12" s="276"/>
    </row>
    <row r="13" spans="2:6">
      <c r="B13" s="261">
        <v>1.3</v>
      </c>
      <c r="C13" s="262" t="s">
        <v>348</v>
      </c>
      <c r="D13" s="191" t="s">
        <v>124</v>
      </c>
      <c r="F13" s="276"/>
    </row>
    <row r="14" spans="2:6">
      <c r="B14" s="263" t="s">
        <v>125</v>
      </c>
      <c r="C14" s="314" t="s">
        <v>257</v>
      </c>
      <c r="D14" s="192" t="s">
        <v>320</v>
      </c>
      <c r="F14" s="276"/>
    </row>
    <row r="15" spans="2:6">
      <c r="B15" s="263" t="s">
        <v>126</v>
      </c>
      <c r="C15" s="315"/>
      <c r="D15" s="192" t="s">
        <v>127</v>
      </c>
      <c r="F15" s="276"/>
    </row>
    <row r="16" spans="2:6">
      <c r="B16" s="263" t="s">
        <v>128</v>
      </c>
      <c r="C16" s="315"/>
      <c r="D16" s="192" t="s">
        <v>129</v>
      </c>
      <c r="F16" s="276"/>
    </row>
    <row r="17" spans="2:6">
      <c r="B17" s="263" t="s">
        <v>130</v>
      </c>
      <c r="C17" s="315"/>
      <c r="D17" s="192" t="s">
        <v>131</v>
      </c>
      <c r="F17" s="276"/>
    </row>
    <row r="18" spans="2:6">
      <c r="B18" s="263" t="s">
        <v>132</v>
      </c>
      <c r="C18" s="316"/>
      <c r="D18" s="192" t="s">
        <v>133</v>
      </c>
      <c r="F18" s="276"/>
    </row>
    <row r="19" spans="2:6">
      <c r="B19" s="263" t="s">
        <v>134</v>
      </c>
      <c r="C19" s="262" t="s">
        <v>266</v>
      </c>
      <c r="D19" s="192" t="s">
        <v>137</v>
      </c>
      <c r="F19" s="276"/>
    </row>
    <row r="20" spans="2:6">
      <c r="B20" s="263" t="s">
        <v>204</v>
      </c>
      <c r="C20" s="262" t="s">
        <v>256</v>
      </c>
      <c r="D20" s="192" t="s">
        <v>150</v>
      </c>
      <c r="F20" s="276"/>
    </row>
    <row r="21" spans="2:6">
      <c r="B21" s="263" t="s">
        <v>205</v>
      </c>
      <c r="C21" s="262" t="s">
        <v>255</v>
      </c>
      <c r="D21" s="192" t="s">
        <v>151</v>
      </c>
      <c r="F21" s="276"/>
    </row>
    <row r="22" spans="2:6">
      <c r="B22" s="263" t="s">
        <v>136</v>
      </c>
      <c r="C22" s="262" t="s">
        <v>258</v>
      </c>
      <c r="D22" s="192" t="s">
        <v>282</v>
      </c>
      <c r="F22" s="276"/>
    </row>
    <row r="23" spans="2:6">
      <c r="B23" s="263" t="s">
        <v>148</v>
      </c>
      <c r="C23" s="262" t="s">
        <v>259</v>
      </c>
      <c r="D23" s="192" t="s">
        <v>135</v>
      </c>
      <c r="F23" s="276"/>
    </row>
    <row r="24" spans="2:6">
      <c r="B24" s="263" t="s">
        <v>149</v>
      </c>
      <c r="C24" s="262" t="s">
        <v>260</v>
      </c>
      <c r="D24" s="192" t="s">
        <v>283</v>
      </c>
      <c r="F24" s="276"/>
    </row>
    <row r="25" spans="2:6">
      <c r="B25" s="377">
        <v>2</v>
      </c>
      <c r="C25" s="262" t="s">
        <v>252</v>
      </c>
      <c r="D25" s="192" t="s">
        <v>138</v>
      </c>
      <c r="F25" s="276"/>
    </row>
    <row r="26" spans="2:6">
      <c r="B26" s="261">
        <v>2.1</v>
      </c>
      <c r="C26" s="262"/>
      <c r="D26" s="192" t="s">
        <v>57</v>
      </c>
      <c r="F26" s="276"/>
    </row>
    <row r="27" spans="2:6">
      <c r="B27" s="263" t="s">
        <v>139</v>
      </c>
      <c r="C27" s="262"/>
      <c r="D27" s="192" t="s">
        <v>140</v>
      </c>
      <c r="F27" s="276"/>
    </row>
    <row r="28" spans="2:6">
      <c r="B28" s="263" t="s">
        <v>141</v>
      </c>
      <c r="C28" s="262"/>
      <c r="D28" s="192" t="s">
        <v>142</v>
      </c>
      <c r="F28" s="276"/>
    </row>
    <row r="29" spans="2:6">
      <c r="B29" s="263" t="s">
        <v>143</v>
      </c>
      <c r="C29" s="262"/>
      <c r="D29" s="192" t="s">
        <v>144</v>
      </c>
      <c r="F29" s="276"/>
    </row>
    <row r="30" spans="2:6">
      <c r="B30" s="261">
        <v>2.2000000000000002</v>
      </c>
      <c r="C30" s="262"/>
      <c r="D30" s="192" t="s">
        <v>58</v>
      </c>
      <c r="F30" s="276"/>
    </row>
    <row r="31" spans="2:6">
      <c r="B31" s="377">
        <v>3</v>
      </c>
      <c r="C31" s="262" t="s">
        <v>261</v>
      </c>
      <c r="D31" s="192" t="s">
        <v>44</v>
      </c>
      <c r="F31" s="276"/>
    </row>
    <row r="32" spans="2:6">
      <c r="B32" s="261">
        <v>3.1</v>
      </c>
      <c r="C32" s="262" t="s">
        <v>262</v>
      </c>
      <c r="D32" s="192" t="s">
        <v>0</v>
      </c>
      <c r="F32" s="276"/>
    </row>
    <row r="33" spans="2:6">
      <c r="B33" s="261">
        <v>3.2</v>
      </c>
      <c r="C33" s="262" t="s">
        <v>263</v>
      </c>
      <c r="D33" s="192" t="s">
        <v>145</v>
      </c>
      <c r="F33" s="276"/>
    </row>
    <row r="34" spans="2:6">
      <c r="B34" s="377">
        <v>4</v>
      </c>
      <c r="C34" s="262" t="s">
        <v>264</v>
      </c>
      <c r="D34" s="192" t="s">
        <v>319</v>
      </c>
      <c r="F34" s="276"/>
    </row>
    <row r="35" spans="2:6">
      <c r="B35" s="377">
        <v>5</v>
      </c>
      <c r="C35" s="262" t="s">
        <v>265</v>
      </c>
      <c r="D35" s="192" t="s">
        <v>101</v>
      </c>
      <c r="F35" s="276"/>
    </row>
    <row r="36" spans="2:6">
      <c r="B36" s="378" t="s">
        <v>199</v>
      </c>
      <c r="C36" s="265"/>
      <c r="D36" s="193" t="s">
        <v>152</v>
      </c>
      <c r="F36" s="276"/>
    </row>
    <row r="37" spans="2:6">
      <c r="B37" s="377">
        <v>6.2</v>
      </c>
      <c r="C37" s="259"/>
      <c r="D37" s="193" t="s">
        <v>153</v>
      </c>
      <c r="F37" s="276"/>
    </row>
    <row r="38" spans="2:6">
      <c r="B38" s="378" t="s">
        <v>200</v>
      </c>
      <c r="C38" s="264"/>
      <c r="D38" s="193" t="s">
        <v>154</v>
      </c>
      <c r="F38" s="276"/>
    </row>
    <row r="39" spans="2:6">
      <c r="B39" s="377">
        <v>6.4</v>
      </c>
      <c r="C39" s="259"/>
      <c r="D39" s="193" t="s">
        <v>155</v>
      </c>
      <c r="F39" s="276"/>
    </row>
    <row r="40" spans="2:6">
      <c r="B40" s="378" t="s">
        <v>201</v>
      </c>
      <c r="C40" s="264"/>
      <c r="D40" s="193" t="s">
        <v>156</v>
      </c>
      <c r="F40" s="276"/>
    </row>
    <row r="41" spans="2:6">
      <c r="B41" s="379">
        <v>6.6</v>
      </c>
      <c r="C41" s="259"/>
      <c r="D41" s="193" t="s">
        <v>157</v>
      </c>
      <c r="F41" s="276"/>
    </row>
    <row r="42" spans="2:6">
      <c r="B42" s="379" t="s">
        <v>202</v>
      </c>
      <c r="C42" s="264"/>
      <c r="D42" s="193" t="s">
        <v>158</v>
      </c>
      <c r="F42" s="276"/>
    </row>
    <row r="43" spans="2:6">
      <c r="B43" s="379" t="s">
        <v>272</v>
      </c>
      <c r="C43" s="264"/>
      <c r="D43" s="204" t="s">
        <v>271</v>
      </c>
      <c r="F43" s="276"/>
    </row>
    <row r="44" spans="2:6">
      <c r="B44" s="379" t="s">
        <v>287</v>
      </c>
      <c r="C44" s="264"/>
      <c r="D44" s="204" t="s">
        <v>288</v>
      </c>
      <c r="F44" s="276"/>
    </row>
    <row r="45" spans="2:6">
      <c r="B45" s="378" t="s">
        <v>372</v>
      </c>
      <c r="C45" s="264"/>
      <c r="D45" s="204" t="s">
        <v>374</v>
      </c>
      <c r="F45" s="276"/>
    </row>
    <row r="46" spans="2:6">
      <c r="B46" s="379" t="s">
        <v>203</v>
      </c>
      <c r="C46" s="264"/>
      <c r="D46" s="193" t="s">
        <v>159</v>
      </c>
      <c r="F46" s="276"/>
    </row>
    <row r="47" spans="2:6">
      <c r="B47" s="379">
        <v>7.2</v>
      </c>
      <c r="C47" s="259"/>
      <c r="D47" s="193" t="s">
        <v>160</v>
      </c>
      <c r="F47" s="276"/>
    </row>
    <row r="48" spans="2:6">
      <c r="B48" s="379">
        <v>7.3</v>
      </c>
      <c r="C48" s="259"/>
      <c r="D48" s="193" t="s">
        <v>161</v>
      </c>
      <c r="F48" s="276"/>
    </row>
    <row r="49" spans="2:6">
      <c r="B49" s="379">
        <v>7.4</v>
      </c>
      <c r="C49" s="259"/>
      <c r="D49" s="193" t="s">
        <v>162</v>
      </c>
      <c r="F49" s="276"/>
    </row>
    <row r="50" spans="2:6">
      <c r="B50" s="379">
        <v>7.5</v>
      </c>
      <c r="C50" s="259"/>
      <c r="D50" s="193" t="s">
        <v>163</v>
      </c>
      <c r="F50" s="276"/>
    </row>
    <row r="51" spans="2:6">
      <c r="B51" s="379">
        <v>7.6</v>
      </c>
      <c r="C51" s="259"/>
      <c r="D51" s="193" t="s">
        <v>164</v>
      </c>
      <c r="F51" s="276"/>
    </row>
    <row r="52" spans="2:6">
      <c r="B52" s="379">
        <v>7.7</v>
      </c>
      <c r="C52" s="259"/>
      <c r="D52" s="193" t="s">
        <v>165</v>
      </c>
      <c r="F52" s="276"/>
    </row>
    <row r="53" spans="2:6">
      <c r="B53" s="379">
        <v>7.8</v>
      </c>
      <c r="C53" s="259"/>
      <c r="D53" s="193" t="s">
        <v>273</v>
      </c>
      <c r="F53" s="276"/>
    </row>
    <row r="54" spans="2:6">
      <c r="B54" s="379">
        <v>7.9</v>
      </c>
      <c r="C54" s="259"/>
      <c r="D54" s="193" t="s">
        <v>286</v>
      </c>
      <c r="F54" s="276"/>
    </row>
    <row r="55" spans="2:6">
      <c r="B55" s="378" t="s">
        <v>373</v>
      </c>
      <c r="C55" s="259"/>
      <c r="D55" s="193" t="s">
        <v>375</v>
      </c>
      <c r="F55" s="276"/>
    </row>
    <row r="56" spans="2:6">
      <c r="B56" s="379">
        <v>8.1</v>
      </c>
      <c r="C56" s="259"/>
      <c r="D56" s="193" t="s">
        <v>250</v>
      </c>
      <c r="F56" s="276"/>
    </row>
    <row r="57" spans="2:6">
      <c r="B57" s="379">
        <v>8.1999999999999993</v>
      </c>
      <c r="C57" s="259"/>
      <c r="D57" s="193" t="s">
        <v>146</v>
      </c>
      <c r="F57" s="276"/>
    </row>
    <row r="58" spans="2:6">
      <c r="B58" s="379">
        <v>8.3000000000000007</v>
      </c>
      <c r="C58" s="259"/>
      <c r="D58" s="193" t="s">
        <v>147</v>
      </c>
      <c r="F58" s="276"/>
    </row>
    <row r="59" spans="2:6">
      <c r="B59" s="379">
        <v>9.1</v>
      </c>
      <c r="C59" s="259"/>
      <c r="D59" s="193" t="s">
        <v>361</v>
      </c>
      <c r="F59" s="276"/>
    </row>
    <row r="60" spans="2:6">
      <c r="B60" s="379">
        <v>9.1999999999999993</v>
      </c>
      <c r="C60" s="259"/>
      <c r="D60" s="193" t="s">
        <v>362</v>
      </c>
      <c r="F60" s="276"/>
    </row>
    <row r="61" spans="2:6">
      <c r="B61" s="379">
        <v>9.3000000000000007</v>
      </c>
      <c r="C61" s="259"/>
      <c r="D61" s="193" t="s">
        <v>363</v>
      </c>
      <c r="F61" s="276"/>
    </row>
    <row r="62" spans="2:6">
      <c r="B62" s="379">
        <v>9.4</v>
      </c>
      <c r="C62" s="259"/>
      <c r="D62" s="193" t="s">
        <v>364</v>
      </c>
      <c r="F62" s="276"/>
    </row>
    <row r="63" spans="2:6">
      <c r="B63" s="379">
        <v>9.5</v>
      </c>
      <c r="C63" s="259"/>
      <c r="D63" s="193" t="s">
        <v>365</v>
      </c>
      <c r="F63" s="276"/>
    </row>
    <row r="64" spans="2:6">
      <c r="B64" s="379">
        <v>9.6</v>
      </c>
      <c r="C64" s="259"/>
      <c r="D64" s="193" t="s">
        <v>366</v>
      </c>
      <c r="F64" s="276"/>
    </row>
    <row r="65" spans="2:4">
      <c r="B65" s="207"/>
      <c r="C65" s="207"/>
      <c r="D65" s="207"/>
    </row>
    <row r="66" spans="2:4">
      <c r="C66" s="133"/>
      <c r="D66" s="97"/>
    </row>
    <row r="67" spans="2:4">
      <c r="B67" s="97"/>
      <c r="C67" s="97"/>
      <c r="D67" s="97"/>
    </row>
  </sheetData>
  <mergeCells count="5">
    <mergeCell ref="C14:C18"/>
    <mergeCell ref="B2:D2"/>
    <mergeCell ref="B3:B4"/>
    <mergeCell ref="D3:D4"/>
    <mergeCell ref="C3:C4"/>
  </mergeCells>
  <hyperlinks>
    <hyperlink ref="D7" location="'St 1.1'!A1" display="Reserve Bank of India" xr:uid="{00000000-0004-0000-0000-000000000000}"/>
    <hyperlink ref="D8" location="'St 1.2'!A1" display="Other Depository Corporations " xr:uid="{00000000-0004-0000-0000-000001000000}"/>
    <hyperlink ref="D9" location="'St 1.2.1'!A1" display="Scheduled Commercial Banks " xr:uid="{00000000-0004-0000-0000-000002000000}"/>
    <hyperlink ref="D10" location="'St 1.2.2'!A1" display="Co-operative Banks and Credit Societies " xr:uid="{00000000-0004-0000-0000-000003000000}"/>
    <hyperlink ref="D11" location="'St 1.2.4'!A1" display="Non-Banking Finance Companies – Deposit Taking " xr:uid="{00000000-0004-0000-0000-000004000000}"/>
    <hyperlink ref="D12" location="'St 1.2.4'!A1" display="Housing Finance Companies – Deposit Taking" xr:uid="{00000000-0004-0000-0000-000005000000}"/>
    <hyperlink ref="D13" location="'St 1.3'!A1" display="Other Financial Corporations " xr:uid="{00000000-0004-0000-0000-000006000000}"/>
    <hyperlink ref="D14" location="'St 1.3.1'!A1" display="All India Financial Institutions (AIFI)" xr:uid="{00000000-0004-0000-0000-000007000000}"/>
    <hyperlink ref="D15" location="'St 1.3.2'!A1" display="State Finance Corporations" xr:uid="{00000000-0004-0000-0000-000008000000}"/>
    <hyperlink ref="D16" location="'St 1.3.3'!A1" display="State Industrial Development Corporations" xr:uid="{00000000-0004-0000-0000-000009000000}"/>
    <hyperlink ref="D17" location="'St 1.3.4'!A1" display="Non-Banking Finance Companies – Non-Deposit Taking " xr:uid="{00000000-0004-0000-0000-00000A000000}"/>
    <hyperlink ref="D18" location="'St 1.3.5'!A1" display="Housing Finance Companies – Non-Deposit Taking" xr:uid="{00000000-0004-0000-0000-00000B000000}"/>
    <hyperlink ref="D23" location="'St 1.3.7.1'!A1" display="Insurance" xr:uid="{00000000-0004-0000-0000-00000C000000}"/>
    <hyperlink ref="D19" location="'St 1.3.6'!A1" display="Mutual Funds" xr:uid="{00000000-0004-0000-0000-00000D000000}"/>
    <hyperlink ref="D24" location="'St 1.3.7.2'!A1" display="Provident Funds and Pension (Non-government)" xr:uid="{00000000-0004-0000-0000-00000E000000}"/>
    <hyperlink ref="D25" location="'St 2'!A1" display="Non-financial Corporations " xr:uid="{00000000-0004-0000-0000-00000F000000}"/>
    <hyperlink ref="D26" location="'St 2.1'!A1" display="Public Non-financial Corporations" xr:uid="{00000000-0004-0000-0000-000010000000}"/>
    <hyperlink ref="D27" location="'St 2.1.1'!A1" display="Central Public Sector Enterprises" xr:uid="{00000000-0004-0000-0000-000011000000}"/>
    <hyperlink ref="D28" location="'St 2.1.2'!A1" display="Power Companies" xr:uid="{00000000-0004-0000-0000-000012000000}"/>
    <hyperlink ref="D29" location="'St 2.1.3'!A1" display="Port Trusts" xr:uid="{00000000-0004-0000-0000-000013000000}"/>
    <hyperlink ref="D30" location="'St 2.2'!A1" display="Private Non-financial Corporations" xr:uid="{00000000-0004-0000-0000-000014000000}"/>
    <hyperlink ref="D31" location="'St 3'!A1" display="General Government" xr:uid="{00000000-0004-0000-0000-000015000000}"/>
    <hyperlink ref="D32" location="'St 3.1'!A1" display="Central Government" xr:uid="{00000000-0004-0000-0000-000016000000}"/>
    <hyperlink ref="D33" location="'St 3.2'!A1" display="State Governments " xr:uid="{00000000-0004-0000-0000-000017000000}"/>
    <hyperlink ref="D34" location="'St 4'!A1" display="Households and Non-profit Institutions Serving Households" xr:uid="{00000000-0004-0000-0000-000018000000}"/>
    <hyperlink ref="D35" location="'St 5'!A1" display="Rest of the World" xr:uid="{00000000-0004-0000-0000-000019000000}"/>
    <hyperlink ref="D56" location="'S 8.1'!A1" display="Financing of the Other Non-financial Corporations" xr:uid="{00000000-0004-0000-0000-00001A000000}"/>
    <hyperlink ref="D57" location="'S 8.2'!A1" display="Financing of the General Government" xr:uid="{00000000-0004-0000-0000-00001B000000}"/>
    <hyperlink ref="D58" location="'S 8.3'!A1" display="Financing of the Household" xr:uid="{00000000-0004-0000-0000-00001C000000}"/>
    <hyperlink ref="D59" location="'S 9.1'!A1" display="Sectoral Composition of the Net Financial Liabilities of the ROW Sector" xr:uid="{00000000-0004-0000-0000-00001D000000}"/>
    <hyperlink ref="D60" location="'S 9.2'!A1" display="Sectoral Composition of the Net Financial Assets of the ROW Sector" xr:uid="{00000000-0004-0000-0000-00001E000000}"/>
    <hyperlink ref="D61" location="'S 9.3'!A1" display="Sectoral Composition of the Net Financial Liabilities of the ODCs Sector" xr:uid="{00000000-0004-0000-0000-00001F000000}"/>
    <hyperlink ref="D62" location="'S 9.4'!A1" display="Sectoral Composition of the Net Financial Assets of the ODCs Sector" xr:uid="{00000000-0004-0000-0000-000020000000}"/>
    <hyperlink ref="D63" location="'S 9.5'!A1" display="Sectoral Composition of the Net Financial Liabilities of the OFCs Sector" xr:uid="{00000000-0004-0000-0000-000021000000}"/>
    <hyperlink ref="D64" location="'S 9.6'!A1" display="Sectoral Composition of the Net Financial Assets of the OFCs Sector" xr:uid="{00000000-0004-0000-0000-000022000000}"/>
    <hyperlink ref="D6" location="'St 1'!A1" display="Financial Corporations " xr:uid="{00000000-0004-0000-0000-000023000000}"/>
    <hyperlink ref="D20" location="'St 1.3.6.1'!A1" display="Other Mutual Funds" xr:uid="{00000000-0004-0000-0000-000024000000}"/>
    <hyperlink ref="D21" location="'St 1.3.6.2'!A1" display="Money Market Mutual Funds" xr:uid="{00000000-0004-0000-0000-000025000000}"/>
    <hyperlink ref="D36" location="'S 6.1'!A1" display="Financial Outstanding &amp; Flows: Sector-wise 2011-12" xr:uid="{00000000-0004-0000-0000-000026000000}"/>
    <hyperlink ref="D37:D40" location="'S 6. 1'!A1" display="Financial Flows: Sector-wise 2013-14" xr:uid="{00000000-0004-0000-0000-000027000000}"/>
    <hyperlink ref="D41" location="'S 6.6'!A1" display="Financial Outstanding &amp; Flows: Sector-wise 2016-17" xr:uid="{00000000-0004-0000-0000-000028000000}"/>
    <hyperlink ref="D42" location="'S 6.7'!A1" display="Financial Outstanding &amp; Flows: Sector-wise 2017-18" xr:uid="{00000000-0004-0000-0000-000029000000}"/>
    <hyperlink ref="D37" location="'S 6.2'!A1" display="Financial Outstanding &amp; Flows: Sector-wise 2012-13" xr:uid="{00000000-0004-0000-0000-00002A000000}"/>
    <hyperlink ref="D38" location="'S 6.3'!A1" display="Financial Outstanding &amp; Flows: Sector-wise 2013-14" xr:uid="{00000000-0004-0000-0000-00002B000000}"/>
    <hyperlink ref="D39" location="'S 6.4'!A1" display="Financial Outstanding &amp; Flows: Sector-wise 2014-15" xr:uid="{00000000-0004-0000-0000-00002C000000}"/>
    <hyperlink ref="D40" location="'S 6.5'!A1" display="Financial Outstanding &amp; Flows: Sector-wise 2015-16" xr:uid="{00000000-0004-0000-0000-00002D000000}"/>
    <hyperlink ref="D46:D47" location="'S 7. 1'!A1" display="Financial Flows: Instrument-wise 2013-14" xr:uid="{00000000-0004-0000-0000-00002E000000}"/>
    <hyperlink ref="D47:D52" location="'S 7. 1'!A1" display="Financial Flows: Instrument-wise 2013-14" xr:uid="{00000000-0004-0000-0000-00002F000000}"/>
    <hyperlink ref="D46" location="'S 7.1'!A1" display="Financial Outstanding &amp; Flows: Instrument-wise 2011-12" xr:uid="{00000000-0004-0000-0000-000030000000}"/>
    <hyperlink ref="D47" location="'S 7.2'!A1" display="Financial Outstanding &amp; Flows: Instrument-wise 2012-13" xr:uid="{00000000-0004-0000-0000-000031000000}"/>
    <hyperlink ref="D48" location="'S 7.3'!A1" display="Financial Outstanding &amp; Flows: Instrument-wise 2013-14" xr:uid="{00000000-0004-0000-0000-000032000000}"/>
    <hyperlink ref="D49" location="'S 7.4'!A1" display="Financial Outstanding &amp; Flows: Instrument-wise 2014-15" xr:uid="{00000000-0004-0000-0000-000033000000}"/>
    <hyperlink ref="D50" location="'S 7.5'!A1" display="Financial Outstanding &amp; Flows: Instrument-wise 2015-16" xr:uid="{00000000-0004-0000-0000-000034000000}"/>
    <hyperlink ref="D51" location="'S 7.6'!A1" display="Financial Outstanding &amp; Flows: Instrument-wise 2016-17" xr:uid="{00000000-0004-0000-0000-000035000000}"/>
    <hyperlink ref="D52" location="'S 7.7'!A1" display="Financial Outstanding &amp; Flows: Instrument-wise 2017-18" xr:uid="{00000000-0004-0000-0000-000036000000}"/>
    <hyperlink ref="D22" location="'St 1.3.7'!A1" display="Insurance and Provident Funds" xr:uid="{00000000-0004-0000-0000-000037000000}"/>
    <hyperlink ref="D11" location="'St 1.2.3'!A1" display="Local Area Banks " xr:uid="{00000000-0004-0000-0000-000038000000}"/>
    <hyperlink ref="D43" location="'S 6.8'!A1" display="Financial Outstanding &amp; Flows: Sector-wise 2018-19" xr:uid="{00000000-0004-0000-0000-000039000000}"/>
    <hyperlink ref="D53" location="'S 7.8'!A1" display="Financial Outstanding &amp; Flows: Instrument-wise 2018-19" xr:uid="{00000000-0004-0000-0000-00003A000000}"/>
    <hyperlink ref="D54" location="'S 7.9'!A1" display="Financial Outstanding &amp; Flows: Instrument-wise 2019-20" xr:uid="{00000000-0004-0000-0000-00003B000000}"/>
    <hyperlink ref="D44" location="'S 6.9'!A1" display="Financial Outstanding &amp; Flows: Sector-wise 2019-20" xr:uid="{00000000-0004-0000-0000-00003C000000}"/>
    <hyperlink ref="D45" location="'S 6.10'!A1" display="Financial Outstanding &amp; Flows: Sector-wise 2020-21" xr:uid="{232745CE-708E-4313-95B7-7980AC7E657C}"/>
    <hyperlink ref="D55" location="'S 7.10'!A1" display="Financial Outstanding &amp; Flows: Instrument-wise 2020-21" xr:uid="{8C31DB27-A236-4268-AB7A-E4374BBEE1A9}"/>
    <hyperlink ref="D5" location="Summary!A1" display="Summary " xr:uid="{3C62D221-AC8C-4530-9BDF-2CFBD42996D7}"/>
  </hyperlinks>
  <pageMargins left="0.7" right="0.7" top="0.75" bottom="0.75" header="0.3" footer="0.3"/>
  <pageSetup paperSize="9" scale="66" fitToHeight="0" orientation="portrait" r:id="rId1"/>
  <ignoredErrors>
    <ignoredError sqref="B46:B47 B56:B64 B36:B42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G232"/>
  <sheetViews>
    <sheetView zoomScale="60" zoomScaleNormal="60" workbookViewId="0">
      <pane xSplit="3" ySplit="5" topLeftCell="D6" activePane="bottomRight" state="frozen"/>
      <selection activeCell="AC121" sqref="AC121"/>
      <selection pane="topRight" activeCell="AC121" sqref="AC121"/>
      <selection pane="bottomLeft" activeCell="AC121" sqref="AC121"/>
      <selection pane="bottomRight" activeCell="B34" sqref="B34"/>
    </sheetView>
  </sheetViews>
  <sheetFormatPr defaultColWidth="9.1796875" defaultRowHeight="14"/>
  <cols>
    <col min="1" max="1" width="5.90625" style="42" customWidth="1"/>
    <col min="2" max="2" width="72.90625" style="39" customWidth="1"/>
    <col min="3" max="3" width="11.1796875" style="40" customWidth="1"/>
    <col min="4" max="13" width="15.6328125" style="40" customWidth="1"/>
    <col min="14" max="14" width="11" style="41" customWidth="1"/>
    <col min="15" max="18" width="13.90625" style="41" customWidth="1"/>
    <col min="19" max="23" width="13.90625" style="39" customWidth="1"/>
    <col min="24" max="24" width="7.453125" style="39" customWidth="1"/>
    <col min="25" max="33" width="12.81640625" style="39" customWidth="1"/>
    <col min="34" max="16384" width="9.1796875" style="39"/>
  </cols>
  <sheetData>
    <row r="1" spans="1:33">
      <c r="A1" s="205" t="s">
        <v>315</v>
      </c>
      <c r="E1" s="57"/>
      <c r="F1" s="91"/>
      <c r="G1" s="91"/>
    </row>
    <row r="2" spans="1:33" s="45" customFormat="1">
      <c r="A2" s="38"/>
      <c r="B2" s="196" t="s">
        <v>103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52"/>
      <c r="N2" s="52"/>
      <c r="O2" s="52"/>
      <c r="P2" s="52"/>
      <c r="Q2" s="108"/>
      <c r="R2" s="108"/>
    </row>
    <row r="3" spans="1:33" s="45" customFormat="1" ht="27" customHeight="1">
      <c r="A3" s="38"/>
      <c r="B3" s="103"/>
      <c r="C3" s="130" t="s">
        <v>251</v>
      </c>
      <c r="D3" s="326" t="s">
        <v>55</v>
      </c>
      <c r="E3" s="326"/>
      <c r="F3" s="326"/>
      <c r="G3" s="326"/>
      <c r="H3" s="326"/>
      <c r="I3" s="326"/>
      <c r="J3" s="326"/>
      <c r="K3" s="326"/>
      <c r="L3" s="326"/>
      <c r="M3" s="326"/>
      <c r="N3" s="26"/>
      <c r="O3" s="326" t="s">
        <v>226</v>
      </c>
      <c r="P3" s="326"/>
      <c r="Q3" s="326"/>
      <c r="R3" s="326"/>
      <c r="S3" s="326"/>
      <c r="T3" s="326"/>
      <c r="U3" s="326"/>
      <c r="V3" s="326"/>
      <c r="W3" s="326"/>
      <c r="X3" s="71"/>
      <c r="Y3" s="329" t="s">
        <v>169</v>
      </c>
      <c r="Z3" s="329"/>
      <c r="AA3" s="329"/>
      <c r="AB3" s="329"/>
      <c r="AC3" s="329"/>
      <c r="AD3" s="329"/>
      <c r="AE3" s="329"/>
      <c r="AF3" s="329"/>
      <c r="AG3" s="329"/>
    </row>
    <row r="4" spans="1:33" s="45" customFormat="1" ht="15" customHeight="1">
      <c r="A4" s="38"/>
      <c r="B4" s="135"/>
      <c r="C4" s="101"/>
      <c r="D4" s="327" t="s">
        <v>318</v>
      </c>
      <c r="E4" s="327"/>
      <c r="F4" s="327"/>
      <c r="G4" s="327"/>
      <c r="H4" s="327"/>
      <c r="I4" s="327"/>
      <c r="J4" s="327"/>
      <c r="K4" s="327"/>
      <c r="L4" s="327"/>
      <c r="M4" s="327"/>
      <c r="N4" s="77"/>
      <c r="O4" s="331" t="s">
        <v>318</v>
      </c>
      <c r="P4" s="331"/>
      <c r="Q4" s="331"/>
      <c r="R4" s="331"/>
      <c r="S4" s="331"/>
      <c r="T4" s="331"/>
      <c r="U4" s="331"/>
      <c r="V4" s="331"/>
      <c r="W4" s="331"/>
      <c r="Y4" s="327" t="s">
        <v>318</v>
      </c>
      <c r="Z4" s="327"/>
      <c r="AA4" s="327"/>
      <c r="AB4" s="327"/>
      <c r="AC4" s="327"/>
      <c r="AD4" s="327"/>
      <c r="AE4" s="327"/>
      <c r="AF4" s="327"/>
      <c r="AG4" s="327"/>
    </row>
    <row r="5" spans="1:33" s="45" customFormat="1">
      <c r="A5" s="38"/>
      <c r="B5" s="107" t="s">
        <v>323</v>
      </c>
      <c r="C5" s="46"/>
      <c r="D5" s="181" t="s">
        <v>1</v>
      </c>
      <c r="E5" s="181" t="s">
        <v>2</v>
      </c>
      <c r="F5" s="181" t="s">
        <v>3</v>
      </c>
      <c r="G5" s="181" t="s">
        <v>4</v>
      </c>
      <c r="H5" s="181" t="s">
        <v>104</v>
      </c>
      <c r="I5" s="181" t="s">
        <v>105</v>
      </c>
      <c r="J5" s="181" t="s">
        <v>111</v>
      </c>
      <c r="K5" s="181" t="s">
        <v>268</v>
      </c>
      <c r="L5" s="181" t="s">
        <v>285</v>
      </c>
      <c r="M5" s="181" t="s">
        <v>367</v>
      </c>
      <c r="N5" s="47"/>
      <c r="O5" s="181" t="s">
        <v>2</v>
      </c>
      <c r="P5" s="181" t="s">
        <v>3</v>
      </c>
      <c r="Q5" s="181" t="s">
        <v>4</v>
      </c>
      <c r="R5" s="181" t="s">
        <v>104</v>
      </c>
      <c r="S5" s="181" t="s">
        <v>105</v>
      </c>
      <c r="T5" s="181" t="s">
        <v>111</v>
      </c>
      <c r="U5" s="181" t="s">
        <v>268</v>
      </c>
      <c r="V5" s="181" t="s">
        <v>285</v>
      </c>
      <c r="W5" s="181" t="s">
        <v>367</v>
      </c>
      <c r="Y5" s="181" t="s">
        <v>2</v>
      </c>
      <c r="Z5" s="268" t="s">
        <v>3</v>
      </c>
      <c r="AA5" s="268" t="s">
        <v>4</v>
      </c>
      <c r="AB5" s="268" t="s">
        <v>104</v>
      </c>
      <c r="AC5" s="268" t="s">
        <v>105</v>
      </c>
      <c r="AD5" s="268" t="s">
        <v>111</v>
      </c>
      <c r="AE5" s="268" t="s">
        <v>268</v>
      </c>
      <c r="AF5" s="178" t="s">
        <v>285</v>
      </c>
      <c r="AG5" s="181" t="s">
        <v>367</v>
      </c>
    </row>
    <row r="6" spans="1:33" s="45" customFormat="1">
      <c r="A6" s="38"/>
      <c r="B6" s="29" t="s">
        <v>5</v>
      </c>
      <c r="C6" s="209" t="s">
        <v>290</v>
      </c>
      <c r="D6" s="147">
        <f>'St 1.3.1'!D6+'St 1.3.2'!D6+'St 1.3.3'!D6+'St 1.3.4'!D6+'St 1.3.5'!D6+'St 1.3.6'!D6+'St 1.3.7'!D6</f>
        <v>0</v>
      </c>
      <c r="E6" s="147">
        <f>'St 1.3.1'!E6+'St 1.3.2'!E6+'St 1.3.3'!E6+'St 1.3.4'!E6+'St 1.3.5'!E6+'St 1.3.6'!E6+'St 1.3.7'!E6</f>
        <v>0</v>
      </c>
      <c r="F6" s="147">
        <f>'St 1.3.1'!F6+'St 1.3.2'!F6+'St 1.3.3'!F6+'St 1.3.4'!F6+'St 1.3.5'!F6+'St 1.3.6'!F6+'St 1.3.7'!F6</f>
        <v>0</v>
      </c>
      <c r="G6" s="147">
        <f>'St 1.3.1'!G6+'St 1.3.2'!G6+'St 1.3.3'!G6+'St 1.3.4'!G6+'St 1.3.5'!G6+'St 1.3.6'!G6+'St 1.3.7'!G6</f>
        <v>0</v>
      </c>
      <c r="H6" s="147">
        <f>'St 1.3.1'!H6+'St 1.3.2'!H6+'St 1.3.3'!H6+'St 1.3.4'!H6+'St 1.3.5'!H6+'St 1.3.6'!H6+'St 1.3.7'!H6</f>
        <v>0</v>
      </c>
      <c r="I6" s="147">
        <f>'St 1.3.1'!I6+'St 1.3.2'!I6+'St 1.3.3'!I6+'St 1.3.4'!I6+'St 1.3.5'!I6+'St 1.3.6'!I6+'St 1.3.7'!I6</f>
        <v>0</v>
      </c>
      <c r="J6" s="147">
        <f>'St 1.3.1'!J6+'St 1.3.2'!J6+'St 1.3.3'!J6+'St 1.3.4'!J6+'St 1.3.5'!J6+'St 1.3.6'!J6+'St 1.3.7'!J6</f>
        <v>0</v>
      </c>
      <c r="K6" s="147">
        <f>'St 1.3.1'!K6+'St 1.3.2'!K6+'St 1.3.3'!K6+'St 1.3.4'!K6+'St 1.3.5'!K6+'St 1.3.6'!K6+'St 1.3.7'!K6</f>
        <v>0</v>
      </c>
      <c r="L6" s="147">
        <f>'St 1.3.1'!L6+'St 1.3.2'!L6+'St 1.3.3'!L6+'St 1.3.4'!L6+'St 1.3.5'!L6+'St 1.3.6'!L6+'St 1.3.7'!L6</f>
        <v>0</v>
      </c>
      <c r="M6" s="147">
        <f>'St 1.3.1'!M6+'St 1.3.2'!M6+'St 1.3.3'!M6+'St 1.3.4'!M6+'St 1.3.5'!M6+'St 1.3.6'!M6+'St 1.3.7'!M6</f>
        <v>0</v>
      </c>
      <c r="N6" s="146"/>
      <c r="O6" s="147">
        <f>'St 1.3.1'!O6+'St 1.3.2'!O6+'St 1.3.3'!O6+'St 1.3.4'!O6+'St 1.3.5'!O6+'St 1.3.6'!O6+'St 1.3.7'!O6</f>
        <v>0</v>
      </c>
      <c r="P6" s="147">
        <f>'St 1.3.1'!P6+'St 1.3.2'!P6+'St 1.3.3'!P6+'St 1.3.4'!P6+'St 1.3.5'!P6+'St 1.3.6'!P6+'St 1.3.7'!P6</f>
        <v>0</v>
      </c>
      <c r="Q6" s="147">
        <f>'St 1.3.1'!Q6+'St 1.3.2'!Q6+'St 1.3.3'!Q6+'St 1.3.4'!Q6+'St 1.3.5'!Q6+'St 1.3.6'!Q6+'St 1.3.7'!Q6</f>
        <v>0</v>
      </c>
      <c r="R6" s="147">
        <f>'St 1.3.1'!R6+'St 1.3.2'!R6+'St 1.3.3'!R6+'St 1.3.4'!R6+'St 1.3.5'!R6+'St 1.3.6'!R6+'St 1.3.7'!R6</f>
        <v>0</v>
      </c>
      <c r="S6" s="147">
        <f>'St 1.3.1'!S6+'St 1.3.2'!S6+'St 1.3.3'!S6+'St 1.3.4'!S6+'St 1.3.5'!S6+'St 1.3.6'!S6+'St 1.3.7'!S6</f>
        <v>0</v>
      </c>
      <c r="T6" s="147">
        <f>'St 1.3.1'!T6+'St 1.3.2'!T6+'St 1.3.3'!T6+'St 1.3.4'!T6+'St 1.3.5'!T6+'St 1.3.6'!T6+'St 1.3.7'!T6</f>
        <v>0</v>
      </c>
      <c r="U6" s="147">
        <f>'St 1.3.1'!U6+'St 1.3.2'!U6+'St 1.3.3'!U6+'St 1.3.4'!U6+'St 1.3.5'!U6+'St 1.3.6'!U6+'St 1.3.7'!U6</f>
        <v>0</v>
      </c>
      <c r="V6" s="147">
        <f>'St 1.3.1'!V6+'St 1.3.2'!V6+'St 1.3.3'!V6+'St 1.3.4'!V6+'St 1.3.5'!V6+'St 1.3.6'!V6+'St 1.3.7'!V6</f>
        <v>0</v>
      </c>
      <c r="W6" s="147">
        <f>'St 1.3.1'!W6+'St 1.3.2'!W6+'St 1.3.3'!W6+'St 1.3.4'!W6+'St 1.3.5'!W6+'St 1.3.6'!W6+'St 1.3.7'!W6</f>
        <v>0</v>
      </c>
      <c r="X6" s="141"/>
      <c r="Y6" s="147">
        <f>'St 1.3.1'!Y6+'St 1.3.2'!Y6+'St 1.3.3'!Y6+'St 1.3.4'!Y6+'St 1.3.5'!Y6+'St 1.3.6'!Y6+'St 1.3.7'!Y6</f>
        <v>0</v>
      </c>
      <c r="Z6" s="147">
        <f>'St 1.3.1'!Z6+'St 1.3.2'!Z6+'St 1.3.3'!Z6+'St 1.3.4'!Z6+'St 1.3.5'!Z6+'St 1.3.6'!Z6+'St 1.3.7'!Z6</f>
        <v>0</v>
      </c>
      <c r="AA6" s="147">
        <f>'St 1.3.1'!AA6+'St 1.3.2'!AA6+'St 1.3.3'!AA6+'St 1.3.4'!AA6+'St 1.3.5'!AA6+'St 1.3.6'!AA6+'St 1.3.7'!AA6</f>
        <v>0</v>
      </c>
      <c r="AB6" s="147">
        <f>'St 1.3.1'!AB6+'St 1.3.2'!AB6+'St 1.3.3'!AB6+'St 1.3.4'!AB6+'St 1.3.5'!AB6+'St 1.3.6'!AB6+'St 1.3.7'!AB6</f>
        <v>0</v>
      </c>
      <c r="AC6" s="147">
        <f>'St 1.3.1'!AC6+'St 1.3.2'!AC6+'St 1.3.3'!AC6+'St 1.3.4'!AC6+'St 1.3.5'!AC6+'St 1.3.6'!AC6+'St 1.3.7'!AC6</f>
        <v>0</v>
      </c>
      <c r="AD6" s="147">
        <f>'St 1.3.1'!AD6+'St 1.3.2'!AD6+'St 1.3.3'!AD6+'St 1.3.4'!AD6+'St 1.3.5'!AD6+'St 1.3.6'!AD6+'St 1.3.7'!AD6</f>
        <v>0</v>
      </c>
      <c r="AE6" s="147">
        <f>'St 1.3.1'!AE6+'St 1.3.2'!AE6+'St 1.3.3'!AE6+'St 1.3.4'!AE6+'St 1.3.5'!AE6+'St 1.3.6'!AE6+'St 1.3.7'!AE6</f>
        <v>0</v>
      </c>
      <c r="AF6" s="147">
        <f>'St 1.3.1'!AF6+'St 1.3.2'!AF6+'St 1.3.3'!AF6+'St 1.3.4'!AF6+'St 1.3.5'!AF6+'St 1.3.6'!AF6+'St 1.3.7'!AF6</f>
        <v>0</v>
      </c>
      <c r="AG6" s="147">
        <f>'St 1.3.1'!AG6+'St 1.3.2'!AG6+'St 1.3.3'!AG6+'St 1.3.4'!AG6+'St 1.3.5'!AG6+'St 1.3.6'!AG6+'St 1.3.7'!AG6</f>
        <v>0</v>
      </c>
    </row>
    <row r="7" spans="1:33">
      <c r="B7" s="1" t="s">
        <v>35</v>
      </c>
      <c r="C7" s="210" t="s">
        <v>291</v>
      </c>
      <c r="D7" s="144">
        <f>'St 1.3.1'!D7+'St 1.3.2'!D7+'St 1.3.3'!D7+'St 1.3.4'!D7+'St 1.3.5'!D7+'St 1.3.6'!D7+'St 1.3.7'!D7</f>
        <v>0</v>
      </c>
      <c r="E7" s="144">
        <f>'St 1.3.1'!E7+'St 1.3.2'!E7+'St 1.3.3'!E7+'St 1.3.4'!E7+'St 1.3.5'!E7+'St 1.3.6'!E7+'St 1.3.7'!E7</f>
        <v>0</v>
      </c>
      <c r="F7" s="144">
        <f>'St 1.3.1'!F7+'St 1.3.2'!F7+'St 1.3.3'!F7+'St 1.3.4'!F7+'St 1.3.5'!F7+'St 1.3.6'!F7+'St 1.3.7'!F7</f>
        <v>0</v>
      </c>
      <c r="G7" s="144">
        <f>'St 1.3.1'!G7+'St 1.3.2'!G7+'St 1.3.3'!G7+'St 1.3.4'!G7+'St 1.3.5'!G7+'St 1.3.6'!G7+'St 1.3.7'!G7</f>
        <v>0</v>
      </c>
      <c r="H7" s="144">
        <f>'St 1.3.1'!H7+'St 1.3.2'!H7+'St 1.3.3'!H7+'St 1.3.4'!H7+'St 1.3.5'!H7+'St 1.3.6'!H7+'St 1.3.7'!H7</f>
        <v>0</v>
      </c>
      <c r="I7" s="144">
        <f>'St 1.3.1'!I7+'St 1.3.2'!I7+'St 1.3.3'!I7+'St 1.3.4'!I7+'St 1.3.5'!I7+'St 1.3.6'!I7+'St 1.3.7'!I7</f>
        <v>0</v>
      </c>
      <c r="J7" s="144">
        <f>'St 1.3.1'!J7+'St 1.3.2'!J7+'St 1.3.3'!J7+'St 1.3.4'!J7+'St 1.3.5'!J7+'St 1.3.6'!J7+'St 1.3.7'!J7</f>
        <v>0</v>
      </c>
      <c r="K7" s="144">
        <f>'St 1.3.1'!K7+'St 1.3.2'!K7+'St 1.3.3'!K7+'St 1.3.4'!K7+'St 1.3.5'!K7+'St 1.3.6'!K7+'St 1.3.7'!K7</f>
        <v>0</v>
      </c>
      <c r="L7" s="144">
        <f>'St 1.3.1'!L7+'St 1.3.2'!L7+'St 1.3.3'!L7+'St 1.3.4'!L7+'St 1.3.5'!L7+'St 1.3.6'!L7+'St 1.3.7'!L7</f>
        <v>0</v>
      </c>
      <c r="M7" s="144">
        <f>'St 1.3.1'!M7+'St 1.3.2'!M7+'St 1.3.3'!M7+'St 1.3.4'!M7+'St 1.3.5'!M7+'St 1.3.6'!M7+'St 1.3.7'!M7</f>
        <v>0</v>
      </c>
      <c r="N7" s="143"/>
      <c r="O7" s="144">
        <f>'St 1.3.1'!O7+'St 1.3.2'!O7+'St 1.3.3'!O7+'St 1.3.4'!O7+'St 1.3.5'!O7+'St 1.3.6'!O7+'St 1.3.7'!O7</f>
        <v>0</v>
      </c>
      <c r="P7" s="144">
        <f>'St 1.3.1'!P7+'St 1.3.2'!P7+'St 1.3.3'!P7+'St 1.3.4'!P7+'St 1.3.5'!P7+'St 1.3.6'!P7+'St 1.3.7'!P7</f>
        <v>0</v>
      </c>
      <c r="Q7" s="144">
        <f>'St 1.3.1'!Q7+'St 1.3.2'!Q7+'St 1.3.3'!Q7+'St 1.3.4'!Q7+'St 1.3.5'!Q7+'St 1.3.6'!Q7+'St 1.3.7'!Q7</f>
        <v>0</v>
      </c>
      <c r="R7" s="144">
        <f>'St 1.3.1'!R7+'St 1.3.2'!R7+'St 1.3.3'!R7+'St 1.3.4'!R7+'St 1.3.5'!R7+'St 1.3.6'!R7+'St 1.3.7'!R7</f>
        <v>0</v>
      </c>
      <c r="S7" s="144">
        <f>'St 1.3.1'!S7+'St 1.3.2'!S7+'St 1.3.3'!S7+'St 1.3.4'!S7+'St 1.3.5'!S7+'St 1.3.6'!S7+'St 1.3.7'!S7</f>
        <v>0</v>
      </c>
      <c r="T7" s="144">
        <f>'St 1.3.1'!T7+'St 1.3.2'!T7+'St 1.3.3'!T7+'St 1.3.4'!T7+'St 1.3.5'!T7+'St 1.3.6'!T7+'St 1.3.7'!T7</f>
        <v>0</v>
      </c>
      <c r="U7" s="144">
        <f>'St 1.3.1'!U7+'St 1.3.2'!U7+'St 1.3.3'!U7+'St 1.3.4'!U7+'St 1.3.5'!U7+'St 1.3.6'!U7+'St 1.3.7'!U7</f>
        <v>0</v>
      </c>
      <c r="V7" s="144">
        <f>'St 1.3.1'!V7+'St 1.3.2'!V7+'St 1.3.3'!V7+'St 1.3.4'!V7+'St 1.3.5'!V7+'St 1.3.6'!V7+'St 1.3.7'!V7</f>
        <v>0</v>
      </c>
      <c r="W7" s="144">
        <f>'St 1.3.1'!W7+'St 1.3.2'!W7+'St 1.3.3'!W7+'St 1.3.4'!W7+'St 1.3.5'!W7+'St 1.3.6'!W7+'St 1.3.7'!W7</f>
        <v>0</v>
      </c>
      <c r="X7" s="145"/>
      <c r="Y7" s="144">
        <f>'St 1.3.1'!Y7+'St 1.3.2'!Y7+'St 1.3.3'!Y7+'St 1.3.4'!Y7+'St 1.3.5'!Y7+'St 1.3.6'!Y7+'St 1.3.7'!Y7</f>
        <v>0</v>
      </c>
      <c r="Z7" s="144">
        <f>'St 1.3.1'!Z7+'St 1.3.2'!Z7+'St 1.3.3'!Z7+'St 1.3.4'!Z7+'St 1.3.5'!Z7+'St 1.3.6'!Z7+'St 1.3.7'!Z7</f>
        <v>0</v>
      </c>
      <c r="AA7" s="144">
        <f>'St 1.3.1'!AA7+'St 1.3.2'!AA7+'St 1.3.3'!AA7+'St 1.3.4'!AA7+'St 1.3.5'!AA7+'St 1.3.6'!AA7+'St 1.3.7'!AA7</f>
        <v>0</v>
      </c>
      <c r="AB7" s="144">
        <f>'St 1.3.1'!AB7+'St 1.3.2'!AB7+'St 1.3.3'!AB7+'St 1.3.4'!AB7+'St 1.3.5'!AB7+'St 1.3.6'!AB7+'St 1.3.7'!AB7</f>
        <v>0</v>
      </c>
      <c r="AC7" s="144">
        <f>'St 1.3.1'!AC7+'St 1.3.2'!AC7+'St 1.3.3'!AC7+'St 1.3.4'!AC7+'St 1.3.5'!AC7+'St 1.3.6'!AC7+'St 1.3.7'!AC7</f>
        <v>0</v>
      </c>
      <c r="AD7" s="144">
        <f>'St 1.3.1'!AD7+'St 1.3.2'!AD7+'St 1.3.3'!AD7+'St 1.3.4'!AD7+'St 1.3.5'!AD7+'St 1.3.6'!AD7+'St 1.3.7'!AD7</f>
        <v>0</v>
      </c>
      <c r="AE7" s="144">
        <f>'St 1.3.1'!AE7+'St 1.3.2'!AE7+'St 1.3.3'!AE7+'St 1.3.4'!AE7+'St 1.3.5'!AE7+'St 1.3.6'!AE7+'St 1.3.7'!AE7</f>
        <v>0</v>
      </c>
      <c r="AF7" s="144">
        <f>'St 1.3.1'!AF7+'St 1.3.2'!AF7+'St 1.3.3'!AF7+'St 1.3.4'!AF7+'St 1.3.5'!AF7+'St 1.3.6'!AF7+'St 1.3.7'!AF7</f>
        <v>0</v>
      </c>
      <c r="AG7" s="144">
        <f>'St 1.3.1'!AG7+'St 1.3.2'!AG7+'St 1.3.3'!AG7+'St 1.3.4'!AG7+'St 1.3.5'!AG7+'St 1.3.6'!AG7+'St 1.3.7'!AG7</f>
        <v>0</v>
      </c>
    </row>
    <row r="8" spans="1:33">
      <c r="B8" s="1" t="s">
        <v>36</v>
      </c>
      <c r="C8" s="210" t="s">
        <v>292</v>
      </c>
      <c r="D8" s="144">
        <f>'St 1.3.1'!D8+'St 1.3.2'!D8+'St 1.3.3'!D8+'St 1.3.4'!D8+'St 1.3.5'!D8+'St 1.3.6'!D8+'St 1.3.7'!D8</f>
        <v>0</v>
      </c>
      <c r="E8" s="144">
        <f>'St 1.3.1'!E8+'St 1.3.2'!E8+'St 1.3.3'!E8+'St 1.3.4'!E8+'St 1.3.5'!E8+'St 1.3.6'!E8+'St 1.3.7'!E8</f>
        <v>0</v>
      </c>
      <c r="F8" s="144">
        <f>'St 1.3.1'!F8+'St 1.3.2'!F8+'St 1.3.3'!F8+'St 1.3.4'!F8+'St 1.3.5'!F8+'St 1.3.6'!F8+'St 1.3.7'!F8</f>
        <v>0</v>
      </c>
      <c r="G8" s="144">
        <f>'St 1.3.1'!G8+'St 1.3.2'!G8+'St 1.3.3'!G8+'St 1.3.4'!G8+'St 1.3.5'!G8+'St 1.3.6'!G8+'St 1.3.7'!G8</f>
        <v>0</v>
      </c>
      <c r="H8" s="144">
        <f>'St 1.3.1'!H8+'St 1.3.2'!H8+'St 1.3.3'!H8+'St 1.3.4'!H8+'St 1.3.5'!H8+'St 1.3.6'!H8+'St 1.3.7'!H8</f>
        <v>0</v>
      </c>
      <c r="I8" s="144">
        <f>'St 1.3.1'!I8+'St 1.3.2'!I8+'St 1.3.3'!I8+'St 1.3.4'!I8+'St 1.3.5'!I8+'St 1.3.6'!I8+'St 1.3.7'!I8</f>
        <v>0</v>
      </c>
      <c r="J8" s="144">
        <f>'St 1.3.1'!J8+'St 1.3.2'!J8+'St 1.3.3'!J8+'St 1.3.4'!J8+'St 1.3.5'!J8+'St 1.3.6'!J8+'St 1.3.7'!J8</f>
        <v>0</v>
      </c>
      <c r="K8" s="144">
        <f>'St 1.3.1'!K8+'St 1.3.2'!K8+'St 1.3.3'!K8+'St 1.3.4'!K8+'St 1.3.5'!K8+'St 1.3.6'!K8+'St 1.3.7'!K8</f>
        <v>0</v>
      </c>
      <c r="L8" s="144">
        <f>'St 1.3.1'!L8+'St 1.3.2'!L8+'St 1.3.3'!L8+'St 1.3.4'!L8+'St 1.3.5'!L8+'St 1.3.6'!L8+'St 1.3.7'!L8</f>
        <v>0</v>
      </c>
      <c r="M8" s="144">
        <f>'St 1.3.1'!M8+'St 1.3.2'!M8+'St 1.3.3'!M8+'St 1.3.4'!M8+'St 1.3.5'!M8+'St 1.3.6'!M8+'St 1.3.7'!M8</f>
        <v>0</v>
      </c>
      <c r="N8" s="143"/>
      <c r="O8" s="144">
        <f>'St 1.3.1'!O8+'St 1.3.2'!O8+'St 1.3.3'!O8+'St 1.3.4'!O8+'St 1.3.5'!O8+'St 1.3.6'!O8+'St 1.3.7'!O8</f>
        <v>0</v>
      </c>
      <c r="P8" s="144">
        <f>'St 1.3.1'!P8+'St 1.3.2'!P8+'St 1.3.3'!P8+'St 1.3.4'!P8+'St 1.3.5'!P8+'St 1.3.6'!P8+'St 1.3.7'!P8</f>
        <v>0</v>
      </c>
      <c r="Q8" s="144">
        <f>'St 1.3.1'!Q8+'St 1.3.2'!Q8+'St 1.3.3'!Q8+'St 1.3.4'!Q8+'St 1.3.5'!Q8+'St 1.3.6'!Q8+'St 1.3.7'!Q8</f>
        <v>0</v>
      </c>
      <c r="R8" s="144">
        <f>'St 1.3.1'!R8+'St 1.3.2'!R8+'St 1.3.3'!R8+'St 1.3.4'!R8+'St 1.3.5'!R8+'St 1.3.6'!R8+'St 1.3.7'!R8</f>
        <v>0</v>
      </c>
      <c r="S8" s="144">
        <f>'St 1.3.1'!S8+'St 1.3.2'!S8+'St 1.3.3'!S8+'St 1.3.4'!S8+'St 1.3.5'!S8+'St 1.3.6'!S8+'St 1.3.7'!S8</f>
        <v>0</v>
      </c>
      <c r="T8" s="144">
        <f>'St 1.3.1'!T8+'St 1.3.2'!T8+'St 1.3.3'!T8+'St 1.3.4'!T8+'St 1.3.5'!T8+'St 1.3.6'!T8+'St 1.3.7'!T8</f>
        <v>0</v>
      </c>
      <c r="U8" s="144">
        <f>'St 1.3.1'!U8+'St 1.3.2'!U8+'St 1.3.3'!U8+'St 1.3.4'!U8+'St 1.3.5'!U8+'St 1.3.6'!U8+'St 1.3.7'!U8</f>
        <v>0</v>
      </c>
      <c r="V8" s="144">
        <f>'St 1.3.1'!V8+'St 1.3.2'!V8+'St 1.3.3'!V8+'St 1.3.4'!V8+'St 1.3.5'!V8+'St 1.3.6'!V8+'St 1.3.7'!V8</f>
        <v>0</v>
      </c>
      <c r="W8" s="144">
        <f>'St 1.3.1'!W8+'St 1.3.2'!W8+'St 1.3.3'!W8+'St 1.3.4'!W8+'St 1.3.5'!W8+'St 1.3.6'!W8+'St 1.3.7'!W8</f>
        <v>0</v>
      </c>
      <c r="X8" s="145"/>
      <c r="Y8" s="144">
        <f>'St 1.3.1'!Y8+'St 1.3.2'!Y8+'St 1.3.3'!Y8+'St 1.3.4'!Y8+'St 1.3.5'!Y8+'St 1.3.6'!Y8+'St 1.3.7'!Y8</f>
        <v>0</v>
      </c>
      <c r="Z8" s="144">
        <f>'St 1.3.1'!Z8+'St 1.3.2'!Z8+'St 1.3.3'!Z8+'St 1.3.4'!Z8+'St 1.3.5'!Z8+'St 1.3.6'!Z8+'St 1.3.7'!Z8</f>
        <v>0</v>
      </c>
      <c r="AA8" s="144">
        <f>'St 1.3.1'!AA8+'St 1.3.2'!AA8+'St 1.3.3'!AA8+'St 1.3.4'!AA8+'St 1.3.5'!AA8+'St 1.3.6'!AA8+'St 1.3.7'!AA8</f>
        <v>0</v>
      </c>
      <c r="AB8" s="144">
        <f>'St 1.3.1'!AB8+'St 1.3.2'!AB8+'St 1.3.3'!AB8+'St 1.3.4'!AB8+'St 1.3.5'!AB8+'St 1.3.6'!AB8+'St 1.3.7'!AB8</f>
        <v>0</v>
      </c>
      <c r="AC8" s="144">
        <f>'St 1.3.1'!AC8+'St 1.3.2'!AC8+'St 1.3.3'!AC8+'St 1.3.4'!AC8+'St 1.3.5'!AC8+'St 1.3.6'!AC8+'St 1.3.7'!AC8</f>
        <v>0</v>
      </c>
      <c r="AD8" s="144">
        <f>'St 1.3.1'!AD8+'St 1.3.2'!AD8+'St 1.3.3'!AD8+'St 1.3.4'!AD8+'St 1.3.5'!AD8+'St 1.3.6'!AD8+'St 1.3.7'!AD8</f>
        <v>0</v>
      </c>
      <c r="AE8" s="144">
        <f>'St 1.3.1'!AE8+'St 1.3.2'!AE8+'St 1.3.3'!AE8+'St 1.3.4'!AE8+'St 1.3.5'!AE8+'St 1.3.6'!AE8+'St 1.3.7'!AE8</f>
        <v>0</v>
      </c>
      <c r="AF8" s="144">
        <f>'St 1.3.1'!AF8+'St 1.3.2'!AF8+'St 1.3.3'!AF8+'St 1.3.4'!AF8+'St 1.3.5'!AF8+'St 1.3.6'!AF8+'St 1.3.7'!AF8</f>
        <v>0</v>
      </c>
      <c r="AG8" s="144">
        <f>'St 1.3.1'!AG8+'St 1.3.2'!AG8+'St 1.3.3'!AG8+'St 1.3.4'!AG8+'St 1.3.5'!AG8+'St 1.3.6'!AG8+'St 1.3.7'!AG8</f>
        <v>0</v>
      </c>
    </row>
    <row r="9" spans="1:33" s="45" customFormat="1">
      <c r="A9" s="38"/>
      <c r="B9" s="29" t="s">
        <v>6</v>
      </c>
      <c r="C9" s="209" t="s">
        <v>293</v>
      </c>
      <c r="D9" s="147">
        <f>'St 1.3.1'!D9+'St 1.3.2'!D9+'St 1.3.3'!D9+'St 1.3.4'!D9+'St 1.3.5'!D9+'St 1.3.6'!D9+'St 1.3.7'!D9</f>
        <v>125063.02205157744</v>
      </c>
      <c r="E9" s="147">
        <f>'St 1.3.1'!E9+'St 1.3.2'!E9+'St 1.3.3'!E9+'St 1.3.4'!E9+'St 1.3.5'!E9+'St 1.3.6'!E9+'St 1.3.7'!E9</f>
        <v>150087.45558842024</v>
      </c>
      <c r="F9" s="147">
        <f>'St 1.3.1'!F9+'St 1.3.2'!F9+'St 1.3.3'!F9+'St 1.3.4'!F9+'St 1.3.5'!F9+'St 1.3.6'!F9+'St 1.3.7'!F9</f>
        <v>205680.28176281202</v>
      </c>
      <c r="G9" s="147">
        <f>'St 1.3.1'!G9+'St 1.3.2'!G9+'St 1.3.3'!G9+'St 1.3.4'!G9+'St 1.3.5'!G9+'St 1.3.6'!G9+'St 1.3.7'!G9</f>
        <v>232964.42763703773</v>
      </c>
      <c r="H9" s="147">
        <f>'St 1.3.1'!H9+'St 1.3.2'!H9+'St 1.3.3'!H9+'St 1.3.4'!H9+'St 1.3.5'!H9+'St 1.3.6'!H9+'St 1.3.7'!H9</f>
        <v>245477.570434925</v>
      </c>
      <c r="I9" s="147">
        <f>'St 1.3.1'!I9+'St 1.3.2'!I9+'St 1.3.3'!I9+'St 1.3.4'!I9+'St 1.3.5'!I9+'St 1.3.6'!I9+'St 1.3.7'!I9</f>
        <v>256889.55913195005</v>
      </c>
      <c r="J9" s="147">
        <f>'St 1.3.1'!J9+'St 1.3.2'!J9+'St 1.3.3'!J9+'St 1.3.4'!J9+'St 1.3.5'!J9+'St 1.3.6'!J9+'St 1.3.7'!J9</f>
        <v>307945.1367187252</v>
      </c>
      <c r="K9" s="147">
        <f>'St 1.3.1'!K9+'St 1.3.2'!K9+'St 1.3.3'!K9+'St 1.3.4'!K9+'St 1.3.5'!K9+'St 1.3.6'!K9+'St 1.3.7'!K9</f>
        <v>338133.83610799984</v>
      </c>
      <c r="L9" s="147">
        <f>'St 1.3.1'!L9+'St 1.3.2'!L9+'St 1.3.3'!L9+'St 1.3.4'!L9+'St 1.3.5'!L9+'St 1.3.6'!L9+'St 1.3.7'!L9</f>
        <v>388185.523055667</v>
      </c>
      <c r="M9" s="147">
        <f>'St 1.3.1'!M9+'St 1.3.2'!M9+'St 1.3.3'!M9+'St 1.3.4'!M9+'St 1.3.5'!M9+'St 1.3.6'!M9+'St 1.3.7'!M9</f>
        <v>413806.40713410394</v>
      </c>
      <c r="N9" s="146"/>
      <c r="O9" s="147">
        <f>'St 1.3.1'!O9+'St 1.3.2'!O9+'St 1.3.3'!O9+'St 1.3.4'!O9+'St 1.3.5'!O9+'St 1.3.6'!O9+'St 1.3.7'!O9</f>
        <v>10644.070149481444</v>
      </c>
      <c r="P9" s="147">
        <f>'St 1.3.1'!P9+'St 1.3.2'!P9+'St 1.3.3'!P9+'St 1.3.4'!P9+'St 1.3.5'!P9+'St 1.3.6'!P9+'St 1.3.7'!P9</f>
        <v>11654.485537730823</v>
      </c>
      <c r="Q9" s="147">
        <f>'St 1.3.1'!Q9+'St 1.3.2'!Q9+'St 1.3.3'!Q9+'St 1.3.4'!Q9+'St 1.3.5'!Q9+'St 1.3.6'!Q9+'St 1.3.7'!Q9</f>
        <v>-674.10980043575637</v>
      </c>
      <c r="R9" s="147">
        <f>'St 1.3.1'!R9+'St 1.3.2'!R9+'St 1.3.3'!R9+'St 1.3.4'!R9+'St 1.3.5'!R9+'St 1.3.6'!R9+'St 1.3.7'!R9</f>
        <v>9896.5054224322157</v>
      </c>
      <c r="S9" s="147">
        <f>'St 1.3.1'!S9+'St 1.3.2'!S9+'St 1.3.3'!S9+'St 1.3.4'!S9+'St 1.3.5'!S9+'St 1.3.6'!S9+'St 1.3.7'!S9</f>
        <v>34278.797837005084</v>
      </c>
      <c r="T9" s="147">
        <f>'St 1.3.1'!T9+'St 1.3.2'!T9+'St 1.3.3'!T9+'St 1.3.4'!T9+'St 1.3.5'!T9+'St 1.3.6'!T9+'St 1.3.7'!T9</f>
        <v>9324.5003129583929</v>
      </c>
      <c r="U9" s="147">
        <f>'St 1.3.1'!U9+'St 1.3.2'!U9+'St 1.3.3'!U9+'St 1.3.4'!U9+'St 1.3.5'!U9+'St 1.3.6'!U9+'St 1.3.7'!U9</f>
        <v>-16415.660023535052</v>
      </c>
      <c r="V9" s="147">
        <f>'St 1.3.1'!V9+'St 1.3.2'!V9+'St 1.3.3'!V9+'St 1.3.4'!V9+'St 1.3.5'!V9+'St 1.3.6'!V9+'St 1.3.7'!V9</f>
        <v>14191.291560096703</v>
      </c>
      <c r="W9" s="147">
        <f>'St 1.3.1'!W9+'St 1.3.2'!W9+'St 1.3.3'!W9+'St 1.3.4'!W9+'St 1.3.5'!W9+'St 1.3.6'!W9+'St 1.3.7'!W9</f>
        <v>7189.7466478368015</v>
      </c>
      <c r="X9" s="141"/>
      <c r="Y9" s="147">
        <f>'St 1.3.1'!Y9+'St 1.3.2'!Y9+'St 1.3.3'!Y9+'St 1.3.4'!Y9+'St 1.3.5'!Y9+'St 1.3.6'!Y9+'St 1.3.7'!Y9</f>
        <v>0</v>
      </c>
      <c r="Z9" s="147">
        <f>'St 1.3.1'!Z9+'St 1.3.2'!Z9+'St 1.3.3'!Z9+'St 1.3.4'!Z9+'St 1.3.5'!Z9+'St 1.3.6'!Z9+'St 1.3.7'!Z9</f>
        <v>0</v>
      </c>
      <c r="AA9" s="147">
        <f>'St 1.3.1'!AA9+'St 1.3.2'!AA9+'St 1.3.3'!AA9+'St 1.3.4'!AA9+'St 1.3.5'!AA9+'St 1.3.6'!AA9+'St 1.3.7'!AA9</f>
        <v>0</v>
      </c>
      <c r="AB9" s="147">
        <f>'St 1.3.1'!AB9+'St 1.3.2'!AB9+'St 1.3.3'!AB9+'St 1.3.4'!AB9+'St 1.3.5'!AB9+'St 1.3.6'!AB9+'St 1.3.7'!AB9</f>
        <v>0</v>
      </c>
      <c r="AC9" s="147">
        <f>'St 1.3.1'!AC9+'St 1.3.2'!AC9+'St 1.3.3'!AC9+'St 1.3.4'!AC9+'St 1.3.5'!AC9+'St 1.3.6'!AC9+'St 1.3.7'!AC9</f>
        <v>0</v>
      </c>
      <c r="AD9" s="147">
        <f>'St 1.3.1'!AD9+'St 1.3.2'!AD9+'St 1.3.3'!AD9+'St 1.3.4'!AD9+'St 1.3.5'!AD9+'St 1.3.6'!AD9+'St 1.3.7'!AD9</f>
        <v>0</v>
      </c>
      <c r="AE9" s="147">
        <f>'St 1.3.1'!AE9+'St 1.3.2'!AE9+'St 1.3.3'!AE9+'St 1.3.4'!AE9+'St 1.3.5'!AE9+'St 1.3.6'!AE9+'St 1.3.7'!AE9</f>
        <v>0</v>
      </c>
      <c r="AF9" s="147">
        <f>'St 1.3.1'!AF9+'St 1.3.2'!AF9+'St 1.3.3'!AF9+'St 1.3.4'!AF9+'St 1.3.5'!AF9+'St 1.3.6'!AF9+'St 1.3.7'!AF9</f>
        <v>0</v>
      </c>
      <c r="AG9" s="147">
        <f>'St 1.3.1'!AG9+'St 1.3.2'!AG9+'St 1.3.3'!AG9+'St 1.3.4'!AG9+'St 1.3.5'!AG9+'St 1.3.6'!AG9+'St 1.3.7'!AG9</f>
        <v>0</v>
      </c>
    </row>
    <row r="10" spans="1:33" s="45" customFormat="1">
      <c r="A10" s="38"/>
      <c r="B10" s="31" t="s">
        <v>7</v>
      </c>
      <c r="C10" s="209" t="s">
        <v>294</v>
      </c>
      <c r="D10" s="147">
        <f>'St 1.3.1'!D10+'St 1.3.2'!D10+'St 1.3.3'!D10+'St 1.3.4'!D10+'St 1.3.5'!D10+'St 1.3.6'!D10+'St 1.3.7'!D10</f>
        <v>0</v>
      </c>
      <c r="E10" s="147">
        <f>'St 1.3.1'!E10+'St 1.3.2'!E10+'St 1.3.3'!E10+'St 1.3.4'!E10+'St 1.3.5'!E10+'St 1.3.6'!E10+'St 1.3.7'!E10</f>
        <v>0</v>
      </c>
      <c r="F10" s="147">
        <f>'St 1.3.1'!F10+'St 1.3.2'!F10+'St 1.3.3'!F10+'St 1.3.4'!F10+'St 1.3.5'!F10+'St 1.3.6'!F10+'St 1.3.7'!F10</f>
        <v>0</v>
      </c>
      <c r="G10" s="147">
        <f>'St 1.3.1'!G10+'St 1.3.2'!G10+'St 1.3.3'!G10+'St 1.3.4'!G10+'St 1.3.5'!G10+'St 1.3.6'!G10+'St 1.3.7'!G10</f>
        <v>0</v>
      </c>
      <c r="H10" s="147">
        <f>'St 1.3.1'!H10+'St 1.3.2'!H10+'St 1.3.3'!H10+'St 1.3.4'!H10+'St 1.3.5'!H10+'St 1.3.6'!H10+'St 1.3.7'!H10</f>
        <v>0</v>
      </c>
      <c r="I10" s="147">
        <f>'St 1.3.1'!I10+'St 1.3.2'!I10+'St 1.3.3'!I10+'St 1.3.4'!I10+'St 1.3.5'!I10+'St 1.3.6'!I10+'St 1.3.7'!I10</f>
        <v>0</v>
      </c>
      <c r="J10" s="147">
        <f>'St 1.3.1'!J10+'St 1.3.2'!J10+'St 1.3.3'!J10+'St 1.3.4'!J10+'St 1.3.5'!J10+'St 1.3.6'!J10+'St 1.3.7'!J10</f>
        <v>0</v>
      </c>
      <c r="K10" s="147">
        <f>'St 1.3.1'!K10+'St 1.3.2'!K10+'St 1.3.3'!K10+'St 1.3.4'!K10+'St 1.3.5'!K10+'St 1.3.6'!K10+'St 1.3.7'!K10</f>
        <v>0</v>
      </c>
      <c r="L10" s="147">
        <f>'St 1.3.1'!L10+'St 1.3.2'!L10+'St 1.3.3'!L10+'St 1.3.4'!L10+'St 1.3.5'!L10+'St 1.3.6'!L10+'St 1.3.7'!L10</f>
        <v>0</v>
      </c>
      <c r="M10" s="147">
        <f>'St 1.3.1'!M10+'St 1.3.2'!M10+'St 1.3.3'!M10+'St 1.3.4'!M10+'St 1.3.5'!M10+'St 1.3.6'!M10+'St 1.3.7'!M10</f>
        <v>0</v>
      </c>
      <c r="N10" s="146"/>
      <c r="O10" s="147">
        <f>'St 1.3.1'!O10+'St 1.3.2'!O10+'St 1.3.3'!O10+'St 1.3.4'!O10+'St 1.3.5'!O10+'St 1.3.6'!O10+'St 1.3.7'!O10</f>
        <v>0</v>
      </c>
      <c r="P10" s="147">
        <f>'St 1.3.1'!P10+'St 1.3.2'!P10+'St 1.3.3'!P10+'St 1.3.4'!P10+'St 1.3.5'!P10+'St 1.3.6'!P10+'St 1.3.7'!P10</f>
        <v>0</v>
      </c>
      <c r="Q10" s="147">
        <f>'St 1.3.1'!Q10+'St 1.3.2'!Q10+'St 1.3.3'!Q10+'St 1.3.4'!Q10+'St 1.3.5'!Q10+'St 1.3.6'!Q10+'St 1.3.7'!Q10</f>
        <v>0</v>
      </c>
      <c r="R10" s="147">
        <f>'St 1.3.1'!R10+'St 1.3.2'!R10+'St 1.3.3'!R10+'St 1.3.4'!R10+'St 1.3.5'!R10+'St 1.3.6'!R10+'St 1.3.7'!R10</f>
        <v>0</v>
      </c>
      <c r="S10" s="147">
        <f>'St 1.3.1'!S10+'St 1.3.2'!S10+'St 1.3.3'!S10+'St 1.3.4'!S10+'St 1.3.5'!S10+'St 1.3.6'!S10+'St 1.3.7'!S10</f>
        <v>0</v>
      </c>
      <c r="T10" s="147">
        <f>'St 1.3.1'!T10+'St 1.3.2'!T10+'St 1.3.3'!T10+'St 1.3.4'!T10+'St 1.3.5'!T10+'St 1.3.6'!T10+'St 1.3.7'!T10</f>
        <v>0</v>
      </c>
      <c r="U10" s="147">
        <f>'St 1.3.1'!U10+'St 1.3.2'!U10+'St 1.3.3'!U10+'St 1.3.4'!U10+'St 1.3.5'!U10+'St 1.3.6'!U10+'St 1.3.7'!U10</f>
        <v>0</v>
      </c>
      <c r="V10" s="147">
        <f>'St 1.3.1'!V10+'St 1.3.2'!V10+'St 1.3.3'!V10+'St 1.3.4'!V10+'St 1.3.5'!V10+'St 1.3.6'!V10+'St 1.3.7'!V10</f>
        <v>0</v>
      </c>
      <c r="W10" s="147">
        <f>'St 1.3.1'!W10+'St 1.3.2'!W10+'St 1.3.3'!W10+'St 1.3.4'!W10+'St 1.3.5'!W10+'St 1.3.6'!W10+'St 1.3.7'!W10</f>
        <v>0</v>
      </c>
      <c r="X10" s="141"/>
      <c r="Y10" s="147">
        <f>'St 1.3.1'!Y10+'St 1.3.2'!Y10+'St 1.3.3'!Y10+'St 1.3.4'!Y10+'St 1.3.5'!Y10+'St 1.3.6'!Y10+'St 1.3.7'!Y10</f>
        <v>0</v>
      </c>
      <c r="Z10" s="147">
        <f>'St 1.3.1'!Z10+'St 1.3.2'!Z10+'St 1.3.3'!Z10+'St 1.3.4'!Z10+'St 1.3.5'!Z10+'St 1.3.6'!Z10+'St 1.3.7'!Z10</f>
        <v>0</v>
      </c>
      <c r="AA10" s="147">
        <f>'St 1.3.1'!AA10+'St 1.3.2'!AA10+'St 1.3.3'!AA10+'St 1.3.4'!AA10+'St 1.3.5'!AA10+'St 1.3.6'!AA10+'St 1.3.7'!AA10</f>
        <v>0</v>
      </c>
      <c r="AB10" s="147">
        <f>'St 1.3.1'!AB10+'St 1.3.2'!AB10+'St 1.3.3'!AB10+'St 1.3.4'!AB10+'St 1.3.5'!AB10+'St 1.3.6'!AB10+'St 1.3.7'!AB10</f>
        <v>0</v>
      </c>
      <c r="AC10" s="147">
        <f>'St 1.3.1'!AC10+'St 1.3.2'!AC10+'St 1.3.3'!AC10+'St 1.3.4'!AC10+'St 1.3.5'!AC10+'St 1.3.6'!AC10+'St 1.3.7'!AC10</f>
        <v>0</v>
      </c>
      <c r="AD10" s="147">
        <f>'St 1.3.1'!AD10+'St 1.3.2'!AD10+'St 1.3.3'!AD10+'St 1.3.4'!AD10+'St 1.3.5'!AD10+'St 1.3.6'!AD10+'St 1.3.7'!AD10</f>
        <v>0</v>
      </c>
      <c r="AE10" s="147">
        <f>'St 1.3.1'!AE10+'St 1.3.2'!AE10+'St 1.3.3'!AE10+'St 1.3.4'!AE10+'St 1.3.5'!AE10+'St 1.3.6'!AE10+'St 1.3.7'!AE10</f>
        <v>0</v>
      </c>
      <c r="AF10" s="147">
        <f>'St 1.3.1'!AF10+'St 1.3.2'!AF10+'St 1.3.3'!AF10+'St 1.3.4'!AF10+'St 1.3.5'!AF10+'St 1.3.6'!AF10+'St 1.3.7'!AF10</f>
        <v>0</v>
      </c>
      <c r="AG10" s="147">
        <f>'St 1.3.1'!AG10+'St 1.3.2'!AG10+'St 1.3.3'!AG10+'St 1.3.4'!AG10+'St 1.3.5'!AG10+'St 1.3.6'!AG10+'St 1.3.7'!AG10</f>
        <v>0</v>
      </c>
    </row>
    <row r="11" spans="1:33">
      <c r="A11" s="50"/>
      <c r="B11" s="208" t="s">
        <v>40</v>
      </c>
      <c r="C11" s="229"/>
      <c r="D11" s="144">
        <f>'St 1.3.1'!D11+'St 1.3.2'!D11+'St 1.3.3'!D11+'St 1.3.4'!D11+'St 1.3.5'!D11+'St 1.3.6'!D11+'St 1.3.7'!D11</f>
        <v>0</v>
      </c>
      <c r="E11" s="144">
        <f>'St 1.3.1'!E11+'St 1.3.2'!E11+'St 1.3.3'!E11+'St 1.3.4'!E11+'St 1.3.5'!E11+'St 1.3.6'!E11+'St 1.3.7'!E11</f>
        <v>0</v>
      </c>
      <c r="F11" s="144">
        <f>'St 1.3.1'!F11+'St 1.3.2'!F11+'St 1.3.3'!F11+'St 1.3.4'!F11+'St 1.3.5'!F11+'St 1.3.6'!F11+'St 1.3.7'!F11</f>
        <v>0</v>
      </c>
      <c r="G11" s="144">
        <f>'St 1.3.1'!G11+'St 1.3.2'!G11+'St 1.3.3'!G11+'St 1.3.4'!G11+'St 1.3.5'!G11+'St 1.3.6'!G11+'St 1.3.7'!G11</f>
        <v>0</v>
      </c>
      <c r="H11" s="144">
        <f>'St 1.3.1'!H11+'St 1.3.2'!H11+'St 1.3.3'!H11+'St 1.3.4'!H11+'St 1.3.5'!H11+'St 1.3.6'!H11+'St 1.3.7'!H11</f>
        <v>0</v>
      </c>
      <c r="I11" s="144">
        <f>'St 1.3.1'!I11+'St 1.3.2'!I11+'St 1.3.3'!I11+'St 1.3.4'!I11+'St 1.3.5'!I11+'St 1.3.6'!I11+'St 1.3.7'!I11</f>
        <v>0</v>
      </c>
      <c r="J11" s="144">
        <f>'St 1.3.1'!J11+'St 1.3.2'!J11+'St 1.3.3'!J11+'St 1.3.4'!J11+'St 1.3.5'!J11+'St 1.3.6'!J11+'St 1.3.7'!J11</f>
        <v>0</v>
      </c>
      <c r="K11" s="144">
        <f>'St 1.3.1'!K11+'St 1.3.2'!K11+'St 1.3.3'!K11+'St 1.3.4'!K11+'St 1.3.5'!K11+'St 1.3.6'!K11+'St 1.3.7'!K11</f>
        <v>0</v>
      </c>
      <c r="L11" s="144">
        <f>'St 1.3.1'!L11+'St 1.3.2'!L11+'St 1.3.3'!L11+'St 1.3.4'!L11+'St 1.3.5'!L11+'St 1.3.6'!L11+'St 1.3.7'!L11</f>
        <v>0</v>
      </c>
      <c r="M11" s="144">
        <f>'St 1.3.1'!M11+'St 1.3.2'!M11+'St 1.3.3'!M11+'St 1.3.4'!M11+'St 1.3.5'!M11+'St 1.3.6'!M11+'St 1.3.7'!M11</f>
        <v>0</v>
      </c>
      <c r="N11" s="143"/>
      <c r="O11" s="144">
        <f>'St 1.3.1'!O11+'St 1.3.2'!O11+'St 1.3.3'!O11+'St 1.3.4'!O11+'St 1.3.5'!O11+'St 1.3.6'!O11+'St 1.3.7'!O11</f>
        <v>0</v>
      </c>
      <c r="P11" s="144">
        <f>'St 1.3.1'!P11+'St 1.3.2'!P11+'St 1.3.3'!P11+'St 1.3.4'!P11+'St 1.3.5'!P11+'St 1.3.6'!P11+'St 1.3.7'!P11</f>
        <v>0</v>
      </c>
      <c r="Q11" s="144">
        <f>'St 1.3.1'!Q11+'St 1.3.2'!Q11+'St 1.3.3'!Q11+'St 1.3.4'!Q11+'St 1.3.5'!Q11+'St 1.3.6'!Q11+'St 1.3.7'!Q11</f>
        <v>0</v>
      </c>
      <c r="R11" s="144">
        <f>'St 1.3.1'!R11+'St 1.3.2'!R11+'St 1.3.3'!R11+'St 1.3.4'!R11+'St 1.3.5'!R11+'St 1.3.6'!R11+'St 1.3.7'!R11</f>
        <v>0</v>
      </c>
      <c r="S11" s="144">
        <f>'St 1.3.1'!S11+'St 1.3.2'!S11+'St 1.3.3'!S11+'St 1.3.4'!S11+'St 1.3.5'!S11+'St 1.3.6'!S11+'St 1.3.7'!S11</f>
        <v>0</v>
      </c>
      <c r="T11" s="144">
        <f>'St 1.3.1'!T11+'St 1.3.2'!T11+'St 1.3.3'!T11+'St 1.3.4'!T11+'St 1.3.5'!T11+'St 1.3.6'!T11+'St 1.3.7'!T11</f>
        <v>0</v>
      </c>
      <c r="U11" s="144">
        <f>'St 1.3.1'!U11+'St 1.3.2'!U11+'St 1.3.3'!U11+'St 1.3.4'!U11+'St 1.3.5'!U11+'St 1.3.6'!U11+'St 1.3.7'!U11</f>
        <v>0</v>
      </c>
      <c r="V11" s="144">
        <f>'St 1.3.1'!V11+'St 1.3.2'!V11+'St 1.3.3'!V11+'St 1.3.4'!V11+'St 1.3.5'!V11+'St 1.3.6'!V11+'St 1.3.7'!V11</f>
        <v>0</v>
      </c>
      <c r="W11" s="144">
        <f>'St 1.3.1'!W11+'St 1.3.2'!W11+'St 1.3.3'!W11+'St 1.3.4'!W11+'St 1.3.5'!W11+'St 1.3.6'!W11+'St 1.3.7'!W11</f>
        <v>0</v>
      </c>
      <c r="X11" s="145"/>
      <c r="Y11" s="144">
        <f>'St 1.3.1'!Y11+'St 1.3.2'!Y11+'St 1.3.3'!Y11+'St 1.3.4'!Y11+'St 1.3.5'!Y11+'St 1.3.6'!Y11+'St 1.3.7'!Y11</f>
        <v>0</v>
      </c>
      <c r="Z11" s="144">
        <f>'St 1.3.1'!Z11+'St 1.3.2'!Z11+'St 1.3.3'!Z11+'St 1.3.4'!Z11+'St 1.3.5'!Z11+'St 1.3.6'!Z11+'St 1.3.7'!Z11</f>
        <v>0</v>
      </c>
      <c r="AA11" s="144">
        <f>'St 1.3.1'!AA11+'St 1.3.2'!AA11+'St 1.3.3'!AA11+'St 1.3.4'!AA11+'St 1.3.5'!AA11+'St 1.3.6'!AA11+'St 1.3.7'!AA11</f>
        <v>0</v>
      </c>
      <c r="AB11" s="144">
        <f>'St 1.3.1'!AB11+'St 1.3.2'!AB11+'St 1.3.3'!AB11+'St 1.3.4'!AB11+'St 1.3.5'!AB11+'St 1.3.6'!AB11+'St 1.3.7'!AB11</f>
        <v>0</v>
      </c>
      <c r="AC11" s="144">
        <f>'St 1.3.1'!AC11+'St 1.3.2'!AC11+'St 1.3.3'!AC11+'St 1.3.4'!AC11+'St 1.3.5'!AC11+'St 1.3.6'!AC11+'St 1.3.7'!AC11</f>
        <v>0</v>
      </c>
      <c r="AD11" s="144">
        <f>'St 1.3.1'!AD11+'St 1.3.2'!AD11+'St 1.3.3'!AD11+'St 1.3.4'!AD11+'St 1.3.5'!AD11+'St 1.3.6'!AD11+'St 1.3.7'!AD11</f>
        <v>0</v>
      </c>
      <c r="AE11" s="144">
        <f>'St 1.3.1'!AE11+'St 1.3.2'!AE11+'St 1.3.3'!AE11+'St 1.3.4'!AE11+'St 1.3.5'!AE11+'St 1.3.6'!AE11+'St 1.3.7'!AE11</f>
        <v>0</v>
      </c>
      <c r="AF11" s="144">
        <f>'St 1.3.1'!AF11+'St 1.3.2'!AF11+'St 1.3.3'!AF11+'St 1.3.4'!AF11+'St 1.3.5'!AF11+'St 1.3.6'!AF11+'St 1.3.7'!AF11</f>
        <v>0</v>
      </c>
      <c r="AG11" s="144">
        <f>'St 1.3.1'!AG11+'St 1.3.2'!AG11+'St 1.3.3'!AG11+'St 1.3.4'!AG11+'St 1.3.5'!AG11+'St 1.3.6'!AG11+'St 1.3.7'!AG11</f>
        <v>0</v>
      </c>
    </row>
    <row r="12" spans="1:33">
      <c r="A12" s="50"/>
      <c r="B12" s="6" t="s">
        <v>41</v>
      </c>
      <c r="C12" s="229"/>
      <c r="D12" s="144">
        <f>'St 1.3.1'!D12+'St 1.3.2'!D12+'St 1.3.3'!D12+'St 1.3.4'!D12+'St 1.3.5'!D12+'St 1.3.6'!D12+'St 1.3.7'!D12</f>
        <v>0</v>
      </c>
      <c r="E12" s="144">
        <f>'St 1.3.1'!E12+'St 1.3.2'!E12+'St 1.3.3'!E12+'St 1.3.4'!E12+'St 1.3.5'!E12+'St 1.3.6'!E12+'St 1.3.7'!E12</f>
        <v>0</v>
      </c>
      <c r="F12" s="144">
        <f>'St 1.3.1'!F12+'St 1.3.2'!F12+'St 1.3.3'!F12+'St 1.3.4'!F12+'St 1.3.5'!F12+'St 1.3.6'!F12+'St 1.3.7'!F12</f>
        <v>0</v>
      </c>
      <c r="G12" s="144">
        <f>'St 1.3.1'!G12+'St 1.3.2'!G12+'St 1.3.3'!G12+'St 1.3.4'!G12+'St 1.3.5'!G12+'St 1.3.6'!G12+'St 1.3.7'!G12</f>
        <v>0</v>
      </c>
      <c r="H12" s="144">
        <f>'St 1.3.1'!H12+'St 1.3.2'!H12+'St 1.3.3'!H12+'St 1.3.4'!H12+'St 1.3.5'!H12+'St 1.3.6'!H12+'St 1.3.7'!H12</f>
        <v>0</v>
      </c>
      <c r="I12" s="144">
        <f>'St 1.3.1'!I12+'St 1.3.2'!I12+'St 1.3.3'!I12+'St 1.3.4'!I12+'St 1.3.5'!I12+'St 1.3.6'!I12+'St 1.3.7'!I12</f>
        <v>0</v>
      </c>
      <c r="J12" s="144">
        <f>'St 1.3.1'!J12+'St 1.3.2'!J12+'St 1.3.3'!J12+'St 1.3.4'!J12+'St 1.3.5'!J12+'St 1.3.6'!J12+'St 1.3.7'!J12</f>
        <v>0</v>
      </c>
      <c r="K12" s="144">
        <f>'St 1.3.1'!K12+'St 1.3.2'!K12+'St 1.3.3'!K12+'St 1.3.4'!K12+'St 1.3.5'!K12+'St 1.3.6'!K12+'St 1.3.7'!K12</f>
        <v>0</v>
      </c>
      <c r="L12" s="144">
        <f>'St 1.3.1'!L12+'St 1.3.2'!L12+'St 1.3.3'!L12+'St 1.3.4'!L12+'St 1.3.5'!L12+'St 1.3.6'!L12+'St 1.3.7'!L12</f>
        <v>0</v>
      </c>
      <c r="M12" s="144">
        <f>'St 1.3.1'!M12+'St 1.3.2'!M12+'St 1.3.3'!M12+'St 1.3.4'!M12+'St 1.3.5'!M12+'St 1.3.6'!M12+'St 1.3.7'!M12</f>
        <v>0</v>
      </c>
      <c r="N12" s="143"/>
      <c r="O12" s="144">
        <f>'St 1.3.1'!O12+'St 1.3.2'!O12+'St 1.3.3'!O12+'St 1.3.4'!O12+'St 1.3.5'!O12+'St 1.3.6'!O12+'St 1.3.7'!O12</f>
        <v>0</v>
      </c>
      <c r="P12" s="144">
        <f>'St 1.3.1'!P12+'St 1.3.2'!P12+'St 1.3.3'!P12+'St 1.3.4'!P12+'St 1.3.5'!P12+'St 1.3.6'!P12+'St 1.3.7'!P12</f>
        <v>0</v>
      </c>
      <c r="Q12" s="144">
        <f>'St 1.3.1'!Q12+'St 1.3.2'!Q12+'St 1.3.3'!Q12+'St 1.3.4'!Q12+'St 1.3.5'!Q12+'St 1.3.6'!Q12+'St 1.3.7'!Q12</f>
        <v>0</v>
      </c>
      <c r="R12" s="144">
        <f>'St 1.3.1'!R12+'St 1.3.2'!R12+'St 1.3.3'!R12+'St 1.3.4'!R12+'St 1.3.5'!R12+'St 1.3.6'!R12+'St 1.3.7'!R12</f>
        <v>0</v>
      </c>
      <c r="S12" s="144">
        <f>'St 1.3.1'!S12+'St 1.3.2'!S12+'St 1.3.3'!S12+'St 1.3.4'!S12+'St 1.3.5'!S12+'St 1.3.6'!S12+'St 1.3.7'!S12</f>
        <v>0</v>
      </c>
      <c r="T12" s="144">
        <f>'St 1.3.1'!T12+'St 1.3.2'!T12+'St 1.3.3'!T12+'St 1.3.4'!T12+'St 1.3.5'!T12+'St 1.3.6'!T12+'St 1.3.7'!T12</f>
        <v>0</v>
      </c>
      <c r="U12" s="144">
        <f>'St 1.3.1'!U12+'St 1.3.2'!U12+'St 1.3.3'!U12+'St 1.3.4'!U12+'St 1.3.5'!U12+'St 1.3.6'!U12+'St 1.3.7'!U12</f>
        <v>0</v>
      </c>
      <c r="V12" s="144">
        <f>'St 1.3.1'!V12+'St 1.3.2'!V12+'St 1.3.3'!V12+'St 1.3.4'!V12+'St 1.3.5'!V12+'St 1.3.6'!V12+'St 1.3.7'!V12</f>
        <v>0</v>
      </c>
      <c r="W12" s="144">
        <f>'St 1.3.1'!W12+'St 1.3.2'!W12+'St 1.3.3'!W12+'St 1.3.4'!W12+'St 1.3.5'!W12+'St 1.3.6'!W12+'St 1.3.7'!W12</f>
        <v>0</v>
      </c>
      <c r="X12" s="145"/>
      <c r="Y12" s="144">
        <f>'St 1.3.1'!Y12+'St 1.3.2'!Y12+'St 1.3.3'!Y12+'St 1.3.4'!Y12+'St 1.3.5'!Y12+'St 1.3.6'!Y12+'St 1.3.7'!Y12</f>
        <v>0</v>
      </c>
      <c r="Z12" s="144">
        <f>'St 1.3.1'!Z12+'St 1.3.2'!Z12+'St 1.3.3'!Z12+'St 1.3.4'!Z12+'St 1.3.5'!Z12+'St 1.3.6'!Z12+'St 1.3.7'!Z12</f>
        <v>0</v>
      </c>
      <c r="AA12" s="144">
        <f>'St 1.3.1'!AA12+'St 1.3.2'!AA12+'St 1.3.3'!AA12+'St 1.3.4'!AA12+'St 1.3.5'!AA12+'St 1.3.6'!AA12+'St 1.3.7'!AA12</f>
        <v>0</v>
      </c>
      <c r="AB12" s="144">
        <f>'St 1.3.1'!AB12+'St 1.3.2'!AB12+'St 1.3.3'!AB12+'St 1.3.4'!AB12+'St 1.3.5'!AB12+'St 1.3.6'!AB12+'St 1.3.7'!AB12</f>
        <v>0</v>
      </c>
      <c r="AC12" s="144">
        <f>'St 1.3.1'!AC12+'St 1.3.2'!AC12+'St 1.3.3'!AC12+'St 1.3.4'!AC12+'St 1.3.5'!AC12+'St 1.3.6'!AC12+'St 1.3.7'!AC12</f>
        <v>0</v>
      </c>
      <c r="AD12" s="144">
        <f>'St 1.3.1'!AD12+'St 1.3.2'!AD12+'St 1.3.3'!AD12+'St 1.3.4'!AD12+'St 1.3.5'!AD12+'St 1.3.6'!AD12+'St 1.3.7'!AD12</f>
        <v>0</v>
      </c>
      <c r="AE12" s="144">
        <f>'St 1.3.1'!AE12+'St 1.3.2'!AE12+'St 1.3.3'!AE12+'St 1.3.4'!AE12+'St 1.3.5'!AE12+'St 1.3.6'!AE12+'St 1.3.7'!AE12</f>
        <v>0</v>
      </c>
      <c r="AF12" s="144">
        <f>'St 1.3.1'!AF12+'St 1.3.2'!AF12+'St 1.3.3'!AF12+'St 1.3.4'!AF12+'St 1.3.5'!AF12+'St 1.3.6'!AF12+'St 1.3.7'!AF12</f>
        <v>0</v>
      </c>
      <c r="AG12" s="144">
        <f>'St 1.3.1'!AG12+'St 1.3.2'!AG12+'St 1.3.3'!AG12+'St 1.3.4'!AG12+'St 1.3.5'!AG12+'St 1.3.6'!AG12+'St 1.3.7'!AG12</f>
        <v>0</v>
      </c>
    </row>
    <row r="13" spans="1:33">
      <c r="A13" s="50"/>
      <c r="B13" s="6" t="s">
        <v>42</v>
      </c>
      <c r="C13" s="229"/>
      <c r="D13" s="144">
        <f>'St 1.3.1'!D13+'St 1.3.2'!D13+'St 1.3.3'!D13+'St 1.3.4'!D13+'St 1.3.5'!D13+'St 1.3.6'!D13+'St 1.3.7'!D13</f>
        <v>0</v>
      </c>
      <c r="E13" s="144">
        <f>'St 1.3.1'!E13+'St 1.3.2'!E13+'St 1.3.3'!E13+'St 1.3.4'!E13+'St 1.3.5'!E13+'St 1.3.6'!E13+'St 1.3.7'!E13</f>
        <v>0</v>
      </c>
      <c r="F13" s="144">
        <f>'St 1.3.1'!F13+'St 1.3.2'!F13+'St 1.3.3'!F13+'St 1.3.4'!F13+'St 1.3.5'!F13+'St 1.3.6'!F13+'St 1.3.7'!F13</f>
        <v>0</v>
      </c>
      <c r="G13" s="144">
        <f>'St 1.3.1'!G13+'St 1.3.2'!G13+'St 1.3.3'!G13+'St 1.3.4'!G13+'St 1.3.5'!G13+'St 1.3.6'!G13+'St 1.3.7'!G13</f>
        <v>0</v>
      </c>
      <c r="H13" s="144">
        <f>'St 1.3.1'!H13+'St 1.3.2'!H13+'St 1.3.3'!H13+'St 1.3.4'!H13+'St 1.3.5'!H13+'St 1.3.6'!H13+'St 1.3.7'!H13</f>
        <v>0</v>
      </c>
      <c r="I13" s="144">
        <f>'St 1.3.1'!I13+'St 1.3.2'!I13+'St 1.3.3'!I13+'St 1.3.4'!I13+'St 1.3.5'!I13+'St 1.3.6'!I13+'St 1.3.7'!I13</f>
        <v>0</v>
      </c>
      <c r="J13" s="144">
        <f>'St 1.3.1'!J13+'St 1.3.2'!J13+'St 1.3.3'!J13+'St 1.3.4'!J13+'St 1.3.5'!J13+'St 1.3.6'!J13+'St 1.3.7'!J13</f>
        <v>0</v>
      </c>
      <c r="K13" s="144">
        <f>'St 1.3.1'!K13+'St 1.3.2'!K13+'St 1.3.3'!K13+'St 1.3.4'!K13+'St 1.3.5'!K13+'St 1.3.6'!K13+'St 1.3.7'!K13</f>
        <v>0</v>
      </c>
      <c r="L13" s="144">
        <f>'St 1.3.1'!L13+'St 1.3.2'!L13+'St 1.3.3'!L13+'St 1.3.4'!L13+'St 1.3.5'!L13+'St 1.3.6'!L13+'St 1.3.7'!L13</f>
        <v>0</v>
      </c>
      <c r="M13" s="144">
        <f>'St 1.3.1'!M13+'St 1.3.2'!M13+'St 1.3.3'!M13+'St 1.3.4'!M13+'St 1.3.5'!M13+'St 1.3.6'!M13+'St 1.3.7'!M13</f>
        <v>0</v>
      </c>
      <c r="N13" s="143"/>
      <c r="O13" s="144">
        <f>'St 1.3.1'!O13+'St 1.3.2'!O13+'St 1.3.3'!O13+'St 1.3.4'!O13+'St 1.3.5'!O13+'St 1.3.6'!O13+'St 1.3.7'!O13</f>
        <v>0</v>
      </c>
      <c r="P13" s="144">
        <f>'St 1.3.1'!P13+'St 1.3.2'!P13+'St 1.3.3'!P13+'St 1.3.4'!P13+'St 1.3.5'!P13+'St 1.3.6'!P13+'St 1.3.7'!P13</f>
        <v>0</v>
      </c>
      <c r="Q13" s="144">
        <f>'St 1.3.1'!Q13+'St 1.3.2'!Q13+'St 1.3.3'!Q13+'St 1.3.4'!Q13+'St 1.3.5'!Q13+'St 1.3.6'!Q13+'St 1.3.7'!Q13</f>
        <v>0</v>
      </c>
      <c r="R13" s="144">
        <f>'St 1.3.1'!R13+'St 1.3.2'!R13+'St 1.3.3'!R13+'St 1.3.4'!R13+'St 1.3.5'!R13+'St 1.3.6'!R13+'St 1.3.7'!R13</f>
        <v>0</v>
      </c>
      <c r="S13" s="144">
        <f>'St 1.3.1'!S13+'St 1.3.2'!S13+'St 1.3.3'!S13+'St 1.3.4'!S13+'St 1.3.5'!S13+'St 1.3.6'!S13+'St 1.3.7'!S13</f>
        <v>0</v>
      </c>
      <c r="T13" s="144">
        <f>'St 1.3.1'!T13+'St 1.3.2'!T13+'St 1.3.3'!T13+'St 1.3.4'!T13+'St 1.3.5'!T13+'St 1.3.6'!T13+'St 1.3.7'!T13</f>
        <v>0</v>
      </c>
      <c r="U13" s="144">
        <f>'St 1.3.1'!U13+'St 1.3.2'!U13+'St 1.3.3'!U13+'St 1.3.4'!U13+'St 1.3.5'!U13+'St 1.3.6'!U13+'St 1.3.7'!U13</f>
        <v>0</v>
      </c>
      <c r="V13" s="144">
        <f>'St 1.3.1'!V13+'St 1.3.2'!V13+'St 1.3.3'!V13+'St 1.3.4'!V13+'St 1.3.5'!V13+'St 1.3.6'!V13+'St 1.3.7'!V13</f>
        <v>0</v>
      </c>
      <c r="W13" s="144">
        <f>'St 1.3.1'!W13+'St 1.3.2'!W13+'St 1.3.3'!W13+'St 1.3.4'!W13+'St 1.3.5'!W13+'St 1.3.6'!W13+'St 1.3.7'!W13</f>
        <v>0</v>
      </c>
      <c r="X13" s="145"/>
      <c r="Y13" s="144">
        <f>'St 1.3.1'!Y13+'St 1.3.2'!Y13+'St 1.3.3'!Y13+'St 1.3.4'!Y13+'St 1.3.5'!Y13+'St 1.3.6'!Y13+'St 1.3.7'!Y13</f>
        <v>0</v>
      </c>
      <c r="Z13" s="144">
        <f>'St 1.3.1'!Z13+'St 1.3.2'!Z13+'St 1.3.3'!Z13+'St 1.3.4'!Z13+'St 1.3.5'!Z13+'St 1.3.6'!Z13+'St 1.3.7'!Z13</f>
        <v>0</v>
      </c>
      <c r="AA13" s="144">
        <f>'St 1.3.1'!AA13+'St 1.3.2'!AA13+'St 1.3.3'!AA13+'St 1.3.4'!AA13+'St 1.3.5'!AA13+'St 1.3.6'!AA13+'St 1.3.7'!AA13</f>
        <v>0</v>
      </c>
      <c r="AB13" s="144">
        <f>'St 1.3.1'!AB13+'St 1.3.2'!AB13+'St 1.3.3'!AB13+'St 1.3.4'!AB13+'St 1.3.5'!AB13+'St 1.3.6'!AB13+'St 1.3.7'!AB13</f>
        <v>0</v>
      </c>
      <c r="AC13" s="144">
        <f>'St 1.3.1'!AC13+'St 1.3.2'!AC13+'St 1.3.3'!AC13+'St 1.3.4'!AC13+'St 1.3.5'!AC13+'St 1.3.6'!AC13+'St 1.3.7'!AC13</f>
        <v>0</v>
      </c>
      <c r="AD13" s="144">
        <f>'St 1.3.1'!AD13+'St 1.3.2'!AD13+'St 1.3.3'!AD13+'St 1.3.4'!AD13+'St 1.3.5'!AD13+'St 1.3.6'!AD13+'St 1.3.7'!AD13</f>
        <v>0</v>
      </c>
      <c r="AE13" s="144">
        <f>'St 1.3.1'!AE13+'St 1.3.2'!AE13+'St 1.3.3'!AE13+'St 1.3.4'!AE13+'St 1.3.5'!AE13+'St 1.3.6'!AE13+'St 1.3.7'!AE13</f>
        <v>0</v>
      </c>
      <c r="AF13" s="144">
        <f>'St 1.3.1'!AF13+'St 1.3.2'!AF13+'St 1.3.3'!AF13+'St 1.3.4'!AF13+'St 1.3.5'!AF13+'St 1.3.6'!AF13+'St 1.3.7'!AF13</f>
        <v>0</v>
      </c>
      <c r="AG13" s="144">
        <f>'St 1.3.1'!AG13+'St 1.3.2'!AG13+'St 1.3.3'!AG13+'St 1.3.4'!AG13+'St 1.3.5'!AG13+'St 1.3.6'!AG13+'St 1.3.7'!AG13</f>
        <v>0</v>
      </c>
    </row>
    <row r="14" spans="1:33">
      <c r="A14" s="50"/>
      <c r="B14" s="6" t="s">
        <v>43</v>
      </c>
      <c r="C14" s="229"/>
      <c r="D14" s="144">
        <f>'St 1.3.1'!D14+'St 1.3.2'!D14+'St 1.3.3'!D14+'St 1.3.4'!D14+'St 1.3.5'!D14+'St 1.3.6'!D14+'St 1.3.7'!D14</f>
        <v>0</v>
      </c>
      <c r="E14" s="144">
        <f>'St 1.3.1'!E14+'St 1.3.2'!E14+'St 1.3.3'!E14+'St 1.3.4'!E14+'St 1.3.5'!E14+'St 1.3.6'!E14+'St 1.3.7'!E14</f>
        <v>0</v>
      </c>
      <c r="F14" s="144">
        <f>'St 1.3.1'!F14+'St 1.3.2'!F14+'St 1.3.3'!F14+'St 1.3.4'!F14+'St 1.3.5'!F14+'St 1.3.6'!F14+'St 1.3.7'!F14</f>
        <v>0</v>
      </c>
      <c r="G14" s="144">
        <f>'St 1.3.1'!G14+'St 1.3.2'!G14+'St 1.3.3'!G14+'St 1.3.4'!G14+'St 1.3.5'!G14+'St 1.3.6'!G14+'St 1.3.7'!G14</f>
        <v>0</v>
      </c>
      <c r="H14" s="144">
        <f>'St 1.3.1'!H14+'St 1.3.2'!H14+'St 1.3.3'!H14+'St 1.3.4'!H14+'St 1.3.5'!H14+'St 1.3.6'!H14+'St 1.3.7'!H14</f>
        <v>0</v>
      </c>
      <c r="I14" s="144">
        <f>'St 1.3.1'!I14+'St 1.3.2'!I14+'St 1.3.3'!I14+'St 1.3.4'!I14+'St 1.3.5'!I14+'St 1.3.6'!I14+'St 1.3.7'!I14</f>
        <v>0</v>
      </c>
      <c r="J14" s="144">
        <f>'St 1.3.1'!J14+'St 1.3.2'!J14+'St 1.3.3'!J14+'St 1.3.4'!J14+'St 1.3.5'!J14+'St 1.3.6'!J14+'St 1.3.7'!J14</f>
        <v>0</v>
      </c>
      <c r="K14" s="144">
        <f>'St 1.3.1'!K14+'St 1.3.2'!K14+'St 1.3.3'!K14+'St 1.3.4'!K14+'St 1.3.5'!K14+'St 1.3.6'!K14+'St 1.3.7'!K14</f>
        <v>0</v>
      </c>
      <c r="L14" s="144">
        <f>'St 1.3.1'!L14+'St 1.3.2'!L14+'St 1.3.3'!L14+'St 1.3.4'!L14+'St 1.3.5'!L14+'St 1.3.6'!L14+'St 1.3.7'!L14</f>
        <v>0</v>
      </c>
      <c r="M14" s="144">
        <f>'St 1.3.1'!M14+'St 1.3.2'!M14+'St 1.3.3'!M14+'St 1.3.4'!M14+'St 1.3.5'!M14+'St 1.3.6'!M14+'St 1.3.7'!M14</f>
        <v>0</v>
      </c>
      <c r="N14" s="143"/>
      <c r="O14" s="144">
        <f>'St 1.3.1'!O14+'St 1.3.2'!O14+'St 1.3.3'!O14+'St 1.3.4'!O14+'St 1.3.5'!O14+'St 1.3.6'!O14+'St 1.3.7'!O14</f>
        <v>0</v>
      </c>
      <c r="P14" s="144">
        <f>'St 1.3.1'!P14+'St 1.3.2'!P14+'St 1.3.3'!P14+'St 1.3.4'!P14+'St 1.3.5'!P14+'St 1.3.6'!P14+'St 1.3.7'!P14</f>
        <v>0</v>
      </c>
      <c r="Q14" s="144">
        <f>'St 1.3.1'!Q14+'St 1.3.2'!Q14+'St 1.3.3'!Q14+'St 1.3.4'!Q14+'St 1.3.5'!Q14+'St 1.3.6'!Q14+'St 1.3.7'!Q14</f>
        <v>0</v>
      </c>
      <c r="R14" s="144">
        <f>'St 1.3.1'!R14+'St 1.3.2'!R14+'St 1.3.3'!R14+'St 1.3.4'!R14+'St 1.3.5'!R14+'St 1.3.6'!R14+'St 1.3.7'!R14</f>
        <v>0</v>
      </c>
      <c r="S14" s="144">
        <f>'St 1.3.1'!S14+'St 1.3.2'!S14+'St 1.3.3'!S14+'St 1.3.4'!S14+'St 1.3.5'!S14+'St 1.3.6'!S14+'St 1.3.7'!S14</f>
        <v>0</v>
      </c>
      <c r="T14" s="144">
        <f>'St 1.3.1'!T14+'St 1.3.2'!T14+'St 1.3.3'!T14+'St 1.3.4'!T14+'St 1.3.5'!T14+'St 1.3.6'!T14+'St 1.3.7'!T14</f>
        <v>0</v>
      </c>
      <c r="U14" s="144">
        <f>'St 1.3.1'!U14+'St 1.3.2'!U14+'St 1.3.3'!U14+'St 1.3.4'!U14+'St 1.3.5'!U14+'St 1.3.6'!U14+'St 1.3.7'!U14</f>
        <v>0</v>
      </c>
      <c r="V14" s="144">
        <f>'St 1.3.1'!V14+'St 1.3.2'!V14+'St 1.3.3'!V14+'St 1.3.4'!V14+'St 1.3.5'!V14+'St 1.3.6'!V14+'St 1.3.7'!V14</f>
        <v>0</v>
      </c>
      <c r="W14" s="144">
        <f>'St 1.3.1'!W14+'St 1.3.2'!W14+'St 1.3.3'!W14+'St 1.3.4'!W14+'St 1.3.5'!W14+'St 1.3.6'!W14+'St 1.3.7'!W14</f>
        <v>0</v>
      </c>
      <c r="X14" s="145"/>
      <c r="Y14" s="144">
        <f>'St 1.3.1'!Y14+'St 1.3.2'!Y14+'St 1.3.3'!Y14+'St 1.3.4'!Y14+'St 1.3.5'!Y14+'St 1.3.6'!Y14+'St 1.3.7'!Y14</f>
        <v>0</v>
      </c>
      <c r="Z14" s="144">
        <f>'St 1.3.1'!Z14+'St 1.3.2'!Z14+'St 1.3.3'!Z14+'St 1.3.4'!Z14+'St 1.3.5'!Z14+'St 1.3.6'!Z14+'St 1.3.7'!Z14</f>
        <v>0</v>
      </c>
      <c r="AA14" s="144">
        <f>'St 1.3.1'!AA14+'St 1.3.2'!AA14+'St 1.3.3'!AA14+'St 1.3.4'!AA14+'St 1.3.5'!AA14+'St 1.3.6'!AA14+'St 1.3.7'!AA14</f>
        <v>0</v>
      </c>
      <c r="AB14" s="144">
        <f>'St 1.3.1'!AB14+'St 1.3.2'!AB14+'St 1.3.3'!AB14+'St 1.3.4'!AB14+'St 1.3.5'!AB14+'St 1.3.6'!AB14+'St 1.3.7'!AB14</f>
        <v>0</v>
      </c>
      <c r="AC14" s="144">
        <f>'St 1.3.1'!AC14+'St 1.3.2'!AC14+'St 1.3.3'!AC14+'St 1.3.4'!AC14+'St 1.3.5'!AC14+'St 1.3.6'!AC14+'St 1.3.7'!AC14</f>
        <v>0</v>
      </c>
      <c r="AD14" s="144">
        <f>'St 1.3.1'!AD14+'St 1.3.2'!AD14+'St 1.3.3'!AD14+'St 1.3.4'!AD14+'St 1.3.5'!AD14+'St 1.3.6'!AD14+'St 1.3.7'!AD14</f>
        <v>0</v>
      </c>
      <c r="AE14" s="144">
        <f>'St 1.3.1'!AE14+'St 1.3.2'!AE14+'St 1.3.3'!AE14+'St 1.3.4'!AE14+'St 1.3.5'!AE14+'St 1.3.6'!AE14+'St 1.3.7'!AE14</f>
        <v>0</v>
      </c>
      <c r="AF14" s="144">
        <f>'St 1.3.1'!AF14+'St 1.3.2'!AF14+'St 1.3.3'!AF14+'St 1.3.4'!AF14+'St 1.3.5'!AF14+'St 1.3.6'!AF14+'St 1.3.7'!AF14</f>
        <v>0</v>
      </c>
      <c r="AG14" s="144">
        <f>'St 1.3.1'!AG14+'St 1.3.2'!AG14+'St 1.3.3'!AG14+'St 1.3.4'!AG14+'St 1.3.5'!AG14+'St 1.3.6'!AG14+'St 1.3.7'!AG14</f>
        <v>0</v>
      </c>
    </row>
    <row r="15" spans="1:33">
      <c r="A15" s="50"/>
      <c r="B15" s="6" t="s">
        <v>44</v>
      </c>
      <c r="C15" s="229"/>
      <c r="D15" s="144">
        <f>'St 1.3.1'!D15+'St 1.3.2'!D15+'St 1.3.3'!D15+'St 1.3.4'!D15+'St 1.3.5'!D15+'St 1.3.6'!D15+'St 1.3.7'!D15</f>
        <v>0</v>
      </c>
      <c r="E15" s="144">
        <f>'St 1.3.1'!E15+'St 1.3.2'!E15+'St 1.3.3'!E15+'St 1.3.4'!E15+'St 1.3.5'!E15+'St 1.3.6'!E15+'St 1.3.7'!E15</f>
        <v>0</v>
      </c>
      <c r="F15" s="144">
        <f>'St 1.3.1'!F15+'St 1.3.2'!F15+'St 1.3.3'!F15+'St 1.3.4'!F15+'St 1.3.5'!F15+'St 1.3.6'!F15+'St 1.3.7'!F15</f>
        <v>0</v>
      </c>
      <c r="G15" s="144">
        <f>'St 1.3.1'!G15+'St 1.3.2'!G15+'St 1.3.3'!G15+'St 1.3.4'!G15+'St 1.3.5'!G15+'St 1.3.6'!G15+'St 1.3.7'!G15</f>
        <v>0</v>
      </c>
      <c r="H15" s="144">
        <f>'St 1.3.1'!H15+'St 1.3.2'!H15+'St 1.3.3'!H15+'St 1.3.4'!H15+'St 1.3.5'!H15+'St 1.3.6'!H15+'St 1.3.7'!H15</f>
        <v>0</v>
      </c>
      <c r="I15" s="144">
        <f>'St 1.3.1'!I15+'St 1.3.2'!I15+'St 1.3.3'!I15+'St 1.3.4'!I15+'St 1.3.5'!I15+'St 1.3.6'!I15+'St 1.3.7'!I15</f>
        <v>0</v>
      </c>
      <c r="J15" s="144">
        <f>'St 1.3.1'!J15+'St 1.3.2'!J15+'St 1.3.3'!J15+'St 1.3.4'!J15+'St 1.3.5'!J15+'St 1.3.6'!J15+'St 1.3.7'!J15</f>
        <v>0</v>
      </c>
      <c r="K15" s="144">
        <f>'St 1.3.1'!K15+'St 1.3.2'!K15+'St 1.3.3'!K15+'St 1.3.4'!K15+'St 1.3.5'!K15+'St 1.3.6'!K15+'St 1.3.7'!K15</f>
        <v>0</v>
      </c>
      <c r="L15" s="144">
        <f>'St 1.3.1'!L15+'St 1.3.2'!L15+'St 1.3.3'!L15+'St 1.3.4'!L15+'St 1.3.5'!L15+'St 1.3.6'!L15+'St 1.3.7'!L15</f>
        <v>0</v>
      </c>
      <c r="M15" s="144">
        <f>'St 1.3.1'!M15+'St 1.3.2'!M15+'St 1.3.3'!M15+'St 1.3.4'!M15+'St 1.3.5'!M15+'St 1.3.6'!M15+'St 1.3.7'!M15</f>
        <v>0</v>
      </c>
      <c r="N15" s="143"/>
      <c r="O15" s="144">
        <f>'St 1.3.1'!O15+'St 1.3.2'!O15+'St 1.3.3'!O15+'St 1.3.4'!O15+'St 1.3.5'!O15+'St 1.3.6'!O15+'St 1.3.7'!O15</f>
        <v>0</v>
      </c>
      <c r="P15" s="144">
        <f>'St 1.3.1'!P15+'St 1.3.2'!P15+'St 1.3.3'!P15+'St 1.3.4'!P15+'St 1.3.5'!P15+'St 1.3.6'!P15+'St 1.3.7'!P15</f>
        <v>0</v>
      </c>
      <c r="Q15" s="144">
        <f>'St 1.3.1'!Q15+'St 1.3.2'!Q15+'St 1.3.3'!Q15+'St 1.3.4'!Q15+'St 1.3.5'!Q15+'St 1.3.6'!Q15+'St 1.3.7'!Q15</f>
        <v>0</v>
      </c>
      <c r="R15" s="144">
        <f>'St 1.3.1'!R15+'St 1.3.2'!R15+'St 1.3.3'!R15+'St 1.3.4'!R15+'St 1.3.5'!R15+'St 1.3.6'!R15+'St 1.3.7'!R15</f>
        <v>0</v>
      </c>
      <c r="S15" s="144">
        <f>'St 1.3.1'!S15+'St 1.3.2'!S15+'St 1.3.3'!S15+'St 1.3.4'!S15+'St 1.3.5'!S15+'St 1.3.6'!S15+'St 1.3.7'!S15</f>
        <v>0</v>
      </c>
      <c r="T15" s="144">
        <f>'St 1.3.1'!T15+'St 1.3.2'!T15+'St 1.3.3'!T15+'St 1.3.4'!T15+'St 1.3.5'!T15+'St 1.3.6'!T15+'St 1.3.7'!T15</f>
        <v>0</v>
      </c>
      <c r="U15" s="144">
        <f>'St 1.3.1'!U15+'St 1.3.2'!U15+'St 1.3.3'!U15+'St 1.3.4'!U15+'St 1.3.5'!U15+'St 1.3.6'!U15+'St 1.3.7'!U15</f>
        <v>0</v>
      </c>
      <c r="V15" s="144">
        <f>'St 1.3.1'!V15+'St 1.3.2'!V15+'St 1.3.3'!V15+'St 1.3.4'!V15+'St 1.3.5'!V15+'St 1.3.6'!V15+'St 1.3.7'!V15</f>
        <v>0</v>
      </c>
      <c r="W15" s="144">
        <f>'St 1.3.1'!W15+'St 1.3.2'!W15+'St 1.3.3'!W15+'St 1.3.4'!W15+'St 1.3.5'!W15+'St 1.3.6'!W15+'St 1.3.7'!W15</f>
        <v>0</v>
      </c>
      <c r="X15" s="145"/>
      <c r="Y15" s="144">
        <f>'St 1.3.1'!Y15+'St 1.3.2'!Y15+'St 1.3.3'!Y15+'St 1.3.4'!Y15+'St 1.3.5'!Y15+'St 1.3.6'!Y15+'St 1.3.7'!Y15</f>
        <v>0</v>
      </c>
      <c r="Z15" s="144">
        <f>'St 1.3.1'!Z15+'St 1.3.2'!Z15+'St 1.3.3'!Z15+'St 1.3.4'!Z15+'St 1.3.5'!Z15+'St 1.3.6'!Z15+'St 1.3.7'!Z15</f>
        <v>0</v>
      </c>
      <c r="AA15" s="144">
        <f>'St 1.3.1'!AA15+'St 1.3.2'!AA15+'St 1.3.3'!AA15+'St 1.3.4'!AA15+'St 1.3.5'!AA15+'St 1.3.6'!AA15+'St 1.3.7'!AA15</f>
        <v>0</v>
      </c>
      <c r="AB15" s="144">
        <f>'St 1.3.1'!AB15+'St 1.3.2'!AB15+'St 1.3.3'!AB15+'St 1.3.4'!AB15+'St 1.3.5'!AB15+'St 1.3.6'!AB15+'St 1.3.7'!AB15</f>
        <v>0</v>
      </c>
      <c r="AC15" s="144">
        <f>'St 1.3.1'!AC15+'St 1.3.2'!AC15+'St 1.3.3'!AC15+'St 1.3.4'!AC15+'St 1.3.5'!AC15+'St 1.3.6'!AC15+'St 1.3.7'!AC15</f>
        <v>0</v>
      </c>
      <c r="AD15" s="144">
        <f>'St 1.3.1'!AD15+'St 1.3.2'!AD15+'St 1.3.3'!AD15+'St 1.3.4'!AD15+'St 1.3.5'!AD15+'St 1.3.6'!AD15+'St 1.3.7'!AD15</f>
        <v>0</v>
      </c>
      <c r="AE15" s="144">
        <f>'St 1.3.1'!AE15+'St 1.3.2'!AE15+'St 1.3.3'!AE15+'St 1.3.4'!AE15+'St 1.3.5'!AE15+'St 1.3.6'!AE15+'St 1.3.7'!AE15</f>
        <v>0</v>
      </c>
      <c r="AF15" s="144">
        <f>'St 1.3.1'!AF15+'St 1.3.2'!AF15+'St 1.3.3'!AF15+'St 1.3.4'!AF15+'St 1.3.5'!AF15+'St 1.3.6'!AF15+'St 1.3.7'!AF15</f>
        <v>0</v>
      </c>
      <c r="AG15" s="144">
        <f>'St 1.3.1'!AG15+'St 1.3.2'!AG15+'St 1.3.3'!AG15+'St 1.3.4'!AG15+'St 1.3.5'!AG15+'St 1.3.6'!AG15+'St 1.3.7'!AG15</f>
        <v>0</v>
      </c>
    </row>
    <row r="16" spans="1:33">
      <c r="A16" s="50"/>
      <c r="B16" s="7" t="s">
        <v>45</v>
      </c>
      <c r="C16" s="229"/>
      <c r="D16" s="144">
        <f>'St 1.3.1'!D16+'St 1.3.2'!D16+'St 1.3.3'!D16+'St 1.3.4'!D16+'St 1.3.5'!D16+'St 1.3.6'!D16+'St 1.3.7'!D16</f>
        <v>0</v>
      </c>
      <c r="E16" s="144">
        <f>'St 1.3.1'!E16+'St 1.3.2'!E16+'St 1.3.3'!E16+'St 1.3.4'!E16+'St 1.3.5'!E16+'St 1.3.6'!E16+'St 1.3.7'!E16</f>
        <v>0</v>
      </c>
      <c r="F16" s="144">
        <f>'St 1.3.1'!F16+'St 1.3.2'!F16+'St 1.3.3'!F16+'St 1.3.4'!F16+'St 1.3.5'!F16+'St 1.3.6'!F16+'St 1.3.7'!F16</f>
        <v>0</v>
      </c>
      <c r="G16" s="144">
        <f>'St 1.3.1'!G16+'St 1.3.2'!G16+'St 1.3.3'!G16+'St 1.3.4'!G16+'St 1.3.5'!G16+'St 1.3.6'!G16+'St 1.3.7'!G16</f>
        <v>0</v>
      </c>
      <c r="H16" s="144">
        <f>'St 1.3.1'!H16+'St 1.3.2'!H16+'St 1.3.3'!H16+'St 1.3.4'!H16+'St 1.3.5'!H16+'St 1.3.6'!H16+'St 1.3.7'!H16</f>
        <v>0</v>
      </c>
      <c r="I16" s="144">
        <f>'St 1.3.1'!I16+'St 1.3.2'!I16+'St 1.3.3'!I16+'St 1.3.4'!I16+'St 1.3.5'!I16+'St 1.3.6'!I16+'St 1.3.7'!I16</f>
        <v>0</v>
      </c>
      <c r="J16" s="144">
        <f>'St 1.3.1'!J16+'St 1.3.2'!J16+'St 1.3.3'!J16+'St 1.3.4'!J16+'St 1.3.5'!J16+'St 1.3.6'!J16+'St 1.3.7'!J16</f>
        <v>0</v>
      </c>
      <c r="K16" s="144">
        <f>'St 1.3.1'!K16+'St 1.3.2'!K16+'St 1.3.3'!K16+'St 1.3.4'!K16+'St 1.3.5'!K16+'St 1.3.6'!K16+'St 1.3.7'!K16</f>
        <v>0</v>
      </c>
      <c r="L16" s="144">
        <f>'St 1.3.1'!L16+'St 1.3.2'!L16+'St 1.3.3'!L16+'St 1.3.4'!L16+'St 1.3.5'!L16+'St 1.3.6'!L16+'St 1.3.7'!L16</f>
        <v>0</v>
      </c>
      <c r="M16" s="144">
        <f>'St 1.3.1'!M16+'St 1.3.2'!M16+'St 1.3.3'!M16+'St 1.3.4'!M16+'St 1.3.5'!M16+'St 1.3.6'!M16+'St 1.3.7'!M16</f>
        <v>0</v>
      </c>
      <c r="N16" s="143"/>
      <c r="O16" s="144">
        <f>'St 1.3.1'!O16+'St 1.3.2'!O16+'St 1.3.3'!O16+'St 1.3.4'!O16+'St 1.3.5'!O16+'St 1.3.6'!O16+'St 1.3.7'!O16</f>
        <v>0</v>
      </c>
      <c r="P16" s="144">
        <f>'St 1.3.1'!P16+'St 1.3.2'!P16+'St 1.3.3'!P16+'St 1.3.4'!P16+'St 1.3.5'!P16+'St 1.3.6'!P16+'St 1.3.7'!P16</f>
        <v>0</v>
      </c>
      <c r="Q16" s="144">
        <f>'St 1.3.1'!Q16+'St 1.3.2'!Q16+'St 1.3.3'!Q16+'St 1.3.4'!Q16+'St 1.3.5'!Q16+'St 1.3.6'!Q16+'St 1.3.7'!Q16</f>
        <v>0</v>
      </c>
      <c r="R16" s="144">
        <f>'St 1.3.1'!R16+'St 1.3.2'!R16+'St 1.3.3'!R16+'St 1.3.4'!R16+'St 1.3.5'!R16+'St 1.3.6'!R16+'St 1.3.7'!R16</f>
        <v>0</v>
      </c>
      <c r="S16" s="144">
        <f>'St 1.3.1'!S16+'St 1.3.2'!S16+'St 1.3.3'!S16+'St 1.3.4'!S16+'St 1.3.5'!S16+'St 1.3.6'!S16+'St 1.3.7'!S16</f>
        <v>0</v>
      </c>
      <c r="T16" s="144">
        <f>'St 1.3.1'!T16+'St 1.3.2'!T16+'St 1.3.3'!T16+'St 1.3.4'!T16+'St 1.3.5'!T16+'St 1.3.6'!T16+'St 1.3.7'!T16</f>
        <v>0</v>
      </c>
      <c r="U16" s="144">
        <f>'St 1.3.1'!U16+'St 1.3.2'!U16+'St 1.3.3'!U16+'St 1.3.4'!U16+'St 1.3.5'!U16+'St 1.3.6'!U16+'St 1.3.7'!U16</f>
        <v>0</v>
      </c>
      <c r="V16" s="144">
        <f>'St 1.3.1'!V16+'St 1.3.2'!V16+'St 1.3.3'!V16+'St 1.3.4'!V16+'St 1.3.5'!V16+'St 1.3.6'!V16+'St 1.3.7'!V16</f>
        <v>0</v>
      </c>
      <c r="W16" s="144">
        <f>'St 1.3.1'!W16+'St 1.3.2'!W16+'St 1.3.3'!W16+'St 1.3.4'!W16+'St 1.3.5'!W16+'St 1.3.6'!W16+'St 1.3.7'!W16</f>
        <v>0</v>
      </c>
      <c r="X16" s="145"/>
      <c r="Y16" s="144">
        <f>'St 1.3.1'!Y16+'St 1.3.2'!Y16+'St 1.3.3'!Y16+'St 1.3.4'!Y16+'St 1.3.5'!Y16+'St 1.3.6'!Y16+'St 1.3.7'!Y16</f>
        <v>0</v>
      </c>
      <c r="Z16" s="144">
        <f>'St 1.3.1'!Z16+'St 1.3.2'!Z16+'St 1.3.3'!Z16+'St 1.3.4'!Z16+'St 1.3.5'!Z16+'St 1.3.6'!Z16+'St 1.3.7'!Z16</f>
        <v>0</v>
      </c>
      <c r="AA16" s="144">
        <f>'St 1.3.1'!AA16+'St 1.3.2'!AA16+'St 1.3.3'!AA16+'St 1.3.4'!AA16+'St 1.3.5'!AA16+'St 1.3.6'!AA16+'St 1.3.7'!AA16</f>
        <v>0</v>
      </c>
      <c r="AB16" s="144">
        <f>'St 1.3.1'!AB16+'St 1.3.2'!AB16+'St 1.3.3'!AB16+'St 1.3.4'!AB16+'St 1.3.5'!AB16+'St 1.3.6'!AB16+'St 1.3.7'!AB16</f>
        <v>0</v>
      </c>
      <c r="AC16" s="144">
        <f>'St 1.3.1'!AC16+'St 1.3.2'!AC16+'St 1.3.3'!AC16+'St 1.3.4'!AC16+'St 1.3.5'!AC16+'St 1.3.6'!AC16+'St 1.3.7'!AC16</f>
        <v>0</v>
      </c>
      <c r="AD16" s="144">
        <f>'St 1.3.1'!AD16+'St 1.3.2'!AD16+'St 1.3.3'!AD16+'St 1.3.4'!AD16+'St 1.3.5'!AD16+'St 1.3.6'!AD16+'St 1.3.7'!AD16</f>
        <v>0</v>
      </c>
      <c r="AE16" s="144">
        <f>'St 1.3.1'!AE16+'St 1.3.2'!AE16+'St 1.3.3'!AE16+'St 1.3.4'!AE16+'St 1.3.5'!AE16+'St 1.3.6'!AE16+'St 1.3.7'!AE16</f>
        <v>0</v>
      </c>
      <c r="AF16" s="144">
        <f>'St 1.3.1'!AF16+'St 1.3.2'!AF16+'St 1.3.3'!AF16+'St 1.3.4'!AF16+'St 1.3.5'!AF16+'St 1.3.6'!AF16+'St 1.3.7'!AF16</f>
        <v>0</v>
      </c>
      <c r="AG16" s="144">
        <f>'St 1.3.1'!AG16+'St 1.3.2'!AG16+'St 1.3.3'!AG16+'St 1.3.4'!AG16+'St 1.3.5'!AG16+'St 1.3.6'!AG16+'St 1.3.7'!AG16</f>
        <v>0</v>
      </c>
    </row>
    <row r="17" spans="1:33">
      <c r="A17" s="50"/>
      <c r="B17" s="7" t="s">
        <v>46</v>
      </c>
      <c r="C17" s="229"/>
      <c r="D17" s="144">
        <f>'St 1.3.1'!D17+'St 1.3.2'!D17+'St 1.3.3'!D17+'St 1.3.4'!D17+'St 1.3.5'!D17+'St 1.3.6'!D17+'St 1.3.7'!D17</f>
        <v>0</v>
      </c>
      <c r="E17" s="144">
        <f>'St 1.3.1'!E17+'St 1.3.2'!E17+'St 1.3.3'!E17+'St 1.3.4'!E17+'St 1.3.5'!E17+'St 1.3.6'!E17+'St 1.3.7'!E17</f>
        <v>0</v>
      </c>
      <c r="F17" s="144">
        <f>'St 1.3.1'!F17+'St 1.3.2'!F17+'St 1.3.3'!F17+'St 1.3.4'!F17+'St 1.3.5'!F17+'St 1.3.6'!F17+'St 1.3.7'!F17</f>
        <v>0</v>
      </c>
      <c r="G17" s="144">
        <f>'St 1.3.1'!G17+'St 1.3.2'!G17+'St 1.3.3'!G17+'St 1.3.4'!G17+'St 1.3.5'!G17+'St 1.3.6'!G17+'St 1.3.7'!G17</f>
        <v>0</v>
      </c>
      <c r="H17" s="144">
        <f>'St 1.3.1'!H17+'St 1.3.2'!H17+'St 1.3.3'!H17+'St 1.3.4'!H17+'St 1.3.5'!H17+'St 1.3.6'!H17+'St 1.3.7'!H17</f>
        <v>0</v>
      </c>
      <c r="I17" s="144">
        <f>'St 1.3.1'!I17+'St 1.3.2'!I17+'St 1.3.3'!I17+'St 1.3.4'!I17+'St 1.3.5'!I17+'St 1.3.6'!I17+'St 1.3.7'!I17</f>
        <v>0</v>
      </c>
      <c r="J17" s="144">
        <f>'St 1.3.1'!J17+'St 1.3.2'!J17+'St 1.3.3'!J17+'St 1.3.4'!J17+'St 1.3.5'!J17+'St 1.3.6'!J17+'St 1.3.7'!J17</f>
        <v>0</v>
      </c>
      <c r="K17" s="144">
        <f>'St 1.3.1'!K17+'St 1.3.2'!K17+'St 1.3.3'!K17+'St 1.3.4'!K17+'St 1.3.5'!K17+'St 1.3.6'!K17+'St 1.3.7'!K17</f>
        <v>0</v>
      </c>
      <c r="L17" s="144">
        <f>'St 1.3.1'!L17+'St 1.3.2'!L17+'St 1.3.3'!L17+'St 1.3.4'!L17+'St 1.3.5'!L17+'St 1.3.6'!L17+'St 1.3.7'!L17</f>
        <v>0</v>
      </c>
      <c r="M17" s="144">
        <f>'St 1.3.1'!M17+'St 1.3.2'!M17+'St 1.3.3'!M17+'St 1.3.4'!M17+'St 1.3.5'!M17+'St 1.3.6'!M17+'St 1.3.7'!M17</f>
        <v>0</v>
      </c>
      <c r="N17" s="143"/>
      <c r="O17" s="144">
        <f>'St 1.3.1'!O17+'St 1.3.2'!O17+'St 1.3.3'!O17+'St 1.3.4'!O17+'St 1.3.5'!O17+'St 1.3.6'!O17+'St 1.3.7'!O17</f>
        <v>0</v>
      </c>
      <c r="P17" s="144">
        <f>'St 1.3.1'!P17+'St 1.3.2'!P17+'St 1.3.3'!P17+'St 1.3.4'!P17+'St 1.3.5'!P17+'St 1.3.6'!P17+'St 1.3.7'!P17</f>
        <v>0</v>
      </c>
      <c r="Q17" s="144">
        <f>'St 1.3.1'!Q17+'St 1.3.2'!Q17+'St 1.3.3'!Q17+'St 1.3.4'!Q17+'St 1.3.5'!Q17+'St 1.3.6'!Q17+'St 1.3.7'!Q17</f>
        <v>0</v>
      </c>
      <c r="R17" s="144">
        <f>'St 1.3.1'!R17+'St 1.3.2'!R17+'St 1.3.3'!R17+'St 1.3.4'!R17+'St 1.3.5'!R17+'St 1.3.6'!R17+'St 1.3.7'!R17</f>
        <v>0</v>
      </c>
      <c r="S17" s="144">
        <f>'St 1.3.1'!S17+'St 1.3.2'!S17+'St 1.3.3'!S17+'St 1.3.4'!S17+'St 1.3.5'!S17+'St 1.3.6'!S17+'St 1.3.7'!S17</f>
        <v>0</v>
      </c>
      <c r="T17" s="144">
        <f>'St 1.3.1'!T17+'St 1.3.2'!T17+'St 1.3.3'!T17+'St 1.3.4'!T17+'St 1.3.5'!T17+'St 1.3.6'!T17+'St 1.3.7'!T17</f>
        <v>0</v>
      </c>
      <c r="U17" s="144">
        <f>'St 1.3.1'!U17+'St 1.3.2'!U17+'St 1.3.3'!U17+'St 1.3.4'!U17+'St 1.3.5'!U17+'St 1.3.6'!U17+'St 1.3.7'!U17</f>
        <v>0</v>
      </c>
      <c r="V17" s="144">
        <f>'St 1.3.1'!V17+'St 1.3.2'!V17+'St 1.3.3'!V17+'St 1.3.4'!V17+'St 1.3.5'!V17+'St 1.3.6'!V17+'St 1.3.7'!V17</f>
        <v>0</v>
      </c>
      <c r="W17" s="144">
        <f>'St 1.3.1'!W17+'St 1.3.2'!W17+'St 1.3.3'!W17+'St 1.3.4'!W17+'St 1.3.5'!W17+'St 1.3.6'!W17+'St 1.3.7'!W17</f>
        <v>0</v>
      </c>
      <c r="X17" s="145"/>
      <c r="Y17" s="144">
        <f>'St 1.3.1'!Y17+'St 1.3.2'!Y17+'St 1.3.3'!Y17+'St 1.3.4'!Y17+'St 1.3.5'!Y17+'St 1.3.6'!Y17+'St 1.3.7'!Y17</f>
        <v>0</v>
      </c>
      <c r="Z17" s="144">
        <f>'St 1.3.1'!Z17+'St 1.3.2'!Z17+'St 1.3.3'!Z17+'St 1.3.4'!Z17+'St 1.3.5'!Z17+'St 1.3.6'!Z17+'St 1.3.7'!Z17</f>
        <v>0</v>
      </c>
      <c r="AA17" s="144">
        <f>'St 1.3.1'!AA17+'St 1.3.2'!AA17+'St 1.3.3'!AA17+'St 1.3.4'!AA17+'St 1.3.5'!AA17+'St 1.3.6'!AA17+'St 1.3.7'!AA17</f>
        <v>0</v>
      </c>
      <c r="AB17" s="144">
        <f>'St 1.3.1'!AB17+'St 1.3.2'!AB17+'St 1.3.3'!AB17+'St 1.3.4'!AB17+'St 1.3.5'!AB17+'St 1.3.6'!AB17+'St 1.3.7'!AB17</f>
        <v>0</v>
      </c>
      <c r="AC17" s="144">
        <f>'St 1.3.1'!AC17+'St 1.3.2'!AC17+'St 1.3.3'!AC17+'St 1.3.4'!AC17+'St 1.3.5'!AC17+'St 1.3.6'!AC17+'St 1.3.7'!AC17</f>
        <v>0</v>
      </c>
      <c r="AD17" s="144">
        <f>'St 1.3.1'!AD17+'St 1.3.2'!AD17+'St 1.3.3'!AD17+'St 1.3.4'!AD17+'St 1.3.5'!AD17+'St 1.3.6'!AD17+'St 1.3.7'!AD17</f>
        <v>0</v>
      </c>
      <c r="AE17" s="144">
        <f>'St 1.3.1'!AE17+'St 1.3.2'!AE17+'St 1.3.3'!AE17+'St 1.3.4'!AE17+'St 1.3.5'!AE17+'St 1.3.6'!AE17+'St 1.3.7'!AE17</f>
        <v>0</v>
      </c>
      <c r="AF17" s="144">
        <f>'St 1.3.1'!AF17+'St 1.3.2'!AF17+'St 1.3.3'!AF17+'St 1.3.4'!AF17+'St 1.3.5'!AF17+'St 1.3.6'!AF17+'St 1.3.7'!AF17</f>
        <v>0</v>
      </c>
      <c r="AG17" s="144">
        <f>'St 1.3.1'!AG17+'St 1.3.2'!AG17+'St 1.3.3'!AG17+'St 1.3.4'!AG17+'St 1.3.5'!AG17+'St 1.3.6'!AG17+'St 1.3.7'!AG17</f>
        <v>0</v>
      </c>
    </row>
    <row r="18" spans="1:33">
      <c r="A18" s="50"/>
      <c r="B18" s="6" t="s">
        <v>317</v>
      </c>
      <c r="C18" s="229"/>
      <c r="D18" s="144">
        <f>'St 1.3.1'!D18+'St 1.3.2'!D18+'St 1.3.3'!D18+'St 1.3.4'!D18+'St 1.3.5'!D18+'St 1.3.6'!D18+'St 1.3.7'!D18</f>
        <v>0</v>
      </c>
      <c r="E18" s="144">
        <f>'St 1.3.1'!E18+'St 1.3.2'!E18+'St 1.3.3'!E18+'St 1.3.4'!E18+'St 1.3.5'!E18+'St 1.3.6'!E18+'St 1.3.7'!E18</f>
        <v>0</v>
      </c>
      <c r="F18" s="144">
        <f>'St 1.3.1'!F18+'St 1.3.2'!F18+'St 1.3.3'!F18+'St 1.3.4'!F18+'St 1.3.5'!F18+'St 1.3.6'!F18+'St 1.3.7'!F18</f>
        <v>0</v>
      </c>
      <c r="G18" s="144">
        <f>'St 1.3.1'!G18+'St 1.3.2'!G18+'St 1.3.3'!G18+'St 1.3.4'!G18+'St 1.3.5'!G18+'St 1.3.6'!G18+'St 1.3.7'!G18</f>
        <v>0</v>
      </c>
      <c r="H18" s="144">
        <f>'St 1.3.1'!H18+'St 1.3.2'!H18+'St 1.3.3'!H18+'St 1.3.4'!H18+'St 1.3.5'!H18+'St 1.3.6'!H18+'St 1.3.7'!H18</f>
        <v>0</v>
      </c>
      <c r="I18" s="144">
        <f>'St 1.3.1'!I18+'St 1.3.2'!I18+'St 1.3.3'!I18+'St 1.3.4'!I18+'St 1.3.5'!I18+'St 1.3.6'!I18+'St 1.3.7'!I18</f>
        <v>0</v>
      </c>
      <c r="J18" s="144">
        <f>'St 1.3.1'!J18+'St 1.3.2'!J18+'St 1.3.3'!J18+'St 1.3.4'!J18+'St 1.3.5'!J18+'St 1.3.6'!J18+'St 1.3.7'!J18</f>
        <v>0</v>
      </c>
      <c r="K18" s="144">
        <f>'St 1.3.1'!K18+'St 1.3.2'!K18+'St 1.3.3'!K18+'St 1.3.4'!K18+'St 1.3.5'!K18+'St 1.3.6'!K18+'St 1.3.7'!K18</f>
        <v>0</v>
      </c>
      <c r="L18" s="144">
        <f>'St 1.3.1'!L18+'St 1.3.2'!L18+'St 1.3.3'!L18+'St 1.3.4'!L18+'St 1.3.5'!L18+'St 1.3.6'!L18+'St 1.3.7'!L18</f>
        <v>0</v>
      </c>
      <c r="M18" s="144">
        <f>'St 1.3.1'!M18+'St 1.3.2'!M18+'St 1.3.3'!M18+'St 1.3.4'!M18+'St 1.3.5'!M18+'St 1.3.6'!M18+'St 1.3.7'!M18</f>
        <v>0</v>
      </c>
      <c r="N18" s="143"/>
      <c r="O18" s="144">
        <f>'St 1.3.1'!O18+'St 1.3.2'!O18+'St 1.3.3'!O18+'St 1.3.4'!O18+'St 1.3.5'!O18+'St 1.3.6'!O18+'St 1.3.7'!O18</f>
        <v>0</v>
      </c>
      <c r="P18" s="144">
        <f>'St 1.3.1'!P18+'St 1.3.2'!P18+'St 1.3.3'!P18+'St 1.3.4'!P18+'St 1.3.5'!P18+'St 1.3.6'!P18+'St 1.3.7'!P18</f>
        <v>0</v>
      </c>
      <c r="Q18" s="144">
        <f>'St 1.3.1'!Q18+'St 1.3.2'!Q18+'St 1.3.3'!Q18+'St 1.3.4'!Q18+'St 1.3.5'!Q18+'St 1.3.6'!Q18+'St 1.3.7'!Q18</f>
        <v>0</v>
      </c>
      <c r="R18" s="144">
        <f>'St 1.3.1'!R18+'St 1.3.2'!R18+'St 1.3.3'!R18+'St 1.3.4'!R18+'St 1.3.5'!R18+'St 1.3.6'!R18+'St 1.3.7'!R18</f>
        <v>0</v>
      </c>
      <c r="S18" s="144">
        <f>'St 1.3.1'!S18+'St 1.3.2'!S18+'St 1.3.3'!S18+'St 1.3.4'!S18+'St 1.3.5'!S18+'St 1.3.6'!S18+'St 1.3.7'!S18</f>
        <v>0</v>
      </c>
      <c r="T18" s="144">
        <f>'St 1.3.1'!T18+'St 1.3.2'!T18+'St 1.3.3'!T18+'St 1.3.4'!T18+'St 1.3.5'!T18+'St 1.3.6'!T18+'St 1.3.7'!T18</f>
        <v>0</v>
      </c>
      <c r="U18" s="144">
        <f>'St 1.3.1'!U18+'St 1.3.2'!U18+'St 1.3.3'!U18+'St 1.3.4'!U18+'St 1.3.5'!U18+'St 1.3.6'!U18+'St 1.3.7'!U18</f>
        <v>0</v>
      </c>
      <c r="V18" s="144">
        <f>'St 1.3.1'!V18+'St 1.3.2'!V18+'St 1.3.3'!V18+'St 1.3.4'!V18+'St 1.3.5'!V18+'St 1.3.6'!V18+'St 1.3.7'!V18</f>
        <v>0</v>
      </c>
      <c r="W18" s="144">
        <f>'St 1.3.1'!W18+'St 1.3.2'!W18+'St 1.3.3'!W18+'St 1.3.4'!W18+'St 1.3.5'!W18+'St 1.3.6'!W18+'St 1.3.7'!W18</f>
        <v>0</v>
      </c>
      <c r="X18" s="145"/>
      <c r="Y18" s="144">
        <f>'St 1.3.1'!Y18+'St 1.3.2'!Y18+'St 1.3.3'!Y18+'St 1.3.4'!Y18+'St 1.3.5'!Y18+'St 1.3.6'!Y18+'St 1.3.7'!Y18</f>
        <v>0</v>
      </c>
      <c r="Z18" s="144">
        <f>'St 1.3.1'!Z18+'St 1.3.2'!Z18+'St 1.3.3'!Z18+'St 1.3.4'!Z18+'St 1.3.5'!Z18+'St 1.3.6'!Z18+'St 1.3.7'!Z18</f>
        <v>0</v>
      </c>
      <c r="AA18" s="144">
        <f>'St 1.3.1'!AA18+'St 1.3.2'!AA18+'St 1.3.3'!AA18+'St 1.3.4'!AA18+'St 1.3.5'!AA18+'St 1.3.6'!AA18+'St 1.3.7'!AA18</f>
        <v>0</v>
      </c>
      <c r="AB18" s="144">
        <f>'St 1.3.1'!AB18+'St 1.3.2'!AB18+'St 1.3.3'!AB18+'St 1.3.4'!AB18+'St 1.3.5'!AB18+'St 1.3.6'!AB18+'St 1.3.7'!AB18</f>
        <v>0</v>
      </c>
      <c r="AC18" s="144">
        <f>'St 1.3.1'!AC18+'St 1.3.2'!AC18+'St 1.3.3'!AC18+'St 1.3.4'!AC18+'St 1.3.5'!AC18+'St 1.3.6'!AC18+'St 1.3.7'!AC18</f>
        <v>0</v>
      </c>
      <c r="AD18" s="144">
        <f>'St 1.3.1'!AD18+'St 1.3.2'!AD18+'St 1.3.3'!AD18+'St 1.3.4'!AD18+'St 1.3.5'!AD18+'St 1.3.6'!AD18+'St 1.3.7'!AD18</f>
        <v>0</v>
      </c>
      <c r="AE18" s="144">
        <f>'St 1.3.1'!AE18+'St 1.3.2'!AE18+'St 1.3.3'!AE18+'St 1.3.4'!AE18+'St 1.3.5'!AE18+'St 1.3.6'!AE18+'St 1.3.7'!AE18</f>
        <v>0</v>
      </c>
      <c r="AF18" s="144">
        <f>'St 1.3.1'!AF18+'St 1.3.2'!AF18+'St 1.3.3'!AF18+'St 1.3.4'!AF18+'St 1.3.5'!AF18+'St 1.3.6'!AF18+'St 1.3.7'!AF18</f>
        <v>0</v>
      </c>
      <c r="AG18" s="144">
        <f>'St 1.3.1'!AG18+'St 1.3.2'!AG18+'St 1.3.3'!AG18+'St 1.3.4'!AG18+'St 1.3.5'!AG18+'St 1.3.6'!AG18+'St 1.3.7'!AG18</f>
        <v>0</v>
      </c>
    </row>
    <row r="19" spans="1:33">
      <c r="A19" s="50"/>
      <c r="B19" s="6" t="s">
        <v>108</v>
      </c>
      <c r="C19" s="210"/>
      <c r="D19" s="144">
        <f>'St 1.3.1'!D19+'St 1.3.2'!D19+'St 1.3.3'!D19+'St 1.3.4'!D19+'St 1.3.5'!D19+'St 1.3.6'!D19+'St 1.3.7'!D19</f>
        <v>0</v>
      </c>
      <c r="E19" s="144">
        <f>'St 1.3.1'!E19+'St 1.3.2'!E19+'St 1.3.3'!E19+'St 1.3.4'!E19+'St 1.3.5'!E19+'St 1.3.6'!E19+'St 1.3.7'!E19</f>
        <v>0</v>
      </c>
      <c r="F19" s="144">
        <f>'St 1.3.1'!F19+'St 1.3.2'!F19+'St 1.3.3'!F19+'St 1.3.4'!F19+'St 1.3.5'!F19+'St 1.3.6'!F19+'St 1.3.7'!F19</f>
        <v>0</v>
      </c>
      <c r="G19" s="144">
        <f>'St 1.3.1'!G19+'St 1.3.2'!G19+'St 1.3.3'!G19+'St 1.3.4'!G19+'St 1.3.5'!G19+'St 1.3.6'!G19+'St 1.3.7'!G19</f>
        <v>0</v>
      </c>
      <c r="H19" s="144">
        <f>'St 1.3.1'!H19+'St 1.3.2'!H19+'St 1.3.3'!H19+'St 1.3.4'!H19+'St 1.3.5'!H19+'St 1.3.6'!H19+'St 1.3.7'!H19</f>
        <v>0</v>
      </c>
      <c r="I19" s="144">
        <f>'St 1.3.1'!I19+'St 1.3.2'!I19+'St 1.3.3'!I19+'St 1.3.4'!I19+'St 1.3.5'!I19+'St 1.3.6'!I19+'St 1.3.7'!I19</f>
        <v>0</v>
      </c>
      <c r="J19" s="144">
        <f>'St 1.3.1'!J19+'St 1.3.2'!J19+'St 1.3.3'!J19+'St 1.3.4'!J19+'St 1.3.5'!J19+'St 1.3.6'!J19+'St 1.3.7'!J19</f>
        <v>0</v>
      </c>
      <c r="K19" s="144">
        <f>'St 1.3.1'!K19+'St 1.3.2'!K19+'St 1.3.3'!K19+'St 1.3.4'!K19+'St 1.3.5'!K19+'St 1.3.6'!K19+'St 1.3.7'!K19</f>
        <v>0</v>
      </c>
      <c r="L19" s="144">
        <f>'St 1.3.1'!L19+'St 1.3.2'!L19+'St 1.3.3'!L19+'St 1.3.4'!L19+'St 1.3.5'!L19+'St 1.3.6'!L19+'St 1.3.7'!L19</f>
        <v>0</v>
      </c>
      <c r="M19" s="144">
        <f>'St 1.3.1'!M19+'St 1.3.2'!M19+'St 1.3.3'!M19+'St 1.3.4'!M19+'St 1.3.5'!M19+'St 1.3.6'!M19+'St 1.3.7'!M19</f>
        <v>0</v>
      </c>
      <c r="N19" s="143"/>
      <c r="O19" s="144">
        <f>'St 1.3.1'!O19+'St 1.3.2'!O19+'St 1.3.3'!O19+'St 1.3.4'!O19+'St 1.3.5'!O19+'St 1.3.6'!O19+'St 1.3.7'!O19</f>
        <v>0</v>
      </c>
      <c r="P19" s="144">
        <f>'St 1.3.1'!P19+'St 1.3.2'!P19+'St 1.3.3'!P19+'St 1.3.4'!P19+'St 1.3.5'!P19+'St 1.3.6'!P19+'St 1.3.7'!P19</f>
        <v>0</v>
      </c>
      <c r="Q19" s="144">
        <f>'St 1.3.1'!Q19+'St 1.3.2'!Q19+'St 1.3.3'!Q19+'St 1.3.4'!Q19+'St 1.3.5'!Q19+'St 1.3.6'!Q19+'St 1.3.7'!Q19</f>
        <v>0</v>
      </c>
      <c r="R19" s="144">
        <f>'St 1.3.1'!R19+'St 1.3.2'!R19+'St 1.3.3'!R19+'St 1.3.4'!R19+'St 1.3.5'!R19+'St 1.3.6'!R19+'St 1.3.7'!R19</f>
        <v>0</v>
      </c>
      <c r="S19" s="144">
        <f>'St 1.3.1'!S19+'St 1.3.2'!S19+'St 1.3.3'!S19+'St 1.3.4'!S19+'St 1.3.5'!S19+'St 1.3.6'!S19+'St 1.3.7'!S19</f>
        <v>0</v>
      </c>
      <c r="T19" s="144">
        <f>'St 1.3.1'!T19+'St 1.3.2'!T19+'St 1.3.3'!T19+'St 1.3.4'!T19+'St 1.3.5'!T19+'St 1.3.6'!T19+'St 1.3.7'!T19</f>
        <v>0</v>
      </c>
      <c r="U19" s="144">
        <f>'St 1.3.1'!U19+'St 1.3.2'!U19+'St 1.3.3'!U19+'St 1.3.4'!U19+'St 1.3.5'!U19+'St 1.3.6'!U19+'St 1.3.7'!U19</f>
        <v>0</v>
      </c>
      <c r="V19" s="144">
        <f>'St 1.3.1'!V19+'St 1.3.2'!V19+'St 1.3.3'!V19+'St 1.3.4'!V19+'St 1.3.5'!V19+'St 1.3.6'!V19+'St 1.3.7'!V19</f>
        <v>0</v>
      </c>
      <c r="W19" s="144">
        <f>'St 1.3.1'!W19+'St 1.3.2'!W19+'St 1.3.3'!W19+'St 1.3.4'!W19+'St 1.3.5'!W19+'St 1.3.6'!W19+'St 1.3.7'!W19</f>
        <v>0</v>
      </c>
      <c r="X19" s="145"/>
      <c r="Y19" s="144">
        <f>'St 1.3.1'!Y19+'St 1.3.2'!Y19+'St 1.3.3'!Y19+'St 1.3.4'!Y19+'St 1.3.5'!Y19+'St 1.3.6'!Y19+'St 1.3.7'!Y19</f>
        <v>0</v>
      </c>
      <c r="Z19" s="144">
        <f>'St 1.3.1'!Z19+'St 1.3.2'!Z19+'St 1.3.3'!Z19+'St 1.3.4'!Z19+'St 1.3.5'!Z19+'St 1.3.6'!Z19+'St 1.3.7'!Z19</f>
        <v>0</v>
      </c>
      <c r="AA19" s="144">
        <f>'St 1.3.1'!AA19+'St 1.3.2'!AA19+'St 1.3.3'!AA19+'St 1.3.4'!AA19+'St 1.3.5'!AA19+'St 1.3.6'!AA19+'St 1.3.7'!AA19</f>
        <v>0</v>
      </c>
      <c r="AB19" s="144">
        <f>'St 1.3.1'!AB19+'St 1.3.2'!AB19+'St 1.3.3'!AB19+'St 1.3.4'!AB19+'St 1.3.5'!AB19+'St 1.3.6'!AB19+'St 1.3.7'!AB19</f>
        <v>0</v>
      </c>
      <c r="AC19" s="144">
        <f>'St 1.3.1'!AC19+'St 1.3.2'!AC19+'St 1.3.3'!AC19+'St 1.3.4'!AC19+'St 1.3.5'!AC19+'St 1.3.6'!AC19+'St 1.3.7'!AC19</f>
        <v>0</v>
      </c>
      <c r="AD19" s="144">
        <f>'St 1.3.1'!AD19+'St 1.3.2'!AD19+'St 1.3.3'!AD19+'St 1.3.4'!AD19+'St 1.3.5'!AD19+'St 1.3.6'!AD19+'St 1.3.7'!AD19</f>
        <v>0</v>
      </c>
      <c r="AE19" s="144">
        <f>'St 1.3.1'!AE19+'St 1.3.2'!AE19+'St 1.3.3'!AE19+'St 1.3.4'!AE19+'St 1.3.5'!AE19+'St 1.3.6'!AE19+'St 1.3.7'!AE19</f>
        <v>0</v>
      </c>
      <c r="AF19" s="144">
        <f>'St 1.3.1'!AF19+'St 1.3.2'!AF19+'St 1.3.3'!AF19+'St 1.3.4'!AF19+'St 1.3.5'!AF19+'St 1.3.6'!AF19+'St 1.3.7'!AF19</f>
        <v>0</v>
      </c>
      <c r="AG19" s="144">
        <f>'St 1.3.1'!AG19+'St 1.3.2'!AG19+'St 1.3.3'!AG19+'St 1.3.4'!AG19+'St 1.3.5'!AG19+'St 1.3.6'!AG19+'St 1.3.7'!AG19</f>
        <v>0</v>
      </c>
    </row>
    <row r="20" spans="1:33">
      <c r="A20" s="50"/>
      <c r="B20" s="6" t="s">
        <v>48</v>
      </c>
      <c r="C20" s="229"/>
      <c r="D20" s="144">
        <f>'St 1.3.1'!D20+'St 1.3.2'!D20+'St 1.3.3'!D20+'St 1.3.4'!D20+'St 1.3.5'!D20+'St 1.3.6'!D20+'St 1.3.7'!D20</f>
        <v>0</v>
      </c>
      <c r="E20" s="144">
        <f>'St 1.3.1'!E20+'St 1.3.2'!E20+'St 1.3.3'!E20+'St 1.3.4'!E20+'St 1.3.5'!E20+'St 1.3.6'!E20+'St 1.3.7'!E20</f>
        <v>0</v>
      </c>
      <c r="F20" s="144">
        <f>'St 1.3.1'!F20+'St 1.3.2'!F20+'St 1.3.3'!F20+'St 1.3.4'!F20+'St 1.3.5'!F20+'St 1.3.6'!F20+'St 1.3.7'!F20</f>
        <v>0</v>
      </c>
      <c r="G20" s="144">
        <f>'St 1.3.1'!G20+'St 1.3.2'!G20+'St 1.3.3'!G20+'St 1.3.4'!G20+'St 1.3.5'!G20+'St 1.3.6'!G20+'St 1.3.7'!G20</f>
        <v>0</v>
      </c>
      <c r="H20" s="144">
        <f>'St 1.3.1'!H20+'St 1.3.2'!H20+'St 1.3.3'!H20+'St 1.3.4'!H20+'St 1.3.5'!H20+'St 1.3.6'!H20+'St 1.3.7'!H20</f>
        <v>0</v>
      </c>
      <c r="I20" s="144">
        <f>'St 1.3.1'!I20+'St 1.3.2'!I20+'St 1.3.3'!I20+'St 1.3.4'!I20+'St 1.3.5'!I20+'St 1.3.6'!I20+'St 1.3.7'!I20</f>
        <v>0</v>
      </c>
      <c r="J20" s="144">
        <f>'St 1.3.1'!J20+'St 1.3.2'!J20+'St 1.3.3'!J20+'St 1.3.4'!J20+'St 1.3.5'!J20+'St 1.3.6'!J20+'St 1.3.7'!J20</f>
        <v>0</v>
      </c>
      <c r="K20" s="144">
        <f>'St 1.3.1'!K20+'St 1.3.2'!K20+'St 1.3.3'!K20+'St 1.3.4'!K20+'St 1.3.5'!K20+'St 1.3.6'!K20+'St 1.3.7'!K20</f>
        <v>0</v>
      </c>
      <c r="L20" s="144">
        <f>'St 1.3.1'!L20+'St 1.3.2'!L20+'St 1.3.3'!L20+'St 1.3.4'!L20+'St 1.3.5'!L20+'St 1.3.6'!L20+'St 1.3.7'!L20</f>
        <v>0</v>
      </c>
      <c r="M20" s="144">
        <f>'St 1.3.1'!M20+'St 1.3.2'!M20+'St 1.3.3'!M20+'St 1.3.4'!M20+'St 1.3.5'!M20+'St 1.3.6'!M20+'St 1.3.7'!M20</f>
        <v>0</v>
      </c>
      <c r="N20" s="143"/>
      <c r="O20" s="144">
        <f>'St 1.3.1'!O20+'St 1.3.2'!O20+'St 1.3.3'!O20+'St 1.3.4'!O20+'St 1.3.5'!O20+'St 1.3.6'!O20+'St 1.3.7'!O20</f>
        <v>0</v>
      </c>
      <c r="P20" s="144">
        <f>'St 1.3.1'!P20+'St 1.3.2'!P20+'St 1.3.3'!P20+'St 1.3.4'!P20+'St 1.3.5'!P20+'St 1.3.6'!P20+'St 1.3.7'!P20</f>
        <v>0</v>
      </c>
      <c r="Q20" s="144">
        <f>'St 1.3.1'!Q20+'St 1.3.2'!Q20+'St 1.3.3'!Q20+'St 1.3.4'!Q20+'St 1.3.5'!Q20+'St 1.3.6'!Q20+'St 1.3.7'!Q20</f>
        <v>0</v>
      </c>
      <c r="R20" s="144">
        <f>'St 1.3.1'!R20+'St 1.3.2'!R20+'St 1.3.3'!R20+'St 1.3.4'!R20+'St 1.3.5'!R20+'St 1.3.6'!R20+'St 1.3.7'!R20</f>
        <v>0</v>
      </c>
      <c r="S20" s="144">
        <f>'St 1.3.1'!S20+'St 1.3.2'!S20+'St 1.3.3'!S20+'St 1.3.4'!S20+'St 1.3.5'!S20+'St 1.3.6'!S20+'St 1.3.7'!S20</f>
        <v>0</v>
      </c>
      <c r="T20" s="144">
        <f>'St 1.3.1'!T20+'St 1.3.2'!T20+'St 1.3.3'!T20+'St 1.3.4'!T20+'St 1.3.5'!T20+'St 1.3.6'!T20+'St 1.3.7'!T20</f>
        <v>0</v>
      </c>
      <c r="U20" s="144">
        <f>'St 1.3.1'!U20+'St 1.3.2'!U20+'St 1.3.3'!U20+'St 1.3.4'!U20+'St 1.3.5'!U20+'St 1.3.6'!U20+'St 1.3.7'!U20</f>
        <v>0</v>
      </c>
      <c r="V20" s="144">
        <f>'St 1.3.1'!V20+'St 1.3.2'!V20+'St 1.3.3'!V20+'St 1.3.4'!V20+'St 1.3.5'!V20+'St 1.3.6'!V20+'St 1.3.7'!V20</f>
        <v>0</v>
      </c>
      <c r="W20" s="144">
        <f>'St 1.3.1'!W20+'St 1.3.2'!W20+'St 1.3.3'!W20+'St 1.3.4'!W20+'St 1.3.5'!W20+'St 1.3.6'!W20+'St 1.3.7'!W20</f>
        <v>0</v>
      </c>
      <c r="X20" s="145"/>
      <c r="Y20" s="144">
        <f>'St 1.3.1'!Y20+'St 1.3.2'!Y20+'St 1.3.3'!Y20+'St 1.3.4'!Y20+'St 1.3.5'!Y20+'St 1.3.6'!Y20+'St 1.3.7'!Y20</f>
        <v>0</v>
      </c>
      <c r="Z20" s="144">
        <f>'St 1.3.1'!Z20+'St 1.3.2'!Z20+'St 1.3.3'!Z20+'St 1.3.4'!Z20+'St 1.3.5'!Z20+'St 1.3.6'!Z20+'St 1.3.7'!Z20</f>
        <v>0</v>
      </c>
      <c r="AA20" s="144">
        <f>'St 1.3.1'!AA20+'St 1.3.2'!AA20+'St 1.3.3'!AA20+'St 1.3.4'!AA20+'St 1.3.5'!AA20+'St 1.3.6'!AA20+'St 1.3.7'!AA20</f>
        <v>0</v>
      </c>
      <c r="AB20" s="144">
        <f>'St 1.3.1'!AB20+'St 1.3.2'!AB20+'St 1.3.3'!AB20+'St 1.3.4'!AB20+'St 1.3.5'!AB20+'St 1.3.6'!AB20+'St 1.3.7'!AB20</f>
        <v>0</v>
      </c>
      <c r="AC20" s="144">
        <f>'St 1.3.1'!AC20+'St 1.3.2'!AC20+'St 1.3.3'!AC20+'St 1.3.4'!AC20+'St 1.3.5'!AC20+'St 1.3.6'!AC20+'St 1.3.7'!AC20</f>
        <v>0</v>
      </c>
      <c r="AD20" s="144">
        <f>'St 1.3.1'!AD20+'St 1.3.2'!AD20+'St 1.3.3'!AD20+'St 1.3.4'!AD20+'St 1.3.5'!AD20+'St 1.3.6'!AD20+'St 1.3.7'!AD20</f>
        <v>0</v>
      </c>
      <c r="AE20" s="144">
        <f>'St 1.3.1'!AE20+'St 1.3.2'!AE20+'St 1.3.3'!AE20+'St 1.3.4'!AE20+'St 1.3.5'!AE20+'St 1.3.6'!AE20+'St 1.3.7'!AE20</f>
        <v>0</v>
      </c>
      <c r="AF20" s="144">
        <f>'St 1.3.1'!AF20+'St 1.3.2'!AF20+'St 1.3.3'!AF20+'St 1.3.4'!AF20+'St 1.3.5'!AF20+'St 1.3.6'!AF20+'St 1.3.7'!AF20</f>
        <v>0</v>
      </c>
      <c r="AG20" s="144">
        <f>'St 1.3.1'!AG20+'St 1.3.2'!AG20+'St 1.3.3'!AG20+'St 1.3.4'!AG20+'St 1.3.5'!AG20+'St 1.3.6'!AG20+'St 1.3.7'!AG20</f>
        <v>0</v>
      </c>
    </row>
    <row r="21" spans="1:33">
      <c r="A21" s="50"/>
      <c r="B21" s="6" t="s">
        <v>325</v>
      </c>
      <c r="C21" s="229"/>
      <c r="D21" s="144">
        <f>'St 1.3.1'!D21+'St 1.3.2'!D21+'St 1.3.3'!D21+'St 1.3.4'!D21+'St 1.3.5'!D21+'St 1.3.6'!D21+'St 1.3.7'!D21</f>
        <v>0</v>
      </c>
      <c r="E21" s="144">
        <f>'St 1.3.1'!E21+'St 1.3.2'!E21+'St 1.3.3'!E21+'St 1.3.4'!E21+'St 1.3.5'!E21+'St 1.3.6'!E21+'St 1.3.7'!E21</f>
        <v>0</v>
      </c>
      <c r="F21" s="144">
        <f>'St 1.3.1'!F21+'St 1.3.2'!F21+'St 1.3.3'!F21+'St 1.3.4'!F21+'St 1.3.5'!F21+'St 1.3.6'!F21+'St 1.3.7'!F21</f>
        <v>0</v>
      </c>
      <c r="G21" s="144">
        <f>'St 1.3.1'!G21+'St 1.3.2'!G21+'St 1.3.3'!G21+'St 1.3.4'!G21+'St 1.3.5'!G21+'St 1.3.6'!G21+'St 1.3.7'!G21</f>
        <v>0</v>
      </c>
      <c r="H21" s="144">
        <f>'St 1.3.1'!H21+'St 1.3.2'!H21+'St 1.3.3'!H21+'St 1.3.4'!H21+'St 1.3.5'!H21+'St 1.3.6'!H21+'St 1.3.7'!H21</f>
        <v>0</v>
      </c>
      <c r="I21" s="144">
        <f>'St 1.3.1'!I21+'St 1.3.2'!I21+'St 1.3.3'!I21+'St 1.3.4'!I21+'St 1.3.5'!I21+'St 1.3.6'!I21+'St 1.3.7'!I21</f>
        <v>0</v>
      </c>
      <c r="J21" s="144">
        <f>'St 1.3.1'!J21+'St 1.3.2'!J21+'St 1.3.3'!J21+'St 1.3.4'!J21+'St 1.3.5'!J21+'St 1.3.6'!J21+'St 1.3.7'!J21</f>
        <v>0</v>
      </c>
      <c r="K21" s="144">
        <f>'St 1.3.1'!K21+'St 1.3.2'!K21+'St 1.3.3'!K21+'St 1.3.4'!K21+'St 1.3.5'!K21+'St 1.3.6'!K21+'St 1.3.7'!K21</f>
        <v>0</v>
      </c>
      <c r="L21" s="144">
        <f>'St 1.3.1'!L21+'St 1.3.2'!L21+'St 1.3.3'!L21+'St 1.3.4'!L21+'St 1.3.5'!L21+'St 1.3.6'!L21+'St 1.3.7'!L21</f>
        <v>0</v>
      </c>
      <c r="M21" s="144">
        <f>'St 1.3.1'!M21+'St 1.3.2'!M21+'St 1.3.3'!M21+'St 1.3.4'!M21+'St 1.3.5'!M21+'St 1.3.6'!M21+'St 1.3.7'!M21</f>
        <v>0</v>
      </c>
      <c r="N21" s="143"/>
      <c r="O21" s="144">
        <f>'St 1.3.1'!O21+'St 1.3.2'!O21+'St 1.3.3'!O21+'St 1.3.4'!O21+'St 1.3.5'!O21+'St 1.3.6'!O21+'St 1.3.7'!O21</f>
        <v>0</v>
      </c>
      <c r="P21" s="144">
        <f>'St 1.3.1'!P21+'St 1.3.2'!P21+'St 1.3.3'!P21+'St 1.3.4'!P21+'St 1.3.5'!P21+'St 1.3.6'!P21+'St 1.3.7'!P21</f>
        <v>0</v>
      </c>
      <c r="Q21" s="144">
        <f>'St 1.3.1'!Q21+'St 1.3.2'!Q21+'St 1.3.3'!Q21+'St 1.3.4'!Q21+'St 1.3.5'!Q21+'St 1.3.6'!Q21+'St 1.3.7'!Q21</f>
        <v>0</v>
      </c>
      <c r="R21" s="144">
        <f>'St 1.3.1'!R21+'St 1.3.2'!R21+'St 1.3.3'!R21+'St 1.3.4'!R21+'St 1.3.5'!R21+'St 1.3.6'!R21+'St 1.3.7'!R21</f>
        <v>0</v>
      </c>
      <c r="S21" s="144">
        <f>'St 1.3.1'!S21+'St 1.3.2'!S21+'St 1.3.3'!S21+'St 1.3.4'!S21+'St 1.3.5'!S21+'St 1.3.6'!S21+'St 1.3.7'!S21</f>
        <v>0</v>
      </c>
      <c r="T21" s="144">
        <f>'St 1.3.1'!T21+'St 1.3.2'!T21+'St 1.3.3'!T21+'St 1.3.4'!T21+'St 1.3.5'!T21+'St 1.3.6'!T21+'St 1.3.7'!T21</f>
        <v>0</v>
      </c>
      <c r="U21" s="144">
        <f>'St 1.3.1'!U21+'St 1.3.2'!U21+'St 1.3.3'!U21+'St 1.3.4'!U21+'St 1.3.5'!U21+'St 1.3.6'!U21+'St 1.3.7'!U21</f>
        <v>0</v>
      </c>
      <c r="V21" s="144">
        <f>'St 1.3.1'!V21+'St 1.3.2'!V21+'St 1.3.3'!V21+'St 1.3.4'!V21+'St 1.3.5'!V21+'St 1.3.6'!V21+'St 1.3.7'!V21</f>
        <v>0</v>
      </c>
      <c r="W21" s="144">
        <f>'St 1.3.1'!W21+'St 1.3.2'!W21+'St 1.3.3'!W21+'St 1.3.4'!W21+'St 1.3.5'!W21+'St 1.3.6'!W21+'St 1.3.7'!W21</f>
        <v>0</v>
      </c>
      <c r="X21" s="145"/>
      <c r="Y21" s="144">
        <f>'St 1.3.1'!Y21+'St 1.3.2'!Y21+'St 1.3.3'!Y21+'St 1.3.4'!Y21+'St 1.3.5'!Y21+'St 1.3.6'!Y21+'St 1.3.7'!Y21</f>
        <v>0</v>
      </c>
      <c r="Z21" s="144">
        <f>'St 1.3.1'!Z21+'St 1.3.2'!Z21+'St 1.3.3'!Z21+'St 1.3.4'!Z21+'St 1.3.5'!Z21+'St 1.3.6'!Z21+'St 1.3.7'!Z21</f>
        <v>0</v>
      </c>
      <c r="AA21" s="144">
        <f>'St 1.3.1'!AA21+'St 1.3.2'!AA21+'St 1.3.3'!AA21+'St 1.3.4'!AA21+'St 1.3.5'!AA21+'St 1.3.6'!AA21+'St 1.3.7'!AA21</f>
        <v>0</v>
      </c>
      <c r="AB21" s="144">
        <f>'St 1.3.1'!AB21+'St 1.3.2'!AB21+'St 1.3.3'!AB21+'St 1.3.4'!AB21+'St 1.3.5'!AB21+'St 1.3.6'!AB21+'St 1.3.7'!AB21</f>
        <v>0</v>
      </c>
      <c r="AC21" s="144">
        <f>'St 1.3.1'!AC21+'St 1.3.2'!AC21+'St 1.3.3'!AC21+'St 1.3.4'!AC21+'St 1.3.5'!AC21+'St 1.3.6'!AC21+'St 1.3.7'!AC21</f>
        <v>0</v>
      </c>
      <c r="AD21" s="144">
        <f>'St 1.3.1'!AD21+'St 1.3.2'!AD21+'St 1.3.3'!AD21+'St 1.3.4'!AD21+'St 1.3.5'!AD21+'St 1.3.6'!AD21+'St 1.3.7'!AD21</f>
        <v>0</v>
      </c>
      <c r="AE21" s="144">
        <f>'St 1.3.1'!AE21+'St 1.3.2'!AE21+'St 1.3.3'!AE21+'St 1.3.4'!AE21+'St 1.3.5'!AE21+'St 1.3.6'!AE21+'St 1.3.7'!AE21</f>
        <v>0</v>
      </c>
      <c r="AF21" s="144">
        <f>'St 1.3.1'!AF21+'St 1.3.2'!AF21+'St 1.3.3'!AF21+'St 1.3.4'!AF21+'St 1.3.5'!AF21+'St 1.3.6'!AF21+'St 1.3.7'!AF21</f>
        <v>0</v>
      </c>
      <c r="AG21" s="144">
        <f>'St 1.3.1'!AG21+'St 1.3.2'!AG21+'St 1.3.3'!AG21+'St 1.3.4'!AG21+'St 1.3.5'!AG21+'St 1.3.6'!AG21+'St 1.3.7'!AG21</f>
        <v>0</v>
      </c>
    </row>
    <row r="22" spans="1:33">
      <c r="A22" s="50"/>
      <c r="B22" s="8" t="s">
        <v>101</v>
      </c>
      <c r="C22" s="229"/>
      <c r="D22" s="144">
        <f>'St 1.3.1'!D22+'St 1.3.2'!D22+'St 1.3.3'!D22+'St 1.3.4'!D22+'St 1.3.5'!D22+'St 1.3.6'!D22+'St 1.3.7'!D22</f>
        <v>0</v>
      </c>
      <c r="E22" s="144">
        <f>'St 1.3.1'!E22+'St 1.3.2'!E22+'St 1.3.3'!E22+'St 1.3.4'!E22+'St 1.3.5'!E22+'St 1.3.6'!E22+'St 1.3.7'!E22</f>
        <v>0</v>
      </c>
      <c r="F22" s="144">
        <f>'St 1.3.1'!F22+'St 1.3.2'!F22+'St 1.3.3'!F22+'St 1.3.4'!F22+'St 1.3.5'!F22+'St 1.3.6'!F22+'St 1.3.7'!F22</f>
        <v>0</v>
      </c>
      <c r="G22" s="144">
        <f>'St 1.3.1'!G22+'St 1.3.2'!G22+'St 1.3.3'!G22+'St 1.3.4'!G22+'St 1.3.5'!G22+'St 1.3.6'!G22+'St 1.3.7'!G22</f>
        <v>0</v>
      </c>
      <c r="H22" s="144">
        <f>'St 1.3.1'!H22+'St 1.3.2'!H22+'St 1.3.3'!H22+'St 1.3.4'!H22+'St 1.3.5'!H22+'St 1.3.6'!H22+'St 1.3.7'!H22</f>
        <v>0</v>
      </c>
      <c r="I22" s="144">
        <f>'St 1.3.1'!I22+'St 1.3.2'!I22+'St 1.3.3'!I22+'St 1.3.4'!I22+'St 1.3.5'!I22+'St 1.3.6'!I22+'St 1.3.7'!I22</f>
        <v>0</v>
      </c>
      <c r="J22" s="144">
        <f>'St 1.3.1'!J22+'St 1.3.2'!J22+'St 1.3.3'!J22+'St 1.3.4'!J22+'St 1.3.5'!J22+'St 1.3.6'!J22+'St 1.3.7'!J22</f>
        <v>0</v>
      </c>
      <c r="K22" s="144">
        <f>'St 1.3.1'!K22+'St 1.3.2'!K22+'St 1.3.3'!K22+'St 1.3.4'!K22+'St 1.3.5'!K22+'St 1.3.6'!K22+'St 1.3.7'!K22</f>
        <v>0</v>
      </c>
      <c r="L22" s="144">
        <f>'St 1.3.1'!L22+'St 1.3.2'!L22+'St 1.3.3'!L22+'St 1.3.4'!L22+'St 1.3.5'!L22+'St 1.3.6'!L22+'St 1.3.7'!L22</f>
        <v>0</v>
      </c>
      <c r="M22" s="144">
        <f>'St 1.3.1'!M22+'St 1.3.2'!M22+'St 1.3.3'!M22+'St 1.3.4'!M22+'St 1.3.5'!M22+'St 1.3.6'!M22+'St 1.3.7'!M22</f>
        <v>0</v>
      </c>
      <c r="N22" s="143"/>
      <c r="O22" s="144">
        <f>'St 1.3.1'!O22+'St 1.3.2'!O22+'St 1.3.3'!O22+'St 1.3.4'!O22+'St 1.3.5'!O22+'St 1.3.6'!O22+'St 1.3.7'!O22</f>
        <v>0</v>
      </c>
      <c r="P22" s="144">
        <f>'St 1.3.1'!P22+'St 1.3.2'!P22+'St 1.3.3'!P22+'St 1.3.4'!P22+'St 1.3.5'!P22+'St 1.3.6'!P22+'St 1.3.7'!P22</f>
        <v>0</v>
      </c>
      <c r="Q22" s="144">
        <f>'St 1.3.1'!Q22+'St 1.3.2'!Q22+'St 1.3.3'!Q22+'St 1.3.4'!Q22+'St 1.3.5'!Q22+'St 1.3.6'!Q22+'St 1.3.7'!Q22</f>
        <v>0</v>
      </c>
      <c r="R22" s="144">
        <f>'St 1.3.1'!R22+'St 1.3.2'!R22+'St 1.3.3'!R22+'St 1.3.4'!R22+'St 1.3.5'!R22+'St 1.3.6'!R22+'St 1.3.7'!R22</f>
        <v>0</v>
      </c>
      <c r="S22" s="144">
        <f>'St 1.3.1'!S22+'St 1.3.2'!S22+'St 1.3.3'!S22+'St 1.3.4'!S22+'St 1.3.5'!S22+'St 1.3.6'!S22+'St 1.3.7'!S22</f>
        <v>0</v>
      </c>
      <c r="T22" s="144">
        <f>'St 1.3.1'!T22+'St 1.3.2'!T22+'St 1.3.3'!T22+'St 1.3.4'!T22+'St 1.3.5'!T22+'St 1.3.6'!T22+'St 1.3.7'!T22</f>
        <v>0</v>
      </c>
      <c r="U22" s="144">
        <f>'St 1.3.1'!U22+'St 1.3.2'!U22+'St 1.3.3'!U22+'St 1.3.4'!U22+'St 1.3.5'!U22+'St 1.3.6'!U22+'St 1.3.7'!U22</f>
        <v>0</v>
      </c>
      <c r="V22" s="144">
        <f>'St 1.3.1'!V22+'St 1.3.2'!V22+'St 1.3.3'!V22+'St 1.3.4'!V22+'St 1.3.5'!V22+'St 1.3.6'!V22+'St 1.3.7'!V22</f>
        <v>0</v>
      </c>
      <c r="W22" s="144">
        <f>'St 1.3.1'!W22+'St 1.3.2'!W22+'St 1.3.3'!W22+'St 1.3.4'!W22+'St 1.3.5'!W22+'St 1.3.6'!W22+'St 1.3.7'!W22</f>
        <v>0</v>
      </c>
      <c r="X22" s="145"/>
      <c r="Y22" s="144">
        <f>'St 1.3.1'!Y22+'St 1.3.2'!Y22+'St 1.3.3'!Y22+'St 1.3.4'!Y22+'St 1.3.5'!Y22+'St 1.3.6'!Y22+'St 1.3.7'!Y22</f>
        <v>0</v>
      </c>
      <c r="Z22" s="144">
        <f>'St 1.3.1'!Z22+'St 1.3.2'!Z22+'St 1.3.3'!Z22+'St 1.3.4'!Z22+'St 1.3.5'!Z22+'St 1.3.6'!Z22+'St 1.3.7'!Z22</f>
        <v>0</v>
      </c>
      <c r="AA22" s="144">
        <f>'St 1.3.1'!AA22+'St 1.3.2'!AA22+'St 1.3.3'!AA22+'St 1.3.4'!AA22+'St 1.3.5'!AA22+'St 1.3.6'!AA22+'St 1.3.7'!AA22</f>
        <v>0</v>
      </c>
      <c r="AB22" s="144">
        <f>'St 1.3.1'!AB22+'St 1.3.2'!AB22+'St 1.3.3'!AB22+'St 1.3.4'!AB22+'St 1.3.5'!AB22+'St 1.3.6'!AB22+'St 1.3.7'!AB22</f>
        <v>0</v>
      </c>
      <c r="AC22" s="144">
        <f>'St 1.3.1'!AC22+'St 1.3.2'!AC22+'St 1.3.3'!AC22+'St 1.3.4'!AC22+'St 1.3.5'!AC22+'St 1.3.6'!AC22+'St 1.3.7'!AC22</f>
        <v>0</v>
      </c>
      <c r="AD22" s="144">
        <f>'St 1.3.1'!AD22+'St 1.3.2'!AD22+'St 1.3.3'!AD22+'St 1.3.4'!AD22+'St 1.3.5'!AD22+'St 1.3.6'!AD22+'St 1.3.7'!AD22</f>
        <v>0</v>
      </c>
      <c r="AE22" s="144">
        <f>'St 1.3.1'!AE22+'St 1.3.2'!AE22+'St 1.3.3'!AE22+'St 1.3.4'!AE22+'St 1.3.5'!AE22+'St 1.3.6'!AE22+'St 1.3.7'!AE22</f>
        <v>0</v>
      </c>
      <c r="AF22" s="144">
        <f>'St 1.3.1'!AF22+'St 1.3.2'!AF22+'St 1.3.3'!AF22+'St 1.3.4'!AF22+'St 1.3.5'!AF22+'St 1.3.6'!AF22+'St 1.3.7'!AF22</f>
        <v>0</v>
      </c>
      <c r="AG22" s="144">
        <f>'St 1.3.1'!AG22+'St 1.3.2'!AG22+'St 1.3.3'!AG22+'St 1.3.4'!AG22+'St 1.3.5'!AG22+'St 1.3.6'!AG22+'St 1.3.7'!AG22</f>
        <v>0</v>
      </c>
    </row>
    <row r="23" spans="1:33" s="45" customFormat="1">
      <c r="A23" s="38"/>
      <c r="B23" s="31" t="s">
        <v>8</v>
      </c>
      <c r="C23" s="209" t="s">
        <v>295</v>
      </c>
      <c r="D23" s="147">
        <f>'St 1.3.1'!D23+'St 1.3.2'!D23+'St 1.3.3'!D23+'St 1.3.4'!D23+'St 1.3.5'!D23+'St 1.3.6'!D23+'St 1.3.7'!D23</f>
        <v>125063.02205157744</v>
      </c>
      <c r="E23" s="147">
        <f>'St 1.3.1'!E23+'St 1.3.2'!E23+'St 1.3.3'!E23+'St 1.3.4'!E23+'St 1.3.5'!E23+'St 1.3.6'!E23+'St 1.3.7'!E23</f>
        <v>150087.45558842024</v>
      </c>
      <c r="F23" s="147">
        <f>'St 1.3.1'!F23+'St 1.3.2'!F23+'St 1.3.3'!F23+'St 1.3.4'!F23+'St 1.3.5'!F23+'St 1.3.6'!F23+'St 1.3.7'!F23</f>
        <v>205680.28176281202</v>
      </c>
      <c r="G23" s="147">
        <f>'St 1.3.1'!G23+'St 1.3.2'!G23+'St 1.3.3'!G23+'St 1.3.4'!G23+'St 1.3.5'!G23+'St 1.3.6'!G23+'St 1.3.7'!G23</f>
        <v>232964.42763703773</v>
      </c>
      <c r="H23" s="147">
        <f>'St 1.3.1'!H23+'St 1.3.2'!H23+'St 1.3.3'!H23+'St 1.3.4'!H23+'St 1.3.5'!H23+'St 1.3.6'!H23+'St 1.3.7'!H23</f>
        <v>245477.60772261696</v>
      </c>
      <c r="I23" s="147">
        <f>'St 1.3.1'!I23+'St 1.3.2'!I23+'St 1.3.3'!I23+'St 1.3.4'!I23+'St 1.3.5'!I23+'St 1.3.6'!I23+'St 1.3.7'!I23</f>
        <v>256889.62243195006</v>
      </c>
      <c r="J23" s="147">
        <f>'St 1.3.1'!J23+'St 1.3.2'!J23+'St 1.3.3'!J23+'St 1.3.4'!J23+'St 1.3.5'!J23+'St 1.3.6'!J23+'St 1.3.7'!J23</f>
        <v>307945.20001872518</v>
      </c>
      <c r="K23" s="147">
        <f>'St 1.3.1'!K23+'St 1.3.2'!K23+'St 1.3.3'!K23+'St 1.3.4'!K23+'St 1.3.5'!K23+'St 1.3.6'!K23+'St 1.3.7'!K23</f>
        <v>338133.89527327748</v>
      </c>
      <c r="L23" s="147">
        <f>'St 1.3.1'!L23+'St 1.3.2'!L23+'St 1.3.3'!L23+'St 1.3.4'!L23+'St 1.3.5'!L23+'St 1.3.6'!L23+'St 1.3.7'!L23</f>
        <v>388185.58865281392</v>
      </c>
      <c r="M23" s="147">
        <f>'St 1.3.1'!M23+'St 1.3.2'!M23+'St 1.3.3'!M23+'St 1.3.4'!M23+'St 1.3.5'!M23+'St 1.3.6'!M23+'St 1.3.7'!M23</f>
        <v>413806.47650735104</v>
      </c>
      <c r="N23" s="146"/>
      <c r="O23" s="147">
        <f>'St 1.3.1'!O23+'St 1.3.2'!O23+'St 1.3.3'!O23+'St 1.3.4'!O23+'St 1.3.5'!O23+'St 1.3.6'!O23+'St 1.3.7'!O23</f>
        <v>10644.070149481444</v>
      </c>
      <c r="P23" s="147">
        <f>'St 1.3.1'!P23+'St 1.3.2'!P23+'St 1.3.3'!P23+'St 1.3.4'!P23+'St 1.3.5'!P23+'St 1.3.6'!P23+'St 1.3.7'!P23</f>
        <v>11654.485537730823</v>
      </c>
      <c r="Q23" s="147">
        <f>'St 1.3.1'!Q23+'St 1.3.2'!Q23+'St 1.3.3'!Q23+'St 1.3.4'!Q23+'St 1.3.5'!Q23+'St 1.3.6'!Q23+'St 1.3.7'!Q23</f>
        <v>-674.10980043575637</v>
      </c>
      <c r="R23" s="147">
        <f>'St 1.3.1'!R23+'St 1.3.2'!R23+'St 1.3.3'!R23+'St 1.3.4'!R23+'St 1.3.5'!R23+'St 1.3.6'!R23+'St 1.3.7'!R23</f>
        <v>9896.5427101241858</v>
      </c>
      <c r="S23" s="147">
        <f>'St 1.3.1'!S23+'St 1.3.2'!S23+'St 1.3.3'!S23+'St 1.3.4'!S23+'St 1.3.5'!S23+'St 1.3.6'!S23+'St 1.3.7'!S23</f>
        <v>34278.823849313114</v>
      </c>
      <c r="T23" s="147">
        <f>'St 1.3.1'!T23+'St 1.3.2'!T23+'St 1.3.3'!T23+'St 1.3.4'!T23+'St 1.3.5'!T23+'St 1.3.6'!T23+'St 1.3.7'!T23</f>
        <v>9324.5003129584147</v>
      </c>
      <c r="U23" s="147">
        <f>'St 1.3.1'!U23+'St 1.3.2'!U23+'St 1.3.3'!U23+'St 1.3.4'!U23+'St 1.3.5'!U23+'St 1.3.6'!U23+'St 1.3.7'!U23</f>
        <v>-16415.664158257441</v>
      </c>
      <c r="V23" s="147">
        <f>'St 1.3.1'!V23+'St 1.3.2'!V23+'St 1.3.3'!V23+'St 1.3.4'!V23+'St 1.3.5'!V23+'St 1.3.6'!V23+'St 1.3.7'!V23</f>
        <v>14191.297991965983</v>
      </c>
      <c r="W23" s="147">
        <f>'St 1.3.1'!W23+'St 1.3.2'!W23+'St 1.3.3'!W23+'St 1.3.4'!W23+'St 1.3.5'!W23+'St 1.3.6'!W23+'St 1.3.7'!W23</f>
        <v>7189.7504239369955</v>
      </c>
      <c r="X23" s="141"/>
      <c r="Y23" s="147">
        <f>'St 1.3.1'!Y23+'St 1.3.2'!Y23+'St 1.3.3'!Y23+'St 1.3.4'!Y23+'St 1.3.5'!Y23+'St 1.3.6'!Y23+'St 1.3.7'!Y23</f>
        <v>0</v>
      </c>
      <c r="Z23" s="147">
        <f>'St 1.3.1'!Z23+'St 1.3.2'!Z23+'St 1.3.3'!Z23+'St 1.3.4'!Z23+'St 1.3.5'!Z23+'St 1.3.6'!Z23+'St 1.3.7'!Z23</f>
        <v>0</v>
      </c>
      <c r="AA23" s="147">
        <f>'St 1.3.1'!AA23+'St 1.3.2'!AA23+'St 1.3.3'!AA23+'St 1.3.4'!AA23+'St 1.3.5'!AA23+'St 1.3.6'!AA23+'St 1.3.7'!AA23</f>
        <v>0</v>
      </c>
      <c r="AB23" s="147">
        <f>'St 1.3.1'!AB23+'St 1.3.2'!AB23+'St 1.3.3'!AB23+'St 1.3.4'!AB23+'St 1.3.5'!AB23+'St 1.3.6'!AB23+'St 1.3.7'!AB23</f>
        <v>0</v>
      </c>
      <c r="AC23" s="147">
        <f>'St 1.3.1'!AC23+'St 1.3.2'!AC23+'St 1.3.3'!AC23+'St 1.3.4'!AC23+'St 1.3.5'!AC23+'St 1.3.6'!AC23+'St 1.3.7'!AC23</f>
        <v>0</v>
      </c>
      <c r="AD23" s="147">
        <f>'St 1.3.1'!AD23+'St 1.3.2'!AD23+'St 1.3.3'!AD23+'St 1.3.4'!AD23+'St 1.3.5'!AD23+'St 1.3.6'!AD23+'St 1.3.7'!AD23</f>
        <v>0</v>
      </c>
      <c r="AE23" s="147">
        <f>'St 1.3.1'!AE23+'St 1.3.2'!AE23+'St 1.3.3'!AE23+'St 1.3.4'!AE23+'St 1.3.5'!AE23+'St 1.3.6'!AE23+'St 1.3.7'!AE23</f>
        <v>0</v>
      </c>
      <c r="AF23" s="147">
        <f>'St 1.3.1'!AF23+'St 1.3.2'!AF23+'St 1.3.3'!AF23+'St 1.3.4'!AF23+'St 1.3.5'!AF23+'St 1.3.6'!AF23+'St 1.3.7'!AF23</f>
        <v>0</v>
      </c>
      <c r="AG23" s="147">
        <f>'St 1.3.1'!AG23+'St 1.3.2'!AG23+'St 1.3.3'!AG23+'St 1.3.4'!AG23+'St 1.3.5'!AG23+'St 1.3.6'!AG23+'St 1.3.7'!AG23</f>
        <v>0</v>
      </c>
    </row>
    <row r="24" spans="1:33">
      <c r="B24" s="208" t="s">
        <v>40</v>
      </c>
      <c r="C24" s="229"/>
      <c r="D24" s="144">
        <f>'St 1.3.1'!D24+'St 1.3.2'!D24+'St 1.3.3'!D24+'St 1.3.4'!D24+'St 1.3.5'!D24+'St 1.3.6'!D24+'St 1.3.7'!D24</f>
        <v>124941.42843645846</v>
      </c>
      <c r="E24" s="144">
        <f>'St 1.3.1'!E24+'St 1.3.2'!E24+'St 1.3.3'!E24+'St 1.3.4'!E24+'St 1.3.5'!E24+'St 1.3.6'!E24+'St 1.3.7'!E24</f>
        <v>149949.29597228018</v>
      </c>
      <c r="F24" s="144">
        <f>'St 1.3.1'!F24+'St 1.3.2'!F24+'St 1.3.3'!F24+'St 1.3.4'!F24+'St 1.3.5'!F24+'St 1.3.6'!F24+'St 1.3.7'!F24</f>
        <v>205523.29918183276</v>
      </c>
      <c r="G24" s="144">
        <f>'St 1.3.1'!G24+'St 1.3.2'!G24+'St 1.3.3'!G24+'St 1.3.4'!G24+'St 1.3.5'!G24+'St 1.3.6'!G24+'St 1.3.7'!G24</f>
        <v>232730.95763703773</v>
      </c>
      <c r="H24" s="144">
        <f>'St 1.3.1'!H24+'St 1.3.2'!H24+'St 1.3.3'!H24+'St 1.3.4'!H24+'St 1.3.5'!H24+'St 1.3.6'!H24+'St 1.3.7'!H24</f>
        <v>245357.50043492496</v>
      </c>
      <c r="I24" s="144">
        <f>'St 1.3.1'!I24+'St 1.3.2'!I24+'St 1.3.3'!I24+'St 1.3.4'!I24+'St 1.3.5'!I24+'St 1.3.6'!I24+'St 1.3.7'!I24</f>
        <v>256697.53913194998</v>
      </c>
      <c r="J24" s="144">
        <f>'St 1.3.1'!J24+'St 1.3.2'!J24+'St 1.3.3'!J24+'St 1.3.4'!J24+'St 1.3.5'!J24+'St 1.3.6'!J24+'St 1.3.7'!J24</f>
        <v>307725.45601178874</v>
      </c>
      <c r="K24" s="144">
        <f>'St 1.3.1'!K24+'St 1.3.2'!K24+'St 1.3.3'!K24+'St 1.3.4'!K24+'St 1.3.5'!K24+'St 1.3.6'!K24+'St 1.3.7'!K24</f>
        <v>338056.3221050073</v>
      </c>
      <c r="L24" s="144">
        <f>'St 1.3.1'!L24+'St 1.3.2'!L24+'St 1.3.3'!L24+'St 1.3.4'!L24+'St 1.3.5'!L24+'St 1.3.6'!L24+'St 1.3.7'!L24</f>
        <v>388088.27305911394</v>
      </c>
      <c r="M24" s="144">
        <f>'St 1.3.1'!M24+'St 1.3.2'!M24+'St 1.3.3'!M24+'St 1.3.4'!M24+'St 1.3.5'!M24+'St 1.3.6'!M24+'St 1.3.7'!M24</f>
        <v>413687.11214896041</v>
      </c>
      <c r="N24" s="143"/>
      <c r="O24" s="144">
        <f>'St 1.3.1'!O24+'St 1.3.2'!O24+'St 1.3.3'!O24+'St 1.3.4'!O24+'St 1.3.5'!O24+'St 1.3.6'!O24+'St 1.3.7'!O24</f>
        <v>9062.9462015523259</v>
      </c>
      <c r="P24" s="144">
        <f>'St 1.3.1'!P24+'St 1.3.2'!P24+'St 1.3.3'!P24+'St 1.3.4'!P24+'St 1.3.5'!P24+'St 1.3.6'!P24+'St 1.3.7'!P24</f>
        <v>10263.025953764085</v>
      </c>
      <c r="Q24" s="144">
        <f>'St 1.3.1'!Q24+'St 1.3.2'!Q24+'St 1.3.3'!Q24+'St 1.3.4'!Q24+'St 1.3.5'!Q24+'St 1.3.6'!Q24+'St 1.3.7'!Q24</f>
        <v>-253.20646562068785</v>
      </c>
      <c r="R24" s="144">
        <f>'St 1.3.1'!R24+'St 1.3.2'!R24+'St 1.3.3'!R24+'St 1.3.4'!R24+'St 1.3.5'!R24+'St 1.3.6'!R24+'St 1.3.7'!R24</f>
        <v>12730.659478065094</v>
      </c>
      <c r="S24" s="144">
        <f>'St 1.3.1'!S24+'St 1.3.2'!S24+'St 1.3.3'!S24+'St 1.3.4'!S24+'St 1.3.5'!S24+'St 1.3.6'!S24+'St 1.3.7'!S24</f>
        <v>23378.231707657233</v>
      </c>
      <c r="T24" s="144">
        <f>'St 1.3.1'!T24+'St 1.3.2'!T24+'St 1.3.3'!T24+'St 1.3.4'!T24+'St 1.3.5'!T24+'St 1.3.6'!T24+'St 1.3.7'!T24</f>
        <v>21849.206134765311</v>
      </c>
      <c r="U24" s="144">
        <f>'St 1.3.1'!U24+'St 1.3.2'!U24+'St 1.3.3'!U24+'St 1.3.4'!U24+'St 1.3.5'!U24+'St 1.3.6'!U24+'St 1.3.7'!U24</f>
        <v>-16190.34148665577</v>
      </c>
      <c r="V24" s="144">
        <f>'St 1.3.1'!V24+'St 1.3.2'!V24+'St 1.3.3'!V24+'St 1.3.4'!V24+'St 1.3.5'!V24+'St 1.3.6'!V24+'St 1.3.7'!V24</f>
        <v>13147.566186092392</v>
      </c>
      <c r="W24" s="144">
        <f>'St 1.3.1'!W24+'St 1.3.2'!W24+'St 1.3.3'!W24+'St 1.3.4'!W24+'St 1.3.5'!W24+'St 1.3.6'!W24+'St 1.3.7'!W24</f>
        <v>6893.9110999417881</v>
      </c>
      <c r="X24" s="145"/>
      <c r="Y24" s="144">
        <f>'St 1.3.1'!Y24+'St 1.3.2'!Y24+'St 1.3.3'!Y24+'St 1.3.4'!Y24+'St 1.3.5'!Y24+'St 1.3.6'!Y24+'St 1.3.7'!Y24</f>
        <v>0</v>
      </c>
      <c r="Z24" s="144">
        <f>'St 1.3.1'!Z24+'St 1.3.2'!Z24+'St 1.3.3'!Z24+'St 1.3.4'!Z24+'St 1.3.5'!Z24+'St 1.3.6'!Z24+'St 1.3.7'!Z24</f>
        <v>0</v>
      </c>
      <c r="AA24" s="144">
        <f>'St 1.3.1'!AA24+'St 1.3.2'!AA24+'St 1.3.3'!AA24+'St 1.3.4'!AA24+'St 1.3.5'!AA24+'St 1.3.6'!AA24+'St 1.3.7'!AA24</f>
        <v>0</v>
      </c>
      <c r="AB24" s="144">
        <f>'St 1.3.1'!AB24+'St 1.3.2'!AB24+'St 1.3.3'!AB24+'St 1.3.4'!AB24+'St 1.3.5'!AB24+'St 1.3.6'!AB24+'St 1.3.7'!AB24</f>
        <v>0</v>
      </c>
      <c r="AC24" s="144">
        <f>'St 1.3.1'!AC24+'St 1.3.2'!AC24+'St 1.3.3'!AC24+'St 1.3.4'!AC24+'St 1.3.5'!AC24+'St 1.3.6'!AC24+'St 1.3.7'!AC24</f>
        <v>0</v>
      </c>
      <c r="AD24" s="144">
        <f>'St 1.3.1'!AD24+'St 1.3.2'!AD24+'St 1.3.3'!AD24+'St 1.3.4'!AD24+'St 1.3.5'!AD24+'St 1.3.6'!AD24+'St 1.3.7'!AD24</f>
        <v>0</v>
      </c>
      <c r="AE24" s="144">
        <f>'St 1.3.1'!AE24+'St 1.3.2'!AE24+'St 1.3.3'!AE24+'St 1.3.4'!AE24+'St 1.3.5'!AE24+'St 1.3.6'!AE24+'St 1.3.7'!AE24</f>
        <v>0</v>
      </c>
      <c r="AF24" s="144">
        <f>'St 1.3.1'!AF24+'St 1.3.2'!AF24+'St 1.3.3'!AF24+'St 1.3.4'!AF24+'St 1.3.5'!AF24+'St 1.3.6'!AF24+'St 1.3.7'!AF24</f>
        <v>0</v>
      </c>
      <c r="AG24" s="144">
        <f>'St 1.3.1'!AG24+'St 1.3.2'!AG24+'St 1.3.3'!AG24+'St 1.3.4'!AG24+'St 1.3.5'!AG24+'St 1.3.6'!AG24+'St 1.3.7'!AG24</f>
        <v>0</v>
      </c>
    </row>
    <row r="25" spans="1:33">
      <c r="B25" s="6" t="s">
        <v>41</v>
      </c>
      <c r="C25" s="229"/>
      <c r="D25" s="144">
        <f>'St 1.3.1'!D25+'St 1.3.2'!D25+'St 1.3.3'!D25+'St 1.3.4'!D25+'St 1.3.5'!D25+'St 1.3.6'!D25+'St 1.3.7'!D25</f>
        <v>0</v>
      </c>
      <c r="E25" s="144">
        <f>'St 1.3.1'!E25+'St 1.3.2'!E25+'St 1.3.3'!E25+'St 1.3.4'!E25+'St 1.3.5'!E25+'St 1.3.6'!E25+'St 1.3.7'!E25</f>
        <v>0</v>
      </c>
      <c r="F25" s="144">
        <f>'St 1.3.1'!F25+'St 1.3.2'!F25+'St 1.3.3'!F25+'St 1.3.4'!F25+'St 1.3.5'!F25+'St 1.3.6'!F25+'St 1.3.7'!F25</f>
        <v>0</v>
      </c>
      <c r="G25" s="144">
        <f>'St 1.3.1'!G25+'St 1.3.2'!G25+'St 1.3.3'!G25+'St 1.3.4'!G25+'St 1.3.5'!G25+'St 1.3.6'!G25+'St 1.3.7'!G25</f>
        <v>0.33</v>
      </c>
      <c r="H25" s="144">
        <f>'St 1.3.1'!H25+'St 1.3.2'!H25+'St 1.3.3'!H25+'St 1.3.4'!H25+'St 1.3.5'!H25+'St 1.3.6'!H25+'St 1.3.7'!H25</f>
        <v>0</v>
      </c>
      <c r="I25" s="144">
        <f>'St 1.3.1'!I25+'St 1.3.2'!I25+'St 1.3.3'!I25+'St 1.3.4'!I25+'St 1.3.5'!I25+'St 1.3.6'!I25+'St 1.3.7'!I25</f>
        <v>0</v>
      </c>
      <c r="J25" s="144">
        <f>'St 1.3.1'!J25+'St 1.3.2'!J25+'St 1.3.3'!J25+'St 1.3.4'!J25+'St 1.3.5'!J25+'St 1.3.6'!J25+'St 1.3.7'!J25</f>
        <v>3.0367128518018816E-2</v>
      </c>
      <c r="K25" s="144">
        <f>'St 1.3.1'!K25+'St 1.3.2'!K25+'St 1.3.3'!K25+'St 1.3.4'!K25+'St 1.3.5'!K25+'St 1.3.6'!K25+'St 1.3.7'!K25</f>
        <v>3.3431919865712416E-2</v>
      </c>
      <c r="L25" s="144">
        <f>'St 1.3.1'!L25+'St 1.3.2'!L25+'St 1.3.3'!L25+'St 1.3.4'!L25+'St 1.3.5'!L25+'St 1.3.6'!L25+'St 1.3.7'!L25</f>
        <v>4.6824496543418623E-2</v>
      </c>
      <c r="M25" s="144">
        <f>'St 1.3.1'!M25+'St 1.3.2'!M25+'St 1.3.3'!M25+'St 1.3.4'!M25+'St 1.3.5'!M25+'St 1.3.6'!M25+'St 1.3.7'!M25</f>
        <v>6.4215624804371416E-2</v>
      </c>
      <c r="N25" s="143"/>
      <c r="O25" s="144">
        <f>'St 1.3.1'!O25+'St 1.3.2'!O25+'St 1.3.3'!O25+'St 1.3.4'!O25+'St 1.3.5'!O25+'St 1.3.6'!O25+'St 1.3.7'!O25</f>
        <v>0</v>
      </c>
      <c r="P25" s="144">
        <f>'St 1.3.1'!P25+'St 1.3.2'!P25+'St 1.3.3'!P25+'St 1.3.4'!P25+'St 1.3.5'!P25+'St 1.3.6'!P25+'St 1.3.7'!P25</f>
        <v>0</v>
      </c>
      <c r="Q25" s="144">
        <f>'St 1.3.1'!Q25+'St 1.3.2'!Q25+'St 1.3.3'!Q25+'St 1.3.4'!Q25+'St 1.3.5'!Q25+'St 1.3.6'!Q25+'St 1.3.7'!Q25</f>
        <v>0.33</v>
      </c>
      <c r="R25" s="144">
        <f>'St 1.3.1'!R25+'St 1.3.2'!R25+'St 1.3.3'!R25+'St 1.3.4'!R25+'St 1.3.5'!R25+'St 1.3.6'!R25+'St 1.3.7'!R25</f>
        <v>317.75962983111253</v>
      </c>
      <c r="S25" s="144">
        <f>'St 1.3.1'!S25+'St 1.3.2'!S25+'St 1.3.3'!S25+'St 1.3.4'!S25+'St 1.3.5'!S25+'St 1.3.6'!S25+'St 1.3.7'!S25</f>
        <v>-318.08962983111252</v>
      </c>
      <c r="T25" s="144">
        <f>'St 1.3.1'!T25+'St 1.3.2'!T25+'St 1.3.3'!T25+'St 1.3.4'!T25+'St 1.3.5'!T25+'St 1.3.6'!T25+'St 1.3.7'!T25</f>
        <v>755.93548226879773</v>
      </c>
      <c r="U25" s="144">
        <f>'St 1.3.1'!U25+'St 1.3.2'!U25+'St 1.3.3'!U25+'St 1.3.4'!U25+'St 1.3.5'!U25+'St 1.3.6'!U25+'St 1.3.7'!U25</f>
        <v>-120.03638160388948</v>
      </c>
      <c r="V25" s="144">
        <f>'St 1.3.1'!V25+'St 1.3.2'!V25+'St 1.3.3'!V25+'St 1.3.4'!V25+'St 1.3.5'!V25+'St 1.3.6'!V25+'St 1.3.7'!V25</f>
        <v>-203.00287990960422</v>
      </c>
      <c r="W25" s="144">
        <f>'St 1.3.1'!W25+'St 1.3.2'!W25+'St 1.3.3'!W25+'St 1.3.4'!W25+'St 1.3.5'!W25+'St 1.3.6'!W25+'St 1.3.7'!W25</f>
        <v>24.934369604828529</v>
      </c>
      <c r="X25" s="145"/>
      <c r="Y25" s="144">
        <f>'St 1.3.1'!Y25+'St 1.3.2'!Y25+'St 1.3.3'!Y25+'St 1.3.4'!Y25+'St 1.3.5'!Y25+'St 1.3.6'!Y25+'St 1.3.7'!Y25</f>
        <v>0</v>
      </c>
      <c r="Z25" s="144">
        <f>'St 1.3.1'!Z25+'St 1.3.2'!Z25+'St 1.3.3'!Z25+'St 1.3.4'!Z25+'St 1.3.5'!Z25+'St 1.3.6'!Z25+'St 1.3.7'!Z25</f>
        <v>0</v>
      </c>
      <c r="AA25" s="144">
        <f>'St 1.3.1'!AA25+'St 1.3.2'!AA25+'St 1.3.3'!AA25+'St 1.3.4'!AA25+'St 1.3.5'!AA25+'St 1.3.6'!AA25+'St 1.3.7'!AA25</f>
        <v>0</v>
      </c>
      <c r="AB25" s="144">
        <f>'St 1.3.1'!AB25+'St 1.3.2'!AB25+'St 1.3.3'!AB25+'St 1.3.4'!AB25+'St 1.3.5'!AB25+'St 1.3.6'!AB25+'St 1.3.7'!AB25</f>
        <v>0</v>
      </c>
      <c r="AC25" s="144">
        <f>'St 1.3.1'!AC25+'St 1.3.2'!AC25+'St 1.3.3'!AC25+'St 1.3.4'!AC25+'St 1.3.5'!AC25+'St 1.3.6'!AC25+'St 1.3.7'!AC25</f>
        <v>0</v>
      </c>
      <c r="AD25" s="144">
        <f>'St 1.3.1'!AD25+'St 1.3.2'!AD25+'St 1.3.3'!AD25+'St 1.3.4'!AD25+'St 1.3.5'!AD25+'St 1.3.6'!AD25+'St 1.3.7'!AD25</f>
        <v>0</v>
      </c>
      <c r="AE25" s="144">
        <f>'St 1.3.1'!AE25+'St 1.3.2'!AE25+'St 1.3.3'!AE25+'St 1.3.4'!AE25+'St 1.3.5'!AE25+'St 1.3.6'!AE25+'St 1.3.7'!AE25</f>
        <v>0</v>
      </c>
      <c r="AF25" s="144">
        <f>'St 1.3.1'!AF25+'St 1.3.2'!AF25+'St 1.3.3'!AF25+'St 1.3.4'!AF25+'St 1.3.5'!AF25+'St 1.3.6'!AF25+'St 1.3.7'!AF25</f>
        <v>0</v>
      </c>
      <c r="AG25" s="144">
        <f>'St 1.3.1'!AG25+'St 1.3.2'!AG25+'St 1.3.3'!AG25+'St 1.3.4'!AG25+'St 1.3.5'!AG25+'St 1.3.6'!AG25+'St 1.3.7'!AG25</f>
        <v>0</v>
      </c>
    </row>
    <row r="26" spans="1:33">
      <c r="B26" s="6" t="s">
        <v>42</v>
      </c>
      <c r="C26" s="229"/>
      <c r="D26" s="144">
        <f>'St 1.3.1'!D26+'St 1.3.2'!D26+'St 1.3.3'!D26+'St 1.3.4'!D26+'St 1.3.5'!D26+'St 1.3.6'!D26+'St 1.3.7'!D26</f>
        <v>121054.97859261199</v>
      </c>
      <c r="E26" s="144">
        <f>'St 1.3.1'!E26+'St 1.3.2'!E26+'St 1.3.3'!E26+'St 1.3.4'!E26+'St 1.3.5'!E26+'St 1.3.6'!E26+'St 1.3.7'!E26</f>
        <v>146154.08165539082</v>
      </c>
      <c r="F26" s="144">
        <f>'St 1.3.1'!F26+'St 1.3.2'!F26+'St 1.3.3'!F26+'St 1.3.4'!F26+'St 1.3.5'!F26+'St 1.3.6'!F26+'St 1.3.7'!F26</f>
        <v>203665.95555770339</v>
      </c>
      <c r="G26" s="144">
        <f>'St 1.3.1'!G26+'St 1.3.2'!G26+'St 1.3.3'!G26+'St 1.3.4'!G26+'St 1.3.5'!G26+'St 1.3.6'!G26+'St 1.3.7'!G26</f>
        <v>230770.85843750002</v>
      </c>
      <c r="H26" s="144">
        <f>'St 1.3.1'!H26+'St 1.3.2'!H26+'St 1.3.3'!H26+'St 1.3.4'!H26+'St 1.3.5'!H26+'St 1.3.6'!H26+'St 1.3.7'!H26</f>
        <v>243673.79812392499</v>
      </c>
      <c r="I26" s="144">
        <f>'St 1.3.1'!I26+'St 1.3.2'!I26+'St 1.3.3'!I26+'St 1.3.4'!I26+'St 1.3.5'!I26+'St 1.3.6'!I26+'St 1.3.7'!I26</f>
        <v>253590.88749999995</v>
      </c>
      <c r="J26" s="144">
        <f>'St 1.3.1'!J26+'St 1.3.2'!J26+'St 1.3.3'!J26+'St 1.3.4'!J26+'St 1.3.5'!J26+'St 1.3.6'!J26+'St 1.3.7'!J26</f>
        <v>301588.511534205</v>
      </c>
      <c r="K26" s="144">
        <f>'St 1.3.1'!K26+'St 1.3.2'!K26+'St 1.3.3'!K26+'St 1.3.4'!K26+'St 1.3.5'!K26+'St 1.3.6'!K26+'St 1.3.7'!K26</f>
        <v>331270.60998094722</v>
      </c>
      <c r="L26" s="144">
        <f>'St 1.3.1'!L26+'St 1.3.2'!L26+'St 1.3.3'!L26+'St 1.3.4'!L26+'St 1.3.5'!L26+'St 1.3.6'!L26+'St 1.3.7'!L26</f>
        <v>384648.76791839523</v>
      </c>
      <c r="M26" s="144">
        <f>'St 1.3.1'!M26+'St 1.3.2'!M26+'St 1.3.3'!M26+'St 1.3.4'!M26+'St 1.3.5'!M26+'St 1.3.6'!M26+'St 1.3.7'!M26</f>
        <v>408413.02643283835</v>
      </c>
      <c r="N26" s="143"/>
      <c r="O26" s="144">
        <f>'St 1.3.1'!O26+'St 1.3.2'!O26+'St 1.3.3'!O26+'St 1.3.4'!O26+'St 1.3.5'!O26+'St 1.3.6'!O26+'St 1.3.7'!O26</f>
        <v>21.258946078821594</v>
      </c>
      <c r="P26" s="144">
        <f>'St 1.3.1'!P26+'St 1.3.2'!P26+'St 1.3.3'!P26+'St 1.3.4'!P26+'St 1.3.5'!P26+'St 1.3.6'!P26+'St 1.3.7'!P26</f>
        <v>21.537647262558579</v>
      </c>
      <c r="Q26" s="144">
        <f>'St 1.3.1'!Q26+'St 1.3.2'!Q26+'St 1.3.3'!Q26+'St 1.3.4'!Q26+'St 1.3.5'!Q26+'St 1.3.6'!Q26+'St 1.3.7'!Q26</f>
        <v>21.820002171627451</v>
      </c>
      <c r="R26" s="144">
        <f>'St 1.3.1'!R26+'St 1.3.2'!R26+'St 1.3.3'!R26+'St 1.3.4'!R26+'St 1.3.5'!R26+'St 1.3.6'!R26+'St 1.3.7'!R26</f>
        <v>208.35215005315888</v>
      </c>
      <c r="S26" s="144">
        <f>'St 1.3.1'!S26+'St 1.3.2'!S26+'St 1.3.3'!S26+'St 1.3.4'!S26+'St 1.3.5'!S26+'St 1.3.6'!S26+'St 1.3.7'!S26</f>
        <v>-207.07215005315902</v>
      </c>
      <c r="T26" s="144">
        <f>'St 1.3.1'!T26+'St 1.3.2'!T26+'St 1.3.3'!T26+'St 1.3.4'!T26+'St 1.3.5'!T26+'St 1.3.6'!T26+'St 1.3.7'!T26</f>
        <v>609.24638635948202</v>
      </c>
      <c r="U26" s="144">
        <f>'St 1.3.1'!U26+'St 1.3.2'!U26+'St 1.3.3'!U26+'St 1.3.4'!U26+'St 1.3.5'!U26+'St 1.3.6'!U26+'St 1.3.7'!U26</f>
        <v>-440.88195780662221</v>
      </c>
      <c r="V26" s="144">
        <f>'St 1.3.1'!V26+'St 1.3.2'!V26+'St 1.3.3'!V26+'St 1.3.4'!V26+'St 1.3.5'!V26+'St 1.3.6'!V26+'St 1.3.7'!V26</f>
        <v>542.16127485763968</v>
      </c>
      <c r="W26" s="144">
        <f>'St 1.3.1'!W26+'St 1.3.2'!W26+'St 1.3.3'!W26+'St 1.3.4'!W26+'St 1.3.5'!W26+'St 1.3.6'!W26+'St 1.3.7'!W26</f>
        <v>311.1046193484645</v>
      </c>
      <c r="X26" s="145"/>
      <c r="Y26" s="144">
        <f>'St 1.3.1'!Y26+'St 1.3.2'!Y26+'St 1.3.3'!Y26+'St 1.3.4'!Y26+'St 1.3.5'!Y26+'St 1.3.6'!Y26+'St 1.3.7'!Y26</f>
        <v>0</v>
      </c>
      <c r="Z26" s="144">
        <f>'St 1.3.1'!Z26+'St 1.3.2'!Z26+'St 1.3.3'!Z26+'St 1.3.4'!Z26+'St 1.3.5'!Z26+'St 1.3.6'!Z26+'St 1.3.7'!Z26</f>
        <v>0</v>
      </c>
      <c r="AA26" s="144">
        <f>'St 1.3.1'!AA26+'St 1.3.2'!AA26+'St 1.3.3'!AA26+'St 1.3.4'!AA26+'St 1.3.5'!AA26+'St 1.3.6'!AA26+'St 1.3.7'!AA26</f>
        <v>0</v>
      </c>
      <c r="AB26" s="144">
        <f>'St 1.3.1'!AB26+'St 1.3.2'!AB26+'St 1.3.3'!AB26+'St 1.3.4'!AB26+'St 1.3.5'!AB26+'St 1.3.6'!AB26+'St 1.3.7'!AB26</f>
        <v>0</v>
      </c>
      <c r="AC26" s="144">
        <f>'St 1.3.1'!AC26+'St 1.3.2'!AC26+'St 1.3.3'!AC26+'St 1.3.4'!AC26+'St 1.3.5'!AC26+'St 1.3.6'!AC26+'St 1.3.7'!AC26</f>
        <v>0</v>
      </c>
      <c r="AD26" s="144">
        <f>'St 1.3.1'!AD26+'St 1.3.2'!AD26+'St 1.3.3'!AD26+'St 1.3.4'!AD26+'St 1.3.5'!AD26+'St 1.3.6'!AD26+'St 1.3.7'!AD26</f>
        <v>0</v>
      </c>
      <c r="AE26" s="144">
        <f>'St 1.3.1'!AE26+'St 1.3.2'!AE26+'St 1.3.3'!AE26+'St 1.3.4'!AE26+'St 1.3.5'!AE26+'St 1.3.6'!AE26+'St 1.3.7'!AE26</f>
        <v>0</v>
      </c>
      <c r="AF26" s="144">
        <f>'St 1.3.1'!AF26+'St 1.3.2'!AF26+'St 1.3.3'!AF26+'St 1.3.4'!AF26+'St 1.3.5'!AF26+'St 1.3.6'!AF26+'St 1.3.7'!AF26</f>
        <v>0</v>
      </c>
      <c r="AG26" s="144">
        <f>'St 1.3.1'!AG26+'St 1.3.2'!AG26+'St 1.3.3'!AG26+'St 1.3.4'!AG26+'St 1.3.5'!AG26+'St 1.3.6'!AG26+'St 1.3.7'!AG26</f>
        <v>0</v>
      </c>
    </row>
    <row r="27" spans="1:33">
      <c r="B27" s="6" t="s">
        <v>43</v>
      </c>
      <c r="C27" s="229"/>
      <c r="D27" s="144">
        <f>'St 1.3.1'!D27+'St 1.3.2'!D27+'St 1.3.3'!D27+'St 1.3.4'!D27+'St 1.3.5'!D27+'St 1.3.6'!D27+'St 1.3.7'!D27</f>
        <v>468.91992094647065</v>
      </c>
      <c r="E27" s="144">
        <f>'St 1.3.1'!E27+'St 1.3.2'!E27+'St 1.3.3'!E27+'St 1.3.4'!E27+'St 1.3.5'!E27+'St 1.3.6'!E27+'St 1.3.7'!E27</f>
        <v>368.31442108932902</v>
      </c>
      <c r="F27" s="144">
        <f>'St 1.3.1'!F27+'St 1.3.2'!F27+'St 1.3.3'!F27+'St 1.3.4'!F27+'St 1.3.5'!F27+'St 1.3.6'!F27+'St 1.3.7'!F27</f>
        <v>143.38709292937136</v>
      </c>
      <c r="G27" s="144">
        <f>'St 1.3.1'!G27+'St 1.3.2'!G27+'St 1.3.3'!G27+'St 1.3.4'!G27+'St 1.3.5'!G27+'St 1.3.6'!G27+'St 1.3.7'!G27</f>
        <v>151.82351643779828</v>
      </c>
      <c r="H27" s="144">
        <f>'St 1.3.1'!H27+'St 1.3.2'!H27+'St 1.3.3'!H27+'St 1.3.4'!H27+'St 1.3.5'!H27+'St 1.3.6'!H27+'St 1.3.7'!H27</f>
        <v>270.20278739197028</v>
      </c>
      <c r="I27" s="144">
        <f>'St 1.3.1'!I27+'St 1.3.2'!I27+'St 1.3.3'!I27+'St 1.3.4'!I27+'St 1.3.5'!I27+'St 1.3.6'!I27+'St 1.3.7'!I27</f>
        <v>289.2133</v>
      </c>
      <c r="J27" s="144">
        <f>'St 1.3.1'!J27+'St 1.3.2'!J27+'St 1.3.3'!J27+'St 1.3.4'!J27+'St 1.3.5'!J27+'St 1.3.6'!J27+'St 1.3.7'!J27</f>
        <v>367.35599055527319</v>
      </c>
      <c r="K27" s="144">
        <f>'St 1.3.1'!K27+'St 1.3.2'!K27+'St 1.3.3'!K27+'St 1.3.4'!K27+'St 1.3.5'!K27+'St 1.3.6'!K27+'St 1.3.7'!K27</f>
        <v>92.882890117833242</v>
      </c>
      <c r="L27" s="144">
        <f>'St 1.3.1'!L27+'St 1.3.2'!L27+'St 1.3.3'!L27+'St 1.3.4'!L27+'St 1.3.5'!L27+'St 1.3.6'!L27+'St 1.3.7'!L27</f>
        <v>111.58999026908882</v>
      </c>
      <c r="M27" s="144">
        <f>'St 1.3.1'!M27+'St 1.3.2'!M27+'St 1.3.3'!M27+'St 1.3.4'!M27+'St 1.3.5'!M27+'St 1.3.6'!M27+'St 1.3.7'!M27</f>
        <v>134.35126524435168</v>
      </c>
      <c r="N27" s="143"/>
      <c r="O27" s="144">
        <f>'St 1.3.1'!O27+'St 1.3.2'!O27+'St 1.3.3'!O27+'St 1.3.4'!O27+'St 1.3.5'!O27+'St 1.3.6'!O27+'St 1.3.7'!O27</f>
        <v>14.160846689566648</v>
      </c>
      <c r="P27" s="144">
        <f>'St 1.3.1'!P27+'St 1.3.2'!P27+'St 1.3.3'!P27+'St 1.3.4'!P27+'St 1.3.5'!P27+'St 1.3.6'!P27+'St 1.3.7'!P27</f>
        <v>46.528521678721795</v>
      </c>
      <c r="Q27" s="144">
        <f>'St 1.3.1'!Q27+'St 1.3.2'!Q27+'St 1.3.3'!Q27+'St 1.3.4'!Q27+'St 1.3.5'!Q27+'St 1.3.6'!Q27+'St 1.3.7'!Q27</f>
        <v>40.741932195541999</v>
      </c>
      <c r="R27" s="144">
        <f>'St 1.3.1'!R27+'St 1.3.2'!R27+'St 1.3.3'!R27+'St 1.3.4'!R27+'St 1.3.5'!R27+'St 1.3.6'!R27+'St 1.3.7'!R27</f>
        <v>812.14804254671708</v>
      </c>
      <c r="S27" s="144">
        <f>'St 1.3.1'!S27+'St 1.3.2'!S27+'St 1.3.3'!S27+'St 1.3.4'!S27+'St 1.3.5'!S27+'St 1.3.6'!S27+'St 1.3.7'!S27</f>
        <v>-760.39827179836175</v>
      </c>
      <c r="T27" s="144">
        <f>'St 1.3.1'!T27+'St 1.3.2'!T27+'St 1.3.3'!T27+'St 1.3.4'!T27+'St 1.3.5'!T27+'St 1.3.6'!T27+'St 1.3.7'!T27</f>
        <v>2171.8282319549267</v>
      </c>
      <c r="U27" s="144">
        <f>'St 1.3.1'!U27+'St 1.3.2'!U27+'St 1.3.3'!U27+'St 1.3.4'!U27+'St 1.3.5'!U27+'St 1.3.6'!U27+'St 1.3.7'!U27</f>
        <v>-862.96265438408909</v>
      </c>
      <c r="V27" s="144">
        <f>'St 1.3.1'!V27+'St 1.3.2'!V27+'St 1.3.3'!V27+'St 1.3.4'!V27+'St 1.3.5'!V27+'St 1.3.6'!V27+'St 1.3.7'!V27</f>
        <v>-188.74336365837416</v>
      </c>
      <c r="W27" s="144">
        <f>'St 1.3.1'!W27+'St 1.3.2'!W27+'St 1.3.3'!W27+'St 1.3.4'!W27+'St 1.3.5'!W27+'St 1.3.6'!W27+'St 1.3.7'!W27</f>
        <v>94.824957942371043</v>
      </c>
      <c r="X27" s="145"/>
      <c r="Y27" s="144">
        <f>'St 1.3.1'!Y27+'St 1.3.2'!Y27+'St 1.3.3'!Y27+'St 1.3.4'!Y27+'St 1.3.5'!Y27+'St 1.3.6'!Y27+'St 1.3.7'!Y27</f>
        <v>0</v>
      </c>
      <c r="Z27" s="144">
        <f>'St 1.3.1'!Z27+'St 1.3.2'!Z27+'St 1.3.3'!Z27+'St 1.3.4'!Z27+'St 1.3.5'!Z27+'St 1.3.6'!Z27+'St 1.3.7'!Z27</f>
        <v>0</v>
      </c>
      <c r="AA27" s="144">
        <f>'St 1.3.1'!AA27+'St 1.3.2'!AA27+'St 1.3.3'!AA27+'St 1.3.4'!AA27+'St 1.3.5'!AA27+'St 1.3.6'!AA27+'St 1.3.7'!AA27</f>
        <v>0</v>
      </c>
      <c r="AB27" s="144">
        <f>'St 1.3.1'!AB27+'St 1.3.2'!AB27+'St 1.3.3'!AB27+'St 1.3.4'!AB27+'St 1.3.5'!AB27+'St 1.3.6'!AB27+'St 1.3.7'!AB27</f>
        <v>0</v>
      </c>
      <c r="AC27" s="144">
        <f>'St 1.3.1'!AC27+'St 1.3.2'!AC27+'St 1.3.3'!AC27+'St 1.3.4'!AC27+'St 1.3.5'!AC27+'St 1.3.6'!AC27+'St 1.3.7'!AC27</f>
        <v>0</v>
      </c>
      <c r="AD27" s="144">
        <f>'St 1.3.1'!AD27+'St 1.3.2'!AD27+'St 1.3.3'!AD27+'St 1.3.4'!AD27+'St 1.3.5'!AD27+'St 1.3.6'!AD27+'St 1.3.7'!AD27</f>
        <v>0</v>
      </c>
      <c r="AE27" s="144">
        <f>'St 1.3.1'!AE27+'St 1.3.2'!AE27+'St 1.3.3'!AE27+'St 1.3.4'!AE27+'St 1.3.5'!AE27+'St 1.3.6'!AE27+'St 1.3.7'!AE27</f>
        <v>0</v>
      </c>
      <c r="AF27" s="144">
        <f>'St 1.3.1'!AF27+'St 1.3.2'!AF27+'St 1.3.3'!AF27+'St 1.3.4'!AF27+'St 1.3.5'!AF27+'St 1.3.6'!AF27+'St 1.3.7'!AF27</f>
        <v>0</v>
      </c>
      <c r="AG27" s="144">
        <f>'St 1.3.1'!AG27+'St 1.3.2'!AG27+'St 1.3.3'!AG27+'St 1.3.4'!AG27+'St 1.3.5'!AG27+'St 1.3.6'!AG27+'St 1.3.7'!AG27</f>
        <v>0</v>
      </c>
    </row>
    <row r="28" spans="1:33">
      <c r="B28" s="6" t="s">
        <v>44</v>
      </c>
      <c r="C28" s="229"/>
      <c r="D28" s="144">
        <f>'St 1.3.1'!D28+'St 1.3.2'!D28+'St 1.3.3'!D28+'St 1.3.4'!D28+'St 1.3.5'!D28+'St 1.3.6'!D28+'St 1.3.7'!D28</f>
        <v>0</v>
      </c>
      <c r="E28" s="144">
        <f>'St 1.3.1'!E28+'St 1.3.2'!E28+'St 1.3.3'!E28+'St 1.3.4'!E28+'St 1.3.5'!E28+'St 1.3.6'!E28+'St 1.3.7'!E28</f>
        <v>0</v>
      </c>
      <c r="F28" s="144">
        <f>'St 1.3.1'!F28+'St 1.3.2'!F28+'St 1.3.3'!F28+'St 1.3.4'!F28+'St 1.3.5'!F28+'St 1.3.6'!F28+'St 1.3.7'!F28</f>
        <v>0</v>
      </c>
      <c r="G28" s="144">
        <f>'St 1.3.1'!G28+'St 1.3.2'!G28+'St 1.3.3'!G28+'St 1.3.4'!G28+'St 1.3.5'!G28+'St 1.3.6'!G28+'St 1.3.7'!G28</f>
        <v>0</v>
      </c>
      <c r="H28" s="144">
        <f>'St 1.3.1'!H28+'St 1.3.2'!H28+'St 1.3.3'!H28+'St 1.3.4'!H28+'St 1.3.5'!H28+'St 1.3.6'!H28+'St 1.3.7'!H28</f>
        <v>0</v>
      </c>
      <c r="I28" s="144">
        <f>'St 1.3.1'!I28+'St 1.3.2'!I28+'St 1.3.3'!I28+'St 1.3.4'!I28+'St 1.3.5'!I28+'St 1.3.6'!I28+'St 1.3.7'!I28</f>
        <v>0</v>
      </c>
      <c r="J28" s="144">
        <f>'St 1.3.1'!J28+'St 1.3.2'!J28+'St 1.3.3'!J28+'St 1.3.4'!J28+'St 1.3.5'!J28+'St 1.3.6'!J28+'St 1.3.7'!J28</f>
        <v>0</v>
      </c>
      <c r="K28" s="144">
        <f>'St 1.3.1'!K28+'St 1.3.2'!K28+'St 1.3.3'!K28+'St 1.3.4'!K28+'St 1.3.5'!K28+'St 1.3.6'!K28+'St 1.3.7'!K28</f>
        <v>0</v>
      </c>
      <c r="L28" s="144">
        <f>'St 1.3.1'!L28+'St 1.3.2'!L28+'St 1.3.3'!L28+'St 1.3.4'!L28+'St 1.3.5'!L28+'St 1.3.6'!L28+'St 1.3.7'!L28</f>
        <v>0</v>
      </c>
      <c r="M28" s="144">
        <f>'St 1.3.1'!M28+'St 1.3.2'!M28+'St 1.3.3'!M28+'St 1.3.4'!M28+'St 1.3.5'!M28+'St 1.3.6'!M28+'St 1.3.7'!M28</f>
        <v>0</v>
      </c>
      <c r="N28" s="143"/>
      <c r="O28" s="144">
        <f>'St 1.3.1'!O28+'St 1.3.2'!O28+'St 1.3.3'!O28+'St 1.3.4'!O28+'St 1.3.5'!O28+'St 1.3.6'!O28+'St 1.3.7'!O28</f>
        <v>0</v>
      </c>
      <c r="P28" s="144">
        <f>'St 1.3.1'!P28+'St 1.3.2'!P28+'St 1.3.3'!P28+'St 1.3.4'!P28+'St 1.3.5'!P28+'St 1.3.6'!P28+'St 1.3.7'!P28</f>
        <v>0</v>
      </c>
      <c r="Q28" s="144">
        <f>'St 1.3.1'!Q28+'St 1.3.2'!Q28+'St 1.3.3'!Q28+'St 1.3.4'!Q28+'St 1.3.5'!Q28+'St 1.3.6'!Q28+'St 1.3.7'!Q28</f>
        <v>0</v>
      </c>
      <c r="R28" s="144">
        <f>'St 1.3.1'!R28+'St 1.3.2'!R28+'St 1.3.3'!R28+'St 1.3.4'!R28+'St 1.3.5'!R28+'St 1.3.6'!R28+'St 1.3.7'!R28</f>
        <v>568.41581284289293</v>
      </c>
      <c r="S28" s="144">
        <f>'St 1.3.1'!S28+'St 1.3.2'!S28+'St 1.3.3'!S28+'St 1.3.4'!S28+'St 1.3.5'!S28+'St 1.3.6'!S28+'St 1.3.7'!S28</f>
        <v>-568.41581284289293</v>
      </c>
      <c r="T28" s="144">
        <f>'St 1.3.1'!T28+'St 1.3.2'!T28+'St 1.3.3'!T28+'St 1.3.4'!T28+'St 1.3.5'!T28+'St 1.3.6'!T28+'St 1.3.7'!T28</f>
        <v>1020.6850241913237</v>
      </c>
      <c r="U28" s="144">
        <f>'St 1.3.1'!U28+'St 1.3.2'!U28+'St 1.3.3'!U28+'St 1.3.4'!U28+'St 1.3.5'!U28+'St 1.3.6'!U28+'St 1.3.7'!U28</f>
        <v>402.37204484211998</v>
      </c>
      <c r="V28" s="144">
        <f>'St 1.3.1'!V28+'St 1.3.2'!V28+'St 1.3.3'!V28+'St 1.3.4'!V28+'St 1.3.5'!V28+'St 1.3.6'!V28+'St 1.3.7'!V28</f>
        <v>-667.8342086653538</v>
      </c>
      <c r="W28" s="144">
        <f>'St 1.3.1'!W28+'St 1.3.2'!W28+'St 1.3.3'!W28+'St 1.3.4'!W28+'St 1.3.5'!W28+'St 1.3.6'!W28+'St 1.3.7'!W28</f>
        <v>43.474409158131436</v>
      </c>
      <c r="X28" s="145"/>
      <c r="Y28" s="144">
        <f>'St 1.3.1'!Y28+'St 1.3.2'!Y28+'St 1.3.3'!Y28+'St 1.3.4'!Y28+'St 1.3.5'!Y28+'St 1.3.6'!Y28+'St 1.3.7'!Y28</f>
        <v>0</v>
      </c>
      <c r="Z28" s="144">
        <f>'St 1.3.1'!Z28+'St 1.3.2'!Z28+'St 1.3.3'!Z28+'St 1.3.4'!Z28+'St 1.3.5'!Z28+'St 1.3.6'!Z28+'St 1.3.7'!Z28</f>
        <v>0</v>
      </c>
      <c r="AA28" s="144">
        <f>'St 1.3.1'!AA28+'St 1.3.2'!AA28+'St 1.3.3'!AA28+'St 1.3.4'!AA28+'St 1.3.5'!AA28+'St 1.3.6'!AA28+'St 1.3.7'!AA28</f>
        <v>0</v>
      </c>
      <c r="AB28" s="144">
        <f>'St 1.3.1'!AB28+'St 1.3.2'!AB28+'St 1.3.3'!AB28+'St 1.3.4'!AB28+'St 1.3.5'!AB28+'St 1.3.6'!AB28+'St 1.3.7'!AB28</f>
        <v>0</v>
      </c>
      <c r="AC28" s="144">
        <f>'St 1.3.1'!AC28+'St 1.3.2'!AC28+'St 1.3.3'!AC28+'St 1.3.4'!AC28+'St 1.3.5'!AC28+'St 1.3.6'!AC28+'St 1.3.7'!AC28</f>
        <v>0</v>
      </c>
      <c r="AD28" s="144">
        <f>'St 1.3.1'!AD28+'St 1.3.2'!AD28+'St 1.3.3'!AD28+'St 1.3.4'!AD28+'St 1.3.5'!AD28+'St 1.3.6'!AD28+'St 1.3.7'!AD28</f>
        <v>0</v>
      </c>
      <c r="AE28" s="144">
        <f>'St 1.3.1'!AE28+'St 1.3.2'!AE28+'St 1.3.3'!AE28+'St 1.3.4'!AE28+'St 1.3.5'!AE28+'St 1.3.6'!AE28+'St 1.3.7'!AE28</f>
        <v>0</v>
      </c>
      <c r="AF28" s="144">
        <f>'St 1.3.1'!AF28+'St 1.3.2'!AF28+'St 1.3.3'!AF28+'St 1.3.4'!AF28+'St 1.3.5'!AF28+'St 1.3.6'!AF28+'St 1.3.7'!AF28</f>
        <v>0</v>
      </c>
      <c r="AG28" s="144">
        <f>'St 1.3.1'!AG28+'St 1.3.2'!AG28+'St 1.3.3'!AG28+'St 1.3.4'!AG28+'St 1.3.5'!AG28+'St 1.3.6'!AG28+'St 1.3.7'!AG28</f>
        <v>0</v>
      </c>
    </row>
    <row r="29" spans="1:33">
      <c r="B29" s="7" t="s">
        <v>45</v>
      </c>
      <c r="C29" s="229"/>
      <c r="D29" s="144">
        <f>'St 1.3.1'!D29+'St 1.3.2'!D29+'St 1.3.3'!D29+'St 1.3.4'!D29+'St 1.3.5'!D29+'St 1.3.6'!D29+'St 1.3.7'!D29</f>
        <v>0</v>
      </c>
      <c r="E29" s="144">
        <f>'St 1.3.1'!E29+'St 1.3.2'!E29+'St 1.3.3'!E29+'St 1.3.4'!E29+'St 1.3.5'!E29+'St 1.3.6'!E29+'St 1.3.7'!E29</f>
        <v>0</v>
      </c>
      <c r="F29" s="144">
        <f>'St 1.3.1'!F29+'St 1.3.2'!F29+'St 1.3.3'!F29+'St 1.3.4'!F29+'St 1.3.5'!F29+'St 1.3.6'!F29+'St 1.3.7'!F29</f>
        <v>0</v>
      </c>
      <c r="G29" s="144">
        <f>'St 1.3.1'!G29+'St 1.3.2'!G29+'St 1.3.3'!G29+'St 1.3.4'!G29+'St 1.3.5'!G29+'St 1.3.6'!G29+'St 1.3.7'!G29</f>
        <v>0</v>
      </c>
      <c r="H29" s="144">
        <f>'St 1.3.1'!H29+'St 1.3.2'!H29+'St 1.3.3'!H29+'St 1.3.4'!H29+'St 1.3.5'!H29+'St 1.3.6'!H29+'St 1.3.7'!H29</f>
        <v>0</v>
      </c>
      <c r="I29" s="144">
        <f>'St 1.3.1'!I29+'St 1.3.2'!I29+'St 1.3.3'!I29+'St 1.3.4'!I29+'St 1.3.5'!I29+'St 1.3.6'!I29+'St 1.3.7'!I29</f>
        <v>0</v>
      </c>
      <c r="J29" s="144">
        <f>'St 1.3.1'!J29+'St 1.3.2'!J29+'St 1.3.3'!J29+'St 1.3.4'!J29+'St 1.3.5'!J29+'St 1.3.6'!J29+'St 1.3.7'!J29</f>
        <v>0</v>
      </c>
      <c r="K29" s="144">
        <f>'St 1.3.1'!K29+'St 1.3.2'!K29+'St 1.3.3'!K29+'St 1.3.4'!K29+'St 1.3.5'!K29+'St 1.3.6'!K29+'St 1.3.7'!K29</f>
        <v>0</v>
      </c>
      <c r="L29" s="144">
        <f>'St 1.3.1'!L29+'St 1.3.2'!L29+'St 1.3.3'!L29+'St 1.3.4'!L29+'St 1.3.5'!L29+'St 1.3.6'!L29+'St 1.3.7'!L29</f>
        <v>0</v>
      </c>
      <c r="M29" s="144">
        <f>'St 1.3.1'!M29+'St 1.3.2'!M29+'St 1.3.3'!M29+'St 1.3.4'!M29+'St 1.3.5'!M29+'St 1.3.6'!M29+'St 1.3.7'!M29</f>
        <v>0</v>
      </c>
      <c r="N29" s="143"/>
      <c r="O29" s="144">
        <f>'St 1.3.1'!O29+'St 1.3.2'!O29+'St 1.3.3'!O29+'St 1.3.4'!O29+'St 1.3.5'!O29+'St 1.3.6'!O29+'St 1.3.7'!O29</f>
        <v>0</v>
      </c>
      <c r="P29" s="144">
        <f>'St 1.3.1'!P29+'St 1.3.2'!P29+'St 1.3.3'!P29+'St 1.3.4'!P29+'St 1.3.5'!P29+'St 1.3.6'!P29+'St 1.3.7'!P29</f>
        <v>0</v>
      </c>
      <c r="Q29" s="144">
        <f>'St 1.3.1'!Q29+'St 1.3.2'!Q29+'St 1.3.3'!Q29+'St 1.3.4'!Q29+'St 1.3.5'!Q29+'St 1.3.6'!Q29+'St 1.3.7'!Q29</f>
        <v>0</v>
      </c>
      <c r="R29" s="144">
        <f>'St 1.3.1'!R29+'St 1.3.2'!R29+'St 1.3.3'!R29+'St 1.3.4'!R29+'St 1.3.5'!R29+'St 1.3.6'!R29+'St 1.3.7'!R29</f>
        <v>383.58684626465731</v>
      </c>
      <c r="S29" s="144">
        <f>'St 1.3.1'!S29+'St 1.3.2'!S29+'St 1.3.3'!S29+'St 1.3.4'!S29+'St 1.3.5'!S29+'St 1.3.6'!S29+'St 1.3.7'!S29</f>
        <v>-383.58684626465731</v>
      </c>
      <c r="T29" s="144">
        <f>'St 1.3.1'!T29+'St 1.3.2'!T29+'St 1.3.3'!T29+'St 1.3.4'!T29+'St 1.3.5'!T29+'St 1.3.6'!T29+'St 1.3.7'!T29</f>
        <v>676.00808994469219</v>
      </c>
      <c r="U29" s="144">
        <f>'St 1.3.1'!U29+'St 1.3.2'!U29+'St 1.3.3'!U29+'St 1.3.4'!U29+'St 1.3.5'!U29+'St 1.3.6'!U29+'St 1.3.7'!U29</f>
        <v>295.42889544485104</v>
      </c>
      <c r="V29" s="144">
        <f>'St 1.3.1'!V29+'St 1.3.2'!V29+'St 1.3.3'!V29+'St 1.3.4'!V29+'St 1.3.5'!V29+'St 1.3.6'!V29+'St 1.3.7'!V29</f>
        <v>-490.46430809243839</v>
      </c>
      <c r="W29" s="144">
        <f>'St 1.3.1'!W29+'St 1.3.2'!W29+'St 1.3.3'!W29+'St 1.3.4'!W29+'St 1.3.5'!W29+'St 1.3.6'!W29+'St 1.3.7'!W29</f>
        <v>27.68719548095353</v>
      </c>
      <c r="X29" s="145"/>
      <c r="Y29" s="144">
        <f>'St 1.3.1'!Y29+'St 1.3.2'!Y29+'St 1.3.3'!Y29+'St 1.3.4'!Y29+'St 1.3.5'!Y29+'St 1.3.6'!Y29+'St 1.3.7'!Y29</f>
        <v>0</v>
      </c>
      <c r="Z29" s="144">
        <f>'St 1.3.1'!Z29+'St 1.3.2'!Z29+'St 1.3.3'!Z29+'St 1.3.4'!Z29+'St 1.3.5'!Z29+'St 1.3.6'!Z29+'St 1.3.7'!Z29</f>
        <v>0</v>
      </c>
      <c r="AA29" s="144">
        <f>'St 1.3.1'!AA29+'St 1.3.2'!AA29+'St 1.3.3'!AA29+'St 1.3.4'!AA29+'St 1.3.5'!AA29+'St 1.3.6'!AA29+'St 1.3.7'!AA29</f>
        <v>0</v>
      </c>
      <c r="AB29" s="144">
        <f>'St 1.3.1'!AB29+'St 1.3.2'!AB29+'St 1.3.3'!AB29+'St 1.3.4'!AB29+'St 1.3.5'!AB29+'St 1.3.6'!AB29+'St 1.3.7'!AB29</f>
        <v>0</v>
      </c>
      <c r="AC29" s="144">
        <f>'St 1.3.1'!AC29+'St 1.3.2'!AC29+'St 1.3.3'!AC29+'St 1.3.4'!AC29+'St 1.3.5'!AC29+'St 1.3.6'!AC29+'St 1.3.7'!AC29</f>
        <v>0</v>
      </c>
      <c r="AD29" s="144">
        <f>'St 1.3.1'!AD29+'St 1.3.2'!AD29+'St 1.3.3'!AD29+'St 1.3.4'!AD29+'St 1.3.5'!AD29+'St 1.3.6'!AD29+'St 1.3.7'!AD29</f>
        <v>0</v>
      </c>
      <c r="AE29" s="144">
        <f>'St 1.3.1'!AE29+'St 1.3.2'!AE29+'St 1.3.3'!AE29+'St 1.3.4'!AE29+'St 1.3.5'!AE29+'St 1.3.6'!AE29+'St 1.3.7'!AE29</f>
        <v>0</v>
      </c>
      <c r="AF29" s="144">
        <f>'St 1.3.1'!AF29+'St 1.3.2'!AF29+'St 1.3.3'!AF29+'St 1.3.4'!AF29+'St 1.3.5'!AF29+'St 1.3.6'!AF29+'St 1.3.7'!AF29</f>
        <v>0</v>
      </c>
      <c r="AG29" s="144">
        <f>'St 1.3.1'!AG29+'St 1.3.2'!AG29+'St 1.3.3'!AG29+'St 1.3.4'!AG29+'St 1.3.5'!AG29+'St 1.3.6'!AG29+'St 1.3.7'!AG29</f>
        <v>0</v>
      </c>
    </row>
    <row r="30" spans="1:33">
      <c r="B30" s="7" t="s">
        <v>46</v>
      </c>
      <c r="C30" s="229"/>
      <c r="D30" s="144">
        <f>'St 1.3.1'!D30+'St 1.3.2'!D30+'St 1.3.3'!D30+'St 1.3.4'!D30+'St 1.3.5'!D30+'St 1.3.6'!D30+'St 1.3.7'!D30</f>
        <v>0</v>
      </c>
      <c r="E30" s="144">
        <f>'St 1.3.1'!E30+'St 1.3.2'!E30+'St 1.3.3'!E30+'St 1.3.4'!E30+'St 1.3.5'!E30+'St 1.3.6'!E30+'St 1.3.7'!E30</f>
        <v>0</v>
      </c>
      <c r="F30" s="144">
        <f>'St 1.3.1'!F30+'St 1.3.2'!F30+'St 1.3.3'!F30+'St 1.3.4'!F30+'St 1.3.5'!F30+'St 1.3.6'!F30+'St 1.3.7'!F30</f>
        <v>0</v>
      </c>
      <c r="G30" s="144">
        <f>'St 1.3.1'!G30+'St 1.3.2'!G30+'St 1.3.3'!G30+'St 1.3.4'!G30+'St 1.3.5'!G30+'St 1.3.6'!G30+'St 1.3.7'!G30</f>
        <v>0</v>
      </c>
      <c r="H30" s="144">
        <f>'St 1.3.1'!H30+'St 1.3.2'!H30+'St 1.3.3'!H30+'St 1.3.4'!H30+'St 1.3.5'!H30+'St 1.3.6'!H30+'St 1.3.7'!H30</f>
        <v>0</v>
      </c>
      <c r="I30" s="144">
        <f>'St 1.3.1'!I30+'St 1.3.2'!I30+'St 1.3.3'!I30+'St 1.3.4'!I30+'St 1.3.5'!I30+'St 1.3.6'!I30+'St 1.3.7'!I30</f>
        <v>0</v>
      </c>
      <c r="J30" s="144">
        <f>'St 1.3.1'!J30+'St 1.3.2'!J30+'St 1.3.3'!J30+'St 1.3.4'!J30+'St 1.3.5'!J30+'St 1.3.6'!J30+'St 1.3.7'!J30</f>
        <v>0</v>
      </c>
      <c r="K30" s="144">
        <f>'St 1.3.1'!K30+'St 1.3.2'!K30+'St 1.3.3'!K30+'St 1.3.4'!K30+'St 1.3.5'!K30+'St 1.3.6'!K30+'St 1.3.7'!K30</f>
        <v>0</v>
      </c>
      <c r="L30" s="144">
        <f>'St 1.3.1'!L30+'St 1.3.2'!L30+'St 1.3.3'!L30+'St 1.3.4'!L30+'St 1.3.5'!L30+'St 1.3.6'!L30+'St 1.3.7'!L30</f>
        <v>0</v>
      </c>
      <c r="M30" s="144">
        <f>'St 1.3.1'!M30+'St 1.3.2'!M30+'St 1.3.3'!M30+'St 1.3.4'!M30+'St 1.3.5'!M30+'St 1.3.6'!M30+'St 1.3.7'!M30</f>
        <v>0</v>
      </c>
      <c r="N30" s="143"/>
      <c r="O30" s="144">
        <f>'St 1.3.1'!O30+'St 1.3.2'!O30+'St 1.3.3'!O30+'St 1.3.4'!O30+'St 1.3.5'!O30+'St 1.3.6'!O30+'St 1.3.7'!O30</f>
        <v>0</v>
      </c>
      <c r="P30" s="144">
        <f>'St 1.3.1'!P30+'St 1.3.2'!P30+'St 1.3.3'!P30+'St 1.3.4'!P30+'St 1.3.5'!P30+'St 1.3.6'!P30+'St 1.3.7'!P30</f>
        <v>0</v>
      </c>
      <c r="Q30" s="144">
        <f>'St 1.3.1'!Q30+'St 1.3.2'!Q30+'St 1.3.3'!Q30+'St 1.3.4'!Q30+'St 1.3.5'!Q30+'St 1.3.6'!Q30+'St 1.3.7'!Q30</f>
        <v>0</v>
      </c>
      <c r="R30" s="144">
        <f>'St 1.3.1'!R30+'St 1.3.2'!R30+'St 1.3.3'!R30+'St 1.3.4'!R30+'St 1.3.5'!R30+'St 1.3.6'!R30+'St 1.3.7'!R30</f>
        <v>184.82896657823559</v>
      </c>
      <c r="S30" s="144">
        <f>'St 1.3.1'!S30+'St 1.3.2'!S30+'St 1.3.3'!S30+'St 1.3.4'!S30+'St 1.3.5'!S30+'St 1.3.6'!S30+'St 1.3.7'!S30</f>
        <v>-184.82896657823559</v>
      </c>
      <c r="T30" s="144">
        <f>'St 1.3.1'!T30+'St 1.3.2'!T30+'St 1.3.3'!T30+'St 1.3.4'!T30+'St 1.3.5'!T30+'St 1.3.6'!T30+'St 1.3.7'!T30</f>
        <v>344.6769342466315</v>
      </c>
      <c r="U30" s="144">
        <f>'St 1.3.1'!U30+'St 1.3.2'!U30+'St 1.3.3'!U30+'St 1.3.4'!U30+'St 1.3.5'!U30+'St 1.3.6'!U30+'St 1.3.7'!U30</f>
        <v>106.94314939726897</v>
      </c>
      <c r="V30" s="144">
        <f>'St 1.3.1'!V30+'St 1.3.2'!V30+'St 1.3.3'!V30+'St 1.3.4'!V30+'St 1.3.5'!V30+'St 1.3.6'!V30+'St 1.3.7'!V30</f>
        <v>-177.36990057291533</v>
      </c>
      <c r="W30" s="144">
        <f>'St 1.3.1'!W30+'St 1.3.2'!W30+'St 1.3.3'!W30+'St 1.3.4'!W30+'St 1.3.5'!W30+'St 1.3.6'!W30+'St 1.3.7'!W30</f>
        <v>15.787213677177769</v>
      </c>
      <c r="X30" s="145"/>
      <c r="Y30" s="144">
        <f>'St 1.3.1'!Y30+'St 1.3.2'!Y30+'St 1.3.3'!Y30+'St 1.3.4'!Y30+'St 1.3.5'!Y30+'St 1.3.6'!Y30+'St 1.3.7'!Y30</f>
        <v>0</v>
      </c>
      <c r="Z30" s="144">
        <f>'St 1.3.1'!Z30+'St 1.3.2'!Z30+'St 1.3.3'!Z30+'St 1.3.4'!Z30+'St 1.3.5'!Z30+'St 1.3.6'!Z30+'St 1.3.7'!Z30</f>
        <v>0</v>
      </c>
      <c r="AA30" s="144">
        <f>'St 1.3.1'!AA30+'St 1.3.2'!AA30+'St 1.3.3'!AA30+'St 1.3.4'!AA30+'St 1.3.5'!AA30+'St 1.3.6'!AA30+'St 1.3.7'!AA30</f>
        <v>0</v>
      </c>
      <c r="AB30" s="144">
        <f>'St 1.3.1'!AB30+'St 1.3.2'!AB30+'St 1.3.3'!AB30+'St 1.3.4'!AB30+'St 1.3.5'!AB30+'St 1.3.6'!AB30+'St 1.3.7'!AB30</f>
        <v>0</v>
      </c>
      <c r="AC30" s="144">
        <f>'St 1.3.1'!AC30+'St 1.3.2'!AC30+'St 1.3.3'!AC30+'St 1.3.4'!AC30+'St 1.3.5'!AC30+'St 1.3.6'!AC30+'St 1.3.7'!AC30</f>
        <v>0</v>
      </c>
      <c r="AD30" s="144">
        <f>'St 1.3.1'!AD30+'St 1.3.2'!AD30+'St 1.3.3'!AD30+'St 1.3.4'!AD30+'St 1.3.5'!AD30+'St 1.3.6'!AD30+'St 1.3.7'!AD30</f>
        <v>0</v>
      </c>
      <c r="AE30" s="144">
        <f>'St 1.3.1'!AE30+'St 1.3.2'!AE30+'St 1.3.3'!AE30+'St 1.3.4'!AE30+'St 1.3.5'!AE30+'St 1.3.6'!AE30+'St 1.3.7'!AE30</f>
        <v>0</v>
      </c>
      <c r="AF30" s="144">
        <f>'St 1.3.1'!AF30+'St 1.3.2'!AF30+'St 1.3.3'!AF30+'St 1.3.4'!AF30+'St 1.3.5'!AF30+'St 1.3.6'!AF30+'St 1.3.7'!AF30</f>
        <v>0</v>
      </c>
      <c r="AG30" s="144">
        <f>'St 1.3.1'!AG30+'St 1.3.2'!AG30+'St 1.3.3'!AG30+'St 1.3.4'!AG30+'St 1.3.5'!AG30+'St 1.3.6'!AG30+'St 1.3.7'!AG30</f>
        <v>0</v>
      </c>
    </row>
    <row r="31" spans="1:33">
      <c r="B31" s="6" t="s">
        <v>317</v>
      </c>
      <c r="C31" s="229"/>
      <c r="D31" s="144">
        <f>'St 1.3.1'!D31+'St 1.3.2'!D31+'St 1.3.3'!D31+'St 1.3.4'!D31+'St 1.3.5'!D31+'St 1.3.6'!D31+'St 1.3.7'!D31</f>
        <v>291</v>
      </c>
      <c r="E31" s="144">
        <f>'St 1.3.1'!E31+'St 1.3.2'!E31+'St 1.3.3'!E31+'St 1.3.4'!E31+'St 1.3.5'!E31+'St 1.3.6'!E31+'St 1.3.7'!E31</f>
        <v>302</v>
      </c>
      <c r="F31" s="144">
        <f>'St 1.3.1'!F31+'St 1.3.2'!F31+'St 1.3.3'!F31+'St 1.3.4'!F31+'St 1.3.5'!F31+'St 1.3.6'!F31+'St 1.3.7'!F31</f>
        <v>333</v>
      </c>
      <c r="G31" s="144">
        <f>'St 1.3.1'!G31+'St 1.3.2'!G31+'St 1.3.3'!G31+'St 1.3.4'!G31+'St 1.3.5'!G31+'St 1.3.6'!G31+'St 1.3.7'!G31</f>
        <v>301</v>
      </c>
      <c r="H31" s="144">
        <f>'St 1.3.1'!H31+'St 1.3.2'!H31+'St 1.3.3'!H31+'St 1.3.4'!H31+'St 1.3.5'!H31+'St 1.3.6'!H31+'St 1.3.7'!H31</f>
        <v>266</v>
      </c>
      <c r="I31" s="144">
        <f>'St 1.3.1'!I31+'St 1.3.2'!I31+'St 1.3.3'!I31+'St 1.3.4'!I31+'St 1.3.5'!I31+'St 1.3.6'!I31+'St 1.3.7'!I31</f>
        <v>476.19736975000001</v>
      </c>
      <c r="J31" s="144">
        <f>'St 1.3.1'!J31+'St 1.3.2'!J31+'St 1.3.3'!J31+'St 1.3.4'!J31+'St 1.3.5'!J31+'St 1.3.6'!J31+'St 1.3.7'!J31</f>
        <v>164</v>
      </c>
      <c r="K31" s="144">
        <f>'St 1.3.1'!K31+'St 1.3.2'!K31+'St 1.3.3'!K31+'St 1.3.4'!K31+'St 1.3.5'!K31+'St 1.3.6'!K31+'St 1.3.7'!K31</f>
        <v>83</v>
      </c>
      <c r="L31" s="144">
        <f>'St 1.3.1'!L31+'St 1.3.2'!L31+'St 1.3.3'!L31+'St 1.3.4'!L31+'St 1.3.5'!L31+'St 1.3.6'!L31+'St 1.3.7'!L31</f>
        <v>61</v>
      </c>
      <c r="M31" s="144">
        <f>'St 1.3.1'!M31+'St 1.3.2'!M31+'St 1.3.3'!M31+'St 1.3.4'!M31+'St 1.3.5'!M31+'St 1.3.6'!M31+'St 1.3.7'!M31</f>
        <v>64</v>
      </c>
      <c r="N31" s="143"/>
      <c r="O31" s="144">
        <f>'St 1.3.1'!O31+'St 1.3.2'!O31+'St 1.3.3'!O31+'St 1.3.4'!O31+'St 1.3.5'!O31+'St 1.3.6'!O31+'St 1.3.7'!O31</f>
        <v>-6.1473636914763041</v>
      </c>
      <c r="P31" s="144">
        <f>'St 1.3.1'!P31+'St 1.3.2'!P31+'St 1.3.3'!P31+'St 1.3.4'!P31+'St 1.3.5'!P31+'St 1.3.6'!P31+'St 1.3.7'!P31</f>
        <v>19.11366148231366</v>
      </c>
      <c r="Q31" s="144">
        <f>'St 1.3.1'!Q31+'St 1.3.2'!Q31+'St 1.3.3'!Q31+'St 1.3.4'!Q31+'St 1.3.5'!Q31+'St 1.3.6'!Q31+'St 1.3.7'!Q31</f>
        <v>598.86746908841531</v>
      </c>
      <c r="R31" s="144">
        <f>'St 1.3.1'!R31+'St 1.3.2'!R31+'St 1.3.3'!R31+'St 1.3.4'!R31+'St 1.3.5'!R31+'St 1.3.6'!R31+'St 1.3.7'!R31</f>
        <v>7832.2265700076568</v>
      </c>
      <c r="S31" s="144">
        <f>'St 1.3.1'!S31+'St 1.3.2'!S31+'St 1.3.3'!S31+'St 1.3.4'!S31+'St 1.3.5'!S31+'St 1.3.6'!S31+'St 1.3.7'!S31</f>
        <v>-9113.162855439652</v>
      </c>
      <c r="T31" s="144">
        <f>'St 1.3.1'!T31+'St 1.3.2'!T31+'St 1.3.3'!T31+'St 1.3.4'!T31+'St 1.3.5'!T31+'St 1.3.6'!T31+'St 1.3.7'!T31</f>
        <v>22706.70599324556</v>
      </c>
      <c r="U31" s="144">
        <f>'St 1.3.1'!U31+'St 1.3.2'!U31+'St 1.3.3'!U31+'St 1.3.4'!U31+'St 1.3.5'!U31+'St 1.3.6'!U31+'St 1.3.7'!U31</f>
        <v>-5310.7430540915429</v>
      </c>
      <c r="V31" s="144">
        <f>'St 1.3.1'!V31+'St 1.3.2'!V31+'St 1.3.3'!V31+'St 1.3.4'!V31+'St 1.3.5'!V31+'St 1.3.6'!V31+'St 1.3.7'!V31</f>
        <v>9130.7315961644781</v>
      </c>
      <c r="W31" s="144">
        <f>'St 1.3.1'!W31+'St 1.3.2'!W31+'St 1.3.3'!W31+'St 1.3.4'!W31+'St 1.3.5'!W31+'St 1.3.6'!W31+'St 1.3.7'!W31</f>
        <v>1531.2042778631508</v>
      </c>
      <c r="X31" s="145"/>
      <c r="Y31" s="144">
        <f>'St 1.3.1'!Y31+'St 1.3.2'!Y31+'St 1.3.3'!Y31+'St 1.3.4'!Y31+'St 1.3.5'!Y31+'St 1.3.6'!Y31+'St 1.3.7'!Y31</f>
        <v>0</v>
      </c>
      <c r="Z31" s="144">
        <f>'St 1.3.1'!Z31+'St 1.3.2'!Z31+'St 1.3.3'!Z31+'St 1.3.4'!Z31+'St 1.3.5'!Z31+'St 1.3.6'!Z31+'St 1.3.7'!Z31</f>
        <v>0</v>
      </c>
      <c r="AA31" s="144">
        <f>'St 1.3.1'!AA31+'St 1.3.2'!AA31+'St 1.3.3'!AA31+'St 1.3.4'!AA31+'St 1.3.5'!AA31+'St 1.3.6'!AA31+'St 1.3.7'!AA31</f>
        <v>0</v>
      </c>
      <c r="AB31" s="144">
        <f>'St 1.3.1'!AB31+'St 1.3.2'!AB31+'St 1.3.3'!AB31+'St 1.3.4'!AB31+'St 1.3.5'!AB31+'St 1.3.6'!AB31+'St 1.3.7'!AB31</f>
        <v>0</v>
      </c>
      <c r="AC31" s="144">
        <f>'St 1.3.1'!AC31+'St 1.3.2'!AC31+'St 1.3.3'!AC31+'St 1.3.4'!AC31+'St 1.3.5'!AC31+'St 1.3.6'!AC31+'St 1.3.7'!AC31</f>
        <v>0</v>
      </c>
      <c r="AD31" s="144">
        <f>'St 1.3.1'!AD31+'St 1.3.2'!AD31+'St 1.3.3'!AD31+'St 1.3.4'!AD31+'St 1.3.5'!AD31+'St 1.3.6'!AD31+'St 1.3.7'!AD31</f>
        <v>0</v>
      </c>
      <c r="AE31" s="144">
        <f>'St 1.3.1'!AE31+'St 1.3.2'!AE31+'St 1.3.3'!AE31+'St 1.3.4'!AE31+'St 1.3.5'!AE31+'St 1.3.6'!AE31+'St 1.3.7'!AE31</f>
        <v>0</v>
      </c>
      <c r="AF31" s="144">
        <f>'St 1.3.1'!AF31+'St 1.3.2'!AF31+'St 1.3.3'!AF31+'St 1.3.4'!AF31+'St 1.3.5'!AF31+'St 1.3.6'!AF31+'St 1.3.7'!AF31</f>
        <v>0</v>
      </c>
      <c r="AG31" s="144">
        <f>'St 1.3.1'!AG31+'St 1.3.2'!AG31+'St 1.3.3'!AG31+'St 1.3.4'!AG31+'St 1.3.5'!AG31+'St 1.3.6'!AG31+'St 1.3.7'!AG31</f>
        <v>0</v>
      </c>
    </row>
    <row r="32" spans="1:33">
      <c r="B32" s="6" t="s">
        <v>108</v>
      </c>
      <c r="C32" s="229"/>
      <c r="D32" s="144">
        <f>'St 1.3.1'!D32+'St 1.3.2'!D32+'St 1.3.3'!D32+'St 1.3.4'!D32+'St 1.3.5'!D32+'St 1.3.6'!D32+'St 1.3.7'!D32</f>
        <v>1264.8920869000001</v>
      </c>
      <c r="E32" s="144">
        <f>'St 1.3.1'!E32+'St 1.3.2'!E32+'St 1.3.3'!E32+'St 1.3.4'!E32+'St 1.3.5'!E32+'St 1.3.6'!E32+'St 1.3.7'!E32</f>
        <v>1302.43099525</v>
      </c>
      <c r="F32" s="144">
        <f>'St 1.3.1'!F32+'St 1.3.2'!F32+'St 1.3.3'!F32+'St 1.3.4'!F32+'St 1.3.5'!F32+'St 1.3.6'!F32+'St 1.3.7'!F32</f>
        <v>464.13187095000001</v>
      </c>
      <c r="G32" s="144">
        <f>'St 1.3.1'!G32+'St 1.3.2'!G32+'St 1.3.3'!G32+'St 1.3.4'!G32+'St 1.3.5'!G32+'St 1.3.6'!G32+'St 1.3.7'!G32</f>
        <v>578.84589970000002</v>
      </c>
      <c r="H32" s="144">
        <f>'St 1.3.1'!H32+'St 1.3.2'!H32+'St 1.3.3'!H32+'St 1.3.4'!H32+'St 1.3.5'!H32+'St 1.3.6'!H32+'St 1.3.7'!H32</f>
        <v>412.56139525000003</v>
      </c>
      <c r="I32" s="144">
        <f>'St 1.3.1'!I32+'St 1.3.2'!I32+'St 1.3.3'!I32+'St 1.3.4'!I32+'St 1.3.5'!I32+'St 1.3.6'!I32+'St 1.3.7'!I32</f>
        <v>1024.1871311</v>
      </c>
      <c r="J32" s="144">
        <f>'St 1.3.1'!J32+'St 1.3.2'!J32+'St 1.3.3'!J32+'St 1.3.4'!J32+'St 1.3.5'!J32+'St 1.3.6'!J32+'St 1.3.7'!J32</f>
        <v>2687.3057099500002</v>
      </c>
      <c r="K32" s="144">
        <f>'St 1.3.1'!K32+'St 1.3.2'!K32+'St 1.3.3'!K32+'St 1.3.4'!K32+'St 1.3.5'!K32+'St 1.3.6'!K32+'St 1.3.7'!K32</f>
        <v>3243.0024836500002</v>
      </c>
      <c r="L32" s="144">
        <f>'St 1.3.1'!L32+'St 1.3.2'!L32+'St 1.3.3'!L32+'St 1.3.4'!L32+'St 1.3.5'!L32+'St 1.3.6'!L32+'St 1.3.7'!L32</f>
        <v>1588.7669615499999</v>
      </c>
      <c r="M32" s="144">
        <f>'St 1.3.1'!M32+'St 1.3.2'!M32+'St 1.3.3'!M32+'St 1.3.4'!M32+'St 1.3.5'!M32+'St 1.3.6'!M32+'St 1.3.7'!M32</f>
        <v>2502.3248042499999</v>
      </c>
      <c r="N32" s="143"/>
      <c r="O32" s="144">
        <f>'St 1.3.1'!O32+'St 1.3.2'!O32+'St 1.3.3'!O32+'St 1.3.4'!O32+'St 1.3.5'!O32+'St 1.3.6'!O32+'St 1.3.7'!O32</f>
        <v>1079.9049789662376</v>
      </c>
      <c r="P32" s="144">
        <f>'St 1.3.1'!P32+'St 1.3.2'!P32+'St 1.3.3'!P32+'St 1.3.4'!P32+'St 1.3.5'!P32+'St 1.3.6'!P32+'St 1.3.7'!P32</f>
        <v>1888.6254389132589</v>
      </c>
      <c r="Q32" s="144">
        <f>'St 1.3.1'!Q32+'St 1.3.2'!Q32+'St 1.3.3'!Q32+'St 1.3.4'!Q32+'St 1.3.5'!Q32+'St 1.3.6'!Q32+'St 1.3.7'!Q32</f>
        <v>-240.32074401508083</v>
      </c>
      <c r="R32" s="144">
        <f>'St 1.3.1'!R32+'St 1.3.2'!R32+'St 1.3.3'!R32+'St 1.3.4'!R32+'St 1.3.5'!R32+'St 1.3.6'!R32+'St 1.3.7'!R32</f>
        <v>1640.3693565789667</v>
      </c>
      <c r="S32" s="144">
        <f>'St 1.3.1'!S32+'St 1.3.2'!S32+'St 1.3.3'!S32+'St 1.3.4'!S32+'St 1.3.5'!S32+'St 1.3.6'!S32+'St 1.3.7'!S32</f>
        <v>1416.4703223864606</v>
      </c>
      <c r="T32" s="144">
        <f>'St 1.3.1'!T32+'St 1.3.2'!T32+'St 1.3.3'!T32+'St 1.3.4'!T32+'St 1.3.5'!T32+'St 1.3.6'!T32+'St 1.3.7'!T32</f>
        <v>6485.3131901517099</v>
      </c>
      <c r="U32" s="144">
        <f>'St 1.3.1'!U32+'St 1.3.2'!U32+'St 1.3.3'!U32+'St 1.3.4'!U32+'St 1.3.5'!U32+'St 1.3.6'!U32+'St 1.3.7'!U32</f>
        <v>-3343.4291193437475</v>
      </c>
      <c r="V32" s="144">
        <f>'St 1.3.1'!V32+'St 1.3.2'!V32+'St 1.3.3'!V32+'St 1.3.4'!V32+'St 1.3.5'!V32+'St 1.3.6'!V32+'St 1.3.7'!V32</f>
        <v>-112.70177186498813</v>
      </c>
      <c r="W32" s="144">
        <f>'St 1.3.1'!W32+'St 1.3.2'!W32+'St 1.3.3'!W32+'St 1.3.4'!W32+'St 1.3.5'!W32+'St 1.3.6'!W32+'St 1.3.7'!W32</f>
        <v>843.52835628005494</v>
      </c>
      <c r="X32" s="145"/>
      <c r="Y32" s="144">
        <f>'St 1.3.1'!Y32+'St 1.3.2'!Y32+'St 1.3.3'!Y32+'St 1.3.4'!Y32+'St 1.3.5'!Y32+'St 1.3.6'!Y32+'St 1.3.7'!Y32</f>
        <v>0</v>
      </c>
      <c r="Z32" s="144">
        <f>'St 1.3.1'!Z32+'St 1.3.2'!Z32+'St 1.3.3'!Z32+'St 1.3.4'!Z32+'St 1.3.5'!Z32+'St 1.3.6'!Z32+'St 1.3.7'!Z32</f>
        <v>0</v>
      </c>
      <c r="AA32" s="144">
        <f>'St 1.3.1'!AA32+'St 1.3.2'!AA32+'St 1.3.3'!AA32+'St 1.3.4'!AA32+'St 1.3.5'!AA32+'St 1.3.6'!AA32+'St 1.3.7'!AA32</f>
        <v>0</v>
      </c>
      <c r="AB32" s="144">
        <f>'St 1.3.1'!AB32+'St 1.3.2'!AB32+'St 1.3.3'!AB32+'St 1.3.4'!AB32+'St 1.3.5'!AB32+'St 1.3.6'!AB32+'St 1.3.7'!AB32</f>
        <v>0</v>
      </c>
      <c r="AC32" s="144">
        <f>'St 1.3.1'!AC32+'St 1.3.2'!AC32+'St 1.3.3'!AC32+'St 1.3.4'!AC32+'St 1.3.5'!AC32+'St 1.3.6'!AC32+'St 1.3.7'!AC32</f>
        <v>0</v>
      </c>
      <c r="AD32" s="144">
        <f>'St 1.3.1'!AD32+'St 1.3.2'!AD32+'St 1.3.3'!AD32+'St 1.3.4'!AD32+'St 1.3.5'!AD32+'St 1.3.6'!AD32+'St 1.3.7'!AD32</f>
        <v>0</v>
      </c>
      <c r="AE32" s="144">
        <f>'St 1.3.1'!AE32+'St 1.3.2'!AE32+'St 1.3.3'!AE32+'St 1.3.4'!AE32+'St 1.3.5'!AE32+'St 1.3.6'!AE32+'St 1.3.7'!AE32</f>
        <v>0</v>
      </c>
      <c r="AF32" s="144">
        <f>'St 1.3.1'!AF32+'St 1.3.2'!AF32+'St 1.3.3'!AF32+'St 1.3.4'!AF32+'St 1.3.5'!AF32+'St 1.3.6'!AF32+'St 1.3.7'!AF32</f>
        <v>0</v>
      </c>
      <c r="AG32" s="144">
        <f>'St 1.3.1'!AG32+'St 1.3.2'!AG32+'St 1.3.3'!AG32+'St 1.3.4'!AG32+'St 1.3.5'!AG32+'St 1.3.6'!AG32+'St 1.3.7'!AG32</f>
        <v>0</v>
      </c>
    </row>
    <row r="33" spans="1:33">
      <c r="B33" s="6" t="s">
        <v>48</v>
      </c>
      <c r="C33" s="229"/>
      <c r="D33" s="144">
        <f>'St 1.3.1'!D33+'St 1.3.2'!D33+'St 1.3.3'!D33+'St 1.3.4'!D33+'St 1.3.5'!D33+'St 1.3.6'!D33+'St 1.3.7'!D33</f>
        <v>0</v>
      </c>
      <c r="E33" s="144">
        <f>'St 1.3.1'!E33+'St 1.3.2'!E33+'St 1.3.3'!E33+'St 1.3.4'!E33+'St 1.3.5'!E33+'St 1.3.6'!E33+'St 1.3.7'!E33</f>
        <v>0</v>
      </c>
      <c r="F33" s="144">
        <f>'St 1.3.1'!F33+'St 1.3.2'!F33+'St 1.3.3'!F33+'St 1.3.4'!F33+'St 1.3.5'!F33+'St 1.3.6'!F33+'St 1.3.7'!F33</f>
        <v>0</v>
      </c>
      <c r="G33" s="144">
        <f>'St 1.3.1'!G33+'St 1.3.2'!G33+'St 1.3.3'!G33+'St 1.3.4'!G33+'St 1.3.5'!G33+'St 1.3.6'!G33+'St 1.3.7'!G33</f>
        <v>0</v>
      </c>
      <c r="H33" s="144">
        <f>'St 1.3.1'!H33+'St 1.3.2'!H33+'St 1.3.3'!H33+'St 1.3.4'!H33+'St 1.3.5'!H33+'St 1.3.6'!H33+'St 1.3.7'!H33</f>
        <v>0</v>
      </c>
      <c r="I33" s="144">
        <f>'St 1.3.1'!I33+'St 1.3.2'!I33+'St 1.3.3'!I33+'St 1.3.4'!I33+'St 1.3.5'!I33+'St 1.3.6'!I33+'St 1.3.7'!I33</f>
        <v>0</v>
      </c>
      <c r="J33" s="144">
        <f>'St 1.3.1'!J33+'St 1.3.2'!J33+'St 1.3.3'!J33+'St 1.3.4'!J33+'St 1.3.5'!J33+'St 1.3.6'!J33+'St 1.3.7'!J33</f>
        <v>0</v>
      </c>
      <c r="K33" s="144">
        <f>'St 1.3.1'!K33+'St 1.3.2'!K33+'St 1.3.3'!K33+'St 1.3.4'!K33+'St 1.3.5'!K33+'St 1.3.6'!K33+'St 1.3.7'!K33</f>
        <v>0</v>
      </c>
      <c r="L33" s="144">
        <f>'St 1.3.1'!L33+'St 1.3.2'!L33+'St 1.3.3'!L33+'St 1.3.4'!L33+'St 1.3.5'!L33+'St 1.3.6'!L33+'St 1.3.7'!L33</f>
        <v>0</v>
      </c>
      <c r="M33" s="144">
        <f>'St 1.3.1'!M33+'St 1.3.2'!M33+'St 1.3.3'!M33+'St 1.3.4'!M33+'St 1.3.5'!M33+'St 1.3.6'!M33+'St 1.3.7'!M33</f>
        <v>0</v>
      </c>
      <c r="N33" s="143"/>
      <c r="O33" s="144">
        <f>'St 1.3.1'!O33+'St 1.3.2'!O33+'St 1.3.3'!O33+'St 1.3.4'!O33+'St 1.3.5'!O33+'St 1.3.6'!O33+'St 1.3.7'!O33</f>
        <v>0</v>
      </c>
      <c r="P33" s="144">
        <f>'St 1.3.1'!P33+'St 1.3.2'!P33+'St 1.3.3'!P33+'St 1.3.4'!P33+'St 1.3.5'!P33+'St 1.3.6'!P33+'St 1.3.7'!P33</f>
        <v>0</v>
      </c>
      <c r="Q33" s="144">
        <f>'St 1.3.1'!Q33+'St 1.3.2'!Q33+'St 1.3.3'!Q33+'St 1.3.4'!Q33+'St 1.3.5'!Q33+'St 1.3.6'!Q33+'St 1.3.7'!Q33</f>
        <v>0</v>
      </c>
      <c r="R33" s="144">
        <f>'St 1.3.1'!R33+'St 1.3.2'!R33+'St 1.3.3'!R33+'St 1.3.4'!R33+'St 1.3.5'!R33+'St 1.3.6'!R33+'St 1.3.7'!R33</f>
        <v>0</v>
      </c>
      <c r="S33" s="144">
        <f>'St 1.3.1'!S33+'St 1.3.2'!S33+'St 1.3.3'!S33+'St 1.3.4'!S33+'St 1.3.5'!S33+'St 1.3.6'!S33+'St 1.3.7'!S33</f>
        <v>0</v>
      </c>
      <c r="T33" s="144">
        <f>'St 1.3.1'!T33+'St 1.3.2'!T33+'St 1.3.3'!T33+'St 1.3.4'!T33+'St 1.3.5'!T33+'St 1.3.6'!T33+'St 1.3.7'!T33</f>
        <v>0</v>
      </c>
      <c r="U33" s="144">
        <f>'St 1.3.1'!U33+'St 1.3.2'!U33+'St 1.3.3'!U33+'St 1.3.4'!U33+'St 1.3.5'!U33+'St 1.3.6'!U33+'St 1.3.7'!U33</f>
        <v>0</v>
      </c>
      <c r="V33" s="144">
        <f>'St 1.3.1'!V33+'St 1.3.2'!V33+'St 1.3.3'!V33+'St 1.3.4'!V33+'St 1.3.5'!V33+'St 1.3.6'!V33+'St 1.3.7'!V33</f>
        <v>0</v>
      </c>
      <c r="W33" s="144">
        <f>'St 1.3.1'!W33+'St 1.3.2'!W33+'St 1.3.3'!W33+'St 1.3.4'!W33+'St 1.3.5'!W33+'St 1.3.6'!W33+'St 1.3.7'!W33</f>
        <v>0</v>
      </c>
      <c r="X33" s="145"/>
      <c r="Y33" s="144">
        <f>'St 1.3.1'!Y33+'St 1.3.2'!Y33+'St 1.3.3'!Y33+'St 1.3.4'!Y33+'St 1.3.5'!Y33+'St 1.3.6'!Y33+'St 1.3.7'!Y33</f>
        <v>0</v>
      </c>
      <c r="Z33" s="144">
        <f>'St 1.3.1'!Z33+'St 1.3.2'!Z33+'St 1.3.3'!Z33+'St 1.3.4'!Z33+'St 1.3.5'!Z33+'St 1.3.6'!Z33+'St 1.3.7'!Z33</f>
        <v>0</v>
      </c>
      <c r="AA33" s="144">
        <f>'St 1.3.1'!AA33+'St 1.3.2'!AA33+'St 1.3.3'!AA33+'St 1.3.4'!AA33+'St 1.3.5'!AA33+'St 1.3.6'!AA33+'St 1.3.7'!AA33</f>
        <v>0</v>
      </c>
      <c r="AB33" s="144">
        <f>'St 1.3.1'!AB33+'St 1.3.2'!AB33+'St 1.3.3'!AB33+'St 1.3.4'!AB33+'St 1.3.5'!AB33+'St 1.3.6'!AB33+'St 1.3.7'!AB33</f>
        <v>0</v>
      </c>
      <c r="AC33" s="144">
        <f>'St 1.3.1'!AC33+'St 1.3.2'!AC33+'St 1.3.3'!AC33+'St 1.3.4'!AC33+'St 1.3.5'!AC33+'St 1.3.6'!AC33+'St 1.3.7'!AC33</f>
        <v>0</v>
      </c>
      <c r="AD33" s="144">
        <f>'St 1.3.1'!AD33+'St 1.3.2'!AD33+'St 1.3.3'!AD33+'St 1.3.4'!AD33+'St 1.3.5'!AD33+'St 1.3.6'!AD33+'St 1.3.7'!AD33</f>
        <v>0</v>
      </c>
      <c r="AE33" s="144">
        <f>'St 1.3.1'!AE33+'St 1.3.2'!AE33+'St 1.3.3'!AE33+'St 1.3.4'!AE33+'St 1.3.5'!AE33+'St 1.3.6'!AE33+'St 1.3.7'!AE33</f>
        <v>0</v>
      </c>
      <c r="AF33" s="144">
        <f>'St 1.3.1'!AF33+'St 1.3.2'!AF33+'St 1.3.3'!AF33+'St 1.3.4'!AF33+'St 1.3.5'!AF33+'St 1.3.6'!AF33+'St 1.3.7'!AF33</f>
        <v>0</v>
      </c>
      <c r="AG33" s="144">
        <f>'St 1.3.1'!AG33+'St 1.3.2'!AG33+'St 1.3.3'!AG33+'St 1.3.4'!AG33+'St 1.3.5'!AG33+'St 1.3.6'!AG33+'St 1.3.7'!AG33</f>
        <v>0</v>
      </c>
    </row>
    <row r="34" spans="1:33">
      <c r="B34" s="6" t="s">
        <v>325</v>
      </c>
      <c r="C34" s="229"/>
      <c r="D34" s="144">
        <f>'St 1.3.1'!D34+'St 1.3.2'!D34+'St 1.3.3'!D34+'St 1.3.4'!D34+'St 1.3.5'!D34+'St 1.3.6'!D34+'St 1.3.7'!D34</f>
        <v>1861.6378360000003</v>
      </c>
      <c r="E34" s="144">
        <f>'St 1.3.1'!E34+'St 1.3.2'!E34+'St 1.3.3'!E34+'St 1.3.4'!E34+'St 1.3.5'!E34+'St 1.3.6'!E34+'St 1.3.7'!E34</f>
        <v>1822.4689005499999</v>
      </c>
      <c r="F34" s="144">
        <f>'St 1.3.1'!F34+'St 1.3.2'!F34+'St 1.3.3'!F34+'St 1.3.4'!F34+'St 1.3.5'!F34+'St 1.3.6'!F34+'St 1.3.7'!F34</f>
        <v>916.82466024999997</v>
      </c>
      <c r="G34" s="144">
        <f>'St 1.3.1'!G34+'St 1.3.2'!G34+'St 1.3.3'!G34+'St 1.3.4'!G34+'St 1.3.5'!G34+'St 1.3.6'!G34+'St 1.3.7'!G34</f>
        <v>928.09978339999986</v>
      </c>
      <c r="H34" s="144">
        <f>'St 1.3.1'!H34+'St 1.3.2'!H34+'St 1.3.3'!H34+'St 1.3.4'!H34+'St 1.3.5'!H34+'St 1.3.6'!H34+'St 1.3.7'!H34</f>
        <v>734.97541604999992</v>
      </c>
      <c r="I34" s="144">
        <f>'St 1.3.1'!I34+'St 1.3.2'!I34+'St 1.3.3'!I34+'St 1.3.4'!I34+'St 1.3.5'!I34+'St 1.3.6'!I34+'St 1.3.7'!I34</f>
        <v>1317.1171311000001</v>
      </c>
      <c r="J34" s="144">
        <f>'St 1.3.1'!J34+'St 1.3.2'!J34+'St 1.3.3'!J34+'St 1.3.4'!J34+'St 1.3.5'!J34+'St 1.3.6'!J34+'St 1.3.7'!J34</f>
        <v>2918.3157099500004</v>
      </c>
      <c r="K34" s="144">
        <f>'St 1.3.1'!K34+'St 1.3.2'!K34+'St 1.3.3'!K34+'St 1.3.4'!K34+'St 1.3.5'!K34+'St 1.3.6'!K34+'St 1.3.7'!K34</f>
        <v>3366.8524836500005</v>
      </c>
      <c r="L34" s="144">
        <f>'St 1.3.1'!L34+'St 1.3.2'!L34+'St 1.3.3'!L34+'St 1.3.4'!L34+'St 1.3.5'!L34+'St 1.3.6'!L34+'St 1.3.7'!L34</f>
        <v>1678.16696155</v>
      </c>
      <c r="M34" s="144">
        <f>'St 1.3.1'!M34+'St 1.3.2'!M34+'St 1.3.3'!M34+'St 1.3.4'!M34+'St 1.3.5'!M34+'St 1.3.6'!M34+'St 1.3.7'!M34</f>
        <v>2573.4148042500001</v>
      </c>
      <c r="N34" s="143"/>
      <c r="O34" s="144">
        <f>'St 1.3.1'!O34+'St 1.3.2'!O34+'St 1.3.3'!O34+'St 1.3.4'!O34+'St 1.3.5'!O34+'St 1.3.6'!O34+'St 1.3.7'!O34</f>
        <v>7953.7687935091753</v>
      </c>
      <c r="P34" s="144">
        <f>'St 1.3.1'!P34+'St 1.3.2'!P34+'St 1.3.3'!P34+'St 1.3.4'!P34+'St 1.3.5'!P34+'St 1.3.6'!P34+'St 1.3.7'!P34</f>
        <v>8287.2206844272332</v>
      </c>
      <c r="Q34" s="144">
        <f>'St 1.3.1'!Q34+'St 1.3.2'!Q34+'St 1.3.3'!Q34+'St 1.3.4'!Q34+'St 1.3.5'!Q34+'St 1.3.6'!Q34+'St 1.3.7'!Q34</f>
        <v>-674.64512506119831</v>
      </c>
      <c r="R34" s="144">
        <f>'St 1.3.1'!R34+'St 1.3.2'!R34+'St 1.3.3'!R34+'St 1.3.4'!R34+'St 1.3.5'!R34+'St 1.3.6'!R34+'St 1.3.7'!R34</f>
        <v>1351.4252038965651</v>
      </c>
      <c r="S34" s="144">
        <f>'St 1.3.1'!S34+'St 1.3.2'!S34+'St 1.3.3'!S34+'St 1.3.4'!S34+'St 1.3.5'!S34+'St 1.3.6'!S34+'St 1.3.7'!S34</f>
        <v>32928.926117543975</v>
      </c>
      <c r="T34" s="144">
        <f>'St 1.3.1'!T34+'St 1.3.2'!T34+'St 1.3.3'!T34+'St 1.3.4'!T34+'St 1.3.5'!T34+'St 1.3.6'!T34+'St 1.3.7'!T34</f>
        <v>-11900.50817340649</v>
      </c>
      <c r="U34" s="144">
        <f>'St 1.3.1'!U34+'St 1.3.2'!U34+'St 1.3.3'!U34+'St 1.3.4'!U34+'St 1.3.5'!U34+'St 1.3.6'!U34+'St 1.3.7'!U34</f>
        <v>-6514.6644989903507</v>
      </c>
      <c r="V34" s="144">
        <f>'St 1.3.1'!V34+'St 1.3.2'!V34+'St 1.3.3'!V34+'St 1.3.4'!V34+'St 1.3.5'!V34+'St 1.3.6'!V34+'St 1.3.7'!V34</f>
        <v>4646.9619710378429</v>
      </c>
      <c r="W34" s="144">
        <f>'St 1.3.1'!W34+'St 1.3.2'!W34+'St 1.3.3'!W34+'St 1.3.4'!W34+'St 1.3.5'!W34+'St 1.3.6'!W34+'St 1.3.7'!W34</f>
        <v>4044.8438858450231</v>
      </c>
      <c r="X34" s="145"/>
      <c r="Y34" s="144">
        <f>'St 1.3.1'!Y34+'St 1.3.2'!Y34+'St 1.3.3'!Y34+'St 1.3.4'!Y34+'St 1.3.5'!Y34+'St 1.3.6'!Y34+'St 1.3.7'!Y34</f>
        <v>0</v>
      </c>
      <c r="Z34" s="144">
        <f>'St 1.3.1'!Z34+'St 1.3.2'!Z34+'St 1.3.3'!Z34+'St 1.3.4'!Z34+'St 1.3.5'!Z34+'St 1.3.6'!Z34+'St 1.3.7'!Z34</f>
        <v>0</v>
      </c>
      <c r="AA34" s="144">
        <f>'St 1.3.1'!AA34+'St 1.3.2'!AA34+'St 1.3.3'!AA34+'St 1.3.4'!AA34+'St 1.3.5'!AA34+'St 1.3.6'!AA34+'St 1.3.7'!AA34</f>
        <v>0</v>
      </c>
      <c r="AB34" s="144">
        <f>'St 1.3.1'!AB34+'St 1.3.2'!AB34+'St 1.3.3'!AB34+'St 1.3.4'!AB34+'St 1.3.5'!AB34+'St 1.3.6'!AB34+'St 1.3.7'!AB34</f>
        <v>0</v>
      </c>
      <c r="AC34" s="144">
        <f>'St 1.3.1'!AC34+'St 1.3.2'!AC34+'St 1.3.3'!AC34+'St 1.3.4'!AC34+'St 1.3.5'!AC34+'St 1.3.6'!AC34+'St 1.3.7'!AC34</f>
        <v>0</v>
      </c>
      <c r="AD34" s="144">
        <f>'St 1.3.1'!AD34+'St 1.3.2'!AD34+'St 1.3.3'!AD34+'St 1.3.4'!AD34+'St 1.3.5'!AD34+'St 1.3.6'!AD34+'St 1.3.7'!AD34</f>
        <v>0</v>
      </c>
      <c r="AE34" s="144">
        <f>'St 1.3.1'!AE34+'St 1.3.2'!AE34+'St 1.3.3'!AE34+'St 1.3.4'!AE34+'St 1.3.5'!AE34+'St 1.3.6'!AE34+'St 1.3.7'!AE34</f>
        <v>0</v>
      </c>
      <c r="AF34" s="144">
        <f>'St 1.3.1'!AF34+'St 1.3.2'!AF34+'St 1.3.3'!AF34+'St 1.3.4'!AF34+'St 1.3.5'!AF34+'St 1.3.6'!AF34+'St 1.3.7'!AF34</f>
        <v>0</v>
      </c>
      <c r="AG34" s="144">
        <f>'St 1.3.1'!AG34+'St 1.3.2'!AG34+'St 1.3.3'!AG34+'St 1.3.4'!AG34+'St 1.3.5'!AG34+'St 1.3.6'!AG34+'St 1.3.7'!AG34</f>
        <v>0</v>
      </c>
    </row>
    <row r="35" spans="1:33">
      <c r="B35" s="8" t="s">
        <v>101</v>
      </c>
      <c r="C35" s="229"/>
      <c r="D35" s="144">
        <f>'St 1.3.1'!D35+'St 1.3.2'!D35+'St 1.3.3'!D35+'St 1.3.4'!D35+'St 1.3.5'!D35+'St 1.3.6'!D35+'St 1.3.7'!D35</f>
        <v>121.59361511901339</v>
      </c>
      <c r="E35" s="144">
        <f>'St 1.3.1'!E35+'St 1.3.2'!E35+'St 1.3.3'!E35+'St 1.3.4'!E35+'St 1.3.5'!E35+'St 1.3.6'!E35+'St 1.3.7'!E35</f>
        <v>138.15961614010772</v>
      </c>
      <c r="F35" s="144">
        <f>'St 1.3.1'!F35+'St 1.3.2'!F35+'St 1.3.3'!F35+'St 1.3.4'!F35+'St 1.3.5'!F35+'St 1.3.6'!F35+'St 1.3.7'!F35</f>
        <v>156.98258097926347</v>
      </c>
      <c r="G35" s="144">
        <f>'St 1.3.1'!G35+'St 1.3.2'!G35+'St 1.3.3'!G35+'St 1.3.4'!G35+'St 1.3.5'!G35+'St 1.3.6'!G35+'St 1.3.7'!G35</f>
        <v>233.47</v>
      </c>
      <c r="H35" s="144">
        <f>'St 1.3.1'!H35+'St 1.3.2'!H35+'St 1.3.3'!H35+'St 1.3.4'!H35+'St 1.3.5'!H35+'St 1.3.6'!H35+'St 1.3.7'!H35</f>
        <v>120.07</v>
      </c>
      <c r="I35" s="144">
        <f>'St 1.3.1'!I35+'St 1.3.2'!I35+'St 1.3.3'!I35+'St 1.3.4'!I35+'St 1.3.5'!I35+'St 1.3.6'!I35+'St 1.3.7'!I35</f>
        <v>192.01999999999998</v>
      </c>
      <c r="J35" s="144">
        <f>'St 1.3.1'!J35+'St 1.3.2'!J35+'St 1.3.3'!J35+'St 1.3.4'!J35+'St 1.3.5'!J35+'St 1.3.6'!J35+'St 1.3.7'!J35</f>
        <v>219.68070693638029</v>
      </c>
      <c r="K35" s="144">
        <f>'St 1.3.1'!K35+'St 1.3.2'!K35+'St 1.3.3'!K35+'St 1.3.4'!K35+'St 1.3.5'!K35+'St 1.3.6'!K35+'St 1.3.7'!K35</f>
        <v>77.514002992579876</v>
      </c>
      <c r="L35" s="144">
        <f>'St 1.3.1'!L35+'St 1.3.2'!L35+'St 1.3.3'!L35+'St 1.3.4'!L35+'St 1.3.5'!L35+'St 1.3.6'!L35+'St 1.3.7'!L35</f>
        <v>97.24999655302156</v>
      </c>
      <c r="M35" s="144">
        <f>'St 1.3.1'!M35+'St 1.3.2'!M35+'St 1.3.3'!M35+'St 1.3.4'!M35+'St 1.3.5'!M35+'St 1.3.6'!M35+'St 1.3.7'!M35</f>
        <v>119.29498514357421</v>
      </c>
      <c r="N35" s="143"/>
      <c r="O35" s="144">
        <f>'St 1.3.1'!O35+'St 1.3.2'!O35+'St 1.3.3'!O35+'St 1.3.4'!O35+'St 1.3.5'!O35+'St 1.3.6'!O35+'St 1.3.7'!O35</f>
        <v>1581.1239479291182</v>
      </c>
      <c r="P35" s="144">
        <f>'St 1.3.1'!P35+'St 1.3.2'!P35+'St 1.3.3'!P35+'St 1.3.4'!P35+'St 1.3.5'!P35+'St 1.3.6'!P35+'St 1.3.7'!P35</f>
        <v>1391.4595839667429</v>
      </c>
      <c r="Q35" s="144">
        <f>'St 1.3.1'!Q35+'St 1.3.2'!Q35+'St 1.3.3'!Q35+'St 1.3.4'!Q35+'St 1.3.5'!Q35+'St 1.3.6'!Q35+'St 1.3.7'!Q35</f>
        <v>-420.90333481507253</v>
      </c>
      <c r="R35" s="144">
        <f>'St 1.3.1'!R35+'St 1.3.2'!R35+'St 1.3.3'!R35+'St 1.3.4'!R35+'St 1.3.5'!R35+'St 1.3.6'!R35+'St 1.3.7'!R35</f>
        <v>-2834.1540556328819</v>
      </c>
      <c r="S35" s="144">
        <f>'St 1.3.1'!S35+'St 1.3.2'!S35+'St 1.3.3'!S35+'St 1.3.4'!S35+'St 1.3.5'!S35+'St 1.3.6'!S35+'St 1.3.7'!S35</f>
        <v>10900.566129347862</v>
      </c>
      <c r="T35" s="144">
        <f>'St 1.3.1'!T35+'St 1.3.2'!T35+'St 1.3.3'!T35+'St 1.3.4'!T35+'St 1.3.5'!T35+'St 1.3.6'!T35+'St 1.3.7'!T35</f>
        <v>-12524.705821806916</v>
      </c>
      <c r="U35" s="144">
        <f>'St 1.3.1'!U35+'St 1.3.2'!U35+'St 1.3.3'!U35+'St 1.3.4'!U35+'St 1.3.5'!U35+'St 1.3.6'!U35+'St 1.3.7'!U35</f>
        <v>-225.31853687928754</v>
      </c>
      <c r="V35" s="144">
        <f>'St 1.3.1'!V35+'St 1.3.2'!V35+'St 1.3.3'!V35+'St 1.3.4'!V35+'St 1.3.5'!V35+'St 1.3.6'!V35+'St 1.3.7'!V35</f>
        <v>1043.7253740043147</v>
      </c>
      <c r="W35" s="144">
        <f>'St 1.3.1'!W35+'St 1.3.2'!W35+'St 1.3.3'!W35+'St 1.3.4'!W35+'St 1.3.5'!W35+'St 1.3.6'!W35+'St 1.3.7'!W35</f>
        <v>295.83554789499499</v>
      </c>
      <c r="X35" s="145"/>
      <c r="Y35" s="144">
        <f>'St 1.3.1'!Y35+'St 1.3.2'!Y35+'St 1.3.3'!Y35+'St 1.3.4'!Y35+'St 1.3.5'!Y35+'St 1.3.6'!Y35+'St 1.3.7'!Y35</f>
        <v>0</v>
      </c>
      <c r="Z35" s="144">
        <f>'St 1.3.1'!Z35+'St 1.3.2'!Z35+'St 1.3.3'!Z35+'St 1.3.4'!Z35+'St 1.3.5'!Z35+'St 1.3.6'!Z35+'St 1.3.7'!Z35</f>
        <v>0</v>
      </c>
      <c r="AA35" s="144">
        <f>'St 1.3.1'!AA35+'St 1.3.2'!AA35+'St 1.3.3'!AA35+'St 1.3.4'!AA35+'St 1.3.5'!AA35+'St 1.3.6'!AA35+'St 1.3.7'!AA35</f>
        <v>0</v>
      </c>
      <c r="AB35" s="144">
        <f>'St 1.3.1'!AB35+'St 1.3.2'!AB35+'St 1.3.3'!AB35+'St 1.3.4'!AB35+'St 1.3.5'!AB35+'St 1.3.6'!AB35+'St 1.3.7'!AB35</f>
        <v>0</v>
      </c>
      <c r="AC35" s="144">
        <f>'St 1.3.1'!AC35+'St 1.3.2'!AC35+'St 1.3.3'!AC35+'St 1.3.4'!AC35+'St 1.3.5'!AC35+'St 1.3.6'!AC35+'St 1.3.7'!AC35</f>
        <v>0</v>
      </c>
      <c r="AD35" s="144">
        <f>'St 1.3.1'!AD35+'St 1.3.2'!AD35+'St 1.3.3'!AD35+'St 1.3.4'!AD35+'St 1.3.5'!AD35+'St 1.3.6'!AD35+'St 1.3.7'!AD35</f>
        <v>0</v>
      </c>
      <c r="AE35" s="144">
        <f>'St 1.3.1'!AE35+'St 1.3.2'!AE35+'St 1.3.3'!AE35+'St 1.3.4'!AE35+'St 1.3.5'!AE35+'St 1.3.6'!AE35+'St 1.3.7'!AE35</f>
        <v>0</v>
      </c>
      <c r="AF35" s="144">
        <f>'St 1.3.1'!AF35+'St 1.3.2'!AF35+'St 1.3.3'!AF35+'St 1.3.4'!AF35+'St 1.3.5'!AF35+'St 1.3.6'!AF35+'St 1.3.7'!AF35</f>
        <v>0</v>
      </c>
      <c r="AG35" s="144">
        <f>'St 1.3.1'!AG35+'St 1.3.2'!AG35+'St 1.3.3'!AG35+'St 1.3.4'!AG35+'St 1.3.5'!AG35+'St 1.3.6'!AG35+'St 1.3.7'!AG35</f>
        <v>0</v>
      </c>
    </row>
    <row r="36" spans="1:33" s="45" customFormat="1">
      <c r="A36" s="38"/>
      <c r="B36" s="29" t="s">
        <v>9</v>
      </c>
      <c r="C36" s="209" t="s">
        <v>296</v>
      </c>
      <c r="D36" s="147">
        <f>'St 1.3.1'!D36+'St 1.3.2'!D36+'St 1.3.3'!D36+'St 1.3.4'!D36+'St 1.3.5'!D36+'St 1.3.6'!D36+'St 1.3.7'!D36</f>
        <v>588875.20376144769</v>
      </c>
      <c r="E36" s="147">
        <f>'St 1.3.1'!E36+'St 1.3.2'!E36+'St 1.3.3'!E36+'St 1.3.4'!E36+'St 1.3.5'!E36+'St 1.3.6'!E36+'St 1.3.7'!E36</f>
        <v>689869.68638894276</v>
      </c>
      <c r="F36" s="147">
        <f>'St 1.3.1'!F36+'St 1.3.2'!F36+'St 1.3.3'!F36+'St 1.3.4'!F36+'St 1.3.5'!F36+'St 1.3.6'!F36+'St 1.3.7'!F36</f>
        <v>722336.99791576422</v>
      </c>
      <c r="G36" s="147">
        <f>'St 1.3.1'!G36+'St 1.3.2'!G36+'St 1.3.3'!G36+'St 1.3.4'!G36+'St 1.3.5'!G36+'St 1.3.6'!G36+'St 1.3.7'!G36</f>
        <v>798814.59666233161</v>
      </c>
      <c r="H36" s="147">
        <f>'St 1.3.1'!H36+'St 1.3.2'!H36+'St 1.3.3'!H36+'St 1.3.4'!H36+'St 1.3.5'!H36+'St 1.3.6'!H36+'St 1.3.7'!H36</f>
        <v>904337.92641728872</v>
      </c>
      <c r="I36" s="147">
        <f>'St 1.3.1'!I36+'St 1.3.2'!I36+'St 1.3.3'!I36+'St 1.3.4'!I36+'St 1.3.5'!I36+'St 1.3.6'!I36+'St 1.3.7'!I36</f>
        <v>1040195.4238163924</v>
      </c>
      <c r="J36" s="147">
        <f>'St 1.3.1'!J36+'St 1.3.2'!J36+'St 1.3.3'!J36+'St 1.3.4'!J36+'St 1.3.5'!J36+'St 1.3.6'!J36+'St 1.3.7'!J36</f>
        <v>1305014.696424687</v>
      </c>
      <c r="K36" s="147">
        <f>'St 1.3.1'!K36+'St 1.3.2'!K36+'St 1.3.3'!K36+'St 1.3.4'!K36+'St 1.3.5'!K36+'St 1.3.6'!K36+'St 1.3.7'!K36</f>
        <v>1366116.4428058683</v>
      </c>
      <c r="L36" s="147">
        <f>'St 1.3.1'!L36+'St 1.3.2'!L36+'St 1.3.3'!L36+'St 1.3.4'!L36+'St 1.3.5'!L36+'St 1.3.6'!L36+'St 1.3.7'!L36</f>
        <v>1442049.9115206113</v>
      </c>
      <c r="M36" s="147">
        <f>'St 1.3.1'!M36+'St 1.3.2'!M36+'St 1.3.3'!M36+'St 1.3.4'!M36+'St 1.3.5'!M36+'St 1.3.6'!M36+'St 1.3.7'!M36</f>
        <v>1579902.5656083182</v>
      </c>
      <c r="N36" s="146"/>
      <c r="O36" s="147">
        <f>'St 1.3.1'!O36+'St 1.3.2'!O36+'St 1.3.3'!O36+'St 1.3.4'!O36+'St 1.3.5'!O36+'St 1.3.6'!O36+'St 1.3.7'!O36</f>
        <v>112225.28502917342</v>
      </c>
      <c r="P36" s="147">
        <f>'St 1.3.1'!P36+'St 1.3.2'!P36+'St 1.3.3'!P36+'St 1.3.4'!P36+'St 1.3.5'!P36+'St 1.3.6'!P36+'St 1.3.7'!P36</f>
        <v>73184.740508196977</v>
      </c>
      <c r="Q36" s="147">
        <f>'St 1.3.1'!Q36+'St 1.3.2'!Q36+'St 1.3.3'!Q36+'St 1.3.4'!Q36+'St 1.3.5'!Q36+'St 1.3.6'!Q36+'St 1.3.7'!Q36</f>
        <v>69768.997373665698</v>
      </c>
      <c r="R36" s="147">
        <f>'St 1.3.1'!R36+'St 1.3.2'!R36+'St 1.3.3'!R36+'St 1.3.4'!R36+'St 1.3.5'!R36+'St 1.3.6'!R36+'St 1.3.7'!R36</f>
        <v>110677.77155612086</v>
      </c>
      <c r="S36" s="147">
        <f>'St 1.3.1'!S36+'St 1.3.2'!S36+'St 1.3.3'!S36+'St 1.3.4'!S36+'St 1.3.5'!S36+'St 1.3.6'!S36+'St 1.3.7'!S36</f>
        <v>175453.60458058422</v>
      </c>
      <c r="T36" s="147">
        <f>'St 1.3.1'!T36+'St 1.3.2'!T36+'St 1.3.3'!T36+'St 1.3.4'!T36+'St 1.3.5'!T36+'St 1.3.6'!T36+'St 1.3.7'!T36</f>
        <v>286558.41110648232</v>
      </c>
      <c r="U36" s="147">
        <f>'St 1.3.1'!U36+'St 1.3.2'!U36+'St 1.3.3'!U36+'St 1.3.4'!U36+'St 1.3.5'!U36+'St 1.3.6'!U36+'St 1.3.7'!U36</f>
        <v>70543.074475500747</v>
      </c>
      <c r="V36" s="147">
        <f>'St 1.3.1'!V36+'St 1.3.2'!V36+'St 1.3.3'!V36+'St 1.3.4'!V36+'St 1.3.5'!V36+'St 1.3.6'!V36+'St 1.3.7'!V36</f>
        <v>-74818.260714664313</v>
      </c>
      <c r="W36" s="147">
        <f>'St 1.3.1'!W36+'St 1.3.2'!W36+'St 1.3.3'!W36+'St 1.3.4'!W36+'St 1.3.5'!W36+'St 1.3.6'!W36+'St 1.3.7'!W36</f>
        <v>93435.142107223641</v>
      </c>
      <c r="X36" s="141"/>
      <c r="Y36" s="147">
        <f>'St 1.3.1'!Y36+'St 1.3.2'!Y36+'St 1.3.3'!Y36+'St 1.3.4'!Y36+'St 1.3.5'!Y36+'St 1.3.6'!Y36+'St 1.3.7'!Y36</f>
        <v>0</v>
      </c>
      <c r="Z36" s="147">
        <f>'St 1.3.1'!Z36+'St 1.3.2'!Z36+'St 1.3.3'!Z36+'St 1.3.4'!Z36+'St 1.3.5'!Z36+'St 1.3.6'!Z36+'St 1.3.7'!Z36</f>
        <v>0</v>
      </c>
      <c r="AA36" s="147">
        <f>'St 1.3.1'!AA36+'St 1.3.2'!AA36+'St 1.3.3'!AA36+'St 1.3.4'!AA36+'St 1.3.5'!AA36+'St 1.3.6'!AA36+'St 1.3.7'!AA36</f>
        <v>0</v>
      </c>
      <c r="AB36" s="147">
        <f>'St 1.3.1'!AB36+'St 1.3.2'!AB36+'St 1.3.3'!AB36+'St 1.3.4'!AB36+'St 1.3.5'!AB36+'St 1.3.6'!AB36+'St 1.3.7'!AB36</f>
        <v>0</v>
      </c>
      <c r="AC36" s="147">
        <f>'St 1.3.1'!AC36+'St 1.3.2'!AC36+'St 1.3.3'!AC36+'St 1.3.4'!AC36+'St 1.3.5'!AC36+'St 1.3.6'!AC36+'St 1.3.7'!AC36</f>
        <v>0</v>
      </c>
      <c r="AD36" s="147">
        <f>'St 1.3.1'!AD36+'St 1.3.2'!AD36+'St 1.3.3'!AD36+'St 1.3.4'!AD36+'St 1.3.5'!AD36+'St 1.3.6'!AD36+'St 1.3.7'!AD36</f>
        <v>0</v>
      </c>
      <c r="AE36" s="147">
        <f>'St 1.3.1'!AE36+'St 1.3.2'!AE36+'St 1.3.3'!AE36+'St 1.3.4'!AE36+'St 1.3.5'!AE36+'St 1.3.6'!AE36+'St 1.3.7'!AE36</f>
        <v>0</v>
      </c>
      <c r="AF36" s="147">
        <f>'St 1.3.1'!AF36+'St 1.3.2'!AF36+'St 1.3.3'!AF36+'St 1.3.4'!AF36+'St 1.3.5'!AF36+'St 1.3.6'!AF36+'St 1.3.7'!AF36</f>
        <v>0</v>
      </c>
      <c r="AG36" s="147">
        <f>'St 1.3.1'!AG36+'St 1.3.2'!AG36+'St 1.3.3'!AG36+'St 1.3.4'!AG36+'St 1.3.5'!AG36+'St 1.3.6'!AG36+'St 1.3.7'!AG36</f>
        <v>0</v>
      </c>
    </row>
    <row r="37" spans="1:33">
      <c r="B37" s="208" t="s">
        <v>40</v>
      </c>
      <c r="C37" s="229"/>
      <c r="D37" s="144">
        <f>'St 1.3.1'!D37+'St 1.3.2'!D37+'St 1.3.3'!D37+'St 1.3.4'!D37+'St 1.3.5'!D37+'St 1.3.6'!D37+'St 1.3.7'!D37</f>
        <v>552414.89073894836</v>
      </c>
      <c r="E37" s="144">
        <f>'St 1.3.1'!E37+'St 1.3.2'!E37+'St 1.3.3'!E37+'St 1.3.4'!E37+'St 1.3.5'!E37+'St 1.3.6'!E37+'St 1.3.7'!E37</f>
        <v>641918.77659410459</v>
      </c>
      <c r="F37" s="144">
        <f>'St 1.3.1'!F37+'St 1.3.2'!F37+'St 1.3.3'!F37+'St 1.3.4'!F37+'St 1.3.5'!F37+'St 1.3.6'!F37+'St 1.3.7'!F37</f>
        <v>677453.14437047986</v>
      </c>
      <c r="G37" s="144">
        <f>'St 1.3.1'!G37+'St 1.3.2'!G37+'St 1.3.3'!G37+'St 1.3.4'!G37+'St 1.3.5'!G37+'St 1.3.6'!G37+'St 1.3.7'!G37</f>
        <v>739730.55319655954</v>
      </c>
      <c r="H37" s="144">
        <f>'St 1.3.1'!H37+'St 1.3.2'!H37+'St 1.3.3'!H37+'St 1.3.4'!H37+'St 1.3.5'!H37+'St 1.3.6'!H37+'St 1.3.7'!H37</f>
        <v>793544.97878144064</v>
      </c>
      <c r="I37" s="144">
        <f>'St 1.3.1'!I37+'St 1.3.2'!I37+'St 1.3.3'!I37+'St 1.3.4'!I37+'St 1.3.5'!I37+'St 1.3.6'!I37+'St 1.3.7'!I37</f>
        <v>906576.41790094518</v>
      </c>
      <c r="J37" s="144">
        <f>'St 1.3.1'!J37+'St 1.3.2'!J37+'St 1.3.3'!J37+'St 1.3.4'!J37+'St 1.3.5'!J37+'St 1.3.6'!J37+'St 1.3.7'!J37</f>
        <v>1124476.4497164448</v>
      </c>
      <c r="K37" s="144">
        <f>'St 1.3.1'!K37+'St 1.3.2'!K37+'St 1.3.3'!K37+'St 1.3.4'!K37+'St 1.3.5'!K37+'St 1.3.6'!K37+'St 1.3.7'!K37</f>
        <v>1180020.0299939271</v>
      </c>
      <c r="L37" s="144">
        <f>'St 1.3.1'!L37+'St 1.3.2'!L37+'St 1.3.3'!L37+'St 1.3.4'!L37+'St 1.3.5'!L37+'St 1.3.6'!L37+'St 1.3.7'!L37</f>
        <v>1271380.4522999995</v>
      </c>
      <c r="M37" s="144">
        <f>'St 1.3.1'!M37+'St 1.3.2'!M37+'St 1.3.3'!M37+'St 1.3.4'!M37+'St 1.3.5'!M37+'St 1.3.6'!M37+'St 1.3.7'!M37</f>
        <v>1409061.0673062818</v>
      </c>
      <c r="N37" s="143"/>
      <c r="O37" s="144">
        <f>'St 1.3.1'!O37+'St 1.3.2'!O37+'St 1.3.3'!O37+'St 1.3.4'!O37+'St 1.3.5'!O37+'St 1.3.6'!O37+'St 1.3.7'!O37</f>
        <v>107726.77263876368</v>
      </c>
      <c r="P37" s="144">
        <f>'St 1.3.1'!P37+'St 1.3.2'!P37+'St 1.3.3'!P37+'St 1.3.4'!P37+'St 1.3.5'!P37+'St 1.3.6'!P37+'St 1.3.7'!P37</f>
        <v>70682.431370564009</v>
      </c>
      <c r="Q37" s="144">
        <f>'St 1.3.1'!Q37+'St 1.3.2'!Q37+'St 1.3.3'!Q37+'St 1.3.4'!Q37+'St 1.3.5'!Q37+'St 1.3.6'!Q37+'St 1.3.7'!Q37</f>
        <v>65279.664678804183</v>
      </c>
      <c r="R37" s="144">
        <f>'St 1.3.1'!R37+'St 1.3.2'!R37+'St 1.3.3'!R37+'St 1.3.4'!R37+'St 1.3.5'!R37+'St 1.3.6'!R37+'St 1.3.7'!R37</f>
        <v>39216.091981690814</v>
      </c>
      <c r="S37" s="144">
        <f>'St 1.3.1'!S37+'St 1.3.2'!S37+'St 1.3.3'!S37+'St 1.3.4'!S37+'St 1.3.5'!S37+'St 1.3.6'!S37+'St 1.3.7'!S37</f>
        <v>171438.17032794276</v>
      </c>
      <c r="T37" s="144">
        <f>'St 1.3.1'!T37+'St 1.3.2'!T37+'St 1.3.3'!T37+'St 1.3.4'!T37+'St 1.3.5'!T37+'St 1.3.6'!T37+'St 1.3.7'!T37</f>
        <v>199153.546155516</v>
      </c>
      <c r="U37" s="144">
        <f>'St 1.3.1'!U37+'St 1.3.2'!U37+'St 1.3.3'!U37+'St 1.3.4'!U37+'St 1.3.5'!U37+'St 1.3.6'!U37+'St 1.3.7'!U37</f>
        <v>72579.904538352974</v>
      </c>
      <c r="V37" s="144">
        <f>'St 1.3.1'!V37+'St 1.3.2'!V37+'St 1.3.3'!V37+'St 1.3.4'!V37+'St 1.3.5'!V37+'St 1.3.6'!V37+'St 1.3.7'!V37</f>
        <v>-32135.25402746371</v>
      </c>
      <c r="W37" s="144">
        <f>'St 1.3.1'!W37+'St 1.3.2'!W37+'St 1.3.3'!W37+'St 1.3.4'!W37+'St 1.3.5'!W37+'St 1.3.6'!W37+'St 1.3.7'!W37</f>
        <v>88578.13277393661</v>
      </c>
      <c r="X37" s="145"/>
      <c r="Y37" s="144">
        <f>'St 1.3.1'!Y37+'St 1.3.2'!Y37+'St 1.3.3'!Y37+'St 1.3.4'!Y37+'St 1.3.5'!Y37+'St 1.3.6'!Y37+'St 1.3.7'!Y37</f>
        <v>0</v>
      </c>
      <c r="Z37" s="144">
        <f>'St 1.3.1'!Z37+'St 1.3.2'!Z37+'St 1.3.3'!Z37+'St 1.3.4'!Z37+'St 1.3.5'!Z37+'St 1.3.6'!Z37+'St 1.3.7'!Z37</f>
        <v>0</v>
      </c>
      <c r="AA37" s="144">
        <f>'St 1.3.1'!AA37+'St 1.3.2'!AA37+'St 1.3.3'!AA37+'St 1.3.4'!AA37+'St 1.3.5'!AA37+'St 1.3.6'!AA37+'St 1.3.7'!AA37</f>
        <v>0</v>
      </c>
      <c r="AB37" s="144">
        <f>'St 1.3.1'!AB37+'St 1.3.2'!AB37+'St 1.3.3'!AB37+'St 1.3.4'!AB37+'St 1.3.5'!AB37+'St 1.3.6'!AB37+'St 1.3.7'!AB37</f>
        <v>0</v>
      </c>
      <c r="AC37" s="144">
        <f>'St 1.3.1'!AC37+'St 1.3.2'!AC37+'St 1.3.3'!AC37+'St 1.3.4'!AC37+'St 1.3.5'!AC37+'St 1.3.6'!AC37+'St 1.3.7'!AC37</f>
        <v>0</v>
      </c>
      <c r="AD37" s="144">
        <f>'St 1.3.1'!AD37+'St 1.3.2'!AD37+'St 1.3.3'!AD37+'St 1.3.4'!AD37+'St 1.3.5'!AD37+'St 1.3.6'!AD37+'St 1.3.7'!AD37</f>
        <v>0</v>
      </c>
      <c r="AE37" s="144">
        <f>'St 1.3.1'!AE37+'St 1.3.2'!AE37+'St 1.3.3'!AE37+'St 1.3.4'!AE37+'St 1.3.5'!AE37+'St 1.3.6'!AE37+'St 1.3.7'!AE37</f>
        <v>0</v>
      </c>
      <c r="AF37" s="144">
        <f>'St 1.3.1'!AF37+'St 1.3.2'!AF37+'St 1.3.3'!AF37+'St 1.3.4'!AF37+'St 1.3.5'!AF37+'St 1.3.6'!AF37+'St 1.3.7'!AF37</f>
        <v>0</v>
      </c>
      <c r="AG37" s="144">
        <f>'St 1.3.1'!AG37+'St 1.3.2'!AG37+'St 1.3.3'!AG37+'St 1.3.4'!AG37+'St 1.3.5'!AG37+'St 1.3.6'!AG37+'St 1.3.7'!AG37</f>
        <v>0</v>
      </c>
    </row>
    <row r="38" spans="1:33">
      <c r="B38" s="6" t="s">
        <v>41</v>
      </c>
      <c r="C38" s="229"/>
      <c r="D38" s="144">
        <f>'St 1.3.1'!D38+'St 1.3.2'!D38+'St 1.3.3'!D38+'St 1.3.4'!D38+'St 1.3.5'!D38+'St 1.3.6'!D38+'St 1.3.7'!D38</f>
        <v>0</v>
      </c>
      <c r="E38" s="144">
        <f>'St 1.3.1'!E38+'St 1.3.2'!E38+'St 1.3.3'!E38+'St 1.3.4'!E38+'St 1.3.5'!E38+'St 1.3.6'!E38+'St 1.3.7'!E38</f>
        <v>0</v>
      </c>
      <c r="F38" s="144">
        <f>'St 1.3.1'!F38+'St 1.3.2'!F38+'St 1.3.3'!F38+'St 1.3.4'!F38+'St 1.3.5'!F38+'St 1.3.6'!F38+'St 1.3.7'!F38</f>
        <v>0</v>
      </c>
      <c r="G38" s="144">
        <f>'St 1.3.1'!G38+'St 1.3.2'!G38+'St 1.3.3'!G38+'St 1.3.4'!G38+'St 1.3.5'!G38+'St 1.3.6'!G38+'St 1.3.7'!G38</f>
        <v>0</v>
      </c>
      <c r="H38" s="144">
        <f>'St 1.3.1'!H38+'St 1.3.2'!H38+'St 1.3.3'!H38+'St 1.3.4'!H38+'St 1.3.5'!H38+'St 1.3.6'!H38+'St 1.3.7'!H38</f>
        <v>0</v>
      </c>
      <c r="I38" s="144">
        <f>'St 1.3.1'!I38+'St 1.3.2'!I38+'St 1.3.3'!I38+'St 1.3.4'!I38+'St 1.3.5'!I38+'St 1.3.6'!I38+'St 1.3.7'!I38</f>
        <v>0</v>
      </c>
      <c r="J38" s="144">
        <f>'St 1.3.1'!J38+'St 1.3.2'!J38+'St 1.3.3'!J38+'St 1.3.4'!J38+'St 1.3.5'!J38+'St 1.3.6'!J38+'St 1.3.7'!J38</f>
        <v>0</v>
      </c>
      <c r="K38" s="144">
        <f>'St 1.3.1'!K38+'St 1.3.2'!K38+'St 1.3.3'!K38+'St 1.3.4'!K38+'St 1.3.5'!K38+'St 1.3.6'!K38+'St 1.3.7'!K38</f>
        <v>0</v>
      </c>
      <c r="L38" s="144">
        <f>'St 1.3.1'!L38+'St 1.3.2'!L38+'St 1.3.3'!L38+'St 1.3.4'!L38+'St 1.3.5'!L38+'St 1.3.6'!L38+'St 1.3.7'!L38</f>
        <v>0</v>
      </c>
      <c r="M38" s="144">
        <f>'St 1.3.1'!M38+'St 1.3.2'!M38+'St 1.3.3'!M38+'St 1.3.4'!M38+'St 1.3.5'!M38+'St 1.3.6'!M38+'St 1.3.7'!M38</f>
        <v>0</v>
      </c>
      <c r="N38" s="143"/>
      <c r="O38" s="144">
        <f>'St 1.3.1'!O38+'St 1.3.2'!O38+'St 1.3.3'!O38+'St 1.3.4'!O38+'St 1.3.5'!O38+'St 1.3.6'!O38+'St 1.3.7'!O38</f>
        <v>0</v>
      </c>
      <c r="P38" s="144">
        <f>'St 1.3.1'!P38+'St 1.3.2'!P38+'St 1.3.3'!P38+'St 1.3.4'!P38+'St 1.3.5'!P38+'St 1.3.6'!P38+'St 1.3.7'!P38</f>
        <v>0</v>
      </c>
      <c r="Q38" s="144">
        <f>'St 1.3.1'!Q38+'St 1.3.2'!Q38+'St 1.3.3'!Q38+'St 1.3.4'!Q38+'St 1.3.5'!Q38+'St 1.3.6'!Q38+'St 1.3.7'!Q38</f>
        <v>0</v>
      </c>
      <c r="R38" s="144">
        <f>'St 1.3.1'!R38+'St 1.3.2'!R38+'St 1.3.3'!R38+'St 1.3.4'!R38+'St 1.3.5'!R38+'St 1.3.6'!R38+'St 1.3.7'!R38</f>
        <v>135.87920602523874</v>
      </c>
      <c r="S38" s="144">
        <f>'St 1.3.1'!S38+'St 1.3.2'!S38+'St 1.3.3'!S38+'St 1.3.4'!S38+'St 1.3.5'!S38+'St 1.3.6'!S38+'St 1.3.7'!S38</f>
        <v>-135.87920602523874</v>
      </c>
      <c r="T38" s="144">
        <f>'St 1.3.1'!T38+'St 1.3.2'!T38+'St 1.3.3'!T38+'St 1.3.4'!T38+'St 1.3.5'!T38+'St 1.3.6'!T38+'St 1.3.7'!T38</f>
        <v>408.30786828685899</v>
      </c>
      <c r="U38" s="144">
        <f>'St 1.3.1'!U38+'St 1.3.2'!U38+'St 1.3.3'!U38+'St 1.3.4'!U38+'St 1.3.5'!U38+'St 1.3.6'!U38+'St 1.3.7'!U38</f>
        <v>-180.64450560306636</v>
      </c>
      <c r="V38" s="144">
        <f>'St 1.3.1'!V38+'St 1.3.2'!V38+'St 1.3.3'!V38+'St 1.3.4'!V38+'St 1.3.5'!V38+'St 1.3.6'!V38+'St 1.3.7'!V38</f>
        <v>-44.160548068003095</v>
      </c>
      <c r="W38" s="144">
        <f>'St 1.3.1'!W38+'St 1.3.2'!W38+'St 1.3.3'!W38+'St 1.3.4'!W38+'St 1.3.5'!W38+'St 1.3.6'!W38+'St 1.3.7'!W38</f>
        <v>2.9006468573576694</v>
      </c>
      <c r="X38" s="145"/>
      <c r="Y38" s="144">
        <f>'St 1.3.1'!Y38+'St 1.3.2'!Y38+'St 1.3.3'!Y38+'St 1.3.4'!Y38+'St 1.3.5'!Y38+'St 1.3.6'!Y38+'St 1.3.7'!Y38</f>
        <v>0</v>
      </c>
      <c r="Z38" s="144">
        <f>'St 1.3.1'!Z38+'St 1.3.2'!Z38+'St 1.3.3'!Z38+'St 1.3.4'!Z38+'St 1.3.5'!Z38+'St 1.3.6'!Z38+'St 1.3.7'!Z38</f>
        <v>0</v>
      </c>
      <c r="AA38" s="144">
        <f>'St 1.3.1'!AA38+'St 1.3.2'!AA38+'St 1.3.3'!AA38+'St 1.3.4'!AA38+'St 1.3.5'!AA38+'St 1.3.6'!AA38+'St 1.3.7'!AA38</f>
        <v>0</v>
      </c>
      <c r="AB38" s="144">
        <f>'St 1.3.1'!AB38+'St 1.3.2'!AB38+'St 1.3.3'!AB38+'St 1.3.4'!AB38+'St 1.3.5'!AB38+'St 1.3.6'!AB38+'St 1.3.7'!AB38</f>
        <v>0</v>
      </c>
      <c r="AC38" s="144">
        <f>'St 1.3.1'!AC38+'St 1.3.2'!AC38+'St 1.3.3'!AC38+'St 1.3.4'!AC38+'St 1.3.5'!AC38+'St 1.3.6'!AC38+'St 1.3.7'!AC38</f>
        <v>0</v>
      </c>
      <c r="AD38" s="144">
        <f>'St 1.3.1'!AD38+'St 1.3.2'!AD38+'St 1.3.3'!AD38+'St 1.3.4'!AD38+'St 1.3.5'!AD38+'St 1.3.6'!AD38+'St 1.3.7'!AD38</f>
        <v>0</v>
      </c>
      <c r="AE38" s="144">
        <f>'St 1.3.1'!AE38+'St 1.3.2'!AE38+'St 1.3.3'!AE38+'St 1.3.4'!AE38+'St 1.3.5'!AE38+'St 1.3.6'!AE38+'St 1.3.7'!AE38</f>
        <v>0</v>
      </c>
      <c r="AF38" s="144">
        <f>'St 1.3.1'!AF38+'St 1.3.2'!AF38+'St 1.3.3'!AF38+'St 1.3.4'!AF38+'St 1.3.5'!AF38+'St 1.3.6'!AF38+'St 1.3.7'!AF38</f>
        <v>0</v>
      </c>
      <c r="AG38" s="144">
        <f>'St 1.3.1'!AG38+'St 1.3.2'!AG38+'St 1.3.3'!AG38+'St 1.3.4'!AG38+'St 1.3.5'!AG38+'St 1.3.6'!AG38+'St 1.3.7'!AG38</f>
        <v>0</v>
      </c>
    </row>
    <row r="39" spans="1:33">
      <c r="B39" s="6" t="s">
        <v>42</v>
      </c>
      <c r="C39" s="229"/>
      <c r="D39" s="144">
        <f>'St 1.3.1'!D39+'St 1.3.2'!D39+'St 1.3.3'!D39+'St 1.3.4'!D39+'St 1.3.5'!D39+'St 1.3.6'!D39+'St 1.3.7'!D39</f>
        <v>37246.911459471485</v>
      </c>
      <c r="E39" s="144">
        <f>'St 1.3.1'!E39+'St 1.3.2'!E39+'St 1.3.3'!E39+'St 1.3.4'!E39+'St 1.3.5'!E39+'St 1.3.6'!E39+'St 1.3.7'!E39</f>
        <v>44209.416388740989</v>
      </c>
      <c r="F39" s="144">
        <f>'St 1.3.1'!F39+'St 1.3.2'!F39+'St 1.3.3'!F39+'St 1.3.4'!F39+'St 1.3.5'!F39+'St 1.3.6'!F39+'St 1.3.7'!F39</f>
        <v>47062.118814083566</v>
      </c>
      <c r="G39" s="144">
        <f>'St 1.3.1'!G39+'St 1.3.2'!G39+'St 1.3.3'!G39+'St 1.3.4'!G39+'St 1.3.5'!G39+'St 1.3.6'!G39+'St 1.3.7'!G39</f>
        <v>53330.654006085373</v>
      </c>
      <c r="H39" s="144">
        <f>'St 1.3.1'!H39+'St 1.3.2'!H39+'St 1.3.3'!H39+'St 1.3.4'!H39+'St 1.3.5'!H39+'St 1.3.6'!H39+'St 1.3.7'!H39</f>
        <v>87568.409305992594</v>
      </c>
      <c r="I39" s="144">
        <f>'St 1.3.1'!I39+'St 1.3.2'!I39+'St 1.3.3'!I39+'St 1.3.4'!I39+'St 1.3.5'!I39+'St 1.3.6'!I39+'St 1.3.7'!I39</f>
        <v>86709.757998292422</v>
      </c>
      <c r="J39" s="144">
        <f>'St 1.3.1'!J39+'St 1.3.2'!J39+'St 1.3.3'!J39+'St 1.3.4'!J39+'St 1.3.5'!J39+'St 1.3.6'!J39+'St 1.3.7'!J39</f>
        <v>141710.91896842478</v>
      </c>
      <c r="K39" s="144">
        <f>'St 1.3.1'!K39+'St 1.3.2'!K39+'St 1.3.3'!K39+'St 1.3.4'!K39+'St 1.3.5'!K39+'St 1.3.6'!K39+'St 1.3.7'!K39</f>
        <v>159445.63661449167</v>
      </c>
      <c r="L39" s="144">
        <f>'St 1.3.1'!L39+'St 1.3.2'!L39+'St 1.3.3'!L39+'St 1.3.4'!L39+'St 1.3.5'!L39+'St 1.3.6'!L39+'St 1.3.7'!L39</f>
        <v>178727.64504724237</v>
      </c>
      <c r="M39" s="144">
        <f>'St 1.3.1'!M39+'St 1.3.2'!M39+'St 1.3.3'!M39+'St 1.3.4'!M39+'St 1.3.5'!M39+'St 1.3.6'!M39+'St 1.3.7'!M39</f>
        <v>162152.12381852639</v>
      </c>
      <c r="N39" s="143"/>
      <c r="O39" s="144">
        <f>'St 1.3.1'!O39+'St 1.3.2'!O39+'St 1.3.3'!O39+'St 1.3.4'!O39+'St 1.3.5'!O39+'St 1.3.6'!O39+'St 1.3.7'!O39</f>
        <v>10463.342258780709</v>
      </c>
      <c r="P39" s="144">
        <f>'St 1.3.1'!P39+'St 1.3.2'!P39+'St 1.3.3'!P39+'St 1.3.4'!P39+'St 1.3.5'!P39+'St 1.3.6'!P39+'St 1.3.7'!P39</f>
        <v>8794.9942741330251</v>
      </c>
      <c r="Q39" s="144">
        <f>'St 1.3.1'!Q39+'St 1.3.2'!Q39+'St 1.3.3'!Q39+'St 1.3.4'!Q39+'St 1.3.5'!Q39+'St 1.3.6'!Q39+'St 1.3.7'!Q39</f>
        <v>4133.3171736056293</v>
      </c>
      <c r="R39" s="144">
        <f>'St 1.3.1'!R39+'St 1.3.2'!R39+'St 1.3.3'!R39+'St 1.3.4'!R39+'St 1.3.5'!R39+'St 1.3.6'!R39+'St 1.3.7'!R39</f>
        <v>40621.132251549963</v>
      </c>
      <c r="S39" s="144">
        <f>'St 1.3.1'!S39+'St 1.3.2'!S39+'St 1.3.3'!S39+'St 1.3.4'!S39+'St 1.3.5'!S39+'St 1.3.6'!S39+'St 1.3.7'!S39</f>
        <v>-12831.107129848837</v>
      </c>
      <c r="T39" s="144">
        <f>'St 1.3.1'!T39+'St 1.3.2'!T39+'St 1.3.3'!T39+'St 1.3.4'!T39+'St 1.3.5'!T39+'St 1.3.6'!T39+'St 1.3.7'!T39</f>
        <v>97087.149528758004</v>
      </c>
      <c r="U39" s="144">
        <f>'St 1.3.1'!U39+'St 1.3.2'!U39+'St 1.3.3'!U39+'St 1.3.4'!U39+'St 1.3.5'!U39+'St 1.3.6'!U39+'St 1.3.7'!U39</f>
        <v>10476.28308206596</v>
      </c>
      <c r="V39" s="144">
        <f>'St 1.3.1'!V39+'St 1.3.2'!V39+'St 1.3.3'!V39+'St 1.3.4'!V39+'St 1.3.5'!V39+'St 1.3.6'!V39+'St 1.3.7'!V39</f>
        <v>-23254.12171136828</v>
      </c>
      <c r="W39" s="144">
        <f>'St 1.3.1'!W39+'St 1.3.2'!W39+'St 1.3.3'!W39+'St 1.3.4'!W39+'St 1.3.5'!W39+'St 1.3.6'!W39+'St 1.3.7'!W39</f>
        <v>8128.9984627302865</v>
      </c>
      <c r="X39" s="145"/>
      <c r="Y39" s="144">
        <f>'St 1.3.1'!Y39+'St 1.3.2'!Y39+'St 1.3.3'!Y39+'St 1.3.4'!Y39+'St 1.3.5'!Y39+'St 1.3.6'!Y39+'St 1.3.7'!Y39</f>
        <v>0</v>
      </c>
      <c r="Z39" s="144">
        <f>'St 1.3.1'!Z39+'St 1.3.2'!Z39+'St 1.3.3'!Z39+'St 1.3.4'!Z39+'St 1.3.5'!Z39+'St 1.3.6'!Z39+'St 1.3.7'!Z39</f>
        <v>0</v>
      </c>
      <c r="AA39" s="144">
        <f>'St 1.3.1'!AA39+'St 1.3.2'!AA39+'St 1.3.3'!AA39+'St 1.3.4'!AA39+'St 1.3.5'!AA39+'St 1.3.6'!AA39+'St 1.3.7'!AA39</f>
        <v>0</v>
      </c>
      <c r="AB39" s="144">
        <f>'St 1.3.1'!AB39+'St 1.3.2'!AB39+'St 1.3.3'!AB39+'St 1.3.4'!AB39+'St 1.3.5'!AB39+'St 1.3.6'!AB39+'St 1.3.7'!AB39</f>
        <v>0</v>
      </c>
      <c r="AC39" s="144">
        <f>'St 1.3.1'!AC39+'St 1.3.2'!AC39+'St 1.3.3'!AC39+'St 1.3.4'!AC39+'St 1.3.5'!AC39+'St 1.3.6'!AC39+'St 1.3.7'!AC39</f>
        <v>0</v>
      </c>
      <c r="AD39" s="144">
        <f>'St 1.3.1'!AD39+'St 1.3.2'!AD39+'St 1.3.3'!AD39+'St 1.3.4'!AD39+'St 1.3.5'!AD39+'St 1.3.6'!AD39+'St 1.3.7'!AD39</f>
        <v>0</v>
      </c>
      <c r="AE39" s="144">
        <f>'St 1.3.1'!AE39+'St 1.3.2'!AE39+'St 1.3.3'!AE39+'St 1.3.4'!AE39+'St 1.3.5'!AE39+'St 1.3.6'!AE39+'St 1.3.7'!AE39</f>
        <v>0</v>
      </c>
      <c r="AF39" s="144">
        <f>'St 1.3.1'!AF39+'St 1.3.2'!AF39+'St 1.3.3'!AF39+'St 1.3.4'!AF39+'St 1.3.5'!AF39+'St 1.3.6'!AF39+'St 1.3.7'!AF39</f>
        <v>0</v>
      </c>
      <c r="AG39" s="144">
        <f>'St 1.3.1'!AG39+'St 1.3.2'!AG39+'St 1.3.3'!AG39+'St 1.3.4'!AG39+'St 1.3.5'!AG39+'St 1.3.6'!AG39+'St 1.3.7'!AG39</f>
        <v>0</v>
      </c>
    </row>
    <row r="40" spans="1:33">
      <c r="B40" s="6" t="s">
        <v>43</v>
      </c>
      <c r="C40" s="229"/>
      <c r="D40" s="144">
        <f>'St 1.3.1'!D40+'St 1.3.2'!D40+'St 1.3.3'!D40+'St 1.3.4'!D40+'St 1.3.5'!D40+'St 1.3.6'!D40+'St 1.3.7'!D40</f>
        <v>390989.74637848546</v>
      </c>
      <c r="E40" s="144">
        <f>'St 1.3.1'!E40+'St 1.3.2'!E40+'St 1.3.3'!E40+'St 1.3.4'!E40+'St 1.3.5'!E40+'St 1.3.6'!E40+'St 1.3.7'!E40</f>
        <v>448617.66263899364</v>
      </c>
      <c r="F40" s="144">
        <f>'St 1.3.1'!F40+'St 1.3.2'!F40+'St 1.3.3'!F40+'St 1.3.4'!F40+'St 1.3.5'!F40+'St 1.3.6'!F40+'St 1.3.7'!F40</f>
        <v>459885.89948196441</v>
      </c>
      <c r="G40" s="144">
        <f>'St 1.3.1'!G40+'St 1.3.2'!G40+'St 1.3.3'!G40+'St 1.3.4'!G40+'St 1.3.5'!G40+'St 1.3.6'!G40+'St 1.3.7'!G40</f>
        <v>497432.03054834274</v>
      </c>
      <c r="H40" s="144">
        <f>'St 1.3.1'!H40+'St 1.3.2'!H40+'St 1.3.3'!H40+'St 1.3.4'!H40+'St 1.3.5'!H40+'St 1.3.6'!H40+'St 1.3.7'!H40</f>
        <v>547734.89002259867</v>
      </c>
      <c r="I40" s="144">
        <f>'St 1.3.1'!I40+'St 1.3.2'!I40+'St 1.3.3'!I40+'St 1.3.4'!I40+'St 1.3.5'!I40+'St 1.3.6'!I40+'St 1.3.7'!I40</f>
        <v>646273.89976783458</v>
      </c>
      <c r="J40" s="144">
        <f>'St 1.3.1'!J40+'St 1.3.2'!J40+'St 1.3.3'!J40+'St 1.3.4'!J40+'St 1.3.5'!J40+'St 1.3.6'!J40+'St 1.3.7'!J40</f>
        <v>792357.4343487994</v>
      </c>
      <c r="K40" s="144">
        <f>'St 1.3.1'!K40+'St 1.3.2'!K40+'St 1.3.3'!K40+'St 1.3.4'!K40+'St 1.3.5'!K40+'St 1.3.6'!K40+'St 1.3.7'!K40</f>
        <v>775611.29090478481</v>
      </c>
      <c r="L40" s="144">
        <f>'St 1.3.1'!L40+'St 1.3.2'!L40+'St 1.3.3'!L40+'St 1.3.4'!L40+'St 1.3.5'!L40+'St 1.3.6'!L40+'St 1.3.7'!L40</f>
        <v>818546.73007396841</v>
      </c>
      <c r="M40" s="144">
        <f>'St 1.3.1'!M40+'St 1.3.2'!M40+'St 1.3.3'!M40+'St 1.3.4'!M40+'St 1.3.5'!M40+'St 1.3.6'!M40+'St 1.3.7'!M40</f>
        <v>919332.84519012796</v>
      </c>
      <c r="N40" s="143"/>
      <c r="O40" s="144">
        <f>'St 1.3.1'!O40+'St 1.3.2'!O40+'St 1.3.3'!O40+'St 1.3.4'!O40+'St 1.3.5'!O40+'St 1.3.6'!O40+'St 1.3.7'!O40</f>
        <v>71034.468130713532</v>
      </c>
      <c r="P40" s="144">
        <f>'St 1.3.1'!P40+'St 1.3.2'!P40+'St 1.3.3'!P40+'St 1.3.4'!P40+'St 1.3.5'!P40+'St 1.3.6'!P40+'St 1.3.7'!P40</f>
        <v>47557.756460078017</v>
      </c>
      <c r="Q40" s="144">
        <f>'St 1.3.1'!Q40+'St 1.3.2'!Q40+'St 1.3.3'!Q40+'St 1.3.4'!Q40+'St 1.3.5'!Q40+'St 1.3.6'!Q40+'St 1.3.7'!Q40</f>
        <v>43694.873612021678</v>
      </c>
      <c r="R40" s="144">
        <f>'St 1.3.1'!R40+'St 1.3.2'!R40+'St 1.3.3'!R40+'St 1.3.4'!R40+'St 1.3.5'!R40+'St 1.3.6'!R40+'St 1.3.7'!R40</f>
        <v>26307.449292285077</v>
      </c>
      <c r="S40" s="144">
        <f>'St 1.3.1'!S40+'St 1.3.2'!S40+'St 1.3.3'!S40+'St 1.3.4'!S40+'St 1.3.5'!S40+'St 1.3.6'!S40+'St 1.3.7'!S40</f>
        <v>168644.46654980932</v>
      </c>
      <c r="T40" s="144">
        <f>'St 1.3.1'!T40+'St 1.3.2'!T40+'St 1.3.3'!T40+'St 1.3.4'!T40+'St 1.3.5'!T40+'St 1.3.6'!T40+'St 1.3.7'!T40</f>
        <v>68733.587230731224</v>
      </c>
      <c r="U40" s="144">
        <f>'St 1.3.1'!U40+'St 1.3.2'!U40+'St 1.3.3'!U40+'St 1.3.4'!U40+'St 1.3.5'!U40+'St 1.3.6'!U40+'St 1.3.7'!U40</f>
        <v>43426.628000992627</v>
      </c>
      <c r="V40" s="144">
        <f>'St 1.3.1'!V40+'St 1.3.2'!V40+'St 1.3.3'!V40+'St 1.3.4'!V40+'St 1.3.5'!V40+'St 1.3.6'!V40+'St 1.3.7'!V40</f>
        <v>-26481.603687062092</v>
      </c>
      <c r="W40" s="144">
        <f>'St 1.3.1'!W40+'St 1.3.2'!W40+'St 1.3.3'!W40+'St 1.3.4'!W40+'St 1.3.5'!W40+'St 1.3.6'!W40+'St 1.3.7'!W40</f>
        <v>60848.450265448679</v>
      </c>
      <c r="X40" s="145"/>
      <c r="Y40" s="144">
        <f>'St 1.3.1'!Y40+'St 1.3.2'!Y40+'St 1.3.3'!Y40+'St 1.3.4'!Y40+'St 1.3.5'!Y40+'St 1.3.6'!Y40+'St 1.3.7'!Y40</f>
        <v>0</v>
      </c>
      <c r="Z40" s="144">
        <f>'St 1.3.1'!Z40+'St 1.3.2'!Z40+'St 1.3.3'!Z40+'St 1.3.4'!Z40+'St 1.3.5'!Z40+'St 1.3.6'!Z40+'St 1.3.7'!Z40</f>
        <v>0</v>
      </c>
      <c r="AA40" s="144">
        <f>'St 1.3.1'!AA40+'St 1.3.2'!AA40+'St 1.3.3'!AA40+'St 1.3.4'!AA40+'St 1.3.5'!AA40+'St 1.3.6'!AA40+'St 1.3.7'!AA40</f>
        <v>0</v>
      </c>
      <c r="AB40" s="144">
        <f>'St 1.3.1'!AB40+'St 1.3.2'!AB40+'St 1.3.3'!AB40+'St 1.3.4'!AB40+'St 1.3.5'!AB40+'St 1.3.6'!AB40+'St 1.3.7'!AB40</f>
        <v>0</v>
      </c>
      <c r="AC40" s="144">
        <f>'St 1.3.1'!AC40+'St 1.3.2'!AC40+'St 1.3.3'!AC40+'St 1.3.4'!AC40+'St 1.3.5'!AC40+'St 1.3.6'!AC40+'St 1.3.7'!AC40</f>
        <v>0</v>
      </c>
      <c r="AD40" s="144">
        <f>'St 1.3.1'!AD40+'St 1.3.2'!AD40+'St 1.3.3'!AD40+'St 1.3.4'!AD40+'St 1.3.5'!AD40+'St 1.3.6'!AD40+'St 1.3.7'!AD40</f>
        <v>0</v>
      </c>
      <c r="AE40" s="144">
        <f>'St 1.3.1'!AE40+'St 1.3.2'!AE40+'St 1.3.3'!AE40+'St 1.3.4'!AE40+'St 1.3.5'!AE40+'St 1.3.6'!AE40+'St 1.3.7'!AE40</f>
        <v>0</v>
      </c>
      <c r="AF40" s="144">
        <f>'St 1.3.1'!AF40+'St 1.3.2'!AF40+'St 1.3.3'!AF40+'St 1.3.4'!AF40+'St 1.3.5'!AF40+'St 1.3.6'!AF40+'St 1.3.7'!AF40</f>
        <v>0</v>
      </c>
      <c r="AG40" s="144">
        <f>'St 1.3.1'!AG40+'St 1.3.2'!AG40+'St 1.3.3'!AG40+'St 1.3.4'!AG40+'St 1.3.5'!AG40+'St 1.3.6'!AG40+'St 1.3.7'!AG40</f>
        <v>0</v>
      </c>
    </row>
    <row r="41" spans="1:33">
      <c r="B41" s="6" t="s">
        <v>44</v>
      </c>
      <c r="C41" s="229"/>
      <c r="D41" s="144">
        <f>'St 1.3.1'!D41+'St 1.3.2'!D41+'St 1.3.3'!D41+'St 1.3.4'!D41+'St 1.3.5'!D41+'St 1.3.6'!D41+'St 1.3.7'!D41</f>
        <v>36733.826951551746</v>
      </c>
      <c r="E41" s="144">
        <f>'St 1.3.1'!E41+'St 1.3.2'!E41+'St 1.3.3'!E41+'St 1.3.4'!E41+'St 1.3.5'!E41+'St 1.3.6'!E41+'St 1.3.7'!E41</f>
        <v>40746.873224324314</v>
      </c>
      <c r="F41" s="144">
        <f>'St 1.3.1'!F41+'St 1.3.2'!F41+'St 1.3.3'!F41+'St 1.3.4'!F41+'St 1.3.5'!F41+'St 1.3.6'!F41+'St 1.3.7'!F41</f>
        <v>45274.341058452665</v>
      </c>
      <c r="G41" s="144">
        <f>'St 1.3.1'!G41+'St 1.3.2'!G41+'St 1.3.3'!G41+'St 1.3.4'!G41+'St 1.3.5'!G41+'St 1.3.6'!G41+'St 1.3.7'!G41</f>
        <v>49027.917376078694</v>
      </c>
      <c r="H41" s="144">
        <f>'St 1.3.1'!H41+'St 1.3.2'!H41+'St 1.3.3'!H41+'St 1.3.4'!H41+'St 1.3.5'!H41+'St 1.3.6'!H41+'St 1.3.7'!H41</f>
        <v>51338.736435147803</v>
      </c>
      <c r="I41" s="144">
        <f>'St 1.3.1'!I41+'St 1.3.2'!I41+'St 1.3.3'!I41+'St 1.3.4'!I41+'St 1.3.5'!I41+'St 1.3.6'!I41+'St 1.3.7'!I41</f>
        <v>59592.031688092437</v>
      </c>
      <c r="J41" s="144">
        <f>'St 1.3.1'!J41+'St 1.3.2'!J41+'St 1.3.3'!J41+'St 1.3.4'!J41+'St 1.3.5'!J41+'St 1.3.6'!J41+'St 1.3.7'!J41</f>
        <v>78802.168406695855</v>
      </c>
      <c r="K41" s="144">
        <f>'St 1.3.1'!K41+'St 1.3.2'!K41+'St 1.3.3'!K41+'St 1.3.4'!K41+'St 1.3.5'!K41+'St 1.3.6'!K41+'St 1.3.7'!K41</f>
        <v>111656.65308121098</v>
      </c>
      <c r="L41" s="144">
        <f>'St 1.3.1'!L41+'St 1.3.2'!L41+'St 1.3.3'!L41+'St 1.3.4'!L41+'St 1.3.5'!L41+'St 1.3.6'!L41+'St 1.3.7'!L41</f>
        <v>125265.70162598335</v>
      </c>
      <c r="M41" s="144">
        <f>'St 1.3.1'!M41+'St 1.3.2'!M41+'St 1.3.3'!M41+'St 1.3.4'!M41+'St 1.3.5'!M41+'St 1.3.6'!M41+'St 1.3.7'!M41</f>
        <v>158344.57479262492</v>
      </c>
      <c r="N41" s="143"/>
      <c r="O41" s="144">
        <f>'St 1.3.1'!O41+'St 1.3.2'!O41+'St 1.3.3'!O41+'St 1.3.4'!O41+'St 1.3.5'!O41+'St 1.3.6'!O41+'St 1.3.7'!O41</f>
        <v>5956.3872852674131</v>
      </c>
      <c r="P41" s="144">
        <f>'St 1.3.1'!P41+'St 1.3.2'!P41+'St 1.3.3'!P41+'St 1.3.4'!P41+'St 1.3.5'!P41+'St 1.3.6'!P41+'St 1.3.7'!P41</f>
        <v>3035.6265834950332</v>
      </c>
      <c r="Q41" s="144">
        <f>'St 1.3.1'!Q41+'St 1.3.2'!Q41+'St 1.3.3'!Q41+'St 1.3.4'!Q41+'St 1.3.5'!Q41+'St 1.3.6'!Q41+'St 1.3.7'!Q41</f>
        <v>3797.0548014026003</v>
      </c>
      <c r="R41" s="144">
        <f>'St 1.3.1'!R41+'St 1.3.2'!R41+'St 1.3.3'!R41+'St 1.3.4'!R41+'St 1.3.5'!R41+'St 1.3.6'!R41+'St 1.3.7'!R41</f>
        <v>4411.4999537274371</v>
      </c>
      <c r="S41" s="144">
        <f>'St 1.3.1'!S41+'St 1.3.2'!S41+'St 1.3.3'!S41+'St 1.3.4'!S41+'St 1.3.5'!S41+'St 1.3.6'!S41+'St 1.3.7'!S41</f>
        <v>7929.9108337639818</v>
      </c>
      <c r="T41" s="144">
        <f>'St 1.3.1'!T41+'St 1.3.2'!T41+'St 1.3.3'!T41+'St 1.3.4'!T41+'St 1.3.5'!T41+'St 1.3.6'!T41+'St 1.3.7'!T41</f>
        <v>13213.593786197391</v>
      </c>
      <c r="U41" s="144">
        <f>'St 1.3.1'!U41+'St 1.3.2'!U41+'St 1.3.3'!U41+'St 1.3.4'!U41+'St 1.3.5'!U41+'St 1.3.6'!U41+'St 1.3.7'!U41</f>
        <v>2591.6780264135514</v>
      </c>
      <c r="V41" s="144">
        <f>'St 1.3.1'!V41+'St 1.3.2'!V41+'St 1.3.3'!V41+'St 1.3.4'!V41+'St 1.3.5'!V41+'St 1.3.6'!V41+'St 1.3.7'!V41</f>
        <v>755.49825532675743</v>
      </c>
      <c r="W41" s="144">
        <f>'St 1.3.1'!W41+'St 1.3.2'!W41+'St 1.3.3'!W41+'St 1.3.4'!W41+'St 1.3.5'!W41+'St 1.3.6'!W41+'St 1.3.7'!W41</f>
        <v>5041.3274841215298</v>
      </c>
      <c r="X41" s="145"/>
      <c r="Y41" s="144">
        <f>'St 1.3.1'!Y41+'St 1.3.2'!Y41+'St 1.3.3'!Y41+'St 1.3.4'!Y41+'St 1.3.5'!Y41+'St 1.3.6'!Y41+'St 1.3.7'!Y41</f>
        <v>0</v>
      </c>
      <c r="Z41" s="144">
        <f>'St 1.3.1'!Z41+'St 1.3.2'!Z41+'St 1.3.3'!Z41+'St 1.3.4'!Z41+'St 1.3.5'!Z41+'St 1.3.6'!Z41+'St 1.3.7'!Z41</f>
        <v>0</v>
      </c>
      <c r="AA41" s="144">
        <f>'St 1.3.1'!AA41+'St 1.3.2'!AA41+'St 1.3.3'!AA41+'St 1.3.4'!AA41+'St 1.3.5'!AA41+'St 1.3.6'!AA41+'St 1.3.7'!AA41</f>
        <v>0</v>
      </c>
      <c r="AB41" s="144">
        <f>'St 1.3.1'!AB41+'St 1.3.2'!AB41+'St 1.3.3'!AB41+'St 1.3.4'!AB41+'St 1.3.5'!AB41+'St 1.3.6'!AB41+'St 1.3.7'!AB41</f>
        <v>0</v>
      </c>
      <c r="AC41" s="144">
        <f>'St 1.3.1'!AC41+'St 1.3.2'!AC41+'St 1.3.3'!AC41+'St 1.3.4'!AC41+'St 1.3.5'!AC41+'St 1.3.6'!AC41+'St 1.3.7'!AC41</f>
        <v>0</v>
      </c>
      <c r="AD41" s="144">
        <f>'St 1.3.1'!AD41+'St 1.3.2'!AD41+'St 1.3.3'!AD41+'St 1.3.4'!AD41+'St 1.3.5'!AD41+'St 1.3.6'!AD41+'St 1.3.7'!AD41</f>
        <v>0</v>
      </c>
      <c r="AE41" s="144">
        <f>'St 1.3.1'!AE41+'St 1.3.2'!AE41+'St 1.3.3'!AE41+'St 1.3.4'!AE41+'St 1.3.5'!AE41+'St 1.3.6'!AE41+'St 1.3.7'!AE41</f>
        <v>0</v>
      </c>
      <c r="AF41" s="144">
        <f>'St 1.3.1'!AF41+'St 1.3.2'!AF41+'St 1.3.3'!AF41+'St 1.3.4'!AF41+'St 1.3.5'!AF41+'St 1.3.6'!AF41+'St 1.3.7'!AF41</f>
        <v>0</v>
      </c>
      <c r="AG41" s="144">
        <f>'St 1.3.1'!AG41+'St 1.3.2'!AG41+'St 1.3.3'!AG41+'St 1.3.4'!AG41+'St 1.3.5'!AG41+'St 1.3.6'!AG41+'St 1.3.7'!AG41</f>
        <v>0</v>
      </c>
    </row>
    <row r="42" spans="1:33">
      <c r="B42" s="7" t="s">
        <v>45</v>
      </c>
      <c r="C42" s="229"/>
      <c r="D42" s="144">
        <f>'St 1.3.1'!D42+'St 1.3.2'!D42+'St 1.3.3'!D42+'St 1.3.4'!D42+'St 1.3.5'!D42+'St 1.3.6'!D42+'St 1.3.7'!D42</f>
        <v>36733.826951551746</v>
      </c>
      <c r="E42" s="144">
        <f>'St 1.3.1'!E42+'St 1.3.2'!E42+'St 1.3.3'!E42+'St 1.3.4'!E42+'St 1.3.5'!E42+'St 1.3.6'!E42+'St 1.3.7'!E42</f>
        <v>40746.873224324314</v>
      </c>
      <c r="F42" s="144">
        <f>'St 1.3.1'!F42+'St 1.3.2'!F42+'St 1.3.3'!F42+'St 1.3.4'!F42+'St 1.3.5'!F42+'St 1.3.6'!F42+'St 1.3.7'!F42</f>
        <v>45274.341058452665</v>
      </c>
      <c r="G42" s="144">
        <f>'St 1.3.1'!G42+'St 1.3.2'!G42+'St 1.3.3'!G42+'St 1.3.4'!G42+'St 1.3.5'!G42+'St 1.3.6'!G42+'St 1.3.7'!G42</f>
        <v>49027.917376078694</v>
      </c>
      <c r="H42" s="144">
        <f>'St 1.3.1'!H42+'St 1.3.2'!H42+'St 1.3.3'!H42+'St 1.3.4'!H42+'St 1.3.5'!H42+'St 1.3.6'!H42+'St 1.3.7'!H42</f>
        <v>51338.736435147803</v>
      </c>
      <c r="I42" s="144">
        <f>'St 1.3.1'!I42+'St 1.3.2'!I42+'St 1.3.3'!I42+'St 1.3.4'!I42+'St 1.3.5'!I42+'St 1.3.6'!I42+'St 1.3.7'!I42</f>
        <v>59592.031688092437</v>
      </c>
      <c r="J42" s="144">
        <f>'St 1.3.1'!J42+'St 1.3.2'!J42+'St 1.3.3'!J42+'St 1.3.4'!J42+'St 1.3.5'!J42+'St 1.3.6'!J42+'St 1.3.7'!J42</f>
        <v>78802.168406695855</v>
      </c>
      <c r="K42" s="144">
        <f>'St 1.3.1'!K42+'St 1.3.2'!K42+'St 1.3.3'!K42+'St 1.3.4'!K42+'St 1.3.5'!K42+'St 1.3.6'!K42+'St 1.3.7'!K42</f>
        <v>111656.65308121098</v>
      </c>
      <c r="L42" s="144">
        <f>'St 1.3.1'!L42+'St 1.3.2'!L42+'St 1.3.3'!L42+'St 1.3.4'!L42+'St 1.3.5'!L42+'St 1.3.6'!L42+'St 1.3.7'!L42</f>
        <v>125265.70162598335</v>
      </c>
      <c r="M42" s="144">
        <f>'St 1.3.1'!M42+'St 1.3.2'!M42+'St 1.3.3'!M42+'St 1.3.4'!M42+'St 1.3.5'!M42+'St 1.3.6'!M42+'St 1.3.7'!M42</f>
        <v>158344.57479262492</v>
      </c>
      <c r="N42" s="143"/>
      <c r="O42" s="144">
        <f>'St 1.3.1'!O42+'St 1.3.2'!O42+'St 1.3.3'!O42+'St 1.3.4'!O42+'St 1.3.5'!O42+'St 1.3.6'!O42+'St 1.3.7'!O42</f>
        <v>5879.2630315707665</v>
      </c>
      <c r="P42" s="144">
        <f>'St 1.3.1'!P42+'St 1.3.2'!P42+'St 1.3.3'!P42+'St 1.3.4'!P42+'St 1.3.5'!P42+'St 1.3.6'!P42+'St 1.3.7'!P42</f>
        <v>2975.4664203068983</v>
      </c>
      <c r="Q42" s="144">
        <f>'St 1.3.1'!Q42+'St 1.3.2'!Q42+'St 1.3.3'!Q42+'St 1.3.4'!Q42+'St 1.3.5'!Q42+'St 1.3.6'!Q42+'St 1.3.7'!Q42</f>
        <v>3808.5158080383035</v>
      </c>
      <c r="R42" s="144">
        <f>'St 1.3.1'!R42+'St 1.3.2'!R42+'St 1.3.3'!R42+'St 1.3.4'!R42+'St 1.3.5'!R42+'St 1.3.6'!R42+'St 1.3.7'!R42</f>
        <v>4579.3488515178824</v>
      </c>
      <c r="S42" s="144">
        <f>'St 1.3.1'!S42+'St 1.3.2'!S42+'St 1.3.3'!S42+'St 1.3.4'!S42+'St 1.3.5'!S42+'St 1.3.6'!S42+'St 1.3.7'!S42</f>
        <v>7379.4519481354755</v>
      </c>
      <c r="T42" s="144">
        <f>'St 1.3.1'!T42+'St 1.3.2'!T42+'St 1.3.3'!T42+'St 1.3.4'!T42+'St 1.3.5'!T42+'St 1.3.6'!T42+'St 1.3.7'!T42</f>
        <v>13920.889842386006</v>
      </c>
      <c r="U42" s="144">
        <f>'St 1.3.1'!U42+'St 1.3.2'!U42+'St 1.3.3'!U42+'St 1.3.4'!U42+'St 1.3.5'!U42+'St 1.3.6'!U42+'St 1.3.7'!U42</f>
        <v>2610.3285933503271</v>
      </c>
      <c r="V42" s="144">
        <f>'St 1.3.1'!V42+'St 1.3.2'!V42+'St 1.3.3'!V42+'St 1.3.4'!V42+'St 1.3.5'!V42+'St 1.3.6'!V42+'St 1.3.7'!V42</f>
        <v>809.66311474015265</v>
      </c>
      <c r="W42" s="144">
        <f>'St 1.3.1'!W42+'St 1.3.2'!W42+'St 1.3.3'!W42+'St 1.3.4'!W42+'St 1.3.5'!W42+'St 1.3.6'!W42+'St 1.3.7'!W42</f>
        <v>5041.045706998244</v>
      </c>
      <c r="X42" s="145"/>
      <c r="Y42" s="144">
        <f>'St 1.3.1'!Y42+'St 1.3.2'!Y42+'St 1.3.3'!Y42+'St 1.3.4'!Y42+'St 1.3.5'!Y42+'St 1.3.6'!Y42+'St 1.3.7'!Y42</f>
        <v>0</v>
      </c>
      <c r="Z42" s="144">
        <f>'St 1.3.1'!Z42+'St 1.3.2'!Z42+'St 1.3.3'!Z42+'St 1.3.4'!Z42+'St 1.3.5'!Z42+'St 1.3.6'!Z42+'St 1.3.7'!Z42</f>
        <v>0</v>
      </c>
      <c r="AA42" s="144">
        <f>'St 1.3.1'!AA42+'St 1.3.2'!AA42+'St 1.3.3'!AA42+'St 1.3.4'!AA42+'St 1.3.5'!AA42+'St 1.3.6'!AA42+'St 1.3.7'!AA42</f>
        <v>0</v>
      </c>
      <c r="AB42" s="144">
        <f>'St 1.3.1'!AB42+'St 1.3.2'!AB42+'St 1.3.3'!AB42+'St 1.3.4'!AB42+'St 1.3.5'!AB42+'St 1.3.6'!AB42+'St 1.3.7'!AB42</f>
        <v>0</v>
      </c>
      <c r="AC42" s="144">
        <f>'St 1.3.1'!AC42+'St 1.3.2'!AC42+'St 1.3.3'!AC42+'St 1.3.4'!AC42+'St 1.3.5'!AC42+'St 1.3.6'!AC42+'St 1.3.7'!AC42</f>
        <v>0</v>
      </c>
      <c r="AD42" s="144">
        <f>'St 1.3.1'!AD42+'St 1.3.2'!AD42+'St 1.3.3'!AD42+'St 1.3.4'!AD42+'St 1.3.5'!AD42+'St 1.3.6'!AD42+'St 1.3.7'!AD42</f>
        <v>0</v>
      </c>
      <c r="AE42" s="144">
        <f>'St 1.3.1'!AE42+'St 1.3.2'!AE42+'St 1.3.3'!AE42+'St 1.3.4'!AE42+'St 1.3.5'!AE42+'St 1.3.6'!AE42+'St 1.3.7'!AE42</f>
        <v>0</v>
      </c>
      <c r="AF42" s="144">
        <f>'St 1.3.1'!AF42+'St 1.3.2'!AF42+'St 1.3.3'!AF42+'St 1.3.4'!AF42+'St 1.3.5'!AF42+'St 1.3.6'!AF42+'St 1.3.7'!AF42</f>
        <v>0</v>
      </c>
      <c r="AG42" s="144">
        <f>'St 1.3.1'!AG42+'St 1.3.2'!AG42+'St 1.3.3'!AG42+'St 1.3.4'!AG42+'St 1.3.5'!AG42+'St 1.3.6'!AG42+'St 1.3.7'!AG42</f>
        <v>0</v>
      </c>
    </row>
    <row r="43" spans="1:33">
      <c r="B43" s="7" t="s">
        <v>46</v>
      </c>
      <c r="C43" s="229"/>
      <c r="D43" s="144">
        <f>'St 1.3.1'!D43+'St 1.3.2'!D43+'St 1.3.3'!D43+'St 1.3.4'!D43+'St 1.3.5'!D43+'St 1.3.6'!D43+'St 1.3.7'!D43</f>
        <v>0</v>
      </c>
      <c r="E43" s="144">
        <f>'St 1.3.1'!E43+'St 1.3.2'!E43+'St 1.3.3'!E43+'St 1.3.4'!E43+'St 1.3.5'!E43+'St 1.3.6'!E43+'St 1.3.7'!E43</f>
        <v>0</v>
      </c>
      <c r="F43" s="144">
        <f>'St 1.3.1'!F43+'St 1.3.2'!F43+'St 1.3.3'!F43+'St 1.3.4'!F43+'St 1.3.5'!F43+'St 1.3.6'!F43+'St 1.3.7'!F43</f>
        <v>0</v>
      </c>
      <c r="G43" s="144">
        <f>'St 1.3.1'!G43+'St 1.3.2'!G43+'St 1.3.3'!G43+'St 1.3.4'!G43+'St 1.3.5'!G43+'St 1.3.6'!G43+'St 1.3.7'!G43</f>
        <v>0</v>
      </c>
      <c r="H43" s="144">
        <f>'St 1.3.1'!H43+'St 1.3.2'!H43+'St 1.3.3'!H43+'St 1.3.4'!H43+'St 1.3.5'!H43+'St 1.3.6'!H43+'St 1.3.7'!H43</f>
        <v>0</v>
      </c>
      <c r="I43" s="144">
        <f>'St 1.3.1'!I43+'St 1.3.2'!I43+'St 1.3.3'!I43+'St 1.3.4'!I43+'St 1.3.5'!I43+'St 1.3.6'!I43+'St 1.3.7'!I43</f>
        <v>0</v>
      </c>
      <c r="J43" s="144">
        <f>'St 1.3.1'!J43+'St 1.3.2'!J43+'St 1.3.3'!J43+'St 1.3.4'!J43+'St 1.3.5'!J43+'St 1.3.6'!J43+'St 1.3.7'!J43</f>
        <v>0</v>
      </c>
      <c r="K43" s="144">
        <f>'St 1.3.1'!K43+'St 1.3.2'!K43+'St 1.3.3'!K43+'St 1.3.4'!K43+'St 1.3.5'!K43+'St 1.3.6'!K43+'St 1.3.7'!K43</f>
        <v>0</v>
      </c>
      <c r="L43" s="144">
        <f>'St 1.3.1'!L43+'St 1.3.2'!L43+'St 1.3.3'!L43+'St 1.3.4'!L43+'St 1.3.5'!L43+'St 1.3.6'!L43+'St 1.3.7'!L43</f>
        <v>0</v>
      </c>
      <c r="M43" s="144">
        <f>'St 1.3.1'!M43+'St 1.3.2'!M43+'St 1.3.3'!M43+'St 1.3.4'!M43+'St 1.3.5'!M43+'St 1.3.6'!M43+'St 1.3.7'!M43</f>
        <v>0</v>
      </c>
      <c r="N43" s="143"/>
      <c r="O43" s="144">
        <f>'St 1.3.1'!O43+'St 1.3.2'!O43+'St 1.3.3'!O43+'St 1.3.4'!O43+'St 1.3.5'!O43+'St 1.3.6'!O43+'St 1.3.7'!O43</f>
        <v>77.124253696647031</v>
      </c>
      <c r="P43" s="144">
        <f>'St 1.3.1'!P43+'St 1.3.2'!P43+'St 1.3.3'!P43+'St 1.3.4'!P43+'St 1.3.5'!P43+'St 1.3.6'!P43+'St 1.3.7'!P43</f>
        <v>60.16016318813486</v>
      </c>
      <c r="Q43" s="144">
        <f>'St 1.3.1'!Q43+'St 1.3.2'!Q43+'St 1.3.3'!Q43+'St 1.3.4'!Q43+'St 1.3.5'!Q43+'St 1.3.6'!Q43+'St 1.3.7'!Q43</f>
        <v>-11.461006635703264</v>
      </c>
      <c r="R43" s="144">
        <f>'St 1.3.1'!R43+'St 1.3.2'!R43+'St 1.3.3'!R43+'St 1.3.4'!R43+'St 1.3.5'!R43+'St 1.3.6'!R43+'St 1.3.7'!R43</f>
        <v>-167.84889779044599</v>
      </c>
      <c r="S43" s="144">
        <f>'St 1.3.1'!S43+'St 1.3.2'!S43+'St 1.3.3'!S43+'St 1.3.4'!S43+'St 1.3.5'!S43+'St 1.3.6'!S43+'St 1.3.7'!S43</f>
        <v>550.4588856285061</v>
      </c>
      <c r="T43" s="144">
        <f>'St 1.3.1'!T43+'St 1.3.2'!T43+'St 1.3.3'!T43+'St 1.3.4'!T43+'St 1.3.5'!T43+'St 1.3.6'!T43+'St 1.3.7'!T43</f>
        <v>-707.29605618861603</v>
      </c>
      <c r="U43" s="144">
        <f>'St 1.3.1'!U43+'St 1.3.2'!U43+'St 1.3.3'!U43+'St 1.3.4'!U43+'St 1.3.5'!U43+'St 1.3.6'!U43+'St 1.3.7'!U43</f>
        <v>-18.650566936775792</v>
      </c>
      <c r="V43" s="144">
        <f>'St 1.3.1'!V43+'St 1.3.2'!V43+'St 1.3.3'!V43+'St 1.3.4'!V43+'St 1.3.5'!V43+'St 1.3.6'!V43+'St 1.3.7'!V43</f>
        <v>-54.16485941339517</v>
      </c>
      <c r="W43" s="144">
        <f>'St 1.3.1'!W43+'St 1.3.2'!W43+'St 1.3.3'!W43+'St 1.3.4'!W43+'St 1.3.5'!W43+'St 1.3.6'!W43+'St 1.3.7'!W43</f>
        <v>0.28177712328617266</v>
      </c>
      <c r="X43" s="145"/>
      <c r="Y43" s="144">
        <f>'St 1.3.1'!Y43+'St 1.3.2'!Y43+'St 1.3.3'!Y43+'St 1.3.4'!Y43+'St 1.3.5'!Y43+'St 1.3.6'!Y43+'St 1.3.7'!Y43</f>
        <v>0</v>
      </c>
      <c r="Z43" s="144">
        <f>'St 1.3.1'!Z43+'St 1.3.2'!Z43+'St 1.3.3'!Z43+'St 1.3.4'!Z43+'St 1.3.5'!Z43+'St 1.3.6'!Z43+'St 1.3.7'!Z43</f>
        <v>0</v>
      </c>
      <c r="AA43" s="144">
        <f>'St 1.3.1'!AA43+'St 1.3.2'!AA43+'St 1.3.3'!AA43+'St 1.3.4'!AA43+'St 1.3.5'!AA43+'St 1.3.6'!AA43+'St 1.3.7'!AA43</f>
        <v>0</v>
      </c>
      <c r="AB43" s="144">
        <f>'St 1.3.1'!AB43+'St 1.3.2'!AB43+'St 1.3.3'!AB43+'St 1.3.4'!AB43+'St 1.3.5'!AB43+'St 1.3.6'!AB43+'St 1.3.7'!AB43</f>
        <v>0</v>
      </c>
      <c r="AC43" s="144">
        <f>'St 1.3.1'!AC43+'St 1.3.2'!AC43+'St 1.3.3'!AC43+'St 1.3.4'!AC43+'St 1.3.5'!AC43+'St 1.3.6'!AC43+'St 1.3.7'!AC43</f>
        <v>0</v>
      </c>
      <c r="AD43" s="144">
        <f>'St 1.3.1'!AD43+'St 1.3.2'!AD43+'St 1.3.3'!AD43+'St 1.3.4'!AD43+'St 1.3.5'!AD43+'St 1.3.6'!AD43+'St 1.3.7'!AD43</f>
        <v>0</v>
      </c>
      <c r="AE43" s="144">
        <f>'St 1.3.1'!AE43+'St 1.3.2'!AE43+'St 1.3.3'!AE43+'St 1.3.4'!AE43+'St 1.3.5'!AE43+'St 1.3.6'!AE43+'St 1.3.7'!AE43</f>
        <v>0</v>
      </c>
      <c r="AF43" s="144">
        <f>'St 1.3.1'!AF43+'St 1.3.2'!AF43+'St 1.3.3'!AF43+'St 1.3.4'!AF43+'St 1.3.5'!AF43+'St 1.3.6'!AF43+'St 1.3.7'!AF43</f>
        <v>0</v>
      </c>
      <c r="AG43" s="144">
        <f>'St 1.3.1'!AG43+'St 1.3.2'!AG43+'St 1.3.3'!AG43+'St 1.3.4'!AG43+'St 1.3.5'!AG43+'St 1.3.6'!AG43+'St 1.3.7'!AG43</f>
        <v>0</v>
      </c>
    </row>
    <row r="44" spans="1:33">
      <c r="B44" s="6" t="s">
        <v>317</v>
      </c>
      <c r="C44" s="229"/>
      <c r="D44" s="144">
        <f>'St 1.3.1'!D44+'St 1.3.2'!D44+'St 1.3.3'!D44+'St 1.3.4'!D44+'St 1.3.5'!D44+'St 1.3.6'!D44+'St 1.3.7'!D44</f>
        <v>5015.4452036719704</v>
      </c>
      <c r="E44" s="144">
        <f>'St 1.3.1'!E44+'St 1.3.2'!E44+'St 1.3.3'!E44+'St 1.3.4'!E44+'St 1.3.5'!E44+'St 1.3.6'!E44+'St 1.3.7'!E44</f>
        <v>6159.3541021848732</v>
      </c>
      <c r="F44" s="144">
        <f>'St 1.3.1'!F44+'St 1.3.2'!F44+'St 1.3.3'!F44+'St 1.3.4'!F44+'St 1.3.5'!F44+'St 1.3.6'!F44+'St 1.3.7'!F44</f>
        <v>6732.2117709727336</v>
      </c>
      <c r="G44" s="144">
        <f>'St 1.3.1'!G44+'St 1.3.2'!G44+'St 1.3.3'!G44+'St 1.3.4'!G44+'St 1.3.5'!G44+'St 1.3.6'!G44+'St 1.3.7'!G44</f>
        <v>7489.7767672702266</v>
      </c>
      <c r="H44" s="144">
        <f>'St 1.3.1'!H44+'St 1.3.2'!H44+'St 1.3.3'!H44+'St 1.3.4'!H44+'St 1.3.5'!H44+'St 1.3.6'!H44+'St 1.3.7'!H44</f>
        <v>8416.4570493104711</v>
      </c>
      <c r="I44" s="144">
        <f>'St 1.3.1'!I44+'St 1.3.2'!I44+'St 1.3.3'!I44+'St 1.3.4'!I44+'St 1.3.5'!I44+'St 1.3.6'!I44+'St 1.3.7'!I44</f>
        <v>9777.0878884206759</v>
      </c>
      <c r="J44" s="144">
        <f>'St 1.3.1'!J44+'St 1.3.2'!J44+'St 1.3.3'!J44+'St 1.3.4'!J44+'St 1.3.5'!J44+'St 1.3.6'!J44+'St 1.3.7'!J44</f>
        <v>13832.835419423904</v>
      </c>
      <c r="K44" s="144">
        <f>'St 1.3.1'!K44+'St 1.3.2'!K44+'St 1.3.3'!K44+'St 1.3.4'!K44+'St 1.3.5'!K44+'St 1.3.6'!K44+'St 1.3.7'!K44</f>
        <v>15001.863641058042</v>
      </c>
      <c r="L44" s="144">
        <f>'St 1.3.1'!L44+'St 1.3.2'!L44+'St 1.3.3'!L44+'St 1.3.4'!L44+'St 1.3.5'!L44+'St 1.3.6'!L44+'St 1.3.7'!L44</f>
        <v>14930.626574720083</v>
      </c>
      <c r="M44" s="144">
        <f>'St 1.3.1'!M44+'St 1.3.2'!M44+'St 1.3.3'!M44+'St 1.3.4'!M44+'St 1.3.5'!M44+'St 1.3.6'!M44+'St 1.3.7'!M44</f>
        <v>15784.132180219482</v>
      </c>
      <c r="N44" s="143"/>
      <c r="O44" s="144">
        <f>'St 1.3.1'!O44+'St 1.3.2'!O44+'St 1.3.3'!O44+'St 1.3.4'!O44+'St 1.3.5'!O44+'St 1.3.6'!O44+'St 1.3.7'!O44</f>
        <v>1143.9088985129017</v>
      </c>
      <c r="P44" s="144">
        <f>'St 1.3.1'!P44+'St 1.3.2'!P44+'St 1.3.3'!P44+'St 1.3.4'!P44+'St 1.3.5'!P44+'St 1.3.6'!P44+'St 1.3.7'!P44</f>
        <v>572.85766878786137</v>
      </c>
      <c r="Q44" s="144">
        <f>'St 1.3.1'!Q44+'St 1.3.2'!Q44+'St 1.3.3'!Q44+'St 1.3.4'!Q44+'St 1.3.5'!Q44+'St 1.3.6'!Q44+'St 1.3.7'!Q44</f>
        <v>757.56499629749294</v>
      </c>
      <c r="R44" s="144">
        <f>'St 1.3.1'!R44+'St 1.3.2'!R44+'St 1.3.3'!R44+'St 1.3.4'!R44+'St 1.3.5'!R44+'St 1.3.6'!R44+'St 1.3.7'!R44</f>
        <v>7785.0601504080259</v>
      </c>
      <c r="S44" s="144">
        <f>'St 1.3.1'!S44+'St 1.3.2'!S44+'St 1.3.3'!S44+'St 1.3.4'!S44+'St 1.3.5'!S44+'St 1.3.6'!S44+'St 1.3.7'!S44</f>
        <v>-5497.7490292575767</v>
      </c>
      <c r="T44" s="144">
        <f>'St 1.3.1'!T44+'St 1.3.2'!T44+'St 1.3.3'!T44+'St 1.3.4'!T44+'St 1.3.5'!T44+'St 1.3.6'!T44+'St 1.3.7'!T44</f>
        <v>18640.657189837686</v>
      </c>
      <c r="U44" s="144">
        <f>'St 1.3.1'!U44+'St 1.3.2'!U44+'St 1.3.3'!U44+'St 1.3.4'!U44+'St 1.3.5'!U44+'St 1.3.6'!U44+'St 1.3.7'!U44</f>
        <v>1568.7406299303684</v>
      </c>
      <c r="V44" s="144">
        <f>'St 1.3.1'!V44+'St 1.3.2'!V44+'St 1.3.3'!V44+'St 1.3.4'!V44+'St 1.3.5'!V44+'St 1.3.6'!V44+'St 1.3.7'!V44</f>
        <v>-2315.9277721160179</v>
      </c>
      <c r="W44" s="144">
        <f>'St 1.3.1'!W44+'St 1.3.2'!W44+'St 1.3.3'!W44+'St 1.3.4'!W44+'St 1.3.5'!W44+'St 1.3.6'!W44+'St 1.3.7'!W44</f>
        <v>1220.0736350411707</v>
      </c>
      <c r="X44" s="145"/>
      <c r="Y44" s="144">
        <f>'St 1.3.1'!Y44+'St 1.3.2'!Y44+'St 1.3.3'!Y44+'St 1.3.4'!Y44+'St 1.3.5'!Y44+'St 1.3.6'!Y44+'St 1.3.7'!Y44</f>
        <v>0</v>
      </c>
      <c r="Z44" s="144">
        <f>'St 1.3.1'!Z44+'St 1.3.2'!Z44+'St 1.3.3'!Z44+'St 1.3.4'!Z44+'St 1.3.5'!Z44+'St 1.3.6'!Z44+'St 1.3.7'!Z44</f>
        <v>0</v>
      </c>
      <c r="AA44" s="144">
        <f>'St 1.3.1'!AA44+'St 1.3.2'!AA44+'St 1.3.3'!AA44+'St 1.3.4'!AA44+'St 1.3.5'!AA44+'St 1.3.6'!AA44+'St 1.3.7'!AA44</f>
        <v>0</v>
      </c>
      <c r="AB44" s="144">
        <f>'St 1.3.1'!AB44+'St 1.3.2'!AB44+'St 1.3.3'!AB44+'St 1.3.4'!AB44+'St 1.3.5'!AB44+'St 1.3.6'!AB44+'St 1.3.7'!AB44</f>
        <v>0</v>
      </c>
      <c r="AC44" s="144">
        <f>'St 1.3.1'!AC44+'St 1.3.2'!AC44+'St 1.3.3'!AC44+'St 1.3.4'!AC44+'St 1.3.5'!AC44+'St 1.3.6'!AC44+'St 1.3.7'!AC44</f>
        <v>0</v>
      </c>
      <c r="AD44" s="144">
        <f>'St 1.3.1'!AD44+'St 1.3.2'!AD44+'St 1.3.3'!AD44+'St 1.3.4'!AD44+'St 1.3.5'!AD44+'St 1.3.6'!AD44+'St 1.3.7'!AD44</f>
        <v>0</v>
      </c>
      <c r="AE44" s="144">
        <f>'St 1.3.1'!AE44+'St 1.3.2'!AE44+'St 1.3.3'!AE44+'St 1.3.4'!AE44+'St 1.3.5'!AE44+'St 1.3.6'!AE44+'St 1.3.7'!AE44</f>
        <v>0</v>
      </c>
      <c r="AF44" s="144">
        <f>'St 1.3.1'!AF44+'St 1.3.2'!AF44+'St 1.3.3'!AF44+'St 1.3.4'!AF44+'St 1.3.5'!AF44+'St 1.3.6'!AF44+'St 1.3.7'!AF44</f>
        <v>0</v>
      </c>
      <c r="AG44" s="144">
        <f>'St 1.3.1'!AG44+'St 1.3.2'!AG44+'St 1.3.3'!AG44+'St 1.3.4'!AG44+'St 1.3.5'!AG44+'St 1.3.6'!AG44+'St 1.3.7'!AG44</f>
        <v>0</v>
      </c>
    </row>
    <row r="45" spans="1:33">
      <c r="B45" s="6" t="s">
        <v>108</v>
      </c>
      <c r="C45" s="229"/>
      <c r="D45" s="144">
        <f>'St 1.3.1'!D45+'St 1.3.2'!D45+'St 1.3.3'!D45+'St 1.3.4'!D45+'St 1.3.5'!D45+'St 1.3.6'!D45+'St 1.3.7'!D45</f>
        <v>8149.7852588649048</v>
      </c>
      <c r="E45" s="144">
        <f>'St 1.3.1'!E45+'St 1.3.2'!E45+'St 1.3.3'!E45+'St 1.3.4'!E45+'St 1.3.5'!E45+'St 1.3.6'!E45+'St 1.3.7'!E45</f>
        <v>11247.43696303799</v>
      </c>
      <c r="F45" s="144">
        <f>'St 1.3.1'!F45+'St 1.3.2'!F45+'St 1.3.3'!F45+'St 1.3.4'!F45+'St 1.3.5'!F45+'St 1.3.6'!F45+'St 1.3.7'!F45</f>
        <v>14011.881024523089</v>
      </c>
      <c r="G45" s="144">
        <f>'St 1.3.1'!G45+'St 1.3.2'!G45+'St 1.3.3'!G45+'St 1.3.4'!G45+'St 1.3.5'!G45+'St 1.3.6'!G45+'St 1.3.7'!G45</f>
        <v>15660.434810917473</v>
      </c>
      <c r="H45" s="144">
        <f>'St 1.3.1'!H45+'St 1.3.2'!H45+'St 1.3.3'!H45+'St 1.3.4'!H45+'St 1.3.5'!H45+'St 1.3.6'!H45+'St 1.3.7'!H45</f>
        <v>18085.934822403262</v>
      </c>
      <c r="I45" s="144">
        <f>'St 1.3.1'!I45+'St 1.3.2'!I45+'St 1.3.3'!I45+'St 1.3.4'!I45+'St 1.3.5'!I45+'St 1.3.6'!I45+'St 1.3.7'!I45</f>
        <v>17071.85152992473</v>
      </c>
      <c r="J45" s="144">
        <f>'St 1.3.1'!J45+'St 1.3.2'!J45+'St 1.3.3'!J45+'St 1.3.4'!J45+'St 1.3.5'!J45+'St 1.3.6'!J45+'St 1.3.7'!J45</f>
        <v>17667.365417890171</v>
      </c>
      <c r="K45" s="144">
        <f>'St 1.3.1'!K45+'St 1.3.2'!K45+'St 1.3.3'!K45+'St 1.3.4'!K45+'St 1.3.5'!K45+'St 1.3.6'!K45+'St 1.3.7'!K45</f>
        <v>22342.396552592814</v>
      </c>
      <c r="L45" s="144">
        <f>'St 1.3.1'!L45+'St 1.3.2'!L45+'St 1.3.3'!L45+'St 1.3.4'!L45+'St 1.3.5'!L45+'St 1.3.6'!L45+'St 1.3.7'!L45</f>
        <v>18002.927867015613</v>
      </c>
      <c r="M45" s="144">
        <f>'St 1.3.1'!M45+'St 1.3.2'!M45+'St 1.3.3'!M45+'St 1.3.4'!M45+'St 1.3.5'!M45+'St 1.3.6'!M45+'St 1.3.7'!M45</f>
        <v>20464.545146453489</v>
      </c>
      <c r="N45" s="143"/>
      <c r="O45" s="144">
        <f>'St 1.3.1'!O45+'St 1.3.2'!O45+'St 1.3.3'!O45+'St 1.3.4'!O45+'St 1.3.5'!O45+'St 1.3.6'!O45+'St 1.3.7'!O45</f>
        <v>2793.9976512555445</v>
      </c>
      <c r="P45" s="144">
        <f>'St 1.3.1'!P45+'St 1.3.2'!P45+'St 1.3.3'!P45+'St 1.3.4'!P45+'St 1.3.5'!P45+'St 1.3.6'!P45+'St 1.3.7'!P45</f>
        <v>2585.5218517569288</v>
      </c>
      <c r="Q45" s="144">
        <f>'St 1.3.1'!Q45+'St 1.3.2'!Q45+'St 1.3.3'!Q45+'St 1.3.4'!Q45+'St 1.3.5'!Q45+'St 1.3.6'!Q45+'St 1.3.7'!Q45</f>
        <v>1761.6767870460642</v>
      </c>
      <c r="R45" s="144">
        <f>'St 1.3.1'!R45+'St 1.3.2'!R45+'St 1.3.3'!R45+'St 1.3.4'!R45+'St 1.3.5'!R45+'St 1.3.6'!R45+'St 1.3.7'!R45</f>
        <v>-3282.9859696018066</v>
      </c>
      <c r="S45" s="144">
        <f>'St 1.3.1'!S45+'St 1.3.2'!S45+'St 1.3.3'!S45+'St 1.3.4'!S45+'St 1.3.5'!S45+'St 1.3.6'!S45+'St 1.3.7'!S45</f>
        <v>10467.319965434583</v>
      </c>
      <c r="T45" s="144">
        <f>'St 1.3.1'!T45+'St 1.3.2'!T45+'St 1.3.3'!T45+'St 1.3.4'!T45+'St 1.3.5'!T45+'St 1.3.6'!T45+'St 1.3.7'!T45</f>
        <v>-4960.9270026649374</v>
      </c>
      <c r="U45" s="144">
        <f>'St 1.3.1'!U45+'St 1.3.2'!U45+'St 1.3.3'!U45+'St 1.3.4'!U45+'St 1.3.5'!U45+'St 1.3.6'!U45+'St 1.3.7'!U45</f>
        <v>-1487.4771651540268</v>
      </c>
      <c r="V45" s="144">
        <f>'St 1.3.1'!V45+'St 1.3.2'!V45+'St 1.3.3'!V45+'St 1.3.4'!V45+'St 1.3.5'!V45+'St 1.3.6'!V45+'St 1.3.7'!V45</f>
        <v>-828.98049887764535</v>
      </c>
      <c r="W45" s="144">
        <f>'St 1.3.1'!W45+'St 1.3.2'!W45+'St 1.3.3'!W45+'St 1.3.4'!W45+'St 1.3.5'!W45+'St 1.3.6'!W45+'St 1.3.7'!W45</f>
        <v>1115.4442619019214</v>
      </c>
      <c r="X45" s="145"/>
      <c r="Y45" s="144">
        <f>'St 1.3.1'!Y45+'St 1.3.2'!Y45+'St 1.3.3'!Y45+'St 1.3.4'!Y45+'St 1.3.5'!Y45+'St 1.3.6'!Y45+'St 1.3.7'!Y45</f>
        <v>0</v>
      </c>
      <c r="Z45" s="144">
        <f>'St 1.3.1'!Z45+'St 1.3.2'!Z45+'St 1.3.3'!Z45+'St 1.3.4'!Z45+'St 1.3.5'!Z45+'St 1.3.6'!Z45+'St 1.3.7'!Z45</f>
        <v>0</v>
      </c>
      <c r="AA45" s="144">
        <f>'St 1.3.1'!AA45+'St 1.3.2'!AA45+'St 1.3.3'!AA45+'St 1.3.4'!AA45+'St 1.3.5'!AA45+'St 1.3.6'!AA45+'St 1.3.7'!AA45</f>
        <v>0</v>
      </c>
      <c r="AB45" s="144">
        <f>'St 1.3.1'!AB45+'St 1.3.2'!AB45+'St 1.3.3'!AB45+'St 1.3.4'!AB45+'St 1.3.5'!AB45+'St 1.3.6'!AB45+'St 1.3.7'!AB45</f>
        <v>0</v>
      </c>
      <c r="AC45" s="144">
        <f>'St 1.3.1'!AC45+'St 1.3.2'!AC45+'St 1.3.3'!AC45+'St 1.3.4'!AC45+'St 1.3.5'!AC45+'St 1.3.6'!AC45+'St 1.3.7'!AC45</f>
        <v>0</v>
      </c>
      <c r="AD45" s="144">
        <f>'St 1.3.1'!AD45+'St 1.3.2'!AD45+'St 1.3.3'!AD45+'St 1.3.4'!AD45+'St 1.3.5'!AD45+'St 1.3.6'!AD45+'St 1.3.7'!AD45</f>
        <v>0</v>
      </c>
      <c r="AE45" s="144">
        <f>'St 1.3.1'!AE45+'St 1.3.2'!AE45+'St 1.3.3'!AE45+'St 1.3.4'!AE45+'St 1.3.5'!AE45+'St 1.3.6'!AE45+'St 1.3.7'!AE45</f>
        <v>0</v>
      </c>
      <c r="AF45" s="144">
        <f>'St 1.3.1'!AF45+'St 1.3.2'!AF45+'St 1.3.3'!AF45+'St 1.3.4'!AF45+'St 1.3.5'!AF45+'St 1.3.6'!AF45+'St 1.3.7'!AF45</f>
        <v>0</v>
      </c>
      <c r="AG45" s="144">
        <f>'St 1.3.1'!AG45+'St 1.3.2'!AG45+'St 1.3.3'!AG45+'St 1.3.4'!AG45+'St 1.3.5'!AG45+'St 1.3.6'!AG45+'St 1.3.7'!AG45</f>
        <v>0</v>
      </c>
    </row>
    <row r="46" spans="1:33">
      <c r="B46" s="6" t="s">
        <v>48</v>
      </c>
      <c r="C46" s="229"/>
      <c r="D46" s="144">
        <f>'St 1.3.1'!D46+'St 1.3.2'!D46+'St 1.3.3'!D46+'St 1.3.4'!D46+'St 1.3.5'!D46+'St 1.3.6'!D46+'St 1.3.7'!D46</f>
        <v>0</v>
      </c>
      <c r="E46" s="144">
        <f>'St 1.3.1'!E46+'St 1.3.2'!E46+'St 1.3.3'!E46+'St 1.3.4'!E46+'St 1.3.5'!E46+'St 1.3.6'!E46+'St 1.3.7'!E46</f>
        <v>0</v>
      </c>
      <c r="F46" s="144">
        <f>'St 1.3.1'!F46+'St 1.3.2'!F46+'St 1.3.3'!F46+'St 1.3.4'!F46+'St 1.3.5'!F46+'St 1.3.6'!F46+'St 1.3.7'!F46</f>
        <v>0</v>
      </c>
      <c r="G46" s="144">
        <f>'St 1.3.1'!G46+'St 1.3.2'!G46+'St 1.3.3'!G46+'St 1.3.4'!G46+'St 1.3.5'!G46+'St 1.3.6'!G46+'St 1.3.7'!G46</f>
        <v>0</v>
      </c>
      <c r="H46" s="144">
        <f>'St 1.3.1'!H46+'St 1.3.2'!H46+'St 1.3.3'!H46+'St 1.3.4'!H46+'St 1.3.5'!H46+'St 1.3.6'!H46+'St 1.3.7'!H46</f>
        <v>0</v>
      </c>
      <c r="I46" s="144">
        <f>'St 1.3.1'!I46+'St 1.3.2'!I46+'St 1.3.3'!I46+'St 1.3.4'!I46+'St 1.3.5'!I46+'St 1.3.6'!I46+'St 1.3.7'!I46</f>
        <v>0</v>
      </c>
      <c r="J46" s="144">
        <f>'St 1.3.1'!J46+'St 1.3.2'!J46+'St 1.3.3'!J46+'St 1.3.4'!J46+'St 1.3.5'!J46+'St 1.3.6'!J46+'St 1.3.7'!J46</f>
        <v>0</v>
      </c>
      <c r="K46" s="144">
        <f>'St 1.3.1'!K46+'St 1.3.2'!K46+'St 1.3.3'!K46+'St 1.3.4'!K46+'St 1.3.5'!K46+'St 1.3.6'!K46+'St 1.3.7'!K46</f>
        <v>0</v>
      </c>
      <c r="L46" s="144">
        <f>'St 1.3.1'!L46+'St 1.3.2'!L46+'St 1.3.3'!L46+'St 1.3.4'!L46+'St 1.3.5'!L46+'St 1.3.6'!L46+'St 1.3.7'!L46</f>
        <v>0</v>
      </c>
      <c r="M46" s="144">
        <f>'St 1.3.1'!M46+'St 1.3.2'!M46+'St 1.3.3'!M46+'St 1.3.4'!M46+'St 1.3.5'!M46+'St 1.3.6'!M46+'St 1.3.7'!M46</f>
        <v>0</v>
      </c>
      <c r="N46" s="143"/>
      <c r="O46" s="144">
        <f>'St 1.3.1'!O46+'St 1.3.2'!O46+'St 1.3.3'!O46+'St 1.3.4'!O46+'St 1.3.5'!O46+'St 1.3.6'!O46+'St 1.3.7'!O46</f>
        <v>0</v>
      </c>
      <c r="P46" s="144">
        <f>'St 1.3.1'!P46+'St 1.3.2'!P46+'St 1.3.3'!P46+'St 1.3.4'!P46+'St 1.3.5'!P46+'St 1.3.6'!P46+'St 1.3.7'!P46</f>
        <v>0</v>
      </c>
      <c r="Q46" s="144">
        <f>'St 1.3.1'!Q46+'St 1.3.2'!Q46+'St 1.3.3'!Q46+'St 1.3.4'!Q46+'St 1.3.5'!Q46+'St 1.3.6'!Q46+'St 1.3.7'!Q46</f>
        <v>0</v>
      </c>
      <c r="R46" s="144">
        <f>'St 1.3.1'!R46+'St 1.3.2'!R46+'St 1.3.3'!R46+'St 1.3.4'!R46+'St 1.3.5'!R46+'St 1.3.6'!R46+'St 1.3.7'!R46</f>
        <v>0</v>
      </c>
      <c r="S46" s="144">
        <f>'St 1.3.1'!S46+'St 1.3.2'!S46+'St 1.3.3'!S46+'St 1.3.4'!S46+'St 1.3.5'!S46+'St 1.3.6'!S46+'St 1.3.7'!S46</f>
        <v>0</v>
      </c>
      <c r="T46" s="144">
        <f>'St 1.3.1'!T46+'St 1.3.2'!T46+'St 1.3.3'!T46+'St 1.3.4'!T46+'St 1.3.5'!T46+'St 1.3.6'!T46+'St 1.3.7'!T46</f>
        <v>0</v>
      </c>
      <c r="U46" s="144">
        <f>'St 1.3.1'!U46+'St 1.3.2'!U46+'St 1.3.3'!U46+'St 1.3.4'!U46+'St 1.3.5'!U46+'St 1.3.6'!U46+'St 1.3.7'!U46</f>
        <v>0</v>
      </c>
      <c r="V46" s="144">
        <f>'St 1.3.1'!V46+'St 1.3.2'!V46+'St 1.3.3'!V46+'St 1.3.4'!V46+'St 1.3.5'!V46+'St 1.3.6'!V46+'St 1.3.7'!V46</f>
        <v>0</v>
      </c>
      <c r="W46" s="144">
        <f>'St 1.3.1'!W46+'St 1.3.2'!W46+'St 1.3.3'!W46+'St 1.3.4'!W46+'St 1.3.5'!W46+'St 1.3.6'!W46+'St 1.3.7'!W46</f>
        <v>0</v>
      </c>
      <c r="X46" s="145"/>
      <c r="Y46" s="144">
        <f>'St 1.3.1'!Y46+'St 1.3.2'!Y46+'St 1.3.3'!Y46+'St 1.3.4'!Y46+'St 1.3.5'!Y46+'St 1.3.6'!Y46+'St 1.3.7'!Y46</f>
        <v>0</v>
      </c>
      <c r="Z46" s="144">
        <f>'St 1.3.1'!Z46+'St 1.3.2'!Z46+'St 1.3.3'!Z46+'St 1.3.4'!Z46+'St 1.3.5'!Z46+'St 1.3.6'!Z46+'St 1.3.7'!Z46</f>
        <v>0</v>
      </c>
      <c r="AA46" s="144">
        <f>'St 1.3.1'!AA46+'St 1.3.2'!AA46+'St 1.3.3'!AA46+'St 1.3.4'!AA46+'St 1.3.5'!AA46+'St 1.3.6'!AA46+'St 1.3.7'!AA46</f>
        <v>0</v>
      </c>
      <c r="AB46" s="144">
        <f>'St 1.3.1'!AB46+'St 1.3.2'!AB46+'St 1.3.3'!AB46+'St 1.3.4'!AB46+'St 1.3.5'!AB46+'St 1.3.6'!AB46+'St 1.3.7'!AB46</f>
        <v>0</v>
      </c>
      <c r="AC46" s="144">
        <f>'St 1.3.1'!AC46+'St 1.3.2'!AC46+'St 1.3.3'!AC46+'St 1.3.4'!AC46+'St 1.3.5'!AC46+'St 1.3.6'!AC46+'St 1.3.7'!AC46</f>
        <v>0</v>
      </c>
      <c r="AD46" s="144">
        <f>'St 1.3.1'!AD46+'St 1.3.2'!AD46+'St 1.3.3'!AD46+'St 1.3.4'!AD46+'St 1.3.5'!AD46+'St 1.3.6'!AD46+'St 1.3.7'!AD46</f>
        <v>0</v>
      </c>
      <c r="AE46" s="144">
        <f>'St 1.3.1'!AE46+'St 1.3.2'!AE46+'St 1.3.3'!AE46+'St 1.3.4'!AE46+'St 1.3.5'!AE46+'St 1.3.6'!AE46+'St 1.3.7'!AE46</f>
        <v>0</v>
      </c>
      <c r="AF46" s="144">
        <f>'St 1.3.1'!AF46+'St 1.3.2'!AF46+'St 1.3.3'!AF46+'St 1.3.4'!AF46+'St 1.3.5'!AF46+'St 1.3.6'!AF46+'St 1.3.7'!AF46</f>
        <v>0</v>
      </c>
      <c r="AG46" s="144">
        <f>'St 1.3.1'!AG46+'St 1.3.2'!AG46+'St 1.3.3'!AG46+'St 1.3.4'!AG46+'St 1.3.5'!AG46+'St 1.3.6'!AG46+'St 1.3.7'!AG46</f>
        <v>0</v>
      </c>
    </row>
    <row r="47" spans="1:33">
      <c r="B47" s="6" t="s">
        <v>325</v>
      </c>
      <c r="C47" s="229"/>
      <c r="D47" s="144">
        <f>'St 1.3.1'!D47+'St 1.3.2'!D47+'St 1.3.3'!D47+'St 1.3.4'!D47+'St 1.3.5'!D47+'St 1.3.6'!D47+'St 1.3.7'!D47</f>
        <v>74279.175486902735</v>
      </c>
      <c r="E47" s="144">
        <f>'St 1.3.1'!E47+'St 1.3.2'!E47+'St 1.3.3'!E47+'St 1.3.4'!E47+'St 1.3.5'!E47+'St 1.3.6'!E47+'St 1.3.7'!E47</f>
        <v>90938.033276822869</v>
      </c>
      <c r="F47" s="144">
        <f>'St 1.3.1'!F47+'St 1.3.2'!F47+'St 1.3.3'!F47+'St 1.3.4'!F47+'St 1.3.5'!F47+'St 1.3.6'!F47+'St 1.3.7'!F47</f>
        <v>104486.69222048325</v>
      </c>
      <c r="G47" s="144">
        <f>'St 1.3.1'!G47+'St 1.3.2'!G47+'St 1.3.3'!G47+'St 1.3.4'!G47+'St 1.3.5'!G47+'St 1.3.6'!G47+'St 1.3.7'!G47</f>
        <v>116789.73968786503</v>
      </c>
      <c r="H47" s="144">
        <f>'St 1.3.1'!H47+'St 1.3.2'!H47+'St 1.3.3'!H47+'St 1.3.4'!H47+'St 1.3.5'!H47+'St 1.3.6'!H47+'St 1.3.7'!H47</f>
        <v>130291.37418156999</v>
      </c>
      <c r="I47" s="144">
        <f>'St 1.3.1'!I47+'St 1.3.2'!I47+'St 1.3.3'!I47+'St 1.3.4'!I47+'St 1.3.5'!I47+'St 1.3.6'!I47+'St 1.3.7'!I47</f>
        <v>153756.66744651477</v>
      </c>
      <c r="J47" s="144">
        <f>'St 1.3.1'!J47+'St 1.3.2'!J47+'St 1.3.3'!J47+'St 1.3.4'!J47+'St 1.3.5'!J47+'St 1.3.6'!J47+'St 1.3.7'!J47</f>
        <v>180912.03470933944</v>
      </c>
      <c r="K47" s="144">
        <f>'St 1.3.1'!K47+'St 1.3.2'!K47+'St 1.3.3'!K47+'St 1.3.4'!K47+'St 1.3.5'!K47+'St 1.3.6'!K47+'St 1.3.7'!K47</f>
        <v>188272.34636003248</v>
      </c>
      <c r="L47" s="144">
        <f>'St 1.3.1'!L47+'St 1.3.2'!L47+'St 1.3.3'!L47+'St 1.3.4'!L47+'St 1.3.5'!L47+'St 1.3.6'!L47+'St 1.3.7'!L47</f>
        <v>191164.25983623115</v>
      </c>
      <c r="M47" s="144">
        <f>'St 1.3.1'!M47+'St 1.3.2'!M47+'St 1.3.3'!M47+'St 1.3.4'!M47+'St 1.3.5'!M47+'St 1.3.6'!M47+'St 1.3.7'!M47</f>
        <v>210120.14901242682</v>
      </c>
      <c r="N47" s="143"/>
      <c r="O47" s="144">
        <f>'St 1.3.1'!O47+'St 1.3.2'!O47+'St 1.3.3'!O47+'St 1.3.4'!O47+'St 1.3.5'!O47+'St 1.3.6'!O47+'St 1.3.7'!O47</f>
        <v>16334.66841423364</v>
      </c>
      <c r="P47" s="144">
        <f>'St 1.3.1'!P47+'St 1.3.2'!P47+'St 1.3.3'!P47+'St 1.3.4'!P47+'St 1.3.5'!P47+'St 1.3.6'!P47+'St 1.3.7'!P47</f>
        <v>8135.6745323129962</v>
      </c>
      <c r="Q47" s="144">
        <f>'St 1.3.1'!Q47+'St 1.3.2'!Q47+'St 1.3.3'!Q47+'St 1.3.4'!Q47+'St 1.3.5'!Q47+'St 1.3.6'!Q47+'St 1.3.7'!Q47</f>
        <v>11135.177308430855</v>
      </c>
      <c r="R47" s="144">
        <f>'St 1.3.1'!R47+'St 1.3.2'!R47+'St 1.3.3'!R47+'St 1.3.4'!R47+'St 1.3.5'!R47+'St 1.3.6'!R47+'St 1.3.7'!R47</f>
        <v>13128.88013287899</v>
      </c>
      <c r="S47" s="144">
        <f>'St 1.3.1'!S47+'St 1.3.2'!S47+'St 1.3.3'!S47+'St 1.3.4'!S47+'St 1.3.5'!S47+'St 1.3.6'!S47+'St 1.3.7'!S47</f>
        <v>19575.263726618839</v>
      </c>
      <c r="T47" s="144">
        <f>'St 1.3.1'!T47+'St 1.3.2'!T47+'St 1.3.3'!T47+'St 1.3.4'!T47+'St 1.3.5'!T47+'St 1.3.6'!T47+'St 1.3.7'!T47</f>
        <v>40232.606690363864</v>
      </c>
      <c r="U47" s="144">
        <f>'St 1.3.1'!U47+'St 1.3.2'!U47+'St 1.3.3'!U47+'St 1.3.4'!U47+'St 1.3.5'!U47+'St 1.3.6'!U47+'St 1.3.7'!U47</f>
        <v>7688.5460758227255</v>
      </c>
      <c r="V47" s="144">
        <f>'St 1.3.1'!V47+'St 1.3.2'!V47+'St 1.3.3'!V47+'St 1.3.4'!V47+'St 1.3.5'!V47+'St 1.3.6'!V47+'St 1.3.7'!V47</f>
        <v>2981.3234996194096</v>
      </c>
      <c r="W47" s="144">
        <f>'St 1.3.1'!W47+'St 1.3.2'!W47+'St 1.3.3'!W47+'St 1.3.4'!W47+'St 1.3.5'!W47+'St 1.3.6'!W47+'St 1.3.7'!W47</f>
        <v>14100.802126771508</v>
      </c>
      <c r="X47" s="145"/>
      <c r="Y47" s="144">
        <f>'St 1.3.1'!Y47+'St 1.3.2'!Y47+'St 1.3.3'!Y47+'St 1.3.4'!Y47+'St 1.3.5'!Y47+'St 1.3.6'!Y47+'St 1.3.7'!Y47</f>
        <v>0</v>
      </c>
      <c r="Z47" s="144">
        <f>'St 1.3.1'!Z47+'St 1.3.2'!Z47+'St 1.3.3'!Z47+'St 1.3.4'!Z47+'St 1.3.5'!Z47+'St 1.3.6'!Z47+'St 1.3.7'!Z47</f>
        <v>0</v>
      </c>
      <c r="AA47" s="144">
        <f>'St 1.3.1'!AA47+'St 1.3.2'!AA47+'St 1.3.3'!AA47+'St 1.3.4'!AA47+'St 1.3.5'!AA47+'St 1.3.6'!AA47+'St 1.3.7'!AA47</f>
        <v>0</v>
      </c>
      <c r="AB47" s="144">
        <f>'St 1.3.1'!AB47+'St 1.3.2'!AB47+'St 1.3.3'!AB47+'St 1.3.4'!AB47+'St 1.3.5'!AB47+'St 1.3.6'!AB47+'St 1.3.7'!AB47</f>
        <v>0</v>
      </c>
      <c r="AC47" s="144">
        <f>'St 1.3.1'!AC47+'St 1.3.2'!AC47+'St 1.3.3'!AC47+'St 1.3.4'!AC47+'St 1.3.5'!AC47+'St 1.3.6'!AC47+'St 1.3.7'!AC47</f>
        <v>0</v>
      </c>
      <c r="AD47" s="144">
        <f>'St 1.3.1'!AD47+'St 1.3.2'!AD47+'St 1.3.3'!AD47+'St 1.3.4'!AD47+'St 1.3.5'!AD47+'St 1.3.6'!AD47+'St 1.3.7'!AD47</f>
        <v>0</v>
      </c>
      <c r="AE47" s="144">
        <f>'St 1.3.1'!AE47+'St 1.3.2'!AE47+'St 1.3.3'!AE47+'St 1.3.4'!AE47+'St 1.3.5'!AE47+'St 1.3.6'!AE47+'St 1.3.7'!AE47</f>
        <v>0</v>
      </c>
      <c r="AF47" s="144">
        <f>'St 1.3.1'!AF47+'St 1.3.2'!AF47+'St 1.3.3'!AF47+'St 1.3.4'!AF47+'St 1.3.5'!AF47+'St 1.3.6'!AF47+'St 1.3.7'!AF47</f>
        <v>0</v>
      </c>
      <c r="AG47" s="144">
        <f>'St 1.3.1'!AG47+'St 1.3.2'!AG47+'St 1.3.3'!AG47+'St 1.3.4'!AG47+'St 1.3.5'!AG47+'St 1.3.6'!AG47+'St 1.3.7'!AG47</f>
        <v>0</v>
      </c>
    </row>
    <row r="48" spans="1:33">
      <c r="B48" s="8" t="s">
        <v>101</v>
      </c>
      <c r="C48" s="229"/>
      <c r="D48" s="144">
        <f>'St 1.3.1'!D48+'St 1.3.2'!D48+'St 1.3.3'!D48+'St 1.3.4'!D48+'St 1.3.5'!D48+'St 1.3.6'!D48+'St 1.3.7'!D48</f>
        <v>36460.313022499271</v>
      </c>
      <c r="E48" s="144">
        <f>'St 1.3.1'!E48+'St 1.3.2'!E48+'St 1.3.3'!E48+'St 1.3.4'!E48+'St 1.3.5'!E48+'St 1.3.6'!E48+'St 1.3.7'!E48</f>
        <v>47950.909794838139</v>
      </c>
      <c r="F48" s="144">
        <f>'St 1.3.1'!F48+'St 1.3.2'!F48+'St 1.3.3'!F48+'St 1.3.4'!F48+'St 1.3.5'!F48+'St 1.3.6'!F48+'St 1.3.7'!F48</f>
        <v>44883.853545284255</v>
      </c>
      <c r="G48" s="144">
        <f>'St 1.3.1'!G48+'St 1.3.2'!G48+'St 1.3.3'!G48+'St 1.3.4'!G48+'St 1.3.5'!G48+'St 1.3.6'!G48+'St 1.3.7'!G48</f>
        <v>59084.04346577196</v>
      </c>
      <c r="H48" s="144">
        <f>'St 1.3.1'!H48+'St 1.3.2'!H48+'St 1.3.3'!H48+'St 1.3.4'!H48+'St 1.3.5'!H48+'St 1.3.6'!H48+'St 1.3.7'!H48</f>
        <v>60902.12460026583</v>
      </c>
      <c r="I48" s="144">
        <f>'St 1.3.1'!I48+'St 1.3.2'!I48+'St 1.3.3'!I48+'St 1.3.4'!I48+'St 1.3.5'!I48+'St 1.3.6'!I48+'St 1.3.7'!I48</f>
        <v>67014.127497312627</v>
      </c>
      <c r="J48" s="144">
        <f>'St 1.3.1'!J48+'St 1.3.2'!J48+'St 1.3.3'!J48+'St 1.3.4'!J48+'St 1.3.5'!J48+'St 1.3.6'!J48+'St 1.3.7'!J48</f>
        <v>79731.93915411357</v>
      </c>
      <c r="K48" s="144">
        <f>'St 1.3.1'!K48+'St 1.3.2'!K48+'St 1.3.3'!K48+'St 1.3.4'!K48+'St 1.3.5'!K48+'St 1.3.6'!K48+'St 1.3.7'!K48</f>
        <v>93786.255651697196</v>
      </c>
      <c r="L48" s="144">
        <f>'St 1.3.1'!L48+'St 1.3.2'!L48+'St 1.3.3'!L48+'St 1.3.4'!L48+'St 1.3.5'!L48+'St 1.3.6'!L48+'St 1.3.7'!L48</f>
        <v>95412.02049545011</v>
      </c>
      <c r="M48" s="144">
        <f>'St 1.3.1'!M48+'St 1.3.2'!M48+'St 1.3.3'!M48+'St 1.3.4'!M48+'St 1.3.5'!M48+'St 1.3.6'!M48+'St 1.3.7'!M48</f>
        <v>93704.195467938873</v>
      </c>
      <c r="N48" s="143"/>
      <c r="O48" s="144">
        <f>'St 1.3.1'!O48+'St 1.3.2'!O48+'St 1.3.3'!O48+'St 1.3.4'!O48+'St 1.3.5'!O48+'St 1.3.6'!O48+'St 1.3.7'!O48</f>
        <v>4498.5123904096999</v>
      </c>
      <c r="P48" s="144">
        <f>'St 1.3.1'!P48+'St 1.3.2'!P48+'St 1.3.3'!P48+'St 1.3.4'!P48+'St 1.3.5'!P48+'St 1.3.6'!P48+'St 1.3.7'!P48</f>
        <v>2502.3091376330212</v>
      </c>
      <c r="Q48" s="144">
        <f>'St 1.3.1'!Q48+'St 1.3.2'!Q48+'St 1.3.3'!Q48+'St 1.3.4'!Q48+'St 1.3.5'!Q48+'St 1.3.6'!Q48+'St 1.3.7'!Q48</f>
        <v>4489.3326948613967</v>
      </c>
      <c r="R48" s="144">
        <f>'St 1.3.1'!R48+'St 1.3.2'!R48+'St 1.3.3'!R48+'St 1.3.4'!R48+'St 1.3.5'!R48+'St 1.3.6'!R48+'St 1.3.7'!R48</f>
        <v>21570.856538847947</v>
      </c>
      <c r="S48" s="144">
        <f>'St 1.3.1'!S48+'St 1.3.2'!S48+'St 1.3.3'!S48+'St 1.3.4'!S48+'St 1.3.5'!S48+'St 1.3.6'!S48+'St 1.3.7'!S48</f>
        <v>-12698.621129910949</v>
      </c>
      <c r="T48" s="144">
        <f>'St 1.3.1'!T48+'St 1.3.2'!T48+'St 1.3.3'!T48+'St 1.3.4'!T48+'St 1.3.5'!T48+'St 1.3.6'!T48+'St 1.3.7'!T48</f>
        <v>53203.435814972312</v>
      </c>
      <c r="U48" s="144">
        <f>'St 1.3.1'!U48+'St 1.3.2'!U48+'St 1.3.3'!U48+'St 1.3.4'!U48+'St 1.3.5'!U48+'St 1.3.6'!U48+'St 1.3.7'!U48</f>
        <v>6459.3203310324816</v>
      </c>
      <c r="V48" s="144">
        <f>'St 1.3.1'!V48+'St 1.3.2'!V48+'St 1.3.3'!V48+'St 1.3.4'!V48+'St 1.3.5'!V48+'St 1.3.6'!V48+'St 1.3.7'!V48</f>
        <v>-25630.288252118418</v>
      </c>
      <c r="W48" s="144">
        <f>'St 1.3.1'!W48+'St 1.3.2'!W48+'St 1.3.3'!W48+'St 1.3.4'!W48+'St 1.3.5'!W48+'St 1.3.6'!W48+'St 1.3.7'!W48</f>
        <v>2977.1452243511226</v>
      </c>
      <c r="X48" s="145"/>
      <c r="Y48" s="144">
        <f>'St 1.3.1'!Y48+'St 1.3.2'!Y48+'St 1.3.3'!Y48+'St 1.3.4'!Y48+'St 1.3.5'!Y48+'St 1.3.6'!Y48+'St 1.3.7'!Y48</f>
        <v>0</v>
      </c>
      <c r="Z48" s="144">
        <f>'St 1.3.1'!Z48+'St 1.3.2'!Z48+'St 1.3.3'!Z48+'St 1.3.4'!Z48+'St 1.3.5'!Z48+'St 1.3.6'!Z48+'St 1.3.7'!Z48</f>
        <v>0</v>
      </c>
      <c r="AA48" s="144">
        <f>'St 1.3.1'!AA48+'St 1.3.2'!AA48+'St 1.3.3'!AA48+'St 1.3.4'!AA48+'St 1.3.5'!AA48+'St 1.3.6'!AA48+'St 1.3.7'!AA48</f>
        <v>0</v>
      </c>
      <c r="AB48" s="144">
        <f>'St 1.3.1'!AB48+'St 1.3.2'!AB48+'St 1.3.3'!AB48+'St 1.3.4'!AB48+'St 1.3.5'!AB48+'St 1.3.6'!AB48+'St 1.3.7'!AB48</f>
        <v>0</v>
      </c>
      <c r="AC48" s="144">
        <f>'St 1.3.1'!AC48+'St 1.3.2'!AC48+'St 1.3.3'!AC48+'St 1.3.4'!AC48+'St 1.3.5'!AC48+'St 1.3.6'!AC48+'St 1.3.7'!AC48</f>
        <v>0</v>
      </c>
      <c r="AD48" s="144">
        <f>'St 1.3.1'!AD48+'St 1.3.2'!AD48+'St 1.3.3'!AD48+'St 1.3.4'!AD48+'St 1.3.5'!AD48+'St 1.3.6'!AD48+'St 1.3.7'!AD48</f>
        <v>0</v>
      </c>
      <c r="AE48" s="144">
        <f>'St 1.3.1'!AE48+'St 1.3.2'!AE48+'St 1.3.3'!AE48+'St 1.3.4'!AE48+'St 1.3.5'!AE48+'St 1.3.6'!AE48+'St 1.3.7'!AE48</f>
        <v>0</v>
      </c>
      <c r="AF48" s="144">
        <f>'St 1.3.1'!AF48+'St 1.3.2'!AF48+'St 1.3.3'!AF48+'St 1.3.4'!AF48+'St 1.3.5'!AF48+'St 1.3.6'!AF48+'St 1.3.7'!AF48</f>
        <v>0</v>
      </c>
      <c r="AG48" s="144">
        <f>'St 1.3.1'!AG48+'St 1.3.2'!AG48+'St 1.3.3'!AG48+'St 1.3.4'!AG48+'St 1.3.5'!AG48+'St 1.3.6'!AG48+'St 1.3.7'!AG48</f>
        <v>0</v>
      </c>
    </row>
    <row r="49" spans="1:33" s="45" customFormat="1">
      <c r="A49" s="38"/>
      <c r="B49" s="29" t="s">
        <v>25</v>
      </c>
      <c r="C49" s="209" t="s">
        <v>297</v>
      </c>
      <c r="D49" s="147">
        <f>'St 1.3.1'!D49+'St 1.3.2'!D49+'St 1.3.3'!D49+'St 1.3.4'!D49+'St 1.3.5'!D49+'St 1.3.6'!D49+'St 1.3.7'!D49</f>
        <v>589059.39797813992</v>
      </c>
      <c r="E49" s="147">
        <f>'St 1.3.1'!E49+'St 1.3.2'!E49+'St 1.3.3'!E49+'St 1.3.4'!E49+'St 1.3.5'!E49+'St 1.3.6'!E49+'St 1.3.7'!E49</f>
        <v>599414.75345711457</v>
      </c>
      <c r="F49" s="147">
        <f>'St 1.3.1'!F49+'St 1.3.2'!F49+'St 1.3.3'!F49+'St 1.3.4'!F49+'St 1.3.5'!F49+'St 1.3.6'!F49+'St 1.3.7'!F49</f>
        <v>592179.23021310801</v>
      </c>
      <c r="G49" s="147">
        <f>'St 1.3.1'!G49+'St 1.3.2'!G49+'St 1.3.3'!G49+'St 1.3.4'!G49+'St 1.3.5'!G49+'St 1.3.6'!G49+'St 1.3.7'!G49</f>
        <v>680148.62589359307</v>
      </c>
      <c r="H49" s="147">
        <f>'St 1.3.1'!H49+'St 1.3.2'!H49+'St 1.3.3'!H49+'St 1.3.4'!H49+'St 1.3.5'!H49+'St 1.3.6'!H49+'St 1.3.7'!H49</f>
        <v>698601.47107680317</v>
      </c>
      <c r="I49" s="147">
        <f>'St 1.3.1'!I49+'St 1.3.2'!I49+'St 1.3.3'!I49+'St 1.3.4'!I49+'St 1.3.5'!I49+'St 1.3.6'!I49+'St 1.3.7'!I49</f>
        <v>649825.81431075931</v>
      </c>
      <c r="J49" s="147">
        <f>'St 1.3.1'!J49+'St 1.3.2'!J49+'St 1.3.3'!J49+'St 1.3.4'!J49+'St 1.3.5'!J49+'St 1.3.6'!J49+'St 1.3.7'!J49</f>
        <v>860059.41058338259</v>
      </c>
      <c r="K49" s="147">
        <f>'St 1.3.1'!K49+'St 1.3.2'!K49+'St 1.3.3'!K49+'St 1.3.4'!K49+'St 1.3.5'!K49+'St 1.3.6'!K49+'St 1.3.7'!K49</f>
        <v>1153488.536998084</v>
      </c>
      <c r="L49" s="147">
        <f>'St 1.3.1'!L49+'St 1.3.2'!L49+'St 1.3.3'!L49+'St 1.3.4'!L49+'St 1.3.5'!L49+'St 1.3.6'!L49+'St 1.3.7'!L49</f>
        <v>1381989.9256381763</v>
      </c>
      <c r="M49" s="147">
        <f>'St 1.3.1'!M49+'St 1.3.2'!M49+'St 1.3.3'!M49+'St 1.3.4'!M49+'St 1.3.5'!M49+'St 1.3.6'!M49+'St 1.3.7'!M49</f>
        <v>1511099.4371279776</v>
      </c>
      <c r="N49" s="146"/>
      <c r="O49" s="147">
        <f>'St 1.3.1'!O49+'St 1.3.2'!O49+'St 1.3.3'!O49+'St 1.3.4'!O49+'St 1.3.5'!O49+'St 1.3.6'!O49+'St 1.3.7'!O49</f>
        <v>23280.69955483621</v>
      </c>
      <c r="P49" s="147">
        <f>'St 1.3.1'!P49+'St 1.3.2'!P49+'St 1.3.3'!P49+'St 1.3.4'!P49+'St 1.3.5'!P49+'St 1.3.6'!P49+'St 1.3.7'!P49</f>
        <v>6843.1185069664116</v>
      </c>
      <c r="Q49" s="147">
        <f>'St 1.3.1'!Q49+'St 1.3.2'!Q49+'St 1.3.3'!Q49+'St 1.3.4'!Q49+'St 1.3.5'!Q49+'St 1.3.6'!Q49+'St 1.3.7'!Q49</f>
        <v>108181.22929296306</v>
      </c>
      <c r="R49" s="147">
        <f>'St 1.3.1'!R49+'St 1.3.2'!R49+'St 1.3.3'!R49+'St 1.3.4'!R49+'St 1.3.5'!R49+'St 1.3.6'!R49+'St 1.3.7'!R49</f>
        <v>17933.56609913495</v>
      </c>
      <c r="S49" s="147">
        <f>'St 1.3.1'!S49+'St 1.3.2'!S49+'St 1.3.3'!S49+'St 1.3.4'!S49+'St 1.3.5'!S49+'St 1.3.6'!S49+'St 1.3.7'!S49</f>
        <v>-28397.526899283319</v>
      </c>
      <c r="T49" s="147">
        <f>'St 1.3.1'!T49+'St 1.3.2'!T49+'St 1.3.3'!T49+'St 1.3.4'!T49+'St 1.3.5'!T49+'St 1.3.6'!T49+'St 1.3.7'!T49</f>
        <v>240399.14543144248</v>
      </c>
      <c r="U49" s="147">
        <f>'St 1.3.1'!U49+'St 1.3.2'!U49+'St 1.3.3'!U49+'St 1.3.4'!U49+'St 1.3.5'!U49+'St 1.3.6'!U49+'St 1.3.7'!U49</f>
        <v>330837.3562936153</v>
      </c>
      <c r="V49" s="147">
        <f>'St 1.3.1'!V49+'St 1.3.2'!V49+'St 1.3.3'!V49+'St 1.3.4'!V49+'St 1.3.5'!V49+'St 1.3.6'!V49+'St 1.3.7'!V49</f>
        <v>367123.09599858039</v>
      </c>
      <c r="W49" s="147">
        <f>'St 1.3.1'!W49+'St 1.3.2'!W49+'St 1.3.3'!W49+'St 1.3.4'!W49+'St 1.3.5'!W49+'St 1.3.6'!W49+'St 1.3.7'!W49</f>
        <v>82959.685817795515</v>
      </c>
      <c r="X49" s="141"/>
      <c r="Y49" s="147">
        <f>'St 1.3.1'!Y49+'St 1.3.2'!Y49+'St 1.3.3'!Y49+'St 1.3.4'!Y49+'St 1.3.5'!Y49+'St 1.3.6'!Y49+'St 1.3.7'!Y49</f>
        <v>0</v>
      </c>
      <c r="Z49" s="147">
        <f>'St 1.3.1'!Z49+'St 1.3.2'!Z49+'St 1.3.3'!Z49+'St 1.3.4'!Z49+'St 1.3.5'!Z49+'St 1.3.6'!Z49+'St 1.3.7'!Z49</f>
        <v>0</v>
      </c>
      <c r="AA49" s="147">
        <f>'St 1.3.1'!AA49+'St 1.3.2'!AA49+'St 1.3.3'!AA49+'St 1.3.4'!AA49+'St 1.3.5'!AA49+'St 1.3.6'!AA49+'St 1.3.7'!AA49</f>
        <v>0</v>
      </c>
      <c r="AB49" s="147">
        <f>'St 1.3.1'!AB49+'St 1.3.2'!AB49+'St 1.3.3'!AB49+'St 1.3.4'!AB49+'St 1.3.5'!AB49+'St 1.3.6'!AB49+'St 1.3.7'!AB49</f>
        <v>0</v>
      </c>
      <c r="AC49" s="147">
        <f>'St 1.3.1'!AC49+'St 1.3.2'!AC49+'St 1.3.3'!AC49+'St 1.3.4'!AC49+'St 1.3.5'!AC49+'St 1.3.6'!AC49+'St 1.3.7'!AC49</f>
        <v>0</v>
      </c>
      <c r="AD49" s="147">
        <f>'St 1.3.1'!AD49+'St 1.3.2'!AD49+'St 1.3.3'!AD49+'St 1.3.4'!AD49+'St 1.3.5'!AD49+'St 1.3.6'!AD49+'St 1.3.7'!AD49</f>
        <v>0</v>
      </c>
      <c r="AE49" s="147">
        <f>'St 1.3.1'!AE49+'St 1.3.2'!AE49+'St 1.3.3'!AE49+'St 1.3.4'!AE49+'St 1.3.5'!AE49+'St 1.3.6'!AE49+'St 1.3.7'!AE49</f>
        <v>0</v>
      </c>
      <c r="AF49" s="147">
        <f>'St 1.3.1'!AF49+'St 1.3.2'!AF49+'St 1.3.3'!AF49+'St 1.3.4'!AF49+'St 1.3.5'!AF49+'St 1.3.6'!AF49+'St 1.3.7'!AF49</f>
        <v>0</v>
      </c>
      <c r="AG49" s="147">
        <f>'St 1.3.1'!AG49+'St 1.3.2'!AG49+'St 1.3.3'!AG49+'St 1.3.4'!AG49+'St 1.3.5'!AG49+'St 1.3.6'!AG49+'St 1.3.7'!AG49</f>
        <v>0</v>
      </c>
    </row>
    <row r="50" spans="1:33">
      <c r="B50" s="208" t="s">
        <v>40</v>
      </c>
      <c r="C50" s="229"/>
      <c r="D50" s="144">
        <f>'St 1.3.1'!D50+'St 1.3.2'!D50+'St 1.3.3'!D50+'St 1.3.4'!D50+'St 1.3.5'!D50+'St 1.3.6'!D50+'St 1.3.7'!D50</f>
        <v>489175.49141722731</v>
      </c>
      <c r="E50" s="144">
        <f>'St 1.3.1'!E50+'St 1.3.2'!E50+'St 1.3.3'!E50+'St 1.3.4'!E50+'St 1.3.5'!E50+'St 1.3.6'!E50+'St 1.3.7'!E50</f>
        <v>468797.30005947402</v>
      </c>
      <c r="F50" s="144">
        <f>'St 1.3.1'!F50+'St 1.3.2'!F50+'St 1.3.3'!F50+'St 1.3.4'!F50+'St 1.3.5'!F50+'St 1.3.6'!F50+'St 1.3.7'!F50</f>
        <v>450893.56967868347</v>
      </c>
      <c r="G50" s="144">
        <f>'St 1.3.1'!G50+'St 1.3.2'!G50+'St 1.3.3'!G50+'St 1.3.4'!G50+'St 1.3.5'!G50+'St 1.3.6'!G50+'St 1.3.7'!G50</f>
        <v>514770.15383833949</v>
      </c>
      <c r="H50" s="144">
        <f>'St 1.3.1'!H50+'St 1.3.2'!H50+'St 1.3.3'!H50+'St 1.3.4'!H50+'St 1.3.5'!H50+'St 1.3.6'!H50+'St 1.3.7'!H50</f>
        <v>465970.54827088647</v>
      </c>
      <c r="I50" s="144">
        <f>'St 1.3.1'!I50+'St 1.3.2'!I50+'St 1.3.3'!I50+'St 1.3.4'!I50+'St 1.3.5'!I50+'St 1.3.6'!I50+'St 1.3.7'!I50</f>
        <v>420081.49719940231</v>
      </c>
      <c r="J50" s="144">
        <f>'St 1.3.1'!J50+'St 1.3.2'!J50+'St 1.3.3'!J50+'St 1.3.4'!J50+'St 1.3.5'!J50+'St 1.3.6'!J50+'St 1.3.7'!J50</f>
        <v>539458.30146638642</v>
      </c>
      <c r="K50" s="144">
        <f>'St 1.3.1'!K50+'St 1.3.2'!K50+'St 1.3.3'!K50+'St 1.3.4'!K50+'St 1.3.5'!K50+'St 1.3.6'!K50+'St 1.3.7'!K50</f>
        <v>769082.45321595622</v>
      </c>
      <c r="L50" s="144">
        <f>'St 1.3.1'!L50+'St 1.3.2'!L50+'St 1.3.3'!L50+'St 1.3.4'!L50+'St 1.3.5'!L50+'St 1.3.6'!L50+'St 1.3.7'!L50</f>
        <v>865547.19060937082</v>
      </c>
      <c r="M50" s="144">
        <f>'St 1.3.1'!M50+'St 1.3.2'!M50+'St 1.3.3'!M50+'St 1.3.4'!M50+'St 1.3.5'!M50+'St 1.3.6'!M50+'St 1.3.7'!M50</f>
        <v>1004897.2495067804</v>
      </c>
      <c r="N50" s="143"/>
      <c r="O50" s="144">
        <f>'St 1.3.1'!O50+'St 1.3.2'!O50+'St 1.3.3'!O50+'St 1.3.4'!O50+'St 1.3.5'!O50+'St 1.3.6'!O50+'St 1.3.7'!O50</f>
        <v>-7704.1619791557923</v>
      </c>
      <c r="P50" s="144">
        <f>'St 1.3.1'!P50+'St 1.3.2'!P50+'St 1.3.3'!P50+'St 1.3.4'!P50+'St 1.3.5'!P50+'St 1.3.6'!P50+'St 1.3.7'!P50</f>
        <v>-7498.2244196747433</v>
      </c>
      <c r="Q50" s="144">
        <f>'St 1.3.1'!Q50+'St 1.3.2'!Q50+'St 1.3.3'!Q50+'St 1.3.4'!Q50+'St 1.3.5'!Q50+'St 1.3.6'!Q50+'St 1.3.7'!Q50</f>
        <v>82537.467298901582</v>
      </c>
      <c r="R50" s="144">
        <f>'St 1.3.1'!R50+'St 1.3.2'!R50+'St 1.3.3'!R50+'St 1.3.4'!R50+'St 1.3.5'!R50+'St 1.3.6'!R50+'St 1.3.7'!R50</f>
        <v>-64050.601383171088</v>
      </c>
      <c r="S50" s="144">
        <f>'St 1.3.1'!S50+'St 1.3.2'!S50+'St 1.3.3'!S50+'St 1.3.4'!S50+'St 1.3.5'!S50+'St 1.3.6'!S50+'St 1.3.7'!S50</f>
        <v>-11136.703107069825</v>
      </c>
      <c r="T50" s="144">
        <f>'St 1.3.1'!T50+'St 1.3.2'!T50+'St 1.3.3'!T50+'St 1.3.4'!T50+'St 1.3.5'!T50+'St 1.3.6'!T50+'St 1.3.7'!T50</f>
        <v>104122.11980585281</v>
      </c>
      <c r="U50" s="144">
        <f>'St 1.3.1'!U50+'St 1.3.2'!U50+'St 1.3.3'!U50+'St 1.3.4'!U50+'St 1.3.5'!U50+'St 1.3.6'!U50+'St 1.3.7'!U50</f>
        <v>269942.05207151902</v>
      </c>
      <c r="V50" s="144">
        <f>'St 1.3.1'!V50+'St 1.3.2'!V50+'St 1.3.3'!V50+'St 1.3.4'!V50+'St 1.3.5'!V50+'St 1.3.6'!V50+'St 1.3.7'!V50</f>
        <v>194759.59578964161</v>
      </c>
      <c r="W50" s="144">
        <f>'St 1.3.1'!W50+'St 1.3.2'!W50+'St 1.3.3'!W50+'St 1.3.4'!W50+'St 1.3.5'!W50+'St 1.3.6'!W50+'St 1.3.7'!W50</f>
        <v>92992.004295556733</v>
      </c>
      <c r="X50" s="145"/>
      <c r="Y50" s="144">
        <f>'St 1.3.1'!Y50+'St 1.3.2'!Y50+'St 1.3.3'!Y50+'St 1.3.4'!Y50+'St 1.3.5'!Y50+'St 1.3.6'!Y50+'St 1.3.7'!Y50</f>
        <v>0</v>
      </c>
      <c r="Z50" s="144">
        <f>'St 1.3.1'!Z50+'St 1.3.2'!Z50+'St 1.3.3'!Z50+'St 1.3.4'!Z50+'St 1.3.5'!Z50+'St 1.3.6'!Z50+'St 1.3.7'!Z50</f>
        <v>0</v>
      </c>
      <c r="AA50" s="144">
        <f>'St 1.3.1'!AA50+'St 1.3.2'!AA50+'St 1.3.3'!AA50+'St 1.3.4'!AA50+'St 1.3.5'!AA50+'St 1.3.6'!AA50+'St 1.3.7'!AA50</f>
        <v>0</v>
      </c>
      <c r="AB50" s="144">
        <f>'St 1.3.1'!AB50+'St 1.3.2'!AB50+'St 1.3.3'!AB50+'St 1.3.4'!AB50+'St 1.3.5'!AB50+'St 1.3.6'!AB50+'St 1.3.7'!AB50</f>
        <v>0</v>
      </c>
      <c r="AC50" s="144">
        <f>'St 1.3.1'!AC50+'St 1.3.2'!AC50+'St 1.3.3'!AC50+'St 1.3.4'!AC50+'St 1.3.5'!AC50+'St 1.3.6'!AC50+'St 1.3.7'!AC50</f>
        <v>0</v>
      </c>
      <c r="AD50" s="144">
        <f>'St 1.3.1'!AD50+'St 1.3.2'!AD50+'St 1.3.3'!AD50+'St 1.3.4'!AD50+'St 1.3.5'!AD50+'St 1.3.6'!AD50+'St 1.3.7'!AD50</f>
        <v>0</v>
      </c>
      <c r="AE50" s="144">
        <f>'St 1.3.1'!AE50+'St 1.3.2'!AE50+'St 1.3.3'!AE50+'St 1.3.4'!AE50+'St 1.3.5'!AE50+'St 1.3.6'!AE50+'St 1.3.7'!AE50</f>
        <v>0</v>
      </c>
      <c r="AF50" s="144">
        <f>'St 1.3.1'!AF50+'St 1.3.2'!AF50+'St 1.3.3'!AF50+'St 1.3.4'!AF50+'St 1.3.5'!AF50+'St 1.3.6'!AF50+'St 1.3.7'!AF50</f>
        <v>0</v>
      </c>
      <c r="AG50" s="144">
        <f>'St 1.3.1'!AG50+'St 1.3.2'!AG50+'St 1.3.3'!AG50+'St 1.3.4'!AG50+'St 1.3.5'!AG50+'St 1.3.6'!AG50+'St 1.3.7'!AG50</f>
        <v>0</v>
      </c>
    </row>
    <row r="51" spans="1:33">
      <c r="B51" s="6" t="s">
        <v>41</v>
      </c>
      <c r="C51" s="229"/>
      <c r="D51" s="144">
        <f>'St 1.3.1'!D51+'St 1.3.2'!D51+'St 1.3.3'!D51+'St 1.3.4'!D51+'St 1.3.5'!D51+'St 1.3.6'!D51+'St 1.3.7'!D51</f>
        <v>2773.0324237210962</v>
      </c>
      <c r="E51" s="144">
        <f>'St 1.3.1'!E51+'St 1.3.2'!E51+'St 1.3.3'!E51+'St 1.3.4'!E51+'St 1.3.5'!E51+'St 1.3.6'!E51+'St 1.3.7'!E51</f>
        <v>2014.9669232542083</v>
      </c>
      <c r="F51" s="144">
        <f>'St 1.3.1'!F51+'St 1.3.2'!F51+'St 1.3.3'!F51+'St 1.3.4'!F51+'St 1.3.5'!F51+'St 1.3.6'!F51+'St 1.3.7'!F51</f>
        <v>7336.2704802717517</v>
      </c>
      <c r="G51" s="144">
        <f>'St 1.3.1'!G51+'St 1.3.2'!G51+'St 1.3.3'!G51+'St 1.3.4'!G51+'St 1.3.5'!G51+'St 1.3.6'!G51+'St 1.3.7'!G51</f>
        <v>2849.3879456381264</v>
      </c>
      <c r="H51" s="144">
        <f>'St 1.3.1'!H51+'St 1.3.2'!H51+'St 1.3.3'!H51+'St 1.3.4'!H51+'St 1.3.5'!H51+'St 1.3.6'!H51+'St 1.3.7'!H51</f>
        <v>3195.8223053622582</v>
      </c>
      <c r="I51" s="144">
        <f>'St 1.3.1'!I51+'St 1.3.2'!I51+'St 1.3.3'!I51+'St 1.3.4'!I51+'St 1.3.5'!I51+'St 1.3.6'!I51+'St 1.3.7'!I51</f>
        <v>2897.6444173386917</v>
      </c>
      <c r="J51" s="144">
        <f>'St 1.3.1'!J51+'St 1.3.2'!J51+'St 1.3.3'!J51+'St 1.3.4'!J51+'St 1.3.5'!J51+'St 1.3.6'!J51+'St 1.3.7'!J51</f>
        <v>2929.6673758910629</v>
      </c>
      <c r="K51" s="144">
        <f>'St 1.3.1'!K51+'St 1.3.2'!K51+'St 1.3.3'!K51+'St 1.3.4'!K51+'St 1.3.5'!K51+'St 1.3.6'!K51+'St 1.3.7'!K51</f>
        <v>3379.1828133451581</v>
      </c>
      <c r="L51" s="144">
        <f>'St 1.3.1'!L51+'St 1.3.2'!L51+'St 1.3.3'!L51+'St 1.3.4'!L51+'St 1.3.5'!L51+'St 1.3.6'!L51+'St 1.3.7'!L51</f>
        <v>14440.276395280525</v>
      </c>
      <c r="M51" s="144">
        <f>'St 1.3.1'!M51+'St 1.3.2'!M51+'St 1.3.3'!M51+'St 1.3.4'!M51+'St 1.3.5'!M51+'St 1.3.6'!M51+'St 1.3.7'!M51</f>
        <v>37021.130002149606</v>
      </c>
      <c r="N51" s="143"/>
      <c r="O51" s="144">
        <f>'St 1.3.1'!O51+'St 1.3.2'!O51+'St 1.3.3'!O51+'St 1.3.4'!O51+'St 1.3.5'!O51+'St 1.3.6'!O51+'St 1.3.7'!O51</f>
        <v>519.5644995331121</v>
      </c>
      <c r="P51" s="144">
        <f>'St 1.3.1'!P51+'St 1.3.2'!P51+'St 1.3.3'!P51+'St 1.3.4'!P51+'St 1.3.5'!P51+'St 1.3.6'!P51+'St 1.3.7'!P51</f>
        <v>323.94355701754387</v>
      </c>
      <c r="Q51" s="144">
        <f>'St 1.3.1'!Q51+'St 1.3.2'!Q51+'St 1.3.3'!Q51+'St 1.3.4'!Q51+'St 1.3.5'!Q51+'St 1.3.6'!Q51+'St 1.3.7'!Q51</f>
        <v>515.74746536637417</v>
      </c>
      <c r="R51" s="144">
        <f>'St 1.3.1'!R51+'St 1.3.2'!R51+'St 1.3.3'!R51+'St 1.3.4'!R51+'St 1.3.5'!R51+'St 1.3.6'!R51+'St 1.3.7'!R51</f>
        <v>349.07435972413163</v>
      </c>
      <c r="S51" s="144">
        <f>'St 1.3.1'!S51+'St 1.3.2'!S51+'St 1.3.3'!S51+'St 1.3.4'!S51+'St 1.3.5'!S51+'St 1.3.6'!S51+'St 1.3.7'!S51</f>
        <v>-295.54788802356632</v>
      </c>
      <c r="T51" s="144">
        <f>'St 1.3.1'!T51+'St 1.3.2'!T51+'St 1.3.3'!T51+'St 1.3.4'!T51+'St 1.3.5'!T51+'St 1.3.6'!T51+'St 1.3.7'!T51</f>
        <v>34.662958552371265</v>
      </c>
      <c r="U51" s="144">
        <f>'St 1.3.1'!U51+'St 1.3.2'!U51+'St 1.3.3'!U51+'St 1.3.4'!U51+'St 1.3.5'!U51+'St 1.3.6'!U51+'St 1.3.7'!U51</f>
        <v>452.12543745409494</v>
      </c>
      <c r="V51" s="144">
        <f>'St 1.3.1'!V51+'St 1.3.2'!V51+'St 1.3.3'!V51+'St 1.3.4'!V51+'St 1.3.5'!V51+'St 1.3.6'!V51+'St 1.3.7'!V51</f>
        <v>1523.6035819353674</v>
      </c>
      <c r="W51" s="144">
        <f>'St 1.3.1'!W51+'St 1.3.2'!W51+'St 1.3.3'!W51+'St 1.3.4'!W51+'St 1.3.5'!W51+'St 1.3.6'!W51+'St 1.3.7'!W51</f>
        <v>-110.45639313092201</v>
      </c>
      <c r="X51" s="145"/>
      <c r="Y51" s="144">
        <f>'St 1.3.1'!Y51+'St 1.3.2'!Y51+'St 1.3.3'!Y51+'St 1.3.4'!Y51+'St 1.3.5'!Y51+'St 1.3.6'!Y51+'St 1.3.7'!Y51</f>
        <v>0</v>
      </c>
      <c r="Z51" s="144">
        <f>'St 1.3.1'!Z51+'St 1.3.2'!Z51+'St 1.3.3'!Z51+'St 1.3.4'!Z51+'St 1.3.5'!Z51+'St 1.3.6'!Z51+'St 1.3.7'!Z51</f>
        <v>0</v>
      </c>
      <c r="AA51" s="144">
        <f>'St 1.3.1'!AA51+'St 1.3.2'!AA51+'St 1.3.3'!AA51+'St 1.3.4'!AA51+'St 1.3.5'!AA51+'St 1.3.6'!AA51+'St 1.3.7'!AA51</f>
        <v>0</v>
      </c>
      <c r="AB51" s="144">
        <f>'St 1.3.1'!AB51+'St 1.3.2'!AB51+'St 1.3.3'!AB51+'St 1.3.4'!AB51+'St 1.3.5'!AB51+'St 1.3.6'!AB51+'St 1.3.7'!AB51</f>
        <v>0</v>
      </c>
      <c r="AC51" s="144">
        <f>'St 1.3.1'!AC51+'St 1.3.2'!AC51+'St 1.3.3'!AC51+'St 1.3.4'!AC51+'St 1.3.5'!AC51+'St 1.3.6'!AC51+'St 1.3.7'!AC51</f>
        <v>0</v>
      </c>
      <c r="AD51" s="144">
        <f>'St 1.3.1'!AD51+'St 1.3.2'!AD51+'St 1.3.3'!AD51+'St 1.3.4'!AD51+'St 1.3.5'!AD51+'St 1.3.6'!AD51+'St 1.3.7'!AD51</f>
        <v>0</v>
      </c>
      <c r="AE51" s="144">
        <f>'St 1.3.1'!AE51+'St 1.3.2'!AE51+'St 1.3.3'!AE51+'St 1.3.4'!AE51+'St 1.3.5'!AE51+'St 1.3.6'!AE51+'St 1.3.7'!AE51</f>
        <v>0</v>
      </c>
      <c r="AF51" s="144">
        <f>'St 1.3.1'!AF51+'St 1.3.2'!AF51+'St 1.3.3'!AF51+'St 1.3.4'!AF51+'St 1.3.5'!AF51+'St 1.3.6'!AF51+'St 1.3.7'!AF51</f>
        <v>0</v>
      </c>
      <c r="AG51" s="144">
        <f>'St 1.3.1'!AG51+'St 1.3.2'!AG51+'St 1.3.3'!AG51+'St 1.3.4'!AG51+'St 1.3.5'!AG51+'St 1.3.6'!AG51+'St 1.3.7'!AG51</f>
        <v>0</v>
      </c>
    </row>
    <row r="52" spans="1:33">
      <c r="B52" s="6" t="s">
        <v>42</v>
      </c>
      <c r="C52" s="229"/>
      <c r="D52" s="144">
        <f>'St 1.3.1'!D52+'St 1.3.2'!D52+'St 1.3.3'!D52+'St 1.3.4'!D52+'St 1.3.5'!D52+'St 1.3.6'!D52+'St 1.3.7'!D52</f>
        <v>225736.67923494615</v>
      </c>
      <c r="E52" s="144">
        <f>'St 1.3.1'!E52+'St 1.3.2'!E52+'St 1.3.3'!E52+'St 1.3.4'!E52+'St 1.3.5'!E52+'St 1.3.6'!E52+'St 1.3.7'!E52</f>
        <v>256473.58697872303</v>
      </c>
      <c r="F52" s="144">
        <f>'St 1.3.1'!F52+'St 1.3.2'!F52+'St 1.3.3'!F52+'St 1.3.4'!F52+'St 1.3.5'!F52+'St 1.3.6'!F52+'St 1.3.7'!F52</f>
        <v>274133.8436563944</v>
      </c>
      <c r="G52" s="144">
        <f>'St 1.3.1'!G52+'St 1.3.2'!G52+'St 1.3.3'!G52+'St 1.3.4'!G52+'St 1.3.5'!G52+'St 1.3.6'!G52+'St 1.3.7'!G52</f>
        <v>365045.51426319208</v>
      </c>
      <c r="H52" s="144">
        <f>'St 1.3.1'!H52+'St 1.3.2'!H52+'St 1.3.3'!H52+'St 1.3.4'!H52+'St 1.3.5'!H52+'St 1.3.6'!H52+'St 1.3.7'!H52</f>
        <v>382295.66250336636</v>
      </c>
      <c r="I52" s="144">
        <f>'St 1.3.1'!I52+'St 1.3.2'!I52+'St 1.3.3'!I52+'St 1.3.4'!I52+'St 1.3.5'!I52+'St 1.3.6'!I52+'St 1.3.7'!I52</f>
        <v>353291.51970680762</v>
      </c>
      <c r="J52" s="144">
        <f>'St 1.3.1'!J52+'St 1.3.2'!J52+'St 1.3.3'!J52+'St 1.3.4'!J52+'St 1.3.5'!J52+'St 1.3.6'!J52+'St 1.3.7'!J52</f>
        <v>482364.06535448064</v>
      </c>
      <c r="K52" s="144">
        <f>'St 1.3.1'!K52+'St 1.3.2'!K52+'St 1.3.3'!K52+'St 1.3.4'!K52+'St 1.3.5'!K52+'St 1.3.6'!K52+'St 1.3.7'!K52</f>
        <v>720961.01033285179</v>
      </c>
      <c r="L52" s="144">
        <f>'St 1.3.1'!L52+'St 1.3.2'!L52+'St 1.3.3'!L52+'St 1.3.4'!L52+'St 1.3.5'!L52+'St 1.3.6'!L52+'St 1.3.7'!L52</f>
        <v>783294.70129077777</v>
      </c>
      <c r="M52" s="144">
        <f>'St 1.3.1'!M52+'St 1.3.2'!M52+'St 1.3.3'!M52+'St 1.3.4'!M52+'St 1.3.5'!M52+'St 1.3.6'!M52+'St 1.3.7'!M52</f>
        <v>891096.36530995998</v>
      </c>
      <c r="N52" s="143"/>
      <c r="O52" s="144">
        <f>'St 1.3.1'!O52+'St 1.3.2'!O52+'St 1.3.3'!O52+'St 1.3.4'!O52+'St 1.3.5'!O52+'St 1.3.6'!O52+'St 1.3.7'!O52</f>
        <v>31307.419990360824</v>
      </c>
      <c r="P52" s="144">
        <f>'St 1.3.1'!P52+'St 1.3.2'!P52+'St 1.3.3'!P52+'St 1.3.4'!P52+'St 1.3.5'!P52+'St 1.3.6'!P52+'St 1.3.7'!P52</f>
        <v>21240.915477084141</v>
      </c>
      <c r="Q52" s="144">
        <f>'St 1.3.1'!Q52+'St 1.3.2'!Q52+'St 1.3.3'!Q52+'St 1.3.4'!Q52+'St 1.3.5'!Q52+'St 1.3.6'!Q52+'St 1.3.7'!Q52</f>
        <v>101253.07948776623</v>
      </c>
      <c r="R52" s="144">
        <f>'St 1.3.1'!R52+'St 1.3.2'!R52+'St 1.3.3'!R52+'St 1.3.4'!R52+'St 1.3.5'!R52+'St 1.3.6'!R52+'St 1.3.7'!R52</f>
        <v>48784.092861768404</v>
      </c>
      <c r="S52" s="144">
        <f>'St 1.3.1'!S52+'St 1.3.2'!S52+'St 1.3.3'!S52+'St 1.3.4'!S52+'St 1.3.5'!S52+'St 1.3.6'!S52+'St 1.3.7'!S52</f>
        <v>-75391.970130404545</v>
      </c>
      <c r="T52" s="144">
        <f>'St 1.3.1'!T52+'St 1.3.2'!T52+'St 1.3.3'!T52+'St 1.3.4'!T52+'St 1.3.5'!T52+'St 1.3.6'!T52+'St 1.3.7'!T52</f>
        <v>221323.93286600651</v>
      </c>
      <c r="U52" s="144">
        <f>'St 1.3.1'!U52+'St 1.3.2'!U52+'St 1.3.3'!U52+'St 1.3.4'!U52+'St 1.3.5'!U52+'St 1.3.6'!U52+'St 1.3.7'!U52</f>
        <v>276131.08039754379</v>
      </c>
      <c r="V52" s="144">
        <f>'St 1.3.1'!V52+'St 1.3.2'!V52+'St 1.3.3'!V52+'St 1.3.4'!V52+'St 1.3.5'!V52+'St 1.3.6'!V52+'St 1.3.7'!V52</f>
        <v>168170.21765819023</v>
      </c>
      <c r="W52" s="144">
        <f>'St 1.3.1'!W52+'St 1.3.2'!W52+'St 1.3.3'!W52+'St 1.3.4'!W52+'St 1.3.5'!W52+'St 1.3.6'!W52+'St 1.3.7'!W52</f>
        <v>84304.997426845148</v>
      </c>
      <c r="X52" s="145"/>
      <c r="Y52" s="144">
        <f>'St 1.3.1'!Y52+'St 1.3.2'!Y52+'St 1.3.3'!Y52+'St 1.3.4'!Y52+'St 1.3.5'!Y52+'St 1.3.6'!Y52+'St 1.3.7'!Y52</f>
        <v>0</v>
      </c>
      <c r="Z52" s="144">
        <f>'St 1.3.1'!Z52+'St 1.3.2'!Z52+'St 1.3.3'!Z52+'St 1.3.4'!Z52+'St 1.3.5'!Z52+'St 1.3.6'!Z52+'St 1.3.7'!Z52</f>
        <v>0</v>
      </c>
      <c r="AA52" s="144">
        <f>'St 1.3.1'!AA52+'St 1.3.2'!AA52+'St 1.3.3'!AA52+'St 1.3.4'!AA52+'St 1.3.5'!AA52+'St 1.3.6'!AA52+'St 1.3.7'!AA52</f>
        <v>0</v>
      </c>
      <c r="AB52" s="144">
        <f>'St 1.3.1'!AB52+'St 1.3.2'!AB52+'St 1.3.3'!AB52+'St 1.3.4'!AB52+'St 1.3.5'!AB52+'St 1.3.6'!AB52+'St 1.3.7'!AB52</f>
        <v>0</v>
      </c>
      <c r="AC52" s="144">
        <f>'St 1.3.1'!AC52+'St 1.3.2'!AC52+'St 1.3.3'!AC52+'St 1.3.4'!AC52+'St 1.3.5'!AC52+'St 1.3.6'!AC52+'St 1.3.7'!AC52</f>
        <v>0</v>
      </c>
      <c r="AD52" s="144">
        <f>'St 1.3.1'!AD52+'St 1.3.2'!AD52+'St 1.3.3'!AD52+'St 1.3.4'!AD52+'St 1.3.5'!AD52+'St 1.3.6'!AD52+'St 1.3.7'!AD52</f>
        <v>0</v>
      </c>
      <c r="AE52" s="144">
        <f>'St 1.3.1'!AE52+'St 1.3.2'!AE52+'St 1.3.3'!AE52+'St 1.3.4'!AE52+'St 1.3.5'!AE52+'St 1.3.6'!AE52+'St 1.3.7'!AE52</f>
        <v>0</v>
      </c>
      <c r="AF52" s="144">
        <f>'St 1.3.1'!AF52+'St 1.3.2'!AF52+'St 1.3.3'!AF52+'St 1.3.4'!AF52+'St 1.3.5'!AF52+'St 1.3.6'!AF52+'St 1.3.7'!AF52</f>
        <v>0</v>
      </c>
      <c r="AG52" s="144">
        <f>'St 1.3.1'!AG52+'St 1.3.2'!AG52+'St 1.3.3'!AG52+'St 1.3.4'!AG52+'St 1.3.5'!AG52+'St 1.3.6'!AG52+'St 1.3.7'!AG52</f>
        <v>0</v>
      </c>
    </row>
    <row r="53" spans="1:33">
      <c r="B53" s="6" t="s">
        <v>43</v>
      </c>
      <c r="C53" s="229"/>
      <c r="D53" s="144">
        <f>'St 1.3.1'!D53+'St 1.3.2'!D53+'St 1.3.3'!D53+'St 1.3.4'!D53+'St 1.3.5'!D53+'St 1.3.6'!D53+'St 1.3.7'!D53</f>
        <v>218915.96942387574</v>
      </c>
      <c r="E53" s="144">
        <f>'St 1.3.1'!E53+'St 1.3.2'!E53+'St 1.3.3'!E53+'St 1.3.4'!E53+'St 1.3.5'!E53+'St 1.3.6'!E53+'St 1.3.7'!E53</f>
        <v>168303.78078218512</v>
      </c>
      <c r="F53" s="144">
        <f>'St 1.3.1'!F53+'St 1.3.2'!F53+'St 1.3.3'!F53+'St 1.3.4'!F53+'St 1.3.5'!F53+'St 1.3.6'!F53+'St 1.3.7'!F53</f>
        <v>127144.60028484536</v>
      </c>
      <c r="G53" s="144">
        <f>'St 1.3.1'!G53+'St 1.3.2'!G53+'St 1.3.3'!G53+'St 1.3.4'!G53+'St 1.3.5'!G53+'St 1.3.6'!G53+'St 1.3.7'!G53</f>
        <v>100482.95658692886</v>
      </c>
      <c r="H53" s="144">
        <f>'St 1.3.1'!H53+'St 1.3.2'!H53+'St 1.3.3'!H53+'St 1.3.4'!H53+'St 1.3.5'!H53+'St 1.3.6'!H53+'St 1.3.7'!H53</f>
        <v>85626.952922923985</v>
      </c>
      <c r="I53" s="144">
        <f>'St 1.3.1'!I53+'St 1.3.2'!I53+'St 1.3.3'!I53+'St 1.3.4'!I53+'St 1.3.5'!I53+'St 1.3.6'!I53+'St 1.3.7'!I53</f>
        <v>86897.386022657796</v>
      </c>
      <c r="J53" s="144">
        <f>'St 1.3.1'!J53+'St 1.3.2'!J53+'St 1.3.3'!J53+'St 1.3.4'!J53+'St 1.3.5'!J53+'St 1.3.6'!J53+'St 1.3.7'!J53</f>
        <v>116099.9909188881</v>
      </c>
      <c r="K53" s="144">
        <f>'St 1.3.1'!K53+'St 1.3.2'!K53+'St 1.3.3'!K53+'St 1.3.4'!K53+'St 1.3.5'!K53+'St 1.3.6'!K53+'St 1.3.7'!K53</f>
        <v>110168.79656422899</v>
      </c>
      <c r="L53" s="144">
        <f>'St 1.3.1'!L53+'St 1.3.2'!L53+'St 1.3.3'!L53+'St 1.3.4'!L53+'St 1.3.5'!L53+'St 1.3.6'!L53+'St 1.3.7'!L53</f>
        <v>148234.91545544879</v>
      </c>
      <c r="M53" s="144">
        <f>'St 1.3.1'!M53+'St 1.3.2'!M53+'St 1.3.3'!M53+'St 1.3.4'!M53+'St 1.3.5'!M53+'St 1.3.6'!M53+'St 1.3.7'!M53</f>
        <v>155479.58113041584</v>
      </c>
      <c r="N53" s="143"/>
      <c r="O53" s="144">
        <f>'St 1.3.1'!O53+'St 1.3.2'!O53+'St 1.3.3'!O53+'St 1.3.4'!O53+'St 1.3.5'!O53+'St 1.3.6'!O53+'St 1.3.7'!O53</f>
        <v>-41382.803684824125</v>
      </c>
      <c r="P53" s="144">
        <f>'St 1.3.1'!P53+'St 1.3.2'!P53+'St 1.3.3'!P53+'St 1.3.4'!P53+'St 1.3.5'!P53+'St 1.3.6'!P53+'St 1.3.7'!P53</f>
        <v>-29079.09476233098</v>
      </c>
      <c r="Q53" s="144">
        <f>'St 1.3.1'!Q53+'St 1.3.2'!Q53+'St 1.3.3'!Q53+'St 1.3.4'!Q53+'St 1.3.5'!Q53+'St 1.3.6'!Q53+'St 1.3.7'!Q53</f>
        <v>-23075.915705247695</v>
      </c>
      <c r="R53" s="144">
        <f>'St 1.3.1'!R53+'St 1.3.2'!R53+'St 1.3.3'!R53+'St 1.3.4'!R53+'St 1.3.5'!R53+'St 1.3.6'!R53+'St 1.3.7'!R53</f>
        <v>-59193.170285255947</v>
      </c>
      <c r="S53" s="144">
        <f>'St 1.3.1'!S53+'St 1.3.2'!S53+'St 1.3.3'!S53+'St 1.3.4'!S53+'St 1.3.5'!S53+'St 1.3.6'!S53+'St 1.3.7'!S53</f>
        <v>70074.66211137663</v>
      </c>
      <c r="T53" s="144">
        <f>'St 1.3.1'!T53+'St 1.3.2'!T53+'St 1.3.3'!T53+'St 1.3.4'!T53+'St 1.3.5'!T53+'St 1.3.6'!T53+'St 1.3.7'!T53</f>
        <v>-63159.397013954353</v>
      </c>
      <c r="U53" s="144">
        <f>'St 1.3.1'!U53+'St 1.3.2'!U53+'St 1.3.3'!U53+'St 1.3.4'!U53+'St 1.3.5'!U53+'St 1.3.6'!U53+'St 1.3.7'!U53</f>
        <v>-5444.9109267333706</v>
      </c>
      <c r="V53" s="144">
        <f>'St 1.3.1'!V53+'St 1.3.2'!V53+'St 1.3.3'!V53+'St 1.3.4'!V53+'St 1.3.5'!V53+'St 1.3.6'!V53+'St 1.3.7'!V53</f>
        <v>40705.692683949921</v>
      </c>
      <c r="W53" s="144">
        <f>'St 1.3.1'!W53+'St 1.3.2'!W53+'St 1.3.3'!W53+'St 1.3.4'!W53+'St 1.3.5'!W53+'St 1.3.6'!W53+'St 1.3.7'!W53</f>
        <v>7108.9036652730356</v>
      </c>
      <c r="X53" s="145"/>
      <c r="Y53" s="144">
        <f>'St 1.3.1'!Y53+'St 1.3.2'!Y53+'St 1.3.3'!Y53+'St 1.3.4'!Y53+'St 1.3.5'!Y53+'St 1.3.6'!Y53+'St 1.3.7'!Y53</f>
        <v>0</v>
      </c>
      <c r="Z53" s="144">
        <f>'St 1.3.1'!Z53+'St 1.3.2'!Z53+'St 1.3.3'!Z53+'St 1.3.4'!Z53+'St 1.3.5'!Z53+'St 1.3.6'!Z53+'St 1.3.7'!Z53</f>
        <v>0</v>
      </c>
      <c r="AA53" s="144">
        <f>'St 1.3.1'!AA53+'St 1.3.2'!AA53+'St 1.3.3'!AA53+'St 1.3.4'!AA53+'St 1.3.5'!AA53+'St 1.3.6'!AA53+'St 1.3.7'!AA53</f>
        <v>0</v>
      </c>
      <c r="AB53" s="144">
        <f>'St 1.3.1'!AB53+'St 1.3.2'!AB53+'St 1.3.3'!AB53+'St 1.3.4'!AB53+'St 1.3.5'!AB53+'St 1.3.6'!AB53+'St 1.3.7'!AB53</f>
        <v>0</v>
      </c>
      <c r="AC53" s="144">
        <f>'St 1.3.1'!AC53+'St 1.3.2'!AC53+'St 1.3.3'!AC53+'St 1.3.4'!AC53+'St 1.3.5'!AC53+'St 1.3.6'!AC53+'St 1.3.7'!AC53</f>
        <v>0</v>
      </c>
      <c r="AD53" s="144">
        <f>'St 1.3.1'!AD53+'St 1.3.2'!AD53+'St 1.3.3'!AD53+'St 1.3.4'!AD53+'St 1.3.5'!AD53+'St 1.3.6'!AD53+'St 1.3.7'!AD53</f>
        <v>0</v>
      </c>
      <c r="AE53" s="144">
        <f>'St 1.3.1'!AE53+'St 1.3.2'!AE53+'St 1.3.3'!AE53+'St 1.3.4'!AE53+'St 1.3.5'!AE53+'St 1.3.6'!AE53+'St 1.3.7'!AE53</f>
        <v>0</v>
      </c>
      <c r="AF53" s="144">
        <f>'St 1.3.1'!AF53+'St 1.3.2'!AF53+'St 1.3.3'!AF53+'St 1.3.4'!AF53+'St 1.3.5'!AF53+'St 1.3.6'!AF53+'St 1.3.7'!AF53</f>
        <v>0</v>
      </c>
      <c r="AG53" s="144">
        <f>'St 1.3.1'!AG53+'St 1.3.2'!AG53+'St 1.3.3'!AG53+'St 1.3.4'!AG53+'St 1.3.5'!AG53+'St 1.3.6'!AG53+'St 1.3.7'!AG53</f>
        <v>0</v>
      </c>
    </row>
    <row r="54" spans="1:33">
      <c r="B54" s="6" t="s">
        <v>44</v>
      </c>
      <c r="C54" s="229"/>
      <c r="D54" s="144">
        <f>'St 1.3.1'!D54+'St 1.3.2'!D54+'St 1.3.3'!D54+'St 1.3.4'!D54+'St 1.3.5'!D54+'St 1.3.6'!D54+'St 1.3.7'!D54</f>
        <v>7563.1704491982764</v>
      </c>
      <c r="E54" s="144">
        <f>'St 1.3.1'!E54+'St 1.3.2'!E54+'St 1.3.3'!E54+'St 1.3.4'!E54+'St 1.3.5'!E54+'St 1.3.6'!E54+'St 1.3.7'!E54</f>
        <v>9226.1251674140658</v>
      </c>
      <c r="F54" s="144">
        <f>'St 1.3.1'!F54+'St 1.3.2'!F54+'St 1.3.3'!F54+'St 1.3.4'!F54+'St 1.3.5'!F54+'St 1.3.6'!F54+'St 1.3.7'!F54</f>
        <v>11259.892410774173</v>
      </c>
      <c r="G54" s="144">
        <f>'St 1.3.1'!G54+'St 1.3.2'!G54+'St 1.3.3'!G54+'St 1.3.4'!G54+'St 1.3.5'!G54+'St 1.3.6'!G54+'St 1.3.7'!G54</f>
        <v>15577.337276644357</v>
      </c>
      <c r="H54" s="144">
        <f>'St 1.3.1'!H54+'St 1.3.2'!H54+'St 1.3.3'!H54+'St 1.3.4'!H54+'St 1.3.5'!H54+'St 1.3.6'!H54+'St 1.3.7'!H54</f>
        <v>19261.173690130054</v>
      </c>
      <c r="I54" s="144">
        <f>'St 1.3.1'!I54+'St 1.3.2'!I54+'St 1.3.3'!I54+'St 1.3.4'!I54+'St 1.3.5'!I54+'St 1.3.6'!I54+'St 1.3.7'!I54</f>
        <v>16314.984433388612</v>
      </c>
      <c r="J54" s="144">
        <f>'St 1.3.1'!J54+'St 1.3.2'!J54+'St 1.3.3'!J54+'St 1.3.4'!J54+'St 1.3.5'!J54+'St 1.3.6'!J54+'St 1.3.7'!J54</f>
        <v>2874.4946485635833</v>
      </c>
      <c r="K54" s="144">
        <f>'St 1.3.1'!K54+'St 1.3.2'!K54+'St 1.3.3'!K54+'St 1.3.4'!K54+'St 1.3.5'!K54+'St 1.3.6'!K54+'St 1.3.7'!K54</f>
        <v>13037.242528098324</v>
      </c>
      <c r="L54" s="144">
        <f>'St 1.3.1'!L54+'St 1.3.2'!L54+'St 1.3.3'!L54+'St 1.3.4'!L54+'St 1.3.5'!L54+'St 1.3.6'!L54+'St 1.3.7'!L54</f>
        <v>20185.880612790104</v>
      </c>
      <c r="M54" s="144">
        <f>'St 1.3.1'!M54+'St 1.3.2'!M54+'St 1.3.3'!M54+'St 1.3.4'!M54+'St 1.3.5'!M54+'St 1.3.6'!M54+'St 1.3.7'!M54</f>
        <v>17839.260588331254</v>
      </c>
      <c r="N54" s="143"/>
      <c r="O54" s="144">
        <f>'St 1.3.1'!O54+'St 1.3.2'!O54+'St 1.3.3'!O54+'St 1.3.4'!O54+'St 1.3.5'!O54+'St 1.3.6'!O54+'St 1.3.7'!O54</f>
        <v>3453.4868933627972</v>
      </c>
      <c r="P54" s="144">
        <f>'St 1.3.1'!P54+'St 1.3.2'!P54+'St 1.3.3'!P54+'St 1.3.4'!P54+'St 1.3.5'!P54+'St 1.3.6'!P54+'St 1.3.7'!P54</f>
        <v>3307.6586700542748</v>
      </c>
      <c r="Q54" s="144">
        <f>'St 1.3.1'!Q54+'St 1.3.2'!Q54+'St 1.3.3'!Q54+'St 1.3.4'!Q54+'St 1.3.5'!Q54+'St 1.3.6'!Q54+'St 1.3.7'!Q54</f>
        <v>4019.6011314784832</v>
      </c>
      <c r="R54" s="144">
        <f>'St 1.3.1'!R54+'St 1.3.2'!R54+'St 1.3.3'!R54+'St 1.3.4'!R54+'St 1.3.5'!R54+'St 1.3.6'!R54+'St 1.3.7'!R54</f>
        <v>1511.1825974246026</v>
      </c>
      <c r="S54" s="144">
        <f>'St 1.3.1'!S54+'St 1.3.2'!S54+'St 1.3.3'!S54+'St 1.3.4'!S54+'St 1.3.5'!S54+'St 1.3.6'!S54+'St 1.3.7'!S54</f>
        <v>7913.2070298758381</v>
      </c>
      <c r="T54" s="144">
        <f>'St 1.3.1'!T54+'St 1.3.2'!T54+'St 1.3.3'!T54+'St 1.3.4'!T54+'St 1.3.5'!T54+'St 1.3.6'!T54+'St 1.3.7'!T54</f>
        <v>-26830.649554105123</v>
      </c>
      <c r="U54" s="144">
        <f>'St 1.3.1'!U54+'St 1.3.2'!U54+'St 1.3.3'!U54+'St 1.3.4'!U54+'St 1.3.5'!U54+'St 1.3.6'!U54+'St 1.3.7'!U54</f>
        <v>9588.9393543856459</v>
      </c>
      <c r="V54" s="144">
        <f>'St 1.3.1'!V54+'St 1.3.2'!V54+'St 1.3.3'!V54+'St 1.3.4'!V54+'St 1.3.5'!V54+'St 1.3.6'!V54+'St 1.3.7'!V54</f>
        <v>6504.8859879243973</v>
      </c>
      <c r="W54" s="144">
        <f>'St 1.3.1'!W54+'St 1.3.2'!W54+'St 1.3.3'!W54+'St 1.3.4'!W54+'St 1.3.5'!W54+'St 1.3.6'!W54+'St 1.3.7'!W54</f>
        <v>-2380.9360242806174</v>
      </c>
      <c r="X54" s="145"/>
      <c r="Y54" s="144">
        <f>'St 1.3.1'!Y54+'St 1.3.2'!Y54+'St 1.3.3'!Y54+'St 1.3.4'!Y54+'St 1.3.5'!Y54+'St 1.3.6'!Y54+'St 1.3.7'!Y54</f>
        <v>0</v>
      </c>
      <c r="Z54" s="144">
        <f>'St 1.3.1'!Z54+'St 1.3.2'!Z54+'St 1.3.3'!Z54+'St 1.3.4'!Z54+'St 1.3.5'!Z54+'St 1.3.6'!Z54+'St 1.3.7'!Z54</f>
        <v>0</v>
      </c>
      <c r="AA54" s="144">
        <f>'St 1.3.1'!AA54+'St 1.3.2'!AA54+'St 1.3.3'!AA54+'St 1.3.4'!AA54+'St 1.3.5'!AA54+'St 1.3.6'!AA54+'St 1.3.7'!AA54</f>
        <v>0</v>
      </c>
      <c r="AB54" s="144">
        <f>'St 1.3.1'!AB54+'St 1.3.2'!AB54+'St 1.3.3'!AB54+'St 1.3.4'!AB54+'St 1.3.5'!AB54+'St 1.3.6'!AB54+'St 1.3.7'!AB54</f>
        <v>0</v>
      </c>
      <c r="AC54" s="144">
        <f>'St 1.3.1'!AC54+'St 1.3.2'!AC54+'St 1.3.3'!AC54+'St 1.3.4'!AC54+'St 1.3.5'!AC54+'St 1.3.6'!AC54+'St 1.3.7'!AC54</f>
        <v>0</v>
      </c>
      <c r="AD54" s="144">
        <f>'St 1.3.1'!AD54+'St 1.3.2'!AD54+'St 1.3.3'!AD54+'St 1.3.4'!AD54+'St 1.3.5'!AD54+'St 1.3.6'!AD54+'St 1.3.7'!AD54</f>
        <v>0</v>
      </c>
      <c r="AE54" s="144">
        <f>'St 1.3.1'!AE54+'St 1.3.2'!AE54+'St 1.3.3'!AE54+'St 1.3.4'!AE54+'St 1.3.5'!AE54+'St 1.3.6'!AE54+'St 1.3.7'!AE54</f>
        <v>0</v>
      </c>
      <c r="AF54" s="144">
        <f>'St 1.3.1'!AF54+'St 1.3.2'!AF54+'St 1.3.3'!AF54+'St 1.3.4'!AF54+'St 1.3.5'!AF54+'St 1.3.6'!AF54+'St 1.3.7'!AF54</f>
        <v>0</v>
      </c>
      <c r="AG54" s="144">
        <f>'St 1.3.1'!AG54+'St 1.3.2'!AG54+'St 1.3.3'!AG54+'St 1.3.4'!AG54+'St 1.3.5'!AG54+'St 1.3.6'!AG54+'St 1.3.7'!AG54</f>
        <v>0</v>
      </c>
    </row>
    <row r="55" spans="1:33">
      <c r="B55" s="7" t="s">
        <v>45</v>
      </c>
      <c r="C55" s="229"/>
      <c r="D55" s="144">
        <f>'St 1.3.1'!D55+'St 1.3.2'!D55+'St 1.3.3'!D55+'St 1.3.4'!D55+'St 1.3.5'!D55+'St 1.3.6'!D55+'St 1.3.7'!D55</f>
        <v>2282.9985009929715</v>
      </c>
      <c r="E55" s="144">
        <f>'St 1.3.1'!E55+'St 1.3.2'!E55+'St 1.3.3'!E55+'St 1.3.4'!E55+'St 1.3.5'!E55+'St 1.3.6'!E55+'St 1.3.7'!E55</f>
        <v>3101.9267122790538</v>
      </c>
      <c r="F55" s="144">
        <f>'St 1.3.1'!F55+'St 1.3.2'!F55+'St 1.3.3'!F55+'St 1.3.4'!F55+'St 1.3.5'!F55+'St 1.3.6'!F55+'St 1.3.7'!F55</f>
        <v>4113.8568323956006</v>
      </c>
      <c r="G55" s="144">
        <f>'St 1.3.1'!G55+'St 1.3.2'!G55+'St 1.3.3'!G55+'St 1.3.4'!G55+'St 1.3.5'!G55+'St 1.3.6'!G55+'St 1.3.7'!G55</f>
        <v>6248.0417287408854</v>
      </c>
      <c r="H55" s="144">
        <f>'St 1.3.1'!H55+'St 1.3.2'!H55+'St 1.3.3'!H55+'St 1.3.4'!H55+'St 1.3.5'!H55+'St 1.3.6'!H55+'St 1.3.7'!H55</f>
        <v>8109.4001050454026</v>
      </c>
      <c r="I55" s="144">
        <f>'St 1.3.1'!I55+'St 1.3.2'!I55+'St 1.3.3'!I55+'St 1.3.4'!I55+'St 1.3.5'!I55+'St 1.3.6'!I55+'St 1.3.7'!I55</f>
        <v>6558.5088751166586</v>
      </c>
      <c r="J55" s="144">
        <f>'St 1.3.1'!J55+'St 1.3.2'!J55+'St 1.3.3'!J55+'St 1.3.4'!J55+'St 1.3.5'!J55+'St 1.3.6'!J55+'St 1.3.7'!J55</f>
        <v>395.62313237105792</v>
      </c>
      <c r="K55" s="144">
        <f>'St 1.3.1'!K55+'St 1.3.2'!K55+'St 1.3.3'!K55+'St 1.3.4'!K55+'St 1.3.5'!K55+'St 1.3.6'!K55+'St 1.3.7'!K55</f>
        <v>5620.3961582618522</v>
      </c>
      <c r="L55" s="144">
        <f>'St 1.3.1'!L55+'St 1.3.2'!L55+'St 1.3.3'!L55+'St 1.3.4'!L55+'St 1.3.5'!L55+'St 1.3.6'!L55+'St 1.3.7'!L55</f>
        <v>8970.9284038291025</v>
      </c>
      <c r="M55" s="144">
        <f>'St 1.3.1'!M55+'St 1.3.2'!M55+'St 1.3.3'!M55+'St 1.3.4'!M55+'St 1.3.5'!M55+'St 1.3.6'!M55+'St 1.3.7'!M55</f>
        <v>7567.3811579242347</v>
      </c>
      <c r="N55" s="143"/>
      <c r="O55" s="144">
        <f>'St 1.3.1'!O55+'St 1.3.2'!O55+'St 1.3.3'!O55+'St 1.3.4'!O55+'St 1.3.5'!O55+'St 1.3.6'!O55+'St 1.3.7'!O55</f>
        <v>2609.4603864330893</v>
      </c>
      <c r="P55" s="144">
        <f>'St 1.3.1'!P55+'St 1.3.2'!P55+'St 1.3.3'!P55+'St 1.3.4'!P55+'St 1.3.5'!P55+'St 1.3.6'!P55+'St 1.3.7'!P55</f>
        <v>2285.8215468107146</v>
      </c>
      <c r="Q55" s="144">
        <f>'St 1.3.1'!Q55+'St 1.3.2'!Q55+'St 1.3.3'!Q55+'St 1.3.4'!Q55+'St 1.3.5'!Q55+'St 1.3.6'!Q55+'St 1.3.7'!Q55</f>
        <v>1836.3411619535846</v>
      </c>
      <c r="R55" s="144">
        <f>'St 1.3.1'!R55+'St 1.3.2'!R55+'St 1.3.3'!R55+'St 1.3.4'!R55+'St 1.3.5'!R55+'St 1.3.6'!R55+'St 1.3.7'!R55</f>
        <v>-311.29543975657657</v>
      </c>
      <c r="S55" s="144">
        <f>'St 1.3.1'!S55+'St 1.3.2'!S55+'St 1.3.3'!S55+'St 1.3.4'!S55+'St 1.3.5'!S55+'St 1.3.6'!S55+'St 1.3.7'!S55</f>
        <v>9308.5050566885348</v>
      </c>
      <c r="T55" s="144">
        <f>'St 1.3.1'!T55+'St 1.3.2'!T55+'St 1.3.3'!T55+'St 1.3.4'!T55+'St 1.3.5'!T55+'St 1.3.6'!T55+'St 1.3.7'!T55</f>
        <v>-19553.045512025696</v>
      </c>
      <c r="U55" s="144">
        <f>'St 1.3.1'!U55+'St 1.3.2'!U55+'St 1.3.3'!U55+'St 1.3.4'!U55+'St 1.3.5'!U55+'St 1.3.6'!U55+'St 1.3.7'!U55</f>
        <v>4650.9645007416975</v>
      </c>
      <c r="V55" s="144">
        <f>'St 1.3.1'!V55+'St 1.3.2'!V55+'St 1.3.3'!V55+'St 1.3.4'!V55+'St 1.3.5'!V55+'St 1.3.6'!V55+'St 1.3.7'!V55</f>
        <v>2706.7801487998636</v>
      </c>
      <c r="W55" s="144">
        <f>'St 1.3.1'!W55+'St 1.3.2'!W55+'St 1.3.3'!W55+'St 1.3.4'!W55+'St 1.3.5'!W55+'St 1.3.6'!W55+'St 1.3.7'!W55</f>
        <v>-1437.8632457266308</v>
      </c>
      <c r="X55" s="145"/>
      <c r="Y55" s="144">
        <f>'St 1.3.1'!Y55+'St 1.3.2'!Y55+'St 1.3.3'!Y55+'St 1.3.4'!Y55+'St 1.3.5'!Y55+'St 1.3.6'!Y55+'St 1.3.7'!Y55</f>
        <v>0</v>
      </c>
      <c r="Z55" s="144">
        <f>'St 1.3.1'!Z55+'St 1.3.2'!Z55+'St 1.3.3'!Z55+'St 1.3.4'!Z55+'St 1.3.5'!Z55+'St 1.3.6'!Z55+'St 1.3.7'!Z55</f>
        <v>0</v>
      </c>
      <c r="AA55" s="144">
        <f>'St 1.3.1'!AA55+'St 1.3.2'!AA55+'St 1.3.3'!AA55+'St 1.3.4'!AA55+'St 1.3.5'!AA55+'St 1.3.6'!AA55+'St 1.3.7'!AA55</f>
        <v>0</v>
      </c>
      <c r="AB55" s="144">
        <f>'St 1.3.1'!AB55+'St 1.3.2'!AB55+'St 1.3.3'!AB55+'St 1.3.4'!AB55+'St 1.3.5'!AB55+'St 1.3.6'!AB55+'St 1.3.7'!AB55</f>
        <v>0</v>
      </c>
      <c r="AC55" s="144">
        <f>'St 1.3.1'!AC55+'St 1.3.2'!AC55+'St 1.3.3'!AC55+'St 1.3.4'!AC55+'St 1.3.5'!AC55+'St 1.3.6'!AC55+'St 1.3.7'!AC55</f>
        <v>0</v>
      </c>
      <c r="AD55" s="144">
        <f>'St 1.3.1'!AD55+'St 1.3.2'!AD55+'St 1.3.3'!AD55+'St 1.3.4'!AD55+'St 1.3.5'!AD55+'St 1.3.6'!AD55+'St 1.3.7'!AD55</f>
        <v>0</v>
      </c>
      <c r="AE55" s="144">
        <f>'St 1.3.1'!AE55+'St 1.3.2'!AE55+'St 1.3.3'!AE55+'St 1.3.4'!AE55+'St 1.3.5'!AE55+'St 1.3.6'!AE55+'St 1.3.7'!AE55</f>
        <v>0</v>
      </c>
      <c r="AF55" s="144">
        <f>'St 1.3.1'!AF55+'St 1.3.2'!AF55+'St 1.3.3'!AF55+'St 1.3.4'!AF55+'St 1.3.5'!AF55+'St 1.3.6'!AF55+'St 1.3.7'!AF55</f>
        <v>0</v>
      </c>
      <c r="AG55" s="144">
        <f>'St 1.3.1'!AG55+'St 1.3.2'!AG55+'St 1.3.3'!AG55+'St 1.3.4'!AG55+'St 1.3.5'!AG55+'St 1.3.6'!AG55+'St 1.3.7'!AG55</f>
        <v>0</v>
      </c>
    </row>
    <row r="56" spans="1:33">
      <c r="B56" s="7" t="s">
        <v>46</v>
      </c>
      <c r="C56" s="229"/>
      <c r="D56" s="144">
        <f>'St 1.3.1'!D56+'St 1.3.2'!D56+'St 1.3.3'!D56+'St 1.3.4'!D56+'St 1.3.5'!D56+'St 1.3.6'!D56+'St 1.3.7'!D56</f>
        <v>5280.1719482053049</v>
      </c>
      <c r="E56" s="144">
        <f>'St 1.3.1'!E56+'St 1.3.2'!E56+'St 1.3.3'!E56+'St 1.3.4'!E56+'St 1.3.5'!E56+'St 1.3.6'!E56+'St 1.3.7'!E56</f>
        <v>6124.1984551350124</v>
      </c>
      <c r="F56" s="144">
        <f>'St 1.3.1'!F56+'St 1.3.2'!F56+'St 1.3.3'!F56+'St 1.3.4'!F56+'St 1.3.5'!F56+'St 1.3.6'!F56+'St 1.3.7'!F56</f>
        <v>7146.0355783785726</v>
      </c>
      <c r="G56" s="144">
        <f>'St 1.3.1'!G56+'St 1.3.2'!G56+'St 1.3.3'!G56+'St 1.3.4'!G56+'St 1.3.5'!G56+'St 1.3.6'!G56+'St 1.3.7'!G56</f>
        <v>9329.2955479034717</v>
      </c>
      <c r="H56" s="144">
        <f>'St 1.3.1'!H56+'St 1.3.2'!H56+'St 1.3.3'!H56+'St 1.3.4'!H56+'St 1.3.5'!H56+'St 1.3.6'!H56+'St 1.3.7'!H56</f>
        <v>11152.528976640711</v>
      </c>
      <c r="I56" s="144">
        <f>'St 1.3.1'!I56+'St 1.3.2'!I56+'St 1.3.3'!I56+'St 1.3.4'!I56+'St 1.3.5'!I56+'St 1.3.6'!I56+'St 1.3.7'!I56</f>
        <v>9758.3722166943062</v>
      </c>
      <c r="J56" s="144">
        <f>'St 1.3.1'!J56+'St 1.3.2'!J56+'St 1.3.3'!J56+'St 1.3.4'!J56+'St 1.3.5'!J56+'St 1.3.6'!J56+'St 1.3.7'!J56</f>
        <v>2478.8705129912678</v>
      </c>
      <c r="K56" s="144">
        <f>'St 1.3.1'!K56+'St 1.3.2'!K56+'St 1.3.3'!K56+'St 1.3.4'!K56+'St 1.3.5'!K56+'St 1.3.6'!K56+'St 1.3.7'!K56</f>
        <v>7416.8462175559562</v>
      </c>
      <c r="L56" s="144">
        <f>'St 1.3.1'!L56+'St 1.3.2'!L56+'St 1.3.3'!L56+'St 1.3.4'!L56+'St 1.3.5'!L56+'St 1.3.6'!L56+'St 1.3.7'!L56</f>
        <v>11214.952016420506</v>
      </c>
      <c r="M56" s="144">
        <f>'St 1.3.1'!M56+'St 1.3.2'!M56+'St 1.3.3'!M56+'St 1.3.4'!M56+'St 1.3.5'!M56+'St 1.3.6'!M56+'St 1.3.7'!M56</f>
        <v>10271.879191778384</v>
      </c>
      <c r="N56" s="143"/>
      <c r="O56" s="144">
        <f>'St 1.3.1'!O56+'St 1.3.2'!O56+'St 1.3.3'!O56+'St 1.3.4'!O56+'St 1.3.5'!O56+'St 1.3.6'!O56+'St 1.3.7'!O56</f>
        <v>844.02650692970803</v>
      </c>
      <c r="P56" s="144">
        <f>'St 1.3.1'!P56+'St 1.3.2'!P56+'St 1.3.3'!P56+'St 1.3.4'!P56+'St 1.3.5'!P56+'St 1.3.6'!P56+'St 1.3.7'!P56</f>
        <v>1021.8371232435605</v>
      </c>
      <c r="Q56" s="144">
        <f>'St 1.3.1'!Q56+'St 1.3.2'!Q56+'St 1.3.3'!Q56+'St 1.3.4'!Q56+'St 1.3.5'!Q56+'St 1.3.6'!Q56+'St 1.3.7'!Q56</f>
        <v>2183.2599695248991</v>
      </c>
      <c r="R56" s="144">
        <f>'St 1.3.1'!R56+'St 1.3.2'!R56+'St 1.3.3'!R56+'St 1.3.4'!R56+'St 1.3.5'!R56+'St 1.3.6'!R56+'St 1.3.7'!R56</f>
        <v>1823.2334287372398</v>
      </c>
      <c r="S56" s="144">
        <f>'St 1.3.1'!S56+'St 1.3.2'!S56+'St 1.3.3'!S56+'St 1.3.4'!S56+'St 1.3.5'!S56+'St 1.3.6'!S56+'St 1.3.7'!S56</f>
        <v>-1394.1567599464061</v>
      </c>
      <c r="T56" s="144">
        <f>'St 1.3.1'!T56+'St 1.3.2'!T56+'St 1.3.3'!T56+'St 1.3.4'!T56+'St 1.3.5'!T56+'St 1.3.6'!T56+'St 1.3.7'!T56</f>
        <v>-7279.5017037030375</v>
      </c>
      <c r="U56" s="144">
        <f>'St 1.3.1'!U56+'St 1.3.2'!U56+'St 1.3.3'!U56+'St 1.3.4'!U56+'St 1.3.5'!U56+'St 1.3.6'!U56+'St 1.3.7'!U56</f>
        <v>4937.9757045646884</v>
      </c>
      <c r="V56" s="144">
        <f>'St 1.3.1'!V56+'St 1.3.2'!V56+'St 1.3.3'!V56+'St 1.3.4'!V56+'St 1.3.5'!V56+'St 1.3.6'!V56+'St 1.3.7'!V56</f>
        <v>3798.1057988645503</v>
      </c>
      <c r="W56" s="144">
        <f>'St 1.3.1'!W56+'St 1.3.2'!W56+'St 1.3.3'!W56+'St 1.3.4'!W56+'St 1.3.5'!W56+'St 1.3.6'!W56+'St 1.3.7'!W56</f>
        <v>-943.07282464212221</v>
      </c>
      <c r="X56" s="145"/>
      <c r="Y56" s="144">
        <f>'St 1.3.1'!Y56+'St 1.3.2'!Y56+'St 1.3.3'!Y56+'St 1.3.4'!Y56+'St 1.3.5'!Y56+'St 1.3.6'!Y56+'St 1.3.7'!Y56</f>
        <v>0</v>
      </c>
      <c r="Z56" s="144">
        <f>'St 1.3.1'!Z56+'St 1.3.2'!Z56+'St 1.3.3'!Z56+'St 1.3.4'!Z56+'St 1.3.5'!Z56+'St 1.3.6'!Z56+'St 1.3.7'!Z56</f>
        <v>0</v>
      </c>
      <c r="AA56" s="144">
        <f>'St 1.3.1'!AA56+'St 1.3.2'!AA56+'St 1.3.3'!AA56+'St 1.3.4'!AA56+'St 1.3.5'!AA56+'St 1.3.6'!AA56+'St 1.3.7'!AA56</f>
        <v>0</v>
      </c>
      <c r="AB56" s="144">
        <f>'St 1.3.1'!AB56+'St 1.3.2'!AB56+'St 1.3.3'!AB56+'St 1.3.4'!AB56+'St 1.3.5'!AB56+'St 1.3.6'!AB56+'St 1.3.7'!AB56</f>
        <v>0</v>
      </c>
      <c r="AC56" s="144">
        <f>'St 1.3.1'!AC56+'St 1.3.2'!AC56+'St 1.3.3'!AC56+'St 1.3.4'!AC56+'St 1.3.5'!AC56+'St 1.3.6'!AC56+'St 1.3.7'!AC56</f>
        <v>0</v>
      </c>
      <c r="AD56" s="144">
        <f>'St 1.3.1'!AD56+'St 1.3.2'!AD56+'St 1.3.3'!AD56+'St 1.3.4'!AD56+'St 1.3.5'!AD56+'St 1.3.6'!AD56+'St 1.3.7'!AD56</f>
        <v>0</v>
      </c>
      <c r="AE56" s="144">
        <f>'St 1.3.1'!AE56+'St 1.3.2'!AE56+'St 1.3.3'!AE56+'St 1.3.4'!AE56+'St 1.3.5'!AE56+'St 1.3.6'!AE56+'St 1.3.7'!AE56</f>
        <v>0</v>
      </c>
      <c r="AF56" s="144">
        <f>'St 1.3.1'!AF56+'St 1.3.2'!AF56+'St 1.3.3'!AF56+'St 1.3.4'!AF56+'St 1.3.5'!AF56+'St 1.3.6'!AF56+'St 1.3.7'!AF56</f>
        <v>0</v>
      </c>
      <c r="AG56" s="144">
        <f>'St 1.3.1'!AG56+'St 1.3.2'!AG56+'St 1.3.3'!AG56+'St 1.3.4'!AG56+'St 1.3.5'!AG56+'St 1.3.6'!AG56+'St 1.3.7'!AG56</f>
        <v>0</v>
      </c>
    </row>
    <row r="57" spans="1:33">
      <c r="B57" s="6" t="s">
        <v>317</v>
      </c>
      <c r="C57" s="229"/>
      <c r="D57" s="144">
        <f>'St 1.3.1'!D57+'St 1.3.2'!D57+'St 1.3.3'!D57+'St 1.3.4'!D57+'St 1.3.5'!D57+'St 1.3.6'!D57+'St 1.3.7'!D57</f>
        <v>2453.9087842516615</v>
      </c>
      <c r="E57" s="144">
        <f>'St 1.3.1'!E57+'St 1.3.2'!E57+'St 1.3.3'!E57+'St 1.3.4'!E57+'St 1.3.5'!E57+'St 1.3.6'!E57+'St 1.3.7'!E57</f>
        <v>2573.1378401868619</v>
      </c>
      <c r="F57" s="144">
        <f>'St 1.3.1'!F57+'St 1.3.2'!F57+'St 1.3.3'!F57+'St 1.3.4'!F57+'St 1.3.5'!F57+'St 1.3.6'!F57+'St 1.3.7'!F57</f>
        <v>4031.5703200678768</v>
      </c>
      <c r="G57" s="144">
        <f>'St 1.3.1'!G57+'St 1.3.2'!G57+'St 1.3.3'!G57+'St 1.3.4'!G57+'St 1.3.5'!G57+'St 1.3.6'!G57+'St 1.3.7'!G57</f>
        <v>3941.9429915795854</v>
      </c>
      <c r="H57" s="144">
        <f>'St 1.3.1'!H57+'St 1.3.2'!H57+'St 1.3.3'!H57+'St 1.3.4'!H57+'St 1.3.5'!H57+'St 1.3.6'!H57+'St 1.3.7'!H57</f>
        <v>4141.2642240611531</v>
      </c>
      <c r="I57" s="144">
        <f>'St 1.3.1'!I57+'St 1.3.2'!I57+'St 1.3.3'!I57+'St 1.3.4'!I57+'St 1.3.5'!I57+'St 1.3.6'!I57+'St 1.3.7'!I57</f>
        <v>2600.83</v>
      </c>
      <c r="J57" s="144">
        <f>'St 1.3.1'!J57+'St 1.3.2'!J57+'St 1.3.3'!J57+'St 1.3.4'!J57+'St 1.3.5'!J57+'St 1.3.6'!J57+'St 1.3.7'!J57</f>
        <v>3957.6932026948889</v>
      </c>
      <c r="K57" s="144">
        <f>'St 1.3.1'!K57+'St 1.3.2'!K57+'St 1.3.3'!K57+'St 1.3.4'!K57+'St 1.3.5'!K57+'St 1.3.6'!K57+'St 1.3.7'!K57</f>
        <v>1072.4147330251594</v>
      </c>
      <c r="L57" s="144">
        <f>'St 1.3.1'!L57+'St 1.3.2'!L57+'St 1.3.3'!L57+'St 1.3.4'!L57+'St 1.3.5'!L57+'St 1.3.6'!L57+'St 1.3.7'!L57</f>
        <v>1327.5702133159459</v>
      </c>
      <c r="M57" s="144">
        <f>'St 1.3.1'!M57+'St 1.3.2'!M57+'St 1.3.3'!M57+'St 1.3.4'!M57+'St 1.3.5'!M57+'St 1.3.6'!M57+'St 1.3.7'!M57</f>
        <v>1582.2837023047493</v>
      </c>
      <c r="N57" s="143"/>
      <c r="O57" s="144">
        <f>'St 1.3.1'!O57+'St 1.3.2'!O57+'St 1.3.3'!O57+'St 1.3.4'!O57+'St 1.3.5'!O57+'St 1.3.6'!O57+'St 1.3.7'!O57</f>
        <v>-74.800944064799182</v>
      </c>
      <c r="P57" s="144">
        <f>'St 1.3.1'!P57+'St 1.3.2'!P57+'St 1.3.3'!P57+'St 1.3.4'!P57+'St 1.3.5'!P57+'St 1.3.6'!P57+'St 1.3.7'!P57</f>
        <v>-73.337520118985452</v>
      </c>
      <c r="Q57" s="144">
        <f>'St 1.3.1'!Q57+'St 1.3.2'!Q57+'St 1.3.3'!Q57+'St 1.3.4'!Q57+'St 1.3.5'!Q57+'St 1.3.6'!Q57+'St 1.3.7'!Q57</f>
        <v>-60.667328488291133</v>
      </c>
      <c r="R57" s="144">
        <f>'St 1.3.1'!R57+'St 1.3.2'!R57+'St 1.3.3'!R57+'St 1.3.4'!R57+'St 1.3.5'!R57+'St 1.3.6'!R57+'St 1.3.7'!R57</f>
        <v>-78.438767518432812</v>
      </c>
      <c r="S57" s="144">
        <f>'St 1.3.1'!S57+'St 1.3.2'!S57+'St 1.3.3'!S57+'St 1.3.4'!S57+'St 1.3.5'!S57+'St 1.3.6'!S57+'St 1.3.7'!S57</f>
        <v>-66.514224061152603</v>
      </c>
      <c r="T57" s="144">
        <f>'St 1.3.1'!T57+'St 1.3.2'!T57+'St 1.3.3'!T57+'St 1.3.4'!T57+'St 1.3.5'!T57+'St 1.3.6'!T57+'St 1.3.7'!T57</f>
        <v>-399.68679730511099</v>
      </c>
      <c r="U57" s="144">
        <f>'St 1.3.1'!U57+'St 1.3.2'!U57+'St 1.3.3'!U57+'St 1.3.4'!U57+'St 1.3.5'!U57+'St 1.3.6'!U57+'St 1.3.7'!U57</f>
        <v>-16.598469669729546</v>
      </c>
      <c r="V57" s="144">
        <f>'St 1.3.1'!V57+'St 1.3.2'!V57+'St 1.3.3'!V57+'St 1.3.4'!V57+'St 1.3.5'!V57+'St 1.3.6'!V57+'St 1.3.7'!V57</f>
        <v>255.15548029078656</v>
      </c>
      <c r="W57" s="144">
        <f>'St 1.3.1'!W57+'St 1.3.2'!W57+'St 1.3.3'!W57+'St 1.3.4'!W57+'St 1.3.5'!W57+'St 1.3.6'!W57+'St 1.3.7'!W57</f>
        <v>254.71348898880325</v>
      </c>
      <c r="X57" s="145"/>
      <c r="Y57" s="144">
        <f>'St 1.3.1'!Y57+'St 1.3.2'!Y57+'St 1.3.3'!Y57+'St 1.3.4'!Y57+'St 1.3.5'!Y57+'St 1.3.6'!Y57+'St 1.3.7'!Y57</f>
        <v>0</v>
      </c>
      <c r="Z57" s="144">
        <f>'St 1.3.1'!Z57+'St 1.3.2'!Z57+'St 1.3.3'!Z57+'St 1.3.4'!Z57+'St 1.3.5'!Z57+'St 1.3.6'!Z57+'St 1.3.7'!Z57</f>
        <v>0</v>
      </c>
      <c r="AA57" s="144">
        <f>'St 1.3.1'!AA57+'St 1.3.2'!AA57+'St 1.3.3'!AA57+'St 1.3.4'!AA57+'St 1.3.5'!AA57+'St 1.3.6'!AA57+'St 1.3.7'!AA57</f>
        <v>0</v>
      </c>
      <c r="AB57" s="144">
        <f>'St 1.3.1'!AB57+'St 1.3.2'!AB57+'St 1.3.3'!AB57+'St 1.3.4'!AB57+'St 1.3.5'!AB57+'St 1.3.6'!AB57+'St 1.3.7'!AB57</f>
        <v>0</v>
      </c>
      <c r="AC57" s="144">
        <f>'St 1.3.1'!AC57+'St 1.3.2'!AC57+'St 1.3.3'!AC57+'St 1.3.4'!AC57+'St 1.3.5'!AC57+'St 1.3.6'!AC57+'St 1.3.7'!AC57</f>
        <v>0</v>
      </c>
      <c r="AD57" s="144">
        <f>'St 1.3.1'!AD57+'St 1.3.2'!AD57+'St 1.3.3'!AD57+'St 1.3.4'!AD57+'St 1.3.5'!AD57+'St 1.3.6'!AD57+'St 1.3.7'!AD57</f>
        <v>0</v>
      </c>
      <c r="AE57" s="144">
        <f>'St 1.3.1'!AE57+'St 1.3.2'!AE57+'St 1.3.3'!AE57+'St 1.3.4'!AE57+'St 1.3.5'!AE57+'St 1.3.6'!AE57+'St 1.3.7'!AE57</f>
        <v>0</v>
      </c>
      <c r="AF57" s="144">
        <f>'St 1.3.1'!AF57+'St 1.3.2'!AF57+'St 1.3.3'!AF57+'St 1.3.4'!AF57+'St 1.3.5'!AF57+'St 1.3.6'!AF57+'St 1.3.7'!AF57</f>
        <v>0</v>
      </c>
      <c r="AG57" s="144">
        <f>'St 1.3.1'!AG57+'St 1.3.2'!AG57+'St 1.3.3'!AG57+'St 1.3.4'!AG57+'St 1.3.5'!AG57+'St 1.3.6'!AG57+'St 1.3.7'!AG57</f>
        <v>0</v>
      </c>
    </row>
    <row r="58" spans="1:33">
      <c r="B58" s="6" t="s">
        <v>108</v>
      </c>
      <c r="C58" s="229"/>
      <c r="D58" s="144">
        <f>'St 1.3.1'!D58+'St 1.3.2'!D58+'St 1.3.3'!D58+'St 1.3.4'!D58+'St 1.3.5'!D58+'St 1.3.6'!D58+'St 1.3.7'!D58</f>
        <v>30366.27227318539</v>
      </c>
      <c r="E58" s="144">
        <f>'St 1.3.1'!E58+'St 1.3.2'!E58+'St 1.3.3'!E58+'St 1.3.4'!E58+'St 1.3.5'!E58+'St 1.3.6'!E58+'St 1.3.7'!E58</f>
        <v>27525.609258547625</v>
      </c>
      <c r="F58" s="144">
        <f>'St 1.3.1'!F58+'St 1.3.2'!F58+'St 1.3.3'!F58+'St 1.3.4'!F58+'St 1.3.5'!F58+'St 1.3.6'!F58+'St 1.3.7'!F58</f>
        <v>24296.427272018078</v>
      </c>
      <c r="G58" s="144">
        <f>'St 1.3.1'!G58+'St 1.3.2'!G58+'St 1.3.3'!G58+'St 1.3.4'!G58+'St 1.3.5'!G58+'St 1.3.6'!G58+'St 1.3.7'!G58</f>
        <v>25037.953025138035</v>
      </c>
      <c r="H58" s="144">
        <f>'St 1.3.1'!H58+'St 1.3.2'!H58+'St 1.3.3'!H58+'St 1.3.4'!H58+'St 1.3.5'!H58+'St 1.3.6'!H58+'St 1.3.7'!H58</f>
        <v>35685.384325942934</v>
      </c>
      <c r="I58" s="144">
        <f>'St 1.3.1'!I58+'St 1.3.2'!I58+'St 1.3.3'!I58+'St 1.3.4'!I58+'St 1.3.5'!I58+'St 1.3.6'!I58+'St 1.3.7'!I58</f>
        <v>39193.523611510682</v>
      </c>
      <c r="J58" s="144">
        <f>'St 1.3.1'!J58+'St 1.3.2'!J58+'St 1.3.3'!J58+'St 1.3.4'!J58+'St 1.3.5'!J58+'St 1.3.6'!J58+'St 1.3.7'!J58</f>
        <v>49018.148938256563</v>
      </c>
      <c r="K58" s="144">
        <f>'St 1.3.1'!K58+'St 1.3.2'!K58+'St 1.3.3'!K58+'St 1.3.4'!K58+'St 1.3.5'!K58+'St 1.3.6'!K58+'St 1.3.7'!K58</f>
        <v>65181.644956202799</v>
      </c>
      <c r="L58" s="144">
        <f>'St 1.3.1'!L58+'St 1.3.2'!L58+'St 1.3.3'!L58+'St 1.3.4'!L58+'St 1.3.5'!L58+'St 1.3.6'!L58+'St 1.3.7'!L58</f>
        <v>70716.681680694572</v>
      </c>
      <c r="M58" s="144">
        <f>'St 1.3.1'!M58+'St 1.3.2'!M58+'St 1.3.3'!M58+'St 1.3.4'!M58+'St 1.3.5'!M58+'St 1.3.6'!M58+'St 1.3.7'!M58</f>
        <v>71396.298632701364</v>
      </c>
      <c r="N58" s="143"/>
      <c r="O58" s="144">
        <f>'St 1.3.1'!O58+'St 1.3.2'!O58+'St 1.3.3'!O58+'St 1.3.4'!O58+'St 1.3.5'!O58+'St 1.3.6'!O58+'St 1.3.7'!O58</f>
        <v>-2840.6630146377634</v>
      </c>
      <c r="P58" s="144">
        <f>'St 1.3.1'!P58+'St 1.3.2'!P58+'St 1.3.3'!P58+'St 1.3.4'!P58+'St 1.3.5'!P58+'St 1.3.6'!P58+'St 1.3.7'!P58</f>
        <v>-3229.1819865295474</v>
      </c>
      <c r="Q58" s="144">
        <f>'St 1.3.1'!Q58+'St 1.3.2'!Q58+'St 1.3.3'!Q58+'St 1.3.4'!Q58+'St 1.3.5'!Q58+'St 1.3.6'!Q58+'St 1.3.7'!Q58</f>
        <v>741.52575311995395</v>
      </c>
      <c r="R58" s="144">
        <f>'St 1.3.1'!R58+'St 1.3.2'!R58+'St 1.3.3'!R58+'St 1.3.4'!R58+'St 1.3.5'!R58+'St 1.3.6'!R58+'St 1.3.7'!R58</f>
        <v>10647.431300804903</v>
      </c>
      <c r="S58" s="144">
        <f>'St 1.3.1'!S58+'St 1.3.2'!S58+'St 1.3.3'!S58+'St 1.3.4'!S58+'St 1.3.5'!S58+'St 1.3.6'!S58+'St 1.3.7'!S58</f>
        <v>3508.1392855677486</v>
      </c>
      <c r="T58" s="144">
        <f>'St 1.3.1'!T58+'St 1.3.2'!T58+'St 1.3.3'!T58+'St 1.3.4'!T58+'St 1.3.5'!T58+'St 1.3.6'!T58+'St 1.3.7'!T58</f>
        <v>9824.6253267458778</v>
      </c>
      <c r="U58" s="144">
        <f>'St 1.3.1'!U58+'St 1.3.2'!U58+'St 1.3.3'!U58+'St 1.3.4'!U58+'St 1.3.5'!U58+'St 1.3.6'!U58+'St 1.3.7'!U58</f>
        <v>16163.496017946236</v>
      </c>
      <c r="V58" s="144">
        <f>'St 1.3.1'!V58+'St 1.3.2'!V58+'St 1.3.3'!V58+'St 1.3.4'!V58+'St 1.3.5'!V58+'St 1.3.6'!V58+'St 1.3.7'!V58</f>
        <v>5535.0367244917707</v>
      </c>
      <c r="W58" s="144">
        <f>'St 1.3.1'!W58+'St 1.3.2'!W58+'St 1.3.3'!W58+'St 1.3.4'!W58+'St 1.3.5'!W58+'St 1.3.6'!W58+'St 1.3.7'!W58</f>
        <v>679.61695200678719</v>
      </c>
      <c r="X58" s="145"/>
      <c r="Y58" s="144">
        <f>'St 1.3.1'!Y58+'St 1.3.2'!Y58+'St 1.3.3'!Y58+'St 1.3.4'!Y58+'St 1.3.5'!Y58+'St 1.3.6'!Y58+'St 1.3.7'!Y58</f>
        <v>0</v>
      </c>
      <c r="Z58" s="144">
        <f>'St 1.3.1'!Z58+'St 1.3.2'!Z58+'St 1.3.3'!Z58+'St 1.3.4'!Z58+'St 1.3.5'!Z58+'St 1.3.6'!Z58+'St 1.3.7'!Z58</f>
        <v>0</v>
      </c>
      <c r="AA58" s="144">
        <f>'St 1.3.1'!AA58+'St 1.3.2'!AA58+'St 1.3.3'!AA58+'St 1.3.4'!AA58+'St 1.3.5'!AA58+'St 1.3.6'!AA58+'St 1.3.7'!AA58</f>
        <v>0</v>
      </c>
      <c r="AB58" s="144">
        <f>'St 1.3.1'!AB58+'St 1.3.2'!AB58+'St 1.3.3'!AB58+'St 1.3.4'!AB58+'St 1.3.5'!AB58+'St 1.3.6'!AB58+'St 1.3.7'!AB58</f>
        <v>0</v>
      </c>
      <c r="AC58" s="144">
        <f>'St 1.3.1'!AC58+'St 1.3.2'!AC58+'St 1.3.3'!AC58+'St 1.3.4'!AC58+'St 1.3.5'!AC58+'St 1.3.6'!AC58+'St 1.3.7'!AC58</f>
        <v>0</v>
      </c>
      <c r="AD58" s="144">
        <f>'St 1.3.1'!AD58+'St 1.3.2'!AD58+'St 1.3.3'!AD58+'St 1.3.4'!AD58+'St 1.3.5'!AD58+'St 1.3.6'!AD58+'St 1.3.7'!AD58</f>
        <v>0</v>
      </c>
      <c r="AE58" s="144">
        <f>'St 1.3.1'!AE58+'St 1.3.2'!AE58+'St 1.3.3'!AE58+'St 1.3.4'!AE58+'St 1.3.5'!AE58+'St 1.3.6'!AE58+'St 1.3.7'!AE58</f>
        <v>0</v>
      </c>
      <c r="AF58" s="144">
        <f>'St 1.3.1'!AF58+'St 1.3.2'!AF58+'St 1.3.3'!AF58+'St 1.3.4'!AF58+'St 1.3.5'!AF58+'St 1.3.6'!AF58+'St 1.3.7'!AF58</f>
        <v>0</v>
      </c>
      <c r="AG58" s="144">
        <f>'St 1.3.1'!AG58+'St 1.3.2'!AG58+'St 1.3.3'!AG58+'St 1.3.4'!AG58+'St 1.3.5'!AG58+'St 1.3.6'!AG58+'St 1.3.7'!AG58</f>
        <v>0</v>
      </c>
    </row>
    <row r="59" spans="1:33">
      <c r="B59" s="6" t="s">
        <v>48</v>
      </c>
      <c r="C59" s="229"/>
      <c r="D59" s="144">
        <f>'St 1.3.1'!D59+'St 1.3.2'!D59+'St 1.3.3'!D59+'St 1.3.4'!D59+'St 1.3.5'!D59+'St 1.3.6'!D59+'St 1.3.7'!D59</f>
        <v>32.25</v>
      </c>
      <c r="E59" s="144">
        <f>'St 1.3.1'!E59+'St 1.3.2'!E59+'St 1.3.3'!E59+'St 1.3.4'!E59+'St 1.3.5'!E59+'St 1.3.6'!E59+'St 1.3.7'!E59</f>
        <v>50.07</v>
      </c>
      <c r="F59" s="144">
        <f>'St 1.3.1'!F59+'St 1.3.2'!F59+'St 1.3.3'!F59+'St 1.3.4'!F59+'St 1.3.5'!F59+'St 1.3.6'!F59+'St 1.3.7'!F59</f>
        <v>0</v>
      </c>
      <c r="G59" s="144">
        <f>'St 1.3.1'!G59+'St 1.3.2'!G59+'St 1.3.3'!G59+'St 1.3.4'!G59+'St 1.3.5'!G59+'St 1.3.6'!G59+'St 1.3.7'!G59</f>
        <v>0</v>
      </c>
      <c r="H59" s="144">
        <f>'St 1.3.1'!H59+'St 1.3.2'!H59+'St 1.3.3'!H59+'St 1.3.4'!H59+'St 1.3.5'!H59+'St 1.3.6'!H59+'St 1.3.7'!H59</f>
        <v>0</v>
      </c>
      <c r="I59" s="144">
        <f>'St 1.3.1'!I59+'St 1.3.2'!I59+'St 1.3.3'!I59+'St 1.3.4'!I59+'St 1.3.5'!I59+'St 1.3.6'!I59+'St 1.3.7'!I59</f>
        <v>0</v>
      </c>
      <c r="J59" s="144">
        <f>'St 1.3.1'!J59+'St 1.3.2'!J59+'St 1.3.3'!J59+'St 1.3.4'!J59+'St 1.3.5'!J59+'St 1.3.6'!J59+'St 1.3.7'!J59</f>
        <v>0</v>
      </c>
      <c r="K59" s="144">
        <f>'St 1.3.1'!K59+'St 1.3.2'!K59+'St 1.3.3'!K59+'St 1.3.4'!K59+'St 1.3.5'!K59+'St 1.3.6'!K59+'St 1.3.7'!K59</f>
        <v>1.1720146331149559</v>
      </c>
      <c r="L59" s="144">
        <f>'St 1.3.1'!L59+'St 1.3.2'!L59+'St 1.3.3'!L59+'St 1.3.4'!L59+'St 1.3.5'!L59+'St 1.3.6'!L59+'St 1.3.7'!L59</f>
        <v>1.0288756477752343</v>
      </c>
      <c r="M59" s="144">
        <f>'St 1.3.1'!M59+'St 1.3.2'!M59+'St 1.3.3'!M59+'St 1.3.4'!M59+'St 1.3.5'!M59+'St 1.3.6'!M59+'St 1.3.7'!M59</f>
        <v>0.36027109679877406</v>
      </c>
      <c r="N59" s="143"/>
      <c r="O59" s="144">
        <f>'St 1.3.1'!O59+'St 1.3.2'!O59+'St 1.3.3'!O59+'St 1.3.4'!O59+'St 1.3.5'!O59+'St 1.3.6'!O59+'St 1.3.7'!O59</f>
        <v>17.820000000000004</v>
      </c>
      <c r="P59" s="144">
        <f>'St 1.3.1'!P59+'St 1.3.2'!P59+'St 1.3.3'!P59+'St 1.3.4'!P59+'St 1.3.5'!P59+'St 1.3.6'!P59+'St 1.3.7'!P59</f>
        <v>-50.07</v>
      </c>
      <c r="Q59" s="144">
        <f>'St 1.3.1'!Q59+'St 1.3.2'!Q59+'St 1.3.3'!Q59+'St 1.3.4'!Q59+'St 1.3.5'!Q59+'St 1.3.6'!Q59+'St 1.3.7'!Q59</f>
        <v>0</v>
      </c>
      <c r="R59" s="144">
        <f>'St 1.3.1'!R59+'St 1.3.2'!R59+'St 1.3.3'!R59+'St 1.3.4'!R59+'St 1.3.5'!R59+'St 1.3.6'!R59+'St 1.3.7'!R59</f>
        <v>0</v>
      </c>
      <c r="S59" s="144">
        <f>'St 1.3.1'!S59+'St 1.3.2'!S59+'St 1.3.3'!S59+'St 1.3.4'!S59+'St 1.3.5'!S59+'St 1.3.6'!S59+'St 1.3.7'!S59</f>
        <v>0</v>
      </c>
      <c r="T59" s="144">
        <f>'St 1.3.1'!T59+'St 1.3.2'!T59+'St 1.3.3'!T59+'St 1.3.4'!T59+'St 1.3.5'!T59+'St 1.3.6'!T59+'St 1.3.7'!T59</f>
        <v>0</v>
      </c>
      <c r="U59" s="144">
        <f>'St 1.3.1'!U59+'St 1.3.2'!U59+'St 1.3.3'!U59+'St 1.3.4'!U59+'St 1.3.5'!U59+'St 1.3.6'!U59+'St 1.3.7'!U59</f>
        <v>1.1720146331149559</v>
      </c>
      <c r="V59" s="144">
        <f>'St 1.3.1'!V59+'St 1.3.2'!V59+'St 1.3.3'!V59+'St 1.3.4'!V59+'St 1.3.5'!V59+'St 1.3.6'!V59+'St 1.3.7'!V59</f>
        <v>-0.14313898533972158</v>
      </c>
      <c r="W59" s="144">
        <f>'St 1.3.1'!W59+'St 1.3.2'!W59+'St 1.3.3'!W59+'St 1.3.4'!W59+'St 1.3.5'!W59+'St 1.3.6'!W59+'St 1.3.7'!W59</f>
        <v>-0.66860455097646032</v>
      </c>
      <c r="X59" s="145"/>
      <c r="Y59" s="144">
        <f>'St 1.3.1'!Y59+'St 1.3.2'!Y59+'St 1.3.3'!Y59+'St 1.3.4'!Y59+'St 1.3.5'!Y59+'St 1.3.6'!Y59+'St 1.3.7'!Y59</f>
        <v>0</v>
      </c>
      <c r="Z59" s="144">
        <f>'St 1.3.1'!Z59+'St 1.3.2'!Z59+'St 1.3.3'!Z59+'St 1.3.4'!Z59+'St 1.3.5'!Z59+'St 1.3.6'!Z59+'St 1.3.7'!Z59</f>
        <v>0</v>
      </c>
      <c r="AA59" s="144">
        <f>'St 1.3.1'!AA59+'St 1.3.2'!AA59+'St 1.3.3'!AA59+'St 1.3.4'!AA59+'St 1.3.5'!AA59+'St 1.3.6'!AA59+'St 1.3.7'!AA59</f>
        <v>0</v>
      </c>
      <c r="AB59" s="144">
        <f>'St 1.3.1'!AB59+'St 1.3.2'!AB59+'St 1.3.3'!AB59+'St 1.3.4'!AB59+'St 1.3.5'!AB59+'St 1.3.6'!AB59+'St 1.3.7'!AB59</f>
        <v>0</v>
      </c>
      <c r="AC59" s="144">
        <f>'St 1.3.1'!AC59+'St 1.3.2'!AC59+'St 1.3.3'!AC59+'St 1.3.4'!AC59+'St 1.3.5'!AC59+'St 1.3.6'!AC59+'St 1.3.7'!AC59</f>
        <v>0</v>
      </c>
      <c r="AD59" s="144">
        <f>'St 1.3.1'!AD59+'St 1.3.2'!AD59+'St 1.3.3'!AD59+'St 1.3.4'!AD59+'St 1.3.5'!AD59+'St 1.3.6'!AD59+'St 1.3.7'!AD59</f>
        <v>0</v>
      </c>
      <c r="AE59" s="144">
        <f>'St 1.3.1'!AE59+'St 1.3.2'!AE59+'St 1.3.3'!AE59+'St 1.3.4'!AE59+'St 1.3.5'!AE59+'St 1.3.6'!AE59+'St 1.3.7'!AE59</f>
        <v>0</v>
      </c>
      <c r="AF59" s="144">
        <f>'St 1.3.1'!AF59+'St 1.3.2'!AF59+'St 1.3.3'!AF59+'St 1.3.4'!AF59+'St 1.3.5'!AF59+'St 1.3.6'!AF59+'St 1.3.7'!AF59</f>
        <v>0</v>
      </c>
      <c r="AG59" s="144">
        <f>'St 1.3.1'!AG59+'St 1.3.2'!AG59+'St 1.3.3'!AG59+'St 1.3.4'!AG59+'St 1.3.5'!AG59+'St 1.3.6'!AG59+'St 1.3.7'!AG59</f>
        <v>0</v>
      </c>
    </row>
    <row r="60" spans="1:33">
      <c r="B60" s="6" t="s">
        <v>325</v>
      </c>
      <c r="C60" s="229"/>
      <c r="D60" s="144">
        <f>'St 1.3.1'!D60+'St 1.3.2'!D60+'St 1.3.3'!D60+'St 1.3.4'!D60+'St 1.3.5'!D60+'St 1.3.6'!D60+'St 1.3.7'!D60</f>
        <v>1334.2088280489475</v>
      </c>
      <c r="E60" s="144">
        <f>'St 1.3.1'!E60+'St 1.3.2'!E60+'St 1.3.3'!E60+'St 1.3.4'!E60+'St 1.3.5'!E60+'St 1.3.6'!E60+'St 1.3.7'!E60</f>
        <v>2630.0231091630926</v>
      </c>
      <c r="F60" s="144">
        <f>'St 1.3.1'!F60+'St 1.3.2'!F60+'St 1.3.3'!F60+'St 1.3.4'!F60+'St 1.3.5'!F60+'St 1.3.6'!F60+'St 1.3.7'!F60</f>
        <v>2690.9652543119241</v>
      </c>
      <c r="G60" s="144">
        <f>'St 1.3.1'!G60+'St 1.3.2'!G60+'St 1.3.3'!G60+'St 1.3.4'!G60+'St 1.3.5'!G60+'St 1.3.6'!G60+'St 1.3.7'!G60</f>
        <v>1835.0617492184394</v>
      </c>
      <c r="H60" s="144">
        <f>'St 1.3.1'!H60+'St 1.3.2'!H60+'St 1.3.3'!H60+'St 1.3.4'!H60+'St 1.3.5'!H60+'St 1.3.6'!H60+'St 1.3.7'!H60</f>
        <v>2434.9662143923997</v>
      </c>
      <c r="I60" s="144">
        <f>'St 1.3.1'!I60+'St 1.3.2'!I60+'St 1.3.3'!I60+'St 1.3.4'!I60+'St 1.3.5'!I60+'St 1.3.6'!I60+'St 1.3.7'!I60</f>
        <v>2987.4259983454149</v>
      </c>
      <c r="J60" s="144">
        <f>'St 1.3.1'!J60+'St 1.3.2'!J60+'St 1.3.3'!J60+'St 1.3.4'!J60+'St 1.3.5'!J60+'St 1.3.6'!J60+'St 1.3.7'!J60</f>
        <v>3107.9767526255991</v>
      </c>
      <c r="K60" s="144">
        <f>'St 1.3.1'!K60+'St 1.3.2'!K60+'St 1.3.3'!K60+'St 1.3.4'!K60+'St 1.3.5'!K60+'St 1.3.6'!K60+'St 1.3.7'!K60</f>
        <v>2784.6943904099594</v>
      </c>
      <c r="L60" s="144">
        <f>'St 1.3.1'!L60+'St 1.3.2'!L60+'St 1.3.3'!L60+'St 1.3.4'!L60+'St 1.3.5'!L60+'St 1.3.6'!L60+'St 1.3.7'!L60</f>
        <v>3645.4611183245943</v>
      </c>
      <c r="M60" s="144">
        <f>'St 1.3.1'!M60+'St 1.3.2'!M60+'St 1.3.3'!M60+'St 1.3.4'!M60+'St 1.3.5'!M60+'St 1.3.6'!M60+'St 1.3.7'!M60</f>
        <v>5422.2546921383882</v>
      </c>
      <c r="N60" s="143"/>
      <c r="O60" s="144">
        <f>'St 1.3.1'!O60+'St 1.3.2'!O60+'St 1.3.3'!O60+'St 1.3.4'!O60+'St 1.3.5'!O60+'St 1.3.6'!O60+'St 1.3.7'!O60</f>
        <v>1295.8142811141452</v>
      </c>
      <c r="P60" s="144">
        <f>'St 1.3.1'!P60+'St 1.3.2'!P60+'St 1.3.3'!P60+'St 1.3.4'!P60+'St 1.3.5'!P60+'St 1.3.6'!P60+'St 1.3.7'!P60</f>
        <v>60.942145148831898</v>
      </c>
      <c r="Q60" s="144">
        <f>'St 1.3.1'!Q60+'St 1.3.2'!Q60+'St 1.3.3'!Q60+'St 1.3.4'!Q60+'St 1.3.5'!Q60+'St 1.3.6'!Q60+'St 1.3.7'!Q60</f>
        <v>-855.90350509348514</v>
      </c>
      <c r="R60" s="144">
        <f>'St 1.3.1'!R60+'St 1.3.2'!R60+'St 1.3.3'!R60+'St 1.3.4'!R60+'St 1.3.5'!R60+'St 1.3.6'!R60+'St 1.3.7'!R60</f>
        <v>599.90446517396049</v>
      </c>
      <c r="S60" s="144">
        <f>'St 1.3.1'!S60+'St 1.3.2'!S60+'St 1.3.3'!S60+'St 1.3.4'!S60+'St 1.3.5'!S60+'St 1.3.6'!S60+'St 1.3.7'!S60</f>
        <v>552.45978395301529</v>
      </c>
      <c r="T60" s="144">
        <f>'St 1.3.1'!T60+'St 1.3.2'!T60+'St 1.3.3'!T60+'St 1.3.4'!T60+'St 1.3.5'!T60+'St 1.3.6'!T60+'St 1.3.7'!T60</f>
        <v>120.55075428018387</v>
      </c>
      <c r="U60" s="144">
        <f>'St 1.3.1'!U60+'St 1.3.2'!U60+'St 1.3.3'!U60+'St 1.3.4'!U60+'St 1.3.5'!U60+'St 1.3.6'!U60+'St 1.3.7'!U60</f>
        <v>-323.28236221563975</v>
      </c>
      <c r="V60" s="144">
        <f>'St 1.3.1'!V60+'St 1.3.2'!V60+'St 1.3.3'!V60+'St 1.3.4'!V60+'St 1.3.5'!V60+'St 1.3.6'!V60+'St 1.3.7'!V60</f>
        <v>860.76672791463488</v>
      </c>
      <c r="W60" s="144">
        <f>'St 1.3.1'!W60+'St 1.3.2'!W60+'St 1.3.3'!W60+'St 1.3.4'!W60+'St 1.3.5'!W60+'St 1.3.6'!W60+'St 1.3.7'!W60</f>
        <v>1776.7935738137946</v>
      </c>
      <c r="X60" s="145"/>
      <c r="Y60" s="144">
        <f>'St 1.3.1'!Y60+'St 1.3.2'!Y60+'St 1.3.3'!Y60+'St 1.3.4'!Y60+'St 1.3.5'!Y60+'St 1.3.6'!Y60+'St 1.3.7'!Y60</f>
        <v>0</v>
      </c>
      <c r="Z60" s="144">
        <f>'St 1.3.1'!Z60+'St 1.3.2'!Z60+'St 1.3.3'!Z60+'St 1.3.4'!Z60+'St 1.3.5'!Z60+'St 1.3.6'!Z60+'St 1.3.7'!Z60</f>
        <v>0</v>
      </c>
      <c r="AA60" s="144">
        <f>'St 1.3.1'!AA60+'St 1.3.2'!AA60+'St 1.3.3'!AA60+'St 1.3.4'!AA60+'St 1.3.5'!AA60+'St 1.3.6'!AA60+'St 1.3.7'!AA60</f>
        <v>0</v>
      </c>
      <c r="AB60" s="144">
        <f>'St 1.3.1'!AB60+'St 1.3.2'!AB60+'St 1.3.3'!AB60+'St 1.3.4'!AB60+'St 1.3.5'!AB60+'St 1.3.6'!AB60+'St 1.3.7'!AB60</f>
        <v>0</v>
      </c>
      <c r="AC60" s="144">
        <f>'St 1.3.1'!AC60+'St 1.3.2'!AC60+'St 1.3.3'!AC60+'St 1.3.4'!AC60+'St 1.3.5'!AC60+'St 1.3.6'!AC60+'St 1.3.7'!AC60</f>
        <v>0</v>
      </c>
      <c r="AD60" s="144">
        <f>'St 1.3.1'!AD60+'St 1.3.2'!AD60+'St 1.3.3'!AD60+'St 1.3.4'!AD60+'St 1.3.5'!AD60+'St 1.3.6'!AD60+'St 1.3.7'!AD60</f>
        <v>0</v>
      </c>
      <c r="AE60" s="144">
        <f>'St 1.3.1'!AE60+'St 1.3.2'!AE60+'St 1.3.3'!AE60+'St 1.3.4'!AE60+'St 1.3.5'!AE60+'St 1.3.6'!AE60+'St 1.3.7'!AE60</f>
        <v>0</v>
      </c>
      <c r="AF60" s="144">
        <f>'St 1.3.1'!AF60+'St 1.3.2'!AF60+'St 1.3.3'!AF60+'St 1.3.4'!AF60+'St 1.3.5'!AF60+'St 1.3.6'!AF60+'St 1.3.7'!AF60</f>
        <v>0</v>
      </c>
      <c r="AG60" s="144">
        <f>'St 1.3.1'!AG60+'St 1.3.2'!AG60+'St 1.3.3'!AG60+'St 1.3.4'!AG60+'St 1.3.5'!AG60+'St 1.3.6'!AG60+'St 1.3.7'!AG60</f>
        <v>0</v>
      </c>
    </row>
    <row r="61" spans="1:33">
      <c r="B61" s="8" t="s">
        <v>101</v>
      </c>
      <c r="C61" s="229"/>
      <c r="D61" s="144">
        <f>'St 1.3.1'!D61+'St 1.3.2'!D61+'St 1.3.3'!D61+'St 1.3.4'!D61+'St 1.3.5'!D61+'St 1.3.6'!D61+'St 1.3.7'!D61</f>
        <v>99883.906560912568</v>
      </c>
      <c r="E61" s="144">
        <f>'St 1.3.1'!E61+'St 1.3.2'!E61+'St 1.3.3'!E61+'St 1.3.4'!E61+'St 1.3.5'!E61+'St 1.3.6'!E61+'St 1.3.7'!E61</f>
        <v>130617.45339764055</v>
      </c>
      <c r="F61" s="144">
        <f>'St 1.3.1'!F61+'St 1.3.2'!F61+'St 1.3.3'!F61+'St 1.3.4'!F61+'St 1.3.5'!F61+'St 1.3.6'!F61+'St 1.3.7'!F61</f>
        <v>141285.66053442453</v>
      </c>
      <c r="G61" s="144">
        <f>'St 1.3.1'!G61+'St 1.3.2'!G61+'St 1.3.3'!G61+'St 1.3.4'!G61+'St 1.3.5'!G61+'St 1.3.6'!G61+'St 1.3.7'!G61</f>
        <v>165378.47205525363</v>
      </c>
      <c r="H61" s="144">
        <f>'St 1.3.1'!H61+'St 1.3.2'!H61+'St 1.3.3'!H61+'St 1.3.4'!H61+'St 1.3.5'!H61+'St 1.3.6'!H61+'St 1.3.7'!H61</f>
        <v>165959.48949906809</v>
      </c>
      <c r="I61" s="144">
        <f>'St 1.3.1'!I61+'St 1.3.2'!I61+'St 1.3.3'!I61+'St 1.3.4'!I61+'St 1.3.5'!I61+'St 1.3.6'!I61+'St 1.3.7'!I61</f>
        <v>145640.60346228798</v>
      </c>
      <c r="J61" s="144">
        <f>'St 1.3.1'!J61+'St 1.3.2'!J61+'St 1.3.3'!J61+'St 1.3.4'!J61+'St 1.3.5'!J61+'St 1.3.6'!J61+'St 1.3.7'!J61</f>
        <v>199707.37339198228</v>
      </c>
      <c r="K61" s="144">
        <f>'St 1.3.1'!K61+'St 1.3.2'!K61+'St 1.3.3'!K61+'St 1.3.4'!K61+'St 1.3.5'!K61+'St 1.3.6'!K61+'St 1.3.7'!K61</f>
        <v>236902.37866528868</v>
      </c>
      <c r="L61" s="144">
        <f>'St 1.3.1'!L61+'St 1.3.2'!L61+'St 1.3.3'!L61+'St 1.3.4'!L61+'St 1.3.5'!L61+'St 1.3.6'!L61+'St 1.3.7'!L61</f>
        <v>340143.40999589622</v>
      </c>
      <c r="M61" s="144">
        <f>'St 1.3.1'!M61+'St 1.3.2'!M61+'St 1.3.3'!M61+'St 1.3.4'!M61+'St 1.3.5'!M61+'St 1.3.6'!M61+'St 1.3.7'!M61</f>
        <v>331261.90279887966</v>
      </c>
      <c r="N61" s="143"/>
      <c r="O61" s="144">
        <f>'St 1.3.1'!O61+'St 1.3.2'!O61+'St 1.3.3'!O61+'St 1.3.4'!O61+'St 1.3.5'!O61+'St 1.3.6'!O61+'St 1.3.7'!O61</f>
        <v>30984.861533992018</v>
      </c>
      <c r="P61" s="144">
        <f>'St 1.3.1'!P61+'St 1.3.2'!P61+'St 1.3.3'!P61+'St 1.3.4'!P61+'St 1.3.5'!P61+'St 1.3.6'!P61+'St 1.3.7'!P61</f>
        <v>14341.34292664116</v>
      </c>
      <c r="Q61" s="144">
        <f>'St 1.3.1'!Q61+'St 1.3.2'!Q61+'St 1.3.3'!Q61+'St 1.3.4'!Q61+'St 1.3.5'!Q61+'St 1.3.6'!Q61+'St 1.3.7'!Q61</f>
        <v>25643.761994061482</v>
      </c>
      <c r="R61" s="144">
        <f>'St 1.3.1'!R61+'St 1.3.2'!R61+'St 1.3.3'!R61+'St 1.3.4'!R61+'St 1.3.5'!R61+'St 1.3.6'!R61+'St 1.3.7'!R61</f>
        <v>15312.734175457264</v>
      </c>
      <c r="S61" s="144">
        <f>'St 1.3.1'!S61+'St 1.3.2'!S61+'St 1.3.3'!S61+'St 1.3.4'!S61+'St 1.3.5'!S61+'St 1.3.6'!S61+'St 1.3.7'!S61</f>
        <v>-34693.104134433706</v>
      </c>
      <c r="T61" s="144">
        <f>'St 1.3.1'!T61+'St 1.3.2'!T61+'St 1.3.3'!T61+'St 1.3.4'!T61+'St 1.3.5'!T61+'St 1.3.6'!T61+'St 1.3.7'!T61</f>
        <v>99487.003549644636</v>
      </c>
      <c r="U61" s="144">
        <f>'St 1.3.1'!U61+'St 1.3.2'!U61+'St 1.3.3'!U61+'St 1.3.4'!U61+'St 1.3.5'!U61+'St 1.3.6'!U61+'St 1.3.7'!U61</f>
        <v>34285.334830271022</v>
      </c>
      <c r="V61" s="144">
        <f>'St 1.3.1'!V61+'St 1.3.2'!V61+'St 1.3.3'!V61+'St 1.3.4'!V61+'St 1.3.5'!V61+'St 1.3.6'!V61+'St 1.3.7'!V61</f>
        <v>143567.88029286885</v>
      </c>
      <c r="W61" s="144">
        <f>'St 1.3.1'!W61+'St 1.3.2'!W61+'St 1.3.3'!W61+'St 1.3.4'!W61+'St 1.3.5'!W61+'St 1.3.6'!W61+'St 1.3.7'!W61</f>
        <v>-8673.2782671696841</v>
      </c>
      <c r="X61" s="145"/>
      <c r="Y61" s="144">
        <f>'St 1.3.1'!Y61+'St 1.3.2'!Y61+'St 1.3.3'!Y61+'St 1.3.4'!Y61+'St 1.3.5'!Y61+'St 1.3.6'!Y61+'St 1.3.7'!Y61</f>
        <v>0</v>
      </c>
      <c r="Z61" s="144">
        <f>'St 1.3.1'!Z61+'St 1.3.2'!Z61+'St 1.3.3'!Z61+'St 1.3.4'!Z61+'St 1.3.5'!Z61+'St 1.3.6'!Z61+'St 1.3.7'!Z61</f>
        <v>0</v>
      </c>
      <c r="AA61" s="144">
        <f>'St 1.3.1'!AA61+'St 1.3.2'!AA61+'St 1.3.3'!AA61+'St 1.3.4'!AA61+'St 1.3.5'!AA61+'St 1.3.6'!AA61+'St 1.3.7'!AA61</f>
        <v>0</v>
      </c>
      <c r="AB61" s="144">
        <f>'St 1.3.1'!AB61+'St 1.3.2'!AB61+'St 1.3.3'!AB61+'St 1.3.4'!AB61+'St 1.3.5'!AB61+'St 1.3.6'!AB61+'St 1.3.7'!AB61</f>
        <v>0</v>
      </c>
      <c r="AC61" s="144">
        <f>'St 1.3.1'!AC61+'St 1.3.2'!AC61+'St 1.3.3'!AC61+'St 1.3.4'!AC61+'St 1.3.5'!AC61+'St 1.3.6'!AC61+'St 1.3.7'!AC61</f>
        <v>0</v>
      </c>
      <c r="AD61" s="144">
        <f>'St 1.3.1'!AD61+'St 1.3.2'!AD61+'St 1.3.3'!AD61+'St 1.3.4'!AD61+'St 1.3.5'!AD61+'St 1.3.6'!AD61+'St 1.3.7'!AD61</f>
        <v>0</v>
      </c>
      <c r="AE61" s="144">
        <f>'St 1.3.1'!AE61+'St 1.3.2'!AE61+'St 1.3.3'!AE61+'St 1.3.4'!AE61+'St 1.3.5'!AE61+'St 1.3.6'!AE61+'St 1.3.7'!AE61</f>
        <v>0</v>
      </c>
      <c r="AF61" s="144">
        <f>'St 1.3.1'!AF61+'St 1.3.2'!AF61+'St 1.3.3'!AF61+'St 1.3.4'!AF61+'St 1.3.5'!AF61+'St 1.3.6'!AF61+'St 1.3.7'!AF61</f>
        <v>0</v>
      </c>
      <c r="AG61" s="144">
        <f>'St 1.3.1'!AG61+'St 1.3.2'!AG61+'St 1.3.3'!AG61+'St 1.3.4'!AG61+'St 1.3.5'!AG61+'St 1.3.6'!AG61+'St 1.3.7'!AG61</f>
        <v>0</v>
      </c>
    </row>
    <row r="62" spans="1:33" s="45" customFormat="1">
      <c r="A62" s="38"/>
      <c r="B62" s="29" t="s">
        <v>10</v>
      </c>
      <c r="C62" s="209" t="s">
        <v>298</v>
      </c>
      <c r="D62" s="147">
        <f>'St 1.3.1'!D62+'St 1.3.2'!D62+'St 1.3.3'!D62+'St 1.3.4'!D62+'St 1.3.5'!D62+'St 1.3.6'!D62+'St 1.3.7'!D62</f>
        <v>704297.09863881988</v>
      </c>
      <c r="E62" s="147">
        <f>'St 1.3.1'!E62+'St 1.3.2'!E62+'St 1.3.3'!E62+'St 1.3.4'!E62+'St 1.3.5'!E62+'St 1.3.6'!E62+'St 1.3.7'!E62</f>
        <v>824615.78439972259</v>
      </c>
      <c r="F62" s="147">
        <f>'St 1.3.1'!F62+'St 1.3.2'!F62+'St 1.3.3'!F62+'St 1.3.4'!F62+'St 1.3.5'!F62+'St 1.3.6'!F62+'St 1.3.7'!F62</f>
        <v>948783.93503163336</v>
      </c>
      <c r="G62" s="147">
        <f>'St 1.3.1'!G62+'St 1.3.2'!G62+'St 1.3.3'!G62+'St 1.3.4'!G62+'St 1.3.5'!G62+'St 1.3.6'!G62+'St 1.3.7'!G62</f>
        <v>1205006.665001242</v>
      </c>
      <c r="H62" s="147">
        <f>'St 1.3.1'!H62+'St 1.3.2'!H62+'St 1.3.3'!H62+'St 1.3.4'!H62+'St 1.3.5'!H62+'St 1.3.6'!H62+'St 1.3.7'!H62</f>
        <v>1370408.1119554441</v>
      </c>
      <c r="I62" s="147">
        <f>'St 1.3.1'!I62+'St 1.3.2'!I62+'St 1.3.3'!I62+'St 1.3.4'!I62+'St 1.3.5'!I62+'St 1.3.6'!I62+'St 1.3.7'!I62</f>
        <v>1909690.0547453293</v>
      </c>
      <c r="J62" s="147">
        <f>'St 1.3.1'!J62+'St 1.3.2'!J62+'St 1.3.3'!J62+'St 1.3.4'!J62+'St 1.3.5'!J62+'St 1.3.6'!J62+'St 1.3.7'!J62</f>
        <v>2301156.2431857516</v>
      </c>
      <c r="K62" s="147">
        <f>'St 1.3.1'!K62+'St 1.3.2'!K62+'St 1.3.3'!K62+'St 1.3.4'!K62+'St 1.3.5'!K62+'St 1.3.6'!K62+'St 1.3.7'!K62</f>
        <v>2557961.2949651931</v>
      </c>
      <c r="L62" s="147">
        <f>'St 1.3.1'!L62+'St 1.3.2'!L62+'St 1.3.3'!L62+'St 1.3.4'!L62+'St 1.3.5'!L62+'St 1.3.6'!L62+'St 1.3.7'!L62</f>
        <v>2435639.9526059851</v>
      </c>
      <c r="M62" s="147">
        <f>'St 1.3.1'!M62+'St 1.3.2'!M62+'St 1.3.3'!M62+'St 1.3.4'!M62+'St 1.3.5'!M62+'St 1.3.6'!M62+'St 1.3.7'!M62</f>
        <v>3354483.0212110756</v>
      </c>
      <c r="N62" s="146"/>
      <c r="O62" s="147">
        <f>'St 1.3.1'!O62+'St 1.3.2'!O62+'St 1.3.3'!O62+'St 1.3.4'!O62+'St 1.3.5'!O62+'St 1.3.6'!O62+'St 1.3.7'!O62</f>
        <v>80648.756688805646</v>
      </c>
      <c r="P62" s="147">
        <f>'St 1.3.1'!P62+'St 1.3.2'!P62+'St 1.3.3'!P62+'St 1.3.4'!P62+'St 1.3.5'!P62+'St 1.3.6'!P62+'St 1.3.7'!P62</f>
        <v>54604.785780179176</v>
      </c>
      <c r="Q62" s="147">
        <f>'St 1.3.1'!Q62+'St 1.3.2'!Q62+'St 1.3.3'!Q62+'St 1.3.4'!Q62+'St 1.3.5'!Q62+'St 1.3.6'!Q62+'St 1.3.7'!Q62</f>
        <v>100534.61712465521</v>
      </c>
      <c r="R62" s="147">
        <f>'St 1.3.1'!R62+'St 1.3.2'!R62+'St 1.3.3'!R62+'St 1.3.4'!R62+'St 1.3.5'!R62+'St 1.3.6'!R62+'St 1.3.7'!R62</f>
        <v>146852.6738623314</v>
      </c>
      <c r="S62" s="147">
        <f>'St 1.3.1'!S62+'St 1.3.2'!S62+'St 1.3.3'!S62+'St 1.3.4'!S62+'St 1.3.5'!S62+'St 1.3.6'!S62+'St 1.3.7'!S62</f>
        <v>360121.70120078366</v>
      </c>
      <c r="T62" s="147">
        <f>'St 1.3.1'!T62+'St 1.3.2'!T62+'St 1.3.3'!T62+'St 1.3.4'!T62+'St 1.3.5'!T62+'St 1.3.6'!T62+'St 1.3.7'!T62</f>
        <v>277213.30768368172</v>
      </c>
      <c r="U62" s="147">
        <f>'St 1.3.1'!U62+'St 1.3.2'!U62+'St 1.3.3'!U62+'St 1.3.4'!U62+'St 1.3.5'!U62+'St 1.3.6'!U62+'St 1.3.7'!U62</f>
        <v>115960.84855154043</v>
      </c>
      <c r="V62" s="147">
        <f>'St 1.3.1'!V62+'St 1.3.2'!V62+'St 1.3.3'!V62+'St 1.3.4'!V62+'St 1.3.5'!V62+'St 1.3.6'!V62+'St 1.3.7'!V62</f>
        <v>119965.9591148351</v>
      </c>
      <c r="W62" s="147">
        <f>'St 1.3.1'!W62+'St 1.3.2'!W62+'St 1.3.3'!W62+'St 1.3.4'!W62+'St 1.3.5'!W62+'St 1.3.6'!W62+'St 1.3.7'!W62</f>
        <v>214927.45833447104</v>
      </c>
      <c r="X62" s="141"/>
      <c r="Y62" s="147">
        <f>'St 1.3.1'!Y62+'St 1.3.2'!Y62+'St 1.3.3'!Y62+'St 1.3.4'!Y62+'St 1.3.5'!Y62+'St 1.3.6'!Y62+'St 1.3.7'!Y62</f>
        <v>38296.16999999994</v>
      </c>
      <c r="Z62" s="147">
        <f>'St 1.3.1'!Z62+'St 1.3.2'!Z62+'St 1.3.3'!Z62+'St 1.3.4'!Z62+'St 1.3.5'!Z62+'St 1.3.6'!Z62+'St 1.3.7'!Z62</f>
        <v>68665.73000000001</v>
      </c>
      <c r="AA62" s="147">
        <f>'St 1.3.1'!AA62+'St 1.3.2'!AA62+'St 1.3.3'!AA62+'St 1.3.4'!AA62+'St 1.3.5'!AA62+'St 1.3.6'!AA62+'St 1.3.7'!AA62</f>
        <v>154226.85000000006</v>
      </c>
      <c r="AB62" s="147">
        <f>'St 1.3.1'!AB62+'St 1.3.2'!AB62+'St 1.3.3'!AB62+'St 1.3.4'!AB62+'St 1.3.5'!AB62+'St 1.3.6'!AB62+'St 1.3.7'!AB62</f>
        <v>15886.059999999899</v>
      </c>
      <c r="AC62" s="147">
        <f>'St 1.3.1'!AC62+'St 1.3.2'!AC62+'St 1.3.3'!AC62+'St 1.3.4'!AC62+'St 1.3.5'!AC62+'St 1.3.6'!AC62+'St 1.3.7'!AC62</f>
        <v>178746.47</v>
      </c>
      <c r="AD62" s="147">
        <f>'St 1.3.1'!AD62+'St 1.3.2'!AD62+'St 1.3.3'!AD62+'St 1.3.4'!AD62+'St 1.3.5'!AD62+'St 1.3.6'!AD62+'St 1.3.7'!AD62</f>
        <v>109619.69000000074</v>
      </c>
      <c r="AE62" s="147">
        <f>'St 1.3.1'!AE62+'St 1.3.2'!AE62+'St 1.3.3'!AE62+'St 1.3.4'!AE62+'St 1.3.5'!AE62+'St 1.3.6'!AE62+'St 1.3.7'!AE62</f>
        <v>133847.75999999966</v>
      </c>
      <c r="AF62" s="147">
        <f>'St 1.3.1'!AF62+'St 1.3.2'!AF62+'St 1.3.3'!AF62+'St 1.3.4'!AF62+'St 1.3.5'!AF62+'St 1.3.6'!AF62+'St 1.3.7'!AF62</f>
        <v>-240682.35240427614</v>
      </c>
      <c r="AG62" s="147">
        <f>'St 1.3.1'!AG62+'St 1.3.2'!AG62+'St 1.3.3'!AG62+'St 1.3.4'!AG62+'St 1.3.5'!AG62+'St 1.3.6'!AG62+'St 1.3.7'!AG62</f>
        <v>701817.49903800013</v>
      </c>
    </row>
    <row r="63" spans="1:33" s="45" customFormat="1">
      <c r="A63" s="38"/>
      <c r="B63" s="31" t="s">
        <v>26</v>
      </c>
      <c r="C63" s="209" t="s">
        <v>299</v>
      </c>
      <c r="D63" s="147">
        <f>'St 1.3.1'!D63+'St 1.3.2'!D63+'St 1.3.3'!D63+'St 1.3.4'!D63+'St 1.3.5'!D63+'St 1.3.6'!D63+'St 1.3.7'!D63</f>
        <v>126011.73937098723</v>
      </c>
      <c r="E63" s="147">
        <f>'St 1.3.1'!E63+'St 1.3.2'!E63+'St 1.3.3'!E63+'St 1.3.4'!E63+'St 1.3.5'!E63+'St 1.3.6'!E63+'St 1.3.7'!E63</f>
        <v>134884.07316642837</v>
      </c>
      <c r="F63" s="147">
        <f>'St 1.3.1'!F63+'St 1.3.2'!F63+'St 1.3.3'!F63+'St 1.3.4'!F63+'St 1.3.5'!F63+'St 1.3.6'!F63+'St 1.3.7'!F63</f>
        <v>137271.91281115863</v>
      </c>
      <c r="G63" s="147">
        <f>'St 1.3.1'!G63+'St 1.3.2'!G63+'St 1.3.3'!G63+'St 1.3.4'!G63+'St 1.3.5'!G63+'St 1.3.6'!G63+'St 1.3.7'!G63</f>
        <v>144038.54396451809</v>
      </c>
      <c r="H63" s="147">
        <f>'St 1.3.1'!H63+'St 1.3.2'!H63+'St 1.3.3'!H63+'St 1.3.4'!H63+'St 1.3.5'!H63+'St 1.3.6'!H63+'St 1.3.7'!H63</f>
        <v>162252.19363171302</v>
      </c>
      <c r="I63" s="147">
        <f>'St 1.3.1'!I63+'St 1.3.2'!I63+'St 1.3.3'!I63+'St 1.3.4'!I63+'St 1.3.5'!I63+'St 1.3.6'!I63+'St 1.3.7'!I63</f>
        <v>169103.76019289199</v>
      </c>
      <c r="J63" s="147">
        <f>'St 1.3.1'!J63+'St 1.3.2'!J63+'St 1.3.3'!J63+'St 1.3.4'!J63+'St 1.3.5'!J63+'St 1.3.6'!J63+'St 1.3.7'!J63</f>
        <v>198196.76355780195</v>
      </c>
      <c r="K63" s="147">
        <f>'St 1.3.1'!K63+'St 1.3.2'!K63+'St 1.3.3'!K63+'St 1.3.4'!K63+'St 1.3.5'!K63+'St 1.3.6'!K63+'St 1.3.7'!K63</f>
        <v>215071.34292615904</v>
      </c>
      <c r="L63" s="147">
        <f>'St 1.3.1'!L63+'St 1.3.2'!L63+'St 1.3.3'!L63+'St 1.3.4'!L63+'St 1.3.5'!L63+'St 1.3.6'!L63+'St 1.3.7'!L63</f>
        <v>246156.32669695589</v>
      </c>
      <c r="M63" s="147">
        <f>'St 1.3.1'!M63+'St 1.3.2'!M63+'St 1.3.3'!M63+'St 1.3.4'!M63+'St 1.3.5'!M63+'St 1.3.6'!M63+'St 1.3.7'!M63</f>
        <v>264338.34011620504</v>
      </c>
      <c r="N63" s="146"/>
      <c r="O63" s="147">
        <f>'St 1.3.1'!O63+'St 1.3.2'!O63+'St 1.3.3'!O63+'St 1.3.4'!O63+'St 1.3.5'!O63+'St 1.3.6'!O63+'St 1.3.7'!O63</f>
        <v>7468.7506915602298</v>
      </c>
      <c r="P63" s="147">
        <f>'St 1.3.1'!P63+'St 1.3.2'!P63+'St 1.3.3'!P63+'St 1.3.4'!P63+'St 1.3.5'!P63+'St 1.3.6'!P63+'St 1.3.7'!P63</f>
        <v>1493.3225242496403</v>
      </c>
      <c r="Q63" s="147">
        <f>'St 1.3.1'!Q63+'St 1.3.2'!Q63+'St 1.3.3'!Q63+'St 1.3.4'!Q63+'St 1.3.5'!Q63+'St 1.3.6'!Q63+'St 1.3.7'!Q63</f>
        <v>5318.7491253699118</v>
      </c>
      <c r="R63" s="147">
        <f>'St 1.3.1'!R63+'St 1.3.2'!R63+'St 1.3.3'!R63+'St 1.3.4'!R63+'St 1.3.5'!R63+'St 1.3.6'!R63+'St 1.3.7'!R63</f>
        <v>15543.005303610045</v>
      </c>
      <c r="S63" s="147">
        <f>'St 1.3.1'!S63+'St 1.3.2'!S63+'St 1.3.3'!S63+'St 1.3.4'!S63+'St 1.3.5'!S63+'St 1.3.6'!S63+'St 1.3.7'!S63</f>
        <v>6226.4688441618955</v>
      </c>
      <c r="T63" s="147">
        <f>'St 1.3.1'!T63+'St 1.3.2'!T63+'St 1.3.3'!T63+'St 1.3.4'!T63+'St 1.3.5'!T63+'St 1.3.6'!T63+'St 1.3.7'!T63</f>
        <v>24745.435820284129</v>
      </c>
      <c r="U63" s="147">
        <f>'St 1.3.1'!U63+'St 1.3.2'!U63+'St 1.3.3'!U63+'St 1.3.4'!U63+'St 1.3.5'!U63+'St 1.3.6'!U63+'St 1.3.7'!U63</f>
        <v>9878.1361404557701</v>
      </c>
      <c r="V63" s="147">
        <f>'St 1.3.1'!V63+'St 1.3.2'!V63+'St 1.3.3'!V63+'St 1.3.4'!V63+'St 1.3.5'!V63+'St 1.3.6'!V63+'St 1.3.7'!V63</f>
        <v>32689.932840563837</v>
      </c>
      <c r="W63" s="147">
        <f>'St 1.3.1'!W63+'St 1.3.2'!W63+'St 1.3.3'!W63+'St 1.3.4'!W63+'St 1.3.5'!W63+'St 1.3.6'!W63+'St 1.3.7'!W63</f>
        <v>16083.902186629328</v>
      </c>
      <c r="X63" s="141"/>
      <c r="Y63" s="147">
        <f>'St 1.3.1'!Y63+'St 1.3.2'!Y63+'St 1.3.3'!Y63+'St 1.3.4'!Y63+'St 1.3.5'!Y63+'St 1.3.6'!Y63+'St 1.3.7'!Y63</f>
        <v>0</v>
      </c>
      <c r="Z63" s="147">
        <f>'St 1.3.1'!Z63+'St 1.3.2'!Z63+'St 1.3.3'!Z63+'St 1.3.4'!Z63+'St 1.3.5'!Z63+'St 1.3.6'!Z63+'St 1.3.7'!Z63</f>
        <v>0</v>
      </c>
      <c r="AA63" s="147">
        <f>'St 1.3.1'!AA63+'St 1.3.2'!AA63+'St 1.3.3'!AA63+'St 1.3.4'!AA63+'St 1.3.5'!AA63+'St 1.3.6'!AA63+'St 1.3.7'!AA63</f>
        <v>0</v>
      </c>
      <c r="AB63" s="147">
        <f>'St 1.3.1'!AB63+'St 1.3.2'!AB63+'St 1.3.3'!AB63+'St 1.3.4'!AB63+'St 1.3.5'!AB63+'St 1.3.6'!AB63+'St 1.3.7'!AB63</f>
        <v>0</v>
      </c>
      <c r="AC63" s="147">
        <f>'St 1.3.1'!AC63+'St 1.3.2'!AC63+'St 1.3.3'!AC63+'St 1.3.4'!AC63+'St 1.3.5'!AC63+'St 1.3.6'!AC63+'St 1.3.7'!AC63</f>
        <v>0</v>
      </c>
      <c r="AD63" s="147">
        <f>'St 1.3.1'!AD63+'St 1.3.2'!AD63+'St 1.3.3'!AD63+'St 1.3.4'!AD63+'St 1.3.5'!AD63+'St 1.3.6'!AD63+'St 1.3.7'!AD63</f>
        <v>0</v>
      </c>
      <c r="AE63" s="147">
        <f>'St 1.3.1'!AE63+'St 1.3.2'!AE63+'St 1.3.3'!AE63+'St 1.3.4'!AE63+'St 1.3.5'!AE63+'St 1.3.6'!AE63+'St 1.3.7'!AE63</f>
        <v>0</v>
      </c>
      <c r="AF63" s="147">
        <f>'St 1.3.1'!AF63+'St 1.3.2'!AF63+'St 1.3.3'!AF63+'St 1.3.4'!AF63+'St 1.3.5'!AF63+'St 1.3.6'!AF63+'St 1.3.7'!AF63</f>
        <v>0</v>
      </c>
      <c r="AG63" s="147">
        <f>'St 1.3.1'!AG63+'St 1.3.2'!AG63+'St 1.3.3'!AG63+'St 1.3.4'!AG63+'St 1.3.5'!AG63+'St 1.3.6'!AG63+'St 1.3.7'!AG63</f>
        <v>0</v>
      </c>
    </row>
    <row r="64" spans="1:33">
      <c r="B64" s="208" t="s">
        <v>40</v>
      </c>
      <c r="C64" s="229"/>
      <c r="D64" s="144">
        <f>'St 1.3.1'!D64+'St 1.3.2'!D64+'St 1.3.3'!D64+'St 1.3.4'!D64+'St 1.3.5'!D64+'St 1.3.6'!D64+'St 1.3.7'!D64</f>
        <v>106726.01020630662</v>
      </c>
      <c r="E64" s="144">
        <f>'St 1.3.1'!E64+'St 1.3.2'!E64+'St 1.3.3'!E64+'St 1.3.4'!E64+'St 1.3.5'!E64+'St 1.3.6'!E64+'St 1.3.7'!E64</f>
        <v>113821.85759307728</v>
      </c>
      <c r="F64" s="144">
        <f>'St 1.3.1'!F64+'St 1.3.2'!F64+'St 1.3.3'!F64+'St 1.3.4'!F64+'St 1.3.5'!F64+'St 1.3.6'!F64+'St 1.3.7'!F64</f>
        <v>115602.90270257574</v>
      </c>
      <c r="G64" s="144">
        <f>'St 1.3.1'!G64+'St 1.3.2'!G64+'St 1.3.3'!G64+'St 1.3.4'!G64+'St 1.3.5'!G64+'St 1.3.6'!G64+'St 1.3.7'!G64</f>
        <v>119790.42003658757</v>
      </c>
      <c r="H64" s="144">
        <f>'St 1.3.1'!H64+'St 1.3.2'!H64+'St 1.3.3'!H64+'St 1.3.4'!H64+'St 1.3.5'!H64+'St 1.3.6'!H64+'St 1.3.7'!H64</f>
        <v>128571.65146579004</v>
      </c>
      <c r="I64" s="144">
        <f>'St 1.3.1'!I64+'St 1.3.2'!I64+'St 1.3.3'!I64+'St 1.3.4'!I64+'St 1.3.5'!I64+'St 1.3.6'!I64+'St 1.3.7'!I64</f>
        <v>134806.06523296947</v>
      </c>
      <c r="J64" s="144">
        <f>'St 1.3.1'!J64+'St 1.3.2'!J64+'St 1.3.3'!J64+'St 1.3.4'!J64+'St 1.3.5'!J64+'St 1.3.6'!J64+'St 1.3.7'!J64</f>
        <v>140063.1157072596</v>
      </c>
      <c r="K64" s="144">
        <f>'St 1.3.1'!K64+'St 1.3.2'!K64+'St 1.3.3'!K64+'St 1.3.4'!K64+'St 1.3.5'!K64+'St 1.3.6'!K64+'St 1.3.7'!K64</f>
        <v>152602.70186414439</v>
      </c>
      <c r="L64" s="144">
        <f>'St 1.3.1'!L64+'St 1.3.2'!L64+'St 1.3.3'!L64+'St 1.3.4'!L64+'St 1.3.5'!L64+'St 1.3.6'!L64+'St 1.3.7'!L64</f>
        <v>181443.43587855028</v>
      </c>
      <c r="M64" s="144">
        <f>'St 1.3.1'!M64+'St 1.3.2'!M64+'St 1.3.3'!M64+'St 1.3.4'!M64+'St 1.3.5'!M64+'St 1.3.6'!M64+'St 1.3.7'!M64</f>
        <v>198714.49635177164</v>
      </c>
      <c r="N64" s="143"/>
      <c r="O64" s="144">
        <f>'St 1.3.1'!O64+'St 1.3.2'!O64+'St 1.3.3'!O64+'St 1.3.4'!O64+'St 1.3.5'!O64+'St 1.3.6'!O64+'St 1.3.7'!O64</f>
        <v>5659.364772813653</v>
      </c>
      <c r="P64" s="144">
        <f>'St 1.3.1'!P64+'St 1.3.2'!P64+'St 1.3.3'!P64+'St 1.3.4'!P64+'St 1.3.5'!P64+'St 1.3.6'!P64+'St 1.3.7'!P64</f>
        <v>837.98129603252823</v>
      </c>
      <c r="Q64" s="144">
        <f>'St 1.3.1'!Q64+'St 1.3.2'!Q64+'St 1.3.3'!Q64+'St 1.3.4'!Q64+'St 1.3.5'!Q64+'St 1.3.6'!Q64+'St 1.3.7'!Q64</f>
        <v>2726.5567951778116</v>
      </c>
      <c r="R64" s="144">
        <f>'St 1.3.1'!R64+'St 1.3.2'!R64+'St 1.3.3'!R64+'St 1.3.4'!R64+'St 1.3.5'!R64+'St 1.3.6'!R64+'St 1.3.7'!R64</f>
        <v>5825.4276546444326</v>
      </c>
      <c r="S64" s="144">
        <f>'St 1.3.1'!S64+'St 1.3.2'!S64+'St 1.3.3'!S64+'St 1.3.4'!S64+'St 1.3.5'!S64+'St 1.3.6'!S64+'St 1.3.7'!S64</f>
        <v>5777.3593871376161</v>
      </c>
      <c r="T64" s="144">
        <f>'St 1.3.1'!T64+'St 1.3.2'!T64+'St 1.3.3'!T64+'St 1.3.4'!T64+'St 1.3.5'!T64+'St 1.3.6'!T64+'St 1.3.7'!T64</f>
        <v>261.03161293451387</v>
      </c>
      <c r="U64" s="144">
        <f>'St 1.3.1'!U64+'St 1.3.2'!U64+'St 1.3.3'!U64+'St 1.3.4'!U64+'St 1.3.5'!U64+'St 1.3.6'!U64+'St 1.3.7'!U64</f>
        <v>5564.7431462437798</v>
      </c>
      <c r="V64" s="144">
        <f>'St 1.3.1'!V64+'St 1.3.2'!V64+'St 1.3.3'!V64+'St 1.3.4'!V64+'St 1.3.5'!V64+'St 1.3.6'!V64+'St 1.3.7'!V64</f>
        <v>29650.587411472392</v>
      </c>
      <c r="W64" s="144">
        <f>'St 1.3.1'!W64+'St 1.3.2'!W64+'St 1.3.3'!W64+'St 1.3.4'!W64+'St 1.3.5'!W64+'St 1.3.6'!W64+'St 1.3.7'!W64</f>
        <v>15131.584548879055</v>
      </c>
      <c r="X64" s="145"/>
      <c r="Y64" s="144">
        <f>'St 1.3.1'!Y64+'St 1.3.2'!Y64+'St 1.3.3'!Y64+'St 1.3.4'!Y64+'St 1.3.5'!Y64+'St 1.3.6'!Y64+'St 1.3.7'!Y64</f>
        <v>0</v>
      </c>
      <c r="Z64" s="144">
        <f>'St 1.3.1'!Z64+'St 1.3.2'!Z64+'St 1.3.3'!Z64+'St 1.3.4'!Z64+'St 1.3.5'!Z64+'St 1.3.6'!Z64+'St 1.3.7'!Z64</f>
        <v>0</v>
      </c>
      <c r="AA64" s="144">
        <f>'St 1.3.1'!AA64+'St 1.3.2'!AA64+'St 1.3.3'!AA64+'St 1.3.4'!AA64+'St 1.3.5'!AA64+'St 1.3.6'!AA64+'St 1.3.7'!AA64</f>
        <v>0</v>
      </c>
      <c r="AB64" s="144">
        <f>'St 1.3.1'!AB64+'St 1.3.2'!AB64+'St 1.3.3'!AB64+'St 1.3.4'!AB64+'St 1.3.5'!AB64+'St 1.3.6'!AB64+'St 1.3.7'!AB64</f>
        <v>0</v>
      </c>
      <c r="AC64" s="144">
        <f>'St 1.3.1'!AC64+'St 1.3.2'!AC64+'St 1.3.3'!AC64+'St 1.3.4'!AC64+'St 1.3.5'!AC64+'St 1.3.6'!AC64+'St 1.3.7'!AC64</f>
        <v>0</v>
      </c>
      <c r="AD64" s="144">
        <f>'St 1.3.1'!AD64+'St 1.3.2'!AD64+'St 1.3.3'!AD64+'St 1.3.4'!AD64+'St 1.3.5'!AD64+'St 1.3.6'!AD64+'St 1.3.7'!AD64</f>
        <v>0</v>
      </c>
      <c r="AE64" s="144">
        <f>'St 1.3.1'!AE64+'St 1.3.2'!AE64+'St 1.3.3'!AE64+'St 1.3.4'!AE64+'St 1.3.5'!AE64+'St 1.3.6'!AE64+'St 1.3.7'!AE64</f>
        <v>0</v>
      </c>
      <c r="AF64" s="144">
        <f>'St 1.3.1'!AF64+'St 1.3.2'!AF64+'St 1.3.3'!AF64+'St 1.3.4'!AF64+'St 1.3.5'!AF64+'St 1.3.6'!AF64+'St 1.3.7'!AF64</f>
        <v>0</v>
      </c>
      <c r="AG64" s="144">
        <f>'St 1.3.1'!AG64+'St 1.3.2'!AG64+'St 1.3.3'!AG64+'St 1.3.4'!AG64+'St 1.3.5'!AG64+'St 1.3.6'!AG64+'St 1.3.7'!AG64</f>
        <v>0</v>
      </c>
    </row>
    <row r="65" spans="1:33">
      <c r="B65" s="6" t="s">
        <v>41</v>
      </c>
      <c r="C65" s="229"/>
      <c r="D65" s="144">
        <f>'St 1.3.1'!D65+'St 1.3.2'!D65+'St 1.3.3'!D65+'St 1.3.4'!D65+'St 1.3.5'!D65+'St 1.3.6'!D65+'St 1.3.7'!D65</f>
        <v>471.04371232552637</v>
      </c>
      <c r="E65" s="144">
        <f>'St 1.3.1'!E65+'St 1.3.2'!E65+'St 1.3.3'!E65+'St 1.3.4'!E65+'St 1.3.5'!E65+'St 1.3.6'!E65+'St 1.3.7'!E65</f>
        <v>478.6191583762386</v>
      </c>
      <c r="F65" s="144">
        <f>'St 1.3.1'!F65+'St 1.3.2'!F65+'St 1.3.3'!F65+'St 1.3.4'!F65+'St 1.3.5'!F65+'St 1.3.6'!F65+'St 1.3.7'!F65</f>
        <v>491.66999999999996</v>
      </c>
      <c r="G65" s="144">
        <f>'St 1.3.1'!G65+'St 1.3.2'!G65+'St 1.3.3'!G65+'St 1.3.4'!G65+'St 1.3.5'!G65+'St 1.3.6'!G65+'St 1.3.7'!G65</f>
        <v>843.04</v>
      </c>
      <c r="H65" s="144">
        <f>'St 1.3.1'!H65+'St 1.3.2'!H65+'St 1.3.3'!H65+'St 1.3.4'!H65+'St 1.3.5'!H65+'St 1.3.6'!H65+'St 1.3.7'!H65</f>
        <v>1868.6899999999998</v>
      </c>
      <c r="I65" s="144">
        <f>'St 1.3.1'!I65+'St 1.3.2'!I65+'St 1.3.3'!I65+'St 1.3.4'!I65+'St 1.3.5'!I65+'St 1.3.6'!I65+'St 1.3.7'!I65</f>
        <v>1706.46</v>
      </c>
      <c r="J65" s="144">
        <f>'St 1.3.1'!J65+'St 1.3.2'!J65+'St 1.3.3'!J65+'St 1.3.4'!J65+'St 1.3.5'!J65+'St 1.3.6'!J65+'St 1.3.7'!J65</f>
        <v>1570.6774894536095</v>
      </c>
      <c r="K65" s="144">
        <f>'St 1.3.1'!K65+'St 1.3.2'!K65+'St 1.3.3'!K65+'St 1.3.4'!K65+'St 1.3.5'!K65+'St 1.3.6'!K65+'St 1.3.7'!K65</f>
        <v>132.85359011796663</v>
      </c>
      <c r="L65" s="144">
        <f>'St 1.3.1'!L65+'St 1.3.2'!L65+'St 1.3.3'!L65+'St 1.3.4'!L65+'St 1.3.5'!L65+'St 1.3.6'!L65+'St 1.3.7'!L65</f>
        <v>186.0078219002298</v>
      </c>
      <c r="M65" s="144">
        <f>'St 1.3.1'!M65+'St 1.3.2'!M65+'St 1.3.3'!M65+'St 1.3.4'!M65+'St 1.3.5'!M65+'St 1.3.6'!M65+'St 1.3.7'!M65</f>
        <v>254.83098978697691</v>
      </c>
      <c r="N65" s="143"/>
      <c r="O65" s="144">
        <f>'St 1.3.1'!O65+'St 1.3.2'!O65+'St 1.3.3'!O65+'St 1.3.4'!O65+'St 1.3.5'!O65+'St 1.3.6'!O65+'St 1.3.7'!O65</f>
        <v>0.57544605071220389</v>
      </c>
      <c r="P65" s="144">
        <f>'St 1.3.1'!P65+'St 1.3.2'!P65+'St 1.3.3'!P65+'St 1.3.4'!P65+'St 1.3.5'!P65+'St 1.3.6'!P65+'St 1.3.7'!P65</f>
        <v>8.1508416237614103</v>
      </c>
      <c r="Q65" s="144">
        <f>'St 1.3.1'!Q65+'St 1.3.2'!Q65+'St 1.3.3'!Q65+'St 1.3.4'!Q65+'St 1.3.5'!Q65+'St 1.3.6'!Q65+'St 1.3.7'!Q65</f>
        <v>349.27</v>
      </c>
      <c r="R65" s="144">
        <f>'St 1.3.1'!R65+'St 1.3.2'!R65+'St 1.3.3'!R65+'St 1.3.4'!R65+'St 1.3.5'!R65+'St 1.3.6'!R65+'St 1.3.7'!R65</f>
        <v>23.550000000000004</v>
      </c>
      <c r="S65" s="144">
        <f>'St 1.3.1'!S65+'St 1.3.2'!S65+'St 1.3.3'!S65+'St 1.3.4'!S65+'St 1.3.5'!S65+'St 1.3.6'!S65+'St 1.3.7'!S65</f>
        <v>-151.92999999999998</v>
      </c>
      <c r="T65" s="144">
        <f>'St 1.3.1'!T65+'St 1.3.2'!T65+'St 1.3.3'!T65+'St 1.3.4'!T65+'St 1.3.5'!T65+'St 1.3.6'!T65+'St 1.3.7'!T65</f>
        <v>-108.98251054639046</v>
      </c>
      <c r="U65" s="144">
        <f>'St 1.3.1'!U65+'St 1.3.2'!U65+'St 1.3.3'!U65+'St 1.3.4'!U65+'St 1.3.5'!U65+'St 1.3.6'!U65+'St 1.3.7'!U65</f>
        <v>12.176100664357126</v>
      </c>
      <c r="V65" s="144">
        <f>'St 1.3.1'!V65+'St 1.3.2'!V65+'St 1.3.3'!V65+'St 1.3.4'!V65+'St 1.3.5'!V65+'St 1.3.6'!V65+'St 1.3.7'!V65</f>
        <v>53.154231782263153</v>
      </c>
      <c r="W65" s="144">
        <f>'St 1.3.1'!W65+'St 1.3.2'!W65+'St 1.3.3'!W65+'St 1.3.4'!W65+'St 1.3.5'!W65+'St 1.3.6'!W65+'St 1.3.7'!W65</f>
        <v>67.823167886747115</v>
      </c>
      <c r="X65" s="145"/>
      <c r="Y65" s="144">
        <f>'St 1.3.1'!Y65+'St 1.3.2'!Y65+'St 1.3.3'!Y65+'St 1.3.4'!Y65+'St 1.3.5'!Y65+'St 1.3.6'!Y65+'St 1.3.7'!Y65</f>
        <v>0</v>
      </c>
      <c r="Z65" s="144">
        <f>'St 1.3.1'!Z65+'St 1.3.2'!Z65+'St 1.3.3'!Z65+'St 1.3.4'!Z65+'St 1.3.5'!Z65+'St 1.3.6'!Z65+'St 1.3.7'!Z65</f>
        <v>0</v>
      </c>
      <c r="AA65" s="144">
        <f>'St 1.3.1'!AA65+'St 1.3.2'!AA65+'St 1.3.3'!AA65+'St 1.3.4'!AA65+'St 1.3.5'!AA65+'St 1.3.6'!AA65+'St 1.3.7'!AA65</f>
        <v>0</v>
      </c>
      <c r="AB65" s="144">
        <f>'St 1.3.1'!AB65+'St 1.3.2'!AB65+'St 1.3.3'!AB65+'St 1.3.4'!AB65+'St 1.3.5'!AB65+'St 1.3.6'!AB65+'St 1.3.7'!AB65</f>
        <v>0</v>
      </c>
      <c r="AC65" s="144">
        <f>'St 1.3.1'!AC65+'St 1.3.2'!AC65+'St 1.3.3'!AC65+'St 1.3.4'!AC65+'St 1.3.5'!AC65+'St 1.3.6'!AC65+'St 1.3.7'!AC65</f>
        <v>0</v>
      </c>
      <c r="AD65" s="144">
        <f>'St 1.3.1'!AD65+'St 1.3.2'!AD65+'St 1.3.3'!AD65+'St 1.3.4'!AD65+'St 1.3.5'!AD65+'St 1.3.6'!AD65+'St 1.3.7'!AD65</f>
        <v>0</v>
      </c>
      <c r="AE65" s="144">
        <f>'St 1.3.1'!AE65+'St 1.3.2'!AE65+'St 1.3.3'!AE65+'St 1.3.4'!AE65+'St 1.3.5'!AE65+'St 1.3.6'!AE65+'St 1.3.7'!AE65</f>
        <v>0</v>
      </c>
      <c r="AF65" s="144">
        <f>'St 1.3.1'!AF65+'St 1.3.2'!AF65+'St 1.3.3'!AF65+'St 1.3.4'!AF65+'St 1.3.5'!AF65+'St 1.3.6'!AF65+'St 1.3.7'!AF65</f>
        <v>0</v>
      </c>
      <c r="AG65" s="144">
        <f>'St 1.3.1'!AG65+'St 1.3.2'!AG65+'St 1.3.3'!AG65+'St 1.3.4'!AG65+'St 1.3.5'!AG65+'St 1.3.6'!AG65+'St 1.3.7'!AG65</f>
        <v>0</v>
      </c>
    </row>
    <row r="66" spans="1:33">
      <c r="B66" s="6" t="s">
        <v>42</v>
      </c>
      <c r="C66" s="229"/>
      <c r="D66" s="144">
        <f>'St 1.3.1'!D66+'St 1.3.2'!D66+'St 1.3.3'!D66+'St 1.3.4'!D66+'St 1.3.5'!D66+'St 1.3.6'!D66+'St 1.3.7'!D66</f>
        <v>4587.7598476283056</v>
      </c>
      <c r="E66" s="144">
        <f>'St 1.3.1'!E66+'St 1.3.2'!E66+'St 1.3.3'!E66+'St 1.3.4'!E66+'St 1.3.5'!E66+'St 1.3.6'!E66+'St 1.3.7'!E66</f>
        <v>4712.5636038823377</v>
      </c>
      <c r="F66" s="144">
        <f>'St 1.3.1'!F66+'St 1.3.2'!F66+'St 1.3.3'!F66+'St 1.3.4'!F66+'St 1.3.5'!F66+'St 1.3.6'!F66+'St 1.3.7'!F66</f>
        <v>4841.5529686961363</v>
      </c>
      <c r="G66" s="144">
        <f>'St 1.3.1'!G66+'St 1.3.2'!G66+'St 1.3.3'!G66+'St 1.3.4'!G66+'St 1.3.5'!G66+'St 1.3.6'!G66+'St 1.3.7'!G66</f>
        <v>5492.5501424898112</v>
      </c>
      <c r="H66" s="144">
        <f>'St 1.3.1'!H66+'St 1.3.2'!H66+'St 1.3.3'!H66+'St 1.3.4'!H66+'St 1.3.5'!H66+'St 1.3.6'!H66+'St 1.3.7'!H66</f>
        <v>6217.18711688246</v>
      </c>
      <c r="I66" s="144">
        <f>'St 1.3.1'!I66+'St 1.3.2'!I66+'St 1.3.3'!I66+'St 1.3.4'!I66+'St 1.3.5'!I66+'St 1.3.6'!I66+'St 1.3.7'!I66</f>
        <v>5386.7644093692306</v>
      </c>
      <c r="J66" s="144">
        <f>'St 1.3.1'!J66+'St 1.3.2'!J66+'St 1.3.3'!J66+'St 1.3.4'!J66+'St 1.3.5'!J66+'St 1.3.6'!J66+'St 1.3.7'!J66</f>
        <v>5781.5764331478003</v>
      </c>
      <c r="K66" s="144">
        <f>'St 1.3.1'!K66+'St 1.3.2'!K66+'St 1.3.3'!K66+'St 1.3.4'!K66+'St 1.3.5'!K66+'St 1.3.6'!K66+'St 1.3.7'!K66</f>
        <v>7279.3640864184308</v>
      </c>
      <c r="L66" s="144">
        <f>'St 1.3.1'!L66+'St 1.3.2'!L66+'St 1.3.3'!L66+'St 1.3.4'!L66+'St 1.3.5'!L66+'St 1.3.6'!L66+'St 1.3.7'!L66</f>
        <v>7902.6888838549748</v>
      </c>
      <c r="M66" s="144">
        <f>'St 1.3.1'!M66+'St 1.3.2'!M66+'St 1.3.3'!M66+'St 1.3.4'!M66+'St 1.3.5'!M66+'St 1.3.6'!M66+'St 1.3.7'!M66</f>
        <v>8072.7485692340124</v>
      </c>
      <c r="N66" s="143"/>
      <c r="O66" s="144">
        <f>'St 1.3.1'!O66+'St 1.3.2'!O66+'St 1.3.3'!O66+'St 1.3.4'!O66+'St 1.3.5'!O66+'St 1.3.6'!O66+'St 1.3.7'!O66</f>
        <v>126.83668797306981</v>
      </c>
      <c r="P66" s="144">
        <f>'St 1.3.1'!P66+'St 1.3.2'!P66+'St 1.3.3'!P66+'St 1.3.4'!P66+'St 1.3.5'!P66+'St 1.3.6'!P66+'St 1.3.7'!P66</f>
        <v>131.05388786416773</v>
      </c>
      <c r="Q66" s="144">
        <f>'St 1.3.1'!Q66+'St 1.3.2'!Q66+'St 1.3.3'!Q66+'St 1.3.4'!Q66+'St 1.3.5'!Q66+'St 1.3.6'!Q66+'St 1.3.7'!Q66</f>
        <v>654.28013646330214</v>
      </c>
      <c r="R66" s="144">
        <f>'St 1.3.1'!R66+'St 1.3.2'!R66+'St 1.3.3'!R66+'St 1.3.4'!R66+'St 1.3.5'!R66+'St 1.3.6'!R66+'St 1.3.7'!R66</f>
        <v>1887.3029950193288</v>
      </c>
      <c r="S66" s="144">
        <f>'St 1.3.1'!S66+'St 1.3.2'!S66+'St 1.3.3'!S66+'St 1.3.4'!S66+'St 1.3.5'!S66+'St 1.3.6'!S66+'St 1.3.7'!S66</f>
        <v>-2027.3042693664875</v>
      </c>
      <c r="T66" s="144">
        <f>'St 1.3.1'!T66+'St 1.3.2'!T66+'St 1.3.3'!T66+'St 1.3.4'!T66+'St 1.3.5'!T66+'St 1.3.6'!T66+'St 1.3.7'!T66</f>
        <v>2975.9569691175975</v>
      </c>
      <c r="U66" s="144">
        <f>'St 1.3.1'!U66+'St 1.3.2'!U66+'St 1.3.3'!U66+'St 1.3.4'!U66+'St 1.3.5'!U66+'St 1.3.6'!U66+'St 1.3.7'!U66</f>
        <v>1505.2515961857048</v>
      </c>
      <c r="V66" s="144">
        <f>'St 1.3.1'!V66+'St 1.3.2'!V66+'St 1.3.3'!V66+'St 1.3.4'!V66+'St 1.3.5'!V66+'St 1.3.6'!V66+'St 1.3.7'!V66</f>
        <v>3554.0579741819024</v>
      </c>
      <c r="W66" s="144">
        <f>'St 1.3.1'!W66+'St 1.3.2'!W66+'St 1.3.3'!W66+'St 1.3.4'!W66+'St 1.3.5'!W66+'St 1.3.6'!W66+'St 1.3.7'!W66</f>
        <v>296.0812998924456</v>
      </c>
      <c r="X66" s="145"/>
      <c r="Y66" s="144">
        <f>'St 1.3.1'!Y66+'St 1.3.2'!Y66+'St 1.3.3'!Y66+'St 1.3.4'!Y66+'St 1.3.5'!Y66+'St 1.3.6'!Y66+'St 1.3.7'!Y66</f>
        <v>0</v>
      </c>
      <c r="Z66" s="144">
        <f>'St 1.3.1'!Z66+'St 1.3.2'!Z66+'St 1.3.3'!Z66+'St 1.3.4'!Z66+'St 1.3.5'!Z66+'St 1.3.6'!Z66+'St 1.3.7'!Z66</f>
        <v>0</v>
      </c>
      <c r="AA66" s="144">
        <f>'St 1.3.1'!AA66+'St 1.3.2'!AA66+'St 1.3.3'!AA66+'St 1.3.4'!AA66+'St 1.3.5'!AA66+'St 1.3.6'!AA66+'St 1.3.7'!AA66</f>
        <v>0</v>
      </c>
      <c r="AB66" s="144">
        <f>'St 1.3.1'!AB66+'St 1.3.2'!AB66+'St 1.3.3'!AB66+'St 1.3.4'!AB66+'St 1.3.5'!AB66+'St 1.3.6'!AB66+'St 1.3.7'!AB66</f>
        <v>0</v>
      </c>
      <c r="AC66" s="144">
        <f>'St 1.3.1'!AC66+'St 1.3.2'!AC66+'St 1.3.3'!AC66+'St 1.3.4'!AC66+'St 1.3.5'!AC66+'St 1.3.6'!AC66+'St 1.3.7'!AC66</f>
        <v>0</v>
      </c>
      <c r="AD66" s="144">
        <f>'St 1.3.1'!AD66+'St 1.3.2'!AD66+'St 1.3.3'!AD66+'St 1.3.4'!AD66+'St 1.3.5'!AD66+'St 1.3.6'!AD66+'St 1.3.7'!AD66</f>
        <v>0</v>
      </c>
      <c r="AE66" s="144">
        <f>'St 1.3.1'!AE66+'St 1.3.2'!AE66+'St 1.3.3'!AE66+'St 1.3.4'!AE66+'St 1.3.5'!AE66+'St 1.3.6'!AE66+'St 1.3.7'!AE66</f>
        <v>0</v>
      </c>
      <c r="AF66" s="144">
        <f>'St 1.3.1'!AF66+'St 1.3.2'!AF66+'St 1.3.3'!AF66+'St 1.3.4'!AF66+'St 1.3.5'!AF66+'St 1.3.6'!AF66+'St 1.3.7'!AF66</f>
        <v>0</v>
      </c>
      <c r="AG66" s="144">
        <f>'St 1.3.1'!AG66+'St 1.3.2'!AG66+'St 1.3.3'!AG66+'St 1.3.4'!AG66+'St 1.3.5'!AG66+'St 1.3.6'!AG66+'St 1.3.7'!AG66</f>
        <v>0</v>
      </c>
    </row>
    <row r="67" spans="1:33">
      <c r="B67" s="6" t="s">
        <v>43</v>
      </c>
      <c r="C67" s="229"/>
      <c r="D67" s="144">
        <f>'St 1.3.1'!D67+'St 1.3.2'!D67+'St 1.3.3'!D67+'St 1.3.4'!D67+'St 1.3.5'!D67+'St 1.3.6'!D67+'St 1.3.7'!D67</f>
        <v>26397.456405473724</v>
      </c>
      <c r="E67" s="144">
        <f>'St 1.3.1'!E67+'St 1.3.2'!E67+'St 1.3.3'!E67+'St 1.3.4'!E67+'St 1.3.5'!E67+'St 1.3.6'!E67+'St 1.3.7'!E67</f>
        <v>28261.80452185994</v>
      </c>
      <c r="F67" s="144">
        <f>'St 1.3.1'!F67+'St 1.3.2'!F67+'St 1.3.3'!F67+'St 1.3.4'!F67+'St 1.3.5'!F67+'St 1.3.6'!F67+'St 1.3.7'!F67</f>
        <v>28816.13245210614</v>
      </c>
      <c r="G67" s="144">
        <f>'St 1.3.1'!G67+'St 1.3.2'!G67+'St 1.3.3'!G67+'St 1.3.4'!G67+'St 1.3.5'!G67+'St 1.3.6'!G67+'St 1.3.7'!G67</f>
        <v>29928.511197275388</v>
      </c>
      <c r="H67" s="144">
        <f>'St 1.3.1'!H67+'St 1.3.2'!H67+'St 1.3.3'!H67+'St 1.3.4'!H67+'St 1.3.5'!H67+'St 1.3.6'!H67+'St 1.3.7'!H67</f>
        <v>31175.883729040612</v>
      </c>
      <c r="I67" s="144">
        <f>'St 1.3.1'!I67+'St 1.3.2'!I67+'St 1.3.3'!I67+'St 1.3.4'!I67+'St 1.3.5'!I67+'St 1.3.6'!I67+'St 1.3.7'!I67</f>
        <v>28726.343252492632</v>
      </c>
      <c r="J67" s="144">
        <f>'St 1.3.1'!J67+'St 1.3.2'!J67+'St 1.3.3'!J67+'St 1.3.4'!J67+'St 1.3.5'!J67+'St 1.3.6'!J67+'St 1.3.7'!J67</f>
        <v>30209.418508080256</v>
      </c>
      <c r="K67" s="144">
        <f>'St 1.3.1'!K67+'St 1.3.2'!K67+'St 1.3.3'!K67+'St 1.3.4'!K67+'St 1.3.5'!K67+'St 1.3.6'!K67+'St 1.3.7'!K67</f>
        <v>32046.884486890223</v>
      </c>
      <c r="L67" s="144">
        <f>'St 1.3.1'!L67+'St 1.3.2'!L67+'St 1.3.3'!L67+'St 1.3.4'!L67+'St 1.3.5'!L67+'St 1.3.6'!L67+'St 1.3.7'!L67</f>
        <v>35043.085171977546</v>
      </c>
      <c r="M67" s="144">
        <f>'St 1.3.1'!M67+'St 1.3.2'!M67+'St 1.3.3'!M67+'St 1.3.4'!M67+'St 1.3.5'!M67+'St 1.3.6'!M67+'St 1.3.7'!M67</f>
        <v>35866.85465989208</v>
      </c>
      <c r="N67" s="143"/>
      <c r="O67" s="144">
        <f>'St 1.3.1'!O67+'St 1.3.2'!O67+'St 1.3.3'!O67+'St 1.3.4'!O67+'St 1.3.5'!O67+'St 1.3.6'!O67+'St 1.3.7'!O67</f>
        <v>2180.6269421355664</v>
      </c>
      <c r="P67" s="144">
        <f>'St 1.3.1'!P67+'St 1.3.2'!P67+'St 1.3.3'!P67+'St 1.3.4'!P67+'St 1.3.5'!P67+'St 1.3.6'!P67+'St 1.3.7'!P67</f>
        <v>999.26321149661817</v>
      </c>
      <c r="Q67" s="144">
        <f>'St 1.3.1'!Q67+'St 1.3.2'!Q67+'St 1.3.3'!Q67+'St 1.3.4'!Q67+'St 1.3.5'!Q67+'St 1.3.6'!Q67+'St 1.3.7'!Q67</f>
        <v>1245.7308263937318</v>
      </c>
      <c r="R67" s="144">
        <f>'St 1.3.1'!R67+'St 1.3.2'!R67+'St 1.3.3'!R67+'St 1.3.4'!R67+'St 1.3.5'!R67+'St 1.3.6'!R67+'St 1.3.7'!R67</f>
        <v>-315.85789441386004</v>
      </c>
      <c r="S67" s="144">
        <f>'St 1.3.1'!S67+'St 1.3.2'!S67+'St 1.3.3'!S67+'St 1.3.4'!S67+'St 1.3.5'!S67+'St 1.3.6'!S67+'St 1.3.7'!S67</f>
        <v>237.85756111333603</v>
      </c>
      <c r="T67" s="144">
        <f>'St 1.3.1'!T67+'St 1.3.2'!T67+'St 1.3.3'!T67+'St 1.3.4'!T67+'St 1.3.5'!T67+'St 1.3.6'!T67+'St 1.3.7'!T67</f>
        <v>-1832.7303886181376</v>
      </c>
      <c r="U67" s="144">
        <f>'St 1.3.1'!U67+'St 1.3.2'!U67+'St 1.3.3'!U67+'St 1.3.4'!U67+'St 1.3.5'!U67+'St 1.3.6'!U67+'St 1.3.7'!U67</f>
        <v>1834.2127898709391</v>
      </c>
      <c r="V67" s="144">
        <f>'St 1.3.1'!V67+'St 1.3.2'!V67+'St 1.3.3'!V67+'St 1.3.4'!V67+'St 1.3.5'!V67+'St 1.3.6'!V67+'St 1.3.7'!V67</f>
        <v>3771.6486109613124</v>
      </c>
      <c r="W67" s="144">
        <f>'St 1.3.1'!W67+'St 1.3.2'!W67+'St 1.3.3'!W67+'St 1.3.4'!W67+'St 1.3.5'!W67+'St 1.3.6'!W67+'St 1.3.7'!W67</f>
        <v>852.41647244471756</v>
      </c>
      <c r="X67" s="145"/>
      <c r="Y67" s="144">
        <f>'St 1.3.1'!Y67+'St 1.3.2'!Y67+'St 1.3.3'!Y67+'St 1.3.4'!Y67+'St 1.3.5'!Y67+'St 1.3.6'!Y67+'St 1.3.7'!Y67</f>
        <v>0</v>
      </c>
      <c r="Z67" s="144">
        <f>'St 1.3.1'!Z67+'St 1.3.2'!Z67+'St 1.3.3'!Z67+'St 1.3.4'!Z67+'St 1.3.5'!Z67+'St 1.3.6'!Z67+'St 1.3.7'!Z67</f>
        <v>0</v>
      </c>
      <c r="AA67" s="144">
        <f>'St 1.3.1'!AA67+'St 1.3.2'!AA67+'St 1.3.3'!AA67+'St 1.3.4'!AA67+'St 1.3.5'!AA67+'St 1.3.6'!AA67+'St 1.3.7'!AA67</f>
        <v>0</v>
      </c>
      <c r="AB67" s="144">
        <f>'St 1.3.1'!AB67+'St 1.3.2'!AB67+'St 1.3.3'!AB67+'St 1.3.4'!AB67+'St 1.3.5'!AB67+'St 1.3.6'!AB67+'St 1.3.7'!AB67</f>
        <v>0</v>
      </c>
      <c r="AC67" s="144">
        <f>'St 1.3.1'!AC67+'St 1.3.2'!AC67+'St 1.3.3'!AC67+'St 1.3.4'!AC67+'St 1.3.5'!AC67+'St 1.3.6'!AC67+'St 1.3.7'!AC67</f>
        <v>0</v>
      </c>
      <c r="AD67" s="144">
        <f>'St 1.3.1'!AD67+'St 1.3.2'!AD67+'St 1.3.3'!AD67+'St 1.3.4'!AD67+'St 1.3.5'!AD67+'St 1.3.6'!AD67+'St 1.3.7'!AD67</f>
        <v>0</v>
      </c>
      <c r="AE67" s="144">
        <f>'St 1.3.1'!AE67+'St 1.3.2'!AE67+'St 1.3.3'!AE67+'St 1.3.4'!AE67+'St 1.3.5'!AE67+'St 1.3.6'!AE67+'St 1.3.7'!AE67</f>
        <v>0</v>
      </c>
      <c r="AF67" s="144">
        <f>'St 1.3.1'!AF67+'St 1.3.2'!AF67+'St 1.3.3'!AF67+'St 1.3.4'!AF67+'St 1.3.5'!AF67+'St 1.3.6'!AF67+'St 1.3.7'!AF67</f>
        <v>0</v>
      </c>
      <c r="AG67" s="144">
        <f>'St 1.3.1'!AG67+'St 1.3.2'!AG67+'St 1.3.3'!AG67+'St 1.3.4'!AG67+'St 1.3.5'!AG67+'St 1.3.6'!AG67+'St 1.3.7'!AG67</f>
        <v>0</v>
      </c>
    </row>
    <row r="68" spans="1:33">
      <c r="B68" s="6" t="s">
        <v>44</v>
      </c>
      <c r="C68" s="229"/>
      <c r="D68" s="144">
        <f>'St 1.3.1'!D68+'St 1.3.2'!D68+'St 1.3.3'!D68+'St 1.3.4'!D68+'St 1.3.5'!D68+'St 1.3.6'!D68+'St 1.3.7'!D68</f>
        <v>51979.060227843038</v>
      </c>
      <c r="E68" s="144">
        <f>'St 1.3.1'!E68+'St 1.3.2'!E68+'St 1.3.3'!E68+'St 1.3.4'!E68+'St 1.3.5'!E68+'St 1.3.6'!E68+'St 1.3.7'!E68</f>
        <v>55176.440217576186</v>
      </c>
      <c r="F68" s="144">
        <f>'St 1.3.1'!F68+'St 1.3.2'!F68+'St 1.3.3'!F68+'St 1.3.4'!F68+'St 1.3.5'!F68+'St 1.3.6'!F68+'St 1.3.7'!F68</f>
        <v>56440.468158713287</v>
      </c>
      <c r="G68" s="144">
        <f>'St 1.3.1'!G68+'St 1.3.2'!G68+'St 1.3.3'!G68+'St 1.3.4'!G68+'St 1.3.5'!G68+'St 1.3.6'!G68+'St 1.3.7'!G68</f>
        <v>58018.953630081625</v>
      </c>
      <c r="H68" s="144">
        <f>'St 1.3.1'!H68+'St 1.3.2'!H68+'St 1.3.3'!H68+'St 1.3.4'!H68+'St 1.3.5'!H68+'St 1.3.6'!H68+'St 1.3.7'!H68</f>
        <v>63426.610322473614</v>
      </c>
      <c r="I68" s="144">
        <f>'St 1.3.1'!I68+'St 1.3.2'!I68+'St 1.3.3'!I68+'St 1.3.4'!I68+'St 1.3.5'!I68+'St 1.3.6'!I68+'St 1.3.7'!I68</f>
        <v>69069.632839058788</v>
      </c>
      <c r="J68" s="144">
        <f>'St 1.3.1'!J68+'St 1.3.2'!J68+'St 1.3.3'!J68+'St 1.3.4'!J68+'St 1.3.5'!J68+'St 1.3.6'!J68+'St 1.3.7'!J68</f>
        <v>70699.448294958245</v>
      </c>
      <c r="K68" s="144">
        <f>'St 1.3.1'!K68+'St 1.3.2'!K68+'St 1.3.3'!K68+'St 1.3.4'!K68+'St 1.3.5'!K68+'St 1.3.6'!K68+'St 1.3.7'!K68</f>
        <v>80812.222530463914</v>
      </c>
      <c r="L68" s="144">
        <f>'St 1.3.1'!L68+'St 1.3.2'!L68+'St 1.3.3'!L68+'St 1.3.4'!L68+'St 1.3.5'!L68+'St 1.3.6'!L68+'St 1.3.7'!L68</f>
        <v>97919.616797445138</v>
      </c>
      <c r="M68" s="144">
        <f>'St 1.3.1'!M68+'St 1.3.2'!M68+'St 1.3.3'!M68+'St 1.3.4'!M68+'St 1.3.5'!M68+'St 1.3.6'!M68+'St 1.3.7'!M68</f>
        <v>113987.41434281951</v>
      </c>
      <c r="N68" s="143"/>
      <c r="O68" s="144">
        <f>'St 1.3.1'!O68+'St 1.3.2'!O68+'St 1.3.3'!O68+'St 1.3.4'!O68+'St 1.3.5'!O68+'St 1.3.6'!O68+'St 1.3.7'!O68</f>
        <v>1445.0052949729616</v>
      </c>
      <c r="P68" s="144">
        <f>'St 1.3.1'!P68+'St 1.3.2'!P68+'St 1.3.3'!P68+'St 1.3.4'!P68+'St 1.3.5'!P68+'St 1.3.6'!P68+'St 1.3.7'!P68</f>
        <v>-131.07214747628024</v>
      </c>
      <c r="Q68" s="144">
        <f>'St 1.3.1'!Q68+'St 1.3.2'!Q68+'St 1.3.3'!Q68+'St 1.3.4'!Q68+'St 1.3.5'!Q68+'St 1.3.6'!Q68+'St 1.3.7'!Q68</f>
        <v>-19.41104179986101</v>
      </c>
      <c r="R68" s="144">
        <f>'St 1.3.1'!R68+'St 1.3.2'!R68+'St 1.3.3'!R68+'St 1.3.4'!R68+'St 1.3.5'!R68+'St 1.3.6'!R68+'St 1.3.7'!R68</f>
        <v>3804.8963338726385</v>
      </c>
      <c r="S68" s="144">
        <f>'St 1.3.1'!S68+'St 1.3.2'!S68+'St 1.3.3'!S68+'St 1.3.4'!S68+'St 1.3.5'!S68+'St 1.3.6'!S68+'St 1.3.7'!S68</f>
        <v>3725.2879333374267</v>
      </c>
      <c r="T68" s="144">
        <f>'St 1.3.1'!T68+'St 1.3.2'!T68+'St 1.3.3'!T68+'St 1.3.4'!T68+'St 1.3.5'!T68+'St 1.3.6'!T68+'St 1.3.7'!T68</f>
        <v>-2775.6168555726767</v>
      </c>
      <c r="U68" s="144">
        <f>'St 1.3.1'!U68+'St 1.3.2'!U68+'St 1.3.3'!U68+'St 1.3.4'!U68+'St 1.3.5'!U68+'St 1.3.6'!U68+'St 1.3.7'!U68</f>
        <v>1663.0624685270227</v>
      </c>
      <c r="V68" s="144">
        <f>'St 1.3.1'!V68+'St 1.3.2'!V68+'St 1.3.3'!V68+'St 1.3.4'!V68+'St 1.3.5'!V68+'St 1.3.6'!V68+'St 1.3.7'!V68</f>
        <v>14110.458796226931</v>
      </c>
      <c r="W68" s="144">
        <f>'St 1.3.1'!W68+'St 1.3.2'!W68+'St 1.3.3'!W68+'St 1.3.4'!W68+'St 1.3.5'!W68+'St 1.3.6'!W68+'St 1.3.7'!W68</f>
        <v>13767.896556190264</v>
      </c>
      <c r="X68" s="145"/>
      <c r="Y68" s="144">
        <f>'St 1.3.1'!Y68+'St 1.3.2'!Y68+'St 1.3.3'!Y68+'St 1.3.4'!Y68+'St 1.3.5'!Y68+'St 1.3.6'!Y68+'St 1.3.7'!Y68</f>
        <v>0</v>
      </c>
      <c r="Z68" s="144">
        <f>'St 1.3.1'!Z68+'St 1.3.2'!Z68+'St 1.3.3'!Z68+'St 1.3.4'!Z68+'St 1.3.5'!Z68+'St 1.3.6'!Z68+'St 1.3.7'!Z68</f>
        <v>0</v>
      </c>
      <c r="AA68" s="144">
        <f>'St 1.3.1'!AA68+'St 1.3.2'!AA68+'St 1.3.3'!AA68+'St 1.3.4'!AA68+'St 1.3.5'!AA68+'St 1.3.6'!AA68+'St 1.3.7'!AA68</f>
        <v>0</v>
      </c>
      <c r="AB68" s="144">
        <f>'St 1.3.1'!AB68+'St 1.3.2'!AB68+'St 1.3.3'!AB68+'St 1.3.4'!AB68+'St 1.3.5'!AB68+'St 1.3.6'!AB68+'St 1.3.7'!AB68</f>
        <v>0</v>
      </c>
      <c r="AC68" s="144">
        <f>'St 1.3.1'!AC68+'St 1.3.2'!AC68+'St 1.3.3'!AC68+'St 1.3.4'!AC68+'St 1.3.5'!AC68+'St 1.3.6'!AC68+'St 1.3.7'!AC68</f>
        <v>0</v>
      </c>
      <c r="AD68" s="144">
        <f>'St 1.3.1'!AD68+'St 1.3.2'!AD68+'St 1.3.3'!AD68+'St 1.3.4'!AD68+'St 1.3.5'!AD68+'St 1.3.6'!AD68+'St 1.3.7'!AD68</f>
        <v>0</v>
      </c>
      <c r="AE68" s="144">
        <f>'St 1.3.1'!AE68+'St 1.3.2'!AE68+'St 1.3.3'!AE68+'St 1.3.4'!AE68+'St 1.3.5'!AE68+'St 1.3.6'!AE68+'St 1.3.7'!AE68</f>
        <v>0</v>
      </c>
      <c r="AF68" s="144">
        <f>'St 1.3.1'!AF68+'St 1.3.2'!AF68+'St 1.3.3'!AF68+'St 1.3.4'!AF68+'St 1.3.5'!AF68+'St 1.3.6'!AF68+'St 1.3.7'!AF68</f>
        <v>0</v>
      </c>
      <c r="AG68" s="144">
        <f>'St 1.3.1'!AG68+'St 1.3.2'!AG68+'St 1.3.3'!AG68+'St 1.3.4'!AG68+'St 1.3.5'!AG68+'St 1.3.6'!AG68+'St 1.3.7'!AG68</f>
        <v>0</v>
      </c>
    </row>
    <row r="69" spans="1:33">
      <c r="B69" s="7" t="s">
        <v>45</v>
      </c>
      <c r="C69" s="229"/>
      <c r="D69" s="144">
        <f>'St 1.3.1'!D69+'St 1.3.2'!D69+'St 1.3.3'!D69+'St 1.3.4'!D69+'St 1.3.5'!D69+'St 1.3.6'!D69+'St 1.3.7'!D69</f>
        <v>30584.885280201441</v>
      </c>
      <c r="E69" s="144">
        <f>'St 1.3.1'!E69+'St 1.3.2'!E69+'St 1.3.3'!E69+'St 1.3.4'!E69+'St 1.3.5'!E69+'St 1.3.6'!E69+'St 1.3.7'!E69</f>
        <v>33636.097014994237</v>
      </c>
      <c r="F69" s="144">
        <f>'St 1.3.1'!F69+'St 1.3.2'!F69+'St 1.3.3'!F69+'St 1.3.4'!F69+'St 1.3.5'!F69+'St 1.3.6'!F69+'St 1.3.7'!F69</f>
        <v>34752.90251885356</v>
      </c>
      <c r="G69" s="144">
        <f>'St 1.3.1'!G69+'St 1.3.2'!G69+'St 1.3.3'!G69+'St 1.3.4'!G69+'St 1.3.5'!G69+'St 1.3.6'!G69+'St 1.3.7'!G69</f>
        <v>36183.103630081619</v>
      </c>
      <c r="H69" s="144">
        <f>'St 1.3.1'!H69+'St 1.3.2'!H69+'St 1.3.3'!H69+'St 1.3.4'!H69+'St 1.3.5'!H69+'St 1.3.6'!H69+'St 1.3.7'!H69</f>
        <v>41534.310322473611</v>
      </c>
      <c r="I69" s="144">
        <f>'St 1.3.1'!I69+'St 1.3.2'!I69+'St 1.3.3'!I69+'St 1.3.4'!I69+'St 1.3.5'!I69+'St 1.3.6'!I69+'St 1.3.7'!I69</f>
        <v>46934.402839058785</v>
      </c>
      <c r="J69" s="144">
        <f>'St 1.3.1'!J69+'St 1.3.2'!J69+'St 1.3.3'!J69+'St 1.3.4'!J69+'St 1.3.5'!J69+'St 1.3.6'!J69+'St 1.3.7'!J69</f>
        <v>55409.472823537966</v>
      </c>
      <c r="K69" s="144">
        <f>'St 1.3.1'!K69+'St 1.3.2'!K69+'St 1.3.3'!K69+'St 1.3.4'!K69+'St 1.3.5'!K69+'St 1.3.6'!K69+'St 1.3.7'!K69</f>
        <v>67124.108849241791</v>
      </c>
      <c r="L69" s="144">
        <f>'St 1.3.1'!L69+'St 1.3.2'!L69+'St 1.3.3'!L69+'St 1.3.4'!L69+'St 1.3.5'!L69+'St 1.3.6'!L69+'St 1.3.7'!L69</f>
        <v>80946.266397117302</v>
      </c>
      <c r="M69" s="144">
        <f>'St 1.3.1'!M69+'St 1.3.2'!M69+'St 1.3.3'!M69+'St 1.3.4'!M69+'St 1.3.5'!M69+'St 1.3.6'!M69+'St 1.3.7'!M69</f>
        <v>93679.727583336731</v>
      </c>
      <c r="N69" s="143"/>
      <c r="O69" s="144">
        <f>'St 1.3.1'!O69+'St 1.3.2'!O69+'St 1.3.3'!O69+'St 1.3.4'!O69+'St 1.3.5'!O69+'St 1.3.6'!O69+'St 1.3.7'!O69</f>
        <v>1298.837040032613</v>
      </c>
      <c r="P69" s="144">
        <f>'St 1.3.1'!P69+'St 1.3.2'!P69+'St 1.3.3'!P69+'St 1.3.4'!P69+'St 1.3.5'!P69+'St 1.3.6'!P69+'St 1.3.7'!P69</f>
        <v>-278.29458475406858</v>
      </c>
      <c r="Q69" s="144">
        <f>'St 1.3.1'!Q69+'St 1.3.2'!Q69+'St 1.3.3'!Q69+'St 1.3.4'!Q69+'St 1.3.5'!Q69+'St 1.3.6'!Q69+'St 1.3.7'!Q69</f>
        <v>-167.69540194013325</v>
      </c>
      <c r="R69" s="144">
        <f>'St 1.3.1'!R69+'St 1.3.2'!R69+'St 1.3.3'!R69+'St 1.3.4'!R69+'St 1.3.5'!R69+'St 1.3.6'!R69+'St 1.3.7'!R69</f>
        <v>3747.7527177748893</v>
      </c>
      <c r="S69" s="144">
        <f>'St 1.3.1'!S69+'St 1.3.2'!S69+'St 1.3.3'!S69+'St 1.3.4'!S69+'St 1.3.5'!S69+'St 1.3.6'!S69+'St 1.3.7'!S69</f>
        <v>3483.0515494351748</v>
      </c>
      <c r="T69" s="144">
        <f>'St 1.3.1'!T69+'St 1.3.2'!T69+'St 1.3.3'!T69+'St 1.3.4'!T69+'St 1.3.5'!T69+'St 1.3.6'!T69+'St 1.3.7'!T69</f>
        <v>4068.2663725791831</v>
      </c>
      <c r="U69" s="144">
        <f>'St 1.3.1'!U69+'St 1.3.2'!U69+'St 1.3.3'!U69+'St 1.3.4'!U69+'St 1.3.5'!U69+'St 1.3.6'!U69+'St 1.3.7'!U69</f>
        <v>3264.6360257038236</v>
      </c>
      <c r="V69" s="144">
        <f>'St 1.3.1'!V69+'St 1.3.2'!V69+'St 1.3.3'!V69+'St 1.3.4'!V69+'St 1.3.5'!V69+'St 1.3.6'!V69+'St 1.3.7'!V69</f>
        <v>10822.157852525514</v>
      </c>
      <c r="W69" s="144">
        <f>'St 1.3.1'!W69+'St 1.3.2'!W69+'St 1.3.3'!W69+'St 1.3.4'!W69+'St 1.3.5'!W69+'St 1.3.6'!W69+'St 1.3.7'!W69</f>
        <v>10433.452798119428</v>
      </c>
      <c r="X69" s="145"/>
      <c r="Y69" s="144">
        <f>'St 1.3.1'!Y69+'St 1.3.2'!Y69+'St 1.3.3'!Y69+'St 1.3.4'!Y69+'St 1.3.5'!Y69+'St 1.3.6'!Y69+'St 1.3.7'!Y69</f>
        <v>0</v>
      </c>
      <c r="Z69" s="144">
        <f>'St 1.3.1'!Z69+'St 1.3.2'!Z69+'St 1.3.3'!Z69+'St 1.3.4'!Z69+'St 1.3.5'!Z69+'St 1.3.6'!Z69+'St 1.3.7'!Z69</f>
        <v>0</v>
      </c>
      <c r="AA69" s="144">
        <f>'St 1.3.1'!AA69+'St 1.3.2'!AA69+'St 1.3.3'!AA69+'St 1.3.4'!AA69+'St 1.3.5'!AA69+'St 1.3.6'!AA69+'St 1.3.7'!AA69</f>
        <v>0</v>
      </c>
      <c r="AB69" s="144">
        <f>'St 1.3.1'!AB69+'St 1.3.2'!AB69+'St 1.3.3'!AB69+'St 1.3.4'!AB69+'St 1.3.5'!AB69+'St 1.3.6'!AB69+'St 1.3.7'!AB69</f>
        <v>0</v>
      </c>
      <c r="AC69" s="144">
        <f>'St 1.3.1'!AC69+'St 1.3.2'!AC69+'St 1.3.3'!AC69+'St 1.3.4'!AC69+'St 1.3.5'!AC69+'St 1.3.6'!AC69+'St 1.3.7'!AC69</f>
        <v>0</v>
      </c>
      <c r="AD69" s="144">
        <f>'St 1.3.1'!AD69+'St 1.3.2'!AD69+'St 1.3.3'!AD69+'St 1.3.4'!AD69+'St 1.3.5'!AD69+'St 1.3.6'!AD69+'St 1.3.7'!AD69</f>
        <v>0</v>
      </c>
      <c r="AE69" s="144">
        <f>'St 1.3.1'!AE69+'St 1.3.2'!AE69+'St 1.3.3'!AE69+'St 1.3.4'!AE69+'St 1.3.5'!AE69+'St 1.3.6'!AE69+'St 1.3.7'!AE69</f>
        <v>0</v>
      </c>
      <c r="AF69" s="144">
        <f>'St 1.3.1'!AF69+'St 1.3.2'!AF69+'St 1.3.3'!AF69+'St 1.3.4'!AF69+'St 1.3.5'!AF69+'St 1.3.6'!AF69+'St 1.3.7'!AF69</f>
        <v>0</v>
      </c>
      <c r="AG69" s="144">
        <f>'St 1.3.1'!AG69+'St 1.3.2'!AG69+'St 1.3.3'!AG69+'St 1.3.4'!AG69+'St 1.3.5'!AG69+'St 1.3.6'!AG69+'St 1.3.7'!AG69</f>
        <v>0</v>
      </c>
    </row>
    <row r="70" spans="1:33">
      <c r="B70" s="7" t="s">
        <v>46</v>
      </c>
      <c r="C70" s="229"/>
      <c r="D70" s="144">
        <f>'St 1.3.1'!D70+'St 1.3.2'!D70+'St 1.3.3'!D70+'St 1.3.4'!D70+'St 1.3.5'!D70+'St 1.3.6'!D70+'St 1.3.7'!D70</f>
        <v>21394.174947641593</v>
      </c>
      <c r="E70" s="144">
        <f>'St 1.3.1'!E70+'St 1.3.2'!E70+'St 1.3.3'!E70+'St 1.3.4'!E70+'St 1.3.5'!E70+'St 1.3.6'!E70+'St 1.3.7'!E70</f>
        <v>21540.343202581942</v>
      </c>
      <c r="F70" s="144">
        <f>'St 1.3.1'!F70+'St 1.3.2'!F70+'St 1.3.3'!F70+'St 1.3.4'!F70+'St 1.3.5'!F70+'St 1.3.6'!F70+'St 1.3.7'!F70</f>
        <v>21687.565639859731</v>
      </c>
      <c r="G70" s="144">
        <f>'St 1.3.1'!G70+'St 1.3.2'!G70+'St 1.3.3'!G70+'St 1.3.4'!G70+'St 1.3.5'!G70+'St 1.3.6'!G70+'St 1.3.7'!G70</f>
        <v>21835.850000000002</v>
      </c>
      <c r="H70" s="144">
        <f>'St 1.3.1'!H70+'St 1.3.2'!H70+'St 1.3.3'!H70+'St 1.3.4'!H70+'St 1.3.5'!H70+'St 1.3.6'!H70+'St 1.3.7'!H70</f>
        <v>21892.300000000003</v>
      </c>
      <c r="I70" s="144">
        <f>'St 1.3.1'!I70+'St 1.3.2'!I70+'St 1.3.3'!I70+'St 1.3.4'!I70+'St 1.3.5'!I70+'St 1.3.6'!I70+'St 1.3.7'!I70</f>
        <v>22135.230000000003</v>
      </c>
      <c r="J70" s="144">
        <f>'St 1.3.1'!J70+'St 1.3.2'!J70+'St 1.3.3'!J70+'St 1.3.4'!J70+'St 1.3.5'!J70+'St 1.3.6'!J70+'St 1.3.7'!J70</f>
        <v>15289.975471420283</v>
      </c>
      <c r="K70" s="144">
        <f>'St 1.3.1'!K70+'St 1.3.2'!K70+'St 1.3.3'!K70+'St 1.3.4'!K70+'St 1.3.5'!K70+'St 1.3.6'!K70+'St 1.3.7'!K70</f>
        <v>13688.113681222119</v>
      </c>
      <c r="L70" s="144">
        <f>'St 1.3.1'!L70+'St 1.3.2'!L70+'St 1.3.3'!L70+'St 1.3.4'!L70+'St 1.3.5'!L70+'St 1.3.6'!L70+'St 1.3.7'!L70</f>
        <v>16973.350400327829</v>
      </c>
      <c r="M70" s="144">
        <f>'St 1.3.1'!M70+'St 1.3.2'!M70+'St 1.3.3'!M70+'St 1.3.4'!M70+'St 1.3.5'!M70+'St 1.3.6'!M70+'St 1.3.7'!M70</f>
        <v>20307.686759482782</v>
      </c>
      <c r="N70" s="143"/>
      <c r="O70" s="144">
        <f>'St 1.3.1'!O70+'St 1.3.2'!O70+'St 1.3.3'!O70+'St 1.3.4'!O70+'St 1.3.5'!O70+'St 1.3.6'!O70+'St 1.3.7'!O70</f>
        <v>146.16825494034842</v>
      </c>
      <c r="P70" s="144">
        <f>'St 1.3.1'!P70+'St 1.3.2'!P70+'St 1.3.3'!P70+'St 1.3.4'!P70+'St 1.3.5'!P70+'St 1.3.6'!P70+'St 1.3.7'!P70</f>
        <v>147.22243727778803</v>
      </c>
      <c r="Q70" s="144">
        <f>'St 1.3.1'!Q70+'St 1.3.2'!Q70+'St 1.3.3'!Q70+'St 1.3.4'!Q70+'St 1.3.5'!Q70+'St 1.3.6'!Q70+'St 1.3.7'!Q70</f>
        <v>148.28436014027238</v>
      </c>
      <c r="R70" s="144">
        <f>'St 1.3.1'!R70+'St 1.3.2'!R70+'St 1.3.3'!R70+'St 1.3.4'!R70+'St 1.3.5'!R70+'St 1.3.6'!R70+'St 1.3.7'!R70</f>
        <v>57.143616097749231</v>
      </c>
      <c r="S70" s="144">
        <f>'St 1.3.1'!S70+'St 1.3.2'!S70+'St 1.3.3'!S70+'St 1.3.4'!S70+'St 1.3.5'!S70+'St 1.3.6'!S70+'St 1.3.7'!S70</f>
        <v>242.2363839022515</v>
      </c>
      <c r="T70" s="144">
        <f>'St 1.3.1'!T70+'St 1.3.2'!T70+'St 1.3.3'!T70+'St 1.3.4'!T70+'St 1.3.5'!T70+'St 1.3.6'!T70+'St 1.3.7'!T70</f>
        <v>-6843.8832281518598</v>
      </c>
      <c r="U70" s="144">
        <f>'St 1.3.1'!U70+'St 1.3.2'!U70+'St 1.3.3'!U70+'St 1.3.4'!U70+'St 1.3.5'!U70+'St 1.3.6'!U70+'St 1.3.7'!U70</f>
        <v>-1601.5735571768012</v>
      </c>
      <c r="V70" s="144">
        <f>'St 1.3.1'!V70+'St 1.3.2'!V70+'St 1.3.3'!V70+'St 1.3.4'!V70+'St 1.3.5'!V70+'St 1.3.6'!V70+'St 1.3.7'!V70</f>
        <v>3288.300943701418</v>
      </c>
      <c r="W70" s="144">
        <f>'St 1.3.1'!W70+'St 1.3.2'!W70+'St 1.3.3'!W70+'St 1.3.4'!W70+'St 1.3.5'!W70+'St 1.3.6'!W70+'St 1.3.7'!W70</f>
        <v>3334.4437580708363</v>
      </c>
      <c r="X70" s="145"/>
      <c r="Y70" s="144">
        <f>'St 1.3.1'!Y70+'St 1.3.2'!Y70+'St 1.3.3'!Y70+'St 1.3.4'!Y70+'St 1.3.5'!Y70+'St 1.3.6'!Y70+'St 1.3.7'!Y70</f>
        <v>0</v>
      </c>
      <c r="Z70" s="144">
        <f>'St 1.3.1'!Z70+'St 1.3.2'!Z70+'St 1.3.3'!Z70+'St 1.3.4'!Z70+'St 1.3.5'!Z70+'St 1.3.6'!Z70+'St 1.3.7'!Z70</f>
        <v>0</v>
      </c>
      <c r="AA70" s="144">
        <f>'St 1.3.1'!AA70+'St 1.3.2'!AA70+'St 1.3.3'!AA70+'St 1.3.4'!AA70+'St 1.3.5'!AA70+'St 1.3.6'!AA70+'St 1.3.7'!AA70</f>
        <v>0</v>
      </c>
      <c r="AB70" s="144">
        <f>'St 1.3.1'!AB70+'St 1.3.2'!AB70+'St 1.3.3'!AB70+'St 1.3.4'!AB70+'St 1.3.5'!AB70+'St 1.3.6'!AB70+'St 1.3.7'!AB70</f>
        <v>0</v>
      </c>
      <c r="AC70" s="144">
        <f>'St 1.3.1'!AC70+'St 1.3.2'!AC70+'St 1.3.3'!AC70+'St 1.3.4'!AC70+'St 1.3.5'!AC70+'St 1.3.6'!AC70+'St 1.3.7'!AC70</f>
        <v>0</v>
      </c>
      <c r="AD70" s="144">
        <f>'St 1.3.1'!AD70+'St 1.3.2'!AD70+'St 1.3.3'!AD70+'St 1.3.4'!AD70+'St 1.3.5'!AD70+'St 1.3.6'!AD70+'St 1.3.7'!AD70</f>
        <v>0</v>
      </c>
      <c r="AE70" s="144">
        <f>'St 1.3.1'!AE70+'St 1.3.2'!AE70+'St 1.3.3'!AE70+'St 1.3.4'!AE70+'St 1.3.5'!AE70+'St 1.3.6'!AE70+'St 1.3.7'!AE70</f>
        <v>0</v>
      </c>
      <c r="AF70" s="144">
        <f>'St 1.3.1'!AF70+'St 1.3.2'!AF70+'St 1.3.3'!AF70+'St 1.3.4'!AF70+'St 1.3.5'!AF70+'St 1.3.6'!AF70+'St 1.3.7'!AF70</f>
        <v>0</v>
      </c>
      <c r="AG70" s="144">
        <f>'St 1.3.1'!AG70+'St 1.3.2'!AG70+'St 1.3.3'!AG70+'St 1.3.4'!AG70+'St 1.3.5'!AG70+'St 1.3.6'!AG70+'St 1.3.7'!AG70</f>
        <v>0</v>
      </c>
    </row>
    <row r="71" spans="1:33">
      <c r="B71" s="6" t="s">
        <v>317</v>
      </c>
      <c r="C71" s="229"/>
      <c r="D71" s="144">
        <f>'St 1.3.1'!D71+'St 1.3.2'!D71+'St 1.3.3'!D71+'St 1.3.4'!D71+'St 1.3.5'!D71+'St 1.3.6'!D71+'St 1.3.7'!D71</f>
        <v>0.63304986142931863</v>
      </c>
      <c r="E71" s="144">
        <f>'St 1.3.1'!E71+'St 1.3.2'!E71+'St 1.3.3'!E71+'St 1.3.4'!E71+'St 1.3.5'!E71+'St 1.3.6'!E71+'St 1.3.7'!E71</f>
        <v>2.2553539546894443</v>
      </c>
      <c r="F71" s="144">
        <f>'St 1.3.1'!F71+'St 1.3.2'!F71+'St 1.3.3'!F71+'St 1.3.4'!F71+'St 1.3.5'!F71+'St 1.3.6'!F71+'St 1.3.7'!F71</f>
        <v>2.4397943128710695</v>
      </c>
      <c r="G71" s="144">
        <f>'St 1.3.1'!G71+'St 1.3.2'!G71+'St 1.3.3'!G71+'St 1.3.4'!G71+'St 1.3.5'!G71+'St 1.3.6'!G71+'St 1.3.7'!G71</f>
        <v>4.521751521375732</v>
      </c>
      <c r="H71" s="144">
        <f>'St 1.3.1'!H71+'St 1.3.2'!H71+'St 1.3.3'!H71+'St 1.3.4'!H71+'St 1.3.5'!H71+'St 1.3.6'!H71+'St 1.3.7'!H71</f>
        <v>5.0133211430318285</v>
      </c>
      <c r="I71" s="144">
        <f>'St 1.3.1'!I71+'St 1.3.2'!I71+'St 1.3.3'!I71+'St 1.3.4'!I71+'St 1.3.5'!I71+'St 1.3.6'!I71+'St 1.3.7'!I71</f>
        <v>7.1367522359935744</v>
      </c>
      <c r="J71" s="144">
        <f>'St 1.3.1'!J71+'St 1.3.2'!J71+'St 1.3.3'!J71+'St 1.3.4'!J71+'St 1.3.5'!J71+'St 1.3.6'!J71+'St 1.3.7'!J71</f>
        <v>6.1283053064511248E-2</v>
      </c>
      <c r="K71" s="144">
        <f>'St 1.3.1'!K71+'St 1.3.2'!K71+'St 1.3.3'!K71+'St 1.3.4'!K71+'St 1.3.5'!K71+'St 1.3.6'!K71+'St 1.3.7'!K71</f>
        <v>6.7468022798508859E-2</v>
      </c>
      <c r="L71" s="144">
        <f>'St 1.3.1'!L71+'St 1.3.2'!L71+'St 1.3.3'!L71+'St 1.3.4'!L71+'St 1.3.5'!L71+'St 1.3.6'!L71+'St 1.3.7'!L71</f>
        <v>9.4495207364985317E-2</v>
      </c>
      <c r="M71" s="144">
        <f>'St 1.3.1'!M71+'St 1.3.2'!M71+'St 1.3.3'!M71+'St 1.3.4'!M71+'St 1.3.5'!M71+'St 1.3.6'!M71+'St 1.3.7'!M71</f>
        <v>0.12959175709095935</v>
      </c>
      <c r="N71" s="143"/>
      <c r="O71" s="144">
        <f>'St 1.3.1'!O71+'St 1.3.2'!O71+'St 1.3.3'!O71+'St 1.3.4'!O71+'St 1.3.5'!O71+'St 1.3.6'!O71+'St 1.3.7'!O71</f>
        <v>1.6223040932601258</v>
      </c>
      <c r="P71" s="144">
        <f>'St 1.3.1'!P71+'St 1.3.2'!P71+'St 1.3.3'!P71+'St 1.3.4'!P71+'St 1.3.5'!P71+'St 1.3.6'!P71+'St 1.3.7'!P71</f>
        <v>0.18444035818162494</v>
      </c>
      <c r="Q71" s="144">
        <f>'St 1.3.1'!Q71+'St 1.3.2'!Q71+'St 1.3.3'!Q71+'St 1.3.4'!Q71+'St 1.3.5'!Q71+'St 1.3.6'!Q71+'St 1.3.7'!Q71</f>
        <v>2.0819572085046629</v>
      </c>
      <c r="R71" s="144">
        <f>'St 1.3.1'!R71+'St 1.3.2'!R71+'St 1.3.3'!R71+'St 1.3.4'!R71+'St 1.3.5'!R71+'St 1.3.6'!R71+'St 1.3.7'!R71</f>
        <v>6.9658143117681686</v>
      </c>
      <c r="S71" s="144">
        <f>'St 1.3.1'!S71+'St 1.3.2'!S71+'St 1.3.3'!S71+'St 1.3.4'!S71+'St 1.3.5'!S71+'St 1.3.6'!S71+'St 1.3.7'!S71</f>
        <v>-4.3508135971503261</v>
      </c>
      <c r="T71" s="144">
        <f>'St 1.3.1'!T71+'St 1.3.2'!T71+'St 1.3.3'!T71+'St 1.3.4'!T71+'St 1.3.5'!T71+'St 1.3.6'!T71+'St 1.3.7'!T71</f>
        <v>5.7859079943358402</v>
      </c>
      <c r="U71" s="144">
        <f>'St 1.3.1'!U71+'St 1.3.2'!U71+'St 1.3.3'!U71+'St 1.3.4'!U71+'St 1.3.5'!U71+'St 1.3.6'!U71+'St 1.3.7'!U71</f>
        <v>2.5733232687615248</v>
      </c>
      <c r="V71" s="144">
        <f>'St 1.3.1'!V71+'St 1.3.2'!V71+'St 1.3.3'!V71+'St 1.3.4'!V71+'St 1.3.5'!V71+'St 1.3.6'!V71+'St 1.3.7'!V71</f>
        <v>18.089956246833648</v>
      </c>
      <c r="W71" s="144">
        <f>'St 1.3.1'!W71+'St 1.3.2'!W71+'St 1.3.3'!W71+'St 1.3.4'!W71+'St 1.3.5'!W71+'St 1.3.6'!W71+'St 1.3.7'!W71</f>
        <v>0.7965548633434375</v>
      </c>
      <c r="X71" s="145"/>
      <c r="Y71" s="144">
        <f>'St 1.3.1'!Y71+'St 1.3.2'!Y71+'St 1.3.3'!Y71+'St 1.3.4'!Y71+'St 1.3.5'!Y71+'St 1.3.6'!Y71+'St 1.3.7'!Y71</f>
        <v>0</v>
      </c>
      <c r="Z71" s="144">
        <f>'St 1.3.1'!Z71+'St 1.3.2'!Z71+'St 1.3.3'!Z71+'St 1.3.4'!Z71+'St 1.3.5'!Z71+'St 1.3.6'!Z71+'St 1.3.7'!Z71</f>
        <v>0</v>
      </c>
      <c r="AA71" s="144">
        <f>'St 1.3.1'!AA71+'St 1.3.2'!AA71+'St 1.3.3'!AA71+'St 1.3.4'!AA71+'St 1.3.5'!AA71+'St 1.3.6'!AA71+'St 1.3.7'!AA71</f>
        <v>0</v>
      </c>
      <c r="AB71" s="144">
        <f>'St 1.3.1'!AB71+'St 1.3.2'!AB71+'St 1.3.3'!AB71+'St 1.3.4'!AB71+'St 1.3.5'!AB71+'St 1.3.6'!AB71+'St 1.3.7'!AB71</f>
        <v>0</v>
      </c>
      <c r="AC71" s="144">
        <f>'St 1.3.1'!AC71+'St 1.3.2'!AC71+'St 1.3.3'!AC71+'St 1.3.4'!AC71+'St 1.3.5'!AC71+'St 1.3.6'!AC71+'St 1.3.7'!AC71</f>
        <v>0</v>
      </c>
      <c r="AD71" s="144">
        <f>'St 1.3.1'!AD71+'St 1.3.2'!AD71+'St 1.3.3'!AD71+'St 1.3.4'!AD71+'St 1.3.5'!AD71+'St 1.3.6'!AD71+'St 1.3.7'!AD71</f>
        <v>0</v>
      </c>
      <c r="AE71" s="144">
        <f>'St 1.3.1'!AE71+'St 1.3.2'!AE71+'St 1.3.3'!AE71+'St 1.3.4'!AE71+'St 1.3.5'!AE71+'St 1.3.6'!AE71+'St 1.3.7'!AE71</f>
        <v>0</v>
      </c>
      <c r="AF71" s="144">
        <f>'St 1.3.1'!AF71+'St 1.3.2'!AF71+'St 1.3.3'!AF71+'St 1.3.4'!AF71+'St 1.3.5'!AF71+'St 1.3.6'!AF71+'St 1.3.7'!AF71</f>
        <v>0</v>
      </c>
      <c r="AG71" s="144">
        <f>'St 1.3.1'!AG71+'St 1.3.2'!AG71+'St 1.3.3'!AG71+'St 1.3.4'!AG71+'St 1.3.5'!AG71+'St 1.3.6'!AG71+'St 1.3.7'!AG71</f>
        <v>0</v>
      </c>
    </row>
    <row r="72" spans="1:33">
      <c r="B72" s="6" t="s">
        <v>108</v>
      </c>
      <c r="C72" s="229"/>
      <c r="D72" s="144">
        <f>'St 1.3.1'!D72+'St 1.3.2'!D72+'St 1.3.3'!D72+'St 1.3.4'!D72+'St 1.3.5'!D72+'St 1.3.6'!D72+'St 1.3.7'!D72</f>
        <v>16628.071027938433</v>
      </c>
      <c r="E72" s="144">
        <f>'St 1.3.1'!E72+'St 1.3.2'!E72+'St 1.3.3'!E72+'St 1.3.4'!E72+'St 1.3.5'!E72+'St 1.3.6'!E72+'St 1.3.7'!E72</f>
        <v>18213.260006478304</v>
      </c>
      <c r="F72" s="144">
        <f>'St 1.3.1'!F72+'St 1.3.2'!F72+'St 1.3.3'!F72+'St 1.3.4'!F72+'St 1.3.5'!F72+'St 1.3.6'!F72+'St 1.3.7'!F72</f>
        <v>18115.519495691904</v>
      </c>
      <c r="G72" s="144">
        <f>'St 1.3.1'!G72+'St 1.3.2'!G72+'St 1.3.3'!G72+'St 1.3.4'!G72+'St 1.3.5'!G72+'St 1.3.6'!G72+'St 1.3.7'!G72</f>
        <v>18639.201582458994</v>
      </c>
      <c r="H72" s="144">
        <f>'St 1.3.1'!H72+'St 1.3.2'!H72+'St 1.3.3'!H72+'St 1.3.4'!H72+'St 1.3.5'!H72+'St 1.3.6'!H72+'St 1.3.7'!H72</f>
        <v>21365.38073182755</v>
      </c>
      <c r="I72" s="144">
        <f>'St 1.3.1'!I72+'St 1.3.2'!I72+'St 1.3.3'!I72+'St 1.3.4'!I72+'St 1.3.5'!I72+'St 1.3.6'!I72+'St 1.3.7'!I72</f>
        <v>23570.940890527178</v>
      </c>
      <c r="J72" s="144">
        <f>'St 1.3.1'!J72+'St 1.3.2'!J72+'St 1.3.3'!J72+'St 1.3.4'!J72+'St 1.3.5'!J72+'St 1.3.6'!J72+'St 1.3.7'!J72</f>
        <v>27840.886552741697</v>
      </c>
      <c r="K72" s="144">
        <f>'St 1.3.1'!K72+'St 1.3.2'!K72+'St 1.3.3'!K72+'St 1.3.4'!K72+'St 1.3.5'!K72+'St 1.3.6'!K72+'St 1.3.7'!K72</f>
        <v>30298.637726298766</v>
      </c>
      <c r="L72" s="144">
        <f>'St 1.3.1'!L72+'St 1.3.2'!L72+'St 1.3.3'!L72+'St 1.3.4'!L72+'St 1.3.5'!L72+'St 1.3.6'!L72+'St 1.3.7'!L72</f>
        <v>35830.132835255296</v>
      </c>
      <c r="M72" s="144">
        <f>'St 1.3.1'!M72+'St 1.3.2'!M72+'St 1.3.3'!M72+'St 1.3.4'!M72+'St 1.3.5'!M72+'St 1.3.6'!M72+'St 1.3.7'!M72</f>
        <v>36200.982687776246</v>
      </c>
      <c r="N72" s="143"/>
      <c r="O72" s="144">
        <f>'St 1.3.1'!O72+'St 1.3.2'!O72+'St 1.3.3'!O72+'St 1.3.4'!O72+'St 1.3.5'!O72+'St 1.3.6'!O72+'St 1.3.7'!O72</f>
        <v>1587.2083802185198</v>
      </c>
      <c r="P72" s="144">
        <f>'St 1.3.1'!P72+'St 1.3.2'!P72+'St 1.3.3'!P72+'St 1.3.4'!P72+'St 1.3.5'!P72+'St 1.3.6'!P72+'St 1.3.7'!P72</f>
        <v>-91.578946065792053</v>
      </c>
      <c r="Q72" s="144">
        <f>'St 1.3.1'!Q72+'St 1.3.2'!Q72+'St 1.3.3'!Q72+'St 1.3.4'!Q72+'St 1.3.5'!Q72+'St 1.3.6'!Q72+'St 1.3.7'!Q72</f>
        <v>523.58765177000498</v>
      </c>
      <c r="R72" s="144">
        <f>'St 1.3.1'!R72+'St 1.3.2'!R72+'St 1.3.3'!R72+'St 1.3.4'!R72+'St 1.3.5'!R72+'St 1.3.6'!R72+'St 1.3.7'!R72</f>
        <v>2732.5251611996491</v>
      </c>
      <c r="S72" s="144">
        <f>'St 1.3.1'!S72+'St 1.3.2'!S72+'St 1.3.3'!S72+'St 1.3.4'!S72+'St 1.3.5'!S72+'St 1.3.6'!S72+'St 1.3.7'!S72</f>
        <v>2201.8853125905443</v>
      </c>
      <c r="T72" s="144">
        <f>'St 1.3.1'!T72+'St 1.3.2'!T72+'St 1.3.3'!T72+'St 1.3.4'!T72+'St 1.3.5'!T72+'St 1.3.6'!T72+'St 1.3.7'!T72</f>
        <v>4291.4604510854788</v>
      </c>
      <c r="U72" s="144">
        <f>'St 1.3.1'!U72+'St 1.3.2'!U72+'St 1.3.3'!U72+'St 1.3.4'!U72+'St 1.3.5'!U72+'St 1.3.6'!U72+'St 1.3.7'!U72</f>
        <v>2467.2727093323256</v>
      </c>
      <c r="V72" s="144">
        <f>'St 1.3.1'!V72+'St 1.3.2'!V72+'St 1.3.3'!V72+'St 1.3.4'!V72+'St 1.3.5'!V72+'St 1.3.6'!V72+'St 1.3.7'!V72</f>
        <v>5488.772567025052</v>
      </c>
      <c r="W72" s="144">
        <f>'St 1.3.1'!W72+'St 1.3.2'!W72+'St 1.3.3'!W72+'St 1.3.4'!W72+'St 1.3.5'!W72+'St 1.3.6'!W72+'St 1.3.7'!W72</f>
        <v>371.19352905177789</v>
      </c>
      <c r="X72" s="145"/>
      <c r="Y72" s="144">
        <f>'St 1.3.1'!Y72+'St 1.3.2'!Y72+'St 1.3.3'!Y72+'St 1.3.4'!Y72+'St 1.3.5'!Y72+'St 1.3.6'!Y72+'St 1.3.7'!Y72</f>
        <v>0</v>
      </c>
      <c r="Z72" s="144">
        <f>'St 1.3.1'!Z72+'St 1.3.2'!Z72+'St 1.3.3'!Z72+'St 1.3.4'!Z72+'St 1.3.5'!Z72+'St 1.3.6'!Z72+'St 1.3.7'!Z72</f>
        <v>0</v>
      </c>
      <c r="AA72" s="144">
        <f>'St 1.3.1'!AA72+'St 1.3.2'!AA72+'St 1.3.3'!AA72+'St 1.3.4'!AA72+'St 1.3.5'!AA72+'St 1.3.6'!AA72+'St 1.3.7'!AA72</f>
        <v>0</v>
      </c>
      <c r="AB72" s="144">
        <f>'St 1.3.1'!AB72+'St 1.3.2'!AB72+'St 1.3.3'!AB72+'St 1.3.4'!AB72+'St 1.3.5'!AB72+'St 1.3.6'!AB72+'St 1.3.7'!AB72</f>
        <v>0</v>
      </c>
      <c r="AC72" s="144">
        <f>'St 1.3.1'!AC72+'St 1.3.2'!AC72+'St 1.3.3'!AC72+'St 1.3.4'!AC72+'St 1.3.5'!AC72+'St 1.3.6'!AC72+'St 1.3.7'!AC72</f>
        <v>0</v>
      </c>
      <c r="AD72" s="144">
        <f>'St 1.3.1'!AD72+'St 1.3.2'!AD72+'St 1.3.3'!AD72+'St 1.3.4'!AD72+'St 1.3.5'!AD72+'St 1.3.6'!AD72+'St 1.3.7'!AD72</f>
        <v>0</v>
      </c>
      <c r="AE72" s="144">
        <f>'St 1.3.1'!AE72+'St 1.3.2'!AE72+'St 1.3.3'!AE72+'St 1.3.4'!AE72+'St 1.3.5'!AE72+'St 1.3.6'!AE72+'St 1.3.7'!AE72</f>
        <v>0</v>
      </c>
      <c r="AF72" s="144">
        <f>'St 1.3.1'!AF72+'St 1.3.2'!AF72+'St 1.3.3'!AF72+'St 1.3.4'!AF72+'St 1.3.5'!AF72+'St 1.3.6'!AF72+'St 1.3.7'!AF72</f>
        <v>0</v>
      </c>
      <c r="AG72" s="144">
        <f>'St 1.3.1'!AG72+'St 1.3.2'!AG72+'St 1.3.3'!AG72+'St 1.3.4'!AG72+'St 1.3.5'!AG72+'St 1.3.6'!AG72+'St 1.3.7'!AG72</f>
        <v>0</v>
      </c>
    </row>
    <row r="73" spans="1:33">
      <c r="B73" s="6" t="s">
        <v>48</v>
      </c>
      <c r="C73" s="229"/>
      <c r="D73" s="144">
        <f>'St 1.3.1'!D73+'St 1.3.2'!D73+'St 1.3.3'!D73+'St 1.3.4'!D73+'St 1.3.5'!D73+'St 1.3.6'!D73+'St 1.3.7'!D73</f>
        <v>21.9</v>
      </c>
      <c r="E73" s="144">
        <f>'St 1.3.1'!E73+'St 1.3.2'!E73+'St 1.3.3'!E73+'St 1.3.4'!E73+'St 1.3.5'!E73+'St 1.3.6'!E73+'St 1.3.7'!E73</f>
        <v>0</v>
      </c>
      <c r="F73" s="144">
        <f>'St 1.3.1'!F73+'St 1.3.2'!F73+'St 1.3.3'!F73+'St 1.3.4'!F73+'St 1.3.5'!F73+'St 1.3.6'!F73+'St 1.3.7'!F73</f>
        <v>0</v>
      </c>
      <c r="G73" s="144">
        <f>'St 1.3.1'!G73+'St 1.3.2'!G73+'St 1.3.3'!G73+'St 1.3.4'!G73+'St 1.3.5'!G73+'St 1.3.6'!G73+'St 1.3.7'!G73</f>
        <v>0</v>
      </c>
      <c r="H73" s="144">
        <f>'St 1.3.1'!H73+'St 1.3.2'!H73+'St 1.3.3'!H73+'St 1.3.4'!H73+'St 1.3.5'!H73+'St 1.3.6'!H73+'St 1.3.7'!H73</f>
        <v>0</v>
      </c>
      <c r="I73" s="144">
        <f>'St 1.3.1'!I73+'St 1.3.2'!I73+'St 1.3.3'!I73+'St 1.3.4'!I73+'St 1.3.5'!I73+'St 1.3.6'!I73+'St 1.3.7'!I73</f>
        <v>0</v>
      </c>
      <c r="J73" s="144">
        <f>'St 1.3.1'!J73+'St 1.3.2'!J73+'St 1.3.3'!J73+'St 1.3.4'!J73+'St 1.3.5'!J73+'St 1.3.6'!J73+'St 1.3.7'!J73</f>
        <v>0</v>
      </c>
      <c r="K73" s="144">
        <f>'St 1.3.1'!K73+'St 1.3.2'!K73+'St 1.3.3'!K73+'St 1.3.4'!K73+'St 1.3.5'!K73+'St 1.3.6'!K73+'St 1.3.7'!K73</f>
        <v>0.27805045300946585</v>
      </c>
      <c r="L73" s="144">
        <f>'St 1.3.1'!L73+'St 1.3.2'!L73+'St 1.3.3'!L73+'St 1.3.4'!L73+'St 1.3.5'!L73+'St 1.3.6'!L73+'St 1.3.7'!L73</f>
        <v>4.3945192751752779E-2</v>
      </c>
      <c r="M73" s="144">
        <f>'St 1.3.1'!M73+'St 1.3.2'!M73+'St 1.3.3'!M73+'St 1.3.4'!M73+'St 1.3.5'!M73+'St 1.3.6'!M73+'St 1.3.7'!M73</f>
        <v>5.4464288737181274E-2</v>
      </c>
      <c r="N73" s="143"/>
      <c r="O73" s="144">
        <f>'St 1.3.1'!O73+'St 1.3.2'!O73+'St 1.3.3'!O73+'St 1.3.4'!O73+'St 1.3.5'!O73+'St 1.3.6'!O73+'St 1.3.7'!O73</f>
        <v>-21.9</v>
      </c>
      <c r="P73" s="144">
        <f>'St 1.3.1'!P73+'St 1.3.2'!P73+'St 1.3.3'!P73+'St 1.3.4'!P73+'St 1.3.5'!P73+'St 1.3.6'!P73+'St 1.3.7'!P73</f>
        <v>0</v>
      </c>
      <c r="Q73" s="144">
        <f>'St 1.3.1'!Q73+'St 1.3.2'!Q73+'St 1.3.3'!Q73+'St 1.3.4'!Q73+'St 1.3.5'!Q73+'St 1.3.6'!Q73+'St 1.3.7'!Q73</f>
        <v>0</v>
      </c>
      <c r="R73" s="144">
        <f>'St 1.3.1'!R73+'St 1.3.2'!R73+'St 1.3.3'!R73+'St 1.3.4'!R73+'St 1.3.5'!R73+'St 1.3.6'!R73+'St 1.3.7'!R73</f>
        <v>0</v>
      </c>
      <c r="S73" s="144">
        <f>'St 1.3.1'!S73+'St 1.3.2'!S73+'St 1.3.3'!S73+'St 1.3.4'!S73+'St 1.3.5'!S73+'St 1.3.6'!S73+'St 1.3.7'!S73</f>
        <v>0</v>
      </c>
      <c r="T73" s="144">
        <f>'St 1.3.1'!T73+'St 1.3.2'!T73+'St 1.3.3'!T73+'St 1.3.4'!T73+'St 1.3.5'!T73+'St 1.3.6'!T73+'St 1.3.7'!T73</f>
        <v>0</v>
      </c>
      <c r="U73" s="144">
        <f>'St 1.3.1'!U73+'St 1.3.2'!U73+'St 1.3.3'!U73+'St 1.3.4'!U73+'St 1.3.5'!U73+'St 1.3.6'!U73+'St 1.3.7'!U73</f>
        <v>0.27805045300946585</v>
      </c>
      <c r="V73" s="144">
        <f>'St 1.3.1'!V73+'St 1.3.2'!V73+'St 1.3.3'!V73+'St 1.3.4'!V73+'St 1.3.5'!V73+'St 1.3.6'!V73+'St 1.3.7'!V73</f>
        <v>-0.23410526025771311</v>
      </c>
      <c r="W73" s="144">
        <f>'St 1.3.1'!W73+'St 1.3.2'!W73+'St 1.3.3'!W73+'St 1.3.4'!W73+'St 1.3.5'!W73+'St 1.3.6'!W73+'St 1.3.7'!W73</f>
        <v>1.0519095985428498E-2</v>
      </c>
      <c r="X73" s="145"/>
      <c r="Y73" s="144">
        <f>'St 1.3.1'!Y73+'St 1.3.2'!Y73+'St 1.3.3'!Y73+'St 1.3.4'!Y73+'St 1.3.5'!Y73+'St 1.3.6'!Y73+'St 1.3.7'!Y73</f>
        <v>0</v>
      </c>
      <c r="Z73" s="144">
        <f>'St 1.3.1'!Z73+'St 1.3.2'!Z73+'St 1.3.3'!Z73+'St 1.3.4'!Z73+'St 1.3.5'!Z73+'St 1.3.6'!Z73+'St 1.3.7'!Z73</f>
        <v>0</v>
      </c>
      <c r="AA73" s="144">
        <f>'St 1.3.1'!AA73+'St 1.3.2'!AA73+'St 1.3.3'!AA73+'St 1.3.4'!AA73+'St 1.3.5'!AA73+'St 1.3.6'!AA73+'St 1.3.7'!AA73</f>
        <v>0</v>
      </c>
      <c r="AB73" s="144">
        <f>'St 1.3.1'!AB73+'St 1.3.2'!AB73+'St 1.3.3'!AB73+'St 1.3.4'!AB73+'St 1.3.5'!AB73+'St 1.3.6'!AB73+'St 1.3.7'!AB73</f>
        <v>0</v>
      </c>
      <c r="AC73" s="144">
        <f>'St 1.3.1'!AC73+'St 1.3.2'!AC73+'St 1.3.3'!AC73+'St 1.3.4'!AC73+'St 1.3.5'!AC73+'St 1.3.6'!AC73+'St 1.3.7'!AC73</f>
        <v>0</v>
      </c>
      <c r="AD73" s="144">
        <f>'St 1.3.1'!AD73+'St 1.3.2'!AD73+'St 1.3.3'!AD73+'St 1.3.4'!AD73+'St 1.3.5'!AD73+'St 1.3.6'!AD73+'St 1.3.7'!AD73</f>
        <v>0</v>
      </c>
      <c r="AE73" s="144">
        <f>'St 1.3.1'!AE73+'St 1.3.2'!AE73+'St 1.3.3'!AE73+'St 1.3.4'!AE73+'St 1.3.5'!AE73+'St 1.3.6'!AE73+'St 1.3.7'!AE73</f>
        <v>0</v>
      </c>
      <c r="AF73" s="144">
        <f>'St 1.3.1'!AF73+'St 1.3.2'!AF73+'St 1.3.3'!AF73+'St 1.3.4'!AF73+'St 1.3.5'!AF73+'St 1.3.6'!AF73+'St 1.3.7'!AF73</f>
        <v>0</v>
      </c>
      <c r="AG73" s="144">
        <f>'St 1.3.1'!AG73+'St 1.3.2'!AG73+'St 1.3.3'!AG73+'St 1.3.4'!AG73+'St 1.3.5'!AG73+'St 1.3.6'!AG73+'St 1.3.7'!AG73</f>
        <v>0</v>
      </c>
    </row>
    <row r="74" spans="1:33">
      <c r="B74" s="6" t="s">
        <v>325</v>
      </c>
      <c r="C74" s="229"/>
      <c r="D74" s="144">
        <f>'St 1.3.1'!D74+'St 1.3.2'!D74+'St 1.3.3'!D74+'St 1.3.4'!D74+'St 1.3.5'!D74+'St 1.3.6'!D74+'St 1.3.7'!D74</f>
        <v>6640.0859352361613</v>
      </c>
      <c r="E74" s="144">
        <f>'St 1.3.1'!E74+'St 1.3.2'!E74+'St 1.3.3'!E74+'St 1.3.4'!E74+'St 1.3.5'!E74+'St 1.3.6'!E74+'St 1.3.7'!E74</f>
        <v>6976.9147309495875</v>
      </c>
      <c r="F74" s="144">
        <f>'St 1.3.1'!F74+'St 1.3.2'!F74+'St 1.3.3'!F74+'St 1.3.4'!F74+'St 1.3.5'!F74+'St 1.3.6'!F74+'St 1.3.7'!F74</f>
        <v>6895.1198330553962</v>
      </c>
      <c r="G74" s="144">
        <f>'St 1.3.1'!G74+'St 1.3.2'!G74+'St 1.3.3'!G74+'St 1.3.4'!G74+'St 1.3.5'!G74+'St 1.3.6'!G74+'St 1.3.7'!G74</f>
        <v>6863.6417327603913</v>
      </c>
      <c r="H74" s="144">
        <f>'St 1.3.1'!H74+'St 1.3.2'!H74+'St 1.3.3'!H74+'St 1.3.4'!H74+'St 1.3.5'!H74+'St 1.3.6'!H74+'St 1.3.7'!H74</f>
        <v>7858.9731492259698</v>
      </c>
      <c r="I74" s="144">
        <f>'St 1.3.1'!I74+'St 1.3.2'!I74+'St 1.3.3'!I74+'St 1.3.4'!I74+'St 1.3.5'!I74+'St 1.3.6'!I74+'St 1.3.7'!I74</f>
        <v>8627.7820301447464</v>
      </c>
      <c r="J74" s="144">
        <f>'St 1.3.1'!J74+'St 1.3.2'!J74+'St 1.3.3'!J74+'St 1.3.4'!J74+'St 1.3.5'!J74+'St 1.3.6'!J74+'St 1.3.7'!J74</f>
        <v>9683.6600694557201</v>
      </c>
      <c r="K74" s="144">
        <f>'St 1.3.1'!K74+'St 1.3.2'!K74+'St 1.3.3'!K74+'St 1.3.4'!K74+'St 1.3.5'!K74+'St 1.3.6'!K74+'St 1.3.7'!K74</f>
        <v>10339.203715042331</v>
      </c>
      <c r="L74" s="144">
        <f>'St 1.3.1'!L74+'St 1.3.2'!L74+'St 1.3.3'!L74+'St 1.3.4'!L74+'St 1.3.5'!L74+'St 1.3.6'!L74+'St 1.3.7'!L74</f>
        <v>12609.626347022213</v>
      </c>
      <c r="M74" s="144">
        <f>'St 1.3.1'!M74+'St 1.3.2'!M74+'St 1.3.3'!M74+'St 1.3.4'!M74+'St 1.3.5'!M74+'St 1.3.6'!M74+'St 1.3.7'!M74</f>
        <v>12562.31685841863</v>
      </c>
      <c r="N74" s="143"/>
      <c r="O74" s="144">
        <f>'St 1.3.1'!O74+'St 1.3.2'!O74+'St 1.3.3'!O74+'St 1.3.4'!O74+'St 1.3.5'!O74+'St 1.3.6'!O74+'St 1.3.7'!O74</f>
        <v>339.38971736956358</v>
      </c>
      <c r="P74" s="144">
        <f>'St 1.3.1'!P74+'St 1.3.2'!P74+'St 1.3.3'!P74+'St 1.3.4'!P74+'St 1.3.5'!P74+'St 1.3.6'!P74+'St 1.3.7'!P74</f>
        <v>-78.019991768124427</v>
      </c>
      <c r="Q74" s="144">
        <f>'St 1.3.1'!Q74+'St 1.3.2'!Q74+'St 1.3.3'!Q74+'St 1.3.4'!Q74+'St 1.3.5'!Q74+'St 1.3.6'!Q74+'St 1.3.7'!Q74</f>
        <v>-28.982734857875812</v>
      </c>
      <c r="R74" s="144">
        <f>'St 1.3.1'!R74+'St 1.3.2'!R74+'St 1.3.3'!R74+'St 1.3.4'!R74+'St 1.3.5'!R74+'St 1.3.6'!R74+'St 1.3.7'!R74</f>
        <v>1032.1321494581184</v>
      </c>
      <c r="S74" s="144">
        <f>'St 1.3.1'!S74+'St 1.3.2'!S74+'St 1.3.3'!S74+'St 1.3.4'!S74+'St 1.3.5'!S74+'St 1.3.6'!S74+'St 1.3.7'!S74</f>
        <v>738.82169911580809</v>
      </c>
      <c r="T74" s="144">
        <f>'St 1.3.1'!T74+'St 1.3.2'!T74+'St 1.3.3'!T74+'St 1.3.4'!T74+'St 1.3.5'!T74+'St 1.3.6'!T74+'St 1.3.7'!T74</f>
        <v>1138.7760222460456</v>
      </c>
      <c r="U74" s="144">
        <f>'St 1.3.1'!U74+'St 1.3.2'!U74+'St 1.3.3'!U74+'St 1.3.4'!U74+'St 1.3.5'!U74+'St 1.3.6'!U74+'St 1.3.7'!U74</f>
        <v>664.11297387389209</v>
      </c>
      <c r="V74" s="144">
        <f>'St 1.3.1'!V74+'St 1.3.2'!V74+'St 1.3.3'!V74+'St 1.3.4'!V74+'St 1.3.5'!V74+'St 1.3.6'!V74+'St 1.3.7'!V74</f>
        <v>2395.6900100505181</v>
      </c>
      <c r="W74" s="144">
        <f>'St 1.3.1'!W74+'St 1.3.2'!W74+'St 1.3.3'!W74+'St 1.3.4'!W74+'St 1.3.5'!W74+'St 1.3.6'!W74+'St 1.3.7'!W74</f>
        <v>-41.658157649770381</v>
      </c>
      <c r="X74" s="145"/>
      <c r="Y74" s="144">
        <f>'St 1.3.1'!Y74+'St 1.3.2'!Y74+'St 1.3.3'!Y74+'St 1.3.4'!Y74+'St 1.3.5'!Y74+'St 1.3.6'!Y74+'St 1.3.7'!Y74</f>
        <v>0</v>
      </c>
      <c r="Z74" s="144">
        <f>'St 1.3.1'!Z74+'St 1.3.2'!Z74+'St 1.3.3'!Z74+'St 1.3.4'!Z74+'St 1.3.5'!Z74+'St 1.3.6'!Z74+'St 1.3.7'!Z74</f>
        <v>0</v>
      </c>
      <c r="AA74" s="144">
        <f>'St 1.3.1'!AA74+'St 1.3.2'!AA74+'St 1.3.3'!AA74+'St 1.3.4'!AA74+'St 1.3.5'!AA74+'St 1.3.6'!AA74+'St 1.3.7'!AA74</f>
        <v>0</v>
      </c>
      <c r="AB74" s="144">
        <f>'St 1.3.1'!AB74+'St 1.3.2'!AB74+'St 1.3.3'!AB74+'St 1.3.4'!AB74+'St 1.3.5'!AB74+'St 1.3.6'!AB74+'St 1.3.7'!AB74</f>
        <v>0</v>
      </c>
      <c r="AC74" s="144">
        <f>'St 1.3.1'!AC74+'St 1.3.2'!AC74+'St 1.3.3'!AC74+'St 1.3.4'!AC74+'St 1.3.5'!AC74+'St 1.3.6'!AC74+'St 1.3.7'!AC74</f>
        <v>0</v>
      </c>
      <c r="AD74" s="144">
        <f>'St 1.3.1'!AD74+'St 1.3.2'!AD74+'St 1.3.3'!AD74+'St 1.3.4'!AD74+'St 1.3.5'!AD74+'St 1.3.6'!AD74+'St 1.3.7'!AD74</f>
        <v>0</v>
      </c>
      <c r="AE74" s="144">
        <f>'St 1.3.1'!AE74+'St 1.3.2'!AE74+'St 1.3.3'!AE74+'St 1.3.4'!AE74+'St 1.3.5'!AE74+'St 1.3.6'!AE74+'St 1.3.7'!AE74</f>
        <v>0</v>
      </c>
      <c r="AF74" s="144">
        <f>'St 1.3.1'!AF74+'St 1.3.2'!AF74+'St 1.3.3'!AF74+'St 1.3.4'!AF74+'St 1.3.5'!AF74+'St 1.3.6'!AF74+'St 1.3.7'!AF74</f>
        <v>0</v>
      </c>
      <c r="AG74" s="144">
        <f>'St 1.3.1'!AG74+'St 1.3.2'!AG74+'St 1.3.3'!AG74+'St 1.3.4'!AG74+'St 1.3.5'!AG74+'St 1.3.6'!AG74+'St 1.3.7'!AG74</f>
        <v>0</v>
      </c>
    </row>
    <row r="75" spans="1:33">
      <c r="B75" s="8" t="s">
        <v>101</v>
      </c>
      <c r="C75" s="229"/>
      <c r="D75" s="144">
        <f>'St 1.3.1'!D75+'St 1.3.2'!D75+'St 1.3.3'!D75+'St 1.3.4'!D75+'St 1.3.5'!D75+'St 1.3.6'!D75+'St 1.3.7'!D75</f>
        <v>19285.729164680608</v>
      </c>
      <c r="E75" s="144">
        <f>'St 1.3.1'!E75+'St 1.3.2'!E75+'St 1.3.3'!E75+'St 1.3.4'!E75+'St 1.3.5'!E75+'St 1.3.6'!E75+'St 1.3.7'!E75</f>
        <v>21062.21557335111</v>
      </c>
      <c r="F75" s="144">
        <f>'St 1.3.1'!F75+'St 1.3.2'!F75+'St 1.3.3'!F75+'St 1.3.4'!F75+'St 1.3.5'!F75+'St 1.3.6'!F75+'St 1.3.7'!F75</f>
        <v>21669.010108582879</v>
      </c>
      <c r="G75" s="144">
        <f>'St 1.3.1'!G75+'St 1.3.2'!G75+'St 1.3.3'!G75+'St 1.3.4'!G75+'St 1.3.5'!G75+'St 1.3.6'!G75+'St 1.3.7'!G75</f>
        <v>24248.123927930501</v>
      </c>
      <c r="H75" s="144">
        <f>'St 1.3.1'!H75+'St 1.3.2'!H75+'St 1.3.3'!H75+'St 1.3.4'!H75+'St 1.3.5'!H75+'St 1.3.6'!H75+'St 1.3.7'!H75</f>
        <v>30334.45526111978</v>
      </c>
      <c r="I75" s="144">
        <f>'St 1.3.1'!I75+'St 1.3.2'!I75+'St 1.3.3'!I75+'St 1.3.4'!I75+'St 1.3.5'!I75+'St 1.3.6'!I75+'St 1.3.7'!I75</f>
        <v>32008.700019063435</v>
      </c>
      <c r="J75" s="144">
        <f>'St 1.3.1'!J75+'St 1.3.2'!J75+'St 1.3.3'!J75+'St 1.3.4'!J75+'St 1.3.5'!J75+'St 1.3.6'!J75+'St 1.3.7'!J75</f>
        <v>52411.034926911583</v>
      </c>
      <c r="K75" s="144">
        <f>'St 1.3.1'!K75+'St 1.3.2'!K75+'St 1.3.3'!K75+'St 1.3.4'!K75+'St 1.3.5'!K75+'St 1.3.6'!K75+'St 1.3.7'!K75</f>
        <v>54161.831272451593</v>
      </c>
      <c r="L75" s="144">
        <f>'St 1.3.1'!L75+'St 1.3.2'!L75+'St 1.3.3'!L75+'St 1.3.4'!L75+'St 1.3.5'!L75+'St 1.3.6'!L75+'St 1.3.7'!L75</f>
        <v>56665.030399100368</v>
      </c>
      <c r="M75" s="144">
        <f>'St 1.3.1'!M75+'St 1.3.2'!M75+'St 1.3.3'!M75+'St 1.3.4'!M75+'St 1.3.5'!M75+'St 1.3.6'!M75+'St 1.3.7'!M75</f>
        <v>57393.007952231768</v>
      </c>
      <c r="N75" s="143"/>
      <c r="O75" s="144">
        <f>'St 1.3.1'!O75+'St 1.3.2'!O75+'St 1.3.3'!O75+'St 1.3.4'!O75+'St 1.3.5'!O75+'St 1.3.6'!O75+'St 1.3.7'!O75</f>
        <v>1809.3859187465725</v>
      </c>
      <c r="P75" s="144">
        <f>'St 1.3.1'!P75+'St 1.3.2'!P75+'St 1.3.3'!P75+'St 1.3.4'!P75+'St 1.3.5'!P75+'St 1.3.6'!P75+'St 1.3.7'!P75</f>
        <v>655.34122821711321</v>
      </c>
      <c r="Q75" s="144">
        <f>'St 1.3.1'!Q75+'St 1.3.2'!Q75+'St 1.3.3'!Q75+'St 1.3.4'!Q75+'St 1.3.5'!Q75+'St 1.3.6'!Q75+'St 1.3.7'!Q75</f>
        <v>2592.1923301921061</v>
      </c>
      <c r="R75" s="144">
        <f>'St 1.3.1'!R75+'St 1.3.2'!R75+'St 1.3.3'!R75+'St 1.3.4'!R75+'St 1.3.5'!R75+'St 1.3.6'!R75+'St 1.3.7'!R75</f>
        <v>6371.4907441624036</v>
      </c>
      <c r="S75" s="144">
        <f>'St 1.3.1'!S75+'St 1.3.2'!S75+'St 1.3.3'!S75+'St 1.3.4'!S75+'St 1.3.5'!S75+'St 1.3.6'!S75+'St 1.3.7'!S75</f>
        <v>1506.2014209684198</v>
      </c>
      <c r="T75" s="144">
        <f>'St 1.3.1'!T75+'St 1.3.2'!T75+'St 1.3.3'!T75+'St 1.3.4'!T75+'St 1.3.5'!T75+'St 1.3.6'!T75+'St 1.3.7'!T75</f>
        <v>21050.786224577882</v>
      </c>
      <c r="U75" s="144">
        <f>'St 1.3.1'!U75+'St 1.3.2'!U75+'St 1.3.3'!U75+'St 1.3.4'!U75+'St 1.3.5'!U75+'St 1.3.6'!U75+'St 1.3.7'!U75</f>
        <v>1729.1961282797495</v>
      </c>
      <c r="V75" s="144">
        <f>'St 1.3.1'!V75+'St 1.3.2'!V75+'St 1.3.3'!V75+'St 1.3.4'!V75+'St 1.3.5'!V75+'St 1.3.6'!V75+'St 1.3.7'!V75</f>
        <v>3298.2947993492853</v>
      </c>
      <c r="W75" s="144">
        <f>'St 1.3.1'!W75+'St 1.3.2'!W75+'St 1.3.3'!W75+'St 1.3.4'!W75+'St 1.3.5'!W75+'St 1.3.6'!W75+'St 1.3.7'!W75</f>
        <v>769.34224485381446</v>
      </c>
      <c r="X75" s="145"/>
      <c r="Y75" s="144">
        <f>'St 1.3.1'!Y75+'St 1.3.2'!Y75+'St 1.3.3'!Y75+'St 1.3.4'!Y75+'St 1.3.5'!Y75+'St 1.3.6'!Y75+'St 1.3.7'!Y75</f>
        <v>0</v>
      </c>
      <c r="Z75" s="144">
        <f>'St 1.3.1'!Z75+'St 1.3.2'!Z75+'St 1.3.3'!Z75+'St 1.3.4'!Z75+'St 1.3.5'!Z75+'St 1.3.6'!Z75+'St 1.3.7'!Z75</f>
        <v>0</v>
      </c>
      <c r="AA75" s="144">
        <f>'St 1.3.1'!AA75+'St 1.3.2'!AA75+'St 1.3.3'!AA75+'St 1.3.4'!AA75+'St 1.3.5'!AA75+'St 1.3.6'!AA75+'St 1.3.7'!AA75</f>
        <v>0</v>
      </c>
      <c r="AB75" s="144">
        <f>'St 1.3.1'!AB75+'St 1.3.2'!AB75+'St 1.3.3'!AB75+'St 1.3.4'!AB75+'St 1.3.5'!AB75+'St 1.3.6'!AB75+'St 1.3.7'!AB75</f>
        <v>0</v>
      </c>
      <c r="AC75" s="144">
        <f>'St 1.3.1'!AC75+'St 1.3.2'!AC75+'St 1.3.3'!AC75+'St 1.3.4'!AC75+'St 1.3.5'!AC75+'St 1.3.6'!AC75+'St 1.3.7'!AC75</f>
        <v>0</v>
      </c>
      <c r="AD75" s="144">
        <f>'St 1.3.1'!AD75+'St 1.3.2'!AD75+'St 1.3.3'!AD75+'St 1.3.4'!AD75+'St 1.3.5'!AD75+'St 1.3.6'!AD75+'St 1.3.7'!AD75</f>
        <v>0</v>
      </c>
      <c r="AE75" s="144">
        <f>'St 1.3.1'!AE75+'St 1.3.2'!AE75+'St 1.3.3'!AE75+'St 1.3.4'!AE75+'St 1.3.5'!AE75+'St 1.3.6'!AE75+'St 1.3.7'!AE75</f>
        <v>0</v>
      </c>
      <c r="AF75" s="144">
        <f>'St 1.3.1'!AF75+'St 1.3.2'!AF75+'St 1.3.3'!AF75+'St 1.3.4'!AF75+'St 1.3.5'!AF75+'St 1.3.6'!AF75+'St 1.3.7'!AF75</f>
        <v>0</v>
      </c>
      <c r="AG75" s="144">
        <f>'St 1.3.1'!AG75+'St 1.3.2'!AG75+'St 1.3.3'!AG75+'St 1.3.4'!AG75+'St 1.3.5'!AG75+'St 1.3.6'!AG75+'St 1.3.7'!AG75</f>
        <v>0</v>
      </c>
    </row>
    <row r="76" spans="1:33" s="45" customFormat="1">
      <c r="A76" s="38"/>
      <c r="B76" s="31" t="s">
        <v>11</v>
      </c>
      <c r="C76" s="209" t="s">
        <v>300</v>
      </c>
      <c r="D76" s="147">
        <f>'St 1.3.1'!D76+'St 1.3.2'!D76+'St 1.3.3'!D76+'St 1.3.4'!D76+'St 1.3.5'!D76+'St 1.3.6'!D76+'St 1.3.7'!D76</f>
        <v>578285.35926783259</v>
      </c>
      <c r="E76" s="147">
        <f>'St 1.3.1'!E76+'St 1.3.2'!E76+'St 1.3.3'!E76+'St 1.3.4'!E76+'St 1.3.5'!E76+'St 1.3.6'!E76+'St 1.3.7'!E76</f>
        <v>689731.71123329422</v>
      </c>
      <c r="F76" s="147">
        <f>'St 1.3.1'!F76+'St 1.3.2'!F76+'St 1.3.3'!F76+'St 1.3.4'!F76+'St 1.3.5'!F76+'St 1.3.6'!F76+'St 1.3.7'!F76</f>
        <v>811512.02222047478</v>
      </c>
      <c r="G76" s="147">
        <f>'St 1.3.1'!G76+'St 1.3.2'!G76+'St 1.3.3'!G76+'St 1.3.4'!G76+'St 1.3.5'!G76+'St 1.3.6'!G76+'St 1.3.7'!G76</f>
        <v>1060968.1210367237</v>
      </c>
      <c r="H76" s="147">
        <f>'St 1.3.1'!H76+'St 1.3.2'!H76+'St 1.3.3'!H76+'St 1.3.4'!H76+'St 1.3.5'!H76+'St 1.3.6'!H76+'St 1.3.7'!H76</f>
        <v>1208155.918323731</v>
      </c>
      <c r="I76" s="147">
        <f>'St 1.3.1'!I76+'St 1.3.2'!I76+'St 1.3.3'!I76+'St 1.3.4'!I76+'St 1.3.5'!I76+'St 1.3.6'!I76+'St 1.3.7'!I76</f>
        <v>1740586.2945524373</v>
      </c>
      <c r="J76" s="147">
        <f>'St 1.3.1'!J76+'St 1.3.2'!J76+'St 1.3.3'!J76+'St 1.3.4'!J76+'St 1.3.5'!J76+'St 1.3.6'!J76+'St 1.3.7'!J76</f>
        <v>2102959.4796279497</v>
      </c>
      <c r="K76" s="147">
        <f>'St 1.3.1'!K76+'St 1.3.2'!K76+'St 1.3.3'!K76+'St 1.3.4'!K76+'St 1.3.5'!K76+'St 1.3.6'!K76+'St 1.3.7'!K76</f>
        <v>2342889.9520390341</v>
      </c>
      <c r="L76" s="147">
        <f>'St 1.3.1'!L76+'St 1.3.2'!L76+'St 1.3.3'!L76+'St 1.3.4'!L76+'St 1.3.5'!L76+'St 1.3.6'!L76+'St 1.3.7'!L76</f>
        <v>2189483.625909029</v>
      </c>
      <c r="M76" s="147">
        <f>'St 1.3.1'!M76+'St 1.3.2'!M76+'St 1.3.3'!M76+'St 1.3.4'!M76+'St 1.3.5'!M76+'St 1.3.6'!M76+'St 1.3.7'!M76</f>
        <v>3090144.6810948704</v>
      </c>
      <c r="N76" s="146"/>
      <c r="O76" s="147">
        <f>'St 1.3.1'!O76+'St 1.3.2'!O76+'St 1.3.3'!O76+'St 1.3.4'!O76+'St 1.3.5'!O76+'St 1.3.6'!O76+'St 1.3.7'!O76</f>
        <v>73180.005997245404</v>
      </c>
      <c r="P76" s="147">
        <f>'St 1.3.1'!P76+'St 1.3.2'!P76+'St 1.3.3'!P76+'St 1.3.4'!P76+'St 1.3.5'!P76+'St 1.3.6'!P76+'St 1.3.7'!P76</f>
        <v>53111.463255929542</v>
      </c>
      <c r="Q76" s="147">
        <f>'St 1.3.1'!Q76+'St 1.3.2'!Q76+'St 1.3.3'!Q76+'St 1.3.4'!Q76+'St 1.3.5'!Q76+'St 1.3.6'!Q76+'St 1.3.7'!Q76</f>
        <v>95215.867999285299</v>
      </c>
      <c r="R76" s="147">
        <f>'St 1.3.1'!R76+'St 1.3.2'!R76+'St 1.3.3'!R76+'St 1.3.4'!R76+'St 1.3.5'!R76+'St 1.3.6'!R76+'St 1.3.7'!R76</f>
        <v>131309.66855872134</v>
      </c>
      <c r="S76" s="147">
        <f>'St 1.3.1'!S76+'St 1.3.2'!S76+'St 1.3.3'!S76+'St 1.3.4'!S76+'St 1.3.5'!S76+'St 1.3.6'!S76+'St 1.3.7'!S76</f>
        <v>353895.23235662177</v>
      </c>
      <c r="T76" s="147">
        <f>'St 1.3.1'!T76+'St 1.3.2'!T76+'St 1.3.3'!T76+'St 1.3.4'!T76+'St 1.3.5'!T76+'St 1.3.6'!T76+'St 1.3.7'!T76</f>
        <v>252467.8718633976</v>
      </c>
      <c r="U76" s="147">
        <f>'St 1.3.1'!U76+'St 1.3.2'!U76+'St 1.3.3'!U76+'St 1.3.4'!U76+'St 1.3.5'!U76+'St 1.3.6'!U76+'St 1.3.7'!U76</f>
        <v>106082.71241108466</v>
      </c>
      <c r="V76" s="147">
        <f>'St 1.3.1'!V76+'St 1.3.2'!V76+'St 1.3.3'!V76+'St 1.3.4'!V76+'St 1.3.5'!V76+'St 1.3.6'!V76+'St 1.3.7'!V76</f>
        <v>87276.026274271266</v>
      </c>
      <c r="W76" s="147">
        <f>'St 1.3.1'!W76+'St 1.3.2'!W76+'St 1.3.3'!W76+'St 1.3.4'!W76+'St 1.3.5'!W76+'St 1.3.6'!W76+'St 1.3.7'!W76</f>
        <v>198843.55614784171</v>
      </c>
      <c r="X76" s="141"/>
      <c r="Y76" s="147">
        <f>'St 1.3.1'!Y76+'St 1.3.2'!Y76+'St 1.3.3'!Y76+'St 1.3.4'!Y76+'St 1.3.5'!Y76+'St 1.3.6'!Y76+'St 1.3.7'!Y76</f>
        <v>38296.16999999994</v>
      </c>
      <c r="Z76" s="147">
        <f>'St 1.3.1'!Z76+'St 1.3.2'!Z76+'St 1.3.3'!Z76+'St 1.3.4'!Z76+'St 1.3.5'!Z76+'St 1.3.6'!Z76+'St 1.3.7'!Z76</f>
        <v>68665.73000000001</v>
      </c>
      <c r="AA76" s="147">
        <f>'St 1.3.1'!AA76+'St 1.3.2'!AA76+'St 1.3.3'!AA76+'St 1.3.4'!AA76+'St 1.3.5'!AA76+'St 1.3.6'!AA76+'St 1.3.7'!AA76</f>
        <v>154226.85000000006</v>
      </c>
      <c r="AB76" s="147">
        <f>'St 1.3.1'!AB76+'St 1.3.2'!AB76+'St 1.3.3'!AB76+'St 1.3.4'!AB76+'St 1.3.5'!AB76+'St 1.3.6'!AB76+'St 1.3.7'!AB76</f>
        <v>15886.059999999899</v>
      </c>
      <c r="AC76" s="147">
        <f>'St 1.3.1'!AC76+'St 1.3.2'!AC76+'St 1.3.3'!AC76+'St 1.3.4'!AC76+'St 1.3.5'!AC76+'St 1.3.6'!AC76+'St 1.3.7'!AC76</f>
        <v>178746.47</v>
      </c>
      <c r="AD76" s="147">
        <f>'St 1.3.1'!AD76+'St 1.3.2'!AD76+'St 1.3.3'!AD76+'St 1.3.4'!AD76+'St 1.3.5'!AD76+'St 1.3.6'!AD76+'St 1.3.7'!AD76</f>
        <v>109619.69000000074</v>
      </c>
      <c r="AE76" s="147">
        <f>'St 1.3.1'!AE76+'St 1.3.2'!AE76+'St 1.3.3'!AE76+'St 1.3.4'!AE76+'St 1.3.5'!AE76+'St 1.3.6'!AE76+'St 1.3.7'!AE76</f>
        <v>133847.75999999966</v>
      </c>
      <c r="AF76" s="147">
        <f>'St 1.3.1'!AF76+'St 1.3.2'!AF76+'St 1.3.3'!AF76+'St 1.3.4'!AF76+'St 1.3.5'!AF76+'St 1.3.6'!AF76+'St 1.3.7'!AF76</f>
        <v>-240682.35240427614</v>
      </c>
      <c r="AG76" s="147">
        <f>'St 1.3.1'!AG76+'St 1.3.2'!AG76+'St 1.3.3'!AG76+'St 1.3.4'!AG76+'St 1.3.5'!AG76+'St 1.3.6'!AG76+'St 1.3.7'!AG76</f>
        <v>701817.49903800013</v>
      </c>
    </row>
    <row r="77" spans="1:33">
      <c r="B77" s="3" t="s">
        <v>12</v>
      </c>
      <c r="C77" s="210" t="s">
        <v>301</v>
      </c>
      <c r="D77" s="144">
        <f>'St 1.3.1'!D77+'St 1.3.2'!D77+'St 1.3.3'!D77+'St 1.3.4'!D77+'St 1.3.5'!D77+'St 1.3.6'!D77+'St 1.3.7'!D77</f>
        <v>76725.577710651574</v>
      </c>
      <c r="E77" s="144">
        <f>'St 1.3.1'!E77+'St 1.3.2'!E77+'St 1.3.3'!E77+'St 1.3.4'!E77+'St 1.3.5'!E77+'St 1.3.6'!E77+'St 1.3.7'!E77</f>
        <v>89478.482974753744</v>
      </c>
      <c r="F77" s="144">
        <f>'St 1.3.1'!F77+'St 1.3.2'!F77+'St 1.3.3'!F77+'St 1.3.4'!F77+'St 1.3.5'!F77+'St 1.3.6'!F77+'St 1.3.7'!F77</f>
        <v>128555.76839844722</v>
      </c>
      <c r="G77" s="144">
        <f>'St 1.3.1'!G77+'St 1.3.2'!G77+'St 1.3.3'!G77+'St 1.3.4'!G77+'St 1.3.5'!G77+'St 1.3.6'!G77+'St 1.3.7'!G77</f>
        <v>154833.85304475948</v>
      </c>
      <c r="H77" s="144">
        <f>'St 1.3.1'!H77+'St 1.3.2'!H77+'St 1.3.3'!H77+'St 1.3.4'!H77+'St 1.3.5'!H77+'St 1.3.6'!H77+'St 1.3.7'!H77</f>
        <v>192147.95630686102</v>
      </c>
      <c r="I77" s="144">
        <f>'St 1.3.1'!I77+'St 1.3.2'!I77+'St 1.3.3'!I77+'St 1.3.4'!I77+'St 1.3.5'!I77+'St 1.3.6'!I77+'St 1.3.7'!I77</f>
        <v>307535.61261276092</v>
      </c>
      <c r="J77" s="144">
        <f>'St 1.3.1'!J77+'St 1.3.2'!J77+'St 1.3.3'!J77+'St 1.3.4'!J77+'St 1.3.5'!J77+'St 1.3.6'!J77+'St 1.3.7'!J77</f>
        <v>324307.50617380231</v>
      </c>
      <c r="K77" s="144">
        <f>'St 1.3.1'!K77+'St 1.3.2'!K77+'St 1.3.3'!K77+'St 1.3.4'!K77+'St 1.3.5'!K77+'St 1.3.6'!K77+'St 1.3.7'!K77</f>
        <v>419865.97890005604</v>
      </c>
      <c r="L77" s="144">
        <f>'St 1.3.1'!L77+'St 1.3.2'!L77+'St 1.3.3'!L77+'St 1.3.4'!L77+'St 1.3.5'!L77+'St 1.3.6'!L77+'St 1.3.7'!L77</f>
        <v>468884.93984331604</v>
      </c>
      <c r="M77" s="144">
        <f>'St 1.3.1'!M77+'St 1.3.2'!M77+'St 1.3.3'!M77+'St 1.3.4'!M77+'St 1.3.5'!M77+'St 1.3.6'!M77+'St 1.3.7'!M77</f>
        <v>534907.80857843009</v>
      </c>
      <c r="N77" s="143"/>
      <c r="O77" s="144">
        <f>'St 1.3.1'!O77+'St 1.3.2'!O77+'St 1.3.3'!O77+'St 1.3.4'!O77+'St 1.3.5'!O77+'St 1.3.6'!O77+'St 1.3.7'!O77</f>
        <v>2853.3952641021547</v>
      </c>
      <c r="P77" s="144">
        <f>'St 1.3.1'!P77+'St 1.3.2'!P77+'St 1.3.3'!P77+'St 1.3.4'!P77+'St 1.3.5'!P77+'St 1.3.6'!P77+'St 1.3.7'!P77</f>
        <v>23069.465423693451</v>
      </c>
      <c r="Q77" s="144">
        <f>'St 1.3.1'!Q77+'St 1.3.2'!Q77+'St 1.3.3'!Q77+'St 1.3.4'!Q77+'St 1.3.5'!Q77+'St 1.3.6'!Q77+'St 1.3.7'!Q77</f>
        <v>6777.6546463123304</v>
      </c>
      <c r="R77" s="144">
        <f>'St 1.3.1'!R77+'St 1.3.2'!R77+'St 1.3.3'!R77+'St 1.3.4'!R77+'St 1.3.5'!R77+'St 1.3.6'!R77+'St 1.3.7'!R77</f>
        <v>17581.743262101467</v>
      </c>
      <c r="S77" s="144">
        <f>'St 1.3.1'!S77+'St 1.3.2'!S77+'St 1.3.3'!S77+'St 1.3.4'!S77+'St 1.3.5'!S77+'St 1.3.6'!S77+'St 1.3.7'!S77</f>
        <v>96531.486305899976</v>
      </c>
      <c r="T77" s="144">
        <f>'St 1.3.1'!T77+'St 1.3.2'!T77+'St 1.3.3'!T77+'St 1.3.4'!T77+'St 1.3.5'!T77+'St 1.3.6'!T77+'St 1.3.7'!T77</f>
        <v>-7603.0264389586264</v>
      </c>
      <c r="U77" s="144">
        <f>'St 1.3.1'!U77+'St 1.3.2'!U77+'St 1.3.3'!U77+'St 1.3.4'!U77+'St 1.3.5'!U77+'St 1.3.6'!U77+'St 1.3.7'!U77</f>
        <v>70952.392726253747</v>
      </c>
      <c r="V77" s="144">
        <f>'St 1.3.1'!V77+'St 1.3.2'!V77+'St 1.3.3'!V77+'St 1.3.4'!V77+'St 1.3.5'!V77+'St 1.3.6'!V77+'St 1.3.7'!V77</f>
        <v>-20831.060883484119</v>
      </c>
      <c r="W77" s="144">
        <f>'St 1.3.1'!W77+'St 1.3.2'!W77+'St 1.3.3'!W77+'St 1.3.4'!W77+'St 1.3.5'!W77+'St 1.3.6'!W77+'St 1.3.7'!W77</f>
        <v>100514.44449130404</v>
      </c>
      <c r="X77" s="145"/>
      <c r="Y77" s="144">
        <f>'St 1.3.1'!Y77+'St 1.3.2'!Y77+'St 1.3.3'!Y77+'St 1.3.4'!Y77+'St 1.3.5'!Y77+'St 1.3.6'!Y77+'St 1.3.7'!Y77</f>
        <v>9899.510000000013</v>
      </c>
      <c r="Z77" s="144">
        <f>'St 1.3.1'!Z77+'St 1.3.2'!Z77+'St 1.3.3'!Z77+'St 1.3.4'!Z77+'St 1.3.5'!Z77+'St 1.3.6'!Z77+'St 1.3.7'!Z77</f>
        <v>16007.820000000029</v>
      </c>
      <c r="AA77" s="144">
        <f>'St 1.3.1'!AA77+'St 1.3.2'!AA77+'St 1.3.3'!AA77+'St 1.3.4'!AA77+'St 1.3.5'!AA77+'St 1.3.6'!AA77+'St 1.3.7'!AA77</f>
        <v>19500.429999999931</v>
      </c>
      <c r="AB77" s="144">
        <f>'St 1.3.1'!AB77+'St 1.3.2'!AB77+'St 1.3.3'!AB77+'St 1.3.4'!AB77+'St 1.3.5'!AB77+'St 1.3.6'!AB77+'St 1.3.7'!AB77</f>
        <v>19732.360000000055</v>
      </c>
      <c r="AC77" s="144">
        <f>'St 1.3.1'!AC77+'St 1.3.2'!AC77+'St 1.3.3'!AC77+'St 1.3.4'!AC77+'St 1.3.5'!AC77+'St 1.3.6'!AC77+'St 1.3.7'!AC77</f>
        <v>18856.169999999889</v>
      </c>
      <c r="AD77" s="144">
        <f>'St 1.3.1'!AD77+'St 1.3.2'!AD77+'St 1.3.3'!AD77+'St 1.3.4'!AD77+'St 1.3.5'!AD77+'St 1.3.6'!AD77+'St 1.3.7'!AD77</f>
        <v>24374.920000000089</v>
      </c>
      <c r="AE77" s="144">
        <f>'St 1.3.1'!AE77+'St 1.3.2'!AE77+'St 1.3.3'!AE77+'St 1.3.4'!AE77+'St 1.3.5'!AE77+'St 1.3.6'!AE77+'St 1.3.7'!AE77</f>
        <v>24606.079999999958</v>
      </c>
      <c r="AF77" s="144">
        <f>'St 1.3.1'!AF77+'St 1.3.2'!AF77+'St 1.3.3'!AF77+'St 1.3.4'!AF77+'St 1.3.5'!AF77+'St 1.3.6'!AF77+'St 1.3.7'!AF77</f>
        <v>69850.02182674408</v>
      </c>
      <c r="AG77" s="144">
        <f>'St 1.3.1'!AG77+'St 1.3.2'!AG77+'St 1.3.3'!AG77+'St 1.3.4'!AG77+'St 1.3.5'!AG77+'St 1.3.6'!AG77+'St 1.3.7'!AG77</f>
        <v>-34491.575756189981</v>
      </c>
    </row>
    <row r="78" spans="1:33">
      <c r="B78" s="3" t="s">
        <v>13</v>
      </c>
      <c r="C78" s="210" t="s">
        <v>302</v>
      </c>
      <c r="D78" s="144">
        <f>'St 1.3.1'!D78+'St 1.3.2'!D78+'St 1.3.3'!D78+'St 1.3.4'!D78+'St 1.3.5'!D78+'St 1.3.6'!D78+'St 1.3.7'!D78</f>
        <v>501559.78155718109</v>
      </c>
      <c r="E78" s="144">
        <f>'St 1.3.1'!E78+'St 1.3.2'!E78+'St 1.3.3'!E78+'St 1.3.4'!E78+'St 1.3.5'!E78+'St 1.3.6'!E78+'St 1.3.7'!E78</f>
        <v>600253.2282585405</v>
      </c>
      <c r="F78" s="144">
        <f>'St 1.3.1'!F78+'St 1.3.2'!F78+'St 1.3.3'!F78+'St 1.3.4'!F78+'St 1.3.5'!F78+'St 1.3.6'!F78+'St 1.3.7'!F78</f>
        <v>682956.25382202759</v>
      </c>
      <c r="G78" s="144">
        <f>'St 1.3.1'!G78+'St 1.3.2'!G78+'St 1.3.3'!G78+'St 1.3.4'!G78+'St 1.3.5'!G78+'St 1.3.6'!G78+'St 1.3.7'!G78</f>
        <v>906134.26799196424</v>
      </c>
      <c r="H78" s="144">
        <f>'St 1.3.1'!H78+'St 1.3.2'!H78+'St 1.3.3'!H78+'St 1.3.4'!H78+'St 1.3.5'!H78+'St 1.3.6'!H78+'St 1.3.7'!H78</f>
        <v>1016009.9447444649</v>
      </c>
      <c r="I78" s="144">
        <f>'St 1.3.1'!I78+'St 1.3.2'!I78+'St 1.3.3'!I78+'St 1.3.4'!I78+'St 1.3.5'!I78+'St 1.3.6'!I78+'St 1.3.7'!I78</f>
        <v>1433050.6819396764</v>
      </c>
      <c r="J78" s="144">
        <f>'St 1.3.1'!J78+'St 1.3.2'!J78+'St 1.3.3'!J78+'St 1.3.4'!J78+'St 1.3.5'!J78+'St 1.3.6'!J78+'St 1.3.7'!J78</f>
        <v>1778654.3091018354</v>
      </c>
      <c r="K78" s="144">
        <f>'St 1.3.1'!K78+'St 1.3.2'!K78+'St 1.3.3'!K78+'St 1.3.4'!K78+'St 1.3.5'!K78+'St 1.3.6'!K78+'St 1.3.7'!K78</f>
        <v>1923023.9731389778</v>
      </c>
      <c r="L78" s="144">
        <f>'St 1.3.1'!L78+'St 1.3.2'!L78+'St 1.3.3'!L78+'St 1.3.4'!L78+'St 1.3.5'!L78+'St 1.3.6'!L78+'St 1.3.7'!L78</f>
        <v>1720598.6860657129</v>
      </c>
      <c r="M78" s="144">
        <f>'St 1.3.1'!M78+'St 1.3.2'!M78+'St 1.3.3'!M78+'St 1.3.4'!M78+'St 1.3.5'!M78+'St 1.3.6'!M78+'St 1.3.7'!M78</f>
        <v>2555236.8725164407</v>
      </c>
      <c r="N78" s="143"/>
      <c r="O78" s="144">
        <f>'St 1.3.1'!O78+'St 1.3.2'!O78+'St 1.3.3'!O78+'St 1.3.4'!O78+'St 1.3.5'!O78+'St 1.3.6'!O78+'St 1.3.7'!O78</f>
        <v>70326.610733143258</v>
      </c>
      <c r="P78" s="144">
        <f>'St 1.3.1'!P78+'St 1.3.2'!P78+'St 1.3.3'!P78+'St 1.3.4'!P78+'St 1.3.5'!P78+'St 1.3.6'!P78+'St 1.3.7'!P78</f>
        <v>30041.997832236084</v>
      </c>
      <c r="Q78" s="144">
        <f>'St 1.3.1'!Q78+'St 1.3.2'!Q78+'St 1.3.3'!Q78+'St 1.3.4'!Q78+'St 1.3.5'!Q78+'St 1.3.6'!Q78+'St 1.3.7'!Q78</f>
        <v>88438.213352972962</v>
      </c>
      <c r="R78" s="144">
        <f>'St 1.3.1'!R78+'St 1.3.2'!R78+'St 1.3.3'!R78+'St 1.3.4'!R78+'St 1.3.5'!R78+'St 1.3.6'!R78+'St 1.3.7'!R78</f>
        <v>113729.90802421495</v>
      </c>
      <c r="S78" s="144">
        <f>'St 1.3.1'!S78+'St 1.3.2'!S78+'St 1.3.3'!S78+'St 1.3.4'!S78+'St 1.3.5'!S78+'St 1.3.6'!S78+'St 1.3.7'!S78</f>
        <v>257361.76332312671</v>
      </c>
      <c r="T78" s="144">
        <f>'St 1.3.1'!T78+'St 1.3.2'!T78+'St 1.3.3'!T78+'St 1.3.4'!T78+'St 1.3.5'!T78+'St 1.3.6'!T78+'St 1.3.7'!T78</f>
        <v>260073.23395004426</v>
      </c>
      <c r="U78" s="144">
        <f>'St 1.3.1'!U78+'St 1.3.2'!U78+'St 1.3.3'!U78+'St 1.3.4'!U78+'St 1.3.5'!U78+'St 1.3.6'!U78+'St 1.3.7'!U78</f>
        <v>35127.984037142902</v>
      </c>
      <c r="V78" s="144">
        <f>'St 1.3.1'!V78+'St 1.3.2'!V78+'St 1.3.3'!V78+'St 1.3.4'!V78+'St 1.3.5'!V78+'St 1.3.6'!V78+'St 1.3.7'!V78</f>
        <v>108107.08715775538</v>
      </c>
      <c r="W78" s="144">
        <f>'St 1.3.1'!W78+'St 1.3.2'!W78+'St 1.3.3'!W78+'St 1.3.4'!W78+'St 1.3.5'!W78+'St 1.3.6'!W78+'St 1.3.7'!W78</f>
        <v>98329.111656537658</v>
      </c>
      <c r="X78" s="145"/>
      <c r="Y78" s="144">
        <f>'St 1.3.1'!Y78+'St 1.3.2'!Y78+'St 1.3.3'!Y78+'St 1.3.4'!Y78+'St 1.3.5'!Y78+'St 1.3.6'!Y78+'St 1.3.7'!Y78</f>
        <v>28396.659999999931</v>
      </c>
      <c r="Z78" s="144">
        <f>'St 1.3.1'!Z78+'St 1.3.2'!Z78+'St 1.3.3'!Z78+'St 1.3.4'!Z78+'St 1.3.5'!Z78+'St 1.3.6'!Z78+'St 1.3.7'!Z78</f>
        <v>52657.909999999982</v>
      </c>
      <c r="AA78" s="144">
        <f>'St 1.3.1'!AA78+'St 1.3.2'!AA78+'St 1.3.3'!AA78+'St 1.3.4'!AA78+'St 1.3.5'!AA78+'St 1.3.6'!AA78+'St 1.3.7'!AA78</f>
        <v>134726.42000000013</v>
      </c>
      <c r="AB78" s="144">
        <f>'St 1.3.1'!AB78+'St 1.3.2'!AB78+'St 1.3.3'!AB78+'St 1.3.4'!AB78+'St 1.3.5'!AB78+'St 1.3.6'!AB78+'St 1.3.7'!AB78</f>
        <v>-3846.3000000001557</v>
      </c>
      <c r="AC78" s="144">
        <f>'St 1.3.1'!AC78+'St 1.3.2'!AC78+'St 1.3.3'!AC78+'St 1.3.4'!AC78+'St 1.3.5'!AC78+'St 1.3.6'!AC78+'St 1.3.7'!AC78</f>
        <v>159890.3000000001</v>
      </c>
      <c r="AD78" s="144">
        <f>'St 1.3.1'!AD78+'St 1.3.2'!AD78+'St 1.3.3'!AD78+'St 1.3.4'!AD78+'St 1.3.5'!AD78+'St 1.3.6'!AD78+'St 1.3.7'!AD78</f>
        <v>85244.770000000659</v>
      </c>
      <c r="AE78" s="144">
        <f>'St 1.3.1'!AE78+'St 1.3.2'!AE78+'St 1.3.3'!AE78+'St 1.3.4'!AE78+'St 1.3.5'!AE78+'St 1.3.6'!AE78+'St 1.3.7'!AE78</f>
        <v>109241.6799999997</v>
      </c>
      <c r="AF78" s="144">
        <f>'St 1.3.1'!AF78+'St 1.3.2'!AF78+'St 1.3.3'!AF78+'St 1.3.4'!AF78+'St 1.3.5'!AF78+'St 1.3.6'!AF78+'St 1.3.7'!AF78</f>
        <v>-310532.37423102022</v>
      </c>
      <c r="AG78" s="144">
        <f>'St 1.3.1'!AG78+'St 1.3.2'!AG78+'St 1.3.3'!AG78+'St 1.3.4'!AG78+'St 1.3.5'!AG78+'St 1.3.6'!AG78+'St 1.3.7'!AG78</f>
        <v>736309.07479419012</v>
      </c>
    </row>
    <row r="79" spans="1:33" s="45" customFormat="1">
      <c r="A79" s="38"/>
      <c r="B79" s="5" t="s">
        <v>14</v>
      </c>
      <c r="C79" s="209" t="s">
        <v>311</v>
      </c>
      <c r="D79" s="147">
        <f>'St 1.3.1'!D79+'St 1.3.2'!D79+'St 1.3.3'!D79+'St 1.3.4'!D79+'St 1.3.5'!D79+'St 1.3.6'!D79+'St 1.3.7'!D79</f>
        <v>2320179.2009963789</v>
      </c>
      <c r="E79" s="147">
        <f>'St 1.3.1'!E79+'St 1.3.2'!E79+'St 1.3.3'!E79+'St 1.3.4'!E79+'St 1.3.5'!E79+'St 1.3.6'!E79+'St 1.3.7'!E79</f>
        <v>2598119.1690446516</v>
      </c>
      <c r="F79" s="147">
        <f>'St 1.3.1'!F79+'St 1.3.2'!F79+'St 1.3.3'!F79+'St 1.3.4'!F79+'St 1.3.5'!F79+'St 1.3.6'!F79+'St 1.3.7'!F79</f>
        <v>2964971.8289588275</v>
      </c>
      <c r="G79" s="147">
        <f>'St 1.3.1'!G79+'St 1.3.2'!G79+'St 1.3.3'!G79+'St 1.3.4'!G79+'St 1.3.5'!G79+'St 1.3.6'!G79+'St 1.3.7'!G79</f>
        <v>3495036.0675210129</v>
      </c>
      <c r="H79" s="147">
        <f>'St 1.3.1'!H79+'St 1.3.2'!H79+'St 1.3.3'!H79+'St 1.3.4'!H79+'St 1.3.5'!H79+'St 1.3.6'!H79+'St 1.3.7'!H79</f>
        <v>3927719.6493557063</v>
      </c>
      <c r="I79" s="147">
        <f>'St 1.3.1'!I79+'St 1.3.2'!I79+'St 1.3.3'!I79+'St 1.3.4'!I79+'St 1.3.5'!I79+'St 1.3.6'!I79+'St 1.3.7'!I79</f>
        <v>4646852.2001568209</v>
      </c>
      <c r="J79" s="147">
        <f>'St 1.3.1'!J79+'St 1.3.2'!J79+'St 1.3.3'!J79+'St 1.3.4'!J79+'St 1.3.5'!J79+'St 1.3.6'!J79+'St 1.3.7'!J79</f>
        <v>5298762.6662526233</v>
      </c>
      <c r="K79" s="147">
        <f>'St 1.3.1'!K79+'St 1.3.2'!K79+'St 1.3.3'!K79+'St 1.3.4'!K79+'St 1.3.5'!K79+'St 1.3.6'!K79+'St 1.3.7'!K79</f>
        <v>6001159.9134463463</v>
      </c>
      <c r="L79" s="147">
        <f>'St 1.3.1'!L79+'St 1.3.2'!L79+'St 1.3.3'!L79+'St 1.3.4'!L79+'St 1.3.5'!L79+'St 1.3.6'!L79+'St 1.3.7'!L79</f>
        <v>6518393.4529935541</v>
      </c>
      <c r="M79" s="147">
        <f>'St 1.3.1'!M79+'St 1.3.2'!M79+'St 1.3.3'!M79+'St 1.3.4'!M79+'St 1.3.5'!M79+'St 1.3.6'!M79+'St 1.3.7'!M79</f>
        <v>7820373.0347243436</v>
      </c>
      <c r="N79" s="146"/>
      <c r="O79" s="147">
        <f>'St 1.3.1'!O79+'St 1.3.2'!O79+'St 1.3.3'!O79+'St 1.3.4'!O79+'St 1.3.5'!O79+'St 1.3.6'!O79+'St 1.3.7'!O79</f>
        <v>205328.938048273</v>
      </c>
      <c r="P79" s="147">
        <f>'St 1.3.1'!P79+'St 1.3.2'!P79+'St 1.3.3'!P79+'St 1.3.4'!P79+'St 1.3.5'!P79+'St 1.3.6'!P79+'St 1.3.7'!P79</f>
        <v>257252.89991417612</v>
      </c>
      <c r="Q79" s="147">
        <f>'St 1.3.1'!Q79+'St 1.3.2'!Q79+'St 1.3.3'!Q79+'St 1.3.4'!Q79+'St 1.3.5'!Q79+'St 1.3.6'!Q79+'St 1.3.7'!Q79</f>
        <v>368040.44856218505</v>
      </c>
      <c r="R79" s="147">
        <f>'St 1.3.1'!R79+'St 1.3.2'!R79+'St 1.3.3'!R79+'St 1.3.4'!R79+'St 1.3.5'!R79+'St 1.3.6'!R79+'St 1.3.7'!R79</f>
        <v>325995.85183469311</v>
      </c>
      <c r="S79" s="147">
        <f>'St 1.3.1'!S79+'St 1.3.2'!S79+'St 1.3.3'!S79+'St 1.3.4'!S79+'St 1.3.5'!S79+'St 1.3.6'!S79+'St 1.3.7'!S79</f>
        <v>516628.20080111484</v>
      </c>
      <c r="T79" s="147">
        <f>'St 1.3.1'!T79+'St 1.3.2'!T79+'St 1.3.3'!T79+'St 1.3.4'!T79+'St 1.3.5'!T79+'St 1.3.6'!T79+'St 1.3.7'!T79</f>
        <v>445380.19945180177</v>
      </c>
      <c r="U79" s="147">
        <f>'St 1.3.1'!U79+'St 1.3.2'!U79+'St 1.3.3'!U79+'St 1.3.4'!U79+'St 1.3.5'!U79+'St 1.3.6'!U79+'St 1.3.7'!U79</f>
        <v>476588.09146872314</v>
      </c>
      <c r="V79" s="147">
        <f>'St 1.3.1'!V79+'St 1.3.2'!V79+'St 1.3.3'!V79+'St 1.3.4'!V79+'St 1.3.5'!V79+'St 1.3.6'!V79+'St 1.3.7'!V79</f>
        <v>526110.75829720742</v>
      </c>
      <c r="W79" s="147">
        <f>'St 1.3.1'!W79+'St 1.3.2'!W79+'St 1.3.3'!W79+'St 1.3.4'!W79+'St 1.3.5'!W79+'St 1.3.6'!W79+'St 1.3.7'!W79</f>
        <v>998156.65872054687</v>
      </c>
      <c r="X79" s="141"/>
      <c r="Y79" s="147">
        <f>'St 1.3.1'!Y79+'St 1.3.2'!Y79+'St 1.3.3'!Y79+'St 1.3.4'!Y79+'St 1.3.5'!Y79+'St 1.3.6'!Y79+'St 1.3.7'!Y79</f>
        <v>72611.03</v>
      </c>
      <c r="Z79" s="147">
        <f>'St 1.3.1'!Z79+'St 1.3.2'!Z79+'St 1.3.3'!Z79+'St 1.3.4'!Z79+'St 1.3.5'!Z79+'St 1.3.6'!Z79+'St 1.3.7'!Z79</f>
        <v>122920.7000000001</v>
      </c>
      <c r="AA79" s="147">
        <f>'St 1.3.1'!AA79+'St 1.3.2'!AA79+'St 1.3.3'!AA79+'St 1.3.4'!AA79+'St 1.3.5'!AA79+'St 1.3.6'!AA79+'St 1.3.7'!AA79</f>
        <v>205606.3799999998</v>
      </c>
      <c r="AB79" s="147">
        <f>'St 1.3.1'!AB79+'St 1.3.2'!AB79+'St 1.3.3'!AB79+'St 1.3.4'!AB79+'St 1.3.5'!AB79+'St 1.3.6'!AB79+'St 1.3.7'!AB79</f>
        <v>150831.25000000035</v>
      </c>
      <c r="AC79" s="147">
        <f>'St 1.3.1'!AC79+'St 1.3.2'!AC79+'St 1.3.3'!AC79+'St 1.3.4'!AC79+'St 1.3.5'!AC79+'St 1.3.6'!AC79+'St 1.3.7'!AC79</f>
        <v>217731.41999999975</v>
      </c>
      <c r="AD79" s="147">
        <f>'St 1.3.1'!AD79+'St 1.3.2'!AD79+'St 1.3.3'!AD79+'St 1.3.4'!AD79+'St 1.3.5'!AD79+'St 1.3.6'!AD79+'St 1.3.7'!AD79</f>
        <v>235273.71664399991</v>
      </c>
      <c r="AE79" s="147">
        <f>'St 1.3.1'!AE79+'St 1.3.2'!AE79+'St 1.3.3'!AE79+'St 1.3.4'!AE79+'St 1.3.5'!AE79+'St 1.3.6'!AE79+'St 1.3.7'!AE79</f>
        <v>269161.38572500023</v>
      </c>
      <c r="AF79" s="147">
        <f>'St 1.3.1'!AF79+'St 1.3.2'!AF79+'St 1.3.3'!AF79+'St 1.3.4'!AF79+'St 1.3.5'!AF79+'St 1.3.6'!AF79+'St 1.3.7'!AF79</f>
        <v>33560.681249999718</v>
      </c>
      <c r="AG79" s="147">
        <f>'St 1.3.1'!AG79+'St 1.3.2'!AG79+'St 1.3.3'!AG79+'St 1.3.4'!AG79+'St 1.3.5'!AG79+'St 1.3.6'!AG79+'St 1.3.7'!AG79</f>
        <v>364334.78301024414</v>
      </c>
    </row>
    <row r="80" spans="1:33">
      <c r="B80" s="3" t="s">
        <v>15</v>
      </c>
      <c r="C80" s="210" t="s">
        <v>303</v>
      </c>
      <c r="D80" s="144">
        <f>'St 1.3.1'!D80+'St 1.3.2'!D80+'St 1.3.3'!D80+'St 1.3.4'!D80+'St 1.3.5'!D80+'St 1.3.6'!D80+'St 1.3.7'!D80</f>
        <v>60998.343787000013</v>
      </c>
      <c r="E80" s="144">
        <f>'St 1.3.1'!E80+'St 1.3.2'!E80+'St 1.3.3'!E80+'St 1.3.4'!E80+'St 1.3.5'!E80+'St 1.3.6'!E80+'St 1.3.7'!E80</f>
        <v>75494.327442999987</v>
      </c>
      <c r="F80" s="144">
        <f>'St 1.3.1'!F80+'St 1.3.2'!F80+'St 1.3.3'!F80+'St 1.3.4'!F80+'St 1.3.5'!F80+'St 1.3.6'!F80+'St 1.3.7'!F80</f>
        <v>86264.918699999995</v>
      </c>
      <c r="G80" s="144">
        <f>'St 1.3.1'!G80+'St 1.3.2'!G80+'St 1.3.3'!G80+'St 1.3.4'!G80+'St 1.3.5'!G80+'St 1.3.6'!G80+'St 1.3.7'!G80</f>
        <v>95768.116200000004</v>
      </c>
      <c r="H80" s="144">
        <f>'St 1.3.1'!H80+'St 1.3.2'!H80+'St 1.3.3'!H80+'St 1.3.4'!H80+'St 1.3.5'!H80+'St 1.3.6'!H80+'St 1.3.7'!H80</f>
        <v>109636.14614028746</v>
      </c>
      <c r="I80" s="144">
        <f>'St 1.3.1'!I80+'St 1.3.2'!I80+'St 1.3.3'!I80+'St 1.3.4'!I80+'St 1.3.5'!I80+'St 1.3.6'!I80+'St 1.3.7'!I80</f>
        <v>144250.95596115419</v>
      </c>
      <c r="J80" s="144">
        <f>'St 1.3.1'!J80+'St 1.3.2'!J80+'St 1.3.3'!J80+'St 1.3.4'!J80+'St 1.3.5'!J80+'St 1.3.6'!J80+'St 1.3.7'!J80</f>
        <v>170602.31009818212</v>
      </c>
      <c r="K80" s="144">
        <f>'St 1.3.1'!K80+'St 1.3.2'!K80+'St 1.3.3'!K80+'St 1.3.4'!K80+'St 1.3.5'!K80+'St 1.3.6'!K80+'St 1.3.7'!K80</f>
        <v>197549.88901336479</v>
      </c>
      <c r="L80" s="144">
        <f>'St 1.3.1'!L80+'St 1.3.2'!L80+'St 1.3.3'!L80+'St 1.3.4'!L80+'St 1.3.5'!L80+'St 1.3.6'!L80+'St 1.3.7'!L80</f>
        <v>250198.98493746173</v>
      </c>
      <c r="M80" s="144">
        <f>'St 1.3.1'!M80+'St 1.3.2'!M80+'St 1.3.3'!M80+'St 1.3.4'!M80+'St 1.3.5'!M80+'St 1.3.6'!M80+'St 1.3.7'!M80</f>
        <v>271869.08779727604</v>
      </c>
      <c r="N80" s="143"/>
      <c r="O80" s="144">
        <f>'St 1.3.1'!O80+'St 1.3.2'!O80+'St 1.3.3'!O80+'St 1.3.4'!O80+'St 1.3.5'!O80+'St 1.3.6'!O80+'St 1.3.7'!O80</f>
        <v>14495.983655999982</v>
      </c>
      <c r="P80" s="144">
        <f>'St 1.3.1'!P80+'St 1.3.2'!P80+'St 1.3.3'!P80+'St 1.3.4'!P80+'St 1.3.5'!P80+'St 1.3.6'!P80+'St 1.3.7'!P80</f>
        <v>10770.591257000007</v>
      </c>
      <c r="Q80" s="144">
        <f>'St 1.3.1'!Q80+'St 1.3.2'!Q80+'St 1.3.3'!Q80+'St 1.3.4'!Q80+'St 1.3.5'!Q80+'St 1.3.6'!Q80+'St 1.3.7'!Q80</f>
        <v>9503.1975000000093</v>
      </c>
      <c r="R80" s="144">
        <f>'St 1.3.1'!R80+'St 1.3.2'!R80+'St 1.3.3'!R80+'St 1.3.4'!R80+'St 1.3.5'!R80+'St 1.3.6'!R80+'St 1.3.7'!R80</f>
        <v>13868.029940287437</v>
      </c>
      <c r="S80" s="144">
        <f>'St 1.3.1'!S80+'St 1.3.2'!S80+'St 1.3.3'!S80+'St 1.3.4'!S80+'St 1.3.5'!S80+'St 1.3.6'!S80+'St 1.3.7'!S80</f>
        <v>34614.809820866751</v>
      </c>
      <c r="T80" s="144">
        <f>'St 1.3.1'!T80+'St 1.3.2'!T80+'St 1.3.3'!T80+'St 1.3.4'!T80+'St 1.3.5'!T80+'St 1.3.6'!T80+'St 1.3.7'!T80</f>
        <v>26351.354137027927</v>
      </c>
      <c r="U80" s="144">
        <f>'St 1.3.1'!U80+'St 1.3.2'!U80+'St 1.3.3'!U80+'St 1.3.4'!U80+'St 1.3.5'!U80+'St 1.3.6'!U80+'St 1.3.7'!U80</f>
        <v>26947.578915182676</v>
      </c>
      <c r="V80" s="144">
        <f>'St 1.3.1'!V80+'St 1.3.2'!V80+'St 1.3.3'!V80+'St 1.3.4'!V80+'St 1.3.5'!V80+'St 1.3.6'!V80+'St 1.3.7'!V80</f>
        <v>52649.095924096931</v>
      </c>
      <c r="W80" s="144">
        <f>'St 1.3.1'!W80+'St 1.3.2'!W80+'St 1.3.3'!W80+'St 1.3.4'!W80+'St 1.3.5'!W80+'St 1.3.6'!W80+'St 1.3.7'!W80</f>
        <v>21670.102859814302</v>
      </c>
      <c r="X80" s="145"/>
      <c r="Y80" s="144">
        <f>'St 1.3.1'!Y80+'St 1.3.2'!Y80+'St 1.3.3'!Y80+'St 1.3.4'!Y80+'St 1.3.5'!Y80+'St 1.3.6'!Y80+'St 1.3.7'!Y80</f>
        <v>0</v>
      </c>
      <c r="Z80" s="144">
        <f>'St 1.3.1'!Z80+'St 1.3.2'!Z80+'St 1.3.3'!Z80+'St 1.3.4'!Z80+'St 1.3.5'!Z80+'St 1.3.6'!Z80+'St 1.3.7'!Z80</f>
        <v>0</v>
      </c>
      <c r="AA80" s="144">
        <f>'St 1.3.1'!AA80+'St 1.3.2'!AA80+'St 1.3.3'!AA80+'St 1.3.4'!AA80+'St 1.3.5'!AA80+'St 1.3.6'!AA80+'St 1.3.7'!AA80</f>
        <v>0</v>
      </c>
      <c r="AB80" s="144">
        <f>'St 1.3.1'!AB80+'St 1.3.2'!AB80+'St 1.3.3'!AB80+'St 1.3.4'!AB80+'St 1.3.5'!AB80+'St 1.3.6'!AB80+'St 1.3.7'!AB80</f>
        <v>0</v>
      </c>
      <c r="AC80" s="144">
        <f>'St 1.3.1'!AC80+'St 1.3.2'!AC80+'St 1.3.3'!AC80+'St 1.3.4'!AC80+'St 1.3.5'!AC80+'St 1.3.6'!AC80+'St 1.3.7'!AC80</f>
        <v>0</v>
      </c>
      <c r="AD80" s="144">
        <f>'St 1.3.1'!AD80+'St 1.3.2'!AD80+'St 1.3.3'!AD80+'St 1.3.4'!AD80+'St 1.3.5'!AD80+'St 1.3.6'!AD80+'St 1.3.7'!AD80</f>
        <v>0</v>
      </c>
      <c r="AE80" s="144">
        <f>'St 1.3.1'!AE80+'St 1.3.2'!AE80+'St 1.3.3'!AE80+'St 1.3.4'!AE80+'St 1.3.5'!AE80+'St 1.3.6'!AE80+'St 1.3.7'!AE80</f>
        <v>0</v>
      </c>
      <c r="AF80" s="144">
        <f>'St 1.3.1'!AF80+'St 1.3.2'!AF80+'St 1.3.3'!AF80+'St 1.3.4'!AF80+'St 1.3.5'!AF80+'St 1.3.6'!AF80+'St 1.3.7'!AF80</f>
        <v>0</v>
      </c>
      <c r="AG80" s="144">
        <f>'St 1.3.1'!AG80+'St 1.3.2'!AG80+'St 1.3.3'!AG80+'St 1.3.4'!AG80+'St 1.3.5'!AG80+'St 1.3.6'!AG80+'St 1.3.7'!AG80</f>
        <v>0</v>
      </c>
    </row>
    <row r="81" spans="1:33">
      <c r="B81" s="3" t="s">
        <v>16</v>
      </c>
      <c r="C81" s="210" t="s">
        <v>304</v>
      </c>
      <c r="D81" s="144">
        <f>'St 1.3.1'!D81+'St 1.3.2'!D81+'St 1.3.3'!D81+'St 1.3.4'!D81+'St 1.3.5'!D81+'St 1.3.6'!D81+'St 1.3.7'!D81</f>
        <v>1697815.96</v>
      </c>
      <c r="E81" s="144">
        <f>'St 1.3.1'!E81+'St 1.3.2'!E81+'St 1.3.3'!E81+'St 1.3.4'!E81+'St 1.3.5'!E81+'St 1.3.6'!E81+'St 1.3.7'!E81</f>
        <v>1860470.91</v>
      </c>
      <c r="F81" s="144">
        <f>'St 1.3.1'!F81+'St 1.3.2'!F81+'St 1.3.3'!F81+'St 1.3.4'!F81+'St 1.3.5'!F81+'St 1.3.6'!F81+'St 1.3.7'!F81</f>
        <v>2091348.3200000003</v>
      </c>
      <c r="G81" s="144">
        <f>'St 1.3.1'!G81+'St 1.3.2'!G81+'St 1.3.3'!G81+'St 1.3.4'!G81+'St 1.3.5'!G81+'St 1.3.6'!G81+'St 1.3.7'!G81</f>
        <v>2443136.96</v>
      </c>
      <c r="H81" s="144">
        <f>'St 1.3.1'!H81+'St 1.3.2'!H81+'St 1.3.3'!H81+'St 1.3.4'!H81+'St 1.3.5'!H81+'St 1.3.6'!H81+'St 1.3.7'!H81</f>
        <v>2648994.4897448067</v>
      </c>
      <c r="I81" s="144">
        <f>'St 1.3.1'!I81+'St 1.3.2'!I81+'St 1.3.3'!I81+'St 1.3.4'!I81+'St 1.3.5'!I81+'St 1.3.6'!I81+'St 1.3.7'!I81</f>
        <v>3105340.76</v>
      </c>
      <c r="J81" s="144">
        <f>'St 1.3.1'!J81+'St 1.3.2'!J81+'St 1.3.3'!J81+'St 1.3.4'!J81+'St 1.3.5'!J81+'St 1.3.6'!J81+'St 1.3.7'!J81</f>
        <v>3473915.7880642088</v>
      </c>
      <c r="K81" s="144">
        <f>'St 1.3.1'!K81+'St 1.3.2'!K81+'St 1.3.3'!K81+'St 1.3.4'!K81+'St 1.3.5'!K81+'St 1.3.6'!K81+'St 1.3.7'!K81</f>
        <v>3848924.0873120688</v>
      </c>
      <c r="L81" s="144">
        <f>'St 1.3.1'!L81+'St 1.3.2'!L81+'St 1.3.3'!L81+'St 1.3.4'!L81+'St 1.3.5'!L81+'St 1.3.6'!L81+'St 1.3.7'!L81</f>
        <v>3970899.0988064278</v>
      </c>
      <c r="M81" s="144">
        <f>'St 1.3.1'!M81+'St 1.3.2'!M81+'St 1.3.3'!M81+'St 1.3.4'!M81+'St 1.3.5'!M81+'St 1.3.6'!M81+'St 1.3.7'!M81</f>
        <v>4848047.4818531787</v>
      </c>
      <c r="N81" s="143"/>
      <c r="O81" s="144">
        <f>'St 1.3.1'!O81+'St 1.3.2'!O81+'St 1.3.3'!O81+'St 1.3.4'!O81+'St 1.3.5'!O81+'St 1.3.6'!O81+'St 1.3.7'!O81</f>
        <v>78928.969999999958</v>
      </c>
      <c r="P81" s="144">
        <f>'St 1.3.1'!P81+'St 1.3.2'!P81+'St 1.3.3'!P81+'St 1.3.4'!P81+'St 1.3.5'!P81+'St 1.3.6'!P81+'St 1.3.7'!P81</f>
        <v>121277.65000000015</v>
      </c>
      <c r="Q81" s="144">
        <f>'St 1.3.1'!Q81+'St 1.3.2'!Q81+'St 1.3.3'!Q81+'St 1.3.4'!Q81+'St 1.3.5'!Q81+'St 1.3.6'!Q81+'St 1.3.7'!Q81</f>
        <v>189764.84999999989</v>
      </c>
      <c r="R81" s="144">
        <f>'St 1.3.1'!R81+'St 1.3.2'!R81+'St 1.3.3'!R81+'St 1.3.4'!R81+'St 1.3.5'!R81+'St 1.3.6'!R81+'St 1.3.7'!R81</f>
        <v>99169.799744806936</v>
      </c>
      <c r="S81" s="144">
        <f>'St 1.3.1'!S81+'St 1.3.2'!S81+'St 1.3.3'!S81+'St 1.3.4'!S81+'St 1.3.5'!S81+'St 1.3.6'!S81+'St 1.3.7'!S81</f>
        <v>253841.92025519288</v>
      </c>
      <c r="T81" s="144">
        <f>'St 1.3.1'!T81+'St 1.3.2'!T81+'St 1.3.3'!T81+'St 1.3.4'!T81+'St 1.3.5'!T81+'St 1.3.6'!T81+'St 1.3.7'!T81</f>
        <v>162044.76142020922</v>
      </c>
      <c r="U81" s="144">
        <f>'St 1.3.1'!U81+'St 1.3.2'!U81+'St 1.3.3'!U81+'St 1.3.4'!U81+'St 1.3.5'!U81+'St 1.3.6'!U81+'St 1.3.7'!U81</f>
        <v>149199.14352285981</v>
      </c>
      <c r="V81" s="144">
        <f>'St 1.3.1'!V81+'St 1.3.2'!V81+'St 1.3.3'!V81+'St 1.3.4'!V81+'St 1.3.5'!V81+'St 1.3.6'!V81+'St 1.3.7'!V81</f>
        <v>130852.2302443591</v>
      </c>
      <c r="W81" s="144">
        <f>'St 1.3.1'!W81+'St 1.3.2'!W81+'St 1.3.3'!W81+'St 1.3.4'!W81+'St 1.3.5'!W81+'St 1.3.6'!W81+'St 1.3.7'!W81</f>
        <v>573325.46003650653</v>
      </c>
      <c r="X81" s="145"/>
      <c r="Y81" s="144">
        <f>'St 1.3.1'!Y81+'St 1.3.2'!Y81+'St 1.3.3'!Y81+'St 1.3.4'!Y81+'St 1.3.5'!Y81+'St 1.3.6'!Y81+'St 1.3.7'!Y81</f>
        <v>83725.98</v>
      </c>
      <c r="Z81" s="144">
        <f>'St 1.3.1'!Z81+'St 1.3.2'!Z81+'St 1.3.3'!Z81+'St 1.3.4'!Z81+'St 1.3.5'!Z81+'St 1.3.6'!Z81+'St 1.3.7'!Z81</f>
        <v>109599.76</v>
      </c>
      <c r="AA81" s="144">
        <f>'St 1.3.1'!AA81+'St 1.3.2'!AA81+'St 1.3.3'!AA81+'St 1.3.4'!AA81+'St 1.3.5'!AA81+'St 1.3.6'!AA81+'St 1.3.7'!AA81</f>
        <v>162023.79</v>
      </c>
      <c r="AB81" s="144">
        <f>'St 1.3.1'!AB81+'St 1.3.2'!AB81+'St 1.3.3'!AB81+'St 1.3.4'!AB81+'St 1.3.5'!AB81+'St 1.3.6'!AB81+'St 1.3.7'!AB81</f>
        <v>106687.72999999998</v>
      </c>
      <c r="AC81" s="144">
        <f>'St 1.3.1'!AC81+'St 1.3.2'!AC81+'St 1.3.3'!AC81+'St 1.3.4'!AC81+'St 1.3.5'!AC81+'St 1.3.6'!AC81+'St 1.3.7'!AC81</f>
        <v>202504.35</v>
      </c>
      <c r="AD81" s="144">
        <f>'St 1.3.1'!AD81+'St 1.3.2'!AD81+'St 1.3.3'!AD81+'St 1.3.4'!AD81+'St 1.3.5'!AD81+'St 1.3.6'!AD81+'St 1.3.7'!AD81</f>
        <v>206530.26664399999</v>
      </c>
      <c r="AE81" s="144">
        <f>'St 1.3.1'!AE81+'St 1.3.2'!AE81+'St 1.3.3'!AE81+'St 1.3.4'!AE81+'St 1.3.5'!AE81+'St 1.3.6'!AE81+'St 1.3.7'!AE81</f>
        <v>225809.15572499999</v>
      </c>
      <c r="AF81" s="144">
        <f>'St 1.3.1'!AF81+'St 1.3.2'!AF81+'St 1.3.3'!AF81+'St 1.3.4'!AF81+'St 1.3.5'!AF81+'St 1.3.6'!AF81+'St 1.3.7'!AF81</f>
        <v>-8877.2187499999982</v>
      </c>
      <c r="AG81" s="144">
        <f>'St 1.3.1'!AG81+'St 1.3.2'!AG81+'St 1.3.3'!AG81+'St 1.3.4'!AG81+'St 1.3.5'!AG81+'St 1.3.6'!AG81+'St 1.3.7'!AG81</f>
        <v>303822.92301024398</v>
      </c>
    </row>
    <row r="82" spans="1:33">
      <c r="B82" s="3" t="s">
        <v>17</v>
      </c>
      <c r="C82" s="210" t="s">
        <v>305</v>
      </c>
      <c r="D82" s="144">
        <f>'St 1.3.1'!D82+'St 1.3.2'!D82+'St 1.3.3'!D82+'St 1.3.4'!D82+'St 1.3.5'!D82+'St 1.3.6'!D82+'St 1.3.7'!D82</f>
        <v>187650.21578345363</v>
      </c>
      <c r="E82" s="144">
        <f>'St 1.3.1'!E82+'St 1.3.2'!E82+'St 1.3.3'!E82+'St 1.3.4'!E82+'St 1.3.5'!E82+'St 1.3.6'!E82+'St 1.3.7'!E82</f>
        <v>225408.54264100266</v>
      </c>
      <c r="F82" s="144">
        <f>'St 1.3.1'!F82+'St 1.3.2'!F82+'St 1.3.3'!F82+'St 1.3.4'!F82+'St 1.3.5'!F82+'St 1.3.6'!F82+'St 1.3.7'!F82</f>
        <v>269590.94818031968</v>
      </c>
      <c r="G82" s="144">
        <f>'St 1.3.1'!G82+'St 1.3.2'!G82+'St 1.3.3'!G82+'St 1.3.4'!G82+'St 1.3.5'!G82+'St 1.3.6'!G82+'St 1.3.7'!G82</f>
        <v>335162.68586001307</v>
      </c>
      <c r="H82" s="144">
        <f>'St 1.3.1'!H82+'St 1.3.2'!H82+'St 1.3.3'!H82+'St 1.3.4'!H82+'St 1.3.5'!H82+'St 1.3.6'!H82+'St 1.3.7'!H82</f>
        <v>416123.70871767</v>
      </c>
      <c r="I82" s="144">
        <f>'St 1.3.1'!I82+'St 1.3.2'!I82+'St 1.3.3'!I82+'St 1.3.4'!I82+'St 1.3.5'!I82+'St 1.3.6'!I82+'St 1.3.7'!I82</f>
        <v>518010.72020248143</v>
      </c>
      <c r="J82" s="144">
        <f>'St 1.3.1'!J82+'St 1.3.2'!J82+'St 1.3.3'!J82+'St 1.3.4'!J82+'St 1.3.5'!J82+'St 1.3.6'!J82+'St 1.3.7'!J82</f>
        <v>627436.32687349967</v>
      </c>
      <c r="K82" s="144">
        <f>'St 1.3.1'!K82+'St 1.3.2'!K82+'St 1.3.3'!K82+'St 1.3.4'!K82+'St 1.3.5'!K82+'St 1.3.6'!K82+'St 1.3.7'!K82</f>
        <v>767815.18484432215</v>
      </c>
      <c r="L82" s="144">
        <f>'St 1.3.1'!L82+'St 1.3.2'!L82+'St 1.3.3'!L82+'St 1.3.4'!L82+'St 1.3.5'!L82+'St 1.3.6'!L82+'St 1.3.7'!L82</f>
        <v>932003.83029953961</v>
      </c>
      <c r="M82" s="144">
        <f>'St 1.3.1'!M82+'St 1.3.2'!M82+'St 1.3.3'!M82+'St 1.3.4'!M82+'St 1.3.5'!M82+'St 1.3.6'!M82+'St 1.3.7'!M82</f>
        <v>1157911.678647799</v>
      </c>
      <c r="N82" s="143"/>
      <c r="O82" s="144">
        <f>'St 1.3.1'!O82+'St 1.3.2'!O82+'St 1.3.3'!O82+'St 1.3.4'!O82+'St 1.3.5'!O82+'St 1.3.6'!O82+'St 1.3.7'!O82</f>
        <v>48873.276857549034</v>
      </c>
      <c r="P82" s="144">
        <f>'St 1.3.1'!P82+'St 1.3.2'!P82+'St 1.3.3'!P82+'St 1.3.4'!P82+'St 1.3.5'!P82+'St 1.3.6'!P82+'St 1.3.7'!P82</f>
        <v>44182.405539317042</v>
      </c>
      <c r="Q82" s="144">
        <f>'St 1.3.1'!Q82+'St 1.3.2'!Q82+'St 1.3.3'!Q82+'St 1.3.4'!Q82+'St 1.3.5'!Q82+'St 1.3.6'!Q82+'St 1.3.7'!Q82</f>
        <v>65571.737679693397</v>
      </c>
      <c r="R82" s="144">
        <f>'St 1.3.1'!R82+'St 1.3.2'!R82+'St 1.3.3'!R82+'St 1.3.4'!R82+'St 1.3.5'!R82+'St 1.3.6'!R82+'St 1.3.7'!R82</f>
        <v>80961.022857656906</v>
      </c>
      <c r="S82" s="144">
        <f>'St 1.3.1'!S82+'St 1.3.2'!S82+'St 1.3.3'!S82+'St 1.3.4'!S82+'St 1.3.5'!S82+'St 1.3.6'!S82+'St 1.3.7'!S82</f>
        <v>101887.01148481142</v>
      </c>
      <c r="T82" s="144">
        <f>'St 1.3.1'!T82+'St 1.3.2'!T82+'St 1.3.3'!T82+'St 1.3.4'!T82+'St 1.3.5'!T82+'St 1.3.6'!T82+'St 1.3.7'!T82</f>
        <v>109425.60667101823</v>
      </c>
      <c r="U82" s="144">
        <f>'St 1.3.1'!U82+'St 1.3.2'!U82+'St 1.3.3'!U82+'St 1.3.4'!U82+'St 1.3.5'!U82+'St 1.3.6'!U82+'St 1.3.7'!U82</f>
        <v>140378.85797082243</v>
      </c>
      <c r="V82" s="144">
        <f>'St 1.3.1'!V82+'St 1.3.2'!V82+'St 1.3.3'!V82+'St 1.3.4'!V82+'St 1.3.5'!V82+'St 1.3.6'!V82+'St 1.3.7'!V82</f>
        <v>164188.64545521754</v>
      </c>
      <c r="W82" s="144">
        <f>'St 1.3.1'!W82+'St 1.3.2'!W82+'St 1.3.3'!W82+'St 1.3.4'!W82+'St 1.3.5'!W82+'St 1.3.6'!W82+'St 1.3.7'!W82</f>
        <v>225907.84834825934</v>
      </c>
      <c r="X82" s="145"/>
      <c r="Y82" s="144">
        <f>'St 1.3.1'!Y82+'St 1.3.2'!Y82+'St 1.3.3'!Y82+'St 1.3.4'!Y82+'St 1.3.5'!Y82+'St 1.3.6'!Y82+'St 1.3.7'!Y82</f>
        <v>-11114.949999999999</v>
      </c>
      <c r="Z82" s="144">
        <f>'St 1.3.1'!Z82+'St 1.3.2'!Z82+'St 1.3.3'!Z82+'St 1.3.4'!Z82+'St 1.3.5'!Z82+'St 1.3.6'!Z82+'St 1.3.7'!Z82</f>
        <v>-4682.4799999999696</v>
      </c>
      <c r="AA82" s="144">
        <f>'St 1.3.1'!AA82+'St 1.3.2'!AA82+'St 1.3.3'!AA82+'St 1.3.4'!AA82+'St 1.3.5'!AA82+'St 1.3.6'!AA82+'St 1.3.7'!AA82</f>
        <v>21395.479999999952</v>
      </c>
      <c r="AB82" s="144">
        <f>'St 1.3.1'!AB82+'St 1.3.2'!AB82+'St 1.3.3'!AB82+'St 1.3.4'!AB82+'St 1.3.5'!AB82+'St 1.3.6'!AB82+'St 1.3.7'!AB82</f>
        <v>15371.870000000081</v>
      </c>
      <c r="AC82" s="144">
        <f>'St 1.3.1'!AC82+'St 1.3.2'!AC82+'St 1.3.3'!AC82+'St 1.3.4'!AC82+'St 1.3.5'!AC82+'St 1.3.6'!AC82+'St 1.3.7'!AC82</f>
        <v>20931.599999999889</v>
      </c>
      <c r="AD82" s="144">
        <f>'St 1.3.1'!AD82+'St 1.3.2'!AD82+'St 1.3.3'!AD82+'St 1.3.4'!AD82+'St 1.3.5'!AD82+'St 1.3.6'!AD82+'St 1.3.7'!AD82</f>
        <v>7509.9500000000262</v>
      </c>
      <c r="AE82" s="144">
        <f>'St 1.3.1'!AE82+'St 1.3.2'!AE82+'St 1.3.3'!AE82+'St 1.3.4'!AE82+'St 1.3.5'!AE82+'St 1.3.6'!AE82+'St 1.3.7'!AE82</f>
        <v>30909.720000000016</v>
      </c>
      <c r="AF82" s="144">
        <f>'St 1.3.1'!AF82+'St 1.3.2'!AF82+'St 1.3.3'!AF82+'St 1.3.4'!AF82+'St 1.3.5'!AF82+'St 1.3.6'!AF82+'St 1.3.7'!AF82</f>
        <v>23921.659999999974</v>
      </c>
      <c r="AG82" s="144">
        <f>'St 1.3.1'!AG82+'St 1.3.2'!AG82+'St 1.3.3'!AG82+'St 1.3.4'!AG82+'St 1.3.5'!AG82+'St 1.3.6'!AG82+'St 1.3.7'!AG82</f>
        <v>61702.580000000125</v>
      </c>
    </row>
    <row r="83" spans="1:33">
      <c r="B83" s="4" t="s">
        <v>18</v>
      </c>
      <c r="C83" s="42"/>
      <c r="D83" s="144">
        <f>'St 1.3.1'!D83+'St 1.3.2'!D83+'St 1.3.3'!D83+'St 1.3.4'!D83+'St 1.3.5'!D83+'St 1.3.6'!D83+'St 1.3.7'!D83</f>
        <v>373714.68142592529</v>
      </c>
      <c r="E83" s="144">
        <f>'St 1.3.1'!E83+'St 1.3.2'!E83+'St 1.3.3'!E83+'St 1.3.4'!E83+'St 1.3.5'!E83+'St 1.3.6'!E83+'St 1.3.7'!E83</f>
        <v>436745.38896064932</v>
      </c>
      <c r="F83" s="144">
        <f>'St 1.3.1'!F83+'St 1.3.2'!F83+'St 1.3.3'!F83+'St 1.3.4'!F83+'St 1.3.5'!F83+'St 1.3.6'!F83+'St 1.3.7'!F83</f>
        <v>517767.64207850833</v>
      </c>
      <c r="G83" s="144">
        <f>'St 1.3.1'!G83+'St 1.3.2'!G83+'St 1.3.3'!G83+'St 1.3.4'!G83+'St 1.3.5'!G83+'St 1.3.6'!G83+'St 1.3.7'!G83</f>
        <v>620968.30546100007</v>
      </c>
      <c r="H83" s="144">
        <f>'St 1.3.1'!H83+'St 1.3.2'!H83+'St 1.3.3'!H83+'St 1.3.4'!H83+'St 1.3.5'!H83+'St 1.3.6'!H83+'St 1.3.7'!H83</f>
        <v>752965.30475294183</v>
      </c>
      <c r="I83" s="144">
        <f>'St 1.3.1'!I83+'St 1.3.2'!I83+'St 1.3.3'!I83+'St 1.3.4'!I83+'St 1.3.5'!I83+'St 1.3.6'!I83+'St 1.3.7'!I83</f>
        <v>879249.7639931856</v>
      </c>
      <c r="J83" s="144">
        <f>'St 1.3.1'!J83+'St 1.3.2'!J83+'St 1.3.3'!J83+'St 1.3.4'!J83+'St 1.3.5'!J83+'St 1.3.6'!J83+'St 1.3.7'!J83</f>
        <v>1026808.3464192549</v>
      </c>
      <c r="K83" s="144">
        <f>'St 1.3.1'!K83+'St 1.3.2'!K83+'St 1.3.3'!K83+'St 1.3.4'!K83+'St 1.3.5'!K83+'St 1.3.6'!K83+'St 1.3.7'!K83</f>
        <v>1186871.0619095818</v>
      </c>
      <c r="L83" s="144">
        <f>'St 1.3.1'!L83+'St 1.3.2'!L83+'St 1.3.3'!L83+'St 1.3.4'!L83+'St 1.3.5'!L83+'St 1.3.6'!L83+'St 1.3.7'!L83</f>
        <v>1365291.4331736199</v>
      </c>
      <c r="M83" s="144">
        <f>'St 1.3.1'!M83+'St 1.3.2'!M83+'St 1.3.3'!M83+'St 1.3.4'!M83+'St 1.3.5'!M83+'St 1.3.6'!M83+'St 1.3.7'!M83</f>
        <v>1542544.857071517</v>
      </c>
      <c r="N83" s="143"/>
      <c r="O83" s="144">
        <f>'St 1.3.1'!O83+'St 1.3.2'!O83+'St 1.3.3'!O83+'St 1.3.4'!O83+'St 1.3.5'!O83+'St 1.3.6'!O83+'St 1.3.7'!O83</f>
        <v>63030.707534724032</v>
      </c>
      <c r="P83" s="144">
        <f>'St 1.3.1'!P83+'St 1.3.2'!P83+'St 1.3.3'!P83+'St 1.3.4'!P83+'St 1.3.5'!P83+'St 1.3.6'!P83+'St 1.3.7'!P83</f>
        <v>81022.253117858956</v>
      </c>
      <c r="Q83" s="144">
        <f>'St 1.3.1'!Q83+'St 1.3.2'!Q83+'St 1.3.3'!Q83+'St 1.3.4'!Q83+'St 1.3.5'!Q83+'St 1.3.6'!Q83+'St 1.3.7'!Q83</f>
        <v>103200.66338249177</v>
      </c>
      <c r="R83" s="144">
        <f>'St 1.3.1'!R83+'St 1.3.2'!R83+'St 1.3.3'!R83+'St 1.3.4'!R83+'St 1.3.5'!R83+'St 1.3.6'!R83+'St 1.3.7'!R83</f>
        <v>131996.99929194176</v>
      </c>
      <c r="S83" s="144">
        <f>'St 1.3.1'!S83+'St 1.3.2'!S83+'St 1.3.3'!S83+'St 1.3.4'!S83+'St 1.3.5'!S83+'St 1.3.6'!S83+'St 1.3.7'!S83</f>
        <v>126284.45924024378</v>
      </c>
      <c r="T83" s="144">
        <f>'St 1.3.1'!T83+'St 1.3.2'!T83+'St 1.3.3'!T83+'St 1.3.4'!T83+'St 1.3.5'!T83+'St 1.3.6'!T83+'St 1.3.7'!T83</f>
        <v>147558.58242606928</v>
      </c>
      <c r="U83" s="144">
        <f>'St 1.3.1'!U83+'St 1.3.2'!U83+'St 1.3.3'!U83+'St 1.3.4'!U83+'St 1.3.5'!U83+'St 1.3.6'!U83+'St 1.3.7'!U83</f>
        <v>160062.71549032693</v>
      </c>
      <c r="V83" s="144">
        <f>'St 1.3.1'!V83+'St 1.3.2'!V83+'St 1.3.3'!V83+'St 1.3.4'!V83+'St 1.3.5'!V83+'St 1.3.6'!V83+'St 1.3.7'!V83</f>
        <v>178420.37126403811</v>
      </c>
      <c r="W83" s="144">
        <f>'St 1.3.1'!W83+'St 1.3.2'!W83+'St 1.3.3'!W83+'St 1.3.4'!W83+'St 1.3.5'!W83+'St 1.3.6'!W83+'St 1.3.7'!W83</f>
        <v>177253.42389789707</v>
      </c>
      <c r="X83" s="145"/>
      <c r="Y83" s="144">
        <f>'St 1.3.1'!Y83+'St 1.3.2'!Y83+'St 1.3.3'!Y83+'St 1.3.4'!Y83+'St 1.3.5'!Y83+'St 1.3.6'!Y83+'St 1.3.7'!Y83</f>
        <v>0</v>
      </c>
      <c r="Z83" s="144">
        <f>'St 1.3.1'!Z83+'St 1.3.2'!Z83+'St 1.3.3'!Z83+'St 1.3.4'!Z83+'St 1.3.5'!Z83+'St 1.3.6'!Z83+'St 1.3.7'!Z83</f>
        <v>18003.420000000096</v>
      </c>
      <c r="AA83" s="144">
        <f>'St 1.3.1'!AA83+'St 1.3.2'!AA83+'St 1.3.3'!AA83+'St 1.3.4'!AA83+'St 1.3.5'!AA83+'St 1.3.6'!AA83+'St 1.3.7'!AA83</f>
        <v>22187.109999999848</v>
      </c>
      <c r="AB83" s="144">
        <f>'St 1.3.1'!AB83+'St 1.3.2'!AB83+'St 1.3.3'!AB83+'St 1.3.4'!AB83+'St 1.3.5'!AB83+'St 1.3.6'!AB83+'St 1.3.7'!AB83</f>
        <v>28771.650000000136</v>
      </c>
      <c r="AC83" s="144">
        <f>'St 1.3.1'!AC83+'St 1.3.2'!AC83+'St 1.3.3'!AC83+'St 1.3.4'!AC83+'St 1.3.5'!AC83+'St 1.3.6'!AC83+'St 1.3.7'!AC83</f>
        <v>-5704.530000000068</v>
      </c>
      <c r="AD83" s="144">
        <f>'St 1.3.1'!AD83+'St 1.3.2'!AD83+'St 1.3.3'!AD83+'St 1.3.4'!AD83+'St 1.3.5'!AD83+'St 1.3.6'!AD83+'St 1.3.7'!AD83</f>
        <v>21233.499999999913</v>
      </c>
      <c r="AE83" s="144">
        <f>'St 1.3.1'!AE83+'St 1.3.2'!AE83+'St 1.3.3'!AE83+'St 1.3.4'!AE83+'St 1.3.5'!AE83+'St 1.3.6'!AE83+'St 1.3.7'!AE83</f>
        <v>12442.51000000022</v>
      </c>
      <c r="AF83" s="144">
        <f>'St 1.3.1'!AF83+'St 1.3.2'!AF83+'St 1.3.3'!AF83+'St 1.3.4'!AF83+'St 1.3.5'!AF83+'St 1.3.6'!AF83+'St 1.3.7'!AF83</f>
        <v>18516.239999999743</v>
      </c>
      <c r="AG83" s="144">
        <f>'St 1.3.1'!AG83+'St 1.3.2'!AG83+'St 1.3.3'!AG83+'St 1.3.4'!AG83+'St 1.3.5'!AG83+'St 1.3.6'!AG83+'St 1.3.7'!AG83</f>
        <v>-1190.7199999997829</v>
      </c>
    </row>
    <row r="84" spans="1:33">
      <c r="B84" s="3" t="s">
        <v>19</v>
      </c>
      <c r="C84" s="210" t="s">
        <v>306</v>
      </c>
      <c r="D84" s="144">
        <f>'St 1.3.1'!D84+'St 1.3.2'!D84+'St 1.3.3'!D84+'St 1.3.4'!D84+'St 1.3.5'!D84+'St 1.3.6'!D84+'St 1.3.7'!D84</f>
        <v>0</v>
      </c>
      <c r="E84" s="144">
        <f>'St 1.3.1'!E84+'St 1.3.2'!E84+'St 1.3.3'!E84+'St 1.3.4'!E84+'St 1.3.5'!E84+'St 1.3.6'!E84+'St 1.3.7'!E84</f>
        <v>0</v>
      </c>
      <c r="F84" s="144">
        <f>'St 1.3.1'!F84+'St 1.3.2'!F84+'St 1.3.3'!F84+'St 1.3.4'!F84+'St 1.3.5'!F84+'St 1.3.6'!F84+'St 1.3.7'!F84</f>
        <v>0</v>
      </c>
      <c r="G84" s="144">
        <f>'St 1.3.1'!G84+'St 1.3.2'!G84+'St 1.3.3'!G84+'St 1.3.4'!G84+'St 1.3.5'!G84+'St 1.3.6'!G84+'St 1.3.7'!G84</f>
        <v>0</v>
      </c>
      <c r="H84" s="144">
        <f>'St 1.3.1'!H84+'St 1.3.2'!H84+'St 1.3.3'!H84+'St 1.3.4'!H84+'St 1.3.5'!H84+'St 1.3.6'!H84+'St 1.3.7'!H84</f>
        <v>0</v>
      </c>
      <c r="I84" s="144">
        <f>'St 1.3.1'!I84+'St 1.3.2'!I84+'St 1.3.3'!I84+'St 1.3.4'!I84+'St 1.3.5'!I84+'St 1.3.6'!I84+'St 1.3.7'!I84</f>
        <v>0</v>
      </c>
      <c r="J84" s="144">
        <f>'St 1.3.1'!J84+'St 1.3.2'!J84+'St 1.3.3'!J84+'St 1.3.4'!J84+'St 1.3.5'!J84+'St 1.3.6'!J84+'St 1.3.7'!J84</f>
        <v>0</v>
      </c>
      <c r="K84" s="144">
        <f>'St 1.3.1'!K84+'St 1.3.2'!K84+'St 1.3.3'!K84+'St 1.3.4'!K84+'St 1.3.5'!K84+'St 1.3.6'!K84+'St 1.3.7'!K84</f>
        <v>0</v>
      </c>
      <c r="L84" s="144">
        <f>'St 1.3.1'!L84+'St 1.3.2'!L84+'St 1.3.3'!L84+'St 1.3.4'!L84+'St 1.3.5'!L84+'St 1.3.6'!L84+'St 1.3.7'!L84</f>
        <v>0</v>
      </c>
      <c r="M84" s="144">
        <f>'St 1.3.1'!M84+'St 1.3.2'!M84+'St 1.3.3'!M84+'St 1.3.4'!M84+'St 1.3.5'!M84+'St 1.3.6'!M84+'St 1.3.7'!M84</f>
        <v>0</v>
      </c>
      <c r="N84" s="143"/>
      <c r="O84" s="144">
        <f>'St 1.3.1'!O84+'St 1.3.2'!O84+'St 1.3.3'!O84+'St 1.3.4'!O84+'St 1.3.5'!O84+'St 1.3.6'!O84+'St 1.3.7'!O84</f>
        <v>0</v>
      </c>
      <c r="P84" s="144">
        <f>'St 1.3.1'!P84+'St 1.3.2'!P84+'St 1.3.3'!P84+'St 1.3.4'!P84+'St 1.3.5'!P84+'St 1.3.6'!P84+'St 1.3.7'!P84</f>
        <v>0</v>
      </c>
      <c r="Q84" s="144">
        <f>'St 1.3.1'!Q84+'St 1.3.2'!Q84+'St 1.3.3'!Q84+'St 1.3.4'!Q84+'St 1.3.5'!Q84+'St 1.3.6'!Q84+'St 1.3.7'!Q84</f>
        <v>0</v>
      </c>
      <c r="R84" s="144">
        <f>'St 1.3.1'!R84+'St 1.3.2'!R84+'St 1.3.3'!R84+'St 1.3.4'!R84+'St 1.3.5'!R84+'St 1.3.6'!R84+'St 1.3.7'!R84</f>
        <v>0</v>
      </c>
      <c r="S84" s="144">
        <f>'St 1.3.1'!S84+'St 1.3.2'!S84+'St 1.3.3'!S84+'St 1.3.4'!S84+'St 1.3.5'!S84+'St 1.3.6'!S84+'St 1.3.7'!S84</f>
        <v>0</v>
      </c>
      <c r="T84" s="144">
        <f>'St 1.3.1'!T84+'St 1.3.2'!T84+'St 1.3.3'!T84+'St 1.3.4'!T84+'St 1.3.5'!T84+'St 1.3.6'!T84+'St 1.3.7'!T84</f>
        <v>0</v>
      </c>
      <c r="U84" s="144">
        <f>'St 1.3.1'!U84+'St 1.3.2'!U84+'St 1.3.3'!U84+'St 1.3.4'!U84+'St 1.3.5'!U84+'St 1.3.6'!U84+'St 1.3.7'!U84</f>
        <v>0</v>
      </c>
      <c r="V84" s="144">
        <f>'St 1.3.1'!V84+'St 1.3.2'!V84+'St 1.3.3'!V84+'St 1.3.4'!V84+'St 1.3.5'!V84+'St 1.3.6'!V84+'St 1.3.7'!V84</f>
        <v>0</v>
      </c>
      <c r="W84" s="144">
        <f>'St 1.3.1'!W84+'St 1.3.2'!W84+'St 1.3.3'!W84+'St 1.3.4'!W84+'St 1.3.5'!W84+'St 1.3.6'!W84+'St 1.3.7'!W84</f>
        <v>0</v>
      </c>
      <c r="X84" s="145"/>
      <c r="Y84" s="144">
        <f>'St 1.3.1'!Y84+'St 1.3.2'!Y84+'St 1.3.3'!Y84+'St 1.3.4'!Y84+'St 1.3.5'!Y84+'St 1.3.6'!Y84+'St 1.3.7'!Y84</f>
        <v>0</v>
      </c>
      <c r="Z84" s="144">
        <f>'St 1.3.1'!Z84+'St 1.3.2'!Z84+'St 1.3.3'!Z84+'St 1.3.4'!Z84+'St 1.3.5'!Z84+'St 1.3.6'!Z84+'St 1.3.7'!Z84</f>
        <v>0</v>
      </c>
      <c r="AA84" s="144">
        <f>'St 1.3.1'!AA84+'St 1.3.2'!AA84+'St 1.3.3'!AA84+'St 1.3.4'!AA84+'St 1.3.5'!AA84+'St 1.3.6'!AA84+'St 1.3.7'!AA84</f>
        <v>0</v>
      </c>
      <c r="AB84" s="144">
        <f>'St 1.3.1'!AB84+'St 1.3.2'!AB84+'St 1.3.3'!AB84+'St 1.3.4'!AB84+'St 1.3.5'!AB84+'St 1.3.6'!AB84+'St 1.3.7'!AB84</f>
        <v>0</v>
      </c>
      <c r="AC84" s="144">
        <f>'St 1.3.1'!AC84+'St 1.3.2'!AC84+'St 1.3.3'!AC84+'St 1.3.4'!AC84+'St 1.3.5'!AC84+'St 1.3.6'!AC84+'St 1.3.7'!AC84</f>
        <v>0</v>
      </c>
      <c r="AD84" s="144">
        <f>'St 1.3.1'!AD84+'St 1.3.2'!AD84+'St 1.3.3'!AD84+'St 1.3.4'!AD84+'St 1.3.5'!AD84+'St 1.3.6'!AD84+'St 1.3.7'!AD84</f>
        <v>0</v>
      </c>
      <c r="AE84" s="144">
        <f>'St 1.3.1'!AE84+'St 1.3.2'!AE84+'St 1.3.3'!AE84+'St 1.3.4'!AE84+'St 1.3.5'!AE84+'St 1.3.6'!AE84+'St 1.3.7'!AE84</f>
        <v>0</v>
      </c>
      <c r="AF84" s="144">
        <f>'St 1.3.1'!AF84+'St 1.3.2'!AF84+'St 1.3.3'!AF84+'St 1.3.4'!AF84+'St 1.3.5'!AF84+'St 1.3.6'!AF84+'St 1.3.7'!AF84</f>
        <v>0</v>
      </c>
      <c r="AG84" s="144">
        <f>'St 1.3.1'!AG84+'St 1.3.2'!AG84+'St 1.3.3'!AG84+'St 1.3.4'!AG84+'St 1.3.5'!AG84+'St 1.3.6'!AG84+'St 1.3.7'!AG84</f>
        <v>0</v>
      </c>
    </row>
    <row r="85" spans="1:33">
      <c r="B85" s="3" t="s">
        <v>20</v>
      </c>
      <c r="C85" s="210" t="s">
        <v>307</v>
      </c>
      <c r="D85" s="144">
        <f>'St 1.3.1'!D85+'St 1.3.2'!D85+'St 1.3.3'!D85+'St 1.3.4'!D85+'St 1.3.5'!D85+'St 1.3.6'!D85+'St 1.3.7'!D85</f>
        <v>0</v>
      </c>
      <c r="E85" s="144">
        <f>'St 1.3.1'!E85+'St 1.3.2'!E85+'St 1.3.3'!E85+'St 1.3.4'!E85+'St 1.3.5'!E85+'St 1.3.6'!E85+'St 1.3.7'!E85</f>
        <v>0</v>
      </c>
      <c r="F85" s="144">
        <f>'St 1.3.1'!F85+'St 1.3.2'!F85+'St 1.3.3'!F85+'St 1.3.4'!F85+'St 1.3.5'!F85+'St 1.3.6'!F85+'St 1.3.7'!F85</f>
        <v>0</v>
      </c>
      <c r="G85" s="144">
        <f>'St 1.3.1'!G85+'St 1.3.2'!G85+'St 1.3.3'!G85+'St 1.3.4'!G85+'St 1.3.5'!G85+'St 1.3.6'!G85+'St 1.3.7'!G85</f>
        <v>0</v>
      </c>
      <c r="H85" s="144">
        <f>'St 1.3.1'!H85+'St 1.3.2'!H85+'St 1.3.3'!H85+'St 1.3.4'!H85+'St 1.3.5'!H85+'St 1.3.6'!H85+'St 1.3.7'!H85</f>
        <v>0</v>
      </c>
      <c r="I85" s="144">
        <f>'St 1.3.1'!I85+'St 1.3.2'!I85+'St 1.3.3'!I85+'St 1.3.4'!I85+'St 1.3.5'!I85+'St 1.3.6'!I85+'St 1.3.7'!I85</f>
        <v>0</v>
      </c>
      <c r="J85" s="144">
        <f>'St 1.3.1'!J85+'St 1.3.2'!J85+'St 1.3.3'!J85+'St 1.3.4'!J85+'St 1.3.5'!J85+'St 1.3.6'!J85+'St 1.3.7'!J85</f>
        <v>0</v>
      </c>
      <c r="K85" s="144">
        <f>'St 1.3.1'!K85+'St 1.3.2'!K85+'St 1.3.3'!K85+'St 1.3.4'!K85+'St 1.3.5'!K85+'St 1.3.6'!K85+'St 1.3.7'!K85</f>
        <v>0</v>
      </c>
      <c r="L85" s="144">
        <f>'St 1.3.1'!L85+'St 1.3.2'!L85+'St 1.3.3'!L85+'St 1.3.4'!L85+'St 1.3.5'!L85+'St 1.3.6'!L85+'St 1.3.7'!L85</f>
        <v>0</v>
      </c>
      <c r="M85" s="144">
        <f>'St 1.3.1'!M85+'St 1.3.2'!M85+'St 1.3.3'!M85+'St 1.3.4'!M85+'St 1.3.5'!M85+'St 1.3.6'!M85+'St 1.3.7'!M85</f>
        <v>0</v>
      </c>
      <c r="N85" s="143"/>
      <c r="O85" s="144">
        <f>'St 1.3.1'!O85+'St 1.3.2'!O85+'St 1.3.3'!O85+'St 1.3.4'!O85+'St 1.3.5'!O85+'St 1.3.6'!O85+'St 1.3.7'!O85</f>
        <v>0</v>
      </c>
      <c r="P85" s="144">
        <f>'St 1.3.1'!P85+'St 1.3.2'!P85+'St 1.3.3'!P85+'St 1.3.4'!P85+'St 1.3.5'!P85+'St 1.3.6'!P85+'St 1.3.7'!P85</f>
        <v>0</v>
      </c>
      <c r="Q85" s="144">
        <f>'St 1.3.1'!Q85+'St 1.3.2'!Q85+'St 1.3.3'!Q85+'St 1.3.4'!Q85+'St 1.3.5'!Q85+'St 1.3.6'!Q85+'St 1.3.7'!Q85</f>
        <v>0</v>
      </c>
      <c r="R85" s="144">
        <f>'St 1.3.1'!R85+'St 1.3.2'!R85+'St 1.3.3'!R85+'St 1.3.4'!R85+'St 1.3.5'!R85+'St 1.3.6'!R85+'St 1.3.7'!R85</f>
        <v>0</v>
      </c>
      <c r="S85" s="144">
        <f>'St 1.3.1'!S85+'St 1.3.2'!S85+'St 1.3.3'!S85+'St 1.3.4'!S85+'St 1.3.5'!S85+'St 1.3.6'!S85+'St 1.3.7'!S85</f>
        <v>0</v>
      </c>
      <c r="T85" s="144">
        <f>'St 1.3.1'!T85+'St 1.3.2'!T85+'St 1.3.3'!T85+'St 1.3.4'!T85+'St 1.3.5'!T85+'St 1.3.6'!T85+'St 1.3.7'!T85</f>
        <v>0</v>
      </c>
      <c r="U85" s="144">
        <f>'St 1.3.1'!U85+'St 1.3.2'!U85+'St 1.3.3'!U85+'St 1.3.4'!U85+'St 1.3.5'!U85+'St 1.3.6'!U85+'St 1.3.7'!U85</f>
        <v>0</v>
      </c>
      <c r="V85" s="144">
        <f>'St 1.3.1'!V85+'St 1.3.2'!V85+'St 1.3.3'!V85+'St 1.3.4'!V85+'St 1.3.5'!V85+'St 1.3.6'!V85+'St 1.3.7'!V85</f>
        <v>0</v>
      </c>
      <c r="W85" s="144">
        <f>'St 1.3.1'!W85+'St 1.3.2'!W85+'St 1.3.3'!W85+'St 1.3.4'!W85+'St 1.3.5'!W85+'St 1.3.6'!W85+'St 1.3.7'!W85</f>
        <v>0</v>
      </c>
      <c r="X85" s="145"/>
      <c r="Y85" s="144">
        <f>'St 1.3.1'!Y85+'St 1.3.2'!Y85+'St 1.3.3'!Y85+'St 1.3.4'!Y85+'St 1.3.5'!Y85+'St 1.3.6'!Y85+'St 1.3.7'!Y85</f>
        <v>0</v>
      </c>
      <c r="Z85" s="144">
        <f>'St 1.3.1'!Z85+'St 1.3.2'!Z85+'St 1.3.3'!Z85+'St 1.3.4'!Z85+'St 1.3.5'!Z85+'St 1.3.6'!Z85+'St 1.3.7'!Z85</f>
        <v>0</v>
      </c>
      <c r="AA85" s="144">
        <f>'St 1.3.1'!AA85+'St 1.3.2'!AA85+'St 1.3.3'!AA85+'St 1.3.4'!AA85+'St 1.3.5'!AA85+'St 1.3.6'!AA85+'St 1.3.7'!AA85</f>
        <v>0</v>
      </c>
      <c r="AB85" s="144">
        <f>'St 1.3.1'!AB85+'St 1.3.2'!AB85+'St 1.3.3'!AB85+'St 1.3.4'!AB85+'St 1.3.5'!AB85+'St 1.3.6'!AB85+'St 1.3.7'!AB85</f>
        <v>0</v>
      </c>
      <c r="AC85" s="144">
        <f>'St 1.3.1'!AC85+'St 1.3.2'!AC85+'St 1.3.3'!AC85+'St 1.3.4'!AC85+'St 1.3.5'!AC85+'St 1.3.6'!AC85+'St 1.3.7'!AC85</f>
        <v>0</v>
      </c>
      <c r="AD85" s="144">
        <f>'St 1.3.1'!AD85+'St 1.3.2'!AD85+'St 1.3.3'!AD85+'St 1.3.4'!AD85+'St 1.3.5'!AD85+'St 1.3.6'!AD85+'St 1.3.7'!AD85</f>
        <v>0</v>
      </c>
      <c r="AE85" s="144">
        <f>'St 1.3.1'!AE85+'St 1.3.2'!AE85+'St 1.3.3'!AE85+'St 1.3.4'!AE85+'St 1.3.5'!AE85+'St 1.3.6'!AE85+'St 1.3.7'!AE85</f>
        <v>0</v>
      </c>
      <c r="AF85" s="144">
        <f>'St 1.3.1'!AF85+'St 1.3.2'!AF85+'St 1.3.3'!AF85+'St 1.3.4'!AF85+'St 1.3.5'!AF85+'St 1.3.6'!AF85+'St 1.3.7'!AF85</f>
        <v>0</v>
      </c>
      <c r="AG85" s="144">
        <f>'St 1.3.1'!AG85+'St 1.3.2'!AG85+'St 1.3.3'!AG85+'St 1.3.4'!AG85+'St 1.3.5'!AG85+'St 1.3.6'!AG85+'St 1.3.7'!AG85</f>
        <v>0</v>
      </c>
    </row>
    <row r="86" spans="1:33" s="45" customFormat="1">
      <c r="A86" s="38"/>
      <c r="B86" s="5" t="s">
        <v>21</v>
      </c>
      <c r="C86" s="209" t="s">
        <v>308</v>
      </c>
      <c r="D86" s="147">
        <f>'St 1.3.1'!D86+'St 1.3.2'!D86+'St 1.3.3'!D86+'St 1.3.4'!D86+'St 1.3.5'!D86+'St 1.3.6'!D86+'St 1.3.7'!D86</f>
        <v>87747.833961794007</v>
      </c>
      <c r="E86" s="147">
        <f>'St 1.3.1'!E86+'St 1.3.2'!E86+'St 1.3.3'!E86+'St 1.3.4'!E86+'St 1.3.5'!E86+'St 1.3.6'!E86+'St 1.3.7'!E86</f>
        <v>81999.188946184935</v>
      </c>
      <c r="F86" s="147">
        <f>'St 1.3.1'!F86+'St 1.3.2'!F86+'St 1.3.3'!F86+'St 1.3.4'!F86+'St 1.3.5'!F86+'St 1.3.6'!F86+'St 1.3.7'!F86</f>
        <v>37923.136054478156</v>
      </c>
      <c r="G86" s="147">
        <f>'St 1.3.1'!G86+'St 1.3.2'!G86+'St 1.3.3'!G86+'St 1.3.4'!G86+'St 1.3.5'!G86+'St 1.3.6'!G86+'St 1.3.7'!G86</f>
        <v>45891.950441835812</v>
      </c>
      <c r="H86" s="147">
        <f>'St 1.3.1'!H86+'St 1.3.2'!H86+'St 1.3.3'!H86+'St 1.3.4'!H86+'St 1.3.5'!H86+'St 1.3.6'!H86+'St 1.3.7'!H86</f>
        <v>160002.9723022753</v>
      </c>
      <c r="I86" s="147">
        <f>'St 1.3.1'!I86+'St 1.3.2'!I86+'St 1.3.3'!I86+'St 1.3.4'!I86+'St 1.3.5'!I86+'St 1.3.6'!I86+'St 1.3.7'!I86</f>
        <v>52086.731330427101</v>
      </c>
      <c r="J86" s="147">
        <f>'St 1.3.1'!J86+'St 1.3.2'!J86+'St 1.3.3'!J86+'St 1.3.4'!J86+'St 1.3.5'!J86+'St 1.3.6'!J86+'St 1.3.7'!J86</f>
        <v>58693.966011586606</v>
      </c>
      <c r="K86" s="147">
        <f>'St 1.3.1'!K86+'St 1.3.2'!K86+'St 1.3.3'!K86+'St 1.3.4'!K86+'St 1.3.5'!K86+'St 1.3.6'!K86+'St 1.3.7'!K86</f>
        <v>102570.07673144582</v>
      </c>
      <c r="L86" s="147">
        <f>'St 1.3.1'!L86+'St 1.3.2'!L86+'St 1.3.3'!L86+'St 1.3.4'!L86+'St 1.3.5'!L86+'St 1.3.6'!L86+'St 1.3.7'!L86</f>
        <v>89616.730717803803</v>
      </c>
      <c r="M86" s="147">
        <f>'St 1.3.1'!M86+'St 1.3.2'!M86+'St 1.3.3'!M86+'St 1.3.4'!M86+'St 1.3.5'!M86+'St 1.3.6'!M86+'St 1.3.7'!M86</f>
        <v>76264.990908786</v>
      </c>
      <c r="N86" s="146"/>
      <c r="O86" s="147">
        <f>'St 1.3.1'!O86+'St 1.3.2'!O86+'St 1.3.3'!O86+'St 1.3.4'!O86+'St 1.3.5'!O86+'St 1.3.6'!O86+'St 1.3.7'!O86</f>
        <v>-3535.5878455265693</v>
      </c>
      <c r="P86" s="147">
        <f>'St 1.3.1'!P86+'St 1.3.2'!P86+'St 1.3.3'!P86+'St 1.3.4'!P86+'St 1.3.5'!P86+'St 1.3.6'!P86+'St 1.3.7'!P86</f>
        <v>-43690.084522621677</v>
      </c>
      <c r="Q86" s="147">
        <f>'St 1.3.1'!Q86+'St 1.3.2'!Q86+'St 1.3.3'!Q86+'St 1.3.4'!Q86+'St 1.3.5'!Q86+'St 1.3.6'!Q86+'St 1.3.7'!Q86</f>
        <v>6468.5988176700303</v>
      </c>
      <c r="R86" s="147">
        <f>'St 1.3.1'!R86+'St 1.3.2'!R86+'St 1.3.3'!R86+'St 1.3.4'!R86+'St 1.3.5'!R86+'St 1.3.6'!R86+'St 1.3.7'!R86</f>
        <v>115807.53606028509</v>
      </c>
      <c r="S86" s="147">
        <f>'St 1.3.1'!S86+'St 1.3.2'!S86+'St 1.3.3'!S86+'St 1.3.4'!S86+'St 1.3.5'!S86+'St 1.3.6'!S86+'St 1.3.7'!S86</f>
        <v>-93630.566114303598</v>
      </c>
      <c r="T86" s="147">
        <f>'St 1.3.1'!T86+'St 1.3.2'!T86+'St 1.3.3'!T86+'St 1.3.4'!T86+'St 1.3.5'!T86+'St 1.3.6'!T86+'St 1.3.7'!T86</f>
        <v>9290.5907122501158</v>
      </c>
      <c r="U86" s="147">
        <f>'St 1.3.1'!U86+'St 1.3.2'!U86+'St 1.3.3'!U86+'St 1.3.4'!U86+'St 1.3.5'!U86+'St 1.3.6'!U86+'St 1.3.7'!U86</f>
        <v>39889.766232231406</v>
      </c>
      <c r="V86" s="147">
        <f>'St 1.3.1'!V86+'St 1.3.2'!V86+'St 1.3.3'!V86+'St 1.3.4'!V86+'St 1.3.5'!V86+'St 1.3.6'!V86+'St 1.3.7'!V86</f>
        <v>14488.809394305641</v>
      </c>
      <c r="W86" s="147">
        <f>'St 1.3.1'!W86+'St 1.3.2'!W86+'St 1.3.3'!W86+'St 1.3.4'!W86+'St 1.3.5'!W86+'St 1.3.6'!W86+'St 1.3.7'!W86</f>
        <v>-14529.4712892358</v>
      </c>
      <c r="X86" s="141"/>
      <c r="Y86" s="147">
        <f>'St 1.3.1'!Y86+'St 1.3.2'!Y86+'St 1.3.3'!Y86+'St 1.3.4'!Y86+'St 1.3.5'!Y86+'St 1.3.6'!Y86+'St 1.3.7'!Y86</f>
        <v>0</v>
      </c>
      <c r="Z86" s="147">
        <f>'St 1.3.1'!Z86+'St 1.3.2'!Z86+'St 1.3.3'!Z86+'St 1.3.4'!Z86+'St 1.3.5'!Z86+'St 1.3.6'!Z86+'St 1.3.7'!Z86</f>
        <v>0</v>
      </c>
      <c r="AA86" s="147">
        <f>'St 1.3.1'!AA86+'St 1.3.2'!AA86+'St 1.3.3'!AA86+'St 1.3.4'!AA86+'St 1.3.5'!AA86+'St 1.3.6'!AA86+'St 1.3.7'!AA86</f>
        <v>0</v>
      </c>
      <c r="AB86" s="147">
        <f>'St 1.3.1'!AB86+'St 1.3.2'!AB86+'St 1.3.3'!AB86+'St 1.3.4'!AB86+'St 1.3.5'!AB86+'St 1.3.6'!AB86+'St 1.3.7'!AB86</f>
        <v>0</v>
      </c>
      <c r="AC86" s="147">
        <f>'St 1.3.1'!AC86+'St 1.3.2'!AC86+'St 1.3.3'!AC86+'St 1.3.4'!AC86+'St 1.3.5'!AC86+'St 1.3.6'!AC86+'St 1.3.7'!AC86</f>
        <v>0</v>
      </c>
      <c r="AD86" s="147">
        <f>'St 1.3.1'!AD86+'St 1.3.2'!AD86+'St 1.3.3'!AD86+'St 1.3.4'!AD86+'St 1.3.5'!AD86+'St 1.3.6'!AD86+'St 1.3.7'!AD86</f>
        <v>0</v>
      </c>
      <c r="AE86" s="147">
        <f>'St 1.3.1'!AE86+'St 1.3.2'!AE86+'St 1.3.3'!AE86+'St 1.3.4'!AE86+'St 1.3.5'!AE86+'St 1.3.6'!AE86+'St 1.3.7'!AE86</f>
        <v>0</v>
      </c>
      <c r="AF86" s="147">
        <f>'St 1.3.1'!AF86+'St 1.3.2'!AF86+'St 1.3.3'!AF86+'St 1.3.4'!AF86+'St 1.3.5'!AF86+'St 1.3.6'!AF86+'St 1.3.7'!AF86</f>
        <v>0</v>
      </c>
      <c r="AG86" s="147">
        <f>'St 1.3.1'!AG86+'St 1.3.2'!AG86+'St 1.3.3'!AG86+'St 1.3.4'!AG86+'St 1.3.5'!AG86+'St 1.3.6'!AG86+'St 1.3.7'!AG86</f>
        <v>0</v>
      </c>
    </row>
    <row r="87" spans="1:33" s="45" customFormat="1">
      <c r="A87" s="38"/>
      <c r="B87" s="9" t="s">
        <v>94</v>
      </c>
      <c r="C87" s="209" t="s">
        <v>309</v>
      </c>
      <c r="D87" s="147">
        <f>'St 1.3.1'!D87+'St 1.3.2'!D87+'St 1.3.3'!D87+'St 1.3.4'!D87+'St 1.3.5'!D87+'St 1.3.6'!D87+'St 1.3.7'!D87</f>
        <v>1133.5070698625518</v>
      </c>
      <c r="E87" s="147">
        <f>'St 1.3.1'!E87+'St 1.3.2'!E87+'St 1.3.3'!E87+'St 1.3.4'!E87+'St 1.3.5'!E87+'St 1.3.6'!E87+'St 1.3.7'!E87</f>
        <v>1021.0486170987613</v>
      </c>
      <c r="F87" s="147">
        <f>'St 1.3.1'!F87+'St 1.3.2'!F87+'St 1.3.3'!F87+'St 1.3.4'!F87+'St 1.3.5'!F87+'St 1.3.6'!F87+'St 1.3.7'!F87</f>
        <v>900.78563348295859</v>
      </c>
      <c r="G87" s="147">
        <f>'St 1.3.1'!G87+'St 1.3.2'!G87+'St 1.3.3'!G87+'St 1.3.4'!G87+'St 1.3.5'!G87+'St 1.3.6'!G87+'St 1.3.7'!G87</f>
        <v>779.25959961836418</v>
      </c>
      <c r="H87" s="147">
        <f>'St 1.3.1'!H87+'St 1.3.2'!H87+'St 1.3.3'!H87+'St 1.3.4'!H87+'St 1.3.5'!H87+'St 1.3.6'!H87+'St 1.3.7'!H87</f>
        <v>2953.6907482644938</v>
      </c>
      <c r="I87" s="147">
        <f>'St 1.3.1'!I87+'St 1.3.2'!I87+'St 1.3.3'!I87+'St 1.3.4'!I87+'St 1.3.5'!I87+'St 1.3.6'!I87+'St 1.3.7'!I87</f>
        <v>2701.4443515890466</v>
      </c>
      <c r="J87" s="147">
        <f>'St 1.3.1'!J87+'St 1.3.2'!J87+'St 1.3.3'!J87+'St 1.3.4'!J87+'St 1.3.5'!J87+'St 1.3.6'!J87+'St 1.3.7'!J87</f>
        <v>5501.2660271747573</v>
      </c>
      <c r="K87" s="147">
        <f>'St 1.3.1'!K87+'St 1.3.2'!K87+'St 1.3.3'!K87+'St 1.3.4'!K87+'St 1.3.5'!K87+'St 1.3.6'!K87+'St 1.3.7'!K87</f>
        <v>6999.7011858118949</v>
      </c>
      <c r="L87" s="147">
        <f>'St 1.3.1'!L87+'St 1.3.2'!L87+'St 1.3.3'!L87+'St 1.3.4'!L87+'St 1.3.5'!L87+'St 1.3.6'!L87+'St 1.3.7'!L87</f>
        <v>6892.8212500660302</v>
      </c>
      <c r="M87" s="147">
        <f>'St 1.3.1'!M87+'St 1.3.2'!M87+'St 1.3.3'!M87+'St 1.3.4'!M87+'St 1.3.5'!M87+'St 1.3.6'!M87+'St 1.3.7'!M87</f>
        <v>4378.3463150120278</v>
      </c>
      <c r="N87" s="146"/>
      <c r="O87" s="147">
        <f>'St 1.3.1'!O87+'St 1.3.2'!O87+'St 1.3.3'!O87+'St 1.3.4'!O87+'St 1.3.5'!O87+'St 1.3.6'!O87+'St 1.3.7'!O87</f>
        <v>-119.82511686548344</v>
      </c>
      <c r="P87" s="147">
        <f>'St 1.3.1'!P87+'St 1.3.2'!P87+'St 1.3.3'!P87+'St 1.3.4'!P87+'St 1.3.5'!P87+'St 1.3.6'!P87+'St 1.3.7'!P87</f>
        <v>-20.523962034753715</v>
      </c>
      <c r="Q87" s="147">
        <f>'St 1.3.1'!Q87+'St 1.3.2'!Q87+'St 1.3.3'!Q87+'St 1.3.4'!Q87+'St 1.3.5'!Q87+'St 1.3.6'!Q87+'St 1.3.7'!Q87</f>
        <v>-89.518830927231747</v>
      </c>
      <c r="R87" s="147">
        <f>'St 1.3.1'!R87+'St 1.3.2'!R87+'St 1.3.3'!R87+'St 1.3.4'!R87+'St 1.3.5'!R87+'St 1.3.6'!R87+'St 1.3.7'!R87</f>
        <v>3197.2617873404497</v>
      </c>
      <c r="S87" s="147">
        <f>'St 1.3.1'!S87+'St 1.3.2'!S87+'St 1.3.3'!S87+'St 1.3.4'!S87+'St 1.3.5'!S87+'St 1.3.6'!S87+'St 1.3.7'!S87</f>
        <v>-1421.547130078204</v>
      </c>
      <c r="T87" s="147">
        <f>'St 1.3.1'!T87+'St 1.3.2'!T87+'St 1.3.3'!T87+'St 1.3.4'!T87+'St 1.3.5'!T87+'St 1.3.6'!T87+'St 1.3.7'!T87</f>
        <v>13970.601403693829</v>
      </c>
      <c r="U87" s="147">
        <f>'St 1.3.1'!U87+'St 1.3.2'!U87+'St 1.3.3'!U87+'St 1.3.4'!U87+'St 1.3.5'!U87+'St 1.3.6'!U87+'St 1.3.7'!U87</f>
        <v>277.41345403362425</v>
      </c>
      <c r="V87" s="147">
        <f>'St 1.3.1'!V87+'St 1.3.2'!V87+'St 1.3.3'!V87+'St 1.3.4'!V87+'St 1.3.5'!V87+'St 1.3.6'!V87+'St 1.3.7'!V87</f>
        <v>-1716.0801774029892</v>
      </c>
      <c r="W87" s="147">
        <f>'St 1.3.1'!W87+'St 1.3.2'!W87+'St 1.3.3'!W87+'St 1.3.4'!W87+'St 1.3.5'!W87+'St 1.3.6'!W87+'St 1.3.7'!W87</f>
        <v>-2824.0585280022697</v>
      </c>
      <c r="X87" s="141"/>
      <c r="Y87" s="147">
        <f>'St 1.3.1'!Y87+'St 1.3.2'!Y87+'St 1.3.3'!Y87+'St 1.3.4'!Y87+'St 1.3.5'!Y87+'St 1.3.6'!Y87+'St 1.3.7'!Y87</f>
        <v>0</v>
      </c>
      <c r="Z87" s="147">
        <f>'St 1.3.1'!Z87+'St 1.3.2'!Z87+'St 1.3.3'!Z87+'St 1.3.4'!Z87+'St 1.3.5'!Z87+'St 1.3.6'!Z87+'St 1.3.7'!Z87</f>
        <v>0</v>
      </c>
      <c r="AA87" s="147">
        <f>'St 1.3.1'!AA87+'St 1.3.2'!AA87+'St 1.3.3'!AA87+'St 1.3.4'!AA87+'St 1.3.5'!AA87+'St 1.3.6'!AA87+'St 1.3.7'!AA87</f>
        <v>0</v>
      </c>
      <c r="AB87" s="147">
        <f>'St 1.3.1'!AB87+'St 1.3.2'!AB87+'St 1.3.3'!AB87+'St 1.3.4'!AB87+'St 1.3.5'!AB87+'St 1.3.6'!AB87+'St 1.3.7'!AB87</f>
        <v>0</v>
      </c>
      <c r="AC87" s="147">
        <f>'St 1.3.1'!AC87+'St 1.3.2'!AC87+'St 1.3.3'!AC87+'St 1.3.4'!AC87+'St 1.3.5'!AC87+'St 1.3.6'!AC87+'St 1.3.7'!AC87</f>
        <v>0</v>
      </c>
      <c r="AD87" s="147">
        <f>'St 1.3.1'!AD87+'St 1.3.2'!AD87+'St 1.3.3'!AD87+'St 1.3.4'!AD87+'St 1.3.5'!AD87+'St 1.3.6'!AD87+'St 1.3.7'!AD87</f>
        <v>0</v>
      </c>
      <c r="AE87" s="147">
        <f>'St 1.3.1'!AE87+'St 1.3.2'!AE87+'St 1.3.3'!AE87+'St 1.3.4'!AE87+'St 1.3.5'!AE87+'St 1.3.6'!AE87+'St 1.3.7'!AE87</f>
        <v>0</v>
      </c>
      <c r="AF87" s="147">
        <f>'St 1.3.1'!AF87+'St 1.3.2'!AF87+'St 1.3.3'!AF87+'St 1.3.4'!AF87+'St 1.3.5'!AF87+'St 1.3.6'!AF87+'St 1.3.7'!AF87</f>
        <v>0</v>
      </c>
      <c r="AG87" s="147">
        <f>'St 1.3.1'!AG87+'St 1.3.2'!AG87+'St 1.3.3'!AG87+'St 1.3.4'!AG87+'St 1.3.5'!AG87+'St 1.3.6'!AG87+'St 1.3.7'!AG87</f>
        <v>0</v>
      </c>
    </row>
    <row r="88" spans="1:33">
      <c r="B88" s="208" t="s">
        <v>40</v>
      </c>
      <c r="C88" s="229"/>
      <c r="D88" s="144">
        <f>'St 1.3.1'!D88+'St 1.3.2'!D88+'St 1.3.3'!D88+'St 1.3.4'!D88+'St 1.3.5'!D88+'St 1.3.6'!D88+'St 1.3.7'!D88</f>
        <v>1121.825884391782</v>
      </c>
      <c r="E88" s="144">
        <f>'St 1.3.1'!E88+'St 1.3.2'!E88+'St 1.3.3'!E88+'St 1.3.4'!E88+'St 1.3.5'!E88+'St 1.3.6'!E88+'St 1.3.7'!E88</f>
        <v>1002.3960449797572</v>
      </c>
      <c r="F88" s="144">
        <f>'St 1.3.1'!F88+'St 1.3.2'!F88+'St 1.3.3'!F88+'St 1.3.4'!F88+'St 1.3.5'!F88+'St 1.3.6'!F88+'St 1.3.7'!F88</f>
        <v>880.75567208320331</v>
      </c>
      <c r="G88" s="144">
        <f>'St 1.3.1'!G88+'St 1.3.2'!G88+'St 1.3.3'!G88+'St 1.3.4'!G88+'St 1.3.5'!G88+'St 1.3.6'!G88+'St 1.3.7'!G88</f>
        <v>749.16621884071685</v>
      </c>
      <c r="H88" s="144">
        <f>'St 1.3.1'!H88+'St 1.3.2'!H88+'St 1.3.3'!H88+'St 1.3.4'!H88+'St 1.3.5'!H88+'St 1.3.6'!H88+'St 1.3.7'!H88</f>
        <v>895.51007304342033</v>
      </c>
      <c r="I88" s="144">
        <f>'St 1.3.1'!I88+'St 1.3.2'!I88+'St 1.3.3'!I88+'St 1.3.4'!I88+'St 1.3.5'!I88+'St 1.3.6'!I88+'St 1.3.7'!I88</f>
        <v>875.24361462182958</v>
      </c>
      <c r="J88" s="144">
        <f>'St 1.3.1'!J88+'St 1.3.2'!J88+'St 1.3.3'!J88+'St 1.3.4'!J88+'St 1.3.5'!J88+'St 1.3.6'!J88+'St 1.3.7'!J88</f>
        <v>1300.9572956111665</v>
      </c>
      <c r="K88" s="144">
        <f>'St 1.3.1'!K88+'St 1.3.2'!K88+'St 1.3.3'!K88+'St 1.3.4'!K88+'St 1.3.5'!K88+'St 1.3.6'!K88+'St 1.3.7'!K88</f>
        <v>2284.3371288185713</v>
      </c>
      <c r="L88" s="144">
        <f>'St 1.3.1'!L88+'St 1.3.2'!L88+'St 1.3.3'!L88+'St 1.3.4'!L88+'St 1.3.5'!L88+'St 1.3.6'!L88+'St 1.3.7'!L88</f>
        <v>1871.9178369930937</v>
      </c>
      <c r="M88" s="144">
        <f>'St 1.3.1'!M88+'St 1.3.2'!M88+'St 1.3.3'!M88+'St 1.3.4'!M88+'St 1.3.5'!M88+'St 1.3.6'!M88+'St 1.3.7'!M88</f>
        <v>1665.2576652816786</v>
      </c>
      <c r="N88" s="143"/>
      <c r="O88" s="144">
        <f>'St 1.3.1'!O88+'St 1.3.2'!O88+'St 1.3.3'!O88+'St 1.3.4'!O88+'St 1.3.5'!O88+'St 1.3.6'!O88+'St 1.3.7'!O88</f>
        <v>-149.3179742114929</v>
      </c>
      <c r="P88" s="144">
        <f>'St 1.3.1'!P88+'St 1.3.2'!P88+'St 1.3.3'!P88+'St 1.3.4'!P88+'St 1.3.5'!P88+'St 1.3.6'!P88+'St 1.3.7'!P88</f>
        <v>-50.065556219835869</v>
      </c>
      <c r="Q88" s="144">
        <f>'St 1.3.1'!Q88+'St 1.3.2'!Q88+'St 1.3.3'!Q88+'St 1.3.4'!Q88+'St 1.3.5'!Q88+'St 1.3.6'!Q88+'St 1.3.7'!Q88</f>
        <v>-95.001659334564266</v>
      </c>
      <c r="R88" s="144">
        <f>'St 1.3.1'!R88+'St 1.3.2'!R88+'St 1.3.3'!R88+'St 1.3.4'!R88+'St 1.3.5'!R88+'St 1.3.6'!R88+'St 1.3.7'!R88</f>
        <v>683.22153679689211</v>
      </c>
      <c r="S88" s="144">
        <f>'St 1.3.1'!S88+'St 1.3.2'!S88+'St 1.3.3'!S88+'St 1.3.4'!S88+'St 1.3.5'!S88+'St 1.3.6'!S88+'St 1.3.7'!S88</f>
        <v>-765.68523030230187</v>
      </c>
      <c r="T88" s="144">
        <f>'St 1.3.1'!T88+'St 1.3.2'!T88+'St 1.3.3'!T88+'St 1.3.4'!T88+'St 1.3.5'!T88+'St 1.3.6'!T88+'St 1.3.7'!T88</f>
        <v>7524.2462413799622</v>
      </c>
      <c r="U88" s="144">
        <f>'St 1.3.1'!U88+'St 1.3.2'!U88+'St 1.3.3'!U88+'St 1.3.4'!U88+'St 1.3.5'!U88+'St 1.3.6'!U88+'St 1.3.7'!U88</f>
        <v>-268.67646230387402</v>
      </c>
      <c r="V88" s="144">
        <f>'St 1.3.1'!V88+'St 1.3.2'!V88+'St 1.3.3'!V88+'St 1.3.4'!V88+'St 1.3.5'!V88+'St 1.3.6'!V88+'St 1.3.7'!V88</f>
        <v>-1232.5368128051441</v>
      </c>
      <c r="W88" s="144">
        <f>'St 1.3.1'!W88+'St 1.3.2'!W88+'St 1.3.3'!W88+'St 1.3.4'!W88+'St 1.3.5'!W88+'St 1.3.6'!W88+'St 1.3.7'!W88</f>
        <v>-389.32717213941407</v>
      </c>
      <c r="X88" s="145"/>
      <c r="Y88" s="144">
        <f>'St 1.3.1'!Y88+'St 1.3.2'!Y88+'St 1.3.3'!Y88+'St 1.3.4'!Y88+'St 1.3.5'!Y88+'St 1.3.6'!Y88+'St 1.3.7'!Y88</f>
        <v>0</v>
      </c>
      <c r="Z88" s="144">
        <f>'St 1.3.1'!Z88+'St 1.3.2'!Z88+'St 1.3.3'!Z88+'St 1.3.4'!Z88+'St 1.3.5'!Z88+'St 1.3.6'!Z88+'St 1.3.7'!Z88</f>
        <v>0</v>
      </c>
      <c r="AA88" s="144">
        <f>'St 1.3.1'!AA88+'St 1.3.2'!AA88+'St 1.3.3'!AA88+'St 1.3.4'!AA88+'St 1.3.5'!AA88+'St 1.3.6'!AA88+'St 1.3.7'!AA88</f>
        <v>0</v>
      </c>
      <c r="AB88" s="144">
        <f>'St 1.3.1'!AB88+'St 1.3.2'!AB88+'St 1.3.3'!AB88+'St 1.3.4'!AB88+'St 1.3.5'!AB88+'St 1.3.6'!AB88+'St 1.3.7'!AB88</f>
        <v>0</v>
      </c>
      <c r="AC88" s="144">
        <f>'St 1.3.1'!AC88+'St 1.3.2'!AC88+'St 1.3.3'!AC88+'St 1.3.4'!AC88+'St 1.3.5'!AC88+'St 1.3.6'!AC88+'St 1.3.7'!AC88</f>
        <v>0</v>
      </c>
      <c r="AD88" s="144">
        <f>'St 1.3.1'!AD88+'St 1.3.2'!AD88+'St 1.3.3'!AD88+'St 1.3.4'!AD88+'St 1.3.5'!AD88+'St 1.3.6'!AD88+'St 1.3.7'!AD88</f>
        <v>0</v>
      </c>
      <c r="AE88" s="144">
        <f>'St 1.3.1'!AE88+'St 1.3.2'!AE88+'St 1.3.3'!AE88+'St 1.3.4'!AE88+'St 1.3.5'!AE88+'St 1.3.6'!AE88+'St 1.3.7'!AE88</f>
        <v>0</v>
      </c>
      <c r="AF88" s="144">
        <f>'St 1.3.1'!AF88+'St 1.3.2'!AF88+'St 1.3.3'!AF88+'St 1.3.4'!AF88+'St 1.3.5'!AF88+'St 1.3.6'!AF88+'St 1.3.7'!AF88</f>
        <v>0</v>
      </c>
      <c r="AG88" s="144">
        <f>'St 1.3.1'!AG88+'St 1.3.2'!AG88+'St 1.3.3'!AG88+'St 1.3.4'!AG88+'St 1.3.5'!AG88+'St 1.3.6'!AG88+'St 1.3.7'!AG88</f>
        <v>0</v>
      </c>
    </row>
    <row r="89" spans="1:33">
      <c r="B89" s="6" t="s">
        <v>41</v>
      </c>
      <c r="C89" s="229"/>
      <c r="D89" s="144">
        <f>'St 1.3.1'!D89+'St 1.3.2'!D89+'St 1.3.3'!D89+'St 1.3.4'!D89+'St 1.3.5'!D89+'St 1.3.6'!D89+'St 1.3.7'!D89</f>
        <v>0</v>
      </c>
      <c r="E89" s="144">
        <f>'St 1.3.1'!E89+'St 1.3.2'!E89+'St 1.3.3'!E89+'St 1.3.4'!E89+'St 1.3.5'!E89+'St 1.3.6'!E89+'St 1.3.7'!E89</f>
        <v>0</v>
      </c>
      <c r="F89" s="144">
        <f>'St 1.3.1'!F89+'St 1.3.2'!F89+'St 1.3.3'!F89+'St 1.3.4'!F89+'St 1.3.5'!F89+'St 1.3.6'!F89+'St 1.3.7'!F89</f>
        <v>0</v>
      </c>
      <c r="G89" s="144">
        <f>'St 1.3.1'!G89+'St 1.3.2'!G89+'St 1.3.3'!G89+'St 1.3.4'!G89+'St 1.3.5'!G89+'St 1.3.6'!G89+'St 1.3.7'!G89</f>
        <v>0</v>
      </c>
      <c r="H89" s="144">
        <f>'St 1.3.1'!H89+'St 1.3.2'!H89+'St 1.3.3'!H89+'St 1.3.4'!H89+'St 1.3.5'!H89+'St 1.3.6'!H89+'St 1.3.7'!H89</f>
        <v>0</v>
      </c>
      <c r="I89" s="144">
        <f>'St 1.3.1'!I89+'St 1.3.2'!I89+'St 1.3.3'!I89+'St 1.3.4'!I89+'St 1.3.5'!I89+'St 1.3.6'!I89+'St 1.3.7'!I89</f>
        <v>0</v>
      </c>
      <c r="J89" s="144">
        <f>'St 1.3.1'!J89+'St 1.3.2'!J89+'St 1.3.3'!J89+'St 1.3.4'!J89+'St 1.3.5'!J89+'St 1.3.6'!J89+'St 1.3.7'!J89</f>
        <v>0</v>
      </c>
      <c r="K89" s="144">
        <f>'St 1.3.1'!K89+'St 1.3.2'!K89+'St 1.3.3'!K89+'St 1.3.4'!K89+'St 1.3.5'!K89+'St 1.3.6'!K89+'St 1.3.7'!K89</f>
        <v>0</v>
      </c>
      <c r="L89" s="144">
        <f>'St 1.3.1'!L89+'St 1.3.2'!L89+'St 1.3.3'!L89+'St 1.3.4'!L89+'St 1.3.5'!L89+'St 1.3.6'!L89+'St 1.3.7'!L89</f>
        <v>0</v>
      </c>
      <c r="M89" s="144">
        <f>'St 1.3.1'!M89+'St 1.3.2'!M89+'St 1.3.3'!M89+'St 1.3.4'!M89+'St 1.3.5'!M89+'St 1.3.6'!M89+'St 1.3.7'!M89</f>
        <v>0</v>
      </c>
      <c r="N89" s="143"/>
      <c r="O89" s="144">
        <f>'St 1.3.1'!O89+'St 1.3.2'!O89+'St 1.3.3'!O89+'St 1.3.4'!O89+'St 1.3.5'!O89+'St 1.3.6'!O89+'St 1.3.7'!O89</f>
        <v>0</v>
      </c>
      <c r="P89" s="144">
        <f>'St 1.3.1'!P89+'St 1.3.2'!P89+'St 1.3.3'!P89+'St 1.3.4'!P89+'St 1.3.5'!P89+'St 1.3.6'!P89+'St 1.3.7'!P89</f>
        <v>0</v>
      </c>
      <c r="Q89" s="144">
        <f>'St 1.3.1'!Q89+'St 1.3.2'!Q89+'St 1.3.3'!Q89+'St 1.3.4'!Q89+'St 1.3.5'!Q89+'St 1.3.6'!Q89+'St 1.3.7'!Q89</f>
        <v>0</v>
      </c>
      <c r="R89" s="144">
        <f>'St 1.3.1'!R89+'St 1.3.2'!R89+'St 1.3.3'!R89+'St 1.3.4'!R89+'St 1.3.5'!R89+'St 1.3.6'!R89+'St 1.3.7'!R89</f>
        <v>0</v>
      </c>
      <c r="S89" s="144">
        <f>'St 1.3.1'!S89+'St 1.3.2'!S89+'St 1.3.3'!S89+'St 1.3.4'!S89+'St 1.3.5'!S89+'St 1.3.6'!S89+'St 1.3.7'!S89</f>
        <v>0</v>
      </c>
      <c r="T89" s="144">
        <f>'St 1.3.1'!T89+'St 1.3.2'!T89+'St 1.3.3'!T89+'St 1.3.4'!T89+'St 1.3.5'!T89+'St 1.3.6'!T89+'St 1.3.7'!T89</f>
        <v>0</v>
      </c>
      <c r="U89" s="144">
        <f>'St 1.3.1'!U89+'St 1.3.2'!U89+'St 1.3.3'!U89+'St 1.3.4'!U89+'St 1.3.5'!U89+'St 1.3.6'!U89+'St 1.3.7'!U89</f>
        <v>0</v>
      </c>
      <c r="V89" s="144">
        <f>'St 1.3.1'!V89+'St 1.3.2'!V89+'St 1.3.3'!V89+'St 1.3.4'!V89+'St 1.3.5'!V89+'St 1.3.6'!V89+'St 1.3.7'!V89</f>
        <v>0</v>
      </c>
      <c r="W89" s="144">
        <f>'St 1.3.1'!W89+'St 1.3.2'!W89+'St 1.3.3'!W89+'St 1.3.4'!W89+'St 1.3.5'!W89+'St 1.3.6'!W89+'St 1.3.7'!W89</f>
        <v>0</v>
      </c>
      <c r="X89" s="145"/>
      <c r="Y89" s="144">
        <f>'St 1.3.1'!Y89+'St 1.3.2'!Y89+'St 1.3.3'!Y89+'St 1.3.4'!Y89+'St 1.3.5'!Y89+'St 1.3.6'!Y89+'St 1.3.7'!Y89</f>
        <v>0</v>
      </c>
      <c r="Z89" s="144">
        <f>'St 1.3.1'!Z89+'St 1.3.2'!Z89+'St 1.3.3'!Z89+'St 1.3.4'!Z89+'St 1.3.5'!Z89+'St 1.3.6'!Z89+'St 1.3.7'!Z89</f>
        <v>0</v>
      </c>
      <c r="AA89" s="144">
        <f>'St 1.3.1'!AA89+'St 1.3.2'!AA89+'St 1.3.3'!AA89+'St 1.3.4'!AA89+'St 1.3.5'!AA89+'St 1.3.6'!AA89+'St 1.3.7'!AA89</f>
        <v>0</v>
      </c>
      <c r="AB89" s="144">
        <f>'St 1.3.1'!AB89+'St 1.3.2'!AB89+'St 1.3.3'!AB89+'St 1.3.4'!AB89+'St 1.3.5'!AB89+'St 1.3.6'!AB89+'St 1.3.7'!AB89</f>
        <v>0</v>
      </c>
      <c r="AC89" s="144">
        <f>'St 1.3.1'!AC89+'St 1.3.2'!AC89+'St 1.3.3'!AC89+'St 1.3.4'!AC89+'St 1.3.5'!AC89+'St 1.3.6'!AC89+'St 1.3.7'!AC89</f>
        <v>0</v>
      </c>
      <c r="AD89" s="144">
        <f>'St 1.3.1'!AD89+'St 1.3.2'!AD89+'St 1.3.3'!AD89+'St 1.3.4'!AD89+'St 1.3.5'!AD89+'St 1.3.6'!AD89+'St 1.3.7'!AD89</f>
        <v>0</v>
      </c>
      <c r="AE89" s="144">
        <f>'St 1.3.1'!AE89+'St 1.3.2'!AE89+'St 1.3.3'!AE89+'St 1.3.4'!AE89+'St 1.3.5'!AE89+'St 1.3.6'!AE89+'St 1.3.7'!AE89</f>
        <v>0</v>
      </c>
      <c r="AF89" s="144">
        <f>'St 1.3.1'!AF89+'St 1.3.2'!AF89+'St 1.3.3'!AF89+'St 1.3.4'!AF89+'St 1.3.5'!AF89+'St 1.3.6'!AF89+'St 1.3.7'!AF89</f>
        <v>0</v>
      </c>
      <c r="AG89" s="144">
        <f>'St 1.3.1'!AG89+'St 1.3.2'!AG89+'St 1.3.3'!AG89+'St 1.3.4'!AG89+'St 1.3.5'!AG89+'St 1.3.6'!AG89+'St 1.3.7'!AG89</f>
        <v>0</v>
      </c>
    </row>
    <row r="90" spans="1:33">
      <c r="B90" s="6" t="s">
        <v>42</v>
      </c>
      <c r="C90" s="229"/>
      <c r="D90" s="144">
        <f>'St 1.3.1'!D90+'St 1.3.2'!D90+'St 1.3.3'!D90+'St 1.3.4'!D90+'St 1.3.5'!D90+'St 1.3.6'!D90+'St 1.3.7'!D90</f>
        <v>0.14151187163884896</v>
      </c>
      <c r="E90" s="144">
        <f>'St 1.3.1'!E90+'St 1.3.2'!E90+'St 1.3.3'!E90+'St 1.3.4'!E90+'St 1.3.5'!E90+'St 1.3.6'!E90+'St 1.3.7'!E90</f>
        <v>0.58455639872220899</v>
      </c>
      <c r="F90" s="144">
        <f>'St 1.3.1'!F90+'St 1.3.2'!F90+'St 1.3.3'!F90+'St 1.3.4'!F90+'St 1.3.5'!F90+'St 1.3.6'!F90+'St 1.3.7'!F90</f>
        <v>0.54906528205609062</v>
      </c>
      <c r="G90" s="144">
        <f>'St 1.3.1'!G90+'St 1.3.2'!G90+'St 1.3.3'!G90+'St 1.3.4'!G90+'St 1.3.5'!G90+'St 1.3.6'!G90+'St 1.3.7'!G90</f>
        <v>4.1058231922366639</v>
      </c>
      <c r="H90" s="144">
        <f>'St 1.3.1'!H90+'St 1.3.2'!H90+'St 1.3.3'!H90+'St 1.3.4'!H90+'St 1.3.5'!H90+'St 1.3.6'!H90+'St 1.3.7'!H90</f>
        <v>43.454474650055026</v>
      </c>
      <c r="I90" s="144">
        <f>'St 1.3.1'!I90+'St 1.3.2'!I90+'St 1.3.3'!I90+'St 1.3.4'!I90+'St 1.3.5'!I90+'St 1.3.6'!I90+'St 1.3.7'!I90</f>
        <v>162.6594773468583</v>
      </c>
      <c r="J90" s="144">
        <f>'St 1.3.1'!J90+'St 1.3.2'!J90+'St 1.3.3'!J90+'St 1.3.4'!J90+'St 1.3.5'!J90+'St 1.3.6'!J90+'St 1.3.7'!J90</f>
        <v>16.062163013179745</v>
      </c>
      <c r="K90" s="144">
        <f>'St 1.3.1'!K90+'St 1.3.2'!K90+'St 1.3.3'!K90+'St 1.3.4'!K90+'St 1.3.5'!K90+'St 1.3.6'!K90+'St 1.3.7'!K90</f>
        <v>3.5534872747397337</v>
      </c>
      <c r="L90" s="144">
        <f>'St 1.3.1'!L90+'St 1.3.2'!L90+'St 1.3.3'!L90+'St 1.3.4'!L90+'St 1.3.5'!L90+'St 1.3.6'!L90+'St 1.3.7'!L90</f>
        <v>53.123885206207007</v>
      </c>
      <c r="M90" s="144">
        <f>'St 1.3.1'!M90+'St 1.3.2'!M90+'St 1.3.3'!M90+'St 1.3.4'!M90+'St 1.3.5'!M90+'St 1.3.6'!M90+'St 1.3.7'!M90</f>
        <v>30.508328326269286</v>
      </c>
      <c r="N90" s="143"/>
      <c r="O90" s="144">
        <f>'St 1.3.1'!O90+'St 1.3.2'!O90+'St 1.3.3'!O90+'St 1.3.4'!O90+'St 1.3.5'!O90+'St 1.3.6'!O90+'St 1.3.7'!O90</f>
        <v>0.44304452708336001</v>
      </c>
      <c r="P90" s="144">
        <f>'St 1.3.1'!P90+'St 1.3.2'!P90+'St 1.3.3'!P90+'St 1.3.4'!P90+'St 1.3.5'!P90+'St 1.3.6'!P90+'St 1.3.7'!P90</f>
        <v>-3.5491116666118427E-2</v>
      </c>
      <c r="Q90" s="144">
        <f>'St 1.3.1'!Q90+'St 1.3.2'!Q90+'St 1.3.3'!Q90+'St 1.3.4'!Q90+'St 1.3.5'!Q90+'St 1.3.6'!Q90+'St 1.3.7'!Q90</f>
        <v>3.5567579101805729</v>
      </c>
      <c r="R90" s="144">
        <f>'St 1.3.1'!R90+'St 1.3.2'!R90+'St 1.3.3'!R90+'St 1.3.4'!R90+'St 1.3.5'!R90+'St 1.3.6'!R90+'St 1.3.7'!R90</f>
        <v>39.348651771278291</v>
      </c>
      <c r="S90" s="144">
        <f>'St 1.3.1'!S90+'St 1.3.2'!S90+'St 1.3.3'!S90+'St 1.3.4'!S90+'St 1.3.5'!S90+'St 1.3.6'!S90+'St 1.3.7'!S90</f>
        <v>119.20500238334334</v>
      </c>
      <c r="T90" s="144">
        <f>'St 1.3.1'!T90+'St 1.3.2'!T90+'St 1.3.3'!T90+'St 1.3.4'!T90+'St 1.3.5'!T90+'St 1.3.6'!T90+'St 1.3.7'!T90</f>
        <v>-146.59730867132296</v>
      </c>
      <c r="U90" s="144">
        <f>'St 1.3.1'!U90+'St 1.3.2'!U90+'St 1.3.3'!U90+'St 1.3.4'!U90+'St 1.3.5'!U90+'St 1.3.6'!U90+'St 1.3.7'!U90</f>
        <v>-12.50868140079562</v>
      </c>
      <c r="V90" s="144">
        <f>'St 1.3.1'!V90+'St 1.3.2'!V90+'St 1.3.3'!V90+'St 1.3.4'!V90+'St 1.3.5'!V90+'St 1.3.6'!V90+'St 1.3.7'!V90</f>
        <v>52.150193931153915</v>
      </c>
      <c r="W90" s="144">
        <f>'St 1.3.1'!W90+'St 1.3.2'!W90+'St 1.3.3'!W90+'St 1.3.4'!W90+'St 1.3.5'!W90+'St 1.3.6'!W90+'St 1.3.7'!W90</f>
        <v>-22.709311349323901</v>
      </c>
      <c r="X90" s="145"/>
      <c r="Y90" s="144">
        <f>'St 1.3.1'!Y90+'St 1.3.2'!Y90+'St 1.3.3'!Y90+'St 1.3.4'!Y90+'St 1.3.5'!Y90+'St 1.3.6'!Y90+'St 1.3.7'!Y90</f>
        <v>0</v>
      </c>
      <c r="Z90" s="144">
        <f>'St 1.3.1'!Z90+'St 1.3.2'!Z90+'St 1.3.3'!Z90+'St 1.3.4'!Z90+'St 1.3.5'!Z90+'St 1.3.6'!Z90+'St 1.3.7'!Z90</f>
        <v>0</v>
      </c>
      <c r="AA90" s="144">
        <f>'St 1.3.1'!AA90+'St 1.3.2'!AA90+'St 1.3.3'!AA90+'St 1.3.4'!AA90+'St 1.3.5'!AA90+'St 1.3.6'!AA90+'St 1.3.7'!AA90</f>
        <v>0</v>
      </c>
      <c r="AB90" s="144">
        <f>'St 1.3.1'!AB90+'St 1.3.2'!AB90+'St 1.3.3'!AB90+'St 1.3.4'!AB90+'St 1.3.5'!AB90+'St 1.3.6'!AB90+'St 1.3.7'!AB90</f>
        <v>0</v>
      </c>
      <c r="AC90" s="144">
        <f>'St 1.3.1'!AC90+'St 1.3.2'!AC90+'St 1.3.3'!AC90+'St 1.3.4'!AC90+'St 1.3.5'!AC90+'St 1.3.6'!AC90+'St 1.3.7'!AC90</f>
        <v>0</v>
      </c>
      <c r="AD90" s="144">
        <f>'St 1.3.1'!AD90+'St 1.3.2'!AD90+'St 1.3.3'!AD90+'St 1.3.4'!AD90+'St 1.3.5'!AD90+'St 1.3.6'!AD90+'St 1.3.7'!AD90</f>
        <v>0</v>
      </c>
      <c r="AE90" s="144">
        <f>'St 1.3.1'!AE90+'St 1.3.2'!AE90+'St 1.3.3'!AE90+'St 1.3.4'!AE90+'St 1.3.5'!AE90+'St 1.3.6'!AE90+'St 1.3.7'!AE90</f>
        <v>0</v>
      </c>
      <c r="AF90" s="144">
        <f>'St 1.3.1'!AF90+'St 1.3.2'!AF90+'St 1.3.3'!AF90+'St 1.3.4'!AF90+'St 1.3.5'!AF90+'St 1.3.6'!AF90+'St 1.3.7'!AF90</f>
        <v>0</v>
      </c>
      <c r="AG90" s="144">
        <f>'St 1.3.1'!AG90+'St 1.3.2'!AG90+'St 1.3.3'!AG90+'St 1.3.4'!AG90+'St 1.3.5'!AG90+'St 1.3.6'!AG90+'St 1.3.7'!AG90</f>
        <v>0</v>
      </c>
    </row>
    <row r="91" spans="1:33">
      <c r="B91" s="6" t="s">
        <v>43</v>
      </c>
      <c r="C91" s="229"/>
      <c r="D91" s="144">
        <f>'St 1.3.1'!D91+'St 1.3.2'!D91+'St 1.3.3'!D91+'St 1.3.4'!D91+'St 1.3.5'!D91+'St 1.3.6'!D91+'St 1.3.7'!D91</f>
        <v>17.429598801817022</v>
      </c>
      <c r="E91" s="144">
        <f>'St 1.3.1'!E91+'St 1.3.2'!E91+'St 1.3.3'!E91+'St 1.3.4'!E91+'St 1.3.5'!E91+'St 1.3.6'!E91+'St 1.3.7'!E91</f>
        <v>20.736423154486211</v>
      </c>
      <c r="F91" s="144">
        <f>'St 1.3.1'!F91+'St 1.3.2'!F91+'St 1.3.3'!F91+'St 1.3.4'!F91+'St 1.3.5'!F91+'St 1.3.6'!F91+'St 1.3.7'!F91</f>
        <v>20.891266350777229</v>
      </c>
      <c r="G91" s="144">
        <f>'St 1.3.1'!G91+'St 1.3.2'!G91+'St 1.3.3'!G91+'St 1.3.4'!G91+'St 1.3.5'!G91+'St 1.3.6'!G91+'St 1.3.7'!G91</f>
        <v>19.445012565105031</v>
      </c>
      <c r="H91" s="144">
        <f>'St 1.3.1'!H91+'St 1.3.2'!H91+'St 1.3.3'!H91+'St 1.3.4'!H91+'St 1.3.5'!H91+'St 1.3.6'!H91+'St 1.3.7'!H91</f>
        <v>33.628881583612369</v>
      </c>
      <c r="I91" s="144">
        <f>'St 1.3.1'!I91+'St 1.3.2'!I91+'St 1.3.3'!I91+'St 1.3.4'!I91+'St 1.3.5'!I91+'St 1.3.6'!I91+'St 1.3.7'!I91</f>
        <v>63.943659047042004</v>
      </c>
      <c r="J91" s="144">
        <f>'St 1.3.1'!J91+'St 1.3.2'!J91+'St 1.3.3'!J91+'St 1.3.4'!J91+'St 1.3.5'!J91+'St 1.3.6'!J91+'St 1.3.7'!J91</f>
        <v>42.795183852829723</v>
      </c>
      <c r="K91" s="144">
        <f>'St 1.3.1'!K91+'St 1.3.2'!K91+'St 1.3.3'!K91+'St 1.3.4'!K91+'St 1.3.5'!K91+'St 1.3.6'!K91+'St 1.3.7'!K91</f>
        <v>73.994949503828337</v>
      </c>
      <c r="L91" s="144">
        <f>'St 1.3.1'!L91+'St 1.3.2'!L91+'St 1.3.3'!L91+'St 1.3.4'!L91+'St 1.3.5'!L91+'St 1.3.6'!L91+'St 1.3.7'!L91</f>
        <v>64.359350240112022</v>
      </c>
      <c r="M91" s="144">
        <f>'St 1.3.1'!M91+'St 1.3.2'!M91+'St 1.3.3'!M91+'St 1.3.4'!M91+'St 1.3.5'!M91+'St 1.3.6'!M91+'St 1.3.7'!M91</f>
        <v>52.81834666086381</v>
      </c>
      <c r="N91" s="143"/>
      <c r="O91" s="144">
        <f>'St 1.3.1'!O91+'St 1.3.2'!O91+'St 1.3.3'!O91+'St 1.3.4'!O91+'St 1.3.5'!O91+'St 1.3.6'!O91+'St 1.3.7'!O91</f>
        <v>3.3068243526691865</v>
      </c>
      <c r="P91" s="144">
        <f>'St 1.3.1'!P91+'St 1.3.2'!P91+'St 1.3.3'!P91+'St 1.3.4'!P91+'St 1.3.5'!P91+'St 1.3.6'!P91+'St 1.3.7'!P91</f>
        <v>0.15484319629101825</v>
      </c>
      <c r="Q91" s="144">
        <f>'St 1.3.1'!Q91+'St 1.3.2'!Q91+'St 1.3.3'!Q91+'St 1.3.4'!Q91+'St 1.3.5'!Q91+'St 1.3.6'!Q91+'St 1.3.7'!Q91</f>
        <v>-1.4462537856721995</v>
      </c>
      <c r="R91" s="144">
        <f>'St 1.3.1'!R91+'St 1.3.2'!R91+'St 1.3.3'!R91+'St 1.3.4'!R91+'St 1.3.5'!R91+'St 1.3.6'!R91+'St 1.3.7'!R91</f>
        <v>14.183869018507345</v>
      </c>
      <c r="S91" s="144">
        <f>'St 1.3.1'!S91+'St 1.3.2'!S91+'St 1.3.3'!S91+'St 1.3.4'!S91+'St 1.3.5'!S91+'St 1.3.6'!S91+'St 1.3.7'!S91</f>
        <v>30.314777463429632</v>
      </c>
      <c r="T91" s="144">
        <f>'St 1.3.1'!T91+'St 1.3.2'!T91+'St 1.3.3'!T91+'St 1.3.4'!T91+'St 1.3.5'!T91+'St 1.3.6'!T91+'St 1.3.7'!T91</f>
        <v>-21.148475194212285</v>
      </c>
      <c r="U91" s="144">
        <f>'St 1.3.1'!U91+'St 1.3.2'!U91+'St 1.3.3'!U91+'St 1.3.4'!U91+'St 1.3.5'!U91+'St 1.3.6'!U91+'St 1.3.7'!U91</f>
        <v>31.199765650998618</v>
      </c>
      <c r="V91" s="144">
        <f>'St 1.3.1'!V91+'St 1.3.2'!V91+'St 1.3.3'!V91+'St 1.3.4'!V91+'St 1.3.5'!V91+'St 1.3.6'!V91+'St 1.3.7'!V91</f>
        <v>-9.6355992637163173</v>
      </c>
      <c r="W91" s="144">
        <f>'St 1.3.1'!W91+'St 1.3.2'!W91+'St 1.3.3'!W91+'St 1.3.4'!W91+'St 1.3.5'!W91+'St 1.3.6'!W91+'St 1.3.7'!W91</f>
        <v>-11.54100357924821</v>
      </c>
      <c r="X91" s="145"/>
      <c r="Y91" s="144">
        <f>'St 1.3.1'!Y91+'St 1.3.2'!Y91+'St 1.3.3'!Y91+'St 1.3.4'!Y91+'St 1.3.5'!Y91+'St 1.3.6'!Y91+'St 1.3.7'!Y91</f>
        <v>0</v>
      </c>
      <c r="Z91" s="144">
        <f>'St 1.3.1'!Z91+'St 1.3.2'!Z91+'St 1.3.3'!Z91+'St 1.3.4'!Z91+'St 1.3.5'!Z91+'St 1.3.6'!Z91+'St 1.3.7'!Z91</f>
        <v>0</v>
      </c>
      <c r="AA91" s="144">
        <f>'St 1.3.1'!AA91+'St 1.3.2'!AA91+'St 1.3.3'!AA91+'St 1.3.4'!AA91+'St 1.3.5'!AA91+'St 1.3.6'!AA91+'St 1.3.7'!AA91</f>
        <v>0</v>
      </c>
      <c r="AB91" s="144">
        <f>'St 1.3.1'!AB91+'St 1.3.2'!AB91+'St 1.3.3'!AB91+'St 1.3.4'!AB91+'St 1.3.5'!AB91+'St 1.3.6'!AB91+'St 1.3.7'!AB91</f>
        <v>0</v>
      </c>
      <c r="AC91" s="144">
        <f>'St 1.3.1'!AC91+'St 1.3.2'!AC91+'St 1.3.3'!AC91+'St 1.3.4'!AC91+'St 1.3.5'!AC91+'St 1.3.6'!AC91+'St 1.3.7'!AC91</f>
        <v>0</v>
      </c>
      <c r="AD91" s="144">
        <f>'St 1.3.1'!AD91+'St 1.3.2'!AD91+'St 1.3.3'!AD91+'St 1.3.4'!AD91+'St 1.3.5'!AD91+'St 1.3.6'!AD91+'St 1.3.7'!AD91</f>
        <v>0</v>
      </c>
      <c r="AE91" s="144">
        <f>'St 1.3.1'!AE91+'St 1.3.2'!AE91+'St 1.3.3'!AE91+'St 1.3.4'!AE91+'St 1.3.5'!AE91+'St 1.3.6'!AE91+'St 1.3.7'!AE91</f>
        <v>0</v>
      </c>
      <c r="AF91" s="144">
        <f>'St 1.3.1'!AF91+'St 1.3.2'!AF91+'St 1.3.3'!AF91+'St 1.3.4'!AF91+'St 1.3.5'!AF91+'St 1.3.6'!AF91+'St 1.3.7'!AF91</f>
        <v>0</v>
      </c>
      <c r="AG91" s="144">
        <f>'St 1.3.1'!AG91+'St 1.3.2'!AG91+'St 1.3.3'!AG91+'St 1.3.4'!AG91+'St 1.3.5'!AG91+'St 1.3.6'!AG91+'St 1.3.7'!AG91</f>
        <v>0</v>
      </c>
    </row>
    <row r="92" spans="1:33">
      <c r="B92" s="6" t="s">
        <v>44</v>
      </c>
      <c r="C92" s="229"/>
      <c r="D92" s="144">
        <f>'St 1.3.1'!D92+'St 1.3.2'!D92+'St 1.3.3'!D92+'St 1.3.4'!D92+'St 1.3.5'!D92+'St 1.3.6'!D92+'St 1.3.7'!D92</f>
        <v>1.1728688955150368E-3</v>
      </c>
      <c r="E92" s="144">
        <f>'St 1.3.1'!E92+'St 1.3.2'!E92+'St 1.3.3'!E92+'St 1.3.4'!E92+'St 1.3.5'!E92+'St 1.3.6'!E92+'St 1.3.7'!E92</f>
        <v>2.9871554460894709E-3</v>
      </c>
      <c r="F92" s="144">
        <f>'St 1.3.1'!F92+'St 1.3.2'!F92+'St 1.3.3'!F92+'St 1.3.4'!F92+'St 1.3.5'!F92+'St 1.3.6'!F92+'St 1.3.7'!F92</f>
        <v>3.7101895508273651E-3</v>
      </c>
      <c r="G92" s="144">
        <f>'St 1.3.1'!G92+'St 1.3.2'!G92+'St 1.3.3'!G92+'St 1.3.4'!G92+'St 1.3.5'!G92+'St 1.3.6'!G92+'St 1.3.7'!G92</f>
        <v>9.8120203557112203E-3</v>
      </c>
      <c r="H92" s="144">
        <f>'St 1.3.1'!H92+'St 1.3.2'!H92+'St 1.3.3'!H92+'St 1.3.4'!H92+'St 1.3.5'!H92+'St 1.3.6'!H92+'St 1.3.7'!H92</f>
        <v>0</v>
      </c>
      <c r="I92" s="144">
        <f>'St 1.3.1'!I92+'St 1.3.2'!I92+'St 1.3.3'!I92+'St 1.3.4'!I92+'St 1.3.5'!I92+'St 1.3.6'!I92+'St 1.3.7'!I92</f>
        <v>0</v>
      </c>
      <c r="J92" s="144">
        <f>'St 1.3.1'!J92+'St 1.3.2'!J92+'St 1.3.3'!J92+'St 1.3.4'!J92+'St 1.3.5'!J92+'St 1.3.6'!J92+'St 1.3.7'!J92</f>
        <v>0</v>
      </c>
      <c r="K92" s="144">
        <f>'St 1.3.1'!K92+'St 1.3.2'!K92+'St 1.3.3'!K92+'St 1.3.4'!K92+'St 1.3.5'!K92+'St 1.3.6'!K92+'St 1.3.7'!K92</f>
        <v>0</v>
      </c>
      <c r="L92" s="144">
        <f>'St 1.3.1'!L92+'St 1.3.2'!L92+'St 1.3.3'!L92+'St 1.3.4'!L92+'St 1.3.5'!L92+'St 1.3.6'!L92+'St 1.3.7'!L92</f>
        <v>0</v>
      </c>
      <c r="M92" s="144">
        <f>'St 1.3.1'!M92+'St 1.3.2'!M92+'St 1.3.3'!M92+'St 1.3.4'!M92+'St 1.3.5'!M92+'St 1.3.6'!M92+'St 1.3.7'!M92</f>
        <v>0</v>
      </c>
      <c r="N92" s="143"/>
      <c r="O92" s="144">
        <f>'St 1.3.1'!O92+'St 1.3.2'!O92+'St 1.3.3'!O92+'St 1.3.4'!O92+'St 1.3.5'!O92+'St 1.3.6'!O92+'St 1.3.7'!O92</f>
        <v>1.8142865505744342E-3</v>
      </c>
      <c r="P92" s="144">
        <f>'St 1.3.1'!P92+'St 1.3.2'!P92+'St 1.3.3'!P92+'St 1.3.4'!P92+'St 1.3.5'!P92+'St 1.3.6'!P92+'St 1.3.7'!P92</f>
        <v>7.2303410473789436E-4</v>
      </c>
      <c r="Q92" s="144">
        <f>'St 1.3.1'!Q92+'St 1.3.2'!Q92+'St 1.3.3'!Q92+'St 1.3.4'!Q92+'St 1.3.5'!Q92+'St 1.3.6'!Q92+'St 1.3.7'!Q92</f>
        <v>6.1018308048838557E-3</v>
      </c>
      <c r="R92" s="144">
        <f>'St 1.3.1'!R92+'St 1.3.2'!R92+'St 1.3.3'!R92+'St 1.3.4'!R92+'St 1.3.5'!R92+'St 1.3.6'!R92+'St 1.3.7'!R92</f>
        <v>0.2107576923056862</v>
      </c>
      <c r="S92" s="144">
        <f>'St 1.3.1'!S92+'St 1.3.2'!S92+'St 1.3.3'!S92+'St 1.3.4'!S92+'St 1.3.5'!S92+'St 1.3.6'!S92+'St 1.3.7'!S92</f>
        <v>-0.22056971266139741</v>
      </c>
      <c r="T92" s="144">
        <f>'St 1.3.1'!T92+'St 1.3.2'!T92+'St 1.3.3'!T92+'St 1.3.4'!T92+'St 1.3.5'!T92+'St 1.3.6'!T92+'St 1.3.7'!T92</f>
        <v>2.0210249512130725</v>
      </c>
      <c r="U92" s="144">
        <f>'St 1.3.1'!U92+'St 1.3.2'!U92+'St 1.3.3'!U92+'St 1.3.4'!U92+'St 1.3.5'!U92+'St 1.3.6'!U92+'St 1.3.7'!U92</f>
        <v>-0.21810771097576093</v>
      </c>
      <c r="V92" s="144">
        <f>'St 1.3.1'!V92+'St 1.3.2'!V92+'St 1.3.3'!V92+'St 1.3.4'!V92+'St 1.3.5'!V92+'St 1.3.6'!V92+'St 1.3.7'!V92</f>
        <v>-1.5169459064257749</v>
      </c>
      <c r="W92" s="144">
        <f>'St 1.3.1'!W92+'St 1.3.2'!W92+'St 1.3.3'!W92+'St 1.3.4'!W92+'St 1.3.5'!W92+'St 1.3.6'!W92+'St 1.3.7'!W92</f>
        <v>-1.0392717356107195E-2</v>
      </c>
      <c r="X92" s="145"/>
      <c r="Y92" s="144">
        <f>'St 1.3.1'!Y92+'St 1.3.2'!Y92+'St 1.3.3'!Y92+'St 1.3.4'!Y92+'St 1.3.5'!Y92+'St 1.3.6'!Y92+'St 1.3.7'!Y92</f>
        <v>0</v>
      </c>
      <c r="Z92" s="144">
        <f>'St 1.3.1'!Z92+'St 1.3.2'!Z92+'St 1.3.3'!Z92+'St 1.3.4'!Z92+'St 1.3.5'!Z92+'St 1.3.6'!Z92+'St 1.3.7'!Z92</f>
        <v>0</v>
      </c>
      <c r="AA92" s="144">
        <f>'St 1.3.1'!AA92+'St 1.3.2'!AA92+'St 1.3.3'!AA92+'St 1.3.4'!AA92+'St 1.3.5'!AA92+'St 1.3.6'!AA92+'St 1.3.7'!AA92</f>
        <v>0</v>
      </c>
      <c r="AB92" s="144">
        <f>'St 1.3.1'!AB92+'St 1.3.2'!AB92+'St 1.3.3'!AB92+'St 1.3.4'!AB92+'St 1.3.5'!AB92+'St 1.3.6'!AB92+'St 1.3.7'!AB92</f>
        <v>0</v>
      </c>
      <c r="AC92" s="144">
        <f>'St 1.3.1'!AC92+'St 1.3.2'!AC92+'St 1.3.3'!AC92+'St 1.3.4'!AC92+'St 1.3.5'!AC92+'St 1.3.6'!AC92+'St 1.3.7'!AC92</f>
        <v>0</v>
      </c>
      <c r="AD92" s="144">
        <f>'St 1.3.1'!AD92+'St 1.3.2'!AD92+'St 1.3.3'!AD92+'St 1.3.4'!AD92+'St 1.3.5'!AD92+'St 1.3.6'!AD92+'St 1.3.7'!AD92</f>
        <v>0</v>
      </c>
      <c r="AE92" s="144">
        <f>'St 1.3.1'!AE92+'St 1.3.2'!AE92+'St 1.3.3'!AE92+'St 1.3.4'!AE92+'St 1.3.5'!AE92+'St 1.3.6'!AE92+'St 1.3.7'!AE92</f>
        <v>0</v>
      </c>
      <c r="AF92" s="144">
        <f>'St 1.3.1'!AF92+'St 1.3.2'!AF92+'St 1.3.3'!AF92+'St 1.3.4'!AF92+'St 1.3.5'!AF92+'St 1.3.6'!AF92+'St 1.3.7'!AF92</f>
        <v>0</v>
      </c>
      <c r="AG92" s="144">
        <f>'St 1.3.1'!AG92+'St 1.3.2'!AG92+'St 1.3.3'!AG92+'St 1.3.4'!AG92+'St 1.3.5'!AG92+'St 1.3.6'!AG92+'St 1.3.7'!AG92</f>
        <v>0</v>
      </c>
    </row>
    <row r="93" spans="1:33">
      <c r="B93" s="7" t="s">
        <v>45</v>
      </c>
      <c r="C93" s="229"/>
      <c r="D93" s="144">
        <f>'St 1.3.1'!D93+'St 1.3.2'!D93+'St 1.3.3'!D93+'St 1.3.4'!D93+'St 1.3.5'!D93+'St 1.3.6'!D93+'St 1.3.7'!D93</f>
        <v>1.1728688955150368E-3</v>
      </c>
      <c r="E93" s="144">
        <f>'St 1.3.1'!E93+'St 1.3.2'!E93+'St 1.3.3'!E93+'St 1.3.4'!E93+'St 1.3.5'!E93+'St 1.3.6'!E93+'St 1.3.7'!E93</f>
        <v>2.9871554460894709E-3</v>
      </c>
      <c r="F93" s="144">
        <f>'St 1.3.1'!F93+'St 1.3.2'!F93+'St 1.3.3'!F93+'St 1.3.4'!F93+'St 1.3.5'!F93+'St 1.3.6'!F93+'St 1.3.7'!F93</f>
        <v>3.7101895508273651E-3</v>
      </c>
      <c r="G93" s="144">
        <f>'St 1.3.1'!G93+'St 1.3.2'!G93+'St 1.3.3'!G93+'St 1.3.4'!G93+'St 1.3.5'!G93+'St 1.3.6'!G93+'St 1.3.7'!G93</f>
        <v>9.8120203557112203E-3</v>
      </c>
      <c r="H93" s="144">
        <f>'St 1.3.1'!H93+'St 1.3.2'!H93+'St 1.3.3'!H93+'St 1.3.4'!H93+'St 1.3.5'!H93+'St 1.3.6'!H93+'St 1.3.7'!H93</f>
        <v>0</v>
      </c>
      <c r="I93" s="144">
        <f>'St 1.3.1'!I93+'St 1.3.2'!I93+'St 1.3.3'!I93+'St 1.3.4'!I93+'St 1.3.5'!I93+'St 1.3.6'!I93+'St 1.3.7'!I93</f>
        <v>0</v>
      </c>
      <c r="J93" s="144">
        <f>'St 1.3.1'!J93+'St 1.3.2'!J93+'St 1.3.3'!J93+'St 1.3.4'!J93+'St 1.3.5'!J93+'St 1.3.6'!J93+'St 1.3.7'!J93</f>
        <v>0</v>
      </c>
      <c r="K93" s="144">
        <f>'St 1.3.1'!K93+'St 1.3.2'!K93+'St 1.3.3'!K93+'St 1.3.4'!K93+'St 1.3.5'!K93+'St 1.3.6'!K93+'St 1.3.7'!K93</f>
        <v>0</v>
      </c>
      <c r="L93" s="144">
        <f>'St 1.3.1'!L93+'St 1.3.2'!L93+'St 1.3.3'!L93+'St 1.3.4'!L93+'St 1.3.5'!L93+'St 1.3.6'!L93+'St 1.3.7'!L93</f>
        <v>0</v>
      </c>
      <c r="M93" s="144">
        <f>'St 1.3.1'!M93+'St 1.3.2'!M93+'St 1.3.3'!M93+'St 1.3.4'!M93+'St 1.3.5'!M93+'St 1.3.6'!M93+'St 1.3.7'!M93</f>
        <v>0</v>
      </c>
      <c r="N93" s="143"/>
      <c r="O93" s="144">
        <f>'St 1.3.1'!O93+'St 1.3.2'!O93+'St 1.3.3'!O93+'St 1.3.4'!O93+'St 1.3.5'!O93+'St 1.3.6'!O93+'St 1.3.7'!O93</f>
        <v>1.8142865505744342E-3</v>
      </c>
      <c r="P93" s="144">
        <f>'St 1.3.1'!P93+'St 1.3.2'!P93+'St 1.3.3'!P93+'St 1.3.4'!P93+'St 1.3.5'!P93+'St 1.3.6'!P93+'St 1.3.7'!P93</f>
        <v>7.2303410473789436E-4</v>
      </c>
      <c r="Q93" s="144">
        <f>'St 1.3.1'!Q93+'St 1.3.2'!Q93+'St 1.3.3'!Q93+'St 1.3.4'!Q93+'St 1.3.5'!Q93+'St 1.3.6'!Q93+'St 1.3.7'!Q93</f>
        <v>6.1018308048838557E-3</v>
      </c>
      <c r="R93" s="144">
        <f>'St 1.3.1'!R93+'St 1.3.2'!R93+'St 1.3.3'!R93+'St 1.3.4'!R93+'St 1.3.5'!R93+'St 1.3.6'!R93+'St 1.3.7'!R93</f>
        <v>0.10398518811217765</v>
      </c>
      <c r="S93" s="144">
        <f>'St 1.3.1'!S93+'St 1.3.2'!S93+'St 1.3.3'!S93+'St 1.3.4'!S93+'St 1.3.5'!S93+'St 1.3.6'!S93+'St 1.3.7'!S93</f>
        <v>-0.11379720846788886</v>
      </c>
      <c r="T93" s="144">
        <f>'St 1.3.1'!T93+'St 1.3.2'!T93+'St 1.3.3'!T93+'St 1.3.4'!T93+'St 1.3.5'!T93+'St 1.3.6'!T93+'St 1.3.7'!T93</f>
        <v>1.0268455403621675</v>
      </c>
      <c r="U93" s="144">
        <f>'St 1.3.1'!U93+'St 1.3.2'!U93+'St 1.3.3'!U93+'St 1.3.4'!U93+'St 1.3.5'!U93+'St 1.3.6'!U93+'St 1.3.7'!U93</f>
        <v>-8.2122724866477009E-2</v>
      </c>
      <c r="V93" s="144">
        <f>'St 1.3.1'!V93+'St 1.3.2'!V93+'St 1.3.3'!V93+'St 1.3.4'!V93+'St 1.3.5'!V93+'St 1.3.6'!V93+'St 1.3.7'!V93</f>
        <v>-0.65875148168415365</v>
      </c>
      <c r="W93" s="144">
        <f>'St 1.3.1'!W93+'St 1.3.2'!W93+'St 1.3.3'!W93+'St 1.3.4'!W93+'St 1.3.5'!W93+'St 1.3.6'!W93+'St 1.3.7'!W93</f>
        <v>-1.0392717356107195E-2</v>
      </c>
      <c r="X93" s="145"/>
      <c r="Y93" s="144">
        <f>'St 1.3.1'!Y93+'St 1.3.2'!Y93+'St 1.3.3'!Y93+'St 1.3.4'!Y93+'St 1.3.5'!Y93+'St 1.3.6'!Y93+'St 1.3.7'!Y93</f>
        <v>0</v>
      </c>
      <c r="Z93" s="144">
        <f>'St 1.3.1'!Z93+'St 1.3.2'!Z93+'St 1.3.3'!Z93+'St 1.3.4'!Z93+'St 1.3.5'!Z93+'St 1.3.6'!Z93+'St 1.3.7'!Z93</f>
        <v>0</v>
      </c>
      <c r="AA93" s="144">
        <f>'St 1.3.1'!AA93+'St 1.3.2'!AA93+'St 1.3.3'!AA93+'St 1.3.4'!AA93+'St 1.3.5'!AA93+'St 1.3.6'!AA93+'St 1.3.7'!AA93</f>
        <v>0</v>
      </c>
      <c r="AB93" s="144">
        <f>'St 1.3.1'!AB93+'St 1.3.2'!AB93+'St 1.3.3'!AB93+'St 1.3.4'!AB93+'St 1.3.5'!AB93+'St 1.3.6'!AB93+'St 1.3.7'!AB93</f>
        <v>0</v>
      </c>
      <c r="AC93" s="144">
        <f>'St 1.3.1'!AC93+'St 1.3.2'!AC93+'St 1.3.3'!AC93+'St 1.3.4'!AC93+'St 1.3.5'!AC93+'St 1.3.6'!AC93+'St 1.3.7'!AC93</f>
        <v>0</v>
      </c>
      <c r="AD93" s="144">
        <f>'St 1.3.1'!AD93+'St 1.3.2'!AD93+'St 1.3.3'!AD93+'St 1.3.4'!AD93+'St 1.3.5'!AD93+'St 1.3.6'!AD93+'St 1.3.7'!AD93</f>
        <v>0</v>
      </c>
      <c r="AE93" s="144">
        <f>'St 1.3.1'!AE93+'St 1.3.2'!AE93+'St 1.3.3'!AE93+'St 1.3.4'!AE93+'St 1.3.5'!AE93+'St 1.3.6'!AE93+'St 1.3.7'!AE93</f>
        <v>0</v>
      </c>
      <c r="AF93" s="144">
        <f>'St 1.3.1'!AF93+'St 1.3.2'!AF93+'St 1.3.3'!AF93+'St 1.3.4'!AF93+'St 1.3.5'!AF93+'St 1.3.6'!AF93+'St 1.3.7'!AF93</f>
        <v>0</v>
      </c>
      <c r="AG93" s="144">
        <f>'St 1.3.1'!AG93+'St 1.3.2'!AG93+'St 1.3.3'!AG93+'St 1.3.4'!AG93+'St 1.3.5'!AG93+'St 1.3.6'!AG93+'St 1.3.7'!AG93</f>
        <v>0</v>
      </c>
    </row>
    <row r="94" spans="1:33">
      <c r="B94" s="7" t="s">
        <v>46</v>
      </c>
      <c r="C94" s="229"/>
      <c r="D94" s="144">
        <f>'St 1.3.1'!D94+'St 1.3.2'!D94+'St 1.3.3'!D94+'St 1.3.4'!D94+'St 1.3.5'!D94+'St 1.3.6'!D94+'St 1.3.7'!D94</f>
        <v>0</v>
      </c>
      <c r="E94" s="144">
        <f>'St 1.3.1'!E94+'St 1.3.2'!E94+'St 1.3.3'!E94+'St 1.3.4'!E94+'St 1.3.5'!E94+'St 1.3.6'!E94+'St 1.3.7'!E94</f>
        <v>0</v>
      </c>
      <c r="F94" s="144">
        <f>'St 1.3.1'!F94+'St 1.3.2'!F94+'St 1.3.3'!F94+'St 1.3.4'!F94+'St 1.3.5'!F94+'St 1.3.6'!F94+'St 1.3.7'!F94</f>
        <v>0</v>
      </c>
      <c r="G94" s="144">
        <f>'St 1.3.1'!G94+'St 1.3.2'!G94+'St 1.3.3'!G94+'St 1.3.4'!G94+'St 1.3.5'!G94+'St 1.3.6'!G94+'St 1.3.7'!G94</f>
        <v>0</v>
      </c>
      <c r="H94" s="144">
        <f>'St 1.3.1'!H94+'St 1.3.2'!H94+'St 1.3.3'!H94+'St 1.3.4'!H94+'St 1.3.5'!H94+'St 1.3.6'!H94+'St 1.3.7'!H94</f>
        <v>0</v>
      </c>
      <c r="I94" s="144">
        <f>'St 1.3.1'!I94+'St 1.3.2'!I94+'St 1.3.3'!I94+'St 1.3.4'!I94+'St 1.3.5'!I94+'St 1.3.6'!I94+'St 1.3.7'!I94</f>
        <v>0</v>
      </c>
      <c r="J94" s="144">
        <f>'St 1.3.1'!J94+'St 1.3.2'!J94+'St 1.3.3'!J94+'St 1.3.4'!J94+'St 1.3.5'!J94+'St 1.3.6'!J94+'St 1.3.7'!J94</f>
        <v>0</v>
      </c>
      <c r="K94" s="144">
        <f>'St 1.3.1'!K94+'St 1.3.2'!K94+'St 1.3.3'!K94+'St 1.3.4'!K94+'St 1.3.5'!K94+'St 1.3.6'!K94+'St 1.3.7'!K94</f>
        <v>0</v>
      </c>
      <c r="L94" s="144">
        <f>'St 1.3.1'!L94+'St 1.3.2'!L94+'St 1.3.3'!L94+'St 1.3.4'!L94+'St 1.3.5'!L94+'St 1.3.6'!L94+'St 1.3.7'!L94</f>
        <v>0</v>
      </c>
      <c r="M94" s="144">
        <f>'St 1.3.1'!M94+'St 1.3.2'!M94+'St 1.3.3'!M94+'St 1.3.4'!M94+'St 1.3.5'!M94+'St 1.3.6'!M94+'St 1.3.7'!M94</f>
        <v>0</v>
      </c>
      <c r="N94" s="143"/>
      <c r="O94" s="144">
        <f>'St 1.3.1'!O94+'St 1.3.2'!O94+'St 1.3.3'!O94+'St 1.3.4'!O94+'St 1.3.5'!O94+'St 1.3.6'!O94+'St 1.3.7'!O94</f>
        <v>0</v>
      </c>
      <c r="P94" s="144">
        <f>'St 1.3.1'!P94+'St 1.3.2'!P94+'St 1.3.3'!P94+'St 1.3.4'!P94+'St 1.3.5'!P94+'St 1.3.6'!P94+'St 1.3.7'!P94</f>
        <v>0</v>
      </c>
      <c r="Q94" s="144">
        <f>'St 1.3.1'!Q94+'St 1.3.2'!Q94+'St 1.3.3'!Q94+'St 1.3.4'!Q94+'St 1.3.5'!Q94+'St 1.3.6'!Q94+'St 1.3.7'!Q94</f>
        <v>0</v>
      </c>
      <c r="R94" s="144">
        <f>'St 1.3.1'!R94+'St 1.3.2'!R94+'St 1.3.3'!R94+'St 1.3.4'!R94+'St 1.3.5'!R94+'St 1.3.6'!R94+'St 1.3.7'!R94</f>
        <v>0.10677250419350856</v>
      </c>
      <c r="S94" s="144">
        <f>'St 1.3.1'!S94+'St 1.3.2'!S94+'St 1.3.3'!S94+'St 1.3.4'!S94+'St 1.3.5'!S94+'St 1.3.6'!S94+'St 1.3.7'!S94</f>
        <v>-0.10677250419350856</v>
      </c>
      <c r="T94" s="144">
        <f>'St 1.3.1'!T94+'St 1.3.2'!T94+'St 1.3.3'!T94+'St 1.3.4'!T94+'St 1.3.5'!T94+'St 1.3.6'!T94+'St 1.3.7'!T94</f>
        <v>0.99417941085090522</v>
      </c>
      <c r="U94" s="144">
        <f>'St 1.3.1'!U94+'St 1.3.2'!U94+'St 1.3.3'!U94+'St 1.3.4'!U94+'St 1.3.5'!U94+'St 1.3.6'!U94+'St 1.3.7'!U94</f>
        <v>-0.13598498610928392</v>
      </c>
      <c r="V94" s="144">
        <f>'St 1.3.1'!V94+'St 1.3.2'!V94+'St 1.3.3'!V94+'St 1.3.4'!V94+'St 1.3.5'!V94+'St 1.3.6'!V94+'St 1.3.7'!V94</f>
        <v>-0.85819442474162133</v>
      </c>
      <c r="W94" s="144">
        <f>'St 1.3.1'!W94+'St 1.3.2'!W94+'St 1.3.3'!W94+'St 1.3.4'!W94+'St 1.3.5'!W94+'St 1.3.6'!W94+'St 1.3.7'!W94</f>
        <v>0</v>
      </c>
      <c r="X94" s="145"/>
      <c r="Y94" s="144">
        <f>'St 1.3.1'!Y94+'St 1.3.2'!Y94+'St 1.3.3'!Y94+'St 1.3.4'!Y94+'St 1.3.5'!Y94+'St 1.3.6'!Y94+'St 1.3.7'!Y94</f>
        <v>0</v>
      </c>
      <c r="Z94" s="144">
        <f>'St 1.3.1'!Z94+'St 1.3.2'!Z94+'St 1.3.3'!Z94+'St 1.3.4'!Z94+'St 1.3.5'!Z94+'St 1.3.6'!Z94+'St 1.3.7'!Z94</f>
        <v>0</v>
      </c>
      <c r="AA94" s="144">
        <f>'St 1.3.1'!AA94+'St 1.3.2'!AA94+'St 1.3.3'!AA94+'St 1.3.4'!AA94+'St 1.3.5'!AA94+'St 1.3.6'!AA94+'St 1.3.7'!AA94</f>
        <v>0</v>
      </c>
      <c r="AB94" s="144">
        <f>'St 1.3.1'!AB94+'St 1.3.2'!AB94+'St 1.3.3'!AB94+'St 1.3.4'!AB94+'St 1.3.5'!AB94+'St 1.3.6'!AB94+'St 1.3.7'!AB94</f>
        <v>0</v>
      </c>
      <c r="AC94" s="144">
        <f>'St 1.3.1'!AC94+'St 1.3.2'!AC94+'St 1.3.3'!AC94+'St 1.3.4'!AC94+'St 1.3.5'!AC94+'St 1.3.6'!AC94+'St 1.3.7'!AC94</f>
        <v>0</v>
      </c>
      <c r="AD94" s="144">
        <f>'St 1.3.1'!AD94+'St 1.3.2'!AD94+'St 1.3.3'!AD94+'St 1.3.4'!AD94+'St 1.3.5'!AD94+'St 1.3.6'!AD94+'St 1.3.7'!AD94</f>
        <v>0</v>
      </c>
      <c r="AE94" s="144">
        <f>'St 1.3.1'!AE94+'St 1.3.2'!AE94+'St 1.3.3'!AE94+'St 1.3.4'!AE94+'St 1.3.5'!AE94+'St 1.3.6'!AE94+'St 1.3.7'!AE94</f>
        <v>0</v>
      </c>
      <c r="AF94" s="144">
        <f>'St 1.3.1'!AF94+'St 1.3.2'!AF94+'St 1.3.3'!AF94+'St 1.3.4'!AF94+'St 1.3.5'!AF94+'St 1.3.6'!AF94+'St 1.3.7'!AF94</f>
        <v>0</v>
      </c>
      <c r="AG94" s="144">
        <f>'St 1.3.1'!AG94+'St 1.3.2'!AG94+'St 1.3.3'!AG94+'St 1.3.4'!AG94+'St 1.3.5'!AG94+'St 1.3.6'!AG94+'St 1.3.7'!AG94</f>
        <v>0</v>
      </c>
    </row>
    <row r="95" spans="1:33">
      <c r="B95" s="6" t="s">
        <v>317</v>
      </c>
      <c r="C95" s="229"/>
      <c r="D95" s="144">
        <f>'St 1.3.1'!D95+'St 1.3.2'!D95+'St 1.3.3'!D95+'St 1.3.4'!D95+'St 1.3.5'!D95+'St 1.3.6'!D95+'St 1.3.7'!D95</f>
        <v>0</v>
      </c>
      <c r="E95" s="144">
        <f>'St 1.3.1'!E95+'St 1.3.2'!E95+'St 1.3.3'!E95+'St 1.3.4'!E95+'St 1.3.5'!E95+'St 1.3.6'!E95+'St 1.3.7'!E95</f>
        <v>0</v>
      </c>
      <c r="F95" s="144">
        <f>'St 1.3.1'!F95+'St 1.3.2'!F95+'St 1.3.3'!F95+'St 1.3.4'!F95+'St 1.3.5'!F95+'St 1.3.6'!F95+'St 1.3.7'!F95</f>
        <v>0</v>
      </c>
      <c r="G95" s="144">
        <f>'St 1.3.1'!G95+'St 1.3.2'!G95+'St 1.3.3'!G95+'St 1.3.4'!G95+'St 1.3.5'!G95+'St 1.3.6'!G95+'St 1.3.7'!G95</f>
        <v>0</v>
      </c>
      <c r="H95" s="144">
        <f>'St 1.3.1'!H95+'St 1.3.2'!H95+'St 1.3.3'!H95+'St 1.3.4'!H95+'St 1.3.5'!H95+'St 1.3.6'!H95+'St 1.3.7'!H95</f>
        <v>0</v>
      </c>
      <c r="I95" s="144">
        <f>'St 1.3.1'!I95+'St 1.3.2'!I95+'St 1.3.3'!I95+'St 1.3.4'!I95+'St 1.3.5'!I95+'St 1.3.6'!I95+'St 1.3.7'!I95</f>
        <v>0</v>
      </c>
      <c r="J95" s="144">
        <f>'St 1.3.1'!J95+'St 1.3.2'!J95+'St 1.3.3'!J95+'St 1.3.4'!J95+'St 1.3.5'!J95+'St 1.3.6'!J95+'St 1.3.7'!J95</f>
        <v>0</v>
      </c>
      <c r="K95" s="144">
        <f>'St 1.3.1'!K95+'St 1.3.2'!K95+'St 1.3.3'!K95+'St 1.3.4'!K95+'St 1.3.5'!K95+'St 1.3.6'!K95+'St 1.3.7'!K95</f>
        <v>0</v>
      </c>
      <c r="L95" s="144">
        <f>'St 1.3.1'!L95+'St 1.3.2'!L95+'St 1.3.3'!L95+'St 1.3.4'!L95+'St 1.3.5'!L95+'St 1.3.6'!L95+'St 1.3.7'!L95</f>
        <v>0</v>
      </c>
      <c r="M95" s="144">
        <f>'St 1.3.1'!M95+'St 1.3.2'!M95+'St 1.3.3'!M95+'St 1.3.4'!M95+'St 1.3.5'!M95+'St 1.3.6'!M95+'St 1.3.7'!M95</f>
        <v>0</v>
      </c>
      <c r="N95" s="143"/>
      <c r="O95" s="144">
        <f>'St 1.3.1'!O95+'St 1.3.2'!O95+'St 1.3.3'!O95+'St 1.3.4'!O95+'St 1.3.5'!O95+'St 1.3.6'!O95+'St 1.3.7'!O95</f>
        <v>0</v>
      </c>
      <c r="P95" s="144">
        <f>'St 1.3.1'!P95+'St 1.3.2'!P95+'St 1.3.3'!P95+'St 1.3.4'!P95+'St 1.3.5'!P95+'St 1.3.6'!P95+'St 1.3.7'!P95</f>
        <v>0</v>
      </c>
      <c r="Q95" s="144">
        <f>'St 1.3.1'!Q95+'St 1.3.2'!Q95+'St 1.3.3'!Q95+'St 1.3.4'!Q95+'St 1.3.5'!Q95+'St 1.3.6'!Q95+'St 1.3.7'!Q95</f>
        <v>0</v>
      </c>
      <c r="R95" s="144">
        <f>'St 1.3.1'!R95+'St 1.3.2'!R95+'St 1.3.3'!R95+'St 1.3.4'!R95+'St 1.3.5'!R95+'St 1.3.6'!R95+'St 1.3.7'!R95</f>
        <v>0</v>
      </c>
      <c r="S95" s="144">
        <f>'St 1.3.1'!S95+'St 1.3.2'!S95+'St 1.3.3'!S95+'St 1.3.4'!S95+'St 1.3.5'!S95+'St 1.3.6'!S95+'St 1.3.7'!S95</f>
        <v>0</v>
      </c>
      <c r="T95" s="144">
        <f>'St 1.3.1'!T95+'St 1.3.2'!T95+'St 1.3.3'!T95+'St 1.3.4'!T95+'St 1.3.5'!T95+'St 1.3.6'!T95+'St 1.3.7'!T95</f>
        <v>0</v>
      </c>
      <c r="U95" s="144">
        <f>'St 1.3.1'!U95+'St 1.3.2'!U95+'St 1.3.3'!U95+'St 1.3.4'!U95+'St 1.3.5'!U95+'St 1.3.6'!U95+'St 1.3.7'!U95</f>
        <v>0</v>
      </c>
      <c r="V95" s="144">
        <f>'St 1.3.1'!V95+'St 1.3.2'!V95+'St 1.3.3'!V95+'St 1.3.4'!V95+'St 1.3.5'!V95+'St 1.3.6'!V95+'St 1.3.7'!V95</f>
        <v>0</v>
      </c>
      <c r="W95" s="144">
        <f>'St 1.3.1'!W95+'St 1.3.2'!W95+'St 1.3.3'!W95+'St 1.3.4'!W95+'St 1.3.5'!W95+'St 1.3.6'!W95+'St 1.3.7'!W95</f>
        <v>0</v>
      </c>
      <c r="X95" s="145"/>
      <c r="Y95" s="144">
        <f>'St 1.3.1'!Y95+'St 1.3.2'!Y95+'St 1.3.3'!Y95+'St 1.3.4'!Y95+'St 1.3.5'!Y95+'St 1.3.6'!Y95+'St 1.3.7'!Y95</f>
        <v>0</v>
      </c>
      <c r="Z95" s="144">
        <f>'St 1.3.1'!Z95+'St 1.3.2'!Z95+'St 1.3.3'!Z95+'St 1.3.4'!Z95+'St 1.3.5'!Z95+'St 1.3.6'!Z95+'St 1.3.7'!Z95</f>
        <v>0</v>
      </c>
      <c r="AA95" s="144">
        <f>'St 1.3.1'!AA95+'St 1.3.2'!AA95+'St 1.3.3'!AA95+'St 1.3.4'!AA95+'St 1.3.5'!AA95+'St 1.3.6'!AA95+'St 1.3.7'!AA95</f>
        <v>0</v>
      </c>
      <c r="AB95" s="144">
        <f>'St 1.3.1'!AB95+'St 1.3.2'!AB95+'St 1.3.3'!AB95+'St 1.3.4'!AB95+'St 1.3.5'!AB95+'St 1.3.6'!AB95+'St 1.3.7'!AB95</f>
        <v>0</v>
      </c>
      <c r="AC95" s="144">
        <f>'St 1.3.1'!AC95+'St 1.3.2'!AC95+'St 1.3.3'!AC95+'St 1.3.4'!AC95+'St 1.3.5'!AC95+'St 1.3.6'!AC95+'St 1.3.7'!AC95</f>
        <v>0</v>
      </c>
      <c r="AD95" s="144">
        <f>'St 1.3.1'!AD95+'St 1.3.2'!AD95+'St 1.3.3'!AD95+'St 1.3.4'!AD95+'St 1.3.5'!AD95+'St 1.3.6'!AD95+'St 1.3.7'!AD95</f>
        <v>0</v>
      </c>
      <c r="AE95" s="144">
        <f>'St 1.3.1'!AE95+'St 1.3.2'!AE95+'St 1.3.3'!AE95+'St 1.3.4'!AE95+'St 1.3.5'!AE95+'St 1.3.6'!AE95+'St 1.3.7'!AE95</f>
        <v>0</v>
      </c>
      <c r="AF95" s="144">
        <f>'St 1.3.1'!AF95+'St 1.3.2'!AF95+'St 1.3.3'!AF95+'St 1.3.4'!AF95+'St 1.3.5'!AF95+'St 1.3.6'!AF95+'St 1.3.7'!AF95</f>
        <v>0</v>
      </c>
      <c r="AG95" s="144">
        <f>'St 1.3.1'!AG95+'St 1.3.2'!AG95+'St 1.3.3'!AG95+'St 1.3.4'!AG95+'St 1.3.5'!AG95+'St 1.3.6'!AG95+'St 1.3.7'!AG95</f>
        <v>0</v>
      </c>
    </row>
    <row r="96" spans="1:33">
      <c r="B96" s="6" t="s">
        <v>108</v>
      </c>
      <c r="C96" s="229"/>
      <c r="D96" s="144">
        <f>'St 1.3.1'!D96+'St 1.3.2'!D96+'St 1.3.3'!D96+'St 1.3.4'!D96+'St 1.3.5'!D96+'St 1.3.6'!D96+'St 1.3.7'!D96</f>
        <v>1088.0905425131077</v>
      </c>
      <c r="E96" s="144">
        <f>'St 1.3.1'!E96+'St 1.3.2'!E96+'St 1.3.3'!E96+'St 1.3.4'!E96+'St 1.3.5'!E96+'St 1.3.6'!E96+'St 1.3.7'!E96</f>
        <v>961.84392901110095</v>
      </c>
      <c r="F96" s="144">
        <f>'St 1.3.1'!F96+'St 1.3.2'!F96+'St 1.3.3'!F96+'St 1.3.4'!F96+'St 1.3.5'!F96+'St 1.3.6'!F96+'St 1.3.7'!F96</f>
        <v>839.92693931808924</v>
      </c>
      <c r="G96" s="144">
        <f>'St 1.3.1'!G96+'St 1.3.2'!G96+'St 1.3.3'!G96+'St 1.3.4'!G96+'St 1.3.5'!G96+'St 1.3.6'!G96+'St 1.3.7'!G96</f>
        <v>707.59320661460936</v>
      </c>
      <c r="H96" s="144">
        <f>'St 1.3.1'!H96+'St 1.3.2'!H96+'St 1.3.3'!H96+'St 1.3.4'!H96+'St 1.3.5'!H96+'St 1.3.6'!H96+'St 1.3.7'!H96</f>
        <v>1192.0298014147797</v>
      </c>
      <c r="I96" s="144">
        <f>'St 1.3.1'!I96+'St 1.3.2'!I96+'St 1.3.3'!I96+'St 1.3.4'!I96+'St 1.3.5'!I96+'St 1.3.6'!I96+'St 1.3.7'!I96</f>
        <v>1426.0001638227327</v>
      </c>
      <c r="J96" s="144">
        <f>'St 1.3.1'!J96+'St 1.3.2'!J96+'St 1.3.3'!J96+'St 1.3.4'!J96+'St 1.3.5'!J96+'St 1.3.6'!J96+'St 1.3.7'!J96</f>
        <v>1738.3510782238479</v>
      </c>
      <c r="K96" s="144">
        <f>'St 1.3.1'!K96+'St 1.3.2'!K96+'St 1.3.3'!K96+'St 1.3.4'!K96+'St 1.3.5'!K96+'St 1.3.6'!K96+'St 1.3.7'!K96</f>
        <v>2836.0814403392651</v>
      </c>
      <c r="L96" s="144">
        <f>'St 1.3.1'!L96+'St 1.3.2'!L96+'St 1.3.3'!L96+'St 1.3.4'!L96+'St 1.3.5'!L96+'St 1.3.6'!L96+'St 1.3.7'!L96</f>
        <v>2199.7000271186403</v>
      </c>
      <c r="M96" s="144">
        <f>'St 1.3.1'!M96+'St 1.3.2'!M96+'St 1.3.3'!M96+'St 1.3.4'!M96+'St 1.3.5'!M96+'St 1.3.6'!M96+'St 1.3.7'!M96</f>
        <v>1804.8275692258976</v>
      </c>
      <c r="N96" s="143"/>
      <c r="O96" s="144">
        <f>'St 1.3.1'!O96+'St 1.3.2'!O96+'St 1.3.3'!O96+'St 1.3.4'!O96+'St 1.3.5'!O96+'St 1.3.6'!O96+'St 1.3.7'!O96</f>
        <v>-156.13474830147487</v>
      </c>
      <c r="P96" s="144">
        <f>'St 1.3.1'!P96+'St 1.3.2'!P96+'St 1.3.3'!P96+'St 1.3.4'!P96+'St 1.3.5'!P96+'St 1.3.6'!P96+'St 1.3.7'!P96</f>
        <v>-50.342173016293771</v>
      </c>
      <c r="Q96" s="144">
        <f>'St 1.3.1'!Q96+'St 1.3.2'!Q96+'St 1.3.3'!Q96+'St 1.3.4'!Q96+'St 1.3.5'!Q96+'St 1.3.6'!Q96+'St 1.3.7'!Q96</f>
        <v>-95.745938795557592</v>
      </c>
      <c r="R96" s="144">
        <f>'St 1.3.1'!R96+'St 1.3.2'!R96+'St 1.3.3'!R96+'St 1.3.4'!R96+'St 1.3.5'!R96+'St 1.3.6'!R96+'St 1.3.7'!R96</f>
        <v>742.90727629595517</v>
      </c>
      <c r="S96" s="144">
        <f>'St 1.3.1'!S96+'St 1.3.2'!S96+'St 1.3.3'!S96+'St 1.3.4'!S96+'St 1.3.5'!S96+'St 1.3.6'!S96+'St 1.3.7'!S96</f>
        <v>-233.04140837435426</v>
      </c>
      <c r="T96" s="144">
        <f>'St 1.3.1'!T96+'St 1.3.2'!T96+'St 1.3.3'!T96+'St 1.3.4'!T96+'St 1.3.5'!T96+'St 1.3.6'!T96+'St 1.3.7'!T96</f>
        <v>4994.7672302690016</v>
      </c>
      <c r="U96" s="144">
        <f>'St 1.3.1'!U96+'St 1.3.2'!U96+'St 1.3.3'!U96+'St 1.3.4'!U96+'St 1.3.5'!U96+'St 1.3.6'!U96+'St 1.3.7'!U96</f>
        <v>-137.72090403044979</v>
      </c>
      <c r="V96" s="144">
        <f>'St 1.3.1'!V96+'St 1.3.2'!V96+'St 1.3.3'!V96+'St 1.3.4'!V96+'St 1.3.5'!V96+'St 1.3.6'!V96+'St 1.3.7'!V96</f>
        <v>-1166.5493583786053</v>
      </c>
      <c r="W96" s="144">
        <f>'St 1.3.1'!W96+'St 1.3.2'!W96+'St 1.3.3'!W96+'St 1.3.4'!W96+'St 1.3.5'!W96+'St 1.3.6'!W96+'St 1.3.7'!W96</f>
        <v>-500.87415914306223</v>
      </c>
      <c r="X96" s="145"/>
      <c r="Y96" s="144">
        <f>'St 1.3.1'!Y96+'St 1.3.2'!Y96+'St 1.3.3'!Y96+'St 1.3.4'!Y96+'St 1.3.5'!Y96+'St 1.3.6'!Y96+'St 1.3.7'!Y96</f>
        <v>0</v>
      </c>
      <c r="Z96" s="144">
        <f>'St 1.3.1'!Z96+'St 1.3.2'!Z96+'St 1.3.3'!Z96+'St 1.3.4'!Z96+'St 1.3.5'!Z96+'St 1.3.6'!Z96+'St 1.3.7'!Z96</f>
        <v>0</v>
      </c>
      <c r="AA96" s="144">
        <f>'St 1.3.1'!AA96+'St 1.3.2'!AA96+'St 1.3.3'!AA96+'St 1.3.4'!AA96+'St 1.3.5'!AA96+'St 1.3.6'!AA96+'St 1.3.7'!AA96</f>
        <v>0</v>
      </c>
      <c r="AB96" s="144">
        <f>'St 1.3.1'!AB96+'St 1.3.2'!AB96+'St 1.3.3'!AB96+'St 1.3.4'!AB96+'St 1.3.5'!AB96+'St 1.3.6'!AB96+'St 1.3.7'!AB96</f>
        <v>0</v>
      </c>
      <c r="AC96" s="144">
        <f>'St 1.3.1'!AC96+'St 1.3.2'!AC96+'St 1.3.3'!AC96+'St 1.3.4'!AC96+'St 1.3.5'!AC96+'St 1.3.6'!AC96+'St 1.3.7'!AC96</f>
        <v>0</v>
      </c>
      <c r="AD96" s="144">
        <f>'St 1.3.1'!AD96+'St 1.3.2'!AD96+'St 1.3.3'!AD96+'St 1.3.4'!AD96+'St 1.3.5'!AD96+'St 1.3.6'!AD96+'St 1.3.7'!AD96</f>
        <v>0</v>
      </c>
      <c r="AE96" s="144">
        <f>'St 1.3.1'!AE96+'St 1.3.2'!AE96+'St 1.3.3'!AE96+'St 1.3.4'!AE96+'St 1.3.5'!AE96+'St 1.3.6'!AE96+'St 1.3.7'!AE96</f>
        <v>0</v>
      </c>
      <c r="AF96" s="144">
        <f>'St 1.3.1'!AF96+'St 1.3.2'!AF96+'St 1.3.3'!AF96+'St 1.3.4'!AF96+'St 1.3.5'!AF96+'St 1.3.6'!AF96+'St 1.3.7'!AF96</f>
        <v>0</v>
      </c>
      <c r="AG96" s="144">
        <f>'St 1.3.1'!AG96+'St 1.3.2'!AG96+'St 1.3.3'!AG96+'St 1.3.4'!AG96+'St 1.3.5'!AG96+'St 1.3.6'!AG96+'St 1.3.7'!AG96</f>
        <v>0</v>
      </c>
    </row>
    <row r="97" spans="1:33">
      <c r="B97" s="6" t="s">
        <v>48</v>
      </c>
      <c r="C97" s="229"/>
      <c r="D97" s="144">
        <f>'St 1.3.1'!D97+'St 1.3.2'!D97+'St 1.3.3'!D97+'St 1.3.4'!D97+'St 1.3.5'!D97+'St 1.3.6'!D97+'St 1.3.7'!D97</f>
        <v>0</v>
      </c>
      <c r="E97" s="144">
        <f>'St 1.3.1'!E97+'St 1.3.2'!E97+'St 1.3.3'!E97+'St 1.3.4'!E97+'St 1.3.5'!E97+'St 1.3.6'!E97+'St 1.3.7'!E97</f>
        <v>0</v>
      </c>
      <c r="F97" s="144">
        <f>'St 1.3.1'!F97+'St 1.3.2'!F97+'St 1.3.3'!F97+'St 1.3.4'!F97+'St 1.3.5'!F97+'St 1.3.6'!F97+'St 1.3.7'!F97</f>
        <v>0</v>
      </c>
      <c r="G97" s="144">
        <f>'St 1.3.1'!G97+'St 1.3.2'!G97+'St 1.3.3'!G97+'St 1.3.4'!G97+'St 1.3.5'!G97+'St 1.3.6'!G97+'St 1.3.7'!G97</f>
        <v>0</v>
      </c>
      <c r="H97" s="144">
        <f>'St 1.3.1'!H97+'St 1.3.2'!H97+'St 1.3.3'!H97+'St 1.3.4'!H97+'St 1.3.5'!H97+'St 1.3.6'!H97+'St 1.3.7'!H97</f>
        <v>0</v>
      </c>
      <c r="I97" s="144">
        <f>'St 1.3.1'!I97+'St 1.3.2'!I97+'St 1.3.3'!I97+'St 1.3.4'!I97+'St 1.3.5'!I97+'St 1.3.6'!I97+'St 1.3.7'!I97</f>
        <v>0</v>
      </c>
      <c r="J97" s="144">
        <f>'St 1.3.1'!J97+'St 1.3.2'!J97+'St 1.3.3'!J97+'St 1.3.4'!J97+'St 1.3.5'!J97+'St 1.3.6'!J97+'St 1.3.7'!J97</f>
        <v>0</v>
      </c>
      <c r="K97" s="144">
        <f>'St 1.3.1'!K97+'St 1.3.2'!K97+'St 1.3.3'!K97+'St 1.3.4'!K97+'St 1.3.5'!K97+'St 1.3.6'!K97+'St 1.3.7'!K97</f>
        <v>0</v>
      </c>
      <c r="L97" s="144">
        <f>'St 1.3.1'!L97+'St 1.3.2'!L97+'St 1.3.3'!L97+'St 1.3.4'!L97+'St 1.3.5'!L97+'St 1.3.6'!L97+'St 1.3.7'!L97</f>
        <v>0</v>
      </c>
      <c r="M97" s="144">
        <f>'St 1.3.1'!M97+'St 1.3.2'!M97+'St 1.3.3'!M97+'St 1.3.4'!M97+'St 1.3.5'!M97+'St 1.3.6'!M97+'St 1.3.7'!M97</f>
        <v>0</v>
      </c>
      <c r="N97" s="143"/>
      <c r="O97" s="144">
        <f>'St 1.3.1'!O97+'St 1.3.2'!O97+'St 1.3.3'!O97+'St 1.3.4'!O97+'St 1.3.5'!O97+'St 1.3.6'!O97+'St 1.3.7'!O97</f>
        <v>0</v>
      </c>
      <c r="P97" s="144">
        <f>'St 1.3.1'!P97+'St 1.3.2'!P97+'St 1.3.3'!P97+'St 1.3.4'!P97+'St 1.3.5'!P97+'St 1.3.6'!P97+'St 1.3.7'!P97</f>
        <v>0</v>
      </c>
      <c r="Q97" s="144">
        <f>'St 1.3.1'!Q97+'St 1.3.2'!Q97+'St 1.3.3'!Q97+'St 1.3.4'!Q97+'St 1.3.5'!Q97+'St 1.3.6'!Q97+'St 1.3.7'!Q97</f>
        <v>0</v>
      </c>
      <c r="R97" s="144">
        <f>'St 1.3.1'!R97+'St 1.3.2'!R97+'St 1.3.3'!R97+'St 1.3.4'!R97+'St 1.3.5'!R97+'St 1.3.6'!R97+'St 1.3.7'!R97</f>
        <v>0</v>
      </c>
      <c r="S97" s="144">
        <f>'St 1.3.1'!S97+'St 1.3.2'!S97+'St 1.3.3'!S97+'St 1.3.4'!S97+'St 1.3.5'!S97+'St 1.3.6'!S97+'St 1.3.7'!S97</f>
        <v>0</v>
      </c>
      <c r="T97" s="144">
        <f>'St 1.3.1'!T97+'St 1.3.2'!T97+'St 1.3.3'!T97+'St 1.3.4'!T97+'St 1.3.5'!T97+'St 1.3.6'!T97+'St 1.3.7'!T97</f>
        <v>0</v>
      </c>
      <c r="U97" s="144">
        <f>'St 1.3.1'!U97+'St 1.3.2'!U97+'St 1.3.3'!U97+'St 1.3.4'!U97+'St 1.3.5'!U97+'St 1.3.6'!U97+'St 1.3.7'!U97</f>
        <v>0</v>
      </c>
      <c r="V97" s="144">
        <f>'St 1.3.1'!V97+'St 1.3.2'!V97+'St 1.3.3'!V97+'St 1.3.4'!V97+'St 1.3.5'!V97+'St 1.3.6'!V97+'St 1.3.7'!V97</f>
        <v>0</v>
      </c>
      <c r="W97" s="144">
        <f>'St 1.3.1'!W97+'St 1.3.2'!W97+'St 1.3.3'!W97+'St 1.3.4'!W97+'St 1.3.5'!W97+'St 1.3.6'!W97+'St 1.3.7'!W97</f>
        <v>0</v>
      </c>
      <c r="X97" s="145"/>
      <c r="Y97" s="144">
        <f>'St 1.3.1'!Y97+'St 1.3.2'!Y97+'St 1.3.3'!Y97+'St 1.3.4'!Y97+'St 1.3.5'!Y97+'St 1.3.6'!Y97+'St 1.3.7'!Y97</f>
        <v>0</v>
      </c>
      <c r="Z97" s="144">
        <f>'St 1.3.1'!Z97+'St 1.3.2'!Z97+'St 1.3.3'!Z97+'St 1.3.4'!Z97+'St 1.3.5'!Z97+'St 1.3.6'!Z97+'St 1.3.7'!Z97</f>
        <v>0</v>
      </c>
      <c r="AA97" s="144">
        <f>'St 1.3.1'!AA97+'St 1.3.2'!AA97+'St 1.3.3'!AA97+'St 1.3.4'!AA97+'St 1.3.5'!AA97+'St 1.3.6'!AA97+'St 1.3.7'!AA97</f>
        <v>0</v>
      </c>
      <c r="AB97" s="144">
        <f>'St 1.3.1'!AB97+'St 1.3.2'!AB97+'St 1.3.3'!AB97+'St 1.3.4'!AB97+'St 1.3.5'!AB97+'St 1.3.6'!AB97+'St 1.3.7'!AB97</f>
        <v>0</v>
      </c>
      <c r="AC97" s="144">
        <f>'St 1.3.1'!AC97+'St 1.3.2'!AC97+'St 1.3.3'!AC97+'St 1.3.4'!AC97+'St 1.3.5'!AC97+'St 1.3.6'!AC97+'St 1.3.7'!AC97</f>
        <v>0</v>
      </c>
      <c r="AD97" s="144">
        <f>'St 1.3.1'!AD97+'St 1.3.2'!AD97+'St 1.3.3'!AD97+'St 1.3.4'!AD97+'St 1.3.5'!AD97+'St 1.3.6'!AD97+'St 1.3.7'!AD97</f>
        <v>0</v>
      </c>
      <c r="AE97" s="144">
        <f>'St 1.3.1'!AE97+'St 1.3.2'!AE97+'St 1.3.3'!AE97+'St 1.3.4'!AE97+'St 1.3.5'!AE97+'St 1.3.6'!AE97+'St 1.3.7'!AE97</f>
        <v>0</v>
      </c>
      <c r="AF97" s="144">
        <f>'St 1.3.1'!AF97+'St 1.3.2'!AF97+'St 1.3.3'!AF97+'St 1.3.4'!AF97+'St 1.3.5'!AF97+'St 1.3.6'!AF97+'St 1.3.7'!AF97</f>
        <v>0</v>
      </c>
      <c r="AG97" s="144">
        <f>'St 1.3.1'!AG97+'St 1.3.2'!AG97+'St 1.3.3'!AG97+'St 1.3.4'!AG97+'St 1.3.5'!AG97+'St 1.3.6'!AG97+'St 1.3.7'!AG97</f>
        <v>0</v>
      </c>
    </row>
    <row r="98" spans="1:33">
      <c r="B98" s="6" t="s">
        <v>325</v>
      </c>
      <c r="C98" s="229"/>
      <c r="D98" s="144">
        <f>'St 1.3.1'!D98+'St 1.3.2'!D98+'St 1.3.3'!D98+'St 1.3.4'!D98+'St 1.3.5'!D98+'St 1.3.6'!D98+'St 1.3.7'!D98</f>
        <v>16.163058336322845</v>
      </c>
      <c r="E98" s="144">
        <f>'St 1.3.1'!E98+'St 1.3.2'!E98+'St 1.3.3'!E98+'St 1.3.4'!E98+'St 1.3.5'!E98+'St 1.3.6'!E98+'St 1.3.7'!E98</f>
        <v>19.228149260001693</v>
      </c>
      <c r="F98" s="144">
        <f>'St 1.3.1'!F98+'St 1.3.2'!F98+'St 1.3.3'!F98+'St 1.3.4'!F98+'St 1.3.5'!F98+'St 1.3.6'!F98+'St 1.3.7'!F98</f>
        <v>19.384690942729943</v>
      </c>
      <c r="G98" s="144">
        <f>'St 1.3.1'!G98+'St 1.3.2'!G98+'St 1.3.3'!G98+'St 1.3.4'!G98+'St 1.3.5'!G98+'St 1.3.6'!G98+'St 1.3.7'!G98</f>
        <v>18.012364448410015</v>
      </c>
      <c r="H98" s="144">
        <f>'St 1.3.1'!H98+'St 1.3.2'!H98+'St 1.3.3'!H98+'St 1.3.4'!H98+'St 1.3.5'!H98+'St 1.3.6'!H98+'St 1.3.7'!H98</f>
        <v>44.593163774256105</v>
      </c>
      <c r="I98" s="144">
        <f>'St 1.3.1'!I98+'St 1.3.2'!I98+'St 1.3.3'!I98+'St 1.3.4'!I98+'St 1.3.5'!I98+'St 1.3.6'!I98+'St 1.3.7'!I98</f>
        <v>60.088023088003894</v>
      </c>
      <c r="J98" s="144">
        <f>'St 1.3.1'!J98+'St 1.3.2'!J98+'St 1.3.3'!J98+'St 1.3.4'!J98+'St 1.3.5'!J98+'St 1.3.6'!J98+'St 1.3.7'!J98</f>
        <v>76.201652739200767</v>
      </c>
      <c r="K98" s="144">
        <f>'St 1.3.1'!K98+'St 1.3.2'!K98+'St 1.3.3'!K98+'St 1.3.4'!K98+'St 1.3.5'!K98+'St 1.3.6'!K98+'St 1.3.7'!K98</f>
        <v>102.10452084625349</v>
      </c>
      <c r="L98" s="144">
        <f>'St 1.3.1'!L98+'St 1.3.2'!L98+'St 1.3.3'!L98+'St 1.3.4'!L98+'St 1.3.5'!L98+'St 1.3.6'!L98+'St 1.3.7'!L98</f>
        <v>98.76756208136851</v>
      </c>
      <c r="M98" s="144">
        <f>'St 1.3.1'!M98+'St 1.3.2'!M98+'St 1.3.3'!M98+'St 1.3.4'!M98+'St 1.3.5'!M98+'St 1.3.6'!M98+'St 1.3.7'!M98</f>
        <v>70.026713861828995</v>
      </c>
      <c r="N98" s="143"/>
      <c r="O98" s="144">
        <f>'St 1.3.1'!O98+'St 1.3.2'!O98+'St 1.3.3'!O98+'St 1.3.4'!O98+'St 1.3.5'!O98+'St 1.3.6'!O98+'St 1.3.7'!O98</f>
        <v>3.0650909236788504</v>
      </c>
      <c r="P98" s="144">
        <f>'St 1.3.1'!P98+'St 1.3.2'!P98+'St 1.3.3'!P98+'St 1.3.4'!P98+'St 1.3.5'!P98+'St 1.3.6'!P98+'St 1.3.7'!P98</f>
        <v>0.15654168272825042</v>
      </c>
      <c r="Q98" s="144">
        <f>'St 1.3.1'!Q98+'St 1.3.2'!Q98+'St 1.3.3'!Q98+'St 1.3.4'!Q98+'St 1.3.5'!Q98+'St 1.3.6'!Q98+'St 1.3.7'!Q98</f>
        <v>-1.3723264943199296</v>
      </c>
      <c r="R98" s="144">
        <f>'St 1.3.1'!R98+'St 1.3.2'!R98+'St 1.3.3'!R98+'St 1.3.4'!R98+'St 1.3.5'!R98+'St 1.3.6'!R98+'St 1.3.7'!R98</f>
        <v>304.76723039812828</v>
      </c>
      <c r="S98" s="144">
        <f>'St 1.3.1'!S98+'St 1.3.2'!S98+'St 1.3.3'!S98+'St 1.3.4'!S98+'St 1.3.5'!S98+'St 1.3.6'!S98+'St 1.3.7'!S98</f>
        <v>-262.69157175853434</v>
      </c>
      <c r="T98" s="144">
        <f>'St 1.3.1'!T98+'St 1.3.2'!T98+'St 1.3.3'!T98+'St 1.3.4'!T98+'St 1.3.5'!T98+'St 1.3.6'!T98+'St 1.3.7'!T98</f>
        <v>2430.2088435603664</v>
      </c>
      <c r="U98" s="144">
        <f>'St 1.3.1'!U98+'St 1.3.2'!U98+'St 1.3.3'!U98+'St 1.3.4'!U98+'St 1.3.5'!U98+'St 1.3.6'!U98+'St 1.3.7'!U98</f>
        <v>9.5159521149727055</v>
      </c>
      <c r="V98" s="144">
        <f>'St 1.3.1'!V98+'St 1.3.2'!V98+'St 1.3.3'!V98+'St 1.3.4'!V98+'St 1.3.5'!V98+'St 1.3.6'!V98+'St 1.3.7'!V98</f>
        <v>-294.34938467983227</v>
      </c>
      <c r="W98" s="144">
        <f>'St 1.3.1'!W98+'St 1.3.2'!W98+'St 1.3.3'!W98+'St 1.3.4'!W98+'St 1.3.5'!W98+'St 1.3.6'!W98+'St 1.3.7'!W98</f>
        <v>-105.30200021047655</v>
      </c>
      <c r="X98" s="145"/>
      <c r="Y98" s="144">
        <f>'St 1.3.1'!Y98+'St 1.3.2'!Y98+'St 1.3.3'!Y98+'St 1.3.4'!Y98+'St 1.3.5'!Y98+'St 1.3.6'!Y98+'St 1.3.7'!Y98</f>
        <v>0</v>
      </c>
      <c r="Z98" s="144">
        <f>'St 1.3.1'!Z98+'St 1.3.2'!Z98+'St 1.3.3'!Z98+'St 1.3.4'!Z98+'St 1.3.5'!Z98+'St 1.3.6'!Z98+'St 1.3.7'!Z98</f>
        <v>0</v>
      </c>
      <c r="AA98" s="144">
        <f>'St 1.3.1'!AA98+'St 1.3.2'!AA98+'St 1.3.3'!AA98+'St 1.3.4'!AA98+'St 1.3.5'!AA98+'St 1.3.6'!AA98+'St 1.3.7'!AA98</f>
        <v>0</v>
      </c>
      <c r="AB98" s="144">
        <f>'St 1.3.1'!AB98+'St 1.3.2'!AB98+'St 1.3.3'!AB98+'St 1.3.4'!AB98+'St 1.3.5'!AB98+'St 1.3.6'!AB98+'St 1.3.7'!AB98</f>
        <v>0</v>
      </c>
      <c r="AC98" s="144">
        <f>'St 1.3.1'!AC98+'St 1.3.2'!AC98+'St 1.3.3'!AC98+'St 1.3.4'!AC98+'St 1.3.5'!AC98+'St 1.3.6'!AC98+'St 1.3.7'!AC98</f>
        <v>0</v>
      </c>
      <c r="AD98" s="144">
        <f>'St 1.3.1'!AD98+'St 1.3.2'!AD98+'St 1.3.3'!AD98+'St 1.3.4'!AD98+'St 1.3.5'!AD98+'St 1.3.6'!AD98+'St 1.3.7'!AD98</f>
        <v>0</v>
      </c>
      <c r="AE98" s="144">
        <f>'St 1.3.1'!AE98+'St 1.3.2'!AE98+'St 1.3.3'!AE98+'St 1.3.4'!AE98+'St 1.3.5'!AE98+'St 1.3.6'!AE98+'St 1.3.7'!AE98</f>
        <v>0</v>
      </c>
      <c r="AF98" s="144">
        <f>'St 1.3.1'!AF98+'St 1.3.2'!AF98+'St 1.3.3'!AF98+'St 1.3.4'!AF98+'St 1.3.5'!AF98+'St 1.3.6'!AF98+'St 1.3.7'!AF98</f>
        <v>0</v>
      </c>
      <c r="AG98" s="144">
        <f>'St 1.3.1'!AG98+'St 1.3.2'!AG98+'St 1.3.3'!AG98+'St 1.3.4'!AG98+'St 1.3.5'!AG98+'St 1.3.6'!AG98+'St 1.3.7'!AG98</f>
        <v>0</v>
      </c>
    </row>
    <row r="99" spans="1:33">
      <c r="B99" s="8" t="s">
        <v>101</v>
      </c>
      <c r="C99" s="229"/>
      <c r="D99" s="144">
        <f>'St 1.3.1'!D99+'St 1.3.2'!D99+'St 1.3.3'!D99+'St 1.3.4'!D99+'St 1.3.5'!D99+'St 1.3.6'!D99+'St 1.3.7'!D99</f>
        <v>11.681185470769993</v>
      </c>
      <c r="E99" s="144">
        <f>'St 1.3.1'!E99+'St 1.3.2'!E99+'St 1.3.3'!E99+'St 1.3.4'!E99+'St 1.3.5'!E99+'St 1.3.6'!E99+'St 1.3.7'!E99</f>
        <v>18.652572119004205</v>
      </c>
      <c r="F99" s="144">
        <f>'St 1.3.1'!F99+'St 1.3.2'!F99+'St 1.3.3'!F99+'St 1.3.4'!F99+'St 1.3.5'!F99+'St 1.3.6'!F99+'St 1.3.7'!F99</f>
        <v>20.029961399755287</v>
      </c>
      <c r="G99" s="144">
        <f>'St 1.3.1'!G99+'St 1.3.2'!G99+'St 1.3.3'!G99+'St 1.3.4'!G99+'St 1.3.5'!G99+'St 1.3.6'!G99+'St 1.3.7'!G99</f>
        <v>30.093380777647322</v>
      </c>
      <c r="H99" s="144">
        <f>'St 1.3.1'!H99+'St 1.3.2'!H99+'St 1.3.3'!H99+'St 1.3.4'!H99+'St 1.3.5'!H99+'St 1.3.6'!H99+'St 1.3.7'!H99</f>
        <v>1639.9844268417908</v>
      </c>
      <c r="I99" s="144">
        <f>'St 1.3.1'!I99+'St 1.3.2'!I99+'St 1.3.3'!I99+'St 1.3.4'!I99+'St 1.3.5'!I99+'St 1.3.6'!I99+'St 1.3.7'!I99</f>
        <v>988.75302828440977</v>
      </c>
      <c r="J99" s="144">
        <f>'St 1.3.1'!J99+'St 1.3.2'!J99+'St 1.3.3'!J99+'St 1.3.4'!J99+'St 1.3.5'!J99+'St 1.3.6'!J99+'St 1.3.7'!J99</f>
        <v>3627.8559493456996</v>
      </c>
      <c r="K99" s="144">
        <f>'St 1.3.1'!K99+'St 1.3.2'!K99+'St 1.3.3'!K99+'St 1.3.4'!K99+'St 1.3.5'!K99+'St 1.3.6'!K99+'St 1.3.7'!K99</f>
        <v>3983.9667878478085</v>
      </c>
      <c r="L99" s="144">
        <f>'St 1.3.1'!L99+'St 1.3.2'!L99+'St 1.3.3'!L99+'St 1.3.4'!L99+'St 1.3.5'!L99+'St 1.3.6'!L99+'St 1.3.7'!L99</f>
        <v>4476.8704254197019</v>
      </c>
      <c r="M99" s="144">
        <f>'St 1.3.1'!M99+'St 1.3.2'!M99+'St 1.3.3'!M99+'St 1.3.4'!M99+'St 1.3.5'!M99+'St 1.3.6'!M99+'St 1.3.7'!M99</f>
        <v>2420.1653569371683</v>
      </c>
      <c r="N99" s="143"/>
      <c r="O99" s="144">
        <f>'St 1.3.1'!O99+'St 1.3.2'!O99+'St 1.3.3'!O99+'St 1.3.4'!O99+'St 1.3.5'!O99+'St 1.3.6'!O99+'St 1.3.7'!O99</f>
        <v>29.492857346009508</v>
      </c>
      <c r="P99" s="144">
        <f>'St 1.3.1'!P99+'St 1.3.2'!P99+'St 1.3.3'!P99+'St 1.3.4'!P99+'St 1.3.5'!P99+'St 1.3.6'!P99+'St 1.3.7'!P99</f>
        <v>29.541594185082108</v>
      </c>
      <c r="Q99" s="144">
        <f>'St 1.3.1'!Q99+'St 1.3.2'!Q99+'St 1.3.3'!Q99+'St 1.3.4'!Q99+'St 1.3.5'!Q99+'St 1.3.6'!Q99+'St 1.3.7'!Q99</f>
        <v>5.4828284073326046</v>
      </c>
      <c r="R99" s="144">
        <f>'St 1.3.1'!R99+'St 1.3.2'!R99+'St 1.3.3'!R99+'St 1.3.4'!R99+'St 1.3.5'!R99+'St 1.3.6'!R99+'St 1.3.7'!R99</f>
        <v>2095.8440021642741</v>
      </c>
      <c r="S99" s="144">
        <f>'St 1.3.1'!S99+'St 1.3.2'!S99+'St 1.3.3'!S99+'St 1.3.4'!S99+'St 1.3.5'!S99+'St 1.3.6'!S99+'St 1.3.7'!S99</f>
        <v>-1075.1133600794265</v>
      </c>
      <c r="T99" s="144">
        <f>'St 1.3.1'!T99+'St 1.3.2'!T99+'St 1.3.3'!T99+'St 1.3.4'!T99+'St 1.3.5'!T99+'St 1.3.6'!T99+'St 1.3.7'!T99</f>
        <v>6711.3500887787823</v>
      </c>
      <c r="U99" s="144">
        <f>'St 1.3.1'!U99+'St 1.3.2'!U99+'St 1.3.3'!U99+'St 1.3.4'!U99+'St 1.3.5'!U99+'St 1.3.6'!U99+'St 1.3.7'!U99</f>
        <v>387.14542940987474</v>
      </c>
      <c r="V99" s="144">
        <f>'St 1.3.1'!V99+'St 1.3.2'!V99+'St 1.3.3'!V99+'St 1.3.4'!V99+'St 1.3.5'!V99+'St 1.3.6'!V99+'St 1.3.7'!V99</f>
        <v>-296.17908310556356</v>
      </c>
      <c r="W99" s="144">
        <f>'St 1.3.1'!W99+'St 1.3.2'!W99+'St 1.3.3'!W99+'St 1.3.4'!W99+'St 1.3.5'!W99+'St 1.3.6'!W99+'St 1.3.7'!W99</f>
        <v>-2183.6216610028018</v>
      </c>
      <c r="X99" s="145"/>
      <c r="Y99" s="144">
        <f>'St 1.3.1'!Y99+'St 1.3.2'!Y99+'St 1.3.3'!Y99+'St 1.3.4'!Y99+'St 1.3.5'!Y99+'St 1.3.6'!Y99+'St 1.3.7'!Y99</f>
        <v>0</v>
      </c>
      <c r="Z99" s="144">
        <f>'St 1.3.1'!Z99+'St 1.3.2'!Z99+'St 1.3.3'!Z99+'St 1.3.4'!Z99+'St 1.3.5'!Z99+'St 1.3.6'!Z99+'St 1.3.7'!Z99</f>
        <v>0</v>
      </c>
      <c r="AA99" s="144">
        <f>'St 1.3.1'!AA99+'St 1.3.2'!AA99+'St 1.3.3'!AA99+'St 1.3.4'!AA99+'St 1.3.5'!AA99+'St 1.3.6'!AA99+'St 1.3.7'!AA99</f>
        <v>0</v>
      </c>
      <c r="AB99" s="144">
        <f>'St 1.3.1'!AB99+'St 1.3.2'!AB99+'St 1.3.3'!AB99+'St 1.3.4'!AB99+'St 1.3.5'!AB99+'St 1.3.6'!AB99+'St 1.3.7'!AB99</f>
        <v>0</v>
      </c>
      <c r="AC99" s="144">
        <f>'St 1.3.1'!AC99+'St 1.3.2'!AC99+'St 1.3.3'!AC99+'St 1.3.4'!AC99+'St 1.3.5'!AC99+'St 1.3.6'!AC99+'St 1.3.7'!AC99</f>
        <v>0</v>
      </c>
      <c r="AD99" s="144">
        <f>'St 1.3.1'!AD99+'St 1.3.2'!AD99+'St 1.3.3'!AD99+'St 1.3.4'!AD99+'St 1.3.5'!AD99+'St 1.3.6'!AD99+'St 1.3.7'!AD99</f>
        <v>0</v>
      </c>
      <c r="AE99" s="144">
        <f>'St 1.3.1'!AE99+'St 1.3.2'!AE99+'St 1.3.3'!AE99+'St 1.3.4'!AE99+'St 1.3.5'!AE99+'St 1.3.6'!AE99+'St 1.3.7'!AE99</f>
        <v>0</v>
      </c>
      <c r="AF99" s="144">
        <f>'St 1.3.1'!AF99+'St 1.3.2'!AF99+'St 1.3.3'!AF99+'St 1.3.4'!AF99+'St 1.3.5'!AF99+'St 1.3.6'!AF99+'St 1.3.7'!AF99</f>
        <v>0</v>
      </c>
      <c r="AG99" s="144">
        <f>'St 1.3.1'!AG99+'St 1.3.2'!AG99+'St 1.3.3'!AG99+'St 1.3.4'!AG99+'St 1.3.5'!AG99+'St 1.3.6'!AG99+'St 1.3.7'!AG99</f>
        <v>0</v>
      </c>
    </row>
    <row r="100" spans="1:33" s="45" customFormat="1">
      <c r="A100" s="38"/>
      <c r="B100" s="9" t="s">
        <v>95</v>
      </c>
      <c r="C100" s="209" t="s">
        <v>310</v>
      </c>
      <c r="D100" s="147">
        <f>'St 1.3.1'!D100+'St 1.3.2'!D100+'St 1.3.3'!D100+'St 1.3.4'!D100+'St 1.3.5'!D100+'St 1.3.6'!D100+'St 1.3.7'!D100</f>
        <v>86614.326891931443</v>
      </c>
      <c r="E100" s="147">
        <f>'St 1.3.1'!E100+'St 1.3.2'!E100+'St 1.3.3'!E100+'St 1.3.4'!E100+'St 1.3.5'!E100+'St 1.3.6'!E100+'St 1.3.7'!E100</f>
        <v>80978.140329086178</v>
      </c>
      <c r="F100" s="147">
        <f>'St 1.3.1'!F100+'St 1.3.2'!F100+'St 1.3.3'!F100+'St 1.3.4'!F100+'St 1.3.5'!F100+'St 1.3.6'!F100+'St 1.3.7'!F100</f>
        <v>37022.350420995193</v>
      </c>
      <c r="G100" s="147">
        <f>'St 1.3.1'!G100+'St 1.3.2'!G100+'St 1.3.3'!G100+'St 1.3.4'!G100+'St 1.3.5'!G100+'St 1.3.6'!G100+'St 1.3.7'!G100</f>
        <v>45112.690842217446</v>
      </c>
      <c r="H100" s="147">
        <f>'St 1.3.1'!H100+'St 1.3.2'!H100+'St 1.3.3'!H100+'St 1.3.4'!H100+'St 1.3.5'!H100+'St 1.3.6'!H100+'St 1.3.7'!H100</f>
        <v>157049.28155401081</v>
      </c>
      <c r="I100" s="147">
        <f>'St 1.3.1'!I100+'St 1.3.2'!I100+'St 1.3.3'!I100+'St 1.3.4'!I100+'St 1.3.5'!I100+'St 1.3.6'!I100+'St 1.3.7'!I100</f>
        <v>49385.286978838056</v>
      </c>
      <c r="J100" s="147">
        <f>'St 1.3.1'!J100+'St 1.3.2'!J100+'St 1.3.3'!J100+'St 1.3.4'!J100+'St 1.3.5'!J100+'St 1.3.6'!J100+'St 1.3.7'!J100</f>
        <v>53192.699984411855</v>
      </c>
      <c r="K100" s="147">
        <f>'St 1.3.1'!K100+'St 1.3.2'!K100+'St 1.3.3'!K100+'St 1.3.4'!K100+'St 1.3.5'!K100+'St 1.3.6'!K100+'St 1.3.7'!K100</f>
        <v>95570.375545633928</v>
      </c>
      <c r="L100" s="147">
        <f>'St 1.3.1'!L100+'St 1.3.2'!L100+'St 1.3.3'!L100+'St 1.3.4'!L100+'St 1.3.5'!L100+'St 1.3.6'!L100+'St 1.3.7'!L100</f>
        <v>82723.909467737773</v>
      </c>
      <c r="M100" s="147">
        <f>'St 1.3.1'!M100+'St 1.3.2'!M100+'St 1.3.3'!M100+'St 1.3.4'!M100+'St 1.3.5'!M100+'St 1.3.6'!M100+'St 1.3.7'!M100</f>
        <v>71886.644593773992</v>
      </c>
      <c r="N100" s="146"/>
      <c r="O100" s="147">
        <f>'St 1.3.1'!O100+'St 1.3.2'!O100+'St 1.3.3'!O100+'St 1.3.4'!O100+'St 1.3.5'!O100+'St 1.3.6'!O100+'St 1.3.7'!O100</f>
        <v>-3415.7627286610841</v>
      </c>
      <c r="P100" s="147">
        <f>'St 1.3.1'!P100+'St 1.3.2'!P100+'St 1.3.3'!P100+'St 1.3.4'!P100+'St 1.3.5'!P100+'St 1.3.6'!P100+'St 1.3.7'!P100</f>
        <v>-43669.560560586935</v>
      </c>
      <c r="Q100" s="147">
        <f>'St 1.3.1'!Q100+'St 1.3.2'!Q100+'St 1.3.3'!Q100+'St 1.3.4'!Q100+'St 1.3.5'!Q100+'St 1.3.6'!Q100+'St 1.3.7'!Q100</f>
        <v>6558.117648597261</v>
      </c>
      <c r="R100" s="147">
        <f>'St 1.3.1'!R100+'St 1.3.2'!R100+'St 1.3.3'!R100+'St 1.3.4'!R100+'St 1.3.5'!R100+'St 1.3.6'!R100+'St 1.3.7'!R100</f>
        <v>112610.27427294463</v>
      </c>
      <c r="S100" s="147">
        <f>'St 1.3.1'!S100+'St 1.3.2'!S100+'St 1.3.3'!S100+'St 1.3.4'!S100+'St 1.3.5'!S100+'St 1.3.6'!S100+'St 1.3.7'!S100</f>
        <v>-92209.018984225433</v>
      </c>
      <c r="T100" s="147">
        <f>'St 1.3.1'!T100+'St 1.3.2'!T100+'St 1.3.3'!T100+'St 1.3.4'!T100+'St 1.3.5'!T100+'St 1.3.6'!T100+'St 1.3.7'!T100</f>
        <v>-4680.010691443711</v>
      </c>
      <c r="U100" s="147">
        <f>'St 1.3.1'!U100+'St 1.3.2'!U100+'St 1.3.3'!U100+'St 1.3.4'!U100+'St 1.3.5'!U100+'St 1.3.6'!U100+'St 1.3.7'!U100</f>
        <v>39612.352778197797</v>
      </c>
      <c r="V100" s="147">
        <f>'St 1.3.1'!V100+'St 1.3.2'!V100+'St 1.3.3'!V100+'St 1.3.4'!V100+'St 1.3.5'!V100+'St 1.3.6'!V100+'St 1.3.7'!V100</f>
        <v>16204.88957170862</v>
      </c>
      <c r="W100" s="147">
        <f>'St 1.3.1'!W100+'St 1.3.2'!W100+'St 1.3.3'!W100+'St 1.3.4'!W100+'St 1.3.5'!W100+'St 1.3.6'!W100+'St 1.3.7'!W100</f>
        <v>-11705.412761233525</v>
      </c>
      <c r="X100" s="141"/>
      <c r="Y100" s="147">
        <f>'St 1.3.1'!Y100+'St 1.3.2'!Y100+'St 1.3.3'!Y100+'St 1.3.4'!Y100+'St 1.3.5'!Y100+'St 1.3.6'!Y100+'St 1.3.7'!Y100</f>
        <v>0</v>
      </c>
      <c r="Z100" s="147">
        <f>'St 1.3.1'!Z100+'St 1.3.2'!Z100+'St 1.3.3'!Z100+'St 1.3.4'!Z100+'St 1.3.5'!Z100+'St 1.3.6'!Z100+'St 1.3.7'!Z100</f>
        <v>0</v>
      </c>
      <c r="AA100" s="147">
        <f>'St 1.3.1'!AA100+'St 1.3.2'!AA100+'St 1.3.3'!AA100+'St 1.3.4'!AA100+'St 1.3.5'!AA100+'St 1.3.6'!AA100+'St 1.3.7'!AA100</f>
        <v>0</v>
      </c>
      <c r="AB100" s="147">
        <f>'St 1.3.1'!AB100+'St 1.3.2'!AB100+'St 1.3.3'!AB100+'St 1.3.4'!AB100+'St 1.3.5'!AB100+'St 1.3.6'!AB100+'St 1.3.7'!AB100</f>
        <v>0</v>
      </c>
      <c r="AC100" s="147">
        <f>'St 1.3.1'!AC100+'St 1.3.2'!AC100+'St 1.3.3'!AC100+'St 1.3.4'!AC100+'St 1.3.5'!AC100+'St 1.3.6'!AC100+'St 1.3.7'!AC100</f>
        <v>0</v>
      </c>
      <c r="AD100" s="147">
        <f>'St 1.3.1'!AD100+'St 1.3.2'!AD100+'St 1.3.3'!AD100+'St 1.3.4'!AD100+'St 1.3.5'!AD100+'St 1.3.6'!AD100+'St 1.3.7'!AD100</f>
        <v>0</v>
      </c>
      <c r="AE100" s="147">
        <f>'St 1.3.1'!AE100+'St 1.3.2'!AE100+'St 1.3.3'!AE100+'St 1.3.4'!AE100+'St 1.3.5'!AE100+'St 1.3.6'!AE100+'St 1.3.7'!AE100</f>
        <v>0</v>
      </c>
      <c r="AF100" s="147">
        <f>'St 1.3.1'!AF100+'St 1.3.2'!AF100+'St 1.3.3'!AF100+'St 1.3.4'!AF100+'St 1.3.5'!AF100+'St 1.3.6'!AF100+'St 1.3.7'!AF100</f>
        <v>0</v>
      </c>
      <c r="AG100" s="147">
        <f>'St 1.3.1'!AG100+'St 1.3.2'!AG100+'St 1.3.3'!AG100+'St 1.3.4'!AG100+'St 1.3.5'!AG100+'St 1.3.6'!AG100+'St 1.3.7'!AG100</f>
        <v>0</v>
      </c>
    </row>
    <row r="101" spans="1:33">
      <c r="B101" s="208" t="s">
        <v>40</v>
      </c>
      <c r="C101" s="229"/>
      <c r="D101" s="144">
        <f>'St 1.3.1'!D101+'St 1.3.2'!D101+'St 1.3.3'!D101+'St 1.3.4'!D101+'St 1.3.5'!D101+'St 1.3.6'!D101+'St 1.3.7'!D101</f>
        <v>80649.746830901291</v>
      </c>
      <c r="E101" s="144">
        <f>'St 1.3.1'!E101+'St 1.3.2'!E101+'St 1.3.3'!E101+'St 1.3.4'!E101+'St 1.3.5'!E101+'St 1.3.6'!E101+'St 1.3.7'!E101</f>
        <v>73305.723956396381</v>
      </c>
      <c r="F101" s="144">
        <f>'St 1.3.1'!F101+'St 1.3.2'!F101+'St 1.3.3'!F101+'St 1.3.4'!F101+'St 1.3.5'!F101+'St 1.3.6'!F101+'St 1.3.7'!F101</f>
        <v>27282.45963207338</v>
      </c>
      <c r="G101" s="144">
        <f>'St 1.3.1'!G101+'St 1.3.2'!G101+'St 1.3.3'!G101+'St 1.3.4'!G101+'St 1.3.5'!G101+'St 1.3.6'!G101+'St 1.3.7'!G101</f>
        <v>33882.508104314707</v>
      </c>
      <c r="H101" s="144">
        <f>'St 1.3.1'!H101+'St 1.3.2'!H101+'St 1.3.3'!H101+'St 1.3.4'!H101+'St 1.3.5'!H101+'St 1.3.6'!H101+'St 1.3.7'!H101</f>
        <v>142970.43984410583</v>
      </c>
      <c r="I101" s="144">
        <f>'St 1.3.1'!I101+'St 1.3.2'!I101+'St 1.3.3'!I101+'St 1.3.4'!I101+'St 1.3.5'!I101+'St 1.3.6'!I101+'St 1.3.7'!I101</f>
        <v>40504.699693345538</v>
      </c>
      <c r="J101" s="144">
        <f>'St 1.3.1'!J101+'St 1.3.2'!J101+'St 1.3.3'!J101+'St 1.3.4'!J101+'St 1.3.5'!J101+'St 1.3.6'!J101+'St 1.3.7'!J101</f>
        <v>36403.31270993701</v>
      </c>
      <c r="K101" s="144">
        <f>'St 1.3.1'!K101+'St 1.3.2'!K101+'St 1.3.3'!K101+'St 1.3.4'!K101+'St 1.3.5'!K101+'St 1.3.6'!K101+'St 1.3.7'!K101</f>
        <v>67285.690195400442</v>
      </c>
      <c r="L101" s="144">
        <f>'St 1.3.1'!L101+'St 1.3.2'!L101+'St 1.3.3'!L101+'St 1.3.4'!L101+'St 1.3.5'!L101+'St 1.3.6'!L101+'St 1.3.7'!L101</f>
        <v>57804.426645633896</v>
      </c>
      <c r="M101" s="144">
        <f>'St 1.3.1'!M101+'St 1.3.2'!M101+'St 1.3.3'!M101+'St 1.3.4'!M101+'St 1.3.5'!M101+'St 1.3.6'!M101+'St 1.3.7'!M101</f>
        <v>50254.748894010052</v>
      </c>
      <c r="N101" s="143"/>
      <c r="O101" s="144">
        <f>'St 1.3.1'!O101+'St 1.3.2'!O101+'St 1.3.3'!O101+'St 1.3.4'!O101+'St 1.3.5'!O101+'St 1.3.6'!O101+'St 1.3.7'!O101</f>
        <v>-4577.9808548409856</v>
      </c>
      <c r="P101" s="144">
        <f>'St 1.3.1'!P101+'St 1.3.2'!P101+'St 1.3.3'!P101+'St 1.3.4'!P101+'St 1.3.5'!P101+'St 1.3.6'!P101+'St 1.3.7'!P101</f>
        <v>-44175.737544974356</v>
      </c>
      <c r="Q101" s="144">
        <f>'St 1.3.1'!Q101+'St 1.3.2'!Q101+'St 1.3.3'!Q101+'St 1.3.4'!Q101+'St 1.3.5'!Q101+'St 1.3.6'!Q101+'St 1.3.7'!Q101</f>
        <v>7060.1187048366091</v>
      </c>
      <c r="R101" s="144">
        <f>'St 1.3.1'!R101+'St 1.3.2'!R101+'St 1.3.3'!R101+'St 1.3.4'!R101+'St 1.3.5'!R101+'St 1.3.6'!R101+'St 1.3.7'!R101</f>
        <v>91274.235173552137</v>
      </c>
      <c r="S101" s="144">
        <f>'St 1.3.1'!S101+'St 1.3.2'!S101+'St 1.3.3'!S101+'St 1.3.4'!S101+'St 1.3.5'!S101+'St 1.3.6'!S101+'St 1.3.7'!S101</f>
        <v>-103153.02420822206</v>
      </c>
      <c r="T101" s="144">
        <f>'St 1.3.1'!T101+'St 1.3.2'!T101+'St 1.3.3'!T101+'St 1.3.4'!T101+'St 1.3.5'!T101+'St 1.3.6'!T101+'St 1.3.7'!T101</f>
        <v>4161.4340519716734</v>
      </c>
      <c r="U101" s="144">
        <f>'St 1.3.1'!U101+'St 1.3.2'!U101+'St 1.3.3'!U101+'St 1.3.4'!U101+'St 1.3.5'!U101+'St 1.3.6'!U101+'St 1.3.7'!U101</f>
        <v>38365.488114572501</v>
      </c>
      <c r="V101" s="144">
        <f>'St 1.3.1'!V101+'St 1.3.2'!V101+'St 1.3.3'!V101+'St 1.3.4'!V101+'St 1.3.5'!V101+'St 1.3.6'!V101+'St 1.3.7'!V101</f>
        <v>-13571.031674998176</v>
      </c>
      <c r="W101" s="144">
        <f>'St 1.3.1'!W101+'St 1.3.2'!W101+'St 1.3.3'!W101+'St 1.3.4'!W101+'St 1.3.5'!W101+'St 1.3.6'!W101+'St 1.3.7'!W101</f>
        <v>-7227.0027340097649</v>
      </c>
      <c r="X101" s="145"/>
      <c r="Y101" s="144">
        <f>'St 1.3.1'!Y101+'St 1.3.2'!Y101+'St 1.3.3'!Y101+'St 1.3.4'!Y101+'St 1.3.5'!Y101+'St 1.3.6'!Y101+'St 1.3.7'!Y101</f>
        <v>0</v>
      </c>
      <c r="Z101" s="144">
        <f>'St 1.3.1'!Z101+'St 1.3.2'!Z101+'St 1.3.3'!Z101+'St 1.3.4'!Z101+'St 1.3.5'!Z101+'St 1.3.6'!Z101+'St 1.3.7'!Z101</f>
        <v>0</v>
      </c>
      <c r="AA101" s="144">
        <f>'St 1.3.1'!AA101+'St 1.3.2'!AA101+'St 1.3.3'!AA101+'St 1.3.4'!AA101+'St 1.3.5'!AA101+'St 1.3.6'!AA101+'St 1.3.7'!AA101</f>
        <v>0</v>
      </c>
      <c r="AB101" s="144">
        <f>'St 1.3.1'!AB101+'St 1.3.2'!AB101+'St 1.3.3'!AB101+'St 1.3.4'!AB101+'St 1.3.5'!AB101+'St 1.3.6'!AB101+'St 1.3.7'!AB101</f>
        <v>0</v>
      </c>
      <c r="AC101" s="144">
        <f>'St 1.3.1'!AC101+'St 1.3.2'!AC101+'St 1.3.3'!AC101+'St 1.3.4'!AC101+'St 1.3.5'!AC101+'St 1.3.6'!AC101+'St 1.3.7'!AC101</f>
        <v>0</v>
      </c>
      <c r="AD101" s="144">
        <f>'St 1.3.1'!AD101+'St 1.3.2'!AD101+'St 1.3.3'!AD101+'St 1.3.4'!AD101+'St 1.3.5'!AD101+'St 1.3.6'!AD101+'St 1.3.7'!AD101</f>
        <v>0</v>
      </c>
      <c r="AE101" s="144">
        <f>'St 1.3.1'!AE101+'St 1.3.2'!AE101+'St 1.3.3'!AE101+'St 1.3.4'!AE101+'St 1.3.5'!AE101+'St 1.3.6'!AE101+'St 1.3.7'!AE101</f>
        <v>0</v>
      </c>
      <c r="AF101" s="144">
        <f>'St 1.3.1'!AF101+'St 1.3.2'!AF101+'St 1.3.3'!AF101+'St 1.3.4'!AF101+'St 1.3.5'!AF101+'St 1.3.6'!AF101+'St 1.3.7'!AF101</f>
        <v>0</v>
      </c>
      <c r="AG101" s="144">
        <f>'St 1.3.1'!AG101+'St 1.3.2'!AG101+'St 1.3.3'!AG101+'St 1.3.4'!AG101+'St 1.3.5'!AG101+'St 1.3.6'!AG101+'St 1.3.7'!AG101</f>
        <v>0</v>
      </c>
    </row>
    <row r="102" spans="1:33">
      <c r="B102" s="6" t="s">
        <v>41</v>
      </c>
      <c r="C102" s="229"/>
      <c r="D102" s="144">
        <f>'St 1.3.1'!D102+'St 1.3.2'!D102+'St 1.3.3'!D102+'St 1.3.4'!D102+'St 1.3.5'!D102+'St 1.3.6'!D102+'St 1.3.7'!D102</f>
        <v>32.602345912798491</v>
      </c>
      <c r="E102" s="144">
        <f>'St 1.3.1'!E102+'St 1.3.2'!E102+'St 1.3.3'!E102+'St 1.3.4'!E102+'St 1.3.5'!E102+'St 1.3.6'!E102+'St 1.3.7'!E102</f>
        <v>0.10804120083004337</v>
      </c>
      <c r="F102" s="144">
        <f>'St 1.3.1'!F102+'St 1.3.2'!F102+'St 1.3.3'!F102+'St 1.3.4'!F102+'St 1.3.5'!F102+'St 1.3.6'!F102+'St 1.3.7'!F102</f>
        <v>0.11915321051454381</v>
      </c>
      <c r="G102" s="144">
        <f>'St 1.3.1'!G102+'St 1.3.2'!G102+'St 1.3.3'!G102+'St 1.3.4'!G102+'St 1.3.5'!G102+'St 1.3.6'!G102+'St 1.3.7'!G102</f>
        <v>0.20064253068971744</v>
      </c>
      <c r="H102" s="144">
        <f>'St 1.3.1'!H102+'St 1.3.2'!H102+'St 1.3.3'!H102+'St 1.3.4'!H102+'St 1.3.5'!H102+'St 1.3.6'!H102+'St 1.3.7'!H102</f>
        <v>4.5911142362686235</v>
      </c>
      <c r="I102" s="144">
        <f>'St 1.3.1'!I102+'St 1.3.2'!I102+'St 1.3.3'!I102+'St 1.3.4'!I102+'St 1.3.5'!I102+'St 1.3.6'!I102+'St 1.3.7'!I102</f>
        <v>22.307359446447059</v>
      </c>
      <c r="J102" s="144">
        <f>'St 1.3.1'!J102+'St 1.3.2'!J102+'St 1.3.3'!J102+'St 1.3.4'!J102+'St 1.3.5'!J102+'St 1.3.6'!J102+'St 1.3.7'!J102</f>
        <v>0</v>
      </c>
      <c r="K102" s="144">
        <f>'St 1.3.1'!K102+'St 1.3.2'!K102+'St 1.3.3'!K102+'St 1.3.4'!K102+'St 1.3.5'!K102+'St 1.3.6'!K102+'St 1.3.7'!K102</f>
        <v>0</v>
      </c>
      <c r="L102" s="144">
        <f>'St 1.3.1'!L102+'St 1.3.2'!L102+'St 1.3.3'!L102+'St 1.3.4'!L102+'St 1.3.5'!L102+'St 1.3.6'!L102+'St 1.3.7'!L102</f>
        <v>151.52129205641882</v>
      </c>
      <c r="M102" s="144">
        <f>'St 1.3.1'!M102+'St 1.3.2'!M102+'St 1.3.3'!M102+'St 1.3.4'!M102+'St 1.3.5'!M102+'St 1.3.6'!M102+'St 1.3.7'!M102</f>
        <v>81.583501009563378</v>
      </c>
      <c r="N102" s="143"/>
      <c r="O102" s="144">
        <f>'St 1.3.1'!O102+'St 1.3.2'!O102+'St 1.3.3'!O102+'St 1.3.4'!O102+'St 1.3.5'!O102+'St 1.3.6'!O102+'St 1.3.7'!O102</f>
        <v>7.8363938208061173E-2</v>
      </c>
      <c r="P102" s="144">
        <f>'St 1.3.1'!P102+'St 1.3.2'!P102+'St 1.3.3'!P102+'St 1.3.4'!P102+'St 1.3.5'!P102+'St 1.3.6'!P102+'St 1.3.7'!P102</f>
        <v>1.1112009684500438E-2</v>
      </c>
      <c r="Q102" s="144">
        <f>'St 1.3.1'!Q102+'St 1.3.2'!Q102+'St 1.3.3'!Q102+'St 1.3.4'!Q102+'St 1.3.5'!Q102+'St 1.3.6'!Q102+'St 1.3.7'!Q102</f>
        <v>8.148932017517363E-2</v>
      </c>
      <c r="R102" s="144">
        <f>'St 1.3.1'!R102+'St 1.3.2'!R102+'St 1.3.3'!R102+'St 1.3.4'!R102+'St 1.3.5'!R102+'St 1.3.6'!R102+'St 1.3.7'!R102</f>
        <v>4.3904717055789062</v>
      </c>
      <c r="S102" s="144">
        <f>'St 1.3.1'!S102+'St 1.3.2'!S102+'St 1.3.3'!S102+'St 1.3.4'!S102+'St 1.3.5'!S102+'St 1.3.6'!S102+'St 1.3.7'!S102</f>
        <v>17.716245210178435</v>
      </c>
      <c r="T102" s="144">
        <f>'St 1.3.1'!T102+'St 1.3.2'!T102+'St 1.3.3'!T102+'St 1.3.4'!T102+'St 1.3.5'!T102+'St 1.3.6'!T102+'St 1.3.7'!T102</f>
        <v>-22.307359446447059</v>
      </c>
      <c r="U102" s="144">
        <f>'St 1.3.1'!U102+'St 1.3.2'!U102+'St 1.3.3'!U102+'St 1.3.4'!U102+'St 1.3.5'!U102+'St 1.3.6'!U102+'St 1.3.7'!U102</f>
        <v>0</v>
      </c>
      <c r="V102" s="144">
        <f>'St 1.3.1'!V102+'St 1.3.2'!V102+'St 1.3.3'!V102+'St 1.3.4'!V102+'St 1.3.5'!V102+'St 1.3.6'!V102+'St 1.3.7'!V102</f>
        <v>151.52129205641882</v>
      </c>
      <c r="W102" s="144">
        <f>'St 1.3.1'!W102+'St 1.3.2'!W102+'St 1.3.3'!W102+'St 1.3.4'!W102+'St 1.3.5'!W102+'St 1.3.6'!W102+'St 1.3.7'!W102</f>
        <v>-69.937791046855452</v>
      </c>
      <c r="X102" s="145"/>
      <c r="Y102" s="144">
        <f>'St 1.3.1'!Y102+'St 1.3.2'!Y102+'St 1.3.3'!Y102+'St 1.3.4'!Y102+'St 1.3.5'!Y102+'St 1.3.6'!Y102+'St 1.3.7'!Y102</f>
        <v>0</v>
      </c>
      <c r="Z102" s="144">
        <f>'St 1.3.1'!Z102+'St 1.3.2'!Z102+'St 1.3.3'!Z102+'St 1.3.4'!Z102+'St 1.3.5'!Z102+'St 1.3.6'!Z102+'St 1.3.7'!Z102</f>
        <v>0</v>
      </c>
      <c r="AA102" s="144">
        <f>'St 1.3.1'!AA102+'St 1.3.2'!AA102+'St 1.3.3'!AA102+'St 1.3.4'!AA102+'St 1.3.5'!AA102+'St 1.3.6'!AA102+'St 1.3.7'!AA102</f>
        <v>0</v>
      </c>
      <c r="AB102" s="144">
        <f>'St 1.3.1'!AB102+'St 1.3.2'!AB102+'St 1.3.3'!AB102+'St 1.3.4'!AB102+'St 1.3.5'!AB102+'St 1.3.6'!AB102+'St 1.3.7'!AB102</f>
        <v>0</v>
      </c>
      <c r="AC102" s="144">
        <f>'St 1.3.1'!AC102+'St 1.3.2'!AC102+'St 1.3.3'!AC102+'St 1.3.4'!AC102+'St 1.3.5'!AC102+'St 1.3.6'!AC102+'St 1.3.7'!AC102</f>
        <v>0</v>
      </c>
      <c r="AD102" s="144">
        <f>'St 1.3.1'!AD102+'St 1.3.2'!AD102+'St 1.3.3'!AD102+'St 1.3.4'!AD102+'St 1.3.5'!AD102+'St 1.3.6'!AD102+'St 1.3.7'!AD102</f>
        <v>0</v>
      </c>
      <c r="AE102" s="144">
        <f>'St 1.3.1'!AE102+'St 1.3.2'!AE102+'St 1.3.3'!AE102+'St 1.3.4'!AE102+'St 1.3.5'!AE102+'St 1.3.6'!AE102+'St 1.3.7'!AE102</f>
        <v>0</v>
      </c>
      <c r="AF102" s="144">
        <f>'St 1.3.1'!AF102+'St 1.3.2'!AF102+'St 1.3.3'!AF102+'St 1.3.4'!AF102+'St 1.3.5'!AF102+'St 1.3.6'!AF102+'St 1.3.7'!AF102</f>
        <v>0</v>
      </c>
      <c r="AG102" s="144">
        <f>'St 1.3.1'!AG102+'St 1.3.2'!AG102+'St 1.3.3'!AG102+'St 1.3.4'!AG102+'St 1.3.5'!AG102+'St 1.3.6'!AG102+'St 1.3.7'!AG102</f>
        <v>0</v>
      </c>
    </row>
    <row r="103" spans="1:33">
      <c r="B103" s="6" t="s">
        <v>42</v>
      </c>
      <c r="C103" s="229"/>
      <c r="D103" s="144">
        <f>'St 1.3.1'!D103+'St 1.3.2'!D103+'St 1.3.3'!D103+'St 1.3.4'!D103+'St 1.3.5'!D103+'St 1.3.6'!D103+'St 1.3.7'!D103</f>
        <v>8542.3735785137833</v>
      </c>
      <c r="E103" s="144">
        <f>'St 1.3.1'!E103+'St 1.3.2'!E103+'St 1.3.3'!E103+'St 1.3.4'!E103+'St 1.3.5'!E103+'St 1.3.6'!E103+'St 1.3.7'!E103</f>
        <v>10083.497342978513</v>
      </c>
      <c r="F103" s="144">
        <f>'St 1.3.1'!F103+'St 1.3.2'!F103+'St 1.3.3'!F103+'St 1.3.4'!F103+'St 1.3.5'!F103+'St 1.3.6'!F103+'St 1.3.7'!F103</f>
        <v>11264.240555970249</v>
      </c>
      <c r="G103" s="144">
        <f>'St 1.3.1'!G103+'St 1.3.2'!G103+'St 1.3.3'!G103+'St 1.3.4'!G103+'St 1.3.5'!G103+'St 1.3.6'!G103+'St 1.3.7'!G103</f>
        <v>10301.935880690773</v>
      </c>
      <c r="H103" s="144">
        <f>'St 1.3.1'!H103+'St 1.3.2'!H103+'St 1.3.3'!H103+'St 1.3.4'!H103+'St 1.3.5'!H103+'St 1.3.6'!H103+'St 1.3.7'!H103</f>
        <v>13001.04317384243</v>
      </c>
      <c r="I103" s="144">
        <f>'St 1.3.1'!I103+'St 1.3.2'!I103+'St 1.3.3'!I103+'St 1.3.4'!I103+'St 1.3.5'!I103+'St 1.3.6'!I103+'St 1.3.7'!I103</f>
        <v>13277.485152669555</v>
      </c>
      <c r="J103" s="144">
        <f>'St 1.3.1'!J103+'St 1.3.2'!J103+'St 1.3.3'!J103+'St 1.3.4'!J103+'St 1.3.5'!J103+'St 1.3.6'!J103+'St 1.3.7'!J103</f>
        <v>19414.949272574479</v>
      </c>
      <c r="K103" s="144">
        <f>'St 1.3.1'!K103+'St 1.3.2'!K103+'St 1.3.3'!K103+'St 1.3.4'!K103+'St 1.3.5'!K103+'St 1.3.6'!K103+'St 1.3.7'!K103</f>
        <v>34423.518082124196</v>
      </c>
      <c r="L103" s="144">
        <f>'St 1.3.1'!L103+'St 1.3.2'!L103+'St 1.3.3'!L103+'St 1.3.4'!L103+'St 1.3.5'!L103+'St 1.3.6'!L103+'St 1.3.7'!L103</f>
        <v>29623.821937265195</v>
      </c>
      <c r="M103" s="144">
        <f>'St 1.3.1'!M103+'St 1.3.2'!M103+'St 1.3.3'!M103+'St 1.3.4'!M103+'St 1.3.5'!M103+'St 1.3.6'!M103+'St 1.3.7'!M103</f>
        <v>24972.418385190551</v>
      </c>
      <c r="N103" s="143"/>
      <c r="O103" s="144">
        <f>'St 1.3.1'!O103+'St 1.3.2'!O103+'St 1.3.3'!O103+'St 1.3.4'!O103+'St 1.3.5'!O103+'St 1.3.6'!O103+'St 1.3.7'!O103</f>
        <v>1497.407028273029</v>
      </c>
      <c r="P103" s="144">
        <f>'St 1.3.1'!P103+'St 1.3.2'!P103+'St 1.3.3'!P103+'St 1.3.4'!P103+'St 1.3.5'!P103+'St 1.3.6'!P103+'St 1.3.7'!P103</f>
        <v>61.359632491461127</v>
      </c>
      <c r="Q103" s="144">
        <f>'St 1.3.1'!Q103+'St 1.3.2'!Q103+'St 1.3.3'!Q103+'St 1.3.4'!Q103+'St 1.3.5'!Q103+'St 1.3.6'!Q103+'St 1.3.7'!Q103</f>
        <v>-983.56703198532057</v>
      </c>
      <c r="R103" s="144">
        <f>'St 1.3.1'!R103+'St 1.3.2'!R103+'St 1.3.3'!R103+'St 1.3.4'!R103+'St 1.3.5'!R103+'St 1.3.6'!R103+'St 1.3.7'!R103</f>
        <v>3871.9127029463671</v>
      </c>
      <c r="S103" s="144">
        <f>'St 1.3.1'!S103+'St 1.3.2'!S103+'St 1.3.3'!S103+'St 1.3.4'!S103+'St 1.3.5'!S103+'St 1.3.6'!S103+'St 1.3.7'!S103</f>
        <v>-310.92332884023619</v>
      </c>
      <c r="T103" s="144">
        <f>'St 1.3.1'!T103+'St 1.3.2'!T103+'St 1.3.3'!T103+'St 1.3.4'!T103+'St 1.3.5'!T103+'St 1.3.6'!T103+'St 1.3.7'!T103</f>
        <v>13599.490157514181</v>
      </c>
      <c r="U103" s="144">
        <f>'St 1.3.1'!U103+'St 1.3.2'!U103+'St 1.3.3'!U103+'St 1.3.4'!U103+'St 1.3.5'!U103+'St 1.3.6'!U103+'St 1.3.7'!U103</f>
        <v>22113.796713684562</v>
      </c>
      <c r="V103" s="144">
        <f>'St 1.3.1'!V103+'St 1.3.2'!V103+'St 1.3.3'!V103+'St 1.3.4'!V103+'St 1.3.5'!V103+'St 1.3.6'!V103+'St 1.3.7'!V103</f>
        <v>-11611.455148234032</v>
      </c>
      <c r="W103" s="144">
        <f>'St 1.3.1'!W103+'St 1.3.2'!W103+'St 1.3.3'!W103+'St 1.3.4'!W103+'St 1.3.5'!W103+'St 1.3.6'!W103+'St 1.3.7'!W103</f>
        <v>-4184.924421229658</v>
      </c>
      <c r="X103" s="145"/>
      <c r="Y103" s="144">
        <f>'St 1.3.1'!Y103+'St 1.3.2'!Y103+'St 1.3.3'!Y103+'St 1.3.4'!Y103+'St 1.3.5'!Y103+'St 1.3.6'!Y103+'St 1.3.7'!Y103</f>
        <v>0</v>
      </c>
      <c r="Z103" s="144">
        <f>'St 1.3.1'!Z103+'St 1.3.2'!Z103+'St 1.3.3'!Z103+'St 1.3.4'!Z103+'St 1.3.5'!Z103+'St 1.3.6'!Z103+'St 1.3.7'!Z103</f>
        <v>0</v>
      </c>
      <c r="AA103" s="144">
        <f>'St 1.3.1'!AA103+'St 1.3.2'!AA103+'St 1.3.3'!AA103+'St 1.3.4'!AA103+'St 1.3.5'!AA103+'St 1.3.6'!AA103+'St 1.3.7'!AA103</f>
        <v>0</v>
      </c>
      <c r="AB103" s="144">
        <f>'St 1.3.1'!AB103+'St 1.3.2'!AB103+'St 1.3.3'!AB103+'St 1.3.4'!AB103+'St 1.3.5'!AB103+'St 1.3.6'!AB103+'St 1.3.7'!AB103</f>
        <v>0</v>
      </c>
      <c r="AC103" s="144">
        <f>'St 1.3.1'!AC103+'St 1.3.2'!AC103+'St 1.3.3'!AC103+'St 1.3.4'!AC103+'St 1.3.5'!AC103+'St 1.3.6'!AC103+'St 1.3.7'!AC103</f>
        <v>0</v>
      </c>
      <c r="AD103" s="144">
        <f>'St 1.3.1'!AD103+'St 1.3.2'!AD103+'St 1.3.3'!AD103+'St 1.3.4'!AD103+'St 1.3.5'!AD103+'St 1.3.6'!AD103+'St 1.3.7'!AD103</f>
        <v>0</v>
      </c>
      <c r="AE103" s="144">
        <f>'St 1.3.1'!AE103+'St 1.3.2'!AE103+'St 1.3.3'!AE103+'St 1.3.4'!AE103+'St 1.3.5'!AE103+'St 1.3.6'!AE103+'St 1.3.7'!AE103</f>
        <v>0</v>
      </c>
      <c r="AF103" s="144">
        <f>'St 1.3.1'!AF103+'St 1.3.2'!AF103+'St 1.3.3'!AF103+'St 1.3.4'!AF103+'St 1.3.5'!AF103+'St 1.3.6'!AF103+'St 1.3.7'!AF103</f>
        <v>0</v>
      </c>
      <c r="AG103" s="144">
        <f>'St 1.3.1'!AG103+'St 1.3.2'!AG103+'St 1.3.3'!AG103+'St 1.3.4'!AG103+'St 1.3.5'!AG103+'St 1.3.6'!AG103+'St 1.3.7'!AG103</f>
        <v>0</v>
      </c>
    </row>
    <row r="104" spans="1:33">
      <c r="B104" s="6" t="s">
        <v>43</v>
      </c>
      <c r="C104" s="229"/>
      <c r="D104" s="144">
        <f>'St 1.3.1'!D104+'St 1.3.2'!D104+'St 1.3.3'!D104+'St 1.3.4'!D104+'St 1.3.5'!D104+'St 1.3.6'!D104+'St 1.3.7'!D104</f>
        <v>64756.738369049257</v>
      </c>
      <c r="E104" s="144">
        <f>'St 1.3.1'!E104+'St 1.3.2'!E104+'St 1.3.3'!E104+'St 1.3.4'!E104+'St 1.3.5'!E104+'St 1.3.6'!E104+'St 1.3.7'!E104</f>
        <v>54675.74031217405</v>
      </c>
      <c r="F104" s="144">
        <f>'St 1.3.1'!F104+'St 1.3.2'!F104+'St 1.3.3'!F104+'St 1.3.4'!F104+'St 1.3.5'!F104+'St 1.3.6'!F104+'St 1.3.7'!F104</f>
        <v>7421.5584072207575</v>
      </c>
      <c r="G104" s="144">
        <f>'St 1.3.1'!G104+'St 1.3.2'!G104+'St 1.3.3'!G104+'St 1.3.4'!G104+'St 1.3.5'!G104+'St 1.3.6'!G104+'St 1.3.7'!G104</f>
        <v>15794.932386679227</v>
      </c>
      <c r="H104" s="144">
        <f>'St 1.3.1'!H104+'St 1.3.2'!H104+'St 1.3.3'!H104+'St 1.3.4'!H104+'St 1.3.5'!H104+'St 1.3.6'!H104+'St 1.3.7'!H104</f>
        <v>120069.97237874595</v>
      </c>
      <c r="I104" s="144">
        <f>'St 1.3.1'!I104+'St 1.3.2'!I104+'St 1.3.3'!I104+'St 1.3.4'!I104+'St 1.3.5'!I104+'St 1.3.6'!I104+'St 1.3.7'!I104</f>
        <v>16813.942869824357</v>
      </c>
      <c r="J104" s="144">
        <f>'St 1.3.1'!J104+'St 1.3.2'!J104+'St 1.3.3'!J104+'St 1.3.4'!J104+'St 1.3.5'!J104+'St 1.3.6'!J104+'St 1.3.7'!J104</f>
        <v>1206.5321161062807</v>
      </c>
      <c r="K104" s="144">
        <f>'St 1.3.1'!K104+'St 1.3.2'!K104+'St 1.3.3'!K104+'St 1.3.4'!K104+'St 1.3.5'!K104+'St 1.3.6'!K104+'St 1.3.7'!K104</f>
        <v>5230.3748824655413</v>
      </c>
      <c r="L104" s="144">
        <f>'St 1.3.1'!L104+'St 1.3.2'!L104+'St 1.3.3'!L104+'St 1.3.4'!L104+'St 1.3.5'!L104+'St 1.3.6'!L104+'St 1.3.7'!L104</f>
        <v>5709.4536137361038</v>
      </c>
      <c r="M104" s="144">
        <f>'St 1.3.1'!M104+'St 1.3.2'!M104+'St 1.3.3'!M104+'St 1.3.4'!M104+'St 1.3.5'!M104+'St 1.3.6'!M104+'St 1.3.7'!M104</f>
        <v>5770.2459506672794</v>
      </c>
      <c r="N104" s="143"/>
      <c r="O104" s="144">
        <f>'St 1.3.1'!O104+'St 1.3.2'!O104+'St 1.3.3'!O104+'St 1.3.4'!O104+'St 1.3.5'!O104+'St 1.3.6'!O104+'St 1.3.7'!O104</f>
        <v>-7303.8731684608629</v>
      </c>
      <c r="P104" s="144">
        <f>'St 1.3.1'!P104+'St 1.3.2'!P104+'St 1.3.3'!P104+'St 1.3.4'!P104+'St 1.3.5'!P104+'St 1.3.6'!P104+'St 1.3.7'!P104</f>
        <v>-44293.340576604991</v>
      </c>
      <c r="Q104" s="144">
        <f>'St 1.3.1'!Q104+'St 1.3.2'!Q104+'St 1.3.3'!Q104+'St 1.3.4'!Q104+'St 1.3.5'!Q104+'St 1.3.6'!Q104+'St 1.3.7'!Q104</f>
        <v>8856.1858855696028</v>
      </c>
      <c r="R104" s="144">
        <f>'St 1.3.1'!R104+'St 1.3.2'!R104+'St 1.3.3'!R104+'St 1.3.4'!R104+'St 1.3.5'!R104+'St 1.3.6'!R104+'St 1.3.7'!R104</f>
        <v>85161.824352126641</v>
      </c>
      <c r="S104" s="144">
        <f>'St 1.3.1'!S104+'St 1.3.2'!S104+'St 1.3.3'!S104+'St 1.3.4'!S104+'St 1.3.5'!S104+'St 1.3.6'!S104+'St 1.3.7'!S104</f>
        <v>-103271.63972033694</v>
      </c>
      <c r="T104" s="144">
        <f>'St 1.3.1'!T104+'St 1.3.2'!T104+'St 1.3.3'!T104+'St 1.3.4'!T104+'St 1.3.5'!T104+'St 1.3.6'!T104+'St 1.3.7'!T104</f>
        <v>-15343.362694876447</v>
      </c>
      <c r="U104" s="144">
        <f>'St 1.3.1'!U104+'St 1.3.2'!U104+'St 1.3.3'!U104+'St 1.3.4'!U104+'St 1.3.5'!U104+'St 1.3.6'!U104+'St 1.3.7'!U104</f>
        <v>3776.2646367968841</v>
      </c>
      <c r="V104" s="144">
        <f>'St 1.3.1'!V104+'St 1.3.2'!V104+'St 1.3.3'!V104+'St 1.3.4'!V104+'St 1.3.5'!V104+'St 1.3.6'!V104+'St 1.3.7'!V104</f>
        <v>768.28035953528445</v>
      </c>
      <c r="W104" s="144">
        <f>'St 1.3.1'!W104+'St 1.3.2'!W104+'St 1.3.3'!W104+'St 1.3.4'!W104+'St 1.3.5'!W104+'St 1.3.6'!W104+'St 1.3.7'!W104</f>
        <v>49.683677685458264</v>
      </c>
      <c r="X104" s="145"/>
      <c r="Y104" s="144">
        <f>'St 1.3.1'!Y104+'St 1.3.2'!Y104+'St 1.3.3'!Y104+'St 1.3.4'!Y104+'St 1.3.5'!Y104+'St 1.3.6'!Y104+'St 1.3.7'!Y104</f>
        <v>0</v>
      </c>
      <c r="Z104" s="144">
        <f>'St 1.3.1'!Z104+'St 1.3.2'!Z104+'St 1.3.3'!Z104+'St 1.3.4'!Z104+'St 1.3.5'!Z104+'St 1.3.6'!Z104+'St 1.3.7'!Z104</f>
        <v>0</v>
      </c>
      <c r="AA104" s="144">
        <f>'St 1.3.1'!AA104+'St 1.3.2'!AA104+'St 1.3.3'!AA104+'St 1.3.4'!AA104+'St 1.3.5'!AA104+'St 1.3.6'!AA104+'St 1.3.7'!AA104</f>
        <v>0</v>
      </c>
      <c r="AB104" s="144">
        <f>'St 1.3.1'!AB104+'St 1.3.2'!AB104+'St 1.3.3'!AB104+'St 1.3.4'!AB104+'St 1.3.5'!AB104+'St 1.3.6'!AB104+'St 1.3.7'!AB104</f>
        <v>0</v>
      </c>
      <c r="AC104" s="144">
        <f>'St 1.3.1'!AC104+'St 1.3.2'!AC104+'St 1.3.3'!AC104+'St 1.3.4'!AC104+'St 1.3.5'!AC104+'St 1.3.6'!AC104+'St 1.3.7'!AC104</f>
        <v>0</v>
      </c>
      <c r="AD104" s="144">
        <f>'St 1.3.1'!AD104+'St 1.3.2'!AD104+'St 1.3.3'!AD104+'St 1.3.4'!AD104+'St 1.3.5'!AD104+'St 1.3.6'!AD104+'St 1.3.7'!AD104</f>
        <v>0</v>
      </c>
      <c r="AE104" s="144">
        <f>'St 1.3.1'!AE104+'St 1.3.2'!AE104+'St 1.3.3'!AE104+'St 1.3.4'!AE104+'St 1.3.5'!AE104+'St 1.3.6'!AE104+'St 1.3.7'!AE104</f>
        <v>0</v>
      </c>
      <c r="AF104" s="144">
        <f>'St 1.3.1'!AF104+'St 1.3.2'!AF104+'St 1.3.3'!AF104+'St 1.3.4'!AF104+'St 1.3.5'!AF104+'St 1.3.6'!AF104+'St 1.3.7'!AF104</f>
        <v>0</v>
      </c>
      <c r="AG104" s="144">
        <f>'St 1.3.1'!AG104+'St 1.3.2'!AG104+'St 1.3.3'!AG104+'St 1.3.4'!AG104+'St 1.3.5'!AG104+'St 1.3.6'!AG104+'St 1.3.7'!AG104</f>
        <v>0</v>
      </c>
    </row>
    <row r="105" spans="1:33">
      <c r="B105" s="6" t="s">
        <v>44</v>
      </c>
      <c r="C105" s="229"/>
      <c r="D105" s="144">
        <f>'St 1.3.1'!D105+'St 1.3.2'!D105+'St 1.3.3'!D105+'St 1.3.4'!D105+'St 1.3.5'!D105+'St 1.3.6'!D105+'St 1.3.7'!D105</f>
        <v>526.57000220181635</v>
      </c>
      <c r="E105" s="144">
        <f>'St 1.3.1'!E105+'St 1.3.2'!E105+'St 1.3.3'!E105+'St 1.3.4'!E105+'St 1.3.5'!E105+'St 1.3.6'!E105+'St 1.3.7'!E105</f>
        <v>555.73697139743797</v>
      </c>
      <c r="F105" s="144">
        <f>'St 1.3.1'!F105+'St 1.3.2'!F105+'St 1.3.3'!F105+'St 1.3.4'!F105+'St 1.3.5'!F105+'St 1.3.6'!F105+'St 1.3.7'!F105</f>
        <v>557.12735688089651</v>
      </c>
      <c r="G105" s="144">
        <f>'St 1.3.1'!G105+'St 1.3.2'!G105+'St 1.3.3'!G105+'St 1.3.4'!G105+'St 1.3.5'!G105+'St 1.3.6'!G105+'St 1.3.7'!G105</f>
        <v>539.60724396936268</v>
      </c>
      <c r="H105" s="144">
        <f>'St 1.3.1'!H105+'St 1.3.2'!H105+'St 1.3.3'!H105+'St 1.3.4'!H105+'St 1.3.5'!H105+'St 1.3.6'!H105+'St 1.3.7'!H105</f>
        <v>676.35053574971562</v>
      </c>
      <c r="I105" s="144">
        <f>'St 1.3.1'!I105+'St 1.3.2'!I105+'St 1.3.3'!I105+'St 1.3.4'!I105+'St 1.3.5'!I105+'St 1.3.6'!I105+'St 1.3.7'!I105</f>
        <v>680.56081200204585</v>
      </c>
      <c r="J105" s="144">
        <f>'St 1.3.1'!J105+'St 1.3.2'!J105+'St 1.3.3'!J105+'St 1.3.4'!J105+'St 1.3.5'!J105+'St 1.3.6'!J105+'St 1.3.7'!J105</f>
        <v>892.45375559452361</v>
      </c>
      <c r="K105" s="144">
        <f>'St 1.3.1'!K105+'St 1.3.2'!K105+'St 1.3.3'!K105+'St 1.3.4'!K105+'St 1.3.5'!K105+'St 1.3.6'!K105+'St 1.3.7'!K105</f>
        <v>997.50464262731589</v>
      </c>
      <c r="L105" s="144">
        <f>'St 1.3.1'!L105+'St 1.3.2'!L105+'St 1.3.3'!L105+'St 1.3.4'!L105+'St 1.3.5'!L105+'St 1.3.6'!L105+'St 1.3.7'!L105</f>
        <v>842.51314691709626</v>
      </c>
      <c r="M105" s="144">
        <f>'St 1.3.1'!M105+'St 1.3.2'!M105+'St 1.3.3'!M105+'St 1.3.4'!M105+'St 1.3.5'!M105+'St 1.3.6'!M105+'St 1.3.7'!M105</f>
        <v>737.10531603456104</v>
      </c>
      <c r="N105" s="143"/>
      <c r="O105" s="144">
        <f>'St 1.3.1'!O105+'St 1.3.2'!O105+'St 1.3.3'!O105+'St 1.3.4'!O105+'St 1.3.5'!O105+'St 1.3.6'!O105+'St 1.3.7'!O105</f>
        <v>29.166969195621661</v>
      </c>
      <c r="P105" s="144">
        <f>'St 1.3.1'!P105+'St 1.3.2'!P105+'St 1.3.3'!P105+'St 1.3.4'!P105+'St 1.3.5'!P105+'St 1.3.6'!P105+'St 1.3.7'!P105</f>
        <v>1.3903854834585274</v>
      </c>
      <c r="Q105" s="144">
        <f>'St 1.3.1'!Q105+'St 1.3.2'!Q105+'St 1.3.3'!Q105+'St 1.3.4'!Q105+'St 1.3.5'!Q105+'St 1.3.6'!Q105+'St 1.3.7'!Q105</f>
        <v>-17.520112911533953</v>
      </c>
      <c r="R105" s="144">
        <f>'St 1.3.1'!R105+'St 1.3.2'!R105+'St 1.3.3'!R105+'St 1.3.4'!R105+'St 1.3.5'!R105+'St 1.3.6'!R105+'St 1.3.7'!R105</f>
        <v>149.42778827253676</v>
      </c>
      <c r="S105" s="144">
        <f>'St 1.3.1'!S105+'St 1.3.2'!S105+'St 1.3.3'!S105+'St 1.3.4'!S105+'St 1.3.5'!S105+'St 1.3.6'!S105+'St 1.3.7'!S105</f>
        <v>-8.4742202398534996</v>
      </c>
      <c r="T105" s="144">
        <f>'St 1.3.1'!T105+'St 1.3.2'!T105+'St 1.3.3'!T105+'St 1.3.4'!T105+'St 1.3.5'!T105+'St 1.3.6'!T105+'St 1.3.7'!T105</f>
        <v>261.95168446597847</v>
      </c>
      <c r="U105" s="144">
        <f>'St 1.3.1'!U105+'St 1.3.2'!U105+'St 1.3.3'!U105+'St 1.3.4'!U105+'St 1.3.5'!U105+'St 1.3.6'!U105+'St 1.3.7'!U105</f>
        <v>219.43330363249365</v>
      </c>
      <c r="V105" s="144">
        <f>'St 1.3.1'!V105+'St 1.3.2'!V105+'St 1.3.3'!V105+'St 1.3.4'!V105+'St 1.3.5'!V105+'St 1.3.6'!V105+'St 1.3.7'!V105</f>
        <v>78.296234213500369</v>
      </c>
      <c r="W105" s="144">
        <f>'St 1.3.1'!W105+'St 1.3.2'!W105+'St 1.3.3'!W105+'St 1.3.4'!W105+'St 1.3.5'!W105+'St 1.3.6'!W105+'St 1.3.7'!W105</f>
        <v>-119.86202059442871</v>
      </c>
      <c r="X105" s="145"/>
      <c r="Y105" s="144">
        <f>'St 1.3.1'!Y105+'St 1.3.2'!Y105+'St 1.3.3'!Y105+'St 1.3.4'!Y105+'St 1.3.5'!Y105+'St 1.3.6'!Y105+'St 1.3.7'!Y105</f>
        <v>0</v>
      </c>
      <c r="Z105" s="144">
        <f>'St 1.3.1'!Z105+'St 1.3.2'!Z105+'St 1.3.3'!Z105+'St 1.3.4'!Z105+'St 1.3.5'!Z105+'St 1.3.6'!Z105+'St 1.3.7'!Z105</f>
        <v>0</v>
      </c>
      <c r="AA105" s="144">
        <f>'St 1.3.1'!AA105+'St 1.3.2'!AA105+'St 1.3.3'!AA105+'St 1.3.4'!AA105+'St 1.3.5'!AA105+'St 1.3.6'!AA105+'St 1.3.7'!AA105</f>
        <v>0</v>
      </c>
      <c r="AB105" s="144">
        <f>'St 1.3.1'!AB105+'St 1.3.2'!AB105+'St 1.3.3'!AB105+'St 1.3.4'!AB105+'St 1.3.5'!AB105+'St 1.3.6'!AB105+'St 1.3.7'!AB105</f>
        <v>0</v>
      </c>
      <c r="AC105" s="144">
        <f>'St 1.3.1'!AC105+'St 1.3.2'!AC105+'St 1.3.3'!AC105+'St 1.3.4'!AC105+'St 1.3.5'!AC105+'St 1.3.6'!AC105+'St 1.3.7'!AC105</f>
        <v>0</v>
      </c>
      <c r="AD105" s="144">
        <f>'St 1.3.1'!AD105+'St 1.3.2'!AD105+'St 1.3.3'!AD105+'St 1.3.4'!AD105+'St 1.3.5'!AD105+'St 1.3.6'!AD105+'St 1.3.7'!AD105</f>
        <v>0</v>
      </c>
      <c r="AE105" s="144">
        <f>'St 1.3.1'!AE105+'St 1.3.2'!AE105+'St 1.3.3'!AE105+'St 1.3.4'!AE105+'St 1.3.5'!AE105+'St 1.3.6'!AE105+'St 1.3.7'!AE105</f>
        <v>0</v>
      </c>
      <c r="AF105" s="144">
        <f>'St 1.3.1'!AF105+'St 1.3.2'!AF105+'St 1.3.3'!AF105+'St 1.3.4'!AF105+'St 1.3.5'!AF105+'St 1.3.6'!AF105+'St 1.3.7'!AF105</f>
        <v>0</v>
      </c>
      <c r="AG105" s="144">
        <f>'St 1.3.1'!AG105+'St 1.3.2'!AG105+'St 1.3.3'!AG105+'St 1.3.4'!AG105+'St 1.3.5'!AG105+'St 1.3.6'!AG105+'St 1.3.7'!AG105</f>
        <v>0</v>
      </c>
    </row>
    <row r="106" spans="1:33">
      <c r="B106" s="7" t="s">
        <v>45</v>
      </c>
      <c r="C106" s="229"/>
      <c r="D106" s="144">
        <f>'St 1.3.1'!D106+'St 1.3.2'!D106+'St 1.3.3'!D106+'St 1.3.4'!D106+'St 1.3.5'!D106+'St 1.3.6'!D106+'St 1.3.7'!D106</f>
        <v>161.93166804147231</v>
      </c>
      <c r="E106" s="144">
        <f>'St 1.3.1'!E106+'St 1.3.2'!E106+'St 1.3.3'!E106+'St 1.3.4'!E106+'St 1.3.5'!E106+'St 1.3.6'!E106+'St 1.3.7'!E106</f>
        <v>191.08256298178483</v>
      </c>
      <c r="F106" s="144">
        <f>'St 1.3.1'!F106+'St 1.3.2'!F106+'St 1.3.3'!F106+'St 1.3.4'!F106+'St 1.3.5'!F106+'St 1.3.6'!F106+'St 1.3.7'!F106</f>
        <v>192.46377336892243</v>
      </c>
      <c r="G106" s="144">
        <f>'St 1.3.1'!G106+'St 1.3.2'!G106+'St 1.3.3'!G106+'St 1.3.4'!G106+'St 1.3.5'!G106+'St 1.3.6'!G106+'St 1.3.7'!G106</f>
        <v>174.91459296526295</v>
      </c>
      <c r="H106" s="144">
        <f>'St 1.3.1'!H106+'St 1.3.2'!H106+'St 1.3.3'!H106+'St 1.3.4'!H106+'St 1.3.5'!H106+'St 1.3.6'!H106+'St 1.3.7'!H106</f>
        <v>310.39489370220099</v>
      </c>
      <c r="I106" s="144">
        <f>'St 1.3.1'!I106+'St 1.3.2'!I106+'St 1.3.3'!I106+'St 1.3.4'!I106+'St 1.3.5'!I106+'St 1.3.6'!I106+'St 1.3.7'!I106</f>
        <v>313.77752969357522</v>
      </c>
      <c r="J106" s="144">
        <f>'St 1.3.1'!J106+'St 1.3.2'!J106+'St 1.3.3'!J106+'St 1.3.4'!J106+'St 1.3.5'!J106+'St 1.3.6'!J106+'St 1.3.7'!J106</f>
        <v>525.98234560227274</v>
      </c>
      <c r="K106" s="144">
        <f>'St 1.3.1'!K106+'St 1.3.2'!K106+'St 1.3.3'!K106+'St 1.3.4'!K106+'St 1.3.5'!K106+'St 1.3.6'!K106+'St 1.3.7'!K106</f>
        <v>854.66613587642655</v>
      </c>
      <c r="L106" s="144">
        <f>'St 1.3.1'!L106+'St 1.3.2'!L106+'St 1.3.3'!L106+'St 1.3.4'!L106+'St 1.3.5'!L106+'St 1.3.6'!L106+'St 1.3.7'!L106</f>
        <v>667.92981368182586</v>
      </c>
      <c r="M106" s="144">
        <f>'St 1.3.1'!M106+'St 1.3.2'!M106+'St 1.3.3'!M106+'St 1.3.4'!M106+'St 1.3.5'!M106+'St 1.3.6'!M106+'St 1.3.7'!M106</f>
        <v>529.29016186672186</v>
      </c>
      <c r="N106" s="143"/>
      <c r="O106" s="144">
        <f>'St 1.3.1'!O106+'St 1.3.2'!O106+'St 1.3.3'!O106+'St 1.3.4'!O106+'St 1.3.5'!O106+'St 1.3.6'!O106+'St 1.3.7'!O106</f>
        <v>29.150894940312508</v>
      </c>
      <c r="P106" s="144">
        <f>'St 1.3.1'!P106+'St 1.3.2'!P106+'St 1.3.3'!P106+'St 1.3.4'!P106+'St 1.3.5'!P106+'St 1.3.6'!P106+'St 1.3.7'!P106</f>
        <v>1.3812103871376</v>
      </c>
      <c r="Q106" s="144">
        <f>'St 1.3.1'!Q106+'St 1.3.2'!Q106+'St 1.3.3'!Q106+'St 1.3.4'!Q106+'St 1.3.5'!Q106+'St 1.3.6'!Q106+'St 1.3.7'!Q106</f>
        <v>-17.549180403659449</v>
      </c>
      <c r="R106" s="144">
        <f>'St 1.3.1'!R106+'St 1.3.2'!R106+'St 1.3.3'!R106+'St 1.3.4'!R106+'St 1.3.5'!R106+'St 1.3.6'!R106+'St 1.3.7'!R106</f>
        <v>147.63649593338064</v>
      </c>
      <c r="S106" s="144">
        <f>'St 1.3.1'!S106+'St 1.3.2'!S106+'St 1.3.3'!S106+'St 1.3.4'!S106+'St 1.3.5'!S106+'St 1.3.6'!S106+'St 1.3.7'!S106</f>
        <v>-8.7735592050683948</v>
      </c>
      <c r="T106" s="144">
        <f>'St 1.3.1'!T106+'St 1.3.2'!T106+'St 1.3.3'!T106+'St 1.3.4'!T106+'St 1.3.5'!T106+'St 1.3.6'!T106+'St 1.3.7'!T106</f>
        <v>261.68570478546724</v>
      </c>
      <c r="U106" s="144">
        <f>'St 1.3.1'!U106+'St 1.3.2'!U106+'St 1.3.3'!U106+'St 1.3.4'!U106+'St 1.3.5'!U106+'St 1.3.6'!U106+'St 1.3.7'!U106</f>
        <v>435.41127805125183</v>
      </c>
      <c r="V106" s="144">
        <f>'St 1.3.1'!V106+'St 1.3.2'!V106+'St 1.3.3'!V106+'St 1.3.4'!V106+'St 1.3.5'!V106+'St 1.3.6'!V106+'St 1.3.7'!V106</f>
        <v>50.98655247708227</v>
      </c>
      <c r="W106" s="144">
        <f>'St 1.3.1'!W106+'St 1.3.2'!W106+'St 1.3.3'!W106+'St 1.3.4'!W106+'St 1.3.5'!W106+'St 1.3.6'!W106+'St 1.3.7'!W106</f>
        <v>-152.95582853882468</v>
      </c>
      <c r="X106" s="145"/>
      <c r="Y106" s="144">
        <f>'St 1.3.1'!Y106+'St 1.3.2'!Y106+'St 1.3.3'!Y106+'St 1.3.4'!Y106+'St 1.3.5'!Y106+'St 1.3.6'!Y106+'St 1.3.7'!Y106</f>
        <v>0</v>
      </c>
      <c r="Z106" s="144">
        <f>'St 1.3.1'!Z106+'St 1.3.2'!Z106+'St 1.3.3'!Z106+'St 1.3.4'!Z106+'St 1.3.5'!Z106+'St 1.3.6'!Z106+'St 1.3.7'!Z106</f>
        <v>0</v>
      </c>
      <c r="AA106" s="144">
        <f>'St 1.3.1'!AA106+'St 1.3.2'!AA106+'St 1.3.3'!AA106+'St 1.3.4'!AA106+'St 1.3.5'!AA106+'St 1.3.6'!AA106+'St 1.3.7'!AA106</f>
        <v>0</v>
      </c>
      <c r="AB106" s="144">
        <f>'St 1.3.1'!AB106+'St 1.3.2'!AB106+'St 1.3.3'!AB106+'St 1.3.4'!AB106+'St 1.3.5'!AB106+'St 1.3.6'!AB106+'St 1.3.7'!AB106</f>
        <v>0</v>
      </c>
      <c r="AC106" s="144">
        <f>'St 1.3.1'!AC106+'St 1.3.2'!AC106+'St 1.3.3'!AC106+'St 1.3.4'!AC106+'St 1.3.5'!AC106+'St 1.3.6'!AC106+'St 1.3.7'!AC106</f>
        <v>0</v>
      </c>
      <c r="AD106" s="144">
        <f>'St 1.3.1'!AD106+'St 1.3.2'!AD106+'St 1.3.3'!AD106+'St 1.3.4'!AD106+'St 1.3.5'!AD106+'St 1.3.6'!AD106+'St 1.3.7'!AD106</f>
        <v>0</v>
      </c>
      <c r="AE106" s="144">
        <f>'St 1.3.1'!AE106+'St 1.3.2'!AE106+'St 1.3.3'!AE106+'St 1.3.4'!AE106+'St 1.3.5'!AE106+'St 1.3.6'!AE106+'St 1.3.7'!AE106</f>
        <v>0</v>
      </c>
      <c r="AF106" s="144">
        <f>'St 1.3.1'!AF106+'St 1.3.2'!AF106+'St 1.3.3'!AF106+'St 1.3.4'!AF106+'St 1.3.5'!AF106+'St 1.3.6'!AF106+'St 1.3.7'!AF106</f>
        <v>0</v>
      </c>
      <c r="AG106" s="144">
        <f>'St 1.3.1'!AG106+'St 1.3.2'!AG106+'St 1.3.3'!AG106+'St 1.3.4'!AG106+'St 1.3.5'!AG106+'St 1.3.6'!AG106+'St 1.3.7'!AG106</f>
        <v>0</v>
      </c>
    </row>
    <row r="107" spans="1:33">
      <c r="B107" s="7" t="s">
        <v>46</v>
      </c>
      <c r="C107" s="229"/>
      <c r="D107" s="144">
        <f>'St 1.3.1'!D107+'St 1.3.2'!D107+'St 1.3.3'!D107+'St 1.3.4'!D107+'St 1.3.5'!D107+'St 1.3.6'!D107+'St 1.3.7'!D107</f>
        <v>364.63833416034407</v>
      </c>
      <c r="E107" s="144">
        <f>'St 1.3.1'!E107+'St 1.3.2'!E107+'St 1.3.3'!E107+'St 1.3.4'!E107+'St 1.3.5'!E107+'St 1.3.6'!E107+'St 1.3.7'!E107</f>
        <v>364.65440841565322</v>
      </c>
      <c r="F107" s="144">
        <f>'St 1.3.1'!F107+'St 1.3.2'!F107+'St 1.3.3'!F107+'St 1.3.4'!F107+'St 1.3.5'!F107+'St 1.3.6'!F107+'St 1.3.7'!F107</f>
        <v>364.66358351197414</v>
      </c>
      <c r="G107" s="144">
        <f>'St 1.3.1'!G107+'St 1.3.2'!G107+'St 1.3.3'!G107+'St 1.3.4'!G107+'St 1.3.5'!G107+'St 1.3.6'!G107+'St 1.3.7'!G107</f>
        <v>364.69265100409967</v>
      </c>
      <c r="H107" s="144">
        <f>'St 1.3.1'!H107+'St 1.3.2'!H107+'St 1.3.3'!H107+'St 1.3.4'!H107+'St 1.3.5'!H107+'St 1.3.6'!H107+'St 1.3.7'!H107</f>
        <v>365.95564204751452</v>
      </c>
      <c r="I107" s="144">
        <f>'St 1.3.1'!I107+'St 1.3.2'!I107+'St 1.3.3'!I107+'St 1.3.4'!I107+'St 1.3.5'!I107+'St 1.3.6'!I107+'St 1.3.7'!I107</f>
        <v>366.78328230847063</v>
      </c>
      <c r="J107" s="144">
        <f>'St 1.3.1'!J107+'St 1.3.2'!J107+'St 1.3.3'!J107+'St 1.3.4'!J107+'St 1.3.5'!J107+'St 1.3.6'!J107+'St 1.3.7'!J107</f>
        <v>366.47140999225093</v>
      </c>
      <c r="K107" s="144">
        <f>'St 1.3.1'!K107+'St 1.3.2'!K107+'St 1.3.3'!K107+'St 1.3.4'!K107+'St 1.3.5'!K107+'St 1.3.6'!K107+'St 1.3.7'!K107</f>
        <v>142.83850675088928</v>
      </c>
      <c r="L107" s="144">
        <f>'St 1.3.1'!L107+'St 1.3.2'!L107+'St 1.3.3'!L107+'St 1.3.4'!L107+'St 1.3.5'!L107+'St 1.3.6'!L107+'St 1.3.7'!L107</f>
        <v>174.58333323527035</v>
      </c>
      <c r="M107" s="144">
        <f>'St 1.3.1'!M107+'St 1.3.2'!M107+'St 1.3.3'!M107+'St 1.3.4'!M107+'St 1.3.5'!M107+'St 1.3.6'!M107+'St 1.3.7'!M107</f>
        <v>207.81515416783918</v>
      </c>
      <c r="N107" s="143"/>
      <c r="O107" s="144">
        <f>'St 1.3.1'!O107+'St 1.3.2'!O107+'St 1.3.3'!O107+'St 1.3.4'!O107+'St 1.3.5'!O107+'St 1.3.6'!O107+'St 1.3.7'!O107</f>
        <v>1.6074255309154198E-2</v>
      </c>
      <c r="P107" s="144">
        <f>'St 1.3.1'!P107+'St 1.3.2'!P107+'St 1.3.3'!P107+'St 1.3.4'!P107+'St 1.3.5'!P107+'St 1.3.6'!P107+'St 1.3.7'!P107</f>
        <v>9.1750963209276132E-3</v>
      </c>
      <c r="Q107" s="144">
        <f>'St 1.3.1'!Q107+'St 1.3.2'!Q107+'St 1.3.3'!Q107+'St 1.3.4'!Q107+'St 1.3.5'!Q107+'St 1.3.6'!Q107+'St 1.3.7'!Q107</f>
        <v>2.9067492125495836E-2</v>
      </c>
      <c r="R107" s="144">
        <f>'St 1.3.1'!R107+'St 1.3.2'!R107+'St 1.3.3'!R107+'St 1.3.4'!R107+'St 1.3.5'!R107+'St 1.3.6'!R107+'St 1.3.7'!R107</f>
        <v>1.7912923391560605</v>
      </c>
      <c r="S107" s="144">
        <f>'St 1.3.1'!S107+'St 1.3.2'!S107+'St 1.3.3'!S107+'St 1.3.4'!S107+'St 1.3.5'!S107+'St 1.3.6'!S107+'St 1.3.7'!S107</f>
        <v>0.29933896521492043</v>
      </c>
      <c r="T107" s="144">
        <f>'St 1.3.1'!T107+'St 1.3.2'!T107+'St 1.3.3'!T107+'St 1.3.4'!T107+'St 1.3.5'!T107+'St 1.3.6'!T107+'St 1.3.7'!T107</f>
        <v>0.26597968051131332</v>
      </c>
      <c r="U107" s="144">
        <f>'St 1.3.1'!U107+'St 1.3.2'!U107+'St 1.3.3'!U107+'St 1.3.4'!U107+'St 1.3.5'!U107+'St 1.3.6'!U107+'St 1.3.7'!U107</f>
        <v>-215.97797441875824</v>
      </c>
      <c r="V107" s="144">
        <f>'St 1.3.1'!V107+'St 1.3.2'!V107+'St 1.3.3'!V107+'St 1.3.4'!V107+'St 1.3.5'!V107+'St 1.3.6'!V107+'St 1.3.7'!V107</f>
        <v>27.309681736418103</v>
      </c>
      <c r="W107" s="144">
        <f>'St 1.3.1'!W107+'St 1.3.2'!W107+'St 1.3.3'!W107+'St 1.3.4'!W107+'St 1.3.5'!W107+'St 1.3.6'!W107+'St 1.3.7'!W107</f>
        <v>33.093807944395934</v>
      </c>
      <c r="X107" s="145"/>
      <c r="Y107" s="144">
        <f>'St 1.3.1'!Y107+'St 1.3.2'!Y107+'St 1.3.3'!Y107+'St 1.3.4'!Y107+'St 1.3.5'!Y107+'St 1.3.6'!Y107+'St 1.3.7'!Y107</f>
        <v>0</v>
      </c>
      <c r="Z107" s="144">
        <f>'St 1.3.1'!Z107+'St 1.3.2'!Z107+'St 1.3.3'!Z107+'St 1.3.4'!Z107+'St 1.3.5'!Z107+'St 1.3.6'!Z107+'St 1.3.7'!Z107</f>
        <v>0</v>
      </c>
      <c r="AA107" s="144">
        <f>'St 1.3.1'!AA107+'St 1.3.2'!AA107+'St 1.3.3'!AA107+'St 1.3.4'!AA107+'St 1.3.5'!AA107+'St 1.3.6'!AA107+'St 1.3.7'!AA107</f>
        <v>0</v>
      </c>
      <c r="AB107" s="144">
        <f>'St 1.3.1'!AB107+'St 1.3.2'!AB107+'St 1.3.3'!AB107+'St 1.3.4'!AB107+'St 1.3.5'!AB107+'St 1.3.6'!AB107+'St 1.3.7'!AB107</f>
        <v>0</v>
      </c>
      <c r="AC107" s="144">
        <f>'St 1.3.1'!AC107+'St 1.3.2'!AC107+'St 1.3.3'!AC107+'St 1.3.4'!AC107+'St 1.3.5'!AC107+'St 1.3.6'!AC107+'St 1.3.7'!AC107</f>
        <v>0</v>
      </c>
      <c r="AD107" s="144">
        <f>'St 1.3.1'!AD107+'St 1.3.2'!AD107+'St 1.3.3'!AD107+'St 1.3.4'!AD107+'St 1.3.5'!AD107+'St 1.3.6'!AD107+'St 1.3.7'!AD107</f>
        <v>0</v>
      </c>
      <c r="AE107" s="144">
        <f>'St 1.3.1'!AE107+'St 1.3.2'!AE107+'St 1.3.3'!AE107+'St 1.3.4'!AE107+'St 1.3.5'!AE107+'St 1.3.6'!AE107+'St 1.3.7'!AE107</f>
        <v>0</v>
      </c>
      <c r="AF107" s="144">
        <f>'St 1.3.1'!AF107+'St 1.3.2'!AF107+'St 1.3.3'!AF107+'St 1.3.4'!AF107+'St 1.3.5'!AF107+'St 1.3.6'!AF107+'St 1.3.7'!AF107</f>
        <v>0</v>
      </c>
      <c r="AG107" s="144">
        <f>'St 1.3.1'!AG107+'St 1.3.2'!AG107+'St 1.3.3'!AG107+'St 1.3.4'!AG107+'St 1.3.5'!AG107+'St 1.3.6'!AG107+'St 1.3.7'!AG107</f>
        <v>0</v>
      </c>
    </row>
    <row r="108" spans="1:33">
      <c r="B108" s="6" t="s">
        <v>47</v>
      </c>
      <c r="C108" s="229"/>
      <c r="D108" s="144">
        <f>'St 1.3.1'!D108+'St 1.3.2'!D108+'St 1.3.3'!D108+'St 1.3.4'!D108+'St 1.3.5'!D108+'St 1.3.6'!D108+'St 1.3.7'!D108</f>
        <v>2010.3109821596079</v>
      </c>
      <c r="E108" s="144">
        <f>'St 1.3.1'!E108+'St 1.3.2'!E108+'St 1.3.3'!E108+'St 1.3.4'!E108+'St 1.3.5'!E108+'St 1.3.6'!E108+'St 1.3.7'!E108</f>
        <v>2365.2131063064012</v>
      </c>
      <c r="F108" s="144">
        <f>'St 1.3.1'!F108+'St 1.3.2'!F108+'St 1.3.3'!F108+'St 1.3.4'!F108+'St 1.3.5'!F108+'St 1.3.6'!F108+'St 1.3.7'!F108</f>
        <v>2379.6390482082279</v>
      </c>
      <c r="G108" s="144">
        <f>'St 1.3.1'!G108+'St 1.3.2'!G108+'St 1.3.3'!G108+'St 1.3.4'!G108+'St 1.3.5'!G108+'St 1.3.6'!G108+'St 1.3.7'!G108</f>
        <v>2144.6167251597922</v>
      </c>
      <c r="H108" s="144">
        <f>'St 1.3.1'!H108+'St 1.3.2'!H108+'St 1.3.3'!H108+'St 1.3.4'!H108+'St 1.3.5'!H108+'St 1.3.6'!H108+'St 1.3.7'!H108</f>
        <v>2616.2120207213015</v>
      </c>
      <c r="I108" s="144">
        <f>'St 1.3.1'!I108+'St 1.3.2'!I108+'St 1.3.3'!I108+'St 1.3.4'!I108+'St 1.3.5'!I108+'St 1.3.6'!I108+'St 1.3.7'!I108</f>
        <v>2860.1269029415053</v>
      </c>
      <c r="J108" s="144">
        <f>'St 1.3.1'!J108+'St 1.3.2'!J108+'St 1.3.3'!J108+'St 1.3.4'!J108+'St 1.3.5'!J108+'St 1.3.6'!J108+'St 1.3.7'!J108</f>
        <v>4266.3149071799726</v>
      </c>
      <c r="K108" s="144">
        <f>'St 1.3.1'!K108+'St 1.3.2'!K108+'St 1.3.3'!K108+'St 1.3.4'!K108+'St 1.3.5'!K108+'St 1.3.6'!K108+'St 1.3.7'!K108</f>
        <v>7438.7773340626782</v>
      </c>
      <c r="L108" s="144">
        <f>'St 1.3.1'!L108+'St 1.3.2'!L108+'St 1.3.3'!L108+'St 1.3.4'!L108+'St 1.3.5'!L108+'St 1.3.6'!L108+'St 1.3.7'!L108</f>
        <v>6072.0331716962082</v>
      </c>
      <c r="M108" s="144">
        <f>'St 1.3.1'!M108+'St 1.3.2'!M108+'St 1.3.3'!M108+'St 1.3.4'!M108+'St 1.3.5'!M108+'St 1.3.6'!M108+'St 1.3.7'!M108</f>
        <v>5379.7598140586933</v>
      </c>
      <c r="N108" s="143"/>
      <c r="O108" s="144">
        <f>'St 1.3.1'!O108+'St 1.3.2'!O108+'St 1.3.3'!O108+'St 1.3.4'!O108+'St 1.3.5'!O108+'St 1.3.6'!O108+'St 1.3.7'!O108</f>
        <v>354.90212414679331</v>
      </c>
      <c r="P108" s="144">
        <f>'St 1.3.1'!P108+'St 1.3.2'!P108+'St 1.3.3'!P108+'St 1.3.4'!P108+'St 1.3.5'!P108+'St 1.3.6'!P108+'St 1.3.7'!P108</f>
        <v>14.425941901826889</v>
      </c>
      <c r="Q108" s="144">
        <f>'St 1.3.1'!Q108+'St 1.3.2'!Q108+'St 1.3.3'!Q108+'St 1.3.4'!Q108+'St 1.3.5'!Q108+'St 1.3.6'!Q108+'St 1.3.7'!Q108</f>
        <v>-235.02232304843602</v>
      </c>
      <c r="R108" s="144">
        <f>'St 1.3.1'!R108+'St 1.3.2'!R108+'St 1.3.3'!R108+'St 1.3.4'!R108+'St 1.3.5'!R108+'St 1.3.6'!R108+'St 1.3.7'!R108</f>
        <v>471.59529556150943</v>
      </c>
      <c r="S108" s="144">
        <f>'St 1.3.1'!S108+'St 1.3.2'!S108+'St 1.3.3'!S108+'St 1.3.4'!S108+'St 1.3.5'!S108+'St 1.3.6'!S108+'St 1.3.7'!S108</f>
        <v>243.91488222020394</v>
      </c>
      <c r="T108" s="144">
        <f>'St 1.3.1'!T108+'St 1.3.2'!T108+'St 1.3.3'!T108+'St 1.3.4'!T108+'St 1.3.5'!T108+'St 1.3.6'!T108+'St 1.3.7'!T108</f>
        <v>1406.1880042384676</v>
      </c>
      <c r="U108" s="144">
        <f>'St 1.3.1'!U108+'St 1.3.2'!U108+'St 1.3.3'!U108+'St 1.3.4'!U108+'St 1.3.5'!U108+'St 1.3.6'!U108+'St 1.3.7'!U108</f>
        <v>3172.4624268827051</v>
      </c>
      <c r="V108" s="144">
        <f>'St 1.3.1'!V108+'St 1.3.2'!V108+'St 1.3.3'!V108+'St 1.3.4'!V108+'St 1.3.5'!V108+'St 1.3.6'!V108+'St 1.3.7'!V108</f>
        <v>-1366.7441623664693</v>
      </c>
      <c r="W108" s="144">
        <f>'St 1.3.1'!W108+'St 1.3.2'!W108+'St 1.3.3'!W108+'St 1.3.4'!W108+'St 1.3.5'!W108+'St 1.3.6'!W108+'St 1.3.7'!W108</f>
        <v>-692.27335763751512</v>
      </c>
      <c r="X108" s="145"/>
      <c r="Y108" s="144">
        <f>'St 1.3.1'!Y108+'St 1.3.2'!Y108+'St 1.3.3'!Y108+'St 1.3.4'!Y108+'St 1.3.5'!Y108+'St 1.3.6'!Y108+'St 1.3.7'!Y108</f>
        <v>0</v>
      </c>
      <c r="Z108" s="144">
        <f>'St 1.3.1'!Z108+'St 1.3.2'!Z108+'St 1.3.3'!Z108+'St 1.3.4'!Z108+'St 1.3.5'!Z108+'St 1.3.6'!Z108+'St 1.3.7'!Z108</f>
        <v>0</v>
      </c>
      <c r="AA108" s="144">
        <f>'St 1.3.1'!AA108+'St 1.3.2'!AA108+'St 1.3.3'!AA108+'St 1.3.4'!AA108+'St 1.3.5'!AA108+'St 1.3.6'!AA108+'St 1.3.7'!AA108</f>
        <v>0</v>
      </c>
      <c r="AB108" s="144">
        <f>'St 1.3.1'!AB108+'St 1.3.2'!AB108+'St 1.3.3'!AB108+'St 1.3.4'!AB108+'St 1.3.5'!AB108+'St 1.3.6'!AB108+'St 1.3.7'!AB108</f>
        <v>0</v>
      </c>
      <c r="AC108" s="144">
        <f>'St 1.3.1'!AC108+'St 1.3.2'!AC108+'St 1.3.3'!AC108+'St 1.3.4'!AC108+'St 1.3.5'!AC108+'St 1.3.6'!AC108+'St 1.3.7'!AC108</f>
        <v>0</v>
      </c>
      <c r="AD108" s="144">
        <f>'St 1.3.1'!AD108+'St 1.3.2'!AD108+'St 1.3.3'!AD108+'St 1.3.4'!AD108+'St 1.3.5'!AD108+'St 1.3.6'!AD108+'St 1.3.7'!AD108</f>
        <v>0</v>
      </c>
      <c r="AE108" s="144">
        <f>'St 1.3.1'!AE108+'St 1.3.2'!AE108+'St 1.3.3'!AE108+'St 1.3.4'!AE108+'St 1.3.5'!AE108+'St 1.3.6'!AE108+'St 1.3.7'!AE108</f>
        <v>0</v>
      </c>
      <c r="AF108" s="144">
        <f>'St 1.3.1'!AF108+'St 1.3.2'!AF108+'St 1.3.3'!AF108+'St 1.3.4'!AF108+'St 1.3.5'!AF108+'St 1.3.6'!AF108+'St 1.3.7'!AF108</f>
        <v>0</v>
      </c>
      <c r="AG108" s="144">
        <f>'St 1.3.1'!AG108+'St 1.3.2'!AG108+'St 1.3.3'!AG108+'St 1.3.4'!AG108+'St 1.3.5'!AG108+'St 1.3.6'!AG108+'St 1.3.7'!AG108</f>
        <v>0</v>
      </c>
    </row>
    <row r="109" spans="1:33">
      <c r="B109" s="6" t="s">
        <v>247</v>
      </c>
      <c r="C109" s="229"/>
      <c r="D109" s="144">
        <f>'St 1.3.1'!D109+'St 1.3.2'!D109+'St 1.3.3'!D109+'St 1.3.4'!D109+'St 1.3.5'!D109+'St 1.3.6'!D109+'St 1.3.7'!D109</f>
        <v>3464.1867472080944</v>
      </c>
      <c r="E109" s="144">
        <f>'St 1.3.1'!E109+'St 1.3.2'!E109+'St 1.3.3'!E109+'St 1.3.4'!E109+'St 1.3.5'!E109+'St 1.3.6'!E109+'St 1.3.7'!E109</f>
        <v>4075.846421610313</v>
      </c>
      <c r="F109" s="144">
        <f>'St 1.3.1'!F109+'St 1.3.2'!F109+'St 1.3.3'!F109+'St 1.3.4'!F109+'St 1.3.5'!F109+'St 1.3.6'!F109+'St 1.3.7'!F109</f>
        <v>4100.7453169093005</v>
      </c>
      <c r="G109" s="144">
        <f>'St 1.3.1'!G109+'St 1.3.2'!G109+'St 1.3.3'!G109+'St 1.3.4'!G109+'St 1.3.5'!G109+'St 1.3.6'!G109+'St 1.3.7'!G109</f>
        <v>3696.0327186793215</v>
      </c>
      <c r="H109" s="144">
        <f>'St 1.3.1'!H109+'St 1.3.2'!H109+'St 1.3.3'!H109+'St 1.3.4'!H109+'St 1.3.5'!H109+'St 1.3.6'!H109+'St 1.3.7'!H109</f>
        <v>4838.9073914168002</v>
      </c>
      <c r="I109" s="144">
        <f>'St 1.3.1'!I109+'St 1.3.2'!I109+'St 1.3.3'!I109+'St 1.3.4'!I109+'St 1.3.5'!I109+'St 1.3.6'!I109+'St 1.3.7'!I109</f>
        <v>4935.2757061046441</v>
      </c>
      <c r="J109" s="144">
        <f>'St 1.3.1'!J109+'St 1.3.2'!J109+'St 1.3.3'!J109+'St 1.3.4'!J109+'St 1.3.5'!J109+'St 1.3.6'!J109+'St 1.3.7'!J109</f>
        <v>7810.8045732948976</v>
      </c>
      <c r="K109" s="144">
        <f>'St 1.3.1'!K109+'St 1.3.2'!K109+'St 1.3.3'!K109+'St 1.3.4'!K109+'St 1.3.5'!K109+'St 1.3.6'!K109+'St 1.3.7'!K109</f>
        <v>14119.075125380557</v>
      </c>
      <c r="L109" s="144">
        <f>'St 1.3.1'!L109+'St 1.3.2'!L109+'St 1.3.3'!L109+'St 1.3.4'!L109+'St 1.3.5'!L109+'St 1.3.6'!L109+'St 1.3.7'!L109</f>
        <v>11060.610082152278</v>
      </c>
      <c r="M109" s="144">
        <f>'St 1.3.1'!M109+'St 1.3.2'!M109+'St 1.3.3'!M109+'St 1.3.4'!M109+'St 1.3.5'!M109+'St 1.3.6'!M109+'St 1.3.7'!M109</f>
        <v>9591.9559998188179</v>
      </c>
      <c r="N109" s="143"/>
      <c r="O109" s="144">
        <f>'St 1.3.1'!O109+'St 1.3.2'!O109+'St 1.3.3'!O109+'St 1.3.4'!O109+'St 1.3.5'!O109+'St 1.3.6'!O109+'St 1.3.7'!O109</f>
        <v>611.65967440221846</v>
      </c>
      <c r="P109" s="144">
        <f>'St 1.3.1'!P109+'St 1.3.2'!P109+'St 1.3.3'!P109+'St 1.3.4'!P109+'St 1.3.5'!P109+'St 1.3.6'!P109+'St 1.3.7'!P109</f>
        <v>24.898895298987224</v>
      </c>
      <c r="Q109" s="144">
        <f>'St 1.3.1'!Q109+'St 1.3.2'!Q109+'St 1.3.3'!Q109+'St 1.3.4'!Q109+'St 1.3.5'!Q109+'St 1.3.6'!Q109+'St 1.3.7'!Q109</f>
        <v>-404.71259822997837</v>
      </c>
      <c r="R109" s="144">
        <f>'St 1.3.1'!R109+'St 1.3.2'!R109+'St 1.3.3'!R109+'St 1.3.4'!R109+'St 1.3.5'!R109+'St 1.3.6'!R109+'St 1.3.7'!R109</f>
        <v>1148.984653725191</v>
      </c>
      <c r="S109" s="144">
        <f>'St 1.3.1'!S109+'St 1.3.2'!S109+'St 1.3.3'!S109+'St 1.3.4'!S109+'St 1.3.5'!S109+'St 1.3.6'!S109+'St 1.3.7'!S109</f>
        <v>90.258333700131061</v>
      </c>
      <c r="T109" s="144">
        <f>'St 1.3.1'!T109+'St 1.3.2'!T109+'St 1.3.3'!T109+'St 1.3.4'!T109+'St 1.3.5'!T109+'St 1.3.6'!T109+'St 1.3.7'!T109</f>
        <v>2925.9111609511974</v>
      </c>
      <c r="U109" s="144">
        <f>'St 1.3.1'!U109+'St 1.3.2'!U109+'St 1.3.3'!U109+'St 1.3.4'!U109+'St 1.3.5'!U109+'St 1.3.6'!U109+'St 1.3.7'!U109</f>
        <v>6312.9748557703142</v>
      </c>
      <c r="V109" s="144">
        <f>'St 1.3.1'!V109+'St 1.3.2'!V109+'St 1.3.3'!V109+'St 1.3.4'!V109+'St 1.3.5'!V109+'St 1.3.6'!V109+'St 1.3.7'!V109</f>
        <v>-3097.486580986284</v>
      </c>
      <c r="W109" s="144">
        <f>'St 1.3.1'!W109+'St 1.3.2'!W109+'St 1.3.3'!W109+'St 1.3.4'!W109+'St 1.3.5'!W109+'St 1.3.6'!W109+'St 1.3.7'!W109</f>
        <v>-1469.2379157632554</v>
      </c>
      <c r="X109" s="145"/>
      <c r="Y109" s="144">
        <f>'St 1.3.1'!Y109+'St 1.3.2'!Y109+'St 1.3.3'!Y109+'St 1.3.4'!Y109+'St 1.3.5'!Y109+'St 1.3.6'!Y109+'St 1.3.7'!Y109</f>
        <v>0</v>
      </c>
      <c r="Z109" s="144">
        <f>'St 1.3.1'!Z109+'St 1.3.2'!Z109+'St 1.3.3'!Z109+'St 1.3.4'!Z109+'St 1.3.5'!Z109+'St 1.3.6'!Z109+'St 1.3.7'!Z109</f>
        <v>0</v>
      </c>
      <c r="AA109" s="144">
        <f>'St 1.3.1'!AA109+'St 1.3.2'!AA109+'St 1.3.3'!AA109+'St 1.3.4'!AA109+'St 1.3.5'!AA109+'St 1.3.6'!AA109+'St 1.3.7'!AA109</f>
        <v>0</v>
      </c>
      <c r="AB109" s="144">
        <f>'St 1.3.1'!AB109+'St 1.3.2'!AB109+'St 1.3.3'!AB109+'St 1.3.4'!AB109+'St 1.3.5'!AB109+'St 1.3.6'!AB109+'St 1.3.7'!AB109</f>
        <v>0</v>
      </c>
      <c r="AC109" s="144">
        <f>'St 1.3.1'!AC109+'St 1.3.2'!AC109+'St 1.3.3'!AC109+'St 1.3.4'!AC109+'St 1.3.5'!AC109+'St 1.3.6'!AC109+'St 1.3.7'!AC109</f>
        <v>0</v>
      </c>
      <c r="AD109" s="144">
        <f>'St 1.3.1'!AD109+'St 1.3.2'!AD109+'St 1.3.3'!AD109+'St 1.3.4'!AD109+'St 1.3.5'!AD109+'St 1.3.6'!AD109+'St 1.3.7'!AD109</f>
        <v>0</v>
      </c>
      <c r="AE109" s="144">
        <f>'St 1.3.1'!AE109+'St 1.3.2'!AE109+'St 1.3.3'!AE109+'St 1.3.4'!AE109+'St 1.3.5'!AE109+'St 1.3.6'!AE109+'St 1.3.7'!AE109</f>
        <v>0</v>
      </c>
      <c r="AF109" s="144">
        <f>'St 1.3.1'!AF109+'St 1.3.2'!AF109+'St 1.3.3'!AF109+'St 1.3.4'!AF109+'St 1.3.5'!AF109+'St 1.3.6'!AF109+'St 1.3.7'!AF109</f>
        <v>0</v>
      </c>
      <c r="AG109" s="144">
        <f>'St 1.3.1'!AG109+'St 1.3.2'!AG109+'St 1.3.3'!AG109+'St 1.3.4'!AG109+'St 1.3.5'!AG109+'St 1.3.6'!AG109+'St 1.3.7'!AG109</f>
        <v>0</v>
      </c>
    </row>
    <row r="110" spans="1:33">
      <c r="B110" s="6" t="s">
        <v>48</v>
      </c>
      <c r="C110" s="229"/>
      <c r="D110" s="144">
        <f>'St 1.3.1'!D110+'St 1.3.2'!D110+'St 1.3.3'!D110+'St 1.3.4'!D110+'St 1.3.5'!D110+'St 1.3.6'!D110+'St 1.3.7'!D110</f>
        <v>0</v>
      </c>
      <c r="E110" s="144">
        <f>'St 1.3.1'!E110+'St 1.3.2'!E110+'St 1.3.3'!E110+'St 1.3.4'!E110+'St 1.3.5'!E110+'St 1.3.6'!E110+'St 1.3.7'!E110</f>
        <v>0</v>
      </c>
      <c r="F110" s="144">
        <f>'St 1.3.1'!F110+'St 1.3.2'!F110+'St 1.3.3'!F110+'St 1.3.4'!F110+'St 1.3.5'!F110+'St 1.3.6'!F110+'St 1.3.7'!F110</f>
        <v>0</v>
      </c>
      <c r="G110" s="144">
        <f>'St 1.3.1'!G110+'St 1.3.2'!G110+'St 1.3.3'!G110+'St 1.3.4'!G110+'St 1.3.5'!G110+'St 1.3.6'!G110+'St 1.3.7'!G110</f>
        <v>0</v>
      </c>
      <c r="H110" s="144">
        <f>'St 1.3.1'!H110+'St 1.3.2'!H110+'St 1.3.3'!H110+'St 1.3.4'!H110+'St 1.3.5'!H110+'St 1.3.6'!H110+'St 1.3.7'!H110</f>
        <v>0</v>
      </c>
      <c r="I110" s="144">
        <f>'St 1.3.1'!I110+'St 1.3.2'!I110+'St 1.3.3'!I110+'St 1.3.4'!I110+'St 1.3.5'!I110+'St 1.3.6'!I110+'St 1.3.7'!I110</f>
        <v>0</v>
      </c>
      <c r="J110" s="144">
        <f>'St 1.3.1'!J110+'St 1.3.2'!J110+'St 1.3.3'!J110+'St 1.3.4'!J110+'St 1.3.5'!J110+'St 1.3.6'!J110+'St 1.3.7'!J110</f>
        <v>0</v>
      </c>
      <c r="K110" s="144">
        <f>'St 1.3.1'!K110+'St 1.3.2'!K110+'St 1.3.3'!K110+'St 1.3.4'!K110+'St 1.3.5'!K110+'St 1.3.6'!K110+'St 1.3.7'!K110</f>
        <v>0</v>
      </c>
      <c r="L110" s="144">
        <f>'St 1.3.1'!L110+'St 1.3.2'!L110+'St 1.3.3'!L110+'St 1.3.4'!L110+'St 1.3.5'!L110+'St 1.3.6'!L110+'St 1.3.7'!L110</f>
        <v>0</v>
      </c>
      <c r="M110" s="144">
        <f>'St 1.3.1'!M110+'St 1.3.2'!M110+'St 1.3.3'!M110+'St 1.3.4'!M110+'St 1.3.5'!M110+'St 1.3.6'!M110+'St 1.3.7'!M110</f>
        <v>0</v>
      </c>
      <c r="N110" s="143"/>
      <c r="O110" s="144">
        <f>'St 1.3.1'!O110+'St 1.3.2'!O110+'St 1.3.3'!O110+'St 1.3.4'!O110+'St 1.3.5'!O110+'St 1.3.6'!O110+'St 1.3.7'!O110</f>
        <v>0</v>
      </c>
      <c r="P110" s="144">
        <f>'St 1.3.1'!P110+'St 1.3.2'!P110+'St 1.3.3'!P110+'St 1.3.4'!P110+'St 1.3.5'!P110+'St 1.3.6'!P110+'St 1.3.7'!P110</f>
        <v>0</v>
      </c>
      <c r="Q110" s="144">
        <f>'St 1.3.1'!Q110+'St 1.3.2'!Q110+'St 1.3.3'!Q110+'St 1.3.4'!Q110+'St 1.3.5'!Q110+'St 1.3.6'!Q110+'St 1.3.7'!Q110</f>
        <v>0</v>
      </c>
      <c r="R110" s="144">
        <f>'St 1.3.1'!R110+'St 1.3.2'!R110+'St 1.3.3'!R110+'St 1.3.4'!R110+'St 1.3.5'!R110+'St 1.3.6'!R110+'St 1.3.7'!R110</f>
        <v>0</v>
      </c>
      <c r="S110" s="144">
        <f>'St 1.3.1'!S110+'St 1.3.2'!S110+'St 1.3.3'!S110+'St 1.3.4'!S110+'St 1.3.5'!S110+'St 1.3.6'!S110+'St 1.3.7'!S110</f>
        <v>0</v>
      </c>
      <c r="T110" s="144">
        <f>'St 1.3.1'!T110+'St 1.3.2'!T110+'St 1.3.3'!T110+'St 1.3.4'!T110+'St 1.3.5'!T110+'St 1.3.6'!T110+'St 1.3.7'!T110</f>
        <v>0</v>
      </c>
      <c r="U110" s="144">
        <f>'St 1.3.1'!U110+'St 1.3.2'!U110+'St 1.3.3'!U110+'St 1.3.4'!U110+'St 1.3.5'!U110+'St 1.3.6'!U110+'St 1.3.7'!U110</f>
        <v>0</v>
      </c>
      <c r="V110" s="144">
        <f>'St 1.3.1'!V110+'St 1.3.2'!V110+'St 1.3.3'!V110+'St 1.3.4'!V110+'St 1.3.5'!V110+'St 1.3.6'!V110+'St 1.3.7'!V110</f>
        <v>0</v>
      </c>
      <c r="W110" s="144">
        <f>'St 1.3.1'!W110+'St 1.3.2'!W110+'St 1.3.3'!W110+'St 1.3.4'!W110+'St 1.3.5'!W110+'St 1.3.6'!W110+'St 1.3.7'!W110</f>
        <v>0</v>
      </c>
      <c r="X110" s="145"/>
      <c r="Y110" s="144">
        <f>'St 1.3.1'!Y110+'St 1.3.2'!Y110+'St 1.3.3'!Y110+'St 1.3.4'!Y110+'St 1.3.5'!Y110+'St 1.3.6'!Y110+'St 1.3.7'!Y110</f>
        <v>0</v>
      </c>
      <c r="Z110" s="144">
        <f>'St 1.3.1'!Z110+'St 1.3.2'!Z110+'St 1.3.3'!Z110+'St 1.3.4'!Z110+'St 1.3.5'!Z110+'St 1.3.6'!Z110+'St 1.3.7'!Z110</f>
        <v>0</v>
      </c>
      <c r="AA110" s="144">
        <f>'St 1.3.1'!AA110+'St 1.3.2'!AA110+'St 1.3.3'!AA110+'St 1.3.4'!AA110+'St 1.3.5'!AA110+'St 1.3.6'!AA110+'St 1.3.7'!AA110</f>
        <v>0</v>
      </c>
      <c r="AB110" s="144">
        <f>'St 1.3.1'!AB110+'St 1.3.2'!AB110+'St 1.3.3'!AB110+'St 1.3.4'!AB110+'St 1.3.5'!AB110+'St 1.3.6'!AB110+'St 1.3.7'!AB110</f>
        <v>0</v>
      </c>
      <c r="AC110" s="144">
        <f>'St 1.3.1'!AC110+'St 1.3.2'!AC110+'St 1.3.3'!AC110+'St 1.3.4'!AC110+'St 1.3.5'!AC110+'St 1.3.6'!AC110+'St 1.3.7'!AC110</f>
        <v>0</v>
      </c>
      <c r="AD110" s="144">
        <f>'St 1.3.1'!AD110+'St 1.3.2'!AD110+'St 1.3.3'!AD110+'St 1.3.4'!AD110+'St 1.3.5'!AD110+'St 1.3.6'!AD110+'St 1.3.7'!AD110</f>
        <v>0</v>
      </c>
      <c r="AE110" s="144">
        <f>'St 1.3.1'!AE110+'St 1.3.2'!AE110+'St 1.3.3'!AE110+'St 1.3.4'!AE110+'St 1.3.5'!AE110+'St 1.3.6'!AE110+'St 1.3.7'!AE110</f>
        <v>0</v>
      </c>
      <c r="AF110" s="144">
        <f>'St 1.3.1'!AF110+'St 1.3.2'!AF110+'St 1.3.3'!AF110+'St 1.3.4'!AF110+'St 1.3.5'!AF110+'St 1.3.6'!AF110+'St 1.3.7'!AF110</f>
        <v>0</v>
      </c>
      <c r="AG110" s="144">
        <f>'St 1.3.1'!AG110+'St 1.3.2'!AG110+'St 1.3.3'!AG110+'St 1.3.4'!AG110+'St 1.3.5'!AG110+'St 1.3.6'!AG110+'St 1.3.7'!AG110</f>
        <v>0</v>
      </c>
    </row>
    <row r="111" spans="1:33">
      <c r="B111" s="6" t="s">
        <v>325</v>
      </c>
      <c r="C111" s="229"/>
      <c r="D111" s="144">
        <f>'St 1.3.1'!D111+'St 1.3.2'!D111+'St 1.3.3'!D111+'St 1.3.4'!D111+'St 1.3.5'!D111+'St 1.3.6'!D111+'St 1.3.7'!D111</f>
        <v>1316.9648058559308</v>
      </c>
      <c r="E111" s="144">
        <f>'St 1.3.1'!E111+'St 1.3.2'!E111+'St 1.3.3'!E111+'St 1.3.4'!E111+'St 1.3.5'!E111+'St 1.3.6'!E111+'St 1.3.7'!E111</f>
        <v>1549.5817607288411</v>
      </c>
      <c r="F111" s="144">
        <f>'St 1.3.1'!F111+'St 1.3.2'!F111+'St 1.3.3'!F111+'St 1.3.4'!F111+'St 1.3.5'!F111+'St 1.3.6'!F111+'St 1.3.7'!F111</f>
        <v>1559.0297936734339</v>
      </c>
      <c r="G111" s="144">
        <f>'St 1.3.1'!G111+'St 1.3.2'!G111+'St 1.3.3'!G111+'St 1.3.4'!G111+'St 1.3.5'!G111+'St 1.3.6'!G111+'St 1.3.7'!G111</f>
        <v>1405.1825066055435</v>
      </c>
      <c r="H111" s="144">
        <f>'St 1.3.1'!H111+'St 1.3.2'!H111+'St 1.3.3'!H111+'St 1.3.4'!H111+'St 1.3.5'!H111+'St 1.3.6'!H111+'St 1.3.7'!H111</f>
        <v>1763.3632293933267</v>
      </c>
      <c r="I111" s="144">
        <f>'St 1.3.1'!I111+'St 1.3.2'!I111+'St 1.3.3'!I111+'St 1.3.4'!I111+'St 1.3.5'!I111+'St 1.3.6'!I111+'St 1.3.7'!I111</f>
        <v>1915.0008903569781</v>
      </c>
      <c r="J111" s="144">
        <f>'St 1.3.1'!J111+'St 1.3.2'!J111+'St 1.3.3'!J111+'St 1.3.4'!J111+'St 1.3.5'!J111+'St 1.3.6'!J111+'St 1.3.7'!J111</f>
        <v>2812.2580851868629</v>
      </c>
      <c r="K111" s="144">
        <f>'St 1.3.1'!K111+'St 1.3.2'!K111+'St 1.3.3'!K111+'St 1.3.4'!K111+'St 1.3.5'!K111+'St 1.3.6'!K111+'St 1.3.7'!K111</f>
        <v>5076.4401287401624</v>
      </c>
      <c r="L111" s="144">
        <f>'St 1.3.1'!L111+'St 1.3.2'!L111+'St 1.3.3'!L111+'St 1.3.4'!L111+'St 1.3.5'!L111+'St 1.3.6'!L111+'St 1.3.7'!L111</f>
        <v>4344.4734018105928</v>
      </c>
      <c r="M111" s="144">
        <f>'St 1.3.1'!M111+'St 1.3.2'!M111+'St 1.3.3'!M111+'St 1.3.4'!M111+'St 1.3.5'!M111+'St 1.3.6'!M111+'St 1.3.7'!M111</f>
        <v>3721.6799272305866</v>
      </c>
      <c r="N111" s="143"/>
      <c r="O111" s="144">
        <f>'St 1.3.1'!O111+'St 1.3.2'!O111+'St 1.3.3'!O111+'St 1.3.4'!O111+'St 1.3.5'!O111+'St 1.3.6'!O111+'St 1.3.7'!O111</f>
        <v>232.67815366400771</v>
      </c>
      <c r="P111" s="144">
        <f>'St 1.3.1'!P111+'St 1.3.2'!P111+'St 1.3.3'!P111+'St 1.3.4'!P111+'St 1.3.5'!P111+'St 1.3.6'!P111+'St 1.3.7'!P111</f>
        <v>15.517064445216301</v>
      </c>
      <c r="Q111" s="144">
        <f>'St 1.3.1'!Q111+'St 1.3.2'!Q111+'St 1.3.3'!Q111+'St 1.3.4'!Q111+'St 1.3.5'!Q111+'St 1.3.6'!Q111+'St 1.3.7'!Q111</f>
        <v>-155.32660387790077</v>
      </c>
      <c r="R111" s="144">
        <f>'St 1.3.1'!R111+'St 1.3.2'!R111+'St 1.3.3'!R111+'St 1.3.4'!R111+'St 1.3.5'!R111+'St 1.3.6'!R111+'St 1.3.7'!R111</f>
        <v>466.09990921427857</v>
      </c>
      <c r="S111" s="144">
        <f>'St 1.3.1'!S111+'St 1.3.2'!S111+'St 1.3.3'!S111+'St 1.3.4'!S111+'St 1.3.5'!S111+'St 1.3.6'!S111+'St 1.3.7'!S111</f>
        <v>86.123600064458628</v>
      </c>
      <c r="T111" s="144">
        <f>'St 1.3.1'!T111+'St 1.3.2'!T111+'St 1.3.3'!T111+'St 1.3.4'!T111+'St 1.3.5'!T111+'St 1.3.6'!T111+'St 1.3.7'!T111</f>
        <v>1333.5630991247492</v>
      </c>
      <c r="U111" s="144">
        <f>'St 1.3.1'!U111+'St 1.3.2'!U111+'St 1.3.3'!U111+'St 1.3.4'!U111+'St 1.3.5'!U111+'St 1.3.6'!U111+'St 1.3.7'!U111</f>
        <v>2770.5561778055458</v>
      </c>
      <c r="V111" s="144">
        <f>'St 1.3.1'!V111+'St 1.3.2'!V111+'St 1.3.3'!V111+'St 1.3.4'!V111+'St 1.3.5'!V111+'St 1.3.6'!V111+'St 1.3.7'!V111</f>
        <v>1506.5563307833991</v>
      </c>
      <c r="W111" s="144">
        <f>'St 1.3.1'!W111+'St 1.3.2'!W111+'St 1.3.3'!W111+'St 1.3.4'!W111+'St 1.3.5'!W111+'St 1.3.6'!W111+'St 1.3.7'!W111</f>
        <v>-740.4509054235084</v>
      </c>
      <c r="X111" s="145"/>
      <c r="Y111" s="144">
        <f>'St 1.3.1'!Y111+'St 1.3.2'!Y111+'St 1.3.3'!Y111+'St 1.3.4'!Y111+'St 1.3.5'!Y111+'St 1.3.6'!Y111+'St 1.3.7'!Y111</f>
        <v>0</v>
      </c>
      <c r="Z111" s="144">
        <f>'St 1.3.1'!Z111+'St 1.3.2'!Z111+'St 1.3.3'!Z111+'St 1.3.4'!Z111+'St 1.3.5'!Z111+'St 1.3.6'!Z111+'St 1.3.7'!Z111</f>
        <v>0</v>
      </c>
      <c r="AA111" s="144">
        <f>'St 1.3.1'!AA111+'St 1.3.2'!AA111+'St 1.3.3'!AA111+'St 1.3.4'!AA111+'St 1.3.5'!AA111+'St 1.3.6'!AA111+'St 1.3.7'!AA111</f>
        <v>0</v>
      </c>
      <c r="AB111" s="144">
        <f>'St 1.3.1'!AB111+'St 1.3.2'!AB111+'St 1.3.3'!AB111+'St 1.3.4'!AB111+'St 1.3.5'!AB111+'St 1.3.6'!AB111+'St 1.3.7'!AB111</f>
        <v>0</v>
      </c>
      <c r="AC111" s="144">
        <f>'St 1.3.1'!AC111+'St 1.3.2'!AC111+'St 1.3.3'!AC111+'St 1.3.4'!AC111+'St 1.3.5'!AC111+'St 1.3.6'!AC111+'St 1.3.7'!AC111</f>
        <v>0</v>
      </c>
      <c r="AD111" s="144">
        <f>'St 1.3.1'!AD111+'St 1.3.2'!AD111+'St 1.3.3'!AD111+'St 1.3.4'!AD111+'St 1.3.5'!AD111+'St 1.3.6'!AD111+'St 1.3.7'!AD111</f>
        <v>0</v>
      </c>
      <c r="AE111" s="144">
        <f>'St 1.3.1'!AE111+'St 1.3.2'!AE111+'St 1.3.3'!AE111+'St 1.3.4'!AE111+'St 1.3.5'!AE111+'St 1.3.6'!AE111+'St 1.3.7'!AE111</f>
        <v>0</v>
      </c>
      <c r="AF111" s="144">
        <f>'St 1.3.1'!AF111+'St 1.3.2'!AF111+'St 1.3.3'!AF111+'St 1.3.4'!AF111+'St 1.3.5'!AF111+'St 1.3.6'!AF111+'St 1.3.7'!AF111</f>
        <v>0</v>
      </c>
      <c r="AG111" s="144">
        <f>'St 1.3.1'!AG111+'St 1.3.2'!AG111+'St 1.3.3'!AG111+'St 1.3.4'!AG111+'St 1.3.5'!AG111+'St 1.3.6'!AG111+'St 1.3.7'!AG111</f>
        <v>0</v>
      </c>
    </row>
    <row r="112" spans="1:33">
      <c r="B112" s="8" t="s">
        <v>101</v>
      </c>
      <c r="C112" s="229"/>
      <c r="D112" s="144">
        <f>'St 1.3.1'!D112+'St 1.3.2'!D112+'St 1.3.3'!D112+'St 1.3.4'!D112+'St 1.3.5'!D112+'St 1.3.6'!D112+'St 1.3.7'!D112</f>
        <v>5964.5800610301621</v>
      </c>
      <c r="E112" s="144">
        <f>'St 1.3.1'!E112+'St 1.3.2'!E112+'St 1.3.3'!E112+'St 1.3.4'!E112+'St 1.3.5'!E112+'St 1.3.6'!E112+'St 1.3.7'!E112</f>
        <v>7672.4163726897987</v>
      </c>
      <c r="F112" s="144">
        <f>'St 1.3.1'!F112+'St 1.3.2'!F112+'St 1.3.3'!F112+'St 1.3.4'!F112+'St 1.3.5'!F112+'St 1.3.6'!F112+'St 1.3.7'!F112</f>
        <v>9739.8907889218208</v>
      </c>
      <c r="G112" s="144">
        <f>'St 1.3.1'!G112+'St 1.3.2'!G112+'St 1.3.3'!G112+'St 1.3.4'!G112+'St 1.3.5'!G112+'St 1.3.6'!G112+'St 1.3.7'!G112</f>
        <v>11230.18273790274</v>
      </c>
      <c r="H112" s="144">
        <f>'St 1.3.1'!H112+'St 1.3.2'!H112+'St 1.3.3'!H112+'St 1.3.4'!H112+'St 1.3.5'!H112+'St 1.3.6'!H112+'St 1.3.7'!H112</f>
        <v>14078.841709904997</v>
      </c>
      <c r="I112" s="144">
        <f>'St 1.3.1'!I112+'St 1.3.2'!I112+'St 1.3.3'!I112+'St 1.3.4'!I112+'St 1.3.5'!I112+'St 1.3.6'!I112+'St 1.3.7'!I112</f>
        <v>8880.5872854925183</v>
      </c>
      <c r="J112" s="144">
        <f>'St 1.3.1'!J112+'St 1.3.2'!J112+'St 1.3.3'!J112+'St 1.3.4'!J112+'St 1.3.5'!J112+'St 1.3.6'!J112+'St 1.3.7'!J112</f>
        <v>16789.387274474837</v>
      </c>
      <c r="K112" s="144">
        <f>'St 1.3.1'!K112+'St 1.3.2'!K112+'St 1.3.3'!K112+'St 1.3.4'!K112+'St 1.3.5'!K112+'St 1.3.6'!K112+'St 1.3.7'!K112</f>
        <v>28284.685350233492</v>
      </c>
      <c r="L112" s="144">
        <f>'St 1.3.1'!L112+'St 1.3.2'!L112+'St 1.3.3'!L112+'St 1.3.4'!L112+'St 1.3.5'!L112+'St 1.3.6'!L112+'St 1.3.7'!L112</f>
        <v>24919.482822103873</v>
      </c>
      <c r="M112" s="144">
        <f>'St 1.3.1'!M112+'St 1.3.2'!M112+'St 1.3.3'!M112+'St 1.3.4'!M112+'St 1.3.5'!M112+'St 1.3.6'!M112+'St 1.3.7'!M112</f>
        <v>21631.895699763925</v>
      </c>
      <c r="N112" s="143"/>
      <c r="O112" s="144">
        <f>'St 1.3.1'!O112+'St 1.3.2'!O112+'St 1.3.3'!O112+'St 1.3.4'!O112+'St 1.3.5'!O112+'St 1.3.6'!O112+'St 1.3.7'!O112</f>
        <v>1162.2181261798999</v>
      </c>
      <c r="P112" s="144">
        <f>'St 1.3.1'!P112+'St 1.3.2'!P112+'St 1.3.3'!P112+'St 1.3.4'!P112+'St 1.3.5'!P112+'St 1.3.6'!P112+'St 1.3.7'!P112</f>
        <v>506.17698438742326</v>
      </c>
      <c r="Q112" s="144">
        <f>'St 1.3.1'!Q112+'St 1.3.2'!Q112+'St 1.3.3'!Q112+'St 1.3.4'!Q112+'St 1.3.5'!Q112+'St 1.3.6'!Q112+'St 1.3.7'!Q112</f>
        <v>-502.00105623934905</v>
      </c>
      <c r="R112" s="144">
        <f>'St 1.3.1'!R112+'St 1.3.2'!R112+'St 1.3.3'!R112+'St 1.3.4'!R112+'St 1.3.5'!R112+'St 1.3.6'!R112+'St 1.3.7'!R112</f>
        <v>21336.039099392507</v>
      </c>
      <c r="S112" s="144">
        <f>'St 1.3.1'!S112+'St 1.3.2'!S112+'St 1.3.3'!S112+'St 1.3.4'!S112+'St 1.3.5'!S112+'St 1.3.6'!S112+'St 1.3.7'!S112</f>
        <v>10944.005223996655</v>
      </c>
      <c r="T112" s="144">
        <f>'St 1.3.1'!T112+'St 1.3.2'!T112+'St 1.3.3'!T112+'St 1.3.4'!T112+'St 1.3.5'!T112+'St 1.3.6'!T112+'St 1.3.7'!T112</f>
        <v>-8841.4447434153826</v>
      </c>
      <c r="U112" s="144">
        <f>'St 1.3.1'!U112+'St 1.3.2'!U112+'St 1.3.3'!U112+'St 1.3.4'!U112+'St 1.3.5'!U112+'St 1.3.6'!U112+'St 1.3.7'!U112</f>
        <v>1246.8646636252899</v>
      </c>
      <c r="V112" s="144">
        <f>'St 1.3.1'!V112+'St 1.3.2'!V112+'St 1.3.3'!V112+'St 1.3.4'!V112+'St 1.3.5'!V112+'St 1.3.6'!V112+'St 1.3.7'!V112</f>
        <v>29775.921246706799</v>
      </c>
      <c r="W112" s="144">
        <f>'St 1.3.1'!W112+'St 1.3.2'!W112+'St 1.3.3'!W112+'St 1.3.4'!W112+'St 1.3.5'!W112+'St 1.3.6'!W112+'St 1.3.7'!W112</f>
        <v>-4478.4100272237574</v>
      </c>
      <c r="X112" s="145"/>
      <c r="Y112" s="144">
        <f>'St 1.3.1'!Y112+'St 1.3.2'!Y112+'St 1.3.3'!Y112+'St 1.3.4'!Y112+'St 1.3.5'!Y112+'St 1.3.6'!Y112+'St 1.3.7'!Y112</f>
        <v>0</v>
      </c>
      <c r="Z112" s="144">
        <f>'St 1.3.1'!Z112+'St 1.3.2'!Z112+'St 1.3.3'!Z112+'St 1.3.4'!Z112+'St 1.3.5'!Z112+'St 1.3.6'!Z112+'St 1.3.7'!Z112</f>
        <v>0</v>
      </c>
      <c r="AA112" s="144">
        <f>'St 1.3.1'!AA112+'St 1.3.2'!AA112+'St 1.3.3'!AA112+'St 1.3.4'!AA112+'St 1.3.5'!AA112+'St 1.3.6'!AA112+'St 1.3.7'!AA112</f>
        <v>0</v>
      </c>
      <c r="AB112" s="144">
        <f>'St 1.3.1'!AB112+'St 1.3.2'!AB112+'St 1.3.3'!AB112+'St 1.3.4'!AB112+'St 1.3.5'!AB112+'St 1.3.6'!AB112+'St 1.3.7'!AB112</f>
        <v>0</v>
      </c>
      <c r="AC112" s="144">
        <f>'St 1.3.1'!AC112+'St 1.3.2'!AC112+'St 1.3.3'!AC112+'St 1.3.4'!AC112+'St 1.3.5'!AC112+'St 1.3.6'!AC112+'St 1.3.7'!AC112</f>
        <v>0</v>
      </c>
      <c r="AD112" s="144">
        <f>'St 1.3.1'!AD112+'St 1.3.2'!AD112+'St 1.3.3'!AD112+'St 1.3.4'!AD112+'St 1.3.5'!AD112+'St 1.3.6'!AD112+'St 1.3.7'!AD112</f>
        <v>0</v>
      </c>
      <c r="AE112" s="144">
        <f>'St 1.3.1'!AE112+'St 1.3.2'!AE112+'St 1.3.3'!AE112+'St 1.3.4'!AE112+'St 1.3.5'!AE112+'St 1.3.6'!AE112+'St 1.3.7'!AE112</f>
        <v>0</v>
      </c>
      <c r="AF112" s="144">
        <f>'St 1.3.1'!AF112+'St 1.3.2'!AF112+'St 1.3.3'!AF112+'St 1.3.4'!AF112+'St 1.3.5'!AF112+'St 1.3.6'!AF112+'St 1.3.7'!AF112</f>
        <v>0</v>
      </c>
      <c r="AG112" s="144">
        <f>'St 1.3.1'!AG112+'St 1.3.2'!AG112+'St 1.3.3'!AG112+'St 1.3.4'!AG112+'St 1.3.5'!AG112+'St 1.3.6'!AG112+'St 1.3.7'!AG112</f>
        <v>0</v>
      </c>
    </row>
    <row r="113" spans="1:33" s="45" customFormat="1">
      <c r="A113" s="38"/>
      <c r="B113" s="5" t="s">
        <v>22</v>
      </c>
      <c r="C113" s="230"/>
      <c r="D113" s="147">
        <f>'St 1.3.1'!D113+'St 1.3.2'!D113+'St 1.3.3'!D113+'St 1.3.4'!D113+'St 1.3.5'!D113+'St 1.3.6'!D113+'St 1.3.7'!D113</f>
        <v>24361.203006916716</v>
      </c>
      <c r="E113" s="147">
        <f>'St 1.3.1'!E113+'St 1.3.2'!E113+'St 1.3.3'!E113+'St 1.3.4'!E113+'St 1.3.5'!E113+'St 1.3.6'!E113+'St 1.3.7'!E113</f>
        <v>28315.609716708754</v>
      </c>
      <c r="F113" s="147">
        <f>'St 1.3.1'!F113+'St 1.3.2'!F113+'St 1.3.3'!F113+'St 1.3.4'!F113+'St 1.3.5'!F113+'St 1.3.6'!F113+'St 1.3.7'!F113</f>
        <v>28472.291098425005</v>
      </c>
      <c r="G113" s="147">
        <f>'St 1.3.1'!G113+'St 1.3.2'!G113+'St 1.3.3'!G113+'St 1.3.4'!G113+'St 1.3.5'!G113+'St 1.3.6'!G113+'St 1.3.7'!G113</f>
        <v>36783.545742390983</v>
      </c>
      <c r="H113" s="147">
        <f>'St 1.3.1'!H113+'St 1.3.2'!H113+'St 1.3.3'!H113+'St 1.3.4'!H113+'St 1.3.5'!H113+'St 1.3.6'!H113+'St 1.3.7'!H113</f>
        <v>42222.840943627518</v>
      </c>
      <c r="I113" s="147">
        <f>'St 1.3.1'!I113+'St 1.3.2'!I113+'St 1.3.3'!I113+'St 1.3.4'!I113+'St 1.3.5'!I113+'St 1.3.6'!I113+'St 1.3.7'!I113</f>
        <v>31271.589366868749</v>
      </c>
      <c r="J113" s="147">
        <f>'St 1.3.1'!J113+'St 1.3.2'!J113+'St 1.3.3'!J113+'St 1.3.4'!J113+'St 1.3.5'!J113+'St 1.3.6'!J113+'St 1.3.7'!J113</f>
        <v>50027.785152761942</v>
      </c>
      <c r="K113" s="147">
        <f>'St 1.3.1'!K113+'St 1.3.2'!K113+'St 1.3.3'!K113+'St 1.3.4'!K113+'St 1.3.5'!K113+'St 1.3.6'!K113+'St 1.3.7'!K113</f>
        <v>50652.169125790482</v>
      </c>
      <c r="L113" s="147">
        <f>'St 1.3.1'!L113+'St 1.3.2'!L113+'St 1.3.3'!L113+'St 1.3.4'!L113+'St 1.3.5'!L113+'St 1.3.6'!L113+'St 1.3.7'!L113</f>
        <v>50611.230868541716</v>
      </c>
      <c r="M113" s="147">
        <f>'St 1.3.1'!M113+'St 1.3.2'!M113+'St 1.3.3'!M113+'St 1.3.4'!M113+'St 1.3.5'!M113+'St 1.3.6'!M113+'St 1.3.7'!M113</f>
        <v>65643.932230428705</v>
      </c>
      <c r="N113" s="146"/>
      <c r="O113" s="147">
        <f>'St 1.3.1'!O113+'St 1.3.2'!O113+'St 1.3.3'!O113+'St 1.3.4'!O113+'St 1.3.5'!O113+'St 1.3.6'!O113+'St 1.3.7'!O113</f>
        <v>2716.2121851920356</v>
      </c>
      <c r="P113" s="147">
        <f>'St 1.3.1'!P113+'St 1.3.2'!P113+'St 1.3.3'!P113+'St 1.3.4'!P113+'St 1.3.5'!P113+'St 1.3.6'!P113+'St 1.3.7'!P113</f>
        <v>-666.14223628375294</v>
      </c>
      <c r="Q113" s="147">
        <f>'St 1.3.1'!Q113+'St 1.3.2'!Q113+'St 1.3.3'!Q113+'St 1.3.4'!Q113+'St 1.3.5'!Q113+'St 1.3.6'!Q113+'St 1.3.7'!Q113</f>
        <v>7107.7903383659786</v>
      </c>
      <c r="R113" s="147">
        <f>'St 1.3.1'!R113+'St 1.3.2'!R113+'St 1.3.3'!R113+'St 1.3.4'!R113+'St 1.3.5'!R113+'St 1.3.6'!R113+'St 1.3.7'!R113</f>
        <v>3661.1928619365226</v>
      </c>
      <c r="S113" s="147">
        <f>'St 1.3.1'!S113+'St 1.3.2'!S113+'St 1.3.3'!S113+'St 1.3.4'!S113+'St 1.3.5'!S113+'St 1.3.6'!S113+'St 1.3.7'!S113</f>
        <v>-12225.82158485875</v>
      </c>
      <c r="T113" s="147">
        <f>'St 1.3.1'!T113+'St 1.3.2'!T113+'St 1.3.3'!T113+'St 1.3.4'!T113+'St 1.3.5'!T113+'St 1.3.6'!T113+'St 1.3.7'!T113</f>
        <v>20095.833234293183</v>
      </c>
      <c r="U113" s="147">
        <f>'St 1.3.1'!U113+'St 1.3.2'!U113+'St 1.3.3'!U113+'St 1.3.4'!U113+'St 1.3.5'!U113+'St 1.3.6'!U113+'St 1.3.7'!U113</f>
        <v>2451.8316808285495</v>
      </c>
      <c r="V113" s="147">
        <f>'St 1.3.1'!V113+'St 1.3.2'!V113+'St 1.3.3'!V113+'St 1.3.4'!V113+'St 1.3.5'!V113+'St 1.3.6'!V113+'St 1.3.7'!V113</f>
        <v>-929.82135804876816</v>
      </c>
      <c r="W113" s="147">
        <f>'St 1.3.1'!W113+'St 1.3.2'!W113+'St 1.3.3'!W113+'St 1.3.4'!W113+'St 1.3.5'!W113+'St 1.3.6'!W113+'St 1.3.7'!W113</f>
        <v>14210.136185386991</v>
      </c>
      <c r="X113" s="141"/>
      <c r="Y113" s="147">
        <f>'St 1.3.1'!Y113+'St 1.3.2'!Y113+'St 1.3.3'!Y113+'St 1.3.4'!Y113+'St 1.3.5'!Y113+'St 1.3.6'!Y113+'St 1.3.7'!Y113</f>
        <v>0</v>
      </c>
      <c r="Z113" s="147">
        <f>'St 1.3.1'!Z113+'St 1.3.2'!Z113+'St 1.3.3'!Z113+'St 1.3.4'!Z113+'St 1.3.5'!Z113+'St 1.3.6'!Z113+'St 1.3.7'!Z113</f>
        <v>0</v>
      </c>
      <c r="AA113" s="147">
        <f>'St 1.3.1'!AA113+'St 1.3.2'!AA113+'St 1.3.3'!AA113+'St 1.3.4'!AA113+'St 1.3.5'!AA113+'St 1.3.6'!AA113+'St 1.3.7'!AA113</f>
        <v>0</v>
      </c>
      <c r="AB113" s="147">
        <f>'St 1.3.1'!AB113+'St 1.3.2'!AB113+'St 1.3.3'!AB113+'St 1.3.4'!AB113+'St 1.3.5'!AB113+'St 1.3.6'!AB113+'St 1.3.7'!AB113</f>
        <v>0</v>
      </c>
      <c r="AC113" s="147">
        <f>'St 1.3.1'!AC113+'St 1.3.2'!AC113+'St 1.3.3'!AC113+'St 1.3.4'!AC113+'St 1.3.5'!AC113+'St 1.3.6'!AC113+'St 1.3.7'!AC113</f>
        <v>0</v>
      </c>
      <c r="AD113" s="147">
        <f>'St 1.3.1'!AD113+'St 1.3.2'!AD113+'St 1.3.3'!AD113+'St 1.3.4'!AD113+'St 1.3.5'!AD113+'St 1.3.6'!AD113+'St 1.3.7'!AD113</f>
        <v>0</v>
      </c>
      <c r="AE113" s="147">
        <f>'St 1.3.1'!AE113+'St 1.3.2'!AE113+'St 1.3.3'!AE113+'St 1.3.4'!AE113+'St 1.3.5'!AE113+'St 1.3.6'!AE113+'St 1.3.7'!AE113</f>
        <v>0</v>
      </c>
      <c r="AF113" s="147">
        <f>'St 1.3.1'!AF113+'St 1.3.2'!AF113+'St 1.3.3'!AF113+'St 1.3.4'!AF113+'St 1.3.5'!AF113+'St 1.3.6'!AF113+'St 1.3.7'!AF113</f>
        <v>0</v>
      </c>
      <c r="AG113" s="147">
        <f>'St 1.3.1'!AG113+'St 1.3.2'!AG113+'St 1.3.3'!AG113+'St 1.3.4'!AG113+'St 1.3.5'!AG113+'St 1.3.6'!AG113+'St 1.3.7'!AG113</f>
        <v>0</v>
      </c>
    </row>
    <row r="114" spans="1:33" s="45" customFormat="1">
      <c r="A114" s="38"/>
      <c r="B114" s="5" t="s">
        <v>96</v>
      </c>
      <c r="C114" s="230"/>
      <c r="D114" s="147">
        <f>'St 1.3.1'!D114+'St 1.3.2'!D114+'St 1.3.3'!D114+'St 1.3.4'!D114+'St 1.3.5'!D114+'St 1.3.6'!D114+'St 1.3.7'!D114</f>
        <v>0</v>
      </c>
      <c r="E114" s="147">
        <f>'St 1.3.1'!E114+'St 1.3.2'!E114+'St 1.3.3'!E114+'St 1.3.4'!E114+'St 1.3.5'!E114+'St 1.3.6'!E114+'St 1.3.7'!E114</f>
        <v>0</v>
      </c>
      <c r="F114" s="147">
        <f>'St 1.3.1'!F114+'St 1.3.2'!F114+'St 1.3.3'!F114+'St 1.3.4'!F114+'St 1.3.5'!F114+'St 1.3.6'!F114+'St 1.3.7'!F114</f>
        <v>0</v>
      </c>
      <c r="G114" s="147">
        <f>'St 1.3.1'!G114+'St 1.3.2'!G114+'St 1.3.3'!G114+'St 1.3.4'!G114+'St 1.3.5'!G114+'St 1.3.6'!G114+'St 1.3.7'!G114</f>
        <v>0</v>
      </c>
      <c r="H114" s="147">
        <f>'St 1.3.1'!H114+'St 1.3.2'!H114+'St 1.3.3'!H114+'St 1.3.4'!H114+'St 1.3.5'!H114+'St 1.3.6'!H114+'St 1.3.7'!H114</f>
        <v>0</v>
      </c>
      <c r="I114" s="147">
        <f>'St 1.3.1'!I114+'St 1.3.2'!I114+'St 1.3.3'!I114+'St 1.3.4'!I114+'St 1.3.5'!I114+'St 1.3.6'!I114+'St 1.3.7'!I114</f>
        <v>0</v>
      </c>
      <c r="J114" s="147">
        <f>'St 1.3.1'!J114+'St 1.3.2'!J114+'St 1.3.3'!J114+'St 1.3.4'!J114+'St 1.3.5'!J114+'St 1.3.6'!J114+'St 1.3.7'!J114</f>
        <v>0</v>
      </c>
      <c r="K114" s="147">
        <f>'St 1.3.1'!K114+'St 1.3.2'!K114+'St 1.3.3'!K114+'St 1.3.4'!K114+'St 1.3.5'!K114+'St 1.3.6'!K114+'St 1.3.7'!K114</f>
        <v>0</v>
      </c>
      <c r="L114" s="147">
        <f>'St 1.3.1'!L114+'St 1.3.2'!L114+'St 1.3.3'!L114+'St 1.3.4'!L114+'St 1.3.5'!L114+'St 1.3.6'!L114+'St 1.3.7'!L114</f>
        <v>0</v>
      </c>
      <c r="M114" s="147">
        <f>'St 1.3.1'!M114+'St 1.3.2'!M114+'St 1.3.3'!M114+'St 1.3.4'!M114+'St 1.3.5'!M114+'St 1.3.6'!M114+'St 1.3.7'!M114</f>
        <v>0</v>
      </c>
      <c r="N114" s="146"/>
      <c r="O114" s="147">
        <f>'St 1.3.1'!O114+'St 1.3.2'!O114+'St 1.3.3'!O114+'St 1.3.4'!O114+'St 1.3.5'!O114+'St 1.3.6'!O114+'St 1.3.7'!O114</f>
        <v>0</v>
      </c>
      <c r="P114" s="147">
        <f>'St 1.3.1'!P114+'St 1.3.2'!P114+'St 1.3.3'!P114+'St 1.3.4'!P114+'St 1.3.5'!P114+'St 1.3.6'!P114+'St 1.3.7'!P114</f>
        <v>0</v>
      </c>
      <c r="Q114" s="147">
        <f>'St 1.3.1'!Q114+'St 1.3.2'!Q114+'St 1.3.3'!Q114+'St 1.3.4'!Q114+'St 1.3.5'!Q114+'St 1.3.6'!Q114+'St 1.3.7'!Q114</f>
        <v>0</v>
      </c>
      <c r="R114" s="147">
        <f>'St 1.3.1'!R114+'St 1.3.2'!R114+'St 1.3.3'!R114+'St 1.3.4'!R114+'St 1.3.5'!R114+'St 1.3.6'!R114+'St 1.3.7'!R114</f>
        <v>0</v>
      </c>
      <c r="S114" s="147">
        <f>'St 1.3.1'!S114+'St 1.3.2'!S114+'St 1.3.3'!S114+'St 1.3.4'!S114+'St 1.3.5'!S114+'St 1.3.6'!S114+'St 1.3.7'!S114</f>
        <v>0</v>
      </c>
      <c r="T114" s="147">
        <f>'St 1.3.1'!T114+'St 1.3.2'!T114+'St 1.3.3'!T114+'St 1.3.4'!T114+'St 1.3.5'!T114+'St 1.3.6'!T114+'St 1.3.7'!T114</f>
        <v>0</v>
      </c>
      <c r="U114" s="147">
        <f>'St 1.3.1'!U114+'St 1.3.2'!U114+'St 1.3.3'!U114+'St 1.3.4'!U114+'St 1.3.5'!U114+'St 1.3.6'!U114+'St 1.3.7'!U114</f>
        <v>0</v>
      </c>
      <c r="V114" s="147">
        <f>'St 1.3.1'!V114+'St 1.3.2'!V114+'St 1.3.3'!V114+'St 1.3.4'!V114+'St 1.3.5'!V114+'St 1.3.6'!V114+'St 1.3.7'!V114</f>
        <v>0</v>
      </c>
      <c r="W114" s="147">
        <f>'St 1.3.1'!W114+'St 1.3.2'!W114+'St 1.3.3'!W114+'St 1.3.4'!W114+'St 1.3.5'!W114+'St 1.3.6'!W114+'St 1.3.7'!W114</f>
        <v>0</v>
      </c>
      <c r="X114" s="141"/>
      <c r="Y114" s="147">
        <f>'St 1.3.1'!Y114+'St 1.3.2'!Y114+'St 1.3.3'!Y114+'St 1.3.4'!Y114+'St 1.3.5'!Y114+'St 1.3.6'!Y114+'St 1.3.7'!Y114</f>
        <v>0</v>
      </c>
      <c r="Z114" s="147">
        <f>'St 1.3.1'!Z114+'St 1.3.2'!Z114+'St 1.3.3'!Z114+'St 1.3.4'!Z114+'St 1.3.5'!Z114+'St 1.3.6'!Z114+'St 1.3.7'!Z114</f>
        <v>0</v>
      </c>
      <c r="AA114" s="147">
        <f>'St 1.3.1'!AA114+'St 1.3.2'!AA114+'St 1.3.3'!AA114+'St 1.3.4'!AA114+'St 1.3.5'!AA114+'St 1.3.6'!AA114+'St 1.3.7'!AA114</f>
        <v>0</v>
      </c>
      <c r="AB114" s="147">
        <f>'St 1.3.1'!AB114+'St 1.3.2'!AB114+'St 1.3.3'!AB114+'St 1.3.4'!AB114+'St 1.3.5'!AB114+'St 1.3.6'!AB114+'St 1.3.7'!AB114</f>
        <v>0</v>
      </c>
      <c r="AC114" s="147">
        <f>'St 1.3.1'!AC114+'St 1.3.2'!AC114+'St 1.3.3'!AC114+'St 1.3.4'!AC114+'St 1.3.5'!AC114+'St 1.3.6'!AC114+'St 1.3.7'!AC114</f>
        <v>0</v>
      </c>
      <c r="AD114" s="147">
        <f>'St 1.3.1'!AD114+'St 1.3.2'!AD114+'St 1.3.3'!AD114+'St 1.3.4'!AD114+'St 1.3.5'!AD114+'St 1.3.6'!AD114+'St 1.3.7'!AD114</f>
        <v>0</v>
      </c>
      <c r="AE114" s="147">
        <f>'St 1.3.1'!AE114+'St 1.3.2'!AE114+'St 1.3.3'!AE114+'St 1.3.4'!AE114+'St 1.3.5'!AE114+'St 1.3.6'!AE114+'St 1.3.7'!AE114</f>
        <v>0</v>
      </c>
      <c r="AF114" s="147">
        <f>'St 1.3.1'!AF114+'St 1.3.2'!AF114+'St 1.3.3'!AF114+'St 1.3.4'!AF114+'St 1.3.5'!AF114+'St 1.3.6'!AF114+'St 1.3.7'!AF114</f>
        <v>0</v>
      </c>
      <c r="AG114" s="147">
        <f>'St 1.3.1'!AG114+'St 1.3.2'!AG114+'St 1.3.3'!AG114+'St 1.3.4'!AG114+'St 1.3.5'!AG114+'St 1.3.6'!AG114+'St 1.3.7'!AG114</f>
        <v>0</v>
      </c>
    </row>
    <row r="115" spans="1:33" s="45" customFormat="1">
      <c r="A115" s="38"/>
      <c r="B115" s="5" t="s">
        <v>54</v>
      </c>
      <c r="C115" s="230"/>
      <c r="D115" s="147">
        <f>'St 1.3.1'!D115+'St 1.3.2'!D115+'St 1.3.3'!D115+'St 1.3.4'!D115+'St 1.3.5'!D115+'St 1.3.6'!D115+'St 1.3.7'!D115</f>
        <v>4439583.0522450749</v>
      </c>
      <c r="E115" s="147">
        <f>'St 1.3.1'!E115+'St 1.3.2'!E115+'St 1.3.3'!E115+'St 1.3.4'!E115+'St 1.3.5'!E115+'St 1.3.6'!E115+'St 1.3.7'!E115</f>
        <v>4972596.7200317457</v>
      </c>
      <c r="F115" s="147">
        <f>'St 1.3.1'!F115+'St 1.3.2'!F115+'St 1.3.3'!F115+'St 1.3.4'!F115+'St 1.3.5'!F115+'St 1.3.6'!F115+'St 1.3.7'!F115</f>
        <v>5500552.4901250489</v>
      </c>
      <c r="G115" s="147">
        <f>'St 1.3.1'!G115+'St 1.3.2'!G115+'St 1.3.3'!G115+'St 1.3.4'!G115+'St 1.3.5'!G115+'St 1.3.6'!G115+'St 1.3.7'!G115</f>
        <v>6494905.7905894443</v>
      </c>
      <c r="H115" s="147">
        <f>'St 1.3.1'!H115+'St 1.3.2'!H115+'St 1.3.3'!H115+'St 1.3.4'!H115+'St 1.3.5'!H115+'St 1.3.6'!H115+'St 1.3.7'!H115</f>
        <v>7348770.262239635</v>
      </c>
      <c r="I115" s="147">
        <f>'St 1.3.1'!I115+'St 1.3.2'!I115+'St 1.3.3'!I115+'St 1.3.4'!I115+'St 1.3.5'!I115+'St 1.3.6'!I115+'St 1.3.7'!I115</f>
        <v>8586811.8620085474</v>
      </c>
      <c r="J115" s="147">
        <f>'St 1.3.1'!J115+'St 1.3.2'!J115+'St 1.3.3'!J115+'St 1.3.4'!J115+'St 1.3.5'!J115+'St 1.3.6'!J115+'St 1.3.7'!J115</f>
        <v>10181660.058279231</v>
      </c>
      <c r="K115" s="147">
        <f>'St 1.3.1'!K115+'St 1.3.2'!K115+'St 1.3.3'!K115+'St 1.3.4'!K115+'St 1.3.5'!K115+'St 1.3.6'!K115+'St 1.3.7'!K115</f>
        <v>11570269.125162704</v>
      </c>
      <c r="L115" s="147">
        <f>'St 1.3.1'!L115+'St 1.3.2'!L115+'St 1.3.3'!L115+'St 1.3.4'!L115+'St 1.3.5'!L115+'St 1.3.6'!L115+'St 1.3.7'!L115</f>
        <v>12306681.232179511</v>
      </c>
      <c r="M115" s="147">
        <f>'St 1.3.1'!M115+'St 1.3.2'!M115+'St 1.3.3'!M115+'St 1.3.4'!M115+'St 1.3.5'!M115+'St 1.3.6'!M115+'St 1.3.7'!M115</f>
        <v>14821767.767246975</v>
      </c>
      <c r="N115" s="146"/>
      <c r="O115" s="147">
        <f>'St 1.3.1'!O115+'St 1.3.2'!O115+'St 1.3.3'!O115+'St 1.3.4'!O115+'St 1.3.5'!O115+'St 1.3.6'!O115+'St 1.3.7'!O115</f>
        <v>431308.37381023518</v>
      </c>
      <c r="P115" s="147">
        <f>'St 1.3.1'!P115+'St 1.3.2'!P115+'St 1.3.3'!P115+'St 1.3.4'!P115+'St 1.3.5'!P115+'St 1.3.6'!P115+'St 1.3.7'!P115</f>
        <v>359183.80348834413</v>
      </c>
      <c r="Q115" s="147">
        <f>'St 1.3.1'!Q115+'St 1.3.2'!Q115+'St 1.3.3'!Q115+'St 1.3.4'!Q115+'St 1.3.5'!Q115+'St 1.3.6'!Q115+'St 1.3.7'!Q115</f>
        <v>659427.58170906908</v>
      </c>
      <c r="R115" s="147">
        <f>'St 1.3.1'!R115+'St 1.3.2'!R115+'St 1.3.3'!R115+'St 1.3.4'!R115+'St 1.3.5'!R115+'St 1.3.6'!R115+'St 1.3.7'!R115</f>
        <v>730825.19720049854</v>
      </c>
      <c r="S115" s="147">
        <f>'St 1.3.1'!S115+'St 1.3.2'!S115+'St 1.3.3'!S115+'St 1.3.4'!S115+'St 1.3.5'!S115+'St 1.3.6'!S115+'St 1.3.7'!S115</f>
        <v>952228.36361747817</v>
      </c>
      <c r="T115" s="147">
        <f>'St 1.3.1'!T115+'St 1.3.2'!T115+'St 1.3.3'!T115+'St 1.3.4'!T115+'St 1.3.5'!T115+'St 1.3.6'!T115+'St 1.3.7'!T115</f>
        <v>1288262.0685826235</v>
      </c>
      <c r="U115" s="147">
        <f>'St 1.3.1'!U115+'St 1.3.2'!U115+'St 1.3.3'!U115+'St 1.3.4'!U115+'St 1.3.5'!U115+'St 1.3.6'!U115+'St 1.3.7'!U115</f>
        <v>1019855.4597111684</v>
      </c>
      <c r="V115" s="147">
        <f>'St 1.3.1'!V115+'St 1.3.2'!V115+'St 1.3.3'!V115+'St 1.3.4'!V115+'St 1.3.5'!V115+'St 1.3.6'!V115+'St 1.3.7'!V115</f>
        <v>966132.13208950695</v>
      </c>
      <c r="W115" s="147">
        <f>'St 1.3.1'!W115+'St 1.3.2'!W115+'St 1.3.3'!W115+'St 1.3.4'!W115+'St 1.3.5'!W115+'St 1.3.6'!W115+'St 1.3.7'!W115</f>
        <v>1396349.1067427925</v>
      </c>
      <c r="X115" s="141"/>
      <c r="Y115" s="147">
        <f>'St 1.3.1'!Y115+'St 1.3.2'!Y115+'St 1.3.3'!Y115+'St 1.3.4'!Y115+'St 1.3.5'!Y115+'St 1.3.6'!Y115+'St 1.3.7'!Y115</f>
        <v>110907.19999999992</v>
      </c>
      <c r="Z115" s="147">
        <f>'St 1.3.1'!Z115+'St 1.3.2'!Z115+'St 1.3.3'!Z115+'St 1.3.4'!Z115+'St 1.3.5'!Z115+'St 1.3.6'!Z115+'St 1.3.7'!Z115</f>
        <v>191586.43000000023</v>
      </c>
      <c r="AA115" s="147">
        <f>'St 1.3.1'!AA115+'St 1.3.2'!AA115+'St 1.3.3'!AA115+'St 1.3.4'!AA115+'St 1.3.5'!AA115+'St 1.3.6'!AA115+'St 1.3.7'!AA115</f>
        <v>359833.22999999975</v>
      </c>
      <c r="AB115" s="147">
        <f>'St 1.3.1'!AB115+'St 1.3.2'!AB115+'St 1.3.3'!AB115+'St 1.3.4'!AB115+'St 1.3.5'!AB115+'St 1.3.6'!AB115+'St 1.3.7'!AB115</f>
        <v>166717.37000000043</v>
      </c>
      <c r="AC115" s="147">
        <f>'St 1.3.1'!AC115+'St 1.3.2'!AC115+'St 1.3.3'!AC115+'St 1.3.4'!AC115+'St 1.3.5'!AC115+'St 1.3.6'!AC115+'St 1.3.7'!AC115</f>
        <v>396477.76999999944</v>
      </c>
      <c r="AD115" s="147">
        <f>'St 1.3.1'!AD115+'St 1.3.2'!AD115+'St 1.3.3'!AD115+'St 1.3.4'!AD115+'St 1.3.5'!AD115+'St 1.3.6'!AD115+'St 1.3.7'!AD115</f>
        <v>344893.46664400055</v>
      </c>
      <c r="AE115" s="147">
        <f>'St 1.3.1'!AE115+'St 1.3.2'!AE115+'St 1.3.3'!AE115+'St 1.3.4'!AE115+'St 1.3.5'!AE115+'St 1.3.6'!AE115+'St 1.3.7'!AE115</f>
        <v>403009.14572499995</v>
      </c>
      <c r="AF115" s="147">
        <f>'St 1.3.1'!AF115+'St 1.3.2'!AF115+'St 1.3.3'!AF115+'St 1.3.4'!AF115+'St 1.3.5'!AF115+'St 1.3.6'!AF115+'St 1.3.7'!AF115</f>
        <v>-207121.67115427618</v>
      </c>
      <c r="AG115" s="147">
        <f>'St 1.3.1'!AG115+'St 1.3.2'!AG115+'St 1.3.3'!AG115+'St 1.3.4'!AG115+'St 1.3.5'!AG115+'St 1.3.6'!AG115+'St 1.3.7'!AG115</f>
        <v>1066152.2820482445</v>
      </c>
    </row>
    <row r="116" spans="1:33">
      <c r="B116" s="51"/>
      <c r="C116" s="215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Y116" s="11"/>
    </row>
    <row r="117" spans="1:33">
      <c r="B117" s="51"/>
      <c r="C117" s="215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1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3">
      <c r="B118" s="51"/>
      <c r="C118" s="215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1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3" s="45" customFormat="1">
      <c r="A119" s="38"/>
      <c r="B119" s="185" t="s">
        <v>173</v>
      </c>
      <c r="C119" s="196"/>
      <c r="D119" s="52"/>
      <c r="E119" s="52"/>
      <c r="F119" s="52"/>
      <c r="G119" s="52"/>
      <c r="H119" s="52"/>
      <c r="I119" s="52"/>
      <c r="J119" s="52"/>
      <c r="K119" s="108"/>
      <c r="L119" s="165"/>
      <c r="M119" s="272"/>
      <c r="N119" s="26"/>
      <c r="O119" s="26"/>
      <c r="P119" s="26"/>
      <c r="Q119" s="26"/>
      <c r="R119" s="26"/>
      <c r="Y119" s="25"/>
      <c r="Z119" s="25"/>
      <c r="AA119" s="25"/>
      <c r="AB119" s="25"/>
      <c r="AC119" s="25"/>
      <c r="AD119" s="25"/>
    </row>
    <row r="120" spans="1:33" s="45" customFormat="1" ht="28">
      <c r="A120" s="38"/>
      <c r="B120" s="56"/>
      <c r="C120" s="217" t="s">
        <v>251</v>
      </c>
      <c r="D120" s="326" t="s">
        <v>55</v>
      </c>
      <c r="E120" s="326"/>
      <c r="F120" s="326"/>
      <c r="G120" s="326"/>
      <c r="H120" s="326"/>
      <c r="I120" s="326"/>
      <c r="J120" s="326"/>
      <c r="K120" s="326"/>
      <c r="L120" s="326"/>
      <c r="M120" s="326"/>
      <c r="N120" s="77"/>
      <c r="O120" s="326" t="s">
        <v>226</v>
      </c>
      <c r="P120" s="326"/>
      <c r="Q120" s="326"/>
      <c r="R120" s="326"/>
      <c r="S120" s="326"/>
      <c r="T120" s="326"/>
      <c r="U120" s="326"/>
      <c r="V120" s="326"/>
      <c r="W120" s="326"/>
      <c r="Y120" s="329" t="s">
        <v>169</v>
      </c>
      <c r="Z120" s="329"/>
      <c r="AA120" s="329"/>
      <c r="AB120" s="329"/>
      <c r="AC120" s="329"/>
      <c r="AD120" s="329"/>
      <c r="AE120" s="329"/>
      <c r="AF120" s="329"/>
      <c r="AG120" s="329"/>
    </row>
    <row r="121" spans="1:33" s="45" customFormat="1" ht="14.5" customHeight="1">
      <c r="A121" s="38"/>
      <c r="B121" s="56"/>
      <c r="C121" s="218"/>
      <c r="D121" s="327" t="s">
        <v>318</v>
      </c>
      <c r="E121" s="327"/>
      <c r="F121" s="327"/>
      <c r="G121" s="327"/>
      <c r="H121" s="327"/>
      <c r="I121" s="327"/>
      <c r="J121" s="327"/>
      <c r="K121" s="327"/>
      <c r="L121" s="327"/>
      <c r="M121" s="327"/>
      <c r="N121" s="77"/>
      <c r="O121" s="331" t="s">
        <v>318</v>
      </c>
      <c r="P121" s="331"/>
      <c r="Q121" s="331"/>
      <c r="R121" s="331"/>
      <c r="S121" s="331"/>
      <c r="T121" s="331"/>
      <c r="U121" s="331"/>
      <c r="V121" s="331"/>
      <c r="W121" s="331"/>
      <c r="Y121" s="327" t="s">
        <v>318</v>
      </c>
      <c r="Z121" s="327"/>
      <c r="AA121" s="327"/>
      <c r="AB121" s="327"/>
      <c r="AC121" s="327"/>
      <c r="AD121" s="327"/>
      <c r="AE121" s="327"/>
      <c r="AF121" s="327"/>
      <c r="AG121" s="327"/>
    </row>
    <row r="122" spans="1:33" s="45" customFormat="1">
      <c r="A122" s="38"/>
      <c r="B122" s="34" t="s">
        <v>324</v>
      </c>
      <c r="C122" s="199"/>
      <c r="D122" s="181" t="s">
        <v>1</v>
      </c>
      <c r="E122" s="181" t="s">
        <v>2</v>
      </c>
      <c r="F122" s="181" t="s">
        <v>3</v>
      </c>
      <c r="G122" s="181" t="s">
        <v>4</v>
      </c>
      <c r="H122" s="181" t="s">
        <v>104</v>
      </c>
      <c r="I122" s="181" t="s">
        <v>105</v>
      </c>
      <c r="J122" s="181" t="s">
        <v>111</v>
      </c>
      <c r="K122" s="181" t="s">
        <v>268</v>
      </c>
      <c r="L122" s="181" t="s">
        <v>285</v>
      </c>
      <c r="M122" s="181" t="s">
        <v>367</v>
      </c>
      <c r="N122" s="47"/>
      <c r="O122" s="181" t="s">
        <v>2</v>
      </c>
      <c r="P122" s="181" t="s">
        <v>3</v>
      </c>
      <c r="Q122" s="181" t="s">
        <v>4</v>
      </c>
      <c r="R122" s="181" t="s">
        <v>104</v>
      </c>
      <c r="S122" s="181" t="s">
        <v>105</v>
      </c>
      <c r="T122" s="181" t="s">
        <v>111</v>
      </c>
      <c r="U122" s="181" t="s">
        <v>268</v>
      </c>
      <c r="V122" s="181" t="s">
        <v>285</v>
      </c>
      <c r="W122" s="181" t="s">
        <v>367</v>
      </c>
      <c r="Y122" s="181" t="s">
        <v>2</v>
      </c>
      <c r="Z122" s="268" t="s">
        <v>3</v>
      </c>
      <c r="AA122" s="268" t="s">
        <v>4</v>
      </c>
      <c r="AB122" s="268" t="s">
        <v>104</v>
      </c>
      <c r="AC122" s="268" t="s">
        <v>105</v>
      </c>
      <c r="AD122" s="268" t="s">
        <v>111</v>
      </c>
      <c r="AE122" s="268" t="s">
        <v>268</v>
      </c>
      <c r="AF122" s="178" t="s">
        <v>285</v>
      </c>
      <c r="AG122" s="181" t="s">
        <v>367</v>
      </c>
    </row>
    <row r="123" spans="1:33" s="45" customFormat="1">
      <c r="A123" s="38"/>
      <c r="B123" s="5" t="s">
        <v>5</v>
      </c>
      <c r="C123" s="209" t="s">
        <v>290</v>
      </c>
      <c r="D123" s="147">
        <f>'St 1.3.1'!D123+'St 1.3.2'!D123+'St 1.3.3'!D123+'St 1.3.4'!D123+'St 1.3.5'!D123+'St 1.3.6'!D123+'St 1.3.7'!D123</f>
        <v>818.36447925453854</v>
      </c>
      <c r="E123" s="147">
        <f>'St 1.3.1'!E123+'St 1.3.2'!E123+'St 1.3.3'!E123+'St 1.3.4'!E123+'St 1.3.5'!E123+'St 1.3.6'!E123+'St 1.3.7'!E123</f>
        <v>944.82500324349451</v>
      </c>
      <c r="F123" s="147">
        <f>'St 1.3.1'!F123+'St 1.3.2'!F123+'St 1.3.3'!F123+'St 1.3.4'!F123+'St 1.3.5'!F123+'St 1.3.6'!F123+'St 1.3.7'!F123</f>
        <v>1139.8933470490108</v>
      </c>
      <c r="G123" s="147">
        <f>'St 1.3.1'!G123+'St 1.3.2'!G123+'St 1.3.3'!G123+'St 1.3.4'!G123+'St 1.3.5'!G123+'St 1.3.6'!G123+'St 1.3.7'!G123</f>
        <v>1507.8496846255912</v>
      </c>
      <c r="H123" s="147">
        <f>'St 1.3.1'!H123+'St 1.3.2'!H123+'St 1.3.3'!H123+'St 1.3.4'!H123+'St 1.3.5'!H123+'St 1.3.6'!H123+'St 1.3.7'!H123</f>
        <v>1411.5553746803041</v>
      </c>
      <c r="I123" s="147">
        <f>'St 1.3.1'!I123+'St 1.3.2'!I123+'St 1.3.3'!I123+'St 1.3.4'!I123+'St 1.3.5'!I123+'St 1.3.6'!I123+'St 1.3.7'!I123</f>
        <v>2790.9955709999244</v>
      </c>
      <c r="J123" s="147">
        <f>'St 1.3.1'!J123+'St 1.3.2'!J123+'St 1.3.3'!J123+'St 1.3.4'!J123+'St 1.3.5'!J123+'St 1.3.6'!J123+'St 1.3.7'!J123</f>
        <v>2966.0419865453246</v>
      </c>
      <c r="K123" s="147">
        <f>'St 1.3.1'!K123+'St 1.3.2'!K123+'St 1.3.3'!K123+'St 1.3.4'!K123+'St 1.3.5'!K123+'St 1.3.6'!K123+'St 1.3.7'!K123</f>
        <v>3207.0078790568696</v>
      </c>
      <c r="L123" s="147">
        <f>'St 1.3.1'!L123+'St 1.3.2'!L123+'St 1.3.3'!L123+'St 1.3.4'!L123+'St 1.3.5'!L123+'St 1.3.6'!L123+'St 1.3.7'!L123</f>
        <v>3031.8716474310404</v>
      </c>
      <c r="M123" s="147">
        <f>'St 1.3.1'!M123+'St 1.3.2'!M123+'St 1.3.3'!M123+'St 1.3.4'!M123+'St 1.3.5'!M123+'St 1.3.6'!M123+'St 1.3.7'!M123</f>
        <v>4265.4514065716421</v>
      </c>
      <c r="N123" s="146"/>
      <c r="O123" s="147">
        <f>'St 1.3.1'!O123+'St 1.3.2'!O123+'St 1.3.3'!O123+'St 1.3.4'!O123+'St 1.3.5'!O123+'St 1.3.6'!O123+'St 1.3.7'!O123</f>
        <v>126.46052398895603</v>
      </c>
      <c r="P123" s="147">
        <f>'St 1.3.1'!P123+'St 1.3.2'!P123+'St 1.3.3'!P123+'St 1.3.4'!P123+'St 1.3.5'!P123+'St 1.3.6'!P123+'St 1.3.7'!P123</f>
        <v>195.06834380551635</v>
      </c>
      <c r="Q123" s="147">
        <f>'St 1.3.1'!Q123+'St 1.3.2'!Q123+'St 1.3.3'!Q123+'St 1.3.4'!Q123+'St 1.3.5'!Q123+'St 1.3.6'!Q123+'St 1.3.7'!Q123</f>
        <v>367.95633757658027</v>
      </c>
      <c r="R123" s="147">
        <f>'St 1.3.1'!R123+'St 1.3.2'!R123+'St 1.3.3'!R123+'St 1.3.4'!R123+'St 1.3.5'!R123+'St 1.3.6'!R123+'St 1.3.7'!R123</f>
        <v>-96.294309945287011</v>
      </c>
      <c r="S123" s="147">
        <f>'St 1.3.1'!S123+'St 1.3.2'!S123+'St 1.3.3'!S123+'St 1.3.4'!S123+'St 1.3.5'!S123+'St 1.3.6'!S123+'St 1.3.7'!S123</f>
        <v>1379.4401963196203</v>
      </c>
      <c r="T123" s="147">
        <f>'St 1.3.1'!T123+'St 1.3.2'!T123+'St 1.3.3'!T123+'St 1.3.4'!T123+'St 1.3.5'!T123+'St 1.3.6'!T123+'St 1.3.7'!T123</f>
        <v>175.04641554540007</v>
      </c>
      <c r="U123" s="147">
        <f>'St 1.3.1'!U123+'St 1.3.2'!U123+'St 1.3.3'!U123+'St 1.3.4'!U123+'St 1.3.5'!U123+'St 1.3.6'!U123+'St 1.3.7'!U123</f>
        <v>240.96589251154478</v>
      </c>
      <c r="V123" s="147">
        <f>'St 1.3.1'!V123+'St 1.3.2'!V123+'St 1.3.3'!V123+'St 1.3.4'!V123+'St 1.3.5'!V123+'St 1.3.6'!V123+'St 1.3.7'!V123</f>
        <v>-175.13623162582874</v>
      </c>
      <c r="W123" s="147">
        <f>'St 1.3.1'!W123+'St 1.3.2'!W123+'St 1.3.3'!W123+'St 1.3.4'!W123+'St 1.3.5'!W123+'St 1.3.6'!W123+'St 1.3.7'!W123</f>
        <v>1233.5797591406013</v>
      </c>
      <c r="X123" s="141"/>
      <c r="Y123" s="147">
        <f>'St 1.3.1'!Y123+'St 1.3.2'!Y123+'St 1.3.3'!Y123+'St 1.3.4'!Y123+'St 1.3.5'!Y123+'St 1.3.6'!Y123+'St 1.3.7'!Y123</f>
        <v>0</v>
      </c>
      <c r="Z123" s="147">
        <f>'St 1.3.1'!Z123+'St 1.3.2'!Z123+'St 1.3.3'!Z123+'St 1.3.4'!Z123+'St 1.3.5'!Z123+'St 1.3.6'!Z123+'St 1.3.7'!Z123</f>
        <v>0</v>
      </c>
      <c r="AA123" s="147">
        <f>'St 1.3.1'!AA123+'St 1.3.2'!AA123+'St 1.3.3'!AA123+'St 1.3.4'!AA123+'St 1.3.5'!AA123+'St 1.3.6'!AA123+'St 1.3.7'!AA123</f>
        <v>0</v>
      </c>
      <c r="AB123" s="147">
        <f>'St 1.3.1'!AB123+'St 1.3.2'!AB123+'St 1.3.3'!AB123+'St 1.3.4'!AB123+'St 1.3.5'!AB123+'St 1.3.6'!AB123+'St 1.3.7'!AB123</f>
        <v>0</v>
      </c>
      <c r="AC123" s="147">
        <f>'St 1.3.1'!AC123+'St 1.3.2'!AC123+'St 1.3.3'!AC123+'St 1.3.4'!AC123+'St 1.3.5'!AC123+'St 1.3.6'!AC123+'St 1.3.7'!AC123</f>
        <v>0</v>
      </c>
      <c r="AD123" s="147">
        <f>'St 1.3.1'!AD123+'St 1.3.2'!AD123+'St 1.3.3'!AD123+'St 1.3.4'!AD123+'St 1.3.5'!AD123+'St 1.3.6'!AD123+'St 1.3.7'!AD123</f>
        <v>0</v>
      </c>
      <c r="AE123" s="147">
        <f>'St 1.3.1'!AE123+'St 1.3.2'!AE123+'St 1.3.3'!AE123+'St 1.3.4'!AE123+'St 1.3.5'!AE123+'St 1.3.6'!AE123+'St 1.3.7'!AE123</f>
        <v>0</v>
      </c>
      <c r="AF123" s="147">
        <f>'St 1.3.1'!AF123+'St 1.3.2'!AF123+'St 1.3.3'!AF123+'St 1.3.4'!AF123+'St 1.3.5'!AF123+'St 1.3.6'!AF123+'St 1.3.7'!AF123</f>
        <v>0</v>
      </c>
      <c r="AG123" s="147">
        <f>'St 1.3.1'!AG123+'St 1.3.2'!AG123+'St 1.3.3'!AG123+'St 1.3.4'!AG123+'St 1.3.5'!AG123+'St 1.3.6'!AG123+'St 1.3.7'!AG123</f>
        <v>0</v>
      </c>
    </row>
    <row r="124" spans="1:33">
      <c r="B124" s="1" t="s">
        <v>35</v>
      </c>
      <c r="C124" s="210" t="s">
        <v>291</v>
      </c>
      <c r="D124" s="144">
        <f>'St 1.3.1'!D124+'St 1.3.2'!D124+'St 1.3.3'!D124+'St 1.3.4'!D124+'St 1.3.5'!D124+'St 1.3.6'!D124+'St 1.3.7'!D124</f>
        <v>818.36447925453854</v>
      </c>
      <c r="E124" s="144">
        <f>'St 1.3.1'!E124+'St 1.3.2'!E124+'St 1.3.3'!E124+'St 1.3.4'!E124+'St 1.3.5'!E124+'St 1.3.6'!E124+'St 1.3.7'!E124</f>
        <v>944.82500324349451</v>
      </c>
      <c r="F124" s="144">
        <f>'St 1.3.1'!F124+'St 1.3.2'!F124+'St 1.3.3'!F124+'St 1.3.4'!F124+'St 1.3.5'!F124+'St 1.3.6'!F124+'St 1.3.7'!F124</f>
        <v>1139.8933470490108</v>
      </c>
      <c r="G124" s="144">
        <f>'St 1.3.1'!G124+'St 1.3.2'!G124+'St 1.3.3'!G124+'St 1.3.4'!G124+'St 1.3.5'!G124+'St 1.3.6'!G124+'St 1.3.7'!G124</f>
        <v>1507.8496846255912</v>
      </c>
      <c r="H124" s="144">
        <f>'St 1.3.1'!H124+'St 1.3.2'!H124+'St 1.3.3'!H124+'St 1.3.4'!H124+'St 1.3.5'!H124+'St 1.3.6'!H124+'St 1.3.7'!H124</f>
        <v>1411.5553746803041</v>
      </c>
      <c r="I124" s="144">
        <f>'St 1.3.1'!I124+'St 1.3.2'!I124+'St 1.3.3'!I124+'St 1.3.4'!I124+'St 1.3.5'!I124+'St 1.3.6'!I124+'St 1.3.7'!I124</f>
        <v>2790.9955709999244</v>
      </c>
      <c r="J124" s="144">
        <f>'St 1.3.1'!J124+'St 1.3.2'!J124+'St 1.3.3'!J124+'St 1.3.4'!J124+'St 1.3.5'!J124+'St 1.3.6'!J124+'St 1.3.7'!J124</f>
        <v>2966.0419865453246</v>
      </c>
      <c r="K124" s="144">
        <f>'St 1.3.1'!K124+'St 1.3.2'!K124+'St 1.3.3'!K124+'St 1.3.4'!K124+'St 1.3.5'!K124+'St 1.3.6'!K124+'St 1.3.7'!K124</f>
        <v>3207.0078790568696</v>
      </c>
      <c r="L124" s="144">
        <f>'St 1.3.1'!L124+'St 1.3.2'!L124+'St 1.3.3'!L124+'St 1.3.4'!L124+'St 1.3.5'!L124+'St 1.3.6'!L124+'St 1.3.7'!L124</f>
        <v>3031.8716474310404</v>
      </c>
      <c r="M124" s="144">
        <f>'St 1.3.1'!M124+'St 1.3.2'!M124+'St 1.3.3'!M124+'St 1.3.4'!M124+'St 1.3.5'!M124+'St 1.3.6'!M124+'St 1.3.7'!M124</f>
        <v>4265.4514065716421</v>
      </c>
      <c r="N124" s="143"/>
      <c r="O124" s="144">
        <f>'St 1.3.1'!O124+'St 1.3.2'!O124+'St 1.3.3'!O124+'St 1.3.4'!O124+'St 1.3.5'!O124+'St 1.3.6'!O124+'St 1.3.7'!O124</f>
        <v>126.46052398895603</v>
      </c>
      <c r="P124" s="144">
        <f>'St 1.3.1'!P124+'St 1.3.2'!P124+'St 1.3.3'!P124+'St 1.3.4'!P124+'St 1.3.5'!P124+'St 1.3.6'!P124+'St 1.3.7'!P124</f>
        <v>195.06834380551635</v>
      </c>
      <c r="Q124" s="144">
        <f>'St 1.3.1'!Q124+'St 1.3.2'!Q124+'St 1.3.3'!Q124+'St 1.3.4'!Q124+'St 1.3.5'!Q124+'St 1.3.6'!Q124+'St 1.3.7'!Q124</f>
        <v>367.95633757658027</v>
      </c>
      <c r="R124" s="144">
        <f>'St 1.3.1'!R124+'St 1.3.2'!R124+'St 1.3.3'!R124+'St 1.3.4'!R124+'St 1.3.5'!R124+'St 1.3.6'!R124+'St 1.3.7'!R124</f>
        <v>-96.294309945287011</v>
      </c>
      <c r="S124" s="144">
        <f>'St 1.3.1'!S124+'St 1.3.2'!S124+'St 1.3.3'!S124+'St 1.3.4'!S124+'St 1.3.5'!S124+'St 1.3.6'!S124+'St 1.3.7'!S124</f>
        <v>1379.4401963196203</v>
      </c>
      <c r="T124" s="144">
        <f>'St 1.3.1'!T124+'St 1.3.2'!T124+'St 1.3.3'!T124+'St 1.3.4'!T124+'St 1.3.5'!T124+'St 1.3.6'!T124+'St 1.3.7'!T124</f>
        <v>175.04641554540007</v>
      </c>
      <c r="U124" s="144">
        <f>'St 1.3.1'!U124+'St 1.3.2'!U124+'St 1.3.3'!U124+'St 1.3.4'!U124+'St 1.3.5'!U124+'St 1.3.6'!U124+'St 1.3.7'!U124</f>
        <v>240.96589251154478</v>
      </c>
      <c r="V124" s="144">
        <f>'St 1.3.1'!V124+'St 1.3.2'!V124+'St 1.3.3'!V124+'St 1.3.4'!V124+'St 1.3.5'!V124+'St 1.3.6'!V124+'St 1.3.7'!V124</f>
        <v>-175.13623162582874</v>
      </c>
      <c r="W124" s="144">
        <f>'St 1.3.1'!W124+'St 1.3.2'!W124+'St 1.3.3'!W124+'St 1.3.4'!W124+'St 1.3.5'!W124+'St 1.3.6'!W124+'St 1.3.7'!W124</f>
        <v>1233.5797591406013</v>
      </c>
      <c r="X124" s="145"/>
      <c r="Y124" s="144">
        <f>'St 1.3.1'!Y124+'St 1.3.2'!Y124+'St 1.3.3'!Y124+'St 1.3.4'!Y124+'St 1.3.5'!Y124+'St 1.3.6'!Y124+'St 1.3.7'!Y124</f>
        <v>0</v>
      </c>
      <c r="Z124" s="144">
        <f>'St 1.3.1'!Z124+'St 1.3.2'!Z124+'St 1.3.3'!Z124+'St 1.3.4'!Z124+'St 1.3.5'!Z124+'St 1.3.6'!Z124+'St 1.3.7'!Z124</f>
        <v>0</v>
      </c>
      <c r="AA124" s="144">
        <f>'St 1.3.1'!AA124+'St 1.3.2'!AA124+'St 1.3.3'!AA124+'St 1.3.4'!AA124+'St 1.3.5'!AA124+'St 1.3.6'!AA124+'St 1.3.7'!AA124</f>
        <v>0</v>
      </c>
      <c r="AB124" s="144">
        <f>'St 1.3.1'!AB124+'St 1.3.2'!AB124+'St 1.3.3'!AB124+'St 1.3.4'!AB124+'St 1.3.5'!AB124+'St 1.3.6'!AB124+'St 1.3.7'!AB124</f>
        <v>0</v>
      </c>
      <c r="AC124" s="144">
        <f>'St 1.3.1'!AC124+'St 1.3.2'!AC124+'St 1.3.3'!AC124+'St 1.3.4'!AC124+'St 1.3.5'!AC124+'St 1.3.6'!AC124+'St 1.3.7'!AC124</f>
        <v>0</v>
      </c>
      <c r="AD124" s="144">
        <f>'St 1.3.1'!AD124+'St 1.3.2'!AD124+'St 1.3.3'!AD124+'St 1.3.4'!AD124+'St 1.3.5'!AD124+'St 1.3.6'!AD124+'St 1.3.7'!AD124</f>
        <v>0</v>
      </c>
      <c r="AE124" s="144">
        <f>'St 1.3.1'!AE124+'St 1.3.2'!AE124+'St 1.3.3'!AE124+'St 1.3.4'!AE124+'St 1.3.5'!AE124+'St 1.3.6'!AE124+'St 1.3.7'!AE124</f>
        <v>0</v>
      </c>
      <c r="AF124" s="144">
        <f>'St 1.3.1'!AF124+'St 1.3.2'!AF124+'St 1.3.3'!AF124+'St 1.3.4'!AF124+'St 1.3.5'!AF124+'St 1.3.6'!AF124+'St 1.3.7'!AF124</f>
        <v>0</v>
      </c>
      <c r="AG124" s="144">
        <f>'St 1.3.1'!AG124+'St 1.3.2'!AG124+'St 1.3.3'!AG124+'St 1.3.4'!AG124+'St 1.3.5'!AG124+'St 1.3.6'!AG124+'St 1.3.7'!AG124</f>
        <v>0</v>
      </c>
    </row>
    <row r="125" spans="1:33">
      <c r="B125" s="1" t="s">
        <v>36</v>
      </c>
      <c r="C125" s="210" t="s">
        <v>292</v>
      </c>
      <c r="D125" s="144">
        <f>'St 1.3.1'!D125+'St 1.3.2'!D125+'St 1.3.3'!D125+'St 1.3.4'!D125+'St 1.3.5'!D125+'St 1.3.6'!D125+'St 1.3.7'!D125</f>
        <v>0</v>
      </c>
      <c r="E125" s="144">
        <f>'St 1.3.1'!E125+'St 1.3.2'!E125+'St 1.3.3'!E125+'St 1.3.4'!E125+'St 1.3.5'!E125+'St 1.3.6'!E125+'St 1.3.7'!E125</f>
        <v>0</v>
      </c>
      <c r="F125" s="144">
        <f>'St 1.3.1'!F125+'St 1.3.2'!F125+'St 1.3.3'!F125+'St 1.3.4'!F125+'St 1.3.5'!F125+'St 1.3.6'!F125+'St 1.3.7'!F125</f>
        <v>0</v>
      </c>
      <c r="G125" s="144">
        <f>'St 1.3.1'!G125+'St 1.3.2'!G125+'St 1.3.3'!G125+'St 1.3.4'!G125+'St 1.3.5'!G125+'St 1.3.6'!G125+'St 1.3.7'!G125</f>
        <v>0</v>
      </c>
      <c r="H125" s="144">
        <f>'St 1.3.1'!H125+'St 1.3.2'!H125+'St 1.3.3'!H125+'St 1.3.4'!H125+'St 1.3.5'!H125+'St 1.3.6'!H125+'St 1.3.7'!H125</f>
        <v>0</v>
      </c>
      <c r="I125" s="144">
        <f>'St 1.3.1'!I125+'St 1.3.2'!I125+'St 1.3.3'!I125+'St 1.3.4'!I125+'St 1.3.5'!I125+'St 1.3.6'!I125+'St 1.3.7'!I125</f>
        <v>0</v>
      </c>
      <c r="J125" s="144">
        <f>'St 1.3.1'!J125+'St 1.3.2'!J125+'St 1.3.3'!J125+'St 1.3.4'!J125+'St 1.3.5'!J125+'St 1.3.6'!J125+'St 1.3.7'!J125</f>
        <v>0</v>
      </c>
      <c r="K125" s="144">
        <f>'St 1.3.1'!K125+'St 1.3.2'!K125+'St 1.3.3'!K125+'St 1.3.4'!K125+'St 1.3.5'!K125+'St 1.3.6'!K125+'St 1.3.7'!K125</f>
        <v>0</v>
      </c>
      <c r="L125" s="144">
        <f>'St 1.3.1'!L125+'St 1.3.2'!L125+'St 1.3.3'!L125+'St 1.3.4'!L125+'St 1.3.5'!L125+'St 1.3.6'!L125+'St 1.3.7'!L125</f>
        <v>0</v>
      </c>
      <c r="M125" s="144">
        <f>'St 1.3.1'!M125+'St 1.3.2'!M125+'St 1.3.3'!M125+'St 1.3.4'!M125+'St 1.3.5'!M125+'St 1.3.6'!M125+'St 1.3.7'!M125</f>
        <v>0</v>
      </c>
      <c r="N125" s="143"/>
      <c r="O125" s="144">
        <f>'St 1.3.1'!O125+'St 1.3.2'!O125+'St 1.3.3'!O125+'St 1.3.4'!O125+'St 1.3.5'!O125+'St 1.3.6'!O125+'St 1.3.7'!O125</f>
        <v>0</v>
      </c>
      <c r="P125" s="144">
        <f>'St 1.3.1'!P125+'St 1.3.2'!P125+'St 1.3.3'!P125+'St 1.3.4'!P125+'St 1.3.5'!P125+'St 1.3.6'!P125+'St 1.3.7'!P125</f>
        <v>0</v>
      </c>
      <c r="Q125" s="144">
        <f>'St 1.3.1'!Q125+'St 1.3.2'!Q125+'St 1.3.3'!Q125+'St 1.3.4'!Q125+'St 1.3.5'!Q125+'St 1.3.6'!Q125+'St 1.3.7'!Q125</f>
        <v>0</v>
      </c>
      <c r="R125" s="144">
        <f>'St 1.3.1'!R125+'St 1.3.2'!R125+'St 1.3.3'!R125+'St 1.3.4'!R125+'St 1.3.5'!R125+'St 1.3.6'!R125+'St 1.3.7'!R125</f>
        <v>0</v>
      </c>
      <c r="S125" s="144">
        <f>'St 1.3.1'!S125+'St 1.3.2'!S125+'St 1.3.3'!S125+'St 1.3.4'!S125+'St 1.3.5'!S125+'St 1.3.6'!S125+'St 1.3.7'!S125</f>
        <v>0</v>
      </c>
      <c r="T125" s="144">
        <f>'St 1.3.1'!T125+'St 1.3.2'!T125+'St 1.3.3'!T125+'St 1.3.4'!T125+'St 1.3.5'!T125+'St 1.3.6'!T125+'St 1.3.7'!T125</f>
        <v>0</v>
      </c>
      <c r="U125" s="144">
        <f>'St 1.3.1'!U125+'St 1.3.2'!U125+'St 1.3.3'!U125+'St 1.3.4'!U125+'St 1.3.5'!U125+'St 1.3.6'!U125+'St 1.3.7'!U125</f>
        <v>0</v>
      </c>
      <c r="V125" s="144">
        <f>'St 1.3.1'!V125+'St 1.3.2'!V125+'St 1.3.3'!V125+'St 1.3.4'!V125+'St 1.3.5'!V125+'St 1.3.6'!V125+'St 1.3.7'!V125</f>
        <v>0</v>
      </c>
      <c r="W125" s="144">
        <f>'St 1.3.1'!W125+'St 1.3.2'!W125+'St 1.3.3'!W125+'St 1.3.4'!W125+'St 1.3.5'!W125+'St 1.3.6'!W125+'St 1.3.7'!W125</f>
        <v>0</v>
      </c>
      <c r="X125" s="145"/>
      <c r="Y125" s="144">
        <f>'St 1.3.1'!Y125+'St 1.3.2'!Y125+'St 1.3.3'!Y125+'St 1.3.4'!Y125+'St 1.3.5'!Y125+'St 1.3.6'!Y125+'St 1.3.7'!Y125</f>
        <v>0</v>
      </c>
      <c r="Z125" s="144">
        <f>'St 1.3.1'!Z125+'St 1.3.2'!Z125+'St 1.3.3'!Z125+'St 1.3.4'!Z125+'St 1.3.5'!Z125+'St 1.3.6'!Z125+'St 1.3.7'!Z125</f>
        <v>0</v>
      </c>
      <c r="AA125" s="144">
        <f>'St 1.3.1'!AA125+'St 1.3.2'!AA125+'St 1.3.3'!AA125+'St 1.3.4'!AA125+'St 1.3.5'!AA125+'St 1.3.6'!AA125+'St 1.3.7'!AA125</f>
        <v>0</v>
      </c>
      <c r="AB125" s="144">
        <f>'St 1.3.1'!AB125+'St 1.3.2'!AB125+'St 1.3.3'!AB125+'St 1.3.4'!AB125+'St 1.3.5'!AB125+'St 1.3.6'!AB125+'St 1.3.7'!AB125</f>
        <v>0</v>
      </c>
      <c r="AC125" s="144">
        <f>'St 1.3.1'!AC125+'St 1.3.2'!AC125+'St 1.3.3'!AC125+'St 1.3.4'!AC125+'St 1.3.5'!AC125+'St 1.3.6'!AC125+'St 1.3.7'!AC125</f>
        <v>0</v>
      </c>
      <c r="AD125" s="144">
        <f>'St 1.3.1'!AD125+'St 1.3.2'!AD125+'St 1.3.3'!AD125+'St 1.3.4'!AD125+'St 1.3.5'!AD125+'St 1.3.6'!AD125+'St 1.3.7'!AD125</f>
        <v>0</v>
      </c>
      <c r="AE125" s="144">
        <f>'St 1.3.1'!AE125+'St 1.3.2'!AE125+'St 1.3.3'!AE125+'St 1.3.4'!AE125+'St 1.3.5'!AE125+'St 1.3.6'!AE125+'St 1.3.7'!AE125</f>
        <v>0</v>
      </c>
      <c r="AF125" s="144">
        <f>'St 1.3.1'!AF125+'St 1.3.2'!AF125+'St 1.3.3'!AF125+'St 1.3.4'!AF125+'St 1.3.5'!AF125+'St 1.3.6'!AF125+'St 1.3.7'!AF125</f>
        <v>0</v>
      </c>
      <c r="AG125" s="144">
        <f>'St 1.3.1'!AG125+'St 1.3.2'!AG125+'St 1.3.3'!AG125+'St 1.3.4'!AG125+'St 1.3.5'!AG125+'St 1.3.6'!AG125+'St 1.3.7'!AG125</f>
        <v>0</v>
      </c>
    </row>
    <row r="126" spans="1:33" s="45" customFormat="1">
      <c r="A126" s="38"/>
      <c r="B126" s="5" t="s">
        <v>6</v>
      </c>
      <c r="C126" s="209" t="s">
        <v>293</v>
      </c>
      <c r="D126" s="147">
        <f>'St 1.3.1'!D126+'St 1.3.2'!D126+'St 1.3.3'!D126+'St 1.3.4'!D126+'St 1.3.5'!D126+'St 1.3.6'!D126+'St 1.3.7'!D126</f>
        <v>700870.53293228731</v>
      </c>
      <c r="E126" s="147">
        <f>'St 1.3.1'!E126+'St 1.3.2'!E126+'St 1.3.3'!E126+'St 1.3.4'!E126+'St 1.3.5'!E126+'St 1.3.6'!E126+'St 1.3.7'!E126</f>
        <v>698929.60635091399</v>
      </c>
      <c r="F126" s="147">
        <f>'St 1.3.1'!F126+'St 1.3.2'!F126+'St 1.3.3'!F126+'St 1.3.4'!F126+'St 1.3.5'!F126+'St 1.3.6'!F126+'St 1.3.7'!F126</f>
        <v>666587.65685175604</v>
      </c>
      <c r="G126" s="147">
        <f>'St 1.3.1'!G126+'St 1.3.2'!G126+'St 1.3.3'!G126+'St 1.3.4'!G126+'St 1.3.5'!G126+'St 1.3.6'!G126+'St 1.3.7'!G126</f>
        <v>644529.87232006807</v>
      </c>
      <c r="H126" s="147">
        <f>'St 1.3.1'!H126+'St 1.3.2'!H126+'St 1.3.3'!H126+'St 1.3.4'!H126+'St 1.3.5'!H126+'St 1.3.6'!H126+'St 1.3.7'!H126</f>
        <v>672939.09591475944</v>
      </c>
      <c r="I126" s="147">
        <f>'St 1.3.1'!I126+'St 1.3.2'!I126+'St 1.3.3'!I126+'St 1.3.4'!I126+'St 1.3.5'!I126+'St 1.3.6'!I126+'St 1.3.7'!I126</f>
        <v>792786.90267247334</v>
      </c>
      <c r="J126" s="147">
        <f>'St 1.3.1'!J126+'St 1.3.2'!J126+'St 1.3.3'!J126+'St 1.3.4'!J126+'St 1.3.5'!J126+'St 1.3.6'!J126+'St 1.3.7'!J126</f>
        <v>1013702.8974210345</v>
      </c>
      <c r="K126" s="147">
        <f>'St 1.3.1'!K126+'St 1.3.2'!K126+'St 1.3.3'!K126+'St 1.3.4'!K126+'St 1.3.5'!K126+'St 1.3.6'!K126+'St 1.3.7'!K126</f>
        <v>1319504.2569007725</v>
      </c>
      <c r="L126" s="147">
        <f>'St 1.3.1'!L126+'St 1.3.2'!L126+'St 1.3.3'!L126+'St 1.3.4'!L126+'St 1.3.5'!L126+'St 1.3.6'!L126+'St 1.3.7'!L126</f>
        <v>1413827.6785150233</v>
      </c>
      <c r="M126" s="147">
        <f>'St 1.3.1'!M126+'St 1.3.2'!M126+'St 1.3.3'!M126+'St 1.3.4'!M126+'St 1.3.5'!M126+'St 1.3.6'!M126+'St 1.3.7'!M126</f>
        <v>1508638.2491715928</v>
      </c>
      <c r="N126" s="146"/>
      <c r="O126" s="147">
        <f>'St 1.3.1'!O126+'St 1.3.2'!O126+'St 1.3.3'!O126+'St 1.3.4'!O126+'St 1.3.5'!O126+'St 1.3.6'!O126+'St 1.3.7'!O126</f>
        <v>-5195.3097016730098</v>
      </c>
      <c r="P126" s="147">
        <f>'St 1.3.1'!P126+'St 1.3.2'!P126+'St 1.3.3'!P126+'St 1.3.4'!P126+'St 1.3.5'!P126+'St 1.3.6'!P126+'St 1.3.7'!P126</f>
        <v>-34241.756052511737</v>
      </c>
      <c r="Q126" s="147">
        <f>'St 1.3.1'!Q126+'St 1.3.2'!Q126+'St 1.3.3'!Q126+'St 1.3.4'!Q126+'St 1.3.5'!Q126+'St 1.3.6'!Q126+'St 1.3.7'!Q126</f>
        <v>-19638.571151178694</v>
      </c>
      <c r="R126" s="147">
        <f>'St 1.3.1'!R126+'St 1.3.2'!R126+'St 1.3.3'!R126+'St 1.3.4'!R126+'St 1.3.5'!R126+'St 1.3.6'!R126+'St 1.3.7'!R126</f>
        <v>20570.716932814379</v>
      </c>
      <c r="S126" s="147">
        <f>'St 1.3.1'!S126+'St 1.3.2'!S126+'St 1.3.3'!S126+'St 1.3.4'!S126+'St 1.3.5'!S126+'St 1.3.6'!S126+'St 1.3.7'!S126</f>
        <v>133871.14780636606</v>
      </c>
      <c r="T126" s="147">
        <f>'St 1.3.1'!T126+'St 1.3.2'!T126+'St 1.3.3'!T126+'St 1.3.4'!T126+'St 1.3.5'!T126+'St 1.3.6'!T126+'St 1.3.7'!T126</f>
        <v>208462.67912302021</v>
      </c>
      <c r="U126" s="147">
        <f>'St 1.3.1'!U126+'St 1.3.2'!U126+'St 1.3.3'!U126+'St 1.3.4'!U126+'St 1.3.5'!U126+'St 1.3.6'!U126+'St 1.3.7'!U126</f>
        <v>315476.67340179213</v>
      </c>
      <c r="V126" s="147">
        <f>'St 1.3.1'!V126+'St 1.3.2'!V126+'St 1.3.3'!V126+'St 1.3.4'!V126+'St 1.3.5'!V126+'St 1.3.6'!V126+'St 1.3.7'!V126</f>
        <v>99461.241104818226</v>
      </c>
      <c r="W126" s="147">
        <f>'St 1.3.1'!W126+'St 1.3.2'!W126+'St 1.3.3'!W126+'St 1.3.4'!W126+'St 1.3.5'!W126+'St 1.3.6'!W126+'St 1.3.7'!W126</f>
        <v>84385.875029772433</v>
      </c>
      <c r="X126" s="141"/>
      <c r="Y126" s="147">
        <f>'St 1.3.1'!Y126+'St 1.3.2'!Y126+'St 1.3.3'!Y126+'St 1.3.4'!Y126+'St 1.3.5'!Y126+'St 1.3.6'!Y126+'St 1.3.7'!Y126</f>
        <v>0</v>
      </c>
      <c r="Z126" s="147">
        <f>'St 1.3.1'!Z126+'St 1.3.2'!Z126+'St 1.3.3'!Z126+'St 1.3.4'!Z126+'St 1.3.5'!Z126+'St 1.3.6'!Z126+'St 1.3.7'!Z126</f>
        <v>3505.5354169811631</v>
      </c>
      <c r="AA126" s="147">
        <f>'St 1.3.1'!AA126+'St 1.3.2'!AA126+'St 1.3.3'!AA126+'St 1.3.4'!AA126+'St 1.3.5'!AA126+'St 1.3.6'!AA126+'St 1.3.7'!AA126</f>
        <v>1345.6581397942273</v>
      </c>
      <c r="AB126" s="147">
        <f>'St 1.3.1'!AB126+'St 1.3.2'!AB126+'St 1.3.3'!AB126+'St 1.3.4'!AB126+'St 1.3.5'!AB126+'St 1.3.6'!AB126+'St 1.3.7'!AB126</f>
        <v>2110.6293774326787</v>
      </c>
      <c r="AC126" s="147">
        <f>'St 1.3.1'!AC126+'St 1.3.2'!AC126+'St 1.3.3'!AC126+'St 1.3.4'!AC126+'St 1.3.5'!AC126+'St 1.3.6'!AC126+'St 1.3.7'!AC126</f>
        <v>3166.7408579831317</v>
      </c>
      <c r="AD126" s="147">
        <f>'St 1.3.1'!AD126+'St 1.3.2'!AD126+'St 1.3.3'!AD126+'St 1.3.4'!AD126+'St 1.3.5'!AD126+'St 1.3.6'!AD126+'St 1.3.7'!AD126</f>
        <v>-3121.2371761908344</v>
      </c>
      <c r="AE126" s="147">
        <f>'St 1.3.1'!AE126+'St 1.3.2'!AE126+'St 1.3.3'!AE126+'St 1.3.4'!AE126+'St 1.3.5'!AE126+'St 1.3.6'!AE126+'St 1.3.7'!AE126</f>
        <v>8801.2642477045338</v>
      </c>
      <c r="AF126" s="147">
        <f>'St 1.3.1'!AF126+'St 1.3.2'!AF126+'St 1.3.3'!AF126+'St 1.3.4'!AF126+'St 1.3.5'!AF126+'St 1.3.6'!AF126+'St 1.3.7'!AF126</f>
        <v>8950.8769724433023</v>
      </c>
      <c r="AG126" s="147">
        <f>'St 1.3.1'!AG126+'St 1.3.2'!AG126+'St 1.3.3'!AG126+'St 1.3.4'!AG126+'St 1.3.5'!AG126+'St 1.3.6'!AG126+'St 1.3.7'!AG126</f>
        <v>-11177.610938500447</v>
      </c>
    </row>
    <row r="127" spans="1:33" s="45" customFormat="1">
      <c r="A127" s="38"/>
      <c r="B127" s="31" t="s">
        <v>23</v>
      </c>
      <c r="C127" s="232" t="s">
        <v>294</v>
      </c>
      <c r="D127" s="147">
        <f>'St 1.3.1'!D127+'St 1.3.2'!D127+'St 1.3.3'!D127+'St 1.3.4'!D127+'St 1.3.5'!D127+'St 1.3.6'!D127+'St 1.3.7'!D127</f>
        <v>7942.3208874030561</v>
      </c>
      <c r="E127" s="147">
        <f>'St 1.3.1'!E127+'St 1.3.2'!E127+'St 1.3.3'!E127+'St 1.3.4'!E127+'St 1.3.5'!E127+'St 1.3.6'!E127+'St 1.3.7'!E127</f>
        <v>8675.3130001665049</v>
      </c>
      <c r="F127" s="147">
        <f>'St 1.3.1'!F127+'St 1.3.2'!F127+'St 1.3.3'!F127+'St 1.3.4'!F127+'St 1.3.5'!F127+'St 1.3.6'!F127+'St 1.3.7'!F127</f>
        <v>8554.4029525807236</v>
      </c>
      <c r="G127" s="147">
        <f>'St 1.3.1'!G127+'St 1.3.2'!G127+'St 1.3.3'!G127+'St 1.3.4'!G127+'St 1.3.5'!G127+'St 1.3.6'!G127+'St 1.3.7'!G127</f>
        <v>11972.18200651012</v>
      </c>
      <c r="H127" s="147">
        <f>'St 1.3.1'!H127+'St 1.3.2'!H127+'St 1.3.3'!H127+'St 1.3.4'!H127+'St 1.3.5'!H127+'St 1.3.6'!H127+'St 1.3.7'!H127</f>
        <v>14075.037084061416</v>
      </c>
      <c r="I127" s="147">
        <f>'St 1.3.1'!I127+'St 1.3.2'!I127+'St 1.3.3'!I127+'St 1.3.4'!I127+'St 1.3.5'!I127+'St 1.3.6'!I127+'St 1.3.7'!I127</f>
        <v>14494.83055121134</v>
      </c>
      <c r="J127" s="147">
        <f>'St 1.3.1'!J127+'St 1.3.2'!J127+'St 1.3.3'!J127+'St 1.3.4'!J127+'St 1.3.5'!J127+'St 1.3.6'!J127+'St 1.3.7'!J127</f>
        <v>15295.998449672101</v>
      </c>
      <c r="K127" s="147">
        <f>'St 1.3.1'!K127+'St 1.3.2'!K127+'St 1.3.3'!K127+'St 1.3.4'!K127+'St 1.3.5'!K127+'St 1.3.6'!K127+'St 1.3.7'!K127</f>
        <v>25236.481150475753</v>
      </c>
      <c r="L127" s="147">
        <f>'St 1.3.1'!L127+'St 1.3.2'!L127+'St 1.3.3'!L127+'St 1.3.4'!L127+'St 1.3.5'!L127+'St 1.3.6'!L127+'St 1.3.7'!L127</f>
        <v>18557.365062536315</v>
      </c>
      <c r="M127" s="147">
        <f>'St 1.3.1'!M127+'St 1.3.2'!M127+'St 1.3.3'!M127+'St 1.3.4'!M127+'St 1.3.5'!M127+'St 1.3.6'!M127+'St 1.3.7'!M127</f>
        <v>22621.742079443065</v>
      </c>
      <c r="N127" s="146"/>
      <c r="O127" s="147">
        <f>'St 1.3.1'!O127+'St 1.3.2'!O127+'St 1.3.3'!O127+'St 1.3.4'!O127+'St 1.3.5'!O127+'St 1.3.6'!O127+'St 1.3.7'!O127</f>
        <v>732.50031696944757</v>
      </c>
      <c r="P127" s="147">
        <f>'St 1.3.1'!P127+'St 1.3.2'!P127+'St 1.3.3'!P127+'St 1.3.4'!P127+'St 1.3.5'!P127+'St 1.3.6'!P127+'St 1.3.7'!P127</f>
        <v>-120.76556122978027</v>
      </c>
      <c r="Q127" s="147">
        <f>'St 1.3.1'!Q127+'St 1.3.2'!Q127+'St 1.3.3'!Q127+'St 1.3.4'!Q127+'St 1.3.5'!Q127+'St 1.3.6'!Q127+'St 1.3.7'!Q127</f>
        <v>3416.3753768723982</v>
      </c>
      <c r="R127" s="147">
        <f>'St 1.3.1'!R127+'St 1.3.2'!R127+'St 1.3.3'!R127+'St 1.3.4'!R127+'St 1.3.5'!R127+'St 1.3.6'!R127+'St 1.3.7'!R127</f>
        <v>2082.6346633172948</v>
      </c>
      <c r="S127" s="147">
        <f>'St 1.3.1'!S127+'St 1.3.2'!S127+'St 1.3.3'!S127+'St 1.3.4'!S127+'St 1.3.5'!S127+'St 1.3.6'!S127+'St 1.3.7'!S127</f>
        <v>441.86192315892362</v>
      </c>
      <c r="T127" s="147">
        <f>'St 1.3.1'!T127+'St 1.3.2'!T127+'St 1.3.3'!T127+'St 1.3.4'!T127+'St 1.3.5'!T127+'St 1.3.6'!T127+'St 1.3.7'!T127</f>
        <v>801.19195966076154</v>
      </c>
      <c r="U127" s="147">
        <f>'St 1.3.1'!U127+'St 1.3.2'!U127+'St 1.3.3'!U127+'St 1.3.4'!U127+'St 1.3.5'!U127+'St 1.3.6'!U127+'St 1.3.7'!U127</f>
        <v>9940.48270080365</v>
      </c>
      <c r="V127" s="147">
        <f>'St 1.3.1'!V127+'St 1.3.2'!V127+'St 1.3.3'!V127+'St 1.3.4'!V127+'St 1.3.5'!V127+'St 1.3.6'!V127+'St 1.3.7'!V127</f>
        <v>-6679.1460879394372</v>
      </c>
      <c r="W127" s="147">
        <f>'St 1.3.1'!W127+'St 1.3.2'!W127+'St 1.3.3'!W127+'St 1.3.4'!W127+'St 1.3.5'!W127+'St 1.3.6'!W127+'St 1.3.7'!W127</f>
        <v>4064.2887786587544</v>
      </c>
      <c r="X127" s="141"/>
      <c r="Y127" s="147">
        <f>'St 1.3.1'!Y127+'St 1.3.2'!Y127+'St 1.3.3'!Y127+'St 1.3.4'!Y127+'St 1.3.5'!Y127+'St 1.3.6'!Y127+'St 1.3.7'!Y127</f>
        <v>0</v>
      </c>
      <c r="Z127" s="147">
        <f>'St 1.3.1'!Z127+'St 1.3.2'!Z127+'St 1.3.3'!Z127+'St 1.3.4'!Z127+'St 1.3.5'!Z127+'St 1.3.6'!Z127+'St 1.3.7'!Z127</f>
        <v>2147.4199999999996</v>
      </c>
      <c r="AA127" s="147">
        <f>'St 1.3.1'!AA127+'St 1.3.2'!AA127+'St 1.3.3'!AA127+'St 1.3.4'!AA127+'St 1.3.5'!AA127+'St 1.3.6'!AA127+'St 1.3.7'!AA127</f>
        <v>-20.209999999999795</v>
      </c>
      <c r="AB127" s="147">
        <f>'St 1.3.1'!AB127+'St 1.3.2'!AB127+'St 1.3.3'!AB127+'St 1.3.4'!AB127+'St 1.3.5'!AB127+'St 1.3.6'!AB127+'St 1.3.7'!AB127</f>
        <v>475.80000000000007</v>
      </c>
      <c r="AC127" s="147">
        <f>'St 1.3.1'!AC127+'St 1.3.2'!AC127+'St 1.3.3'!AC127+'St 1.3.4'!AC127+'St 1.3.5'!AC127+'St 1.3.6'!AC127+'St 1.3.7'!AC127</f>
        <v>-97.000000000000242</v>
      </c>
      <c r="AD127" s="147">
        <f>'St 1.3.1'!AD127+'St 1.3.2'!AD127+'St 1.3.3'!AD127+'St 1.3.4'!AD127+'St 1.3.5'!AD127+'St 1.3.6'!AD127+'St 1.3.7'!AD127</f>
        <v>573</v>
      </c>
      <c r="AE127" s="147">
        <f>'St 1.3.1'!AE127+'St 1.3.2'!AE127+'St 1.3.3'!AE127+'St 1.3.4'!AE127+'St 1.3.5'!AE127+'St 1.3.6'!AE127+'St 1.3.7'!AE127</f>
        <v>1584.3899999999999</v>
      </c>
      <c r="AF127" s="147">
        <f>'St 1.3.1'!AF127+'St 1.3.2'!AF127+'St 1.3.3'!AF127+'St 1.3.4'!AF127+'St 1.3.5'!AF127+'St 1.3.6'!AF127+'St 1.3.7'!AF127</f>
        <v>-3503.8799999999997</v>
      </c>
      <c r="AG127" s="147">
        <f>'St 1.3.1'!AG127+'St 1.3.2'!AG127+'St 1.3.3'!AG127+'St 1.3.4'!AG127+'St 1.3.5'!AG127+'St 1.3.6'!AG127+'St 1.3.7'!AG127</f>
        <v>1270.5899999999999</v>
      </c>
    </row>
    <row r="128" spans="1:33">
      <c r="B128" s="208" t="s">
        <v>40</v>
      </c>
      <c r="C128" s="229"/>
      <c r="D128" s="144">
        <f>'St 1.3.1'!D128+'St 1.3.2'!D128+'St 1.3.3'!D128+'St 1.3.4'!D128+'St 1.3.5'!D128+'St 1.3.6'!D128+'St 1.3.7'!D128</f>
        <v>7421.2060396020406</v>
      </c>
      <c r="E128" s="144">
        <f>'St 1.3.1'!E128+'St 1.3.2'!E128+'St 1.3.3'!E128+'St 1.3.4'!E128+'St 1.3.5'!E128+'St 1.3.6'!E128+'St 1.3.7'!E128</f>
        <v>8087.1109157399087</v>
      </c>
      <c r="F128" s="144">
        <f>'St 1.3.1'!F128+'St 1.3.2'!F128+'St 1.3.3'!F128+'St 1.3.4'!F128+'St 1.3.5'!F128+'St 1.3.6'!F128+'St 1.3.7'!F128</f>
        <v>8047.2035175332667</v>
      </c>
      <c r="G128" s="144">
        <f>'St 1.3.1'!G128+'St 1.3.2'!G128+'St 1.3.3'!G128+'St 1.3.4'!G128+'St 1.3.5'!G128+'St 1.3.6'!G128+'St 1.3.7'!G128</f>
        <v>11365.250881299564</v>
      </c>
      <c r="H128" s="144">
        <f>'St 1.3.1'!H128+'St 1.3.2'!H128+'St 1.3.3'!H128+'St 1.3.4'!H128+'St 1.3.5'!H128+'St 1.3.6'!H128+'St 1.3.7'!H128</f>
        <v>13095.046562889744</v>
      </c>
      <c r="I128" s="144">
        <f>'St 1.3.1'!I128+'St 1.3.2'!I128+'St 1.3.3'!I128+'St 1.3.4'!I128+'St 1.3.5'!I128+'St 1.3.6'!I128+'St 1.3.7'!I128</f>
        <v>13338.369758942268</v>
      </c>
      <c r="J128" s="144">
        <f>'St 1.3.1'!J128+'St 1.3.2'!J128+'St 1.3.3'!J128+'St 1.3.4'!J128+'St 1.3.5'!J128+'St 1.3.6'!J128+'St 1.3.7'!J128</f>
        <v>14234.318377871088</v>
      </c>
      <c r="K128" s="144">
        <f>'St 1.3.1'!K128+'St 1.3.2'!K128+'St 1.3.3'!K128+'St 1.3.4'!K128+'St 1.3.5'!K128+'St 1.3.6'!K128+'St 1.3.7'!K128</f>
        <v>24054.520861081732</v>
      </c>
      <c r="L128" s="144">
        <f>'St 1.3.1'!L128+'St 1.3.2'!L128+'St 1.3.3'!L128+'St 1.3.4'!L128+'St 1.3.5'!L128+'St 1.3.6'!L128+'St 1.3.7'!L128</f>
        <v>17577.611366207097</v>
      </c>
      <c r="M128" s="144">
        <f>'St 1.3.1'!M128+'St 1.3.2'!M128+'St 1.3.3'!M128+'St 1.3.4'!M128+'St 1.3.5'!M128+'St 1.3.6'!M128+'St 1.3.7'!M128</f>
        <v>21309.782439165549</v>
      </c>
      <c r="N128" s="143"/>
      <c r="O128" s="144">
        <f>'St 1.3.1'!O128+'St 1.3.2'!O128+'St 1.3.3'!O128+'St 1.3.4'!O128+'St 1.3.5'!O128+'St 1.3.6'!O128+'St 1.3.7'!O128</f>
        <v>665.41308034386816</v>
      </c>
      <c r="P128" s="144">
        <f>'St 1.3.1'!P128+'St 1.3.2'!P128+'St 1.3.3'!P128+'St 1.3.4'!P128+'St 1.3.5'!P128+'St 1.3.6'!P128+'St 1.3.7'!P128</f>
        <v>-39.762911850641586</v>
      </c>
      <c r="Q128" s="144">
        <f>'St 1.3.1'!Q128+'St 1.3.2'!Q128+'St 1.3.3'!Q128+'St 1.3.4'!Q128+'St 1.3.5'!Q128+'St 1.3.6'!Q128+'St 1.3.7'!Q128</f>
        <v>3316.6436867092975</v>
      </c>
      <c r="R128" s="144">
        <f>'St 1.3.1'!R128+'St 1.3.2'!R128+'St 1.3.3'!R128+'St 1.3.4'!R128+'St 1.3.5'!R128+'St 1.3.6'!R128+'St 1.3.7'!R128</f>
        <v>1709.5752673561799</v>
      </c>
      <c r="S128" s="144">
        <f>'St 1.3.1'!S128+'St 1.3.2'!S128+'St 1.3.3'!S128+'St 1.3.4'!S128+'St 1.3.5'!S128+'St 1.3.6'!S128+'St 1.3.7'!S128</f>
        <v>265.39165206152444</v>
      </c>
      <c r="T128" s="144">
        <f>'St 1.3.1'!T128+'St 1.3.2'!T128+'St 1.3.3'!T128+'St 1.3.4'!T128+'St 1.3.5'!T128+'St 1.3.6'!T128+'St 1.3.7'!T128</f>
        <v>895.97268012881955</v>
      </c>
      <c r="U128" s="144">
        <f>'St 1.3.1'!U128+'St 1.3.2'!U128+'St 1.3.3'!U128+'St 1.3.4'!U128+'St 1.3.5'!U128+'St 1.3.6'!U128+'St 1.3.7'!U128</f>
        <v>9820.2024832106435</v>
      </c>
      <c r="V128" s="144">
        <f>'St 1.3.1'!V128+'St 1.3.2'!V128+'St 1.3.3'!V128+'St 1.3.4'!V128+'St 1.3.5'!V128+'St 1.3.6'!V128+'St 1.3.7'!V128</f>
        <v>-6476.939494874634</v>
      </c>
      <c r="W128" s="144">
        <f>'St 1.3.1'!W128+'St 1.3.2'!W128+'St 1.3.3'!W128+'St 1.3.4'!W128+'St 1.3.5'!W128+'St 1.3.6'!W128+'St 1.3.7'!W128</f>
        <v>3732.0828347104512</v>
      </c>
      <c r="X128" s="145"/>
      <c r="Y128" s="144">
        <f>'St 1.3.1'!Y128+'St 1.3.2'!Y128+'St 1.3.3'!Y128+'St 1.3.4'!Y128+'St 1.3.5'!Y128+'St 1.3.6'!Y128+'St 1.3.7'!Y128</f>
        <v>0</v>
      </c>
      <c r="Z128" s="144">
        <f>'St 1.3.1'!Z128+'St 1.3.2'!Z128+'St 1.3.3'!Z128+'St 1.3.4'!Z128+'St 1.3.5'!Z128+'St 1.3.6'!Z128+'St 1.3.7'!Z128</f>
        <v>2147.4199999999996</v>
      </c>
      <c r="AA128" s="144">
        <f>'St 1.3.1'!AA128+'St 1.3.2'!AA128+'St 1.3.3'!AA128+'St 1.3.4'!AA128+'St 1.3.5'!AA128+'St 1.3.6'!AA128+'St 1.3.7'!AA128</f>
        <v>-20.209999999999795</v>
      </c>
      <c r="AB128" s="144">
        <f>'St 1.3.1'!AB128+'St 1.3.2'!AB128+'St 1.3.3'!AB128+'St 1.3.4'!AB128+'St 1.3.5'!AB128+'St 1.3.6'!AB128+'St 1.3.7'!AB128</f>
        <v>475.80000000000007</v>
      </c>
      <c r="AC128" s="144">
        <f>'St 1.3.1'!AC128+'St 1.3.2'!AC128+'St 1.3.3'!AC128+'St 1.3.4'!AC128+'St 1.3.5'!AC128+'St 1.3.6'!AC128+'St 1.3.7'!AC128</f>
        <v>-97.000000000000242</v>
      </c>
      <c r="AD128" s="144">
        <f>'St 1.3.1'!AD128+'St 1.3.2'!AD128+'St 1.3.3'!AD128+'St 1.3.4'!AD128+'St 1.3.5'!AD128+'St 1.3.6'!AD128+'St 1.3.7'!AD128</f>
        <v>573</v>
      </c>
      <c r="AE128" s="144">
        <f>'St 1.3.1'!AE128+'St 1.3.2'!AE128+'St 1.3.3'!AE128+'St 1.3.4'!AE128+'St 1.3.5'!AE128+'St 1.3.6'!AE128+'St 1.3.7'!AE128</f>
        <v>1584.3899999999999</v>
      </c>
      <c r="AF128" s="144">
        <f>'St 1.3.1'!AF128+'St 1.3.2'!AF128+'St 1.3.3'!AF128+'St 1.3.4'!AF128+'St 1.3.5'!AF128+'St 1.3.6'!AF128+'St 1.3.7'!AF128</f>
        <v>-3503.8799999999997</v>
      </c>
      <c r="AG128" s="144">
        <f>'St 1.3.1'!AG128+'St 1.3.2'!AG128+'St 1.3.3'!AG128+'St 1.3.4'!AG128+'St 1.3.5'!AG128+'St 1.3.6'!AG128+'St 1.3.7'!AG128</f>
        <v>1270.5899999999999</v>
      </c>
    </row>
    <row r="129" spans="1:33">
      <c r="B129" s="6" t="s">
        <v>41</v>
      </c>
      <c r="C129" s="229"/>
      <c r="D129" s="144">
        <f>'St 1.3.1'!D129+'St 1.3.2'!D129+'St 1.3.3'!D129+'St 1.3.4'!D129+'St 1.3.5'!D129+'St 1.3.6'!D129+'St 1.3.7'!D129</f>
        <v>5424.9208874030555</v>
      </c>
      <c r="E129" s="144">
        <f>'St 1.3.1'!E129+'St 1.3.2'!E129+'St 1.3.3'!E129+'St 1.3.4'!E129+'St 1.3.5'!E129+'St 1.3.6'!E129+'St 1.3.7'!E129</f>
        <v>7768.9230001665037</v>
      </c>
      <c r="F129" s="144">
        <f>'St 1.3.1'!F129+'St 1.3.2'!F129+'St 1.3.3'!F129+'St 1.3.4'!F129+'St 1.3.5'!F129+'St 1.3.6'!F129+'St 1.3.7'!F129</f>
        <v>7111.6029525807226</v>
      </c>
      <c r="G129" s="144">
        <f>'St 1.3.1'!G129+'St 1.3.2'!G129+'St 1.3.3'!G129+'St 1.3.4'!G129+'St 1.3.5'!G129+'St 1.3.6'!G129+'St 1.3.7'!G129</f>
        <v>10013.18200651012</v>
      </c>
      <c r="H129" s="144">
        <f>'St 1.3.1'!H129+'St 1.3.2'!H129+'St 1.3.3'!H129+'St 1.3.4'!H129+'St 1.3.5'!H129+'St 1.3.6'!H129+'St 1.3.7'!H129</f>
        <v>11124.037084061416</v>
      </c>
      <c r="I129" s="144">
        <f>'St 1.3.1'!I129+'St 1.3.2'!I129+'St 1.3.3'!I129+'St 1.3.4'!I129+'St 1.3.5'!I129+'St 1.3.6'!I129+'St 1.3.7'!I129</f>
        <v>10648.83055121134</v>
      </c>
      <c r="J129" s="144">
        <f>'St 1.3.1'!J129+'St 1.3.2'!J129+'St 1.3.3'!J129+'St 1.3.4'!J129+'St 1.3.5'!J129+'St 1.3.6'!J129+'St 1.3.7'!J129</f>
        <v>9981.9984496721008</v>
      </c>
      <c r="K129" s="144">
        <f>'St 1.3.1'!K129+'St 1.3.2'!K129+'St 1.3.3'!K129+'St 1.3.4'!K129+'St 1.3.5'!K129+'St 1.3.6'!K129+'St 1.3.7'!K129</f>
        <v>16870.091150475753</v>
      </c>
      <c r="L129" s="144">
        <f>'St 1.3.1'!L129+'St 1.3.2'!L129+'St 1.3.3'!L129+'St 1.3.4'!L129+'St 1.3.5'!L129+'St 1.3.6'!L129+'St 1.3.7'!L129</f>
        <v>10642.465062536314</v>
      </c>
      <c r="M129" s="144">
        <f>'St 1.3.1'!M129+'St 1.3.2'!M129+'St 1.3.3'!M129+'St 1.3.4'!M129+'St 1.3.5'!M129+'St 1.3.6'!M129+'St 1.3.7'!M129</f>
        <v>13887.742079443069</v>
      </c>
      <c r="N129" s="143"/>
      <c r="O129" s="144">
        <f>'St 1.3.1'!O129+'St 1.3.2'!O129+'St 1.3.3'!O129+'St 1.3.4'!O129+'St 1.3.5'!O129+'St 1.3.6'!O129+'St 1.3.7'!O129</f>
        <v>2293.5914599738271</v>
      </c>
      <c r="P129" s="144">
        <f>'St 1.3.1'!P129+'St 1.3.2'!P129+'St 1.3.3'!P129+'St 1.3.4'!P129+'St 1.3.5'!P129+'St 1.3.6'!P129+'St 1.3.7'!P129</f>
        <v>-734.1922730058551</v>
      </c>
      <c r="Q129" s="144">
        <f>'St 1.3.1'!Q129+'St 1.3.2'!Q129+'St 1.3.3'!Q129+'St 1.3.4'!Q129+'St 1.3.5'!Q129+'St 1.3.6'!Q129+'St 1.3.7'!Q129</f>
        <v>3048.8051877810876</v>
      </c>
      <c r="R129" s="144">
        <f>'St 1.3.1'!R129+'St 1.3.2'!R129+'St 1.3.3'!R129+'St 1.3.4'!R129+'St 1.3.5'!R129+'St 1.3.6'!R129+'St 1.3.7'!R129</f>
        <v>632.55414735913666</v>
      </c>
      <c r="S129" s="144">
        <f>'St 1.3.1'!S129+'St 1.3.2'!S129+'St 1.3.3'!S129+'St 1.3.4'!S129+'St 1.3.5'!S129+'St 1.3.6'!S129+'St 1.3.7'!S129</f>
        <v>-533.91082174525479</v>
      </c>
      <c r="T129" s="144">
        <f>'St 1.3.1'!T129+'St 1.3.2'!T129+'St 1.3.3'!T129+'St 1.3.4'!T129+'St 1.3.5'!T129+'St 1.3.6'!T129+'St 1.3.7'!T129</f>
        <v>-626.2453264682988</v>
      </c>
      <c r="U129" s="144">
        <f>'St 1.3.1'!U129+'St 1.3.2'!U129+'St 1.3.3'!U129+'St 1.3.4'!U129+'St 1.3.5'!U129+'St 1.3.6'!U129+'St 1.3.7'!U129</f>
        <v>6713.9942789516281</v>
      </c>
      <c r="V129" s="144">
        <f>'St 1.3.1'!V129+'St 1.3.2'!V129+'St 1.3.3'!V129+'St 1.3.4'!V129+'St 1.3.5'!V129+'St 1.3.6'!V129+'St 1.3.7'!V129</f>
        <v>-6318.4784455103809</v>
      </c>
      <c r="W129" s="144">
        <f>'St 1.3.1'!W129+'St 1.3.2'!W129+'St 1.3.3'!W129+'St 1.3.4'!W129+'St 1.3.5'!W129+'St 1.3.6'!W129+'St 1.3.7'!W129</f>
        <v>3125.4471296374513</v>
      </c>
      <c r="X129" s="145"/>
      <c r="Y129" s="144">
        <f>'St 1.3.1'!Y129+'St 1.3.2'!Y129+'St 1.3.3'!Y129+'St 1.3.4'!Y129+'St 1.3.5'!Y129+'St 1.3.6'!Y129+'St 1.3.7'!Y129</f>
        <v>0</v>
      </c>
      <c r="Z129" s="144">
        <f>'St 1.3.1'!Z129+'St 1.3.2'!Z129+'St 1.3.3'!Z129+'St 1.3.4'!Z129+'St 1.3.5'!Z129+'St 1.3.6'!Z129+'St 1.3.7'!Z129</f>
        <v>0</v>
      </c>
      <c r="AA129" s="144">
        <f>'St 1.3.1'!AA129+'St 1.3.2'!AA129+'St 1.3.3'!AA129+'St 1.3.4'!AA129+'St 1.3.5'!AA129+'St 1.3.6'!AA129+'St 1.3.7'!AA129</f>
        <v>0</v>
      </c>
      <c r="AB129" s="144">
        <f>'St 1.3.1'!AB129+'St 1.3.2'!AB129+'St 1.3.3'!AB129+'St 1.3.4'!AB129+'St 1.3.5'!AB129+'St 1.3.6'!AB129+'St 1.3.7'!AB129</f>
        <v>0</v>
      </c>
      <c r="AC129" s="144">
        <f>'St 1.3.1'!AC129+'St 1.3.2'!AC129+'St 1.3.3'!AC129+'St 1.3.4'!AC129+'St 1.3.5'!AC129+'St 1.3.6'!AC129+'St 1.3.7'!AC129</f>
        <v>0</v>
      </c>
      <c r="AD129" s="144">
        <f>'St 1.3.1'!AD129+'St 1.3.2'!AD129+'St 1.3.3'!AD129+'St 1.3.4'!AD129+'St 1.3.5'!AD129+'St 1.3.6'!AD129+'St 1.3.7'!AD129</f>
        <v>0</v>
      </c>
      <c r="AE129" s="144">
        <f>'St 1.3.1'!AE129+'St 1.3.2'!AE129+'St 1.3.3'!AE129+'St 1.3.4'!AE129+'St 1.3.5'!AE129+'St 1.3.6'!AE129+'St 1.3.7'!AE129</f>
        <v>0</v>
      </c>
      <c r="AF129" s="144">
        <f>'St 1.3.1'!AF129+'St 1.3.2'!AF129+'St 1.3.3'!AF129+'St 1.3.4'!AF129+'St 1.3.5'!AF129+'St 1.3.6'!AF129+'St 1.3.7'!AF129</f>
        <v>0</v>
      </c>
      <c r="AG129" s="144">
        <f>'St 1.3.1'!AG129+'St 1.3.2'!AG129+'St 1.3.3'!AG129+'St 1.3.4'!AG129+'St 1.3.5'!AG129+'St 1.3.6'!AG129+'St 1.3.7'!AG129</f>
        <v>0</v>
      </c>
    </row>
    <row r="130" spans="1:33">
      <c r="B130" s="6" t="s">
        <v>42</v>
      </c>
      <c r="C130" s="229"/>
      <c r="D130" s="144">
        <f>'St 1.3.1'!D130+'St 1.3.2'!D130+'St 1.3.3'!D130+'St 1.3.4'!D130+'St 1.3.5'!D130+'St 1.3.6'!D130+'St 1.3.7'!D130</f>
        <v>2517.4</v>
      </c>
      <c r="E130" s="144">
        <f>'St 1.3.1'!E130+'St 1.3.2'!E130+'St 1.3.3'!E130+'St 1.3.4'!E130+'St 1.3.5'!E130+'St 1.3.6'!E130+'St 1.3.7'!E130</f>
        <v>906.39</v>
      </c>
      <c r="F130" s="144">
        <f>'St 1.3.1'!F130+'St 1.3.2'!F130+'St 1.3.3'!F130+'St 1.3.4'!F130+'St 1.3.5'!F130+'St 1.3.6'!F130+'St 1.3.7'!F130</f>
        <v>1442.8</v>
      </c>
      <c r="G130" s="144">
        <f>'St 1.3.1'!G130+'St 1.3.2'!G130+'St 1.3.3'!G130+'St 1.3.4'!G130+'St 1.3.5'!G130+'St 1.3.6'!G130+'St 1.3.7'!G130</f>
        <v>1959</v>
      </c>
      <c r="H130" s="144">
        <f>'St 1.3.1'!H130+'St 1.3.2'!H130+'St 1.3.3'!H130+'St 1.3.4'!H130+'St 1.3.5'!H130+'St 1.3.6'!H130+'St 1.3.7'!H130</f>
        <v>2951</v>
      </c>
      <c r="I130" s="144">
        <f>'St 1.3.1'!I130+'St 1.3.2'!I130+'St 1.3.3'!I130+'St 1.3.4'!I130+'St 1.3.5'!I130+'St 1.3.6'!I130+'St 1.3.7'!I130</f>
        <v>3846</v>
      </c>
      <c r="J130" s="144">
        <f>'St 1.3.1'!J130+'St 1.3.2'!J130+'St 1.3.3'!J130+'St 1.3.4'!J130+'St 1.3.5'!J130+'St 1.3.6'!J130+'St 1.3.7'!J130</f>
        <v>5314</v>
      </c>
      <c r="K130" s="144">
        <f>'St 1.3.1'!K130+'St 1.3.2'!K130+'St 1.3.3'!K130+'St 1.3.4'!K130+'St 1.3.5'!K130+'St 1.3.6'!K130+'St 1.3.7'!K130</f>
        <v>8366.39</v>
      </c>
      <c r="L130" s="144">
        <f>'St 1.3.1'!L130+'St 1.3.2'!L130+'St 1.3.3'!L130+'St 1.3.4'!L130+'St 1.3.5'!L130+'St 1.3.6'!L130+'St 1.3.7'!L130</f>
        <v>7914.9</v>
      </c>
      <c r="M130" s="144">
        <f>'St 1.3.1'!M130+'St 1.3.2'!M130+'St 1.3.3'!M130+'St 1.3.4'!M130+'St 1.3.5'!M130+'St 1.3.6'!M130+'St 1.3.7'!M130</f>
        <v>8734</v>
      </c>
      <c r="N130" s="143"/>
      <c r="O130" s="144">
        <f>'St 1.3.1'!O130+'St 1.3.2'!O130+'St 1.3.3'!O130+'St 1.3.4'!O130+'St 1.3.5'!O130+'St 1.3.6'!O130+'St 1.3.7'!O130</f>
        <v>-1611.01</v>
      </c>
      <c r="P130" s="144">
        <f>'St 1.3.1'!P130+'St 1.3.2'!P130+'St 1.3.3'!P130+'St 1.3.4'!P130+'St 1.3.5'!P130+'St 1.3.6'!P130+'St 1.3.7'!P130</f>
        <v>536.40999999999985</v>
      </c>
      <c r="Q130" s="144">
        <f>'St 1.3.1'!Q130+'St 1.3.2'!Q130+'St 1.3.3'!Q130+'St 1.3.4'!Q130+'St 1.3.5'!Q130+'St 1.3.6'!Q130+'St 1.3.7'!Q130</f>
        <v>516.20000000000005</v>
      </c>
      <c r="R130" s="144">
        <f>'St 1.3.1'!R130+'St 1.3.2'!R130+'St 1.3.3'!R130+'St 1.3.4'!R130+'St 1.3.5'!R130+'St 1.3.6'!R130+'St 1.3.7'!R130</f>
        <v>992.00000000000023</v>
      </c>
      <c r="S130" s="144">
        <f>'St 1.3.1'!S130+'St 1.3.2'!S130+'St 1.3.3'!S130+'St 1.3.4'!S130+'St 1.3.5'!S130+'St 1.3.6'!S130+'St 1.3.7'!S130</f>
        <v>894.99999999999989</v>
      </c>
      <c r="T130" s="144">
        <f>'St 1.3.1'!T130+'St 1.3.2'!T130+'St 1.3.3'!T130+'St 1.3.4'!T130+'St 1.3.5'!T130+'St 1.3.6'!T130+'St 1.3.7'!T130</f>
        <v>1468</v>
      </c>
      <c r="U130" s="144">
        <f>'St 1.3.1'!U130+'St 1.3.2'!U130+'St 1.3.3'!U130+'St 1.3.4'!U130+'St 1.3.5'!U130+'St 1.3.6'!U130+'St 1.3.7'!U130</f>
        <v>3052.39</v>
      </c>
      <c r="V130" s="144">
        <f>'St 1.3.1'!V130+'St 1.3.2'!V130+'St 1.3.3'!V130+'St 1.3.4'!V130+'St 1.3.5'!V130+'St 1.3.6'!V130+'St 1.3.7'!V130</f>
        <v>-451.48999999999972</v>
      </c>
      <c r="W130" s="144">
        <f>'St 1.3.1'!W130+'St 1.3.2'!W130+'St 1.3.3'!W130+'St 1.3.4'!W130+'St 1.3.5'!W130+'St 1.3.6'!W130+'St 1.3.7'!W130</f>
        <v>819.10000000000025</v>
      </c>
      <c r="X130" s="145"/>
      <c r="Y130" s="144">
        <f>'St 1.3.1'!Y130+'St 1.3.2'!Y130+'St 1.3.3'!Y130+'St 1.3.4'!Y130+'St 1.3.5'!Y130+'St 1.3.6'!Y130+'St 1.3.7'!Y130</f>
        <v>0</v>
      </c>
      <c r="Z130" s="144">
        <f>'St 1.3.1'!Z130+'St 1.3.2'!Z130+'St 1.3.3'!Z130+'St 1.3.4'!Z130+'St 1.3.5'!Z130+'St 1.3.6'!Z130+'St 1.3.7'!Z130</f>
        <v>2147.4199999999996</v>
      </c>
      <c r="AA130" s="144">
        <f>'St 1.3.1'!AA130+'St 1.3.2'!AA130+'St 1.3.3'!AA130+'St 1.3.4'!AA130+'St 1.3.5'!AA130+'St 1.3.6'!AA130+'St 1.3.7'!AA130</f>
        <v>-20.209999999999795</v>
      </c>
      <c r="AB130" s="144">
        <f>'St 1.3.1'!AB130+'St 1.3.2'!AB130+'St 1.3.3'!AB130+'St 1.3.4'!AB130+'St 1.3.5'!AB130+'St 1.3.6'!AB130+'St 1.3.7'!AB130</f>
        <v>475.80000000000007</v>
      </c>
      <c r="AC130" s="144">
        <f>'St 1.3.1'!AC130+'St 1.3.2'!AC130+'St 1.3.3'!AC130+'St 1.3.4'!AC130+'St 1.3.5'!AC130+'St 1.3.6'!AC130+'St 1.3.7'!AC130</f>
        <v>-97.000000000000242</v>
      </c>
      <c r="AD130" s="144">
        <f>'St 1.3.1'!AD130+'St 1.3.2'!AD130+'St 1.3.3'!AD130+'St 1.3.4'!AD130+'St 1.3.5'!AD130+'St 1.3.6'!AD130+'St 1.3.7'!AD130</f>
        <v>573</v>
      </c>
      <c r="AE130" s="144">
        <f>'St 1.3.1'!AE130+'St 1.3.2'!AE130+'St 1.3.3'!AE130+'St 1.3.4'!AE130+'St 1.3.5'!AE130+'St 1.3.6'!AE130+'St 1.3.7'!AE130</f>
        <v>1584.3899999999999</v>
      </c>
      <c r="AF130" s="144">
        <f>'St 1.3.1'!AF130+'St 1.3.2'!AF130+'St 1.3.3'!AF130+'St 1.3.4'!AF130+'St 1.3.5'!AF130+'St 1.3.6'!AF130+'St 1.3.7'!AF130</f>
        <v>-3503.8799999999997</v>
      </c>
      <c r="AG130" s="144">
        <f>'St 1.3.1'!AG130+'St 1.3.2'!AG130+'St 1.3.3'!AG130+'St 1.3.4'!AG130+'St 1.3.5'!AG130+'St 1.3.6'!AG130+'St 1.3.7'!AG130</f>
        <v>1270.5899999999999</v>
      </c>
    </row>
    <row r="131" spans="1:33">
      <c r="B131" s="6" t="s">
        <v>43</v>
      </c>
      <c r="C131" s="229"/>
      <c r="D131" s="144">
        <f>'St 1.3.1'!D131+'St 1.3.2'!D131+'St 1.3.3'!D131+'St 1.3.4'!D131+'St 1.3.5'!D131+'St 1.3.6'!D131+'St 1.3.7'!D131</f>
        <v>0</v>
      </c>
      <c r="E131" s="144">
        <f>'St 1.3.1'!E131+'St 1.3.2'!E131+'St 1.3.3'!E131+'St 1.3.4'!E131+'St 1.3.5'!E131+'St 1.3.6'!E131+'St 1.3.7'!E131</f>
        <v>0</v>
      </c>
      <c r="F131" s="144">
        <f>'St 1.3.1'!F131+'St 1.3.2'!F131+'St 1.3.3'!F131+'St 1.3.4'!F131+'St 1.3.5'!F131+'St 1.3.6'!F131+'St 1.3.7'!F131</f>
        <v>0</v>
      </c>
      <c r="G131" s="144">
        <f>'St 1.3.1'!G131+'St 1.3.2'!G131+'St 1.3.3'!G131+'St 1.3.4'!G131+'St 1.3.5'!G131+'St 1.3.6'!G131+'St 1.3.7'!G131</f>
        <v>0</v>
      </c>
      <c r="H131" s="144">
        <f>'St 1.3.1'!H131+'St 1.3.2'!H131+'St 1.3.3'!H131+'St 1.3.4'!H131+'St 1.3.5'!H131+'St 1.3.6'!H131+'St 1.3.7'!H131</f>
        <v>0</v>
      </c>
      <c r="I131" s="144">
        <f>'St 1.3.1'!I131+'St 1.3.2'!I131+'St 1.3.3'!I131+'St 1.3.4'!I131+'St 1.3.5'!I131+'St 1.3.6'!I131+'St 1.3.7'!I131</f>
        <v>0</v>
      </c>
      <c r="J131" s="144">
        <f>'St 1.3.1'!J131+'St 1.3.2'!J131+'St 1.3.3'!J131+'St 1.3.4'!J131+'St 1.3.5'!J131+'St 1.3.6'!J131+'St 1.3.7'!J131</f>
        <v>0</v>
      </c>
      <c r="K131" s="144">
        <f>'St 1.3.1'!K131+'St 1.3.2'!K131+'St 1.3.3'!K131+'St 1.3.4'!K131+'St 1.3.5'!K131+'St 1.3.6'!K131+'St 1.3.7'!K131</f>
        <v>0</v>
      </c>
      <c r="L131" s="144">
        <f>'St 1.3.1'!L131+'St 1.3.2'!L131+'St 1.3.3'!L131+'St 1.3.4'!L131+'St 1.3.5'!L131+'St 1.3.6'!L131+'St 1.3.7'!L131</f>
        <v>0</v>
      </c>
      <c r="M131" s="144">
        <f>'St 1.3.1'!M131+'St 1.3.2'!M131+'St 1.3.3'!M131+'St 1.3.4'!M131+'St 1.3.5'!M131+'St 1.3.6'!M131+'St 1.3.7'!M131</f>
        <v>0</v>
      </c>
      <c r="N131" s="143"/>
      <c r="O131" s="144">
        <f>'St 1.3.1'!O131+'St 1.3.2'!O131+'St 1.3.3'!O131+'St 1.3.4'!O131+'St 1.3.5'!O131+'St 1.3.6'!O131+'St 1.3.7'!O131</f>
        <v>0</v>
      </c>
      <c r="P131" s="144">
        <f>'St 1.3.1'!P131+'St 1.3.2'!P131+'St 1.3.3'!P131+'St 1.3.4'!P131+'St 1.3.5'!P131+'St 1.3.6'!P131+'St 1.3.7'!P131</f>
        <v>0</v>
      </c>
      <c r="Q131" s="144">
        <f>'St 1.3.1'!Q131+'St 1.3.2'!Q131+'St 1.3.3'!Q131+'St 1.3.4'!Q131+'St 1.3.5'!Q131+'St 1.3.6'!Q131+'St 1.3.7'!Q131</f>
        <v>0</v>
      </c>
      <c r="R131" s="144">
        <f>'St 1.3.1'!R131+'St 1.3.2'!R131+'St 1.3.3'!R131+'St 1.3.4'!R131+'St 1.3.5'!R131+'St 1.3.6'!R131+'St 1.3.7'!R131</f>
        <v>0</v>
      </c>
      <c r="S131" s="144">
        <f>'St 1.3.1'!S131+'St 1.3.2'!S131+'St 1.3.3'!S131+'St 1.3.4'!S131+'St 1.3.5'!S131+'St 1.3.6'!S131+'St 1.3.7'!S131</f>
        <v>0</v>
      </c>
      <c r="T131" s="144">
        <f>'St 1.3.1'!T131+'St 1.3.2'!T131+'St 1.3.3'!T131+'St 1.3.4'!T131+'St 1.3.5'!T131+'St 1.3.6'!T131+'St 1.3.7'!T131</f>
        <v>0</v>
      </c>
      <c r="U131" s="144">
        <f>'St 1.3.1'!U131+'St 1.3.2'!U131+'St 1.3.3'!U131+'St 1.3.4'!U131+'St 1.3.5'!U131+'St 1.3.6'!U131+'St 1.3.7'!U131</f>
        <v>0</v>
      </c>
      <c r="V131" s="144">
        <f>'St 1.3.1'!V131+'St 1.3.2'!V131+'St 1.3.3'!V131+'St 1.3.4'!V131+'St 1.3.5'!V131+'St 1.3.6'!V131+'St 1.3.7'!V131</f>
        <v>0</v>
      </c>
      <c r="W131" s="144">
        <f>'St 1.3.1'!W131+'St 1.3.2'!W131+'St 1.3.3'!W131+'St 1.3.4'!W131+'St 1.3.5'!W131+'St 1.3.6'!W131+'St 1.3.7'!W131</f>
        <v>0</v>
      </c>
      <c r="X131" s="145"/>
      <c r="Y131" s="144">
        <f>'St 1.3.1'!Y131+'St 1.3.2'!Y131+'St 1.3.3'!Y131+'St 1.3.4'!Y131+'St 1.3.5'!Y131+'St 1.3.6'!Y131+'St 1.3.7'!Y131</f>
        <v>0</v>
      </c>
      <c r="Z131" s="144">
        <f>'St 1.3.1'!Z131+'St 1.3.2'!Z131+'St 1.3.3'!Z131+'St 1.3.4'!Z131+'St 1.3.5'!Z131+'St 1.3.6'!Z131+'St 1.3.7'!Z131</f>
        <v>0</v>
      </c>
      <c r="AA131" s="144">
        <f>'St 1.3.1'!AA131+'St 1.3.2'!AA131+'St 1.3.3'!AA131+'St 1.3.4'!AA131+'St 1.3.5'!AA131+'St 1.3.6'!AA131+'St 1.3.7'!AA131</f>
        <v>0</v>
      </c>
      <c r="AB131" s="144">
        <f>'St 1.3.1'!AB131+'St 1.3.2'!AB131+'St 1.3.3'!AB131+'St 1.3.4'!AB131+'St 1.3.5'!AB131+'St 1.3.6'!AB131+'St 1.3.7'!AB131</f>
        <v>0</v>
      </c>
      <c r="AC131" s="144">
        <f>'St 1.3.1'!AC131+'St 1.3.2'!AC131+'St 1.3.3'!AC131+'St 1.3.4'!AC131+'St 1.3.5'!AC131+'St 1.3.6'!AC131+'St 1.3.7'!AC131</f>
        <v>0</v>
      </c>
      <c r="AD131" s="144">
        <f>'St 1.3.1'!AD131+'St 1.3.2'!AD131+'St 1.3.3'!AD131+'St 1.3.4'!AD131+'St 1.3.5'!AD131+'St 1.3.6'!AD131+'St 1.3.7'!AD131</f>
        <v>0</v>
      </c>
      <c r="AE131" s="144">
        <f>'St 1.3.1'!AE131+'St 1.3.2'!AE131+'St 1.3.3'!AE131+'St 1.3.4'!AE131+'St 1.3.5'!AE131+'St 1.3.6'!AE131+'St 1.3.7'!AE131</f>
        <v>0</v>
      </c>
      <c r="AF131" s="144">
        <f>'St 1.3.1'!AF131+'St 1.3.2'!AF131+'St 1.3.3'!AF131+'St 1.3.4'!AF131+'St 1.3.5'!AF131+'St 1.3.6'!AF131+'St 1.3.7'!AF131</f>
        <v>0</v>
      </c>
      <c r="AG131" s="144">
        <f>'St 1.3.1'!AG131+'St 1.3.2'!AG131+'St 1.3.3'!AG131+'St 1.3.4'!AG131+'St 1.3.5'!AG131+'St 1.3.6'!AG131+'St 1.3.7'!AG131</f>
        <v>0</v>
      </c>
    </row>
    <row r="132" spans="1:33">
      <c r="B132" s="6" t="s">
        <v>44</v>
      </c>
      <c r="C132" s="229"/>
      <c r="D132" s="144">
        <f>'St 1.3.1'!D132+'St 1.3.2'!D132+'St 1.3.3'!D132+'St 1.3.4'!D132+'St 1.3.5'!D132+'St 1.3.6'!D132+'St 1.3.7'!D132</f>
        <v>0</v>
      </c>
      <c r="E132" s="144">
        <f>'St 1.3.1'!E132+'St 1.3.2'!E132+'St 1.3.3'!E132+'St 1.3.4'!E132+'St 1.3.5'!E132+'St 1.3.6'!E132+'St 1.3.7'!E132</f>
        <v>0</v>
      </c>
      <c r="F132" s="144">
        <f>'St 1.3.1'!F132+'St 1.3.2'!F132+'St 1.3.3'!F132+'St 1.3.4'!F132+'St 1.3.5'!F132+'St 1.3.6'!F132+'St 1.3.7'!F132</f>
        <v>0</v>
      </c>
      <c r="G132" s="144">
        <f>'St 1.3.1'!G132+'St 1.3.2'!G132+'St 1.3.3'!G132+'St 1.3.4'!G132+'St 1.3.5'!G132+'St 1.3.6'!G132+'St 1.3.7'!G132</f>
        <v>0</v>
      </c>
      <c r="H132" s="144">
        <f>'St 1.3.1'!H132+'St 1.3.2'!H132+'St 1.3.3'!H132+'St 1.3.4'!H132+'St 1.3.5'!H132+'St 1.3.6'!H132+'St 1.3.7'!H132</f>
        <v>0</v>
      </c>
      <c r="I132" s="144">
        <f>'St 1.3.1'!I132+'St 1.3.2'!I132+'St 1.3.3'!I132+'St 1.3.4'!I132+'St 1.3.5'!I132+'St 1.3.6'!I132+'St 1.3.7'!I132</f>
        <v>0</v>
      </c>
      <c r="J132" s="144">
        <f>'St 1.3.1'!J132+'St 1.3.2'!J132+'St 1.3.3'!J132+'St 1.3.4'!J132+'St 1.3.5'!J132+'St 1.3.6'!J132+'St 1.3.7'!J132</f>
        <v>0</v>
      </c>
      <c r="K132" s="144">
        <f>'St 1.3.1'!K132+'St 1.3.2'!K132+'St 1.3.3'!K132+'St 1.3.4'!K132+'St 1.3.5'!K132+'St 1.3.6'!K132+'St 1.3.7'!K132</f>
        <v>0</v>
      </c>
      <c r="L132" s="144">
        <f>'St 1.3.1'!L132+'St 1.3.2'!L132+'St 1.3.3'!L132+'St 1.3.4'!L132+'St 1.3.5'!L132+'St 1.3.6'!L132+'St 1.3.7'!L132</f>
        <v>0</v>
      </c>
      <c r="M132" s="144">
        <f>'St 1.3.1'!M132+'St 1.3.2'!M132+'St 1.3.3'!M132+'St 1.3.4'!M132+'St 1.3.5'!M132+'St 1.3.6'!M132+'St 1.3.7'!M132</f>
        <v>0</v>
      </c>
      <c r="N132" s="143"/>
      <c r="O132" s="144">
        <f>'St 1.3.1'!O132+'St 1.3.2'!O132+'St 1.3.3'!O132+'St 1.3.4'!O132+'St 1.3.5'!O132+'St 1.3.6'!O132+'St 1.3.7'!O132</f>
        <v>0</v>
      </c>
      <c r="P132" s="144">
        <f>'St 1.3.1'!P132+'St 1.3.2'!P132+'St 1.3.3'!P132+'St 1.3.4'!P132+'St 1.3.5'!P132+'St 1.3.6'!P132+'St 1.3.7'!P132</f>
        <v>0</v>
      </c>
      <c r="Q132" s="144">
        <f>'St 1.3.1'!Q132+'St 1.3.2'!Q132+'St 1.3.3'!Q132+'St 1.3.4'!Q132+'St 1.3.5'!Q132+'St 1.3.6'!Q132+'St 1.3.7'!Q132</f>
        <v>0</v>
      </c>
      <c r="R132" s="144">
        <f>'St 1.3.1'!R132+'St 1.3.2'!R132+'St 1.3.3'!R132+'St 1.3.4'!R132+'St 1.3.5'!R132+'St 1.3.6'!R132+'St 1.3.7'!R132</f>
        <v>0</v>
      </c>
      <c r="S132" s="144">
        <f>'St 1.3.1'!S132+'St 1.3.2'!S132+'St 1.3.3'!S132+'St 1.3.4'!S132+'St 1.3.5'!S132+'St 1.3.6'!S132+'St 1.3.7'!S132</f>
        <v>0</v>
      </c>
      <c r="T132" s="144">
        <f>'St 1.3.1'!T132+'St 1.3.2'!T132+'St 1.3.3'!T132+'St 1.3.4'!T132+'St 1.3.5'!T132+'St 1.3.6'!T132+'St 1.3.7'!T132</f>
        <v>0</v>
      </c>
      <c r="U132" s="144">
        <f>'St 1.3.1'!U132+'St 1.3.2'!U132+'St 1.3.3'!U132+'St 1.3.4'!U132+'St 1.3.5'!U132+'St 1.3.6'!U132+'St 1.3.7'!U132</f>
        <v>0</v>
      </c>
      <c r="V132" s="144">
        <f>'St 1.3.1'!V132+'St 1.3.2'!V132+'St 1.3.3'!V132+'St 1.3.4'!V132+'St 1.3.5'!V132+'St 1.3.6'!V132+'St 1.3.7'!V132</f>
        <v>0</v>
      </c>
      <c r="W132" s="144">
        <f>'St 1.3.1'!W132+'St 1.3.2'!W132+'St 1.3.3'!W132+'St 1.3.4'!W132+'St 1.3.5'!W132+'St 1.3.6'!W132+'St 1.3.7'!W132</f>
        <v>0</v>
      </c>
      <c r="X132" s="145"/>
      <c r="Y132" s="144">
        <f>'St 1.3.1'!Y132+'St 1.3.2'!Y132+'St 1.3.3'!Y132+'St 1.3.4'!Y132+'St 1.3.5'!Y132+'St 1.3.6'!Y132+'St 1.3.7'!Y132</f>
        <v>0</v>
      </c>
      <c r="Z132" s="144">
        <f>'St 1.3.1'!Z132+'St 1.3.2'!Z132+'St 1.3.3'!Z132+'St 1.3.4'!Z132+'St 1.3.5'!Z132+'St 1.3.6'!Z132+'St 1.3.7'!Z132</f>
        <v>0</v>
      </c>
      <c r="AA132" s="144">
        <f>'St 1.3.1'!AA132+'St 1.3.2'!AA132+'St 1.3.3'!AA132+'St 1.3.4'!AA132+'St 1.3.5'!AA132+'St 1.3.6'!AA132+'St 1.3.7'!AA132</f>
        <v>0</v>
      </c>
      <c r="AB132" s="144">
        <f>'St 1.3.1'!AB132+'St 1.3.2'!AB132+'St 1.3.3'!AB132+'St 1.3.4'!AB132+'St 1.3.5'!AB132+'St 1.3.6'!AB132+'St 1.3.7'!AB132</f>
        <v>0</v>
      </c>
      <c r="AC132" s="144">
        <f>'St 1.3.1'!AC132+'St 1.3.2'!AC132+'St 1.3.3'!AC132+'St 1.3.4'!AC132+'St 1.3.5'!AC132+'St 1.3.6'!AC132+'St 1.3.7'!AC132</f>
        <v>0</v>
      </c>
      <c r="AD132" s="144">
        <f>'St 1.3.1'!AD132+'St 1.3.2'!AD132+'St 1.3.3'!AD132+'St 1.3.4'!AD132+'St 1.3.5'!AD132+'St 1.3.6'!AD132+'St 1.3.7'!AD132</f>
        <v>0</v>
      </c>
      <c r="AE132" s="144">
        <f>'St 1.3.1'!AE132+'St 1.3.2'!AE132+'St 1.3.3'!AE132+'St 1.3.4'!AE132+'St 1.3.5'!AE132+'St 1.3.6'!AE132+'St 1.3.7'!AE132</f>
        <v>0</v>
      </c>
      <c r="AF132" s="144">
        <f>'St 1.3.1'!AF132+'St 1.3.2'!AF132+'St 1.3.3'!AF132+'St 1.3.4'!AF132+'St 1.3.5'!AF132+'St 1.3.6'!AF132+'St 1.3.7'!AF132</f>
        <v>0</v>
      </c>
      <c r="AG132" s="144">
        <f>'St 1.3.1'!AG132+'St 1.3.2'!AG132+'St 1.3.3'!AG132+'St 1.3.4'!AG132+'St 1.3.5'!AG132+'St 1.3.6'!AG132+'St 1.3.7'!AG132</f>
        <v>0</v>
      </c>
    </row>
    <row r="133" spans="1:33">
      <c r="B133" s="7" t="s">
        <v>45</v>
      </c>
      <c r="C133" s="229"/>
      <c r="D133" s="144">
        <f>'St 1.3.1'!D133+'St 1.3.2'!D133+'St 1.3.3'!D133+'St 1.3.4'!D133+'St 1.3.5'!D133+'St 1.3.6'!D133+'St 1.3.7'!D133</f>
        <v>0</v>
      </c>
      <c r="E133" s="144">
        <f>'St 1.3.1'!E133+'St 1.3.2'!E133+'St 1.3.3'!E133+'St 1.3.4'!E133+'St 1.3.5'!E133+'St 1.3.6'!E133+'St 1.3.7'!E133</f>
        <v>0</v>
      </c>
      <c r="F133" s="144">
        <f>'St 1.3.1'!F133+'St 1.3.2'!F133+'St 1.3.3'!F133+'St 1.3.4'!F133+'St 1.3.5'!F133+'St 1.3.6'!F133+'St 1.3.7'!F133</f>
        <v>0</v>
      </c>
      <c r="G133" s="144">
        <f>'St 1.3.1'!G133+'St 1.3.2'!G133+'St 1.3.3'!G133+'St 1.3.4'!G133+'St 1.3.5'!G133+'St 1.3.6'!G133+'St 1.3.7'!G133</f>
        <v>0</v>
      </c>
      <c r="H133" s="144">
        <f>'St 1.3.1'!H133+'St 1.3.2'!H133+'St 1.3.3'!H133+'St 1.3.4'!H133+'St 1.3.5'!H133+'St 1.3.6'!H133+'St 1.3.7'!H133</f>
        <v>0</v>
      </c>
      <c r="I133" s="144">
        <f>'St 1.3.1'!I133+'St 1.3.2'!I133+'St 1.3.3'!I133+'St 1.3.4'!I133+'St 1.3.5'!I133+'St 1.3.6'!I133+'St 1.3.7'!I133</f>
        <v>0</v>
      </c>
      <c r="J133" s="144">
        <f>'St 1.3.1'!J133+'St 1.3.2'!J133+'St 1.3.3'!J133+'St 1.3.4'!J133+'St 1.3.5'!J133+'St 1.3.6'!J133+'St 1.3.7'!J133</f>
        <v>0</v>
      </c>
      <c r="K133" s="144">
        <f>'St 1.3.1'!K133+'St 1.3.2'!K133+'St 1.3.3'!K133+'St 1.3.4'!K133+'St 1.3.5'!K133+'St 1.3.6'!K133+'St 1.3.7'!K133</f>
        <v>0</v>
      </c>
      <c r="L133" s="144">
        <f>'St 1.3.1'!L133+'St 1.3.2'!L133+'St 1.3.3'!L133+'St 1.3.4'!L133+'St 1.3.5'!L133+'St 1.3.6'!L133+'St 1.3.7'!L133</f>
        <v>0</v>
      </c>
      <c r="M133" s="144">
        <f>'St 1.3.1'!M133+'St 1.3.2'!M133+'St 1.3.3'!M133+'St 1.3.4'!M133+'St 1.3.5'!M133+'St 1.3.6'!M133+'St 1.3.7'!M133</f>
        <v>0</v>
      </c>
      <c r="N133" s="143"/>
      <c r="O133" s="144">
        <f>'St 1.3.1'!O133+'St 1.3.2'!O133+'St 1.3.3'!O133+'St 1.3.4'!O133+'St 1.3.5'!O133+'St 1.3.6'!O133+'St 1.3.7'!O133</f>
        <v>0</v>
      </c>
      <c r="P133" s="144">
        <f>'St 1.3.1'!P133+'St 1.3.2'!P133+'St 1.3.3'!P133+'St 1.3.4'!P133+'St 1.3.5'!P133+'St 1.3.6'!P133+'St 1.3.7'!P133</f>
        <v>0</v>
      </c>
      <c r="Q133" s="144">
        <f>'St 1.3.1'!Q133+'St 1.3.2'!Q133+'St 1.3.3'!Q133+'St 1.3.4'!Q133+'St 1.3.5'!Q133+'St 1.3.6'!Q133+'St 1.3.7'!Q133</f>
        <v>0</v>
      </c>
      <c r="R133" s="144">
        <f>'St 1.3.1'!R133+'St 1.3.2'!R133+'St 1.3.3'!R133+'St 1.3.4'!R133+'St 1.3.5'!R133+'St 1.3.6'!R133+'St 1.3.7'!R133</f>
        <v>0</v>
      </c>
      <c r="S133" s="144">
        <f>'St 1.3.1'!S133+'St 1.3.2'!S133+'St 1.3.3'!S133+'St 1.3.4'!S133+'St 1.3.5'!S133+'St 1.3.6'!S133+'St 1.3.7'!S133</f>
        <v>0</v>
      </c>
      <c r="T133" s="144">
        <f>'St 1.3.1'!T133+'St 1.3.2'!T133+'St 1.3.3'!T133+'St 1.3.4'!T133+'St 1.3.5'!T133+'St 1.3.6'!T133+'St 1.3.7'!T133</f>
        <v>0</v>
      </c>
      <c r="U133" s="144">
        <f>'St 1.3.1'!U133+'St 1.3.2'!U133+'St 1.3.3'!U133+'St 1.3.4'!U133+'St 1.3.5'!U133+'St 1.3.6'!U133+'St 1.3.7'!U133</f>
        <v>0</v>
      </c>
      <c r="V133" s="144">
        <f>'St 1.3.1'!V133+'St 1.3.2'!V133+'St 1.3.3'!V133+'St 1.3.4'!V133+'St 1.3.5'!V133+'St 1.3.6'!V133+'St 1.3.7'!V133</f>
        <v>0</v>
      </c>
      <c r="W133" s="144">
        <f>'St 1.3.1'!W133+'St 1.3.2'!W133+'St 1.3.3'!W133+'St 1.3.4'!W133+'St 1.3.5'!W133+'St 1.3.6'!W133+'St 1.3.7'!W133</f>
        <v>0</v>
      </c>
      <c r="X133" s="145"/>
      <c r="Y133" s="144">
        <f>'St 1.3.1'!Y133+'St 1.3.2'!Y133+'St 1.3.3'!Y133+'St 1.3.4'!Y133+'St 1.3.5'!Y133+'St 1.3.6'!Y133+'St 1.3.7'!Y133</f>
        <v>0</v>
      </c>
      <c r="Z133" s="144">
        <f>'St 1.3.1'!Z133+'St 1.3.2'!Z133+'St 1.3.3'!Z133+'St 1.3.4'!Z133+'St 1.3.5'!Z133+'St 1.3.6'!Z133+'St 1.3.7'!Z133</f>
        <v>0</v>
      </c>
      <c r="AA133" s="144">
        <f>'St 1.3.1'!AA133+'St 1.3.2'!AA133+'St 1.3.3'!AA133+'St 1.3.4'!AA133+'St 1.3.5'!AA133+'St 1.3.6'!AA133+'St 1.3.7'!AA133</f>
        <v>0</v>
      </c>
      <c r="AB133" s="144">
        <f>'St 1.3.1'!AB133+'St 1.3.2'!AB133+'St 1.3.3'!AB133+'St 1.3.4'!AB133+'St 1.3.5'!AB133+'St 1.3.6'!AB133+'St 1.3.7'!AB133</f>
        <v>0</v>
      </c>
      <c r="AC133" s="144">
        <f>'St 1.3.1'!AC133+'St 1.3.2'!AC133+'St 1.3.3'!AC133+'St 1.3.4'!AC133+'St 1.3.5'!AC133+'St 1.3.6'!AC133+'St 1.3.7'!AC133</f>
        <v>0</v>
      </c>
      <c r="AD133" s="144">
        <f>'St 1.3.1'!AD133+'St 1.3.2'!AD133+'St 1.3.3'!AD133+'St 1.3.4'!AD133+'St 1.3.5'!AD133+'St 1.3.6'!AD133+'St 1.3.7'!AD133</f>
        <v>0</v>
      </c>
      <c r="AE133" s="144">
        <f>'St 1.3.1'!AE133+'St 1.3.2'!AE133+'St 1.3.3'!AE133+'St 1.3.4'!AE133+'St 1.3.5'!AE133+'St 1.3.6'!AE133+'St 1.3.7'!AE133</f>
        <v>0</v>
      </c>
      <c r="AF133" s="144">
        <f>'St 1.3.1'!AF133+'St 1.3.2'!AF133+'St 1.3.3'!AF133+'St 1.3.4'!AF133+'St 1.3.5'!AF133+'St 1.3.6'!AF133+'St 1.3.7'!AF133</f>
        <v>0</v>
      </c>
      <c r="AG133" s="144">
        <f>'St 1.3.1'!AG133+'St 1.3.2'!AG133+'St 1.3.3'!AG133+'St 1.3.4'!AG133+'St 1.3.5'!AG133+'St 1.3.6'!AG133+'St 1.3.7'!AG133</f>
        <v>0</v>
      </c>
    </row>
    <row r="134" spans="1:33">
      <c r="B134" s="7" t="s">
        <v>46</v>
      </c>
      <c r="C134" s="229"/>
      <c r="D134" s="144">
        <f>'St 1.3.1'!D134+'St 1.3.2'!D134+'St 1.3.3'!D134+'St 1.3.4'!D134+'St 1.3.5'!D134+'St 1.3.6'!D134+'St 1.3.7'!D134</f>
        <v>0</v>
      </c>
      <c r="E134" s="144">
        <f>'St 1.3.1'!E134+'St 1.3.2'!E134+'St 1.3.3'!E134+'St 1.3.4'!E134+'St 1.3.5'!E134+'St 1.3.6'!E134+'St 1.3.7'!E134</f>
        <v>0</v>
      </c>
      <c r="F134" s="144">
        <f>'St 1.3.1'!F134+'St 1.3.2'!F134+'St 1.3.3'!F134+'St 1.3.4'!F134+'St 1.3.5'!F134+'St 1.3.6'!F134+'St 1.3.7'!F134</f>
        <v>0</v>
      </c>
      <c r="G134" s="144">
        <f>'St 1.3.1'!G134+'St 1.3.2'!G134+'St 1.3.3'!G134+'St 1.3.4'!G134+'St 1.3.5'!G134+'St 1.3.6'!G134+'St 1.3.7'!G134</f>
        <v>0</v>
      </c>
      <c r="H134" s="144">
        <f>'St 1.3.1'!H134+'St 1.3.2'!H134+'St 1.3.3'!H134+'St 1.3.4'!H134+'St 1.3.5'!H134+'St 1.3.6'!H134+'St 1.3.7'!H134</f>
        <v>0</v>
      </c>
      <c r="I134" s="144">
        <f>'St 1.3.1'!I134+'St 1.3.2'!I134+'St 1.3.3'!I134+'St 1.3.4'!I134+'St 1.3.5'!I134+'St 1.3.6'!I134+'St 1.3.7'!I134</f>
        <v>0</v>
      </c>
      <c r="J134" s="144">
        <f>'St 1.3.1'!J134+'St 1.3.2'!J134+'St 1.3.3'!J134+'St 1.3.4'!J134+'St 1.3.5'!J134+'St 1.3.6'!J134+'St 1.3.7'!J134</f>
        <v>0</v>
      </c>
      <c r="K134" s="144">
        <f>'St 1.3.1'!K134+'St 1.3.2'!K134+'St 1.3.3'!K134+'St 1.3.4'!K134+'St 1.3.5'!K134+'St 1.3.6'!K134+'St 1.3.7'!K134</f>
        <v>0</v>
      </c>
      <c r="L134" s="144">
        <f>'St 1.3.1'!L134+'St 1.3.2'!L134+'St 1.3.3'!L134+'St 1.3.4'!L134+'St 1.3.5'!L134+'St 1.3.6'!L134+'St 1.3.7'!L134</f>
        <v>0</v>
      </c>
      <c r="M134" s="144">
        <f>'St 1.3.1'!M134+'St 1.3.2'!M134+'St 1.3.3'!M134+'St 1.3.4'!M134+'St 1.3.5'!M134+'St 1.3.6'!M134+'St 1.3.7'!M134</f>
        <v>0</v>
      </c>
      <c r="N134" s="143"/>
      <c r="O134" s="144">
        <f>'St 1.3.1'!O134+'St 1.3.2'!O134+'St 1.3.3'!O134+'St 1.3.4'!O134+'St 1.3.5'!O134+'St 1.3.6'!O134+'St 1.3.7'!O134</f>
        <v>0</v>
      </c>
      <c r="P134" s="144">
        <f>'St 1.3.1'!P134+'St 1.3.2'!P134+'St 1.3.3'!P134+'St 1.3.4'!P134+'St 1.3.5'!P134+'St 1.3.6'!P134+'St 1.3.7'!P134</f>
        <v>0</v>
      </c>
      <c r="Q134" s="144">
        <f>'St 1.3.1'!Q134+'St 1.3.2'!Q134+'St 1.3.3'!Q134+'St 1.3.4'!Q134+'St 1.3.5'!Q134+'St 1.3.6'!Q134+'St 1.3.7'!Q134</f>
        <v>0</v>
      </c>
      <c r="R134" s="144">
        <f>'St 1.3.1'!R134+'St 1.3.2'!R134+'St 1.3.3'!R134+'St 1.3.4'!R134+'St 1.3.5'!R134+'St 1.3.6'!R134+'St 1.3.7'!R134</f>
        <v>0</v>
      </c>
      <c r="S134" s="144">
        <f>'St 1.3.1'!S134+'St 1.3.2'!S134+'St 1.3.3'!S134+'St 1.3.4'!S134+'St 1.3.5'!S134+'St 1.3.6'!S134+'St 1.3.7'!S134</f>
        <v>0</v>
      </c>
      <c r="T134" s="144">
        <f>'St 1.3.1'!T134+'St 1.3.2'!T134+'St 1.3.3'!T134+'St 1.3.4'!T134+'St 1.3.5'!T134+'St 1.3.6'!T134+'St 1.3.7'!T134</f>
        <v>0</v>
      </c>
      <c r="U134" s="144">
        <f>'St 1.3.1'!U134+'St 1.3.2'!U134+'St 1.3.3'!U134+'St 1.3.4'!U134+'St 1.3.5'!U134+'St 1.3.6'!U134+'St 1.3.7'!U134</f>
        <v>0</v>
      </c>
      <c r="V134" s="144">
        <f>'St 1.3.1'!V134+'St 1.3.2'!V134+'St 1.3.3'!V134+'St 1.3.4'!V134+'St 1.3.5'!V134+'St 1.3.6'!V134+'St 1.3.7'!V134</f>
        <v>0</v>
      </c>
      <c r="W134" s="144">
        <f>'St 1.3.1'!W134+'St 1.3.2'!W134+'St 1.3.3'!W134+'St 1.3.4'!W134+'St 1.3.5'!W134+'St 1.3.6'!W134+'St 1.3.7'!W134</f>
        <v>0</v>
      </c>
      <c r="X134" s="145"/>
      <c r="Y134" s="144">
        <f>'St 1.3.1'!Y134+'St 1.3.2'!Y134+'St 1.3.3'!Y134+'St 1.3.4'!Y134+'St 1.3.5'!Y134+'St 1.3.6'!Y134+'St 1.3.7'!Y134</f>
        <v>0</v>
      </c>
      <c r="Z134" s="144">
        <f>'St 1.3.1'!Z134+'St 1.3.2'!Z134+'St 1.3.3'!Z134+'St 1.3.4'!Z134+'St 1.3.5'!Z134+'St 1.3.6'!Z134+'St 1.3.7'!Z134</f>
        <v>0</v>
      </c>
      <c r="AA134" s="144">
        <f>'St 1.3.1'!AA134+'St 1.3.2'!AA134+'St 1.3.3'!AA134+'St 1.3.4'!AA134+'St 1.3.5'!AA134+'St 1.3.6'!AA134+'St 1.3.7'!AA134</f>
        <v>0</v>
      </c>
      <c r="AB134" s="144">
        <f>'St 1.3.1'!AB134+'St 1.3.2'!AB134+'St 1.3.3'!AB134+'St 1.3.4'!AB134+'St 1.3.5'!AB134+'St 1.3.6'!AB134+'St 1.3.7'!AB134</f>
        <v>0</v>
      </c>
      <c r="AC134" s="144">
        <f>'St 1.3.1'!AC134+'St 1.3.2'!AC134+'St 1.3.3'!AC134+'St 1.3.4'!AC134+'St 1.3.5'!AC134+'St 1.3.6'!AC134+'St 1.3.7'!AC134</f>
        <v>0</v>
      </c>
      <c r="AD134" s="144">
        <f>'St 1.3.1'!AD134+'St 1.3.2'!AD134+'St 1.3.3'!AD134+'St 1.3.4'!AD134+'St 1.3.5'!AD134+'St 1.3.6'!AD134+'St 1.3.7'!AD134</f>
        <v>0</v>
      </c>
      <c r="AE134" s="144">
        <f>'St 1.3.1'!AE134+'St 1.3.2'!AE134+'St 1.3.3'!AE134+'St 1.3.4'!AE134+'St 1.3.5'!AE134+'St 1.3.6'!AE134+'St 1.3.7'!AE134</f>
        <v>0</v>
      </c>
      <c r="AF134" s="144">
        <f>'St 1.3.1'!AF134+'St 1.3.2'!AF134+'St 1.3.3'!AF134+'St 1.3.4'!AF134+'St 1.3.5'!AF134+'St 1.3.6'!AF134+'St 1.3.7'!AF134</f>
        <v>0</v>
      </c>
      <c r="AG134" s="144">
        <f>'St 1.3.1'!AG134+'St 1.3.2'!AG134+'St 1.3.3'!AG134+'St 1.3.4'!AG134+'St 1.3.5'!AG134+'St 1.3.6'!AG134+'St 1.3.7'!AG134</f>
        <v>0</v>
      </c>
    </row>
    <row r="135" spans="1:33">
      <c r="B135" s="6" t="s">
        <v>317</v>
      </c>
      <c r="C135" s="229"/>
      <c r="D135" s="144">
        <f>'St 1.3.1'!D135+'St 1.3.2'!D135+'St 1.3.3'!D135+'St 1.3.4'!D135+'St 1.3.5'!D135+'St 1.3.6'!D135+'St 1.3.7'!D135</f>
        <v>0</v>
      </c>
      <c r="E135" s="144">
        <f>'St 1.3.1'!E135+'St 1.3.2'!E135+'St 1.3.3'!E135+'St 1.3.4'!E135+'St 1.3.5'!E135+'St 1.3.6'!E135+'St 1.3.7'!E135</f>
        <v>0</v>
      </c>
      <c r="F135" s="144">
        <f>'St 1.3.1'!F135+'St 1.3.2'!F135+'St 1.3.3'!F135+'St 1.3.4'!F135+'St 1.3.5'!F135+'St 1.3.6'!F135+'St 1.3.7'!F135</f>
        <v>0</v>
      </c>
      <c r="G135" s="144">
        <f>'St 1.3.1'!G135+'St 1.3.2'!G135+'St 1.3.3'!G135+'St 1.3.4'!G135+'St 1.3.5'!G135+'St 1.3.6'!G135+'St 1.3.7'!G135</f>
        <v>0</v>
      </c>
      <c r="H135" s="144">
        <f>'St 1.3.1'!H135+'St 1.3.2'!H135+'St 1.3.3'!H135+'St 1.3.4'!H135+'St 1.3.5'!H135+'St 1.3.6'!H135+'St 1.3.7'!H135</f>
        <v>0</v>
      </c>
      <c r="I135" s="144">
        <f>'St 1.3.1'!I135+'St 1.3.2'!I135+'St 1.3.3'!I135+'St 1.3.4'!I135+'St 1.3.5'!I135+'St 1.3.6'!I135+'St 1.3.7'!I135</f>
        <v>0</v>
      </c>
      <c r="J135" s="144">
        <f>'St 1.3.1'!J135+'St 1.3.2'!J135+'St 1.3.3'!J135+'St 1.3.4'!J135+'St 1.3.5'!J135+'St 1.3.6'!J135+'St 1.3.7'!J135</f>
        <v>0</v>
      </c>
      <c r="K135" s="144">
        <f>'St 1.3.1'!K135+'St 1.3.2'!K135+'St 1.3.3'!K135+'St 1.3.4'!K135+'St 1.3.5'!K135+'St 1.3.6'!K135+'St 1.3.7'!K135</f>
        <v>0</v>
      </c>
      <c r="L135" s="144">
        <f>'St 1.3.1'!L135+'St 1.3.2'!L135+'St 1.3.3'!L135+'St 1.3.4'!L135+'St 1.3.5'!L135+'St 1.3.6'!L135+'St 1.3.7'!L135</f>
        <v>0</v>
      </c>
      <c r="M135" s="144">
        <f>'St 1.3.1'!M135+'St 1.3.2'!M135+'St 1.3.3'!M135+'St 1.3.4'!M135+'St 1.3.5'!M135+'St 1.3.6'!M135+'St 1.3.7'!M135</f>
        <v>0</v>
      </c>
      <c r="N135" s="143"/>
      <c r="O135" s="144">
        <f>'St 1.3.1'!O135+'St 1.3.2'!O135+'St 1.3.3'!O135+'St 1.3.4'!O135+'St 1.3.5'!O135+'St 1.3.6'!O135+'St 1.3.7'!O135</f>
        <v>0</v>
      </c>
      <c r="P135" s="144">
        <f>'St 1.3.1'!P135+'St 1.3.2'!P135+'St 1.3.3'!P135+'St 1.3.4'!P135+'St 1.3.5'!P135+'St 1.3.6'!P135+'St 1.3.7'!P135</f>
        <v>0</v>
      </c>
      <c r="Q135" s="144">
        <f>'St 1.3.1'!Q135+'St 1.3.2'!Q135+'St 1.3.3'!Q135+'St 1.3.4'!Q135+'St 1.3.5'!Q135+'St 1.3.6'!Q135+'St 1.3.7'!Q135</f>
        <v>0</v>
      </c>
      <c r="R135" s="144">
        <f>'St 1.3.1'!R135+'St 1.3.2'!R135+'St 1.3.3'!R135+'St 1.3.4'!R135+'St 1.3.5'!R135+'St 1.3.6'!R135+'St 1.3.7'!R135</f>
        <v>0</v>
      </c>
      <c r="S135" s="144">
        <f>'St 1.3.1'!S135+'St 1.3.2'!S135+'St 1.3.3'!S135+'St 1.3.4'!S135+'St 1.3.5'!S135+'St 1.3.6'!S135+'St 1.3.7'!S135</f>
        <v>0</v>
      </c>
      <c r="T135" s="144">
        <f>'St 1.3.1'!T135+'St 1.3.2'!T135+'St 1.3.3'!T135+'St 1.3.4'!T135+'St 1.3.5'!T135+'St 1.3.6'!T135+'St 1.3.7'!T135</f>
        <v>0</v>
      </c>
      <c r="U135" s="144">
        <f>'St 1.3.1'!U135+'St 1.3.2'!U135+'St 1.3.3'!U135+'St 1.3.4'!U135+'St 1.3.5'!U135+'St 1.3.6'!U135+'St 1.3.7'!U135</f>
        <v>0</v>
      </c>
      <c r="V135" s="144">
        <f>'St 1.3.1'!V135+'St 1.3.2'!V135+'St 1.3.3'!V135+'St 1.3.4'!V135+'St 1.3.5'!V135+'St 1.3.6'!V135+'St 1.3.7'!V135</f>
        <v>0</v>
      </c>
      <c r="W135" s="144">
        <f>'St 1.3.1'!W135+'St 1.3.2'!W135+'St 1.3.3'!W135+'St 1.3.4'!W135+'St 1.3.5'!W135+'St 1.3.6'!W135+'St 1.3.7'!W135</f>
        <v>0</v>
      </c>
      <c r="X135" s="145"/>
      <c r="Y135" s="144">
        <f>'St 1.3.1'!Y135+'St 1.3.2'!Y135+'St 1.3.3'!Y135+'St 1.3.4'!Y135+'St 1.3.5'!Y135+'St 1.3.6'!Y135+'St 1.3.7'!Y135</f>
        <v>0</v>
      </c>
      <c r="Z135" s="144">
        <f>'St 1.3.1'!Z135+'St 1.3.2'!Z135+'St 1.3.3'!Z135+'St 1.3.4'!Z135+'St 1.3.5'!Z135+'St 1.3.6'!Z135+'St 1.3.7'!Z135</f>
        <v>0</v>
      </c>
      <c r="AA135" s="144">
        <f>'St 1.3.1'!AA135+'St 1.3.2'!AA135+'St 1.3.3'!AA135+'St 1.3.4'!AA135+'St 1.3.5'!AA135+'St 1.3.6'!AA135+'St 1.3.7'!AA135</f>
        <v>0</v>
      </c>
      <c r="AB135" s="144">
        <f>'St 1.3.1'!AB135+'St 1.3.2'!AB135+'St 1.3.3'!AB135+'St 1.3.4'!AB135+'St 1.3.5'!AB135+'St 1.3.6'!AB135+'St 1.3.7'!AB135</f>
        <v>0</v>
      </c>
      <c r="AC135" s="144">
        <f>'St 1.3.1'!AC135+'St 1.3.2'!AC135+'St 1.3.3'!AC135+'St 1.3.4'!AC135+'St 1.3.5'!AC135+'St 1.3.6'!AC135+'St 1.3.7'!AC135</f>
        <v>0</v>
      </c>
      <c r="AD135" s="144">
        <f>'St 1.3.1'!AD135+'St 1.3.2'!AD135+'St 1.3.3'!AD135+'St 1.3.4'!AD135+'St 1.3.5'!AD135+'St 1.3.6'!AD135+'St 1.3.7'!AD135</f>
        <v>0</v>
      </c>
      <c r="AE135" s="144">
        <f>'St 1.3.1'!AE135+'St 1.3.2'!AE135+'St 1.3.3'!AE135+'St 1.3.4'!AE135+'St 1.3.5'!AE135+'St 1.3.6'!AE135+'St 1.3.7'!AE135</f>
        <v>0</v>
      </c>
      <c r="AF135" s="144">
        <f>'St 1.3.1'!AF135+'St 1.3.2'!AF135+'St 1.3.3'!AF135+'St 1.3.4'!AF135+'St 1.3.5'!AF135+'St 1.3.6'!AF135+'St 1.3.7'!AF135</f>
        <v>0</v>
      </c>
      <c r="AG135" s="144">
        <f>'St 1.3.1'!AG135+'St 1.3.2'!AG135+'St 1.3.3'!AG135+'St 1.3.4'!AG135+'St 1.3.5'!AG135+'St 1.3.6'!AG135+'St 1.3.7'!AG135</f>
        <v>0</v>
      </c>
    </row>
    <row r="136" spans="1:33">
      <c r="B136" s="6" t="s">
        <v>108</v>
      </c>
      <c r="C136" s="210"/>
      <c r="D136" s="144">
        <f>'St 1.3.1'!D136+'St 1.3.2'!D136+'St 1.3.3'!D136+'St 1.3.4'!D136+'St 1.3.5'!D136+'St 1.3.6'!D136+'St 1.3.7'!D136</f>
        <v>0</v>
      </c>
      <c r="E136" s="144">
        <f>'St 1.3.1'!E136+'St 1.3.2'!E136+'St 1.3.3'!E136+'St 1.3.4'!E136+'St 1.3.5'!E136+'St 1.3.6'!E136+'St 1.3.7'!E136</f>
        <v>0</v>
      </c>
      <c r="F136" s="144">
        <f>'St 1.3.1'!F136+'St 1.3.2'!F136+'St 1.3.3'!F136+'St 1.3.4'!F136+'St 1.3.5'!F136+'St 1.3.6'!F136+'St 1.3.7'!F136</f>
        <v>0</v>
      </c>
      <c r="G136" s="144">
        <f>'St 1.3.1'!G136+'St 1.3.2'!G136+'St 1.3.3'!G136+'St 1.3.4'!G136+'St 1.3.5'!G136+'St 1.3.6'!G136+'St 1.3.7'!G136</f>
        <v>0</v>
      </c>
      <c r="H136" s="144">
        <f>'St 1.3.1'!H136+'St 1.3.2'!H136+'St 1.3.3'!H136+'St 1.3.4'!H136+'St 1.3.5'!H136+'St 1.3.6'!H136+'St 1.3.7'!H136</f>
        <v>0</v>
      </c>
      <c r="I136" s="144">
        <f>'St 1.3.1'!I136+'St 1.3.2'!I136+'St 1.3.3'!I136+'St 1.3.4'!I136+'St 1.3.5'!I136+'St 1.3.6'!I136+'St 1.3.7'!I136</f>
        <v>0</v>
      </c>
      <c r="J136" s="144">
        <f>'St 1.3.1'!J136+'St 1.3.2'!J136+'St 1.3.3'!J136+'St 1.3.4'!J136+'St 1.3.5'!J136+'St 1.3.6'!J136+'St 1.3.7'!J136</f>
        <v>0</v>
      </c>
      <c r="K136" s="144">
        <f>'St 1.3.1'!K136+'St 1.3.2'!K136+'St 1.3.3'!K136+'St 1.3.4'!K136+'St 1.3.5'!K136+'St 1.3.6'!K136+'St 1.3.7'!K136</f>
        <v>0</v>
      </c>
      <c r="L136" s="144">
        <f>'St 1.3.1'!L136+'St 1.3.2'!L136+'St 1.3.3'!L136+'St 1.3.4'!L136+'St 1.3.5'!L136+'St 1.3.6'!L136+'St 1.3.7'!L136</f>
        <v>0</v>
      </c>
      <c r="M136" s="144">
        <f>'St 1.3.1'!M136+'St 1.3.2'!M136+'St 1.3.3'!M136+'St 1.3.4'!M136+'St 1.3.5'!M136+'St 1.3.6'!M136+'St 1.3.7'!M136</f>
        <v>0</v>
      </c>
      <c r="N136" s="143"/>
      <c r="O136" s="144">
        <f>'St 1.3.1'!O136+'St 1.3.2'!O136+'St 1.3.3'!O136+'St 1.3.4'!O136+'St 1.3.5'!O136+'St 1.3.6'!O136+'St 1.3.7'!O136</f>
        <v>0</v>
      </c>
      <c r="P136" s="144">
        <f>'St 1.3.1'!P136+'St 1.3.2'!P136+'St 1.3.3'!P136+'St 1.3.4'!P136+'St 1.3.5'!P136+'St 1.3.6'!P136+'St 1.3.7'!P136</f>
        <v>0</v>
      </c>
      <c r="Q136" s="144">
        <f>'St 1.3.1'!Q136+'St 1.3.2'!Q136+'St 1.3.3'!Q136+'St 1.3.4'!Q136+'St 1.3.5'!Q136+'St 1.3.6'!Q136+'St 1.3.7'!Q136</f>
        <v>0</v>
      </c>
      <c r="R136" s="144">
        <f>'St 1.3.1'!R136+'St 1.3.2'!R136+'St 1.3.3'!R136+'St 1.3.4'!R136+'St 1.3.5'!R136+'St 1.3.6'!R136+'St 1.3.7'!R136</f>
        <v>0</v>
      </c>
      <c r="S136" s="144">
        <f>'St 1.3.1'!S136+'St 1.3.2'!S136+'St 1.3.3'!S136+'St 1.3.4'!S136+'St 1.3.5'!S136+'St 1.3.6'!S136+'St 1.3.7'!S136</f>
        <v>0</v>
      </c>
      <c r="T136" s="144">
        <f>'St 1.3.1'!T136+'St 1.3.2'!T136+'St 1.3.3'!T136+'St 1.3.4'!T136+'St 1.3.5'!T136+'St 1.3.6'!T136+'St 1.3.7'!T136</f>
        <v>0</v>
      </c>
      <c r="U136" s="144">
        <f>'St 1.3.1'!U136+'St 1.3.2'!U136+'St 1.3.3'!U136+'St 1.3.4'!U136+'St 1.3.5'!U136+'St 1.3.6'!U136+'St 1.3.7'!U136</f>
        <v>0</v>
      </c>
      <c r="V136" s="144">
        <f>'St 1.3.1'!V136+'St 1.3.2'!V136+'St 1.3.3'!V136+'St 1.3.4'!V136+'St 1.3.5'!V136+'St 1.3.6'!V136+'St 1.3.7'!V136</f>
        <v>0</v>
      </c>
      <c r="W136" s="144">
        <f>'St 1.3.1'!W136+'St 1.3.2'!W136+'St 1.3.3'!W136+'St 1.3.4'!W136+'St 1.3.5'!W136+'St 1.3.6'!W136+'St 1.3.7'!W136</f>
        <v>0</v>
      </c>
      <c r="X136" s="145"/>
      <c r="Y136" s="144">
        <f>'St 1.3.1'!Y136+'St 1.3.2'!Y136+'St 1.3.3'!Y136+'St 1.3.4'!Y136+'St 1.3.5'!Y136+'St 1.3.6'!Y136+'St 1.3.7'!Y136</f>
        <v>0</v>
      </c>
      <c r="Z136" s="144">
        <f>'St 1.3.1'!Z136+'St 1.3.2'!Z136+'St 1.3.3'!Z136+'St 1.3.4'!Z136+'St 1.3.5'!Z136+'St 1.3.6'!Z136+'St 1.3.7'!Z136</f>
        <v>0</v>
      </c>
      <c r="AA136" s="144">
        <f>'St 1.3.1'!AA136+'St 1.3.2'!AA136+'St 1.3.3'!AA136+'St 1.3.4'!AA136+'St 1.3.5'!AA136+'St 1.3.6'!AA136+'St 1.3.7'!AA136</f>
        <v>0</v>
      </c>
      <c r="AB136" s="144">
        <f>'St 1.3.1'!AB136+'St 1.3.2'!AB136+'St 1.3.3'!AB136+'St 1.3.4'!AB136+'St 1.3.5'!AB136+'St 1.3.6'!AB136+'St 1.3.7'!AB136</f>
        <v>0</v>
      </c>
      <c r="AC136" s="144">
        <f>'St 1.3.1'!AC136+'St 1.3.2'!AC136+'St 1.3.3'!AC136+'St 1.3.4'!AC136+'St 1.3.5'!AC136+'St 1.3.6'!AC136+'St 1.3.7'!AC136</f>
        <v>0</v>
      </c>
      <c r="AD136" s="144">
        <f>'St 1.3.1'!AD136+'St 1.3.2'!AD136+'St 1.3.3'!AD136+'St 1.3.4'!AD136+'St 1.3.5'!AD136+'St 1.3.6'!AD136+'St 1.3.7'!AD136</f>
        <v>0</v>
      </c>
      <c r="AE136" s="144">
        <f>'St 1.3.1'!AE136+'St 1.3.2'!AE136+'St 1.3.3'!AE136+'St 1.3.4'!AE136+'St 1.3.5'!AE136+'St 1.3.6'!AE136+'St 1.3.7'!AE136</f>
        <v>0</v>
      </c>
      <c r="AF136" s="144">
        <f>'St 1.3.1'!AF136+'St 1.3.2'!AF136+'St 1.3.3'!AF136+'St 1.3.4'!AF136+'St 1.3.5'!AF136+'St 1.3.6'!AF136+'St 1.3.7'!AF136</f>
        <v>0</v>
      </c>
      <c r="AG136" s="144">
        <f>'St 1.3.1'!AG136+'St 1.3.2'!AG136+'St 1.3.3'!AG136+'St 1.3.4'!AG136+'St 1.3.5'!AG136+'St 1.3.6'!AG136+'St 1.3.7'!AG136</f>
        <v>0</v>
      </c>
    </row>
    <row r="137" spans="1:33">
      <c r="B137" s="6" t="s">
        <v>48</v>
      </c>
      <c r="C137" s="229"/>
      <c r="D137" s="144">
        <f>'St 1.3.1'!D137+'St 1.3.2'!D137+'St 1.3.3'!D137+'St 1.3.4'!D137+'St 1.3.5'!D137+'St 1.3.6'!D137+'St 1.3.7'!D137</f>
        <v>0</v>
      </c>
      <c r="E137" s="144">
        <f>'St 1.3.1'!E137+'St 1.3.2'!E137+'St 1.3.3'!E137+'St 1.3.4'!E137+'St 1.3.5'!E137+'St 1.3.6'!E137+'St 1.3.7'!E137</f>
        <v>0</v>
      </c>
      <c r="F137" s="144">
        <f>'St 1.3.1'!F137+'St 1.3.2'!F137+'St 1.3.3'!F137+'St 1.3.4'!F137+'St 1.3.5'!F137+'St 1.3.6'!F137+'St 1.3.7'!F137</f>
        <v>0</v>
      </c>
      <c r="G137" s="144">
        <f>'St 1.3.1'!G137+'St 1.3.2'!G137+'St 1.3.3'!G137+'St 1.3.4'!G137+'St 1.3.5'!G137+'St 1.3.6'!G137+'St 1.3.7'!G137</f>
        <v>0</v>
      </c>
      <c r="H137" s="144">
        <f>'St 1.3.1'!H137+'St 1.3.2'!H137+'St 1.3.3'!H137+'St 1.3.4'!H137+'St 1.3.5'!H137+'St 1.3.6'!H137+'St 1.3.7'!H137</f>
        <v>0</v>
      </c>
      <c r="I137" s="144">
        <f>'St 1.3.1'!I137+'St 1.3.2'!I137+'St 1.3.3'!I137+'St 1.3.4'!I137+'St 1.3.5'!I137+'St 1.3.6'!I137+'St 1.3.7'!I137</f>
        <v>0</v>
      </c>
      <c r="J137" s="144">
        <f>'St 1.3.1'!J137+'St 1.3.2'!J137+'St 1.3.3'!J137+'St 1.3.4'!J137+'St 1.3.5'!J137+'St 1.3.6'!J137+'St 1.3.7'!J137</f>
        <v>0</v>
      </c>
      <c r="K137" s="144">
        <f>'St 1.3.1'!K137+'St 1.3.2'!K137+'St 1.3.3'!K137+'St 1.3.4'!K137+'St 1.3.5'!K137+'St 1.3.6'!K137+'St 1.3.7'!K137</f>
        <v>0</v>
      </c>
      <c r="L137" s="144">
        <f>'St 1.3.1'!L137+'St 1.3.2'!L137+'St 1.3.3'!L137+'St 1.3.4'!L137+'St 1.3.5'!L137+'St 1.3.6'!L137+'St 1.3.7'!L137</f>
        <v>0</v>
      </c>
      <c r="M137" s="144">
        <f>'St 1.3.1'!M137+'St 1.3.2'!M137+'St 1.3.3'!M137+'St 1.3.4'!M137+'St 1.3.5'!M137+'St 1.3.6'!M137+'St 1.3.7'!M137</f>
        <v>0</v>
      </c>
      <c r="N137" s="143"/>
      <c r="O137" s="144">
        <f>'St 1.3.1'!O137+'St 1.3.2'!O137+'St 1.3.3'!O137+'St 1.3.4'!O137+'St 1.3.5'!O137+'St 1.3.6'!O137+'St 1.3.7'!O137</f>
        <v>0</v>
      </c>
      <c r="P137" s="144">
        <f>'St 1.3.1'!P137+'St 1.3.2'!P137+'St 1.3.3'!P137+'St 1.3.4'!P137+'St 1.3.5'!P137+'St 1.3.6'!P137+'St 1.3.7'!P137</f>
        <v>0</v>
      </c>
      <c r="Q137" s="144">
        <f>'St 1.3.1'!Q137+'St 1.3.2'!Q137+'St 1.3.3'!Q137+'St 1.3.4'!Q137+'St 1.3.5'!Q137+'St 1.3.6'!Q137+'St 1.3.7'!Q137</f>
        <v>0</v>
      </c>
      <c r="R137" s="144">
        <f>'St 1.3.1'!R137+'St 1.3.2'!R137+'St 1.3.3'!R137+'St 1.3.4'!R137+'St 1.3.5'!R137+'St 1.3.6'!R137+'St 1.3.7'!R137</f>
        <v>0</v>
      </c>
      <c r="S137" s="144">
        <f>'St 1.3.1'!S137+'St 1.3.2'!S137+'St 1.3.3'!S137+'St 1.3.4'!S137+'St 1.3.5'!S137+'St 1.3.6'!S137+'St 1.3.7'!S137</f>
        <v>0</v>
      </c>
      <c r="T137" s="144">
        <f>'St 1.3.1'!T137+'St 1.3.2'!T137+'St 1.3.3'!T137+'St 1.3.4'!T137+'St 1.3.5'!T137+'St 1.3.6'!T137+'St 1.3.7'!T137</f>
        <v>0</v>
      </c>
      <c r="U137" s="144">
        <f>'St 1.3.1'!U137+'St 1.3.2'!U137+'St 1.3.3'!U137+'St 1.3.4'!U137+'St 1.3.5'!U137+'St 1.3.6'!U137+'St 1.3.7'!U137</f>
        <v>0</v>
      </c>
      <c r="V137" s="144">
        <f>'St 1.3.1'!V137+'St 1.3.2'!V137+'St 1.3.3'!V137+'St 1.3.4'!V137+'St 1.3.5'!V137+'St 1.3.6'!V137+'St 1.3.7'!V137</f>
        <v>0</v>
      </c>
      <c r="W137" s="144">
        <f>'St 1.3.1'!W137+'St 1.3.2'!W137+'St 1.3.3'!W137+'St 1.3.4'!W137+'St 1.3.5'!W137+'St 1.3.6'!W137+'St 1.3.7'!W137</f>
        <v>0</v>
      </c>
      <c r="X137" s="145"/>
      <c r="Y137" s="144">
        <f>'St 1.3.1'!Y137+'St 1.3.2'!Y137+'St 1.3.3'!Y137+'St 1.3.4'!Y137+'St 1.3.5'!Y137+'St 1.3.6'!Y137+'St 1.3.7'!Y137</f>
        <v>0</v>
      </c>
      <c r="Z137" s="144">
        <f>'St 1.3.1'!Z137+'St 1.3.2'!Z137+'St 1.3.3'!Z137+'St 1.3.4'!Z137+'St 1.3.5'!Z137+'St 1.3.6'!Z137+'St 1.3.7'!Z137</f>
        <v>0</v>
      </c>
      <c r="AA137" s="144">
        <f>'St 1.3.1'!AA137+'St 1.3.2'!AA137+'St 1.3.3'!AA137+'St 1.3.4'!AA137+'St 1.3.5'!AA137+'St 1.3.6'!AA137+'St 1.3.7'!AA137</f>
        <v>0</v>
      </c>
      <c r="AB137" s="144">
        <f>'St 1.3.1'!AB137+'St 1.3.2'!AB137+'St 1.3.3'!AB137+'St 1.3.4'!AB137+'St 1.3.5'!AB137+'St 1.3.6'!AB137+'St 1.3.7'!AB137</f>
        <v>0</v>
      </c>
      <c r="AC137" s="144">
        <f>'St 1.3.1'!AC137+'St 1.3.2'!AC137+'St 1.3.3'!AC137+'St 1.3.4'!AC137+'St 1.3.5'!AC137+'St 1.3.6'!AC137+'St 1.3.7'!AC137</f>
        <v>0</v>
      </c>
      <c r="AD137" s="144">
        <f>'St 1.3.1'!AD137+'St 1.3.2'!AD137+'St 1.3.3'!AD137+'St 1.3.4'!AD137+'St 1.3.5'!AD137+'St 1.3.6'!AD137+'St 1.3.7'!AD137</f>
        <v>0</v>
      </c>
      <c r="AE137" s="144">
        <f>'St 1.3.1'!AE137+'St 1.3.2'!AE137+'St 1.3.3'!AE137+'St 1.3.4'!AE137+'St 1.3.5'!AE137+'St 1.3.6'!AE137+'St 1.3.7'!AE137</f>
        <v>0</v>
      </c>
      <c r="AF137" s="144">
        <f>'St 1.3.1'!AF137+'St 1.3.2'!AF137+'St 1.3.3'!AF137+'St 1.3.4'!AF137+'St 1.3.5'!AF137+'St 1.3.6'!AF137+'St 1.3.7'!AF137</f>
        <v>0</v>
      </c>
      <c r="AG137" s="144">
        <f>'St 1.3.1'!AG137+'St 1.3.2'!AG137+'St 1.3.3'!AG137+'St 1.3.4'!AG137+'St 1.3.5'!AG137+'St 1.3.6'!AG137+'St 1.3.7'!AG137</f>
        <v>0</v>
      </c>
    </row>
    <row r="138" spans="1:33">
      <c r="B138" s="6" t="s">
        <v>325</v>
      </c>
      <c r="C138" s="229"/>
      <c r="D138" s="144">
        <f>'St 1.3.1'!D138+'St 1.3.2'!D138+'St 1.3.3'!D138+'St 1.3.4'!D138+'St 1.3.5'!D138+'St 1.3.6'!D138+'St 1.3.7'!D138</f>
        <v>0</v>
      </c>
      <c r="E138" s="144">
        <f>'St 1.3.1'!E138+'St 1.3.2'!E138+'St 1.3.3'!E138+'St 1.3.4'!E138+'St 1.3.5'!E138+'St 1.3.6'!E138+'St 1.3.7'!E138</f>
        <v>0</v>
      </c>
      <c r="F138" s="144">
        <f>'St 1.3.1'!F138+'St 1.3.2'!F138+'St 1.3.3'!F138+'St 1.3.4'!F138+'St 1.3.5'!F138+'St 1.3.6'!F138+'St 1.3.7'!F138</f>
        <v>0</v>
      </c>
      <c r="G138" s="144">
        <f>'St 1.3.1'!G138+'St 1.3.2'!G138+'St 1.3.3'!G138+'St 1.3.4'!G138+'St 1.3.5'!G138+'St 1.3.6'!G138+'St 1.3.7'!G138</f>
        <v>0</v>
      </c>
      <c r="H138" s="144">
        <f>'St 1.3.1'!H138+'St 1.3.2'!H138+'St 1.3.3'!H138+'St 1.3.4'!H138+'St 1.3.5'!H138+'St 1.3.6'!H138+'St 1.3.7'!H138</f>
        <v>0</v>
      </c>
      <c r="I138" s="144">
        <f>'St 1.3.1'!I138+'St 1.3.2'!I138+'St 1.3.3'!I138+'St 1.3.4'!I138+'St 1.3.5'!I138+'St 1.3.6'!I138+'St 1.3.7'!I138</f>
        <v>0</v>
      </c>
      <c r="J138" s="144">
        <f>'St 1.3.1'!J138+'St 1.3.2'!J138+'St 1.3.3'!J138+'St 1.3.4'!J138+'St 1.3.5'!J138+'St 1.3.6'!J138+'St 1.3.7'!J138</f>
        <v>0</v>
      </c>
      <c r="K138" s="144">
        <f>'St 1.3.1'!K138+'St 1.3.2'!K138+'St 1.3.3'!K138+'St 1.3.4'!K138+'St 1.3.5'!K138+'St 1.3.6'!K138+'St 1.3.7'!K138</f>
        <v>0</v>
      </c>
      <c r="L138" s="144">
        <f>'St 1.3.1'!L138+'St 1.3.2'!L138+'St 1.3.3'!L138+'St 1.3.4'!L138+'St 1.3.5'!L138+'St 1.3.6'!L138+'St 1.3.7'!L138</f>
        <v>0</v>
      </c>
      <c r="M138" s="144">
        <f>'St 1.3.1'!M138+'St 1.3.2'!M138+'St 1.3.3'!M138+'St 1.3.4'!M138+'St 1.3.5'!M138+'St 1.3.6'!M138+'St 1.3.7'!M138</f>
        <v>0</v>
      </c>
      <c r="N138" s="143"/>
      <c r="O138" s="144">
        <f>'St 1.3.1'!O138+'St 1.3.2'!O138+'St 1.3.3'!O138+'St 1.3.4'!O138+'St 1.3.5'!O138+'St 1.3.6'!O138+'St 1.3.7'!O138</f>
        <v>0</v>
      </c>
      <c r="P138" s="144">
        <f>'St 1.3.1'!P138+'St 1.3.2'!P138+'St 1.3.3'!P138+'St 1.3.4'!P138+'St 1.3.5'!P138+'St 1.3.6'!P138+'St 1.3.7'!P138</f>
        <v>0</v>
      </c>
      <c r="Q138" s="144">
        <f>'St 1.3.1'!Q138+'St 1.3.2'!Q138+'St 1.3.3'!Q138+'St 1.3.4'!Q138+'St 1.3.5'!Q138+'St 1.3.6'!Q138+'St 1.3.7'!Q138</f>
        <v>0</v>
      </c>
      <c r="R138" s="144">
        <f>'St 1.3.1'!R138+'St 1.3.2'!R138+'St 1.3.3'!R138+'St 1.3.4'!R138+'St 1.3.5'!R138+'St 1.3.6'!R138+'St 1.3.7'!R138</f>
        <v>0</v>
      </c>
      <c r="S138" s="144">
        <f>'St 1.3.1'!S138+'St 1.3.2'!S138+'St 1.3.3'!S138+'St 1.3.4'!S138+'St 1.3.5'!S138+'St 1.3.6'!S138+'St 1.3.7'!S138</f>
        <v>0</v>
      </c>
      <c r="T138" s="144">
        <f>'St 1.3.1'!T138+'St 1.3.2'!T138+'St 1.3.3'!T138+'St 1.3.4'!T138+'St 1.3.5'!T138+'St 1.3.6'!T138+'St 1.3.7'!T138</f>
        <v>0</v>
      </c>
      <c r="U138" s="144">
        <f>'St 1.3.1'!U138+'St 1.3.2'!U138+'St 1.3.3'!U138+'St 1.3.4'!U138+'St 1.3.5'!U138+'St 1.3.6'!U138+'St 1.3.7'!U138</f>
        <v>0</v>
      </c>
      <c r="V138" s="144">
        <f>'St 1.3.1'!V138+'St 1.3.2'!V138+'St 1.3.3'!V138+'St 1.3.4'!V138+'St 1.3.5'!V138+'St 1.3.6'!V138+'St 1.3.7'!V138</f>
        <v>0</v>
      </c>
      <c r="W138" s="144">
        <f>'St 1.3.1'!W138+'St 1.3.2'!W138+'St 1.3.3'!W138+'St 1.3.4'!W138+'St 1.3.5'!W138+'St 1.3.6'!W138+'St 1.3.7'!W138</f>
        <v>0</v>
      </c>
      <c r="X138" s="145"/>
      <c r="Y138" s="144">
        <f>'St 1.3.1'!Y138+'St 1.3.2'!Y138+'St 1.3.3'!Y138+'St 1.3.4'!Y138+'St 1.3.5'!Y138+'St 1.3.6'!Y138+'St 1.3.7'!Y138</f>
        <v>0</v>
      </c>
      <c r="Z138" s="144">
        <f>'St 1.3.1'!Z138+'St 1.3.2'!Z138+'St 1.3.3'!Z138+'St 1.3.4'!Z138+'St 1.3.5'!Z138+'St 1.3.6'!Z138+'St 1.3.7'!Z138</f>
        <v>0</v>
      </c>
      <c r="AA138" s="144">
        <f>'St 1.3.1'!AA138+'St 1.3.2'!AA138+'St 1.3.3'!AA138+'St 1.3.4'!AA138+'St 1.3.5'!AA138+'St 1.3.6'!AA138+'St 1.3.7'!AA138</f>
        <v>0</v>
      </c>
      <c r="AB138" s="144">
        <f>'St 1.3.1'!AB138+'St 1.3.2'!AB138+'St 1.3.3'!AB138+'St 1.3.4'!AB138+'St 1.3.5'!AB138+'St 1.3.6'!AB138+'St 1.3.7'!AB138</f>
        <v>0</v>
      </c>
      <c r="AC138" s="144">
        <f>'St 1.3.1'!AC138+'St 1.3.2'!AC138+'St 1.3.3'!AC138+'St 1.3.4'!AC138+'St 1.3.5'!AC138+'St 1.3.6'!AC138+'St 1.3.7'!AC138</f>
        <v>0</v>
      </c>
      <c r="AD138" s="144">
        <f>'St 1.3.1'!AD138+'St 1.3.2'!AD138+'St 1.3.3'!AD138+'St 1.3.4'!AD138+'St 1.3.5'!AD138+'St 1.3.6'!AD138+'St 1.3.7'!AD138</f>
        <v>0</v>
      </c>
      <c r="AE138" s="144">
        <f>'St 1.3.1'!AE138+'St 1.3.2'!AE138+'St 1.3.3'!AE138+'St 1.3.4'!AE138+'St 1.3.5'!AE138+'St 1.3.6'!AE138+'St 1.3.7'!AE138</f>
        <v>0</v>
      </c>
      <c r="AF138" s="144">
        <f>'St 1.3.1'!AF138+'St 1.3.2'!AF138+'St 1.3.3'!AF138+'St 1.3.4'!AF138+'St 1.3.5'!AF138+'St 1.3.6'!AF138+'St 1.3.7'!AF138</f>
        <v>0</v>
      </c>
      <c r="AG138" s="144">
        <f>'St 1.3.1'!AG138+'St 1.3.2'!AG138+'St 1.3.3'!AG138+'St 1.3.4'!AG138+'St 1.3.5'!AG138+'St 1.3.6'!AG138+'St 1.3.7'!AG138</f>
        <v>0</v>
      </c>
    </row>
    <row r="139" spans="1:33">
      <c r="B139" s="8" t="s">
        <v>101</v>
      </c>
      <c r="C139" s="229"/>
      <c r="D139" s="144">
        <f>'St 1.3.1'!D139+'St 1.3.2'!D139+'St 1.3.3'!D139+'St 1.3.4'!D139+'St 1.3.5'!D139+'St 1.3.6'!D139+'St 1.3.7'!D139</f>
        <v>0</v>
      </c>
      <c r="E139" s="144">
        <f>'St 1.3.1'!E139+'St 1.3.2'!E139+'St 1.3.3'!E139+'St 1.3.4'!E139+'St 1.3.5'!E139+'St 1.3.6'!E139+'St 1.3.7'!E139</f>
        <v>0</v>
      </c>
      <c r="F139" s="144">
        <f>'St 1.3.1'!F139+'St 1.3.2'!F139+'St 1.3.3'!F139+'St 1.3.4'!F139+'St 1.3.5'!F139+'St 1.3.6'!F139+'St 1.3.7'!F139</f>
        <v>0</v>
      </c>
      <c r="G139" s="144">
        <f>'St 1.3.1'!G139+'St 1.3.2'!G139+'St 1.3.3'!G139+'St 1.3.4'!G139+'St 1.3.5'!G139+'St 1.3.6'!G139+'St 1.3.7'!G139</f>
        <v>0</v>
      </c>
      <c r="H139" s="144">
        <f>'St 1.3.1'!H139+'St 1.3.2'!H139+'St 1.3.3'!H139+'St 1.3.4'!H139+'St 1.3.5'!H139+'St 1.3.6'!H139+'St 1.3.7'!H139</f>
        <v>0</v>
      </c>
      <c r="I139" s="144">
        <f>'St 1.3.1'!I139+'St 1.3.2'!I139+'St 1.3.3'!I139+'St 1.3.4'!I139+'St 1.3.5'!I139+'St 1.3.6'!I139+'St 1.3.7'!I139</f>
        <v>0</v>
      </c>
      <c r="J139" s="144">
        <f>'St 1.3.1'!J139+'St 1.3.2'!J139+'St 1.3.3'!J139+'St 1.3.4'!J139+'St 1.3.5'!J139+'St 1.3.6'!J139+'St 1.3.7'!J139</f>
        <v>0</v>
      </c>
      <c r="K139" s="144">
        <f>'St 1.3.1'!K139+'St 1.3.2'!K139+'St 1.3.3'!K139+'St 1.3.4'!K139+'St 1.3.5'!K139+'St 1.3.6'!K139+'St 1.3.7'!K139</f>
        <v>0</v>
      </c>
      <c r="L139" s="144">
        <f>'St 1.3.1'!L139+'St 1.3.2'!L139+'St 1.3.3'!L139+'St 1.3.4'!L139+'St 1.3.5'!L139+'St 1.3.6'!L139+'St 1.3.7'!L139</f>
        <v>0</v>
      </c>
      <c r="M139" s="144">
        <f>'St 1.3.1'!M139+'St 1.3.2'!M139+'St 1.3.3'!M139+'St 1.3.4'!M139+'St 1.3.5'!M139+'St 1.3.6'!M139+'St 1.3.7'!M139</f>
        <v>0</v>
      </c>
      <c r="N139" s="143"/>
      <c r="O139" s="144">
        <f>'St 1.3.1'!O139+'St 1.3.2'!O139+'St 1.3.3'!O139+'St 1.3.4'!O139+'St 1.3.5'!O139+'St 1.3.6'!O139+'St 1.3.7'!O139</f>
        <v>0</v>
      </c>
      <c r="P139" s="144">
        <f>'St 1.3.1'!P139+'St 1.3.2'!P139+'St 1.3.3'!P139+'St 1.3.4'!P139+'St 1.3.5'!P139+'St 1.3.6'!P139+'St 1.3.7'!P139</f>
        <v>0</v>
      </c>
      <c r="Q139" s="144">
        <f>'St 1.3.1'!Q139+'St 1.3.2'!Q139+'St 1.3.3'!Q139+'St 1.3.4'!Q139+'St 1.3.5'!Q139+'St 1.3.6'!Q139+'St 1.3.7'!Q139</f>
        <v>0</v>
      </c>
      <c r="R139" s="144">
        <f>'St 1.3.1'!R139+'St 1.3.2'!R139+'St 1.3.3'!R139+'St 1.3.4'!R139+'St 1.3.5'!R139+'St 1.3.6'!R139+'St 1.3.7'!R139</f>
        <v>0</v>
      </c>
      <c r="S139" s="144">
        <f>'St 1.3.1'!S139+'St 1.3.2'!S139+'St 1.3.3'!S139+'St 1.3.4'!S139+'St 1.3.5'!S139+'St 1.3.6'!S139+'St 1.3.7'!S139</f>
        <v>0</v>
      </c>
      <c r="T139" s="144">
        <f>'St 1.3.1'!T139+'St 1.3.2'!T139+'St 1.3.3'!T139+'St 1.3.4'!T139+'St 1.3.5'!T139+'St 1.3.6'!T139+'St 1.3.7'!T139</f>
        <v>0</v>
      </c>
      <c r="U139" s="144">
        <f>'St 1.3.1'!U139+'St 1.3.2'!U139+'St 1.3.3'!U139+'St 1.3.4'!U139+'St 1.3.5'!U139+'St 1.3.6'!U139+'St 1.3.7'!U139</f>
        <v>0</v>
      </c>
      <c r="V139" s="144">
        <f>'St 1.3.1'!V139+'St 1.3.2'!V139+'St 1.3.3'!V139+'St 1.3.4'!V139+'St 1.3.5'!V139+'St 1.3.6'!V139+'St 1.3.7'!V139</f>
        <v>0</v>
      </c>
      <c r="W139" s="144">
        <f>'St 1.3.1'!W139+'St 1.3.2'!W139+'St 1.3.3'!W139+'St 1.3.4'!W139+'St 1.3.5'!W139+'St 1.3.6'!W139+'St 1.3.7'!W139</f>
        <v>0</v>
      </c>
      <c r="X139" s="145"/>
      <c r="Y139" s="144">
        <f>'St 1.3.1'!Y139+'St 1.3.2'!Y139+'St 1.3.3'!Y139+'St 1.3.4'!Y139+'St 1.3.5'!Y139+'St 1.3.6'!Y139+'St 1.3.7'!Y139</f>
        <v>0</v>
      </c>
      <c r="Z139" s="144">
        <f>'St 1.3.1'!Z139+'St 1.3.2'!Z139+'St 1.3.3'!Z139+'St 1.3.4'!Z139+'St 1.3.5'!Z139+'St 1.3.6'!Z139+'St 1.3.7'!Z139</f>
        <v>0</v>
      </c>
      <c r="AA139" s="144">
        <f>'St 1.3.1'!AA139+'St 1.3.2'!AA139+'St 1.3.3'!AA139+'St 1.3.4'!AA139+'St 1.3.5'!AA139+'St 1.3.6'!AA139+'St 1.3.7'!AA139</f>
        <v>0</v>
      </c>
      <c r="AB139" s="144">
        <f>'St 1.3.1'!AB139+'St 1.3.2'!AB139+'St 1.3.3'!AB139+'St 1.3.4'!AB139+'St 1.3.5'!AB139+'St 1.3.6'!AB139+'St 1.3.7'!AB139</f>
        <v>0</v>
      </c>
      <c r="AC139" s="144">
        <f>'St 1.3.1'!AC139+'St 1.3.2'!AC139+'St 1.3.3'!AC139+'St 1.3.4'!AC139+'St 1.3.5'!AC139+'St 1.3.6'!AC139+'St 1.3.7'!AC139</f>
        <v>0</v>
      </c>
      <c r="AD139" s="144">
        <f>'St 1.3.1'!AD139+'St 1.3.2'!AD139+'St 1.3.3'!AD139+'St 1.3.4'!AD139+'St 1.3.5'!AD139+'St 1.3.6'!AD139+'St 1.3.7'!AD139</f>
        <v>0</v>
      </c>
      <c r="AE139" s="144">
        <f>'St 1.3.1'!AE139+'St 1.3.2'!AE139+'St 1.3.3'!AE139+'St 1.3.4'!AE139+'St 1.3.5'!AE139+'St 1.3.6'!AE139+'St 1.3.7'!AE139</f>
        <v>0</v>
      </c>
      <c r="AF139" s="144">
        <f>'St 1.3.1'!AF139+'St 1.3.2'!AF139+'St 1.3.3'!AF139+'St 1.3.4'!AF139+'St 1.3.5'!AF139+'St 1.3.6'!AF139+'St 1.3.7'!AF139</f>
        <v>0</v>
      </c>
      <c r="AG139" s="144">
        <f>'St 1.3.1'!AG139+'St 1.3.2'!AG139+'St 1.3.3'!AG139+'St 1.3.4'!AG139+'St 1.3.5'!AG139+'St 1.3.6'!AG139+'St 1.3.7'!AG139</f>
        <v>0</v>
      </c>
    </row>
    <row r="140" spans="1:33" s="45" customFormat="1">
      <c r="A140" s="38"/>
      <c r="B140" s="31" t="s">
        <v>24</v>
      </c>
      <c r="C140" s="209" t="s">
        <v>295</v>
      </c>
      <c r="D140" s="147">
        <f>'St 1.3.1'!D140+'St 1.3.2'!D140+'St 1.3.3'!D140+'St 1.3.4'!D140+'St 1.3.5'!D140+'St 1.3.6'!D140+'St 1.3.7'!D140</f>
        <v>692928.21204488422</v>
      </c>
      <c r="E140" s="147">
        <f>'St 1.3.1'!E140+'St 1.3.2'!E140+'St 1.3.3'!E140+'St 1.3.4'!E140+'St 1.3.5'!E140+'St 1.3.6'!E140+'St 1.3.7'!E140</f>
        <v>690254.29335074755</v>
      </c>
      <c r="F140" s="147">
        <f>'St 1.3.1'!F140+'St 1.3.2'!F140+'St 1.3.3'!F140+'St 1.3.4'!F140+'St 1.3.5'!F140+'St 1.3.6'!F140+'St 1.3.7'!F140</f>
        <v>658033.25389917544</v>
      </c>
      <c r="G140" s="147">
        <f>'St 1.3.1'!G140+'St 1.3.2'!G140+'St 1.3.3'!G140+'St 1.3.4'!G140+'St 1.3.5'!G140+'St 1.3.6'!G140+'St 1.3.7'!G140</f>
        <v>632557.69031355798</v>
      </c>
      <c r="H140" s="147">
        <f>'St 1.3.1'!H140+'St 1.3.2'!H140+'St 1.3.3'!H140+'St 1.3.4'!H140+'St 1.3.5'!H140+'St 1.3.6'!H140+'St 1.3.7'!H140</f>
        <v>658864.05883069814</v>
      </c>
      <c r="I140" s="147">
        <f>'St 1.3.1'!I140+'St 1.3.2'!I140+'St 1.3.3'!I140+'St 1.3.4'!I140+'St 1.3.5'!I140+'St 1.3.6'!I140+'St 1.3.7'!I140</f>
        <v>778292.07212126197</v>
      </c>
      <c r="J140" s="147">
        <f>'St 1.3.1'!J140+'St 1.3.2'!J140+'St 1.3.3'!J140+'St 1.3.4'!J140+'St 1.3.5'!J140+'St 1.3.6'!J140+'St 1.3.7'!J140</f>
        <v>998406.89897136251</v>
      </c>
      <c r="K140" s="147">
        <f>'St 1.3.1'!K140+'St 1.3.2'!K140+'St 1.3.3'!K140+'St 1.3.4'!K140+'St 1.3.5'!K140+'St 1.3.6'!K140+'St 1.3.7'!K140</f>
        <v>1294267.7757502967</v>
      </c>
      <c r="L140" s="147">
        <f>'St 1.3.1'!L140+'St 1.3.2'!L140+'St 1.3.3'!L140+'St 1.3.4'!L140+'St 1.3.5'!L140+'St 1.3.6'!L140+'St 1.3.7'!L140</f>
        <v>1395270.3134524869</v>
      </c>
      <c r="M140" s="147">
        <f>'St 1.3.1'!M140+'St 1.3.2'!M140+'St 1.3.3'!M140+'St 1.3.4'!M140+'St 1.3.5'!M140+'St 1.3.6'!M140+'St 1.3.7'!M140</f>
        <v>1486016.5070921499</v>
      </c>
      <c r="N140" s="146"/>
      <c r="O140" s="147">
        <f>'St 1.3.1'!O140+'St 1.3.2'!O140+'St 1.3.3'!O140+'St 1.3.4'!O140+'St 1.3.5'!O140+'St 1.3.6'!O140+'St 1.3.7'!O140</f>
        <v>-5927.8100186424563</v>
      </c>
      <c r="P140" s="147">
        <f>'St 1.3.1'!P140+'St 1.3.2'!P140+'St 1.3.3'!P140+'St 1.3.4'!P140+'St 1.3.5'!P140+'St 1.3.6'!P140+'St 1.3.7'!P140</f>
        <v>-34120.990491281977</v>
      </c>
      <c r="Q140" s="147">
        <f>'St 1.3.1'!Q140+'St 1.3.2'!Q140+'St 1.3.3'!Q140+'St 1.3.4'!Q140+'St 1.3.5'!Q140+'St 1.3.6'!Q140+'St 1.3.7'!Q140</f>
        <v>-23054.946528051067</v>
      </c>
      <c r="R140" s="147">
        <f>'St 1.3.1'!R140+'St 1.3.2'!R140+'St 1.3.3'!R140+'St 1.3.4'!R140+'St 1.3.5'!R140+'St 1.3.6'!R140+'St 1.3.7'!R140</f>
        <v>18488.082269497074</v>
      </c>
      <c r="S140" s="147">
        <f>'St 1.3.1'!S140+'St 1.3.2'!S140+'St 1.3.3'!S140+'St 1.3.4'!S140+'St 1.3.5'!S140+'St 1.3.6'!S140+'St 1.3.7'!S140</f>
        <v>133429.28588320714</v>
      </c>
      <c r="T140" s="147">
        <f>'St 1.3.1'!T140+'St 1.3.2'!T140+'St 1.3.3'!T140+'St 1.3.4'!T140+'St 1.3.5'!T140+'St 1.3.6'!T140+'St 1.3.7'!T140</f>
        <v>207661.48716335944</v>
      </c>
      <c r="U140" s="147">
        <f>'St 1.3.1'!U140+'St 1.3.2'!U140+'St 1.3.3'!U140+'St 1.3.4'!U140+'St 1.3.5'!U140+'St 1.3.6'!U140+'St 1.3.7'!U140</f>
        <v>305536.19070098852</v>
      </c>
      <c r="V140" s="147">
        <f>'St 1.3.1'!V140+'St 1.3.2'!V140+'St 1.3.3'!V140+'St 1.3.4'!V140+'St 1.3.5'!V140+'St 1.3.6'!V140+'St 1.3.7'!V140</f>
        <v>106140.38719275763</v>
      </c>
      <c r="W140" s="147">
        <f>'St 1.3.1'!W140+'St 1.3.2'!W140+'St 1.3.3'!W140+'St 1.3.4'!W140+'St 1.3.5'!W140+'St 1.3.6'!W140+'St 1.3.7'!W140</f>
        <v>80321.586251113753</v>
      </c>
      <c r="X140" s="141"/>
      <c r="Y140" s="147">
        <f>'St 1.3.1'!Y140+'St 1.3.2'!Y140+'St 1.3.3'!Y140+'St 1.3.4'!Y140+'St 1.3.5'!Y140+'St 1.3.6'!Y140+'St 1.3.7'!Y140</f>
        <v>0</v>
      </c>
      <c r="Z140" s="147">
        <f>'St 1.3.1'!Z140+'St 1.3.2'!Z140+'St 1.3.3'!Z140+'St 1.3.4'!Z140+'St 1.3.5'!Z140+'St 1.3.6'!Z140+'St 1.3.7'!Z140</f>
        <v>1358.1154169811398</v>
      </c>
      <c r="AA140" s="147">
        <f>'St 1.3.1'!AA140+'St 1.3.2'!AA140+'St 1.3.3'!AA140+'St 1.3.4'!AA140+'St 1.3.5'!AA140+'St 1.3.6'!AA140+'St 1.3.7'!AA140</f>
        <v>1365.8681397942701</v>
      </c>
      <c r="AB140" s="147">
        <f>'St 1.3.1'!AB140+'St 1.3.2'!AB140+'St 1.3.3'!AB140+'St 1.3.4'!AB140+'St 1.3.5'!AB140+'St 1.3.6'!AB140+'St 1.3.7'!AB140</f>
        <v>1634.8293774326521</v>
      </c>
      <c r="AC140" s="147">
        <f>'St 1.3.1'!AC140+'St 1.3.2'!AC140+'St 1.3.3'!AC140+'St 1.3.4'!AC140+'St 1.3.5'!AC140+'St 1.3.6'!AC140+'St 1.3.7'!AC140</f>
        <v>3263.7408579831344</v>
      </c>
      <c r="AD140" s="147">
        <f>'St 1.3.1'!AD140+'St 1.3.2'!AD140+'St 1.3.3'!AD140+'St 1.3.4'!AD140+'St 1.3.5'!AD140+'St 1.3.6'!AD140+'St 1.3.7'!AD140</f>
        <v>-3694.2371761908362</v>
      </c>
      <c r="AE140" s="147">
        <f>'St 1.3.1'!AE140+'St 1.3.2'!AE140+'St 1.3.3'!AE140+'St 1.3.4'!AE140+'St 1.3.5'!AE140+'St 1.3.6'!AE140+'St 1.3.7'!AE140</f>
        <v>7216.8742477045453</v>
      </c>
      <c r="AF140" s="147">
        <f>'St 1.3.1'!AF140+'St 1.3.2'!AF140+'St 1.3.3'!AF140+'St 1.3.4'!AF140+'St 1.3.5'!AF140+'St 1.3.6'!AF140+'St 1.3.7'!AF140</f>
        <v>12454.756972443261</v>
      </c>
      <c r="AG140" s="147">
        <f>'St 1.3.1'!AG140+'St 1.3.2'!AG140+'St 1.3.3'!AG140+'St 1.3.4'!AG140+'St 1.3.5'!AG140+'St 1.3.6'!AG140+'St 1.3.7'!AG140</f>
        <v>-12448.200938500349</v>
      </c>
    </row>
    <row r="141" spans="1:33">
      <c r="B141" s="208" t="s">
        <v>40</v>
      </c>
      <c r="C141" s="229"/>
      <c r="D141" s="144">
        <f>'St 1.3.1'!D141+'St 1.3.2'!D141+'St 1.3.3'!D141+'St 1.3.4'!D141+'St 1.3.5'!D141+'St 1.3.6'!D141+'St 1.3.7'!D141</f>
        <v>660813.47052109311</v>
      </c>
      <c r="E141" s="144">
        <f>'St 1.3.1'!E141+'St 1.3.2'!E141+'St 1.3.3'!E141+'St 1.3.4'!E141+'St 1.3.5'!E141+'St 1.3.6'!E141+'St 1.3.7'!E141</f>
        <v>653140.33751879726</v>
      </c>
      <c r="F141" s="144">
        <f>'St 1.3.1'!F141+'St 1.3.2'!F141+'St 1.3.3'!F141+'St 1.3.4'!F141+'St 1.3.5'!F141+'St 1.3.6'!F141+'St 1.3.7'!F141</f>
        <v>614421.26332697133</v>
      </c>
      <c r="G141" s="144">
        <f>'St 1.3.1'!G141+'St 1.3.2'!G141+'St 1.3.3'!G141+'St 1.3.4'!G141+'St 1.3.5'!G141+'St 1.3.6'!G141+'St 1.3.7'!G141</f>
        <v>579074.09039375396</v>
      </c>
      <c r="H141" s="144">
        <f>'St 1.3.1'!H141+'St 1.3.2'!H141+'St 1.3.3'!H141+'St 1.3.4'!H141+'St 1.3.5'!H141+'St 1.3.6'!H141+'St 1.3.7'!H141</f>
        <v>608034.98618905211</v>
      </c>
      <c r="I141" s="144">
        <f>'St 1.3.1'!I141+'St 1.3.2'!I141+'St 1.3.3'!I141+'St 1.3.4'!I141+'St 1.3.5'!I141+'St 1.3.6'!I141+'St 1.3.7'!I141</f>
        <v>729375.88812562544</v>
      </c>
      <c r="J141" s="144">
        <f>'St 1.3.1'!J141+'St 1.3.2'!J141+'St 1.3.3'!J141+'St 1.3.4'!J141+'St 1.3.5'!J141+'St 1.3.6'!J141+'St 1.3.7'!J141</f>
        <v>924512.40762043744</v>
      </c>
      <c r="K141" s="144">
        <f>'St 1.3.1'!K141+'St 1.3.2'!K141+'St 1.3.3'!K141+'St 1.3.4'!K141+'St 1.3.5'!K141+'St 1.3.6'!K141+'St 1.3.7'!K141</f>
        <v>1203570.6014496</v>
      </c>
      <c r="L141" s="144">
        <f>'St 1.3.1'!L141+'St 1.3.2'!L141+'St 1.3.3'!L141+'St 1.3.4'!L141+'St 1.3.5'!L141+'St 1.3.6'!L141+'St 1.3.7'!L141</f>
        <v>1284761.3609342354</v>
      </c>
      <c r="M141" s="144">
        <f>'St 1.3.1'!M141+'St 1.3.2'!M141+'St 1.3.3'!M141+'St 1.3.4'!M141+'St 1.3.5'!M141+'St 1.3.6'!M141+'St 1.3.7'!M141</f>
        <v>1360491.5535108894</v>
      </c>
      <c r="N141" s="143"/>
      <c r="O141" s="144">
        <f>'St 1.3.1'!O141+'St 1.3.2'!O141+'St 1.3.3'!O141+'St 1.3.4'!O141+'St 1.3.5'!O141+'St 1.3.6'!O141+'St 1.3.7'!O141</f>
        <v>-9438.1521546984804</v>
      </c>
      <c r="P141" s="144">
        <f>'St 1.3.1'!P141+'St 1.3.2'!P141+'St 1.3.3'!P141+'St 1.3.4'!P141+'St 1.3.5'!P141+'St 1.3.6'!P141+'St 1.3.7'!P141</f>
        <v>-38937.373587518843</v>
      </c>
      <c r="Q141" s="144">
        <f>'St 1.3.1'!Q141+'St 1.3.2'!Q141+'St 1.3.3'!Q141+'St 1.3.4'!Q141+'St 1.3.5'!Q141+'St 1.3.6'!Q141+'St 1.3.7'!Q141</f>
        <v>-34897.30292972704</v>
      </c>
      <c r="R141" s="144">
        <f>'St 1.3.1'!R141+'St 1.3.2'!R141+'St 1.3.3'!R141+'St 1.3.4'!R141+'St 1.3.5'!R141+'St 1.3.6'!R141+'St 1.3.7'!R141</f>
        <v>22622.355997203074</v>
      </c>
      <c r="S141" s="144">
        <f>'St 1.3.1'!S141+'St 1.3.2'!S141+'St 1.3.3'!S141+'St 1.3.4'!S141+'St 1.3.5'!S141+'St 1.3.6'!S141+'St 1.3.7'!S141</f>
        <v>135303.93664139265</v>
      </c>
      <c r="T141" s="144">
        <f>'St 1.3.1'!T141+'St 1.3.2'!T141+'St 1.3.3'!T141+'St 1.3.4'!T141+'St 1.3.5'!T141+'St 1.3.6'!T141+'St 1.3.7'!T141</f>
        <v>181537.61920777091</v>
      </c>
      <c r="U141" s="144">
        <f>'St 1.3.1'!U141+'St 1.3.2'!U141+'St 1.3.3'!U141+'St 1.3.4'!U141+'St 1.3.5'!U141+'St 1.3.6'!U141+'St 1.3.7'!U141</f>
        <v>289866.39943191642</v>
      </c>
      <c r="V141" s="144">
        <f>'St 1.3.1'!V141+'St 1.3.2'!V141+'St 1.3.3'!V141+'St 1.3.4'!V141+'St 1.3.5'!V141+'St 1.3.6'!V141+'St 1.3.7'!V141</f>
        <v>91421.070424641017</v>
      </c>
      <c r="W141" s="144">
        <f>'St 1.3.1'!W141+'St 1.3.2'!W141+'St 1.3.3'!W141+'St 1.3.4'!W141+'St 1.3.5'!W141+'St 1.3.6'!W141+'St 1.3.7'!W141</f>
        <v>67149.26745040089</v>
      </c>
      <c r="X141" s="145"/>
      <c r="Y141" s="144">
        <f>'St 1.3.1'!Y141+'St 1.3.2'!Y141+'St 1.3.3'!Y141+'St 1.3.4'!Y141+'St 1.3.5'!Y141+'St 1.3.6'!Y141+'St 1.3.7'!Y141</f>
        <v>0</v>
      </c>
      <c r="Z141" s="144">
        <f>'St 1.3.1'!Z141+'St 1.3.2'!Z141+'St 1.3.3'!Z141+'St 1.3.4'!Z141+'St 1.3.5'!Z141+'St 1.3.6'!Z141+'St 1.3.7'!Z141</f>
        <v>1358.1154169811398</v>
      </c>
      <c r="AA141" s="144">
        <f>'St 1.3.1'!AA141+'St 1.3.2'!AA141+'St 1.3.3'!AA141+'St 1.3.4'!AA141+'St 1.3.5'!AA141+'St 1.3.6'!AA141+'St 1.3.7'!AA141</f>
        <v>1365.8681397942701</v>
      </c>
      <c r="AB141" s="144">
        <f>'St 1.3.1'!AB141+'St 1.3.2'!AB141+'St 1.3.3'!AB141+'St 1.3.4'!AB141+'St 1.3.5'!AB141+'St 1.3.6'!AB141+'St 1.3.7'!AB141</f>
        <v>1634.8293774326521</v>
      </c>
      <c r="AC141" s="144">
        <f>'St 1.3.1'!AC141+'St 1.3.2'!AC141+'St 1.3.3'!AC141+'St 1.3.4'!AC141+'St 1.3.5'!AC141+'St 1.3.6'!AC141+'St 1.3.7'!AC141</f>
        <v>3263.7408579831344</v>
      </c>
      <c r="AD141" s="144">
        <f>'St 1.3.1'!AD141+'St 1.3.2'!AD141+'St 1.3.3'!AD141+'St 1.3.4'!AD141+'St 1.3.5'!AD141+'St 1.3.6'!AD141+'St 1.3.7'!AD141</f>
        <v>-3694.2371761908362</v>
      </c>
      <c r="AE141" s="144">
        <f>'St 1.3.1'!AE141+'St 1.3.2'!AE141+'St 1.3.3'!AE141+'St 1.3.4'!AE141+'St 1.3.5'!AE141+'St 1.3.6'!AE141+'St 1.3.7'!AE141</f>
        <v>7216.8742477045498</v>
      </c>
      <c r="AF141" s="144">
        <f>'St 1.3.1'!AF141+'St 1.3.2'!AF141+'St 1.3.3'!AF141+'St 1.3.4'!AF141+'St 1.3.5'!AF141+'St 1.3.6'!AF141+'St 1.3.7'!AF141</f>
        <v>12454.756972443261</v>
      </c>
      <c r="AG141" s="144">
        <f>'St 1.3.1'!AG141+'St 1.3.2'!AG141+'St 1.3.3'!AG141+'St 1.3.4'!AG141+'St 1.3.5'!AG141+'St 1.3.6'!AG141+'St 1.3.7'!AG141</f>
        <v>-12448.200938500349</v>
      </c>
    </row>
    <row r="142" spans="1:33">
      <c r="B142" s="6" t="s">
        <v>41</v>
      </c>
      <c r="C142" s="229"/>
      <c r="D142" s="144">
        <f>'St 1.3.1'!D142+'St 1.3.2'!D142+'St 1.3.3'!D142+'St 1.3.4'!D142+'St 1.3.5'!D142+'St 1.3.6'!D142+'St 1.3.7'!D142</f>
        <v>1169.0752785669997</v>
      </c>
      <c r="E142" s="144">
        <f>'St 1.3.1'!E142+'St 1.3.2'!E142+'St 1.3.3'!E142+'St 1.3.4'!E142+'St 1.3.5'!E142+'St 1.3.6'!E142+'St 1.3.7'!E142</f>
        <v>611.59801496400007</v>
      </c>
      <c r="F142" s="144">
        <f>'St 1.3.1'!F142+'St 1.3.2'!F142+'St 1.3.3'!F142+'St 1.3.4'!F142+'St 1.3.5'!F142+'St 1.3.6'!F142+'St 1.3.7'!F142</f>
        <v>139.88775986100003</v>
      </c>
      <c r="G142" s="144">
        <f>'St 1.3.1'!G142+'St 1.3.2'!G142+'St 1.3.3'!G142+'St 1.3.4'!G142+'St 1.3.5'!G142+'St 1.3.6'!G142+'St 1.3.7'!G142</f>
        <v>2032.1420159880001</v>
      </c>
      <c r="H142" s="144">
        <f>'St 1.3.1'!H142+'St 1.3.2'!H142+'St 1.3.3'!H142+'St 1.3.4'!H142+'St 1.3.5'!H142+'St 1.3.6'!H142+'St 1.3.7'!H142</f>
        <v>273.28715978303592</v>
      </c>
      <c r="I142" s="144">
        <f>'St 1.3.1'!I142+'St 1.3.2'!I142+'St 1.3.3'!I142+'St 1.3.4'!I142+'St 1.3.5'!I142+'St 1.3.6'!I142+'St 1.3.7'!I142</f>
        <v>2271.4824922411153</v>
      </c>
      <c r="J142" s="144">
        <f>'St 1.3.1'!J142+'St 1.3.2'!J142+'St 1.3.3'!J142+'St 1.3.4'!J142+'St 1.3.5'!J142+'St 1.3.6'!J142+'St 1.3.7'!J142</f>
        <v>294.71003872436171</v>
      </c>
      <c r="K142" s="144">
        <f>'St 1.3.1'!K142+'St 1.3.2'!K142+'St 1.3.3'!K142+'St 1.3.4'!K142+'St 1.3.5'!K142+'St 1.3.6'!K142+'St 1.3.7'!K142</f>
        <v>1444.7563635892648</v>
      </c>
      <c r="L142" s="144">
        <f>'St 1.3.1'!L142+'St 1.3.2'!L142+'St 1.3.3'!L142+'St 1.3.4'!L142+'St 1.3.5'!L142+'St 1.3.6'!L142+'St 1.3.7'!L142</f>
        <v>947.26458680082453</v>
      </c>
      <c r="M142" s="144">
        <f>'St 1.3.1'!M142+'St 1.3.2'!M142+'St 1.3.3'!M142+'St 1.3.4'!M142+'St 1.3.5'!M142+'St 1.3.6'!M142+'St 1.3.7'!M142</f>
        <v>893.88274187311924</v>
      </c>
      <c r="N142" s="143"/>
      <c r="O142" s="144">
        <f>'St 1.3.1'!O142+'St 1.3.2'!O142+'St 1.3.3'!O142+'St 1.3.4'!O142+'St 1.3.5'!O142+'St 1.3.6'!O142+'St 1.3.7'!O142</f>
        <v>-2.1899999999999999E-2</v>
      </c>
      <c r="P142" s="144">
        <f>'St 1.3.1'!P142+'St 1.3.2'!P142+'St 1.3.3'!P142+'St 1.3.4'!P142+'St 1.3.5'!P142+'St 1.3.6'!P142+'St 1.3.7'!P142</f>
        <v>32.369999999999997</v>
      </c>
      <c r="Q142" s="144">
        <f>'St 1.3.1'!Q142+'St 1.3.2'!Q142+'St 1.3.3'!Q142+'St 1.3.4'!Q142+'St 1.3.5'!Q142+'St 1.3.6'!Q142+'St 1.3.7'!Q142</f>
        <v>-30.959999999999997</v>
      </c>
      <c r="R142" s="144">
        <f>'St 1.3.1'!R142+'St 1.3.2'!R142+'St 1.3.3'!R142+'St 1.3.4'!R142+'St 1.3.5'!R142+'St 1.3.6'!R142+'St 1.3.7'!R142</f>
        <v>4.6107013200359779</v>
      </c>
      <c r="S142" s="144">
        <f>'St 1.3.1'!S142+'St 1.3.2'!S142+'St 1.3.3'!S142+'St 1.3.4'!S142+'St 1.3.5'!S142+'St 1.3.6'!S142+'St 1.3.7'!S142</f>
        <v>11.331358721079267</v>
      </c>
      <c r="T142" s="144">
        <f>'St 1.3.1'!T142+'St 1.3.2'!T142+'St 1.3.3'!T142+'St 1.3.4'!T142+'St 1.3.5'!T142+'St 1.3.6'!T142+'St 1.3.7'!T142</f>
        <v>-16.299062416753525</v>
      </c>
      <c r="U142" s="144">
        <f>'St 1.3.1'!U142+'St 1.3.2'!U142+'St 1.3.3'!U142+'St 1.3.4'!U142+'St 1.3.5'!U142+'St 1.3.6'!U142+'St 1.3.7'!U142</f>
        <v>18.362400364903156</v>
      </c>
      <c r="V142" s="144">
        <f>'St 1.3.1'!V142+'St 1.3.2'!V142+'St 1.3.3'!V142+'St 1.3.4'!V142+'St 1.3.5'!V142+'St 1.3.6'!V142+'St 1.3.7'!V142</f>
        <v>5.6761534115596186</v>
      </c>
      <c r="W142" s="144">
        <f>'St 1.3.1'!W142+'St 1.3.2'!W142+'St 1.3.3'!W142+'St 1.3.4'!W142+'St 1.3.5'!W142+'St 1.3.6'!W142+'St 1.3.7'!W142</f>
        <v>6.2643525972947263</v>
      </c>
      <c r="X142" s="145"/>
      <c r="Y142" s="144">
        <f>'St 1.3.1'!Y142+'St 1.3.2'!Y142+'St 1.3.3'!Y142+'St 1.3.4'!Y142+'St 1.3.5'!Y142+'St 1.3.6'!Y142+'St 1.3.7'!Y142</f>
        <v>0</v>
      </c>
      <c r="Z142" s="144">
        <f>'St 1.3.1'!Z142+'St 1.3.2'!Z142+'St 1.3.3'!Z142+'St 1.3.4'!Z142+'St 1.3.5'!Z142+'St 1.3.6'!Z142+'St 1.3.7'!Z142</f>
        <v>0</v>
      </c>
      <c r="AA142" s="144">
        <f>'St 1.3.1'!AA142+'St 1.3.2'!AA142+'St 1.3.3'!AA142+'St 1.3.4'!AA142+'St 1.3.5'!AA142+'St 1.3.6'!AA142+'St 1.3.7'!AA142</f>
        <v>0</v>
      </c>
      <c r="AB142" s="144">
        <f>'St 1.3.1'!AB142+'St 1.3.2'!AB142+'St 1.3.3'!AB142+'St 1.3.4'!AB142+'St 1.3.5'!AB142+'St 1.3.6'!AB142+'St 1.3.7'!AB142</f>
        <v>0</v>
      </c>
      <c r="AC142" s="144">
        <f>'St 1.3.1'!AC142+'St 1.3.2'!AC142+'St 1.3.3'!AC142+'St 1.3.4'!AC142+'St 1.3.5'!AC142+'St 1.3.6'!AC142+'St 1.3.7'!AC142</f>
        <v>0</v>
      </c>
      <c r="AD142" s="144">
        <f>'St 1.3.1'!AD142+'St 1.3.2'!AD142+'St 1.3.3'!AD142+'St 1.3.4'!AD142+'St 1.3.5'!AD142+'St 1.3.6'!AD142+'St 1.3.7'!AD142</f>
        <v>0</v>
      </c>
      <c r="AE142" s="144">
        <f>'St 1.3.1'!AE142+'St 1.3.2'!AE142+'St 1.3.3'!AE142+'St 1.3.4'!AE142+'St 1.3.5'!AE142+'St 1.3.6'!AE142+'St 1.3.7'!AE142</f>
        <v>0</v>
      </c>
      <c r="AF142" s="144">
        <f>'St 1.3.1'!AF142+'St 1.3.2'!AF142+'St 1.3.3'!AF142+'St 1.3.4'!AF142+'St 1.3.5'!AF142+'St 1.3.6'!AF142+'St 1.3.7'!AF142</f>
        <v>0</v>
      </c>
      <c r="AG142" s="144">
        <f>'St 1.3.1'!AG142+'St 1.3.2'!AG142+'St 1.3.3'!AG142+'St 1.3.4'!AG142+'St 1.3.5'!AG142+'St 1.3.6'!AG142+'St 1.3.7'!AG142</f>
        <v>0</v>
      </c>
    </row>
    <row r="143" spans="1:33">
      <c r="B143" s="6" t="s">
        <v>42</v>
      </c>
      <c r="C143" s="229"/>
      <c r="D143" s="144">
        <f>'St 1.3.1'!D143+'St 1.3.2'!D143+'St 1.3.3'!D143+'St 1.3.4'!D143+'St 1.3.5'!D143+'St 1.3.6'!D143+'St 1.3.7'!D143</f>
        <v>626053.69814262609</v>
      </c>
      <c r="E143" s="144">
        <f>'St 1.3.1'!E143+'St 1.3.2'!E143+'St 1.3.3'!E143+'St 1.3.4'!E143+'St 1.3.5'!E143+'St 1.3.6'!E143+'St 1.3.7'!E143</f>
        <v>614290.02140499745</v>
      </c>
      <c r="F143" s="144">
        <f>'St 1.3.1'!F143+'St 1.3.2'!F143+'St 1.3.3'!F143+'St 1.3.4'!F143+'St 1.3.5'!F143+'St 1.3.6'!F143+'St 1.3.7'!F143</f>
        <v>572392.69256632857</v>
      </c>
      <c r="G143" s="144">
        <f>'St 1.3.1'!G143+'St 1.3.2'!G143+'St 1.3.3'!G143+'St 1.3.4'!G143+'St 1.3.5'!G143+'St 1.3.6'!G143+'St 1.3.7'!G143</f>
        <v>536095.77881915495</v>
      </c>
      <c r="H143" s="144">
        <f>'St 1.3.1'!H143+'St 1.3.2'!H143+'St 1.3.3'!H143+'St 1.3.4'!H143+'St 1.3.5'!H143+'St 1.3.6'!H143+'St 1.3.7'!H143</f>
        <v>552334.48061927059</v>
      </c>
      <c r="I143" s="144">
        <f>'St 1.3.1'!I143+'St 1.3.2'!I143+'St 1.3.3'!I143+'St 1.3.4'!I143+'St 1.3.5'!I143+'St 1.3.6'!I143+'St 1.3.7'!I143</f>
        <v>652741.94427686045</v>
      </c>
      <c r="J143" s="144">
        <f>'St 1.3.1'!J143+'St 1.3.2'!J143+'St 1.3.3'!J143+'St 1.3.4'!J143+'St 1.3.5'!J143+'St 1.3.6'!J143+'St 1.3.7'!J143</f>
        <v>870537.21014932171</v>
      </c>
      <c r="K143" s="144">
        <f>'St 1.3.1'!K143+'St 1.3.2'!K143+'St 1.3.3'!K143+'St 1.3.4'!K143+'St 1.3.5'!K143+'St 1.3.6'!K143+'St 1.3.7'!K143</f>
        <v>1147433.9056451756</v>
      </c>
      <c r="L143" s="144">
        <f>'St 1.3.1'!L143+'St 1.3.2'!L143+'St 1.3.3'!L143+'St 1.3.4'!L143+'St 1.3.5'!L143+'St 1.3.6'!L143+'St 1.3.7'!L143</f>
        <v>1225543.5538703476</v>
      </c>
      <c r="M143" s="144">
        <f>'St 1.3.1'!M143+'St 1.3.2'!M143+'St 1.3.3'!M143+'St 1.3.4'!M143+'St 1.3.5'!M143+'St 1.3.6'!M143+'St 1.3.7'!M143</f>
        <v>1294835.1621316031</v>
      </c>
      <c r="N143" s="143"/>
      <c r="O143" s="144">
        <f>'St 1.3.1'!O143+'St 1.3.2'!O143+'St 1.3.3'!O143+'St 1.3.4'!O143+'St 1.3.5'!O143+'St 1.3.6'!O143+'St 1.3.7'!O143</f>
        <v>-15096.401283723404</v>
      </c>
      <c r="P143" s="144">
        <f>'St 1.3.1'!P143+'St 1.3.2'!P143+'St 1.3.3'!P143+'St 1.3.4'!P143+'St 1.3.5'!P143+'St 1.3.6'!P143+'St 1.3.7'!P143</f>
        <v>-43585.729770196849</v>
      </c>
      <c r="Q143" s="144">
        <f>'St 1.3.1'!Q143+'St 1.3.2'!Q143+'St 1.3.3'!Q143+'St 1.3.4'!Q143+'St 1.3.5'!Q143+'St 1.3.6'!Q143+'St 1.3.7'!Q143</f>
        <v>-33685.53114786365</v>
      </c>
      <c r="R143" s="144">
        <f>'St 1.3.1'!R143+'St 1.3.2'!R143+'St 1.3.3'!R143+'St 1.3.4'!R143+'St 1.3.5'!R143+'St 1.3.6'!R143+'St 1.3.7'!R143</f>
        <v>11936.20604396606</v>
      </c>
      <c r="S143" s="144">
        <f>'St 1.3.1'!S143+'St 1.3.2'!S143+'St 1.3.3'!S143+'St 1.3.4'!S143+'St 1.3.5'!S143+'St 1.3.6'!S143+'St 1.3.7'!S143</f>
        <v>108266.8658272899</v>
      </c>
      <c r="T143" s="144">
        <f>'St 1.3.1'!T143+'St 1.3.2'!T143+'St 1.3.3'!T143+'St 1.3.4'!T143+'St 1.3.5'!T143+'St 1.3.6'!T143+'St 1.3.7'!T143</f>
        <v>212436.37301407679</v>
      </c>
      <c r="U143" s="144">
        <f>'St 1.3.1'!U143+'St 1.3.2'!U143+'St 1.3.3'!U143+'St 1.3.4'!U143+'St 1.3.5'!U143+'St 1.3.6'!U143+'St 1.3.7'!U143</f>
        <v>288898.20342310809</v>
      </c>
      <c r="V143" s="144">
        <f>'St 1.3.1'!V143+'St 1.3.2'!V143+'St 1.3.3'!V143+'St 1.3.4'!V143+'St 1.3.5'!V143+'St 1.3.6'!V143+'St 1.3.7'!V143</f>
        <v>87776.191234977261</v>
      </c>
      <c r="W143" s="144">
        <f>'St 1.3.1'!W143+'St 1.3.2'!W143+'St 1.3.3'!W143+'St 1.3.4'!W143+'St 1.3.5'!W143+'St 1.3.6'!W143+'St 1.3.7'!W143</f>
        <v>61240.964871221498</v>
      </c>
      <c r="X143" s="145"/>
      <c r="Y143" s="144">
        <f>'St 1.3.1'!Y143+'St 1.3.2'!Y143+'St 1.3.3'!Y143+'St 1.3.4'!Y143+'St 1.3.5'!Y143+'St 1.3.6'!Y143+'St 1.3.7'!Y143</f>
        <v>0</v>
      </c>
      <c r="Z143" s="144">
        <f>'St 1.3.1'!Z143+'St 1.3.2'!Z143+'St 1.3.3'!Z143+'St 1.3.4'!Z143+'St 1.3.5'!Z143+'St 1.3.6'!Z143+'St 1.3.7'!Z143</f>
        <v>95.885416981105635</v>
      </c>
      <c r="AA143" s="144">
        <f>'St 1.3.1'!AA143+'St 1.3.2'!AA143+'St 1.3.3'!AA143+'St 1.3.4'!AA143+'St 1.3.5'!AA143+'St 1.3.6'!AA143+'St 1.3.7'!AA143</f>
        <v>326.5581397942924</v>
      </c>
      <c r="AB143" s="144">
        <f>'St 1.3.1'!AB143+'St 1.3.2'!AB143+'St 1.3.3'!AB143+'St 1.3.4'!AB143+'St 1.3.5'!AB143+'St 1.3.6'!AB143+'St 1.3.7'!AB143</f>
        <v>7.1293774326363746</v>
      </c>
      <c r="AC143" s="144">
        <f>'St 1.3.1'!AC143+'St 1.3.2'!AC143+'St 1.3.3'!AC143+'St 1.3.4'!AC143+'St 1.3.5'!AC143+'St 1.3.6'!AC143+'St 1.3.7'!AC143</f>
        <v>1927.8008579831408</v>
      </c>
      <c r="AD143" s="144">
        <f>'St 1.3.1'!AD143+'St 1.3.2'!AD143+'St 1.3.3'!AD143+'St 1.3.4'!AD143+'St 1.3.5'!AD143+'St 1.3.6'!AD143+'St 1.3.7'!AD143</f>
        <v>-3388.6471761908297</v>
      </c>
      <c r="AE143" s="144">
        <f>'St 1.3.1'!AE143+'St 1.3.2'!AE143+'St 1.3.3'!AE143+'St 1.3.4'!AE143+'St 1.3.5'!AE143+'St 1.3.6'!AE143+'St 1.3.7'!AE143</f>
        <v>3216.584247704543</v>
      </c>
      <c r="AF143" s="144">
        <f>'St 1.3.1'!AF143+'St 1.3.2'!AF143+'St 1.3.3'!AF143+'St 1.3.4'!AF143+'St 1.3.5'!AF143+'St 1.3.6'!AF143+'St 1.3.7'!AF143</f>
        <v>11212.876972443246</v>
      </c>
      <c r="AG143" s="144">
        <f>'St 1.3.1'!AG143+'St 1.3.2'!AG143+'St 1.3.3'!AG143+'St 1.3.4'!AG143+'St 1.3.5'!AG143+'St 1.3.6'!AG143+'St 1.3.7'!AG143</f>
        <v>-14513.18093850034</v>
      </c>
    </row>
    <row r="144" spans="1:33">
      <c r="B144" s="6" t="s">
        <v>43</v>
      </c>
      <c r="C144" s="229"/>
      <c r="D144" s="144">
        <f>'St 1.3.1'!D144+'St 1.3.2'!D144+'St 1.3.3'!D144+'St 1.3.4'!D144+'St 1.3.5'!D144+'St 1.3.6'!D144+'St 1.3.7'!D144</f>
        <v>583.4409953995995</v>
      </c>
      <c r="E144" s="144">
        <f>'St 1.3.1'!E144+'St 1.3.2'!E144+'St 1.3.3'!E144+'St 1.3.4'!E144+'St 1.3.5'!E144+'St 1.3.6'!E144+'St 1.3.7'!E144</f>
        <v>1685.0484835247919</v>
      </c>
      <c r="F144" s="144">
        <f>'St 1.3.1'!F144+'St 1.3.2'!F144+'St 1.3.3'!F144+'St 1.3.4'!F144+'St 1.3.5'!F144+'St 1.3.6'!F144+'St 1.3.7'!F144</f>
        <v>1839.3176855723423</v>
      </c>
      <c r="G144" s="144">
        <f>'St 1.3.1'!G144+'St 1.3.2'!G144+'St 1.3.3'!G144+'St 1.3.4'!G144+'St 1.3.5'!G144+'St 1.3.6'!G144+'St 1.3.7'!G144</f>
        <v>3645.6346018061831</v>
      </c>
      <c r="H144" s="144">
        <f>'St 1.3.1'!H144+'St 1.3.2'!H144+'St 1.3.3'!H144+'St 1.3.4'!H144+'St 1.3.5'!H144+'St 1.3.6'!H144+'St 1.3.7'!H144</f>
        <v>2218.9639343498911</v>
      </c>
      <c r="I144" s="144">
        <f>'St 1.3.1'!I144+'St 1.3.2'!I144+'St 1.3.3'!I144+'St 1.3.4'!I144+'St 1.3.5'!I144+'St 1.3.6'!I144+'St 1.3.7'!I144</f>
        <v>7204.6633356142484</v>
      </c>
      <c r="J144" s="144">
        <f>'St 1.3.1'!J144+'St 1.3.2'!J144+'St 1.3.3'!J144+'St 1.3.4'!J144+'St 1.3.5'!J144+'St 1.3.6'!J144+'St 1.3.7'!J144</f>
        <v>289.60946013062755</v>
      </c>
      <c r="K144" s="144">
        <f>'St 1.3.1'!K144+'St 1.3.2'!K144+'St 1.3.3'!K144+'St 1.3.4'!K144+'St 1.3.5'!K144+'St 1.3.6'!K144+'St 1.3.7'!K144</f>
        <v>243.80280029249991</v>
      </c>
      <c r="L144" s="144">
        <f>'St 1.3.1'!L144+'St 1.3.2'!L144+'St 1.3.3'!L144+'St 1.3.4'!L144+'St 1.3.5'!L144+'St 1.3.6'!L144+'St 1.3.7'!L144</f>
        <v>911.06840168831877</v>
      </c>
      <c r="M144" s="144">
        <f>'St 1.3.1'!M144+'St 1.3.2'!M144+'St 1.3.3'!M144+'St 1.3.4'!M144+'St 1.3.5'!M144+'St 1.3.6'!M144+'St 1.3.7'!M144</f>
        <v>1259.2605476607287</v>
      </c>
      <c r="N144" s="143"/>
      <c r="O144" s="144">
        <f>'St 1.3.1'!O144+'St 1.3.2'!O144+'St 1.3.3'!O144+'St 1.3.4'!O144+'St 1.3.5'!O144+'St 1.3.6'!O144+'St 1.3.7'!O144</f>
        <v>1960.186356936325</v>
      </c>
      <c r="P144" s="144">
        <f>'St 1.3.1'!P144+'St 1.3.2'!P144+'St 1.3.3'!P144+'St 1.3.4'!P144+'St 1.3.5'!P144+'St 1.3.6'!P144+'St 1.3.7'!P144</f>
        <v>1081.0304640958168</v>
      </c>
      <c r="Q144" s="144">
        <f>'St 1.3.1'!Q144+'St 1.3.2'!Q144+'St 1.3.3'!Q144+'St 1.3.4'!Q144+'St 1.3.5'!Q144+'St 1.3.6'!Q144+'St 1.3.7'!Q144</f>
        <v>1562.0126928640109</v>
      </c>
      <c r="R144" s="144">
        <f>'St 1.3.1'!R144+'St 1.3.2'!R144+'St 1.3.3'!R144+'St 1.3.4'!R144+'St 1.3.5'!R144+'St 1.3.6'!R144+'St 1.3.7'!R144</f>
        <v>-4871.088207919458</v>
      </c>
      <c r="S144" s="144">
        <f>'St 1.3.1'!S144+'St 1.3.2'!S144+'St 1.3.3'!S144+'St 1.3.4'!S144+'St 1.3.5'!S144+'St 1.3.6'!S144+'St 1.3.7'!S144</f>
        <v>11833.930763278418</v>
      </c>
      <c r="T144" s="144">
        <f>'St 1.3.1'!T144+'St 1.3.2'!T144+'St 1.3.3'!T144+'St 1.3.4'!T144+'St 1.3.5'!T144+'St 1.3.6'!T144+'St 1.3.7'!T144</f>
        <v>-15524.844725533712</v>
      </c>
      <c r="U144" s="144">
        <f>'St 1.3.1'!U144+'St 1.3.2'!U144+'St 1.3.3'!U144+'St 1.3.4'!U144+'St 1.3.5'!U144+'St 1.3.6'!U144+'St 1.3.7'!U144</f>
        <v>-106.77665983812761</v>
      </c>
      <c r="V144" s="144">
        <f>'St 1.3.1'!V144+'St 1.3.2'!V144+'St 1.3.3'!V144+'St 1.3.4'!V144+'St 1.3.5'!V144+'St 1.3.6'!V144+'St 1.3.7'!V144</f>
        <v>728.23560139581889</v>
      </c>
      <c r="W144" s="144">
        <f>'St 1.3.1'!W144+'St 1.3.2'!W144+'St 1.3.3'!W144+'St 1.3.4'!W144+'St 1.3.5'!W144+'St 1.3.6'!W144+'St 1.3.7'!W144</f>
        <v>-241.53578777159007</v>
      </c>
      <c r="X144" s="145"/>
      <c r="Y144" s="144">
        <f>'St 1.3.1'!Y144+'St 1.3.2'!Y144+'St 1.3.3'!Y144+'St 1.3.4'!Y144+'St 1.3.5'!Y144+'St 1.3.6'!Y144+'St 1.3.7'!Y144</f>
        <v>0</v>
      </c>
      <c r="Z144" s="144">
        <f>'St 1.3.1'!Z144+'St 1.3.2'!Z144+'St 1.3.3'!Z144+'St 1.3.4'!Z144+'St 1.3.5'!Z144+'St 1.3.6'!Z144+'St 1.3.7'!Z144</f>
        <v>0</v>
      </c>
      <c r="AA144" s="144">
        <f>'St 1.3.1'!AA144+'St 1.3.2'!AA144+'St 1.3.3'!AA144+'St 1.3.4'!AA144+'St 1.3.5'!AA144+'St 1.3.6'!AA144+'St 1.3.7'!AA144</f>
        <v>0</v>
      </c>
      <c r="AB144" s="144">
        <f>'St 1.3.1'!AB144+'St 1.3.2'!AB144+'St 1.3.3'!AB144+'St 1.3.4'!AB144+'St 1.3.5'!AB144+'St 1.3.6'!AB144+'St 1.3.7'!AB144</f>
        <v>0</v>
      </c>
      <c r="AC144" s="144">
        <f>'St 1.3.1'!AC144+'St 1.3.2'!AC144+'St 1.3.3'!AC144+'St 1.3.4'!AC144+'St 1.3.5'!AC144+'St 1.3.6'!AC144+'St 1.3.7'!AC144</f>
        <v>0</v>
      </c>
      <c r="AD144" s="144">
        <f>'St 1.3.1'!AD144+'St 1.3.2'!AD144+'St 1.3.3'!AD144+'St 1.3.4'!AD144+'St 1.3.5'!AD144+'St 1.3.6'!AD144+'St 1.3.7'!AD144</f>
        <v>0</v>
      </c>
      <c r="AE144" s="144">
        <f>'St 1.3.1'!AE144+'St 1.3.2'!AE144+'St 1.3.3'!AE144+'St 1.3.4'!AE144+'St 1.3.5'!AE144+'St 1.3.6'!AE144+'St 1.3.7'!AE144</f>
        <v>0</v>
      </c>
      <c r="AF144" s="144">
        <f>'St 1.3.1'!AF144+'St 1.3.2'!AF144+'St 1.3.3'!AF144+'St 1.3.4'!AF144+'St 1.3.5'!AF144+'St 1.3.6'!AF144+'St 1.3.7'!AF144</f>
        <v>0</v>
      </c>
      <c r="AG144" s="144">
        <f>'St 1.3.1'!AG144+'St 1.3.2'!AG144+'St 1.3.3'!AG144+'St 1.3.4'!AG144+'St 1.3.5'!AG144+'St 1.3.6'!AG144+'St 1.3.7'!AG144</f>
        <v>0</v>
      </c>
    </row>
    <row r="145" spans="1:33">
      <c r="B145" s="6" t="s">
        <v>44</v>
      </c>
      <c r="C145" s="229"/>
      <c r="D145" s="144">
        <f>'St 1.3.1'!D145+'St 1.3.2'!D145+'St 1.3.3'!D145+'St 1.3.4'!D145+'St 1.3.5'!D145+'St 1.3.6'!D145+'St 1.3.7'!D145</f>
        <v>62970.911900000006</v>
      </c>
      <c r="E145" s="144">
        <f>'St 1.3.1'!E145+'St 1.3.2'!E145+'St 1.3.3'!E145+'St 1.3.4'!E145+'St 1.3.5'!E145+'St 1.3.6'!E145+'St 1.3.7'!E145</f>
        <v>69977.256599999993</v>
      </c>
      <c r="F145" s="144">
        <f>'St 1.3.1'!F145+'St 1.3.2'!F145+'St 1.3.3'!F145+'St 1.3.4'!F145+'St 1.3.5'!F145+'St 1.3.6'!F145+'St 1.3.7'!F145</f>
        <v>78245.913100000005</v>
      </c>
      <c r="G145" s="144">
        <f>'St 1.3.1'!G145+'St 1.3.2'!G145+'St 1.3.3'!G145+'St 1.3.4'!G145+'St 1.3.5'!G145+'St 1.3.6'!G145+'St 1.3.7'!G145</f>
        <v>87578.616800000003</v>
      </c>
      <c r="H145" s="144">
        <f>'St 1.3.1'!H145+'St 1.3.2'!H145+'St 1.3.3'!H145+'St 1.3.4'!H145+'St 1.3.5'!H145+'St 1.3.6'!H145+'St 1.3.7'!H145</f>
        <v>98519.536200000002</v>
      </c>
      <c r="I145" s="144">
        <f>'St 1.3.1'!I145+'St 1.3.2'!I145+'St 1.3.3'!I145+'St 1.3.4'!I145+'St 1.3.5'!I145+'St 1.3.6'!I145+'St 1.3.7'!I145</f>
        <v>110798.3036</v>
      </c>
      <c r="J145" s="144">
        <f>'St 1.3.1'!J145+'St 1.3.2'!J145+'St 1.3.3'!J145+'St 1.3.4'!J145+'St 1.3.5'!J145+'St 1.3.6'!J145+'St 1.3.7'!J145</f>
        <v>122790.59550000001</v>
      </c>
      <c r="K145" s="144">
        <f>'St 1.3.1'!K145+'St 1.3.2'!K145+'St 1.3.3'!K145+'St 1.3.4'!K145+'St 1.3.5'!K145+'St 1.3.6'!K145+'St 1.3.7'!K145</f>
        <v>138756.00295053926</v>
      </c>
      <c r="L145" s="144">
        <f>'St 1.3.1'!L145+'St 1.3.2'!L145+'St 1.3.3'!L145+'St 1.3.4'!L145+'St 1.3.5'!L145+'St 1.3.6'!L145+'St 1.3.7'!L145</f>
        <v>155972.92957975014</v>
      </c>
      <c r="M145" s="144">
        <f>'St 1.3.1'!M145+'St 1.3.2'!M145+'St 1.3.3'!M145+'St 1.3.4'!M145+'St 1.3.5'!M145+'St 1.3.6'!M145+'St 1.3.7'!M145</f>
        <v>175256.21666797451</v>
      </c>
      <c r="N145" s="143"/>
      <c r="O145" s="144">
        <f>'St 1.3.1'!O145+'St 1.3.2'!O145+'St 1.3.3'!O145+'St 1.3.4'!O145+'St 1.3.5'!O145+'St 1.3.6'!O145+'St 1.3.7'!O145</f>
        <v>7006.28999999999</v>
      </c>
      <c r="P145" s="144">
        <f>'St 1.3.1'!P145+'St 1.3.2'!P145+'St 1.3.3'!P145+'St 1.3.4'!P145+'St 1.3.5'!P145+'St 1.3.6'!P145+'St 1.3.7'!P145</f>
        <v>8268.5000000000109</v>
      </c>
      <c r="Q145" s="144">
        <f>'St 1.3.1'!Q145+'St 1.3.2'!Q145+'St 1.3.3'!Q145+'St 1.3.4'!Q145+'St 1.3.5'!Q145+'St 1.3.6'!Q145+'St 1.3.7'!Q145</f>
        <v>9332.6800000000021</v>
      </c>
      <c r="R145" s="144">
        <f>'St 1.3.1'!R145+'St 1.3.2'!R145+'St 1.3.3'!R145+'St 1.3.4'!R145+'St 1.3.5'!R145+'St 1.3.6'!R145+'St 1.3.7'!R145</f>
        <v>10940.689999999995</v>
      </c>
      <c r="S145" s="144">
        <f>'St 1.3.1'!S145+'St 1.3.2'!S145+'St 1.3.3'!S145+'St 1.3.4'!S145+'St 1.3.5'!S145+'St 1.3.6'!S145+'St 1.3.7'!S145</f>
        <v>12273.06000000001</v>
      </c>
      <c r="T145" s="144">
        <f>'St 1.3.1'!T145+'St 1.3.2'!T145+'St 1.3.3'!T145+'St 1.3.4'!T145+'St 1.3.5'!T145+'St 1.3.6'!T145+'St 1.3.7'!T145</f>
        <v>11965.879999999994</v>
      </c>
      <c r="U145" s="144">
        <f>'St 1.3.1'!U145+'St 1.3.2'!U145+'St 1.3.3'!U145+'St 1.3.4'!U145+'St 1.3.5'!U145+'St 1.3.6'!U145+'St 1.3.7'!U145</f>
        <v>15964.512950539258</v>
      </c>
      <c r="V145" s="144">
        <f>'St 1.3.1'!V145+'St 1.3.2'!V145+'St 1.3.3'!V145+'St 1.3.4'!V145+'St 1.3.5'!V145+'St 1.3.6'!V145+'St 1.3.7'!V145</f>
        <v>17216.496629210873</v>
      </c>
      <c r="W145" s="144">
        <f>'St 1.3.1'!W145+'St 1.3.2'!W145+'St 1.3.3'!W145+'St 1.3.4'!W145+'St 1.3.5'!W145+'St 1.3.6'!W145+'St 1.3.7'!W145</f>
        <v>19282.817088224394</v>
      </c>
      <c r="X145" s="145"/>
      <c r="Y145" s="144">
        <f>'St 1.3.1'!Y145+'St 1.3.2'!Y145+'St 1.3.3'!Y145+'St 1.3.4'!Y145+'St 1.3.5'!Y145+'St 1.3.6'!Y145+'St 1.3.7'!Y145</f>
        <v>0</v>
      </c>
      <c r="Z145" s="144">
        <f>'St 1.3.1'!Z145+'St 1.3.2'!Z145+'St 1.3.3'!Z145+'St 1.3.4'!Z145+'St 1.3.5'!Z145+'St 1.3.6'!Z145+'St 1.3.7'!Z145</f>
        <v>1262.2300000000223</v>
      </c>
      <c r="AA145" s="144">
        <f>'St 1.3.1'!AA145+'St 1.3.2'!AA145+'St 1.3.3'!AA145+'St 1.3.4'!AA145+'St 1.3.5'!AA145+'St 1.3.6'!AA145+'St 1.3.7'!AA145</f>
        <v>1039.309999999989</v>
      </c>
      <c r="AB145" s="144">
        <f>'St 1.3.1'!AB145+'St 1.3.2'!AB145+'St 1.3.3'!AB145+'St 1.3.4'!AB145+'St 1.3.5'!AB145+'St 1.3.6'!AB145+'St 1.3.7'!AB145</f>
        <v>1627.699999999993</v>
      </c>
      <c r="AC145" s="144">
        <f>'St 1.3.1'!AC145+'St 1.3.2'!AC145+'St 1.3.3'!AC145+'St 1.3.4'!AC145+'St 1.3.5'!AC145+'St 1.3.6'!AC145+'St 1.3.7'!AC145</f>
        <v>1335.9400000000164</v>
      </c>
      <c r="AD145" s="144">
        <f>'St 1.3.1'!AD145+'St 1.3.2'!AD145+'St 1.3.3'!AD145+'St 1.3.4'!AD145+'St 1.3.5'!AD145+'St 1.3.6'!AD145+'St 1.3.7'!AD145</f>
        <v>-305.59000000001788</v>
      </c>
      <c r="AE145" s="144">
        <f>'St 1.3.1'!AE145+'St 1.3.2'!AE145+'St 1.3.3'!AE145+'St 1.3.4'!AE145+'St 1.3.5'!AE145+'St 1.3.6'!AE145+'St 1.3.7'!AE145</f>
        <v>4000.2899999999954</v>
      </c>
      <c r="AF145" s="144">
        <f>'St 1.3.1'!AF145+'St 1.3.2'!AF145+'St 1.3.3'!AF145+'St 1.3.4'!AF145+'St 1.3.5'!AF145+'St 1.3.6'!AF145+'St 1.3.7'!AF145</f>
        <v>1241.8800000000374</v>
      </c>
      <c r="AG145" s="144">
        <f>'St 1.3.1'!AG145+'St 1.3.2'!AG145+'St 1.3.3'!AG145+'St 1.3.4'!AG145+'St 1.3.5'!AG145+'St 1.3.6'!AG145+'St 1.3.7'!AG145</f>
        <v>2064.9799999999459</v>
      </c>
    </row>
    <row r="146" spans="1:33">
      <c r="B146" s="7" t="s">
        <v>45</v>
      </c>
      <c r="C146" s="229"/>
      <c r="D146" s="144">
        <f>'St 1.3.1'!D146+'St 1.3.2'!D146+'St 1.3.3'!D146+'St 1.3.4'!D146+'St 1.3.5'!D146+'St 1.3.6'!D146+'St 1.3.7'!D146</f>
        <v>62970.911900000006</v>
      </c>
      <c r="E146" s="144">
        <f>'St 1.3.1'!E146+'St 1.3.2'!E146+'St 1.3.3'!E146+'St 1.3.4'!E146+'St 1.3.5'!E146+'St 1.3.6'!E146+'St 1.3.7'!E146</f>
        <v>69977.256599999993</v>
      </c>
      <c r="F146" s="144">
        <f>'St 1.3.1'!F146+'St 1.3.2'!F146+'St 1.3.3'!F146+'St 1.3.4'!F146+'St 1.3.5'!F146+'St 1.3.6'!F146+'St 1.3.7'!F146</f>
        <v>78245.913100000005</v>
      </c>
      <c r="G146" s="144">
        <f>'St 1.3.1'!G146+'St 1.3.2'!G146+'St 1.3.3'!G146+'St 1.3.4'!G146+'St 1.3.5'!G146+'St 1.3.6'!G146+'St 1.3.7'!G146</f>
        <v>87578.616800000003</v>
      </c>
      <c r="H146" s="144">
        <f>'St 1.3.1'!H146+'St 1.3.2'!H146+'St 1.3.3'!H146+'St 1.3.4'!H146+'St 1.3.5'!H146+'St 1.3.6'!H146+'St 1.3.7'!H146</f>
        <v>98519.536200000002</v>
      </c>
      <c r="I146" s="144">
        <f>'St 1.3.1'!I146+'St 1.3.2'!I146+'St 1.3.3'!I146+'St 1.3.4'!I146+'St 1.3.5'!I146+'St 1.3.6'!I146+'St 1.3.7'!I146</f>
        <v>110798.3036</v>
      </c>
      <c r="J146" s="144">
        <f>'St 1.3.1'!J146+'St 1.3.2'!J146+'St 1.3.3'!J146+'St 1.3.4'!J146+'St 1.3.5'!J146+'St 1.3.6'!J146+'St 1.3.7'!J146</f>
        <v>122790.59550000001</v>
      </c>
      <c r="K146" s="144">
        <f>'St 1.3.1'!K146+'St 1.3.2'!K146+'St 1.3.3'!K146+'St 1.3.4'!K146+'St 1.3.5'!K146+'St 1.3.6'!K146+'St 1.3.7'!K146</f>
        <v>138756.00295053926</v>
      </c>
      <c r="L146" s="144">
        <f>'St 1.3.1'!L146+'St 1.3.2'!L146+'St 1.3.3'!L146+'St 1.3.4'!L146+'St 1.3.5'!L146+'St 1.3.6'!L146+'St 1.3.7'!L146</f>
        <v>155972.92957975014</v>
      </c>
      <c r="M146" s="144">
        <f>'St 1.3.1'!M146+'St 1.3.2'!M146+'St 1.3.3'!M146+'St 1.3.4'!M146+'St 1.3.5'!M146+'St 1.3.6'!M146+'St 1.3.7'!M146</f>
        <v>175256.21666797451</v>
      </c>
      <c r="N146" s="143"/>
      <c r="O146" s="144">
        <f>'St 1.3.1'!O146+'St 1.3.2'!O146+'St 1.3.3'!O146+'St 1.3.4'!O146+'St 1.3.5'!O146+'St 1.3.6'!O146+'St 1.3.7'!O146</f>
        <v>7006.28999999999</v>
      </c>
      <c r="P146" s="144">
        <f>'St 1.3.1'!P146+'St 1.3.2'!P146+'St 1.3.3'!P146+'St 1.3.4'!P146+'St 1.3.5'!P146+'St 1.3.6'!P146+'St 1.3.7'!P146</f>
        <v>8268.5000000000109</v>
      </c>
      <c r="Q146" s="144">
        <f>'St 1.3.1'!Q146+'St 1.3.2'!Q146+'St 1.3.3'!Q146+'St 1.3.4'!Q146+'St 1.3.5'!Q146+'St 1.3.6'!Q146+'St 1.3.7'!Q146</f>
        <v>9332.6800000000021</v>
      </c>
      <c r="R146" s="144">
        <f>'St 1.3.1'!R146+'St 1.3.2'!R146+'St 1.3.3'!R146+'St 1.3.4'!R146+'St 1.3.5'!R146+'St 1.3.6'!R146+'St 1.3.7'!R146</f>
        <v>10940.689999999995</v>
      </c>
      <c r="S146" s="144">
        <f>'St 1.3.1'!S146+'St 1.3.2'!S146+'St 1.3.3'!S146+'St 1.3.4'!S146+'St 1.3.5'!S146+'St 1.3.6'!S146+'St 1.3.7'!S146</f>
        <v>12273.06000000001</v>
      </c>
      <c r="T146" s="144">
        <f>'St 1.3.1'!T146+'St 1.3.2'!T146+'St 1.3.3'!T146+'St 1.3.4'!T146+'St 1.3.5'!T146+'St 1.3.6'!T146+'St 1.3.7'!T146</f>
        <v>11965.879999999994</v>
      </c>
      <c r="U146" s="144">
        <f>'St 1.3.1'!U146+'St 1.3.2'!U146+'St 1.3.3'!U146+'St 1.3.4'!U146+'St 1.3.5'!U146+'St 1.3.6'!U146+'St 1.3.7'!U146</f>
        <v>15964.512950539258</v>
      </c>
      <c r="V146" s="144">
        <f>'St 1.3.1'!V146+'St 1.3.2'!V146+'St 1.3.3'!V146+'St 1.3.4'!V146+'St 1.3.5'!V146+'St 1.3.6'!V146+'St 1.3.7'!V146</f>
        <v>17216.496629210873</v>
      </c>
      <c r="W146" s="144">
        <f>'St 1.3.1'!W146+'St 1.3.2'!W146+'St 1.3.3'!W146+'St 1.3.4'!W146+'St 1.3.5'!W146+'St 1.3.6'!W146+'St 1.3.7'!W146</f>
        <v>19282.817088224394</v>
      </c>
      <c r="X146" s="145"/>
      <c r="Y146" s="144">
        <f>'St 1.3.1'!Y146+'St 1.3.2'!Y146+'St 1.3.3'!Y146+'St 1.3.4'!Y146+'St 1.3.5'!Y146+'St 1.3.6'!Y146+'St 1.3.7'!Y146</f>
        <v>0</v>
      </c>
      <c r="Z146" s="144">
        <f>'St 1.3.1'!Z146+'St 1.3.2'!Z146+'St 1.3.3'!Z146+'St 1.3.4'!Z146+'St 1.3.5'!Z146+'St 1.3.6'!Z146+'St 1.3.7'!Z146</f>
        <v>1262.2300000000223</v>
      </c>
      <c r="AA146" s="144">
        <f>'St 1.3.1'!AA146+'St 1.3.2'!AA146+'St 1.3.3'!AA146+'St 1.3.4'!AA146+'St 1.3.5'!AA146+'St 1.3.6'!AA146+'St 1.3.7'!AA146</f>
        <v>1039.309999999989</v>
      </c>
      <c r="AB146" s="144">
        <f>'St 1.3.1'!AB146+'St 1.3.2'!AB146+'St 1.3.3'!AB146+'St 1.3.4'!AB146+'St 1.3.5'!AB146+'St 1.3.6'!AB146+'St 1.3.7'!AB146</f>
        <v>1627.699999999993</v>
      </c>
      <c r="AC146" s="144">
        <f>'St 1.3.1'!AC146+'St 1.3.2'!AC146+'St 1.3.3'!AC146+'St 1.3.4'!AC146+'St 1.3.5'!AC146+'St 1.3.6'!AC146+'St 1.3.7'!AC146</f>
        <v>1335.9400000000164</v>
      </c>
      <c r="AD146" s="144">
        <f>'St 1.3.1'!AD146+'St 1.3.2'!AD146+'St 1.3.3'!AD146+'St 1.3.4'!AD146+'St 1.3.5'!AD146+'St 1.3.6'!AD146+'St 1.3.7'!AD146</f>
        <v>-305.59000000001788</v>
      </c>
      <c r="AE146" s="144">
        <f>'St 1.3.1'!AE146+'St 1.3.2'!AE146+'St 1.3.3'!AE146+'St 1.3.4'!AE146+'St 1.3.5'!AE146+'St 1.3.6'!AE146+'St 1.3.7'!AE146</f>
        <v>4000.2899999999954</v>
      </c>
      <c r="AF146" s="144">
        <f>'St 1.3.1'!AF146+'St 1.3.2'!AF146+'St 1.3.3'!AF146+'St 1.3.4'!AF146+'St 1.3.5'!AF146+'St 1.3.6'!AF146+'St 1.3.7'!AF146</f>
        <v>1241.8800000000374</v>
      </c>
      <c r="AG146" s="144">
        <f>'St 1.3.1'!AG146+'St 1.3.2'!AG146+'St 1.3.3'!AG146+'St 1.3.4'!AG146+'St 1.3.5'!AG146+'St 1.3.6'!AG146+'St 1.3.7'!AG146</f>
        <v>2064.9799999999459</v>
      </c>
    </row>
    <row r="147" spans="1:33">
      <c r="B147" s="7" t="s">
        <v>46</v>
      </c>
      <c r="C147" s="229"/>
      <c r="D147" s="144">
        <f>'St 1.3.1'!D147+'St 1.3.2'!D147+'St 1.3.3'!D147+'St 1.3.4'!D147+'St 1.3.5'!D147+'St 1.3.6'!D147+'St 1.3.7'!D147</f>
        <v>0</v>
      </c>
      <c r="E147" s="144">
        <f>'St 1.3.1'!E147+'St 1.3.2'!E147+'St 1.3.3'!E147+'St 1.3.4'!E147+'St 1.3.5'!E147+'St 1.3.6'!E147+'St 1.3.7'!E147</f>
        <v>0</v>
      </c>
      <c r="F147" s="144">
        <f>'St 1.3.1'!F147+'St 1.3.2'!F147+'St 1.3.3'!F147+'St 1.3.4'!F147+'St 1.3.5'!F147+'St 1.3.6'!F147+'St 1.3.7'!F147</f>
        <v>0</v>
      </c>
      <c r="G147" s="144">
        <f>'St 1.3.1'!G147+'St 1.3.2'!G147+'St 1.3.3'!G147+'St 1.3.4'!G147+'St 1.3.5'!G147+'St 1.3.6'!G147+'St 1.3.7'!G147</f>
        <v>0</v>
      </c>
      <c r="H147" s="144">
        <f>'St 1.3.1'!H147+'St 1.3.2'!H147+'St 1.3.3'!H147+'St 1.3.4'!H147+'St 1.3.5'!H147+'St 1.3.6'!H147+'St 1.3.7'!H147</f>
        <v>0</v>
      </c>
      <c r="I147" s="144">
        <f>'St 1.3.1'!I147+'St 1.3.2'!I147+'St 1.3.3'!I147+'St 1.3.4'!I147+'St 1.3.5'!I147+'St 1.3.6'!I147+'St 1.3.7'!I147</f>
        <v>0</v>
      </c>
      <c r="J147" s="144">
        <f>'St 1.3.1'!J147+'St 1.3.2'!J147+'St 1.3.3'!J147+'St 1.3.4'!J147+'St 1.3.5'!J147+'St 1.3.6'!J147+'St 1.3.7'!J147</f>
        <v>0</v>
      </c>
      <c r="K147" s="144">
        <f>'St 1.3.1'!K147+'St 1.3.2'!K147+'St 1.3.3'!K147+'St 1.3.4'!K147+'St 1.3.5'!K147+'St 1.3.6'!K147+'St 1.3.7'!K147</f>
        <v>0</v>
      </c>
      <c r="L147" s="144">
        <f>'St 1.3.1'!L147+'St 1.3.2'!L147+'St 1.3.3'!L147+'St 1.3.4'!L147+'St 1.3.5'!L147+'St 1.3.6'!L147+'St 1.3.7'!L147</f>
        <v>0</v>
      </c>
      <c r="M147" s="144">
        <f>'St 1.3.1'!M147+'St 1.3.2'!M147+'St 1.3.3'!M147+'St 1.3.4'!M147+'St 1.3.5'!M147+'St 1.3.6'!M147+'St 1.3.7'!M147</f>
        <v>0</v>
      </c>
      <c r="N147" s="143"/>
      <c r="O147" s="144">
        <f>'St 1.3.1'!O147+'St 1.3.2'!O147+'St 1.3.3'!O147+'St 1.3.4'!O147+'St 1.3.5'!O147+'St 1.3.6'!O147+'St 1.3.7'!O147</f>
        <v>0</v>
      </c>
      <c r="P147" s="144">
        <f>'St 1.3.1'!P147+'St 1.3.2'!P147+'St 1.3.3'!P147+'St 1.3.4'!P147+'St 1.3.5'!P147+'St 1.3.6'!P147+'St 1.3.7'!P147</f>
        <v>0</v>
      </c>
      <c r="Q147" s="144">
        <f>'St 1.3.1'!Q147+'St 1.3.2'!Q147+'St 1.3.3'!Q147+'St 1.3.4'!Q147+'St 1.3.5'!Q147+'St 1.3.6'!Q147+'St 1.3.7'!Q147</f>
        <v>0</v>
      </c>
      <c r="R147" s="144">
        <f>'St 1.3.1'!R147+'St 1.3.2'!R147+'St 1.3.3'!R147+'St 1.3.4'!R147+'St 1.3.5'!R147+'St 1.3.6'!R147+'St 1.3.7'!R147</f>
        <v>0</v>
      </c>
      <c r="S147" s="144">
        <f>'St 1.3.1'!S147+'St 1.3.2'!S147+'St 1.3.3'!S147+'St 1.3.4'!S147+'St 1.3.5'!S147+'St 1.3.6'!S147+'St 1.3.7'!S147</f>
        <v>0</v>
      </c>
      <c r="T147" s="144">
        <f>'St 1.3.1'!T147+'St 1.3.2'!T147+'St 1.3.3'!T147+'St 1.3.4'!T147+'St 1.3.5'!T147+'St 1.3.6'!T147+'St 1.3.7'!T147</f>
        <v>0</v>
      </c>
      <c r="U147" s="144">
        <f>'St 1.3.1'!U147+'St 1.3.2'!U147+'St 1.3.3'!U147+'St 1.3.4'!U147+'St 1.3.5'!U147+'St 1.3.6'!U147+'St 1.3.7'!U147</f>
        <v>0</v>
      </c>
      <c r="V147" s="144">
        <f>'St 1.3.1'!V147+'St 1.3.2'!V147+'St 1.3.3'!V147+'St 1.3.4'!V147+'St 1.3.5'!V147+'St 1.3.6'!V147+'St 1.3.7'!V147</f>
        <v>0</v>
      </c>
      <c r="W147" s="144">
        <f>'St 1.3.1'!W147+'St 1.3.2'!W147+'St 1.3.3'!W147+'St 1.3.4'!W147+'St 1.3.5'!W147+'St 1.3.6'!W147+'St 1.3.7'!W147</f>
        <v>0</v>
      </c>
      <c r="X147" s="145"/>
      <c r="Y147" s="144">
        <f>'St 1.3.1'!Y147+'St 1.3.2'!Y147+'St 1.3.3'!Y147+'St 1.3.4'!Y147+'St 1.3.5'!Y147+'St 1.3.6'!Y147+'St 1.3.7'!Y147</f>
        <v>0</v>
      </c>
      <c r="Z147" s="144">
        <f>'St 1.3.1'!Z147+'St 1.3.2'!Z147+'St 1.3.3'!Z147+'St 1.3.4'!Z147+'St 1.3.5'!Z147+'St 1.3.6'!Z147+'St 1.3.7'!Z147</f>
        <v>0</v>
      </c>
      <c r="AA147" s="144">
        <f>'St 1.3.1'!AA147+'St 1.3.2'!AA147+'St 1.3.3'!AA147+'St 1.3.4'!AA147+'St 1.3.5'!AA147+'St 1.3.6'!AA147+'St 1.3.7'!AA147</f>
        <v>0</v>
      </c>
      <c r="AB147" s="144">
        <f>'St 1.3.1'!AB147+'St 1.3.2'!AB147+'St 1.3.3'!AB147+'St 1.3.4'!AB147+'St 1.3.5'!AB147+'St 1.3.6'!AB147+'St 1.3.7'!AB147</f>
        <v>0</v>
      </c>
      <c r="AC147" s="144">
        <f>'St 1.3.1'!AC147+'St 1.3.2'!AC147+'St 1.3.3'!AC147+'St 1.3.4'!AC147+'St 1.3.5'!AC147+'St 1.3.6'!AC147+'St 1.3.7'!AC147</f>
        <v>0</v>
      </c>
      <c r="AD147" s="144">
        <f>'St 1.3.1'!AD147+'St 1.3.2'!AD147+'St 1.3.3'!AD147+'St 1.3.4'!AD147+'St 1.3.5'!AD147+'St 1.3.6'!AD147+'St 1.3.7'!AD147</f>
        <v>0</v>
      </c>
      <c r="AE147" s="144">
        <f>'St 1.3.1'!AE147+'St 1.3.2'!AE147+'St 1.3.3'!AE147+'St 1.3.4'!AE147+'St 1.3.5'!AE147+'St 1.3.6'!AE147+'St 1.3.7'!AE147</f>
        <v>0</v>
      </c>
      <c r="AF147" s="144">
        <f>'St 1.3.1'!AF147+'St 1.3.2'!AF147+'St 1.3.3'!AF147+'St 1.3.4'!AF147+'St 1.3.5'!AF147+'St 1.3.6'!AF147+'St 1.3.7'!AF147</f>
        <v>0</v>
      </c>
      <c r="AG147" s="144">
        <f>'St 1.3.1'!AG147+'St 1.3.2'!AG147+'St 1.3.3'!AG147+'St 1.3.4'!AG147+'St 1.3.5'!AG147+'St 1.3.6'!AG147+'St 1.3.7'!AG147</f>
        <v>0</v>
      </c>
    </row>
    <row r="148" spans="1:33">
      <c r="B148" s="6" t="s">
        <v>317</v>
      </c>
      <c r="C148" s="229"/>
      <c r="D148" s="144">
        <f>'St 1.3.1'!D148+'St 1.3.2'!D148+'St 1.3.3'!D148+'St 1.3.4'!D148+'St 1.3.5'!D148+'St 1.3.6'!D148+'St 1.3.7'!D148</f>
        <v>0</v>
      </c>
      <c r="E148" s="144">
        <f>'St 1.3.1'!E148+'St 1.3.2'!E148+'St 1.3.3'!E148+'St 1.3.4'!E148+'St 1.3.5'!E148+'St 1.3.6'!E148+'St 1.3.7'!E148</f>
        <v>0</v>
      </c>
      <c r="F148" s="144">
        <f>'St 1.3.1'!F148+'St 1.3.2'!F148+'St 1.3.3'!F148+'St 1.3.4'!F148+'St 1.3.5'!F148+'St 1.3.6'!F148+'St 1.3.7'!F148</f>
        <v>0</v>
      </c>
      <c r="G148" s="144">
        <f>'St 1.3.1'!G148+'St 1.3.2'!G148+'St 1.3.3'!G148+'St 1.3.4'!G148+'St 1.3.5'!G148+'St 1.3.6'!G148+'St 1.3.7'!G148</f>
        <v>0</v>
      </c>
      <c r="H148" s="144">
        <f>'St 1.3.1'!H148+'St 1.3.2'!H148+'St 1.3.3'!H148+'St 1.3.4'!H148+'St 1.3.5'!H148+'St 1.3.6'!H148+'St 1.3.7'!H148</f>
        <v>0</v>
      </c>
      <c r="I148" s="144">
        <f>'St 1.3.1'!I148+'St 1.3.2'!I148+'St 1.3.3'!I148+'St 1.3.4'!I148+'St 1.3.5'!I148+'St 1.3.6'!I148+'St 1.3.7'!I148</f>
        <v>0</v>
      </c>
      <c r="J148" s="144">
        <f>'St 1.3.1'!J148+'St 1.3.2'!J148+'St 1.3.3'!J148+'St 1.3.4'!J148+'St 1.3.5'!J148+'St 1.3.6'!J148+'St 1.3.7'!J148</f>
        <v>0</v>
      </c>
      <c r="K148" s="144">
        <f>'St 1.3.1'!K148+'St 1.3.2'!K148+'St 1.3.3'!K148+'St 1.3.4'!K148+'St 1.3.5'!K148+'St 1.3.6'!K148+'St 1.3.7'!K148</f>
        <v>0</v>
      </c>
      <c r="L148" s="144">
        <f>'St 1.3.1'!L148+'St 1.3.2'!L148+'St 1.3.3'!L148+'St 1.3.4'!L148+'St 1.3.5'!L148+'St 1.3.6'!L148+'St 1.3.7'!L148</f>
        <v>0</v>
      </c>
      <c r="M148" s="144">
        <f>'St 1.3.1'!M148+'St 1.3.2'!M148+'St 1.3.3'!M148+'St 1.3.4'!M148+'St 1.3.5'!M148+'St 1.3.6'!M148+'St 1.3.7'!M148</f>
        <v>0</v>
      </c>
      <c r="N148" s="143"/>
      <c r="O148" s="144">
        <f>'St 1.3.1'!O148+'St 1.3.2'!O148+'St 1.3.3'!O148+'St 1.3.4'!O148+'St 1.3.5'!O148+'St 1.3.6'!O148+'St 1.3.7'!O148</f>
        <v>0</v>
      </c>
      <c r="P148" s="144">
        <f>'St 1.3.1'!P148+'St 1.3.2'!P148+'St 1.3.3'!P148+'St 1.3.4'!P148+'St 1.3.5'!P148+'St 1.3.6'!P148+'St 1.3.7'!P148</f>
        <v>0</v>
      </c>
      <c r="Q148" s="144">
        <f>'St 1.3.1'!Q148+'St 1.3.2'!Q148+'St 1.3.3'!Q148+'St 1.3.4'!Q148+'St 1.3.5'!Q148+'St 1.3.6'!Q148+'St 1.3.7'!Q148</f>
        <v>0</v>
      </c>
      <c r="R148" s="144">
        <f>'St 1.3.1'!R148+'St 1.3.2'!R148+'St 1.3.3'!R148+'St 1.3.4'!R148+'St 1.3.5'!R148+'St 1.3.6'!R148+'St 1.3.7'!R148</f>
        <v>0</v>
      </c>
      <c r="S148" s="144">
        <f>'St 1.3.1'!S148+'St 1.3.2'!S148+'St 1.3.3'!S148+'St 1.3.4'!S148+'St 1.3.5'!S148+'St 1.3.6'!S148+'St 1.3.7'!S148</f>
        <v>0</v>
      </c>
      <c r="T148" s="144">
        <f>'St 1.3.1'!T148+'St 1.3.2'!T148+'St 1.3.3'!T148+'St 1.3.4'!T148+'St 1.3.5'!T148+'St 1.3.6'!T148+'St 1.3.7'!T148</f>
        <v>0</v>
      </c>
      <c r="U148" s="144">
        <f>'St 1.3.1'!U148+'St 1.3.2'!U148+'St 1.3.3'!U148+'St 1.3.4'!U148+'St 1.3.5'!U148+'St 1.3.6'!U148+'St 1.3.7'!U148</f>
        <v>0</v>
      </c>
      <c r="V148" s="144">
        <f>'St 1.3.1'!V148+'St 1.3.2'!V148+'St 1.3.3'!V148+'St 1.3.4'!V148+'St 1.3.5'!V148+'St 1.3.6'!V148+'St 1.3.7'!V148</f>
        <v>0</v>
      </c>
      <c r="W148" s="144">
        <f>'St 1.3.1'!W148+'St 1.3.2'!W148+'St 1.3.3'!W148+'St 1.3.4'!W148+'St 1.3.5'!W148+'St 1.3.6'!W148+'St 1.3.7'!W148</f>
        <v>0</v>
      </c>
      <c r="X148" s="145"/>
      <c r="Y148" s="144">
        <f>'St 1.3.1'!Y148+'St 1.3.2'!Y148+'St 1.3.3'!Y148+'St 1.3.4'!Y148+'St 1.3.5'!Y148+'St 1.3.6'!Y148+'St 1.3.7'!Y148</f>
        <v>0</v>
      </c>
      <c r="Z148" s="144">
        <f>'St 1.3.1'!Z148+'St 1.3.2'!Z148+'St 1.3.3'!Z148+'St 1.3.4'!Z148+'St 1.3.5'!Z148+'St 1.3.6'!Z148+'St 1.3.7'!Z148</f>
        <v>0</v>
      </c>
      <c r="AA148" s="144">
        <f>'St 1.3.1'!AA148+'St 1.3.2'!AA148+'St 1.3.3'!AA148+'St 1.3.4'!AA148+'St 1.3.5'!AA148+'St 1.3.6'!AA148+'St 1.3.7'!AA148</f>
        <v>0</v>
      </c>
      <c r="AB148" s="144">
        <f>'St 1.3.1'!AB148+'St 1.3.2'!AB148+'St 1.3.3'!AB148+'St 1.3.4'!AB148+'St 1.3.5'!AB148+'St 1.3.6'!AB148+'St 1.3.7'!AB148</f>
        <v>0</v>
      </c>
      <c r="AC148" s="144">
        <f>'St 1.3.1'!AC148+'St 1.3.2'!AC148+'St 1.3.3'!AC148+'St 1.3.4'!AC148+'St 1.3.5'!AC148+'St 1.3.6'!AC148+'St 1.3.7'!AC148</f>
        <v>0</v>
      </c>
      <c r="AD148" s="144">
        <f>'St 1.3.1'!AD148+'St 1.3.2'!AD148+'St 1.3.3'!AD148+'St 1.3.4'!AD148+'St 1.3.5'!AD148+'St 1.3.6'!AD148+'St 1.3.7'!AD148</f>
        <v>0</v>
      </c>
      <c r="AE148" s="144">
        <f>'St 1.3.1'!AE148+'St 1.3.2'!AE148+'St 1.3.3'!AE148+'St 1.3.4'!AE148+'St 1.3.5'!AE148+'St 1.3.6'!AE148+'St 1.3.7'!AE148</f>
        <v>0</v>
      </c>
      <c r="AF148" s="144">
        <f>'St 1.3.1'!AF148+'St 1.3.2'!AF148+'St 1.3.3'!AF148+'St 1.3.4'!AF148+'St 1.3.5'!AF148+'St 1.3.6'!AF148+'St 1.3.7'!AF148</f>
        <v>0</v>
      </c>
      <c r="AG148" s="144">
        <f>'St 1.3.1'!AG148+'St 1.3.2'!AG148+'St 1.3.3'!AG148+'St 1.3.4'!AG148+'St 1.3.5'!AG148+'St 1.3.6'!AG148+'St 1.3.7'!AG148</f>
        <v>0</v>
      </c>
    </row>
    <row r="149" spans="1:33">
      <c r="B149" s="6" t="s">
        <v>108</v>
      </c>
      <c r="C149" s="229"/>
      <c r="D149" s="144">
        <f>'St 1.3.1'!D149+'St 1.3.2'!D149+'St 1.3.3'!D149+'St 1.3.4'!D149+'St 1.3.5'!D149+'St 1.3.6'!D149+'St 1.3.7'!D149</f>
        <v>22.892833665392132</v>
      </c>
      <c r="E149" s="144">
        <f>'St 1.3.1'!E149+'St 1.3.2'!E149+'St 1.3.3'!E149+'St 1.3.4'!E149+'St 1.3.5'!E149+'St 1.3.6'!E149+'St 1.3.7'!E149</f>
        <v>4.2187958207679008</v>
      </c>
      <c r="F149" s="144">
        <f>'St 1.3.1'!F149+'St 1.3.2'!F149+'St 1.3.3'!F149+'St 1.3.4'!F149+'St 1.3.5'!F149+'St 1.3.6'!F149+'St 1.3.7'!F149</f>
        <v>0.39840700050107491</v>
      </c>
      <c r="G149" s="144">
        <f>'St 1.3.1'!G149+'St 1.3.2'!G149+'St 1.3.3'!G149+'St 1.3.4'!G149+'St 1.3.5'!G149+'St 1.3.6'!G149+'St 1.3.7'!G149</f>
        <v>0.71102753728491674</v>
      </c>
      <c r="H149" s="144">
        <f>'St 1.3.1'!H149+'St 1.3.2'!H149+'St 1.3.3'!H149+'St 1.3.4'!H149+'St 1.3.5'!H149+'St 1.3.6'!H149+'St 1.3.7'!H149</f>
        <v>1.1893969505278992</v>
      </c>
      <c r="I149" s="144">
        <f>'St 1.3.1'!I149+'St 1.3.2'!I149+'St 1.3.3'!I149+'St 1.3.4'!I149+'St 1.3.5'!I149+'St 1.3.6'!I149+'St 1.3.7'!I149</f>
        <v>1.3118307984034894</v>
      </c>
      <c r="J149" s="144">
        <f>'St 1.3.1'!J149+'St 1.3.2'!J149+'St 1.3.3'!J149+'St 1.3.4'!J149+'St 1.3.5'!J149+'St 1.3.6'!J149+'St 1.3.7'!J149</f>
        <v>2.3514674158498461</v>
      </c>
      <c r="K149" s="144">
        <f>'St 1.3.1'!K149+'St 1.3.2'!K149+'St 1.3.3'!K149+'St 1.3.4'!K149+'St 1.3.5'!K149+'St 1.3.6'!K149+'St 1.3.7'!K149</f>
        <v>21.553315429818298</v>
      </c>
      <c r="L149" s="144">
        <f>'St 1.3.1'!L149+'St 1.3.2'!L149+'St 1.3.3'!L149+'St 1.3.4'!L149+'St 1.3.5'!L149+'St 1.3.6'!L149+'St 1.3.7'!L149</f>
        <v>11.82675492227747</v>
      </c>
      <c r="M149" s="144">
        <f>'St 1.3.1'!M149+'St 1.3.2'!M149+'St 1.3.3'!M149+'St 1.3.4'!M149+'St 1.3.5'!M149+'St 1.3.6'!M149+'St 1.3.7'!M149</f>
        <v>8.3012323757853625</v>
      </c>
      <c r="N149" s="143"/>
      <c r="O149" s="144">
        <f>'St 1.3.1'!O149+'St 1.3.2'!O149+'St 1.3.3'!O149+'St 1.3.4'!O149+'St 1.3.5'!O149+'St 1.3.6'!O149+'St 1.3.7'!O149</f>
        <v>132.80762343338552</v>
      </c>
      <c r="P149" s="144">
        <f>'St 1.3.1'!P149+'St 1.3.2'!P149+'St 1.3.3'!P149+'St 1.3.4'!P149+'St 1.3.5'!P149+'St 1.3.6'!P149+'St 1.3.7'!P149</f>
        <v>35.545829863482652</v>
      </c>
      <c r="Q149" s="144">
        <f>'St 1.3.1'!Q149+'St 1.3.2'!Q149+'St 1.3.3'!Q149+'St 1.3.4'!Q149+'St 1.3.5'!Q149+'St 1.3.6'!Q149+'St 1.3.7'!Q149</f>
        <v>6.4292042140731978</v>
      </c>
      <c r="R149" s="144">
        <f>'St 1.3.1'!R149+'St 1.3.2'!R149+'St 1.3.3'!R149+'St 1.3.4'!R149+'St 1.3.5'!R149+'St 1.3.6'!R149+'St 1.3.7'!R149</f>
        <v>-354.40838959412667</v>
      </c>
      <c r="S149" s="144">
        <f>'St 1.3.1'!S149+'St 1.3.2'!S149+'St 1.3.3'!S149+'St 1.3.4'!S149+'St 1.3.5'!S149+'St 1.3.6'!S149+'St 1.3.7'!S149</f>
        <v>1248.141480690025</v>
      </c>
      <c r="T149" s="144">
        <f>'St 1.3.1'!T149+'St 1.3.2'!T149+'St 1.3.3'!T149+'St 1.3.4'!T149+'St 1.3.5'!T149+'St 1.3.6'!T149+'St 1.3.7'!T149</f>
        <v>-1563.1698330890181</v>
      </c>
      <c r="U149" s="144">
        <f>'St 1.3.1'!U149+'St 1.3.2'!U149+'St 1.3.3'!U149+'St 1.3.4'!U149+'St 1.3.5'!U149+'St 1.3.6'!U149+'St 1.3.7'!U149</f>
        <v>19.201848013968451</v>
      </c>
      <c r="V149" s="144">
        <f>'St 1.3.1'!V149+'St 1.3.2'!V149+'St 1.3.3'!V149+'St 1.3.4'!V149+'St 1.3.5'!V149+'St 1.3.6'!V149+'St 1.3.7'!V149</f>
        <v>-9.7265605075408281</v>
      </c>
      <c r="W149" s="144">
        <f>'St 1.3.1'!W149+'St 1.3.2'!W149+'St 1.3.3'!W149+'St 1.3.4'!W149+'St 1.3.5'!W149+'St 1.3.6'!W149+'St 1.3.7'!W149</f>
        <v>-3.5255225464921076</v>
      </c>
      <c r="X149" s="145"/>
      <c r="Y149" s="144">
        <f>'St 1.3.1'!Y149+'St 1.3.2'!Y149+'St 1.3.3'!Y149+'St 1.3.4'!Y149+'St 1.3.5'!Y149+'St 1.3.6'!Y149+'St 1.3.7'!Y149</f>
        <v>0</v>
      </c>
      <c r="Z149" s="144">
        <f>'St 1.3.1'!Z149+'St 1.3.2'!Z149+'St 1.3.3'!Z149+'St 1.3.4'!Z149+'St 1.3.5'!Z149+'St 1.3.6'!Z149+'St 1.3.7'!Z149</f>
        <v>0</v>
      </c>
      <c r="AA149" s="144">
        <f>'St 1.3.1'!AA149+'St 1.3.2'!AA149+'St 1.3.3'!AA149+'St 1.3.4'!AA149+'St 1.3.5'!AA149+'St 1.3.6'!AA149+'St 1.3.7'!AA149</f>
        <v>0</v>
      </c>
      <c r="AB149" s="144">
        <f>'St 1.3.1'!AB149+'St 1.3.2'!AB149+'St 1.3.3'!AB149+'St 1.3.4'!AB149+'St 1.3.5'!AB149+'St 1.3.6'!AB149+'St 1.3.7'!AB149</f>
        <v>0</v>
      </c>
      <c r="AC149" s="144">
        <f>'St 1.3.1'!AC149+'St 1.3.2'!AC149+'St 1.3.3'!AC149+'St 1.3.4'!AC149+'St 1.3.5'!AC149+'St 1.3.6'!AC149+'St 1.3.7'!AC149</f>
        <v>0</v>
      </c>
      <c r="AD149" s="144">
        <f>'St 1.3.1'!AD149+'St 1.3.2'!AD149+'St 1.3.3'!AD149+'St 1.3.4'!AD149+'St 1.3.5'!AD149+'St 1.3.6'!AD149+'St 1.3.7'!AD149</f>
        <v>0</v>
      </c>
      <c r="AE149" s="144">
        <f>'St 1.3.1'!AE149+'St 1.3.2'!AE149+'St 1.3.3'!AE149+'St 1.3.4'!AE149+'St 1.3.5'!AE149+'St 1.3.6'!AE149+'St 1.3.7'!AE149</f>
        <v>0</v>
      </c>
      <c r="AF149" s="144">
        <f>'St 1.3.1'!AF149+'St 1.3.2'!AF149+'St 1.3.3'!AF149+'St 1.3.4'!AF149+'St 1.3.5'!AF149+'St 1.3.6'!AF149+'St 1.3.7'!AF149</f>
        <v>0</v>
      </c>
      <c r="AG149" s="144">
        <f>'St 1.3.1'!AG149+'St 1.3.2'!AG149+'St 1.3.3'!AG149+'St 1.3.4'!AG149+'St 1.3.5'!AG149+'St 1.3.6'!AG149+'St 1.3.7'!AG149</f>
        <v>0</v>
      </c>
    </row>
    <row r="150" spans="1:33">
      <c r="B150" s="6" t="s">
        <v>48</v>
      </c>
      <c r="C150" s="229"/>
      <c r="D150" s="144">
        <f>'St 1.3.1'!D150+'St 1.3.2'!D150+'St 1.3.3'!D150+'St 1.3.4'!D150+'St 1.3.5'!D150+'St 1.3.6'!D150+'St 1.3.7'!D150</f>
        <v>24.75</v>
      </c>
      <c r="E150" s="144">
        <f>'St 1.3.1'!E150+'St 1.3.2'!E150+'St 1.3.3'!E150+'St 1.3.4'!E150+'St 1.3.5'!E150+'St 1.3.6'!E150+'St 1.3.7'!E150</f>
        <v>0</v>
      </c>
      <c r="F150" s="144">
        <f>'St 1.3.1'!F150+'St 1.3.2'!F150+'St 1.3.3'!F150+'St 1.3.4'!F150+'St 1.3.5'!F150+'St 1.3.6'!F150+'St 1.3.7'!F150</f>
        <v>0</v>
      </c>
      <c r="G150" s="144">
        <f>'St 1.3.1'!G150+'St 1.3.2'!G150+'St 1.3.3'!G150+'St 1.3.4'!G150+'St 1.3.5'!G150+'St 1.3.6'!G150+'St 1.3.7'!G150</f>
        <v>0</v>
      </c>
      <c r="H150" s="144">
        <f>'St 1.3.1'!H150+'St 1.3.2'!H150+'St 1.3.3'!H150+'St 1.3.4'!H150+'St 1.3.5'!H150+'St 1.3.6'!H150+'St 1.3.7'!H150</f>
        <v>0</v>
      </c>
      <c r="I150" s="144">
        <f>'St 1.3.1'!I150+'St 1.3.2'!I150+'St 1.3.3'!I150+'St 1.3.4'!I150+'St 1.3.5'!I150+'St 1.3.6'!I150+'St 1.3.7'!I150</f>
        <v>0</v>
      </c>
      <c r="J150" s="144">
        <f>'St 1.3.1'!J150+'St 1.3.2'!J150+'St 1.3.3'!J150+'St 1.3.4'!J150+'St 1.3.5'!J150+'St 1.3.6'!J150+'St 1.3.7'!J150</f>
        <v>0</v>
      </c>
      <c r="K150" s="144">
        <f>'St 1.3.1'!K150+'St 1.3.2'!K150+'St 1.3.3'!K150+'St 1.3.4'!K150+'St 1.3.5'!K150+'St 1.3.6'!K150+'St 1.3.7'!K150</f>
        <v>18.668347570054543</v>
      </c>
      <c r="L150" s="144">
        <f>'St 1.3.1'!L150+'St 1.3.2'!L150+'St 1.3.3'!L150+'St 1.3.4'!L150+'St 1.3.5'!L150+'St 1.3.6'!L150+'St 1.3.7'!L150</f>
        <v>2.9931339266972548</v>
      </c>
      <c r="M150" s="144">
        <f>'St 1.3.1'!M150+'St 1.3.2'!M150+'St 1.3.3'!M150+'St 1.3.4'!M150+'St 1.3.5'!M150+'St 1.3.6'!M150+'St 1.3.7'!M150</f>
        <v>3.7573304410700024</v>
      </c>
      <c r="N150" s="143"/>
      <c r="O150" s="144">
        <f>'St 1.3.1'!O150+'St 1.3.2'!O150+'St 1.3.3'!O150+'St 1.3.4'!O150+'St 1.3.5'!O150+'St 1.3.6'!O150+'St 1.3.7'!O150</f>
        <v>-24.75</v>
      </c>
      <c r="P150" s="144">
        <f>'St 1.3.1'!P150+'St 1.3.2'!P150+'St 1.3.3'!P150+'St 1.3.4'!P150+'St 1.3.5'!P150+'St 1.3.6'!P150+'St 1.3.7'!P150</f>
        <v>0</v>
      </c>
      <c r="Q150" s="144">
        <f>'St 1.3.1'!Q150+'St 1.3.2'!Q150+'St 1.3.3'!Q150+'St 1.3.4'!Q150+'St 1.3.5'!Q150+'St 1.3.6'!Q150+'St 1.3.7'!Q150</f>
        <v>0</v>
      </c>
      <c r="R150" s="144">
        <f>'St 1.3.1'!R150+'St 1.3.2'!R150+'St 1.3.3'!R150+'St 1.3.4'!R150+'St 1.3.5'!R150+'St 1.3.6'!R150+'St 1.3.7'!R150</f>
        <v>0</v>
      </c>
      <c r="S150" s="144">
        <f>'St 1.3.1'!S150+'St 1.3.2'!S150+'St 1.3.3'!S150+'St 1.3.4'!S150+'St 1.3.5'!S150+'St 1.3.6'!S150+'St 1.3.7'!S150</f>
        <v>0</v>
      </c>
      <c r="T150" s="144">
        <f>'St 1.3.1'!T150+'St 1.3.2'!T150+'St 1.3.3'!T150+'St 1.3.4'!T150+'St 1.3.5'!T150+'St 1.3.6'!T150+'St 1.3.7'!T150</f>
        <v>0</v>
      </c>
      <c r="U150" s="144">
        <f>'St 1.3.1'!U150+'St 1.3.2'!U150+'St 1.3.3'!U150+'St 1.3.4'!U150+'St 1.3.5'!U150+'St 1.3.6'!U150+'St 1.3.7'!U150</f>
        <v>18.668347570054543</v>
      </c>
      <c r="V150" s="144">
        <f>'St 1.3.1'!V150+'St 1.3.2'!V150+'St 1.3.3'!V150+'St 1.3.4'!V150+'St 1.3.5'!V150+'St 1.3.6'!V150+'St 1.3.7'!V150</f>
        <v>-15.675213643357289</v>
      </c>
      <c r="W150" s="144">
        <f>'St 1.3.1'!W150+'St 1.3.2'!W150+'St 1.3.3'!W150+'St 1.3.4'!W150+'St 1.3.5'!W150+'St 1.3.6'!W150+'St 1.3.7'!W150</f>
        <v>0.76419651437274783</v>
      </c>
      <c r="X150" s="145"/>
      <c r="Y150" s="144">
        <f>'St 1.3.1'!Y150+'St 1.3.2'!Y150+'St 1.3.3'!Y150+'St 1.3.4'!Y150+'St 1.3.5'!Y150+'St 1.3.6'!Y150+'St 1.3.7'!Y150</f>
        <v>0</v>
      </c>
      <c r="Z150" s="144">
        <f>'St 1.3.1'!Z150+'St 1.3.2'!Z150+'St 1.3.3'!Z150+'St 1.3.4'!Z150+'St 1.3.5'!Z150+'St 1.3.6'!Z150+'St 1.3.7'!Z150</f>
        <v>0</v>
      </c>
      <c r="AA150" s="144">
        <f>'St 1.3.1'!AA150+'St 1.3.2'!AA150+'St 1.3.3'!AA150+'St 1.3.4'!AA150+'St 1.3.5'!AA150+'St 1.3.6'!AA150+'St 1.3.7'!AA150</f>
        <v>0</v>
      </c>
      <c r="AB150" s="144">
        <f>'St 1.3.1'!AB150+'St 1.3.2'!AB150+'St 1.3.3'!AB150+'St 1.3.4'!AB150+'St 1.3.5'!AB150+'St 1.3.6'!AB150+'St 1.3.7'!AB150</f>
        <v>0</v>
      </c>
      <c r="AC150" s="144">
        <f>'St 1.3.1'!AC150+'St 1.3.2'!AC150+'St 1.3.3'!AC150+'St 1.3.4'!AC150+'St 1.3.5'!AC150+'St 1.3.6'!AC150+'St 1.3.7'!AC150</f>
        <v>0</v>
      </c>
      <c r="AD150" s="144">
        <f>'St 1.3.1'!AD150+'St 1.3.2'!AD150+'St 1.3.3'!AD150+'St 1.3.4'!AD150+'St 1.3.5'!AD150+'St 1.3.6'!AD150+'St 1.3.7'!AD150</f>
        <v>0</v>
      </c>
      <c r="AE150" s="144">
        <f>'St 1.3.1'!AE150+'St 1.3.2'!AE150+'St 1.3.3'!AE150+'St 1.3.4'!AE150+'St 1.3.5'!AE150+'St 1.3.6'!AE150+'St 1.3.7'!AE150</f>
        <v>0</v>
      </c>
      <c r="AF150" s="144">
        <f>'St 1.3.1'!AF150+'St 1.3.2'!AF150+'St 1.3.3'!AF150+'St 1.3.4'!AF150+'St 1.3.5'!AF150+'St 1.3.6'!AF150+'St 1.3.7'!AF150</f>
        <v>0</v>
      </c>
      <c r="AG150" s="144">
        <f>'St 1.3.1'!AG150+'St 1.3.2'!AG150+'St 1.3.3'!AG150+'St 1.3.4'!AG150+'St 1.3.5'!AG150+'St 1.3.6'!AG150+'St 1.3.7'!AG150</f>
        <v>0</v>
      </c>
    </row>
    <row r="151" spans="1:33">
      <c r="B151" s="6" t="s">
        <v>325</v>
      </c>
      <c r="C151" s="229"/>
      <c r="D151" s="144">
        <f>'St 1.3.1'!D151+'St 1.3.2'!D151+'St 1.3.3'!D151+'St 1.3.4'!D151+'St 1.3.5'!D151+'St 1.3.6'!D151+'St 1.3.7'!D151</f>
        <v>3.126539342366506</v>
      </c>
      <c r="E151" s="144">
        <f>'St 1.3.1'!E151+'St 1.3.2'!E151+'St 1.3.3'!E151+'St 1.3.4'!E151+'St 1.3.5'!E151+'St 1.3.6'!E151+'St 1.3.7'!E151</f>
        <v>2.9318762818004482</v>
      </c>
      <c r="F151" s="144">
        <f>'St 1.3.1'!F151+'St 1.3.2'!F151+'St 1.3.3'!F151+'St 1.3.4'!F151+'St 1.3.5'!F151+'St 1.3.6'!F151+'St 1.3.7'!F151</f>
        <v>1.1508197791272075</v>
      </c>
      <c r="G151" s="144">
        <f>'St 1.3.1'!G151+'St 1.3.2'!G151+'St 1.3.3'!G151+'St 1.3.4'!G151+'St 1.3.5'!G151+'St 1.3.6'!G151+'St 1.3.7'!G151</f>
        <v>1.2756088388500759</v>
      </c>
      <c r="H151" s="144">
        <f>'St 1.3.1'!H151+'St 1.3.2'!H151+'St 1.3.3'!H151+'St 1.3.4'!H151+'St 1.3.5'!H151+'St 1.3.6'!H151+'St 1.3.7'!H151</f>
        <v>2.4335633274462172</v>
      </c>
      <c r="I151" s="144">
        <f>'St 1.3.1'!I151+'St 1.3.2'!I151+'St 1.3.3'!I151+'St 1.3.4'!I151+'St 1.3.5'!I151+'St 1.3.6'!I151+'St 1.3.7'!I151</f>
        <v>1.3943534588074036</v>
      </c>
      <c r="J151" s="144">
        <f>'St 1.3.1'!J151+'St 1.3.2'!J151+'St 1.3.3'!J151+'St 1.3.4'!J151+'St 1.3.5'!J151+'St 1.3.6'!J151+'St 1.3.7'!J151</f>
        <v>5.1128001104144802</v>
      </c>
      <c r="K151" s="144">
        <f>'St 1.3.1'!K151+'St 1.3.2'!K151+'St 1.3.3'!K151+'St 1.3.4'!K151+'St 1.3.5'!K151+'St 1.3.6'!K151+'St 1.3.7'!K151</f>
        <v>5.8823920345290528</v>
      </c>
      <c r="L151" s="144">
        <f>'St 1.3.1'!L151+'St 1.3.2'!L151+'St 1.3.3'!L151+'St 1.3.4'!L151+'St 1.3.5'!L151+'St 1.3.6'!L151+'St 1.3.7'!L151</f>
        <v>9.5800009809946687</v>
      </c>
      <c r="M151" s="144">
        <f>'St 1.3.1'!M151+'St 1.3.2'!M151+'St 1.3.3'!M151+'St 1.3.4'!M151+'St 1.3.5'!M151+'St 1.3.6'!M151+'St 1.3.7'!M151</f>
        <v>5.938935546800435</v>
      </c>
      <c r="N151" s="143"/>
      <c r="O151" s="144">
        <f>'St 1.3.1'!O151+'St 1.3.2'!O151+'St 1.3.3'!O151+'St 1.3.4'!O151+'St 1.3.5'!O151+'St 1.3.6'!O151+'St 1.3.7'!O151</f>
        <v>4.9536939433942384E-2</v>
      </c>
      <c r="P151" s="144">
        <f>'St 1.3.1'!P151+'St 1.3.2'!P151+'St 1.3.3'!P151+'St 1.3.4'!P151+'St 1.3.5'!P151+'St 1.3.6'!P151+'St 1.3.7'!P151</f>
        <v>-1.730756502673241</v>
      </c>
      <c r="Q151" s="144">
        <f>'St 1.3.1'!Q151+'St 1.3.2'!Q151+'St 1.3.3'!Q151+'St 1.3.4'!Q151+'St 1.3.5'!Q151+'St 1.3.6'!Q151+'St 1.3.7'!Q151</f>
        <v>3.7789059722868466E-2</v>
      </c>
      <c r="R151" s="144">
        <f>'St 1.3.1'!R151+'St 1.3.2'!R151+'St 1.3.3'!R151+'St 1.3.4'!R151+'St 1.3.5'!R151+'St 1.3.6'!R151+'St 1.3.7'!R151</f>
        <v>1.1820544885961413</v>
      </c>
      <c r="S151" s="144">
        <f>'St 1.3.1'!S151+'St 1.3.2'!S151+'St 1.3.3'!S151+'St 1.3.4'!S151+'St 1.3.5'!S151+'St 1.3.6'!S151+'St 1.3.7'!S151</f>
        <v>-1.0857098686388136</v>
      </c>
      <c r="T151" s="144">
        <f>'St 1.3.1'!T151+'St 1.3.2'!T151+'St 1.3.3'!T151+'St 1.3.4'!T151+'St 1.3.5'!T151+'St 1.3.6'!T151+'St 1.3.7'!T151</f>
        <v>3.6498466516070769</v>
      </c>
      <c r="U151" s="144">
        <f>'St 1.3.1'!U151+'St 1.3.2'!U151+'St 1.3.3'!U151+'St 1.3.4'!U151+'St 1.3.5'!U151+'St 1.3.6'!U151+'St 1.3.7'!U151</f>
        <v>1.0156919241145728</v>
      </c>
      <c r="V151" s="144">
        <f>'St 1.3.1'!V151+'St 1.3.2'!V151+'St 1.3.3'!V151+'St 1.3.4'!V151+'St 1.3.5'!V151+'St 1.3.6'!V151+'St 1.3.7'!V151</f>
        <v>3.7576089464656168</v>
      </c>
      <c r="W151" s="144">
        <f>'St 1.3.1'!W151+'St 1.3.2'!W151+'St 1.3.3'!W151+'St 1.3.4'!W151+'St 1.3.5'!W151+'St 1.3.6'!W151+'St 1.3.7'!W151</f>
        <v>-3.3710654341942345</v>
      </c>
      <c r="X151" s="145"/>
      <c r="Y151" s="144">
        <f>'St 1.3.1'!Y151+'St 1.3.2'!Y151+'St 1.3.3'!Y151+'St 1.3.4'!Y151+'St 1.3.5'!Y151+'St 1.3.6'!Y151+'St 1.3.7'!Y151</f>
        <v>0</v>
      </c>
      <c r="Z151" s="144">
        <f>'St 1.3.1'!Z151+'St 1.3.2'!Z151+'St 1.3.3'!Z151+'St 1.3.4'!Z151+'St 1.3.5'!Z151+'St 1.3.6'!Z151+'St 1.3.7'!Z151</f>
        <v>0</v>
      </c>
      <c r="AA151" s="144">
        <f>'St 1.3.1'!AA151+'St 1.3.2'!AA151+'St 1.3.3'!AA151+'St 1.3.4'!AA151+'St 1.3.5'!AA151+'St 1.3.6'!AA151+'St 1.3.7'!AA151</f>
        <v>0</v>
      </c>
      <c r="AB151" s="144">
        <f>'St 1.3.1'!AB151+'St 1.3.2'!AB151+'St 1.3.3'!AB151+'St 1.3.4'!AB151+'St 1.3.5'!AB151+'St 1.3.6'!AB151+'St 1.3.7'!AB151</f>
        <v>0</v>
      </c>
      <c r="AC151" s="144">
        <f>'St 1.3.1'!AC151+'St 1.3.2'!AC151+'St 1.3.3'!AC151+'St 1.3.4'!AC151+'St 1.3.5'!AC151+'St 1.3.6'!AC151+'St 1.3.7'!AC151</f>
        <v>0</v>
      </c>
      <c r="AD151" s="144">
        <f>'St 1.3.1'!AD151+'St 1.3.2'!AD151+'St 1.3.3'!AD151+'St 1.3.4'!AD151+'St 1.3.5'!AD151+'St 1.3.6'!AD151+'St 1.3.7'!AD151</f>
        <v>0</v>
      </c>
      <c r="AE151" s="144">
        <f>'St 1.3.1'!AE151+'St 1.3.2'!AE151+'St 1.3.3'!AE151+'St 1.3.4'!AE151+'St 1.3.5'!AE151+'St 1.3.6'!AE151+'St 1.3.7'!AE151</f>
        <v>0</v>
      </c>
      <c r="AF151" s="144">
        <f>'St 1.3.1'!AF151+'St 1.3.2'!AF151+'St 1.3.3'!AF151+'St 1.3.4'!AF151+'St 1.3.5'!AF151+'St 1.3.6'!AF151+'St 1.3.7'!AF151</f>
        <v>0</v>
      </c>
      <c r="AG151" s="144">
        <f>'St 1.3.1'!AG151+'St 1.3.2'!AG151+'St 1.3.3'!AG151+'St 1.3.4'!AG151+'St 1.3.5'!AG151+'St 1.3.6'!AG151+'St 1.3.7'!AG151</f>
        <v>0</v>
      </c>
    </row>
    <row r="152" spans="1:33">
      <c r="B152" s="8" t="s">
        <v>101</v>
      </c>
      <c r="C152" s="229"/>
      <c r="D152" s="144">
        <f>'St 1.3.1'!D152+'St 1.3.2'!D152+'St 1.3.3'!D152+'St 1.3.4'!D152+'St 1.3.5'!D152+'St 1.3.6'!D152+'St 1.3.7'!D152</f>
        <v>2100.3163552837882</v>
      </c>
      <c r="E152" s="144">
        <f>'St 1.3.1'!E152+'St 1.3.2'!E152+'St 1.3.3'!E152+'St 1.3.4'!E152+'St 1.3.5'!E152+'St 1.3.6'!E152+'St 1.3.7'!E152</f>
        <v>3683.2181751585981</v>
      </c>
      <c r="F152" s="144">
        <f>'St 1.3.1'!F152+'St 1.3.2'!F152+'St 1.3.3'!F152+'St 1.3.4'!F152+'St 1.3.5'!F152+'St 1.3.6'!F152+'St 1.3.7'!F152</f>
        <v>5413.8935606338509</v>
      </c>
      <c r="G152" s="144">
        <f>'St 1.3.1'!G152+'St 1.3.2'!G152+'St 1.3.3'!G152+'St 1.3.4'!G152+'St 1.3.5'!G152+'St 1.3.6'!G152+'St 1.3.7'!G152</f>
        <v>3203.5314402325989</v>
      </c>
      <c r="H152" s="144">
        <f>'St 1.3.1'!H152+'St 1.3.2'!H152+'St 1.3.3'!H152+'St 1.3.4'!H152+'St 1.3.5'!H152+'St 1.3.6'!H152+'St 1.3.7'!H152</f>
        <v>5518.5986583366675</v>
      </c>
      <c r="I152" s="144">
        <f>'St 1.3.1'!I152+'St 1.3.2'!I152+'St 1.3.3'!I152+'St 1.3.4'!I152+'St 1.3.5'!I152+'St 1.3.6'!I152+'St 1.3.7'!I152</f>
        <v>5288.2442923301069</v>
      </c>
      <c r="J152" s="144">
        <f>'St 1.3.1'!J152+'St 1.3.2'!J152+'St 1.3.3'!J152+'St 1.3.4'!J152+'St 1.3.5'!J152+'St 1.3.6'!J152+'St 1.3.7'!J152</f>
        <v>4487.3095556594872</v>
      </c>
      <c r="K152" s="144">
        <f>'St 1.3.1'!K152+'St 1.3.2'!K152+'St 1.3.3'!K152+'St 1.3.4'!K152+'St 1.3.5'!K152+'St 1.3.6'!K152+'St 1.3.7'!K152</f>
        <v>6343.2039356656196</v>
      </c>
      <c r="L152" s="144">
        <f>'St 1.3.1'!L152+'St 1.3.2'!L152+'St 1.3.3'!L152+'St 1.3.4'!L152+'St 1.3.5'!L152+'St 1.3.6'!L152+'St 1.3.7'!L152</f>
        <v>11871.097124070053</v>
      </c>
      <c r="M152" s="144">
        <f>'St 1.3.1'!M152+'St 1.3.2'!M152+'St 1.3.3'!M152+'St 1.3.4'!M152+'St 1.3.5'!M152+'St 1.3.6'!M152+'St 1.3.7'!M152</f>
        <v>13753.987504674815</v>
      </c>
      <c r="N152" s="143"/>
      <c r="O152" s="144">
        <f>'St 1.3.1'!O152+'St 1.3.2'!O152+'St 1.3.3'!O152+'St 1.3.4'!O152+'St 1.3.5'!O152+'St 1.3.6'!O152+'St 1.3.7'!O152</f>
        <v>94.029647771809564</v>
      </c>
      <c r="P152" s="144">
        <f>'St 1.3.1'!P152+'St 1.3.2'!P152+'St 1.3.3'!P152+'St 1.3.4'!P152+'St 1.3.5'!P152+'St 1.3.6'!P152+'St 1.3.7'!P152</f>
        <v>49.023741458252523</v>
      </c>
      <c r="Q152" s="144">
        <f>'St 1.3.1'!Q152+'St 1.3.2'!Q152+'St 1.3.3'!Q152+'St 1.3.4'!Q152+'St 1.3.5'!Q152+'St 1.3.6'!Q152+'St 1.3.7'!Q152</f>
        <v>-239.61506632525422</v>
      </c>
      <c r="R152" s="144">
        <f>'St 1.3.1'!R152+'St 1.3.2'!R152+'St 1.3.3'!R152+'St 1.3.4'!R152+'St 1.3.5'!R152+'St 1.3.6'!R152+'St 1.3.7'!R152</f>
        <v>835.32076855607056</v>
      </c>
      <c r="S152" s="144">
        <f>'St 1.3.1'!S152+'St 1.3.2'!S152+'St 1.3.3'!S152+'St 1.3.4'!S152+'St 1.3.5'!S152+'St 1.3.6'!S152+'St 1.3.7'!S152</f>
        <v>-192.11647818255983</v>
      </c>
      <c r="T152" s="144">
        <f>'St 1.3.1'!T152+'St 1.3.2'!T152+'St 1.3.3'!T152+'St 1.3.4'!T152+'St 1.3.5'!T152+'St 1.3.6'!T152+'St 1.3.7'!T152</f>
        <v>344.62586362938055</v>
      </c>
      <c r="U152" s="144">
        <f>'St 1.3.1'!U152+'St 1.3.2'!U152+'St 1.3.3'!U152+'St 1.3.4'!U152+'St 1.3.5'!U152+'St 1.3.6'!U152+'St 1.3.7'!U152</f>
        <v>723.00269930613263</v>
      </c>
      <c r="V152" s="144">
        <f>'St 1.3.1'!V152+'St 1.3.2'!V152+'St 1.3.3'!V152+'St 1.3.4'!V152+'St 1.3.5'!V152+'St 1.3.6'!V152+'St 1.3.7'!V152</f>
        <v>435.43173896665724</v>
      </c>
      <c r="W152" s="144">
        <f>'St 1.3.1'!W152+'St 1.3.2'!W152+'St 1.3.3'!W152+'St 1.3.4'!W152+'St 1.3.5'!W152+'St 1.3.6'!W152+'St 1.3.7'!W152</f>
        <v>39.208118308765506</v>
      </c>
      <c r="X152" s="145"/>
      <c r="Y152" s="144">
        <f>'St 1.3.1'!Y152+'St 1.3.2'!Y152+'St 1.3.3'!Y152+'St 1.3.4'!Y152+'St 1.3.5'!Y152+'St 1.3.6'!Y152+'St 1.3.7'!Y152</f>
        <v>0</v>
      </c>
      <c r="Z152" s="144">
        <f>'St 1.3.1'!Z152+'St 1.3.2'!Z152+'St 1.3.3'!Z152+'St 1.3.4'!Z152+'St 1.3.5'!Z152+'St 1.3.6'!Z152+'St 1.3.7'!Z152</f>
        <v>0</v>
      </c>
      <c r="AA152" s="144">
        <f>'St 1.3.1'!AA152+'St 1.3.2'!AA152+'St 1.3.3'!AA152+'St 1.3.4'!AA152+'St 1.3.5'!AA152+'St 1.3.6'!AA152+'St 1.3.7'!AA152</f>
        <v>0</v>
      </c>
      <c r="AB152" s="144">
        <f>'St 1.3.1'!AB152+'St 1.3.2'!AB152+'St 1.3.3'!AB152+'St 1.3.4'!AB152+'St 1.3.5'!AB152+'St 1.3.6'!AB152+'St 1.3.7'!AB152</f>
        <v>0</v>
      </c>
      <c r="AC152" s="144">
        <f>'St 1.3.1'!AC152+'St 1.3.2'!AC152+'St 1.3.3'!AC152+'St 1.3.4'!AC152+'St 1.3.5'!AC152+'St 1.3.6'!AC152+'St 1.3.7'!AC152</f>
        <v>0</v>
      </c>
      <c r="AD152" s="144">
        <f>'St 1.3.1'!AD152+'St 1.3.2'!AD152+'St 1.3.3'!AD152+'St 1.3.4'!AD152+'St 1.3.5'!AD152+'St 1.3.6'!AD152+'St 1.3.7'!AD152</f>
        <v>0</v>
      </c>
      <c r="AE152" s="144">
        <f>'St 1.3.1'!AE152+'St 1.3.2'!AE152+'St 1.3.3'!AE152+'St 1.3.4'!AE152+'St 1.3.5'!AE152+'St 1.3.6'!AE152+'St 1.3.7'!AE152</f>
        <v>0</v>
      </c>
      <c r="AF152" s="144">
        <f>'St 1.3.1'!AF152+'St 1.3.2'!AF152+'St 1.3.3'!AF152+'St 1.3.4'!AF152+'St 1.3.5'!AF152+'St 1.3.6'!AF152+'St 1.3.7'!AF152</f>
        <v>0</v>
      </c>
      <c r="AG152" s="144">
        <f>'St 1.3.1'!AG152+'St 1.3.2'!AG152+'St 1.3.3'!AG152+'St 1.3.4'!AG152+'St 1.3.5'!AG152+'St 1.3.6'!AG152+'St 1.3.7'!AG152</f>
        <v>0</v>
      </c>
    </row>
    <row r="153" spans="1:33" s="45" customFormat="1">
      <c r="A153" s="38"/>
      <c r="B153" s="5" t="s">
        <v>9</v>
      </c>
      <c r="C153" s="209" t="s">
        <v>296</v>
      </c>
      <c r="D153" s="147">
        <f>'St 1.3.1'!D153+'St 1.3.2'!D153+'St 1.3.3'!D153+'St 1.3.4'!D153+'St 1.3.5'!D153+'St 1.3.6'!D153+'St 1.3.7'!D153</f>
        <v>2075992.0065574835</v>
      </c>
      <c r="E153" s="147">
        <f>'St 1.3.1'!E153+'St 1.3.2'!E153+'St 1.3.3'!E153+'St 1.3.4'!E153+'St 1.3.5'!E153+'St 1.3.6'!E153+'St 1.3.7'!E153</f>
        <v>2338467.8111511683</v>
      </c>
      <c r="F153" s="147">
        <f>'St 1.3.1'!F153+'St 1.3.2'!F153+'St 1.3.3'!F153+'St 1.3.4'!F153+'St 1.3.5'!F153+'St 1.3.6'!F153+'St 1.3.7'!F153</f>
        <v>2717601.5088092359</v>
      </c>
      <c r="G153" s="147">
        <f>'St 1.3.1'!G153+'St 1.3.2'!G153+'St 1.3.3'!G153+'St 1.3.4'!G153+'St 1.3.5'!G153+'St 1.3.6'!G153+'St 1.3.7'!G153</f>
        <v>3352589.6495496552</v>
      </c>
      <c r="H153" s="147">
        <f>'St 1.3.1'!H153+'St 1.3.2'!H153+'St 1.3.3'!H153+'St 1.3.4'!H153+'St 1.3.5'!H153+'St 1.3.6'!H153+'St 1.3.7'!H153</f>
        <v>3845893.4332439899</v>
      </c>
      <c r="I153" s="147">
        <f>'St 1.3.1'!I153+'St 1.3.2'!I153+'St 1.3.3'!I153+'St 1.3.4'!I153+'St 1.3.5'!I153+'St 1.3.6'!I153+'St 1.3.7'!I153</f>
        <v>4680623.2072902424</v>
      </c>
      <c r="J153" s="147">
        <f>'St 1.3.1'!J153+'St 1.3.2'!J153+'St 1.3.3'!J153+'St 1.3.4'!J153+'St 1.3.5'!J153+'St 1.3.6'!J153+'St 1.3.7'!J153</f>
        <v>5474095.4687011205</v>
      </c>
      <c r="K153" s="147">
        <f>'St 1.3.1'!K153+'St 1.3.2'!K153+'St 1.3.3'!K153+'St 1.3.4'!K153+'St 1.3.5'!K153+'St 1.3.6'!K153+'St 1.3.7'!K153</f>
        <v>6184733.8109160298</v>
      </c>
      <c r="L153" s="147">
        <f>'St 1.3.1'!L153+'St 1.3.2'!L153+'St 1.3.3'!L153+'St 1.3.4'!L153+'St 1.3.5'!L153+'St 1.3.6'!L153+'St 1.3.7'!L153</f>
        <v>6793372.9235158851</v>
      </c>
      <c r="M153" s="147">
        <f>'St 1.3.1'!M153+'St 1.3.2'!M153+'St 1.3.3'!M153+'St 1.3.4'!M153+'St 1.3.5'!M153+'St 1.3.6'!M153+'St 1.3.7'!M153</f>
        <v>8135752.3213081174</v>
      </c>
      <c r="N153" s="146"/>
      <c r="O153" s="147">
        <f>'St 1.3.1'!O153+'St 1.3.2'!O153+'St 1.3.3'!O153+'St 1.3.4'!O153+'St 1.3.5'!O153+'St 1.3.6'!O153+'St 1.3.7'!O153</f>
        <v>252030.66679365296</v>
      </c>
      <c r="P153" s="147">
        <f>'St 1.3.1'!P153+'St 1.3.2'!P153+'St 1.3.3'!P153+'St 1.3.4'!P153+'St 1.3.5'!P153+'St 1.3.6'!P153+'St 1.3.7'!P153</f>
        <v>332849.10473872774</v>
      </c>
      <c r="Q153" s="147">
        <f>'St 1.3.1'!Q153+'St 1.3.2'!Q153+'St 1.3.3'!Q153+'St 1.3.4'!Q153+'St 1.3.5'!Q153+'St 1.3.6'!Q153+'St 1.3.7'!Q153</f>
        <v>541416.91921726847</v>
      </c>
      <c r="R153" s="147">
        <f>'St 1.3.1'!R153+'St 1.3.2'!R153+'St 1.3.3'!R153+'St 1.3.4'!R153+'St 1.3.5'!R153+'St 1.3.6'!R153+'St 1.3.7'!R153</f>
        <v>444196.72682575486</v>
      </c>
      <c r="S153" s="147">
        <f>'St 1.3.1'!S153+'St 1.3.2'!S153+'St 1.3.3'!S153+'St 1.3.4'!S153+'St 1.3.5'!S153+'St 1.3.6'!S153+'St 1.3.7'!S153</f>
        <v>813384.31131036207</v>
      </c>
      <c r="T153" s="147">
        <f>'St 1.3.1'!T153+'St 1.3.2'!T153+'St 1.3.3'!T153+'St 1.3.4'!T153+'St 1.3.5'!T153+'St 1.3.6'!T153+'St 1.3.7'!T153</f>
        <v>646585.8513778206</v>
      </c>
      <c r="U153" s="147">
        <f>'St 1.3.1'!U153+'St 1.3.2'!U153+'St 1.3.3'!U153+'St 1.3.4'!U153+'St 1.3.5'!U153+'St 1.3.6'!U153+'St 1.3.7'!U153</f>
        <v>621153.31622846483</v>
      </c>
      <c r="V153" s="147">
        <f>'St 1.3.1'!V153+'St 1.3.2'!V153+'St 1.3.3'!V153+'St 1.3.4'!V153+'St 1.3.5'!V153+'St 1.3.6'!V153+'St 1.3.7'!V153</f>
        <v>714975.69430831412</v>
      </c>
      <c r="W153" s="147">
        <f>'St 1.3.1'!W153+'St 1.3.2'!W153+'St 1.3.3'!W153+'St 1.3.4'!W153+'St 1.3.5'!W153+'St 1.3.6'!W153+'St 1.3.7'!W153</f>
        <v>961602.42669901613</v>
      </c>
      <c r="X153" s="141"/>
      <c r="Y153" s="147">
        <f>'St 1.3.1'!Y153+'St 1.3.2'!Y153+'St 1.3.3'!Y153+'St 1.3.4'!Y153+'St 1.3.5'!Y153+'St 1.3.6'!Y153+'St 1.3.7'!Y153</f>
        <v>16839.938656606959</v>
      </c>
      <c r="Z153" s="147">
        <f>'St 1.3.1'!Z153+'St 1.3.2'!Z153+'St 1.3.3'!Z153+'St 1.3.4'!Z153+'St 1.3.5'!Z153+'St 1.3.6'!Z153+'St 1.3.7'!Z153</f>
        <v>49069.827746164578</v>
      </c>
      <c r="AA153" s="147">
        <f>'St 1.3.1'!AA153+'St 1.3.2'!AA153+'St 1.3.3'!AA153+'St 1.3.4'!AA153+'St 1.3.5'!AA153+'St 1.3.6'!AA153+'St 1.3.7'!AA153</f>
        <v>136118.51896713179</v>
      </c>
      <c r="AB153" s="147">
        <f>'St 1.3.1'!AB153+'St 1.3.2'!AB153+'St 1.3.3'!AB153+'St 1.3.4'!AB153+'St 1.3.5'!AB153+'St 1.3.6'!AB153+'St 1.3.7'!AB153</f>
        <v>63012.054122265428</v>
      </c>
      <c r="AC153" s="147">
        <f>'St 1.3.1'!AC153+'St 1.3.2'!AC153+'St 1.3.3'!AC153+'St 1.3.4'!AC153+'St 1.3.5'!AC153+'St 1.3.6'!AC153+'St 1.3.7'!AC153</f>
        <v>51941.786223815798</v>
      </c>
      <c r="AD153" s="147">
        <f>'St 1.3.1'!AD153+'St 1.3.2'!AD153+'St 1.3.3'!AD153+'St 1.3.4'!AD153+'St 1.3.5'!AD153+'St 1.3.6'!AD153+'St 1.3.7'!AD153</f>
        <v>138877.47754286727</v>
      </c>
      <c r="AE153" s="147">
        <f>'St 1.3.1'!AE153+'St 1.3.2'!AE153+'St 1.3.3'!AE153+'St 1.3.4'!AE153+'St 1.3.5'!AE153+'St 1.3.6'!AE153+'St 1.3.7'!AE153</f>
        <v>117910.40533519996</v>
      </c>
      <c r="AF153" s="147">
        <f>'St 1.3.1'!AF153+'St 1.3.2'!AF153+'St 1.3.3'!AF153+'St 1.3.4'!AF153+'St 1.3.5'!AF153+'St 1.3.6'!AF153+'St 1.3.7'!AF153</f>
        <v>-57345.208177409819</v>
      </c>
      <c r="AG153" s="147">
        <f>'St 1.3.1'!AG153+'St 1.3.2'!AG153+'St 1.3.3'!AG153+'St 1.3.4'!AG153+'St 1.3.5'!AG153+'St 1.3.6'!AG153+'St 1.3.7'!AG153</f>
        <v>380335.72480905277</v>
      </c>
    </row>
    <row r="154" spans="1:33">
      <c r="B154" s="208" t="s">
        <v>40</v>
      </c>
      <c r="C154" s="229"/>
      <c r="D154" s="144">
        <f>'St 1.3.1'!D154+'St 1.3.2'!D154+'St 1.3.3'!D154+'St 1.3.4'!D154+'St 1.3.5'!D154+'St 1.3.6'!D154+'St 1.3.7'!D154</f>
        <v>2021988.6541116047</v>
      </c>
      <c r="E154" s="144">
        <f>'St 1.3.1'!E154+'St 1.3.2'!E154+'St 1.3.3'!E154+'St 1.3.4'!E154+'St 1.3.5'!E154+'St 1.3.6'!E154+'St 1.3.7'!E154</f>
        <v>2274483.882085341</v>
      </c>
      <c r="F154" s="144">
        <f>'St 1.3.1'!F154+'St 1.3.2'!F154+'St 1.3.3'!F154+'St 1.3.4'!F154+'St 1.3.5'!F154+'St 1.3.6'!F154+'St 1.3.7'!F154</f>
        <v>2644617.5670619584</v>
      </c>
      <c r="G154" s="144">
        <f>'St 1.3.1'!G154+'St 1.3.2'!G154+'St 1.3.3'!G154+'St 1.3.4'!G154+'St 1.3.5'!G154+'St 1.3.6'!G154+'St 1.3.7'!G154</f>
        <v>3264544.3619264276</v>
      </c>
      <c r="H154" s="144">
        <f>'St 1.3.1'!H154+'St 1.3.2'!H154+'St 1.3.3'!H154+'St 1.3.4'!H154+'St 1.3.5'!H154+'St 1.3.6'!H154+'St 1.3.7'!H154</f>
        <v>3747046.7698932886</v>
      </c>
      <c r="I154" s="144">
        <f>'St 1.3.1'!I154+'St 1.3.2'!I154+'St 1.3.3'!I154+'St 1.3.4'!I154+'St 1.3.5'!I154+'St 1.3.6'!I154+'St 1.3.7'!I154</f>
        <v>4567594.359783439</v>
      </c>
      <c r="J154" s="144">
        <f>'St 1.3.1'!J154+'St 1.3.2'!J154+'St 1.3.3'!J154+'St 1.3.4'!J154+'St 1.3.5'!J154+'St 1.3.6'!J154+'St 1.3.7'!J154</f>
        <v>5336301.9009182565</v>
      </c>
      <c r="K154" s="144">
        <f>'St 1.3.1'!K154+'St 1.3.2'!K154+'St 1.3.3'!K154+'St 1.3.4'!K154+'St 1.3.5'!K154+'St 1.3.6'!K154+'St 1.3.7'!K154</f>
        <v>6035755.2411009502</v>
      </c>
      <c r="L154" s="144">
        <f>'St 1.3.1'!L154+'St 1.3.2'!L154+'St 1.3.3'!L154+'St 1.3.4'!L154+'St 1.3.5'!L154+'St 1.3.6'!L154+'St 1.3.7'!L154</f>
        <v>6634292.8563427115</v>
      </c>
      <c r="M154" s="144">
        <f>'St 1.3.1'!M154+'St 1.3.2'!M154+'St 1.3.3'!M154+'St 1.3.4'!M154+'St 1.3.5'!M154+'St 1.3.6'!M154+'St 1.3.7'!M154</f>
        <v>7938584.1741206907</v>
      </c>
      <c r="N154" s="143"/>
      <c r="O154" s="144">
        <f>'St 1.3.1'!O154+'St 1.3.2'!O154+'St 1.3.3'!O154+'St 1.3.4'!O154+'St 1.3.5'!O154+'St 1.3.6'!O154+'St 1.3.7'!O154</f>
        <v>241301.34223378295</v>
      </c>
      <c r="P154" s="144">
        <f>'St 1.3.1'!P154+'St 1.3.2'!P154+'St 1.3.3'!P154+'St 1.3.4'!P154+'St 1.3.5'!P154+'St 1.3.6'!P154+'St 1.3.7'!P154</f>
        <v>304136.76406252745</v>
      </c>
      <c r="Q154" s="144">
        <f>'St 1.3.1'!Q154+'St 1.3.2'!Q154+'St 1.3.3'!Q154+'St 1.3.4'!Q154+'St 1.3.5'!Q154+'St 1.3.6'!Q154+'St 1.3.7'!Q154</f>
        <v>531691.85688949889</v>
      </c>
      <c r="R154" s="144">
        <f>'St 1.3.1'!R154+'St 1.3.2'!R154+'St 1.3.3'!R154+'St 1.3.4'!R154+'St 1.3.5'!R154+'St 1.3.6'!R154+'St 1.3.7'!R154</f>
        <v>416115.16379678971</v>
      </c>
      <c r="S154" s="144">
        <f>'St 1.3.1'!S154+'St 1.3.2'!S154+'St 1.3.3'!S154+'St 1.3.4'!S154+'St 1.3.5'!S154+'St 1.3.6'!S154+'St 1.3.7'!S154</f>
        <v>697996.18508160487</v>
      </c>
      <c r="T154" s="144">
        <f>'St 1.3.1'!T154+'St 1.3.2'!T154+'St 1.3.3'!T154+'St 1.3.4'!T154+'St 1.3.5'!T154+'St 1.3.6'!T154+'St 1.3.7'!T154</f>
        <v>652472.70653174922</v>
      </c>
      <c r="U154" s="144">
        <f>'St 1.3.1'!U154+'St 1.3.2'!U154+'St 1.3.3'!U154+'St 1.3.4'!U154+'St 1.3.5'!U154+'St 1.3.6'!U154+'St 1.3.7'!U154</f>
        <v>549648.39380771783</v>
      </c>
      <c r="V154" s="144">
        <f>'St 1.3.1'!V154+'St 1.3.2'!V154+'St 1.3.3'!V154+'St 1.3.4'!V154+'St 1.3.5'!V154+'St 1.3.6'!V154+'St 1.3.7'!V154</f>
        <v>724877.08114180178</v>
      </c>
      <c r="W154" s="144">
        <f>'St 1.3.1'!W154+'St 1.3.2'!W154+'St 1.3.3'!W154+'St 1.3.4'!W154+'St 1.3.5'!W154+'St 1.3.6'!W154+'St 1.3.7'!W154</f>
        <v>840802.31723755924</v>
      </c>
      <c r="X154" s="145"/>
      <c r="Y154" s="144">
        <f>'St 1.3.1'!Y154+'St 1.3.2'!Y154+'St 1.3.3'!Y154+'St 1.3.4'!Y154+'St 1.3.5'!Y154+'St 1.3.6'!Y154+'St 1.3.7'!Y154</f>
        <v>-9836.2258201885888</v>
      </c>
      <c r="Z154" s="144">
        <f>'St 1.3.1'!Z154+'St 1.3.2'!Z154+'St 1.3.3'!Z154+'St 1.3.4'!Z154+'St 1.3.5'!Z154+'St 1.3.6'!Z154+'St 1.3.7'!Z154</f>
        <v>10482.427703581492</v>
      </c>
      <c r="AA154" s="144">
        <f>'St 1.3.1'!AA154+'St 1.3.2'!AA154+'St 1.3.3'!AA154+'St 1.3.4'!AA154+'St 1.3.5'!AA154+'St 1.3.6'!AA154+'St 1.3.7'!AA154</f>
        <v>40209.032703723824</v>
      </c>
      <c r="AB154" s="144">
        <f>'St 1.3.1'!AB154+'St 1.3.2'!AB154+'St 1.3.3'!AB154+'St 1.3.4'!AB154+'St 1.3.5'!AB154+'St 1.3.6'!AB154+'St 1.3.7'!AB154</f>
        <v>34743.620940854453</v>
      </c>
      <c r="AC154" s="144">
        <f>'St 1.3.1'!AC154+'St 1.3.2'!AC154+'St 1.3.3'!AC154+'St 1.3.4'!AC154+'St 1.3.5'!AC154+'St 1.3.6'!AC154+'St 1.3.7'!AC154</f>
        <v>3774.4403960031377</v>
      </c>
      <c r="AD154" s="144">
        <f>'St 1.3.1'!AD154+'St 1.3.2'!AD154+'St 1.3.3'!AD154+'St 1.3.4'!AD154+'St 1.3.5'!AD154+'St 1.3.6'!AD154+'St 1.3.7'!AD154</f>
        <v>30154.918888873181</v>
      </c>
      <c r="AE154" s="144">
        <f>'St 1.3.1'!AE154+'St 1.3.2'!AE154+'St 1.3.3'!AE154+'St 1.3.4'!AE154+'St 1.3.5'!AE154+'St 1.3.6'!AE154+'St 1.3.7'!AE154</f>
        <v>40336.487568288976</v>
      </c>
      <c r="AF154" s="144">
        <f>'St 1.3.1'!AF154+'St 1.3.2'!AF154+'St 1.3.3'!AF154+'St 1.3.4'!AF154+'St 1.3.5'!AF154+'St 1.3.6'!AF154+'St 1.3.7'!AF154</f>
        <v>46697.773541791321</v>
      </c>
      <c r="AG154" s="144">
        <f>'St 1.3.1'!AG154+'St 1.3.2'!AG154+'St 1.3.3'!AG154+'St 1.3.4'!AG154+'St 1.3.5'!AG154+'St 1.3.6'!AG154+'St 1.3.7'!AG154</f>
        <v>17859.86502424239</v>
      </c>
    </row>
    <row r="155" spans="1:33">
      <c r="B155" s="6" t="s">
        <v>41</v>
      </c>
      <c r="C155" s="229"/>
      <c r="D155" s="144">
        <f>'St 1.3.1'!D155+'St 1.3.2'!D155+'St 1.3.3'!D155+'St 1.3.4'!D155+'St 1.3.5'!D155+'St 1.3.6'!D155+'St 1.3.7'!D155</f>
        <v>0</v>
      </c>
      <c r="E155" s="144">
        <f>'St 1.3.1'!E155+'St 1.3.2'!E155+'St 1.3.3'!E155+'St 1.3.4'!E155+'St 1.3.5'!E155+'St 1.3.6'!E155+'St 1.3.7'!E155</f>
        <v>0</v>
      </c>
      <c r="F155" s="144">
        <f>'St 1.3.1'!F155+'St 1.3.2'!F155+'St 1.3.3'!F155+'St 1.3.4'!F155+'St 1.3.5'!F155+'St 1.3.6'!F155+'St 1.3.7'!F155</f>
        <v>0</v>
      </c>
      <c r="G155" s="144">
        <f>'St 1.3.1'!G155+'St 1.3.2'!G155+'St 1.3.3'!G155+'St 1.3.4'!G155+'St 1.3.5'!G155+'St 1.3.6'!G155+'St 1.3.7'!G155</f>
        <v>14.16</v>
      </c>
      <c r="H155" s="144">
        <f>'St 1.3.1'!H155+'St 1.3.2'!H155+'St 1.3.3'!H155+'St 1.3.4'!H155+'St 1.3.5'!H155+'St 1.3.6'!H155+'St 1.3.7'!H155</f>
        <v>14.02</v>
      </c>
      <c r="I155" s="144">
        <f>'St 1.3.1'!I155+'St 1.3.2'!I155+'St 1.3.3'!I155+'St 1.3.4'!I155+'St 1.3.5'!I155+'St 1.3.6'!I155+'St 1.3.7'!I155</f>
        <v>13.16</v>
      </c>
      <c r="J155" s="144">
        <f>'St 1.3.1'!J155+'St 1.3.2'!J155+'St 1.3.3'!J155+'St 1.3.4'!J155+'St 1.3.5'!J155+'St 1.3.6'!J155+'St 1.3.7'!J155</f>
        <v>13.16</v>
      </c>
      <c r="K155" s="144">
        <f>'St 1.3.1'!K155+'St 1.3.2'!K155+'St 1.3.3'!K155+'St 1.3.4'!K155+'St 1.3.5'!K155+'St 1.3.6'!K155+'St 1.3.7'!K155</f>
        <v>14.24464908460622</v>
      </c>
      <c r="L155" s="144">
        <f>'St 1.3.1'!L155+'St 1.3.2'!L155+'St 1.3.3'!L155+'St 1.3.4'!L155+'St 1.3.5'!L155+'St 1.3.6'!L155+'St 1.3.7'!L155</f>
        <v>18.2709872050694</v>
      </c>
      <c r="M155" s="144">
        <f>'St 1.3.1'!M155+'St 1.3.2'!M155+'St 1.3.3'!M155+'St 1.3.4'!M155+'St 1.3.5'!M155+'St 1.3.6'!M155+'St 1.3.7'!M155</f>
        <v>22.935871930648663</v>
      </c>
      <c r="N155" s="143"/>
      <c r="O155" s="144">
        <f>'St 1.3.1'!O155+'St 1.3.2'!O155+'St 1.3.3'!O155+'St 1.3.4'!O155+'St 1.3.5'!O155+'St 1.3.6'!O155+'St 1.3.7'!O155</f>
        <v>0</v>
      </c>
      <c r="P155" s="144">
        <f>'St 1.3.1'!P155+'St 1.3.2'!P155+'St 1.3.3'!P155+'St 1.3.4'!P155+'St 1.3.5'!P155+'St 1.3.6'!P155+'St 1.3.7'!P155</f>
        <v>0</v>
      </c>
      <c r="Q155" s="144">
        <f>'St 1.3.1'!Q155+'St 1.3.2'!Q155+'St 1.3.3'!Q155+'St 1.3.4'!Q155+'St 1.3.5'!Q155+'St 1.3.6'!Q155+'St 1.3.7'!Q155</f>
        <v>14.16</v>
      </c>
      <c r="R155" s="144">
        <f>'St 1.3.1'!R155+'St 1.3.2'!R155+'St 1.3.3'!R155+'St 1.3.4'!R155+'St 1.3.5'!R155+'St 1.3.6'!R155+'St 1.3.7'!R155</f>
        <v>-0.14000000000000123</v>
      </c>
      <c r="S155" s="144">
        <f>'St 1.3.1'!S155+'St 1.3.2'!S155+'St 1.3.3'!S155+'St 1.3.4'!S155+'St 1.3.5'!S155+'St 1.3.6'!S155+'St 1.3.7'!S155</f>
        <v>-0.85999999999999965</v>
      </c>
      <c r="T155" s="144">
        <f>'St 1.3.1'!T155+'St 1.3.2'!T155+'St 1.3.3'!T155+'St 1.3.4'!T155+'St 1.3.5'!T155+'St 1.3.6'!T155+'St 1.3.7'!T155</f>
        <v>0</v>
      </c>
      <c r="U155" s="144">
        <f>'St 1.3.1'!U155+'St 1.3.2'!U155+'St 1.3.3'!U155+'St 1.3.4'!U155+'St 1.3.5'!U155+'St 1.3.6'!U155+'St 1.3.7'!U155</f>
        <v>1.0846490846062207</v>
      </c>
      <c r="V155" s="144">
        <f>'St 1.3.1'!V155+'St 1.3.2'!V155+'St 1.3.3'!V155+'St 1.3.4'!V155+'St 1.3.5'!V155+'St 1.3.6'!V155+'St 1.3.7'!V155</f>
        <v>4.0263381204631798</v>
      </c>
      <c r="W155" s="144">
        <f>'St 1.3.1'!W155+'St 1.3.2'!W155+'St 1.3.3'!W155+'St 1.3.4'!W155+'St 1.3.5'!W155+'St 1.3.6'!W155+'St 1.3.7'!W155</f>
        <v>4.6648847255792631</v>
      </c>
      <c r="X155" s="145"/>
      <c r="Y155" s="144">
        <f>'St 1.3.1'!Y155+'St 1.3.2'!Y155+'St 1.3.3'!Y155+'St 1.3.4'!Y155+'St 1.3.5'!Y155+'St 1.3.6'!Y155+'St 1.3.7'!Y155</f>
        <v>0</v>
      </c>
      <c r="Z155" s="144">
        <f>'St 1.3.1'!Z155+'St 1.3.2'!Z155+'St 1.3.3'!Z155+'St 1.3.4'!Z155+'St 1.3.5'!Z155+'St 1.3.6'!Z155+'St 1.3.7'!Z155</f>
        <v>0</v>
      </c>
      <c r="AA155" s="144">
        <f>'St 1.3.1'!AA155+'St 1.3.2'!AA155+'St 1.3.3'!AA155+'St 1.3.4'!AA155+'St 1.3.5'!AA155+'St 1.3.6'!AA155+'St 1.3.7'!AA155</f>
        <v>0</v>
      </c>
      <c r="AB155" s="144">
        <f>'St 1.3.1'!AB155+'St 1.3.2'!AB155+'St 1.3.3'!AB155+'St 1.3.4'!AB155+'St 1.3.5'!AB155+'St 1.3.6'!AB155+'St 1.3.7'!AB155</f>
        <v>0</v>
      </c>
      <c r="AC155" s="144">
        <f>'St 1.3.1'!AC155+'St 1.3.2'!AC155+'St 1.3.3'!AC155+'St 1.3.4'!AC155+'St 1.3.5'!AC155+'St 1.3.6'!AC155+'St 1.3.7'!AC155</f>
        <v>0</v>
      </c>
      <c r="AD155" s="144">
        <f>'St 1.3.1'!AD155+'St 1.3.2'!AD155+'St 1.3.3'!AD155+'St 1.3.4'!AD155+'St 1.3.5'!AD155+'St 1.3.6'!AD155+'St 1.3.7'!AD155</f>
        <v>0</v>
      </c>
      <c r="AE155" s="144">
        <f>'St 1.3.1'!AE155+'St 1.3.2'!AE155+'St 1.3.3'!AE155+'St 1.3.4'!AE155+'St 1.3.5'!AE155+'St 1.3.6'!AE155+'St 1.3.7'!AE155</f>
        <v>0</v>
      </c>
      <c r="AF155" s="144">
        <f>'St 1.3.1'!AF155+'St 1.3.2'!AF155+'St 1.3.3'!AF155+'St 1.3.4'!AF155+'St 1.3.5'!AF155+'St 1.3.6'!AF155+'St 1.3.7'!AF155</f>
        <v>0</v>
      </c>
      <c r="AG155" s="144">
        <f>'St 1.3.1'!AG155+'St 1.3.2'!AG155+'St 1.3.3'!AG155+'St 1.3.4'!AG155+'St 1.3.5'!AG155+'St 1.3.6'!AG155+'St 1.3.7'!AG155</f>
        <v>0</v>
      </c>
    </row>
    <row r="156" spans="1:33">
      <c r="B156" s="6" t="s">
        <v>42</v>
      </c>
      <c r="C156" s="229"/>
      <c r="D156" s="144">
        <f>'St 1.3.1'!D156+'St 1.3.2'!D156+'St 1.3.3'!D156+'St 1.3.4'!D156+'St 1.3.5'!D156+'St 1.3.6'!D156+'St 1.3.7'!D156</f>
        <v>172751.94790645127</v>
      </c>
      <c r="E156" s="144">
        <f>'St 1.3.1'!E156+'St 1.3.2'!E156+'St 1.3.3'!E156+'St 1.3.4'!E156+'St 1.3.5'!E156+'St 1.3.6'!E156+'St 1.3.7'!E156</f>
        <v>196757.79060568355</v>
      </c>
      <c r="F156" s="144">
        <f>'St 1.3.1'!F156+'St 1.3.2'!F156+'St 1.3.3'!F156+'St 1.3.4'!F156+'St 1.3.5'!F156+'St 1.3.6'!F156+'St 1.3.7'!F156</f>
        <v>219657.19668690054</v>
      </c>
      <c r="G156" s="144">
        <f>'St 1.3.1'!G156+'St 1.3.2'!G156+'St 1.3.3'!G156+'St 1.3.4'!G156+'St 1.3.5'!G156+'St 1.3.6'!G156+'St 1.3.7'!G156</f>
        <v>309588.97939123091</v>
      </c>
      <c r="H156" s="144">
        <f>'St 1.3.1'!H156+'St 1.3.2'!H156+'St 1.3.3'!H156+'St 1.3.4'!H156+'St 1.3.5'!H156+'St 1.3.6'!H156+'St 1.3.7'!H156</f>
        <v>318742.4030765983</v>
      </c>
      <c r="I156" s="144">
        <f>'St 1.3.1'!I156+'St 1.3.2'!I156+'St 1.3.3'!I156+'St 1.3.4'!I156+'St 1.3.5'!I156+'St 1.3.6'!I156+'St 1.3.7'!I156</f>
        <v>400043.40951511014</v>
      </c>
      <c r="J156" s="144">
        <f>'St 1.3.1'!J156+'St 1.3.2'!J156+'St 1.3.3'!J156+'St 1.3.4'!J156+'St 1.3.5'!J156+'St 1.3.6'!J156+'St 1.3.7'!J156</f>
        <v>542122.17201695673</v>
      </c>
      <c r="K156" s="144">
        <f>'St 1.3.1'!K156+'St 1.3.2'!K156+'St 1.3.3'!K156+'St 1.3.4'!K156+'St 1.3.5'!K156+'St 1.3.6'!K156+'St 1.3.7'!K156</f>
        <v>593387.79540342989</v>
      </c>
      <c r="L156" s="144">
        <f>'St 1.3.1'!L156+'St 1.3.2'!L156+'St 1.3.3'!L156+'St 1.3.4'!L156+'St 1.3.5'!L156+'St 1.3.6'!L156+'St 1.3.7'!L156</f>
        <v>572318.38023812603</v>
      </c>
      <c r="M156" s="144">
        <f>'St 1.3.1'!M156+'St 1.3.2'!M156+'St 1.3.3'!M156+'St 1.3.4'!M156+'St 1.3.5'!M156+'St 1.3.6'!M156+'St 1.3.7'!M156</f>
        <v>760265.84218951187</v>
      </c>
      <c r="N156" s="143"/>
      <c r="O156" s="144">
        <f>'St 1.3.1'!O156+'St 1.3.2'!O156+'St 1.3.3'!O156+'St 1.3.4'!O156+'St 1.3.5'!O156+'St 1.3.6'!O156+'St 1.3.7'!O156</f>
        <v>17406.657330995338</v>
      </c>
      <c r="P156" s="144">
        <f>'St 1.3.1'!P156+'St 1.3.2'!P156+'St 1.3.3'!P156+'St 1.3.4'!P156+'St 1.3.5'!P156+'St 1.3.6'!P156+'St 1.3.7'!P156</f>
        <v>13847.550559962685</v>
      </c>
      <c r="Q156" s="144">
        <f>'St 1.3.1'!Q156+'St 1.3.2'!Q156+'St 1.3.3'!Q156+'St 1.3.4'!Q156+'St 1.3.5'!Q156+'St 1.3.6'!Q156+'St 1.3.7'!Q156</f>
        <v>19858.861389160778</v>
      </c>
      <c r="R156" s="144">
        <f>'St 1.3.1'!R156+'St 1.3.2'!R156+'St 1.3.3'!R156+'St 1.3.4'!R156+'St 1.3.5'!R156+'St 1.3.6'!R156+'St 1.3.7'!R156</f>
        <v>37094.18606984806</v>
      </c>
      <c r="S156" s="144">
        <f>'St 1.3.1'!S156+'St 1.3.2'!S156+'St 1.3.3'!S156+'St 1.3.4'!S156+'St 1.3.5'!S156+'St 1.3.6'!S156+'St 1.3.7'!S156</f>
        <v>91152.920690494357</v>
      </c>
      <c r="T156" s="144">
        <f>'St 1.3.1'!T156+'St 1.3.2'!T156+'St 1.3.3'!T156+'St 1.3.4'!T156+'St 1.3.5'!T156+'St 1.3.6'!T156+'St 1.3.7'!T156</f>
        <v>43008.552061473652</v>
      </c>
      <c r="U156" s="144">
        <f>'St 1.3.1'!U156+'St 1.3.2'!U156+'St 1.3.3'!U156+'St 1.3.4'!U156+'St 1.3.5'!U156+'St 1.3.6'!U156+'St 1.3.7'!U156</f>
        <v>35871.596772002697</v>
      </c>
      <c r="V156" s="144">
        <f>'St 1.3.1'!V156+'St 1.3.2'!V156+'St 1.3.3'!V156+'St 1.3.4'!V156+'St 1.3.5'!V156+'St 1.3.6'!V156+'St 1.3.7'!V156</f>
        <v>4346.9526422823164</v>
      </c>
      <c r="W156" s="144">
        <f>'St 1.3.1'!W156+'St 1.3.2'!W156+'St 1.3.3'!W156+'St 1.3.4'!W156+'St 1.3.5'!W156+'St 1.3.6'!W156+'St 1.3.7'!W156</f>
        <v>57526.833339701232</v>
      </c>
      <c r="X156" s="145"/>
      <c r="Y156" s="144">
        <f>'St 1.3.1'!Y156+'St 1.3.2'!Y156+'St 1.3.3'!Y156+'St 1.3.4'!Y156+'St 1.3.5'!Y156+'St 1.3.6'!Y156+'St 1.3.7'!Y156</f>
        <v>8758.7013395257381</v>
      </c>
      <c r="Z156" s="144">
        <f>'St 1.3.1'!Z156+'St 1.3.2'!Z156+'St 1.3.3'!Z156+'St 1.3.4'!Z156+'St 1.3.5'!Z156+'St 1.3.6'!Z156+'St 1.3.7'!Z156</f>
        <v>11325.093032247836</v>
      </c>
      <c r="AA156" s="144">
        <f>'St 1.3.1'!AA156+'St 1.3.2'!AA156+'St 1.3.3'!AA156+'St 1.3.4'!AA156+'St 1.3.5'!AA156+'St 1.3.6'!AA156+'St 1.3.7'!AA156</f>
        <v>74321.168521202751</v>
      </c>
      <c r="AB156" s="144">
        <f>'St 1.3.1'!AB156+'St 1.3.2'!AB156+'St 1.3.3'!AB156+'St 1.3.4'!AB156+'St 1.3.5'!AB156+'St 1.3.6'!AB156+'St 1.3.7'!AB156</f>
        <v>-32838.219100819879</v>
      </c>
      <c r="AC156" s="144">
        <f>'St 1.3.1'!AC156+'St 1.3.2'!AC156+'St 1.3.3'!AC156+'St 1.3.4'!AC156+'St 1.3.5'!AC156+'St 1.3.6'!AC156+'St 1.3.7'!AC156</f>
        <v>-5949.146533369043</v>
      </c>
      <c r="AD156" s="144">
        <f>'St 1.3.1'!AD156+'St 1.3.2'!AD156+'St 1.3.3'!AD156+'St 1.3.4'!AD156+'St 1.3.5'!AD156+'St 1.3.6'!AD156+'St 1.3.7'!AD156</f>
        <v>95243.159477910987</v>
      </c>
      <c r="AE156" s="144">
        <f>'St 1.3.1'!AE156+'St 1.3.2'!AE156+'St 1.3.3'!AE156+'St 1.3.4'!AE156+'St 1.3.5'!AE156+'St 1.3.6'!AE156+'St 1.3.7'!AE156</f>
        <v>19880.402974279456</v>
      </c>
      <c r="AF156" s="144">
        <f>'St 1.3.1'!AF156+'St 1.3.2'!AF156+'St 1.3.3'!AF156+'St 1.3.4'!AF156+'St 1.3.5'!AF156+'St 1.3.6'!AF156+'St 1.3.7'!AF156</f>
        <v>-30707.109484431501</v>
      </c>
      <c r="AG156" s="144">
        <f>'St 1.3.1'!AG156+'St 1.3.2'!AG156+'St 1.3.3'!AG156+'St 1.3.4'!AG156+'St 1.3.5'!AG156+'St 1.3.6'!AG156+'St 1.3.7'!AG156</f>
        <v>132581.95391074455</v>
      </c>
    </row>
    <row r="157" spans="1:33">
      <c r="B157" s="6" t="s">
        <v>43</v>
      </c>
      <c r="C157" s="229"/>
      <c r="D157" s="144">
        <f>'St 1.3.1'!D157+'St 1.3.2'!D157+'St 1.3.3'!D157+'St 1.3.4'!D157+'St 1.3.5'!D157+'St 1.3.6'!D157+'St 1.3.7'!D157</f>
        <v>554851.93106021069</v>
      </c>
      <c r="E157" s="144">
        <f>'St 1.3.1'!E157+'St 1.3.2'!E157+'St 1.3.3'!E157+'St 1.3.4'!E157+'St 1.3.5'!E157+'St 1.3.6'!E157+'St 1.3.7'!E157</f>
        <v>587075.49138176651</v>
      </c>
      <c r="F157" s="144">
        <f>'St 1.3.1'!F157+'St 1.3.2'!F157+'St 1.3.3'!F157+'St 1.3.4'!F157+'St 1.3.5'!F157+'St 1.3.6'!F157+'St 1.3.7'!F157</f>
        <v>658103.08939727629</v>
      </c>
      <c r="G157" s="144">
        <f>'St 1.3.1'!G157+'St 1.3.2'!G157+'St 1.3.3'!G157+'St 1.3.4'!G157+'St 1.3.5'!G157+'St 1.3.6'!G157+'St 1.3.7'!G157</f>
        <v>770180.76145654288</v>
      </c>
      <c r="H157" s="144">
        <f>'St 1.3.1'!H157+'St 1.3.2'!H157+'St 1.3.3'!H157+'St 1.3.4'!H157+'St 1.3.5'!H157+'St 1.3.6'!H157+'St 1.3.7'!H157</f>
        <v>843008.09480070113</v>
      </c>
      <c r="I157" s="144">
        <f>'St 1.3.1'!I157+'St 1.3.2'!I157+'St 1.3.3'!I157+'St 1.3.4'!I157+'St 1.3.5'!I157+'St 1.3.6'!I157+'St 1.3.7'!I157</f>
        <v>1104586.347921615</v>
      </c>
      <c r="J157" s="144">
        <f>'St 1.3.1'!J157+'St 1.3.2'!J157+'St 1.3.3'!J157+'St 1.3.4'!J157+'St 1.3.5'!J157+'St 1.3.6'!J157+'St 1.3.7'!J157</f>
        <v>1162868.2264465746</v>
      </c>
      <c r="K157" s="144">
        <f>'St 1.3.1'!K157+'St 1.3.2'!K157+'St 1.3.3'!K157+'St 1.3.4'!K157+'St 1.3.5'!K157+'St 1.3.6'!K157+'St 1.3.7'!K157</f>
        <v>1335512.7403895305</v>
      </c>
      <c r="L157" s="144">
        <f>'St 1.3.1'!L157+'St 1.3.2'!L157+'St 1.3.3'!L157+'St 1.3.4'!L157+'St 1.3.5'!L157+'St 1.3.6'!L157+'St 1.3.7'!L157</f>
        <v>1399244.4805353608</v>
      </c>
      <c r="M157" s="144">
        <f>'St 1.3.1'!M157+'St 1.3.2'!M157+'St 1.3.3'!M157+'St 1.3.4'!M157+'St 1.3.5'!M157+'St 1.3.6'!M157+'St 1.3.7'!M157</f>
        <v>1685505.8832439296</v>
      </c>
      <c r="N157" s="143"/>
      <c r="O157" s="144">
        <f>'St 1.3.1'!O157+'St 1.3.2'!O157+'St 1.3.3'!O157+'St 1.3.4'!O157+'St 1.3.5'!O157+'St 1.3.6'!O157+'St 1.3.7'!O157</f>
        <v>27942.484471519441</v>
      </c>
      <c r="P157" s="144">
        <f>'St 1.3.1'!P157+'St 1.3.2'!P157+'St 1.3.3'!P157+'St 1.3.4'!P157+'St 1.3.5'!P157+'St 1.3.6'!P157+'St 1.3.7'!P157</f>
        <v>52316.499274307767</v>
      </c>
      <c r="Q157" s="144">
        <f>'St 1.3.1'!Q157+'St 1.3.2'!Q157+'St 1.3.3'!Q157+'St 1.3.4'!Q157+'St 1.3.5'!Q157+'St 1.3.6'!Q157+'St 1.3.7'!Q157</f>
        <v>110351.98416232491</v>
      </c>
      <c r="R157" s="144">
        <f>'St 1.3.1'!R157+'St 1.3.2'!R157+'St 1.3.3'!R157+'St 1.3.4'!R157+'St 1.3.5'!R157+'St 1.3.6'!R157+'St 1.3.7'!R157</f>
        <v>25365.784267273524</v>
      </c>
      <c r="S157" s="144">
        <f>'St 1.3.1'!S157+'St 1.3.2'!S157+'St 1.3.3'!S157+'St 1.3.4'!S157+'St 1.3.5'!S157+'St 1.3.6'!S157+'St 1.3.7'!S157</f>
        <v>251903.04978960802</v>
      </c>
      <c r="T157" s="144">
        <f>'St 1.3.1'!T157+'St 1.3.2'!T157+'St 1.3.3'!T157+'St 1.3.4'!T157+'St 1.3.5'!T157+'St 1.3.6'!T157+'St 1.3.7'!T157</f>
        <v>38882.040447221967</v>
      </c>
      <c r="U157" s="144">
        <f>'St 1.3.1'!U157+'St 1.3.2'!U157+'St 1.3.3'!U157+'St 1.3.4'!U157+'St 1.3.5'!U157+'St 1.3.6'!U157+'St 1.3.7'!U157</f>
        <v>133738.72401287066</v>
      </c>
      <c r="V157" s="144">
        <f>'St 1.3.1'!V157+'St 1.3.2'!V157+'St 1.3.3'!V157+'St 1.3.4'!V157+'St 1.3.5'!V157+'St 1.3.6'!V157+'St 1.3.7'!V157</f>
        <v>95666.507463706366</v>
      </c>
      <c r="W157" s="144">
        <f>'St 1.3.1'!W157+'St 1.3.2'!W157+'St 1.3.3'!W157+'St 1.3.4'!W157+'St 1.3.5'!W157+'St 1.3.6'!W157+'St 1.3.7'!W157</f>
        <v>203986.79291310947</v>
      </c>
      <c r="X157" s="145"/>
      <c r="Y157" s="144">
        <f>'St 1.3.1'!Y157+'St 1.3.2'!Y157+'St 1.3.3'!Y157+'St 1.3.4'!Y157+'St 1.3.5'!Y157+'St 1.3.6'!Y157+'St 1.3.7'!Y157</f>
        <v>7752.904868163092</v>
      </c>
      <c r="Z157" s="144">
        <f>'St 1.3.1'!Z157+'St 1.3.2'!Z157+'St 1.3.3'!Z157+'St 1.3.4'!Z157+'St 1.3.5'!Z157+'St 1.3.6'!Z157+'St 1.3.7'!Z157</f>
        <v>36364.596025189836</v>
      </c>
      <c r="AA157" s="144">
        <f>'St 1.3.1'!AA157+'St 1.3.2'!AA157+'St 1.3.3'!AA157+'St 1.3.4'!AA157+'St 1.3.5'!AA157+'St 1.3.6'!AA157+'St 1.3.7'!AA157</f>
        <v>16981.932441582321</v>
      </c>
      <c r="AB157" s="144">
        <f>'St 1.3.1'!AB157+'St 1.3.2'!AB157+'St 1.3.3'!AB157+'St 1.3.4'!AB157+'St 1.3.5'!AB157+'St 1.3.6'!AB157+'St 1.3.7'!AB157</f>
        <v>-1720.8808573529532</v>
      </c>
      <c r="AC157" s="144">
        <f>'St 1.3.1'!AC157+'St 1.3.2'!AC157+'St 1.3.3'!AC157+'St 1.3.4'!AC157+'St 1.3.5'!AC157+'St 1.3.6'!AC157+'St 1.3.7'!AC157</f>
        <v>126896.07359223832</v>
      </c>
      <c r="AD157" s="144">
        <f>'St 1.3.1'!AD157+'St 1.3.2'!AD157+'St 1.3.3'!AD157+'St 1.3.4'!AD157+'St 1.3.5'!AD157+'St 1.3.6'!AD157+'St 1.3.7'!AD157</f>
        <v>-118516.07034530764</v>
      </c>
      <c r="AE157" s="144">
        <f>'St 1.3.1'!AE157+'St 1.3.2'!AE157+'St 1.3.3'!AE157+'St 1.3.4'!AE157+'St 1.3.5'!AE157+'St 1.3.6'!AE157+'St 1.3.7'!AE157</f>
        <v>115950.03900490438</v>
      </c>
      <c r="AF157" s="144">
        <f>'St 1.3.1'!AF157+'St 1.3.2'!AF157+'St 1.3.3'!AF157+'St 1.3.4'!AF157+'St 1.3.5'!AF157+'St 1.3.6'!AF157+'St 1.3.7'!AF157</f>
        <v>-162186.6246619345</v>
      </c>
      <c r="AG157" s="144">
        <f>'St 1.3.1'!AG157+'St 1.3.2'!AG157+'St 1.3.3'!AG157+'St 1.3.4'!AG157+'St 1.3.5'!AG157+'St 1.3.6'!AG157+'St 1.3.7'!AG157</f>
        <v>102223.58667690451</v>
      </c>
    </row>
    <row r="158" spans="1:33">
      <c r="B158" s="6" t="s">
        <v>44</v>
      </c>
      <c r="C158" s="229"/>
      <c r="D158" s="144">
        <f>'St 1.3.1'!D158+'St 1.3.2'!D158+'St 1.3.3'!D158+'St 1.3.4'!D158+'St 1.3.5'!D158+'St 1.3.6'!D158+'St 1.3.7'!D158</f>
        <v>983315.38649036142</v>
      </c>
      <c r="E158" s="144">
        <f>'St 1.3.1'!E158+'St 1.3.2'!E158+'St 1.3.3'!E158+'St 1.3.4'!E158+'St 1.3.5'!E158+'St 1.3.6'!E158+'St 1.3.7'!E158</f>
        <v>1173249.8425071707</v>
      </c>
      <c r="F158" s="144">
        <f>'St 1.3.1'!F158+'St 1.3.2'!F158+'St 1.3.3'!F158+'St 1.3.4'!F158+'St 1.3.5'!F158+'St 1.3.6'!F158+'St 1.3.7'!F158</f>
        <v>1419713.5658130848</v>
      </c>
      <c r="G158" s="144">
        <f>'St 1.3.1'!G158+'St 1.3.2'!G158+'St 1.3.3'!G158+'St 1.3.4'!G158+'St 1.3.5'!G158+'St 1.3.6'!G158+'St 1.3.7'!G158</f>
        <v>1774818.9626329122</v>
      </c>
      <c r="H158" s="144">
        <f>'St 1.3.1'!H158+'St 1.3.2'!H158+'St 1.3.3'!H158+'St 1.3.4'!H158+'St 1.3.5'!H158+'St 1.3.6'!H158+'St 1.3.7'!H158</f>
        <v>2156514.1125484128</v>
      </c>
      <c r="I158" s="144">
        <f>'St 1.3.1'!I158+'St 1.3.2'!I158+'St 1.3.3'!I158+'St 1.3.4'!I158+'St 1.3.5'!I158+'St 1.3.6'!I158+'St 1.3.7'!I158</f>
        <v>2485531.764009594</v>
      </c>
      <c r="J158" s="144">
        <f>'St 1.3.1'!J158+'St 1.3.2'!J158+'St 1.3.3'!J158+'St 1.3.4'!J158+'St 1.3.5'!J158+'St 1.3.6'!J158+'St 1.3.7'!J158</f>
        <v>3014084.2700098595</v>
      </c>
      <c r="K158" s="144">
        <f>'St 1.3.1'!K158+'St 1.3.2'!K158+'St 1.3.3'!K158+'St 1.3.4'!K158+'St 1.3.5'!K158+'St 1.3.6'!K158+'St 1.3.7'!K158</f>
        <v>3419357.6663227156</v>
      </c>
      <c r="L158" s="144">
        <f>'St 1.3.1'!L158+'St 1.3.2'!L158+'St 1.3.3'!L158+'St 1.3.4'!L158+'St 1.3.5'!L158+'St 1.3.6'!L158+'St 1.3.7'!L158</f>
        <v>3950688.2990073841</v>
      </c>
      <c r="M158" s="144">
        <f>'St 1.3.1'!M158+'St 1.3.2'!M158+'St 1.3.3'!M158+'St 1.3.4'!M158+'St 1.3.5'!M158+'St 1.3.6'!M158+'St 1.3.7'!M158</f>
        <v>4611117.5431342274</v>
      </c>
      <c r="N158" s="143"/>
      <c r="O158" s="144">
        <f>'St 1.3.1'!O158+'St 1.3.2'!O158+'St 1.3.3'!O158+'St 1.3.4'!O158+'St 1.3.5'!O158+'St 1.3.6'!O158+'St 1.3.7'!O158</f>
        <v>190325.36470352867</v>
      </c>
      <c r="P158" s="144">
        <f>'St 1.3.1'!P158+'St 1.3.2'!P158+'St 1.3.3'!P158+'St 1.3.4'!P158+'St 1.3.5'!P158+'St 1.3.6'!P158+'St 1.3.7'!P158</f>
        <v>239626.02681188387</v>
      </c>
      <c r="Q158" s="144">
        <f>'St 1.3.1'!Q158+'St 1.3.2'!Q158+'St 1.3.3'!Q158+'St 1.3.4'!Q158+'St 1.3.5'!Q158+'St 1.3.6'!Q158+'St 1.3.7'!Q158</f>
        <v>334430.91440448939</v>
      </c>
      <c r="R158" s="144">
        <f>'St 1.3.1'!R158+'St 1.3.2'!R158+'St 1.3.3'!R158+'St 1.3.4'!R158+'St 1.3.5'!R158+'St 1.3.6'!R158+'St 1.3.7'!R158</f>
        <v>369107.15267762745</v>
      </c>
      <c r="S158" s="144">
        <f>'St 1.3.1'!S158+'St 1.3.2'!S158+'St 1.3.3'!S158+'St 1.3.4'!S158+'St 1.3.5'!S158+'St 1.3.6'!S158+'St 1.3.7'!S158</f>
        <v>347775.46124321129</v>
      </c>
      <c r="T158" s="144">
        <f>'St 1.3.1'!T158+'St 1.3.2'!T158+'St 1.3.3'!T158+'St 1.3.4'!T158+'St 1.3.5'!T158+'St 1.3.6'!T158+'St 1.3.7'!T158</f>
        <v>481781.69901165413</v>
      </c>
      <c r="U158" s="144">
        <f>'St 1.3.1'!U158+'St 1.3.2'!U158+'St 1.3.3'!U158+'St 1.3.4'!U158+'St 1.3.5'!U158+'St 1.3.6'!U158+'St 1.3.7'!U158</f>
        <v>389978.30931267166</v>
      </c>
      <c r="V158" s="144">
        <f>'St 1.3.1'!V158+'St 1.3.2'!V158+'St 1.3.3'!V158+'St 1.3.4'!V158+'St 1.3.5'!V158+'St 1.3.6'!V158+'St 1.3.7'!V158</f>
        <v>562108.24726127484</v>
      </c>
      <c r="W158" s="144">
        <f>'St 1.3.1'!W158+'St 1.3.2'!W158+'St 1.3.3'!W158+'St 1.3.4'!W158+'St 1.3.5'!W158+'St 1.3.6'!W158+'St 1.3.7'!W158</f>
        <v>555675.55478357535</v>
      </c>
      <c r="X158" s="145"/>
      <c r="Y158" s="144">
        <f>'St 1.3.1'!Y158+'St 1.3.2'!Y158+'St 1.3.3'!Y158+'St 1.3.4'!Y158+'St 1.3.5'!Y158+'St 1.3.6'!Y158+'St 1.3.7'!Y158</f>
        <v>245.9767731424572</v>
      </c>
      <c r="Z158" s="144">
        <f>'St 1.3.1'!Z158+'St 1.3.2'!Z158+'St 1.3.3'!Z158+'St 1.3.4'!Z158+'St 1.3.5'!Z158+'St 1.3.6'!Z158+'St 1.3.7'!Z158</f>
        <v>-4777.3079499383093</v>
      </c>
      <c r="AA158" s="144">
        <f>'St 1.3.1'!AA158+'St 1.3.2'!AA158+'St 1.3.3'!AA158+'St 1.3.4'!AA158+'St 1.3.5'!AA158+'St 1.3.6'!AA158+'St 1.3.7'!AA158</f>
        <v>40421.156124011512</v>
      </c>
      <c r="AB158" s="144">
        <f>'St 1.3.1'!AB158+'St 1.3.2'!AB158+'St 1.3.3'!AB158+'St 1.3.4'!AB158+'St 1.3.5'!AB158+'St 1.3.6'!AB158+'St 1.3.7'!AB158</f>
        <v>76285.4061282326</v>
      </c>
      <c r="AC158" s="144">
        <f>'St 1.3.1'!AC158+'St 1.3.2'!AC158+'St 1.3.3'!AC158+'St 1.3.4'!AC158+'St 1.3.5'!AC158+'St 1.3.6'!AC158+'St 1.3.7'!AC158</f>
        <v>-113017.02262839545</v>
      </c>
      <c r="AD158" s="144">
        <f>'St 1.3.1'!AD158+'St 1.3.2'!AD158+'St 1.3.3'!AD158+'St 1.3.4'!AD158+'St 1.3.5'!AD158+'St 1.3.6'!AD158+'St 1.3.7'!AD158</f>
        <v>179361.7823967149</v>
      </c>
      <c r="AE158" s="144">
        <f>'St 1.3.1'!AE158+'St 1.3.2'!AE158+'St 1.3.3'!AE158+'St 1.3.4'!AE158+'St 1.3.5'!AE158+'St 1.3.6'!AE158+'St 1.3.7'!AE158</f>
        <v>-47176.075052454544</v>
      </c>
      <c r="AF158" s="144">
        <f>'St 1.3.1'!AF158+'St 1.3.2'!AF158+'St 1.3.3'!AF158+'St 1.3.4'!AF158+'St 1.3.5'!AF158+'St 1.3.6'!AF158+'St 1.3.7'!AF158</f>
        <v>13664.336245807586</v>
      </c>
      <c r="AG158" s="144">
        <f>'St 1.3.1'!AG158+'St 1.3.2'!AG158+'St 1.3.3'!AG158+'St 1.3.4'!AG158+'St 1.3.5'!AG158+'St 1.3.6'!AG158+'St 1.3.7'!AG158</f>
        <v>92356.948603833851</v>
      </c>
    </row>
    <row r="159" spans="1:33">
      <c r="B159" s="7" t="s">
        <v>45</v>
      </c>
      <c r="C159" s="229"/>
      <c r="D159" s="144">
        <f>'St 1.3.1'!D159+'St 1.3.2'!D159+'St 1.3.3'!D159+'St 1.3.4'!D159+'St 1.3.5'!D159+'St 1.3.6'!D159+'St 1.3.7'!D159</f>
        <v>676551.38890400401</v>
      </c>
      <c r="E159" s="144">
        <f>'St 1.3.1'!E159+'St 1.3.2'!E159+'St 1.3.3'!E159+'St 1.3.4'!E159+'St 1.3.5'!E159+'St 1.3.6'!E159+'St 1.3.7'!E159</f>
        <v>781986.21042409947</v>
      </c>
      <c r="F159" s="144">
        <f>'St 1.3.1'!F159+'St 1.3.2'!F159+'St 1.3.3'!F159+'St 1.3.4'!F159+'St 1.3.5'!F159+'St 1.3.6'!F159+'St 1.3.7'!F159</f>
        <v>926223.7094740246</v>
      </c>
      <c r="G159" s="144">
        <f>'St 1.3.1'!G159+'St 1.3.2'!G159+'St 1.3.3'!G159+'St 1.3.4'!G159+'St 1.3.5'!G159+'St 1.3.6'!G159+'St 1.3.7'!G159</f>
        <v>1147337.3338800434</v>
      </c>
      <c r="H159" s="144">
        <f>'St 1.3.1'!H159+'St 1.3.2'!H159+'St 1.3.3'!H159+'St 1.3.4'!H159+'St 1.3.5'!H159+'St 1.3.6'!H159+'St 1.3.7'!H159</f>
        <v>1305013.8040396986</v>
      </c>
      <c r="I159" s="144">
        <f>'St 1.3.1'!I159+'St 1.3.2'!I159+'St 1.3.3'!I159+'St 1.3.4'!I159+'St 1.3.5'!I159+'St 1.3.6'!I159+'St 1.3.7'!I159</f>
        <v>1425888.0559095591</v>
      </c>
      <c r="J159" s="144">
        <f>'St 1.3.1'!J159+'St 1.3.2'!J159+'St 1.3.3'!J159+'St 1.3.4'!J159+'St 1.3.5'!J159+'St 1.3.6'!J159+'St 1.3.7'!J159</f>
        <v>1718418.8874965524</v>
      </c>
      <c r="K159" s="144">
        <f>'St 1.3.1'!K159+'St 1.3.2'!K159+'St 1.3.3'!K159+'St 1.3.4'!K159+'St 1.3.5'!K159+'St 1.3.6'!K159+'St 1.3.7'!K159</f>
        <v>1900276.5823337901</v>
      </c>
      <c r="L159" s="144">
        <f>'St 1.3.1'!L159+'St 1.3.2'!L159+'St 1.3.3'!L159+'St 1.3.4'!L159+'St 1.3.5'!L159+'St 1.3.6'!L159+'St 1.3.7'!L159</f>
        <v>2211498.9768168321</v>
      </c>
      <c r="M159" s="144">
        <f>'St 1.3.1'!M159+'St 1.3.2'!M159+'St 1.3.3'!M159+'St 1.3.4'!M159+'St 1.3.5'!M159+'St 1.3.6'!M159+'St 1.3.7'!M159</f>
        <v>2645094.7976002498</v>
      </c>
      <c r="N159" s="143"/>
      <c r="O159" s="144">
        <f>'St 1.3.1'!O159+'St 1.3.2'!O159+'St 1.3.3'!O159+'St 1.3.4'!O159+'St 1.3.5'!O159+'St 1.3.6'!O159+'St 1.3.7'!O159</f>
        <v>106125.29010325418</v>
      </c>
      <c r="P159" s="144">
        <f>'St 1.3.1'!P159+'St 1.3.2'!P159+'St 1.3.3'!P159+'St 1.3.4'!P159+'St 1.3.5'!P159+'St 1.3.6'!P159+'St 1.3.7'!P159</f>
        <v>140677.05167919971</v>
      </c>
      <c r="Q159" s="144">
        <f>'St 1.3.1'!Q159+'St 1.3.2'!Q159+'St 1.3.3'!Q159+'St 1.3.4'!Q159+'St 1.3.5'!Q159+'St 1.3.6'!Q159+'St 1.3.7'!Q159</f>
        <v>188650.04657884929</v>
      </c>
      <c r="R159" s="144">
        <f>'St 1.3.1'!R159+'St 1.3.2'!R159+'St 1.3.3'!R159+'St 1.3.4'!R159+'St 1.3.5'!R159+'St 1.3.6'!R159+'St 1.3.7'!R159</f>
        <v>164231.42205247053</v>
      </c>
      <c r="S159" s="144">
        <f>'St 1.3.1'!S159+'St 1.3.2'!S159+'St 1.3.3'!S159+'St 1.3.4'!S159+'St 1.3.5'!S159+'St 1.3.6'!S159+'St 1.3.7'!S159</f>
        <v>164618.12029598301</v>
      </c>
      <c r="T159" s="144">
        <f>'St 1.3.1'!T159+'St 1.3.2'!T159+'St 1.3.3'!T159+'St 1.3.4'!T159+'St 1.3.5'!T159+'St 1.3.6'!T159+'St 1.3.7'!T159</f>
        <v>224811.49176998192</v>
      </c>
      <c r="U159" s="144">
        <f>'St 1.3.1'!U159+'St 1.3.2'!U159+'St 1.3.3'!U159+'St 1.3.4'!U159+'St 1.3.5'!U159+'St 1.3.6'!U159+'St 1.3.7'!U159</f>
        <v>179824.01507846601</v>
      </c>
      <c r="V159" s="144">
        <f>'St 1.3.1'!V159+'St 1.3.2'!V159+'St 1.3.3'!V159+'St 1.3.4'!V159+'St 1.3.5'!V159+'St 1.3.6'!V159+'St 1.3.7'!V159</f>
        <v>337392.29506244813</v>
      </c>
      <c r="W159" s="144">
        <f>'St 1.3.1'!W159+'St 1.3.2'!W159+'St 1.3.3'!W159+'St 1.3.4'!W159+'St 1.3.5'!W159+'St 1.3.6'!W159+'St 1.3.7'!W159</f>
        <v>343652.59319555096</v>
      </c>
      <c r="X159" s="145"/>
      <c r="Y159" s="144">
        <f>'St 1.3.1'!Y159+'St 1.3.2'!Y159+'St 1.3.3'!Y159+'St 1.3.4'!Y159+'St 1.3.5'!Y159+'St 1.3.6'!Y159+'St 1.3.7'!Y159</f>
        <v>-953.87721837339313</v>
      </c>
      <c r="Z159" s="144">
        <f>'St 1.3.1'!Z159+'St 1.3.2'!Z159+'St 1.3.3'!Z159+'St 1.3.4'!Z159+'St 1.3.5'!Z159+'St 1.3.6'!Z159+'St 1.3.7'!Z159</f>
        <v>-9297.9053819312976</v>
      </c>
      <c r="AA159" s="144">
        <f>'St 1.3.1'!AA159+'St 1.3.2'!AA159+'St 1.3.3'!AA159+'St 1.3.4'!AA159+'St 1.3.5'!AA159+'St 1.3.6'!AA159+'St 1.3.7'!AA159</f>
        <v>35719.946970592151</v>
      </c>
      <c r="AB159" s="144">
        <f>'St 1.3.1'!AB159+'St 1.3.2'!AB159+'St 1.3.3'!AB159+'St 1.3.4'!AB159+'St 1.3.5'!AB159+'St 1.3.6'!AB159+'St 1.3.7'!AB159</f>
        <v>-4169.6681640651013</v>
      </c>
      <c r="AC159" s="144">
        <f>'St 1.3.1'!AC159+'St 1.3.2'!AC159+'St 1.3.3'!AC159+'St 1.3.4'!AC159+'St 1.3.5'!AC159+'St 1.3.6'!AC159+'St 1.3.7'!AC159</f>
        <v>-64304.00469664608</v>
      </c>
      <c r="AD159" s="144">
        <f>'St 1.3.1'!AD159+'St 1.3.2'!AD159+'St 1.3.3'!AD159+'St 1.3.4'!AD159+'St 1.3.5'!AD159+'St 1.3.6'!AD159+'St 1.3.7'!AD159</f>
        <v>113888.84639182751</v>
      </c>
      <c r="AE159" s="144">
        <f>'St 1.3.1'!AE159+'St 1.3.2'!AE159+'St 1.3.3'!AE159+'St 1.3.4'!AE159+'St 1.3.5'!AE159+'St 1.3.6'!AE159+'St 1.3.7'!AE159</f>
        <v>-66004.506476394163</v>
      </c>
      <c r="AF159" s="144">
        <f>'St 1.3.1'!AF159+'St 1.3.2'!AF159+'St 1.3.3'!AF159+'St 1.3.4'!AF159+'St 1.3.5'!AF159+'St 1.3.6'!AF159+'St 1.3.7'!AF159</f>
        <v>36118.821977370935</v>
      </c>
      <c r="AG159" s="144">
        <f>'St 1.3.1'!AG159+'St 1.3.2'!AG159+'St 1.3.3'!AG159+'St 1.3.4'!AG159+'St 1.3.5'!AG159+'St 1.3.6'!AG159+'St 1.3.7'!AG159</f>
        <v>65522.723500587046</v>
      </c>
    </row>
    <row r="160" spans="1:33">
      <c r="B160" s="7" t="s">
        <v>46</v>
      </c>
      <c r="C160" s="229"/>
      <c r="D160" s="144">
        <f>'St 1.3.1'!D160+'St 1.3.2'!D160+'St 1.3.3'!D160+'St 1.3.4'!D160+'St 1.3.5'!D160+'St 1.3.6'!D160+'St 1.3.7'!D160</f>
        <v>306763.99758635752</v>
      </c>
      <c r="E160" s="144">
        <f>'St 1.3.1'!E160+'St 1.3.2'!E160+'St 1.3.3'!E160+'St 1.3.4'!E160+'St 1.3.5'!E160+'St 1.3.6'!E160+'St 1.3.7'!E160</f>
        <v>391263.63208307134</v>
      </c>
      <c r="F160" s="144">
        <f>'St 1.3.1'!F160+'St 1.3.2'!F160+'St 1.3.3'!F160+'St 1.3.4'!F160+'St 1.3.5'!F160+'St 1.3.6'!F160+'St 1.3.7'!F160</f>
        <v>493489.85633906035</v>
      </c>
      <c r="G160" s="144">
        <f>'St 1.3.1'!G160+'St 1.3.2'!G160+'St 1.3.3'!G160+'St 1.3.4'!G160+'St 1.3.5'!G160+'St 1.3.6'!G160+'St 1.3.7'!G160</f>
        <v>627481.62875286897</v>
      </c>
      <c r="H160" s="144">
        <f>'St 1.3.1'!H160+'St 1.3.2'!H160+'St 1.3.3'!H160+'St 1.3.4'!H160+'St 1.3.5'!H160+'St 1.3.6'!H160+'St 1.3.7'!H160</f>
        <v>851500.30850871431</v>
      </c>
      <c r="I160" s="144">
        <f>'St 1.3.1'!I160+'St 1.3.2'!I160+'St 1.3.3'!I160+'St 1.3.4'!I160+'St 1.3.5'!I160+'St 1.3.6'!I160+'St 1.3.7'!I160</f>
        <v>1059643.7081000351</v>
      </c>
      <c r="J160" s="144">
        <f>'St 1.3.1'!J160+'St 1.3.2'!J160+'St 1.3.3'!J160+'St 1.3.4'!J160+'St 1.3.5'!J160+'St 1.3.6'!J160+'St 1.3.7'!J160</f>
        <v>1295665.382513308</v>
      </c>
      <c r="K160" s="144">
        <f>'St 1.3.1'!K160+'St 1.3.2'!K160+'St 1.3.3'!K160+'St 1.3.4'!K160+'St 1.3.5'!K160+'St 1.3.6'!K160+'St 1.3.7'!K160</f>
        <v>1519081.0839889247</v>
      </c>
      <c r="L160" s="144">
        <f>'St 1.3.1'!L160+'St 1.3.2'!L160+'St 1.3.3'!L160+'St 1.3.4'!L160+'St 1.3.5'!L160+'St 1.3.6'!L160+'St 1.3.7'!L160</f>
        <v>1739189.322190552</v>
      </c>
      <c r="M160" s="144">
        <f>'St 1.3.1'!M160+'St 1.3.2'!M160+'St 1.3.3'!M160+'St 1.3.4'!M160+'St 1.3.5'!M160+'St 1.3.6'!M160+'St 1.3.7'!M160</f>
        <v>1966022.7455339781</v>
      </c>
      <c r="N160" s="143"/>
      <c r="O160" s="144">
        <f>'St 1.3.1'!O160+'St 1.3.2'!O160+'St 1.3.3'!O160+'St 1.3.4'!O160+'St 1.3.5'!O160+'St 1.3.6'!O160+'St 1.3.7'!O160</f>
        <v>84200.074600274456</v>
      </c>
      <c r="P160" s="144">
        <f>'St 1.3.1'!P160+'St 1.3.2'!P160+'St 1.3.3'!P160+'St 1.3.4'!P160+'St 1.3.5'!P160+'St 1.3.6'!P160+'St 1.3.7'!P160</f>
        <v>98948.97513268418</v>
      </c>
      <c r="Q160" s="144">
        <f>'St 1.3.1'!Q160+'St 1.3.2'!Q160+'St 1.3.3'!Q160+'St 1.3.4'!Q160+'St 1.3.5'!Q160+'St 1.3.6'!Q160+'St 1.3.7'!Q160</f>
        <v>145780.86782564005</v>
      </c>
      <c r="R160" s="144">
        <f>'St 1.3.1'!R160+'St 1.3.2'!R160+'St 1.3.3'!R160+'St 1.3.4'!R160+'St 1.3.5'!R160+'St 1.3.6'!R160+'St 1.3.7'!R160</f>
        <v>204875.73062515684</v>
      </c>
      <c r="S160" s="144">
        <f>'St 1.3.1'!S160+'St 1.3.2'!S160+'St 1.3.3'!S160+'St 1.3.4'!S160+'St 1.3.5'!S160+'St 1.3.6'!S160+'St 1.3.7'!S160</f>
        <v>183157.34094722848</v>
      </c>
      <c r="T160" s="144">
        <f>'St 1.3.1'!T160+'St 1.3.2'!T160+'St 1.3.3'!T160+'St 1.3.4'!T160+'St 1.3.5'!T160+'St 1.3.6'!T160+'St 1.3.7'!T160</f>
        <v>256970.20724167215</v>
      </c>
      <c r="U160" s="144">
        <f>'St 1.3.1'!U160+'St 1.3.2'!U160+'St 1.3.3'!U160+'St 1.3.4'!U160+'St 1.3.5'!U160+'St 1.3.6'!U160+'St 1.3.7'!U160</f>
        <v>210154.29423420544</v>
      </c>
      <c r="V160" s="144">
        <f>'St 1.3.1'!V160+'St 1.3.2'!V160+'St 1.3.3'!V160+'St 1.3.4'!V160+'St 1.3.5'!V160+'St 1.3.6'!V160+'St 1.3.7'!V160</f>
        <v>224715.95219882688</v>
      </c>
      <c r="W160" s="144">
        <f>'St 1.3.1'!W160+'St 1.3.2'!W160+'St 1.3.3'!W160+'St 1.3.4'!W160+'St 1.3.5'!W160+'St 1.3.6'!W160+'St 1.3.7'!W160</f>
        <v>212022.96158802477</v>
      </c>
      <c r="X160" s="145"/>
      <c r="Y160" s="144">
        <f>'St 1.3.1'!Y160+'St 1.3.2'!Y160+'St 1.3.3'!Y160+'St 1.3.4'!Y160+'St 1.3.5'!Y160+'St 1.3.6'!Y160+'St 1.3.7'!Y160</f>
        <v>1199.8539915158417</v>
      </c>
      <c r="Z160" s="144">
        <f>'St 1.3.1'!Z160+'St 1.3.2'!Z160+'St 1.3.3'!Z160+'St 1.3.4'!Z160+'St 1.3.5'!Z160+'St 1.3.6'!Z160+'St 1.3.7'!Z160</f>
        <v>4520.5974319929883</v>
      </c>
      <c r="AA160" s="144">
        <f>'St 1.3.1'!AA160+'St 1.3.2'!AA160+'St 1.3.3'!AA160+'St 1.3.4'!AA160+'St 1.3.5'!AA160+'St 1.3.6'!AA160+'St 1.3.7'!AA160</f>
        <v>4701.2091534193878</v>
      </c>
      <c r="AB160" s="144">
        <f>'St 1.3.1'!AB160+'St 1.3.2'!AB160+'St 1.3.3'!AB160+'St 1.3.4'!AB160+'St 1.3.5'!AB160+'St 1.3.6'!AB160+'St 1.3.7'!AB160</f>
        <v>80455.074292297606</v>
      </c>
      <c r="AC160" s="144">
        <f>'St 1.3.1'!AC160+'St 1.3.2'!AC160+'St 1.3.3'!AC160+'St 1.3.4'!AC160+'St 1.3.5'!AC160+'St 1.3.6'!AC160+'St 1.3.7'!AC160</f>
        <v>-48713.017931749309</v>
      </c>
      <c r="AD160" s="144">
        <f>'St 1.3.1'!AD160+'St 1.3.2'!AD160+'St 1.3.3'!AD160+'St 1.3.4'!AD160+'St 1.3.5'!AD160+'St 1.3.6'!AD160+'St 1.3.7'!AD160</f>
        <v>65472.936004887444</v>
      </c>
      <c r="AE160" s="144">
        <f>'St 1.3.1'!AE160+'St 1.3.2'!AE160+'St 1.3.3'!AE160+'St 1.3.4'!AE160+'St 1.3.5'!AE160+'St 1.3.6'!AE160+'St 1.3.7'!AE160</f>
        <v>18828.431423939459</v>
      </c>
      <c r="AF160" s="144">
        <f>'St 1.3.1'!AF160+'St 1.3.2'!AF160+'St 1.3.3'!AF160+'St 1.3.4'!AF160+'St 1.3.5'!AF160+'St 1.3.6'!AF160+'St 1.3.7'!AF160</f>
        <v>-22454.485731563382</v>
      </c>
      <c r="AG160" s="144">
        <f>'St 1.3.1'!AG160+'St 1.3.2'!AG160+'St 1.3.3'!AG160+'St 1.3.4'!AG160+'St 1.3.5'!AG160+'St 1.3.6'!AG160+'St 1.3.7'!AG160</f>
        <v>26834.225103247194</v>
      </c>
    </row>
    <row r="161" spans="1:33">
      <c r="B161" s="6" t="s">
        <v>317</v>
      </c>
      <c r="C161" s="229"/>
      <c r="D161" s="144">
        <f>'St 1.3.1'!D161+'St 1.3.2'!D161+'St 1.3.3'!D161+'St 1.3.4'!D161+'St 1.3.5'!D161+'St 1.3.6'!D161+'St 1.3.7'!D161</f>
        <v>167895.46200400629</v>
      </c>
      <c r="E161" s="144">
        <f>'St 1.3.1'!E161+'St 1.3.2'!E161+'St 1.3.3'!E161+'St 1.3.4'!E161+'St 1.3.5'!E161+'St 1.3.6'!E161+'St 1.3.7'!E161</f>
        <v>175242.03529596323</v>
      </c>
      <c r="F161" s="144">
        <f>'St 1.3.1'!F161+'St 1.3.2'!F161+'St 1.3.3'!F161+'St 1.3.4'!F161+'St 1.3.5'!F161+'St 1.3.6'!F161+'St 1.3.7'!F161</f>
        <v>190656.3790916148</v>
      </c>
      <c r="G161" s="144">
        <f>'St 1.3.1'!G161+'St 1.3.2'!G161+'St 1.3.3'!G161+'St 1.3.4'!G161+'St 1.3.5'!G161+'St 1.3.6'!G161+'St 1.3.7'!G161</f>
        <v>217694.38146366537</v>
      </c>
      <c r="H161" s="144">
        <f>'St 1.3.1'!H161+'St 1.3.2'!H161+'St 1.3.3'!H161+'St 1.3.4'!H161+'St 1.3.5'!H161+'St 1.3.6'!H161+'St 1.3.7'!H161</f>
        <v>234619.88015905145</v>
      </c>
      <c r="I161" s="144">
        <f>'St 1.3.1'!I161+'St 1.3.2'!I161+'St 1.3.3'!I161+'St 1.3.4'!I161+'St 1.3.5'!I161+'St 1.3.6'!I161+'St 1.3.7'!I161</f>
        <v>299164.85092698503</v>
      </c>
      <c r="J161" s="144">
        <f>'St 1.3.1'!J161+'St 1.3.2'!J161+'St 1.3.3'!J161+'St 1.3.4'!J161+'St 1.3.5'!J161+'St 1.3.6'!J161+'St 1.3.7'!J161</f>
        <v>319155.7800729383</v>
      </c>
      <c r="K161" s="144">
        <f>'St 1.3.1'!K161+'St 1.3.2'!K161+'St 1.3.3'!K161+'St 1.3.4'!K161+'St 1.3.5'!K161+'St 1.3.6'!K161+'St 1.3.7'!K161</f>
        <v>352518.78564790863</v>
      </c>
      <c r="L161" s="144">
        <f>'St 1.3.1'!L161+'St 1.3.2'!L161+'St 1.3.3'!L161+'St 1.3.4'!L161+'St 1.3.5'!L161+'St 1.3.6'!L161+'St 1.3.7'!L161</f>
        <v>370611.07452180178</v>
      </c>
      <c r="M161" s="144">
        <f>'St 1.3.1'!M161+'St 1.3.2'!M161+'St 1.3.3'!M161+'St 1.3.4'!M161+'St 1.3.5'!M161+'St 1.3.6'!M161+'St 1.3.7'!M161</f>
        <v>446250.42018828751</v>
      </c>
      <c r="N161" s="143"/>
      <c r="O161" s="144">
        <f>'St 1.3.1'!O161+'St 1.3.2'!O161+'St 1.3.3'!O161+'St 1.3.4'!O161+'St 1.3.5'!O161+'St 1.3.6'!O161+'St 1.3.7'!O161</f>
        <v>6528.8021319277277</v>
      </c>
      <c r="P161" s="144">
        <f>'St 1.3.1'!P161+'St 1.3.2'!P161+'St 1.3.3'!P161+'St 1.3.4'!P161+'St 1.3.5'!P161+'St 1.3.6'!P161+'St 1.3.7'!P161</f>
        <v>11327.784415499802</v>
      </c>
      <c r="Q161" s="144">
        <f>'St 1.3.1'!Q161+'St 1.3.2'!Q161+'St 1.3.3'!Q161+'St 1.3.4'!Q161+'St 1.3.5'!Q161+'St 1.3.6'!Q161+'St 1.3.7'!Q161</f>
        <v>34318.351397141741</v>
      </c>
      <c r="R161" s="144">
        <f>'St 1.3.1'!R161+'St 1.3.2'!R161+'St 1.3.3'!R161+'St 1.3.4'!R161+'St 1.3.5'!R161+'St 1.3.6'!R161+'St 1.3.7'!R161</f>
        <v>1205.3614569316246</v>
      </c>
      <c r="S161" s="144">
        <f>'St 1.3.1'!S161+'St 1.3.2'!S161+'St 1.3.3'!S161+'St 1.3.4'!S161+'St 1.3.5'!S161+'St 1.3.6'!S161+'St 1.3.7'!S161</f>
        <v>48970.670603912738</v>
      </c>
      <c r="T161" s="144">
        <f>'St 1.3.1'!T161+'St 1.3.2'!T161+'St 1.3.3'!T161+'St 1.3.4'!T161+'St 1.3.5'!T161+'St 1.3.6'!T161+'St 1.3.7'!T161</f>
        <v>33782.985060488594</v>
      </c>
      <c r="U161" s="144">
        <f>'St 1.3.1'!U161+'St 1.3.2'!U161+'St 1.3.3'!U161+'St 1.3.4'!U161+'St 1.3.5'!U161+'St 1.3.6'!U161+'St 1.3.7'!U161</f>
        <v>24357.149562872622</v>
      </c>
      <c r="V161" s="144">
        <f>'St 1.3.1'!V161+'St 1.3.2'!V161+'St 1.3.3'!V161+'St 1.3.4'!V161+'St 1.3.5'!V161+'St 1.3.6'!V161+'St 1.3.7'!V161</f>
        <v>19936.91452669954</v>
      </c>
      <c r="W161" s="144">
        <f>'St 1.3.1'!W161+'St 1.3.2'!W161+'St 1.3.3'!W161+'St 1.3.4'!W161+'St 1.3.5'!W161+'St 1.3.6'!W161+'St 1.3.7'!W161</f>
        <v>61605.232008480321</v>
      </c>
      <c r="X161" s="145"/>
      <c r="Y161" s="144">
        <f>'St 1.3.1'!Y161+'St 1.3.2'!Y161+'St 1.3.3'!Y161+'St 1.3.4'!Y161+'St 1.3.5'!Y161+'St 1.3.6'!Y161+'St 1.3.7'!Y161</f>
        <v>817.77116002923913</v>
      </c>
      <c r="Z161" s="144">
        <f>'St 1.3.1'!Z161+'St 1.3.2'!Z161+'St 1.3.3'!Z161+'St 1.3.4'!Z161+'St 1.3.5'!Z161+'St 1.3.6'!Z161+'St 1.3.7'!Z161</f>
        <v>2962.9024082782939</v>
      </c>
      <c r="AA161" s="144">
        <f>'St 1.3.1'!AA161+'St 1.3.2'!AA161+'St 1.3.3'!AA161+'St 1.3.4'!AA161+'St 1.3.5'!AA161+'St 1.3.6'!AA161+'St 1.3.7'!AA161</f>
        <v>-6294.8386702391226</v>
      </c>
      <c r="AB161" s="144">
        <f>'St 1.3.1'!AB161+'St 1.3.2'!AB161+'St 1.3.3'!AB161+'St 1.3.4'!AB161+'St 1.3.5'!AB161+'St 1.3.6'!AB161+'St 1.3.7'!AB161</f>
        <v>16767.499745099041</v>
      </c>
      <c r="AC161" s="144">
        <f>'St 1.3.1'!AC161+'St 1.3.2'!AC161+'St 1.3.3'!AC161+'St 1.3.4'!AC161+'St 1.3.5'!AC161+'St 1.3.6'!AC161+'St 1.3.7'!AC161</f>
        <v>16626.588274587259</v>
      </c>
      <c r="AD161" s="144">
        <f>'St 1.3.1'!AD161+'St 1.3.2'!AD161+'St 1.3.3'!AD161+'St 1.3.4'!AD161+'St 1.3.5'!AD161+'St 1.3.6'!AD161+'St 1.3.7'!AD161</f>
        <v>-13889.896319709274</v>
      </c>
      <c r="AE161" s="144">
        <f>'St 1.3.1'!AE161+'St 1.3.2'!AE161+'St 1.3.3'!AE161+'St 1.3.4'!AE161+'St 1.3.5'!AE161+'St 1.3.6'!AE161+'St 1.3.7'!AE161</f>
        <v>11627.636317395729</v>
      </c>
      <c r="AF161" s="144">
        <f>'St 1.3.1'!AF161+'St 1.3.2'!AF161+'St 1.3.3'!AF161+'St 1.3.4'!AF161+'St 1.3.5'!AF161+'St 1.3.6'!AF161+'St 1.3.7'!AF161</f>
        <v>-1528.5809938967102</v>
      </c>
      <c r="AG161" s="144">
        <f>'St 1.3.1'!AG161+'St 1.3.2'!AG161+'St 1.3.3'!AG161+'St 1.3.4'!AG161+'St 1.3.5'!AG161+'St 1.3.6'!AG161+'St 1.3.7'!AG161</f>
        <v>14164.102584412543</v>
      </c>
    </row>
    <row r="162" spans="1:33">
      <c r="B162" s="6" t="s">
        <v>108</v>
      </c>
      <c r="C162" s="229"/>
      <c r="D162" s="144">
        <f>'St 1.3.1'!D162+'St 1.3.2'!D162+'St 1.3.3'!D162+'St 1.3.4'!D162+'St 1.3.5'!D162+'St 1.3.6'!D162+'St 1.3.7'!D162</f>
        <v>190796.9344965553</v>
      </c>
      <c r="E162" s="144">
        <f>'St 1.3.1'!E162+'St 1.3.2'!E162+'St 1.3.3'!E162+'St 1.3.4'!E162+'St 1.3.5'!E162+'St 1.3.6'!E162+'St 1.3.7'!E162</f>
        <v>197796.76007478969</v>
      </c>
      <c r="F162" s="144">
        <f>'St 1.3.1'!F162+'St 1.3.2'!F162+'St 1.3.3'!F162+'St 1.3.4'!F162+'St 1.3.5'!F162+'St 1.3.6'!F162+'St 1.3.7'!F162</f>
        <v>221016.23907664226</v>
      </c>
      <c r="G162" s="144">
        <f>'St 1.3.1'!G162+'St 1.3.2'!G162+'St 1.3.3'!G162+'St 1.3.4'!G162+'St 1.3.5'!G162+'St 1.3.6'!G162+'St 1.3.7'!G162</f>
        <v>266611.25486855686</v>
      </c>
      <c r="H162" s="144">
        <f>'St 1.3.1'!H162+'St 1.3.2'!H162+'St 1.3.3'!H162+'St 1.3.4'!H162+'St 1.3.5'!H162+'St 1.3.6'!H162+'St 1.3.7'!H162</f>
        <v>277912.84608733014</v>
      </c>
      <c r="I162" s="144">
        <f>'St 1.3.1'!I162+'St 1.3.2'!I162+'St 1.3.3'!I162+'St 1.3.4'!I162+'St 1.3.5'!I162+'St 1.3.6'!I162+'St 1.3.7'!I162</f>
        <v>380504.71602106059</v>
      </c>
      <c r="J162" s="144">
        <f>'St 1.3.1'!J162+'St 1.3.2'!J162+'St 1.3.3'!J162+'St 1.3.4'!J162+'St 1.3.5'!J162+'St 1.3.6'!J162+'St 1.3.7'!J162</f>
        <v>416243.5509252277</v>
      </c>
      <c r="K162" s="144">
        <f>'St 1.3.1'!K162+'St 1.3.2'!K162+'St 1.3.3'!K162+'St 1.3.4'!K162+'St 1.3.5'!K162+'St 1.3.6'!K162+'St 1.3.7'!K162</f>
        <v>463682.95643259445</v>
      </c>
      <c r="L162" s="144">
        <f>'St 1.3.1'!L162+'St 1.3.2'!L162+'St 1.3.3'!L162+'St 1.3.4'!L162+'St 1.3.5'!L162+'St 1.3.6'!L162+'St 1.3.7'!L162</f>
        <v>484341.33993280621</v>
      </c>
      <c r="M162" s="144">
        <f>'St 1.3.1'!M162+'St 1.3.2'!M162+'St 1.3.3'!M162+'St 1.3.4'!M162+'St 1.3.5'!M162+'St 1.3.6'!M162+'St 1.3.7'!M162</f>
        <v>606220.27180325962</v>
      </c>
      <c r="N162" s="143"/>
      <c r="O162" s="144">
        <f>'St 1.3.1'!O162+'St 1.3.2'!O162+'St 1.3.3'!O162+'St 1.3.4'!O162+'St 1.3.5'!O162+'St 1.3.6'!O162+'St 1.3.7'!O162</f>
        <v>8497.338706066228</v>
      </c>
      <c r="P162" s="144">
        <f>'St 1.3.1'!P162+'St 1.3.2'!P162+'St 1.3.3'!P162+'St 1.3.4'!P162+'St 1.3.5'!P162+'St 1.3.6'!P162+'St 1.3.7'!P162</f>
        <v>15089.085156896594</v>
      </c>
      <c r="Q162" s="144">
        <f>'St 1.3.1'!Q162+'St 1.3.2'!Q162+'St 1.3.3'!Q162+'St 1.3.4'!Q162+'St 1.3.5'!Q162+'St 1.3.6'!Q162+'St 1.3.7'!Q162</f>
        <v>40903.739035239356</v>
      </c>
      <c r="R162" s="144">
        <f>'St 1.3.1'!R162+'St 1.3.2'!R162+'St 1.3.3'!R162+'St 1.3.4'!R162+'St 1.3.5'!R162+'St 1.3.6'!R162+'St 1.3.7'!R162</f>
        <v>10706.273228686376</v>
      </c>
      <c r="S162" s="144">
        <f>'St 1.3.1'!S162+'St 1.3.2'!S162+'St 1.3.3'!S162+'St 1.3.4'!S162+'St 1.3.5'!S162+'St 1.3.6'!S162+'St 1.3.7'!S162</f>
        <v>67800.24969475274</v>
      </c>
      <c r="T162" s="144">
        <f>'St 1.3.1'!T162+'St 1.3.2'!T162+'St 1.3.3'!T162+'St 1.3.4'!T162+'St 1.3.5'!T162+'St 1.3.6'!T162+'St 1.3.7'!T162</f>
        <v>50610.312957732225</v>
      </c>
      <c r="U162" s="144">
        <f>'St 1.3.1'!U162+'St 1.3.2'!U162+'St 1.3.3'!U162+'St 1.3.4'!U162+'St 1.3.5'!U162+'St 1.3.6'!U162+'St 1.3.7'!U162</f>
        <v>36085.995738607169</v>
      </c>
      <c r="V162" s="144">
        <f>'St 1.3.1'!V162+'St 1.3.2'!V162+'St 1.3.3'!V162+'St 1.3.4'!V162+'St 1.3.5'!V162+'St 1.3.6'!V162+'St 1.3.7'!V162</f>
        <v>32430.332744440158</v>
      </c>
      <c r="W162" s="144">
        <f>'St 1.3.1'!W162+'St 1.3.2'!W162+'St 1.3.3'!W162+'St 1.3.4'!W162+'St 1.3.5'!W162+'St 1.3.6'!W162+'St 1.3.7'!W162</f>
        <v>81372.885742632978</v>
      </c>
      <c r="X162" s="145"/>
      <c r="Y162" s="144">
        <f>'St 1.3.1'!Y162+'St 1.3.2'!Y162+'St 1.3.3'!Y162+'St 1.3.4'!Y162+'St 1.3.5'!Y162+'St 1.3.6'!Y162+'St 1.3.7'!Y162</f>
        <v>-1370.9427205341024</v>
      </c>
      <c r="Z162" s="144">
        <f>'St 1.3.1'!Z162+'St 1.3.2'!Z162+'St 1.3.3'!Z162+'St 1.3.4'!Z162+'St 1.3.5'!Z162+'St 1.3.6'!Z162+'St 1.3.7'!Z162</f>
        <v>3727.5552926414371</v>
      </c>
      <c r="AA162" s="144">
        <f>'St 1.3.1'!AA162+'St 1.3.2'!AA162+'St 1.3.3'!AA162+'St 1.3.4'!AA162+'St 1.3.5'!AA162+'St 1.3.6'!AA162+'St 1.3.7'!AA162</f>
        <v>7001.8983864566171</v>
      </c>
      <c r="AB162" s="144">
        <f>'St 1.3.1'!AB162+'St 1.3.2'!AB162+'St 1.3.3'!AB162+'St 1.3.4'!AB162+'St 1.3.5'!AB162+'St 1.3.6'!AB162+'St 1.3.7'!AB162</f>
        <v>3835.4304973451417</v>
      </c>
      <c r="AC162" s="144">
        <f>'St 1.3.1'!AC162+'St 1.3.2'!AC162+'St 1.3.3'!AC162+'St 1.3.4'!AC162+'St 1.3.5'!AC162+'St 1.3.6'!AC162+'St 1.3.7'!AC162</f>
        <v>37471.230483156491</v>
      </c>
      <c r="AD162" s="144">
        <f>'St 1.3.1'!AD162+'St 1.3.2'!AD162+'St 1.3.3'!AD162+'St 1.3.4'!AD162+'St 1.3.5'!AD162+'St 1.3.6'!AD162+'St 1.3.7'!AD162</f>
        <v>-13630.586161176416</v>
      </c>
      <c r="AE162" s="144">
        <f>'St 1.3.1'!AE162+'St 1.3.2'!AE162+'St 1.3.3'!AE162+'St 1.3.4'!AE162+'St 1.3.5'!AE162+'St 1.3.6'!AE162+'St 1.3.7'!AE162</f>
        <v>18097.545430226426</v>
      </c>
      <c r="AF162" s="144">
        <f>'St 1.3.1'!AF162+'St 1.3.2'!AF162+'St 1.3.3'!AF162+'St 1.3.4'!AF162+'St 1.3.5'!AF162+'St 1.3.6'!AF162+'St 1.3.7'!AF162</f>
        <v>-10531.723073831365</v>
      </c>
      <c r="AG162" s="144">
        <f>'St 1.3.1'!AG162+'St 1.3.2'!AG162+'St 1.3.3'!AG162+'St 1.3.4'!AG162+'St 1.3.5'!AG162+'St 1.3.6'!AG162+'St 1.3.7'!AG162</f>
        <v>41049.613339575611</v>
      </c>
    </row>
    <row r="163" spans="1:33">
      <c r="B163" s="6" t="s">
        <v>48</v>
      </c>
      <c r="C163" s="229"/>
      <c r="D163" s="144">
        <f>'St 1.3.1'!D163+'St 1.3.2'!D163+'St 1.3.3'!D163+'St 1.3.4'!D163+'St 1.3.5'!D163+'St 1.3.6'!D163+'St 1.3.7'!D163</f>
        <v>0</v>
      </c>
      <c r="E163" s="144">
        <f>'St 1.3.1'!E163+'St 1.3.2'!E163+'St 1.3.3'!E163+'St 1.3.4'!E163+'St 1.3.5'!E163+'St 1.3.6'!E163+'St 1.3.7'!E163</f>
        <v>0</v>
      </c>
      <c r="F163" s="144">
        <f>'St 1.3.1'!F163+'St 1.3.2'!F163+'St 1.3.3'!F163+'St 1.3.4'!F163+'St 1.3.5'!F163+'St 1.3.6'!F163+'St 1.3.7'!F163</f>
        <v>0</v>
      </c>
      <c r="G163" s="144">
        <f>'St 1.3.1'!G163+'St 1.3.2'!G163+'St 1.3.3'!G163+'St 1.3.4'!G163+'St 1.3.5'!G163+'St 1.3.6'!G163+'St 1.3.7'!G163</f>
        <v>0</v>
      </c>
      <c r="H163" s="144">
        <f>'St 1.3.1'!H163+'St 1.3.2'!H163+'St 1.3.3'!H163+'St 1.3.4'!H163+'St 1.3.5'!H163+'St 1.3.6'!H163+'St 1.3.7'!H163</f>
        <v>0</v>
      </c>
      <c r="I163" s="144">
        <f>'St 1.3.1'!I163+'St 1.3.2'!I163+'St 1.3.3'!I163+'St 1.3.4'!I163+'St 1.3.5'!I163+'St 1.3.6'!I163+'St 1.3.7'!I163</f>
        <v>0</v>
      </c>
      <c r="J163" s="144">
        <f>'St 1.3.1'!J163+'St 1.3.2'!J163+'St 1.3.3'!J163+'St 1.3.4'!J163+'St 1.3.5'!J163+'St 1.3.6'!J163+'St 1.3.7'!J163</f>
        <v>0</v>
      </c>
      <c r="K163" s="144">
        <f>'St 1.3.1'!K163+'St 1.3.2'!K163+'St 1.3.3'!K163+'St 1.3.4'!K163+'St 1.3.5'!K163+'St 1.3.6'!K163+'St 1.3.7'!K163</f>
        <v>0</v>
      </c>
      <c r="L163" s="144">
        <f>'St 1.3.1'!L163+'St 1.3.2'!L163+'St 1.3.3'!L163+'St 1.3.4'!L163+'St 1.3.5'!L163+'St 1.3.6'!L163+'St 1.3.7'!L163</f>
        <v>0</v>
      </c>
      <c r="M163" s="144">
        <f>'St 1.3.1'!M163+'St 1.3.2'!M163+'St 1.3.3'!M163+'St 1.3.4'!M163+'St 1.3.5'!M163+'St 1.3.6'!M163+'St 1.3.7'!M163</f>
        <v>0</v>
      </c>
      <c r="N163" s="143"/>
      <c r="O163" s="144">
        <f>'St 1.3.1'!O163+'St 1.3.2'!O163+'St 1.3.3'!O163+'St 1.3.4'!O163+'St 1.3.5'!O163+'St 1.3.6'!O163+'St 1.3.7'!O163</f>
        <v>0</v>
      </c>
      <c r="P163" s="144">
        <f>'St 1.3.1'!P163+'St 1.3.2'!P163+'St 1.3.3'!P163+'St 1.3.4'!P163+'St 1.3.5'!P163+'St 1.3.6'!P163+'St 1.3.7'!P163</f>
        <v>0</v>
      </c>
      <c r="Q163" s="144">
        <f>'St 1.3.1'!Q163+'St 1.3.2'!Q163+'St 1.3.3'!Q163+'St 1.3.4'!Q163+'St 1.3.5'!Q163+'St 1.3.6'!Q163+'St 1.3.7'!Q163</f>
        <v>0</v>
      </c>
      <c r="R163" s="144">
        <f>'St 1.3.1'!R163+'St 1.3.2'!R163+'St 1.3.3'!R163+'St 1.3.4'!R163+'St 1.3.5'!R163+'St 1.3.6'!R163+'St 1.3.7'!R163</f>
        <v>0</v>
      </c>
      <c r="S163" s="144">
        <f>'St 1.3.1'!S163+'St 1.3.2'!S163+'St 1.3.3'!S163+'St 1.3.4'!S163+'St 1.3.5'!S163+'St 1.3.6'!S163+'St 1.3.7'!S163</f>
        <v>0</v>
      </c>
      <c r="T163" s="144">
        <f>'St 1.3.1'!T163+'St 1.3.2'!T163+'St 1.3.3'!T163+'St 1.3.4'!T163+'St 1.3.5'!T163+'St 1.3.6'!T163+'St 1.3.7'!T163</f>
        <v>0</v>
      </c>
      <c r="U163" s="144">
        <f>'St 1.3.1'!U163+'St 1.3.2'!U163+'St 1.3.3'!U163+'St 1.3.4'!U163+'St 1.3.5'!U163+'St 1.3.6'!U163+'St 1.3.7'!U163</f>
        <v>0</v>
      </c>
      <c r="V163" s="144">
        <f>'St 1.3.1'!V163+'St 1.3.2'!V163+'St 1.3.3'!V163+'St 1.3.4'!V163+'St 1.3.5'!V163+'St 1.3.6'!V163+'St 1.3.7'!V163</f>
        <v>0</v>
      </c>
      <c r="W163" s="144">
        <f>'St 1.3.1'!W163+'St 1.3.2'!W163+'St 1.3.3'!W163+'St 1.3.4'!W163+'St 1.3.5'!W163+'St 1.3.6'!W163+'St 1.3.7'!W163</f>
        <v>0</v>
      </c>
      <c r="X163" s="145"/>
      <c r="Y163" s="144">
        <f>'St 1.3.1'!Y163+'St 1.3.2'!Y163+'St 1.3.3'!Y163+'St 1.3.4'!Y163+'St 1.3.5'!Y163+'St 1.3.6'!Y163+'St 1.3.7'!Y163</f>
        <v>0</v>
      </c>
      <c r="Z163" s="144">
        <f>'St 1.3.1'!Z163+'St 1.3.2'!Z163+'St 1.3.3'!Z163+'St 1.3.4'!Z163+'St 1.3.5'!Z163+'St 1.3.6'!Z163+'St 1.3.7'!Z163</f>
        <v>0</v>
      </c>
      <c r="AA163" s="144">
        <f>'St 1.3.1'!AA163+'St 1.3.2'!AA163+'St 1.3.3'!AA163+'St 1.3.4'!AA163+'St 1.3.5'!AA163+'St 1.3.6'!AA163+'St 1.3.7'!AA163</f>
        <v>0</v>
      </c>
      <c r="AB163" s="144">
        <f>'St 1.3.1'!AB163+'St 1.3.2'!AB163+'St 1.3.3'!AB163+'St 1.3.4'!AB163+'St 1.3.5'!AB163+'St 1.3.6'!AB163+'St 1.3.7'!AB163</f>
        <v>0</v>
      </c>
      <c r="AC163" s="144">
        <f>'St 1.3.1'!AC163+'St 1.3.2'!AC163+'St 1.3.3'!AC163+'St 1.3.4'!AC163+'St 1.3.5'!AC163+'St 1.3.6'!AC163+'St 1.3.7'!AC163</f>
        <v>0</v>
      </c>
      <c r="AD163" s="144">
        <f>'St 1.3.1'!AD163+'St 1.3.2'!AD163+'St 1.3.3'!AD163+'St 1.3.4'!AD163+'St 1.3.5'!AD163+'St 1.3.6'!AD163+'St 1.3.7'!AD163</f>
        <v>0</v>
      </c>
      <c r="AE163" s="144">
        <f>'St 1.3.1'!AE163+'St 1.3.2'!AE163+'St 1.3.3'!AE163+'St 1.3.4'!AE163+'St 1.3.5'!AE163+'St 1.3.6'!AE163+'St 1.3.7'!AE163</f>
        <v>0</v>
      </c>
      <c r="AF163" s="144">
        <f>'St 1.3.1'!AF163+'St 1.3.2'!AF163+'St 1.3.3'!AF163+'St 1.3.4'!AF163+'St 1.3.5'!AF163+'St 1.3.6'!AF163+'St 1.3.7'!AF163</f>
        <v>0</v>
      </c>
      <c r="AG163" s="144">
        <f>'St 1.3.1'!AG163+'St 1.3.2'!AG163+'St 1.3.3'!AG163+'St 1.3.4'!AG163+'St 1.3.5'!AG163+'St 1.3.6'!AG163+'St 1.3.7'!AG163</f>
        <v>0</v>
      </c>
    </row>
    <row r="164" spans="1:33">
      <c r="B164" s="6" t="s">
        <v>325</v>
      </c>
      <c r="C164" s="229"/>
      <c r="D164" s="144">
        <f>'St 1.3.1'!D164+'St 1.3.2'!D164+'St 1.3.3'!D164+'St 1.3.4'!D164+'St 1.3.5'!D164+'St 1.3.6'!D164+'St 1.3.7'!D164</f>
        <v>216.44024876611309</v>
      </c>
      <c r="E164" s="144">
        <f>'St 1.3.1'!E164+'St 1.3.2'!E164+'St 1.3.3'!E164+'St 1.3.4'!E164+'St 1.3.5'!E164+'St 1.3.6'!E164+'St 1.3.7'!E164</f>
        <v>653.8750544412834</v>
      </c>
      <c r="F164" s="144">
        <f>'St 1.3.1'!F164+'St 1.3.2'!F164+'St 1.3.3'!F164+'St 1.3.4'!F164+'St 1.3.5'!F164+'St 1.3.6'!F164+'St 1.3.7'!F164</f>
        <v>804.02808330627556</v>
      </c>
      <c r="G164" s="144">
        <f>'St 1.3.1'!G164+'St 1.3.2'!G164+'St 1.3.3'!G164+'St 1.3.4'!G164+'St 1.3.5'!G164+'St 1.3.6'!G164+'St 1.3.7'!G164</f>
        <v>1458.4594515038896</v>
      </c>
      <c r="H164" s="144">
        <f>'St 1.3.1'!H164+'St 1.3.2'!H164+'St 1.3.3'!H164+'St 1.3.4'!H164+'St 1.3.5'!H164+'St 1.3.6'!H164+'St 1.3.7'!H164</f>
        <v>765.68871045927358</v>
      </c>
      <c r="I164" s="144">
        <f>'St 1.3.1'!I164+'St 1.3.2'!I164+'St 1.3.3'!I164+'St 1.3.4'!I164+'St 1.3.5'!I164+'St 1.3.6'!I164+'St 1.3.7'!I164</f>
        <v>2402.0838153438463</v>
      </c>
      <c r="J164" s="144">
        <f>'St 1.3.1'!J164+'St 1.3.2'!J164+'St 1.3.3'!J164+'St 1.3.4'!J164+'St 1.3.5'!J164+'St 1.3.6'!J164+'St 1.3.7'!J164</f>
        <v>184.34780078464465</v>
      </c>
      <c r="K164" s="144">
        <f>'St 1.3.1'!K164+'St 1.3.2'!K164+'St 1.3.3'!K164+'St 1.3.4'!K164+'St 1.3.5'!K164+'St 1.3.6'!K164+'St 1.3.7'!K164</f>
        <v>150.11803727821328</v>
      </c>
      <c r="L164" s="144">
        <f>'St 1.3.1'!L164+'St 1.3.2'!L164+'St 1.3.3'!L164+'St 1.3.4'!L164+'St 1.3.5'!L164+'St 1.3.6'!L164+'St 1.3.7'!L164</f>
        <v>198.97127287356369</v>
      </c>
      <c r="M164" s="144">
        <f>'St 1.3.1'!M164+'St 1.3.2'!M164+'St 1.3.3'!M164+'St 1.3.4'!M164+'St 1.3.5'!M164+'St 1.3.6'!M164+'St 1.3.7'!M164</f>
        <v>264.04821347603121</v>
      </c>
      <c r="N164" s="143"/>
      <c r="O164" s="144">
        <f>'St 1.3.1'!O164+'St 1.3.2'!O164+'St 1.3.3'!O164+'St 1.3.4'!O164+'St 1.3.5'!O164+'St 1.3.6'!O164+'St 1.3.7'!O164</f>
        <v>437.43480567517031</v>
      </c>
      <c r="P164" s="144">
        <f>'St 1.3.1'!P164+'St 1.3.2'!P164+'St 1.3.3'!P164+'St 1.3.4'!P164+'St 1.3.5'!P164+'St 1.3.6'!P164+'St 1.3.7'!P164</f>
        <v>150.15302886499217</v>
      </c>
      <c r="Q164" s="144">
        <f>'St 1.3.1'!Q164+'St 1.3.2'!Q164+'St 1.3.3'!Q164+'St 1.3.4'!Q164+'St 1.3.5'!Q164+'St 1.3.6'!Q164+'St 1.3.7'!Q164</f>
        <v>654.43136819761401</v>
      </c>
      <c r="R164" s="144">
        <f>'St 1.3.1'!R164+'St 1.3.2'!R164+'St 1.3.3'!R164+'St 1.3.4'!R164+'St 1.3.5'!R164+'St 1.3.6'!R164+'St 1.3.7'!R164</f>
        <v>-692.77074104461599</v>
      </c>
      <c r="S164" s="144">
        <f>'St 1.3.1'!S164+'St 1.3.2'!S164+'St 1.3.3'!S164+'St 1.3.4'!S164+'St 1.3.5'!S164+'St 1.3.6'!S164+'St 1.3.7'!S164</f>
        <v>1636.3951048845727</v>
      </c>
      <c r="T164" s="144">
        <f>'St 1.3.1'!T164+'St 1.3.2'!T164+'St 1.3.3'!T164+'St 1.3.4'!T164+'St 1.3.5'!T164+'St 1.3.6'!T164+'St 1.3.7'!T164</f>
        <v>-2217.7360145592015</v>
      </c>
      <c r="U164" s="144">
        <f>'St 1.3.1'!U164+'St 1.3.2'!U164+'St 1.3.3'!U164+'St 1.3.4'!U164+'St 1.3.5'!U164+'St 1.3.6'!U164+'St 1.3.7'!U164</f>
        <v>-34.229763506431368</v>
      </c>
      <c r="V164" s="144">
        <f>'St 1.3.1'!V164+'St 1.3.2'!V164+'St 1.3.3'!V164+'St 1.3.4'!V164+'St 1.3.5'!V164+'St 1.3.6'!V164+'St 1.3.7'!V164</f>
        <v>48.853235595350398</v>
      </c>
      <c r="W164" s="144">
        <f>'St 1.3.1'!W164+'St 1.3.2'!W164+'St 1.3.3'!W164+'St 1.3.4'!W164+'St 1.3.5'!W164+'St 1.3.6'!W164+'St 1.3.7'!W164</f>
        <v>65.076940602467531</v>
      </c>
      <c r="X164" s="145"/>
      <c r="Y164" s="144">
        <f>'St 1.3.1'!Y164+'St 1.3.2'!Y164+'St 1.3.3'!Y164+'St 1.3.4'!Y164+'St 1.3.5'!Y164+'St 1.3.6'!Y164+'St 1.3.7'!Y164</f>
        <v>0</v>
      </c>
      <c r="Z164" s="144">
        <f>'St 1.3.1'!Z164+'St 1.3.2'!Z164+'St 1.3.3'!Z164+'St 1.3.4'!Z164+'St 1.3.5'!Z164+'St 1.3.6'!Z164+'St 1.3.7'!Z164</f>
        <v>0</v>
      </c>
      <c r="AA164" s="144">
        <f>'St 1.3.1'!AA164+'St 1.3.2'!AA164+'St 1.3.3'!AA164+'St 1.3.4'!AA164+'St 1.3.5'!AA164+'St 1.3.6'!AA164+'St 1.3.7'!AA164</f>
        <v>0</v>
      </c>
      <c r="AB164" s="144">
        <f>'St 1.3.1'!AB164+'St 1.3.2'!AB164+'St 1.3.3'!AB164+'St 1.3.4'!AB164+'St 1.3.5'!AB164+'St 1.3.6'!AB164+'St 1.3.7'!AB164</f>
        <v>0</v>
      </c>
      <c r="AC164" s="144">
        <f>'St 1.3.1'!AC164+'St 1.3.2'!AC164+'St 1.3.3'!AC164+'St 1.3.4'!AC164+'St 1.3.5'!AC164+'St 1.3.6'!AC164+'St 1.3.7'!AC164</f>
        <v>0</v>
      </c>
      <c r="AD164" s="144">
        <f>'St 1.3.1'!AD164+'St 1.3.2'!AD164+'St 1.3.3'!AD164+'St 1.3.4'!AD164+'St 1.3.5'!AD164+'St 1.3.6'!AD164+'St 1.3.7'!AD164</f>
        <v>0</v>
      </c>
      <c r="AE164" s="144">
        <f>'St 1.3.1'!AE164+'St 1.3.2'!AE164+'St 1.3.3'!AE164+'St 1.3.4'!AE164+'St 1.3.5'!AE164+'St 1.3.6'!AE164+'St 1.3.7'!AE164</f>
        <v>0</v>
      </c>
      <c r="AF164" s="144">
        <f>'St 1.3.1'!AF164+'St 1.3.2'!AF164+'St 1.3.3'!AF164+'St 1.3.4'!AF164+'St 1.3.5'!AF164+'St 1.3.6'!AF164+'St 1.3.7'!AF164</f>
        <v>0</v>
      </c>
      <c r="AG164" s="144">
        <f>'St 1.3.1'!AG164+'St 1.3.2'!AG164+'St 1.3.3'!AG164+'St 1.3.4'!AG164+'St 1.3.5'!AG164+'St 1.3.6'!AG164+'St 1.3.7'!AG164</f>
        <v>0</v>
      </c>
    </row>
    <row r="165" spans="1:33">
      <c r="B165" s="8" t="s">
        <v>101</v>
      </c>
      <c r="C165" s="229"/>
      <c r="D165" s="144">
        <f>'St 1.3.1'!D165+'St 1.3.2'!D165+'St 1.3.3'!D165+'St 1.3.4'!D165+'St 1.3.5'!D165+'St 1.3.6'!D165+'St 1.3.7'!D165</f>
        <v>6209.3717516628849</v>
      </c>
      <c r="E165" s="144">
        <f>'St 1.3.1'!E165+'St 1.3.2'!E165+'St 1.3.3'!E165+'St 1.3.4'!E165+'St 1.3.5'!E165+'St 1.3.6'!E165+'St 1.3.7'!E165</f>
        <v>7711.4353180291628</v>
      </c>
      <c r="F165" s="144">
        <f>'St 1.3.1'!F165+'St 1.3.2'!F165+'St 1.3.3'!F165+'St 1.3.4'!F165+'St 1.3.5'!F165+'St 1.3.6'!F165+'St 1.3.7'!F165</f>
        <v>7671.1087106314608</v>
      </c>
      <c r="G165" s="144">
        <f>'St 1.3.1'!G165+'St 1.3.2'!G165+'St 1.3.3'!G165+'St 1.3.4'!G165+'St 1.3.5'!G165+'St 1.3.6'!G165+'St 1.3.7'!G165</f>
        <v>12240.849825552723</v>
      </c>
      <c r="H165" s="144">
        <f>'St 1.3.1'!H165+'St 1.3.2'!H165+'St 1.3.3'!H165+'St 1.3.4'!H165+'St 1.3.5'!H165+'St 1.3.6'!H165+'St 1.3.7'!H165</f>
        <v>14526.575364750806</v>
      </c>
      <c r="I165" s="144">
        <f>'St 1.3.1'!I165+'St 1.3.2'!I165+'St 1.3.3'!I165+'St 1.3.4'!I165+'St 1.3.5'!I165+'St 1.3.6'!I165+'St 1.3.7'!I165</f>
        <v>8376.8750805338805</v>
      </c>
      <c r="J165" s="144">
        <f>'St 1.3.1'!J165+'St 1.3.2'!J165+'St 1.3.3'!J165+'St 1.3.4'!J165+'St 1.3.5'!J165+'St 1.3.6'!J165+'St 1.3.7'!J165</f>
        <v>19423.961428777813</v>
      </c>
      <c r="K165" s="144">
        <f>'St 1.3.1'!K165+'St 1.3.2'!K165+'St 1.3.3'!K165+'St 1.3.4'!K165+'St 1.3.5'!K165+'St 1.3.6'!K165+'St 1.3.7'!K165</f>
        <v>20109.50403348844</v>
      </c>
      <c r="L165" s="144">
        <f>'St 1.3.1'!L165+'St 1.3.2'!L165+'St 1.3.3'!L165+'St 1.3.4'!L165+'St 1.3.5'!L165+'St 1.3.6'!L165+'St 1.3.7'!L165</f>
        <v>15952.107020326621</v>
      </c>
      <c r="M165" s="144">
        <f>'St 1.3.1'!M165+'St 1.3.2'!M165+'St 1.3.3'!M165+'St 1.3.4'!M165+'St 1.3.5'!M165+'St 1.3.6'!M165+'St 1.3.7'!M165</f>
        <v>26105.376663495783</v>
      </c>
      <c r="N165" s="143"/>
      <c r="O165" s="144">
        <f>'St 1.3.1'!O165+'St 1.3.2'!O165+'St 1.3.3'!O165+'St 1.3.4'!O165+'St 1.3.5'!O165+'St 1.3.6'!O165+'St 1.3.7'!O165</f>
        <v>866.53633008575923</v>
      </c>
      <c r="P165" s="144">
        <f>'St 1.3.1'!P165+'St 1.3.2'!P165+'St 1.3.3'!P165+'St 1.3.4'!P165+'St 1.3.5'!P165+'St 1.3.6'!P165+'St 1.3.7'!P165</f>
        <v>492.68445485677597</v>
      </c>
      <c r="Q165" s="144">
        <f>'St 1.3.1'!Q165+'St 1.3.2'!Q165+'St 1.3.3'!Q165+'St 1.3.4'!Q165+'St 1.3.5'!Q165+'St 1.3.6'!Q165+'St 1.3.7'!Q165</f>
        <v>882.53895080356369</v>
      </c>
      <c r="R165" s="144">
        <f>'St 1.3.1'!R165+'St 1.3.2'!R165+'St 1.3.3'!R165+'St 1.3.4'!R165+'St 1.3.5'!R165+'St 1.3.6'!R165+'St 1.3.7'!R165</f>
        <v>1602.9078294366134</v>
      </c>
      <c r="S165" s="144">
        <f>'St 1.3.1'!S165+'St 1.3.2'!S165+'St 1.3.3'!S165+'St 1.3.4'!S165+'St 1.3.5'!S165+'St 1.3.6'!S165+'St 1.3.7'!S165</f>
        <v>3936.236680184848</v>
      </c>
      <c r="T165" s="144">
        <f>'St 1.3.1'!T165+'St 1.3.2'!T165+'St 1.3.3'!T165+'St 1.3.4'!T165+'St 1.3.5'!T165+'St 1.3.6'!T165+'St 1.3.7'!T165</f>
        <v>737.99785380919741</v>
      </c>
      <c r="U165" s="144">
        <f>'St 1.3.1'!U165+'St 1.3.2'!U165+'St 1.3.3'!U165+'St 1.3.4'!U165+'St 1.3.5'!U165+'St 1.3.6'!U165+'St 1.3.7'!U165</f>
        <v>1154.6859438619952</v>
      </c>
      <c r="V165" s="144">
        <f>'St 1.3.1'!V165+'St 1.3.2'!V165+'St 1.3.3'!V165+'St 1.3.4'!V165+'St 1.3.5'!V165+'St 1.3.6'!V165+'St 1.3.7'!V165</f>
        <v>433.86009619522599</v>
      </c>
      <c r="W165" s="144">
        <f>'St 1.3.1'!W165+'St 1.3.2'!W165+'St 1.3.3'!W165+'St 1.3.4'!W165+'St 1.3.5'!W165+'St 1.3.6'!W165+'St 1.3.7'!W165</f>
        <v>1365.3860861887745</v>
      </c>
      <c r="X165" s="145"/>
      <c r="Y165" s="144">
        <f>'St 1.3.1'!Y165+'St 1.3.2'!Y165+'St 1.3.3'!Y165+'St 1.3.4'!Y165+'St 1.3.5'!Y165+'St 1.3.6'!Y165+'St 1.3.7'!Y165</f>
        <v>635.52723628051854</v>
      </c>
      <c r="Z165" s="144">
        <f>'St 1.3.1'!Z165+'St 1.3.2'!Z165+'St 1.3.3'!Z165+'St 1.3.4'!Z165+'St 1.3.5'!Z165+'St 1.3.6'!Z165+'St 1.3.7'!Z165</f>
        <v>-533.01106225447847</v>
      </c>
      <c r="AA165" s="144">
        <f>'St 1.3.1'!AA165+'St 1.3.2'!AA165+'St 1.3.3'!AA165+'St 1.3.4'!AA165+'St 1.3.5'!AA165+'St 1.3.6'!AA165+'St 1.3.7'!AA165</f>
        <v>3687.2021641176993</v>
      </c>
      <c r="AB165" s="144">
        <f>'St 1.3.1'!AB165+'St 1.3.2'!AB165+'St 1.3.3'!AB165+'St 1.3.4'!AB165+'St 1.3.5'!AB165+'St 1.3.6'!AB165+'St 1.3.7'!AB165</f>
        <v>682.81770976146959</v>
      </c>
      <c r="AC165" s="144">
        <f>'St 1.3.1'!AC165+'St 1.3.2'!AC165+'St 1.3.3'!AC165+'St 1.3.4'!AC165+'St 1.3.5'!AC165+'St 1.3.6'!AC165+'St 1.3.7'!AC165</f>
        <v>-10085.936964401777</v>
      </c>
      <c r="AD165" s="144">
        <f>'St 1.3.1'!AD165+'St 1.3.2'!AD165+'St 1.3.3'!AD165+'St 1.3.4'!AD165+'St 1.3.5'!AD165+'St 1.3.6'!AD165+'St 1.3.7'!AD165</f>
        <v>10309.088494434736</v>
      </c>
      <c r="AE165" s="144">
        <f>'St 1.3.1'!AE165+'St 1.3.2'!AE165+'St 1.3.3'!AE165+'St 1.3.4'!AE165+'St 1.3.5'!AE165+'St 1.3.6'!AE165+'St 1.3.7'!AE165</f>
        <v>-469.14333915136751</v>
      </c>
      <c r="AF165" s="144">
        <f>'St 1.3.1'!AF165+'St 1.3.2'!AF165+'St 1.3.3'!AF165+'St 1.3.4'!AF165+'St 1.3.5'!AF165+'St 1.3.6'!AF165+'St 1.3.7'!AF165</f>
        <v>-4591.2571093570477</v>
      </c>
      <c r="AG165" s="144">
        <f>'St 1.3.1'!AG165+'St 1.3.2'!AG165+'St 1.3.3'!AG165+'St 1.3.4'!AG165+'St 1.3.5'!AG165+'St 1.3.6'!AG165+'St 1.3.7'!AG165</f>
        <v>8787.8835569803905</v>
      </c>
    </row>
    <row r="166" spans="1:33" s="45" customFormat="1">
      <c r="A166" s="38"/>
      <c r="B166" s="5" t="s">
        <v>25</v>
      </c>
      <c r="C166" s="209" t="s">
        <v>297</v>
      </c>
      <c r="D166" s="147">
        <f>'St 1.3.1'!D166+'St 1.3.2'!D166+'St 1.3.3'!D166+'St 1.3.4'!D166+'St 1.3.5'!D166+'St 1.3.6'!D166+'St 1.3.7'!D166</f>
        <v>1465897.3000056406</v>
      </c>
      <c r="E166" s="147">
        <f>'St 1.3.1'!E166+'St 1.3.2'!E166+'St 1.3.3'!E166+'St 1.3.4'!E166+'St 1.3.5'!E166+'St 1.3.6'!E166+'St 1.3.7'!E166</f>
        <v>1697433.0263639349</v>
      </c>
      <c r="F166" s="147">
        <f>'St 1.3.1'!F166+'St 1.3.2'!F166+'St 1.3.3'!F166+'St 1.3.4'!F166+'St 1.3.5'!F166+'St 1.3.6'!F166+'St 1.3.7'!F166</f>
        <v>1765084.4134340668</v>
      </c>
      <c r="G166" s="147">
        <f>'St 1.3.1'!G166+'St 1.3.2'!G166+'St 1.3.3'!G166+'St 1.3.4'!G166+'St 1.3.5'!G166+'St 1.3.6'!G166+'St 1.3.7'!G166</f>
        <v>1991426.6349806504</v>
      </c>
      <c r="H166" s="147">
        <f>'St 1.3.1'!H166+'St 1.3.2'!H166+'St 1.3.3'!H166+'St 1.3.4'!H166+'St 1.3.5'!H166+'St 1.3.6'!H166+'St 1.3.7'!H166</f>
        <v>2250949.0982009238</v>
      </c>
      <c r="I166" s="147">
        <f>'St 1.3.1'!I166+'St 1.3.2'!I166+'St 1.3.3'!I166+'St 1.3.4'!I166+'St 1.3.5'!I166+'St 1.3.6'!I166+'St 1.3.7'!I166</f>
        <v>2505271.9689789312</v>
      </c>
      <c r="J166" s="147">
        <f>'St 1.3.1'!J166+'St 1.3.2'!J166+'St 1.3.3'!J166+'St 1.3.4'!J166+'St 1.3.5'!J166+'St 1.3.6'!J166+'St 1.3.7'!J166</f>
        <v>3080793.183915169</v>
      </c>
      <c r="K166" s="147">
        <f>'St 1.3.1'!K166+'St 1.3.2'!K166+'St 1.3.3'!K166+'St 1.3.4'!K166+'St 1.3.5'!K166+'St 1.3.6'!K166+'St 1.3.7'!K166</f>
        <v>3472088.7492780327</v>
      </c>
      <c r="L166" s="147">
        <f>'St 1.3.1'!L166+'St 1.3.2'!L166+'St 1.3.3'!L166+'St 1.3.4'!L166+'St 1.3.5'!L166+'St 1.3.6'!L166+'St 1.3.7'!L166</f>
        <v>3803774.4322451679</v>
      </c>
      <c r="M166" s="147">
        <f>'St 1.3.1'!M166+'St 1.3.2'!M166+'St 1.3.3'!M166+'St 1.3.4'!M166+'St 1.3.5'!M166+'St 1.3.6'!M166+'St 1.3.7'!M166</f>
        <v>4271797.1448429963</v>
      </c>
      <c r="N166" s="146"/>
      <c r="O166" s="147">
        <f>'St 1.3.1'!O166+'St 1.3.2'!O166+'St 1.3.3'!O166+'St 1.3.4'!O166+'St 1.3.5'!O166+'St 1.3.6'!O166+'St 1.3.7'!O166</f>
        <v>232633.57412515621</v>
      </c>
      <c r="P166" s="147">
        <f>'St 1.3.1'!P166+'St 1.3.2'!P166+'St 1.3.3'!P166+'St 1.3.4'!P166+'St 1.3.5'!P166+'St 1.3.6'!P166+'St 1.3.7'!P166</f>
        <v>79331.50078484547</v>
      </c>
      <c r="Q166" s="147">
        <f>'St 1.3.1'!Q166+'St 1.3.2'!Q166+'St 1.3.3'!Q166+'St 1.3.4'!Q166+'St 1.3.5'!Q166+'St 1.3.6'!Q166+'St 1.3.7'!Q166</f>
        <v>209386.4276478574</v>
      </c>
      <c r="R166" s="147">
        <f>'St 1.3.1'!R166+'St 1.3.2'!R166+'St 1.3.3'!R166+'St 1.3.4'!R166+'St 1.3.5'!R166+'St 1.3.6'!R166+'St 1.3.7'!R166</f>
        <v>272900.74463522667</v>
      </c>
      <c r="S166" s="147">
        <f>'St 1.3.1'!S166+'St 1.3.2'!S166+'St 1.3.3'!S166+'St 1.3.4'!S166+'St 1.3.5'!S166+'St 1.3.6'!S166+'St 1.3.7'!S166</f>
        <v>285733.85726998077</v>
      </c>
      <c r="T166" s="147">
        <f>'St 1.3.1'!T166+'St 1.3.2'!T166+'St 1.3.3'!T166+'St 1.3.4'!T166+'St 1.3.5'!T166+'St 1.3.6'!T166+'St 1.3.7'!T166</f>
        <v>615144.40636618354</v>
      </c>
      <c r="U166" s="147">
        <f>'St 1.3.1'!U166+'St 1.3.2'!U166+'St 1.3.3'!U166+'St 1.3.4'!U166+'St 1.3.5'!U166+'St 1.3.6'!U166+'St 1.3.7'!U166</f>
        <v>475386.67151529214</v>
      </c>
      <c r="V166" s="147">
        <f>'St 1.3.1'!V166+'St 1.3.2'!V166+'St 1.3.3'!V166+'St 1.3.4'!V166+'St 1.3.5'!V166+'St 1.3.6'!V166+'St 1.3.7'!V166</f>
        <v>240312.49705434183</v>
      </c>
      <c r="W166" s="147">
        <f>'St 1.3.1'!W166+'St 1.3.2'!W166+'St 1.3.3'!W166+'St 1.3.4'!W166+'St 1.3.5'!W166+'St 1.3.6'!W166+'St 1.3.7'!W166</f>
        <v>419499.84628969472</v>
      </c>
      <c r="X166" s="141"/>
      <c r="Y166" s="147">
        <f>'St 1.3.1'!Y166+'St 1.3.2'!Y166+'St 1.3.3'!Y166+'St 1.3.4'!Y166+'St 1.3.5'!Y166+'St 1.3.6'!Y166+'St 1.3.7'!Y166</f>
        <v>0</v>
      </c>
      <c r="Z166" s="147">
        <f>'St 1.3.1'!Z166+'St 1.3.2'!Z166+'St 1.3.3'!Z166+'St 1.3.4'!Z166+'St 1.3.5'!Z166+'St 1.3.6'!Z166+'St 1.3.7'!Z166</f>
        <v>0.91999999992549408</v>
      </c>
      <c r="AA166" s="147">
        <f>'St 1.3.1'!AA166+'St 1.3.2'!AA166+'St 1.3.3'!AA166+'St 1.3.4'!AA166+'St 1.3.5'!AA166+'St 1.3.6'!AA166+'St 1.3.7'!AA166</f>
        <v>-0.48999999993247906</v>
      </c>
      <c r="AB166" s="147">
        <f>'St 1.3.1'!AB166+'St 1.3.2'!AB166+'St 1.3.3'!AB166+'St 1.3.4'!AB166+'St 1.3.5'!AB166+'St 1.3.6'!AB166+'St 1.3.7'!AB166</f>
        <v>0</v>
      </c>
      <c r="AC166" s="147">
        <f>'St 1.3.1'!AC166+'St 1.3.2'!AC166+'St 1.3.3'!AC166+'St 1.3.4'!AC166+'St 1.3.5'!AC166+'St 1.3.6'!AC166+'St 1.3.7'!AC166</f>
        <v>0</v>
      </c>
      <c r="AD166" s="147">
        <f>'St 1.3.1'!AD166+'St 1.3.2'!AD166+'St 1.3.3'!AD166+'St 1.3.4'!AD166+'St 1.3.5'!AD166+'St 1.3.6'!AD166+'St 1.3.7'!AD166</f>
        <v>2083.06</v>
      </c>
      <c r="AE166" s="147">
        <f>'St 1.3.1'!AE166+'St 1.3.2'!AE166+'St 1.3.3'!AE166+'St 1.3.4'!AE166+'St 1.3.5'!AE166+'St 1.3.6'!AE166+'St 1.3.7'!AE166</f>
        <v>-2324.6400000000003</v>
      </c>
      <c r="AF166" s="147">
        <f>'St 1.3.1'!AF166+'St 1.3.2'!AF166+'St 1.3.3'!AF166+'St 1.3.4'!AF166+'St 1.3.5'!AF166+'St 1.3.6'!AF166+'St 1.3.7'!AF166</f>
        <v>-1049.9399999999998</v>
      </c>
      <c r="AG166" s="147">
        <f>'St 1.3.1'!AG166+'St 1.3.2'!AG166+'St 1.3.3'!AG166+'St 1.3.4'!AG166+'St 1.3.5'!AG166+'St 1.3.6'!AG166+'St 1.3.7'!AG166</f>
        <v>5563.3799999999992</v>
      </c>
    </row>
    <row r="167" spans="1:33">
      <c r="B167" s="208" t="s">
        <v>40</v>
      </c>
      <c r="C167" s="229"/>
      <c r="D167" s="144">
        <f>'St 1.3.1'!D167+'St 1.3.2'!D167+'St 1.3.3'!D167+'St 1.3.4'!D167+'St 1.3.5'!D167+'St 1.3.6'!D167+'St 1.3.7'!D167</f>
        <v>1438344.9412252854</v>
      </c>
      <c r="E167" s="144">
        <f>'St 1.3.1'!E167+'St 1.3.2'!E167+'St 1.3.3'!E167+'St 1.3.4'!E167+'St 1.3.5'!E167+'St 1.3.6'!E167+'St 1.3.7'!E167</f>
        <v>1652711.1866081024</v>
      </c>
      <c r="F167" s="144">
        <f>'St 1.3.1'!F167+'St 1.3.2'!F167+'St 1.3.3'!F167+'St 1.3.4'!F167+'St 1.3.5'!F167+'St 1.3.6'!F167+'St 1.3.7'!F167</f>
        <v>1709011.0661136375</v>
      </c>
      <c r="G167" s="144">
        <f>'St 1.3.1'!G167+'St 1.3.2'!G167+'St 1.3.3'!G167+'St 1.3.4'!G167+'St 1.3.5'!G167+'St 1.3.6'!G167+'St 1.3.7'!G167</f>
        <v>1916270.3399086199</v>
      </c>
      <c r="H167" s="144">
        <f>'St 1.3.1'!H167+'St 1.3.2'!H167+'St 1.3.3'!H167+'St 1.3.4'!H167+'St 1.3.5'!H167+'St 1.3.6'!H167+'St 1.3.7'!H167</f>
        <v>2146941.2435212475</v>
      </c>
      <c r="I167" s="144">
        <f>'St 1.3.1'!I167+'St 1.3.2'!I167+'St 1.3.3'!I167+'St 1.3.4'!I167+'St 1.3.5'!I167+'St 1.3.6'!I167+'St 1.3.7'!I167</f>
        <v>2407825.7461305186</v>
      </c>
      <c r="J167" s="144">
        <f>'St 1.3.1'!J167+'St 1.3.2'!J167+'St 1.3.3'!J167+'St 1.3.4'!J167+'St 1.3.5'!J167+'St 1.3.6'!J167+'St 1.3.7'!J167</f>
        <v>2926498.4142420222</v>
      </c>
      <c r="K167" s="144">
        <f>'St 1.3.1'!K167+'St 1.3.2'!K167+'St 1.3.3'!K167+'St 1.3.4'!K167+'St 1.3.5'!K167+'St 1.3.6'!K167+'St 1.3.7'!K167</f>
        <v>3274943.1315874984</v>
      </c>
      <c r="L167" s="144">
        <f>'St 1.3.1'!L167+'St 1.3.2'!L167+'St 1.3.3'!L167+'St 1.3.4'!L167+'St 1.3.5'!L167+'St 1.3.6'!L167+'St 1.3.7'!L167</f>
        <v>3578284.4088951643</v>
      </c>
      <c r="M167" s="144">
        <f>'St 1.3.1'!M167+'St 1.3.2'!M167+'St 1.3.3'!M167+'St 1.3.4'!M167+'St 1.3.5'!M167+'St 1.3.6'!M167+'St 1.3.7'!M167</f>
        <v>4032915.9970383728</v>
      </c>
      <c r="N167" s="143"/>
      <c r="O167" s="144">
        <f>'St 1.3.1'!O167+'St 1.3.2'!O167+'St 1.3.3'!O167+'St 1.3.4'!O167+'St 1.3.5'!O167+'St 1.3.6'!O167+'St 1.3.7'!O167</f>
        <v>216728.88219483045</v>
      </c>
      <c r="P167" s="144">
        <f>'St 1.3.1'!P167+'St 1.3.2'!P167+'St 1.3.3'!P167+'St 1.3.4'!P167+'St 1.3.5'!P167+'St 1.3.6'!P167+'St 1.3.7'!P167</f>
        <v>71182.14274327895</v>
      </c>
      <c r="Q167" s="144">
        <f>'St 1.3.1'!Q167+'St 1.3.2'!Q167+'St 1.3.3'!Q167+'St 1.3.4'!Q167+'St 1.3.5'!Q167+'St 1.3.6'!Q167+'St 1.3.7'!Q167</f>
        <v>194460.1106056507</v>
      </c>
      <c r="R167" s="144">
        <f>'St 1.3.1'!R167+'St 1.3.2'!R167+'St 1.3.3'!R167+'St 1.3.4'!R167+'St 1.3.5'!R167+'St 1.3.6'!R167+'St 1.3.7'!R167</f>
        <v>73307.055429562781</v>
      </c>
      <c r="S167" s="144">
        <f>'St 1.3.1'!S167+'St 1.3.2'!S167+'St 1.3.3'!S167+'St 1.3.4'!S167+'St 1.3.5'!S167+'St 1.3.6'!S167+'St 1.3.7'!S167</f>
        <v>435303.81453804951</v>
      </c>
      <c r="T167" s="144">
        <f>'St 1.3.1'!T167+'St 1.3.2'!T167+'St 1.3.3'!T167+'St 1.3.4'!T167+'St 1.3.5'!T167+'St 1.3.6'!T167+'St 1.3.7'!T167</f>
        <v>202313.98514353417</v>
      </c>
      <c r="U167" s="144">
        <f>'St 1.3.1'!U167+'St 1.3.2'!U167+'St 1.3.3'!U167+'St 1.3.4'!U167+'St 1.3.5'!U167+'St 1.3.6'!U167+'St 1.3.7'!U167</f>
        <v>325289.5747217788</v>
      </c>
      <c r="V167" s="144">
        <f>'St 1.3.1'!V167+'St 1.3.2'!V167+'St 1.3.3'!V167+'St 1.3.4'!V167+'St 1.3.5'!V167+'St 1.3.6'!V167+'St 1.3.7'!V167</f>
        <v>205089.59200930252</v>
      </c>
      <c r="W167" s="144">
        <f>'St 1.3.1'!W167+'St 1.3.2'!W167+'St 1.3.3'!W167+'St 1.3.4'!W167+'St 1.3.5'!W167+'St 1.3.6'!W167+'St 1.3.7'!W167</f>
        <v>361513.65713437466</v>
      </c>
      <c r="X167" s="145"/>
      <c r="Y167" s="144">
        <f>'St 1.3.1'!Y167+'St 1.3.2'!Y167+'St 1.3.3'!Y167+'St 1.3.4'!Y167+'St 1.3.5'!Y167+'St 1.3.6'!Y167+'St 1.3.7'!Y167</f>
        <v>0</v>
      </c>
      <c r="Z167" s="144">
        <f>'St 1.3.1'!Z167+'St 1.3.2'!Z167+'St 1.3.3'!Z167+'St 1.3.4'!Z167+'St 1.3.5'!Z167+'St 1.3.6'!Z167+'St 1.3.7'!Z167</f>
        <v>0.91999999992549408</v>
      </c>
      <c r="AA167" s="144">
        <f>'St 1.3.1'!AA167+'St 1.3.2'!AA167+'St 1.3.3'!AA167+'St 1.3.4'!AA167+'St 1.3.5'!AA167+'St 1.3.6'!AA167+'St 1.3.7'!AA167</f>
        <v>-0.48999999993247906</v>
      </c>
      <c r="AB167" s="144">
        <f>'St 1.3.1'!AB167+'St 1.3.2'!AB167+'St 1.3.3'!AB167+'St 1.3.4'!AB167+'St 1.3.5'!AB167+'St 1.3.6'!AB167+'St 1.3.7'!AB167</f>
        <v>0</v>
      </c>
      <c r="AC167" s="144">
        <f>'St 1.3.1'!AC167+'St 1.3.2'!AC167+'St 1.3.3'!AC167+'St 1.3.4'!AC167+'St 1.3.5'!AC167+'St 1.3.6'!AC167+'St 1.3.7'!AC167</f>
        <v>0</v>
      </c>
      <c r="AD167" s="144">
        <f>'St 1.3.1'!AD167+'St 1.3.2'!AD167+'St 1.3.3'!AD167+'St 1.3.4'!AD167+'St 1.3.5'!AD167+'St 1.3.6'!AD167+'St 1.3.7'!AD167</f>
        <v>2083.06</v>
      </c>
      <c r="AE167" s="144">
        <f>'St 1.3.1'!AE167+'St 1.3.2'!AE167+'St 1.3.3'!AE167+'St 1.3.4'!AE167+'St 1.3.5'!AE167+'St 1.3.6'!AE167+'St 1.3.7'!AE167</f>
        <v>-2324.6400000000003</v>
      </c>
      <c r="AF167" s="144">
        <f>'St 1.3.1'!AF167+'St 1.3.2'!AF167+'St 1.3.3'!AF167+'St 1.3.4'!AF167+'St 1.3.5'!AF167+'St 1.3.6'!AF167+'St 1.3.7'!AF167</f>
        <v>-1049.9399999999998</v>
      </c>
      <c r="AG167" s="144">
        <f>'St 1.3.1'!AG167+'St 1.3.2'!AG167+'St 1.3.3'!AG167+'St 1.3.4'!AG167+'St 1.3.5'!AG167+'St 1.3.6'!AG167+'St 1.3.7'!AG167</f>
        <v>5563.3799999999992</v>
      </c>
    </row>
    <row r="168" spans="1:33">
      <c r="B168" s="6" t="s">
        <v>41</v>
      </c>
      <c r="C168" s="229"/>
      <c r="D168" s="144">
        <f>'St 1.3.1'!D168+'St 1.3.2'!D168+'St 1.3.3'!D168+'St 1.3.4'!D168+'St 1.3.5'!D168+'St 1.3.6'!D168+'St 1.3.7'!D168</f>
        <v>961.29647759729824</v>
      </c>
      <c r="E168" s="144">
        <f>'St 1.3.1'!E168+'St 1.3.2'!E168+'St 1.3.3'!E168+'St 1.3.4'!E168+'St 1.3.5'!E168+'St 1.3.6'!E168+'St 1.3.7'!E168</f>
        <v>1126.6330814171224</v>
      </c>
      <c r="F168" s="144">
        <f>'St 1.3.1'!F168+'St 1.3.2'!F168+'St 1.3.3'!F168+'St 1.3.4'!F168+'St 1.3.5'!F168+'St 1.3.6'!F168+'St 1.3.7'!F168</f>
        <v>1320.3722501679599</v>
      </c>
      <c r="G168" s="144">
        <f>'St 1.3.1'!G168+'St 1.3.2'!G168+'St 1.3.3'!G168+'St 1.3.4'!G168+'St 1.3.5'!G168+'St 1.3.6'!G168+'St 1.3.7'!G168</f>
        <v>1547.4564057584857</v>
      </c>
      <c r="H168" s="144">
        <f>'St 1.3.1'!H168+'St 1.3.2'!H168+'St 1.3.3'!H168+'St 1.3.4'!H168+'St 1.3.5'!H168+'St 1.3.6'!H168+'St 1.3.7'!H168</f>
        <v>1470.74</v>
      </c>
      <c r="I168" s="144">
        <f>'St 1.3.1'!I168+'St 1.3.2'!I168+'St 1.3.3'!I168+'St 1.3.4'!I168+'St 1.3.5'!I168+'St 1.3.6'!I168+'St 1.3.7'!I168</f>
        <v>2049.4499999999998</v>
      </c>
      <c r="J168" s="144">
        <f>'St 1.3.1'!J168+'St 1.3.2'!J168+'St 1.3.3'!J168+'St 1.3.4'!J168+'St 1.3.5'!J168+'St 1.3.6'!J168+'St 1.3.7'!J168</f>
        <v>2401.8949686990782</v>
      </c>
      <c r="K168" s="144">
        <f>'St 1.3.1'!K168+'St 1.3.2'!K168+'St 1.3.3'!K168+'St 1.3.4'!K168+'St 1.3.5'!K168+'St 1.3.6'!K168+'St 1.3.7'!K168</f>
        <v>3933.0375911324154</v>
      </c>
      <c r="L168" s="144">
        <f>'St 1.3.1'!L168+'St 1.3.2'!L168+'St 1.3.3'!L168+'St 1.3.4'!L168+'St 1.3.5'!L168+'St 1.3.6'!L168+'St 1.3.7'!L168</f>
        <v>4230.9652632917196</v>
      </c>
      <c r="M168" s="144">
        <f>'St 1.3.1'!M168+'St 1.3.2'!M168+'St 1.3.3'!M168+'St 1.3.4'!M168+'St 1.3.5'!M168+'St 1.3.6'!M168+'St 1.3.7'!M168</f>
        <v>4499.7466026181164</v>
      </c>
      <c r="N168" s="143"/>
      <c r="O168" s="144">
        <f>'St 1.3.1'!O168+'St 1.3.2'!O168+'St 1.3.3'!O168+'St 1.3.4'!O168+'St 1.3.5'!O168+'St 1.3.6'!O168+'St 1.3.7'!O168</f>
        <v>165.33660381982418</v>
      </c>
      <c r="P168" s="144">
        <f>'St 1.3.1'!P168+'St 1.3.2'!P168+'St 1.3.3'!P168+'St 1.3.4'!P168+'St 1.3.5'!P168+'St 1.3.6'!P168+'St 1.3.7'!P168</f>
        <v>193.73916875083759</v>
      </c>
      <c r="Q168" s="144">
        <f>'St 1.3.1'!Q168+'St 1.3.2'!Q168+'St 1.3.3'!Q168+'St 1.3.4'!Q168+'St 1.3.5'!Q168+'St 1.3.6'!Q168+'St 1.3.7'!Q168</f>
        <v>227.08415559052563</v>
      </c>
      <c r="R168" s="144">
        <f>'St 1.3.1'!R168+'St 1.3.2'!R168+'St 1.3.3'!R168+'St 1.3.4'!R168+'St 1.3.5'!R168+'St 1.3.6'!R168+'St 1.3.7'!R168</f>
        <v>-76.716405758485593</v>
      </c>
      <c r="S168" s="144">
        <f>'St 1.3.1'!S168+'St 1.3.2'!S168+'St 1.3.3'!S168+'St 1.3.4'!S168+'St 1.3.5'!S168+'St 1.3.6'!S168+'St 1.3.7'!S168</f>
        <v>578.70999999999992</v>
      </c>
      <c r="T168" s="144">
        <f>'St 1.3.1'!T168+'St 1.3.2'!T168+'St 1.3.3'!T168+'St 1.3.4'!T168+'St 1.3.5'!T168+'St 1.3.6'!T168+'St 1.3.7'!T168</f>
        <v>352.44496869907812</v>
      </c>
      <c r="U168" s="144">
        <f>'St 1.3.1'!U168+'St 1.3.2'!U168+'St 1.3.3'!U168+'St 1.3.4'!U168+'St 1.3.5'!U168+'St 1.3.6'!U168+'St 1.3.7'!U168</f>
        <v>1531.1426224333375</v>
      </c>
      <c r="V168" s="144">
        <f>'St 1.3.1'!V168+'St 1.3.2'!V168+'St 1.3.3'!V168+'St 1.3.4'!V168+'St 1.3.5'!V168+'St 1.3.6'!V168+'St 1.3.7'!V168</f>
        <v>297.92767215930451</v>
      </c>
      <c r="W168" s="144">
        <f>'St 1.3.1'!W168+'St 1.3.2'!W168+'St 1.3.3'!W168+'St 1.3.4'!W168+'St 1.3.5'!W168+'St 1.3.6'!W168+'St 1.3.7'!W168</f>
        <v>268.78133932639656</v>
      </c>
      <c r="X168" s="145"/>
      <c r="Y168" s="144">
        <f>'St 1.3.1'!Y168+'St 1.3.2'!Y168+'St 1.3.3'!Y168+'St 1.3.4'!Y168+'St 1.3.5'!Y168+'St 1.3.6'!Y168+'St 1.3.7'!Y168</f>
        <v>0</v>
      </c>
      <c r="Z168" s="144">
        <f>'St 1.3.1'!Z168+'St 1.3.2'!Z168+'St 1.3.3'!Z168+'St 1.3.4'!Z168+'St 1.3.5'!Z168+'St 1.3.6'!Z168+'St 1.3.7'!Z168</f>
        <v>0</v>
      </c>
      <c r="AA168" s="144">
        <f>'St 1.3.1'!AA168+'St 1.3.2'!AA168+'St 1.3.3'!AA168+'St 1.3.4'!AA168+'St 1.3.5'!AA168+'St 1.3.6'!AA168+'St 1.3.7'!AA168</f>
        <v>0</v>
      </c>
      <c r="AB168" s="144">
        <f>'St 1.3.1'!AB168+'St 1.3.2'!AB168+'St 1.3.3'!AB168+'St 1.3.4'!AB168+'St 1.3.5'!AB168+'St 1.3.6'!AB168+'St 1.3.7'!AB168</f>
        <v>0</v>
      </c>
      <c r="AC168" s="144">
        <f>'St 1.3.1'!AC168+'St 1.3.2'!AC168+'St 1.3.3'!AC168+'St 1.3.4'!AC168+'St 1.3.5'!AC168+'St 1.3.6'!AC168+'St 1.3.7'!AC168</f>
        <v>0</v>
      </c>
      <c r="AD168" s="144">
        <f>'St 1.3.1'!AD168+'St 1.3.2'!AD168+'St 1.3.3'!AD168+'St 1.3.4'!AD168+'St 1.3.5'!AD168+'St 1.3.6'!AD168+'St 1.3.7'!AD168</f>
        <v>0</v>
      </c>
      <c r="AE168" s="144">
        <f>'St 1.3.1'!AE168+'St 1.3.2'!AE168+'St 1.3.3'!AE168+'St 1.3.4'!AE168+'St 1.3.5'!AE168+'St 1.3.6'!AE168+'St 1.3.7'!AE168</f>
        <v>0</v>
      </c>
      <c r="AF168" s="144">
        <f>'St 1.3.1'!AF168+'St 1.3.2'!AF168+'St 1.3.3'!AF168+'St 1.3.4'!AF168+'St 1.3.5'!AF168+'St 1.3.6'!AF168+'St 1.3.7'!AF168</f>
        <v>0</v>
      </c>
      <c r="AG168" s="144">
        <f>'St 1.3.1'!AG168+'St 1.3.2'!AG168+'St 1.3.3'!AG168+'St 1.3.4'!AG168+'St 1.3.5'!AG168+'St 1.3.6'!AG168+'St 1.3.7'!AG168</f>
        <v>0</v>
      </c>
    </row>
    <row r="169" spans="1:33">
      <c r="B169" s="6" t="s">
        <v>42</v>
      </c>
      <c r="C169" s="229"/>
      <c r="D169" s="144">
        <f>'St 1.3.1'!D169+'St 1.3.2'!D169+'St 1.3.3'!D169+'St 1.3.4'!D169+'St 1.3.5'!D169+'St 1.3.6'!D169+'St 1.3.7'!D169</f>
        <v>76520.427821687699</v>
      </c>
      <c r="E169" s="144">
        <f>'St 1.3.1'!E169+'St 1.3.2'!E169+'St 1.3.3'!E169+'St 1.3.4'!E169+'St 1.3.5'!E169+'St 1.3.6'!E169+'St 1.3.7'!E169</f>
        <v>79964.039447927629</v>
      </c>
      <c r="F169" s="144">
        <f>'St 1.3.1'!F169+'St 1.3.2'!F169+'St 1.3.3'!F169+'St 1.3.4'!F169+'St 1.3.5'!F169+'St 1.3.6'!F169+'St 1.3.7'!F169</f>
        <v>87626.379581925314</v>
      </c>
      <c r="G169" s="144">
        <f>'St 1.3.1'!G169+'St 1.3.2'!G169+'St 1.3.3'!G169+'St 1.3.4'!G169+'St 1.3.5'!G169+'St 1.3.6'!G169+'St 1.3.7'!G169</f>
        <v>92020.923417804443</v>
      </c>
      <c r="H169" s="144">
        <f>'St 1.3.1'!H169+'St 1.3.2'!H169+'St 1.3.3'!H169+'St 1.3.4'!H169+'St 1.3.5'!H169+'St 1.3.6'!H169+'St 1.3.7'!H169</f>
        <v>116871.35656196377</v>
      </c>
      <c r="I169" s="144">
        <f>'St 1.3.1'!I169+'St 1.3.2'!I169+'St 1.3.3'!I169+'St 1.3.4'!I169+'St 1.3.5'!I169+'St 1.3.6'!I169+'St 1.3.7'!I169</f>
        <v>100331.85888230486</v>
      </c>
      <c r="J169" s="144">
        <f>'St 1.3.1'!J169+'St 1.3.2'!J169+'St 1.3.3'!J169+'St 1.3.4'!J169+'St 1.3.5'!J169+'St 1.3.6'!J169+'St 1.3.7'!J169</f>
        <v>169729.4058805067</v>
      </c>
      <c r="K169" s="144">
        <f>'St 1.3.1'!K169+'St 1.3.2'!K169+'St 1.3.3'!K169+'St 1.3.4'!K169+'St 1.3.5'!K169+'St 1.3.6'!K169+'St 1.3.7'!K169</f>
        <v>197722.24313768683</v>
      </c>
      <c r="L169" s="144">
        <f>'St 1.3.1'!L169+'St 1.3.2'!L169+'St 1.3.3'!L169+'St 1.3.4'!L169+'St 1.3.5'!L169+'St 1.3.6'!L169+'St 1.3.7'!L169</f>
        <v>221459.45831809953</v>
      </c>
      <c r="M169" s="144">
        <f>'St 1.3.1'!M169+'St 1.3.2'!M169+'St 1.3.3'!M169+'St 1.3.4'!M169+'St 1.3.5'!M169+'St 1.3.6'!M169+'St 1.3.7'!M169</f>
        <v>181292.91869556837</v>
      </c>
      <c r="N169" s="143"/>
      <c r="O169" s="144">
        <f>'St 1.3.1'!O169+'St 1.3.2'!O169+'St 1.3.3'!O169+'St 1.3.4'!O169+'St 1.3.5'!O169+'St 1.3.6'!O169+'St 1.3.7'!O169</f>
        <v>10.128143739931684</v>
      </c>
      <c r="P169" s="144">
        <f>'St 1.3.1'!P169+'St 1.3.2'!P169+'St 1.3.3'!P169+'St 1.3.4'!P169+'St 1.3.5'!P169+'St 1.3.6'!P169+'St 1.3.7'!P169</f>
        <v>117.01312489767722</v>
      </c>
      <c r="Q169" s="144">
        <f>'St 1.3.1'!Q169+'St 1.3.2'!Q169+'St 1.3.3'!Q169+'St 1.3.4'!Q169+'St 1.3.5'!Q169+'St 1.3.6'!Q169+'St 1.3.7'!Q169</f>
        <v>-279.09005973336855</v>
      </c>
      <c r="R169" s="144">
        <f>'St 1.3.1'!R169+'St 1.3.2'!R169+'St 1.3.3'!R169+'St 1.3.4'!R169+'St 1.3.5'!R169+'St 1.3.6'!R169+'St 1.3.7'!R169</f>
        <v>4942.6358547823456</v>
      </c>
      <c r="S169" s="144">
        <f>'St 1.3.1'!S169+'St 1.3.2'!S169+'St 1.3.3'!S169+'St 1.3.4'!S169+'St 1.3.5'!S169+'St 1.3.6'!S169+'St 1.3.7'!S169</f>
        <v>-3761.4246779694231</v>
      </c>
      <c r="T169" s="144">
        <f>'St 1.3.1'!T169+'St 1.3.2'!T169+'St 1.3.3'!T169+'St 1.3.4'!T169+'St 1.3.5'!T169+'St 1.3.6'!T169+'St 1.3.7'!T169</f>
        <v>13650.089113834372</v>
      </c>
      <c r="U169" s="144">
        <f>'St 1.3.1'!U169+'St 1.3.2'!U169+'St 1.3.3'!U169+'St 1.3.4'!U169+'St 1.3.5'!U169+'St 1.3.6'!U169+'St 1.3.7'!U169</f>
        <v>2953.1894293022938</v>
      </c>
      <c r="V169" s="144">
        <f>'St 1.3.1'!V169+'St 1.3.2'!V169+'St 1.3.3'!V169+'St 1.3.4'!V169+'St 1.3.5'!V169+'St 1.3.6'!V169+'St 1.3.7'!V169</f>
        <v>-1300.3037087164826</v>
      </c>
      <c r="W169" s="144">
        <f>'St 1.3.1'!W169+'St 1.3.2'!W169+'St 1.3.3'!W169+'St 1.3.4'!W169+'St 1.3.5'!W169+'St 1.3.6'!W169+'St 1.3.7'!W169</f>
        <v>5596.3497983128618</v>
      </c>
      <c r="X169" s="145"/>
      <c r="Y169" s="144">
        <f>'St 1.3.1'!Y169+'St 1.3.2'!Y169+'St 1.3.3'!Y169+'St 1.3.4'!Y169+'St 1.3.5'!Y169+'St 1.3.6'!Y169+'St 1.3.7'!Y169</f>
        <v>0</v>
      </c>
      <c r="Z169" s="144">
        <f>'St 1.3.1'!Z169+'St 1.3.2'!Z169+'St 1.3.3'!Z169+'St 1.3.4'!Z169+'St 1.3.5'!Z169+'St 1.3.6'!Z169+'St 1.3.7'!Z169</f>
        <v>0.91999999992549408</v>
      </c>
      <c r="AA169" s="144">
        <f>'St 1.3.1'!AA169+'St 1.3.2'!AA169+'St 1.3.3'!AA169+'St 1.3.4'!AA169+'St 1.3.5'!AA169+'St 1.3.6'!AA169+'St 1.3.7'!AA169</f>
        <v>-0.48999999993247906</v>
      </c>
      <c r="AB169" s="144">
        <f>'St 1.3.1'!AB169+'St 1.3.2'!AB169+'St 1.3.3'!AB169+'St 1.3.4'!AB169+'St 1.3.5'!AB169+'St 1.3.6'!AB169+'St 1.3.7'!AB169</f>
        <v>0</v>
      </c>
      <c r="AC169" s="144">
        <f>'St 1.3.1'!AC169+'St 1.3.2'!AC169+'St 1.3.3'!AC169+'St 1.3.4'!AC169+'St 1.3.5'!AC169+'St 1.3.6'!AC169+'St 1.3.7'!AC169</f>
        <v>0</v>
      </c>
      <c r="AD169" s="144">
        <f>'St 1.3.1'!AD169+'St 1.3.2'!AD169+'St 1.3.3'!AD169+'St 1.3.4'!AD169+'St 1.3.5'!AD169+'St 1.3.6'!AD169+'St 1.3.7'!AD169</f>
        <v>2083.06</v>
      </c>
      <c r="AE169" s="144">
        <f>'St 1.3.1'!AE169+'St 1.3.2'!AE169+'St 1.3.3'!AE169+'St 1.3.4'!AE169+'St 1.3.5'!AE169+'St 1.3.6'!AE169+'St 1.3.7'!AE169</f>
        <v>-2324.6400000000003</v>
      </c>
      <c r="AF169" s="144">
        <f>'St 1.3.1'!AF169+'St 1.3.2'!AF169+'St 1.3.3'!AF169+'St 1.3.4'!AF169+'St 1.3.5'!AF169+'St 1.3.6'!AF169+'St 1.3.7'!AF169</f>
        <v>-1049.9399999999998</v>
      </c>
      <c r="AG169" s="144">
        <f>'St 1.3.1'!AG169+'St 1.3.2'!AG169+'St 1.3.3'!AG169+'St 1.3.4'!AG169+'St 1.3.5'!AG169+'St 1.3.6'!AG169+'St 1.3.7'!AG169</f>
        <v>5563.3799999999992</v>
      </c>
    </row>
    <row r="170" spans="1:33">
      <c r="B170" s="6" t="s">
        <v>43</v>
      </c>
      <c r="C170" s="229"/>
      <c r="D170" s="144">
        <f>'St 1.3.1'!D170+'St 1.3.2'!D170+'St 1.3.3'!D170+'St 1.3.4'!D170+'St 1.3.5'!D170+'St 1.3.6'!D170+'St 1.3.7'!D170</f>
        <v>205138.48200045133</v>
      </c>
      <c r="E170" s="144">
        <f>'St 1.3.1'!E170+'St 1.3.2'!E170+'St 1.3.3'!E170+'St 1.3.4'!E170+'St 1.3.5'!E170+'St 1.3.6'!E170+'St 1.3.7'!E170</f>
        <v>312137.19097675459</v>
      </c>
      <c r="F170" s="144">
        <f>'St 1.3.1'!F170+'St 1.3.2'!F170+'St 1.3.3'!F170+'St 1.3.4'!F170+'St 1.3.5'!F170+'St 1.3.6'!F170+'St 1.3.7'!F170</f>
        <v>264025.10342079162</v>
      </c>
      <c r="G170" s="144">
        <f>'St 1.3.1'!G170+'St 1.3.2'!G170+'St 1.3.3'!G170+'St 1.3.4'!G170+'St 1.3.5'!G170+'St 1.3.6'!G170+'St 1.3.7'!G170</f>
        <v>292160.67286045756</v>
      </c>
      <c r="H170" s="144">
        <f>'St 1.3.1'!H170+'St 1.3.2'!H170+'St 1.3.3'!H170+'St 1.3.4'!H170+'St 1.3.5'!H170+'St 1.3.6'!H170+'St 1.3.7'!H170</f>
        <v>307868.73795814009</v>
      </c>
      <c r="I170" s="144">
        <f>'St 1.3.1'!I170+'St 1.3.2'!I170+'St 1.3.3'!I170+'St 1.3.4'!I170+'St 1.3.5'!I170+'St 1.3.6'!I170+'St 1.3.7'!I170</f>
        <v>382896.85643724399</v>
      </c>
      <c r="J170" s="144">
        <f>'St 1.3.1'!J170+'St 1.3.2'!J170+'St 1.3.3'!J170+'St 1.3.4'!J170+'St 1.3.5'!J170+'St 1.3.6'!J170+'St 1.3.7'!J170</f>
        <v>336732.1273914309</v>
      </c>
      <c r="K170" s="144">
        <f>'St 1.3.1'!K170+'St 1.3.2'!K170+'St 1.3.3'!K170+'St 1.3.4'!K170+'St 1.3.5'!K170+'St 1.3.6'!K170+'St 1.3.7'!K170</f>
        <v>330014.3762673632</v>
      </c>
      <c r="L170" s="144">
        <f>'St 1.3.1'!L170+'St 1.3.2'!L170+'St 1.3.3'!L170+'St 1.3.4'!L170+'St 1.3.5'!L170+'St 1.3.6'!L170+'St 1.3.7'!L170</f>
        <v>403819.80441598239</v>
      </c>
      <c r="M170" s="144">
        <f>'St 1.3.1'!M170+'St 1.3.2'!M170+'St 1.3.3'!M170+'St 1.3.4'!M170+'St 1.3.5'!M170+'St 1.3.6'!M170+'St 1.3.7'!M170</f>
        <v>510442.55480268842</v>
      </c>
      <c r="N170" s="143"/>
      <c r="O170" s="144">
        <f>'St 1.3.1'!O170+'St 1.3.2'!O170+'St 1.3.3'!O170+'St 1.3.4'!O170+'St 1.3.5'!O170+'St 1.3.6'!O170+'St 1.3.7'!O170</f>
        <v>103728.40200020322</v>
      </c>
      <c r="P170" s="144">
        <f>'St 1.3.1'!P170+'St 1.3.2'!P170+'St 1.3.3'!P170+'St 1.3.4'!P170+'St 1.3.5'!P170+'St 1.3.6'!P170+'St 1.3.7'!P170</f>
        <v>-47870.581638462958</v>
      </c>
      <c r="Q170" s="144">
        <f>'St 1.3.1'!Q170+'St 1.3.2'!Q170+'St 1.3.3'!Q170+'St 1.3.4'!Q170+'St 1.3.5'!Q170+'St 1.3.6'!Q170+'St 1.3.7'!Q170</f>
        <v>27357.628161465833</v>
      </c>
      <c r="R170" s="144">
        <f>'St 1.3.1'!R170+'St 1.3.2'!R170+'St 1.3.3'!R170+'St 1.3.4'!R170+'St 1.3.5'!R170+'St 1.3.6'!R170+'St 1.3.7'!R170</f>
        <v>12150.303590583448</v>
      </c>
      <c r="S170" s="144">
        <f>'St 1.3.1'!S170+'St 1.3.2'!S170+'St 1.3.3'!S170+'St 1.3.4'!S170+'St 1.3.5'!S170+'St 1.3.6'!S170+'St 1.3.7'!S170</f>
        <v>49555.058764703041</v>
      </c>
      <c r="T170" s="144">
        <f>'St 1.3.1'!T170+'St 1.3.2'!T170+'St 1.3.3'!T170+'St 1.3.4'!T170+'St 1.3.5'!T170+'St 1.3.6'!T170+'St 1.3.7'!T170</f>
        <v>-31040.389167466466</v>
      </c>
      <c r="U170" s="144">
        <f>'St 1.3.1'!U170+'St 1.3.2'!U170+'St 1.3.3'!U170+'St 1.3.4'!U170+'St 1.3.5'!U170+'St 1.3.6'!U170+'St 1.3.7'!U170</f>
        <v>-10806.327742970871</v>
      </c>
      <c r="V170" s="144">
        <f>'St 1.3.1'!V170+'St 1.3.2'!V170+'St 1.3.3'!V170+'St 1.3.4'!V170+'St 1.3.5'!V170+'St 1.3.6'!V170+'St 1.3.7'!V170</f>
        <v>59327.802082804148</v>
      </c>
      <c r="W170" s="144">
        <f>'St 1.3.1'!W170+'St 1.3.2'!W170+'St 1.3.3'!W170+'St 1.3.4'!W170+'St 1.3.5'!W170+'St 1.3.6'!W170+'St 1.3.7'!W170</f>
        <v>61633.458462699185</v>
      </c>
      <c r="X170" s="145"/>
      <c r="Y170" s="144">
        <f>'St 1.3.1'!Y170+'St 1.3.2'!Y170+'St 1.3.3'!Y170+'St 1.3.4'!Y170+'St 1.3.5'!Y170+'St 1.3.6'!Y170+'St 1.3.7'!Y170</f>
        <v>0</v>
      </c>
      <c r="Z170" s="144">
        <f>'St 1.3.1'!Z170+'St 1.3.2'!Z170+'St 1.3.3'!Z170+'St 1.3.4'!Z170+'St 1.3.5'!Z170+'St 1.3.6'!Z170+'St 1.3.7'!Z170</f>
        <v>0</v>
      </c>
      <c r="AA170" s="144">
        <f>'St 1.3.1'!AA170+'St 1.3.2'!AA170+'St 1.3.3'!AA170+'St 1.3.4'!AA170+'St 1.3.5'!AA170+'St 1.3.6'!AA170+'St 1.3.7'!AA170</f>
        <v>0</v>
      </c>
      <c r="AB170" s="144">
        <f>'St 1.3.1'!AB170+'St 1.3.2'!AB170+'St 1.3.3'!AB170+'St 1.3.4'!AB170+'St 1.3.5'!AB170+'St 1.3.6'!AB170+'St 1.3.7'!AB170</f>
        <v>0</v>
      </c>
      <c r="AC170" s="144">
        <f>'St 1.3.1'!AC170+'St 1.3.2'!AC170+'St 1.3.3'!AC170+'St 1.3.4'!AC170+'St 1.3.5'!AC170+'St 1.3.6'!AC170+'St 1.3.7'!AC170</f>
        <v>0</v>
      </c>
      <c r="AD170" s="144">
        <f>'St 1.3.1'!AD170+'St 1.3.2'!AD170+'St 1.3.3'!AD170+'St 1.3.4'!AD170+'St 1.3.5'!AD170+'St 1.3.6'!AD170+'St 1.3.7'!AD170</f>
        <v>0</v>
      </c>
      <c r="AE170" s="144">
        <f>'St 1.3.1'!AE170+'St 1.3.2'!AE170+'St 1.3.3'!AE170+'St 1.3.4'!AE170+'St 1.3.5'!AE170+'St 1.3.6'!AE170+'St 1.3.7'!AE170</f>
        <v>0</v>
      </c>
      <c r="AF170" s="144">
        <f>'St 1.3.1'!AF170+'St 1.3.2'!AF170+'St 1.3.3'!AF170+'St 1.3.4'!AF170+'St 1.3.5'!AF170+'St 1.3.6'!AF170+'St 1.3.7'!AF170</f>
        <v>0</v>
      </c>
      <c r="AG170" s="144">
        <f>'St 1.3.1'!AG170+'St 1.3.2'!AG170+'St 1.3.3'!AG170+'St 1.3.4'!AG170+'St 1.3.5'!AG170+'St 1.3.6'!AG170+'St 1.3.7'!AG170</f>
        <v>0</v>
      </c>
    </row>
    <row r="171" spans="1:33">
      <c r="B171" s="6" t="s">
        <v>44</v>
      </c>
      <c r="C171" s="229"/>
      <c r="D171" s="144">
        <f>'St 1.3.1'!D171+'St 1.3.2'!D171+'St 1.3.3'!D171+'St 1.3.4'!D171+'St 1.3.5'!D171+'St 1.3.6'!D171+'St 1.3.7'!D171</f>
        <v>75814.640420660726</v>
      </c>
      <c r="E171" s="144">
        <f>'St 1.3.1'!E171+'St 1.3.2'!E171+'St 1.3.3'!E171+'St 1.3.4'!E171+'St 1.3.5'!E171+'St 1.3.6'!E171+'St 1.3.7'!E171</f>
        <v>79516.193961587443</v>
      </c>
      <c r="F171" s="144">
        <f>'St 1.3.1'!F171+'St 1.3.2'!F171+'St 1.3.3'!F171+'St 1.3.4'!F171+'St 1.3.5'!F171+'St 1.3.6'!F171+'St 1.3.7'!F171</f>
        <v>83658.052459363156</v>
      </c>
      <c r="G171" s="144">
        <f>'St 1.3.1'!G171+'St 1.3.2'!G171+'St 1.3.3'!G171+'St 1.3.4'!G171+'St 1.3.5'!G171+'St 1.3.6'!G171+'St 1.3.7'!G171</f>
        <v>88570.061855825435</v>
      </c>
      <c r="H171" s="144">
        <f>'St 1.3.1'!H171+'St 1.3.2'!H171+'St 1.3.3'!H171+'St 1.3.4'!H171+'St 1.3.5'!H171+'St 1.3.6'!H171+'St 1.3.7'!H171</f>
        <v>97256.718181963297</v>
      </c>
      <c r="I171" s="144">
        <f>'St 1.3.1'!I171+'St 1.3.2'!I171+'St 1.3.3'!I171+'St 1.3.4'!I171+'St 1.3.5'!I171+'St 1.3.6'!I171+'St 1.3.7'!I171</f>
        <v>116741.25783178386</v>
      </c>
      <c r="J171" s="144">
        <f>'St 1.3.1'!J171+'St 1.3.2'!J171+'St 1.3.3'!J171+'St 1.3.4'!J171+'St 1.3.5'!J171+'St 1.3.6'!J171+'St 1.3.7'!J171</f>
        <v>145089.02279911164</v>
      </c>
      <c r="K171" s="144">
        <f>'St 1.3.1'!K171+'St 1.3.2'!K171+'St 1.3.3'!K171+'St 1.3.4'!K171+'St 1.3.5'!K171+'St 1.3.6'!K171+'St 1.3.7'!K171</f>
        <v>180832.78338554231</v>
      </c>
      <c r="L171" s="144">
        <f>'St 1.3.1'!L171+'St 1.3.2'!L171+'St 1.3.3'!L171+'St 1.3.4'!L171+'St 1.3.5'!L171+'St 1.3.6'!L171+'St 1.3.7'!L171</f>
        <v>207183.10108955757</v>
      </c>
      <c r="M171" s="144">
        <f>'St 1.3.1'!M171+'St 1.3.2'!M171+'St 1.3.3'!M171+'St 1.3.4'!M171+'St 1.3.5'!M171+'St 1.3.6'!M171+'St 1.3.7'!M171</f>
        <v>242843.00773250387</v>
      </c>
      <c r="N171" s="143"/>
      <c r="O171" s="144">
        <f>'St 1.3.1'!O171+'St 1.3.2'!O171+'St 1.3.3'!O171+'St 1.3.4'!O171+'St 1.3.5'!O171+'St 1.3.6'!O171+'St 1.3.7'!O171</f>
        <v>-351.97645907326392</v>
      </c>
      <c r="P171" s="144">
        <f>'St 1.3.1'!P171+'St 1.3.2'!P171+'St 1.3.3'!P171+'St 1.3.4'!P171+'St 1.3.5'!P171+'St 1.3.6'!P171+'St 1.3.7'!P171</f>
        <v>-99.041502224303557</v>
      </c>
      <c r="Q171" s="144">
        <f>'St 1.3.1'!Q171+'St 1.3.2'!Q171+'St 1.3.3'!Q171+'St 1.3.4'!Q171+'St 1.3.5'!Q171+'St 1.3.6'!Q171+'St 1.3.7'!Q171</f>
        <v>-314.38060353772335</v>
      </c>
      <c r="R171" s="144">
        <f>'St 1.3.1'!R171+'St 1.3.2'!R171+'St 1.3.3'!R171+'St 1.3.4'!R171+'St 1.3.5'!R171+'St 1.3.6'!R171+'St 1.3.7'!R171</f>
        <v>-252.60367386212965</v>
      </c>
      <c r="S171" s="144">
        <f>'St 1.3.1'!S171+'St 1.3.2'!S171+'St 1.3.3'!S171+'St 1.3.4'!S171+'St 1.3.5'!S171+'St 1.3.6'!S171+'St 1.3.7'!S171</f>
        <v>-275.24035017941662</v>
      </c>
      <c r="T171" s="144">
        <f>'St 1.3.1'!T171+'St 1.3.2'!T171+'St 1.3.3'!T171+'St 1.3.4'!T171+'St 1.3.5'!T171+'St 1.3.6'!T171+'St 1.3.7'!T171</f>
        <v>-189.23503267227812</v>
      </c>
      <c r="U171" s="144">
        <f>'St 1.3.1'!U171+'St 1.3.2'!U171+'St 1.3.3'!U171+'St 1.3.4'!U171+'St 1.3.5'!U171+'St 1.3.6'!U171+'St 1.3.7'!U171</f>
        <v>460.76058643070724</v>
      </c>
      <c r="V171" s="144">
        <f>'St 1.3.1'!V171+'St 1.3.2'!V171+'St 1.3.3'!V171+'St 1.3.4'!V171+'St 1.3.5'!V171+'St 1.3.6'!V171+'St 1.3.7'!V171</f>
        <v>-546.14229598478312</v>
      </c>
      <c r="W171" s="144">
        <f>'St 1.3.1'!W171+'St 1.3.2'!W171+'St 1.3.3'!W171+'St 1.3.4'!W171+'St 1.3.5'!W171+'St 1.3.6'!W171+'St 1.3.7'!W171</f>
        <v>-242.58335705362964</v>
      </c>
      <c r="X171" s="145"/>
      <c r="Y171" s="144">
        <f>'St 1.3.1'!Y171+'St 1.3.2'!Y171+'St 1.3.3'!Y171+'St 1.3.4'!Y171+'St 1.3.5'!Y171+'St 1.3.6'!Y171+'St 1.3.7'!Y171</f>
        <v>0</v>
      </c>
      <c r="Z171" s="144">
        <f>'St 1.3.1'!Z171+'St 1.3.2'!Z171+'St 1.3.3'!Z171+'St 1.3.4'!Z171+'St 1.3.5'!Z171+'St 1.3.6'!Z171+'St 1.3.7'!Z171</f>
        <v>0</v>
      </c>
      <c r="AA171" s="144">
        <f>'St 1.3.1'!AA171+'St 1.3.2'!AA171+'St 1.3.3'!AA171+'St 1.3.4'!AA171+'St 1.3.5'!AA171+'St 1.3.6'!AA171+'St 1.3.7'!AA171</f>
        <v>0</v>
      </c>
      <c r="AB171" s="144">
        <f>'St 1.3.1'!AB171+'St 1.3.2'!AB171+'St 1.3.3'!AB171+'St 1.3.4'!AB171+'St 1.3.5'!AB171+'St 1.3.6'!AB171+'St 1.3.7'!AB171</f>
        <v>0</v>
      </c>
      <c r="AC171" s="144">
        <f>'St 1.3.1'!AC171+'St 1.3.2'!AC171+'St 1.3.3'!AC171+'St 1.3.4'!AC171+'St 1.3.5'!AC171+'St 1.3.6'!AC171+'St 1.3.7'!AC171</f>
        <v>0</v>
      </c>
      <c r="AD171" s="144">
        <f>'St 1.3.1'!AD171+'St 1.3.2'!AD171+'St 1.3.3'!AD171+'St 1.3.4'!AD171+'St 1.3.5'!AD171+'St 1.3.6'!AD171+'St 1.3.7'!AD171</f>
        <v>0</v>
      </c>
      <c r="AE171" s="144">
        <f>'St 1.3.1'!AE171+'St 1.3.2'!AE171+'St 1.3.3'!AE171+'St 1.3.4'!AE171+'St 1.3.5'!AE171+'St 1.3.6'!AE171+'St 1.3.7'!AE171</f>
        <v>0</v>
      </c>
      <c r="AF171" s="144">
        <f>'St 1.3.1'!AF171+'St 1.3.2'!AF171+'St 1.3.3'!AF171+'St 1.3.4'!AF171+'St 1.3.5'!AF171+'St 1.3.6'!AF171+'St 1.3.7'!AF171</f>
        <v>0</v>
      </c>
      <c r="AG171" s="144">
        <f>'St 1.3.1'!AG171+'St 1.3.2'!AG171+'St 1.3.3'!AG171+'St 1.3.4'!AG171+'St 1.3.5'!AG171+'St 1.3.6'!AG171+'St 1.3.7'!AG171</f>
        <v>0</v>
      </c>
    </row>
    <row r="172" spans="1:33">
      <c r="B172" s="7" t="s">
        <v>45</v>
      </c>
      <c r="C172" s="229"/>
      <c r="D172" s="144">
        <f>'St 1.3.1'!D172+'St 1.3.2'!D172+'St 1.3.3'!D172+'St 1.3.4'!D172+'St 1.3.5'!D172+'St 1.3.6'!D172+'St 1.3.7'!D172</f>
        <v>4212.3812334375907</v>
      </c>
      <c r="E172" s="144">
        <f>'St 1.3.1'!E172+'St 1.3.2'!E172+'St 1.3.3'!E172+'St 1.3.4'!E172+'St 1.3.5'!E172+'St 1.3.6'!E172+'St 1.3.7'!E172</f>
        <v>3851.4927681780896</v>
      </c>
      <c r="F172" s="144">
        <f>'St 1.3.1'!F172+'St 1.3.2'!F172+'St 1.3.3'!F172+'St 1.3.4'!F172+'St 1.3.5'!F172+'St 1.3.6'!F172+'St 1.3.7'!F172</f>
        <v>3742.411867708191</v>
      </c>
      <c r="G172" s="144">
        <f>'St 1.3.1'!G172+'St 1.3.2'!G172+'St 1.3.3'!G172+'St 1.3.4'!G172+'St 1.3.5'!G172+'St 1.3.6'!G172+'St 1.3.7'!G172</f>
        <v>3416.7218558254326</v>
      </c>
      <c r="H172" s="144">
        <f>'St 1.3.1'!H172+'St 1.3.2'!H172+'St 1.3.3'!H172+'St 1.3.4'!H172+'St 1.3.5'!H172+'St 1.3.6'!H172+'St 1.3.7'!H172</f>
        <v>3128.3382604126687</v>
      </c>
      <c r="I172" s="144">
        <f>'St 1.3.1'!I172+'St 1.3.2'!I172+'St 1.3.3'!I172+'St 1.3.4'!I172+'St 1.3.5'!I172+'St 1.3.6'!I172+'St 1.3.7'!I172</f>
        <v>9227.2478317838868</v>
      </c>
      <c r="J172" s="144">
        <f>'St 1.3.1'!J172+'St 1.3.2'!J172+'St 1.3.3'!J172+'St 1.3.4'!J172+'St 1.3.5'!J172+'St 1.3.6'!J172+'St 1.3.7'!J172</f>
        <v>24304.21116905586</v>
      </c>
      <c r="K172" s="144">
        <f>'St 1.3.1'!K172+'St 1.3.2'!K172+'St 1.3.3'!K172+'St 1.3.4'!K172+'St 1.3.5'!K172+'St 1.3.6'!K172+'St 1.3.7'!K172</f>
        <v>44966.536072156057</v>
      </c>
      <c r="L172" s="144">
        <f>'St 1.3.1'!L172+'St 1.3.2'!L172+'St 1.3.3'!L172+'St 1.3.4'!L172+'St 1.3.5'!L172+'St 1.3.6'!L172+'St 1.3.7'!L172</f>
        <v>62519.470257206747</v>
      </c>
      <c r="M172" s="144">
        <f>'St 1.3.1'!M172+'St 1.3.2'!M172+'St 1.3.3'!M172+'St 1.3.4'!M172+'St 1.3.5'!M172+'St 1.3.6'!M172+'St 1.3.7'!M172</f>
        <v>87176.83828048587</v>
      </c>
      <c r="N172" s="143"/>
      <c r="O172" s="144">
        <f>'St 1.3.1'!O172+'St 1.3.2'!O172+'St 1.3.3'!O172+'St 1.3.4'!O172+'St 1.3.5'!O172+'St 1.3.6'!O172+'St 1.3.7'!O172</f>
        <v>-360.88846525950112</v>
      </c>
      <c r="P172" s="144">
        <f>'St 1.3.1'!P172+'St 1.3.2'!P172+'St 1.3.3'!P172+'St 1.3.4'!P172+'St 1.3.5'!P172+'St 1.3.6'!P172+'St 1.3.7'!P172</f>
        <v>-109.08090046989801</v>
      </c>
      <c r="Q172" s="144">
        <f>'St 1.3.1'!Q172+'St 1.3.2'!Q172+'St 1.3.3'!Q172+'St 1.3.4'!Q172+'St 1.3.5'!Q172+'St 1.3.6'!Q172+'St 1.3.7'!Q172</f>
        <v>-325.69001188275945</v>
      </c>
      <c r="R172" s="144">
        <f>'St 1.3.1'!R172+'St 1.3.2'!R172+'St 1.3.3'!R172+'St 1.3.4'!R172+'St 1.3.5'!R172+'St 1.3.6'!R172+'St 1.3.7'!R172</f>
        <v>-288.3835954127639</v>
      </c>
      <c r="S172" s="144">
        <f>'St 1.3.1'!S172+'St 1.3.2'!S172+'St 1.3.3'!S172+'St 1.3.4'!S172+'St 1.3.5'!S172+'St 1.3.6'!S172+'St 1.3.7'!S172</f>
        <v>-261.29042862878237</v>
      </c>
      <c r="T172" s="144">
        <f>'St 1.3.1'!T172+'St 1.3.2'!T172+'St 1.3.3'!T172+'St 1.3.4'!T172+'St 1.3.5'!T172+'St 1.3.6'!T172+'St 1.3.7'!T172</f>
        <v>-204.73666272803152</v>
      </c>
      <c r="U172" s="144">
        <f>'St 1.3.1'!U172+'St 1.3.2'!U172+'St 1.3.3'!U172+'St 1.3.4'!U172+'St 1.3.5'!U172+'St 1.3.6'!U172+'St 1.3.7'!U172</f>
        <v>321.92490310020048</v>
      </c>
      <c r="V172" s="144">
        <f>'St 1.3.1'!V172+'St 1.3.2'!V172+'St 1.3.3'!V172+'St 1.3.4'!V172+'St 1.3.5'!V172+'St 1.3.6'!V172+'St 1.3.7'!V172</f>
        <v>-564.66581494929915</v>
      </c>
      <c r="W172" s="144">
        <f>'St 1.3.1'!W172+'St 1.3.2'!W172+'St 1.3.3'!W172+'St 1.3.4'!W172+'St 1.3.5'!W172+'St 1.3.6'!W172+'St 1.3.7'!W172</f>
        <v>-260.83197672090404</v>
      </c>
      <c r="X172" s="145"/>
      <c r="Y172" s="144">
        <f>'St 1.3.1'!Y172+'St 1.3.2'!Y172+'St 1.3.3'!Y172+'St 1.3.4'!Y172+'St 1.3.5'!Y172+'St 1.3.6'!Y172+'St 1.3.7'!Y172</f>
        <v>0</v>
      </c>
      <c r="Z172" s="144">
        <f>'St 1.3.1'!Z172+'St 1.3.2'!Z172+'St 1.3.3'!Z172+'St 1.3.4'!Z172+'St 1.3.5'!Z172+'St 1.3.6'!Z172+'St 1.3.7'!Z172</f>
        <v>0</v>
      </c>
      <c r="AA172" s="144">
        <f>'St 1.3.1'!AA172+'St 1.3.2'!AA172+'St 1.3.3'!AA172+'St 1.3.4'!AA172+'St 1.3.5'!AA172+'St 1.3.6'!AA172+'St 1.3.7'!AA172</f>
        <v>0</v>
      </c>
      <c r="AB172" s="144">
        <f>'St 1.3.1'!AB172+'St 1.3.2'!AB172+'St 1.3.3'!AB172+'St 1.3.4'!AB172+'St 1.3.5'!AB172+'St 1.3.6'!AB172+'St 1.3.7'!AB172</f>
        <v>0</v>
      </c>
      <c r="AC172" s="144">
        <f>'St 1.3.1'!AC172+'St 1.3.2'!AC172+'St 1.3.3'!AC172+'St 1.3.4'!AC172+'St 1.3.5'!AC172+'St 1.3.6'!AC172+'St 1.3.7'!AC172</f>
        <v>0</v>
      </c>
      <c r="AD172" s="144">
        <f>'St 1.3.1'!AD172+'St 1.3.2'!AD172+'St 1.3.3'!AD172+'St 1.3.4'!AD172+'St 1.3.5'!AD172+'St 1.3.6'!AD172+'St 1.3.7'!AD172</f>
        <v>0</v>
      </c>
      <c r="AE172" s="144">
        <f>'St 1.3.1'!AE172+'St 1.3.2'!AE172+'St 1.3.3'!AE172+'St 1.3.4'!AE172+'St 1.3.5'!AE172+'St 1.3.6'!AE172+'St 1.3.7'!AE172</f>
        <v>0</v>
      </c>
      <c r="AF172" s="144">
        <f>'St 1.3.1'!AF172+'St 1.3.2'!AF172+'St 1.3.3'!AF172+'St 1.3.4'!AF172+'St 1.3.5'!AF172+'St 1.3.6'!AF172+'St 1.3.7'!AF172</f>
        <v>0</v>
      </c>
      <c r="AG172" s="144">
        <f>'St 1.3.1'!AG172+'St 1.3.2'!AG172+'St 1.3.3'!AG172+'St 1.3.4'!AG172+'St 1.3.5'!AG172+'St 1.3.6'!AG172+'St 1.3.7'!AG172</f>
        <v>0</v>
      </c>
    </row>
    <row r="173" spans="1:33">
      <c r="B173" s="7" t="s">
        <v>46</v>
      </c>
      <c r="C173" s="229"/>
      <c r="D173" s="144">
        <f>'St 1.3.1'!D173+'St 1.3.2'!D173+'St 1.3.3'!D173+'St 1.3.4'!D173+'St 1.3.5'!D173+'St 1.3.6'!D173+'St 1.3.7'!D173</f>
        <v>71602.259187223128</v>
      </c>
      <c r="E173" s="144">
        <f>'St 1.3.1'!E173+'St 1.3.2'!E173+'St 1.3.3'!E173+'St 1.3.4'!E173+'St 1.3.5'!E173+'St 1.3.6'!E173+'St 1.3.7'!E173</f>
        <v>75664.701193409361</v>
      </c>
      <c r="F173" s="144">
        <f>'St 1.3.1'!F173+'St 1.3.2'!F173+'St 1.3.3'!F173+'St 1.3.4'!F173+'St 1.3.5'!F173+'St 1.3.6'!F173+'St 1.3.7'!F173</f>
        <v>79915.64059165497</v>
      </c>
      <c r="G173" s="144">
        <f>'St 1.3.1'!G173+'St 1.3.2'!G173+'St 1.3.3'!G173+'St 1.3.4'!G173+'St 1.3.5'!G173+'St 1.3.6'!G173+'St 1.3.7'!G173</f>
        <v>85153.340000000011</v>
      </c>
      <c r="H173" s="144">
        <f>'St 1.3.1'!H173+'St 1.3.2'!H173+'St 1.3.3'!H173+'St 1.3.4'!H173+'St 1.3.5'!H173+'St 1.3.6'!H173+'St 1.3.7'!H173</f>
        <v>94128.37992155063</v>
      </c>
      <c r="I173" s="144">
        <f>'St 1.3.1'!I173+'St 1.3.2'!I173+'St 1.3.3'!I173+'St 1.3.4'!I173+'St 1.3.5'!I173+'St 1.3.6'!I173+'St 1.3.7'!I173</f>
        <v>107514.01</v>
      </c>
      <c r="J173" s="144">
        <f>'St 1.3.1'!J173+'St 1.3.2'!J173+'St 1.3.3'!J173+'St 1.3.4'!J173+'St 1.3.5'!J173+'St 1.3.6'!J173+'St 1.3.7'!J173</f>
        <v>120784.81163005577</v>
      </c>
      <c r="K173" s="144">
        <f>'St 1.3.1'!K173+'St 1.3.2'!K173+'St 1.3.3'!K173+'St 1.3.4'!K173+'St 1.3.5'!K173+'St 1.3.6'!K173+'St 1.3.7'!K173</f>
        <v>135866.24731338627</v>
      </c>
      <c r="L173" s="144">
        <f>'St 1.3.1'!L173+'St 1.3.2'!L173+'St 1.3.3'!L173+'St 1.3.4'!L173+'St 1.3.5'!L173+'St 1.3.6'!L173+'St 1.3.7'!L173</f>
        <v>144663.63083235078</v>
      </c>
      <c r="M173" s="144">
        <f>'St 1.3.1'!M173+'St 1.3.2'!M173+'St 1.3.3'!M173+'St 1.3.4'!M173+'St 1.3.5'!M173+'St 1.3.6'!M173+'St 1.3.7'!M173</f>
        <v>155666.16945201808</v>
      </c>
      <c r="N173" s="143"/>
      <c r="O173" s="144">
        <f>'St 1.3.1'!O173+'St 1.3.2'!O173+'St 1.3.3'!O173+'St 1.3.4'!O173+'St 1.3.5'!O173+'St 1.3.6'!O173+'St 1.3.7'!O173</f>
        <v>8.912006186237198</v>
      </c>
      <c r="P173" s="144">
        <f>'St 1.3.1'!P173+'St 1.3.2'!P173+'St 1.3.3'!P173+'St 1.3.4'!P173+'St 1.3.5'!P173+'St 1.3.6'!P173+'St 1.3.7'!P173</f>
        <v>10.039398245594434</v>
      </c>
      <c r="Q173" s="144">
        <f>'St 1.3.1'!Q173+'St 1.3.2'!Q173+'St 1.3.3'!Q173+'St 1.3.4'!Q173+'St 1.3.5'!Q173+'St 1.3.6'!Q173+'St 1.3.7'!Q173</f>
        <v>11.309408345036132</v>
      </c>
      <c r="R173" s="144">
        <f>'St 1.3.1'!R173+'St 1.3.2'!R173+'St 1.3.3'!R173+'St 1.3.4'!R173+'St 1.3.5'!R173+'St 1.3.6'!R173+'St 1.3.7'!R173</f>
        <v>35.779921550634178</v>
      </c>
      <c r="S173" s="144">
        <f>'St 1.3.1'!S173+'St 1.3.2'!S173+'St 1.3.3'!S173+'St 1.3.4'!S173+'St 1.3.5'!S173+'St 1.3.6'!S173+'St 1.3.7'!S173</f>
        <v>-13.949921550634167</v>
      </c>
      <c r="T173" s="144">
        <f>'St 1.3.1'!T173+'St 1.3.2'!T173+'St 1.3.3'!T173+'St 1.3.4'!T173+'St 1.3.5'!T173+'St 1.3.6'!T173+'St 1.3.7'!T173</f>
        <v>15.501630055753424</v>
      </c>
      <c r="U173" s="144">
        <f>'St 1.3.1'!U173+'St 1.3.2'!U173+'St 1.3.3'!U173+'St 1.3.4'!U173+'St 1.3.5'!U173+'St 1.3.6'!U173+'St 1.3.7'!U173</f>
        <v>138.83568333050664</v>
      </c>
      <c r="V173" s="144">
        <f>'St 1.3.1'!V173+'St 1.3.2'!V173+'St 1.3.3'!V173+'St 1.3.4'!V173+'St 1.3.5'!V173+'St 1.3.6'!V173+'St 1.3.7'!V173</f>
        <v>18.523518964515937</v>
      </c>
      <c r="W173" s="144">
        <f>'St 1.3.1'!W173+'St 1.3.2'!W173+'St 1.3.3'!W173+'St 1.3.4'!W173+'St 1.3.5'!W173+'St 1.3.6'!W173+'St 1.3.7'!W173</f>
        <v>18.248619667274554</v>
      </c>
      <c r="X173" s="145"/>
      <c r="Y173" s="144">
        <f>'St 1.3.1'!Y173+'St 1.3.2'!Y173+'St 1.3.3'!Y173+'St 1.3.4'!Y173+'St 1.3.5'!Y173+'St 1.3.6'!Y173+'St 1.3.7'!Y173</f>
        <v>0</v>
      </c>
      <c r="Z173" s="144">
        <f>'St 1.3.1'!Z173+'St 1.3.2'!Z173+'St 1.3.3'!Z173+'St 1.3.4'!Z173+'St 1.3.5'!Z173+'St 1.3.6'!Z173+'St 1.3.7'!Z173</f>
        <v>0</v>
      </c>
      <c r="AA173" s="144">
        <f>'St 1.3.1'!AA173+'St 1.3.2'!AA173+'St 1.3.3'!AA173+'St 1.3.4'!AA173+'St 1.3.5'!AA173+'St 1.3.6'!AA173+'St 1.3.7'!AA173</f>
        <v>0</v>
      </c>
      <c r="AB173" s="144">
        <f>'St 1.3.1'!AB173+'St 1.3.2'!AB173+'St 1.3.3'!AB173+'St 1.3.4'!AB173+'St 1.3.5'!AB173+'St 1.3.6'!AB173+'St 1.3.7'!AB173</f>
        <v>0</v>
      </c>
      <c r="AC173" s="144">
        <f>'St 1.3.1'!AC173+'St 1.3.2'!AC173+'St 1.3.3'!AC173+'St 1.3.4'!AC173+'St 1.3.5'!AC173+'St 1.3.6'!AC173+'St 1.3.7'!AC173</f>
        <v>0</v>
      </c>
      <c r="AD173" s="144">
        <f>'St 1.3.1'!AD173+'St 1.3.2'!AD173+'St 1.3.3'!AD173+'St 1.3.4'!AD173+'St 1.3.5'!AD173+'St 1.3.6'!AD173+'St 1.3.7'!AD173</f>
        <v>0</v>
      </c>
      <c r="AE173" s="144">
        <f>'St 1.3.1'!AE173+'St 1.3.2'!AE173+'St 1.3.3'!AE173+'St 1.3.4'!AE173+'St 1.3.5'!AE173+'St 1.3.6'!AE173+'St 1.3.7'!AE173</f>
        <v>0</v>
      </c>
      <c r="AF173" s="144">
        <f>'St 1.3.1'!AF173+'St 1.3.2'!AF173+'St 1.3.3'!AF173+'St 1.3.4'!AF173+'St 1.3.5'!AF173+'St 1.3.6'!AF173+'St 1.3.7'!AF173</f>
        <v>0</v>
      </c>
      <c r="AG173" s="144">
        <f>'St 1.3.1'!AG173+'St 1.3.2'!AG173+'St 1.3.3'!AG173+'St 1.3.4'!AG173+'St 1.3.5'!AG173+'St 1.3.6'!AG173+'St 1.3.7'!AG173</f>
        <v>0</v>
      </c>
    </row>
    <row r="174" spans="1:33">
      <c r="B174" s="6" t="s">
        <v>317</v>
      </c>
      <c r="C174" s="229"/>
      <c r="D174" s="144">
        <f>'St 1.3.1'!D174+'St 1.3.2'!D174+'St 1.3.3'!D174+'St 1.3.4'!D174+'St 1.3.5'!D174+'St 1.3.6'!D174+'St 1.3.7'!D174</f>
        <v>223398.57136876055</v>
      </c>
      <c r="E174" s="144">
        <f>'St 1.3.1'!E174+'St 1.3.2'!E174+'St 1.3.3'!E174+'St 1.3.4'!E174+'St 1.3.5'!E174+'St 1.3.6'!E174+'St 1.3.7'!E174</f>
        <v>241226.36287726651</v>
      </c>
      <c r="F174" s="144">
        <f>'St 1.3.1'!F174+'St 1.3.2'!F174+'St 1.3.3'!F174+'St 1.3.4'!F174+'St 1.3.5'!F174+'St 1.3.6'!F174+'St 1.3.7'!F174</f>
        <v>262466.77877956437</v>
      </c>
      <c r="G174" s="144">
        <f>'St 1.3.1'!G174+'St 1.3.2'!G174+'St 1.3.3'!G174+'St 1.3.4'!G174+'St 1.3.5'!G174+'St 1.3.6'!G174+'St 1.3.7'!G174</f>
        <v>304083.85803418286</v>
      </c>
      <c r="H174" s="144">
        <f>'St 1.3.1'!H174+'St 1.3.2'!H174+'St 1.3.3'!H174+'St 1.3.4'!H174+'St 1.3.5'!H174+'St 1.3.6'!H174+'St 1.3.7'!H174</f>
        <v>358741.66338541562</v>
      </c>
      <c r="I174" s="144">
        <f>'St 1.3.1'!I174+'St 1.3.2'!I174+'St 1.3.3'!I174+'St 1.3.4'!I174+'St 1.3.5'!I174+'St 1.3.6'!I174+'St 1.3.7'!I174</f>
        <v>400099.6675732077</v>
      </c>
      <c r="J174" s="144">
        <f>'St 1.3.1'!J174+'St 1.3.2'!J174+'St 1.3.3'!J174+'St 1.3.4'!J174+'St 1.3.5'!J174+'St 1.3.6'!J174+'St 1.3.7'!J174</f>
        <v>525240.21243578929</v>
      </c>
      <c r="K174" s="144">
        <f>'St 1.3.1'!K174+'St 1.3.2'!K174+'St 1.3.3'!K174+'St 1.3.4'!K174+'St 1.3.5'!K174+'St 1.3.6'!K174+'St 1.3.7'!K174</f>
        <v>561063.10007302184</v>
      </c>
      <c r="L174" s="144">
        <f>'St 1.3.1'!L174+'St 1.3.2'!L174+'St 1.3.3'!L174+'St 1.3.4'!L174+'St 1.3.5'!L174+'St 1.3.6'!L174+'St 1.3.7'!L174</f>
        <v>585532.61315497837</v>
      </c>
      <c r="M174" s="144">
        <f>'St 1.3.1'!M174+'St 1.3.2'!M174+'St 1.3.3'!M174+'St 1.3.4'!M174+'St 1.3.5'!M174+'St 1.3.6'!M174+'St 1.3.7'!M174</f>
        <v>659680.76037743129</v>
      </c>
      <c r="N174" s="143"/>
      <c r="O174" s="144">
        <f>'St 1.3.1'!O174+'St 1.3.2'!O174+'St 1.3.3'!O174+'St 1.3.4'!O174+'St 1.3.5'!O174+'St 1.3.6'!O174+'St 1.3.7'!O174</f>
        <v>17947.61988416603</v>
      </c>
      <c r="P174" s="144">
        <f>'St 1.3.1'!P174+'St 1.3.2'!P174+'St 1.3.3'!P174+'St 1.3.4'!P174+'St 1.3.5'!P174+'St 1.3.6'!P174+'St 1.3.7'!P174</f>
        <v>21339.70735956826</v>
      </c>
      <c r="Q174" s="144">
        <f>'St 1.3.1'!Q174+'St 1.3.2'!Q174+'St 1.3.3'!Q174+'St 1.3.4'!Q174+'St 1.3.5'!Q174+'St 1.3.6'!Q174+'St 1.3.7'!Q174</f>
        <v>39432.9784988725</v>
      </c>
      <c r="R174" s="144">
        <f>'St 1.3.1'!R174+'St 1.3.2'!R174+'St 1.3.3'!R174+'St 1.3.4'!R174+'St 1.3.5'!R174+'St 1.3.6'!R174+'St 1.3.7'!R174</f>
        <v>50085.804827650158</v>
      </c>
      <c r="S174" s="144">
        <f>'St 1.3.1'!S174+'St 1.3.2'!S174+'St 1.3.3'!S174+'St 1.3.4'!S174+'St 1.3.5'!S174+'St 1.3.6'!S174+'St 1.3.7'!S174</f>
        <v>38526.646525371703</v>
      </c>
      <c r="T174" s="144">
        <f>'St 1.3.1'!T174+'St 1.3.2'!T174+'St 1.3.3'!T174+'St 1.3.4'!T174+'St 1.3.5'!T174+'St 1.3.6'!T174+'St 1.3.7'!T174</f>
        <v>120976.83486258157</v>
      </c>
      <c r="U174" s="144">
        <f>'St 1.3.1'!U174+'St 1.3.2'!U174+'St 1.3.3'!U174+'St 1.3.4'!U174+'St 1.3.5'!U174+'St 1.3.6'!U174+'St 1.3.7'!U174</f>
        <v>25058.447637232541</v>
      </c>
      <c r="V174" s="144">
        <f>'St 1.3.1'!V174+'St 1.3.2'!V174+'St 1.3.3'!V174+'St 1.3.4'!V174+'St 1.3.5'!V174+'St 1.3.6'!V174+'St 1.3.7'!V174</f>
        <v>18427.033081956455</v>
      </c>
      <c r="W174" s="144">
        <f>'St 1.3.1'!W174+'St 1.3.2'!W174+'St 1.3.3'!W174+'St 1.3.4'!W174+'St 1.3.5'!W174+'St 1.3.6'!W174+'St 1.3.7'!W174</f>
        <v>68493.342747637871</v>
      </c>
      <c r="X174" s="145"/>
      <c r="Y174" s="144">
        <f>'St 1.3.1'!Y174+'St 1.3.2'!Y174+'St 1.3.3'!Y174+'St 1.3.4'!Y174+'St 1.3.5'!Y174+'St 1.3.6'!Y174+'St 1.3.7'!Y174</f>
        <v>0</v>
      </c>
      <c r="Z174" s="144">
        <f>'St 1.3.1'!Z174+'St 1.3.2'!Z174+'St 1.3.3'!Z174+'St 1.3.4'!Z174+'St 1.3.5'!Z174+'St 1.3.6'!Z174+'St 1.3.7'!Z174</f>
        <v>0</v>
      </c>
      <c r="AA174" s="144">
        <f>'St 1.3.1'!AA174+'St 1.3.2'!AA174+'St 1.3.3'!AA174+'St 1.3.4'!AA174+'St 1.3.5'!AA174+'St 1.3.6'!AA174+'St 1.3.7'!AA174</f>
        <v>0</v>
      </c>
      <c r="AB174" s="144">
        <f>'St 1.3.1'!AB174+'St 1.3.2'!AB174+'St 1.3.3'!AB174+'St 1.3.4'!AB174+'St 1.3.5'!AB174+'St 1.3.6'!AB174+'St 1.3.7'!AB174</f>
        <v>0</v>
      </c>
      <c r="AC174" s="144">
        <f>'St 1.3.1'!AC174+'St 1.3.2'!AC174+'St 1.3.3'!AC174+'St 1.3.4'!AC174+'St 1.3.5'!AC174+'St 1.3.6'!AC174+'St 1.3.7'!AC174</f>
        <v>0</v>
      </c>
      <c r="AD174" s="144">
        <f>'St 1.3.1'!AD174+'St 1.3.2'!AD174+'St 1.3.3'!AD174+'St 1.3.4'!AD174+'St 1.3.5'!AD174+'St 1.3.6'!AD174+'St 1.3.7'!AD174</f>
        <v>0</v>
      </c>
      <c r="AE174" s="144">
        <f>'St 1.3.1'!AE174+'St 1.3.2'!AE174+'St 1.3.3'!AE174+'St 1.3.4'!AE174+'St 1.3.5'!AE174+'St 1.3.6'!AE174+'St 1.3.7'!AE174</f>
        <v>0</v>
      </c>
      <c r="AF174" s="144">
        <f>'St 1.3.1'!AF174+'St 1.3.2'!AF174+'St 1.3.3'!AF174+'St 1.3.4'!AF174+'St 1.3.5'!AF174+'St 1.3.6'!AF174+'St 1.3.7'!AF174</f>
        <v>0</v>
      </c>
      <c r="AG174" s="144">
        <f>'St 1.3.1'!AG174+'St 1.3.2'!AG174+'St 1.3.3'!AG174+'St 1.3.4'!AG174+'St 1.3.5'!AG174+'St 1.3.6'!AG174+'St 1.3.7'!AG174</f>
        <v>0</v>
      </c>
    </row>
    <row r="175" spans="1:33">
      <c r="B175" s="6" t="s">
        <v>108</v>
      </c>
      <c r="C175" s="229"/>
      <c r="D175" s="144">
        <f>'St 1.3.1'!D175+'St 1.3.2'!D175+'St 1.3.3'!D175+'St 1.3.4'!D175+'St 1.3.5'!D175+'St 1.3.6'!D175+'St 1.3.7'!D175</f>
        <v>679326.55500947475</v>
      </c>
      <c r="E175" s="144">
        <f>'St 1.3.1'!E175+'St 1.3.2'!E175+'St 1.3.3'!E175+'St 1.3.4'!E175+'St 1.3.5'!E175+'St 1.3.6'!E175+'St 1.3.7'!E175</f>
        <v>742220.30051264854</v>
      </c>
      <c r="F175" s="144">
        <f>'St 1.3.1'!F175+'St 1.3.2'!F175+'St 1.3.3'!F175+'St 1.3.4'!F175+'St 1.3.5'!F175+'St 1.3.6'!F175+'St 1.3.7'!F175</f>
        <v>794376.42886649328</v>
      </c>
      <c r="G175" s="144">
        <f>'St 1.3.1'!G175+'St 1.3.2'!G175+'St 1.3.3'!G175+'St 1.3.4'!G175+'St 1.3.5'!G175+'St 1.3.6'!G175+'St 1.3.7'!G175</f>
        <v>886554.10446273966</v>
      </c>
      <c r="H175" s="144">
        <f>'St 1.3.1'!H175+'St 1.3.2'!H175+'St 1.3.3'!H175+'St 1.3.4'!H175+'St 1.3.5'!H175+'St 1.3.6'!H175+'St 1.3.7'!H175</f>
        <v>978317.76886878186</v>
      </c>
      <c r="I175" s="144">
        <f>'St 1.3.1'!I175+'St 1.3.2'!I175+'St 1.3.3'!I175+'St 1.3.4'!I175+'St 1.3.5'!I175+'St 1.3.6'!I175+'St 1.3.7'!I175</f>
        <v>1072103.6530753984</v>
      </c>
      <c r="J175" s="144">
        <f>'St 1.3.1'!J175+'St 1.3.2'!J175+'St 1.3.3'!J175+'St 1.3.4'!J175+'St 1.3.5'!J175+'St 1.3.6'!J175+'St 1.3.7'!J175</f>
        <v>1298698.5064045452</v>
      </c>
      <c r="K175" s="144">
        <f>'St 1.3.1'!K175+'St 1.3.2'!K175+'St 1.3.3'!K175+'St 1.3.4'!K175+'St 1.3.5'!K175+'St 1.3.6'!K175+'St 1.3.7'!K175</f>
        <v>1335858.0641020902</v>
      </c>
      <c r="L175" s="144">
        <f>'St 1.3.1'!L175+'St 1.3.2'!L175+'St 1.3.3'!L175+'St 1.3.4'!L175+'St 1.3.5'!L175+'St 1.3.6'!L175+'St 1.3.7'!L175</f>
        <v>1404548.5439752489</v>
      </c>
      <c r="M175" s="144">
        <f>'St 1.3.1'!M175+'St 1.3.2'!M175+'St 1.3.3'!M175+'St 1.3.4'!M175+'St 1.3.5'!M175+'St 1.3.6'!M175+'St 1.3.7'!M175</f>
        <v>1618094.2516532682</v>
      </c>
      <c r="N175" s="143"/>
      <c r="O175" s="144">
        <f>'St 1.3.1'!O175+'St 1.3.2'!O175+'St 1.3.3'!O175+'St 1.3.4'!O175+'St 1.3.5'!O175+'St 1.3.6'!O175+'St 1.3.7'!O175</f>
        <v>36890.539307836982</v>
      </c>
      <c r="P175" s="144">
        <f>'St 1.3.1'!P175+'St 1.3.2'!P175+'St 1.3.3'!P175+'St 1.3.4'!P175+'St 1.3.5'!P175+'St 1.3.6'!P175+'St 1.3.7'!P175</f>
        <v>35315.569682917776</v>
      </c>
      <c r="Q175" s="144">
        <f>'St 1.3.1'!Q175+'St 1.3.2'!Q175+'St 1.3.3'!Q175+'St 1.3.4'!Q175+'St 1.3.5'!Q175+'St 1.3.6'!Q175+'St 1.3.7'!Q175</f>
        <v>71743.366206398248</v>
      </c>
      <c r="R175" s="144">
        <f>'St 1.3.1'!R175+'St 1.3.2'!R175+'St 1.3.3'!R175+'St 1.3.4'!R175+'St 1.3.5'!R175+'St 1.3.6'!R175+'St 1.3.7'!R175</f>
        <v>49701.368861427261</v>
      </c>
      <c r="S175" s="144">
        <f>'St 1.3.1'!S175+'St 1.3.2'!S175+'St 1.3.3'!S175+'St 1.3.4'!S175+'St 1.3.5'!S175+'St 1.3.6'!S175+'St 1.3.7'!S175</f>
        <v>115004.99058424395</v>
      </c>
      <c r="T175" s="144">
        <f>'St 1.3.1'!T175+'St 1.3.2'!T175+'St 1.3.3'!T175+'St 1.3.4'!T175+'St 1.3.5'!T175+'St 1.3.6'!T175+'St 1.3.7'!T175</f>
        <v>162466.09897647658</v>
      </c>
      <c r="U175" s="144">
        <f>'St 1.3.1'!U175+'St 1.3.2'!U175+'St 1.3.3'!U175+'St 1.3.4'!U175+'St 1.3.5'!U175+'St 1.3.6'!U175+'St 1.3.7'!U175</f>
        <v>20368.072636193945</v>
      </c>
      <c r="V175" s="144">
        <f>'St 1.3.1'!V175+'St 1.3.2'!V175+'St 1.3.3'!V175+'St 1.3.4'!V175+'St 1.3.5'!V175+'St 1.3.6'!V175+'St 1.3.7'!V175</f>
        <v>45156.614450112276</v>
      </c>
      <c r="W175" s="144">
        <f>'St 1.3.1'!W175+'St 1.3.2'!W175+'St 1.3.3'!W175+'St 1.3.4'!W175+'St 1.3.5'!W175+'St 1.3.6'!W175+'St 1.3.7'!W175</f>
        <v>137041.69589505778</v>
      </c>
      <c r="X175" s="145"/>
      <c r="Y175" s="144">
        <f>'St 1.3.1'!Y175+'St 1.3.2'!Y175+'St 1.3.3'!Y175+'St 1.3.4'!Y175+'St 1.3.5'!Y175+'St 1.3.6'!Y175+'St 1.3.7'!Y175</f>
        <v>0</v>
      </c>
      <c r="Z175" s="144">
        <f>'St 1.3.1'!Z175+'St 1.3.2'!Z175+'St 1.3.3'!Z175+'St 1.3.4'!Z175+'St 1.3.5'!Z175+'St 1.3.6'!Z175+'St 1.3.7'!Z175</f>
        <v>0</v>
      </c>
      <c r="AA175" s="144">
        <f>'St 1.3.1'!AA175+'St 1.3.2'!AA175+'St 1.3.3'!AA175+'St 1.3.4'!AA175+'St 1.3.5'!AA175+'St 1.3.6'!AA175+'St 1.3.7'!AA175</f>
        <v>0</v>
      </c>
      <c r="AB175" s="144">
        <f>'St 1.3.1'!AB175+'St 1.3.2'!AB175+'St 1.3.3'!AB175+'St 1.3.4'!AB175+'St 1.3.5'!AB175+'St 1.3.6'!AB175+'St 1.3.7'!AB175</f>
        <v>0</v>
      </c>
      <c r="AC175" s="144">
        <f>'St 1.3.1'!AC175+'St 1.3.2'!AC175+'St 1.3.3'!AC175+'St 1.3.4'!AC175+'St 1.3.5'!AC175+'St 1.3.6'!AC175+'St 1.3.7'!AC175</f>
        <v>0</v>
      </c>
      <c r="AD175" s="144">
        <f>'St 1.3.1'!AD175+'St 1.3.2'!AD175+'St 1.3.3'!AD175+'St 1.3.4'!AD175+'St 1.3.5'!AD175+'St 1.3.6'!AD175+'St 1.3.7'!AD175</f>
        <v>0</v>
      </c>
      <c r="AE175" s="144">
        <f>'St 1.3.1'!AE175+'St 1.3.2'!AE175+'St 1.3.3'!AE175+'St 1.3.4'!AE175+'St 1.3.5'!AE175+'St 1.3.6'!AE175+'St 1.3.7'!AE175</f>
        <v>0</v>
      </c>
      <c r="AF175" s="144">
        <f>'St 1.3.1'!AF175+'St 1.3.2'!AF175+'St 1.3.3'!AF175+'St 1.3.4'!AF175+'St 1.3.5'!AF175+'St 1.3.6'!AF175+'St 1.3.7'!AF175</f>
        <v>0</v>
      </c>
      <c r="AG175" s="144">
        <f>'St 1.3.1'!AG175+'St 1.3.2'!AG175+'St 1.3.3'!AG175+'St 1.3.4'!AG175+'St 1.3.5'!AG175+'St 1.3.6'!AG175+'St 1.3.7'!AG175</f>
        <v>0</v>
      </c>
    </row>
    <row r="176" spans="1:33">
      <c r="B176" s="6" t="s">
        <v>48</v>
      </c>
      <c r="C176" s="229"/>
      <c r="D176" s="144">
        <f>'St 1.3.1'!D176+'St 1.3.2'!D176+'St 1.3.3'!D176+'St 1.3.4'!D176+'St 1.3.5'!D176+'St 1.3.6'!D176+'St 1.3.7'!D176</f>
        <v>0</v>
      </c>
      <c r="E176" s="144">
        <f>'St 1.3.1'!E176+'St 1.3.2'!E176+'St 1.3.3'!E176+'St 1.3.4'!E176+'St 1.3.5'!E176+'St 1.3.6'!E176+'St 1.3.7'!E176</f>
        <v>0</v>
      </c>
      <c r="F176" s="144">
        <f>'St 1.3.1'!F176+'St 1.3.2'!F176+'St 1.3.3'!F176+'St 1.3.4'!F176+'St 1.3.5'!F176+'St 1.3.6'!F176+'St 1.3.7'!F176</f>
        <v>0</v>
      </c>
      <c r="G176" s="144">
        <f>'St 1.3.1'!G176+'St 1.3.2'!G176+'St 1.3.3'!G176+'St 1.3.4'!G176+'St 1.3.5'!G176+'St 1.3.6'!G176+'St 1.3.7'!G176</f>
        <v>0</v>
      </c>
      <c r="H176" s="144">
        <f>'St 1.3.1'!H176+'St 1.3.2'!H176+'St 1.3.3'!H176+'St 1.3.4'!H176+'St 1.3.5'!H176+'St 1.3.6'!H176+'St 1.3.7'!H176</f>
        <v>0</v>
      </c>
      <c r="I176" s="144">
        <f>'St 1.3.1'!I176+'St 1.3.2'!I176+'St 1.3.3'!I176+'St 1.3.4'!I176+'St 1.3.5'!I176+'St 1.3.6'!I176+'St 1.3.7'!I176</f>
        <v>0</v>
      </c>
      <c r="J176" s="144">
        <f>'St 1.3.1'!J176+'St 1.3.2'!J176+'St 1.3.3'!J176+'St 1.3.4'!J176+'St 1.3.5'!J176+'St 1.3.6'!J176+'St 1.3.7'!J176</f>
        <v>0</v>
      </c>
      <c r="K176" s="144">
        <f>'St 1.3.1'!K176+'St 1.3.2'!K176+'St 1.3.3'!K176+'St 1.3.4'!K176+'St 1.3.5'!K176+'St 1.3.6'!K176+'St 1.3.7'!K176</f>
        <v>0</v>
      </c>
      <c r="L176" s="144">
        <f>'St 1.3.1'!L176+'St 1.3.2'!L176+'St 1.3.3'!L176+'St 1.3.4'!L176+'St 1.3.5'!L176+'St 1.3.6'!L176+'St 1.3.7'!L176</f>
        <v>0</v>
      </c>
      <c r="M176" s="144">
        <f>'St 1.3.1'!M176+'St 1.3.2'!M176+'St 1.3.3'!M176+'St 1.3.4'!M176+'St 1.3.5'!M176+'St 1.3.6'!M176+'St 1.3.7'!M176</f>
        <v>0</v>
      </c>
      <c r="N176" s="143"/>
      <c r="O176" s="144">
        <f>'St 1.3.1'!O176+'St 1.3.2'!O176+'St 1.3.3'!O176+'St 1.3.4'!O176+'St 1.3.5'!O176+'St 1.3.6'!O176+'St 1.3.7'!O176</f>
        <v>0</v>
      </c>
      <c r="P176" s="144">
        <f>'St 1.3.1'!P176+'St 1.3.2'!P176+'St 1.3.3'!P176+'St 1.3.4'!P176+'St 1.3.5'!P176+'St 1.3.6'!P176+'St 1.3.7'!P176</f>
        <v>0</v>
      </c>
      <c r="Q176" s="144">
        <f>'St 1.3.1'!Q176+'St 1.3.2'!Q176+'St 1.3.3'!Q176+'St 1.3.4'!Q176+'St 1.3.5'!Q176+'St 1.3.6'!Q176+'St 1.3.7'!Q176</f>
        <v>0</v>
      </c>
      <c r="R176" s="144">
        <f>'St 1.3.1'!R176+'St 1.3.2'!R176+'St 1.3.3'!R176+'St 1.3.4'!R176+'St 1.3.5'!R176+'St 1.3.6'!R176+'St 1.3.7'!R176</f>
        <v>0</v>
      </c>
      <c r="S176" s="144">
        <f>'St 1.3.1'!S176+'St 1.3.2'!S176+'St 1.3.3'!S176+'St 1.3.4'!S176+'St 1.3.5'!S176+'St 1.3.6'!S176+'St 1.3.7'!S176</f>
        <v>0</v>
      </c>
      <c r="T176" s="144">
        <f>'St 1.3.1'!T176+'St 1.3.2'!T176+'St 1.3.3'!T176+'St 1.3.4'!T176+'St 1.3.5'!T176+'St 1.3.6'!T176+'St 1.3.7'!T176</f>
        <v>0</v>
      </c>
      <c r="U176" s="144">
        <f>'St 1.3.1'!U176+'St 1.3.2'!U176+'St 1.3.3'!U176+'St 1.3.4'!U176+'St 1.3.5'!U176+'St 1.3.6'!U176+'St 1.3.7'!U176</f>
        <v>0</v>
      </c>
      <c r="V176" s="144">
        <f>'St 1.3.1'!V176+'St 1.3.2'!V176+'St 1.3.3'!V176+'St 1.3.4'!V176+'St 1.3.5'!V176+'St 1.3.6'!V176+'St 1.3.7'!V176</f>
        <v>0</v>
      </c>
      <c r="W176" s="144">
        <f>'St 1.3.1'!W176+'St 1.3.2'!W176+'St 1.3.3'!W176+'St 1.3.4'!W176+'St 1.3.5'!W176+'St 1.3.6'!W176+'St 1.3.7'!W176</f>
        <v>0</v>
      </c>
      <c r="X176" s="145"/>
      <c r="Y176" s="144">
        <f>'St 1.3.1'!Y176+'St 1.3.2'!Y176+'St 1.3.3'!Y176+'St 1.3.4'!Y176+'St 1.3.5'!Y176+'St 1.3.6'!Y176+'St 1.3.7'!Y176</f>
        <v>0</v>
      </c>
      <c r="Z176" s="144">
        <f>'St 1.3.1'!Z176+'St 1.3.2'!Z176+'St 1.3.3'!Z176+'St 1.3.4'!Z176+'St 1.3.5'!Z176+'St 1.3.6'!Z176+'St 1.3.7'!Z176</f>
        <v>0</v>
      </c>
      <c r="AA176" s="144">
        <f>'St 1.3.1'!AA176+'St 1.3.2'!AA176+'St 1.3.3'!AA176+'St 1.3.4'!AA176+'St 1.3.5'!AA176+'St 1.3.6'!AA176+'St 1.3.7'!AA176</f>
        <v>0</v>
      </c>
      <c r="AB176" s="144">
        <f>'St 1.3.1'!AB176+'St 1.3.2'!AB176+'St 1.3.3'!AB176+'St 1.3.4'!AB176+'St 1.3.5'!AB176+'St 1.3.6'!AB176+'St 1.3.7'!AB176</f>
        <v>0</v>
      </c>
      <c r="AC176" s="144">
        <f>'St 1.3.1'!AC176+'St 1.3.2'!AC176+'St 1.3.3'!AC176+'St 1.3.4'!AC176+'St 1.3.5'!AC176+'St 1.3.6'!AC176+'St 1.3.7'!AC176</f>
        <v>0</v>
      </c>
      <c r="AD176" s="144">
        <f>'St 1.3.1'!AD176+'St 1.3.2'!AD176+'St 1.3.3'!AD176+'St 1.3.4'!AD176+'St 1.3.5'!AD176+'St 1.3.6'!AD176+'St 1.3.7'!AD176</f>
        <v>0</v>
      </c>
      <c r="AE176" s="144">
        <f>'St 1.3.1'!AE176+'St 1.3.2'!AE176+'St 1.3.3'!AE176+'St 1.3.4'!AE176+'St 1.3.5'!AE176+'St 1.3.6'!AE176+'St 1.3.7'!AE176</f>
        <v>0</v>
      </c>
      <c r="AF176" s="144">
        <f>'St 1.3.1'!AF176+'St 1.3.2'!AF176+'St 1.3.3'!AF176+'St 1.3.4'!AF176+'St 1.3.5'!AF176+'St 1.3.6'!AF176+'St 1.3.7'!AF176</f>
        <v>0</v>
      </c>
      <c r="AG176" s="144">
        <f>'St 1.3.1'!AG176+'St 1.3.2'!AG176+'St 1.3.3'!AG176+'St 1.3.4'!AG176+'St 1.3.5'!AG176+'St 1.3.6'!AG176+'St 1.3.7'!AG176</f>
        <v>0</v>
      </c>
    </row>
    <row r="177" spans="1:33">
      <c r="B177" s="6" t="s">
        <v>325</v>
      </c>
      <c r="C177" s="229"/>
      <c r="D177" s="144">
        <f>'St 1.3.1'!D177+'St 1.3.2'!D177+'St 1.3.3'!D177+'St 1.3.4'!D177+'St 1.3.5'!D177+'St 1.3.6'!D177+'St 1.3.7'!D177</f>
        <v>174603.04243754045</v>
      </c>
      <c r="E177" s="144">
        <f>'St 1.3.1'!E177+'St 1.3.2'!E177+'St 1.3.3'!E177+'St 1.3.4'!E177+'St 1.3.5'!E177+'St 1.3.6'!E177+'St 1.3.7'!E177</f>
        <v>194254.60616098504</v>
      </c>
      <c r="F177" s="144">
        <f>'St 1.3.1'!F177+'St 1.3.2'!F177+'St 1.3.3'!F177+'St 1.3.4'!F177+'St 1.3.5'!F177+'St 1.3.6'!F177+'St 1.3.7'!F177</f>
        <v>213421.27806953085</v>
      </c>
      <c r="G177" s="144">
        <f>'St 1.3.1'!G177+'St 1.3.2'!G177+'St 1.3.3'!G177+'St 1.3.4'!G177+'St 1.3.5'!G177+'St 1.3.6'!G177+'St 1.3.7'!G177</f>
        <v>249564.39921508502</v>
      </c>
      <c r="H177" s="144">
        <f>'St 1.3.1'!H177+'St 1.3.2'!H177+'St 1.3.3'!H177+'St 1.3.4'!H177+'St 1.3.5'!H177+'St 1.3.6'!H177+'St 1.3.7'!H177</f>
        <v>284833.55383066559</v>
      </c>
      <c r="I177" s="144">
        <f>'St 1.3.1'!I177+'St 1.3.2'!I177+'St 1.3.3'!I177+'St 1.3.4'!I177+'St 1.3.5'!I177+'St 1.3.6'!I177+'St 1.3.7'!I177</f>
        <v>332376.9029485053</v>
      </c>
      <c r="J177" s="144">
        <f>'St 1.3.1'!J177+'St 1.3.2'!J177+'St 1.3.3'!J177+'St 1.3.4'!J177+'St 1.3.5'!J177+'St 1.3.6'!J177+'St 1.3.7'!J177</f>
        <v>447755.98392851435</v>
      </c>
      <c r="K177" s="144">
        <f>'St 1.3.1'!K177+'St 1.3.2'!K177+'St 1.3.3'!K177+'St 1.3.4'!K177+'St 1.3.5'!K177+'St 1.3.6'!K177+'St 1.3.7'!K177</f>
        <v>664153.89439011435</v>
      </c>
      <c r="L177" s="144">
        <f>'St 1.3.1'!L177+'St 1.3.2'!L177+'St 1.3.3'!L177+'St 1.3.4'!L177+'St 1.3.5'!L177+'St 1.3.6'!L177+'St 1.3.7'!L177</f>
        <v>750760.35421891836</v>
      </c>
      <c r="M177" s="144">
        <f>'St 1.3.1'!M177+'St 1.3.2'!M177+'St 1.3.3'!M177+'St 1.3.4'!M177+'St 1.3.5'!M177+'St 1.3.6'!M177+'St 1.3.7'!M177</f>
        <v>815602.80420381075</v>
      </c>
      <c r="N177" s="143"/>
      <c r="O177" s="144">
        <f>'St 1.3.1'!O177+'St 1.3.2'!O177+'St 1.3.3'!O177+'St 1.3.4'!O177+'St 1.3.5'!O177+'St 1.3.6'!O177+'St 1.3.7'!O177</f>
        <v>58718.836186574714</v>
      </c>
      <c r="P177" s="144">
        <f>'St 1.3.1'!P177+'St 1.3.2'!P177+'St 1.3.3'!P177+'St 1.3.4'!P177+'St 1.3.5'!P177+'St 1.3.6'!P177+'St 1.3.7'!P177</f>
        <v>62623.572620925414</v>
      </c>
      <c r="Q177" s="144">
        <f>'St 1.3.1'!Q177+'St 1.3.2'!Q177+'St 1.3.3'!Q177+'St 1.3.4'!Q177+'St 1.3.5'!Q177+'St 1.3.6'!Q177+'St 1.3.7'!Q177</f>
        <v>56553.243732802846</v>
      </c>
      <c r="R177" s="144">
        <f>'St 1.3.1'!R177+'St 1.3.2'!R177+'St 1.3.3'!R177+'St 1.3.4'!R177+'St 1.3.5'!R177+'St 1.3.6'!R177+'St 1.3.7'!R177</f>
        <v>-42816.93659133769</v>
      </c>
      <c r="S177" s="144">
        <f>'St 1.3.1'!S177+'St 1.3.2'!S177+'St 1.3.3'!S177+'St 1.3.4'!S177+'St 1.3.5'!S177+'St 1.3.6'!S177+'St 1.3.7'!S177</f>
        <v>237661.96358362708</v>
      </c>
      <c r="T177" s="144">
        <f>'St 1.3.1'!T177+'St 1.3.2'!T177+'St 1.3.3'!T177+'St 1.3.4'!T177+'St 1.3.5'!T177+'St 1.3.6'!T177+'St 1.3.7'!T177</f>
        <v>-64148.942473890864</v>
      </c>
      <c r="U177" s="144">
        <f>'St 1.3.1'!U177+'St 1.3.2'!U177+'St 1.3.3'!U177+'St 1.3.4'!U177+'St 1.3.5'!U177+'St 1.3.6'!U177+'St 1.3.7'!U177</f>
        <v>285801.81991228939</v>
      </c>
      <c r="V177" s="144">
        <f>'St 1.3.1'!V177+'St 1.3.2'!V177+'St 1.3.3'!V177+'St 1.3.4'!V177+'St 1.3.5'!V177+'St 1.3.6'!V177+'St 1.3.7'!V177</f>
        <v>84565.294907097312</v>
      </c>
      <c r="W177" s="144">
        <f>'St 1.3.1'!W177+'St 1.3.2'!W177+'St 1.3.3'!W177+'St 1.3.4'!W177+'St 1.3.5'!W177+'St 1.3.6'!W177+'St 1.3.7'!W177</f>
        <v>89521.94610391873</v>
      </c>
      <c r="X177" s="145"/>
      <c r="Y177" s="144">
        <f>'St 1.3.1'!Y177+'St 1.3.2'!Y177+'St 1.3.3'!Y177+'St 1.3.4'!Y177+'St 1.3.5'!Y177+'St 1.3.6'!Y177+'St 1.3.7'!Y177</f>
        <v>0</v>
      </c>
      <c r="Z177" s="144">
        <f>'St 1.3.1'!Z177+'St 1.3.2'!Z177+'St 1.3.3'!Z177+'St 1.3.4'!Z177+'St 1.3.5'!Z177+'St 1.3.6'!Z177+'St 1.3.7'!Z177</f>
        <v>0</v>
      </c>
      <c r="AA177" s="144">
        <f>'St 1.3.1'!AA177+'St 1.3.2'!AA177+'St 1.3.3'!AA177+'St 1.3.4'!AA177+'St 1.3.5'!AA177+'St 1.3.6'!AA177+'St 1.3.7'!AA177</f>
        <v>0</v>
      </c>
      <c r="AB177" s="144">
        <f>'St 1.3.1'!AB177+'St 1.3.2'!AB177+'St 1.3.3'!AB177+'St 1.3.4'!AB177+'St 1.3.5'!AB177+'St 1.3.6'!AB177+'St 1.3.7'!AB177</f>
        <v>0</v>
      </c>
      <c r="AC177" s="144">
        <f>'St 1.3.1'!AC177+'St 1.3.2'!AC177+'St 1.3.3'!AC177+'St 1.3.4'!AC177+'St 1.3.5'!AC177+'St 1.3.6'!AC177+'St 1.3.7'!AC177</f>
        <v>0</v>
      </c>
      <c r="AD177" s="144">
        <f>'St 1.3.1'!AD177+'St 1.3.2'!AD177+'St 1.3.3'!AD177+'St 1.3.4'!AD177+'St 1.3.5'!AD177+'St 1.3.6'!AD177+'St 1.3.7'!AD177</f>
        <v>0</v>
      </c>
      <c r="AE177" s="144">
        <f>'St 1.3.1'!AE177+'St 1.3.2'!AE177+'St 1.3.3'!AE177+'St 1.3.4'!AE177+'St 1.3.5'!AE177+'St 1.3.6'!AE177+'St 1.3.7'!AE177</f>
        <v>0</v>
      </c>
      <c r="AF177" s="144">
        <f>'St 1.3.1'!AF177+'St 1.3.2'!AF177+'St 1.3.3'!AF177+'St 1.3.4'!AF177+'St 1.3.5'!AF177+'St 1.3.6'!AF177+'St 1.3.7'!AF177</f>
        <v>0</v>
      </c>
      <c r="AG177" s="144">
        <f>'St 1.3.1'!AG177+'St 1.3.2'!AG177+'St 1.3.3'!AG177+'St 1.3.4'!AG177+'St 1.3.5'!AG177+'St 1.3.6'!AG177+'St 1.3.7'!AG177</f>
        <v>0</v>
      </c>
    </row>
    <row r="178" spans="1:33">
      <c r="B178" s="8" t="s">
        <v>101</v>
      </c>
      <c r="C178" s="229"/>
      <c r="D178" s="144">
        <f>'St 1.3.1'!D178+'St 1.3.2'!D178+'St 1.3.3'!D178+'St 1.3.4'!D178+'St 1.3.5'!D178+'St 1.3.6'!D178+'St 1.3.7'!D178</f>
        <v>30194.500815886422</v>
      </c>
      <c r="E178" s="144">
        <f>'St 1.3.1'!E178+'St 1.3.2'!E178+'St 1.3.3'!E178+'St 1.3.4'!E178+'St 1.3.5'!E178+'St 1.3.6'!E178+'St 1.3.7'!E178</f>
        <v>47052.997191210183</v>
      </c>
      <c r="F178" s="144">
        <f>'St 1.3.1'!F178+'St 1.3.2'!F178+'St 1.3.3'!F178+'St 1.3.4'!F178+'St 1.3.5'!F178+'St 1.3.6'!F178+'St 1.3.7'!F178</f>
        <v>58260.258676892699</v>
      </c>
      <c r="G178" s="144">
        <f>'St 1.3.1'!G178+'St 1.3.2'!G178+'St 1.3.3'!G178+'St 1.3.4'!G178+'St 1.3.5'!G178+'St 1.3.6'!G178+'St 1.3.7'!G178</f>
        <v>77006.747796524272</v>
      </c>
      <c r="H178" s="144">
        <f>'St 1.3.1'!H178+'St 1.3.2'!H178+'St 1.3.3'!H178+'St 1.3.4'!H178+'St 1.3.5'!H178+'St 1.3.6'!H178+'St 1.3.7'!H178</f>
        <v>105590.43207057903</v>
      </c>
      <c r="I178" s="144">
        <f>'St 1.3.1'!I178+'St 1.3.2'!I178+'St 1.3.3'!I178+'St 1.3.4'!I178+'St 1.3.5'!I178+'St 1.3.6'!I178+'St 1.3.7'!I178</f>
        <v>98829.472034020204</v>
      </c>
      <c r="J178" s="144">
        <f>'St 1.3.1'!J178+'St 1.3.2'!J178+'St 1.3.3'!J178+'St 1.3.4'!J178+'St 1.3.5'!J178+'St 1.3.6'!J178+'St 1.3.7'!J178</f>
        <v>155344.6378402811</v>
      </c>
      <c r="K178" s="144">
        <f>'St 1.3.1'!K178+'St 1.3.2'!K178+'St 1.3.3'!K178+'St 1.3.4'!K178+'St 1.3.5'!K178+'St 1.3.6'!K178+'St 1.3.7'!K178</f>
        <v>198675.97110774313</v>
      </c>
      <c r="L178" s="144">
        <f>'St 1.3.1'!L178+'St 1.3.2'!L178+'St 1.3.3'!L178+'St 1.3.4'!L178+'St 1.3.5'!L178+'St 1.3.6'!L178+'St 1.3.7'!L178</f>
        <v>226299.33361751848</v>
      </c>
      <c r="M178" s="144">
        <f>'St 1.3.1'!M178+'St 1.3.2'!M178+'St 1.3.3'!M178+'St 1.3.4'!M178+'St 1.3.5'!M178+'St 1.3.6'!M178+'St 1.3.7'!M178</f>
        <v>239338.19811368515</v>
      </c>
      <c r="N178" s="143"/>
      <c r="O178" s="144">
        <f>'St 1.3.1'!O178+'St 1.3.2'!O178+'St 1.3.3'!O178+'St 1.3.4'!O178+'St 1.3.5'!O178+'St 1.3.6'!O178+'St 1.3.7'!O178</f>
        <v>15529.769957332312</v>
      </c>
      <c r="P178" s="144">
        <f>'St 1.3.1'!P178+'St 1.3.2'!P178+'St 1.3.3'!P178+'St 1.3.4'!P178+'St 1.3.5'!P178+'St 1.3.6'!P178+'St 1.3.7'!P178</f>
        <v>7716.462793272769</v>
      </c>
      <c r="Q178" s="144">
        <f>'St 1.3.1'!Q178+'St 1.3.2'!Q178+'St 1.3.3'!Q178+'St 1.3.4'!Q178+'St 1.3.5'!Q178+'St 1.3.6'!Q178+'St 1.3.7'!Q178</f>
        <v>14676.947953063187</v>
      </c>
      <c r="R178" s="144">
        <f>'St 1.3.1'!R178+'St 1.3.2'!R178+'St 1.3.3'!R178+'St 1.3.4'!R178+'St 1.3.5'!R178+'St 1.3.6'!R178+'St 1.3.7'!R178</f>
        <v>199087.1717606</v>
      </c>
      <c r="S178" s="144">
        <f>'St 1.3.1'!S178+'St 1.3.2'!S178+'St 1.3.3'!S178+'St 1.3.4'!S178+'St 1.3.5'!S178+'St 1.3.6'!S178+'St 1.3.7'!S178</f>
        <v>-151401.57001286864</v>
      </c>
      <c r="T178" s="144">
        <f>'St 1.3.1'!T178+'St 1.3.2'!T178+'St 1.3.3'!T178+'St 1.3.4'!T178+'St 1.3.5'!T178+'St 1.3.6'!T178+'St 1.3.7'!T178</f>
        <v>413118.96304879745</v>
      </c>
      <c r="U178" s="144">
        <f>'St 1.3.1'!U178+'St 1.3.2'!U178+'St 1.3.3'!U178+'St 1.3.4'!U178+'St 1.3.5'!U178+'St 1.3.6'!U178+'St 1.3.7'!U178</f>
        <v>149985.67947733364</v>
      </c>
      <c r="V178" s="144">
        <f>'St 1.3.1'!V178+'St 1.3.2'!V178+'St 1.3.3'!V178+'St 1.3.4'!V178+'St 1.3.5'!V178+'St 1.3.6'!V178+'St 1.3.7'!V178</f>
        <v>34279.291896678849</v>
      </c>
      <c r="W178" s="144">
        <f>'St 1.3.1'!W178+'St 1.3.2'!W178+'St 1.3.3'!W178+'St 1.3.4'!W178+'St 1.3.5'!W178+'St 1.3.6'!W178+'St 1.3.7'!W178</f>
        <v>57124.2108299463</v>
      </c>
      <c r="X178" s="145"/>
      <c r="Y178" s="144">
        <f>'St 1.3.1'!Y178+'St 1.3.2'!Y178+'St 1.3.3'!Y178+'St 1.3.4'!Y178+'St 1.3.5'!Y178+'St 1.3.6'!Y178+'St 1.3.7'!Y178</f>
        <v>0</v>
      </c>
      <c r="Z178" s="144">
        <f>'St 1.3.1'!Z178+'St 1.3.2'!Z178+'St 1.3.3'!Z178+'St 1.3.4'!Z178+'St 1.3.5'!Z178+'St 1.3.6'!Z178+'St 1.3.7'!Z178</f>
        <v>0</v>
      </c>
      <c r="AA178" s="144">
        <f>'St 1.3.1'!AA178+'St 1.3.2'!AA178+'St 1.3.3'!AA178+'St 1.3.4'!AA178+'St 1.3.5'!AA178+'St 1.3.6'!AA178+'St 1.3.7'!AA178</f>
        <v>0</v>
      </c>
      <c r="AB178" s="144">
        <f>'St 1.3.1'!AB178+'St 1.3.2'!AB178+'St 1.3.3'!AB178+'St 1.3.4'!AB178+'St 1.3.5'!AB178+'St 1.3.6'!AB178+'St 1.3.7'!AB178</f>
        <v>0</v>
      </c>
      <c r="AC178" s="144">
        <f>'St 1.3.1'!AC178+'St 1.3.2'!AC178+'St 1.3.3'!AC178+'St 1.3.4'!AC178+'St 1.3.5'!AC178+'St 1.3.6'!AC178+'St 1.3.7'!AC178</f>
        <v>0</v>
      </c>
      <c r="AD178" s="144">
        <f>'St 1.3.1'!AD178+'St 1.3.2'!AD178+'St 1.3.3'!AD178+'St 1.3.4'!AD178+'St 1.3.5'!AD178+'St 1.3.6'!AD178+'St 1.3.7'!AD178</f>
        <v>0</v>
      </c>
      <c r="AE178" s="144">
        <f>'St 1.3.1'!AE178+'St 1.3.2'!AE178+'St 1.3.3'!AE178+'St 1.3.4'!AE178+'St 1.3.5'!AE178+'St 1.3.6'!AE178+'St 1.3.7'!AE178</f>
        <v>0</v>
      </c>
      <c r="AF178" s="144">
        <f>'St 1.3.1'!AF178+'St 1.3.2'!AF178+'St 1.3.3'!AF178+'St 1.3.4'!AF178+'St 1.3.5'!AF178+'St 1.3.6'!AF178+'St 1.3.7'!AF178</f>
        <v>0</v>
      </c>
      <c r="AG178" s="144">
        <f>'St 1.3.1'!AG178+'St 1.3.2'!AG178+'St 1.3.3'!AG178+'St 1.3.4'!AG178+'St 1.3.5'!AG178+'St 1.3.6'!AG178+'St 1.3.7'!AG178</f>
        <v>0</v>
      </c>
    </row>
    <row r="179" spans="1:33" s="45" customFormat="1">
      <c r="A179" s="38"/>
      <c r="B179" s="5" t="s">
        <v>10</v>
      </c>
      <c r="C179" s="209" t="s">
        <v>298</v>
      </c>
      <c r="D179" s="147">
        <f>'St 1.3.1'!D179+'St 1.3.2'!D179+'St 1.3.3'!D179+'St 1.3.4'!D179+'St 1.3.5'!D179+'St 1.3.6'!D179+'St 1.3.7'!D179</f>
        <v>898812.51146395574</v>
      </c>
      <c r="E179" s="147">
        <f>'St 1.3.1'!E179+'St 1.3.2'!E179+'St 1.3.3'!E179+'St 1.3.4'!E179+'St 1.3.5'!E179+'St 1.3.6'!E179+'St 1.3.7'!E179</f>
        <v>1042516.8011560722</v>
      </c>
      <c r="F179" s="147">
        <f>'St 1.3.1'!F179+'St 1.3.2'!F179+'St 1.3.3'!F179+'St 1.3.4'!F179+'St 1.3.5'!F179+'St 1.3.6'!F179+'St 1.3.7'!F179</f>
        <v>1208229.0433541923</v>
      </c>
      <c r="G179" s="147">
        <f>'St 1.3.1'!G179+'St 1.3.2'!G179+'St 1.3.3'!G179+'St 1.3.4'!G179+'St 1.3.5'!G179+'St 1.3.6'!G179+'St 1.3.7'!G179</f>
        <v>1411070.3437937095</v>
      </c>
      <c r="H179" s="147">
        <f>'St 1.3.1'!H179+'St 1.3.2'!H179+'St 1.3.3'!H179+'St 1.3.4'!H179+'St 1.3.5'!H179+'St 1.3.6'!H179+'St 1.3.7'!H179</f>
        <v>1583349.2698736708</v>
      </c>
      <c r="I179" s="147">
        <f>'St 1.3.1'!I179+'St 1.3.2'!I179+'St 1.3.3'!I179+'St 1.3.4'!I179+'St 1.3.5'!I179+'St 1.3.6'!I179+'St 1.3.7'!I179</f>
        <v>2082681.1095572142</v>
      </c>
      <c r="J179" s="147">
        <f>'St 1.3.1'!J179+'St 1.3.2'!J179+'St 1.3.3'!J179+'St 1.3.4'!J179+'St 1.3.5'!J179+'St 1.3.6'!J179+'St 1.3.7'!J179</f>
        <v>2278574.7320552226</v>
      </c>
      <c r="K179" s="147">
        <f>'St 1.3.1'!K179+'St 1.3.2'!K179+'St 1.3.3'!K179+'St 1.3.4'!K179+'St 1.3.5'!K179+'St 1.3.6'!K179+'St 1.3.7'!K179</f>
        <v>2555670.4571115184</v>
      </c>
      <c r="L179" s="147">
        <f>'St 1.3.1'!L179+'St 1.3.2'!L179+'St 1.3.3'!L179+'St 1.3.4'!L179+'St 1.3.5'!L179+'St 1.3.6'!L179+'St 1.3.7'!L179</f>
        <v>2414059.7942429087</v>
      </c>
      <c r="M179" s="147">
        <f>'St 1.3.1'!M179+'St 1.3.2'!M179+'St 1.3.3'!M179+'St 1.3.4'!M179+'St 1.3.5'!M179+'St 1.3.6'!M179+'St 1.3.7'!M179</f>
        <v>3480193.4926623413</v>
      </c>
      <c r="N179" s="146"/>
      <c r="O179" s="147">
        <f>'St 1.3.1'!O179+'St 1.3.2'!O179+'St 1.3.3'!O179+'St 1.3.4'!O179+'St 1.3.5'!O179+'St 1.3.6'!O179+'St 1.3.7'!O179</f>
        <v>49936.656813979767</v>
      </c>
      <c r="P179" s="147">
        <f>'St 1.3.1'!P179+'St 1.3.2'!P179+'St 1.3.3'!P179+'St 1.3.4'!P179+'St 1.3.5'!P179+'St 1.3.6'!P179+'St 1.3.7'!P179</f>
        <v>26657.464329953029</v>
      </c>
      <c r="Q179" s="147">
        <f>'St 1.3.1'!Q179+'St 1.3.2'!Q179+'St 1.3.3'!Q179+'St 1.3.4'!Q179+'St 1.3.5'!Q179+'St 1.3.6'!Q179+'St 1.3.7'!Q179</f>
        <v>-17705.070445168749</v>
      </c>
      <c r="R179" s="147">
        <f>'St 1.3.1'!R179+'St 1.3.2'!R179+'St 1.3.3'!R179+'St 1.3.4'!R179+'St 1.3.5'!R179+'St 1.3.6'!R179+'St 1.3.7'!R179</f>
        <v>93575.553907648471</v>
      </c>
      <c r="S179" s="147">
        <f>'St 1.3.1'!S179+'St 1.3.2'!S179+'St 1.3.3'!S179+'St 1.3.4'!S179+'St 1.3.5'!S179+'St 1.3.6'!S179+'St 1.3.7'!S179</f>
        <v>147626.36952050898</v>
      </c>
      <c r="T179" s="147">
        <f>'St 1.3.1'!T179+'St 1.3.2'!T179+'St 1.3.3'!T179+'St 1.3.4'!T179+'St 1.3.5'!T179+'St 1.3.6'!T179+'St 1.3.7'!T179</f>
        <v>21733.721539707069</v>
      </c>
      <c r="U179" s="147">
        <f>'St 1.3.1'!U179+'St 1.3.2'!U179+'St 1.3.3'!U179+'St 1.3.4'!U179+'St 1.3.5'!U179+'St 1.3.6'!U179+'St 1.3.7'!U179</f>
        <v>10667.826640685525</v>
      </c>
      <c r="V179" s="147">
        <f>'St 1.3.1'!V179+'St 1.3.2'!V179+'St 1.3.3'!V179+'St 1.3.4'!V179+'St 1.3.5'!V179+'St 1.3.6'!V179+'St 1.3.7'!V179</f>
        <v>8487.4153345345694</v>
      </c>
      <c r="W179" s="147">
        <f>'St 1.3.1'!W179+'St 1.3.2'!W179+'St 1.3.3'!W179+'St 1.3.4'!W179+'St 1.3.5'!W179+'St 1.3.6'!W179+'St 1.3.7'!W179</f>
        <v>442151.13320113672</v>
      </c>
      <c r="X179" s="141"/>
      <c r="Y179" s="147">
        <f>'St 1.3.1'!Y179+'St 1.3.2'!Y179+'St 1.3.3'!Y179+'St 1.3.4'!Y179+'St 1.3.5'!Y179+'St 1.3.6'!Y179+'St 1.3.7'!Y179</f>
        <v>93781.343752861547</v>
      </c>
      <c r="Z179" s="147">
        <f>'St 1.3.1'!Z179+'St 1.3.2'!Z179+'St 1.3.3'!Z179+'St 1.3.4'!Z179+'St 1.3.5'!Z179+'St 1.3.6'!Z179+'St 1.3.7'!Z179</f>
        <v>138724.37777691887</v>
      </c>
      <c r="AA179" s="147">
        <f>'St 1.3.1'!AA179+'St 1.3.2'!AA179+'St 1.3.3'!AA179+'St 1.3.4'!AA179+'St 1.3.5'!AA179+'St 1.3.6'!AA179+'St 1.3.7'!AA179</f>
        <v>222369.17005873649</v>
      </c>
      <c r="AB179" s="147">
        <f>'St 1.3.1'!AB179+'St 1.3.2'!AB179+'St 1.3.3'!AB179+'St 1.3.4'!AB179+'St 1.3.5'!AB179+'St 1.3.6'!AB179+'St 1.3.7'!AB179</f>
        <v>101596.23936668377</v>
      </c>
      <c r="AC179" s="147">
        <f>'St 1.3.1'!AC179+'St 1.3.2'!AC179+'St 1.3.3'!AC179+'St 1.3.4'!AC179+'St 1.3.5'!AC179+'St 1.3.6'!AC179+'St 1.3.7'!AC179</f>
        <v>341367.53514523513</v>
      </c>
      <c r="AD179" s="147">
        <f>'St 1.3.1'!AD179+'St 1.3.2'!AD179+'St 1.3.3'!AD179+'St 1.3.4'!AD179+'St 1.3.5'!AD179+'St 1.3.6'!AD179+'St 1.3.7'!AD179</f>
        <v>207055.12118293444</v>
      </c>
      <c r="AE179" s="147">
        <f>'St 1.3.1'!AE179+'St 1.3.2'!AE179+'St 1.3.3'!AE179+'St 1.3.4'!AE179+'St 1.3.5'!AE179+'St 1.3.6'!AE179+'St 1.3.7'!AE179</f>
        <v>278622.43337316072</v>
      </c>
      <c r="AF179" s="147">
        <f>'St 1.3.1'!AF179+'St 1.3.2'!AF179+'St 1.3.3'!AF179+'St 1.3.4'!AF179+'St 1.3.5'!AF179+'St 1.3.6'!AF179+'St 1.3.7'!AF179</f>
        <v>-157677.94179625792</v>
      </c>
      <c r="AG179" s="147">
        <f>'St 1.3.1'!AG179+'St 1.3.2'!AG179+'St 1.3.3'!AG179+'St 1.3.4'!AG179+'St 1.3.5'!AG179+'St 1.3.6'!AG179+'St 1.3.7'!AG179</f>
        <v>691430.978897447</v>
      </c>
    </row>
    <row r="180" spans="1:33" s="45" customFormat="1">
      <c r="A180" s="38"/>
      <c r="B180" s="31" t="s">
        <v>26</v>
      </c>
      <c r="C180" s="209" t="s">
        <v>299</v>
      </c>
      <c r="D180" s="147">
        <f>'St 1.3.1'!D180+'St 1.3.2'!D180+'St 1.3.3'!D180+'St 1.3.4'!D180+'St 1.3.5'!D180+'St 1.3.6'!D180+'St 1.3.7'!D180</f>
        <v>725511.96656392061</v>
      </c>
      <c r="E180" s="147">
        <f>'St 1.3.1'!E180+'St 1.3.2'!E180+'St 1.3.3'!E180+'St 1.3.4'!E180+'St 1.3.5'!E180+'St 1.3.6'!E180+'St 1.3.7'!E180</f>
        <v>808948.10129143833</v>
      </c>
      <c r="F180" s="147">
        <f>'St 1.3.1'!F180+'St 1.3.2'!F180+'St 1.3.3'!F180+'St 1.3.4'!F180+'St 1.3.5'!F180+'St 1.3.6'!F180+'St 1.3.7'!F180</f>
        <v>926136.41878060438</v>
      </c>
      <c r="G180" s="147">
        <f>'St 1.3.1'!G180+'St 1.3.2'!G180+'St 1.3.3'!G180+'St 1.3.4'!G180+'St 1.3.5'!G180+'St 1.3.6'!G180+'St 1.3.7'!G180</f>
        <v>1065187.1827909308</v>
      </c>
      <c r="H180" s="147">
        <f>'St 1.3.1'!H180+'St 1.3.2'!H180+'St 1.3.3'!H180+'St 1.3.4'!H180+'St 1.3.5'!H180+'St 1.3.6'!H180+'St 1.3.7'!H180</f>
        <v>1167197.4657734632</v>
      </c>
      <c r="I180" s="147">
        <f>'St 1.3.1'!I180+'St 1.3.2'!I180+'St 1.3.3'!I180+'St 1.3.4'!I180+'St 1.3.5'!I180+'St 1.3.6'!I180+'St 1.3.7'!I180</f>
        <v>1500644.3541533404</v>
      </c>
      <c r="J180" s="147">
        <f>'St 1.3.1'!J180+'St 1.3.2'!J180+'St 1.3.3'!J180+'St 1.3.4'!J180+'St 1.3.5'!J180+'St 1.3.6'!J180+'St 1.3.7'!J180</f>
        <v>1707924.4289801032</v>
      </c>
      <c r="K180" s="147">
        <f>'St 1.3.1'!K180+'St 1.3.2'!K180+'St 1.3.3'!K180+'St 1.3.4'!K180+'St 1.3.5'!K180+'St 1.3.6'!K180+'St 1.3.7'!K180</f>
        <v>1907451.0199962961</v>
      </c>
      <c r="L180" s="147">
        <f>'St 1.3.1'!L180+'St 1.3.2'!L180+'St 1.3.3'!L180+'St 1.3.4'!L180+'St 1.3.5'!L180+'St 1.3.6'!L180+'St 1.3.7'!L180</f>
        <v>1666349.5210386934</v>
      </c>
      <c r="M180" s="147">
        <f>'St 1.3.1'!M180+'St 1.3.2'!M180+'St 1.3.3'!M180+'St 1.3.4'!M180+'St 1.3.5'!M180+'St 1.3.6'!M180+'St 1.3.7'!M180</f>
        <v>2589730.2439661222</v>
      </c>
      <c r="N180" s="146"/>
      <c r="O180" s="147">
        <f>'St 1.3.1'!O180+'St 1.3.2'!O180+'St 1.3.3'!O180+'St 1.3.4'!O180+'St 1.3.5'!O180+'St 1.3.6'!O180+'St 1.3.7'!O180</f>
        <v>-10056.194124821282</v>
      </c>
      <c r="P180" s="147">
        <f>'St 1.3.1'!P180+'St 1.3.2'!P180+'St 1.3.3'!P180+'St 1.3.4'!P180+'St 1.3.5'!P180+'St 1.3.6'!P180+'St 1.3.7'!P180</f>
        <v>-20529.466527473676</v>
      </c>
      <c r="Q180" s="147">
        <f>'St 1.3.1'!Q180+'St 1.3.2'!Q180+'St 1.3.3'!Q180+'St 1.3.4'!Q180+'St 1.3.5'!Q180+'St 1.3.6'!Q180+'St 1.3.7'!Q180</f>
        <v>-79104.452278371231</v>
      </c>
      <c r="R180" s="147">
        <f>'St 1.3.1'!R180+'St 1.3.2'!R180+'St 1.3.3'!R180+'St 1.3.4'!R180+'St 1.3.5'!R180+'St 1.3.6'!R180+'St 1.3.7'!R180</f>
        <v>17723.941869856222</v>
      </c>
      <c r="S180" s="147">
        <f>'St 1.3.1'!S180+'St 1.3.2'!S180+'St 1.3.3'!S180+'St 1.3.4'!S180+'St 1.3.5'!S180+'St 1.3.6'!S180+'St 1.3.7'!S180</f>
        <v>-2747.0558869085944</v>
      </c>
      <c r="T180" s="147">
        <f>'St 1.3.1'!T180+'St 1.3.2'!T180+'St 1.3.3'!T180+'St 1.3.4'!T180+'St 1.3.5'!T180+'St 1.3.6'!T180+'St 1.3.7'!T180</f>
        <v>16961.435011304158</v>
      </c>
      <c r="U180" s="147">
        <f>'St 1.3.1'!U180+'St 1.3.2'!U180+'St 1.3.3'!U180+'St 1.3.4'!U180+'St 1.3.5'!U180+'St 1.3.6'!U180+'St 1.3.7'!U180</f>
        <v>-71223.756996298995</v>
      </c>
      <c r="V180" s="147">
        <f>'St 1.3.1'!V180+'St 1.3.2'!V180+'St 1.3.3'!V180+'St 1.3.4'!V180+'St 1.3.5'!V180+'St 1.3.6'!V180+'St 1.3.7'!V180</f>
        <v>-100858.35759733415</v>
      </c>
      <c r="W180" s="147">
        <f>'St 1.3.1'!W180+'St 1.3.2'!W180+'St 1.3.3'!W180+'St 1.3.4'!W180+'St 1.3.5'!W180+'St 1.3.6'!W180+'St 1.3.7'!W180</f>
        <v>308506.69421828422</v>
      </c>
      <c r="X180" s="141"/>
      <c r="Y180" s="147">
        <f>'St 1.3.1'!Y180+'St 1.3.2'!Y180+'St 1.3.3'!Y180+'St 1.3.4'!Y180+'St 1.3.5'!Y180+'St 1.3.6'!Y180+'St 1.3.7'!Y180</f>
        <v>93422.238127233664</v>
      </c>
      <c r="Z180" s="147">
        <f>'St 1.3.1'!Z180+'St 1.3.2'!Z180+'St 1.3.3'!Z180+'St 1.3.4'!Z180+'St 1.3.5'!Z180+'St 1.3.6'!Z180+'St 1.3.7'!Z180</f>
        <v>137194.63880422676</v>
      </c>
      <c r="AA180" s="147">
        <f>'St 1.3.1'!AA180+'St 1.3.2'!AA180+'St 1.3.3'!AA180+'St 1.3.4'!AA180+'St 1.3.5'!AA180+'St 1.3.6'!AA180+'St 1.3.7'!AA180</f>
        <v>219794.45291173944</v>
      </c>
      <c r="AB180" s="147">
        <f>'St 1.3.1'!AB180+'St 1.3.2'!AB180+'St 1.3.3'!AB180+'St 1.3.4'!AB180+'St 1.3.5'!AB180+'St 1.3.6'!AB180+'St 1.3.7'!AB180</f>
        <v>93507.696922821706</v>
      </c>
      <c r="AC180" s="147">
        <f>'St 1.3.1'!AC180+'St 1.3.2'!AC180+'St 1.3.3'!AC180+'St 1.3.4'!AC180+'St 1.3.5'!AC180+'St 1.3.6'!AC180+'St 1.3.7'!AC180</f>
        <v>329779.97473540972</v>
      </c>
      <c r="AD180" s="147">
        <f>'St 1.3.1'!AD180+'St 1.3.2'!AD180+'St 1.3.3'!AD180+'St 1.3.4'!AD180+'St 1.3.5'!AD180+'St 1.3.6'!AD180+'St 1.3.7'!AD180</f>
        <v>207686.27657089246</v>
      </c>
      <c r="AE180" s="147">
        <f>'St 1.3.1'!AE180+'St 1.3.2'!AE180+'St 1.3.3'!AE180+'St 1.3.4'!AE180+'St 1.3.5'!AE180+'St 1.3.6'!AE180+'St 1.3.7'!AE180</f>
        <v>280275.77015437454</v>
      </c>
      <c r="AF180" s="147">
        <f>'St 1.3.1'!AF180+'St 1.3.2'!AF180+'St 1.3.3'!AF180+'St 1.3.4'!AF180+'St 1.3.5'!AF180+'St 1.3.6'!AF180+'St 1.3.7'!AF180</f>
        <v>-149247.92465087306</v>
      </c>
      <c r="AG180" s="147">
        <f>'St 1.3.1'!AG180+'St 1.3.2'!AG180+'St 1.3.3'!AG180+'St 1.3.4'!AG180+'St 1.3.5'!AG180+'St 1.3.6'!AG180+'St 1.3.7'!AG180</f>
        <v>662566.8654798076</v>
      </c>
    </row>
    <row r="181" spans="1:33">
      <c r="B181" s="208" t="s">
        <v>40</v>
      </c>
      <c r="C181" s="229"/>
      <c r="D181" s="144">
        <f>'St 1.3.1'!D181+'St 1.3.2'!D181+'St 1.3.3'!D181+'St 1.3.4'!D181+'St 1.3.5'!D181+'St 1.3.6'!D181+'St 1.3.7'!D181</f>
        <v>631956.95436508022</v>
      </c>
      <c r="E181" s="144">
        <f>'St 1.3.1'!E181+'St 1.3.2'!E181+'St 1.3.3'!E181+'St 1.3.4'!E181+'St 1.3.5'!E181+'St 1.3.6'!E181+'St 1.3.7'!E181</f>
        <v>698626.54043543839</v>
      </c>
      <c r="F181" s="144">
        <f>'St 1.3.1'!F181+'St 1.3.2'!F181+'St 1.3.3'!F181+'St 1.3.4'!F181+'St 1.3.5'!F181+'St 1.3.6'!F181+'St 1.3.7'!F181</f>
        <v>798381.53971618763</v>
      </c>
      <c r="G181" s="144">
        <f>'St 1.3.1'!G181+'St 1.3.2'!G181+'St 1.3.3'!G181+'St 1.3.4'!G181+'St 1.3.5'!G181+'St 1.3.6'!G181+'St 1.3.7'!G181</f>
        <v>914897.70600087778</v>
      </c>
      <c r="H181" s="144">
        <f>'St 1.3.1'!H181+'St 1.3.2'!H181+'St 1.3.3'!H181+'St 1.3.4'!H181+'St 1.3.5'!H181+'St 1.3.6'!H181+'St 1.3.7'!H181</f>
        <v>1003697.2990259621</v>
      </c>
      <c r="I181" s="144">
        <f>'St 1.3.1'!I181+'St 1.3.2'!I181+'St 1.3.3'!I181+'St 1.3.4'!I181+'St 1.3.5'!I181+'St 1.3.6'!I181+'St 1.3.7'!I181</f>
        <v>1298991.5003967388</v>
      </c>
      <c r="J181" s="144">
        <f>'St 1.3.1'!J181+'St 1.3.2'!J181+'St 1.3.3'!J181+'St 1.3.4'!J181+'St 1.3.5'!J181+'St 1.3.6'!J181+'St 1.3.7'!J181</f>
        <v>1477859.4453357372</v>
      </c>
      <c r="K181" s="144">
        <f>'St 1.3.1'!K181+'St 1.3.2'!K181+'St 1.3.3'!K181+'St 1.3.4'!K181+'St 1.3.5'!K181+'St 1.3.6'!K181+'St 1.3.7'!K181</f>
        <v>1651084.0856769488</v>
      </c>
      <c r="L181" s="144">
        <f>'St 1.3.1'!L181+'St 1.3.2'!L181+'St 1.3.3'!L181+'St 1.3.4'!L181+'St 1.3.5'!L181+'St 1.3.6'!L181+'St 1.3.7'!L181</f>
        <v>1388221.4138592165</v>
      </c>
      <c r="M181" s="144">
        <f>'St 1.3.1'!M181+'St 1.3.2'!M181+'St 1.3.3'!M181+'St 1.3.4'!M181+'St 1.3.5'!M181+'St 1.3.6'!M181+'St 1.3.7'!M181</f>
        <v>2250718.5390315503</v>
      </c>
      <c r="N181" s="143"/>
      <c r="O181" s="144">
        <f>'St 1.3.1'!O181+'St 1.3.2'!O181+'St 1.3.3'!O181+'St 1.3.4'!O181+'St 1.3.5'!O181+'St 1.3.6'!O181+'St 1.3.7'!O181</f>
        <v>-56911.847534593595</v>
      </c>
      <c r="P181" s="144">
        <f>'St 1.3.1'!P181+'St 1.3.2'!P181+'St 1.3.3'!P181+'St 1.3.4'!P181+'St 1.3.5'!P181+'St 1.3.6'!P181+'St 1.3.7'!P181</f>
        <v>-49155.375597929735</v>
      </c>
      <c r="Q181" s="144">
        <f>'St 1.3.1'!Q181+'St 1.3.2'!Q181+'St 1.3.3'!Q181+'St 1.3.4'!Q181+'St 1.3.5'!Q181+'St 1.3.6'!Q181+'St 1.3.7'!Q181</f>
        <v>-133510.4939505787</v>
      </c>
      <c r="R181" s="144">
        <f>'St 1.3.1'!R181+'St 1.3.2'!R181+'St 1.3.3'!R181+'St 1.3.4'!R181+'St 1.3.5'!R181+'St 1.3.6'!R181+'St 1.3.7'!R181</f>
        <v>-49918.394187634141</v>
      </c>
      <c r="S181" s="144">
        <f>'St 1.3.1'!S181+'St 1.3.2'!S181+'St 1.3.3'!S181+'St 1.3.4'!S181+'St 1.3.5'!S181+'St 1.3.6'!S181+'St 1.3.7'!S181</f>
        <v>-136679.78623986809</v>
      </c>
      <c r="T181" s="144">
        <f>'St 1.3.1'!T181+'St 1.3.2'!T181+'St 1.3.3'!T181+'St 1.3.4'!T181+'St 1.3.5'!T181+'St 1.3.6'!T181+'St 1.3.7'!T181</f>
        <v>-127657.33274304023</v>
      </c>
      <c r="U181" s="144">
        <f>'St 1.3.1'!U181+'St 1.3.2'!U181+'St 1.3.3'!U181+'St 1.3.4'!U181+'St 1.3.5'!U181+'St 1.3.6'!U181+'St 1.3.7'!U181</f>
        <v>-111081.66832280702</v>
      </c>
      <c r="V181" s="144">
        <f>'St 1.3.1'!V181+'St 1.3.2'!V181+'St 1.3.3'!V181+'St 1.3.4'!V181+'St 1.3.5'!V181+'St 1.3.6'!V181+'St 1.3.7'!V181</f>
        <v>-174660.44699436016</v>
      </c>
      <c r="W181" s="144">
        <f>'St 1.3.1'!W181+'St 1.3.2'!W181+'St 1.3.3'!W181+'St 1.3.4'!W181+'St 1.3.5'!W181+'St 1.3.6'!W181+'St 1.3.7'!W181</f>
        <v>219555.15211076834</v>
      </c>
      <c r="X181" s="145"/>
      <c r="Y181" s="144">
        <f>'St 1.3.1'!Y181+'St 1.3.2'!Y181+'St 1.3.3'!Y181+'St 1.3.4'!Y181+'St 1.3.5'!Y181+'St 1.3.6'!Y181+'St 1.3.7'!Y181</f>
        <v>82634.527941381268</v>
      </c>
      <c r="Z181" s="144">
        <f>'St 1.3.1'!Z181+'St 1.3.2'!Z181+'St 1.3.3'!Z181+'St 1.3.4'!Z181+'St 1.3.5'!Z181+'St 1.3.6'!Z181+'St 1.3.7'!Z181</f>
        <v>109080.66294138126</v>
      </c>
      <c r="AA181" s="144">
        <f>'St 1.3.1'!AA181+'St 1.3.2'!AA181+'St 1.3.3'!AA181+'St 1.3.4'!AA181+'St 1.3.5'!AA181+'St 1.3.6'!AA181+'St 1.3.7'!AA181</f>
        <v>163676.11500000002</v>
      </c>
      <c r="AB181" s="144">
        <f>'St 1.3.1'!AB181+'St 1.3.2'!AB181+'St 1.3.3'!AB181+'St 1.3.4'!AB181+'St 1.3.5'!AB181+'St 1.3.6'!AB181+'St 1.3.7'!AB181</f>
        <v>106929.00499999998</v>
      </c>
      <c r="AC181" s="144">
        <f>'St 1.3.1'!AC181+'St 1.3.2'!AC181+'St 1.3.3'!AC181+'St 1.3.4'!AC181+'St 1.3.5'!AC181+'St 1.3.6'!AC181+'St 1.3.7'!AC181</f>
        <v>207373.35</v>
      </c>
      <c r="AD181" s="144">
        <f>'St 1.3.1'!AD181+'St 1.3.2'!AD181+'St 1.3.3'!AD181+'St 1.3.4'!AD181+'St 1.3.5'!AD181+'St 1.3.6'!AD181+'St 1.3.7'!AD181</f>
        <v>205214.01664399999</v>
      </c>
      <c r="AE181" s="144">
        <f>'St 1.3.1'!AE181+'St 1.3.2'!AE181+'St 1.3.3'!AE181+'St 1.3.4'!AE181+'St 1.3.5'!AE181+'St 1.3.6'!AE181+'St 1.3.7'!AE181</f>
        <v>228236.84572499999</v>
      </c>
      <c r="AF181" s="144">
        <f>'St 1.3.1'!AF181+'St 1.3.2'!AF181+'St 1.3.3'!AF181+'St 1.3.4'!AF181+'St 1.3.5'!AF181+'St 1.3.6'!AF181+'St 1.3.7'!AF181</f>
        <v>-19858.921250000007</v>
      </c>
      <c r="AG181" s="144">
        <f>'St 1.3.1'!AG181+'St 1.3.2'!AG181+'St 1.3.3'!AG181+'St 1.3.4'!AG181+'St 1.3.5'!AG181+'St 1.3.6'!AG181+'St 1.3.7'!AG181</f>
        <v>341947.508010244</v>
      </c>
    </row>
    <row r="182" spans="1:33">
      <c r="B182" s="6" t="s">
        <v>41</v>
      </c>
      <c r="C182" s="229"/>
      <c r="D182" s="144">
        <f>'St 1.3.1'!D182+'St 1.3.2'!D182+'St 1.3.3'!D182+'St 1.3.4'!D182+'St 1.3.5'!D182+'St 1.3.6'!D182+'St 1.3.7'!D182</f>
        <v>0</v>
      </c>
      <c r="E182" s="144">
        <f>'St 1.3.1'!E182+'St 1.3.2'!E182+'St 1.3.3'!E182+'St 1.3.4'!E182+'St 1.3.5'!E182+'St 1.3.6'!E182+'St 1.3.7'!E182</f>
        <v>0</v>
      </c>
      <c r="F182" s="144">
        <f>'St 1.3.1'!F182+'St 1.3.2'!F182+'St 1.3.3'!F182+'St 1.3.4'!F182+'St 1.3.5'!F182+'St 1.3.6'!F182+'St 1.3.7'!F182</f>
        <v>0</v>
      </c>
      <c r="G182" s="144">
        <f>'St 1.3.1'!G182+'St 1.3.2'!G182+'St 1.3.3'!G182+'St 1.3.4'!G182+'St 1.3.5'!G182+'St 1.3.6'!G182+'St 1.3.7'!G182</f>
        <v>0</v>
      </c>
      <c r="H182" s="144">
        <f>'St 1.3.1'!H182+'St 1.3.2'!H182+'St 1.3.3'!H182+'St 1.3.4'!H182+'St 1.3.5'!H182+'St 1.3.6'!H182+'St 1.3.7'!H182</f>
        <v>0</v>
      </c>
      <c r="I182" s="144">
        <f>'St 1.3.1'!I182+'St 1.3.2'!I182+'St 1.3.3'!I182+'St 1.3.4'!I182+'St 1.3.5'!I182+'St 1.3.6'!I182+'St 1.3.7'!I182</f>
        <v>0</v>
      </c>
      <c r="J182" s="144">
        <f>'St 1.3.1'!J182+'St 1.3.2'!J182+'St 1.3.3'!J182+'St 1.3.4'!J182+'St 1.3.5'!J182+'St 1.3.6'!J182+'St 1.3.7'!J182</f>
        <v>0</v>
      </c>
      <c r="K182" s="144">
        <f>'St 1.3.1'!K182+'St 1.3.2'!K182+'St 1.3.3'!K182+'St 1.3.4'!K182+'St 1.3.5'!K182+'St 1.3.6'!K182+'St 1.3.7'!K182</f>
        <v>0</v>
      </c>
      <c r="L182" s="144">
        <f>'St 1.3.1'!L182+'St 1.3.2'!L182+'St 1.3.3'!L182+'St 1.3.4'!L182+'St 1.3.5'!L182+'St 1.3.6'!L182+'St 1.3.7'!L182</f>
        <v>0</v>
      </c>
      <c r="M182" s="144">
        <f>'St 1.3.1'!M182+'St 1.3.2'!M182+'St 1.3.3'!M182+'St 1.3.4'!M182+'St 1.3.5'!M182+'St 1.3.6'!M182+'St 1.3.7'!M182</f>
        <v>0</v>
      </c>
      <c r="N182" s="143"/>
      <c r="O182" s="144">
        <f>'St 1.3.1'!O182+'St 1.3.2'!O182+'St 1.3.3'!O182+'St 1.3.4'!O182+'St 1.3.5'!O182+'St 1.3.6'!O182+'St 1.3.7'!O182</f>
        <v>0</v>
      </c>
      <c r="P182" s="144">
        <f>'St 1.3.1'!P182+'St 1.3.2'!P182+'St 1.3.3'!P182+'St 1.3.4'!P182+'St 1.3.5'!P182+'St 1.3.6'!P182+'St 1.3.7'!P182</f>
        <v>0</v>
      </c>
      <c r="Q182" s="144">
        <f>'St 1.3.1'!Q182+'St 1.3.2'!Q182+'St 1.3.3'!Q182+'St 1.3.4'!Q182+'St 1.3.5'!Q182+'St 1.3.6'!Q182+'St 1.3.7'!Q182</f>
        <v>0</v>
      </c>
      <c r="R182" s="144">
        <f>'St 1.3.1'!R182+'St 1.3.2'!R182+'St 1.3.3'!R182+'St 1.3.4'!R182+'St 1.3.5'!R182+'St 1.3.6'!R182+'St 1.3.7'!R182</f>
        <v>0</v>
      </c>
      <c r="S182" s="144">
        <f>'St 1.3.1'!S182+'St 1.3.2'!S182+'St 1.3.3'!S182+'St 1.3.4'!S182+'St 1.3.5'!S182+'St 1.3.6'!S182+'St 1.3.7'!S182</f>
        <v>0</v>
      </c>
      <c r="T182" s="144">
        <f>'St 1.3.1'!T182+'St 1.3.2'!T182+'St 1.3.3'!T182+'St 1.3.4'!T182+'St 1.3.5'!T182+'St 1.3.6'!T182+'St 1.3.7'!T182</f>
        <v>0</v>
      </c>
      <c r="U182" s="144">
        <f>'St 1.3.1'!U182+'St 1.3.2'!U182+'St 1.3.3'!U182+'St 1.3.4'!U182+'St 1.3.5'!U182+'St 1.3.6'!U182+'St 1.3.7'!U182</f>
        <v>0</v>
      </c>
      <c r="V182" s="144">
        <f>'St 1.3.1'!V182+'St 1.3.2'!V182+'St 1.3.3'!V182+'St 1.3.4'!V182+'St 1.3.5'!V182+'St 1.3.6'!V182+'St 1.3.7'!V182</f>
        <v>0</v>
      </c>
      <c r="W182" s="144">
        <f>'St 1.3.1'!W182+'St 1.3.2'!W182+'St 1.3.3'!W182+'St 1.3.4'!W182+'St 1.3.5'!W182+'St 1.3.6'!W182+'St 1.3.7'!W182</f>
        <v>0</v>
      </c>
      <c r="X182" s="145"/>
      <c r="Y182" s="144">
        <f>'St 1.3.1'!Y182+'St 1.3.2'!Y182+'St 1.3.3'!Y182+'St 1.3.4'!Y182+'St 1.3.5'!Y182+'St 1.3.6'!Y182+'St 1.3.7'!Y182</f>
        <v>0</v>
      </c>
      <c r="Z182" s="144">
        <f>'St 1.3.1'!Z182+'St 1.3.2'!Z182+'St 1.3.3'!Z182+'St 1.3.4'!Z182+'St 1.3.5'!Z182+'St 1.3.6'!Z182+'St 1.3.7'!Z182</f>
        <v>0</v>
      </c>
      <c r="AA182" s="144">
        <f>'St 1.3.1'!AA182+'St 1.3.2'!AA182+'St 1.3.3'!AA182+'St 1.3.4'!AA182+'St 1.3.5'!AA182+'St 1.3.6'!AA182+'St 1.3.7'!AA182</f>
        <v>0</v>
      </c>
      <c r="AB182" s="144">
        <f>'St 1.3.1'!AB182+'St 1.3.2'!AB182+'St 1.3.3'!AB182+'St 1.3.4'!AB182+'St 1.3.5'!AB182+'St 1.3.6'!AB182+'St 1.3.7'!AB182</f>
        <v>0</v>
      </c>
      <c r="AC182" s="144">
        <f>'St 1.3.1'!AC182+'St 1.3.2'!AC182+'St 1.3.3'!AC182+'St 1.3.4'!AC182+'St 1.3.5'!AC182+'St 1.3.6'!AC182+'St 1.3.7'!AC182</f>
        <v>0</v>
      </c>
      <c r="AD182" s="144">
        <f>'St 1.3.1'!AD182+'St 1.3.2'!AD182+'St 1.3.3'!AD182+'St 1.3.4'!AD182+'St 1.3.5'!AD182+'St 1.3.6'!AD182+'St 1.3.7'!AD182</f>
        <v>0</v>
      </c>
      <c r="AE182" s="144">
        <f>'St 1.3.1'!AE182+'St 1.3.2'!AE182+'St 1.3.3'!AE182+'St 1.3.4'!AE182+'St 1.3.5'!AE182+'St 1.3.6'!AE182+'St 1.3.7'!AE182</f>
        <v>0</v>
      </c>
      <c r="AF182" s="144">
        <f>'St 1.3.1'!AF182+'St 1.3.2'!AF182+'St 1.3.3'!AF182+'St 1.3.4'!AF182+'St 1.3.5'!AF182+'St 1.3.6'!AF182+'St 1.3.7'!AF182</f>
        <v>0</v>
      </c>
      <c r="AG182" s="144">
        <f>'St 1.3.1'!AG182+'St 1.3.2'!AG182+'St 1.3.3'!AG182+'St 1.3.4'!AG182+'St 1.3.5'!AG182+'St 1.3.6'!AG182+'St 1.3.7'!AG182</f>
        <v>0</v>
      </c>
    </row>
    <row r="183" spans="1:33">
      <c r="B183" s="6" t="s">
        <v>42</v>
      </c>
      <c r="C183" s="229"/>
      <c r="D183" s="144">
        <f>'St 1.3.1'!D183+'St 1.3.2'!D183+'St 1.3.3'!D183+'St 1.3.4'!D183+'St 1.3.5'!D183+'St 1.3.6'!D183+'St 1.3.7'!D183</f>
        <v>67146.947466812388</v>
      </c>
      <c r="E183" s="144">
        <f>'St 1.3.1'!E183+'St 1.3.2'!E183+'St 1.3.3'!E183+'St 1.3.4'!E183+'St 1.3.5'!E183+'St 1.3.6'!E183+'St 1.3.7'!E183</f>
        <v>80509.185399509224</v>
      </c>
      <c r="F183" s="144">
        <f>'St 1.3.1'!F183+'St 1.3.2'!F183+'St 1.3.3'!F183+'St 1.3.4'!F183+'St 1.3.5'!F183+'St 1.3.6'!F183+'St 1.3.7'!F183</f>
        <v>93220.70335769598</v>
      </c>
      <c r="G183" s="144">
        <f>'St 1.3.1'!G183+'St 1.3.2'!G183+'St 1.3.3'!G183+'St 1.3.4'!G183+'St 1.3.5'!G183+'St 1.3.6'!G183+'St 1.3.7'!G183</f>
        <v>122244.33478325378</v>
      </c>
      <c r="H183" s="144">
        <f>'St 1.3.1'!H183+'St 1.3.2'!H183+'St 1.3.3'!H183+'St 1.3.4'!H183+'St 1.3.5'!H183+'St 1.3.6'!H183+'St 1.3.7'!H183</f>
        <v>137214.86381929772</v>
      </c>
      <c r="I183" s="144">
        <f>'St 1.3.1'!I183+'St 1.3.2'!I183+'St 1.3.3'!I183+'St 1.3.4'!I183+'St 1.3.5'!I183+'St 1.3.6'!I183+'St 1.3.7'!I183</f>
        <v>206584.9700481836</v>
      </c>
      <c r="J183" s="144">
        <f>'St 1.3.1'!J183+'St 1.3.2'!J183+'St 1.3.3'!J183+'St 1.3.4'!J183+'St 1.3.5'!J183+'St 1.3.6'!J183+'St 1.3.7'!J183</f>
        <v>248094.5398588801</v>
      </c>
      <c r="K183" s="144">
        <f>'St 1.3.1'!K183+'St 1.3.2'!K183+'St 1.3.3'!K183+'St 1.3.4'!K183+'St 1.3.5'!K183+'St 1.3.6'!K183+'St 1.3.7'!K183</f>
        <v>271843.687525624</v>
      </c>
      <c r="L183" s="144">
        <f>'St 1.3.1'!L183+'St 1.3.2'!L183+'St 1.3.3'!L183+'St 1.3.4'!L183+'St 1.3.5'!L183+'St 1.3.6'!L183+'St 1.3.7'!L183</f>
        <v>246242.57444581288</v>
      </c>
      <c r="M183" s="144">
        <f>'St 1.3.1'!M183+'St 1.3.2'!M183+'St 1.3.3'!M183+'St 1.3.4'!M183+'St 1.3.5'!M183+'St 1.3.6'!M183+'St 1.3.7'!M183</f>
        <v>369382.73571083177</v>
      </c>
      <c r="N183" s="143"/>
      <c r="O183" s="144">
        <f>'St 1.3.1'!O183+'St 1.3.2'!O183+'St 1.3.3'!O183+'St 1.3.4'!O183+'St 1.3.5'!O183+'St 1.3.6'!O183+'St 1.3.7'!O183</f>
        <v>10324.367291864695</v>
      </c>
      <c r="P183" s="144">
        <f>'St 1.3.1'!P183+'St 1.3.2'!P183+'St 1.3.3'!P183+'St 1.3.4'!P183+'St 1.3.5'!P183+'St 1.3.6'!P183+'St 1.3.7'!P183</f>
        <v>4218.5053907238862</v>
      </c>
      <c r="Q183" s="144">
        <f>'St 1.3.1'!Q183+'St 1.3.2'!Q183+'St 1.3.3'!Q183+'St 1.3.4'!Q183+'St 1.3.5'!Q183+'St 1.3.6'!Q183+'St 1.3.7'!Q183</f>
        <v>11914.851874440847</v>
      </c>
      <c r="R183" s="144">
        <f>'St 1.3.1'!R183+'St 1.3.2'!R183+'St 1.3.3'!R183+'St 1.3.4'!R183+'St 1.3.5'!R183+'St 1.3.6'!R183+'St 1.3.7'!R183</f>
        <v>25343.758719393023</v>
      </c>
      <c r="S183" s="144">
        <f>'St 1.3.1'!S183+'St 1.3.2'!S183+'St 1.3.3'!S183+'St 1.3.4'!S183+'St 1.3.5'!S183+'St 1.3.6'!S183+'St 1.3.7'!S183</f>
        <v>26375.670095414309</v>
      </c>
      <c r="T183" s="144">
        <f>'St 1.3.1'!T183+'St 1.3.2'!T183+'St 1.3.3'!T183+'St 1.3.4'!T183+'St 1.3.5'!T183+'St 1.3.6'!T183+'St 1.3.7'!T183</f>
        <v>53050.533165701083</v>
      </c>
      <c r="U183" s="144">
        <f>'St 1.3.1'!U183+'St 1.3.2'!U183+'St 1.3.3'!U183+'St 1.3.4'!U183+'St 1.3.5'!U183+'St 1.3.6'!U183+'St 1.3.7'!U183</f>
        <v>15452.636750201396</v>
      </c>
      <c r="V183" s="144">
        <f>'St 1.3.1'!V183+'St 1.3.2'!V183+'St 1.3.3'!V183+'St 1.3.4'!V183+'St 1.3.5'!V183+'St 1.3.6'!V183+'St 1.3.7'!V183</f>
        <v>15769.642646847364</v>
      </c>
      <c r="W183" s="144">
        <f>'St 1.3.1'!W183+'St 1.3.2'!W183+'St 1.3.3'!W183+'St 1.3.4'!W183+'St 1.3.5'!W183+'St 1.3.6'!W183+'St 1.3.7'!W183</f>
        <v>31604.096469128584</v>
      </c>
      <c r="X183" s="145"/>
      <c r="Y183" s="144">
        <f>'St 1.3.1'!Y183+'St 1.3.2'!Y183+'St 1.3.3'!Y183+'St 1.3.4'!Y183+'St 1.3.5'!Y183+'St 1.3.6'!Y183+'St 1.3.7'!Y183</f>
        <v>3037.7878378321502</v>
      </c>
      <c r="Z183" s="144">
        <f>'St 1.3.1'!Z183+'St 1.3.2'!Z183+'St 1.3.3'!Z183+'St 1.3.4'!Z183+'St 1.3.5'!Z183+'St 1.3.6'!Z183+'St 1.3.7'!Z183</f>
        <v>8320.0631245899585</v>
      </c>
      <c r="AA183" s="144">
        <f>'St 1.3.1'!AA183+'St 1.3.2'!AA183+'St 1.3.3'!AA183+'St 1.3.4'!AA183+'St 1.3.5'!AA183+'St 1.3.6'!AA183+'St 1.3.7'!AA183</f>
        <v>17661.194551116958</v>
      </c>
      <c r="AB183" s="144">
        <f>'St 1.3.1'!AB183+'St 1.3.2'!AB183+'St 1.3.3'!AB183+'St 1.3.4'!AB183+'St 1.3.5'!AB183+'St 1.3.6'!AB183+'St 1.3.7'!AB183</f>
        <v>-3237.1200756743174</v>
      </c>
      <c r="AC183" s="144">
        <f>'St 1.3.1'!AC183+'St 1.3.2'!AC183+'St 1.3.3'!AC183+'St 1.3.4'!AC183+'St 1.3.5'!AC183+'St 1.3.6'!AC183+'St 1.3.7'!AC183</f>
        <v>37507.989184046819</v>
      </c>
      <c r="AD183" s="144">
        <f>'St 1.3.1'!AD183+'St 1.3.2'!AD183+'St 1.3.3'!AD183+'St 1.3.4'!AD183+'St 1.3.5'!AD183+'St 1.3.6'!AD183+'St 1.3.7'!AD183</f>
        <v>1300.7818552237254</v>
      </c>
      <c r="AE183" s="144">
        <f>'St 1.3.1'!AE183+'St 1.3.2'!AE183+'St 1.3.3'!AE183+'St 1.3.4'!AE183+'St 1.3.5'!AE183+'St 1.3.6'!AE183+'St 1.3.7'!AE183</f>
        <v>16860.05185524558</v>
      </c>
      <c r="AF183" s="144">
        <f>'St 1.3.1'!AF183+'St 1.3.2'!AF183+'St 1.3.3'!AF183+'St 1.3.4'!AF183+'St 1.3.5'!AF183+'St 1.3.6'!AF183+'St 1.3.7'!AF183</f>
        <v>-43792.277196020914</v>
      </c>
      <c r="AG183" s="144">
        <f>'St 1.3.1'!AG183+'St 1.3.2'!AG183+'St 1.3.3'!AG183+'St 1.3.4'!AG183+'St 1.3.5'!AG183+'St 1.3.6'!AG183+'St 1.3.7'!AG183</f>
        <v>111540.81129186327</v>
      </c>
    </row>
    <row r="184" spans="1:33">
      <c r="B184" s="6" t="s">
        <v>43</v>
      </c>
      <c r="C184" s="229"/>
      <c r="D184" s="144">
        <f>'St 1.3.1'!D184+'St 1.3.2'!D184+'St 1.3.3'!D184+'St 1.3.4'!D184+'St 1.3.5'!D184+'St 1.3.6'!D184+'St 1.3.7'!D184</f>
        <v>484902.76379286201</v>
      </c>
      <c r="E184" s="144">
        <f>'St 1.3.1'!E184+'St 1.3.2'!E184+'St 1.3.3'!E184+'St 1.3.4'!E184+'St 1.3.5'!E184+'St 1.3.6'!E184+'St 1.3.7'!E184</f>
        <v>538673.97145095572</v>
      </c>
      <c r="F184" s="144">
        <f>'St 1.3.1'!F184+'St 1.3.2'!F184+'St 1.3.3'!F184+'St 1.3.4'!F184+'St 1.3.5'!F184+'St 1.3.6'!F184+'St 1.3.7'!F184</f>
        <v>624273.41187421547</v>
      </c>
      <c r="G184" s="144">
        <f>'St 1.3.1'!G184+'St 1.3.2'!G184+'St 1.3.3'!G184+'St 1.3.4'!G184+'St 1.3.5'!G184+'St 1.3.6'!G184+'St 1.3.7'!G184</f>
        <v>695786.23356296949</v>
      </c>
      <c r="H184" s="144">
        <f>'St 1.3.1'!H184+'St 1.3.2'!H184+'St 1.3.3'!H184+'St 1.3.4'!H184+'St 1.3.5'!H184+'St 1.3.6'!H184+'St 1.3.7'!H184</f>
        <v>743722.56836067722</v>
      </c>
      <c r="I184" s="144">
        <f>'St 1.3.1'!I184+'St 1.3.2'!I184+'St 1.3.3'!I184+'St 1.3.4'!I184+'St 1.3.5'!I184+'St 1.3.6'!I184+'St 1.3.7'!I184</f>
        <v>908917.78419557912</v>
      </c>
      <c r="J184" s="144">
        <f>'St 1.3.1'!J184+'St 1.3.2'!J184+'St 1.3.3'!J184+'St 1.3.4'!J184+'St 1.3.5'!J184+'St 1.3.6'!J184+'St 1.3.7'!J184</f>
        <v>1005687.5399288018</v>
      </c>
      <c r="K184" s="144">
        <f>'St 1.3.1'!K184+'St 1.3.2'!K184+'St 1.3.3'!K184+'St 1.3.4'!K184+'St 1.3.5'!K184+'St 1.3.6'!K184+'St 1.3.7'!K184</f>
        <v>1127630.3242239461</v>
      </c>
      <c r="L184" s="144">
        <f>'St 1.3.1'!L184+'St 1.3.2'!L184+'St 1.3.3'!L184+'St 1.3.4'!L184+'St 1.3.5'!L184+'St 1.3.6'!L184+'St 1.3.7'!L184</f>
        <v>948571.84444106813</v>
      </c>
      <c r="M184" s="144">
        <f>'St 1.3.1'!M184+'St 1.3.2'!M184+'St 1.3.3'!M184+'St 1.3.4'!M184+'St 1.3.5'!M184+'St 1.3.6'!M184+'St 1.3.7'!M184</f>
        <v>1478321.7162587605</v>
      </c>
      <c r="N184" s="143"/>
      <c r="O184" s="144">
        <f>'St 1.3.1'!O184+'St 1.3.2'!O184+'St 1.3.3'!O184+'St 1.3.4'!O184+'St 1.3.5'!O184+'St 1.3.6'!O184+'St 1.3.7'!O184</f>
        <v>-31375.42169784932</v>
      </c>
      <c r="P184" s="144">
        <f>'St 1.3.1'!P184+'St 1.3.2'!P184+'St 1.3.3'!P184+'St 1.3.4'!P184+'St 1.3.5'!P184+'St 1.3.6'!P184+'St 1.3.7'!P184</f>
        <v>-30195.131232483916</v>
      </c>
      <c r="Q184" s="144">
        <f>'St 1.3.1'!Q184+'St 1.3.2'!Q184+'St 1.3.3'!Q184+'St 1.3.4'!Q184+'St 1.3.5'!Q184+'St 1.3.6'!Q184+'St 1.3.7'!Q184</f>
        <v>-110269.36400656827</v>
      </c>
      <c r="R184" s="144">
        <f>'St 1.3.1'!R184+'St 1.3.2'!R184+'St 1.3.3'!R184+'St 1.3.4'!R184+'St 1.3.5'!R184+'St 1.3.6'!R184+'St 1.3.7'!R184</f>
        <v>-40546.225100992822</v>
      </c>
      <c r="S184" s="144">
        <f>'St 1.3.1'!S184+'St 1.3.2'!S184+'St 1.3.3'!S184+'St 1.3.4'!S184+'St 1.3.5'!S184+'St 1.3.6'!S184+'St 1.3.7'!S184</f>
        <v>-72065.481394712551</v>
      </c>
      <c r="T184" s="144">
        <f>'St 1.3.1'!T184+'St 1.3.2'!T184+'St 1.3.3'!T184+'St 1.3.4'!T184+'St 1.3.5'!T184+'St 1.3.6'!T184+'St 1.3.7'!T184</f>
        <v>-109976.30896744676</v>
      </c>
      <c r="U184" s="144">
        <f>'St 1.3.1'!U184+'St 1.3.2'!U184+'St 1.3.3'!U184+'St 1.3.4'!U184+'St 1.3.5'!U184+'St 1.3.6'!U184+'St 1.3.7'!U184</f>
        <v>-112644.99877589673</v>
      </c>
      <c r="V184" s="144">
        <f>'St 1.3.1'!V184+'St 1.3.2'!V184+'St 1.3.3'!V184+'St 1.3.4'!V184+'St 1.3.5'!V184+'St 1.3.6'!V184+'St 1.3.7'!V184</f>
        <v>-141887.03228655324</v>
      </c>
      <c r="W184" s="144">
        <f>'St 1.3.1'!W184+'St 1.3.2'!W184+'St 1.3.3'!W184+'St 1.3.4'!W184+'St 1.3.5'!W184+'St 1.3.6'!W184+'St 1.3.7'!W184</f>
        <v>157329.19038054012</v>
      </c>
      <c r="X184" s="145"/>
      <c r="Y184" s="144">
        <f>'St 1.3.1'!Y184+'St 1.3.2'!Y184+'St 1.3.3'!Y184+'St 1.3.4'!Y184+'St 1.3.5'!Y184+'St 1.3.6'!Y184+'St 1.3.7'!Y184</f>
        <v>85088.114235943052</v>
      </c>
      <c r="Z184" s="144">
        <f>'St 1.3.1'!Z184+'St 1.3.2'!Z184+'St 1.3.3'!Z184+'St 1.3.4'!Z184+'St 1.3.5'!Z184+'St 1.3.6'!Z184+'St 1.3.7'!Z184</f>
        <v>115782.56677574362</v>
      </c>
      <c r="AA184" s="144">
        <f>'St 1.3.1'!AA184+'St 1.3.2'!AA184+'St 1.3.3'!AA184+'St 1.3.4'!AA184+'St 1.3.5'!AA184+'St 1.3.6'!AA184+'St 1.3.7'!AA184</f>
        <v>181752.35070132237</v>
      </c>
      <c r="AB184" s="144">
        <f>'St 1.3.1'!AB184+'St 1.3.2'!AB184+'St 1.3.3'!AB184+'St 1.3.4'!AB184+'St 1.3.5'!AB184+'St 1.3.6'!AB184+'St 1.3.7'!AB184</f>
        <v>90286.850476108477</v>
      </c>
      <c r="AC184" s="144">
        <f>'St 1.3.1'!AC184+'St 1.3.2'!AC184+'St 1.3.3'!AC184+'St 1.3.4'!AC184+'St 1.3.5'!AC184+'St 1.3.6'!AC184+'St 1.3.7'!AC184</f>
        <v>235356.65992610651</v>
      </c>
      <c r="AD184" s="144">
        <f>'St 1.3.1'!AD184+'St 1.3.2'!AD184+'St 1.3.3'!AD184+'St 1.3.4'!AD184+'St 1.3.5'!AD184+'St 1.3.6'!AD184+'St 1.3.7'!AD184</f>
        <v>210088.00729784564</v>
      </c>
      <c r="AE184" s="144">
        <f>'St 1.3.1'!AE184+'St 1.3.2'!AE184+'St 1.3.3'!AE184+'St 1.3.4'!AE184+'St 1.3.5'!AE184+'St 1.3.6'!AE184+'St 1.3.7'!AE184</f>
        <v>233153.50718547829</v>
      </c>
      <c r="AF184" s="144">
        <f>'St 1.3.1'!AF184+'St 1.3.2'!AF184+'St 1.3.3'!AF184+'St 1.3.4'!AF184+'St 1.3.5'!AF184+'St 1.3.6'!AF184+'St 1.3.7'!AF184</f>
        <v>-36237.82935993297</v>
      </c>
      <c r="AG184" s="144">
        <f>'St 1.3.1'!AG184+'St 1.3.2'!AG184+'St 1.3.3'!AG184+'St 1.3.4'!AG184+'St 1.3.5'!AG184+'St 1.3.6'!AG184+'St 1.3.7'!AG184</f>
        <v>374444.59760451969</v>
      </c>
    </row>
    <row r="185" spans="1:33">
      <c r="B185" s="6" t="s">
        <v>44</v>
      </c>
      <c r="C185" s="229"/>
      <c r="D185" s="144">
        <f>'St 1.3.1'!D185+'St 1.3.2'!D185+'St 1.3.3'!D185+'St 1.3.4'!D185+'St 1.3.5'!D185+'St 1.3.6'!D185+'St 1.3.7'!D185</f>
        <v>185.72</v>
      </c>
      <c r="E185" s="144">
        <f>'St 1.3.1'!E185+'St 1.3.2'!E185+'St 1.3.3'!E185+'St 1.3.4'!E185+'St 1.3.5'!E185+'St 1.3.6'!E185+'St 1.3.7'!E185</f>
        <v>185.72</v>
      </c>
      <c r="F185" s="144">
        <f>'St 1.3.1'!F185+'St 1.3.2'!F185+'St 1.3.3'!F185+'St 1.3.4'!F185+'St 1.3.5'!F185+'St 1.3.6'!F185+'St 1.3.7'!F185</f>
        <v>185.72</v>
      </c>
      <c r="G185" s="144">
        <f>'St 1.3.1'!G185+'St 1.3.2'!G185+'St 1.3.3'!G185+'St 1.3.4'!G185+'St 1.3.5'!G185+'St 1.3.6'!G185+'St 1.3.7'!G185</f>
        <v>185.72</v>
      </c>
      <c r="H185" s="144">
        <f>'St 1.3.1'!H185+'St 1.3.2'!H185+'St 1.3.3'!H185+'St 1.3.4'!H185+'St 1.3.5'!H185+'St 1.3.6'!H185+'St 1.3.7'!H185</f>
        <v>185.72</v>
      </c>
      <c r="I185" s="144">
        <f>'St 1.3.1'!I185+'St 1.3.2'!I185+'St 1.3.3'!I185+'St 1.3.4'!I185+'St 1.3.5'!I185+'St 1.3.6'!I185+'St 1.3.7'!I185</f>
        <v>185.72</v>
      </c>
      <c r="J185" s="144">
        <f>'St 1.3.1'!J185+'St 1.3.2'!J185+'St 1.3.3'!J185+'St 1.3.4'!J185+'St 1.3.5'!J185+'St 1.3.6'!J185+'St 1.3.7'!J185</f>
        <v>195.37032914637967</v>
      </c>
      <c r="K185" s="144">
        <f>'St 1.3.1'!K185+'St 1.3.2'!K185+'St 1.3.3'!K185+'St 1.3.4'!K185+'St 1.3.5'!K185+'St 1.3.6'!K185+'St 1.3.7'!K185</f>
        <v>184.35981199765146</v>
      </c>
      <c r="L185" s="144">
        <f>'St 1.3.1'!L185+'St 1.3.2'!L185+'St 1.3.3'!L185+'St 1.3.4'!L185+'St 1.3.5'!L185+'St 1.3.6'!L185+'St 1.3.7'!L185</f>
        <v>219.21291252375408</v>
      </c>
      <c r="M185" s="144">
        <f>'St 1.3.1'!M185+'St 1.3.2'!M185+'St 1.3.3'!M185+'St 1.3.4'!M185+'St 1.3.5'!M185+'St 1.3.6'!M185+'St 1.3.7'!M185</f>
        <v>255.66887737581263</v>
      </c>
      <c r="N185" s="143"/>
      <c r="O185" s="144">
        <f>'St 1.3.1'!O185+'St 1.3.2'!O185+'St 1.3.3'!O185+'St 1.3.4'!O185+'St 1.3.5'!O185+'St 1.3.6'!O185+'St 1.3.7'!O185</f>
        <v>1.8191648017034017</v>
      </c>
      <c r="P185" s="144">
        <f>'St 1.3.1'!P185+'St 1.3.2'!P185+'St 1.3.3'!P185+'St 1.3.4'!P185+'St 1.3.5'!P185+'St 1.3.6'!P185+'St 1.3.7'!P185</f>
        <v>3.1260527688865252</v>
      </c>
      <c r="Q185" s="144">
        <f>'St 1.3.1'!Q185+'St 1.3.2'!Q185+'St 1.3.3'!Q185+'St 1.3.4'!Q185+'St 1.3.5'!Q185+'St 1.3.6'!Q185+'St 1.3.7'!Q185</f>
        <v>0.20261951495038344</v>
      </c>
      <c r="R185" s="144">
        <f>'St 1.3.1'!R185+'St 1.3.2'!R185+'St 1.3.3'!R185+'St 1.3.4'!R185+'St 1.3.5'!R185+'St 1.3.6'!R185+'St 1.3.7'!R185</f>
        <v>-10.615033091260889</v>
      </c>
      <c r="S185" s="144">
        <f>'St 1.3.1'!S185+'St 1.3.2'!S185+'St 1.3.3'!S185+'St 1.3.4'!S185+'St 1.3.5'!S185+'St 1.3.6'!S185+'St 1.3.7'!S185</f>
        <v>14.685650307187331</v>
      </c>
      <c r="T185" s="144">
        <f>'St 1.3.1'!T185+'St 1.3.2'!T185+'St 1.3.3'!T185+'St 1.3.4'!T185+'St 1.3.5'!T185+'St 1.3.6'!T185+'St 1.3.7'!T185</f>
        <v>-10.46978987143363</v>
      </c>
      <c r="U185" s="144">
        <f>'St 1.3.1'!U185+'St 1.3.2'!U185+'St 1.3.3'!U185+'St 1.3.4'!U185+'St 1.3.5'!U185+'St 1.3.6'!U185+'St 1.3.7'!U185</f>
        <v>-11.010517148728205</v>
      </c>
      <c r="V185" s="144">
        <f>'St 1.3.1'!V185+'St 1.3.2'!V185+'St 1.3.3'!V185+'St 1.3.4'!V185+'St 1.3.5'!V185+'St 1.3.6'!V185+'St 1.3.7'!V185</f>
        <v>34.853100526102622</v>
      </c>
      <c r="W185" s="144">
        <f>'St 1.3.1'!W185+'St 1.3.2'!W185+'St 1.3.3'!W185+'St 1.3.4'!W185+'St 1.3.5'!W185+'St 1.3.6'!W185+'St 1.3.7'!W185</f>
        <v>36.455964852058557</v>
      </c>
      <c r="X185" s="145"/>
      <c r="Y185" s="144">
        <f>'St 1.3.1'!Y185+'St 1.3.2'!Y185+'St 1.3.3'!Y185+'St 1.3.4'!Y185+'St 1.3.5'!Y185+'St 1.3.6'!Y185+'St 1.3.7'!Y185</f>
        <v>0</v>
      </c>
      <c r="Z185" s="144">
        <f>'St 1.3.1'!Z185+'St 1.3.2'!Z185+'St 1.3.3'!Z185+'St 1.3.4'!Z185+'St 1.3.5'!Z185+'St 1.3.6'!Z185+'St 1.3.7'!Z185</f>
        <v>0</v>
      </c>
      <c r="AA185" s="144">
        <f>'St 1.3.1'!AA185+'St 1.3.2'!AA185+'St 1.3.3'!AA185+'St 1.3.4'!AA185+'St 1.3.5'!AA185+'St 1.3.6'!AA185+'St 1.3.7'!AA185</f>
        <v>0</v>
      </c>
      <c r="AB185" s="144">
        <f>'St 1.3.1'!AB185+'St 1.3.2'!AB185+'St 1.3.3'!AB185+'St 1.3.4'!AB185+'St 1.3.5'!AB185+'St 1.3.6'!AB185+'St 1.3.7'!AB185</f>
        <v>0</v>
      </c>
      <c r="AC185" s="144">
        <f>'St 1.3.1'!AC185+'St 1.3.2'!AC185+'St 1.3.3'!AC185+'St 1.3.4'!AC185+'St 1.3.5'!AC185+'St 1.3.6'!AC185+'St 1.3.7'!AC185</f>
        <v>0</v>
      </c>
      <c r="AD185" s="144">
        <f>'St 1.3.1'!AD185+'St 1.3.2'!AD185+'St 1.3.3'!AD185+'St 1.3.4'!AD185+'St 1.3.5'!AD185+'St 1.3.6'!AD185+'St 1.3.7'!AD185</f>
        <v>0</v>
      </c>
      <c r="AE185" s="144">
        <f>'St 1.3.1'!AE185+'St 1.3.2'!AE185+'St 1.3.3'!AE185+'St 1.3.4'!AE185+'St 1.3.5'!AE185+'St 1.3.6'!AE185+'St 1.3.7'!AE185</f>
        <v>0</v>
      </c>
      <c r="AF185" s="144">
        <f>'St 1.3.1'!AF185+'St 1.3.2'!AF185+'St 1.3.3'!AF185+'St 1.3.4'!AF185+'St 1.3.5'!AF185+'St 1.3.6'!AF185+'St 1.3.7'!AF185</f>
        <v>0</v>
      </c>
      <c r="AG185" s="144">
        <f>'St 1.3.1'!AG185+'St 1.3.2'!AG185+'St 1.3.3'!AG185+'St 1.3.4'!AG185+'St 1.3.5'!AG185+'St 1.3.6'!AG185+'St 1.3.7'!AG185</f>
        <v>0</v>
      </c>
    </row>
    <row r="186" spans="1:33">
      <c r="B186" s="7" t="s">
        <v>45</v>
      </c>
      <c r="C186" s="229"/>
      <c r="D186" s="144">
        <f>'St 1.3.1'!D186+'St 1.3.2'!D186+'St 1.3.3'!D186+'St 1.3.4'!D186+'St 1.3.5'!D186+'St 1.3.6'!D186+'St 1.3.7'!D186</f>
        <v>0</v>
      </c>
      <c r="E186" s="144">
        <f>'St 1.3.1'!E186+'St 1.3.2'!E186+'St 1.3.3'!E186+'St 1.3.4'!E186+'St 1.3.5'!E186+'St 1.3.6'!E186+'St 1.3.7'!E186</f>
        <v>0</v>
      </c>
      <c r="F186" s="144">
        <f>'St 1.3.1'!F186+'St 1.3.2'!F186+'St 1.3.3'!F186+'St 1.3.4'!F186+'St 1.3.5'!F186+'St 1.3.6'!F186+'St 1.3.7'!F186</f>
        <v>0</v>
      </c>
      <c r="G186" s="144">
        <f>'St 1.3.1'!G186+'St 1.3.2'!G186+'St 1.3.3'!G186+'St 1.3.4'!G186+'St 1.3.5'!G186+'St 1.3.6'!G186+'St 1.3.7'!G186</f>
        <v>0</v>
      </c>
      <c r="H186" s="144">
        <f>'St 1.3.1'!H186+'St 1.3.2'!H186+'St 1.3.3'!H186+'St 1.3.4'!H186+'St 1.3.5'!H186+'St 1.3.6'!H186+'St 1.3.7'!H186</f>
        <v>0</v>
      </c>
      <c r="I186" s="144">
        <f>'St 1.3.1'!I186+'St 1.3.2'!I186+'St 1.3.3'!I186+'St 1.3.4'!I186+'St 1.3.5'!I186+'St 1.3.6'!I186+'St 1.3.7'!I186</f>
        <v>0</v>
      </c>
      <c r="J186" s="144">
        <f>'St 1.3.1'!J186+'St 1.3.2'!J186+'St 1.3.3'!J186+'St 1.3.4'!J186+'St 1.3.5'!J186+'St 1.3.6'!J186+'St 1.3.7'!J186</f>
        <v>0</v>
      </c>
      <c r="K186" s="144">
        <f>'St 1.3.1'!K186+'St 1.3.2'!K186+'St 1.3.3'!K186+'St 1.3.4'!K186+'St 1.3.5'!K186+'St 1.3.6'!K186+'St 1.3.7'!K186</f>
        <v>0</v>
      </c>
      <c r="L186" s="144">
        <f>'St 1.3.1'!L186+'St 1.3.2'!L186+'St 1.3.3'!L186+'St 1.3.4'!L186+'St 1.3.5'!L186+'St 1.3.6'!L186+'St 1.3.7'!L186</f>
        <v>0</v>
      </c>
      <c r="M186" s="144">
        <f>'St 1.3.1'!M186+'St 1.3.2'!M186+'St 1.3.3'!M186+'St 1.3.4'!M186+'St 1.3.5'!M186+'St 1.3.6'!M186+'St 1.3.7'!M186</f>
        <v>0</v>
      </c>
      <c r="N186" s="143"/>
      <c r="O186" s="144">
        <f>'St 1.3.1'!O186+'St 1.3.2'!O186+'St 1.3.3'!O186+'St 1.3.4'!O186+'St 1.3.5'!O186+'St 1.3.6'!O186+'St 1.3.7'!O186</f>
        <v>1.9087698436548797</v>
      </c>
      <c r="P186" s="144">
        <f>'St 1.3.1'!P186+'St 1.3.2'!P186+'St 1.3.3'!P186+'St 1.3.4'!P186+'St 1.3.5'!P186+'St 1.3.6'!P186+'St 1.3.7'!P186</f>
        <v>2.4989864797634</v>
      </c>
      <c r="Q186" s="144">
        <f>'St 1.3.1'!Q186+'St 1.3.2'!Q186+'St 1.3.3'!Q186+'St 1.3.4'!Q186+'St 1.3.5'!Q186+'St 1.3.6'!Q186+'St 1.3.7'!Q186</f>
        <v>-7.9116461409875494E-2</v>
      </c>
      <c r="R186" s="144">
        <f>'St 1.3.1'!R186+'St 1.3.2'!R186+'St 1.3.3'!R186+'St 1.3.4'!R186+'St 1.3.5'!R186+'St 1.3.6'!R186+'St 1.3.7'!R186</f>
        <v>-8.4484667096955679</v>
      </c>
      <c r="S186" s="144">
        <f>'St 1.3.1'!S186+'St 1.3.2'!S186+'St 1.3.3'!S186+'St 1.3.4'!S186+'St 1.3.5'!S186+'St 1.3.6'!S186+'St 1.3.7'!S186</f>
        <v>14.685650307187331</v>
      </c>
      <c r="T186" s="144">
        <f>'St 1.3.1'!T186+'St 1.3.2'!T186+'St 1.3.3'!T186+'St 1.3.4'!T186+'St 1.3.5'!T186+'St 1.3.6'!T186+'St 1.3.7'!T186</f>
        <v>-20.120119017813295</v>
      </c>
      <c r="U186" s="144">
        <f>'St 1.3.1'!U186+'St 1.3.2'!U186+'St 1.3.3'!U186+'St 1.3.4'!U186+'St 1.3.5'!U186+'St 1.3.6'!U186+'St 1.3.7'!U186</f>
        <v>0</v>
      </c>
      <c r="V186" s="144">
        <f>'St 1.3.1'!V186+'St 1.3.2'!V186+'St 1.3.3'!V186+'St 1.3.4'!V186+'St 1.3.5'!V186+'St 1.3.6'!V186+'St 1.3.7'!V186</f>
        <v>0</v>
      </c>
      <c r="W186" s="144">
        <f>'St 1.3.1'!W186+'St 1.3.2'!W186+'St 1.3.3'!W186+'St 1.3.4'!W186+'St 1.3.5'!W186+'St 1.3.6'!W186+'St 1.3.7'!W186</f>
        <v>0</v>
      </c>
      <c r="X186" s="145"/>
      <c r="Y186" s="144">
        <f>'St 1.3.1'!Y186+'St 1.3.2'!Y186+'St 1.3.3'!Y186+'St 1.3.4'!Y186+'St 1.3.5'!Y186+'St 1.3.6'!Y186+'St 1.3.7'!Y186</f>
        <v>0</v>
      </c>
      <c r="Z186" s="144">
        <f>'St 1.3.1'!Z186+'St 1.3.2'!Z186+'St 1.3.3'!Z186+'St 1.3.4'!Z186+'St 1.3.5'!Z186+'St 1.3.6'!Z186+'St 1.3.7'!Z186</f>
        <v>0</v>
      </c>
      <c r="AA186" s="144">
        <f>'St 1.3.1'!AA186+'St 1.3.2'!AA186+'St 1.3.3'!AA186+'St 1.3.4'!AA186+'St 1.3.5'!AA186+'St 1.3.6'!AA186+'St 1.3.7'!AA186</f>
        <v>0</v>
      </c>
      <c r="AB186" s="144">
        <f>'St 1.3.1'!AB186+'St 1.3.2'!AB186+'St 1.3.3'!AB186+'St 1.3.4'!AB186+'St 1.3.5'!AB186+'St 1.3.6'!AB186+'St 1.3.7'!AB186</f>
        <v>0</v>
      </c>
      <c r="AC186" s="144">
        <f>'St 1.3.1'!AC186+'St 1.3.2'!AC186+'St 1.3.3'!AC186+'St 1.3.4'!AC186+'St 1.3.5'!AC186+'St 1.3.6'!AC186+'St 1.3.7'!AC186</f>
        <v>0</v>
      </c>
      <c r="AD186" s="144">
        <f>'St 1.3.1'!AD186+'St 1.3.2'!AD186+'St 1.3.3'!AD186+'St 1.3.4'!AD186+'St 1.3.5'!AD186+'St 1.3.6'!AD186+'St 1.3.7'!AD186</f>
        <v>0</v>
      </c>
      <c r="AE186" s="144">
        <f>'St 1.3.1'!AE186+'St 1.3.2'!AE186+'St 1.3.3'!AE186+'St 1.3.4'!AE186+'St 1.3.5'!AE186+'St 1.3.6'!AE186+'St 1.3.7'!AE186</f>
        <v>0</v>
      </c>
      <c r="AF186" s="144">
        <f>'St 1.3.1'!AF186+'St 1.3.2'!AF186+'St 1.3.3'!AF186+'St 1.3.4'!AF186+'St 1.3.5'!AF186+'St 1.3.6'!AF186+'St 1.3.7'!AF186</f>
        <v>0</v>
      </c>
      <c r="AG186" s="144">
        <f>'St 1.3.1'!AG186+'St 1.3.2'!AG186+'St 1.3.3'!AG186+'St 1.3.4'!AG186+'St 1.3.5'!AG186+'St 1.3.6'!AG186+'St 1.3.7'!AG186</f>
        <v>0</v>
      </c>
    </row>
    <row r="187" spans="1:33">
      <c r="B187" s="7" t="s">
        <v>46</v>
      </c>
      <c r="C187" s="229"/>
      <c r="D187" s="144">
        <f>'St 1.3.1'!D187+'St 1.3.2'!D187+'St 1.3.3'!D187+'St 1.3.4'!D187+'St 1.3.5'!D187+'St 1.3.6'!D187+'St 1.3.7'!D187</f>
        <v>185.72</v>
      </c>
      <c r="E187" s="144">
        <f>'St 1.3.1'!E187+'St 1.3.2'!E187+'St 1.3.3'!E187+'St 1.3.4'!E187+'St 1.3.5'!E187+'St 1.3.6'!E187+'St 1.3.7'!E187</f>
        <v>185.72</v>
      </c>
      <c r="F187" s="144">
        <f>'St 1.3.1'!F187+'St 1.3.2'!F187+'St 1.3.3'!F187+'St 1.3.4'!F187+'St 1.3.5'!F187+'St 1.3.6'!F187+'St 1.3.7'!F187</f>
        <v>185.72</v>
      </c>
      <c r="G187" s="144">
        <f>'St 1.3.1'!G187+'St 1.3.2'!G187+'St 1.3.3'!G187+'St 1.3.4'!G187+'St 1.3.5'!G187+'St 1.3.6'!G187+'St 1.3.7'!G187</f>
        <v>185.72</v>
      </c>
      <c r="H187" s="144">
        <f>'St 1.3.1'!H187+'St 1.3.2'!H187+'St 1.3.3'!H187+'St 1.3.4'!H187+'St 1.3.5'!H187+'St 1.3.6'!H187+'St 1.3.7'!H187</f>
        <v>185.72</v>
      </c>
      <c r="I187" s="144">
        <f>'St 1.3.1'!I187+'St 1.3.2'!I187+'St 1.3.3'!I187+'St 1.3.4'!I187+'St 1.3.5'!I187+'St 1.3.6'!I187+'St 1.3.7'!I187</f>
        <v>185.72</v>
      </c>
      <c r="J187" s="144">
        <f>'St 1.3.1'!J187+'St 1.3.2'!J187+'St 1.3.3'!J187+'St 1.3.4'!J187+'St 1.3.5'!J187+'St 1.3.6'!J187+'St 1.3.7'!J187</f>
        <v>195.37032914637967</v>
      </c>
      <c r="K187" s="144">
        <f>'St 1.3.1'!K187+'St 1.3.2'!K187+'St 1.3.3'!K187+'St 1.3.4'!K187+'St 1.3.5'!K187+'St 1.3.6'!K187+'St 1.3.7'!K187</f>
        <v>184.35981199765146</v>
      </c>
      <c r="L187" s="144">
        <f>'St 1.3.1'!L187+'St 1.3.2'!L187+'St 1.3.3'!L187+'St 1.3.4'!L187+'St 1.3.5'!L187+'St 1.3.6'!L187+'St 1.3.7'!L187</f>
        <v>219.21291252375408</v>
      </c>
      <c r="M187" s="144">
        <f>'St 1.3.1'!M187+'St 1.3.2'!M187+'St 1.3.3'!M187+'St 1.3.4'!M187+'St 1.3.5'!M187+'St 1.3.6'!M187+'St 1.3.7'!M187</f>
        <v>255.66887737581263</v>
      </c>
      <c r="N187" s="143"/>
      <c r="O187" s="144">
        <f>'St 1.3.1'!O187+'St 1.3.2'!O187+'St 1.3.3'!O187+'St 1.3.4'!O187+'St 1.3.5'!O187+'St 1.3.6'!O187+'St 1.3.7'!O187</f>
        <v>-8.9605041951477421E-2</v>
      </c>
      <c r="P187" s="144">
        <f>'St 1.3.1'!P187+'St 1.3.2'!P187+'St 1.3.3'!P187+'St 1.3.4'!P187+'St 1.3.5'!P187+'St 1.3.6'!P187+'St 1.3.7'!P187</f>
        <v>0.62706628912312556</v>
      </c>
      <c r="Q187" s="144">
        <f>'St 1.3.1'!Q187+'St 1.3.2'!Q187+'St 1.3.3'!Q187+'St 1.3.4'!Q187+'St 1.3.5'!Q187+'St 1.3.6'!Q187+'St 1.3.7'!Q187</f>
        <v>0.2817359763602596</v>
      </c>
      <c r="R187" s="144">
        <f>'St 1.3.1'!R187+'St 1.3.2'!R187+'St 1.3.3'!R187+'St 1.3.4'!R187+'St 1.3.5'!R187+'St 1.3.6'!R187+'St 1.3.7'!R187</f>
        <v>-2.1665663815653211</v>
      </c>
      <c r="S187" s="144">
        <f>'St 1.3.1'!S187+'St 1.3.2'!S187+'St 1.3.3'!S187+'St 1.3.4'!S187+'St 1.3.5'!S187+'St 1.3.6'!S187+'St 1.3.7'!S187</f>
        <v>0</v>
      </c>
      <c r="T187" s="144">
        <f>'St 1.3.1'!T187+'St 1.3.2'!T187+'St 1.3.3'!T187+'St 1.3.4'!T187+'St 1.3.5'!T187+'St 1.3.6'!T187+'St 1.3.7'!T187</f>
        <v>9.650329146379665</v>
      </c>
      <c r="U187" s="144">
        <f>'St 1.3.1'!U187+'St 1.3.2'!U187+'St 1.3.3'!U187+'St 1.3.4'!U187+'St 1.3.5'!U187+'St 1.3.6'!U187+'St 1.3.7'!U187</f>
        <v>-11.010517148728205</v>
      </c>
      <c r="V187" s="144">
        <f>'St 1.3.1'!V187+'St 1.3.2'!V187+'St 1.3.3'!V187+'St 1.3.4'!V187+'St 1.3.5'!V187+'St 1.3.6'!V187+'St 1.3.7'!V187</f>
        <v>34.853100526102622</v>
      </c>
      <c r="W187" s="144">
        <f>'St 1.3.1'!W187+'St 1.3.2'!W187+'St 1.3.3'!W187+'St 1.3.4'!W187+'St 1.3.5'!W187+'St 1.3.6'!W187+'St 1.3.7'!W187</f>
        <v>36.455964852058557</v>
      </c>
      <c r="X187" s="145"/>
      <c r="Y187" s="144">
        <f>'St 1.3.1'!Y187+'St 1.3.2'!Y187+'St 1.3.3'!Y187+'St 1.3.4'!Y187+'St 1.3.5'!Y187+'St 1.3.6'!Y187+'St 1.3.7'!Y187</f>
        <v>0</v>
      </c>
      <c r="Z187" s="144">
        <f>'St 1.3.1'!Z187+'St 1.3.2'!Z187+'St 1.3.3'!Z187+'St 1.3.4'!Z187+'St 1.3.5'!Z187+'St 1.3.6'!Z187+'St 1.3.7'!Z187</f>
        <v>0</v>
      </c>
      <c r="AA187" s="144">
        <f>'St 1.3.1'!AA187+'St 1.3.2'!AA187+'St 1.3.3'!AA187+'St 1.3.4'!AA187+'St 1.3.5'!AA187+'St 1.3.6'!AA187+'St 1.3.7'!AA187</f>
        <v>0</v>
      </c>
      <c r="AB187" s="144">
        <f>'St 1.3.1'!AB187+'St 1.3.2'!AB187+'St 1.3.3'!AB187+'St 1.3.4'!AB187+'St 1.3.5'!AB187+'St 1.3.6'!AB187+'St 1.3.7'!AB187</f>
        <v>0</v>
      </c>
      <c r="AC187" s="144">
        <f>'St 1.3.1'!AC187+'St 1.3.2'!AC187+'St 1.3.3'!AC187+'St 1.3.4'!AC187+'St 1.3.5'!AC187+'St 1.3.6'!AC187+'St 1.3.7'!AC187</f>
        <v>0</v>
      </c>
      <c r="AD187" s="144">
        <f>'St 1.3.1'!AD187+'St 1.3.2'!AD187+'St 1.3.3'!AD187+'St 1.3.4'!AD187+'St 1.3.5'!AD187+'St 1.3.6'!AD187+'St 1.3.7'!AD187</f>
        <v>0</v>
      </c>
      <c r="AE187" s="144">
        <f>'St 1.3.1'!AE187+'St 1.3.2'!AE187+'St 1.3.3'!AE187+'St 1.3.4'!AE187+'St 1.3.5'!AE187+'St 1.3.6'!AE187+'St 1.3.7'!AE187</f>
        <v>0</v>
      </c>
      <c r="AF187" s="144">
        <f>'St 1.3.1'!AF187+'St 1.3.2'!AF187+'St 1.3.3'!AF187+'St 1.3.4'!AF187+'St 1.3.5'!AF187+'St 1.3.6'!AF187+'St 1.3.7'!AF187</f>
        <v>0</v>
      </c>
      <c r="AG187" s="144">
        <f>'St 1.3.1'!AG187+'St 1.3.2'!AG187+'St 1.3.3'!AG187+'St 1.3.4'!AG187+'St 1.3.5'!AG187+'St 1.3.6'!AG187+'St 1.3.7'!AG187</f>
        <v>0</v>
      </c>
    </row>
    <row r="188" spans="1:33">
      <c r="B188" s="6" t="s">
        <v>317</v>
      </c>
      <c r="C188" s="229"/>
      <c r="D188" s="144">
        <f>'St 1.3.1'!D188+'St 1.3.2'!D188+'St 1.3.3'!D188+'St 1.3.4'!D188+'St 1.3.5'!D188+'St 1.3.6'!D188+'St 1.3.7'!D188</f>
        <v>38809.683504154149</v>
      </c>
      <c r="E188" s="144">
        <f>'St 1.3.1'!E188+'St 1.3.2'!E188+'St 1.3.3'!E188+'St 1.3.4'!E188+'St 1.3.5'!E188+'St 1.3.6'!E188+'St 1.3.7'!E188</f>
        <v>45511.415531952225</v>
      </c>
      <c r="F188" s="144">
        <f>'St 1.3.1'!F188+'St 1.3.2'!F188+'St 1.3.3'!F188+'St 1.3.4'!F188+'St 1.3.5'!F188+'St 1.3.6'!F188+'St 1.3.7'!F188</f>
        <v>54221.393612991022</v>
      </c>
      <c r="G188" s="144">
        <f>'St 1.3.1'!G188+'St 1.3.2'!G188+'St 1.3.3'!G188+'St 1.3.4'!G188+'St 1.3.5'!G188+'St 1.3.6'!G188+'St 1.3.7'!G188</f>
        <v>58860.94768415975</v>
      </c>
      <c r="H188" s="144">
        <f>'St 1.3.1'!H188+'St 1.3.2'!H188+'St 1.3.3'!H188+'St 1.3.4'!H188+'St 1.3.5'!H188+'St 1.3.6'!H188+'St 1.3.7'!H188</f>
        <v>78478.559719059966</v>
      </c>
      <c r="I188" s="144">
        <f>'St 1.3.1'!I188+'St 1.3.2'!I188+'St 1.3.3'!I188+'St 1.3.4'!I188+'St 1.3.5'!I188+'St 1.3.6'!I188+'St 1.3.7'!I188</f>
        <v>130879.87998065323</v>
      </c>
      <c r="J188" s="144">
        <f>'St 1.3.1'!J188+'St 1.3.2'!J188+'St 1.3.3'!J188+'St 1.3.4'!J188+'St 1.3.5'!J188+'St 1.3.6'!J188+'St 1.3.7'!J188</f>
        <v>137227.24039099397</v>
      </c>
      <c r="K188" s="144">
        <f>'St 1.3.1'!K188+'St 1.3.2'!K188+'St 1.3.3'!K188+'St 1.3.4'!K188+'St 1.3.5'!K188+'St 1.3.6'!K188+'St 1.3.7'!K188</f>
        <v>158129.97588024693</v>
      </c>
      <c r="L188" s="144">
        <f>'St 1.3.1'!L188+'St 1.3.2'!L188+'St 1.3.3'!L188+'St 1.3.4'!L188+'St 1.3.5'!L188+'St 1.3.6'!L188+'St 1.3.7'!L188</f>
        <v>146621.27450033292</v>
      </c>
      <c r="M188" s="144">
        <f>'St 1.3.1'!M188+'St 1.3.2'!M188+'St 1.3.3'!M188+'St 1.3.4'!M188+'St 1.3.5'!M188+'St 1.3.6'!M188+'St 1.3.7'!M188</f>
        <v>222283.05391810427</v>
      </c>
      <c r="N188" s="143"/>
      <c r="O188" s="144">
        <f>'St 1.3.1'!O188+'St 1.3.2'!O188+'St 1.3.3'!O188+'St 1.3.4'!O188+'St 1.3.5'!O188+'St 1.3.6'!O188+'St 1.3.7'!O188</f>
        <v>4696.6241122791662</v>
      </c>
      <c r="P188" s="144">
        <f>'St 1.3.1'!P188+'St 1.3.2'!P188+'St 1.3.3'!P188+'St 1.3.4'!P188+'St 1.3.5'!P188+'St 1.3.6'!P188+'St 1.3.7'!P188</f>
        <v>2134.4313863940556</v>
      </c>
      <c r="Q188" s="144">
        <f>'St 1.3.1'!Q188+'St 1.3.2'!Q188+'St 1.3.3'!Q188+'St 1.3.4'!Q188+'St 1.3.5'!Q188+'St 1.3.6'!Q188+'St 1.3.7'!Q188</f>
        <v>6518.5969197827317</v>
      </c>
      <c r="R188" s="144">
        <f>'St 1.3.1'!R188+'St 1.3.2'!R188+'St 1.3.3'!R188+'St 1.3.4'!R188+'St 1.3.5'!R188+'St 1.3.6'!R188+'St 1.3.7'!R188</f>
        <v>8884.1435222652635</v>
      </c>
      <c r="S188" s="144">
        <f>'St 1.3.1'!S188+'St 1.3.2'!S188+'St 1.3.3'!S188+'St 1.3.4'!S188+'St 1.3.5'!S188+'St 1.3.6'!S188+'St 1.3.7'!S188</f>
        <v>17105.964914319949</v>
      </c>
      <c r="T188" s="144">
        <f>'St 1.3.1'!T188+'St 1.3.2'!T188+'St 1.3.3'!T188+'St 1.3.4'!T188+'St 1.3.5'!T188+'St 1.3.6'!T188+'St 1.3.7'!T188</f>
        <v>25451.08631604107</v>
      </c>
      <c r="U188" s="144">
        <f>'St 1.3.1'!U188+'St 1.3.2'!U188+'St 1.3.3'!U188+'St 1.3.4'!U188+'St 1.3.5'!U188+'St 1.3.6'!U188+'St 1.3.7'!U188</f>
        <v>6574.64542986379</v>
      </c>
      <c r="V188" s="144">
        <f>'St 1.3.1'!V188+'St 1.3.2'!V188+'St 1.3.3'!V188+'St 1.3.4'!V188+'St 1.3.5'!V188+'St 1.3.6'!V188+'St 1.3.7'!V188</f>
        <v>7524.8417519422237</v>
      </c>
      <c r="W188" s="144">
        <f>'St 1.3.1'!W188+'St 1.3.2'!W188+'St 1.3.3'!W188+'St 1.3.4'!W188+'St 1.3.5'!W188+'St 1.3.6'!W188+'St 1.3.7'!W188</f>
        <v>25588.204313433918</v>
      </c>
      <c r="X188" s="145"/>
      <c r="Y188" s="144">
        <f>'St 1.3.1'!Y188+'St 1.3.2'!Y188+'St 1.3.3'!Y188+'St 1.3.4'!Y188+'St 1.3.5'!Y188+'St 1.3.6'!Y188+'St 1.3.7'!Y188</f>
        <v>2001.6973970189072</v>
      </c>
      <c r="Z188" s="144">
        <f>'St 1.3.1'!Z188+'St 1.3.2'!Z188+'St 1.3.3'!Z188+'St 1.3.4'!Z188+'St 1.3.5'!Z188+'St 1.3.6'!Z188+'St 1.3.7'!Z188</f>
        <v>6419.3990676718304</v>
      </c>
      <c r="AA188" s="144">
        <f>'St 1.3.1'!AA188+'St 1.3.2'!AA188+'St 1.3.3'!AA188+'St 1.3.4'!AA188+'St 1.3.5'!AA188+'St 1.3.6'!AA188+'St 1.3.7'!AA188</f>
        <v>-1299.8657501140026</v>
      </c>
      <c r="AB188" s="144">
        <f>'St 1.3.1'!AB188+'St 1.3.2'!AB188+'St 1.3.3'!AB188+'St 1.3.4'!AB188+'St 1.3.5'!AB188+'St 1.3.6'!AB188+'St 1.3.7'!AB188</f>
        <v>10614.500370010119</v>
      </c>
      <c r="AC188" s="144">
        <f>'St 1.3.1'!AC188+'St 1.3.2'!AC188+'St 1.3.3'!AC188+'St 1.3.4'!AC188+'St 1.3.5'!AC188+'St 1.3.6'!AC188+'St 1.3.7'!AC188</f>
        <v>35090.275228098166</v>
      </c>
      <c r="AD188" s="144">
        <f>'St 1.3.1'!AD188+'St 1.3.2'!AD188+'St 1.3.3'!AD188+'St 1.3.4'!AD188+'St 1.3.5'!AD188+'St 1.3.6'!AD188+'St 1.3.7'!AD188</f>
        <v>-18410.217161225082</v>
      </c>
      <c r="AE188" s="144">
        <f>'St 1.3.1'!AE188+'St 1.3.2'!AE188+'St 1.3.3'!AE188+'St 1.3.4'!AE188+'St 1.3.5'!AE188+'St 1.3.6'!AE188+'St 1.3.7'!AE188</f>
        <v>16164.940160575665</v>
      </c>
      <c r="AF188" s="144">
        <f>'St 1.3.1'!AF188+'St 1.3.2'!AF188+'St 1.3.3'!AF188+'St 1.3.4'!AF188+'St 1.3.5'!AF188+'St 1.3.6'!AF188+'St 1.3.7'!AF188</f>
        <v>-22916.404309781356</v>
      </c>
      <c r="AG188" s="144">
        <f>'St 1.3.1'!AG188+'St 1.3.2'!AG188+'St 1.3.3'!AG188+'St 1.3.4'!AG188+'St 1.3.5'!AG188+'St 1.3.6'!AG188+'St 1.3.7'!AG188</f>
        <v>62876.53595219335</v>
      </c>
    </row>
    <row r="189" spans="1:33">
      <c r="B189" s="6" t="s">
        <v>108</v>
      </c>
      <c r="C189" s="229"/>
      <c r="D189" s="144">
        <f>'St 1.3.1'!D189+'St 1.3.2'!D189+'St 1.3.3'!D189+'St 1.3.4'!D189+'St 1.3.5'!D189+'St 1.3.6'!D189+'St 1.3.7'!D189</f>
        <v>127105.81273548242</v>
      </c>
      <c r="E189" s="144">
        <f>'St 1.3.1'!E189+'St 1.3.2'!E189+'St 1.3.3'!E189+'St 1.3.4'!E189+'St 1.3.5'!E189+'St 1.3.6'!E189+'St 1.3.7'!E189</f>
        <v>135210.4803318881</v>
      </c>
      <c r="F189" s="144">
        <f>'St 1.3.1'!F189+'St 1.3.2'!F189+'St 1.3.3'!F189+'St 1.3.4'!F189+'St 1.3.5'!F189+'St 1.3.6'!F189+'St 1.3.7'!F189</f>
        <v>144418.45824728301</v>
      </c>
      <c r="G189" s="144">
        <f>'St 1.3.1'!G189+'St 1.3.2'!G189+'St 1.3.3'!G189+'St 1.3.4'!G189+'St 1.3.5'!G189+'St 1.3.6'!G189+'St 1.3.7'!G189</f>
        <v>174527.71095016715</v>
      </c>
      <c r="H189" s="144">
        <f>'St 1.3.1'!H189+'St 1.3.2'!H189+'St 1.3.3'!H189+'St 1.3.4'!H189+'St 1.3.5'!H189+'St 1.3.6'!H189+'St 1.3.7'!H189</f>
        <v>192323.38447750092</v>
      </c>
      <c r="I189" s="144">
        <f>'St 1.3.1'!I189+'St 1.3.2'!I189+'St 1.3.3'!I189+'St 1.3.4'!I189+'St 1.3.5'!I189+'St 1.3.6'!I189+'St 1.3.7'!I189</f>
        <v>235516.05108173506</v>
      </c>
      <c r="J189" s="144">
        <f>'St 1.3.1'!J189+'St 1.3.2'!J189+'St 1.3.3'!J189+'St 1.3.4'!J189+'St 1.3.5'!J189+'St 1.3.6'!J189+'St 1.3.7'!J189</f>
        <v>291148.50050289533</v>
      </c>
      <c r="K189" s="144">
        <f>'St 1.3.1'!K189+'St 1.3.2'!K189+'St 1.3.3'!K189+'St 1.3.4'!K189+'St 1.3.5'!K189+'St 1.3.6'!K189+'St 1.3.7'!K189</f>
        <v>322672.64620434231</v>
      </c>
      <c r="L189" s="144">
        <f>'St 1.3.1'!L189+'St 1.3.2'!L189+'St 1.3.3'!L189+'St 1.3.4'!L189+'St 1.3.5'!L189+'St 1.3.6'!L189+'St 1.3.7'!L189</f>
        <v>300689.5320827153</v>
      </c>
      <c r="M189" s="144">
        <f>'St 1.3.1'!M189+'St 1.3.2'!M189+'St 1.3.3'!M189+'St 1.3.4'!M189+'St 1.3.5'!M189+'St 1.3.6'!M189+'St 1.3.7'!M189</f>
        <v>483467.20297333703</v>
      </c>
      <c r="N189" s="143"/>
      <c r="O189" s="144">
        <f>'St 1.3.1'!O189+'St 1.3.2'!O189+'St 1.3.3'!O189+'St 1.3.4'!O189+'St 1.3.5'!O189+'St 1.3.6'!O189+'St 1.3.7'!O189</f>
        <v>5229.1756656934886</v>
      </c>
      <c r="P189" s="144">
        <f>'St 1.3.1'!P189+'St 1.3.2'!P189+'St 1.3.3'!P189+'St 1.3.4'!P189+'St 1.3.5'!P189+'St 1.3.6'!P189+'St 1.3.7'!P189</f>
        <v>2822.2445434525739</v>
      </c>
      <c r="Q189" s="144">
        <f>'St 1.3.1'!Q189+'St 1.3.2'!Q189+'St 1.3.3'!Q189+'St 1.3.4'!Q189+'St 1.3.5'!Q189+'St 1.3.6'!Q189+'St 1.3.7'!Q189</f>
        <v>11492.414135450199</v>
      </c>
      <c r="R189" s="144">
        <f>'St 1.3.1'!R189+'St 1.3.2'!R189+'St 1.3.3'!R189+'St 1.3.4'!R189+'St 1.3.5'!R189+'St 1.3.6'!R189+'St 1.3.7'!R189</f>
        <v>22117.924597447316</v>
      </c>
      <c r="S189" s="144">
        <f>'St 1.3.1'!S189+'St 1.3.2'!S189+'St 1.3.3'!S189+'St 1.3.4'!S189+'St 1.3.5'!S189+'St 1.3.6'!S189+'St 1.3.7'!S189</f>
        <v>22167.619436203029</v>
      </c>
      <c r="T189" s="144">
        <f>'St 1.3.1'!T189+'St 1.3.2'!T189+'St 1.3.3'!T189+'St 1.3.4'!T189+'St 1.3.5'!T189+'St 1.3.6'!T189+'St 1.3.7'!T189</f>
        <v>44787.115091798209</v>
      </c>
      <c r="U189" s="144">
        <f>'St 1.3.1'!U189+'St 1.3.2'!U189+'St 1.3.3'!U189+'St 1.3.4'!U189+'St 1.3.5'!U189+'St 1.3.6'!U189+'St 1.3.7'!U189</f>
        <v>19033.77755395987</v>
      </c>
      <c r="V189" s="144">
        <f>'St 1.3.1'!V189+'St 1.3.2'!V189+'St 1.3.3'!V189+'St 1.3.4'!V189+'St 1.3.5'!V189+'St 1.3.6'!V189+'St 1.3.7'!V189</f>
        <v>16015.514745791656</v>
      </c>
      <c r="W189" s="144">
        <f>'St 1.3.1'!W189+'St 1.3.2'!W189+'St 1.3.3'!W189+'St 1.3.4'!W189+'St 1.3.5'!W189+'St 1.3.6'!W189+'St 1.3.7'!W189</f>
        <v>92424.937550135277</v>
      </c>
      <c r="X189" s="145"/>
      <c r="Y189" s="144">
        <f>'St 1.3.1'!Y189+'St 1.3.2'!Y189+'St 1.3.3'!Y189+'St 1.3.4'!Y189+'St 1.3.5'!Y189+'St 1.3.6'!Y189+'St 1.3.7'!Y189</f>
        <v>2866.0744242319988</v>
      </c>
      <c r="Z189" s="144">
        <f>'St 1.3.1'!Z189+'St 1.3.2'!Z189+'St 1.3.3'!Z189+'St 1.3.4'!Z189+'St 1.3.5'!Z189+'St 1.3.6'!Z189+'St 1.3.7'!Z189</f>
        <v>6211.5863053643707</v>
      </c>
      <c r="AA189" s="144">
        <f>'St 1.3.1'!AA189+'St 1.3.2'!AA189+'St 1.3.3'!AA189+'St 1.3.4'!AA189+'St 1.3.5'!AA189+'St 1.3.6'!AA189+'St 1.3.7'!AA189</f>
        <v>19156.496004074936</v>
      </c>
      <c r="AB189" s="144">
        <f>'St 1.3.1'!AB189+'St 1.3.2'!AB189+'St 1.3.3'!AB189+'St 1.3.4'!AB189+'St 1.3.5'!AB189+'St 1.3.6'!AB189+'St 1.3.7'!AB189</f>
        <v>-3909.7567032677057</v>
      </c>
      <c r="AC189" s="144">
        <f>'St 1.3.1'!AC189+'St 1.3.2'!AC189+'St 1.3.3'!AC189+'St 1.3.4'!AC189+'St 1.3.5'!AC189+'St 1.3.6'!AC189+'St 1.3.7'!AC189</f>
        <v>22115.180939336249</v>
      </c>
      <c r="AD189" s="144">
        <f>'St 1.3.1'!AD189+'St 1.3.2'!AD189+'St 1.3.3'!AD189+'St 1.3.4'!AD189+'St 1.3.5'!AD189+'St 1.3.6'!AD189+'St 1.3.7'!AD189</f>
        <v>11375.974651934182</v>
      </c>
      <c r="AE189" s="144">
        <f>'St 1.3.1'!AE189+'St 1.3.2'!AE189+'St 1.3.3'!AE189+'St 1.3.4'!AE189+'St 1.3.5'!AE189+'St 1.3.6'!AE189+'St 1.3.7'!AE189</f>
        <v>13049.755135042758</v>
      </c>
      <c r="AF189" s="144">
        <f>'St 1.3.1'!AF189+'St 1.3.2'!AF189+'St 1.3.3'!AF189+'St 1.3.4'!AF189+'St 1.3.5'!AF189+'St 1.3.6'!AF189+'St 1.3.7'!AF189</f>
        <v>-41627.267647127315</v>
      </c>
      <c r="AG189" s="144">
        <f>'St 1.3.1'!AG189+'St 1.3.2'!AG189+'St 1.3.3'!AG189+'St 1.3.4'!AG189+'St 1.3.5'!AG189+'St 1.3.6'!AG189+'St 1.3.7'!AG189</f>
        <v>103219.63398122872</v>
      </c>
    </row>
    <row r="190" spans="1:33">
      <c r="B190" s="6" t="s">
        <v>48</v>
      </c>
      <c r="C190" s="229"/>
      <c r="D190" s="144">
        <f>'St 1.3.1'!D190+'St 1.3.2'!D190+'St 1.3.3'!D190+'St 1.3.4'!D190+'St 1.3.5'!D190+'St 1.3.6'!D190+'St 1.3.7'!D190</f>
        <v>0</v>
      </c>
      <c r="E190" s="144">
        <f>'St 1.3.1'!E190+'St 1.3.2'!E190+'St 1.3.3'!E190+'St 1.3.4'!E190+'St 1.3.5'!E190+'St 1.3.6'!E190+'St 1.3.7'!E190</f>
        <v>0</v>
      </c>
      <c r="F190" s="144">
        <f>'St 1.3.1'!F190+'St 1.3.2'!F190+'St 1.3.3'!F190+'St 1.3.4'!F190+'St 1.3.5'!F190+'St 1.3.6'!F190+'St 1.3.7'!F190</f>
        <v>0</v>
      </c>
      <c r="G190" s="144">
        <f>'St 1.3.1'!G190+'St 1.3.2'!G190+'St 1.3.3'!G190+'St 1.3.4'!G190+'St 1.3.5'!G190+'St 1.3.6'!G190+'St 1.3.7'!G190</f>
        <v>0</v>
      </c>
      <c r="H190" s="144">
        <f>'St 1.3.1'!H190+'St 1.3.2'!H190+'St 1.3.3'!H190+'St 1.3.4'!H190+'St 1.3.5'!H190+'St 1.3.6'!H190+'St 1.3.7'!H190</f>
        <v>0</v>
      </c>
      <c r="I190" s="144">
        <f>'St 1.3.1'!I190+'St 1.3.2'!I190+'St 1.3.3'!I190+'St 1.3.4'!I190+'St 1.3.5'!I190+'St 1.3.6'!I190+'St 1.3.7'!I190</f>
        <v>0</v>
      </c>
      <c r="J190" s="144">
        <f>'St 1.3.1'!J190+'St 1.3.2'!J190+'St 1.3.3'!J190+'St 1.3.4'!J190+'St 1.3.5'!J190+'St 1.3.6'!J190+'St 1.3.7'!J190</f>
        <v>0</v>
      </c>
      <c r="K190" s="144">
        <f>'St 1.3.1'!K190+'St 1.3.2'!K190+'St 1.3.3'!K190+'St 1.3.4'!K190+'St 1.3.5'!K190+'St 1.3.6'!K190+'St 1.3.7'!K190</f>
        <v>0</v>
      </c>
      <c r="L190" s="144">
        <f>'St 1.3.1'!L190+'St 1.3.2'!L190+'St 1.3.3'!L190+'St 1.3.4'!L190+'St 1.3.5'!L190+'St 1.3.6'!L190+'St 1.3.7'!L190</f>
        <v>0</v>
      </c>
      <c r="M190" s="144">
        <f>'St 1.3.1'!M190+'St 1.3.2'!M190+'St 1.3.3'!M190+'St 1.3.4'!M190+'St 1.3.5'!M190+'St 1.3.6'!M190+'St 1.3.7'!M190</f>
        <v>0</v>
      </c>
      <c r="N190" s="143"/>
      <c r="O190" s="144">
        <f>'St 1.3.1'!O190+'St 1.3.2'!O190+'St 1.3.3'!O190+'St 1.3.4'!O190+'St 1.3.5'!O190+'St 1.3.6'!O190+'St 1.3.7'!O190</f>
        <v>0</v>
      </c>
      <c r="P190" s="144">
        <f>'St 1.3.1'!P190+'St 1.3.2'!P190+'St 1.3.3'!P190+'St 1.3.4'!P190+'St 1.3.5'!P190+'St 1.3.6'!P190+'St 1.3.7'!P190</f>
        <v>0</v>
      </c>
      <c r="Q190" s="144">
        <f>'St 1.3.1'!Q190+'St 1.3.2'!Q190+'St 1.3.3'!Q190+'St 1.3.4'!Q190+'St 1.3.5'!Q190+'St 1.3.6'!Q190+'St 1.3.7'!Q190</f>
        <v>0</v>
      </c>
      <c r="R190" s="144">
        <f>'St 1.3.1'!R190+'St 1.3.2'!R190+'St 1.3.3'!R190+'St 1.3.4'!R190+'St 1.3.5'!R190+'St 1.3.6'!R190+'St 1.3.7'!R190</f>
        <v>0</v>
      </c>
      <c r="S190" s="144">
        <f>'St 1.3.1'!S190+'St 1.3.2'!S190+'St 1.3.3'!S190+'St 1.3.4'!S190+'St 1.3.5'!S190+'St 1.3.6'!S190+'St 1.3.7'!S190</f>
        <v>0</v>
      </c>
      <c r="T190" s="144">
        <f>'St 1.3.1'!T190+'St 1.3.2'!T190+'St 1.3.3'!T190+'St 1.3.4'!T190+'St 1.3.5'!T190+'St 1.3.6'!T190+'St 1.3.7'!T190</f>
        <v>0</v>
      </c>
      <c r="U190" s="144">
        <f>'St 1.3.1'!U190+'St 1.3.2'!U190+'St 1.3.3'!U190+'St 1.3.4'!U190+'St 1.3.5'!U190+'St 1.3.6'!U190+'St 1.3.7'!U190</f>
        <v>0</v>
      </c>
      <c r="V190" s="144">
        <f>'St 1.3.1'!V190+'St 1.3.2'!V190+'St 1.3.3'!V190+'St 1.3.4'!V190+'St 1.3.5'!V190+'St 1.3.6'!V190+'St 1.3.7'!V190</f>
        <v>0</v>
      </c>
      <c r="W190" s="144">
        <f>'St 1.3.1'!W190+'St 1.3.2'!W190+'St 1.3.3'!W190+'St 1.3.4'!W190+'St 1.3.5'!W190+'St 1.3.6'!W190+'St 1.3.7'!W190</f>
        <v>0</v>
      </c>
      <c r="X190" s="145"/>
      <c r="Y190" s="144">
        <f>'St 1.3.1'!Y190+'St 1.3.2'!Y190+'St 1.3.3'!Y190+'St 1.3.4'!Y190+'St 1.3.5'!Y190+'St 1.3.6'!Y190+'St 1.3.7'!Y190</f>
        <v>0</v>
      </c>
      <c r="Z190" s="144">
        <f>'St 1.3.1'!Z190+'St 1.3.2'!Z190+'St 1.3.3'!Z190+'St 1.3.4'!Z190+'St 1.3.5'!Z190+'St 1.3.6'!Z190+'St 1.3.7'!Z190</f>
        <v>0</v>
      </c>
      <c r="AA190" s="144">
        <f>'St 1.3.1'!AA190+'St 1.3.2'!AA190+'St 1.3.3'!AA190+'St 1.3.4'!AA190+'St 1.3.5'!AA190+'St 1.3.6'!AA190+'St 1.3.7'!AA190</f>
        <v>0</v>
      </c>
      <c r="AB190" s="144">
        <f>'St 1.3.1'!AB190+'St 1.3.2'!AB190+'St 1.3.3'!AB190+'St 1.3.4'!AB190+'St 1.3.5'!AB190+'St 1.3.6'!AB190+'St 1.3.7'!AB190</f>
        <v>0</v>
      </c>
      <c r="AC190" s="144">
        <f>'St 1.3.1'!AC190+'St 1.3.2'!AC190+'St 1.3.3'!AC190+'St 1.3.4'!AC190+'St 1.3.5'!AC190+'St 1.3.6'!AC190+'St 1.3.7'!AC190</f>
        <v>0</v>
      </c>
      <c r="AD190" s="144">
        <f>'St 1.3.1'!AD190+'St 1.3.2'!AD190+'St 1.3.3'!AD190+'St 1.3.4'!AD190+'St 1.3.5'!AD190+'St 1.3.6'!AD190+'St 1.3.7'!AD190</f>
        <v>0</v>
      </c>
      <c r="AE190" s="144">
        <f>'St 1.3.1'!AE190+'St 1.3.2'!AE190+'St 1.3.3'!AE190+'St 1.3.4'!AE190+'St 1.3.5'!AE190+'St 1.3.6'!AE190+'St 1.3.7'!AE190</f>
        <v>0</v>
      </c>
      <c r="AF190" s="144">
        <f>'St 1.3.1'!AF190+'St 1.3.2'!AF190+'St 1.3.3'!AF190+'St 1.3.4'!AF190+'St 1.3.5'!AF190+'St 1.3.6'!AF190+'St 1.3.7'!AF190</f>
        <v>0</v>
      </c>
      <c r="AG190" s="144">
        <f>'St 1.3.1'!AG190+'St 1.3.2'!AG190+'St 1.3.3'!AG190+'St 1.3.4'!AG190+'St 1.3.5'!AG190+'St 1.3.6'!AG190+'St 1.3.7'!AG190</f>
        <v>0</v>
      </c>
    </row>
    <row r="191" spans="1:33">
      <c r="B191" s="6" t="s">
        <v>325</v>
      </c>
      <c r="C191" s="229"/>
      <c r="D191" s="144">
        <f>'St 1.3.1'!D191+'St 1.3.2'!D191+'St 1.3.3'!D191+'St 1.3.4'!D191+'St 1.3.5'!D191+'St 1.3.6'!D191+'St 1.3.7'!D191</f>
        <v>0</v>
      </c>
      <c r="E191" s="144">
        <f>'St 1.3.1'!E191+'St 1.3.2'!E191+'St 1.3.3'!E191+'St 1.3.4'!E191+'St 1.3.5'!E191+'St 1.3.6'!E191+'St 1.3.7'!E191</f>
        <v>0</v>
      </c>
      <c r="F191" s="144">
        <f>'St 1.3.1'!F191+'St 1.3.2'!F191+'St 1.3.3'!F191+'St 1.3.4'!F191+'St 1.3.5'!F191+'St 1.3.6'!F191+'St 1.3.7'!F191</f>
        <v>0</v>
      </c>
      <c r="G191" s="144">
        <f>'St 1.3.1'!G191+'St 1.3.2'!G191+'St 1.3.3'!G191+'St 1.3.4'!G191+'St 1.3.5'!G191+'St 1.3.6'!G191+'St 1.3.7'!G191</f>
        <v>1.82</v>
      </c>
      <c r="H191" s="144">
        <f>'St 1.3.1'!H191+'St 1.3.2'!H191+'St 1.3.3'!H191+'St 1.3.4'!H191+'St 1.3.5'!H191+'St 1.3.6'!H191+'St 1.3.7'!H191</f>
        <v>1.82</v>
      </c>
      <c r="I191" s="144">
        <f>'St 1.3.1'!I191+'St 1.3.2'!I191+'St 1.3.3'!I191+'St 1.3.4'!I191+'St 1.3.5'!I191+'St 1.3.6'!I191+'St 1.3.7'!I191</f>
        <v>1.82</v>
      </c>
      <c r="J191" s="144">
        <f>'St 1.3.1'!J191+'St 1.3.2'!J191+'St 1.3.3'!J191+'St 1.3.4'!J191+'St 1.3.5'!J191+'St 1.3.6'!J191+'St 1.3.7'!J191</f>
        <v>1.82</v>
      </c>
      <c r="K191" s="144">
        <f>'St 1.3.1'!K191+'St 1.3.2'!K191+'St 1.3.3'!K191+'St 1.3.4'!K191+'St 1.3.5'!K191+'St 1.3.6'!K191+'St 1.3.7'!K191</f>
        <v>1.8827894889633976</v>
      </c>
      <c r="L191" s="144">
        <f>'St 1.3.1'!L191+'St 1.3.2'!L191+'St 1.3.3'!L191+'St 1.3.4'!L191+'St 1.3.5'!L191+'St 1.3.6'!L191+'St 1.3.7'!L191</f>
        <v>2.4149715769316442</v>
      </c>
      <c r="M191" s="144">
        <f>'St 1.3.1'!M191+'St 1.3.2'!M191+'St 1.3.3'!M191+'St 1.3.4'!M191+'St 1.3.5'!M191+'St 1.3.6'!M191+'St 1.3.7'!M191</f>
        <v>3.0315536967423795</v>
      </c>
      <c r="N191" s="143"/>
      <c r="O191" s="144">
        <f>'St 1.3.1'!O191+'St 1.3.2'!O191+'St 1.3.3'!O191+'St 1.3.4'!O191+'St 1.3.5'!O191+'St 1.3.6'!O191+'St 1.3.7'!O191</f>
        <v>0</v>
      </c>
      <c r="P191" s="144">
        <f>'St 1.3.1'!P191+'St 1.3.2'!P191+'St 1.3.3'!P191+'St 1.3.4'!P191+'St 1.3.5'!P191+'St 1.3.6'!P191+'St 1.3.7'!P191</f>
        <v>0</v>
      </c>
      <c r="Q191" s="144">
        <f>'St 1.3.1'!Q191+'St 1.3.2'!Q191+'St 1.3.3'!Q191+'St 1.3.4'!Q191+'St 1.3.5'!Q191+'St 1.3.6'!Q191+'St 1.3.7'!Q191</f>
        <v>1.82</v>
      </c>
      <c r="R191" s="144">
        <f>'St 1.3.1'!R191+'St 1.3.2'!R191+'St 1.3.3'!R191+'St 1.3.4'!R191+'St 1.3.5'!R191+'St 1.3.6'!R191+'St 1.3.7'!R191</f>
        <v>0</v>
      </c>
      <c r="S191" s="144">
        <f>'St 1.3.1'!S191+'St 1.3.2'!S191+'St 1.3.3'!S191+'St 1.3.4'!S191+'St 1.3.5'!S191+'St 1.3.6'!S191+'St 1.3.7'!S191</f>
        <v>0</v>
      </c>
      <c r="T191" s="144">
        <f>'St 1.3.1'!T191+'St 1.3.2'!T191+'St 1.3.3'!T191+'St 1.3.4'!T191+'St 1.3.5'!T191+'St 1.3.6'!T191+'St 1.3.7'!T191</f>
        <v>0</v>
      </c>
      <c r="U191" s="144">
        <f>'St 1.3.1'!U191+'St 1.3.2'!U191+'St 1.3.3'!U191+'St 1.3.4'!U191+'St 1.3.5'!U191+'St 1.3.6'!U191+'St 1.3.7'!U191</f>
        <v>6.278948896339745E-2</v>
      </c>
      <c r="V191" s="144">
        <f>'St 1.3.1'!V191+'St 1.3.2'!V191+'St 1.3.3'!V191+'St 1.3.4'!V191+'St 1.3.5'!V191+'St 1.3.6'!V191+'St 1.3.7'!V191</f>
        <v>0.53218208796824673</v>
      </c>
      <c r="W191" s="144">
        <f>'St 1.3.1'!W191+'St 1.3.2'!W191+'St 1.3.3'!W191+'St 1.3.4'!W191+'St 1.3.5'!W191+'St 1.3.6'!W191+'St 1.3.7'!W191</f>
        <v>0.61658211981073519</v>
      </c>
      <c r="X191" s="145"/>
      <c r="Y191" s="144">
        <f>'St 1.3.1'!Y191+'St 1.3.2'!Y191+'St 1.3.3'!Y191+'St 1.3.4'!Y191+'St 1.3.5'!Y191+'St 1.3.6'!Y191+'St 1.3.7'!Y191</f>
        <v>0</v>
      </c>
      <c r="Z191" s="144">
        <f>'St 1.3.1'!Z191+'St 1.3.2'!Z191+'St 1.3.3'!Z191+'St 1.3.4'!Z191+'St 1.3.5'!Z191+'St 1.3.6'!Z191+'St 1.3.7'!Z191</f>
        <v>0</v>
      </c>
      <c r="AA191" s="144">
        <f>'St 1.3.1'!AA191+'St 1.3.2'!AA191+'St 1.3.3'!AA191+'St 1.3.4'!AA191+'St 1.3.5'!AA191+'St 1.3.6'!AA191+'St 1.3.7'!AA191</f>
        <v>0</v>
      </c>
      <c r="AB191" s="144">
        <f>'St 1.3.1'!AB191+'St 1.3.2'!AB191+'St 1.3.3'!AB191+'St 1.3.4'!AB191+'St 1.3.5'!AB191+'St 1.3.6'!AB191+'St 1.3.7'!AB191</f>
        <v>0</v>
      </c>
      <c r="AC191" s="144">
        <f>'St 1.3.1'!AC191+'St 1.3.2'!AC191+'St 1.3.3'!AC191+'St 1.3.4'!AC191+'St 1.3.5'!AC191+'St 1.3.6'!AC191+'St 1.3.7'!AC191</f>
        <v>0</v>
      </c>
      <c r="AD191" s="144">
        <f>'St 1.3.1'!AD191+'St 1.3.2'!AD191+'St 1.3.3'!AD191+'St 1.3.4'!AD191+'St 1.3.5'!AD191+'St 1.3.6'!AD191+'St 1.3.7'!AD191</f>
        <v>0</v>
      </c>
      <c r="AE191" s="144">
        <f>'St 1.3.1'!AE191+'St 1.3.2'!AE191+'St 1.3.3'!AE191+'St 1.3.4'!AE191+'St 1.3.5'!AE191+'St 1.3.6'!AE191+'St 1.3.7'!AE191</f>
        <v>0</v>
      </c>
      <c r="AF191" s="144">
        <f>'St 1.3.1'!AF191+'St 1.3.2'!AF191+'St 1.3.3'!AF191+'St 1.3.4'!AF191+'St 1.3.5'!AF191+'St 1.3.6'!AF191+'St 1.3.7'!AF191</f>
        <v>0</v>
      </c>
      <c r="AG191" s="144">
        <f>'St 1.3.1'!AG191+'St 1.3.2'!AG191+'St 1.3.3'!AG191+'St 1.3.4'!AG191+'St 1.3.5'!AG191+'St 1.3.6'!AG191+'St 1.3.7'!AG191</f>
        <v>0</v>
      </c>
    </row>
    <row r="192" spans="1:33">
      <c r="B192" s="8" t="s">
        <v>101</v>
      </c>
      <c r="C192" s="229"/>
      <c r="D192" s="144">
        <f>'St 1.3.1'!D192+'St 1.3.2'!D192+'St 1.3.3'!D192+'St 1.3.4'!D192+'St 1.3.5'!D192+'St 1.3.6'!D192+'St 1.3.7'!D192</f>
        <v>7361.0390646096221</v>
      </c>
      <c r="E192" s="144">
        <f>'St 1.3.1'!E192+'St 1.3.2'!E192+'St 1.3.3'!E192+'St 1.3.4'!E192+'St 1.3.5'!E192+'St 1.3.6'!E192+'St 1.3.7'!E192</f>
        <v>8857.3285771330811</v>
      </c>
      <c r="F192" s="144">
        <f>'St 1.3.1'!F192+'St 1.3.2'!F192+'St 1.3.3'!F192+'St 1.3.4'!F192+'St 1.3.5'!F192+'St 1.3.6'!F192+'St 1.3.7'!F192</f>
        <v>9816.7316884187549</v>
      </c>
      <c r="G192" s="144">
        <f>'St 1.3.1'!G192+'St 1.3.2'!G192+'St 1.3.3'!G192+'St 1.3.4'!G192+'St 1.3.5'!G192+'St 1.3.6'!G192+'St 1.3.7'!G192</f>
        <v>13580.415810380511</v>
      </c>
      <c r="H192" s="144">
        <f>'St 1.3.1'!H192+'St 1.3.2'!H192+'St 1.3.3'!H192+'St 1.3.4'!H192+'St 1.3.5'!H192+'St 1.3.6'!H192+'St 1.3.7'!H192</f>
        <v>15270.549396927458</v>
      </c>
      <c r="I192" s="144">
        <f>'St 1.3.1'!I192+'St 1.3.2'!I192+'St 1.3.3'!I192+'St 1.3.4'!I192+'St 1.3.5'!I192+'St 1.3.6'!I192+'St 1.3.7'!I192</f>
        <v>18558.12884718948</v>
      </c>
      <c r="J192" s="144">
        <f>'St 1.3.1'!J192+'St 1.3.2'!J192+'St 1.3.3'!J192+'St 1.3.4'!J192+'St 1.3.5'!J192+'St 1.3.6'!J192+'St 1.3.7'!J192</f>
        <v>25569.417969385529</v>
      </c>
      <c r="K192" s="144">
        <f>'St 1.3.1'!K192+'St 1.3.2'!K192+'St 1.3.3'!K192+'St 1.3.4'!K192+'St 1.3.5'!K192+'St 1.3.6'!K192+'St 1.3.7'!K192</f>
        <v>26988.143560650125</v>
      </c>
      <c r="L192" s="144">
        <f>'St 1.3.1'!L192+'St 1.3.2'!L192+'St 1.3.3'!L192+'St 1.3.4'!L192+'St 1.3.5'!L192+'St 1.3.6'!L192+'St 1.3.7'!L192</f>
        <v>24002.667684663356</v>
      </c>
      <c r="M192" s="144">
        <f>'St 1.3.1'!M192+'St 1.3.2'!M192+'St 1.3.3'!M192+'St 1.3.4'!M192+'St 1.3.5'!M192+'St 1.3.6'!M192+'St 1.3.7'!M192</f>
        <v>36016.834674015321</v>
      </c>
      <c r="N192" s="143"/>
      <c r="O192" s="144">
        <f>'St 1.3.1'!O192+'St 1.3.2'!O192+'St 1.3.3'!O192+'St 1.3.4'!O192+'St 1.3.5'!O192+'St 1.3.6'!O192+'St 1.3.7'!O192</f>
        <v>1067.2413383889964</v>
      </c>
      <c r="P192" s="144">
        <f>'St 1.3.1'!P192+'St 1.3.2'!P192+'St 1.3.3'!P192+'St 1.3.4'!P192+'St 1.3.5'!P192+'St 1.3.6'!P192+'St 1.3.7'!P192</f>
        <v>487.35733167083907</v>
      </c>
      <c r="Q192" s="144">
        <f>'St 1.3.1'!Q192+'St 1.3.2'!Q192+'St 1.3.3'!Q192+'St 1.3.4'!Q192+'St 1.3.5'!Q192+'St 1.3.6'!Q192+'St 1.3.7'!Q192</f>
        <v>1237.0261790083007</v>
      </c>
      <c r="R192" s="144">
        <f>'St 1.3.1'!R192+'St 1.3.2'!R192+'St 1.3.3'!R192+'St 1.3.4'!R192+'St 1.3.5'!R192+'St 1.3.6'!R192+'St 1.3.7'!R192</f>
        <v>1934.9551648346981</v>
      </c>
      <c r="S192" s="144">
        <f>'St 1.3.1'!S192+'St 1.3.2'!S192+'St 1.3.3'!S192+'St 1.3.4'!S192+'St 1.3.5'!S192+'St 1.3.6'!S192+'St 1.3.7'!S192</f>
        <v>3654.4854115594962</v>
      </c>
      <c r="T192" s="144">
        <f>'St 1.3.1'!T192+'St 1.3.2'!T192+'St 1.3.3'!T192+'St 1.3.4'!T192+'St 1.3.5'!T192+'St 1.3.6'!T192+'St 1.3.7'!T192</f>
        <v>3659.4791950819731</v>
      </c>
      <c r="U192" s="144">
        <f>'St 1.3.1'!U192+'St 1.3.2'!U192+'St 1.3.3'!U192+'St 1.3.4'!U192+'St 1.3.5'!U192+'St 1.3.6'!U192+'St 1.3.7'!U192</f>
        <v>371.12977323244905</v>
      </c>
      <c r="V192" s="144">
        <f>'St 1.3.1'!V192+'St 1.3.2'!V192+'St 1.3.3'!V192+'St 1.3.4'!V192+'St 1.3.5'!V192+'St 1.3.6'!V192+'St 1.3.7'!V192</f>
        <v>1683.2902620237674</v>
      </c>
      <c r="W192" s="144">
        <f>'St 1.3.1'!W192+'St 1.3.2'!W192+'St 1.3.3'!W192+'St 1.3.4'!W192+'St 1.3.5'!W192+'St 1.3.6'!W192+'St 1.3.7'!W192</f>
        <v>1523.1929580744654</v>
      </c>
      <c r="X192" s="145"/>
      <c r="Y192" s="144">
        <f>'St 1.3.1'!Y192+'St 1.3.2'!Y192+'St 1.3.3'!Y192+'St 1.3.4'!Y192+'St 1.3.5'!Y192+'St 1.3.6'!Y192+'St 1.3.7'!Y192</f>
        <v>428.56423220753277</v>
      </c>
      <c r="Z192" s="144">
        <f>'St 1.3.1'!Z192+'St 1.3.2'!Z192+'St 1.3.3'!Z192+'St 1.3.4'!Z192+'St 1.3.5'!Z192+'St 1.3.6'!Z192+'St 1.3.7'!Z192</f>
        <v>461.02353085698905</v>
      </c>
      <c r="AA192" s="144">
        <f>'St 1.3.1'!AA192+'St 1.3.2'!AA192+'St 1.3.3'!AA192+'St 1.3.4'!AA192+'St 1.3.5'!AA192+'St 1.3.6'!AA192+'St 1.3.7'!AA192</f>
        <v>2524.2774053391126</v>
      </c>
      <c r="AB192" s="144">
        <f>'St 1.3.1'!AB192+'St 1.3.2'!AB192+'St 1.3.3'!AB192+'St 1.3.4'!AB192+'St 1.3.5'!AB192+'St 1.3.6'!AB192+'St 1.3.7'!AB192</f>
        <v>-246.77714435477219</v>
      </c>
      <c r="AC192" s="144">
        <f>'St 1.3.1'!AC192+'St 1.3.2'!AC192+'St 1.3.3'!AC192+'St 1.3.4'!AC192+'St 1.3.5'!AC192+'St 1.3.6'!AC192+'St 1.3.7'!AC192</f>
        <v>-290.13054217818279</v>
      </c>
      <c r="AD192" s="144">
        <f>'St 1.3.1'!AD192+'St 1.3.2'!AD192+'St 1.3.3'!AD192+'St 1.3.4'!AD192+'St 1.3.5'!AD192+'St 1.3.6'!AD192+'St 1.3.7'!AD192</f>
        <v>3331.7299271140732</v>
      </c>
      <c r="AE192" s="144">
        <f>'St 1.3.1'!AE192+'St 1.3.2'!AE192+'St 1.3.3'!AE192+'St 1.3.4'!AE192+'St 1.3.5'!AE192+'St 1.3.6'!AE192+'St 1.3.7'!AE192</f>
        <v>1047.5158180321462</v>
      </c>
      <c r="AF192" s="144">
        <f>'St 1.3.1'!AF192+'St 1.3.2'!AF192+'St 1.3.3'!AF192+'St 1.3.4'!AF192+'St 1.3.5'!AF192+'St 1.3.6'!AF192+'St 1.3.7'!AF192</f>
        <v>-4674.1461380105357</v>
      </c>
      <c r="AG192" s="144">
        <f>'St 1.3.1'!AG192+'St 1.3.2'!AG192+'St 1.3.3'!AG192+'St 1.3.4'!AG192+'St 1.3.5'!AG192+'St 1.3.6'!AG192+'St 1.3.7'!AG192</f>
        <v>10485.286650002501</v>
      </c>
    </row>
    <row r="193" spans="1:33" s="45" customFormat="1">
      <c r="A193" s="38"/>
      <c r="B193" s="31" t="s">
        <v>27</v>
      </c>
      <c r="C193" s="209" t="s">
        <v>300</v>
      </c>
      <c r="D193" s="147">
        <f>'St 1.3.1'!D193+'St 1.3.2'!D193+'St 1.3.3'!D193+'St 1.3.4'!D193+'St 1.3.5'!D193+'St 1.3.6'!D193+'St 1.3.7'!D193</f>
        <v>173300.54490003528</v>
      </c>
      <c r="E193" s="147">
        <f>'St 1.3.1'!E193+'St 1.3.2'!E193+'St 1.3.3'!E193+'St 1.3.4'!E193+'St 1.3.5'!E193+'St 1.3.6'!E193+'St 1.3.7'!E193</f>
        <v>233568.69986463382</v>
      </c>
      <c r="F193" s="147">
        <f>'St 1.3.1'!F193+'St 1.3.2'!F193+'St 1.3.3'!F193+'St 1.3.4'!F193+'St 1.3.5'!F193+'St 1.3.6'!F193+'St 1.3.7'!F193</f>
        <v>282092.62457358808</v>
      </c>
      <c r="G193" s="147">
        <f>'St 1.3.1'!G193+'St 1.3.2'!G193+'St 1.3.3'!G193+'St 1.3.4'!G193+'St 1.3.5'!G193+'St 1.3.6'!G193+'St 1.3.7'!G193</f>
        <v>345883.16100277868</v>
      </c>
      <c r="H193" s="147">
        <f>'St 1.3.1'!H193+'St 1.3.2'!H193+'St 1.3.3'!H193+'St 1.3.4'!H193+'St 1.3.5'!H193+'St 1.3.6'!H193+'St 1.3.7'!H193</f>
        <v>416151.80410020729</v>
      </c>
      <c r="I193" s="147">
        <f>'St 1.3.1'!I193+'St 1.3.2'!I193+'St 1.3.3'!I193+'St 1.3.4'!I193+'St 1.3.5'!I193+'St 1.3.6'!I193+'St 1.3.7'!I193</f>
        <v>582036.75540387351</v>
      </c>
      <c r="J193" s="147">
        <f>'St 1.3.1'!J193+'St 1.3.2'!J193+'St 1.3.3'!J193+'St 1.3.4'!J193+'St 1.3.5'!J193+'St 1.3.6'!J193+'St 1.3.7'!J193</f>
        <v>570650.30307511939</v>
      </c>
      <c r="K193" s="147">
        <f>'St 1.3.1'!K193+'St 1.3.2'!K193+'St 1.3.3'!K193+'St 1.3.4'!K193+'St 1.3.5'!K193+'St 1.3.6'!K193+'St 1.3.7'!K193</f>
        <v>648219.43711522222</v>
      </c>
      <c r="L193" s="147">
        <f>'St 1.3.1'!L193+'St 1.3.2'!L193+'St 1.3.3'!L193+'St 1.3.4'!L193+'St 1.3.5'!L193+'St 1.3.6'!L193+'St 1.3.7'!L193</f>
        <v>747710.27320421534</v>
      </c>
      <c r="M193" s="147">
        <f>'St 1.3.1'!M193+'St 1.3.2'!M193+'St 1.3.3'!M193+'St 1.3.4'!M193+'St 1.3.5'!M193+'St 1.3.6'!M193+'St 1.3.7'!M193</f>
        <v>890463.24869621987</v>
      </c>
      <c r="N193" s="146"/>
      <c r="O193" s="147">
        <f>'St 1.3.1'!O193+'St 1.3.2'!O193+'St 1.3.3'!O193+'St 1.3.4'!O193+'St 1.3.5'!O193+'St 1.3.6'!O193+'St 1.3.7'!O193</f>
        <v>59992.850938801057</v>
      </c>
      <c r="P193" s="147">
        <f>'St 1.3.1'!P193+'St 1.3.2'!P193+'St 1.3.3'!P193+'St 1.3.4'!P193+'St 1.3.5'!P193+'St 1.3.6'!P193+'St 1.3.7'!P193</f>
        <v>47186.930857426698</v>
      </c>
      <c r="Q193" s="147">
        <f>'St 1.3.1'!Q193+'St 1.3.2'!Q193+'St 1.3.3'!Q193+'St 1.3.4'!Q193+'St 1.3.5'!Q193+'St 1.3.6'!Q193+'St 1.3.7'!Q193</f>
        <v>61399.38183320246</v>
      </c>
      <c r="R193" s="147">
        <f>'St 1.3.1'!R193+'St 1.3.2'!R193+'St 1.3.3'!R193+'St 1.3.4'!R193+'St 1.3.5'!R193+'St 1.3.6'!R193+'St 1.3.7'!R193</f>
        <v>75851.612037792263</v>
      </c>
      <c r="S193" s="147">
        <f>'St 1.3.1'!S193+'St 1.3.2'!S193+'St 1.3.3'!S193+'St 1.3.4'!S193+'St 1.3.5'!S193+'St 1.3.6'!S193+'St 1.3.7'!S193</f>
        <v>150373.42540741756</v>
      </c>
      <c r="T193" s="147">
        <f>'St 1.3.1'!T193+'St 1.3.2'!T193+'St 1.3.3'!T193+'St 1.3.4'!T193+'St 1.3.5'!T193+'St 1.3.6'!T193+'St 1.3.7'!T193</f>
        <v>4772.2865284029895</v>
      </c>
      <c r="U193" s="147">
        <f>'St 1.3.1'!U193+'St 1.3.2'!U193+'St 1.3.3'!U193+'St 1.3.4'!U193+'St 1.3.5'!U193+'St 1.3.6'!U193+'St 1.3.7'!U193</f>
        <v>81891.583636984433</v>
      </c>
      <c r="V193" s="147">
        <f>'St 1.3.1'!V193+'St 1.3.2'!V193+'St 1.3.3'!V193+'St 1.3.4'!V193+'St 1.3.5'!V193+'St 1.3.6'!V193+'St 1.3.7'!V193</f>
        <v>109345.77293186875</v>
      </c>
      <c r="W193" s="147">
        <f>'St 1.3.1'!W193+'St 1.3.2'!W193+'St 1.3.3'!W193+'St 1.3.4'!W193+'St 1.3.5'!W193+'St 1.3.6'!W193+'St 1.3.7'!W193</f>
        <v>133644.43898285253</v>
      </c>
      <c r="X193" s="141"/>
      <c r="Y193" s="147">
        <f>'St 1.3.1'!Y193+'St 1.3.2'!Y193+'St 1.3.3'!Y193+'St 1.3.4'!Y193+'St 1.3.5'!Y193+'St 1.3.6'!Y193+'St 1.3.7'!Y193</f>
        <v>359.10562562790278</v>
      </c>
      <c r="Z193" s="147">
        <f>'St 1.3.1'!Z193+'St 1.3.2'!Z193+'St 1.3.3'!Z193+'St 1.3.4'!Z193+'St 1.3.5'!Z193+'St 1.3.6'!Z193+'St 1.3.7'!Z193</f>
        <v>1529.7389726921103</v>
      </c>
      <c r="AA193" s="147">
        <f>'St 1.3.1'!AA193+'St 1.3.2'!AA193+'St 1.3.3'!AA193+'St 1.3.4'!AA193+'St 1.3.5'!AA193+'St 1.3.6'!AA193+'St 1.3.7'!AA193</f>
        <v>2574.7171469970294</v>
      </c>
      <c r="AB193" s="147">
        <f>'St 1.3.1'!AB193+'St 1.3.2'!AB193+'St 1.3.3'!AB193+'St 1.3.4'!AB193+'St 1.3.5'!AB193+'St 1.3.6'!AB193+'St 1.3.7'!AB193</f>
        <v>8088.5424438621112</v>
      </c>
      <c r="AC193" s="147">
        <f>'St 1.3.1'!AC193+'St 1.3.2'!AC193+'St 1.3.3'!AC193+'St 1.3.4'!AC193+'St 1.3.5'!AC193+'St 1.3.6'!AC193+'St 1.3.7'!AC193</f>
        <v>11587.560409825357</v>
      </c>
      <c r="AD193" s="147">
        <f>'St 1.3.1'!AD193+'St 1.3.2'!AD193+'St 1.3.3'!AD193+'St 1.3.4'!AD193+'St 1.3.5'!AD193+'St 1.3.6'!AD193+'St 1.3.7'!AD193</f>
        <v>-631.15538795804878</v>
      </c>
      <c r="AE193" s="147">
        <f>'St 1.3.1'!AE193+'St 1.3.2'!AE193+'St 1.3.3'!AE193+'St 1.3.4'!AE193+'St 1.3.5'!AE193+'St 1.3.6'!AE193+'St 1.3.7'!AE193</f>
        <v>-1653.3367812138476</v>
      </c>
      <c r="AF193" s="147">
        <f>'St 1.3.1'!AF193+'St 1.3.2'!AF193+'St 1.3.3'!AF193+'St 1.3.4'!AF193+'St 1.3.5'!AF193+'St 1.3.6'!AF193+'St 1.3.7'!AF193</f>
        <v>-8430.0171453848525</v>
      </c>
      <c r="AG193" s="147">
        <f>'St 1.3.1'!AG193+'St 1.3.2'!AG193+'St 1.3.3'!AG193+'St 1.3.4'!AG193+'St 1.3.5'!AG193+'St 1.3.6'!AG193+'St 1.3.7'!AG193</f>
        <v>28864.113417639575</v>
      </c>
    </row>
    <row r="194" spans="1:33">
      <c r="B194" s="3" t="s">
        <v>12</v>
      </c>
      <c r="C194" s="210" t="s">
        <v>301</v>
      </c>
      <c r="D194" s="144">
        <f>'St 1.3.1'!D194+'St 1.3.2'!D194+'St 1.3.3'!D194+'St 1.3.4'!D194+'St 1.3.5'!D194+'St 1.3.6'!D194+'St 1.3.7'!D194</f>
        <v>75670.759104486817</v>
      </c>
      <c r="E194" s="144">
        <f>'St 1.3.1'!E194+'St 1.3.2'!E194+'St 1.3.3'!E194+'St 1.3.4'!E194+'St 1.3.5'!E194+'St 1.3.6'!E194+'St 1.3.7'!E194</f>
        <v>101304.64484597172</v>
      </c>
      <c r="F194" s="144">
        <f>'St 1.3.1'!F194+'St 1.3.2'!F194+'St 1.3.3'!F194+'St 1.3.4'!F194+'St 1.3.5'!F194+'St 1.3.6'!F194+'St 1.3.7'!F194</f>
        <v>126839.29240194945</v>
      </c>
      <c r="G194" s="144">
        <f>'St 1.3.1'!G194+'St 1.3.2'!G194+'St 1.3.3'!G194+'St 1.3.4'!G194+'St 1.3.5'!G194+'St 1.3.6'!G194+'St 1.3.7'!G194</f>
        <v>157420.77810079005</v>
      </c>
      <c r="H194" s="144">
        <f>'St 1.3.1'!H194+'St 1.3.2'!H194+'St 1.3.3'!H194+'St 1.3.4'!H194+'St 1.3.5'!H194+'St 1.3.6'!H194+'St 1.3.7'!H194</f>
        <v>192856.93975041661</v>
      </c>
      <c r="I194" s="144">
        <f>'St 1.3.1'!I194+'St 1.3.2'!I194+'St 1.3.3'!I194+'St 1.3.4'!I194+'St 1.3.5'!I194+'St 1.3.6'!I194+'St 1.3.7'!I194</f>
        <v>288784.62702094653</v>
      </c>
      <c r="J194" s="144">
        <f>'St 1.3.1'!J194+'St 1.3.2'!J194+'St 1.3.3'!J194+'St 1.3.4'!J194+'St 1.3.5'!J194+'St 1.3.6'!J194+'St 1.3.7'!J194</f>
        <v>282880.72408088099</v>
      </c>
      <c r="K194" s="144">
        <f>'St 1.3.1'!K194+'St 1.3.2'!K194+'St 1.3.3'!K194+'St 1.3.4'!K194+'St 1.3.5'!K194+'St 1.3.6'!K194+'St 1.3.7'!K194</f>
        <v>320383.5209226702</v>
      </c>
      <c r="L194" s="144">
        <f>'St 1.3.1'!L194+'St 1.3.2'!L194+'St 1.3.3'!L194+'St 1.3.4'!L194+'St 1.3.5'!L194+'St 1.3.6'!L194+'St 1.3.7'!L194</f>
        <v>378495.52960138558</v>
      </c>
      <c r="M194" s="144">
        <f>'St 1.3.1'!M194+'St 1.3.2'!M194+'St 1.3.3'!M194+'St 1.3.4'!M194+'St 1.3.5'!M194+'St 1.3.6'!M194+'St 1.3.7'!M194</f>
        <v>429055.56037421786</v>
      </c>
      <c r="N194" s="143"/>
      <c r="O194" s="144">
        <f>'St 1.3.1'!O194+'St 1.3.2'!O194+'St 1.3.3'!O194+'St 1.3.4'!O194+'St 1.3.5'!O194+'St 1.3.6'!O194+'St 1.3.7'!O194</f>
        <v>25956.788603547422</v>
      </c>
      <c r="P194" s="144">
        <f>'St 1.3.1'!P194+'St 1.3.2'!P194+'St 1.3.3'!P194+'St 1.3.4'!P194+'St 1.3.5'!P194+'St 1.3.6'!P194+'St 1.3.7'!P194</f>
        <v>25283.251518283789</v>
      </c>
      <c r="Q194" s="144">
        <f>'St 1.3.1'!Q194+'St 1.3.2'!Q194+'St 1.3.3'!Q194+'St 1.3.4'!Q194+'St 1.3.5'!Q194+'St 1.3.6'!Q194+'St 1.3.7'!Q194</f>
        <v>29803.806673204363</v>
      </c>
      <c r="R194" s="144">
        <f>'St 1.3.1'!R194+'St 1.3.2'!R194+'St 1.3.3'!R194+'St 1.3.4'!R194+'St 1.3.5'!R194+'St 1.3.6'!R194+'St 1.3.7'!R194</f>
        <v>44589.989739555196</v>
      </c>
      <c r="S194" s="144">
        <f>'St 1.3.1'!S194+'St 1.3.2'!S194+'St 1.3.3'!S194+'St 1.3.4'!S194+'St 1.3.5'!S194+'St 1.3.6'!S194+'St 1.3.7'!S194</f>
        <v>85992.928800703448</v>
      </c>
      <c r="T194" s="144">
        <f>'St 1.3.1'!T194+'St 1.3.2'!T194+'St 1.3.3'!T194+'St 1.3.4'!T194+'St 1.3.5'!T194+'St 1.3.6'!T194+'St 1.3.7'!T194</f>
        <v>9468.0091659007903</v>
      </c>
      <c r="U194" s="144">
        <f>'St 1.3.1'!U194+'St 1.3.2'!U194+'St 1.3.3'!U194+'St 1.3.4'!U194+'St 1.3.5'!U194+'St 1.3.6'!U194+'St 1.3.7'!U194</f>
        <v>46470.195112180518</v>
      </c>
      <c r="V194" s="144">
        <f>'St 1.3.1'!V194+'St 1.3.2'!V194+'St 1.3.3'!V194+'St 1.3.4'!V194+'St 1.3.5'!V194+'St 1.3.6'!V194+'St 1.3.7'!V194</f>
        <v>60396.484218944664</v>
      </c>
      <c r="W194" s="144">
        <f>'St 1.3.1'!W194+'St 1.3.2'!W194+'St 1.3.3'!W194+'St 1.3.4'!W194+'St 1.3.5'!W194+'St 1.3.6'!W194+'St 1.3.7'!W194</f>
        <v>60456.329199921034</v>
      </c>
      <c r="X194" s="145"/>
      <c r="Y194" s="144">
        <f>'St 1.3.1'!Y194+'St 1.3.2'!Y194+'St 1.3.3'!Y194+'St 1.3.4'!Y194+'St 1.3.5'!Y194+'St 1.3.6'!Y194+'St 1.3.7'!Y194</f>
        <v>-247.27131825134688</v>
      </c>
      <c r="Z194" s="144">
        <f>'St 1.3.1'!Z194+'St 1.3.2'!Z194+'St 1.3.3'!Z194+'St 1.3.4'!Z194+'St 1.3.5'!Z194+'St 1.3.6'!Z194+'St 1.3.7'!Z194</f>
        <v>-63.163930645420805</v>
      </c>
      <c r="AA194" s="144">
        <f>'St 1.3.1'!AA194+'St 1.3.2'!AA194+'St 1.3.3'!AA194+'St 1.3.4'!AA194+'St 1.3.5'!AA194+'St 1.3.6'!AA194+'St 1.3.7'!AA194</f>
        <v>316.17775414628602</v>
      </c>
      <c r="AB194" s="144">
        <f>'St 1.3.1'!AB194+'St 1.3.2'!AB194+'St 1.3.3'!AB194+'St 1.3.4'!AB194+'St 1.3.5'!AB194+'St 1.3.6'!AB194+'St 1.3.7'!AB194</f>
        <v>5781.0926513431696</v>
      </c>
      <c r="AC194" s="144">
        <f>'St 1.3.1'!AC194+'St 1.3.2'!AC194+'St 1.3.3'!AC194+'St 1.3.4'!AC194+'St 1.3.5'!AC194+'St 1.3.6'!AC194+'St 1.3.7'!AC194</f>
        <v>4170.7271303702219</v>
      </c>
      <c r="AD194" s="144">
        <f>'St 1.3.1'!AD194+'St 1.3.2'!AD194+'St 1.3.3'!AD194+'St 1.3.4'!AD194+'St 1.3.5'!AD194+'St 1.3.6'!AD194+'St 1.3.7'!AD194</f>
        <v>205.22678982988646</v>
      </c>
      <c r="AE194" s="144">
        <f>'St 1.3.1'!AE194+'St 1.3.2'!AE194+'St 1.3.3'!AE194+'St 1.3.4'!AE194+'St 1.3.5'!AE194+'St 1.3.6'!AE194+'St 1.3.7'!AE194</f>
        <v>-6448.9350971372451</v>
      </c>
      <c r="AF194" s="144">
        <f>'St 1.3.1'!AF194+'St 1.3.2'!AF194+'St 1.3.3'!AF194+'St 1.3.4'!AF194+'St 1.3.5'!AF194+'St 1.3.6'!AF194+'St 1.3.7'!AF194</f>
        <v>3187.1628822406528</v>
      </c>
      <c r="AG194" s="144">
        <f>'St 1.3.1'!AG194+'St 1.3.2'!AG194+'St 1.3.3'!AG194+'St 1.3.4'!AG194+'St 1.3.5'!AG194+'St 1.3.6'!AG194+'St 1.3.7'!AG194</f>
        <v>-2915.3811499602675</v>
      </c>
    </row>
    <row r="195" spans="1:33">
      <c r="B195" s="3" t="s">
        <v>13</v>
      </c>
      <c r="C195" s="210" t="s">
        <v>302</v>
      </c>
      <c r="D195" s="144">
        <f>'St 1.3.1'!D195+'St 1.3.2'!D195+'St 1.3.3'!D195+'St 1.3.4'!D195+'St 1.3.5'!D195+'St 1.3.6'!D195+'St 1.3.7'!D195</f>
        <v>97629.785795548494</v>
      </c>
      <c r="E195" s="144">
        <f>'St 1.3.1'!E195+'St 1.3.2'!E195+'St 1.3.3'!E195+'St 1.3.4'!E195+'St 1.3.5'!E195+'St 1.3.6'!E195+'St 1.3.7'!E195</f>
        <v>132264.05501866213</v>
      </c>
      <c r="F195" s="144">
        <f>'St 1.3.1'!F195+'St 1.3.2'!F195+'St 1.3.3'!F195+'St 1.3.4'!F195+'St 1.3.5'!F195+'St 1.3.6'!F195+'St 1.3.7'!F195</f>
        <v>155253.33217163858</v>
      </c>
      <c r="G195" s="144">
        <f>'St 1.3.1'!G195+'St 1.3.2'!G195+'St 1.3.3'!G195+'St 1.3.4'!G195+'St 1.3.5'!G195+'St 1.3.6'!G195+'St 1.3.7'!G195</f>
        <v>188462.38290198866</v>
      </c>
      <c r="H195" s="144">
        <f>'St 1.3.1'!H195+'St 1.3.2'!H195+'St 1.3.3'!H195+'St 1.3.4'!H195+'St 1.3.5'!H195+'St 1.3.6'!H195+'St 1.3.7'!H195</f>
        <v>223294.86434979079</v>
      </c>
      <c r="I195" s="144">
        <f>'St 1.3.1'!I195+'St 1.3.2'!I195+'St 1.3.3'!I195+'St 1.3.4'!I195+'St 1.3.5'!I195+'St 1.3.6'!I195+'St 1.3.7'!I195</f>
        <v>293252.12838292698</v>
      </c>
      <c r="J195" s="144">
        <f>'St 1.3.1'!J195+'St 1.3.2'!J195+'St 1.3.3'!J195+'St 1.3.4'!J195+'St 1.3.5'!J195+'St 1.3.6'!J195+'St 1.3.7'!J195</f>
        <v>287769.5789942384</v>
      </c>
      <c r="K195" s="144">
        <f>'St 1.3.1'!K195+'St 1.3.2'!K195+'St 1.3.3'!K195+'St 1.3.4'!K195+'St 1.3.5'!K195+'St 1.3.6'!K195+'St 1.3.7'!K195</f>
        <v>327835.91619255196</v>
      </c>
      <c r="L195" s="144">
        <f>'St 1.3.1'!L195+'St 1.3.2'!L195+'St 1.3.3'!L195+'St 1.3.4'!L195+'St 1.3.5'!L195+'St 1.3.6'!L195+'St 1.3.7'!L195</f>
        <v>369214.74360282975</v>
      </c>
      <c r="M195" s="144">
        <f>'St 1.3.1'!M195+'St 1.3.2'!M195+'St 1.3.3'!M195+'St 1.3.4'!M195+'St 1.3.5'!M195+'St 1.3.6'!M195+'St 1.3.7'!M195</f>
        <v>461407.68832200184</v>
      </c>
      <c r="N195" s="143"/>
      <c r="O195" s="144">
        <f>'St 1.3.1'!O195+'St 1.3.2'!O195+'St 1.3.3'!O195+'St 1.3.4'!O195+'St 1.3.5'!O195+'St 1.3.6'!O195+'St 1.3.7'!O195</f>
        <v>34036.062335253635</v>
      </c>
      <c r="P195" s="144">
        <f>'St 1.3.1'!P195+'St 1.3.2'!P195+'St 1.3.3'!P195+'St 1.3.4'!P195+'St 1.3.5'!P195+'St 1.3.6'!P195+'St 1.3.7'!P195</f>
        <v>21903.679339142898</v>
      </c>
      <c r="Q195" s="144">
        <f>'St 1.3.1'!Q195+'St 1.3.2'!Q195+'St 1.3.3'!Q195+'St 1.3.4'!Q195+'St 1.3.5'!Q195+'St 1.3.6'!Q195+'St 1.3.7'!Q195</f>
        <v>31595.575159998134</v>
      </c>
      <c r="R195" s="144">
        <f>'St 1.3.1'!R195+'St 1.3.2'!R195+'St 1.3.3'!R195+'St 1.3.4'!R195+'St 1.3.5'!R195+'St 1.3.6'!R195+'St 1.3.7'!R195</f>
        <v>31261.622298237038</v>
      </c>
      <c r="S195" s="144">
        <f>'St 1.3.1'!S195+'St 1.3.2'!S195+'St 1.3.3'!S195+'St 1.3.4'!S195+'St 1.3.5'!S195+'St 1.3.6'!S195+'St 1.3.7'!S195</f>
        <v>64380.496606714085</v>
      </c>
      <c r="T195" s="144">
        <f>'St 1.3.1'!T195+'St 1.3.2'!T195+'St 1.3.3'!T195+'St 1.3.4'!T195+'St 1.3.5'!T195+'St 1.3.6'!T195+'St 1.3.7'!T195</f>
        <v>-4695.7226374977627</v>
      </c>
      <c r="U195" s="144">
        <f>'St 1.3.1'!U195+'St 1.3.2'!U195+'St 1.3.3'!U195+'St 1.3.4'!U195+'St 1.3.5'!U195+'St 1.3.6'!U195+'St 1.3.7'!U195</f>
        <v>35421.38852480393</v>
      </c>
      <c r="V195" s="144">
        <f>'St 1.3.1'!V195+'St 1.3.2'!V195+'St 1.3.3'!V195+'St 1.3.4'!V195+'St 1.3.5'!V195+'St 1.3.6'!V195+'St 1.3.7'!V195</f>
        <v>48949.288712924055</v>
      </c>
      <c r="W195" s="144">
        <f>'St 1.3.1'!W195+'St 1.3.2'!W195+'St 1.3.3'!W195+'St 1.3.4'!W195+'St 1.3.5'!W195+'St 1.3.6'!W195+'St 1.3.7'!W195</f>
        <v>73188.109782931453</v>
      </c>
      <c r="X195" s="145"/>
      <c r="Y195" s="144">
        <f>'St 1.3.1'!Y195+'St 1.3.2'!Y195+'St 1.3.3'!Y195+'St 1.3.4'!Y195+'St 1.3.5'!Y195+'St 1.3.6'!Y195+'St 1.3.7'!Y195</f>
        <v>606.37694387924978</v>
      </c>
      <c r="Z195" s="144">
        <f>'St 1.3.1'!Z195+'St 1.3.2'!Z195+'St 1.3.3'!Z195+'St 1.3.4'!Z195+'St 1.3.5'!Z195+'St 1.3.6'!Z195+'St 1.3.7'!Z195</f>
        <v>1592.9029033375309</v>
      </c>
      <c r="AA195" s="144">
        <f>'St 1.3.1'!AA195+'St 1.3.2'!AA195+'St 1.3.3'!AA195+'St 1.3.4'!AA195+'St 1.3.5'!AA195+'St 1.3.6'!AA195+'St 1.3.7'!AA195</f>
        <v>2258.5393928507433</v>
      </c>
      <c r="AB195" s="144">
        <f>'St 1.3.1'!AB195+'St 1.3.2'!AB195+'St 1.3.3'!AB195+'St 1.3.4'!AB195+'St 1.3.5'!AB195+'St 1.3.6'!AB195+'St 1.3.7'!AB195</f>
        <v>2307.449792518943</v>
      </c>
      <c r="AC195" s="144">
        <f>'St 1.3.1'!AC195+'St 1.3.2'!AC195+'St 1.3.3'!AC195+'St 1.3.4'!AC195+'St 1.3.5'!AC195+'St 1.3.6'!AC195+'St 1.3.7'!AC195</f>
        <v>7416.8332794551361</v>
      </c>
      <c r="AD195" s="144">
        <f>'St 1.3.1'!AD195+'St 1.3.2'!AD195+'St 1.3.3'!AD195+'St 1.3.4'!AD195+'St 1.3.5'!AD195+'St 1.3.6'!AD195+'St 1.3.7'!AD195</f>
        <v>-836.3821777879366</v>
      </c>
      <c r="AE195" s="144">
        <f>'St 1.3.1'!AE195+'St 1.3.2'!AE195+'St 1.3.3'!AE195+'St 1.3.4'!AE195+'St 1.3.5'!AE195+'St 1.3.6'!AE195+'St 1.3.7'!AE195</f>
        <v>4795.5983159233965</v>
      </c>
      <c r="AF195" s="144">
        <f>'St 1.3.1'!AF195+'St 1.3.2'!AF195+'St 1.3.3'!AF195+'St 1.3.4'!AF195+'St 1.3.5'!AF195+'St 1.3.6'!AF195+'St 1.3.7'!AF195</f>
        <v>-11617.180027625498</v>
      </c>
      <c r="AG195" s="144">
        <f>'St 1.3.1'!AG195+'St 1.3.2'!AG195+'St 1.3.3'!AG195+'St 1.3.4'!AG195+'St 1.3.5'!AG195+'St 1.3.6'!AG195+'St 1.3.7'!AG195</f>
        <v>31779.494567599835</v>
      </c>
    </row>
    <row r="196" spans="1:33" s="45" customFormat="1">
      <c r="A196" s="38"/>
      <c r="B196" s="5" t="s">
        <v>28</v>
      </c>
      <c r="C196" s="209" t="s">
        <v>311</v>
      </c>
      <c r="D196" s="147">
        <f>'St 1.3.1'!D196+'St 1.3.2'!D196+'St 1.3.3'!D196+'St 1.3.4'!D196+'St 1.3.5'!D196+'St 1.3.6'!D196+'St 1.3.7'!D196</f>
        <v>0</v>
      </c>
      <c r="E196" s="147">
        <f>'St 1.3.1'!E196+'St 1.3.2'!E196+'St 1.3.3'!E196+'St 1.3.4'!E196+'St 1.3.5'!E196+'St 1.3.6'!E196+'St 1.3.7'!E196</f>
        <v>0</v>
      </c>
      <c r="F196" s="147">
        <f>'St 1.3.1'!F196+'St 1.3.2'!F196+'St 1.3.3'!F196+'St 1.3.4'!F196+'St 1.3.5'!F196+'St 1.3.6'!F196+'St 1.3.7'!F196</f>
        <v>0</v>
      </c>
      <c r="G196" s="147">
        <f>'St 1.3.1'!G196+'St 1.3.2'!G196+'St 1.3.3'!G196+'St 1.3.4'!G196+'St 1.3.5'!G196+'St 1.3.6'!G196+'St 1.3.7'!G196</f>
        <v>0</v>
      </c>
      <c r="H196" s="147">
        <f>'St 1.3.1'!H196+'St 1.3.2'!H196+'St 1.3.3'!H196+'St 1.3.4'!H196+'St 1.3.5'!H196+'St 1.3.6'!H196+'St 1.3.7'!H196</f>
        <v>0</v>
      </c>
      <c r="I196" s="147">
        <f>'St 1.3.1'!I196+'St 1.3.2'!I196+'St 1.3.3'!I196+'St 1.3.4'!I196+'St 1.3.5'!I196+'St 1.3.6'!I196+'St 1.3.7'!I196</f>
        <v>0</v>
      </c>
      <c r="J196" s="147">
        <f>'St 1.3.1'!J196+'St 1.3.2'!J196+'St 1.3.3'!J196+'St 1.3.4'!J196+'St 1.3.5'!J196+'St 1.3.6'!J196+'St 1.3.7'!J196</f>
        <v>0</v>
      </c>
      <c r="K196" s="147">
        <f>'St 1.3.1'!K196+'St 1.3.2'!K196+'St 1.3.3'!K196+'St 1.3.4'!K196+'St 1.3.5'!K196+'St 1.3.6'!K196+'St 1.3.7'!K196</f>
        <v>0</v>
      </c>
      <c r="L196" s="147">
        <f>'St 1.3.1'!L196+'St 1.3.2'!L196+'St 1.3.3'!L196+'St 1.3.4'!L196+'St 1.3.5'!L196+'St 1.3.6'!L196+'St 1.3.7'!L196</f>
        <v>0</v>
      </c>
      <c r="M196" s="147">
        <f>'St 1.3.1'!M196+'St 1.3.2'!M196+'St 1.3.3'!M196+'St 1.3.4'!M196+'St 1.3.5'!M196+'St 1.3.6'!M196+'St 1.3.7'!M196</f>
        <v>0</v>
      </c>
      <c r="N196" s="146"/>
      <c r="O196" s="147">
        <f>'St 1.3.1'!O196+'St 1.3.2'!O196+'St 1.3.3'!O196+'St 1.3.4'!O196+'St 1.3.5'!O196+'St 1.3.6'!O196+'St 1.3.7'!O196</f>
        <v>0</v>
      </c>
      <c r="P196" s="147">
        <f>'St 1.3.1'!P196+'St 1.3.2'!P196+'St 1.3.3'!P196+'St 1.3.4'!P196+'St 1.3.5'!P196+'St 1.3.6'!P196+'St 1.3.7'!P196</f>
        <v>0</v>
      </c>
      <c r="Q196" s="147">
        <f>'St 1.3.1'!Q196+'St 1.3.2'!Q196+'St 1.3.3'!Q196+'St 1.3.4'!Q196+'St 1.3.5'!Q196+'St 1.3.6'!Q196+'St 1.3.7'!Q196</f>
        <v>0</v>
      </c>
      <c r="R196" s="147">
        <f>'St 1.3.1'!R196+'St 1.3.2'!R196+'St 1.3.3'!R196+'St 1.3.4'!R196+'St 1.3.5'!R196+'St 1.3.6'!R196+'St 1.3.7'!R196</f>
        <v>0</v>
      </c>
      <c r="S196" s="147">
        <f>'St 1.3.1'!S196+'St 1.3.2'!S196+'St 1.3.3'!S196+'St 1.3.4'!S196+'St 1.3.5'!S196+'St 1.3.6'!S196+'St 1.3.7'!S196</f>
        <v>0</v>
      </c>
      <c r="T196" s="147">
        <f>'St 1.3.1'!T196+'St 1.3.2'!T196+'St 1.3.3'!T196+'St 1.3.4'!T196+'St 1.3.5'!T196+'St 1.3.6'!T196+'St 1.3.7'!T196</f>
        <v>0</v>
      </c>
      <c r="U196" s="147">
        <f>'St 1.3.1'!U196+'St 1.3.2'!U196+'St 1.3.3'!U196+'St 1.3.4'!U196+'St 1.3.5'!U196+'St 1.3.6'!U196+'St 1.3.7'!U196</f>
        <v>0</v>
      </c>
      <c r="V196" s="147">
        <f>'St 1.3.1'!V196+'St 1.3.2'!V196+'St 1.3.3'!V196+'St 1.3.4'!V196+'St 1.3.5'!V196+'St 1.3.6'!V196+'St 1.3.7'!V196</f>
        <v>0</v>
      </c>
      <c r="W196" s="147">
        <f>'St 1.3.1'!W196+'St 1.3.2'!W196+'St 1.3.3'!W196+'St 1.3.4'!W196+'St 1.3.5'!W196+'St 1.3.6'!W196+'St 1.3.7'!W196</f>
        <v>0</v>
      </c>
      <c r="X196" s="141"/>
      <c r="Y196" s="147">
        <f>'St 1.3.1'!Y196+'St 1.3.2'!Y196+'St 1.3.3'!Y196+'St 1.3.4'!Y196+'St 1.3.5'!Y196+'St 1.3.6'!Y196+'St 1.3.7'!Y196</f>
        <v>0</v>
      </c>
      <c r="Z196" s="147">
        <f>'St 1.3.1'!Z196+'St 1.3.2'!Z196+'St 1.3.3'!Z196+'St 1.3.4'!Z196+'St 1.3.5'!Z196+'St 1.3.6'!Z196+'St 1.3.7'!Z196</f>
        <v>0</v>
      </c>
      <c r="AA196" s="147">
        <f>'St 1.3.1'!AA196+'St 1.3.2'!AA196+'St 1.3.3'!AA196+'St 1.3.4'!AA196+'St 1.3.5'!AA196+'St 1.3.6'!AA196+'St 1.3.7'!AA196</f>
        <v>0</v>
      </c>
      <c r="AB196" s="147">
        <f>'St 1.3.1'!AB196+'St 1.3.2'!AB196+'St 1.3.3'!AB196+'St 1.3.4'!AB196+'St 1.3.5'!AB196+'St 1.3.6'!AB196+'St 1.3.7'!AB196</f>
        <v>0</v>
      </c>
      <c r="AC196" s="147">
        <f>'St 1.3.1'!AC196+'St 1.3.2'!AC196+'St 1.3.3'!AC196+'St 1.3.4'!AC196+'St 1.3.5'!AC196+'St 1.3.6'!AC196+'St 1.3.7'!AC196</f>
        <v>0</v>
      </c>
      <c r="AD196" s="147">
        <f>'St 1.3.1'!AD196+'St 1.3.2'!AD196+'St 1.3.3'!AD196+'St 1.3.4'!AD196+'St 1.3.5'!AD196+'St 1.3.6'!AD196+'St 1.3.7'!AD196</f>
        <v>0</v>
      </c>
      <c r="AE196" s="147">
        <f>'St 1.3.1'!AE196+'St 1.3.2'!AE196+'St 1.3.3'!AE196+'St 1.3.4'!AE196+'St 1.3.5'!AE196+'St 1.3.6'!AE196+'St 1.3.7'!AE196</f>
        <v>0</v>
      </c>
      <c r="AF196" s="147">
        <f>'St 1.3.1'!AF196+'St 1.3.2'!AF196+'St 1.3.3'!AF196+'St 1.3.4'!AF196+'St 1.3.5'!AF196+'St 1.3.6'!AF196+'St 1.3.7'!AF196</f>
        <v>0</v>
      </c>
      <c r="AG196" s="147">
        <f>'St 1.3.1'!AG196+'St 1.3.2'!AG196+'St 1.3.3'!AG196+'St 1.3.4'!AG196+'St 1.3.5'!AG196+'St 1.3.6'!AG196+'St 1.3.7'!AG196</f>
        <v>0</v>
      </c>
    </row>
    <row r="197" spans="1:33">
      <c r="B197" s="3" t="s">
        <v>15</v>
      </c>
      <c r="C197" s="210" t="s">
        <v>303</v>
      </c>
      <c r="D197" s="144">
        <f>'St 1.3.1'!D197+'St 1.3.2'!D197+'St 1.3.3'!D197+'St 1.3.4'!D197+'St 1.3.5'!D197+'St 1.3.6'!D197+'St 1.3.7'!D197</f>
        <v>0</v>
      </c>
      <c r="E197" s="144">
        <f>'St 1.3.1'!E197+'St 1.3.2'!E197+'St 1.3.3'!E197+'St 1.3.4'!E197+'St 1.3.5'!E197+'St 1.3.6'!E197+'St 1.3.7'!E197</f>
        <v>0</v>
      </c>
      <c r="F197" s="144">
        <f>'St 1.3.1'!F197+'St 1.3.2'!F197+'St 1.3.3'!F197+'St 1.3.4'!F197+'St 1.3.5'!F197+'St 1.3.6'!F197+'St 1.3.7'!F197</f>
        <v>0</v>
      </c>
      <c r="G197" s="144">
        <f>'St 1.3.1'!G197+'St 1.3.2'!G197+'St 1.3.3'!G197+'St 1.3.4'!G197+'St 1.3.5'!G197+'St 1.3.6'!G197+'St 1.3.7'!G197</f>
        <v>0</v>
      </c>
      <c r="H197" s="144">
        <f>'St 1.3.1'!H197+'St 1.3.2'!H197+'St 1.3.3'!H197+'St 1.3.4'!H197+'St 1.3.5'!H197+'St 1.3.6'!H197+'St 1.3.7'!H197</f>
        <v>0</v>
      </c>
      <c r="I197" s="144">
        <f>'St 1.3.1'!I197+'St 1.3.2'!I197+'St 1.3.3'!I197+'St 1.3.4'!I197+'St 1.3.5'!I197+'St 1.3.6'!I197+'St 1.3.7'!I197</f>
        <v>0</v>
      </c>
      <c r="J197" s="144">
        <f>'St 1.3.1'!J197+'St 1.3.2'!J197+'St 1.3.3'!J197+'St 1.3.4'!J197+'St 1.3.5'!J197+'St 1.3.6'!J197+'St 1.3.7'!J197</f>
        <v>0</v>
      </c>
      <c r="K197" s="144">
        <f>'St 1.3.1'!K197+'St 1.3.2'!K197+'St 1.3.3'!K197+'St 1.3.4'!K197+'St 1.3.5'!K197+'St 1.3.6'!K197+'St 1.3.7'!K197</f>
        <v>0</v>
      </c>
      <c r="L197" s="144">
        <f>'St 1.3.1'!L197+'St 1.3.2'!L197+'St 1.3.3'!L197+'St 1.3.4'!L197+'St 1.3.5'!L197+'St 1.3.6'!L197+'St 1.3.7'!L197</f>
        <v>0</v>
      </c>
      <c r="M197" s="144">
        <f>'St 1.3.1'!M197+'St 1.3.2'!M197+'St 1.3.3'!M197+'St 1.3.4'!M197+'St 1.3.5'!M197+'St 1.3.6'!M197+'St 1.3.7'!M197</f>
        <v>0</v>
      </c>
      <c r="N197" s="143"/>
      <c r="O197" s="144">
        <f>'St 1.3.1'!O197+'St 1.3.2'!O197+'St 1.3.3'!O197+'St 1.3.4'!O197+'St 1.3.5'!O197+'St 1.3.6'!O197+'St 1.3.7'!O197</f>
        <v>0</v>
      </c>
      <c r="P197" s="144">
        <f>'St 1.3.1'!P197+'St 1.3.2'!P197+'St 1.3.3'!P197+'St 1.3.4'!P197+'St 1.3.5'!P197+'St 1.3.6'!P197+'St 1.3.7'!P197</f>
        <v>0</v>
      </c>
      <c r="Q197" s="144">
        <f>'St 1.3.1'!Q197+'St 1.3.2'!Q197+'St 1.3.3'!Q197+'St 1.3.4'!Q197+'St 1.3.5'!Q197+'St 1.3.6'!Q197+'St 1.3.7'!Q197</f>
        <v>0</v>
      </c>
      <c r="R197" s="144">
        <f>'St 1.3.1'!R197+'St 1.3.2'!R197+'St 1.3.3'!R197+'St 1.3.4'!R197+'St 1.3.5'!R197+'St 1.3.6'!R197+'St 1.3.7'!R197</f>
        <v>0</v>
      </c>
      <c r="S197" s="144">
        <f>'St 1.3.1'!S197+'St 1.3.2'!S197+'St 1.3.3'!S197+'St 1.3.4'!S197+'St 1.3.5'!S197+'St 1.3.6'!S197+'St 1.3.7'!S197</f>
        <v>0</v>
      </c>
      <c r="T197" s="144">
        <f>'St 1.3.1'!T197+'St 1.3.2'!T197+'St 1.3.3'!T197+'St 1.3.4'!T197+'St 1.3.5'!T197+'St 1.3.6'!T197+'St 1.3.7'!T197</f>
        <v>0</v>
      </c>
      <c r="U197" s="144">
        <f>'St 1.3.1'!U197+'St 1.3.2'!U197+'St 1.3.3'!U197+'St 1.3.4'!U197+'St 1.3.5'!U197+'St 1.3.6'!U197+'St 1.3.7'!U197</f>
        <v>0</v>
      </c>
      <c r="V197" s="144">
        <f>'St 1.3.1'!V197+'St 1.3.2'!V197+'St 1.3.3'!V197+'St 1.3.4'!V197+'St 1.3.5'!V197+'St 1.3.6'!V197+'St 1.3.7'!V197</f>
        <v>0</v>
      </c>
      <c r="W197" s="144">
        <f>'St 1.3.1'!W197+'St 1.3.2'!W197+'St 1.3.3'!W197+'St 1.3.4'!W197+'St 1.3.5'!W197+'St 1.3.6'!W197+'St 1.3.7'!W197</f>
        <v>0</v>
      </c>
      <c r="X197" s="145"/>
      <c r="Y197" s="144">
        <f>'St 1.3.1'!Y197+'St 1.3.2'!Y197+'St 1.3.3'!Y197+'St 1.3.4'!Y197+'St 1.3.5'!Y197+'St 1.3.6'!Y197+'St 1.3.7'!Y197</f>
        <v>0</v>
      </c>
      <c r="Z197" s="144">
        <f>'St 1.3.1'!Z197+'St 1.3.2'!Z197+'St 1.3.3'!Z197+'St 1.3.4'!Z197+'St 1.3.5'!Z197+'St 1.3.6'!Z197+'St 1.3.7'!Z197</f>
        <v>0</v>
      </c>
      <c r="AA197" s="144">
        <f>'St 1.3.1'!AA197+'St 1.3.2'!AA197+'St 1.3.3'!AA197+'St 1.3.4'!AA197+'St 1.3.5'!AA197+'St 1.3.6'!AA197+'St 1.3.7'!AA197</f>
        <v>0</v>
      </c>
      <c r="AB197" s="144">
        <f>'St 1.3.1'!AB197+'St 1.3.2'!AB197+'St 1.3.3'!AB197+'St 1.3.4'!AB197+'St 1.3.5'!AB197+'St 1.3.6'!AB197+'St 1.3.7'!AB197</f>
        <v>0</v>
      </c>
      <c r="AC197" s="144">
        <f>'St 1.3.1'!AC197+'St 1.3.2'!AC197+'St 1.3.3'!AC197+'St 1.3.4'!AC197+'St 1.3.5'!AC197+'St 1.3.6'!AC197+'St 1.3.7'!AC197</f>
        <v>0</v>
      </c>
      <c r="AD197" s="144">
        <f>'St 1.3.1'!AD197+'St 1.3.2'!AD197+'St 1.3.3'!AD197+'St 1.3.4'!AD197+'St 1.3.5'!AD197+'St 1.3.6'!AD197+'St 1.3.7'!AD197</f>
        <v>0</v>
      </c>
      <c r="AE197" s="144">
        <f>'St 1.3.1'!AE197+'St 1.3.2'!AE197+'St 1.3.3'!AE197+'St 1.3.4'!AE197+'St 1.3.5'!AE197+'St 1.3.6'!AE197+'St 1.3.7'!AE197</f>
        <v>0</v>
      </c>
      <c r="AF197" s="144">
        <f>'St 1.3.1'!AF197+'St 1.3.2'!AF197+'St 1.3.3'!AF197+'St 1.3.4'!AF197+'St 1.3.5'!AF197+'St 1.3.6'!AF197+'St 1.3.7'!AF197</f>
        <v>0</v>
      </c>
      <c r="AG197" s="144">
        <f>'St 1.3.1'!AG197+'St 1.3.2'!AG197+'St 1.3.3'!AG197+'St 1.3.4'!AG197+'St 1.3.5'!AG197+'St 1.3.6'!AG197+'St 1.3.7'!AG197</f>
        <v>0</v>
      </c>
    </row>
    <row r="198" spans="1:33">
      <c r="B198" s="3" t="s">
        <v>16</v>
      </c>
      <c r="C198" s="210" t="s">
        <v>304</v>
      </c>
      <c r="D198" s="144">
        <f>'St 1.3.1'!D198+'St 1.3.2'!D198+'St 1.3.3'!D198+'St 1.3.4'!D198+'St 1.3.5'!D198+'St 1.3.6'!D198+'St 1.3.7'!D198</f>
        <v>0</v>
      </c>
      <c r="E198" s="144">
        <f>'St 1.3.1'!E198+'St 1.3.2'!E198+'St 1.3.3'!E198+'St 1.3.4'!E198+'St 1.3.5'!E198+'St 1.3.6'!E198+'St 1.3.7'!E198</f>
        <v>0</v>
      </c>
      <c r="F198" s="144">
        <f>'St 1.3.1'!F198+'St 1.3.2'!F198+'St 1.3.3'!F198+'St 1.3.4'!F198+'St 1.3.5'!F198+'St 1.3.6'!F198+'St 1.3.7'!F198</f>
        <v>0</v>
      </c>
      <c r="G198" s="144">
        <f>'St 1.3.1'!G198+'St 1.3.2'!G198+'St 1.3.3'!G198+'St 1.3.4'!G198+'St 1.3.5'!G198+'St 1.3.6'!G198+'St 1.3.7'!G198</f>
        <v>0</v>
      </c>
      <c r="H198" s="144">
        <f>'St 1.3.1'!H198+'St 1.3.2'!H198+'St 1.3.3'!H198+'St 1.3.4'!H198+'St 1.3.5'!H198+'St 1.3.6'!H198+'St 1.3.7'!H198</f>
        <v>0</v>
      </c>
      <c r="I198" s="144">
        <f>'St 1.3.1'!I198+'St 1.3.2'!I198+'St 1.3.3'!I198+'St 1.3.4'!I198+'St 1.3.5'!I198+'St 1.3.6'!I198+'St 1.3.7'!I198</f>
        <v>0</v>
      </c>
      <c r="J198" s="144">
        <f>'St 1.3.1'!J198+'St 1.3.2'!J198+'St 1.3.3'!J198+'St 1.3.4'!J198+'St 1.3.5'!J198+'St 1.3.6'!J198+'St 1.3.7'!J198</f>
        <v>0</v>
      </c>
      <c r="K198" s="144">
        <f>'St 1.3.1'!K198+'St 1.3.2'!K198+'St 1.3.3'!K198+'St 1.3.4'!K198+'St 1.3.5'!K198+'St 1.3.6'!K198+'St 1.3.7'!K198</f>
        <v>0</v>
      </c>
      <c r="L198" s="144">
        <f>'St 1.3.1'!L198+'St 1.3.2'!L198+'St 1.3.3'!L198+'St 1.3.4'!L198+'St 1.3.5'!L198+'St 1.3.6'!L198+'St 1.3.7'!L198</f>
        <v>0</v>
      </c>
      <c r="M198" s="144">
        <f>'St 1.3.1'!M198+'St 1.3.2'!M198+'St 1.3.3'!M198+'St 1.3.4'!M198+'St 1.3.5'!M198+'St 1.3.6'!M198+'St 1.3.7'!M198</f>
        <v>0</v>
      </c>
      <c r="N198" s="143"/>
      <c r="O198" s="144">
        <f>'St 1.3.1'!O198+'St 1.3.2'!O198+'St 1.3.3'!O198+'St 1.3.4'!O198+'St 1.3.5'!O198+'St 1.3.6'!O198+'St 1.3.7'!O198</f>
        <v>0</v>
      </c>
      <c r="P198" s="144">
        <f>'St 1.3.1'!P198+'St 1.3.2'!P198+'St 1.3.3'!P198+'St 1.3.4'!P198+'St 1.3.5'!P198+'St 1.3.6'!P198+'St 1.3.7'!P198</f>
        <v>0</v>
      </c>
      <c r="Q198" s="144">
        <f>'St 1.3.1'!Q198+'St 1.3.2'!Q198+'St 1.3.3'!Q198+'St 1.3.4'!Q198+'St 1.3.5'!Q198+'St 1.3.6'!Q198+'St 1.3.7'!Q198</f>
        <v>0</v>
      </c>
      <c r="R198" s="144">
        <f>'St 1.3.1'!R198+'St 1.3.2'!R198+'St 1.3.3'!R198+'St 1.3.4'!R198+'St 1.3.5'!R198+'St 1.3.6'!R198+'St 1.3.7'!R198</f>
        <v>0</v>
      </c>
      <c r="S198" s="144">
        <f>'St 1.3.1'!S198+'St 1.3.2'!S198+'St 1.3.3'!S198+'St 1.3.4'!S198+'St 1.3.5'!S198+'St 1.3.6'!S198+'St 1.3.7'!S198</f>
        <v>0</v>
      </c>
      <c r="T198" s="144">
        <f>'St 1.3.1'!T198+'St 1.3.2'!T198+'St 1.3.3'!T198+'St 1.3.4'!T198+'St 1.3.5'!T198+'St 1.3.6'!T198+'St 1.3.7'!T198</f>
        <v>0</v>
      </c>
      <c r="U198" s="144">
        <f>'St 1.3.1'!U198+'St 1.3.2'!U198+'St 1.3.3'!U198+'St 1.3.4'!U198+'St 1.3.5'!U198+'St 1.3.6'!U198+'St 1.3.7'!U198</f>
        <v>0</v>
      </c>
      <c r="V198" s="144">
        <f>'St 1.3.1'!V198+'St 1.3.2'!V198+'St 1.3.3'!V198+'St 1.3.4'!V198+'St 1.3.5'!V198+'St 1.3.6'!V198+'St 1.3.7'!V198</f>
        <v>0</v>
      </c>
      <c r="W198" s="144">
        <f>'St 1.3.1'!W198+'St 1.3.2'!W198+'St 1.3.3'!W198+'St 1.3.4'!W198+'St 1.3.5'!W198+'St 1.3.6'!W198+'St 1.3.7'!W198</f>
        <v>0</v>
      </c>
      <c r="X198" s="145"/>
      <c r="Y198" s="144">
        <f>'St 1.3.1'!Y198+'St 1.3.2'!Y198+'St 1.3.3'!Y198+'St 1.3.4'!Y198+'St 1.3.5'!Y198+'St 1.3.6'!Y198+'St 1.3.7'!Y198</f>
        <v>0</v>
      </c>
      <c r="Z198" s="144">
        <f>'St 1.3.1'!Z198+'St 1.3.2'!Z198+'St 1.3.3'!Z198+'St 1.3.4'!Z198+'St 1.3.5'!Z198+'St 1.3.6'!Z198+'St 1.3.7'!Z198</f>
        <v>0</v>
      </c>
      <c r="AA198" s="144">
        <f>'St 1.3.1'!AA198+'St 1.3.2'!AA198+'St 1.3.3'!AA198+'St 1.3.4'!AA198+'St 1.3.5'!AA198+'St 1.3.6'!AA198+'St 1.3.7'!AA198</f>
        <v>0</v>
      </c>
      <c r="AB198" s="144">
        <f>'St 1.3.1'!AB198+'St 1.3.2'!AB198+'St 1.3.3'!AB198+'St 1.3.4'!AB198+'St 1.3.5'!AB198+'St 1.3.6'!AB198+'St 1.3.7'!AB198</f>
        <v>0</v>
      </c>
      <c r="AC198" s="144">
        <f>'St 1.3.1'!AC198+'St 1.3.2'!AC198+'St 1.3.3'!AC198+'St 1.3.4'!AC198+'St 1.3.5'!AC198+'St 1.3.6'!AC198+'St 1.3.7'!AC198</f>
        <v>0</v>
      </c>
      <c r="AD198" s="144">
        <f>'St 1.3.1'!AD198+'St 1.3.2'!AD198+'St 1.3.3'!AD198+'St 1.3.4'!AD198+'St 1.3.5'!AD198+'St 1.3.6'!AD198+'St 1.3.7'!AD198</f>
        <v>0</v>
      </c>
      <c r="AE198" s="144">
        <f>'St 1.3.1'!AE198+'St 1.3.2'!AE198+'St 1.3.3'!AE198+'St 1.3.4'!AE198+'St 1.3.5'!AE198+'St 1.3.6'!AE198+'St 1.3.7'!AE198</f>
        <v>0</v>
      </c>
      <c r="AF198" s="144">
        <f>'St 1.3.1'!AF198+'St 1.3.2'!AF198+'St 1.3.3'!AF198+'St 1.3.4'!AF198+'St 1.3.5'!AF198+'St 1.3.6'!AF198+'St 1.3.7'!AF198</f>
        <v>0</v>
      </c>
      <c r="AG198" s="144">
        <f>'St 1.3.1'!AG198+'St 1.3.2'!AG198+'St 1.3.3'!AG198+'St 1.3.4'!AG198+'St 1.3.5'!AG198+'St 1.3.6'!AG198+'St 1.3.7'!AG198</f>
        <v>0</v>
      </c>
    </row>
    <row r="199" spans="1:33">
      <c r="B199" s="3" t="s">
        <v>17</v>
      </c>
      <c r="C199" s="210" t="s">
        <v>305</v>
      </c>
      <c r="D199" s="144">
        <f>'St 1.3.1'!D199+'St 1.3.2'!D199+'St 1.3.3'!D199+'St 1.3.4'!D199+'St 1.3.5'!D199+'St 1.3.6'!D199+'St 1.3.7'!D199</f>
        <v>0</v>
      </c>
      <c r="E199" s="144">
        <f>'St 1.3.1'!E199+'St 1.3.2'!E199+'St 1.3.3'!E199+'St 1.3.4'!E199+'St 1.3.5'!E199+'St 1.3.6'!E199+'St 1.3.7'!E199</f>
        <v>0</v>
      </c>
      <c r="F199" s="144">
        <f>'St 1.3.1'!F199+'St 1.3.2'!F199+'St 1.3.3'!F199+'St 1.3.4'!F199+'St 1.3.5'!F199+'St 1.3.6'!F199+'St 1.3.7'!F199</f>
        <v>0</v>
      </c>
      <c r="G199" s="144">
        <f>'St 1.3.1'!G199+'St 1.3.2'!G199+'St 1.3.3'!G199+'St 1.3.4'!G199+'St 1.3.5'!G199+'St 1.3.6'!G199+'St 1.3.7'!G199</f>
        <v>0</v>
      </c>
      <c r="H199" s="144">
        <f>'St 1.3.1'!H199+'St 1.3.2'!H199+'St 1.3.3'!H199+'St 1.3.4'!H199+'St 1.3.5'!H199+'St 1.3.6'!H199+'St 1.3.7'!H199</f>
        <v>0</v>
      </c>
      <c r="I199" s="144">
        <f>'St 1.3.1'!I199+'St 1.3.2'!I199+'St 1.3.3'!I199+'St 1.3.4'!I199+'St 1.3.5'!I199+'St 1.3.6'!I199+'St 1.3.7'!I199</f>
        <v>0</v>
      </c>
      <c r="J199" s="144">
        <f>'St 1.3.1'!J199+'St 1.3.2'!J199+'St 1.3.3'!J199+'St 1.3.4'!J199+'St 1.3.5'!J199+'St 1.3.6'!J199+'St 1.3.7'!J199</f>
        <v>0</v>
      </c>
      <c r="K199" s="144">
        <f>'St 1.3.1'!K199+'St 1.3.2'!K199+'St 1.3.3'!K199+'St 1.3.4'!K199+'St 1.3.5'!K199+'St 1.3.6'!K199+'St 1.3.7'!K199</f>
        <v>0</v>
      </c>
      <c r="L199" s="144">
        <f>'St 1.3.1'!L199+'St 1.3.2'!L199+'St 1.3.3'!L199+'St 1.3.4'!L199+'St 1.3.5'!L199+'St 1.3.6'!L199+'St 1.3.7'!L199</f>
        <v>0</v>
      </c>
      <c r="M199" s="144">
        <f>'St 1.3.1'!M199+'St 1.3.2'!M199+'St 1.3.3'!M199+'St 1.3.4'!M199+'St 1.3.5'!M199+'St 1.3.6'!M199+'St 1.3.7'!M199</f>
        <v>0</v>
      </c>
      <c r="N199" s="143"/>
      <c r="O199" s="144">
        <f>'St 1.3.1'!O199+'St 1.3.2'!O199+'St 1.3.3'!O199+'St 1.3.4'!O199+'St 1.3.5'!O199+'St 1.3.6'!O199+'St 1.3.7'!O199</f>
        <v>0</v>
      </c>
      <c r="P199" s="144">
        <f>'St 1.3.1'!P199+'St 1.3.2'!P199+'St 1.3.3'!P199+'St 1.3.4'!P199+'St 1.3.5'!P199+'St 1.3.6'!P199+'St 1.3.7'!P199</f>
        <v>0</v>
      </c>
      <c r="Q199" s="144">
        <f>'St 1.3.1'!Q199+'St 1.3.2'!Q199+'St 1.3.3'!Q199+'St 1.3.4'!Q199+'St 1.3.5'!Q199+'St 1.3.6'!Q199+'St 1.3.7'!Q199</f>
        <v>0</v>
      </c>
      <c r="R199" s="144">
        <f>'St 1.3.1'!R199+'St 1.3.2'!R199+'St 1.3.3'!R199+'St 1.3.4'!R199+'St 1.3.5'!R199+'St 1.3.6'!R199+'St 1.3.7'!R199</f>
        <v>0</v>
      </c>
      <c r="S199" s="144">
        <f>'St 1.3.1'!S199+'St 1.3.2'!S199+'St 1.3.3'!S199+'St 1.3.4'!S199+'St 1.3.5'!S199+'St 1.3.6'!S199+'St 1.3.7'!S199</f>
        <v>0</v>
      </c>
      <c r="T199" s="144">
        <f>'St 1.3.1'!T199+'St 1.3.2'!T199+'St 1.3.3'!T199+'St 1.3.4'!T199+'St 1.3.5'!T199+'St 1.3.6'!T199+'St 1.3.7'!T199</f>
        <v>0</v>
      </c>
      <c r="U199" s="144">
        <f>'St 1.3.1'!U199+'St 1.3.2'!U199+'St 1.3.3'!U199+'St 1.3.4'!U199+'St 1.3.5'!U199+'St 1.3.6'!U199+'St 1.3.7'!U199</f>
        <v>0</v>
      </c>
      <c r="V199" s="144">
        <f>'St 1.3.1'!V199+'St 1.3.2'!V199+'St 1.3.3'!V199+'St 1.3.4'!V199+'St 1.3.5'!V199+'St 1.3.6'!V199+'St 1.3.7'!V199</f>
        <v>0</v>
      </c>
      <c r="W199" s="144">
        <f>'St 1.3.1'!W199+'St 1.3.2'!W199+'St 1.3.3'!W199+'St 1.3.4'!W199+'St 1.3.5'!W199+'St 1.3.6'!W199+'St 1.3.7'!W199</f>
        <v>0</v>
      </c>
      <c r="X199" s="145"/>
      <c r="Y199" s="144">
        <f>'St 1.3.1'!Y199+'St 1.3.2'!Y199+'St 1.3.3'!Y199+'St 1.3.4'!Y199+'St 1.3.5'!Y199+'St 1.3.6'!Y199+'St 1.3.7'!Y199</f>
        <v>0</v>
      </c>
      <c r="Z199" s="144">
        <f>'St 1.3.1'!Z199+'St 1.3.2'!Z199+'St 1.3.3'!Z199+'St 1.3.4'!Z199+'St 1.3.5'!Z199+'St 1.3.6'!Z199+'St 1.3.7'!Z199</f>
        <v>0</v>
      </c>
      <c r="AA199" s="144">
        <f>'St 1.3.1'!AA199+'St 1.3.2'!AA199+'St 1.3.3'!AA199+'St 1.3.4'!AA199+'St 1.3.5'!AA199+'St 1.3.6'!AA199+'St 1.3.7'!AA199</f>
        <v>0</v>
      </c>
      <c r="AB199" s="144">
        <f>'St 1.3.1'!AB199+'St 1.3.2'!AB199+'St 1.3.3'!AB199+'St 1.3.4'!AB199+'St 1.3.5'!AB199+'St 1.3.6'!AB199+'St 1.3.7'!AB199</f>
        <v>0</v>
      </c>
      <c r="AC199" s="144">
        <f>'St 1.3.1'!AC199+'St 1.3.2'!AC199+'St 1.3.3'!AC199+'St 1.3.4'!AC199+'St 1.3.5'!AC199+'St 1.3.6'!AC199+'St 1.3.7'!AC199</f>
        <v>0</v>
      </c>
      <c r="AD199" s="144">
        <f>'St 1.3.1'!AD199+'St 1.3.2'!AD199+'St 1.3.3'!AD199+'St 1.3.4'!AD199+'St 1.3.5'!AD199+'St 1.3.6'!AD199+'St 1.3.7'!AD199</f>
        <v>0</v>
      </c>
      <c r="AE199" s="144">
        <f>'St 1.3.1'!AE199+'St 1.3.2'!AE199+'St 1.3.3'!AE199+'St 1.3.4'!AE199+'St 1.3.5'!AE199+'St 1.3.6'!AE199+'St 1.3.7'!AE199</f>
        <v>0</v>
      </c>
      <c r="AF199" s="144">
        <f>'St 1.3.1'!AF199+'St 1.3.2'!AF199+'St 1.3.3'!AF199+'St 1.3.4'!AF199+'St 1.3.5'!AF199+'St 1.3.6'!AF199+'St 1.3.7'!AF199</f>
        <v>0</v>
      </c>
      <c r="AG199" s="144">
        <f>'St 1.3.1'!AG199+'St 1.3.2'!AG199+'St 1.3.3'!AG199+'St 1.3.4'!AG199+'St 1.3.5'!AG199+'St 1.3.6'!AG199+'St 1.3.7'!AG199</f>
        <v>0</v>
      </c>
    </row>
    <row r="200" spans="1:33">
      <c r="B200" s="4" t="s">
        <v>34</v>
      </c>
      <c r="C200" s="42"/>
      <c r="D200" s="144">
        <f>'St 1.3.1'!D200+'St 1.3.2'!D200+'St 1.3.3'!D200+'St 1.3.4'!D200+'St 1.3.5'!D200+'St 1.3.6'!D200+'St 1.3.7'!D200</f>
        <v>0</v>
      </c>
      <c r="E200" s="144">
        <f>'St 1.3.1'!E200+'St 1.3.2'!E200+'St 1.3.3'!E200+'St 1.3.4'!E200+'St 1.3.5'!E200+'St 1.3.6'!E200+'St 1.3.7'!E200</f>
        <v>0</v>
      </c>
      <c r="F200" s="144">
        <f>'St 1.3.1'!F200+'St 1.3.2'!F200+'St 1.3.3'!F200+'St 1.3.4'!F200+'St 1.3.5'!F200+'St 1.3.6'!F200+'St 1.3.7'!F200</f>
        <v>0</v>
      </c>
      <c r="G200" s="144">
        <f>'St 1.3.1'!G200+'St 1.3.2'!G200+'St 1.3.3'!G200+'St 1.3.4'!G200+'St 1.3.5'!G200+'St 1.3.6'!G200+'St 1.3.7'!G200</f>
        <v>0</v>
      </c>
      <c r="H200" s="144">
        <f>'St 1.3.1'!H200+'St 1.3.2'!H200+'St 1.3.3'!H200+'St 1.3.4'!H200+'St 1.3.5'!H200+'St 1.3.6'!H200+'St 1.3.7'!H200</f>
        <v>0</v>
      </c>
      <c r="I200" s="144">
        <f>'St 1.3.1'!I200+'St 1.3.2'!I200+'St 1.3.3'!I200+'St 1.3.4'!I200+'St 1.3.5'!I200+'St 1.3.6'!I200+'St 1.3.7'!I200</f>
        <v>0</v>
      </c>
      <c r="J200" s="144">
        <f>'St 1.3.1'!J200+'St 1.3.2'!J200+'St 1.3.3'!J200+'St 1.3.4'!J200+'St 1.3.5'!J200+'St 1.3.6'!J200+'St 1.3.7'!J200</f>
        <v>0</v>
      </c>
      <c r="K200" s="144">
        <f>'St 1.3.1'!K200+'St 1.3.2'!K200+'St 1.3.3'!K200+'St 1.3.4'!K200+'St 1.3.5'!K200+'St 1.3.6'!K200+'St 1.3.7'!K200</f>
        <v>0</v>
      </c>
      <c r="L200" s="144">
        <f>'St 1.3.1'!L200+'St 1.3.2'!L200+'St 1.3.3'!L200+'St 1.3.4'!L200+'St 1.3.5'!L200+'St 1.3.6'!L200+'St 1.3.7'!L200</f>
        <v>0</v>
      </c>
      <c r="M200" s="144">
        <f>'St 1.3.1'!M200+'St 1.3.2'!M200+'St 1.3.3'!M200+'St 1.3.4'!M200+'St 1.3.5'!M200+'St 1.3.6'!M200+'St 1.3.7'!M200</f>
        <v>0</v>
      </c>
      <c r="N200" s="143"/>
      <c r="O200" s="144">
        <f>'St 1.3.1'!O200+'St 1.3.2'!O200+'St 1.3.3'!O200+'St 1.3.4'!O200+'St 1.3.5'!O200+'St 1.3.6'!O200+'St 1.3.7'!O200</f>
        <v>0</v>
      </c>
      <c r="P200" s="144">
        <f>'St 1.3.1'!P200+'St 1.3.2'!P200+'St 1.3.3'!P200+'St 1.3.4'!P200+'St 1.3.5'!P200+'St 1.3.6'!P200+'St 1.3.7'!P200</f>
        <v>0</v>
      </c>
      <c r="Q200" s="144">
        <f>'St 1.3.1'!Q200+'St 1.3.2'!Q200+'St 1.3.3'!Q200+'St 1.3.4'!Q200+'St 1.3.5'!Q200+'St 1.3.6'!Q200+'St 1.3.7'!Q200</f>
        <v>0</v>
      </c>
      <c r="R200" s="144">
        <f>'St 1.3.1'!R200+'St 1.3.2'!R200+'St 1.3.3'!R200+'St 1.3.4'!R200+'St 1.3.5'!R200+'St 1.3.6'!R200+'St 1.3.7'!R200</f>
        <v>0</v>
      </c>
      <c r="S200" s="144">
        <f>'St 1.3.1'!S200+'St 1.3.2'!S200+'St 1.3.3'!S200+'St 1.3.4'!S200+'St 1.3.5'!S200+'St 1.3.6'!S200+'St 1.3.7'!S200</f>
        <v>0</v>
      </c>
      <c r="T200" s="144">
        <f>'St 1.3.1'!T200+'St 1.3.2'!T200+'St 1.3.3'!T200+'St 1.3.4'!T200+'St 1.3.5'!T200+'St 1.3.6'!T200+'St 1.3.7'!T200</f>
        <v>0</v>
      </c>
      <c r="U200" s="144">
        <f>'St 1.3.1'!U200+'St 1.3.2'!U200+'St 1.3.3'!U200+'St 1.3.4'!U200+'St 1.3.5'!U200+'St 1.3.6'!U200+'St 1.3.7'!U200</f>
        <v>0</v>
      </c>
      <c r="V200" s="144">
        <f>'St 1.3.1'!V200+'St 1.3.2'!V200+'St 1.3.3'!V200+'St 1.3.4'!V200+'St 1.3.5'!V200+'St 1.3.6'!V200+'St 1.3.7'!V200</f>
        <v>0</v>
      </c>
      <c r="W200" s="144">
        <f>'St 1.3.1'!W200+'St 1.3.2'!W200+'St 1.3.3'!W200+'St 1.3.4'!W200+'St 1.3.5'!W200+'St 1.3.6'!W200+'St 1.3.7'!W200</f>
        <v>0</v>
      </c>
      <c r="X200" s="145"/>
      <c r="Y200" s="144">
        <f>'St 1.3.1'!Y200+'St 1.3.2'!Y200+'St 1.3.3'!Y200+'St 1.3.4'!Y200+'St 1.3.5'!Y200+'St 1.3.6'!Y200+'St 1.3.7'!Y200</f>
        <v>0</v>
      </c>
      <c r="Z200" s="144">
        <f>'St 1.3.1'!Z200+'St 1.3.2'!Z200+'St 1.3.3'!Z200+'St 1.3.4'!Z200+'St 1.3.5'!Z200+'St 1.3.6'!Z200+'St 1.3.7'!Z200</f>
        <v>0</v>
      </c>
      <c r="AA200" s="144">
        <f>'St 1.3.1'!AA200+'St 1.3.2'!AA200+'St 1.3.3'!AA200+'St 1.3.4'!AA200+'St 1.3.5'!AA200+'St 1.3.6'!AA200+'St 1.3.7'!AA200</f>
        <v>0</v>
      </c>
      <c r="AB200" s="144">
        <f>'St 1.3.1'!AB200+'St 1.3.2'!AB200+'St 1.3.3'!AB200+'St 1.3.4'!AB200+'St 1.3.5'!AB200+'St 1.3.6'!AB200+'St 1.3.7'!AB200</f>
        <v>0</v>
      </c>
      <c r="AC200" s="144">
        <f>'St 1.3.1'!AC200+'St 1.3.2'!AC200+'St 1.3.3'!AC200+'St 1.3.4'!AC200+'St 1.3.5'!AC200+'St 1.3.6'!AC200+'St 1.3.7'!AC200</f>
        <v>0</v>
      </c>
      <c r="AD200" s="144">
        <f>'St 1.3.1'!AD200+'St 1.3.2'!AD200+'St 1.3.3'!AD200+'St 1.3.4'!AD200+'St 1.3.5'!AD200+'St 1.3.6'!AD200+'St 1.3.7'!AD200</f>
        <v>0</v>
      </c>
      <c r="AE200" s="144">
        <f>'St 1.3.1'!AE200+'St 1.3.2'!AE200+'St 1.3.3'!AE200+'St 1.3.4'!AE200+'St 1.3.5'!AE200+'St 1.3.6'!AE200+'St 1.3.7'!AE200</f>
        <v>0</v>
      </c>
      <c r="AF200" s="144">
        <f>'St 1.3.1'!AF200+'St 1.3.2'!AF200+'St 1.3.3'!AF200+'St 1.3.4'!AF200+'St 1.3.5'!AF200+'St 1.3.6'!AF200+'St 1.3.7'!AF200</f>
        <v>0</v>
      </c>
      <c r="AG200" s="144">
        <f>'St 1.3.1'!AG200+'St 1.3.2'!AG200+'St 1.3.3'!AG200+'St 1.3.4'!AG200+'St 1.3.5'!AG200+'St 1.3.6'!AG200+'St 1.3.7'!AG200</f>
        <v>0</v>
      </c>
    </row>
    <row r="201" spans="1:33">
      <c r="B201" s="3" t="s">
        <v>19</v>
      </c>
      <c r="C201" s="210" t="s">
        <v>306</v>
      </c>
      <c r="D201" s="144">
        <f>'St 1.3.1'!D201+'St 1.3.2'!D201+'St 1.3.3'!D201+'St 1.3.4'!D201+'St 1.3.5'!D201+'St 1.3.6'!D201+'St 1.3.7'!D201</f>
        <v>0</v>
      </c>
      <c r="E201" s="144">
        <f>'St 1.3.1'!E201+'St 1.3.2'!E201+'St 1.3.3'!E201+'St 1.3.4'!E201+'St 1.3.5'!E201+'St 1.3.6'!E201+'St 1.3.7'!E201</f>
        <v>0</v>
      </c>
      <c r="F201" s="144">
        <f>'St 1.3.1'!F201+'St 1.3.2'!F201+'St 1.3.3'!F201+'St 1.3.4'!F201+'St 1.3.5'!F201+'St 1.3.6'!F201+'St 1.3.7'!F201</f>
        <v>0</v>
      </c>
      <c r="G201" s="144">
        <f>'St 1.3.1'!G201+'St 1.3.2'!G201+'St 1.3.3'!G201+'St 1.3.4'!G201+'St 1.3.5'!G201+'St 1.3.6'!G201+'St 1.3.7'!G201</f>
        <v>0</v>
      </c>
      <c r="H201" s="144">
        <f>'St 1.3.1'!H201+'St 1.3.2'!H201+'St 1.3.3'!H201+'St 1.3.4'!H201+'St 1.3.5'!H201+'St 1.3.6'!H201+'St 1.3.7'!H201</f>
        <v>0</v>
      </c>
      <c r="I201" s="144">
        <f>'St 1.3.1'!I201+'St 1.3.2'!I201+'St 1.3.3'!I201+'St 1.3.4'!I201+'St 1.3.5'!I201+'St 1.3.6'!I201+'St 1.3.7'!I201</f>
        <v>0</v>
      </c>
      <c r="J201" s="144">
        <f>'St 1.3.1'!J201+'St 1.3.2'!J201+'St 1.3.3'!J201+'St 1.3.4'!J201+'St 1.3.5'!J201+'St 1.3.6'!J201+'St 1.3.7'!J201</f>
        <v>0</v>
      </c>
      <c r="K201" s="144">
        <f>'St 1.3.1'!K201+'St 1.3.2'!K201+'St 1.3.3'!K201+'St 1.3.4'!K201+'St 1.3.5'!K201+'St 1.3.6'!K201+'St 1.3.7'!K201</f>
        <v>0</v>
      </c>
      <c r="L201" s="144">
        <f>'St 1.3.1'!L201+'St 1.3.2'!L201+'St 1.3.3'!L201+'St 1.3.4'!L201+'St 1.3.5'!L201+'St 1.3.6'!L201+'St 1.3.7'!L201</f>
        <v>0</v>
      </c>
      <c r="M201" s="144">
        <f>'St 1.3.1'!M201+'St 1.3.2'!M201+'St 1.3.3'!M201+'St 1.3.4'!M201+'St 1.3.5'!M201+'St 1.3.6'!M201+'St 1.3.7'!M201</f>
        <v>0</v>
      </c>
      <c r="N201" s="143"/>
      <c r="O201" s="144">
        <f>'St 1.3.1'!O201+'St 1.3.2'!O201+'St 1.3.3'!O201+'St 1.3.4'!O201+'St 1.3.5'!O201+'St 1.3.6'!O201+'St 1.3.7'!O201</f>
        <v>0</v>
      </c>
      <c r="P201" s="144">
        <f>'St 1.3.1'!P201+'St 1.3.2'!P201+'St 1.3.3'!P201+'St 1.3.4'!P201+'St 1.3.5'!P201+'St 1.3.6'!P201+'St 1.3.7'!P201</f>
        <v>0</v>
      </c>
      <c r="Q201" s="144">
        <f>'St 1.3.1'!Q201+'St 1.3.2'!Q201+'St 1.3.3'!Q201+'St 1.3.4'!Q201+'St 1.3.5'!Q201+'St 1.3.6'!Q201+'St 1.3.7'!Q201</f>
        <v>0</v>
      </c>
      <c r="R201" s="144">
        <f>'St 1.3.1'!R201+'St 1.3.2'!R201+'St 1.3.3'!R201+'St 1.3.4'!R201+'St 1.3.5'!R201+'St 1.3.6'!R201+'St 1.3.7'!R201</f>
        <v>0</v>
      </c>
      <c r="S201" s="144">
        <f>'St 1.3.1'!S201+'St 1.3.2'!S201+'St 1.3.3'!S201+'St 1.3.4'!S201+'St 1.3.5'!S201+'St 1.3.6'!S201+'St 1.3.7'!S201</f>
        <v>0</v>
      </c>
      <c r="T201" s="144">
        <f>'St 1.3.1'!T201+'St 1.3.2'!T201+'St 1.3.3'!T201+'St 1.3.4'!T201+'St 1.3.5'!T201+'St 1.3.6'!T201+'St 1.3.7'!T201</f>
        <v>0</v>
      </c>
      <c r="U201" s="144">
        <f>'St 1.3.1'!U201+'St 1.3.2'!U201+'St 1.3.3'!U201+'St 1.3.4'!U201+'St 1.3.5'!U201+'St 1.3.6'!U201+'St 1.3.7'!U201</f>
        <v>0</v>
      </c>
      <c r="V201" s="144">
        <f>'St 1.3.1'!V201+'St 1.3.2'!V201+'St 1.3.3'!V201+'St 1.3.4'!V201+'St 1.3.5'!V201+'St 1.3.6'!V201+'St 1.3.7'!V201</f>
        <v>0</v>
      </c>
      <c r="W201" s="144">
        <f>'St 1.3.1'!W201+'St 1.3.2'!W201+'St 1.3.3'!W201+'St 1.3.4'!W201+'St 1.3.5'!W201+'St 1.3.6'!W201+'St 1.3.7'!W201</f>
        <v>0</v>
      </c>
      <c r="X201" s="145"/>
      <c r="Y201" s="144">
        <f>'St 1.3.1'!Y201+'St 1.3.2'!Y201+'St 1.3.3'!Y201+'St 1.3.4'!Y201+'St 1.3.5'!Y201+'St 1.3.6'!Y201+'St 1.3.7'!Y201</f>
        <v>0</v>
      </c>
      <c r="Z201" s="144">
        <f>'St 1.3.1'!Z201+'St 1.3.2'!Z201+'St 1.3.3'!Z201+'St 1.3.4'!Z201+'St 1.3.5'!Z201+'St 1.3.6'!Z201+'St 1.3.7'!Z201</f>
        <v>0</v>
      </c>
      <c r="AA201" s="144">
        <f>'St 1.3.1'!AA201+'St 1.3.2'!AA201+'St 1.3.3'!AA201+'St 1.3.4'!AA201+'St 1.3.5'!AA201+'St 1.3.6'!AA201+'St 1.3.7'!AA201</f>
        <v>0</v>
      </c>
      <c r="AB201" s="144">
        <f>'St 1.3.1'!AB201+'St 1.3.2'!AB201+'St 1.3.3'!AB201+'St 1.3.4'!AB201+'St 1.3.5'!AB201+'St 1.3.6'!AB201+'St 1.3.7'!AB201</f>
        <v>0</v>
      </c>
      <c r="AC201" s="144">
        <f>'St 1.3.1'!AC201+'St 1.3.2'!AC201+'St 1.3.3'!AC201+'St 1.3.4'!AC201+'St 1.3.5'!AC201+'St 1.3.6'!AC201+'St 1.3.7'!AC201</f>
        <v>0</v>
      </c>
      <c r="AD201" s="144">
        <f>'St 1.3.1'!AD201+'St 1.3.2'!AD201+'St 1.3.3'!AD201+'St 1.3.4'!AD201+'St 1.3.5'!AD201+'St 1.3.6'!AD201+'St 1.3.7'!AD201</f>
        <v>0</v>
      </c>
      <c r="AE201" s="144">
        <f>'St 1.3.1'!AE201+'St 1.3.2'!AE201+'St 1.3.3'!AE201+'St 1.3.4'!AE201+'St 1.3.5'!AE201+'St 1.3.6'!AE201+'St 1.3.7'!AE201</f>
        <v>0</v>
      </c>
      <c r="AF201" s="144">
        <f>'St 1.3.1'!AF201+'St 1.3.2'!AF201+'St 1.3.3'!AF201+'St 1.3.4'!AF201+'St 1.3.5'!AF201+'St 1.3.6'!AF201+'St 1.3.7'!AF201</f>
        <v>0</v>
      </c>
      <c r="AG201" s="144">
        <f>'St 1.3.1'!AG201+'St 1.3.2'!AG201+'St 1.3.3'!AG201+'St 1.3.4'!AG201+'St 1.3.5'!AG201+'St 1.3.6'!AG201+'St 1.3.7'!AG201</f>
        <v>0</v>
      </c>
    </row>
    <row r="202" spans="1:33">
      <c r="B202" s="3" t="s">
        <v>20</v>
      </c>
      <c r="C202" s="210" t="s">
        <v>307</v>
      </c>
      <c r="D202" s="144">
        <f>'St 1.3.1'!D202+'St 1.3.2'!D202+'St 1.3.3'!D202+'St 1.3.4'!D202+'St 1.3.5'!D202+'St 1.3.6'!D202+'St 1.3.7'!D202</f>
        <v>0</v>
      </c>
      <c r="E202" s="144">
        <f>'St 1.3.1'!E202+'St 1.3.2'!E202+'St 1.3.3'!E202+'St 1.3.4'!E202+'St 1.3.5'!E202+'St 1.3.6'!E202+'St 1.3.7'!E202</f>
        <v>0</v>
      </c>
      <c r="F202" s="144">
        <f>'St 1.3.1'!F202+'St 1.3.2'!F202+'St 1.3.3'!F202+'St 1.3.4'!F202+'St 1.3.5'!F202+'St 1.3.6'!F202+'St 1.3.7'!F202</f>
        <v>0</v>
      </c>
      <c r="G202" s="144">
        <f>'St 1.3.1'!G202+'St 1.3.2'!G202+'St 1.3.3'!G202+'St 1.3.4'!G202+'St 1.3.5'!G202+'St 1.3.6'!G202+'St 1.3.7'!G202</f>
        <v>0</v>
      </c>
      <c r="H202" s="144">
        <f>'St 1.3.1'!H202+'St 1.3.2'!H202+'St 1.3.3'!H202+'St 1.3.4'!H202+'St 1.3.5'!H202+'St 1.3.6'!H202+'St 1.3.7'!H202</f>
        <v>0</v>
      </c>
      <c r="I202" s="144">
        <f>'St 1.3.1'!I202+'St 1.3.2'!I202+'St 1.3.3'!I202+'St 1.3.4'!I202+'St 1.3.5'!I202+'St 1.3.6'!I202+'St 1.3.7'!I202</f>
        <v>0</v>
      </c>
      <c r="J202" s="144">
        <f>'St 1.3.1'!J202+'St 1.3.2'!J202+'St 1.3.3'!J202+'St 1.3.4'!J202+'St 1.3.5'!J202+'St 1.3.6'!J202+'St 1.3.7'!J202</f>
        <v>0</v>
      </c>
      <c r="K202" s="144">
        <f>'St 1.3.1'!K202+'St 1.3.2'!K202+'St 1.3.3'!K202+'St 1.3.4'!K202+'St 1.3.5'!K202+'St 1.3.6'!K202+'St 1.3.7'!K202</f>
        <v>0</v>
      </c>
      <c r="L202" s="144">
        <f>'St 1.3.1'!L202+'St 1.3.2'!L202+'St 1.3.3'!L202+'St 1.3.4'!L202+'St 1.3.5'!L202+'St 1.3.6'!L202+'St 1.3.7'!L202</f>
        <v>0</v>
      </c>
      <c r="M202" s="144">
        <f>'St 1.3.1'!M202+'St 1.3.2'!M202+'St 1.3.3'!M202+'St 1.3.4'!M202+'St 1.3.5'!M202+'St 1.3.6'!M202+'St 1.3.7'!M202</f>
        <v>0</v>
      </c>
      <c r="N202" s="143"/>
      <c r="O202" s="144">
        <f>'St 1.3.1'!O202+'St 1.3.2'!O202+'St 1.3.3'!O202+'St 1.3.4'!O202+'St 1.3.5'!O202+'St 1.3.6'!O202+'St 1.3.7'!O202</f>
        <v>0</v>
      </c>
      <c r="P202" s="144">
        <f>'St 1.3.1'!P202+'St 1.3.2'!P202+'St 1.3.3'!P202+'St 1.3.4'!P202+'St 1.3.5'!P202+'St 1.3.6'!P202+'St 1.3.7'!P202</f>
        <v>0</v>
      </c>
      <c r="Q202" s="144">
        <f>'St 1.3.1'!Q202+'St 1.3.2'!Q202+'St 1.3.3'!Q202+'St 1.3.4'!Q202+'St 1.3.5'!Q202+'St 1.3.6'!Q202+'St 1.3.7'!Q202</f>
        <v>0</v>
      </c>
      <c r="R202" s="144">
        <f>'St 1.3.1'!R202+'St 1.3.2'!R202+'St 1.3.3'!R202+'St 1.3.4'!R202+'St 1.3.5'!R202+'St 1.3.6'!R202+'St 1.3.7'!R202</f>
        <v>0</v>
      </c>
      <c r="S202" s="144">
        <f>'St 1.3.1'!S202+'St 1.3.2'!S202+'St 1.3.3'!S202+'St 1.3.4'!S202+'St 1.3.5'!S202+'St 1.3.6'!S202+'St 1.3.7'!S202</f>
        <v>0</v>
      </c>
      <c r="T202" s="144">
        <f>'St 1.3.1'!T202+'St 1.3.2'!T202+'St 1.3.3'!T202+'St 1.3.4'!T202+'St 1.3.5'!T202+'St 1.3.6'!T202+'St 1.3.7'!T202</f>
        <v>0</v>
      </c>
      <c r="U202" s="144">
        <f>'St 1.3.1'!U202+'St 1.3.2'!U202+'St 1.3.3'!U202+'St 1.3.4'!U202+'St 1.3.5'!U202+'St 1.3.6'!U202+'St 1.3.7'!U202</f>
        <v>0</v>
      </c>
      <c r="V202" s="144">
        <f>'St 1.3.1'!V202+'St 1.3.2'!V202+'St 1.3.3'!V202+'St 1.3.4'!V202+'St 1.3.5'!V202+'St 1.3.6'!V202+'St 1.3.7'!V202</f>
        <v>0</v>
      </c>
      <c r="W202" s="144">
        <f>'St 1.3.1'!W202+'St 1.3.2'!W202+'St 1.3.3'!W202+'St 1.3.4'!W202+'St 1.3.5'!W202+'St 1.3.6'!W202+'St 1.3.7'!W202</f>
        <v>0</v>
      </c>
      <c r="X202" s="145"/>
      <c r="Y202" s="144">
        <f>'St 1.3.1'!Y202+'St 1.3.2'!Y202+'St 1.3.3'!Y202+'St 1.3.4'!Y202+'St 1.3.5'!Y202+'St 1.3.6'!Y202+'St 1.3.7'!Y202</f>
        <v>0</v>
      </c>
      <c r="Z202" s="144">
        <f>'St 1.3.1'!Z202+'St 1.3.2'!Z202+'St 1.3.3'!Z202+'St 1.3.4'!Z202+'St 1.3.5'!Z202+'St 1.3.6'!Z202+'St 1.3.7'!Z202</f>
        <v>0</v>
      </c>
      <c r="AA202" s="144">
        <f>'St 1.3.1'!AA202+'St 1.3.2'!AA202+'St 1.3.3'!AA202+'St 1.3.4'!AA202+'St 1.3.5'!AA202+'St 1.3.6'!AA202+'St 1.3.7'!AA202</f>
        <v>0</v>
      </c>
      <c r="AB202" s="144">
        <f>'St 1.3.1'!AB202+'St 1.3.2'!AB202+'St 1.3.3'!AB202+'St 1.3.4'!AB202+'St 1.3.5'!AB202+'St 1.3.6'!AB202+'St 1.3.7'!AB202</f>
        <v>0</v>
      </c>
      <c r="AC202" s="144">
        <f>'St 1.3.1'!AC202+'St 1.3.2'!AC202+'St 1.3.3'!AC202+'St 1.3.4'!AC202+'St 1.3.5'!AC202+'St 1.3.6'!AC202+'St 1.3.7'!AC202</f>
        <v>0</v>
      </c>
      <c r="AD202" s="144">
        <f>'St 1.3.1'!AD202+'St 1.3.2'!AD202+'St 1.3.3'!AD202+'St 1.3.4'!AD202+'St 1.3.5'!AD202+'St 1.3.6'!AD202+'St 1.3.7'!AD202</f>
        <v>0</v>
      </c>
      <c r="AE202" s="144">
        <f>'St 1.3.1'!AE202+'St 1.3.2'!AE202+'St 1.3.3'!AE202+'St 1.3.4'!AE202+'St 1.3.5'!AE202+'St 1.3.6'!AE202+'St 1.3.7'!AE202</f>
        <v>0</v>
      </c>
      <c r="AF202" s="144">
        <f>'St 1.3.1'!AF202+'St 1.3.2'!AF202+'St 1.3.3'!AF202+'St 1.3.4'!AF202+'St 1.3.5'!AF202+'St 1.3.6'!AF202+'St 1.3.7'!AF202</f>
        <v>0</v>
      </c>
      <c r="AG202" s="144">
        <f>'St 1.3.1'!AG202+'St 1.3.2'!AG202+'St 1.3.3'!AG202+'St 1.3.4'!AG202+'St 1.3.5'!AG202+'St 1.3.6'!AG202+'St 1.3.7'!AG202</f>
        <v>0</v>
      </c>
    </row>
    <row r="203" spans="1:33" s="45" customFormat="1">
      <c r="A203" s="38"/>
      <c r="B203" s="5" t="s">
        <v>21</v>
      </c>
      <c r="C203" s="209" t="s">
        <v>308</v>
      </c>
      <c r="D203" s="147">
        <f>'St 1.3.1'!D203+'St 1.3.2'!D203+'St 1.3.3'!D203+'St 1.3.4'!D203+'St 1.3.5'!D203+'St 1.3.6'!D203+'St 1.3.7'!D203</f>
        <v>89954.680888648829</v>
      </c>
      <c r="E203" s="147">
        <f>'St 1.3.1'!E203+'St 1.3.2'!E203+'St 1.3.3'!E203+'St 1.3.4'!E203+'St 1.3.5'!E203+'St 1.3.6'!E203+'St 1.3.7'!E203</f>
        <v>161793.48274151774</v>
      </c>
      <c r="F203" s="147">
        <f>'St 1.3.1'!F203+'St 1.3.2'!F203+'St 1.3.3'!F203+'St 1.3.4'!F203+'St 1.3.5'!F203+'St 1.3.6'!F203+'St 1.3.7'!F203</f>
        <v>153540.81779154146</v>
      </c>
      <c r="G203" s="147">
        <f>'St 1.3.1'!G203+'St 1.3.2'!G203+'St 1.3.3'!G203+'St 1.3.4'!G203+'St 1.3.5'!G203+'St 1.3.6'!G203+'St 1.3.7'!G203</f>
        <v>421503.70332726202</v>
      </c>
      <c r="H203" s="147">
        <f>'St 1.3.1'!H203+'St 1.3.2'!H203+'St 1.3.3'!H203+'St 1.3.4'!H203+'St 1.3.5'!H203+'St 1.3.6'!H203+'St 1.3.7'!H203</f>
        <v>358226.66313128168</v>
      </c>
      <c r="I203" s="147">
        <f>'St 1.3.1'!I203+'St 1.3.2'!I203+'St 1.3.3'!I203+'St 1.3.4'!I203+'St 1.3.5'!I203+'St 1.3.6'!I203+'St 1.3.7'!I203</f>
        <v>590568.68017508264</v>
      </c>
      <c r="J203" s="147">
        <f>'St 1.3.1'!J203+'St 1.3.2'!J203+'St 1.3.3'!J203+'St 1.3.4'!J203+'St 1.3.5'!J203+'St 1.3.6'!J203+'St 1.3.7'!J203</f>
        <v>794456.3419338013</v>
      </c>
      <c r="K203" s="147">
        <f>'St 1.3.1'!K203+'St 1.3.2'!K203+'St 1.3.3'!K203+'St 1.3.4'!K203+'St 1.3.5'!K203+'St 1.3.6'!K203+'St 1.3.7'!K203</f>
        <v>658400.36891068495</v>
      </c>
      <c r="L203" s="147">
        <f>'St 1.3.1'!L203+'St 1.3.2'!L203+'St 1.3.3'!L203+'St 1.3.4'!L203+'St 1.3.5'!L203+'St 1.3.6'!L203+'St 1.3.7'!L203</f>
        <v>818186.76857407321</v>
      </c>
      <c r="M203" s="147">
        <f>'St 1.3.1'!M203+'St 1.3.2'!M203+'St 1.3.3'!M203+'St 1.3.4'!M203+'St 1.3.5'!M203+'St 1.3.6'!M203+'St 1.3.7'!M203</f>
        <v>908789.09513841278</v>
      </c>
      <c r="N203" s="146"/>
      <c r="O203" s="147">
        <f>'St 1.3.1'!O203+'St 1.3.2'!O203+'St 1.3.3'!O203+'St 1.3.4'!O203+'St 1.3.5'!O203+'St 1.3.6'!O203+'St 1.3.7'!O203</f>
        <v>81194.117172835293</v>
      </c>
      <c r="P203" s="147">
        <f>'St 1.3.1'!P203+'St 1.3.2'!P203+'St 1.3.3'!P203+'St 1.3.4'!P203+'St 1.3.5'!P203+'St 1.3.6'!P203+'St 1.3.7'!P203</f>
        <v>-2048.1752527129074</v>
      </c>
      <c r="Q203" s="147">
        <f>'St 1.3.1'!Q203+'St 1.3.2'!Q203+'St 1.3.3'!Q203+'St 1.3.4'!Q203+'St 1.3.5'!Q203+'St 1.3.6'!Q203+'St 1.3.7'!Q203</f>
        <v>263860.31070633157</v>
      </c>
      <c r="R203" s="147">
        <f>'St 1.3.1'!R203+'St 1.3.2'!R203+'St 1.3.3'!R203+'St 1.3.4'!R203+'St 1.3.5'!R203+'St 1.3.6'!R203+'St 1.3.7'!R203</f>
        <v>-56700.248134417518</v>
      </c>
      <c r="S203" s="147">
        <f>'St 1.3.1'!S203+'St 1.3.2'!S203+'St 1.3.3'!S203+'St 1.3.4'!S203+'St 1.3.5'!S203+'St 1.3.6'!S203+'St 1.3.7'!S203</f>
        <v>271058.52064381115</v>
      </c>
      <c r="T203" s="147">
        <f>'St 1.3.1'!T203+'St 1.3.2'!T203+'St 1.3.3'!T203+'St 1.3.4'!T203+'St 1.3.5'!T203+'St 1.3.6'!T203+'St 1.3.7'!T203</f>
        <v>221042.92465968471</v>
      </c>
      <c r="U203" s="147">
        <f>'St 1.3.1'!U203+'St 1.3.2'!U203+'St 1.3.3'!U203+'St 1.3.4'!U203+'St 1.3.5'!U203+'St 1.3.6'!U203+'St 1.3.7'!U203</f>
        <v>-226945.00093580032</v>
      </c>
      <c r="V203" s="147">
        <f>'St 1.3.1'!V203+'St 1.3.2'!V203+'St 1.3.3'!V203+'St 1.3.4'!V203+'St 1.3.5'!V203+'St 1.3.6'!V203+'St 1.3.7'!V203</f>
        <v>203324.30485113419</v>
      </c>
      <c r="W203" s="147">
        <f>'St 1.3.1'!W203+'St 1.3.2'!W203+'St 1.3.3'!W203+'St 1.3.4'!W203+'St 1.3.5'!W203+'St 1.3.6'!W203+'St 1.3.7'!W203</f>
        <v>77925.683947701167</v>
      </c>
      <c r="X203" s="141"/>
      <c r="Y203" s="147">
        <f>'St 1.3.1'!Y203+'St 1.3.2'!Y203+'St 1.3.3'!Y203+'St 1.3.4'!Y203+'St 1.3.5'!Y203+'St 1.3.6'!Y203+'St 1.3.7'!Y203</f>
        <v>0</v>
      </c>
      <c r="Z203" s="147">
        <f>'St 1.3.1'!Z203+'St 1.3.2'!Z203+'St 1.3.3'!Z203+'St 1.3.4'!Z203+'St 1.3.5'!Z203+'St 1.3.6'!Z203+'St 1.3.7'!Z203</f>
        <v>0</v>
      </c>
      <c r="AA203" s="147">
        <f>'St 1.3.1'!AA203+'St 1.3.2'!AA203+'St 1.3.3'!AA203+'St 1.3.4'!AA203+'St 1.3.5'!AA203+'St 1.3.6'!AA203+'St 1.3.7'!AA203</f>
        <v>0</v>
      </c>
      <c r="AB203" s="147">
        <f>'St 1.3.1'!AB203+'St 1.3.2'!AB203+'St 1.3.3'!AB203+'St 1.3.4'!AB203+'St 1.3.5'!AB203+'St 1.3.6'!AB203+'St 1.3.7'!AB203</f>
        <v>0</v>
      </c>
      <c r="AC203" s="147">
        <f>'St 1.3.1'!AC203+'St 1.3.2'!AC203+'St 1.3.3'!AC203+'St 1.3.4'!AC203+'St 1.3.5'!AC203+'St 1.3.6'!AC203+'St 1.3.7'!AC203</f>
        <v>0</v>
      </c>
      <c r="AD203" s="147">
        <f>'St 1.3.1'!AD203+'St 1.3.2'!AD203+'St 1.3.3'!AD203+'St 1.3.4'!AD203+'St 1.3.5'!AD203+'St 1.3.6'!AD203+'St 1.3.7'!AD203</f>
        <v>0</v>
      </c>
      <c r="AE203" s="147">
        <f>'St 1.3.1'!AE203+'St 1.3.2'!AE203+'St 1.3.3'!AE203+'St 1.3.4'!AE203+'St 1.3.5'!AE203+'St 1.3.6'!AE203+'St 1.3.7'!AE203</f>
        <v>0</v>
      </c>
      <c r="AF203" s="147">
        <f>'St 1.3.1'!AF203+'St 1.3.2'!AF203+'St 1.3.3'!AF203+'St 1.3.4'!AF203+'St 1.3.5'!AF203+'St 1.3.6'!AF203+'St 1.3.7'!AF203</f>
        <v>0</v>
      </c>
      <c r="AG203" s="147">
        <f>'St 1.3.1'!AG203+'St 1.3.2'!AG203+'St 1.3.3'!AG203+'St 1.3.4'!AG203+'St 1.3.5'!AG203+'St 1.3.6'!AG203+'St 1.3.7'!AG203</f>
        <v>0</v>
      </c>
    </row>
    <row r="204" spans="1:33" s="45" customFormat="1">
      <c r="A204" s="38"/>
      <c r="B204" s="9" t="s">
        <v>94</v>
      </c>
      <c r="C204" s="209" t="s">
        <v>309</v>
      </c>
      <c r="D204" s="147">
        <f>'St 1.3.1'!D204+'St 1.3.2'!D204+'St 1.3.3'!D204+'St 1.3.4'!D204+'St 1.3.5'!D204+'St 1.3.6'!D204+'St 1.3.7'!D204</f>
        <v>2012.3623189551413</v>
      </c>
      <c r="E204" s="147">
        <f>'St 1.3.1'!E204+'St 1.3.2'!E204+'St 1.3.3'!E204+'St 1.3.4'!E204+'St 1.3.5'!E204+'St 1.3.6'!E204+'St 1.3.7'!E204</f>
        <v>63146.573091201491</v>
      </c>
      <c r="F204" s="147">
        <f>'St 1.3.1'!F204+'St 1.3.2'!F204+'St 1.3.3'!F204+'St 1.3.4'!F204+'St 1.3.5'!F204+'St 1.3.6'!F204+'St 1.3.7'!F204</f>
        <v>52262.250989640903</v>
      </c>
      <c r="G204" s="147">
        <f>'St 1.3.1'!G204+'St 1.3.2'!G204+'St 1.3.3'!G204+'St 1.3.4'!G204+'St 1.3.5'!G204+'St 1.3.6'!G204+'St 1.3.7'!G204</f>
        <v>316002.85607961536</v>
      </c>
      <c r="H204" s="147">
        <f>'St 1.3.1'!H204+'St 1.3.2'!H204+'St 1.3.3'!H204+'St 1.3.4'!H204+'St 1.3.5'!H204+'St 1.3.6'!H204+'St 1.3.7'!H204</f>
        <v>224130.76133149103</v>
      </c>
      <c r="I204" s="147">
        <f>'St 1.3.1'!I204+'St 1.3.2'!I204+'St 1.3.3'!I204+'St 1.3.4'!I204+'St 1.3.5'!I204+'St 1.3.6'!I204+'St 1.3.7'!I204</f>
        <v>463672.69251405029</v>
      </c>
      <c r="J204" s="147">
        <f>'St 1.3.1'!J204+'St 1.3.2'!J204+'St 1.3.3'!J204+'St 1.3.4'!J204+'St 1.3.5'!J204+'St 1.3.6'!J204+'St 1.3.7'!J204</f>
        <v>639471.78955667559</v>
      </c>
      <c r="K204" s="147">
        <f>'St 1.3.1'!K204+'St 1.3.2'!K204+'St 1.3.3'!K204+'St 1.3.4'!K204+'St 1.3.5'!K204+'St 1.3.6'!K204+'St 1.3.7'!K204</f>
        <v>444300.54898673482</v>
      </c>
      <c r="L204" s="147">
        <f>'St 1.3.1'!L204+'St 1.3.2'!L204+'St 1.3.3'!L204+'St 1.3.4'!L204+'St 1.3.5'!L204+'St 1.3.6'!L204+'St 1.3.7'!L204</f>
        <v>565470.59567011683</v>
      </c>
      <c r="M204" s="147">
        <f>'St 1.3.1'!M204+'St 1.3.2'!M204+'St 1.3.3'!M204+'St 1.3.4'!M204+'St 1.3.5'!M204+'St 1.3.6'!M204+'St 1.3.7'!M204</f>
        <v>665147.79162577505</v>
      </c>
      <c r="N204" s="146"/>
      <c r="O204" s="147">
        <f>'St 1.3.1'!O204+'St 1.3.2'!O204+'St 1.3.3'!O204+'St 1.3.4'!O204+'St 1.3.5'!O204+'St 1.3.6'!O204+'St 1.3.7'!O204</f>
        <v>68828.354459569979</v>
      </c>
      <c r="P204" s="147">
        <f>'St 1.3.1'!P204+'St 1.3.2'!P204+'St 1.3.3'!P204+'St 1.3.4'!P204+'St 1.3.5'!P204+'St 1.3.6'!P204+'St 1.3.7'!P204</f>
        <v>-4433.0323985005343</v>
      </c>
      <c r="Q204" s="147">
        <f>'St 1.3.1'!Q204+'St 1.3.2'!Q204+'St 1.3.3'!Q204+'St 1.3.4'!Q204+'St 1.3.5'!Q204+'St 1.3.6'!Q204+'St 1.3.7'!Q204</f>
        <v>258572.1813504585</v>
      </c>
      <c r="R204" s="147">
        <f>'St 1.3.1'!R204+'St 1.3.2'!R204+'St 1.3.3'!R204+'St 1.3.4'!R204+'St 1.3.5'!R204+'St 1.3.6'!R204+'St 1.3.7'!R204</f>
        <v>-123495.21361313004</v>
      </c>
      <c r="S204" s="147">
        <f>'St 1.3.1'!S204+'St 1.3.2'!S204+'St 1.3.3'!S204+'St 1.3.4'!S204+'St 1.3.5'!S204+'St 1.3.6'!S204+'St 1.3.7'!S204</f>
        <v>237393.39313247</v>
      </c>
      <c r="T204" s="147">
        <f>'St 1.3.1'!T204+'St 1.3.2'!T204+'St 1.3.3'!T204+'St 1.3.4'!T204+'St 1.3.5'!T204+'St 1.3.6'!T204+'St 1.3.7'!T204</f>
        <v>209851.04725796814</v>
      </c>
      <c r="U204" s="147">
        <f>'St 1.3.1'!U204+'St 1.3.2'!U204+'St 1.3.3'!U204+'St 1.3.4'!U204+'St 1.3.5'!U204+'St 1.3.6'!U204+'St 1.3.7'!U204</f>
        <v>-225318.41299533925</v>
      </c>
      <c r="V204" s="147">
        <f>'St 1.3.1'!V204+'St 1.3.2'!V204+'St 1.3.3'!V204+'St 1.3.4'!V204+'St 1.3.5'!V204+'St 1.3.6'!V204+'St 1.3.7'!V204</f>
        <v>121499.01351345956</v>
      </c>
      <c r="W204" s="147">
        <f>'St 1.3.1'!W204+'St 1.3.2'!W204+'St 1.3.3'!W204+'St 1.3.4'!W204+'St 1.3.5'!W204+'St 1.3.6'!W204+'St 1.3.7'!W204</f>
        <v>97654.089009140283</v>
      </c>
      <c r="X204" s="141"/>
      <c r="Y204" s="147">
        <f>'St 1.3.1'!Y204+'St 1.3.2'!Y204+'St 1.3.3'!Y204+'St 1.3.4'!Y204+'St 1.3.5'!Y204+'St 1.3.6'!Y204+'St 1.3.7'!Y204</f>
        <v>0</v>
      </c>
      <c r="Z204" s="147">
        <f>'St 1.3.1'!Z204+'St 1.3.2'!Z204+'St 1.3.3'!Z204+'St 1.3.4'!Z204+'St 1.3.5'!Z204+'St 1.3.6'!Z204+'St 1.3.7'!Z204</f>
        <v>0</v>
      </c>
      <c r="AA204" s="147">
        <f>'St 1.3.1'!AA204+'St 1.3.2'!AA204+'St 1.3.3'!AA204+'St 1.3.4'!AA204+'St 1.3.5'!AA204+'St 1.3.6'!AA204+'St 1.3.7'!AA204</f>
        <v>0</v>
      </c>
      <c r="AB204" s="147">
        <f>'St 1.3.1'!AB204+'St 1.3.2'!AB204+'St 1.3.3'!AB204+'St 1.3.4'!AB204+'St 1.3.5'!AB204+'St 1.3.6'!AB204+'St 1.3.7'!AB204</f>
        <v>0</v>
      </c>
      <c r="AC204" s="147">
        <f>'St 1.3.1'!AC204+'St 1.3.2'!AC204+'St 1.3.3'!AC204+'St 1.3.4'!AC204+'St 1.3.5'!AC204+'St 1.3.6'!AC204+'St 1.3.7'!AC204</f>
        <v>0</v>
      </c>
      <c r="AD204" s="147">
        <f>'St 1.3.1'!AD204+'St 1.3.2'!AD204+'St 1.3.3'!AD204+'St 1.3.4'!AD204+'St 1.3.5'!AD204+'St 1.3.6'!AD204+'St 1.3.7'!AD204</f>
        <v>0</v>
      </c>
      <c r="AE204" s="147">
        <f>'St 1.3.1'!AE204+'St 1.3.2'!AE204+'St 1.3.3'!AE204+'St 1.3.4'!AE204+'St 1.3.5'!AE204+'St 1.3.6'!AE204+'St 1.3.7'!AE204</f>
        <v>0</v>
      </c>
      <c r="AF204" s="147">
        <f>'St 1.3.1'!AF204+'St 1.3.2'!AF204+'St 1.3.3'!AF204+'St 1.3.4'!AF204+'St 1.3.5'!AF204+'St 1.3.6'!AF204+'St 1.3.7'!AF204</f>
        <v>0</v>
      </c>
      <c r="AG204" s="147">
        <f>'St 1.3.1'!AG204+'St 1.3.2'!AG204+'St 1.3.3'!AG204+'St 1.3.4'!AG204+'St 1.3.5'!AG204+'St 1.3.6'!AG204+'St 1.3.7'!AG204</f>
        <v>0</v>
      </c>
    </row>
    <row r="205" spans="1:33">
      <c r="B205" s="208" t="s">
        <v>40</v>
      </c>
      <c r="C205" s="229"/>
      <c r="D205" s="144">
        <f>'St 1.3.1'!D205+'St 1.3.2'!D205+'St 1.3.3'!D205+'St 1.3.4'!D205+'St 1.3.5'!D205+'St 1.3.6'!D205+'St 1.3.7'!D205</f>
        <v>2005.0461904457636</v>
      </c>
      <c r="E205" s="144">
        <f>'St 1.3.1'!E205+'St 1.3.2'!E205+'St 1.3.3'!E205+'St 1.3.4'!E205+'St 1.3.5'!E205+'St 1.3.6'!E205+'St 1.3.7'!E205</f>
        <v>63127.346104820048</v>
      </c>
      <c r="F205" s="144">
        <f>'St 1.3.1'!F205+'St 1.3.2'!F205+'St 1.3.3'!F205+'St 1.3.4'!F205+'St 1.3.5'!F205+'St 1.3.6'!F205+'St 1.3.7'!F205</f>
        <v>52240.313205493498</v>
      </c>
      <c r="G205" s="144">
        <f>'St 1.3.1'!G205+'St 1.3.2'!G205+'St 1.3.3'!G205+'St 1.3.4'!G205+'St 1.3.5'!G205+'St 1.3.6'!G205+'St 1.3.7'!G205</f>
        <v>315954.15759348683</v>
      </c>
      <c r="H205" s="144">
        <f>'St 1.3.1'!H205+'St 1.3.2'!H205+'St 1.3.3'!H205+'St 1.3.4'!H205+'St 1.3.5'!H205+'St 1.3.6'!H205+'St 1.3.7'!H205</f>
        <v>223354.08443272926</v>
      </c>
      <c r="I205" s="144">
        <f>'St 1.3.1'!I205+'St 1.3.2'!I205+'St 1.3.3'!I205+'St 1.3.4'!I205+'St 1.3.5'!I205+'St 1.3.6'!I205+'St 1.3.7'!I205</f>
        <v>463289.7149336696</v>
      </c>
      <c r="J205" s="144">
        <f>'St 1.3.1'!J205+'St 1.3.2'!J205+'St 1.3.3'!J205+'St 1.3.4'!J205+'St 1.3.5'!J205+'St 1.3.6'!J205+'St 1.3.7'!J205</f>
        <v>638177.59745371551</v>
      </c>
      <c r="K205" s="144">
        <f>'St 1.3.1'!K205+'St 1.3.2'!K205+'St 1.3.3'!K205+'St 1.3.4'!K205+'St 1.3.5'!K205+'St 1.3.6'!K205+'St 1.3.7'!K205</f>
        <v>440843.80704876006</v>
      </c>
      <c r="L205" s="144">
        <f>'St 1.3.1'!L205+'St 1.3.2'!L205+'St 1.3.3'!L205+'St 1.3.4'!L205+'St 1.3.5'!L205+'St 1.3.6'!L205+'St 1.3.7'!L205</f>
        <v>564469.12673861103</v>
      </c>
      <c r="M205" s="144">
        <f>'St 1.3.1'!M205+'St 1.3.2'!M205+'St 1.3.3'!M205+'St 1.3.4'!M205+'St 1.3.5'!M205+'St 1.3.6'!M205+'St 1.3.7'!M205</f>
        <v>663499.12153956038</v>
      </c>
      <c r="N205" s="143"/>
      <c r="O205" s="144">
        <f>'St 1.3.1'!O205+'St 1.3.2'!O205+'St 1.3.3'!O205+'St 1.3.4'!O205+'St 1.3.5'!O205+'St 1.3.6'!O205+'St 1.3.7'!O205</f>
        <v>68541.616906715979</v>
      </c>
      <c r="P205" s="144">
        <f>'St 1.3.1'!P205+'St 1.3.2'!P205+'St 1.3.3'!P205+'St 1.3.4'!P205+'St 1.3.5'!P205+'St 1.3.6'!P205+'St 1.3.7'!P205</f>
        <v>-4661.9044581788494</v>
      </c>
      <c r="Q205" s="144">
        <f>'St 1.3.1'!Q205+'St 1.3.2'!Q205+'St 1.3.3'!Q205+'St 1.3.4'!Q205+'St 1.3.5'!Q205+'St 1.3.6'!Q205+'St 1.3.7'!Q205</f>
        <v>258783.16100216162</v>
      </c>
      <c r="R205" s="144">
        <f>'St 1.3.1'!R205+'St 1.3.2'!R205+'St 1.3.3'!R205+'St 1.3.4'!R205+'St 1.3.5'!R205+'St 1.3.6'!R205+'St 1.3.7'!R205</f>
        <v>-124460.66002502704</v>
      </c>
      <c r="S205" s="144">
        <f>'St 1.3.1'!S205+'St 1.3.2'!S205+'St 1.3.3'!S205+'St 1.3.4'!S205+'St 1.3.5'!S205+'St 1.3.6'!S205+'St 1.3.7'!S205</f>
        <v>238612.09370811621</v>
      </c>
      <c r="T205" s="144">
        <f>'St 1.3.1'!T205+'St 1.3.2'!T205+'St 1.3.3'!T205+'St 1.3.4'!T205+'St 1.3.5'!T205+'St 1.3.6'!T205+'St 1.3.7'!T205</f>
        <v>196465.84928670272</v>
      </c>
      <c r="U205" s="144">
        <f>'St 1.3.1'!U205+'St 1.3.2'!U205+'St 1.3.3'!U205+'St 1.3.4'!U205+'St 1.3.5'!U205+'St 1.3.6'!U205+'St 1.3.7'!U205</f>
        <v>-216668.1407547922</v>
      </c>
      <c r="V205" s="144">
        <f>'St 1.3.1'!V205+'St 1.3.2'!V205+'St 1.3.3'!V205+'St 1.3.4'!V205+'St 1.3.5'!V205+'St 1.3.6'!V205+'St 1.3.7'!V205</f>
        <v>123769.66617118698</v>
      </c>
      <c r="W205" s="144">
        <f>'St 1.3.1'!W205+'St 1.3.2'!W205+'St 1.3.3'!W205+'St 1.3.4'!W205+'St 1.3.5'!W205+'St 1.3.6'!W205+'St 1.3.7'!W205</f>
        <v>97729.332821024844</v>
      </c>
      <c r="X205" s="145"/>
      <c r="Y205" s="144">
        <f>'St 1.3.1'!Y205+'St 1.3.2'!Y205+'St 1.3.3'!Y205+'St 1.3.4'!Y205+'St 1.3.5'!Y205+'St 1.3.6'!Y205+'St 1.3.7'!Y205</f>
        <v>0</v>
      </c>
      <c r="Z205" s="144">
        <f>'St 1.3.1'!Z205+'St 1.3.2'!Z205+'St 1.3.3'!Z205+'St 1.3.4'!Z205+'St 1.3.5'!Z205+'St 1.3.6'!Z205+'St 1.3.7'!Z205</f>
        <v>0</v>
      </c>
      <c r="AA205" s="144">
        <f>'St 1.3.1'!AA205+'St 1.3.2'!AA205+'St 1.3.3'!AA205+'St 1.3.4'!AA205+'St 1.3.5'!AA205+'St 1.3.6'!AA205+'St 1.3.7'!AA205</f>
        <v>0</v>
      </c>
      <c r="AB205" s="144">
        <f>'St 1.3.1'!AB205+'St 1.3.2'!AB205+'St 1.3.3'!AB205+'St 1.3.4'!AB205+'St 1.3.5'!AB205+'St 1.3.6'!AB205+'St 1.3.7'!AB205</f>
        <v>0</v>
      </c>
      <c r="AC205" s="144">
        <f>'St 1.3.1'!AC205+'St 1.3.2'!AC205+'St 1.3.3'!AC205+'St 1.3.4'!AC205+'St 1.3.5'!AC205+'St 1.3.6'!AC205+'St 1.3.7'!AC205</f>
        <v>0</v>
      </c>
      <c r="AD205" s="144">
        <f>'St 1.3.1'!AD205+'St 1.3.2'!AD205+'St 1.3.3'!AD205+'St 1.3.4'!AD205+'St 1.3.5'!AD205+'St 1.3.6'!AD205+'St 1.3.7'!AD205</f>
        <v>0</v>
      </c>
      <c r="AE205" s="144">
        <f>'St 1.3.1'!AE205+'St 1.3.2'!AE205+'St 1.3.3'!AE205+'St 1.3.4'!AE205+'St 1.3.5'!AE205+'St 1.3.6'!AE205+'St 1.3.7'!AE205</f>
        <v>0</v>
      </c>
      <c r="AF205" s="144">
        <f>'St 1.3.1'!AF205+'St 1.3.2'!AF205+'St 1.3.3'!AF205+'St 1.3.4'!AF205+'St 1.3.5'!AF205+'St 1.3.6'!AF205+'St 1.3.7'!AF205</f>
        <v>0</v>
      </c>
      <c r="AG205" s="144">
        <f>'St 1.3.1'!AG205+'St 1.3.2'!AG205+'St 1.3.3'!AG205+'St 1.3.4'!AG205+'St 1.3.5'!AG205+'St 1.3.6'!AG205+'St 1.3.7'!AG205</f>
        <v>0</v>
      </c>
    </row>
    <row r="206" spans="1:33">
      <c r="B206" s="6" t="s">
        <v>41</v>
      </c>
      <c r="C206" s="229"/>
      <c r="D206" s="144">
        <f>'St 1.3.1'!D206+'St 1.3.2'!D206+'St 1.3.3'!D206+'St 1.3.4'!D206+'St 1.3.5'!D206+'St 1.3.6'!D206+'St 1.3.7'!D206</f>
        <v>0</v>
      </c>
      <c r="E206" s="144">
        <f>'St 1.3.1'!E206+'St 1.3.2'!E206+'St 1.3.3'!E206+'St 1.3.4'!E206+'St 1.3.5'!E206+'St 1.3.6'!E206+'St 1.3.7'!E206</f>
        <v>0</v>
      </c>
      <c r="F206" s="144">
        <f>'St 1.3.1'!F206+'St 1.3.2'!F206+'St 1.3.3'!F206+'St 1.3.4'!F206+'St 1.3.5'!F206+'St 1.3.6'!F206+'St 1.3.7'!F206</f>
        <v>0</v>
      </c>
      <c r="G206" s="144">
        <f>'St 1.3.1'!G206+'St 1.3.2'!G206+'St 1.3.3'!G206+'St 1.3.4'!G206+'St 1.3.5'!G206+'St 1.3.6'!G206+'St 1.3.7'!G206</f>
        <v>0</v>
      </c>
      <c r="H206" s="144">
        <f>'St 1.3.1'!H206+'St 1.3.2'!H206+'St 1.3.3'!H206+'St 1.3.4'!H206+'St 1.3.5'!H206+'St 1.3.6'!H206+'St 1.3.7'!H206</f>
        <v>0</v>
      </c>
      <c r="I206" s="144">
        <f>'St 1.3.1'!I206+'St 1.3.2'!I206+'St 1.3.3'!I206+'St 1.3.4'!I206+'St 1.3.5'!I206+'St 1.3.6'!I206+'St 1.3.7'!I206</f>
        <v>0</v>
      </c>
      <c r="J206" s="144">
        <f>'St 1.3.1'!J206+'St 1.3.2'!J206+'St 1.3.3'!J206+'St 1.3.4'!J206+'St 1.3.5'!J206+'St 1.3.6'!J206+'St 1.3.7'!J206</f>
        <v>0</v>
      </c>
      <c r="K206" s="144">
        <f>'St 1.3.1'!K206+'St 1.3.2'!K206+'St 1.3.3'!K206+'St 1.3.4'!K206+'St 1.3.5'!K206+'St 1.3.6'!K206+'St 1.3.7'!K206</f>
        <v>0</v>
      </c>
      <c r="L206" s="144">
        <f>'St 1.3.1'!L206+'St 1.3.2'!L206+'St 1.3.3'!L206+'St 1.3.4'!L206+'St 1.3.5'!L206+'St 1.3.6'!L206+'St 1.3.7'!L206</f>
        <v>0</v>
      </c>
      <c r="M206" s="144">
        <f>'St 1.3.1'!M206+'St 1.3.2'!M206+'St 1.3.3'!M206+'St 1.3.4'!M206+'St 1.3.5'!M206+'St 1.3.6'!M206+'St 1.3.7'!M206</f>
        <v>0</v>
      </c>
      <c r="N206" s="143"/>
      <c r="O206" s="144">
        <f>'St 1.3.1'!O206+'St 1.3.2'!O206+'St 1.3.3'!O206+'St 1.3.4'!O206+'St 1.3.5'!O206+'St 1.3.6'!O206+'St 1.3.7'!O206</f>
        <v>0</v>
      </c>
      <c r="P206" s="144">
        <f>'St 1.3.1'!P206+'St 1.3.2'!P206+'St 1.3.3'!P206+'St 1.3.4'!P206+'St 1.3.5'!P206+'St 1.3.6'!P206+'St 1.3.7'!P206</f>
        <v>0</v>
      </c>
      <c r="Q206" s="144">
        <f>'St 1.3.1'!Q206+'St 1.3.2'!Q206+'St 1.3.3'!Q206+'St 1.3.4'!Q206+'St 1.3.5'!Q206+'St 1.3.6'!Q206+'St 1.3.7'!Q206</f>
        <v>0</v>
      </c>
      <c r="R206" s="144">
        <f>'St 1.3.1'!R206+'St 1.3.2'!R206+'St 1.3.3'!R206+'St 1.3.4'!R206+'St 1.3.5'!R206+'St 1.3.6'!R206+'St 1.3.7'!R206</f>
        <v>0</v>
      </c>
      <c r="S206" s="144">
        <f>'St 1.3.1'!S206+'St 1.3.2'!S206+'St 1.3.3'!S206+'St 1.3.4'!S206+'St 1.3.5'!S206+'St 1.3.6'!S206+'St 1.3.7'!S206</f>
        <v>0</v>
      </c>
      <c r="T206" s="144">
        <f>'St 1.3.1'!T206+'St 1.3.2'!T206+'St 1.3.3'!T206+'St 1.3.4'!T206+'St 1.3.5'!T206+'St 1.3.6'!T206+'St 1.3.7'!T206</f>
        <v>0</v>
      </c>
      <c r="U206" s="144">
        <f>'St 1.3.1'!U206+'St 1.3.2'!U206+'St 1.3.3'!U206+'St 1.3.4'!U206+'St 1.3.5'!U206+'St 1.3.6'!U206+'St 1.3.7'!U206</f>
        <v>0</v>
      </c>
      <c r="V206" s="144">
        <f>'St 1.3.1'!V206+'St 1.3.2'!V206+'St 1.3.3'!V206+'St 1.3.4'!V206+'St 1.3.5'!V206+'St 1.3.6'!V206+'St 1.3.7'!V206</f>
        <v>0</v>
      </c>
      <c r="W206" s="144">
        <f>'St 1.3.1'!W206+'St 1.3.2'!W206+'St 1.3.3'!W206+'St 1.3.4'!W206+'St 1.3.5'!W206+'St 1.3.6'!W206+'St 1.3.7'!W206</f>
        <v>0</v>
      </c>
      <c r="X206" s="145"/>
      <c r="Y206" s="144">
        <f>'St 1.3.1'!Y206+'St 1.3.2'!Y206+'St 1.3.3'!Y206+'St 1.3.4'!Y206+'St 1.3.5'!Y206+'St 1.3.6'!Y206+'St 1.3.7'!Y206</f>
        <v>0</v>
      </c>
      <c r="Z206" s="144">
        <f>'St 1.3.1'!Z206+'St 1.3.2'!Z206+'St 1.3.3'!Z206+'St 1.3.4'!Z206+'St 1.3.5'!Z206+'St 1.3.6'!Z206+'St 1.3.7'!Z206</f>
        <v>0</v>
      </c>
      <c r="AA206" s="144">
        <f>'St 1.3.1'!AA206+'St 1.3.2'!AA206+'St 1.3.3'!AA206+'St 1.3.4'!AA206+'St 1.3.5'!AA206+'St 1.3.6'!AA206+'St 1.3.7'!AA206</f>
        <v>0</v>
      </c>
      <c r="AB206" s="144">
        <f>'St 1.3.1'!AB206+'St 1.3.2'!AB206+'St 1.3.3'!AB206+'St 1.3.4'!AB206+'St 1.3.5'!AB206+'St 1.3.6'!AB206+'St 1.3.7'!AB206</f>
        <v>0</v>
      </c>
      <c r="AC206" s="144">
        <f>'St 1.3.1'!AC206+'St 1.3.2'!AC206+'St 1.3.3'!AC206+'St 1.3.4'!AC206+'St 1.3.5'!AC206+'St 1.3.6'!AC206+'St 1.3.7'!AC206</f>
        <v>0</v>
      </c>
      <c r="AD206" s="144">
        <f>'St 1.3.1'!AD206+'St 1.3.2'!AD206+'St 1.3.3'!AD206+'St 1.3.4'!AD206+'St 1.3.5'!AD206+'St 1.3.6'!AD206+'St 1.3.7'!AD206</f>
        <v>0</v>
      </c>
      <c r="AE206" s="144">
        <f>'St 1.3.1'!AE206+'St 1.3.2'!AE206+'St 1.3.3'!AE206+'St 1.3.4'!AE206+'St 1.3.5'!AE206+'St 1.3.6'!AE206+'St 1.3.7'!AE206</f>
        <v>0</v>
      </c>
      <c r="AF206" s="144">
        <f>'St 1.3.1'!AF206+'St 1.3.2'!AF206+'St 1.3.3'!AF206+'St 1.3.4'!AF206+'St 1.3.5'!AF206+'St 1.3.6'!AF206+'St 1.3.7'!AF206</f>
        <v>0</v>
      </c>
      <c r="AG206" s="144">
        <f>'St 1.3.1'!AG206+'St 1.3.2'!AG206+'St 1.3.3'!AG206+'St 1.3.4'!AG206+'St 1.3.5'!AG206+'St 1.3.6'!AG206+'St 1.3.7'!AG206</f>
        <v>0</v>
      </c>
    </row>
    <row r="207" spans="1:33">
      <c r="B207" s="6" t="s">
        <v>42</v>
      </c>
      <c r="C207" s="229"/>
      <c r="D207" s="144">
        <f>'St 1.3.1'!D207+'St 1.3.2'!D207+'St 1.3.3'!D207+'St 1.3.4'!D207+'St 1.3.5'!D207+'St 1.3.6'!D207+'St 1.3.7'!D207</f>
        <v>51.490199999999994</v>
      </c>
      <c r="E207" s="144">
        <f>'St 1.3.1'!E207+'St 1.3.2'!E207+'St 1.3.3'!E207+'St 1.3.4'!E207+'St 1.3.5'!E207+'St 1.3.6'!E207+'St 1.3.7'!E207</f>
        <v>47.257100000000001</v>
      </c>
      <c r="F207" s="144">
        <f>'St 1.3.1'!F207+'St 1.3.2'!F207+'St 1.3.3'!F207+'St 1.3.4'!F207+'St 1.3.5'!F207+'St 1.3.6'!F207+'St 1.3.7'!F207</f>
        <v>38.002699999999997</v>
      </c>
      <c r="G207" s="144">
        <f>'St 1.3.1'!G207+'St 1.3.2'!G207+'St 1.3.3'!G207+'St 1.3.4'!G207+'St 1.3.5'!G207+'St 1.3.6'!G207+'St 1.3.7'!G207</f>
        <v>21.420400000000001</v>
      </c>
      <c r="H207" s="144">
        <f>'St 1.3.1'!H207+'St 1.3.2'!H207+'St 1.3.3'!H207+'St 1.3.4'!H207+'St 1.3.5'!H207+'St 1.3.6'!H207+'St 1.3.7'!H207</f>
        <v>146.32034487618955</v>
      </c>
      <c r="I207" s="144">
        <f>'St 1.3.1'!I207+'St 1.3.2'!I207+'St 1.3.3'!I207+'St 1.3.4'!I207+'St 1.3.5'!I207+'St 1.3.6'!I207+'St 1.3.7'!I207</f>
        <v>41.3795</v>
      </c>
      <c r="J207" s="144">
        <f>'St 1.3.1'!J207+'St 1.3.2'!J207+'St 1.3.3'!J207+'St 1.3.4'!J207+'St 1.3.5'!J207+'St 1.3.6'!J207+'St 1.3.7'!J207</f>
        <v>311.71412807595067</v>
      </c>
      <c r="K207" s="144">
        <f>'St 1.3.1'!K207+'St 1.3.2'!K207+'St 1.3.3'!K207+'St 1.3.4'!K207+'St 1.3.5'!K207+'St 1.3.6'!K207+'St 1.3.7'!K207</f>
        <v>831.25851352133679</v>
      </c>
      <c r="L207" s="144">
        <f>'St 1.3.1'!L207+'St 1.3.2'!L207+'St 1.3.3'!L207+'St 1.3.4'!L207+'St 1.3.5'!L207+'St 1.3.6'!L207+'St 1.3.7'!L207</f>
        <v>485.06900272726057</v>
      </c>
      <c r="M207" s="144">
        <f>'St 1.3.1'!M207+'St 1.3.2'!M207+'St 1.3.3'!M207+'St 1.3.4'!M207+'St 1.3.5'!M207+'St 1.3.6'!M207+'St 1.3.7'!M207</f>
        <v>756.03857240414504</v>
      </c>
      <c r="N207" s="143"/>
      <c r="O207" s="144">
        <f>'St 1.3.1'!O207+'St 1.3.2'!O207+'St 1.3.3'!O207+'St 1.3.4'!O207+'St 1.3.5'!O207+'St 1.3.6'!O207+'St 1.3.7'!O207</f>
        <v>0</v>
      </c>
      <c r="P207" s="144">
        <f>'St 1.3.1'!P207+'St 1.3.2'!P207+'St 1.3.3'!P207+'St 1.3.4'!P207+'St 1.3.5'!P207+'St 1.3.6'!P207+'St 1.3.7'!P207</f>
        <v>0</v>
      </c>
      <c r="Q207" s="144">
        <f>'St 1.3.1'!Q207+'St 1.3.2'!Q207+'St 1.3.3'!Q207+'St 1.3.4'!Q207+'St 1.3.5'!Q207+'St 1.3.6'!Q207+'St 1.3.7'!Q207</f>
        <v>0</v>
      </c>
      <c r="R207" s="144">
        <f>'St 1.3.1'!R207+'St 1.3.2'!R207+'St 1.3.3'!R207+'St 1.3.4'!R207+'St 1.3.5'!R207+'St 1.3.6'!R207+'St 1.3.7'!R207</f>
        <v>108.06884556957556</v>
      </c>
      <c r="S207" s="144">
        <f>'St 1.3.1'!S207+'St 1.3.2'!S207+'St 1.3.3'!S207+'St 1.3.4'!S207+'St 1.3.5'!S207+'St 1.3.6'!S207+'St 1.3.7'!S207</f>
        <v>-108.06884556957556</v>
      </c>
      <c r="T207" s="144">
        <f>'St 1.3.1'!T207+'St 1.3.2'!T207+'St 1.3.3'!T207+'St 1.3.4'!T207+'St 1.3.5'!T207+'St 1.3.6'!T207+'St 1.3.7'!T207</f>
        <v>244.73234536882183</v>
      </c>
      <c r="U207" s="144">
        <f>'St 1.3.1'!U207+'St 1.3.2'!U207+'St 1.3.3'!U207+'St 1.3.4'!U207+'St 1.3.5'!U207+'St 1.3.6'!U207+'St 1.3.7'!U207</f>
        <v>506.89616815251509</v>
      </c>
      <c r="V207" s="144">
        <f>'St 1.3.1'!V207+'St 1.3.2'!V207+'St 1.3.3'!V207+'St 1.3.4'!V207+'St 1.3.5'!V207+'St 1.3.6'!V207+'St 1.3.7'!V207</f>
        <v>-309.63177445236119</v>
      </c>
      <c r="W207" s="144">
        <f>'St 1.3.1'!W207+'St 1.3.2'!W207+'St 1.3.3'!W207+'St 1.3.4'!W207+'St 1.3.5'!W207+'St 1.3.6'!W207+'St 1.3.7'!W207</f>
        <v>284.81589284898786</v>
      </c>
      <c r="X207" s="145"/>
      <c r="Y207" s="144">
        <f>'St 1.3.1'!Y207+'St 1.3.2'!Y207+'St 1.3.3'!Y207+'St 1.3.4'!Y207+'St 1.3.5'!Y207+'St 1.3.6'!Y207+'St 1.3.7'!Y207</f>
        <v>0</v>
      </c>
      <c r="Z207" s="144">
        <f>'St 1.3.1'!Z207+'St 1.3.2'!Z207+'St 1.3.3'!Z207+'St 1.3.4'!Z207+'St 1.3.5'!Z207+'St 1.3.6'!Z207+'St 1.3.7'!Z207</f>
        <v>0</v>
      </c>
      <c r="AA207" s="144">
        <f>'St 1.3.1'!AA207+'St 1.3.2'!AA207+'St 1.3.3'!AA207+'St 1.3.4'!AA207+'St 1.3.5'!AA207+'St 1.3.6'!AA207+'St 1.3.7'!AA207</f>
        <v>0</v>
      </c>
      <c r="AB207" s="144">
        <f>'St 1.3.1'!AB207+'St 1.3.2'!AB207+'St 1.3.3'!AB207+'St 1.3.4'!AB207+'St 1.3.5'!AB207+'St 1.3.6'!AB207+'St 1.3.7'!AB207</f>
        <v>0</v>
      </c>
      <c r="AC207" s="144">
        <f>'St 1.3.1'!AC207+'St 1.3.2'!AC207+'St 1.3.3'!AC207+'St 1.3.4'!AC207+'St 1.3.5'!AC207+'St 1.3.6'!AC207+'St 1.3.7'!AC207</f>
        <v>0</v>
      </c>
      <c r="AD207" s="144">
        <f>'St 1.3.1'!AD207+'St 1.3.2'!AD207+'St 1.3.3'!AD207+'St 1.3.4'!AD207+'St 1.3.5'!AD207+'St 1.3.6'!AD207+'St 1.3.7'!AD207</f>
        <v>0</v>
      </c>
      <c r="AE207" s="144">
        <f>'St 1.3.1'!AE207+'St 1.3.2'!AE207+'St 1.3.3'!AE207+'St 1.3.4'!AE207+'St 1.3.5'!AE207+'St 1.3.6'!AE207+'St 1.3.7'!AE207</f>
        <v>0</v>
      </c>
      <c r="AF207" s="144">
        <f>'St 1.3.1'!AF207+'St 1.3.2'!AF207+'St 1.3.3'!AF207+'St 1.3.4'!AF207+'St 1.3.5'!AF207+'St 1.3.6'!AF207+'St 1.3.7'!AF207</f>
        <v>0</v>
      </c>
      <c r="AG207" s="144">
        <f>'St 1.3.1'!AG207+'St 1.3.2'!AG207+'St 1.3.3'!AG207+'St 1.3.4'!AG207+'St 1.3.5'!AG207+'St 1.3.6'!AG207+'St 1.3.7'!AG207</f>
        <v>0</v>
      </c>
    </row>
    <row r="208" spans="1:33">
      <c r="B208" s="6" t="s">
        <v>43</v>
      </c>
      <c r="C208" s="229"/>
      <c r="D208" s="144">
        <f>'St 1.3.1'!D208+'St 1.3.2'!D208+'St 1.3.3'!D208+'St 1.3.4'!D208+'St 1.3.5'!D208+'St 1.3.6'!D208+'St 1.3.7'!D208</f>
        <v>1.5255164034351667</v>
      </c>
      <c r="E208" s="144">
        <f>'St 1.3.1'!E208+'St 1.3.2'!E208+'St 1.3.3'!E208+'St 1.3.4'!E208+'St 1.3.5'!E208+'St 1.3.6'!E208+'St 1.3.7'!E208</f>
        <v>61021.144957498669</v>
      </c>
      <c r="F208" s="144">
        <f>'St 1.3.1'!F208+'St 1.3.2'!F208+'St 1.3.3'!F208+'St 1.3.4'!F208+'St 1.3.5'!F208+'St 1.3.6'!F208+'St 1.3.7'!F208</f>
        <v>50117.781009352053</v>
      </c>
      <c r="G208" s="144">
        <f>'St 1.3.1'!G208+'St 1.3.2'!G208+'St 1.3.3'!G208+'St 1.3.4'!G208+'St 1.3.5'!G208+'St 1.3.6'!G208+'St 1.3.7'!G208</f>
        <v>313547.81523369625</v>
      </c>
      <c r="H208" s="144">
        <f>'St 1.3.1'!H208+'St 1.3.2'!H208+'St 1.3.3'!H208+'St 1.3.4'!H208+'St 1.3.5'!H208+'St 1.3.6'!H208+'St 1.3.7'!H208</f>
        <v>219762.71161045285</v>
      </c>
      <c r="I208" s="144">
        <f>'St 1.3.1'!I208+'St 1.3.2'!I208+'St 1.3.3'!I208+'St 1.3.4'!I208+'St 1.3.5'!I208+'St 1.3.6'!I208+'St 1.3.7'!I208</f>
        <v>460673.38432507403</v>
      </c>
      <c r="J208" s="144">
        <f>'St 1.3.1'!J208+'St 1.3.2'!J208+'St 1.3.3'!J208+'St 1.3.4'!J208+'St 1.3.5'!J208+'St 1.3.6'!J208+'St 1.3.7'!J208</f>
        <v>634226.37355213251</v>
      </c>
      <c r="K208" s="144">
        <f>'St 1.3.1'!K208+'St 1.3.2'!K208+'St 1.3.3'!K208+'St 1.3.4'!K208+'St 1.3.5'!K208+'St 1.3.6'!K208+'St 1.3.7'!K208</f>
        <v>434426.17191093421</v>
      </c>
      <c r="L208" s="144">
        <f>'St 1.3.1'!L208+'St 1.3.2'!L208+'St 1.3.3'!L208+'St 1.3.4'!L208+'St 1.3.5'!L208+'St 1.3.6'!L208+'St 1.3.7'!L208</f>
        <v>557555.08379151206</v>
      </c>
      <c r="M208" s="144">
        <f>'St 1.3.1'!M208+'St 1.3.2'!M208+'St 1.3.3'!M208+'St 1.3.4'!M208+'St 1.3.5'!M208+'St 1.3.6'!M208+'St 1.3.7'!M208</f>
        <v>656356.60815165751</v>
      </c>
      <c r="N208" s="143"/>
      <c r="O208" s="144">
        <f>'St 1.3.1'!O208+'St 1.3.2'!O208+'St 1.3.3'!O208+'St 1.3.4'!O208+'St 1.3.5'!O208+'St 1.3.6'!O208+'St 1.3.7'!O208</f>
        <v>61019.619441095238</v>
      </c>
      <c r="P208" s="144">
        <f>'St 1.3.1'!P208+'St 1.3.2'!P208+'St 1.3.3'!P208+'St 1.3.4'!P208+'St 1.3.5'!P208+'St 1.3.6'!P208+'St 1.3.7'!P208</f>
        <v>-10903.363948146622</v>
      </c>
      <c r="Q208" s="144">
        <f>'St 1.3.1'!Q208+'St 1.3.2'!Q208+'St 1.3.3'!Q208+'St 1.3.4'!Q208+'St 1.3.5'!Q208+'St 1.3.6'!Q208+'St 1.3.7'!Q208</f>
        <v>263430.03422434418</v>
      </c>
      <c r="R208" s="144">
        <f>'St 1.3.1'!R208+'St 1.3.2'!R208+'St 1.3.3'!R208+'St 1.3.4'!R208+'St 1.3.5'!R208+'St 1.3.6'!R208+'St 1.3.7'!R208</f>
        <v>-93785.103623243383</v>
      </c>
      <c r="S208" s="144">
        <f>'St 1.3.1'!S208+'St 1.3.2'!S208+'St 1.3.3'!S208+'St 1.3.4'!S208+'St 1.3.5'!S208+'St 1.3.6'!S208+'St 1.3.7'!S208</f>
        <v>240910.67271462121</v>
      </c>
      <c r="T208" s="144">
        <f>'St 1.3.1'!T208+'St 1.3.2'!T208+'St 1.3.3'!T208+'St 1.3.4'!T208+'St 1.3.5'!T208+'St 1.3.6'!T208+'St 1.3.7'!T208</f>
        <v>173552.98922705842</v>
      </c>
      <c r="U208" s="144">
        <f>'St 1.3.1'!U208+'St 1.3.2'!U208+'St 1.3.3'!U208+'St 1.3.4'!U208+'St 1.3.5'!U208+'St 1.3.6'!U208+'St 1.3.7'!U208</f>
        <v>-199800.20164119825</v>
      </c>
      <c r="V208" s="144">
        <f>'St 1.3.1'!V208+'St 1.3.2'!V208+'St 1.3.3'!V208+'St 1.3.4'!V208+'St 1.3.5'!V208+'St 1.3.6'!V208+'St 1.3.7'!V208</f>
        <v>123128.91188057786</v>
      </c>
      <c r="W208" s="144">
        <f>'St 1.3.1'!W208+'St 1.3.2'!W208+'St 1.3.3'!W208+'St 1.3.4'!W208+'St 1.3.5'!W208+'St 1.3.6'!W208+'St 1.3.7'!W208</f>
        <v>98801.524360145399</v>
      </c>
      <c r="X208" s="145"/>
      <c r="Y208" s="144">
        <f>'St 1.3.1'!Y208+'St 1.3.2'!Y208+'St 1.3.3'!Y208+'St 1.3.4'!Y208+'St 1.3.5'!Y208+'St 1.3.6'!Y208+'St 1.3.7'!Y208</f>
        <v>0</v>
      </c>
      <c r="Z208" s="144">
        <f>'St 1.3.1'!Z208+'St 1.3.2'!Z208+'St 1.3.3'!Z208+'St 1.3.4'!Z208+'St 1.3.5'!Z208+'St 1.3.6'!Z208+'St 1.3.7'!Z208</f>
        <v>0</v>
      </c>
      <c r="AA208" s="144">
        <f>'St 1.3.1'!AA208+'St 1.3.2'!AA208+'St 1.3.3'!AA208+'St 1.3.4'!AA208+'St 1.3.5'!AA208+'St 1.3.6'!AA208+'St 1.3.7'!AA208</f>
        <v>0</v>
      </c>
      <c r="AB208" s="144">
        <f>'St 1.3.1'!AB208+'St 1.3.2'!AB208+'St 1.3.3'!AB208+'St 1.3.4'!AB208+'St 1.3.5'!AB208+'St 1.3.6'!AB208+'St 1.3.7'!AB208</f>
        <v>0</v>
      </c>
      <c r="AC208" s="144">
        <f>'St 1.3.1'!AC208+'St 1.3.2'!AC208+'St 1.3.3'!AC208+'St 1.3.4'!AC208+'St 1.3.5'!AC208+'St 1.3.6'!AC208+'St 1.3.7'!AC208</f>
        <v>0</v>
      </c>
      <c r="AD208" s="144">
        <f>'St 1.3.1'!AD208+'St 1.3.2'!AD208+'St 1.3.3'!AD208+'St 1.3.4'!AD208+'St 1.3.5'!AD208+'St 1.3.6'!AD208+'St 1.3.7'!AD208</f>
        <v>0</v>
      </c>
      <c r="AE208" s="144">
        <f>'St 1.3.1'!AE208+'St 1.3.2'!AE208+'St 1.3.3'!AE208+'St 1.3.4'!AE208+'St 1.3.5'!AE208+'St 1.3.6'!AE208+'St 1.3.7'!AE208</f>
        <v>0</v>
      </c>
      <c r="AF208" s="144">
        <f>'St 1.3.1'!AF208+'St 1.3.2'!AF208+'St 1.3.3'!AF208+'St 1.3.4'!AF208+'St 1.3.5'!AF208+'St 1.3.6'!AF208+'St 1.3.7'!AF208</f>
        <v>0</v>
      </c>
      <c r="AG208" s="144">
        <f>'St 1.3.1'!AG208+'St 1.3.2'!AG208+'St 1.3.3'!AG208+'St 1.3.4'!AG208+'St 1.3.5'!AG208+'St 1.3.6'!AG208+'St 1.3.7'!AG208</f>
        <v>0</v>
      </c>
    </row>
    <row r="209" spans="1:33">
      <c r="B209" s="6" t="s">
        <v>44</v>
      </c>
      <c r="C209" s="229"/>
      <c r="D209" s="144">
        <f>'St 1.3.1'!D209+'St 1.3.2'!D209+'St 1.3.3'!D209+'St 1.3.4'!D209+'St 1.3.5'!D209+'St 1.3.6'!D209+'St 1.3.7'!D209</f>
        <v>131.54239353662729</v>
      </c>
      <c r="E209" s="144">
        <f>'St 1.3.1'!E209+'St 1.3.2'!E209+'St 1.3.3'!E209+'St 1.3.4'!E209+'St 1.3.5'!E209+'St 1.3.6'!E209+'St 1.3.7'!E209</f>
        <v>37.667075808062314</v>
      </c>
      <c r="F209" s="144">
        <f>'St 1.3.1'!F209+'St 1.3.2'!F209+'St 1.3.3'!F209+'St 1.3.4'!F209+'St 1.3.5'!F209+'St 1.3.6'!F209+'St 1.3.7'!F209</f>
        <v>136.38958535295373</v>
      </c>
      <c r="G209" s="144">
        <f>'St 1.3.1'!G209+'St 1.3.2'!G209+'St 1.3.3'!G209+'St 1.3.4'!G209+'St 1.3.5'!G209+'St 1.3.6'!G209+'St 1.3.7'!G209</f>
        <v>287.19996098030214</v>
      </c>
      <c r="H209" s="144">
        <f>'St 1.3.1'!H209+'St 1.3.2'!H209+'St 1.3.3'!H209+'St 1.3.4'!H209+'St 1.3.5'!H209+'St 1.3.6'!H209+'St 1.3.7'!H209</f>
        <v>401.06832784789543</v>
      </c>
      <c r="I209" s="144">
        <f>'St 1.3.1'!I209+'St 1.3.2'!I209+'St 1.3.3'!I209+'St 1.3.4'!I209+'St 1.3.5'!I209+'St 1.3.6'!I209+'St 1.3.7'!I209</f>
        <v>71.045900000000003</v>
      </c>
      <c r="J209" s="144">
        <f>'St 1.3.1'!J209+'St 1.3.2'!J209+'St 1.3.3'!J209+'St 1.3.4'!J209+'St 1.3.5'!J209+'St 1.3.6'!J209+'St 1.3.7'!J209</f>
        <v>148.05922291322682</v>
      </c>
      <c r="K209" s="144">
        <f>'St 1.3.1'!K209+'St 1.3.2'!K209+'St 1.3.3'!K209+'St 1.3.4'!K209+'St 1.3.5'!K209+'St 1.3.6'!K209+'St 1.3.7'!K209</f>
        <v>763.2205781826525</v>
      </c>
      <c r="L209" s="144">
        <f>'St 1.3.1'!L209+'St 1.3.2'!L209+'St 1.3.3'!L209+'St 1.3.4'!L209+'St 1.3.5'!L209+'St 1.3.6'!L209+'St 1.3.7'!L209</f>
        <v>1065.3800000000001</v>
      </c>
      <c r="M209" s="144">
        <f>'St 1.3.1'!M209+'St 1.3.2'!M209+'St 1.3.3'!M209+'St 1.3.4'!M209+'St 1.3.5'!M209+'St 1.3.6'!M209+'St 1.3.7'!M209</f>
        <v>1340.63</v>
      </c>
      <c r="N209" s="143"/>
      <c r="O209" s="144">
        <f>'St 1.3.1'!O209+'St 1.3.2'!O209+'St 1.3.3'!O209+'St 1.3.4'!O209+'St 1.3.5'!O209+'St 1.3.6'!O209+'St 1.3.7'!O209</f>
        <v>0.28158227143502346</v>
      </c>
      <c r="P209" s="144">
        <f>'St 1.3.1'!P209+'St 1.3.2'!P209+'St 1.3.3'!P209+'St 1.3.4'!P209+'St 1.3.5'!P209+'St 1.3.6'!P209+'St 1.3.7'!P209</f>
        <v>0.29770954489142348</v>
      </c>
      <c r="Q209" s="144">
        <f>'St 1.3.1'!Q209+'St 1.3.2'!Q209+'St 1.3.3'!Q209+'St 1.3.4'!Q209+'St 1.3.5'!Q209+'St 1.3.6'!Q209+'St 1.3.7'!Q209</f>
        <v>1.0021756273484315</v>
      </c>
      <c r="R209" s="144">
        <f>'St 1.3.1'!R209+'St 1.3.2'!R209+'St 1.3.3'!R209+'St 1.3.4'!R209+'St 1.3.5'!R209+'St 1.3.6'!R209+'St 1.3.7'!R209</f>
        <v>0.22697596955484173</v>
      </c>
      <c r="S209" s="144">
        <f>'St 1.3.1'!S209+'St 1.3.2'!S209+'St 1.3.3'!S209+'St 1.3.4'!S209+'St 1.3.5'!S209+'St 1.3.6'!S209+'St 1.3.7'!S209</f>
        <v>-2.0341369498570137</v>
      </c>
      <c r="T209" s="144">
        <f>'St 1.3.1'!T209+'St 1.3.2'!T209+'St 1.3.3'!T209+'St 1.3.4'!T209+'St 1.3.5'!T209+'St 1.3.6'!T209+'St 1.3.7'!T209</f>
        <v>7.7896463610088995</v>
      </c>
      <c r="U209" s="144">
        <f>'St 1.3.1'!U209+'St 1.3.2'!U209+'St 1.3.3'!U209+'St 1.3.4'!U209+'St 1.3.5'!U209+'St 1.3.6'!U209+'St 1.3.7'!U209</f>
        <v>6.9437951027618965</v>
      </c>
      <c r="V209" s="144">
        <f>'St 1.3.1'!V209+'St 1.3.2'!V209+'St 1.3.3'!V209+'St 1.3.4'!V209+'St 1.3.5'!V209+'St 1.3.6'!V209+'St 1.3.7'!V209</f>
        <v>-14.540812752231815</v>
      </c>
      <c r="W209" s="144">
        <f>'St 1.3.1'!W209+'St 1.3.2'!W209+'St 1.3.3'!W209+'St 1.3.4'!W209+'St 1.3.5'!W209+'St 1.3.6'!W209+'St 1.3.7'!W209</f>
        <v>-5.9158272327143754E-2</v>
      </c>
      <c r="X209" s="145"/>
      <c r="Y209" s="144">
        <f>'St 1.3.1'!Y209+'St 1.3.2'!Y209+'St 1.3.3'!Y209+'St 1.3.4'!Y209+'St 1.3.5'!Y209+'St 1.3.6'!Y209+'St 1.3.7'!Y209</f>
        <v>0</v>
      </c>
      <c r="Z209" s="144">
        <f>'St 1.3.1'!Z209+'St 1.3.2'!Z209+'St 1.3.3'!Z209+'St 1.3.4'!Z209+'St 1.3.5'!Z209+'St 1.3.6'!Z209+'St 1.3.7'!Z209</f>
        <v>0</v>
      </c>
      <c r="AA209" s="144">
        <f>'St 1.3.1'!AA209+'St 1.3.2'!AA209+'St 1.3.3'!AA209+'St 1.3.4'!AA209+'St 1.3.5'!AA209+'St 1.3.6'!AA209+'St 1.3.7'!AA209</f>
        <v>0</v>
      </c>
      <c r="AB209" s="144">
        <f>'St 1.3.1'!AB209+'St 1.3.2'!AB209+'St 1.3.3'!AB209+'St 1.3.4'!AB209+'St 1.3.5'!AB209+'St 1.3.6'!AB209+'St 1.3.7'!AB209</f>
        <v>0</v>
      </c>
      <c r="AC209" s="144">
        <f>'St 1.3.1'!AC209+'St 1.3.2'!AC209+'St 1.3.3'!AC209+'St 1.3.4'!AC209+'St 1.3.5'!AC209+'St 1.3.6'!AC209+'St 1.3.7'!AC209</f>
        <v>0</v>
      </c>
      <c r="AD209" s="144">
        <f>'St 1.3.1'!AD209+'St 1.3.2'!AD209+'St 1.3.3'!AD209+'St 1.3.4'!AD209+'St 1.3.5'!AD209+'St 1.3.6'!AD209+'St 1.3.7'!AD209</f>
        <v>0</v>
      </c>
      <c r="AE209" s="144">
        <f>'St 1.3.1'!AE209+'St 1.3.2'!AE209+'St 1.3.3'!AE209+'St 1.3.4'!AE209+'St 1.3.5'!AE209+'St 1.3.6'!AE209+'St 1.3.7'!AE209</f>
        <v>0</v>
      </c>
      <c r="AF209" s="144">
        <f>'St 1.3.1'!AF209+'St 1.3.2'!AF209+'St 1.3.3'!AF209+'St 1.3.4'!AF209+'St 1.3.5'!AF209+'St 1.3.6'!AF209+'St 1.3.7'!AF209</f>
        <v>0</v>
      </c>
      <c r="AG209" s="144">
        <f>'St 1.3.1'!AG209+'St 1.3.2'!AG209+'St 1.3.3'!AG209+'St 1.3.4'!AG209+'St 1.3.5'!AG209+'St 1.3.6'!AG209+'St 1.3.7'!AG209</f>
        <v>0</v>
      </c>
    </row>
    <row r="210" spans="1:33">
      <c r="B210" s="7" t="s">
        <v>45</v>
      </c>
      <c r="C210" s="229"/>
      <c r="D210" s="144">
        <f>'St 1.3.1'!D210+'St 1.3.2'!D210+'St 1.3.3'!D210+'St 1.3.4'!D210+'St 1.3.5'!D210+'St 1.3.6'!D210+'St 1.3.7'!D210</f>
        <v>131.54225887124963</v>
      </c>
      <c r="E210" s="144">
        <f>'St 1.3.1'!E210+'St 1.3.2'!E210+'St 1.3.3'!E210+'St 1.3.4'!E210+'St 1.3.5'!E210+'St 1.3.6'!E210+'St 1.3.7'!E210</f>
        <v>37.666782496514095</v>
      </c>
      <c r="F210" s="144">
        <f>'St 1.3.1'!F210+'St 1.3.2'!F210+'St 1.3.3'!F210+'St 1.3.4'!F210+'St 1.3.5'!F210+'St 1.3.6'!F210+'St 1.3.7'!F210</f>
        <v>136.38930089700227</v>
      </c>
      <c r="G210" s="144">
        <f>'St 1.3.1'!G210+'St 1.3.2'!G210+'St 1.3.3'!G210+'St 1.3.4'!G210+'St 1.3.5'!G210+'St 1.3.6'!G210+'St 1.3.7'!G210</f>
        <v>287.1988336650877</v>
      </c>
      <c r="H210" s="144">
        <f>'St 1.3.1'!H210+'St 1.3.2'!H210+'St 1.3.3'!H210+'St 1.3.4'!H210+'St 1.3.5'!H210+'St 1.3.6'!H210+'St 1.3.7'!H210</f>
        <v>401.99988150599529</v>
      </c>
      <c r="I210" s="144">
        <f>'St 1.3.1'!I210+'St 1.3.2'!I210+'St 1.3.3'!I210+'St 1.3.4'!I210+'St 1.3.5'!I210+'St 1.3.6'!I210+'St 1.3.7'!I210</f>
        <v>72.452299398980969</v>
      </c>
      <c r="J210" s="144">
        <f>'St 1.3.1'!J210+'St 1.3.2'!J210+'St 1.3.3'!J210+'St 1.3.4'!J210+'St 1.3.5'!J210+'St 1.3.6'!J210+'St 1.3.7'!J210</f>
        <v>148.05922291322682</v>
      </c>
      <c r="K210" s="144">
        <f>'St 1.3.1'!K210+'St 1.3.2'!K210+'St 1.3.3'!K210+'St 1.3.4'!K210+'St 1.3.5'!K210+'St 1.3.6'!K210+'St 1.3.7'!K210</f>
        <v>763.2205781826525</v>
      </c>
      <c r="L210" s="144">
        <f>'St 1.3.1'!L210+'St 1.3.2'!L210+'St 1.3.3'!L210+'St 1.3.4'!L210+'St 1.3.5'!L210+'St 1.3.6'!L210+'St 1.3.7'!L210</f>
        <v>1065.3800000000001</v>
      </c>
      <c r="M210" s="144">
        <f>'St 1.3.1'!M210+'St 1.3.2'!M210+'St 1.3.3'!M210+'St 1.3.4'!M210+'St 1.3.5'!M210+'St 1.3.6'!M210+'St 1.3.7'!M210</f>
        <v>1340.63</v>
      </c>
      <c r="N210" s="143"/>
      <c r="O210" s="144">
        <f>'St 1.3.1'!O210+'St 1.3.2'!O210+'St 1.3.3'!O210+'St 1.3.4'!O210+'St 1.3.5'!O210+'St 1.3.6'!O210+'St 1.3.7'!O210</f>
        <v>0.28142362526445791</v>
      </c>
      <c r="P210" s="144">
        <f>'St 1.3.1'!P210+'St 1.3.2'!P210+'St 1.3.3'!P210+'St 1.3.4'!P210+'St 1.3.5'!P210+'St 1.3.6'!P210+'St 1.3.7'!P210</f>
        <v>0.29771840048819193</v>
      </c>
      <c r="Q210" s="144">
        <f>'St 1.3.1'!Q210+'St 1.3.2'!Q210+'St 1.3.3'!Q210+'St 1.3.4'!Q210+'St 1.3.5'!Q210+'St 1.3.6'!Q210+'St 1.3.7'!Q210</f>
        <v>1.0013327680854534</v>
      </c>
      <c r="R210" s="144">
        <f>'St 1.3.1'!R210+'St 1.3.2'!R210+'St 1.3.3'!R210+'St 1.3.4'!R210+'St 1.3.5'!R210+'St 1.3.6'!R210+'St 1.3.7'!R210</f>
        <v>0.92347185650046537</v>
      </c>
      <c r="S210" s="144">
        <f>'St 1.3.1'!S210+'St 1.3.2'!S210+'St 1.3.3'!S210+'St 1.3.4'!S210+'St 1.3.5'!S210+'St 1.3.6'!S210+'St 1.3.7'!S210</f>
        <v>-1.3231061226072396</v>
      </c>
      <c r="T210" s="144">
        <f>'St 1.3.1'!T210+'St 1.3.2'!T210+'St 1.3.3'!T210+'St 1.3.4'!T210+'St 1.3.5'!T210+'St 1.3.6'!T210+'St 1.3.7'!T210</f>
        <v>3.3470165249554187</v>
      </c>
      <c r="U210" s="144">
        <f>'St 1.3.1'!U210+'St 1.3.2'!U210+'St 1.3.3'!U210+'St 1.3.4'!U210+'St 1.3.5'!U210+'St 1.3.6'!U210+'St 1.3.7'!U210</f>
        <v>9.5454996720225829</v>
      </c>
      <c r="V210" s="144">
        <f>'St 1.3.1'!V210+'St 1.3.2'!V210+'St 1.3.3'!V210+'St 1.3.4'!V210+'St 1.3.5'!V210+'St 1.3.6'!V210+'St 1.3.7'!V210</f>
        <v>-14.106286884419987</v>
      </c>
      <c r="W210" s="144">
        <f>'St 1.3.1'!W210+'St 1.3.2'!W210+'St 1.3.3'!W210+'St 1.3.4'!W210+'St 1.3.5'!W210+'St 1.3.6'!W210+'St 1.3.7'!W210</f>
        <v>-5.9158272327143754E-2</v>
      </c>
      <c r="X210" s="145"/>
      <c r="Y210" s="144">
        <f>'St 1.3.1'!Y210+'St 1.3.2'!Y210+'St 1.3.3'!Y210+'St 1.3.4'!Y210+'St 1.3.5'!Y210+'St 1.3.6'!Y210+'St 1.3.7'!Y210</f>
        <v>0</v>
      </c>
      <c r="Z210" s="144">
        <f>'St 1.3.1'!Z210+'St 1.3.2'!Z210+'St 1.3.3'!Z210+'St 1.3.4'!Z210+'St 1.3.5'!Z210+'St 1.3.6'!Z210+'St 1.3.7'!Z210</f>
        <v>0</v>
      </c>
      <c r="AA210" s="144">
        <f>'St 1.3.1'!AA210+'St 1.3.2'!AA210+'St 1.3.3'!AA210+'St 1.3.4'!AA210+'St 1.3.5'!AA210+'St 1.3.6'!AA210+'St 1.3.7'!AA210</f>
        <v>0</v>
      </c>
      <c r="AB210" s="144">
        <f>'St 1.3.1'!AB210+'St 1.3.2'!AB210+'St 1.3.3'!AB210+'St 1.3.4'!AB210+'St 1.3.5'!AB210+'St 1.3.6'!AB210+'St 1.3.7'!AB210</f>
        <v>0</v>
      </c>
      <c r="AC210" s="144">
        <f>'St 1.3.1'!AC210+'St 1.3.2'!AC210+'St 1.3.3'!AC210+'St 1.3.4'!AC210+'St 1.3.5'!AC210+'St 1.3.6'!AC210+'St 1.3.7'!AC210</f>
        <v>0</v>
      </c>
      <c r="AD210" s="144">
        <f>'St 1.3.1'!AD210+'St 1.3.2'!AD210+'St 1.3.3'!AD210+'St 1.3.4'!AD210+'St 1.3.5'!AD210+'St 1.3.6'!AD210+'St 1.3.7'!AD210</f>
        <v>0</v>
      </c>
      <c r="AE210" s="144">
        <f>'St 1.3.1'!AE210+'St 1.3.2'!AE210+'St 1.3.3'!AE210+'St 1.3.4'!AE210+'St 1.3.5'!AE210+'St 1.3.6'!AE210+'St 1.3.7'!AE210</f>
        <v>0</v>
      </c>
      <c r="AF210" s="144">
        <f>'St 1.3.1'!AF210+'St 1.3.2'!AF210+'St 1.3.3'!AF210+'St 1.3.4'!AF210+'St 1.3.5'!AF210+'St 1.3.6'!AF210+'St 1.3.7'!AF210</f>
        <v>0</v>
      </c>
      <c r="AG210" s="144">
        <f>'St 1.3.1'!AG210+'St 1.3.2'!AG210+'St 1.3.3'!AG210+'St 1.3.4'!AG210+'St 1.3.5'!AG210+'St 1.3.6'!AG210+'St 1.3.7'!AG210</f>
        <v>0</v>
      </c>
    </row>
    <row r="211" spans="1:33">
      <c r="B211" s="7" t="s">
        <v>46</v>
      </c>
      <c r="C211" s="229"/>
      <c r="D211" s="144">
        <f>'St 1.3.1'!D211+'St 1.3.2'!D211+'St 1.3.3'!D211+'St 1.3.4'!D211+'St 1.3.5'!D211+'St 1.3.6'!D211+'St 1.3.7'!D211</f>
        <v>1.3466537765648379E-4</v>
      </c>
      <c r="E211" s="144">
        <f>'St 1.3.1'!E211+'St 1.3.2'!E211+'St 1.3.3'!E211+'St 1.3.4'!E211+'St 1.3.5'!E211+'St 1.3.6'!E211+'St 1.3.7'!E211</f>
        <v>2.9331154822209141E-4</v>
      </c>
      <c r="F211" s="144">
        <f>'St 1.3.1'!F211+'St 1.3.2'!F211+'St 1.3.3'!F211+'St 1.3.4'!F211+'St 1.3.5'!F211+'St 1.3.6'!F211+'St 1.3.7'!F211</f>
        <v>2.8445595145353767E-4</v>
      </c>
      <c r="G211" s="144">
        <f>'St 1.3.1'!G211+'St 1.3.2'!G211+'St 1.3.3'!G211+'St 1.3.4'!G211+'St 1.3.5'!G211+'St 1.3.6'!G211+'St 1.3.7'!G211</f>
        <v>1.1273152144316274E-3</v>
      </c>
      <c r="H211" s="144">
        <f>'St 1.3.1'!H211+'St 1.3.2'!H211+'St 1.3.3'!H211+'St 1.3.4'!H211+'St 1.3.5'!H211+'St 1.3.6'!H211+'St 1.3.7'!H211</f>
        <v>0</v>
      </c>
      <c r="I211" s="144">
        <f>'St 1.3.1'!I211+'St 1.3.2'!I211+'St 1.3.3'!I211+'St 1.3.4'!I211+'St 1.3.5'!I211+'St 1.3.6'!I211+'St 1.3.7'!I211</f>
        <v>0</v>
      </c>
      <c r="J211" s="144">
        <f>'St 1.3.1'!J211+'St 1.3.2'!J211+'St 1.3.3'!J211+'St 1.3.4'!J211+'St 1.3.5'!J211+'St 1.3.6'!J211+'St 1.3.7'!J211</f>
        <v>0</v>
      </c>
      <c r="K211" s="144">
        <f>'St 1.3.1'!K211+'St 1.3.2'!K211+'St 1.3.3'!K211+'St 1.3.4'!K211+'St 1.3.5'!K211+'St 1.3.6'!K211+'St 1.3.7'!K211</f>
        <v>0</v>
      </c>
      <c r="L211" s="144">
        <f>'St 1.3.1'!L211+'St 1.3.2'!L211+'St 1.3.3'!L211+'St 1.3.4'!L211+'St 1.3.5'!L211+'St 1.3.6'!L211+'St 1.3.7'!L211</f>
        <v>0</v>
      </c>
      <c r="M211" s="144">
        <f>'St 1.3.1'!M211+'St 1.3.2'!M211+'St 1.3.3'!M211+'St 1.3.4'!M211+'St 1.3.5'!M211+'St 1.3.6'!M211+'St 1.3.7'!M211</f>
        <v>0</v>
      </c>
      <c r="N211" s="143"/>
      <c r="O211" s="144">
        <f>'St 1.3.1'!O211+'St 1.3.2'!O211+'St 1.3.3'!O211+'St 1.3.4'!O211+'St 1.3.5'!O211+'St 1.3.6'!O211+'St 1.3.7'!O211</f>
        <v>1.5864617056560759E-4</v>
      </c>
      <c r="P211" s="144">
        <f>'St 1.3.1'!P211+'St 1.3.2'!P211+'St 1.3.3'!P211+'St 1.3.4'!P211+'St 1.3.5'!P211+'St 1.3.6'!P211+'St 1.3.7'!P211</f>
        <v>-8.8555967685537144E-6</v>
      </c>
      <c r="Q211" s="144">
        <f>'St 1.3.1'!Q211+'St 1.3.2'!Q211+'St 1.3.3'!Q211+'St 1.3.4'!Q211+'St 1.3.5'!Q211+'St 1.3.6'!Q211+'St 1.3.7'!Q211</f>
        <v>8.4285926297808966E-4</v>
      </c>
      <c r="R211" s="144">
        <f>'St 1.3.1'!R211+'St 1.3.2'!R211+'St 1.3.3'!R211+'St 1.3.4'!R211+'St 1.3.5'!R211+'St 1.3.6'!R211+'St 1.3.7'!R211</f>
        <v>0.23505777115424806</v>
      </c>
      <c r="S211" s="144">
        <f>'St 1.3.1'!S211+'St 1.3.2'!S211+'St 1.3.3'!S211+'St 1.3.4'!S211+'St 1.3.5'!S211+'St 1.3.6'!S211+'St 1.3.7'!S211</f>
        <v>-0.23618508636867969</v>
      </c>
      <c r="T211" s="144">
        <f>'St 1.3.1'!T211+'St 1.3.2'!T211+'St 1.3.3'!T211+'St 1.3.4'!T211+'St 1.3.5'!T211+'St 1.3.6'!T211+'St 1.3.7'!T211</f>
        <v>3.0362304370725157</v>
      </c>
      <c r="U211" s="144">
        <f>'St 1.3.1'!U211+'St 1.3.2'!U211+'St 1.3.3'!U211+'St 1.3.4'!U211+'St 1.3.5'!U211+'St 1.3.6'!U211+'St 1.3.7'!U211</f>
        <v>-2.6017045692606868</v>
      </c>
      <c r="V211" s="144">
        <f>'St 1.3.1'!V211+'St 1.3.2'!V211+'St 1.3.3'!V211+'St 1.3.4'!V211+'St 1.3.5'!V211+'St 1.3.6'!V211+'St 1.3.7'!V211</f>
        <v>-0.43452586781182873</v>
      </c>
      <c r="W211" s="144">
        <f>'St 1.3.1'!W211+'St 1.3.2'!W211+'St 1.3.3'!W211+'St 1.3.4'!W211+'St 1.3.5'!W211+'St 1.3.6'!W211+'St 1.3.7'!W211</f>
        <v>0</v>
      </c>
      <c r="X211" s="145"/>
      <c r="Y211" s="144">
        <f>'St 1.3.1'!Y211+'St 1.3.2'!Y211+'St 1.3.3'!Y211+'St 1.3.4'!Y211+'St 1.3.5'!Y211+'St 1.3.6'!Y211+'St 1.3.7'!Y211</f>
        <v>0</v>
      </c>
      <c r="Z211" s="144">
        <f>'St 1.3.1'!Z211+'St 1.3.2'!Z211+'St 1.3.3'!Z211+'St 1.3.4'!Z211+'St 1.3.5'!Z211+'St 1.3.6'!Z211+'St 1.3.7'!Z211</f>
        <v>0</v>
      </c>
      <c r="AA211" s="144">
        <f>'St 1.3.1'!AA211+'St 1.3.2'!AA211+'St 1.3.3'!AA211+'St 1.3.4'!AA211+'St 1.3.5'!AA211+'St 1.3.6'!AA211+'St 1.3.7'!AA211</f>
        <v>0</v>
      </c>
      <c r="AB211" s="144">
        <f>'St 1.3.1'!AB211+'St 1.3.2'!AB211+'St 1.3.3'!AB211+'St 1.3.4'!AB211+'St 1.3.5'!AB211+'St 1.3.6'!AB211+'St 1.3.7'!AB211</f>
        <v>0</v>
      </c>
      <c r="AC211" s="144">
        <f>'St 1.3.1'!AC211+'St 1.3.2'!AC211+'St 1.3.3'!AC211+'St 1.3.4'!AC211+'St 1.3.5'!AC211+'St 1.3.6'!AC211+'St 1.3.7'!AC211</f>
        <v>0</v>
      </c>
      <c r="AD211" s="144">
        <f>'St 1.3.1'!AD211+'St 1.3.2'!AD211+'St 1.3.3'!AD211+'St 1.3.4'!AD211+'St 1.3.5'!AD211+'St 1.3.6'!AD211+'St 1.3.7'!AD211</f>
        <v>0</v>
      </c>
      <c r="AE211" s="144">
        <f>'St 1.3.1'!AE211+'St 1.3.2'!AE211+'St 1.3.3'!AE211+'St 1.3.4'!AE211+'St 1.3.5'!AE211+'St 1.3.6'!AE211+'St 1.3.7'!AE211</f>
        <v>0</v>
      </c>
      <c r="AF211" s="144">
        <f>'St 1.3.1'!AF211+'St 1.3.2'!AF211+'St 1.3.3'!AF211+'St 1.3.4'!AF211+'St 1.3.5'!AF211+'St 1.3.6'!AF211+'St 1.3.7'!AF211</f>
        <v>0</v>
      </c>
      <c r="AG211" s="144">
        <f>'St 1.3.1'!AG211+'St 1.3.2'!AG211+'St 1.3.3'!AG211+'St 1.3.4'!AG211+'St 1.3.5'!AG211+'St 1.3.6'!AG211+'St 1.3.7'!AG211</f>
        <v>0</v>
      </c>
    </row>
    <row r="212" spans="1:33">
      <c r="B212" s="6" t="s">
        <v>317</v>
      </c>
      <c r="C212" s="229"/>
      <c r="D212" s="144">
        <f>'St 1.3.1'!D212+'St 1.3.2'!D212+'St 1.3.3'!D212+'St 1.3.4'!D212+'St 1.3.5'!D212+'St 1.3.6'!D212+'St 1.3.7'!D212</f>
        <v>1.1476115378510339</v>
      </c>
      <c r="E212" s="144">
        <f>'St 1.3.1'!E212+'St 1.3.2'!E212+'St 1.3.3'!E212+'St 1.3.4'!E212+'St 1.3.5'!E212+'St 1.3.6'!E212+'St 1.3.7'!E212</f>
        <v>3.4554262734407613</v>
      </c>
      <c r="F212" s="144">
        <f>'St 1.3.1'!F212+'St 1.3.2'!F212+'St 1.3.3'!F212+'St 1.3.4'!F212+'St 1.3.5'!F212+'St 1.3.6'!F212+'St 1.3.7'!F212</f>
        <v>4.1135662649881013</v>
      </c>
      <c r="G212" s="144">
        <f>'St 1.3.1'!G212+'St 1.3.2'!G212+'St 1.3.3'!G212+'St 1.3.4'!G212+'St 1.3.5'!G212+'St 1.3.6'!G212+'St 1.3.7'!G212</f>
        <v>8.2572412828997344</v>
      </c>
      <c r="H212" s="144">
        <f>'St 1.3.1'!H212+'St 1.3.2'!H212+'St 1.3.3'!H212+'St 1.3.4'!H212+'St 1.3.5'!H212+'St 1.3.6'!H212+'St 1.3.7'!H212</f>
        <v>57.913714940420633</v>
      </c>
      <c r="I212" s="144">
        <f>'St 1.3.1'!I212+'St 1.3.2'!I212+'St 1.3.3'!I212+'St 1.3.4'!I212+'St 1.3.5'!I212+'St 1.3.6'!I212+'St 1.3.7'!I212</f>
        <v>85.635046648218918</v>
      </c>
      <c r="J212" s="144">
        <f>'St 1.3.1'!J212+'St 1.3.2'!J212+'St 1.3.3'!J212+'St 1.3.4'!J212+'St 1.3.5'!J212+'St 1.3.6'!J212+'St 1.3.7'!J212</f>
        <v>4.2380331452191466</v>
      </c>
      <c r="K212" s="144">
        <f>'St 1.3.1'!K212+'St 1.3.2'!K212+'St 1.3.3'!K212+'St 1.3.4'!K212+'St 1.3.5'!K212+'St 1.3.6'!K212+'St 1.3.7'!K212</f>
        <v>5.78444568349886</v>
      </c>
      <c r="L212" s="144">
        <f>'St 1.3.1'!L212+'St 1.3.2'!L212+'St 1.3.3'!L212+'St 1.3.4'!L212+'St 1.3.5'!L212+'St 1.3.6'!L212+'St 1.3.7'!L212</f>
        <v>8.7139992606833392</v>
      </c>
      <c r="M212" s="144">
        <f>'St 1.3.1'!M212+'St 1.3.2'!M212+'St 1.3.3'!M212+'St 1.3.4'!M212+'St 1.3.5'!M212+'St 1.3.6'!M212+'St 1.3.7'!M212</f>
        <v>14.361892713849322</v>
      </c>
      <c r="N212" s="143"/>
      <c r="O212" s="144">
        <f>'St 1.3.1'!O212+'St 1.3.2'!O212+'St 1.3.3'!O212+'St 1.3.4'!O212+'St 1.3.5'!O212+'St 1.3.6'!O212+'St 1.3.7'!O212</f>
        <v>404.91327948437419</v>
      </c>
      <c r="P212" s="144">
        <f>'St 1.3.1'!P212+'St 1.3.2'!P212+'St 1.3.3'!P212+'St 1.3.4'!P212+'St 1.3.5'!P212+'St 1.3.6'!P212+'St 1.3.7'!P212</f>
        <v>184.55246046801997</v>
      </c>
      <c r="Q212" s="144">
        <f>'St 1.3.1'!Q212+'St 1.3.2'!Q212+'St 1.3.3'!Q212+'St 1.3.4'!Q212+'St 1.3.5'!Q212+'St 1.3.6'!Q212+'St 1.3.7'!Q212</f>
        <v>-370.52596890173783</v>
      </c>
      <c r="R212" s="144">
        <f>'St 1.3.1'!R212+'St 1.3.2'!R212+'St 1.3.3'!R212+'St 1.3.4'!R212+'St 1.3.5'!R212+'St 1.3.6'!R212+'St 1.3.7'!R212</f>
        <v>-1082.7633137786006</v>
      </c>
      <c r="S212" s="144">
        <f>'St 1.3.1'!S212+'St 1.3.2'!S212+'St 1.3.3'!S212+'St 1.3.4'!S212+'St 1.3.5'!S212+'St 1.3.6'!S212+'St 1.3.7'!S212</f>
        <v>27.721331707798281</v>
      </c>
      <c r="T212" s="144">
        <f>'St 1.3.1'!T212+'St 1.3.2'!T212+'St 1.3.3'!T212+'St 1.3.4'!T212+'St 1.3.5'!T212+'St 1.3.6'!T212+'St 1.3.7'!T212</f>
        <v>-81.397013502999769</v>
      </c>
      <c r="U212" s="144">
        <f>'St 1.3.1'!U212+'St 1.3.2'!U212+'St 1.3.3'!U212+'St 1.3.4'!U212+'St 1.3.5'!U212+'St 1.3.6'!U212+'St 1.3.7'!U212</f>
        <v>1.5464125382797136</v>
      </c>
      <c r="V212" s="144">
        <f>'St 1.3.1'!V212+'St 1.3.2'!V212+'St 1.3.3'!V212+'St 1.3.4'!V212+'St 1.3.5'!V212+'St 1.3.6'!V212+'St 1.3.7'!V212</f>
        <v>2.9295535771844787</v>
      </c>
      <c r="W212" s="144">
        <f>'St 1.3.1'!W212+'St 1.3.2'!W212+'St 1.3.3'!W212+'St 1.3.4'!W212+'St 1.3.5'!W212+'St 1.3.6'!W212+'St 1.3.7'!W212</f>
        <v>5.6478934531659837</v>
      </c>
      <c r="X212" s="145"/>
      <c r="Y212" s="144">
        <f>'St 1.3.1'!Y212+'St 1.3.2'!Y212+'St 1.3.3'!Y212+'St 1.3.4'!Y212+'St 1.3.5'!Y212+'St 1.3.6'!Y212+'St 1.3.7'!Y212</f>
        <v>0</v>
      </c>
      <c r="Z212" s="144">
        <f>'St 1.3.1'!Z212+'St 1.3.2'!Z212+'St 1.3.3'!Z212+'St 1.3.4'!Z212+'St 1.3.5'!Z212+'St 1.3.6'!Z212+'St 1.3.7'!Z212</f>
        <v>0</v>
      </c>
      <c r="AA212" s="144">
        <f>'St 1.3.1'!AA212+'St 1.3.2'!AA212+'St 1.3.3'!AA212+'St 1.3.4'!AA212+'St 1.3.5'!AA212+'St 1.3.6'!AA212+'St 1.3.7'!AA212</f>
        <v>0</v>
      </c>
      <c r="AB212" s="144">
        <f>'St 1.3.1'!AB212+'St 1.3.2'!AB212+'St 1.3.3'!AB212+'St 1.3.4'!AB212+'St 1.3.5'!AB212+'St 1.3.6'!AB212+'St 1.3.7'!AB212</f>
        <v>0</v>
      </c>
      <c r="AC212" s="144">
        <f>'St 1.3.1'!AC212+'St 1.3.2'!AC212+'St 1.3.3'!AC212+'St 1.3.4'!AC212+'St 1.3.5'!AC212+'St 1.3.6'!AC212+'St 1.3.7'!AC212</f>
        <v>0</v>
      </c>
      <c r="AD212" s="144">
        <f>'St 1.3.1'!AD212+'St 1.3.2'!AD212+'St 1.3.3'!AD212+'St 1.3.4'!AD212+'St 1.3.5'!AD212+'St 1.3.6'!AD212+'St 1.3.7'!AD212</f>
        <v>0</v>
      </c>
      <c r="AE212" s="144">
        <f>'St 1.3.1'!AE212+'St 1.3.2'!AE212+'St 1.3.3'!AE212+'St 1.3.4'!AE212+'St 1.3.5'!AE212+'St 1.3.6'!AE212+'St 1.3.7'!AE212</f>
        <v>0</v>
      </c>
      <c r="AF212" s="144">
        <f>'St 1.3.1'!AF212+'St 1.3.2'!AF212+'St 1.3.3'!AF212+'St 1.3.4'!AF212+'St 1.3.5'!AF212+'St 1.3.6'!AF212+'St 1.3.7'!AF212</f>
        <v>0</v>
      </c>
      <c r="AG212" s="144">
        <f>'St 1.3.1'!AG212+'St 1.3.2'!AG212+'St 1.3.3'!AG212+'St 1.3.4'!AG212+'St 1.3.5'!AG212+'St 1.3.6'!AG212+'St 1.3.7'!AG212</f>
        <v>0</v>
      </c>
    </row>
    <row r="213" spans="1:33">
      <c r="B213" s="6" t="s">
        <v>108</v>
      </c>
      <c r="C213" s="229"/>
      <c r="D213" s="144">
        <f>'St 1.3.1'!D213+'St 1.3.2'!D213+'St 1.3.3'!D213+'St 1.3.4'!D213+'St 1.3.5'!D213+'St 1.3.6'!D213+'St 1.3.7'!D213</f>
        <v>1817.1871763847059</v>
      </c>
      <c r="E213" s="144">
        <f>'St 1.3.1'!E213+'St 1.3.2'!E213+'St 1.3.3'!E213+'St 1.3.4'!E213+'St 1.3.5'!E213+'St 1.3.6'!E213+'St 1.3.7'!E213</f>
        <v>2012.802835034372</v>
      </c>
      <c r="F213" s="144">
        <f>'St 1.3.1'!F213+'St 1.3.2'!F213+'St 1.3.3'!F213+'St 1.3.4'!F213+'St 1.3.5'!F213+'St 1.3.6'!F213+'St 1.3.7'!F213</f>
        <v>1938.3676463897209</v>
      </c>
      <c r="G213" s="144">
        <f>'St 1.3.1'!G213+'St 1.3.2'!G213+'St 1.3.3'!G213+'St 1.3.4'!G213+'St 1.3.5'!G213+'St 1.3.6'!G213+'St 1.3.7'!G213</f>
        <v>2072.3406199390888</v>
      </c>
      <c r="H213" s="144">
        <f>'St 1.3.1'!H213+'St 1.3.2'!H213+'St 1.3.3'!H213+'St 1.3.4'!H213+'St 1.3.5'!H213+'St 1.3.6'!H213+'St 1.3.7'!H213</f>
        <v>2924.2094345267469</v>
      </c>
      <c r="I213" s="144">
        <f>'St 1.3.1'!I213+'St 1.3.2'!I213+'St 1.3.3'!I213+'St 1.3.4'!I213+'St 1.3.5'!I213+'St 1.3.6'!I213+'St 1.3.7'!I213</f>
        <v>2383.8584221380879</v>
      </c>
      <c r="J213" s="144">
        <f>'St 1.3.1'!J213+'St 1.3.2'!J213+'St 1.3.3'!J213+'St 1.3.4'!J213+'St 1.3.5'!J213+'St 1.3.6'!J213+'St 1.3.7'!J213</f>
        <v>3314.4624111867374</v>
      </c>
      <c r="K213" s="144">
        <f>'St 1.3.1'!K213+'St 1.3.2'!K213+'St 1.3.3'!K213+'St 1.3.4'!K213+'St 1.3.5'!K213+'St 1.3.6'!K213+'St 1.3.7'!K213</f>
        <v>4682.9324685268612</v>
      </c>
      <c r="L213" s="144">
        <f>'St 1.3.1'!L213+'St 1.3.2'!L213+'St 1.3.3'!L213+'St 1.3.4'!L213+'St 1.3.5'!L213+'St 1.3.6'!L213+'St 1.3.7'!L213</f>
        <v>5310.7908445905368</v>
      </c>
      <c r="M213" s="144">
        <f>'St 1.3.1'!M213+'St 1.3.2'!M213+'St 1.3.3'!M213+'St 1.3.4'!M213+'St 1.3.5'!M213+'St 1.3.6'!M213+'St 1.3.7'!M213</f>
        <v>4958.8179026738117</v>
      </c>
      <c r="N213" s="143"/>
      <c r="O213" s="144">
        <f>'St 1.3.1'!O213+'St 1.3.2'!O213+'St 1.3.3'!O213+'St 1.3.4'!O213+'St 1.3.5'!O213+'St 1.3.6'!O213+'St 1.3.7'!O213</f>
        <v>1145.3834675083679</v>
      </c>
      <c r="P213" s="144">
        <f>'St 1.3.1'!P213+'St 1.3.2'!P213+'St 1.3.3'!P213+'St 1.3.4'!P213+'St 1.3.5'!P213+'St 1.3.6'!P213+'St 1.3.7'!P213</f>
        <v>513.60496142512682</v>
      </c>
      <c r="Q213" s="144">
        <f>'St 1.3.1'!Q213+'St 1.3.2'!Q213+'St 1.3.3'!Q213+'St 1.3.4'!Q213+'St 1.3.5'!Q213+'St 1.3.6'!Q213+'St 1.3.7'!Q213</f>
        <v>-583.24546628462451</v>
      </c>
      <c r="R213" s="144">
        <f>'St 1.3.1'!R213+'St 1.3.2'!R213+'St 1.3.3'!R213+'St 1.3.4'!R213+'St 1.3.5'!R213+'St 1.3.6'!R213+'St 1.3.7'!R213</f>
        <v>-1588.6459653506975</v>
      </c>
      <c r="S213" s="144">
        <f>'St 1.3.1'!S213+'St 1.3.2'!S213+'St 1.3.3'!S213+'St 1.3.4'!S213+'St 1.3.5'!S213+'St 1.3.6'!S213+'St 1.3.7'!S213</f>
        <v>-1573.3998881320395</v>
      </c>
      <c r="T213" s="144">
        <f>'St 1.3.1'!T213+'St 1.3.2'!T213+'St 1.3.3'!T213+'St 1.3.4'!T213+'St 1.3.5'!T213+'St 1.3.6'!T213+'St 1.3.7'!T213</f>
        <v>15230.734108535809</v>
      </c>
      <c r="U213" s="144">
        <f>'St 1.3.1'!U213+'St 1.3.2'!U213+'St 1.3.3'!U213+'St 1.3.4'!U213+'St 1.3.5'!U213+'St 1.3.6'!U213+'St 1.3.7'!U213</f>
        <v>-11186.373171011091</v>
      </c>
      <c r="V213" s="144">
        <f>'St 1.3.1'!V213+'St 1.3.2'!V213+'St 1.3.3'!V213+'St 1.3.4'!V213+'St 1.3.5'!V213+'St 1.3.6'!V213+'St 1.3.7'!V213</f>
        <v>847.30991022417084</v>
      </c>
      <c r="W213" s="144">
        <f>'St 1.3.1'!W213+'St 1.3.2'!W213+'St 1.3.3'!W213+'St 1.3.4'!W213+'St 1.3.5'!W213+'St 1.3.6'!W213+'St 1.3.7'!W213</f>
        <v>-955.36446069231272</v>
      </c>
      <c r="X213" s="145"/>
      <c r="Y213" s="144">
        <f>'St 1.3.1'!Y213+'St 1.3.2'!Y213+'St 1.3.3'!Y213+'St 1.3.4'!Y213+'St 1.3.5'!Y213+'St 1.3.6'!Y213+'St 1.3.7'!Y213</f>
        <v>0</v>
      </c>
      <c r="Z213" s="144">
        <f>'St 1.3.1'!Z213+'St 1.3.2'!Z213+'St 1.3.3'!Z213+'St 1.3.4'!Z213+'St 1.3.5'!Z213+'St 1.3.6'!Z213+'St 1.3.7'!Z213</f>
        <v>0</v>
      </c>
      <c r="AA213" s="144">
        <f>'St 1.3.1'!AA213+'St 1.3.2'!AA213+'St 1.3.3'!AA213+'St 1.3.4'!AA213+'St 1.3.5'!AA213+'St 1.3.6'!AA213+'St 1.3.7'!AA213</f>
        <v>0</v>
      </c>
      <c r="AB213" s="144">
        <f>'St 1.3.1'!AB213+'St 1.3.2'!AB213+'St 1.3.3'!AB213+'St 1.3.4'!AB213+'St 1.3.5'!AB213+'St 1.3.6'!AB213+'St 1.3.7'!AB213</f>
        <v>0</v>
      </c>
      <c r="AC213" s="144">
        <f>'St 1.3.1'!AC213+'St 1.3.2'!AC213+'St 1.3.3'!AC213+'St 1.3.4'!AC213+'St 1.3.5'!AC213+'St 1.3.6'!AC213+'St 1.3.7'!AC213</f>
        <v>0</v>
      </c>
      <c r="AD213" s="144">
        <f>'St 1.3.1'!AD213+'St 1.3.2'!AD213+'St 1.3.3'!AD213+'St 1.3.4'!AD213+'St 1.3.5'!AD213+'St 1.3.6'!AD213+'St 1.3.7'!AD213</f>
        <v>0</v>
      </c>
      <c r="AE213" s="144">
        <f>'St 1.3.1'!AE213+'St 1.3.2'!AE213+'St 1.3.3'!AE213+'St 1.3.4'!AE213+'St 1.3.5'!AE213+'St 1.3.6'!AE213+'St 1.3.7'!AE213</f>
        <v>0</v>
      </c>
      <c r="AF213" s="144">
        <f>'St 1.3.1'!AF213+'St 1.3.2'!AF213+'St 1.3.3'!AF213+'St 1.3.4'!AF213+'St 1.3.5'!AF213+'St 1.3.6'!AF213+'St 1.3.7'!AF213</f>
        <v>0</v>
      </c>
      <c r="AG213" s="144">
        <f>'St 1.3.1'!AG213+'St 1.3.2'!AG213+'St 1.3.3'!AG213+'St 1.3.4'!AG213+'St 1.3.5'!AG213+'St 1.3.6'!AG213+'St 1.3.7'!AG213</f>
        <v>0</v>
      </c>
    </row>
    <row r="214" spans="1:33">
      <c r="B214" s="6" t="s">
        <v>48</v>
      </c>
      <c r="C214" s="229"/>
      <c r="D214" s="144">
        <f>'St 1.3.1'!D214+'St 1.3.2'!D214+'St 1.3.3'!D214+'St 1.3.4'!D214+'St 1.3.5'!D214+'St 1.3.6'!D214+'St 1.3.7'!D214</f>
        <v>0</v>
      </c>
      <c r="E214" s="144">
        <f>'St 1.3.1'!E214+'St 1.3.2'!E214+'St 1.3.3'!E214+'St 1.3.4'!E214+'St 1.3.5'!E214+'St 1.3.6'!E214+'St 1.3.7'!E214</f>
        <v>0</v>
      </c>
      <c r="F214" s="144">
        <f>'St 1.3.1'!F214+'St 1.3.2'!F214+'St 1.3.3'!F214+'St 1.3.4'!F214+'St 1.3.5'!F214+'St 1.3.6'!F214+'St 1.3.7'!F214</f>
        <v>0</v>
      </c>
      <c r="G214" s="144">
        <f>'St 1.3.1'!G214+'St 1.3.2'!G214+'St 1.3.3'!G214+'St 1.3.4'!G214+'St 1.3.5'!G214+'St 1.3.6'!G214+'St 1.3.7'!G214</f>
        <v>0</v>
      </c>
      <c r="H214" s="144">
        <f>'St 1.3.1'!H214+'St 1.3.2'!H214+'St 1.3.3'!H214+'St 1.3.4'!H214+'St 1.3.5'!H214+'St 1.3.6'!H214+'St 1.3.7'!H214</f>
        <v>0</v>
      </c>
      <c r="I214" s="144">
        <f>'St 1.3.1'!I214+'St 1.3.2'!I214+'St 1.3.3'!I214+'St 1.3.4'!I214+'St 1.3.5'!I214+'St 1.3.6'!I214+'St 1.3.7'!I214</f>
        <v>0</v>
      </c>
      <c r="J214" s="144">
        <f>'St 1.3.1'!J214+'St 1.3.2'!J214+'St 1.3.3'!J214+'St 1.3.4'!J214+'St 1.3.5'!J214+'St 1.3.6'!J214+'St 1.3.7'!J214</f>
        <v>0</v>
      </c>
      <c r="K214" s="144">
        <f>'St 1.3.1'!K214+'St 1.3.2'!K214+'St 1.3.3'!K214+'St 1.3.4'!K214+'St 1.3.5'!K214+'St 1.3.6'!K214+'St 1.3.7'!K214</f>
        <v>0</v>
      </c>
      <c r="L214" s="144">
        <f>'St 1.3.1'!L214+'St 1.3.2'!L214+'St 1.3.3'!L214+'St 1.3.4'!L214+'St 1.3.5'!L214+'St 1.3.6'!L214+'St 1.3.7'!L214</f>
        <v>0</v>
      </c>
      <c r="M214" s="144">
        <f>'St 1.3.1'!M214+'St 1.3.2'!M214+'St 1.3.3'!M214+'St 1.3.4'!M214+'St 1.3.5'!M214+'St 1.3.6'!M214+'St 1.3.7'!M214</f>
        <v>0</v>
      </c>
      <c r="N214" s="143"/>
      <c r="O214" s="144">
        <f>'St 1.3.1'!O214+'St 1.3.2'!O214+'St 1.3.3'!O214+'St 1.3.4'!O214+'St 1.3.5'!O214+'St 1.3.6'!O214+'St 1.3.7'!O214</f>
        <v>0</v>
      </c>
      <c r="P214" s="144">
        <f>'St 1.3.1'!P214+'St 1.3.2'!P214+'St 1.3.3'!P214+'St 1.3.4'!P214+'St 1.3.5'!P214+'St 1.3.6'!P214+'St 1.3.7'!P214</f>
        <v>0</v>
      </c>
      <c r="Q214" s="144">
        <f>'St 1.3.1'!Q214+'St 1.3.2'!Q214+'St 1.3.3'!Q214+'St 1.3.4'!Q214+'St 1.3.5'!Q214+'St 1.3.6'!Q214+'St 1.3.7'!Q214</f>
        <v>0</v>
      </c>
      <c r="R214" s="144">
        <f>'St 1.3.1'!R214+'St 1.3.2'!R214+'St 1.3.3'!R214+'St 1.3.4'!R214+'St 1.3.5'!R214+'St 1.3.6'!R214+'St 1.3.7'!R214</f>
        <v>0</v>
      </c>
      <c r="S214" s="144">
        <f>'St 1.3.1'!S214+'St 1.3.2'!S214+'St 1.3.3'!S214+'St 1.3.4'!S214+'St 1.3.5'!S214+'St 1.3.6'!S214+'St 1.3.7'!S214</f>
        <v>0</v>
      </c>
      <c r="T214" s="144">
        <f>'St 1.3.1'!T214+'St 1.3.2'!T214+'St 1.3.3'!T214+'St 1.3.4'!T214+'St 1.3.5'!T214+'St 1.3.6'!T214+'St 1.3.7'!T214</f>
        <v>0</v>
      </c>
      <c r="U214" s="144">
        <f>'St 1.3.1'!U214+'St 1.3.2'!U214+'St 1.3.3'!U214+'St 1.3.4'!U214+'St 1.3.5'!U214+'St 1.3.6'!U214+'St 1.3.7'!U214</f>
        <v>0</v>
      </c>
      <c r="V214" s="144">
        <f>'St 1.3.1'!V214+'St 1.3.2'!V214+'St 1.3.3'!V214+'St 1.3.4'!V214+'St 1.3.5'!V214+'St 1.3.6'!V214+'St 1.3.7'!V214</f>
        <v>0</v>
      </c>
      <c r="W214" s="144">
        <f>'St 1.3.1'!W214+'St 1.3.2'!W214+'St 1.3.3'!W214+'St 1.3.4'!W214+'St 1.3.5'!W214+'St 1.3.6'!W214+'St 1.3.7'!W214</f>
        <v>0</v>
      </c>
      <c r="X214" s="145"/>
      <c r="Y214" s="144">
        <f>'St 1.3.1'!Y214+'St 1.3.2'!Y214+'St 1.3.3'!Y214+'St 1.3.4'!Y214+'St 1.3.5'!Y214+'St 1.3.6'!Y214+'St 1.3.7'!Y214</f>
        <v>0</v>
      </c>
      <c r="Z214" s="144">
        <f>'St 1.3.1'!Z214+'St 1.3.2'!Z214+'St 1.3.3'!Z214+'St 1.3.4'!Z214+'St 1.3.5'!Z214+'St 1.3.6'!Z214+'St 1.3.7'!Z214</f>
        <v>0</v>
      </c>
      <c r="AA214" s="144">
        <f>'St 1.3.1'!AA214+'St 1.3.2'!AA214+'St 1.3.3'!AA214+'St 1.3.4'!AA214+'St 1.3.5'!AA214+'St 1.3.6'!AA214+'St 1.3.7'!AA214</f>
        <v>0</v>
      </c>
      <c r="AB214" s="144">
        <f>'St 1.3.1'!AB214+'St 1.3.2'!AB214+'St 1.3.3'!AB214+'St 1.3.4'!AB214+'St 1.3.5'!AB214+'St 1.3.6'!AB214+'St 1.3.7'!AB214</f>
        <v>0</v>
      </c>
      <c r="AC214" s="144">
        <f>'St 1.3.1'!AC214+'St 1.3.2'!AC214+'St 1.3.3'!AC214+'St 1.3.4'!AC214+'St 1.3.5'!AC214+'St 1.3.6'!AC214+'St 1.3.7'!AC214</f>
        <v>0</v>
      </c>
      <c r="AD214" s="144">
        <f>'St 1.3.1'!AD214+'St 1.3.2'!AD214+'St 1.3.3'!AD214+'St 1.3.4'!AD214+'St 1.3.5'!AD214+'St 1.3.6'!AD214+'St 1.3.7'!AD214</f>
        <v>0</v>
      </c>
      <c r="AE214" s="144">
        <f>'St 1.3.1'!AE214+'St 1.3.2'!AE214+'St 1.3.3'!AE214+'St 1.3.4'!AE214+'St 1.3.5'!AE214+'St 1.3.6'!AE214+'St 1.3.7'!AE214</f>
        <v>0</v>
      </c>
      <c r="AF214" s="144">
        <f>'St 1.3.1'!AF214+'St 1.3.2'!AF214+'St 1.3.3'!AF214+'St 1.3.4'!AF214+'St 1.3.5'!AF214+'St 1.3.6'!AF214+'St 1.3.7'!AF214</f>
        <v>0</v>
      </c>
      <c r="AG214" s="144">
        <f>'St 1.3.1'!AG214+'St 1.3.2'!AG214+'St 1.3.3'!AG214+'St 1.3.4'!AG214+'St 1.3.5'!AG214+'St 1.3.6'!AG214+'St 1.3.7'!AG214</f>
        <v>0</v>
      </c>
    </row>
    <row r="215" spans="1:33">
      <c r="B215" s="6" t="s">
        <v>325</v>
      </c>
      <c r="C215" s="229"/>
      <c r="D215" s="144">
        <f>'St 1.3.1'!D215+'St 1.3.2'!D215+'St 1.3.3'!D215+'St 1.3.4'!D215+'St 1.3.5'!D215+'St 1.3.6'!D215+'St 1.3.7'!D215</f>
        <v>2.1532925831441898</v>
      </c>
      <c r="E215" s="144">
        <f>'St 1.3.1'!E215+'St 1.3.2'!E215+'St 1.3.3'!E215+'St 1.3.4'!E215+'St 1.3.5'!E215+'St 1.3.6'!E215+'St 1.3.7'!E215</f>
        <v>5.0187102055009234</v>
      </c>
      <c r="F215" s="144">
        <f>'St 1.3.1'!F215+'St 1.3.2'!F215+'St 1.3.3'!F215+'St 1.3.4'!F215+'St 1.3.5'!F215+'St 1.3.6'!F215+'St 1.3.7'!F215</f>
        <v>5.65869813378443</v>
      </c>
      <c r="G215" s="144">
        <f>'St 1.3.1'!G215+'St 1.3.2'!G215+'St 1.3.3'!G215+'St 1.3.4'!G215+'St 1.3.5'!G215+'St 1.3.6'!G215+'St 1.3.7'!G215</f>
        <v>17.124137588284928</v>
      </c>
      <c r="H215" s="144">
        <f>'St 1.3.1'!H215+'St 1.3.2'!H215+'St 1.3.3'!H215+'St 1.3.4'!H215+'St 1.3.5'!H215+'St 1.3.6'!H215+'St 1.3.7'!H215</f>
        <v>61.861000085152611</v>
      </c>
      <c r="I215" s="144">
        <f>'St 1.3.1'!I215+'St 1.3.2'!I215+'St 1.3.3'!I215+'St 1.3.4'!I215+'St 1.3.5'!I215+'St 1.3.6'!I215+'St 1.3.7'!I215</f>
        <v>34.411739809270294</v>
      </c>
      <c r="J215" s="144">
        <f>'St 1.3.1'!J215+'St 1.3.2'!J215+'St 1.3.3'!J215+'St 1.3.4'!J215+'St 1.3.5'!J215+'St 1.3.6'!J215+'St 1.3.7'!J215</f>
        <v>172.7501062619005</v>
      </c>
      <c r="K215" s="144">
        <f>'St 1.3.1'!K215+'St 1.3.2'!K215+'St 1.3.3'!K215+'St 1.3.4'!K215+'St 1.3.5'!K215+'St 1.3.6'!K215+'St 1.3.7'!K215</f>
        <v>134.43913191146981</v>
      </c>
      <c r="L215" s="144">
        <f>'St 1.3.1'!L215+'St 1.3.2'!L215+'St 1.3.3'!L215+'St 1.3.4'!L215+'St 1.3.5'!L215+'St 1.3.6'!L215+'St 1.3.7'!L215</f>
        <v>44.089100520471938</v>
      </c>
      <c r="M215" s="144">
        <f>'St 1.3.1'!M215+'St 1.3.2'!M215+'St 1.3.3'!M215+'St 1.3.4'!M215+'St 1.3.5'!M215+'St 1.3.6'!M215+'St 1.3.7'!M215</f>
        <v>72.665020111039297</v>
      </c>
      <c r="N215" s="143"/>
      <c r="O215" s="144">
        <f>'St 1.3.1'!O215+'St 1.3.2'!O215+'St 1.3.3'!O215+'St 1.3.4'!O215+'St 1.3.5'!O215+'St 1.3.6'!O215+'St 1.3.7'!O215</f>
        <v>5971.419136356556</v>
      </c>
      <c r="P215" s="144">
        <f>'St 1.3.1'!P215+'St 1.3.2'!P215+'St 1.3.3'!P215+'St 1.3.4'!P215+'St 1.3.5'!P215+'St 1.3.6'!P215+'St 1.3.7'!P215</f>
        <v>5543.0043585297335</v>
      </c>
      <c r="Q215" s="144">
        <f>'St 1.3.1'!Q215+'St 1.3.2'!Q215+'St 1.3.3'!Q215+'St 1.3.4'!Q215+'St 1.3.5'!Q215+'St 1.3.6'!Q215+'St 1.3.7'!Q215</f>
        <v>-3694.1039626235752</v>
      </c>
      <c r="R215" s="144">
        <f>'St 1.3.1'!R215+'St 1.3.2'!R215+'St 1.3.3'!R215+'St 1.3.4'!R215+'St 1.3.5'!R215+'St 1.3.6'!R215+'St 1.3.7'!R215</f>
        <v>-28112.442944193477</v>
      </c>
      <c r="S215" s="144">
        <f>'St 1.3.1'!S215+'St 1.3.2'!S215+'St 1.3.3'!S215+'St 1.3.4'!S215+'St 1.3.5'!S215+'St 1.3.6'!S215+'St 1.3.7'!S215</f>
        <v>-642.79746756133454</v>
      </c>
      <c r="T215" s="144">
        <f>'St 1.3.1'!T215+'St 1.3.2'!T215+'St 1.3.3'!T215+'St 1.3.4'!T215+'St 1.3.5'!T215+'St 1.3.6'!T215+'St 1.3.7'!T215</f>
        <v>7511.0009728816531</v>
      </c>
      <c r="U215" s="144">
        <f>'St 1.3.1'!U215+'St 1.3.2'!U215+'St 1.3.3'!U215+'St 1.3.4'!U215+'St 1.3.5'!U215+'St 1.3.6'!U215+'St 1.3.7'!U215</f>
        <v>-6196.9523183764459</v>
      </c>
      <c r="V215" s="144">
        <f>'St 1.3.1'!V215+'St 1.3.2'!V215+'St 1.3.3'!V215+'St 1.3.4'!V215+'St 1.3.5'!V215+'St 1.3.6'!V215+'St 1.3.7'!V215</f>
        <v>114.68741401236174</v>
      </c>
      <c r="W215" s="144">
        <f>'St 1.3.1'!W215+'St 1.3.2'!W215+'St 1.3.3'!W215+'St 1.3.4'!W215+'St 1.3.5'!W215+'St 1.3.6'!W215+'St 1.3.7'!W215</f>
        <v>-407.23170645808392</v>
      </c>
      <c r="X215" s="145"/>
      <c r="Y215" s="144">
        <f>'St 1.3.1'!Y215+'St 1.3.2'!Y215+'St 1.3.3'!Y215+'St 1.3.4'!Y215+'St 1.3.5'!Y215+'St 1.3.6'!Y215+'St 1.3.7'!Y215</f>
        <v>0</v>
      </c>
      <c r="Z215" s="144">
        <f>'St 1.3.1'!Z215+'St 1.3.2'!Z215+'St 1.3.3'!Z215+'St 1.3.4'!Z215+'St 1.3.5'!Z215+'St 1.3.6'!Z215+'St 1.3.7'!Z215</f>
        <v>0</v>
      </c>
      <c r="AA215" s="144">
        <f>'St 1.3.1'!AA215+'St 1.3.2'!AA215+'St 1.3.3'!AA215+'St 1.3.4'!AA215+'St 1.3.5'!AA215+'St 1.3.6'!AA215+'St 1.3.7'!AA215</f>
        <v>0</v>
      </c>
      <c r="AB215" s="144">
        <f>'St 1.3.1'!AB215+'St 1.3.2'!AB215+'St 1.3.3'!AB215+'St 1.3.4'!AB215+'St 1.3.5'!AB215+'St 1.3.6'!AB215+'St 1.3.7'!AB215</f>
        <v>0</v>
      </c>
      <c r="AC215" s="144">
        <f>'St 1.3.1'!AC215+'St 1.3.2'!AC215+'St 1.3.3'!AC215+'St 1.3.4'!AC215+'St 1.3.5'!AC215+'St 1.3.6'!AC215+'St 1.3.7'!AC215</f>
        <v>0</v>
      </c>
      <c r="AD215" s="144">
        <f>'St 1.3.1'!AD215+'St 1.3.2'!AD215+'St 1.3.3'!AD215+'St 1.3.4'!AD215+'St 1.3.5'!AD215+'St 1.3.6'!AD215+'St 1.3.7'!AD215</f>
        <v>0</v>
      </c>
      <c r="AE215" s="144">
        <f>'St 1.3.1'!AE215+'St 1.3.2'!AE215+'St 1.3.3'!AE215+'St 1.3.4'!AE215+'St 1.3.5'!AE215+'St 1.3.6'!AE215+'St 1.3.7'!AE215</f>
        <v>0</v>
      </c>
      <c r="AF215" s="144">
        <f>'St 1.3.1'!AF215+'St 1.3.2'!AF215+'St 1.3.3'!AF215+'St 1.3.4'!AF215+'St 1.3.5'!AF215+'St 1.3.6'!AF215+'St 1.3.7'!AF215</f>
        <v>0</v>
      </c>
      <c r="AG215" s="144">
        <f>'St 1.3.1'!AG215+'St 1.3.2'!AG215+'St 1.3.3'!AG215+'St 1.3.4'!AG215+'St 1.3.5'!AG215+'St 1.3.6'!AG215+'St 1.3.7'!AG215</f>
        <v>0</v>
      </c>
    </row>
    <row r="216" spans="1:33">
      <c r="B216" s="8" t="s">
        <v>101</v>
      </c>
      <c r="C216" s="229"/>
      <c r="D216" s="144">
        <f>'St 1.3.1'!D216+'St 1.3.2'!D216+'St 1.3.3'!D216+'St 1.3.4'!D216+'St 1.3.5'!D216+'St 1.3.6'!D216+'St 1.3.7'!D216</f>
        <v>7.3161285093777311</v>
      </c>
      <c r="E216" s="144">
        <f>'St 1.3.1'!E216+'St 1.3.2'!E216+'St 1.3.3'!E216+'St 1.3.4'!E216+'St 1.3.5'!E216+'St 1.3.6'!E216+'St 1.3.7'!E216</f>
        <v>19.226986381443961</v>
      </c>
      <c r="F216" s="144">
        <f>'St 1.3.1'!F216+'St 1.3.2'!F216+'St 1.3.3'!F216+'St 1.3.4'!F216+'St 1.3.5'!F216+'St 1.3.6'!F216+'St 1.3.7'!F216</f>
        <v>21.937784147401153</v>
      </c>
      <c r="G216" s="144">
        <f>'St 1.3.1'!G216+'St 1.3.2'!G216+'St 1.3.3'!G216+'St 1.3.4'!G216+'St 1.3.5'!G216+'St 1.3.6'!G216+'St 1.3.7'!G216</f>
        <v>48.698486128503774</v>
      </c>
      <c r="H216" s="144">
        <f>'St 1.3.1'!H216+'St 1.3.2'!H216+'St 1.3.3'!H216+'St 1.3.4'!H216+'St 1.3.5'!H216+'St 1.3.6'!H216+'St 1.3.7'!H216</f>
        <v>776.67689876178304</v>
      </c>
      <c r="I216" s="144">
        <f>'St 1.3.1'!I216+'St 1.3.2'!I216+'St 1.3.3'!I216+'St 1.3.4'!I216+'St 1.3.5'!I216+'St 1.3.6'!I216+'St 1.3.7'!I216</f>
        <v>382.97758038066144</v>
      </c>
      <c r="J216" s="144">
        <f>'St 1.3.1'!J216+'St 1.3.2'!J216+'St 1.3.3'!J216+'St 1.3.4'!J216+'St 1.3.5'!J216+'St 1.3.6'!J216+'St 1.3.7'!J216</f>
        <v>1294.1921029601194</v>
      </c>
      <c r="K216" s="144">
        <f>'St 1.3.1'!K216+'St 1.3.2'!K216+'St 1.3.3'!K216+'St 1.3.4'!K216+'St 1.3.5'!K216+'St 1.3.6'!K216+'St 1.3.7'!K216</f>
        <v>3456.7419379747271</v>
      </c>
      <c r="L216" s="144">
        <f>'St 1.3.1'!L216+'St 1.3.2'!L216+'St 1.3.3'!L216+'St 1.3.4'!L216+'St 1.3.5'!L216+'St 1.3.6'!L216+'St 1.3.7'!L216</f>
        <v>1001.4689315058255</v>
      </c>
      <c r="M216" s="144">
        <f>'St 1.3.1'!M216+'St 1.3.2'!M216+'St 1.3.3'!M216+'St 1.3.4'!M216+'St 1.3.5'!M216+'St 1.3.6'!M216+'St 1.3.7'!M216</f>
        <v>1648.6700862146556</v>
      </c>
      <c r="N216" s="143"/>
      <c r="O216" s="144">
        <f>'St 1.3.1'!O216+'St 1.3.2'!O216+'St 1.3.3'!O216+'St 1.3.4'!O216+'St 1.3.5'!O216+'St 1.3.6'!O216+'St 1.3.7'!O216</f>
        <v>286.73755285401933</v>
      </c>
      <c r="P216" s="144">
        <f>'St 1.3.1'!P216+'St 1.3.2'!P216+'St 1.3.3'!P216+'St 1.3.4'!P216+'St 1.3.5'!P216+'St 1.3.6'!P216+'St 1.3.7'!P216</f>
        <v>228.87205967831756</v>
      </c>
      <c r="Q216" s="144">
        <f>'St 1.3.1'!Q216+'St 1.3.2'!Q216+'St 1.3.3'!Q216+'St 1.3.4'!Q216+'St 1.3.5'!Q216+'St 1.3.6'!Q216+'St 1.3.7'!Q216</f>
        <v>-210.9796517031167</v>
      </c>
      <c r="R216" s="144">
        <f>'St 1.3.1'!R216+'St 1.3.2'!R216+'St 1.3.3'!R216+'St 1.3.4'!R216+'St 1.3.5'!R216+'St 1.3.6'!R216+'St 1.3.7'!R216</f>
        <v>965.4464118969945</v>
      </c>
      <c r="S216" s="144">
        <f>'St 1.3.1'!S216+'St 1.3.2'!S216+'St 1.3.3'!S216+'St 1.3.4'!S216+'St 1.3.5'!S216+'St 1.3.6'!S216+'St 1.3.7'!S216</f>
        <v>-1218.7005756462108</v>
      </c>
      <c r="T216" s="144">
        <f>'St 1.3.1'!T216+'St 1.3.2'!T216+'St 1.3.3'!T216+'St 1.3.4'!T216+'St 1.3.5'!T216+'St 1.3.6'!T216+'St 1.3.7'!T216</f>
        <v>13385.197971265421</v>
      </c>
      <c r="U216" s="144">
        <f>'St 1.3.1'!U216+'St 1.3.2'!U216+'St 1.3.3'!U216+'St 1.3.4'!U216+'St 1.3.5'!U216+'St 1.3.6'!U216+'St 1.3.7'!U216</f>
        <v>-8650.272240546994</v>
      </c>
      <c r="V216" s="144">
        <f>'St 1.3.1'!V216+'St 1.3.2'!V216+'St 1.3.3'!V216+'St 1.3.4'!V216+'St 1.3.5'!V216+'St 1.3.6'!V216+'St 1.3.7'!V216</f>
        <v>-2270.6526577274226</v>
      </c>
      <c r="W216" s="144">
        <f>'St 1.3.1'!W216+'St 1.3.2'!W216+'St 1.3.3'!W216+'St 1.3.4'!W216+'St 1.3.5'!W216+'St 1.3.6'!W216+'St 1.3.7'!W216</f>
        <v>-75.24381188453458</v>
      </c>
      <c r="X216" s="145"/>
      <c r="Y216" s="144">
        <f>'St 1.3.1'!Y216+'St 1.3.2'!Y216+'St 1.3.3'!Y216+'St 1.3.4'!Y216+'St 1.3.5'!Y216+'St 1.3.6'!Y216+'St 1.3.7'!Y216</f>
        <v>0</v>
      </c>
      <c r="Z216" s="144">
        <f>'St 1.3.1'!Z216+'St 1.3.2'!Z216+'St 1.3.3'!Z216+'St 1.3.4'!Z216+'St 1.3.5'!Z216+'St 1.3.6'!Z216+'St 1.3.7'!Z216</f>
        <v>0</v>
      </c>
      <c r="AA216" s="144">
        <f>'St 1.3.1'!AA216+'St 1.3.2'!AA216+'St 1.3.3'!AA216+'St 1.3.4'!AA216+'St 1.3.5'!AA216+'St 1.3.6'!AA216+'St 1.3.7'!AA216</f>
        <v>0</v>
      </c>
      <c r="AB216" s="144">
        <f>'St 1.3.1'!AB216+'St 1.3.2'!AB216+'St 1.3.3'!AB216+'St 1.3.4'!AB216+'St 1.3.5'!AB216+'St 1.3.6'!AB216+'St 1.3.7'!AB216</f>
        <v>0</v>
      </c>
      <c r="AC216" s="144">
        <f>'St 1.3.1'!AC216+'St 1.3.2'!AC216+'St 1.3.3'!AC216+'St 1.3.4'!AC216+'St 1.3.5'!AC216+'St 1.3.6'!AC216+'St 1.3.7'!AC216</f>
        <v>0</v>
      </c>
      <c r="AD216" s="144">
        <f>'St 1.3.1'!AD216+'St 1.3.2'!AD216+'St 1.3.3'!AD216+'St 1.3.4'!AD216+'St 1.3.5'!AD216+'St 1.3.6'!AD216+'St 1.3.7'!AD216</f>
        <v>0</v>
      </c>
      <c r="AE216" s="144">
        <f>'St 1.3.1'!AE216+'St 1.3.2'!AE216+'St 1.3.3'!AE216+'St 1.3.4'!AE216+'St 1.3.5'!AE216+'St 1.3.6'!AE216+'St 1.3.7'!AE216</f>
        <v>0</v>
      </c>
      <c r="AF216" s="144">
        <f>'St 1.3.1'!AF216+'St 1.3.2'!AF216+'St 1.3.3'!AF216+'St 1.3.4'!AF216+'St 1.3.5'!AF216+'St 1.3.6'!AF216+'St 1.3.7'!AF216</f>
        <v>0</v>
      </c>
      <c r="AG216" s="144">
        <f>'St 1.3.1'!AG216+'St 1.3.2'!AG216+'St 1.3.3'!AG216+'St 1.3.4'!AG216+'St 1.3.5'!AG216+'St 1.3.6'!AG216+'St 1.3.7'!AG216</f>
        <v>0</v>
      </c>
    </row>
    <row r="217" spans="1:33" s="45" customFormat="1">
      <c r="A217" s="38"/>
      <c r="B217" s="9" t="s">
        <v>95</v>
      </c>
      <c r="C217" s="209" t="s">
        <v>310</v>
      </c>
      <c r="D217" s="147">
        <f>'St 1.3.1'!D217+'St 1.3.2'!D217+'St 1.3.3'!D217+'St 1.3.4'!D217+'St 1.3.5'!D217+'St 1.3.6'!D217+'St 1.3.7'!D217</f>
        <v>87942.318569693685</v>
      </c>
      <c r="E217" s="147">
        <f>'St 1.3.1'!E217+'St 1.3.2'!E217+'St 1.3.3'!E217+'St 1.3.4'!E217+'St 1.3.5'!E217+'St 1.3.6'!E217+'St 1.3.7'!E217</f>
        <v>98646.909650316229</v>
      </c>
      <c r="F217" s="147">
        <f>'St 1.3.1'!F217+'St 1.3.2'!F217+'St 1.3.3'!F217+'St 1.3.4'!F217+'St 1.3.5'!F217+'St 1.3.6'!F217+'St 1.3.7'!F217</f>
        <v>101278.56680190054</v>
      </c>
      <c r="G217" s="147">
        <f>'St 1.3.1'!G217+'St 1.3.2'!G217+'St 1.3.3'!G217+'St 1.3.4'!G217+'St 1.3.5'!G217+'St 1.3.6'!G217+'St 1.3.7'!G217</f>
        <v>105500.84724764677</v>
      </c>
      <c r="H217" s="147">
        <f>'St 1.3.1'!H217+'St 1.3.2'!H217+'St 1.3.3'!H217+'St 1.3.4'!H217+'St 1.3.5'!H217+'St 1.3.6'!H217+'St 1.3.7'!H217</f>
        <v>134095.90179979065</v>
      </c>
      <c r="I217" s="147">
        <f>'St 1.3.1'!I217+'St 1.3.2'!I217+'St 1.3.3'!I217+'St 1.3.4'!I217+'St 1.3.5'!I217+'St 1.3.6'!I217+'St 1.3.7'!I217</f>
        <v>126895.98766103243</v>
      </c>
      <c r="J217" s="147">
        <f>'St 1.3.1'!J217+'St 1.3.2'!J217+'St 1.3.3'!J217+'St 1.3.4'!J217+'St 1.3.5'!J217+'St 1.3.6'!J217+'St 1.3.7'!J217</f>
        <v>154984.55237712566</v>
      </c>
      <c r="K217" s="147">
        <f>'St 1.3.1'!K217+'St 1.3.2'!K217+'St 1.3.3'!K217+'St 1.3.4'!K217+'St 1.3.5'!K217+'St 1.3.6'!K217+'St 1.3.7'!K217</f>
        <v>214099.81992395027</v>
      </c>
      <c r="L217" s="147">
        <f>'St 1.3.1'!L217+'St 1.3.2'!L217+'St 1.3.3'!L217+'St 1.3.4'!L217+'St 1.3.5'!L217+'St 1.3.6'!L217+'St 1.3.7'!L217</f>
        <v>252716.17290395667</v>
      </c>
      <c r="M217" s="147">
        <f>'St 1.3.1'!M217+'St 1.3.2'!M217+'St 1.3.3'!M217+'St 1.3.4'!M217+'St 1.3.5'!M217+'St 1.3.6'!M217+'St 1.3.7'!M217</f>
        <v>243641.30351263785</v>
      </c>
      <c r="N217" s="146"/>
      <c r="O217" s="147">
        <f>'St 1.3.1'!O217+'St 1.3.2'!O217+'St 1.3.3'!O217+'St 1.3.4'!O217+'St 1.3.5'!O217+'St 1.3.6'!O217+'St 1.3.7'!O217</f>
        <v>12365.762713265287</v>
      </c>
      <c r="P217" s="147">
        <f>'St 1.3.1'!P217+'St 1.3.2'!P217+'St 1.3.3'!P217+'St 1.3.4'!P217+'St 1.3.5'!P217+'St 1.3.6'!P217+'St 1.3.7'!P217</f>
        <v>2384.857145787636</v>
      </c>
      <c r="Q217" s="147">
        <f>'St 1.3.1'!Q217+'St 1.3.2'!Q217+'St 1.3.3'!Q217+'St 1.3.4'!Q217+'St 1.3.5'!Q217+'St 1.3.6'!Q217+'St 1.3.7'!Q217</f>
        <v>5288.1293558731477</v>
      </c>
      <c r="R217" s="147">
        <f>'St 1.3.1'!R217+'St 1.3.2'!R217+'St 1.3.3'!R217+'St 1.3.4'!R217+'St 1.3.5'!R217+'St 1.3.6'!R217+'St 1.3.7'!R217</f>
        <v>66794.965478712504</v>
      </c>
      <c r="S217" s="147">
        <f>'St 1.3.1'!S217+'St 1.3.2'!S217+'St 1.3.3'!S217+'St 1.3.4'!S217+'St 1.3.5'!S217+'St 1.3.6'!S217+'St 1.3.7'!S217</f>
        <v>33665.127511341139</v>
      </c>
      <c r="T217" s="147">
        <f>'St 1.3.1'!T217+'St 1.3.2'!T217+'St 1.3.3'!T217+'St 1.3.4'!T217+'St 1.3.5'!T217+'St 1.3.6'!T217+'St 1.3.7'!T217</f>
        <v>11191.877401716622</v>
      </c>
      <c r="U217" s="147">
        <f>'St 1.3.1'!U217+'St 1.3.2'!U217+'St 1.3.3'!U217+'St 1.3.4'!U217+'St 1.3.5'!U217+'St 1.3.6'!U217+'St 1.3.7'!U217</f>
        <v>-1626.5879404611205</v>
      </c>
      <c r="V217" s="147">
        <f>'St 1.3.1'!V217+'St 1.3.2'!V217+'St 1.3.3'!V217+'St 1.3.4'!V217+'St 1.3.5'!V217+'St 1.3.6'!V217+'St 1.3.7'!V217</f>
        <v>81825.291337674906</v>
      </c>
      <c r="W217" s="147">
        <f>'St 1.3.1'!W217+'St 1.3.2'!W217+'St 1.3.3'!W217+'St 1.3.4'!W217+'St 1.3.5'!W217+'St 1.3.6'!W217+'St 1.3.7'!W217</f>
        <v>-19728.405061439276</v>
      </c>
      <c r="X217" s="141"/>
      <c r="Y217" s="147">
        <f>'St 1.3.1'!Y217+'St 1.3.2'!Y217+'St 1.3.3'!Y217+'St 1.3.4'!Y217+'St 1.3.5'!Y217+'St 1.3.6'!Y217+'St 1.3.7'!Y217</f>
        <v>0</v>
      </c>
      <c r="Z217" s="147">
        <f>'St 1.3.1'!Z217+'St 1.3.2'!Z217+'St 1.3.3'!Z217+'St 1.3.4'!Z217+'St 1.3.5'!Z217+'St 1.3.6'!Z217+'St 1.3.7'!Z217</f>
        <v>0</v>
      </c>
      <c r="AA217" s="147">
        <f>'St 1.3.1'!AA217+'St 1.3.2'!AA217+'St 1.3.3'!AA217+'St 1.3.4'!AA217+'St 1.3.5'!AA217+'St 1.3.6'!AA217+'St 1.3.7'!AA217</f>
        <v>0</v>
      </c>
      <c r="AB217" s="147">
        <f>'St 1.3.1'!AB217+'St 1.3.2'!AB217+'St 1.3.3'!AB217+'St 1.3.4'!AB217+'St 1.3.5'!AB217+'St 1.3.6'!AB217+'St 1.3.7'!AB217</f>
        <v>0</v>
      </c>
      <c r="AC217" s="147">
        <f>'St 1.3.1'!AC217+'St 1.3.2'!AC217+'St 1.3.3'!AC217+'St 1.3.4'!AC217+'St 1.3.5'!AC217+'St 1.3.6'!AC217+'St 1.3.7'!AC217</f>
        <v>0</v>
      </c>
      <c r="AD217" s="147">
        <f>'St 1.3.1'!AD217+'St 1.3.2'!AD217+'St 1.3.3'!AD217+'St 1.3.4'!AD217+'St 1.3.5'!AD217+'St 1.3.6'!AD217+'St 1.3.7'!AD217</f>
        <v>0</v>
      </c>
      <c r="AE217" s="147">
        <f>'St 1.3.1'!AE217+'St 1.3.2'!AE217+'St 1.3.3'!AE217+'St 1.3.4'!AE217+'St 1.3.5'!AE217+'St 1.3.6'!AE217+'St 1.3.7'!AE217</f>
        <v>0</v>
      </c>
      <c r="AF217" s="147">
        <f>'St 1.3.1'!AF217+'St 1.3.2'!AF217+'St 1.3.3'!AF217+'St 1.3.4'!AF217+'St 1.3.5'!AF217+'St 1.3.6'!AF217+'St 1.3.7'!AF217</f>
        <v>0</v>
      </c>
      <c r="AG217" s="147">
        <f>'St 1.3.1'!AG217+'St 1.3.2'!AG217+'St 1.3.3'!AG217+'St 1.3.4'!AG217+'St 1.3.5'!AG217+'St 1.3.6'!AG217+'St 1.3.7'!AG217</f>
        <v>0</v>
      </c>
    </row>
    <row r="218" spans="1:33">
      <c r="B218" s="208" t="s">
        <v>40</v>
      </c>
      <c r="C218" s="20"/>
      <c r="D218" s="144">
        <f>'St 1.3.1'!D218+'St 1.3.2'!D218+'St 1.3.3'!D218+'St 1.3.4'!D218+'St 1.3.5'!D218+'St 1.3.6'!D218+'St 1.3.7'!D218</f>
        <v>77362.083404639343</v>
      </c>
      <c r="E218" s="144">
        <f>'St 1.3.1'!E218+'St 1.3.2'!E218+'St 1.3.3'!E218+'St 1.3.4'!E218+'St 1.3.5'!E218+'St 1.3.6'!E218+'St 1.3.7'!E218</f>
        <v>87219.679137097206</v>
      </c>
      <c r="F218" s="144">
        <f>'St 1.3.1'!F218+'St 1.3.2'!F218+'St 1.3.3'!F218+'St 1.3.4'!F218+'St 1.3.5'!F218+'St 1.3.6'!F218+'St 1.3.7'!F218</f>
        <v>89880.042667239497</v>
      </c>
      <c r="G218" s="144">
        <f>'St 1.3.1'!G218+'St 1.3.2'!G218+'St 1.3.3'!G218+'St 1.3.4'!G218+'St 1.3.5'!G218+'St 1.3.6'!G218+'St 1.3.7'!G218</f>
        <v>93198.102103561934</v>
      </c>
      <c r="H218" s="144">
        <f>'St 1.3.1'!H218+'St 1.3.2'!H218+'St 1.3.3'!H218+'St 1.3.4'!H218+'St 1.3.5'!H218+'St 1.3.6'!H218+'St 1.3.7'!H218</f>
        <v>118521.44212768949</v>
      </c>
      <c r="I218" s="144">
        <f>'St 1.3.1'!I218+'St 1.3.2'!I218+'St 1.3.3'!I218+'St 1.3.4'!I218+'St 1.3.5'!I218+'St 1.3.6'!I218+'St 1.3.7'!I218</f>
        <v>113112.73266981771</v>
      </c>
      <c r="J218" s="144">
        <f>'St 1.3.1'!J218+'St 1.3.2'!J218+'St 1.3.3'!J218+'St 1.3.4'!J218+'St 1.3.5'!J218+'St 1.3.6'!J218+'St 1.3.7'!J218</f>
        <v>140126.57597620218</v>
      </c>
      <c r="K218" s="144">
        <f>'St 1.3.1'!K218+'St 1.3.2'!K218+'St 1.3.3'!K218+'St 1.3.4'!K218+'St 1.3.5'!K218+'St 1.3.6'!K218+'St 1.3.7'!K218</f>
        <v>192417.43988556456</v>
      </c>
      <c r="L218" s="144">
        <f>'St 1.3.1'!L218+'St 1.3.2'!L218+'St 1.3.3'!L218+'St 1.3.4'!L218+'St 1.3.5'!L218+'St 1.3.6'!L218+'St 1.3.7'!L218</f>
        <v>224697.78159252004</v>
      </c>
      <c r="M218" s="144">
        <f>'St 1.3.1'!M218+'St 1.3.2'!M218+'St 1.3.3'!M218+'St 1.3.4'!M218+'St 1.3.5'!M218+'St 1.3.6'!M218+'St 1.3.7'!M218</f>
        <v>219965.21693418123</v>
      </c>
      <c r="N218" s="143"/>
      <c r="O218" s="144">
        <f>'St 1.3.1'!O218+'St 1.3.2'!O218+'St 1.3.3'!O218+'St 1.3.4'!O218+'St 1.3.5'!O218+'St 1.3.6'!O218+'St 1.3.7'!O218</f>
        <v>10918.036557660003</v>
      </c>
      <c r="P218" s="144">
        <f>'St 1.3.1'!P218+'St 1.3.2'!P218+'St 1.3.3'!P218+'St 1.3.4'!P218+'St 1.3.5'!P218+'St 1.3.6'!P218+'St 1.3.7'!P218</f>
        <v>2429.6158858707481</v>
      </c>
      <c r="Q218" s="144">
        <f>'St 1.3.1'!Q218+'St 1.3.2'!Q218+'St 1.3.3'!Q218+'St 1.3.4'!Q218+'St 1.3.5'!Q218+'St 1.3.6'!Q218+'St 1.3.7'!Q218</f>
        <v>4920.3700838993582</v>
      </c>
      <c r="R218" s="144">
        <f>'St 1.3.1'!R218+'St 1.3.2'!R218+'St 1.3.3'!R218+'St 1.3.4'!R218+'St 1.3.5'!R218+'St 1.3.6'!R218+'St 1.3.7'!R218</f>
        <v>29517.752357731821</v>
      </c>
      <c r="S218" s="144">
        <f>'St 1.3.1'!S218+'St 1.3.2'!S218+'St 1.3.3'!S218+'St 1.3.4'!S218+'St 1.3.5'!S218+'St 1.3.6'!S218+'St 1.3.7'!S218</f>
        <v>-5395.3140757685796</v>
      </c>
      <c r="T218" s="144">
        <f>'St 1.3.1'!T218+'St 1.3.2'!T218+'St 1.3.3'!T218+'St 1.3.4'!T218+'St 1.3.5'!T218+'St 1.3.6'!T218+'St 1.3.7'!T218</f>
        <v>86713.286000528082</v>
      </c>
      <c r="U218" s="144">
        <f>'St 1.3.1'!U218+'St 1.3.2'!U218+'St 1.3.3'!U218+'St 1.3.4'!U218+'St 1.3.5'!U218+'St 1.3.6'!U218+'St 1.3.7'!U218</f>
        <v>-7825.386055416544</v>
      </c>
      <c r="V218" s="144">
        <f>'St 1.3.1'!V218+'St 1.3.2'!V218+'St 1.3.3'!V218+'St 1.3.4'!V218+'St 1.3.5'!V218+'St 1.3.6'!V218+'St 1.3.7'!V218</f>
        <v>75635.504515959314</v>
      </c>
      <c r="W218" s="144">
        <f>'St 1.3.1'!W218+'St 1.3.2'!W218+'St 1.3.3'!W218+'St 1.3.4'!W218+'St 1.3.5'!W218+'St 1.3.6'!W218+'St 1.3.7'!W218</f>
        <v>-16135.413174504749</v>
      </c>
      <c r="X218" s="145"/>
      <c r="Y218" s="144">
        <f>'St 1.3.1'!Y218+'St 1.3.2'!Y218+'St 1.3.3'!Y218+'St 1.3.4'!Y218+'St 1.3.5'!Y218+'St 1.3.6'!Y218+'St 1.3.7'!Y218</f>
        <v>0</v>
      </c>
      <c r="Z218" s="144">
        <f>'St 1.3.1'!Z218+'St 1.3.2'!Z218+'St 1.3.3'!Z218+'St 1.3.4'!Z218+'St 1.3.5'!Z218+'St 1.3.6'!Z218+'St 1.3.7'!Z218</f>
        <v>0</v>
      </c>
      <c r="AA218" s="144">
        <f>'St 1.3.1'!AA218+'St 1.3.2'!AA218+'St 1.3.3'!AA218+'St 1.3.4'!AA218+'St 1.3.5'!AA218+'St 1.3.6'!AA218+'St 1.3.7'!AA218</f>
        <v>0</v>
      </c>
      <c r="AB218" s="144">
        <f>'St 1.3.1'!AB218+'St 1.3.2'!AB218+'St 1.3.3'!AB218+'St 1.3.4'!AB218+'St 1.3.5'!AB218+'St 1.3.6'!AB218+'St 1.3.7'!AB218</f>
        <v>0</v>
      </c>
      <c r="AC218" s="144">
        <f>'St 1.3.1'!AC218+'St 1.3.2'!AC218+'St 1.3.3'!AC218+'St 1.3.4'!AC218+'St 1.3.5'!AC218+'St 1.3.6'!AC218+'St 1.3.7'!AC218</f>
        <v>0</v>
      </c>
      <c r="AD218" s="144">
        <f>'St 1.3.1'!AD218+'St 1.3.2'!AD218+'St 1.3.3'!AD218+'St 1.3.4'!AD218+'St 1.3.5'!AD218+'St 1.3.6'!AD218+'St 1.3.7'!AD218</f>
        <v>0</v>
      </c>
      <c r="AE218" s="144">
        <f>'St 1.3.1'!AE218+'St 1.3.2'!AE218+'St 1.3.3'!AE218+'St 1.3.4'!AE218+'St 1.3.5'!AE218+'St 1.3.6'!AE218+'St 1.3.7'!AE218</f>
        <v>0</v>
      </c>
      <c r="AF218" s="144">
        <f>'St 1.3.1'!AF218+'St 1.3.2'!AF218+'St 1.3.3'!AF218+'St 1.3.4'!AF218+'St 1.3.5'!AF218+'St 1.3.6'!AF218+'St 1.3.7'!AF218</f>
        <v>0</v>
      </c>
      <c r="AG218" s="144">
        <f>'St 1.3.1'!AG218+'St 1.3.2'!AG218+'St 1.3.3'!AG218+'St 1.3.4'!AG218+'St 1.3.5'!AG218+'St 1.3.6'!AG218+'St 1.3.7'!AG218</f>
        <v>0</v>
      </c>
    </row>
    <row r="219" spans="1:33">
      <c r="B219" s="6" t="s">
        <v>41</v>
      </c>
      <c r="C219" s="20"/>
      <c r="D219" s="144">
        <f>'St 1.3.1'!D219+'St 1.3.2'!D219+'St 1.3.3'!D219+'St 1.3.4'!D219+'St 1.3.5'!D219+'St 1.3.6'!D219+'St 1.3.7'!D219</f>
        <v>4.0090802095709109E-3</v>
      </c>
      <c r="E219" s="144">
        <f>'St 1.3.1'!E219+'St 1.3.2'!E219+'St 1.3.3'!E219+'St 1.3.4'!E219+'St 1.3.5'!E219+'St 1.3.6'!E219+'St 1.3.7'!E219</f>
        <v>1.9906310735453457E-3</v>
      </c>
      <c r="F219" s="144">
        <f>'St 1.3.1'!F219+'St 1.3.2'!F219+'St 1.3.3'!F219+'St 1.3.4'!F219+'St 1.3.5'!F219+'St 1.3.6'!F219+'St 1.3.7'!F219</f>
        <v>2.4864766053896131E-3</v>
      </c>
      <c r="G219" s="144">
        <f>'St 1.3.1'!G219+'St 1.3.2'!G219+'St 1.3.3'!G219+'St 1.3.4'!G219+'St 1.3.5'!G219+'St 1.3.6'!G219+'St 1.3.7'!G219</f>
        <v>1.2565576741721343E-2</v>
      </c>
      <c r="H219" s="144">
        <f>'St 1.3.1'!H219+'St 1.3.2'!H219+'St 1.3.3'!H219+'St 1.3.4'!H219+'St 1.3.5'!H219+'St 1.3.6'!H219+'St 1.3.7'!H219</f>
        <v>2.7362430467361438</v>
      </c>
      <c r="I219" s="144">
        <f>'St 1.3.1'!I219+'St 1.3.2'!I219+'St 1.3.3'!I219+'St 1.3.4'!I219+'St 1.3.5'!I219+'St 1.3.6'!I219+'St 1.3.7'!I219</f>
        <v>0.5896362385132784</v>
      </c>
      <c r="J219" s="144">
        <f>'St 1.3.1'!J219+'St 1.3.2'!J219+'St 1.3.3'!J219+'St 1.3.4'!J219+'St 1.3.5'!J219+'St 1.3.6'!J219+'St 1.3.7'!J219</f>
        <v>2.7362982285511528</v>
      </c>
      <c r="K219" s="144">
        <f>'St 1.3.1'!K219+'St 1.3.2'!K219+'St 1.3.3'!K219+'St 1.3.4'!K219+'St 1.3.5'!K219+'St 1.3.6'!K219+'St 1.3.7'!K219</f>
        <v>0.61823144313780687</v>
      </c>
      <c r="L219" s="144">
        <f>'St 1.3.1'!L219+'St 1.3.2'!L219+'St 1.3.3'!L219+'St 1.3.4'!L219+'St 1.3.5'!L219+'St 1.3.6'!L219+'St 1.3.7'!L219</f>
        <v>8.401085988338636</v>
      </c>
      <c r="M219" s="144">
        <f>'St 1.3.1'!M219+'St 1.3.2'!M219+'St 1.3.3'!M219+'St 1.3.4'!M219+'St 1.3.5'!M219+'St 1.3.6'!M219+'St 1.3.7'!M219</f>
        <v>0.33847470890374437</v>
      </c>
      <c r="N219" s="143"/>
      <c r="O219" s="144">
        <f>'St 1.3.1'!O219+'St 1.3.2'!O219+'St 1.3.3'!O219+'St 1.3.4'!O219+'St 1.3.5'!O219+'St 1.3.6'!O219+'St 1.3.7'!O219</f>
        <v>0</v>
      </c>
      <c r="P219" s="144">
        <f>'St 1.3.1'!P219+'St 1.3.2'!P219+'St 1.3.3'!P219+'St 1.3.4'!P219+'St 1.3.5'!P219+'St 1.3.6'!P219+'St 1.3.7'!P219</f>
        <v>0</v>
      </c>
      <c r="Q219" s="144">
        <f>'St 1.3.1'!Q219+'St 1.3.2'!Q219+'St 1.3.3'!Q219+'St 1.3.4'!Q219+'St 1.3.5'!Q219+'St 1.3.6'!Q219+'St 1.3.7'!Q219</f>
        <v>0</v>
      </c>
      <c r="R219" s="144">
        <f>'St 1.3.1'!R219+'St 1.3.2'!R219+'St 1.3.3'!R219+'St 1.3.4'!R219+'St 1.3.5'!R219+'St 1.3.6'!R219+'St 1.3.7'!R219</f>
        <v>0</v>
      </c>
      <c r="S219" s="144">
        <f>'St 1.3.1'!S219+'St 1.3.2'!S219+'St 1.3.3'!S219+'St 1.3.4'!S219+'St 1.3.5'!S219+'St 1.3.6'!S219+'St 1.3.7'!S219</f>
        <v>0</v>
      </c>
      <c r="T219" s="144">
        <f>'St 1.3.1'!T219+'St 1.3.2'!T219+'St 1.3.3'!T219+'St 1.3.4'!T219+'St 1.3.5'!T219+'St 1.3.6'!T219+'St 1.3.7'!T219</f>
        <v>0</v>
      </c>
      <c r="U219" s="144">
        <f>'St 1.3.1'!U219+'St 1.3.2'!U219+'St 1.3.3'!U219+'St 1.3.4'!U219+'St 1.3.5'!U219+'St 1.3.6'!U219+'St 1.3.7'!U219</f>
        <v>0</v>
      </c>
      <c r="V219" s="144">
        <f>'St 1.3.1'!V219+'St 1.3.2'!V219+'St 1.3.3'!V219+'St 1.3.4'!V219+'St 1.3.5'!V219+'St 1.3.6'!V219+'St 1.3.7'!V219</f>
        <v>0</v>
      </c>
      <c r="W219" s="144">
        <f>'St 1.3.1'!W219+'St 1.3.2'!W219+'St 1.3.3'!W219+'St 1.3.4'!W219+'St 1.3.5'!W219+'St 1.3.6'!W219+'St 1.3.7'!W219</f>
        <v>0</v>
      </c>
      <c r="X219" s="145"/>
      <c r="Y219" s="144">
        <f>'St 1.3.1'!Y219+'St 1.3.2'!Y219+'St 1.3.3'!Y219+'St 1.3.4'!Y219+'St 1.3.5'!Y219+'St 1.3.6'!Y219+'St 1.3.7'!Y219</f>
        <v>0</v>
      </c>
      <c r="Z219" s="144">
        <f>'St 1.3.1'!Z219+'St 1.3.2'!Z219+'St 1.3.3'!Z219+'St 1.3.4'!Z219+'St 1.3.5'!Z219+'St 1.3.6'!Z219+'St 1.3.7'!Z219</f>
        <v>0</v>
      </c>
      <c r="AA219" s="144">
        <f>'St 1.3.1'!AA219+'St 1.3.2'!AA219+'St 1.3.3'!AA219+'St 1.3.4'!AA219+'St 1.3.5'!AA219+'St 1.3.6'!AA219+'St 1.3.7'!AA219</f>
        <v>0</v>
      </c>
      <c r="AB219" s="144">
        <f>'St 1.3.1'!AB219+'St 1.3.2'!AB219+'St 1.3.3'!AB219+'St 1.3.4'!AB219+'St 1.3.5'!AB219+'St 1.3.6'!AB219+'St 1.3.7'!AB219</f>
        <v>0</v>
      </c>
      <c r="AC219" s="144">
        <f>'St 1.3.1'!AC219+'St 1.3.2'!AC219+'St 1.3.3'!AC219+'St 1.3.4'!AC219+'St 1.3.5'!AC219+'St 1.3.6'!AC219+'St 1.3.7'!AC219</f>
        <v>0</v>
      </c>
      <c r="AD219" s="144">
        <f>'St 1.3.1'!AD219+'St 1.3.2'!AD219+'St 1.3.3'!AD219+'St 1.3.4'!AD219+'St 1.3.5'!AD219+'St 1.3.6'!AD219+'St 1.3.7'!AD219</f>
        <v>0</v>
      </c>
      <c r="AE219" s="144">
        <f>'St 1.3.1'!AE219+'St 1.3.2'!AE219+'St 1.3.3'!AE219+'St 1.3.4'!AE219+'St 1.3.5'!AE219+'St 1.3.6'!AE219+'St 1.3.7'!AE219</f>
        <v>0</v>
      </c>
      <c r="AF219" s="144">
        <f>'St 1.3.1'!AF219+'St 1.3.2'!AF219+'St 1.3.3'!AF219+'St 1.3.4'!AF219+'St 1.3.5'!AF219+'St 1.3.6'!AF219+'St 1.3.7'!AF219</f>
        <v>0</v>
      </c>
      <c r="AG219" s="144">
        <f>'St 1.3.1'!AG219+'St 1.3.2'!AG219+'St 1.3.3'!AG219+'St 1.3.4'!AG219+'St 1.3.5'!AG219+'St 1.3.6'!AG219+'St 1.3.7'!AG219</f>
        <v>0</v>
      </c>
    </row>
    <row r="220" spans="1:33">
      <c r="B220" s="6" t="s">
        <v>42</v>
      </c>
      <c r="C220" s="20"/>
      <c r="D220" s="144">
        <f>'St 1.3.1'!D220+'St 1.3.2'!D220+'St 1.3.3'!D220+'St 1.3.4'!D220+'St 1.3.5'!D220+'St 1.3.6'!D220+'St 1.3.7'!D220</f>
        <v>3611.5755306179335</v>
      </c>
      <c r="E220" s="144">
        <f>'St 1.3.1'!E220+'St 1.3.2'!E220+'St 1.3.3'!E220+'St 1.3.4'!E220+'St 1.3.5'!E220+'St 1.3.6'!E220+'St 1.3.7'!E220</f>
        <v>3635.0116344140033</v>
      </c>
      <c r="F220" s="144">
        <f>'St 1.3.1'!F220+'St 1.3.2'!F220+'St 1.3.3'!F220+'St 1.3.4'!F220+'St 1.3.5'!F220+'St 1.3.6'!F220+'St 1.3.7'!F220</f>
        <v>6433.6106227215523</v>
      </c>
      <c r="G220" s="144">
        <f>'St 1.3.1'!G220+'St 1.3.2'!G220+'St 1.3.3'!G220+'St 1.3.4'!G220+'St 1.3.5'!G220+'St 1.3.6'!G220+'St 1.3.7'!G220</f>
        <v>3796.233796045808</v>
      </c>
      <c r="H220" s="144">
        <f>'St 1.3.1'!H220+'St 1.3.2'!H220+'St 1.3.3'!H220+'St 1.3.4'!H220+'St 1.3.5'!H220+'St 1.3.6'!H220+'St 1.3.7'!H220</f>
        <v>5666.7487857925562</v>
      </c>
      <c r="I220" s="144">
        <f>'St 1.3.1'!I220+'St 1.3.2'!I220+'St 1.3.3'!I220+'St 1.3.4'!I220+'St 1.3.5'!I220+'St 1.3.6'!I220+'St 1.3.7'!I220</f>
        <v>3920.6216221721425</v>
      </c>
      <c r="J220" s="144">
        <f>'St 1.3.1'!J220+'St 1.3.2'!J220+'St 1.3.3'!J220+'St 1.3.4'!J220+'St 1.3.5'!J220+'St 1.3.6'!J220+'St 1.3.7'!J220</f>
        <v>8769.1715481400697</v>
      </c>
      <c r="K220" s="144">
        <f>'St 1.3.1'!K220+'St 1.3.2'!K220+'St 1.3.3'!K220+'St 1.3.4'!K220+'St 1.3.5'!K220+'St 1.3.6'!K220+'St 1.3.7'!K220</f>
        <v>8612.9644756699417</v>
      </c>
      <c r="L220" s="144">
        <f>'St 1.3.1'!L220+'St 1.3.2'!L220+'St 1.3.3'!L220+'St 1.3.4'!L220+'St 1.3.5'!L220+'St 1.3.6'!L220+'St 1.3.7'!L220</f>
        <v>8583.1733166578852</v>
      </c>
      <c r="M220" s="144">
        <f>'St 1.3.1'!M220+'St 1.3.2'!M220+'St 1.3.3'!M220+'St 1.3.4'!M220+'St 1.3.5'!M220+'St 1.3.6'!M220+'St 1.3.7'!M220</f>
        <v>7616.5180707279824</v>
      </c>
      <c r="N220" s="143"/>
      <c r="O220" s="144">
        <f>'St 1.3.1'!O220+'St 1.3.2'!O220+'St 1.3.3'!O220+'St 1.3.4'!O220+'St 1.3.5'!O220+'St 1.3.6'!O220+'St 1.3.7'!O220</f>
        <v>325.41848207265218</v>
      </c>
      <c r="P220" s="144">
        <f>'St 1.3.1'!P220+'St 1.3.2'!P220+'St 1.3.3'!P220+'St 1.3.4'!P220+'St 1.3.5'!P220+'St 1.3.6'!P220+'St 1.3.7'!P220</f>
        <v>-127.99771566260318</v>
      </c>
      <c r="Q220" s="144">
        <f>'St 1.3.1'!Q220+'St 1.3.2'!Q220+'St 1.3.3'!Q220+'St 1.3.4'!Q220+'St 1.3.5'!Q220+'St 1.3.6'!Q220+'St 1.3.7'!Q220</f>
        <v>214.97410048292451</v>
      </c>
      <c r="R220" s="144">
        <f>'St 1.3.1'!R220+'St 1.3.2'!R220+'St 1.3.3'!R220+'St 1.3.4'!R220+'St 1.3.5'!R220+'St 1.3.6'!R220+'St 1.3.7'!R220</f>
        <v>2444.9919000836899</v>
      </c>
      <c r="S220" s="144">
        <f>'St 1.3.1'!S220+'St 1.3.2'!S220+'St 1.3.3'!S220+'St 1.3.4'!S220+'St 1.3.5'!S220+'St 1.3.6'!S220+'St 1.3.7'!S220</f>
        <v>-1995.8943503479481</v>
      </c>
      <c r="T220" s="144">
        <f>'St 1.3.1'!T220+'St 1.3.2'!T220+'St 1.3.3'!T220+'St 1.3.4'!T220+'St 1.3.5'!T220+'St 1.3.6'!T220+'St 1.3.7'!T220</f>
        <v>9246.3481036123067</v>
      </c>
      <c r="U220" s="144">
        <f>'St 1.3.1'!U220+'St 1.3.2'!U220+'St 1.3.3'!U220+'St 1.3.4'!U220+'St 1.3.5'!U220+'St 1.3.6'!U220+'St 1.3.7'!U220</f>
        <v>-3501.7368214740382</v>
      </c>
      <c r="V220" s="144">
        <f>'St 1.3.1'!V220+'St 1.3.2'!V220+'St 1.3.3'!V220+'St 1.3.4'!V220+'St 1.3.5'!V220+'St 1.3.6'!V220+'St 1.3.7'!V220</f>
        <v>6816.8559630838135</v>
      </c>
      <c r="W220" s="144">
        <f>'St 1.3.1'!W220+'St 1.3.2'!W220+'St 1.3.3'!W220+'St 1.3.4'!W220+'St 1.3.5'!W220+'St 1.3.6'!W220+'St 1.3.7'!W220</f>
        <v>-3476.0024081725583</v>
      </c>
      <c r="X220" s="145"/>
      <c r="Y220" s="144">
        <f>'St 1.3.1'!Y220+'St 1.3.2'!Y220+'St 1.3.3'!Y220+'St 1.3.4'!Y220+'St 1.3.5'!Y220+'St 1.3.6'!Y220+'St 1.3.7'!Y220</f>
        <v>0</v>
      </c>
      <c r="Z220" s="144">
        <f>'St 1.3.1'!Z220+'St 1.3.2'!Z220+'St 1.3.3'!Z220+'St 1.3.4'!Z220+'St 1.3.5'!Z220+'St 1.3.6'!Z220+'St 1.3.7'!Z220</f>
        <v>0</v>
      </c>
      <c r="AA220" s="144">
        <f>'St 1.3.1'!AA220+'St 1.3.2'!AA220+'St 1.3.3'!AA220+'St 1.3.4'!AA220+'St 1.3.5'!AA220+'St 1.3.6'!AA220+'St 1.3.7'!AA220</f>
        <v>0</v>
      </c>
      <c r="AB220" s="144">
        <f>'St 1.3.1'!AB220+'St 1.3.2'!AB220+'St 1.3.3'!AB220+'St 1.3.4'!AB220+'St 1.3.5'!AB220+'St 1.3.6'!AB220+'St 1.3.7'!AB220</f>
        <v>0</v>
      </c>
      <c r="AC220" s="144">
        <f>'St 1.3.1'!AC220+'St 1.3.2'!AC220+'St 1.3.3'!AC220+'St 1.3.4'!AC220+'St 1.3.5'!AC220+'St 1.3.6'!AC220+'St 1.3.7'!AC220</f>
        <v>0</v>
      </c>
      <c r="AD220" s="144">
        <f>'St 1.3.1'!AD220+'St 1.3.2'!AD220+'St 1.3.3'!AD220+'St 1.3.4'!AD220+'St 1.3.5'!AD220+'St 1.3.6'!AD220+'St 1.3.7'!AD220</f>
        <v>0</v>
      </c>
      <c r="AE220" s="144">
        <f>'St 1.3.1'!AE220+'St 1.3.2'!AE220+'St 1.3.3'!AE220+'St 1.3.4'!AE220+'St 1.3.5'!AE220+'St 1.3.6'!AE220+'St 1.3.7'!AE220</f>
        <v>0</v>
      </c>
      <c r="AF220" s="144">
        <f>'St 1.3.1'!AF220+'St 1.3.2'!AF220+'St 1.3.3'!AF220+'St 1.3.4'!AF220+'St 1.3.5'!AF220+'St 1.3.6'!AF220+'St 1.3.7'!AF220</f>
        <v>0</v>
      </c>
      <c r="AG220" s="144">
        <f>'St 1.3.1'!AG220+'St 1.3.2'!AG220+'St 1.3.3'!AG220+'St 1.3.4'!AG220+'St 1.3.5'!AG220+'St 1.3.6'!AG220+'St 1.3.7'!AG220</f>
        <v>0</v>
      </c>
    </row>
    <row r="221" spans="1:33">
      <c r="B221" s="6" t="s">
        <v>43</v>
      </c>
      <c r="C221" s="20"/>
      <c r="D221" s="144">
        <f>'St 1.3.1'!D221+'St 1.3.2'!D221+'St 1.3.3'!D221+'St 1.3.4'!D221+'St 1.3.5'!D221+'St 1.3.6'!D221+'St 1.3.7'!D221</f>
        <v>17507.745698604514</v>
      </c>
      <c r="E221" s="144">
        <f>'St 1.3.1'!E221+'St 1.3.2'!E221+'St 1.3.3'!E221+'St 1.3.4'!E221+'St 1.3.5'!E221+'St 1.3.6'!E221+'St 1.3.7'!E221</f>
        <v>17457.562912234025</v>
      </c>
      <c r="F221" s="144">
        <f>'St 1.3.1'!F221+'St 1.3.2'!F221+'St 1.3.3'!F221+'St 1.3.4'!F221+'St 1.3.5'!F221+'St 1.3.6'!F221+'St 1.3.7'!F221</f>
        <v>17292.571067536235</v>
      </c>
      <c r="G221" s="144">
        <f>'St 1.3.1'!G221+'St 1.3.2'!G221+'St 1.3.3'!G221+'St 1.3.4'!G221+'St 1.3.5'!G221+'St 1.3.6'!G221+'St 1.3.7'!G221</f>
        <v>18505.694490561789</v>
      </c>
      <c r="H221" s="144">
        <f>'St 1.3.1'!H221+'St 1.3.2'!H221+'St 1.3.3'!H221+'St 1.3.4'!H221+'St 1.3.5'!H221+'St 1.3.6'!H221+'St 1.3.7'!H221</f>
        <v>17634.592596533868</v>
      </c>
      <c r="I221" s="144">
        <f>'St 1.3.1'!I221+'St 1.3.2'!I221+'St 1.3.3'!I221+'St 1.3.4'!I221+'St 1.3.5'!I221+'St 1.3.6'!I221+'St 1.3.7'!I221</f>
        <v>17073.330953658646</v>
      </c>
      <c r="J221" s="144">
        <f>'St 1.3.1'!J221+'St 1.3.2'!J221+'St 1.3.3'!J221+'St 1.3.4'!J221+'St 1.3.5'!J221+'St 1.3.6'!J221+'St 1.3.7'!J221</f>
        <v>16751.346126919048</v>
      </c>
      <c r="K221" s="144">
        <f>'St 1.3.1'!K221+'St 1.3.2'!K221+'St 1.3.3'!K221+'St 1.3.4'!K221+'St 1.3.5'!K221+'St 1.3.6'!K221+'St 1.3.7'!K221</f>
        <v>25526.37555599698</v>
      </c>
      <c r="L221" s="144">
        <f>'St 1.3.1'!L221+'St 1.3.2'!L221+'St 1.3.3'!L221+'St 1.3.4'!L221+'St 1.3.5'!L221+'St 1.3.6'!L221+'St 1.3.7'!L221</f>
        <v>22808.985759766769</v>
      </c>
      <c r="M221" s="144">
        <f>'St 1.3.1'!M221+'St 1.3.2'!M221+'St 1.3.3'!M221+'St 1.3.4'!M221+'St 1.3.5'!M221+'St 1.3.6'!M221+'St 1.3.7'!M221</f>
        <v>24615.514057381926</v>
      </c>
      <c r="N221" s="143"/>
      <c r="O221" s="144">
        <f>'St 1.3.1'!O221+'St 1.3.2'!O221+'St 1.3.3'!O221+'St 1.3.4'!O221+'St 1.3.5'!O221+'St 1.3.6'!O221+'St 1.3.7'!O221</f>
        <v>862.44436979118382</v>
      </c>
      <c r="P221" s="144">
        <f>'St 1.3.1'!P221+'St 1.3.2'!P221+'St 1.3.3'!P221+'St 1.3.4'!P221+'St 1.3.5'!P221+'St 1.3.6'!P221+'St 1.3.7'!P221</f>
        <v>2518.3701794577355</v>
      </c>
      <c r="Q221" s="144">
        <f>'St 1.3.1'!Q221+'St 1.3.2'!Q221+'St 1.3.3'!Q221+'St 1.3.4'!Q221+'St 1.3.5'!Q221+'St 1.3.6'!Q221+'St 1.3.7'!Q221</f>
        <v>216.99136385458792</v>
      </c>
      <c r="R221" s="144">
        <f>'St 1.3.1'!R221+'St 1.3.2'!R221+'St 1.3.3'!R221+'St 1.3.4'!R221+'St 1.3.5'!R221+'St 1.3.6'!R221+'St 1.3.7'!R221</f>
        <v>1049.5286444114147</v>
      </c>
      <c r="S221" s="144">
        <f>'St 1.3.1'!S221+'St 1.3.2'!S221+'St 1.3.3'!S221+'St 1.3.4'!S221+'St 1.3.5'!S221+'St 1.3.6'!S221+'St 1.3.7'!S221</f>
        <v>1802.9566569996728</v>
      </c>
      <c r="T221" s="144">
        <f>'St 1.3.1'!T221+'St 1.3.2'!T221+'St 1.3.3'!T221+'St 1.3.4'!T221+'St 1.3.5'!T221+'St 1.3.6'!T221+'St 1.3.7'!T221</f>
        <v>31107.947073878262</v>
      </c>
      <c r="U221" s="144">
        <f>'St 1.3.1'!U221+'St 1.3.2'!U221+'St 1.3.3'!U221+'St 1.3.4'!U221+'St 1.3.5'!U221+'St 1.3.6'!U221+'St 1.3.7'!U221</f>
        <v>-27207.313661708042</v>
      </c>
      <c r="V221" s="144">
        <f>'St 1.3.1'!V221+'St 1.3.2'!V221+'St 1.3.3'!V221+'St 1.3.4'!V221+'St 1.3.5'!V221+'St 1.3.6'!V221+'St 1.3.7'!V221</f>
        <v>8450.3907698452786</v>
      </c>
      <c r="W221" s="144">
        <f>'St 1.3.1'!W221+'St 1.3.2'!W221+'St 1.3.3'!W221+'St 1.3.4'!W221+'St 1.3.5'!W221+'St 1.3.6'!W221+'St 1.3.7'!W221</f>
        <v>973.69783190920805</v>
      </c>
      <c r="X221" s="145"/>
      <c r="Y221" s="144">
        <f>'St 1.3.1'!Y221+'St 1.3.2'!Y221+'St 1.3.3'!Y221+'St 1.3.4'!Y221+'St 1.3.5'!Y221+'St 1.3.6'!Y221+'St 1.3.7'!Y221</f>
        <v>0</v>
      </c>
      <c r="Z221" s="144">
        <f>'St 1.3.1'!Z221+'St 1.3.2'!Z221+'St 1.3.3'!Z221+'St 1.3.4'!Z221+'St 1.3.5'!Z221+'St 1.3.6'!Z221+'St 1.3.7'!Z221</f>
        <v>0</v>
      </c>
      <c r="AA221" s="144">
        <f>'St 1.3.1'!AA221+'St 1.3.2'!AA221+'St 1.3.3'!AA221+'St 1.3.4'!AA221+'St 1.3.5'!AA221+'St 1.3.6'!AA221+'St 1.3.7'!AA221</f>
        <v>0</v>
      </c>
      <c r="AB221" s="144">
        <f>'St 1.3.1'!AB221+'St 1.3.2'!AB221+'St 1.3.3'!AB221+'St 1.3.4'!AB221+'St 1.3.5'!AB221+'St 1.3.6'!AB221+'St 1.3.7'!AB221</f>
        <v>0</v>
      </c>
      <c r="AC221" s="144">
        <f>'St 1.3.1'!AC221+'St 1.3.2'!AC221+'St 1.3.3'!AC221+'St 1.3.4'!AC221+'St 1.3.5'!AC221+'St 1.3.6'!AC221+'St 1.3.7'!AC221</f>
        <v>0</v>
      </c>
      <c r="AD221" s="144">
        <f>'St 1.3.1'!AD221+'St 1.3.2'!AD221+'St 1.3.3'!AD221+'St 1.3.4'!AD221+'St 1.3.5'!AD221+'St 1.3.6'!AD221+'St 1.3.7'!AD221</f>
        <v>0</v>
      </c>
      <c r="AE221" s="144">
        <f>'St 1.3.1'!AE221+'St 1.3.2'!AE221+'St 1.3.3'!AE221+'St 1.3.4'!AE221+'St 1.3.5'!AE221+'St 1.3.6'!AE221+'St 1.3.7'!AE221</f>
        <v>0</v>
      </c>
      <c r="AF221" s="144">
        <f>'St 1.3.1'!AF221+'St 1.3.2'!AF221+'St 1.3.3'!AF221+'St 1.3.4'!AF221+'St 1.3.5'!AF221+'St 1.3.6'!AF221+'St 1.3.7'!AF221</f>
        <v>0</v>
      </c>
      <c r="AG221" s="144">
        <f>'St 1.3.1'!AG221+'St 1.3.2'!AG221+'St 1.3.3'!AG221+'St 1.3.4'!AG221+'St 1.3.5'!AG221+'St 1.3.6'!AG221+'St 1.3.7'!AG221</f>
        <v>0</v>
      </c>
    </row>
    <row r="222" spans="1:33">
      <c r="B222" s="6" t="s">
        <v>44</v>
      </c>
      <c r="C222" s="20"/>
      <c r="D222" s="144">
        <f>'St 1.3.1'!D222+'St 1.3.2'!D222+'St 1.3.3'!D222+'St 1.3.4'!D222+'St 1.3.5'!D222+'St 1.3.6'!D222+'St 1.3.7'!D222</f>
        <v>4843.1375240892949</v>
      </c>
      <c r="E222" s="144">
        <f>'St 1.3.1'!E222+'St 1.3.2'!E222+'St 1.3.3'!E222+'St 1.3.4'!E222+'St 1.3.5'!E222+'St 1.3.6'!E222+'St 1.3.7'!E222</f>
        <v>9503.9830209677166</v>
      </c>
      <c r="F222" s="144">
        <f>'St 1.3.1'!F222+'St 1.3.2'!F222+'St 1.3.3'!F222+'St 1.3.4'!F222+'St 1.3.5'!F222+'St 1.3.6'!F222+'St 1.3.7'!F222</f>
        <v>11510.508649063222</v>
      </c>
      <c r="G222" s="144">
        <f>'St 1.3.1'!G222+'St 1.3.2'!G222+'St 1.3.3'!G222+'St 1.3.4'!G222+'St 1.3.5'!G222+'St 1.3.6'!G222+'St 1.3.7'!G222</f>
        <v>12540.743050383202</v>
      </c>
      <c r="H222" s="144">
        <f>'St 1.3.1'!H222+'St 1.3.2'!H222+'St 1.3.3'!H222+'St 1.3.4'!H222+'St 1.3.5'!H222+'St 1.3.6'!H222+'St 1.3.7'!H222</f>
        <v>14884.245010232993</v>
      </c>
      <c r="I222" s="144">
        <f>'St 1.3.1'!I222+'St 1.3.2'!I222+'St 1.3.3'!I222+'St 1.3.4'!I222+'St 1.3.5'!I222+'St 1.3.6'!I222+'St 1.3.7'!I222</f>
        <v>23581.41694739633</v>
      </c>
      <c r="J222" s="144">
        <f>'St 1.3.1'!J222+'St 1.3.2'!J222+'St 1.3.3'!J222+'St 1.3.4'!J222+'St 1.3.5'!J222+'St 1.3.6'!J222+'St 1.3.7'!J222</f>
        <v>30979.340178461971</v>
      </c>
      <c r="K222" s="144">
        <f>'St 1.3.1'!K222+'St 1.3.2'!K222+'St 1.3.3'!K222+'St 1.3.4'!K222+'St 1.3.5'!K222+'St 1.3.6'!K222+'St 1.3.7'!K222</f>
        <v>41337.279386904032</v>
      </c>
      <c r="L222" s="144">
        <f>'St 1.3.1'!L222+'St 1.3.2'!L222+'St 1.3.3'!L222+'St 1.3.4'!L222+'St 1.3.5'!L222+'St 1.3.6'!L222+'St 1.3.7'!L222</f>
        <v>41783.469940767915</v>
      </c>
      <c r="M222" s="144">
        <f>'St 1.3.1'!M222+'St 1.3.2'!M222+'St 1.3.3'!M222+'St 1.3.4'!M222+'St 1.3.5'!M222+'St 1.3.6'!M222+'St 1.3.7'!M222</f>
        <v>44889.576299263768</v>
      </c>
      <c r="N222" s="143"/>
      <c r="O222" s="144">
        <f>'St 1.3.1'!O222+'St 1.3.2'!O222+'St 1.3.3'!O222+'St 1.3.4'!O222+'St 1.3.5'!O222+'St 1.3.6'!O222+'St 1.3.7'!O222</f>
        <v>4285.4799103784217</v>
      </c>
      <c r="P222" s="144">
        <f>'St 1.3.1'!P222+'St 1.3.2'!P222+'St 1.3.3'!P222+'St 1.3.4'!P222+'St 1.3.5'!P222+'St 1.3.6'!P222+'St 1.3.7'!P222</f>
        <v>2139.2527276955061</v>
      </c>
      <c r="Q222" s="144">
        <f>'St 1.3.1'!Q222+'St 1.3.2'!Q222+'St 1.3.3'!Q222+'St 1.3.4'!Q222+'St 1.3.5'!Q222+'St 1.3.6'!Q222+'St 1.3.7'!Q222</f>
        <v>855.95068011997921</v>
      </c>
      <c r="R222" s="144">
        <f>'St 1.3.1'!R222+'St 1.3.2'!R222+'St 1.3.3'!R222+'St 1.3.4'!R222+'St 1.3.5'!R222+'St 1.3.6'!R222+'St 1.3.7'!R222</f>
        <v>4188.7522063994893</v>
      </c>
      <c r="S222" s="144">
        <f>'St 1.3.1'!S222+'St 1.3.2'!S222+'St 1.3.3'!S222+'St 1.3.4'!S222+'St 1.3.5'!S222+'St 1.3.6'!S222+'St 1.3.7'!S222</f>
        <v>6692.1186505136393</v>
      </c>
      <c r="T222" s="144">
        <f>'St 1.3.1'!T222+'St 1.3.2'!T222+'St 1.3.3'!T222+'St 1.3.4'!T222+'St 1.3.5'!T222+'St 1.3.6'!T222+'St 1.3.7'!T222</f>
        <v>31276.482167470436</v>
      </c>
      <c r="U222" s="144">
        <f>'St 1.3.1'!U222+'St 1.3.2'!U222+'St 1.3.3'!U222+'St 1.3.4'!U222+'St 1.3.5'!U222+'St 1.3.6'!U222+'St 1.3.7'!U222</f>
        <v>-10549.74161950935</v>
      </c>
      <c r="V222" s="144">
        <f>'St 1.3.1'!V222+'St 1.3.2'!V222+'St 1.3.3'!V222+'St 1.3.4'!V222+'St 1.3.5'!V222+'St 1.3.6'!V222+'St 1.3.7'!V222</f>
        <v>24392.173247602354</v>
      </c>
      <c r="W222" s="144">
        <f>'St 1.3.1'!W222+'St 1.3.2'!W222+'St 1.3.3'!W222+'St 1.3.4'!W222+'St 1.3.5'!W222+'St 1.3.6'!W222+'St 1.3.7'!W222</f>
        <v>-4832.5892287220904</v>
      </c>
      <c r="X222" s="145"/>
      <c r="Y222" s="144">
        <f>'St 1.3.1'!Y222+'St 1.3.2'!Y222+'St 1.3.3'!Y222+'St 1.3.4'!Y222+'St 1.3.5'!Y222+'St 1.3.6'!Y222+'St 1.3.7'!Y222</f>
        <v>0</v>
      </c>
      <c r="Z222" s="144">
        <f>'St 1.3.1'!Z222+'St 1.3.2'!Z222+'St 1.3.3'!Z222+'St 1.3.4'!Z222+'St 1.3.5'!Z222+'St 1.3.6'!Z222+'St 1.3.7'!Z222</f>
        <v>0</v>
      </c>
      <c r="AA222" s="144">
        <f>'St 1.3.1'!AA222+'St 1.3.2'!AA222+'St 1.3.3'!AA222+'St 1.3.4'!AA222+'St 1.3.5'!AA222+'St 1.3.6'!AA222+'St 1.3.7'!AA222</f>
        <v>0</v>
      </c>
      <c r="AB222" s="144">
        <f>'St 1.3.1'!AB222+'St 1.3.2'!AB222+'St 1.3.3'!AB222+'St 1.3.4'!AB222+'St 1.3.5'!AB222+'St 1.3.6'!AB222+'St 1.3.7'!AB222</f>
        <v>0</v>
      </c>
      <c r="AC222" s="144">
        <f>'St 1.3.1'!AC222+'St 1.3.2'!AC222+'St 1.3.3'!AC222+'St 1.3.4'!AC222+'St 1.3.5'!AC222+'St 1.3.6'!AC222+'St 1.3.7'!AC222</f>
        <v>0</v>
      </c>
      <c r="AD222" s="144">
        <f>'St 1.3.1'!AD222+'St 1.3.2'!AD222+'St 1.3.3'!AD222+'St 1.3.4'!AD222+'St 1.3.5'!AD222+'St 1.3.6'!AD222+'St 1.3.7'!AD222</f>
        <v>0</v>
      </c>
      <c r="AE222" s="144">
        <f>'St 1.3.1'!AE222+'St 1.3.2'!AE222+'St 1.3.3'!AE222+'St 1.3.4'!AE222+'St 1.3.5'!AE222+'St 1.3.6'!AE222+'St 1.3.7'!AE222</f>
        <v>0</v>
      </c>
      <c r="AF222" s="144">
        <f>'St 1.3.1'!AF222+'St 1.3.2'!AF222+'St 1.3.3'!AF222+'St 1.3.4'!AF222+'St 1.3.5'!AF222+'St 1.3.6'!AF222+'St 1.3.7'!AF222</f>
        <v>0</v>
      </c>
      <c r="AG222" s="144">
        <f>'St 1.3.1'!AG222+'St 1.3.2'!AG222+'St 1.3.3'!AG222+'St 1.3.4'!AG222+'St 1.3.5'!AG222+'St 1.3.6'!AG222+'St 1.3.7'!AG222</f>
        <v>0</v>
      </c>
    </row>
    <row r="223" spans="1:33">
      <c r="B223" s="7" t="s">
        <v>45</v>
      </c>
      <c r="C223" s="20"/>
      <c r="D223" s="144">
        <f>'St 1.3.1'!D223+'St 1.3.2'!D223+'St 1.3.3'!D223+'St 1.3.4'!D223+'St 1.3.5'!D223+'St 1.3.6'!D223+'St 1.3.7'!D223</f>
        <v>4843.1281929277329</v>
      </c>
      <c r="E223" s="144">
        <f>'St 1.3.1'!E223+'St 1.3.2'!E223+'St 1.3.3'!E223+'St 1.3.4'!E223+'St 1.3.5'!E223+'St 1.3.6'!E223+'St 1.3.7'!E223</f>
        <v>9503.9622958552663</v>
      </c>
      <c r="F223" s="144">
        <f>'St 1.3.1'!F223+'St 1.3.2'!F223+'St 1.3.3'!F223+'St 1.3.4'!F223+'St 1.3.5'!F223+'St 1.3.6'!F223+'St 1.3.7'!F223</f>
        <v>11510.480928514444</v>
      </c>
      <c r="G223" s="144">
        <f>'St 1.3.1'!G223+'St 1.3.2'!G223+'St 1.3.3'!G223+'St 1.3.4'!G223+'St 1.3.5'!G223+'St 1.3.6'!G223+'St 1.3.7'!G223</f>
        <v>12540.66472550756</v>
      </c>
      <c r="H223" s="144">
        <f>'St 1.3.1'!H223+'St 1.3.2'!H223+'St 1.3.3'!H223+'St 1.3.4'!H223+'St 1.3.5'!H223+'St 1.3.6'!H223+'St 1.3.7'!H223</f>
        <v>14883.190360046625</v>
      </c>
      <c r="I223" s="144">
        <f>'St 1.3.1'!I223+'St 1.3.2'!I223+'St 1.3.3'!I223+'St 1.3.4'!I223+'St 1.3.5'!I223+'St 1.3.6'!I223+'St 1.3.7'!I223</f>
        <v>23581.41694739633</v>
      </c>
      <c r="J223" s="144">
        <f>'St 1.3.1'!J223+'St 1.3.2'!J223+'St 1.3.3'!J223+'St 1.3.4'!J223+'St 1.3.5'!J223+'St 1.3.6'!J223+'St 1.3.7'!J223</f>
        <v>30975.437775105205</v>
      </c>
      <c r="K223" s="144">
        <f>'St 1.3.1'!K223+'St 1.3.2'!K223+'St 1.3.3'!K223+'St 1.3.4'!K223+'St 1.3.5'!K223+'St 1.3.6'!K223+'St 1.3.7'!K223</f>
        <v>41332.408274749512</v>
      </c>
      <c r="L223" s="144">
        <f>'St 1.3.1'!L223+'St 1.3.2'!L223+'St 1.3.3'!L223+'St 1.3.4'!L223+'St 1.3.5'!L223+'St 1.3.6'!L223+'St 1.3.7'!L223</f>
        <v>41781.585832819663</v>
      </c>
      <c r="M223" s="144">
        <f>'St 1.3.1'!M223+'St 1.3.2'!M223+'St 1.3.3'!M223+'St 1.3.4'!M223+'St 1.3.5'!M223+'St 1.3.6'!M223+'St 1.3.7'!M223</f>
        <v>44886.471025163475</v>
      </c>
      <c r="N223" s="143"/>
      <c r="O223" s="144">
        <f>'St 1.3.1'!O223+'St 1.3.2'!O223+'St 1.3.3'!O223+'St 1.3.4'!O223+'St 1.3.5'!O223+'St 1.3.6'!O223+'St 1.3.7'!O223</f>
        <v>4285.4685164275334</v>
      </c>
      <c r="P223" s="144">
        <f>'St 1.3.1'!P223+'St 1.3.2'!P223+'St 1.3.3'!P223+'St 1.3.4'!P223+'St 1.3.5'!P223+'St 1.3.6'!P223+'St 1.3.7'!P223</f>
        <v>2139.2457322591772</v>
      </c>
      <c r="Q223" s="144">
        <f>'St 1.3.1'!Q223+'St 1.3.2'!Q223+'St 1.3.3'!Q223+'St 1.3.4'!Q223+'St 1.3.5'!Q223+'St 1.3.6'!Q223+'St 1.3.7'!Q223</f>
        <v>855.90007579311714</v>
      </c>
      <c r="R223" s="144">
        <f>'St 1.3.1'!R223+'St 1.3.2'!R223+'St 1.3.3'!R223+'St 1.3.4'!R223+'St 1.3.5'!R223+'St 1.3.6'!R223+'St 1.3.7'!R223</f>
        <v>4187.7758810887626</v>
      </c>
      <c r="S223" s="144">
        <f>'St 1.3.1'!S223+'St 1.3.2'!S223+'St 1.3.3'!S223+'St 1.3.4'!S223+'St 1.3.5'!S223+'St 1.3.6'!S223+'St 1.3.7'!S223</f>
        <v>6693.1733007000075</v>
      </c>
      <c r="T223" s="144">
        <f>'St 1.3.1'!T223+'St 1.3.2'!T223+'St 1.3.3'!T223+'St 1.3.4'!T223+'St 1.3.5'!T223+'St 1.3.6'!T223+'St 1.3.7'!T223</f>
        <v>31272.579764113674</v>
      </c>
      <c r="U223" s="144">
        <f>'St 1.3.1'!U223+'St 1.3.2'!U223+'St 1.3.3'!U223+'St 1.3.4'!U223+'St 1.3.5'!U223+'St 1.3.6'!U223+'St 1.3.7'!U223</f>
        <v>-10550.710328307112</v>
      </c>
      <c r="V223" s="144">
        <f>'St 1.3.1'!V223+'St 1.3.2'!V223+'St 1.3.3'!V223+'St 1.3.4'!V223+'St 1.3.5'!V223+'St 1.3.6'!V223+'St 1.3.7'!V223</f>
        <v>24395.160251808626</v>
      </c>
      <c r="W223" s="144">
        <f>'St 1.3.1'!W223+'St 1.3.2'!W223+'St 1.3.3'!W223+'St 1.3.4'!W223+'St 1.3.5'!W223+'St 1.3.6'!W223+'St 1.3.7'!W223</f>
        <v>-4833.8103948741264</v>
      </c>
      <c r="X223" s="145"/>
      <c r="Y223" s="144">
        <f>'St 1.3.1'!Y223+'St 1.3.2'!Y223+'St 1.3.3'!Y223+'St 1.3.4'!Y223+'St 1.3.5'!Y223+'St 1.3.6'!Y223+'St 1.3.7'!Y223</f>
        <v>0</v>
      </c>
      <c r="Z223" s="144">
        <f>'St 1.3.1'!Z223+'St 1.3.2'!Z223+'St 1.3.3'!Z223+'St 1.3.4'!Z223+'St 1.3.5'!Z223+'St 1.3.6'!Z223+'St 1.3.7'!Z223</f>
        <v>0</v>
      </c>
      <c r="AA223" s="144">
        <f>'St 1.3.1'!AA223+'St 1.3.2'!AA223+'St 1.3.3'!AA223+'St 1.3.4'!AA223+'St 1.3.5'!AA223+'St 1.3.6'!AA223+'St 1.3.7'!AA223</f>
        <v>0</v>
      </c>
      <c r="AB223" s="144">
        <f>'St 1.3.1'!AB223+'St 1.3.2'!AB223+'St 1.3.3'!AB223+'St 1.3.4'!AB223+'St 1.3.5'!AB223+'St 1.3.6'!AB223+'St 1.3.7'!AB223</f>
        <v>0</v>
      </c>
      <c r="AC223" s="144">
        <f>'St 1.3.1'!AC223+'St 1.3.2'!AC223+'St 1.3.3'!AC223+'St 1.3.4'!AC223+'St 1.3.5'!AC223+'St 1.3.6'!AC223+'St 1.3.7'!AC223</f>
        <v>0</v>
      </c>
      <c r="AD223" s="144">
        <f>'St 1.3.1'!AD223+'St 1.3.2'!AD223+'St 1.3.3'!AD223+'St 1.3.4'!AD223+'St 1.3.5'!AD223+'St 1.3.6'!AD223+'St 1.3.7'!AD223</f>
        <v>0</v>
      </c>
      <c r="AE223" s="144">
        <f>'St 1.3.1'!AE223+'St 1.3.2'!AE223+'St 1.3.3'!AE223+'St 1.3.4'!AE223+'St 1.3.5'!AE223+'St 1.3.6'!AE223+'St 1.3.7'!AE223</f>
        <v>0</v>
      </c>
      <c r="AF223" s="144">
        <f>'St 1.3.1'!AF223+'St 1.3.2'!AF223+'St 1.3.3'!AF223+'St 1.3.4'!AF223+'St 1.3.5'!AF223+'St 1.3.6'!AF223+'St 1.3.7'!AF223</f>
        <v>0</v>
      </c>
      <c r="AG223" s="144">
        <f>'St 1.3.1'!AG223+'St 1.3.2'!AG223+'St 1.3.3'!AG223+'St 1.3.4'!AG223+'St 1.3.5'!AG223+'St 1.3.6'!AG223+'St 1.3.7'!AG223</f>
        <v>0</v>
      </c>
    </row>
    <row r="224" spans="1:33">
      <c r="B224" s="7" t="s">
        <v>46</v>
      </c>
      <c r="C224" s="20"/>
      <c r="D224" s="144">
        <f>'St 1.3.1'!D224+'St 1.3.2'!D224+'St 1.3.3'!D224+'St 1.3.4'!D224+'St 1.3.5'!D224+'St 1.3.6'!D224+'St 1.3.7'!D224</f>
        <v>1.2777685975677399E-2</v>
      </c>
      <c r="E224" s="144">
        <f>'St 1.3.1'!E224+'St 1.3.2'!E224+'St 1.3.3'!E224+'St 1.3.4'!E224+'St 1.3.5'!E224+'St 1.3.6'!E224+'St 1.3.7'!E224</f>
        <v>2.8380065753780128E-2</v>
      </c>
      <c r="F224" s="144">
        <f>'St 1.3.1'!F224+'St 1.3.2'!F224+'St 1.3.3'!F224+'St 1.3.4'!F224+'St 1.3.5'!F224+'St 1.3.6'!F224+'St 1.3.7'!F224</f>
        <v>3.5648077499613635E-2</v>
      </c>
      <c r="G224" s="144">
        <f>'St 1.3.1'!G224+'St 1.3.2'!G224+'St 1.3.3'!G224+'St 1.3.4'!G224+'St 1.3.5'!G224+'St 1.3.6'!G224+'St 1.3.7'!G224</f>
        <v>0.10959096237695937</v>
      </c>
      <c r="H224" s="144">
        <f>'St 1.3.1'!H224+'St 1.3.2'!H224+'St 1.3.3'!H224+'St 1.3.4'!H224+'St 1.3.5'!H224+'St 1.3.6'!H224+'St 1.3.7'!H224</f>
        <v>1.0546501863682214</v>
      </c>
      <c r="I224" s="144">
        <f>'St 1.3.1'!I224+'St 1.3.2'!I224+'St 1.3.3'!I224+'St 1.3.4'!I224+'St 1.3.5'!I224+'St 1.3.6'!I224+'St 1.3.7'!I224</f>
        <v>0</v>
      </c>
      <c r="J224" s="144">
        <f>'St 1.3.1'!J224+'St 1.3.2'!J224+'St 1.3.3'!J224+'St 1.3.4'!J224+'St 1.3.5'!J224+'St 1.3.6'!J224+'St 1.3.7'!J224</f>
        <v>3.9024033567638527</v>
      </c>
      <c r="K224" s="144">
        <f>'St 1.3.1'!K224+'St 1.3.2'!K224+'St 1.3.3'!K224+'St 1.3.4'!K224+'St 1.3.5'!K224+'St 1.3.6'!K224+'St 1.3.7'!K224</f>
        <v>4.8711121545253544</v>
      </c>
      <c r="L224" s="144">
        <f>'St 1.3.1'!L224+'St 1.3.2'!L224+'St 1.3.3'!L224+'St 1.3.4'!L224+'St 1.3.5'!L224+'St 1.3.6'!L224+'St 1.3.7'!L224</f>
        <v>1.8841079482558574</v>
      </c>
      <c r="M224" s="144">
        <f>'St 1.3.1'!M224+'St 1.3.2'!M224+'St 1.3.3'!M224+'St 1.3.4'!M224+'St 1.3.5'!M224+'St 1.3.6'!M224+'St 1.3.7'!M224</f>
        <v>3.1052741002917457</v>
      </c>
      <c r="N224" s="143"/>
      <c r="O224" s="144">
        <f>'St 1.3.1'!O224+'St 1.3.2'!O224+'St 1.3.3'!O224+'St 1.3.4'!O224+'St 1.3.5'!O224+'St 1.3.6'!O224+'St 1.3.7'!O224</f>
        <v>1.5602379778102731E-2</v>
      </c>
      <c r="P224" s="144">
        <f>'St 1.3.1'!P224+'St 1.3.2'!P224+'St 1.3.3'!P224+'St 1.3.4'!P224+'St 1.3.5'!P224+'St 1.3.6'!P224+'St 1.3.7'!P224</f>
        <v>7.2680117458335091E-3</v>
      </c>
      <c r="Q224" s="144">
        <f>'St 1.3.1'!Q224+'St 1.3.2'!Q224+'St 1.3.3'!Q224+'St 1.3.4'!Q224+'St 1.3.5'!Q224+'St 1.3.6'!Q224+'St 1.3.7'!Q224</f>
        <v>7.3942884877345724E-2</v>
      </c>
      <c r="R224" s="144">
        <f>'St 1.3.1'!R224+'St 1.3.2'!R224+'St 1.3.3'!R224+'St 1.3.4'!R224+'St 1.3.5'!R224+'St 1.3.6'!R224+'St 1.3.7'!R224</f>
        <v>0.94505922399126197</v>
      </c>
      <c r="S224" s="144">
        <f>'St 1.3.1'!S224+'St 1.3.2'!S224+'St 1.3.3'!S224+'St 1.3.4'!S224+'St 1.3.5'!S224+'St 1.3.6'!S224+'St 1.3.7'!S224</f>
        <v>-1.0546501863682214</v>
      </c>
      <c r="T224" s="144">
        <f>'St 1.3.1'!T224+'St 1.3.2'!T224+'St 1.3.3'!T224+'St 1.3.4'!T224+'St 1.3.5'!T224+'St 1.3.6'!T224+'St 1.3.7'!T224</f>
        <v>3.9024033567638527</v>
      </c>
      <c r="U224" s="144">
        <f>'St 1.3.1'!U224+'St 1.3.2'!U224+'St 1.3.3'!U224+'St 1.3.4'!U224+'St 1.3.5'!U224+'St 1.3.6'!U224+'St 1.3.7'!U224</f>
        <v>0.96870879776150209</v>
      </c>
      <c r="V224" s="144">
        <f>'St 1.3.1'!V224+'St 1.3.2'!V224+'St 1.3.3'!V224+'St 1.3.4'!V224+'St 1.3.5'!V224+'St 1.3.6'!V224+'St 1.3.7'!V224</f>
        <v>-2.9870042062694973</v>
      </c>
      <c r="W224" s="144">
        <f>'St 1.3.1'!W224+'St 1.3.2'!W224+'St 1.3.3'!W224+'St 1.3.4'!W224+'St 1.3.5'!W224+'St 1.3.6'!W224+'St 1.3.7'!W224</f>
        <v>1.2211661520358883</v>
      </c>
      <c r="X224" s="145"/>
      <c r="Y224" s="144">
        <f>'St 1.3.1'!Y224+'St 1.3.2'!Y224+'St 1.3.3'!Y224+'St 1.3.4'!Y224+'St 1.3.5'!Y224+'St 1.3.6'!Y224+'St 1.3.7'!Y224</f>
        <v>0</v>
      </c>
      <c r="Z224" s="144">
        <f>'St 1.3.1'!Z224+'St 1.3.2'!Z224+'St 1.3.3'!Z224+'St 1.3.4'!Z224+'St 1.3.5'!Z224+'St 1.3.6'!Z224+'St 1.3.7'!Z224</f>
        <v>0</v>
      </c>
      <c r="AA224" s="144">
        <f>'St 1.3.1'!AA224+'St 1.3.2'!AA224+'St 1.3.3'!AA224+'St 1.3.4'!AA224+'St 1.3.5'!AA224+'St 1.3.6'!AA224+'St 1.3.7'!AA224</f>
        <v>0</v>
      </c>
      <c r="AB224" s="144">
        <f>'St 1.3.1'!AB224+'St 1.3.2'!AB224+'St 1.3.3'!AB224+'St 1.3.4'!AB224+'St 1.3.5'!AB224+'St 1.3.6'!AB224+'St 1.3.7'!AB224</f>
        <v>0</v>
      </c>
      <c r="AC224" s="144">
        <f>'St 1.3.1'!AC224+'St 1.3.2'!AC224+'St 1.3.3'!AC224+'St 1.3.4'!AC224+'St 1.3.5'!AC224+'St 1.3.6'!AC224+'St 1.3.7'!AC224</f>
        <v>0</v>
      </c>
      <c r="AD224" s="144">
        <f>'St 1.3.1'!AD224+'St 1.3.2'!AD224+'St 1.3.3'!AD224+'St 1.3.4'!AD224+'St 1.3.5'!AD224+'St 1.3.6'!AD224+'St 1.3.7'!AD224</f>
        <v>0</v>
      </c>
      <c r="AE224" s="144">
        <f>'St 1.3.1'!AE224+'St 1.3.2'!AE224+'St 1.3.3'!AE224+'St 1.3.4'!AE224+'St 1.3.5'!AE224+'St 1.3.6'!AE224+'St 1.3.7'!AE224</f>
        <v>0</v>
      </c>
      <c r="AF224" s="144">
        <f>'St 1.3.1'!AF224+'St 1.3.2'!AF224+'St 1.3.3'!AF224+'St 1.3.4'!AF224+'St 1.3.5'!AF224+'St 1.3.6'!AF224+'St 1.3.7'!AF224</f>
        <v>0</v>
      </c>
      <c r="AG224" s="144">
        <f>'St 1.3.1'!AG224+'St 1.3.2'!AG224+'St 1.3.3'!AG224+'St 1.3.4'!AG224+'St 1.3.5'!AG224+'St 1.3.6'!AG224+'St 1.3.7'!AG224</f>
        <v>0</v>
      </c>
    </row>
    <row r="225" spans="1:33">
      <c r="B225" s="6" t="s">
        <v>317</v>
      </c>
      <c r="C225" s="20"/>
      <c r="D225" s="144">
        <f>'St 1.3.1'!D225+'St 1.3.2'!D225+'St 1.3.3'!D225+'St 1.3.4'!D225+'St 1.3.5'!D225+'St 1.3.6'!D225+'St 1.3.7'!D225</f>
        <v>21076.420450127262</v>
      </c>
      <c r="E225" s="144">
        <f>'St 1.3.1'!E225+'St 1.3.2'!E225+'St 1.3.3'!E225+'St 1.3.4'!E225+'St 1.3.5'!E225+'St 1.3.6'!E225+'St 1.3.7'!E225</f>
        <v>23306.704648611245</v>
      </c>
      <c r="F225" s="144">
        <f>'St 1.3.1'!F225+'St 1.3.2'!F225+'St 1.3.3'!F225+'St 1.3.4'!F225+'St 1.3.5'!F225+'St 1.3.6'!F225+'St 1.3.7'!F225</f>
        <v>22425.01576105276</v>
      </c>
      <c r="G225" s="144">
        <f>'St 1.3.1'!G225+'St 1.3.2'!G225+'St 1.3.3'!G225+'St 1.3.4'!G225+'St 1.3.5'!G225+'St 1.3.6'!G225+'St 1.3.7'!G225</f>
        <v>23955.72376680376</v>
      </c>
      <c r="H225" s="144">
        <f>'St 1.3.1'!H225+'St 1.3.2'!H225+'St 1.3.3'!H225+'St 1.3.4'!H225+'St 1.3.5'!H225+'St 1.3.6'!H225+'St 1.3.7'!H225</f>
        <v>31335.437333959493</v>
      </c>
      <c r="I225" s="144">
        <f>'St 1.3.1'!I225+'St 1.3.2'!I225+'St 1.3.3'!I225+'St 1.3.4'!I225+'St 1.3.5'!I225+'St 1.3.6'!I225+'St 1.3.7'!I225</f>
        <v>27109.678465816563</v>
      </c>
      <c r="J225" s="144">
        <f>'St 1.3.1'!J225+'St 1.3.2'!J225+'St 1.3.3'!J225+'St 1.3.4'!J225+'St 1.3.5'!J225+'St 1.3.6'!J225+'St 1.3.7'!J225</f>
        <v>30326.775260913979</v>
      </c>
      <c r="K225" s="144">
        <f>'St 1.3.1'!K225+'St 1.3.2'!K225+'St 1.3.3'!K225+'St 1.3.4'!K225+'St 1.3.5'!K225+'St 1.3.6'!K225+'St 1.3.7'!K225</f>
        <v>44242.201708868117</v>
      </c>
      <c r="L225" s="144">
        <f>'St 1.3.1'!L225+'St 1.3.2'!L225+'St 1.3.3'!L225+'St 1.3.4'!L225+'St 1.3.5'!L225+'St 1.3.6'!L225+'St 1.3.7'!L225</f>
        <v>56875.285457874059</v>
      </c>
      <c r="M225" s="144">
        <f>'St 1.3.1'!M225+'St 1.3.2'!M225+'St 1.3.3'!M225+'St 1.3.4'!M225+'St 1.3.5'!M225+'St 1.3.6'!M225+'St 1.3.7'!M225</f>
        <v>49556.559703305102</v>
      </c>
      <c r="N225" s="143"/>
      <c r="O225" s="144">
        <f>'St 1.3.1'!O225+'St 1.3.2'!O225+'St 1.3.3'!O225+'St 1.3.4'!O225+'St 1.3.5'!O225+'St 1.3.6'!O225+'St 1.3.7'!O225</f>
        <v>2240.2040554257242</v>
      </c>
      <c r="P225" s="144">
        <f>'St 1.3.1'!P225+'St 1.3.2'!P225+'St 1.3.3'!P225+'St 1.3.4'!P225+'St 1.3.5'!P225+'St 1.3.6'!P225+'St 1.3.7'!P225</f>
        <v>-881.14540970840096</v>
      </c>
      <c r="Q225" s="144">
        <f>'St 1.3.1'!Q225+'St 1.3.2'!Q225+'St 1.3.3'!Q225+'St 1.3.4'!Q225+'St 1.3.5'!Q225+'St 1.3.6'!Q225+'St 1.3.7'!Q225</f>
        <v>1479.8970502413822</v>
      </c>
      <c r="R225" s="144">
        <f>'St 1.3.1'!R225+'St 1.3.2'!R225+'St 1.3.3'!R225+'St 1.3.4'!R225+'St 1.3.5'!R225+'St 1.3.6'!R225+'St 1.3.7'!R225</f>
        <v>7347.4068495078909</v>
      </c>
      <c r="S225" s="144">
        <f>'St 1.3.1'!S225+'St 1.3.2'!S225+'St 1.3.3'!S225+'St 1.3.4'!S225+'St 1.3.5'!S225+'St 1.3.6'!S225+'St 1.3.7'!S225</f>
        <v>-4255.7872654206167</v>
      </c>
      <c r="T225" s="144">
        <f>'St 1.3.1'!T225+'St 1.3.2'!T225+'St 1.3.3'!T225+'St 1.3.4'!T225+'St 1.3.5'!T225+'St 1.3.6'!T225+'St 1.3.7'!T225</f>
        <v>3161.2596233016857</v>
      </c>
      <c r="U225" s="144">
        <f>'St 1.3.1'!U225+'St 1.3.2'!U225+'St 1.3.3'!U225+'St 1.3.4'!U225+'St 1.3.5'!U225+'St 1.3.6'!U225+'St 1.3.7'!U225</f>
        <v>13884.492657423561</v>
      </c>
      <c r="V225" s="144">
        <f>'St 1.3.1'!V225+'St 1.3.2'!V225+'St 1.3.3'!V225+'St 1.3.4'!V225+'St 1.3.5'!V225+'St 1.3.6'!V225+'St 1.3.7'!V225</f>
        <v>12677.48076053877</v>
      </c>
      <c r="W225" s="144">
        <f>'St 1.3.1'!W225+'St 1.3.2'!W225+'St 1.3.3'!W225+'St 1.3.4'!W225+'St 1.3.5'!W225+'St 1.3.6'!W225+'St 1.3.7'!W225</f>
        <v>-7249.5171475816624</v>
      </c>
      <c r="X225" s="145"/>
      <c r="Y225" s="144">
        <f>'St 1.3.1'!Y225+'St 1.3.2'!Y225+'St 1.3.3'!Y225+'St 1.3.4'!Y225+'St 1.3.5'!Y225+'St 1.3.6'!Y225+'St 1.3.7'!Y225</f>
        <v>0</v>
      </c>
      <c r="Z225" s="144">
        <f>'St 1.3.1'!Z225+'St 1.3.2'!Z225+'St 1.3.3'!Z225+'St 1.3.4'!Z225+'St 1.3.5'!Z225+'St 1.3.6'!Z225+'St 1.3.7'!Z225</f>
        <v>0</v>
      </c>
      <c r="AA225" s="144">
        <f>'St 1.3.1'!AA225+'St 1.3.2'!AA225+'St 1.3.3'!AA225+'St 1.3.4'!AA225+'St 1.3.5'!AA225+'St 1.3.6'!AA225+'St 1.3.7'!AA225</f>
        <v>0</v>
      </c>
      <c r="AB225" s="144">
        <f>'St 1.3.1'!AB225+'St 1.3.2'!AB225+'St 1.3.3'!AB225+'St 1.3.4'!AB225+'St 1.3.5'!AB225+'St 1.3.6'!AB225+'St 1.3.7'!AB225</f>
        <v>0</v>
      </c>
      <c r="AC225" s="144">
        <f>'St 1.3.1'!AC225+'St 1.3.2'!AC225+'St 1.3.3'!AC225+'St 1.3.4'!AC225+'St 1.3.5'!AC225+'St 1.3.6'!AC225+'St 1.3.7'!AC225</f>
        <v>0</v>
      </c>
      <c r="AD225" s="144">
        <f>'St 1.3.1'!AD225+'St 1.3.2'!AD225+'St 1.3.3'!AD225+'St 1.3.4'!AD225+'St 1.3.5'!AD225+'St 1.3.6'!AD225+'St 1.3.7'!AD225</f>
        <v>0</v>
      </c>
      <c r="AE225" s="144">
        <f>'St 1.3.1'!AE225+'St 1.3.2'!AE225+'St 1.3.3'!AE225+'St 1.3.4'!AE225+'St 1.3.5'!AE225+'St 1.3.6'!AE225+'St 1.3.7'!AE225</f>
        <v>0</v>
      </c>
      <c r="AF225" s="144">
        <f>'St 1.3.1'!AF225+'St 1.3.2'!AF225+'St 1.3.3'!AF225+'St 1.3.4'!AF225+'St 1.3.5'!AF225+'St 1.3.6'!AF225+'St 1.3.7'!AF225</f>
        <v>0</v>
      </c>
      <c r="AG225" s="144">
        <f>'St 1.3.1'!AG225+'St 1.3.2'!AG225+'St 1.3.3'!AG225+'St 1.3.4'!AG225+'St 1.3.5'!AG225+'St 1.3.6'!AG225+'St 1.3.7'!AG225</f>
        <v>0</v>
      </c>
    </row>
    <row r="226" spans="1:33">
      <c r="B226" s="6" t="s">
        <v>108</v>
      </c>
      <c r="C226" s="20"/>
      <c r="D226" s="144">
        <f>'St 1.3.1'!D226+'St 1.3.2'!D226+'St 1.3.3'!D226+'St 1.3.4'!D226+'St 1.3.5'!D226+'St 1.3.6'!D226+'St 1.3.7'!D226</f>
        <v>29162.384521118671</v>
      </c>
      <c r="E226" s="144">
        <f>'St 1.3.1'!E226+'St 1.3.2'!E226+'St 1.3.3'!E226+'St 1.3.4'!E226+'St 1.3.5'!E226+'St 1.3.6'!E226+'St 1.3.7'!E226</f>
        <v>31995.730666575972</v>
      </c>
      <c r="F226" s="144">
        <f>'St 1.3.1'!F226+'St 1.3.2'!F226+'St 1.3.3'!F226+'St 1.3.4'!F226+'St 1.3.5'!F226+'St 1.3.6'!F226+'St 1.3.7'!F226</f>
        <v>30922.007224718109</v>
      </c>
      <c r="G226" s="144">
        <f>'St 1.3.1'!G226+'St 1.3.2'!G226+'St 1.3.3'!G226+'St 1.3.4'!G226+'St 1.3.5'!G226+'St 1.3.6'!G226+'St 1.3.7'!G226</f>
        <v>32967.600306028675</v>
      </c>
      <c r="H226" s="144">
        <f>'St 1.3.1'!H226+'St 1.3.2'!H226+'St 1.3.3'!H226+'St 1.3.4'!H226+'St 1.3.5'!H226+'St 1.3.6'!H226+'St 1.3.7'!H226</f>
        <v>43378.282823483758</v>
      </c>
      <c r="I226" s="144">
        <f>'St 1.3.1'!I226+'St 1.3.2'!I226+'St 1.3.3'!I226+'St 1.3.4'!I226+'St 1.3.5'!I226+'St 1.3.6'!I226+'St 1.3.7'!I226</f>
        <v>37435.836589271858</v>
      </c>
      <c r="J226" s="144">
        <f>'St 1.3.1'!J226+'St 1.3.2'!J226+'St 1.3.3'!J226+'St 1.3.4'!J226+'St 1.3.5'!J226+'St 1.3.6'!J226+'St 1.3.7'!J226</f>
        <v>42187.623585982772</v>
      </c>
      <c r="K226" s="144">
        <f>'St 1.3.1'!K226+'St 1.3.2'!K226+'St 1.3.3'!K226+'St 1.3.4'!K226+'St 1.3.5'!K226+'St 1.3.6'!K226+'St 1.3.7'!K226</f>
        <v>61774.005854193936</v>
      </c>
      <c r="L226" s="144">
        <f>'St 1.3.1'!L226+'St 1.3.2'!L226+'St 1.3.3'!L226+'St 1.3.4'!L226+'St 1.3.5'!L226+'St 1.3.6'!L226+'St 1.3.7'!L226</f>
        <v>78218.033131031843</v>
      </c>
      <c r="M226" s="144">
        <f>'St 1.3.1'!M226+'St 1.3.2'!M226+'St 1.3.3'!M226+'St 1.3.4'!M226+'St 1.3.5'!M226+'St 1.3.6'!M226+'St 1.3.7'!M226</f>
        <v>68606.311526090984</v>
      </c>
      <c r="N226" s="143"/>
      <c r="O226" s="144">
        <f>'St 1.3.1'!O226+'St 1.3.2'!O226+'St 1.3.3'!O226+'St 1.3.4'!O226+'St 1.3.5'!O226+'St 1.3.6'!O226+'St 1.3.7'!O226</f>
        <v>3044.6298523826986</v>
      </c>
      <c r="P226" s="144">
        <f>'St 1.3.1'!P226+'St 1.3.2'!P226+'St 1.3.3'!P226+'St 1.3.4'!P226+'St 1.3.5'!P226+'St 1.3.6'!P226+'St 1.3.7'!P226</f>
        <v>-1194.5633792541191</v>
      </c>
      <c r="Q226" s="144">
        <f>'St 1.3.1'!Q226+'St 1.3.2'!Q226+'St 1.3.3'!Q226+'St 1.3.4'!Q226+'St 1.3.5'!Q226+'St 1.3.6'!Q226+'St 1.3.7'!Q226</f>
        <v>2016.9270686285508</v>
      </c>
      <c r="R226" s="144">
        <f>'St 1.3.1'!R226+'St 1.3.2'!R226+'St 1.3.3'!R226+'St 1.3.4'!R226+'St 1.3.5'!R226+'St 1.3.6'!R226+'St 1.3.7'!R226</f>
        <v>10253.539646447407</v>
      </c>
      <c r="S226" s="144">
        <f>'St 1.3.1'!S226+'St 1.3.2'!S226+'St 1.3.3'!S226+'St 1.3.4'!S226+'St 1.3.5'!S226+'St 1.3.6'!S226+'St 1.3.7'!S226</f>
        <v>-5963.9416920288659</v>
      </c>
      <c r="T226" s="144">
        <f>'St 1.3.1'!T226+'St 1.3.2'!T226+'St 1.3.3'!T226+'St 1.3.4'!T226+'St 1.3.5'!T226+'St 1.3.6'!T226+'St 1.3.7'!T226</f>
        <v>4803.0332805753605</v>
      </c>
      <c r="U226" s="144">
        <f>'St 1.3.1'!U226+'St 1.3.2'!U226+'St 1.3.3'!U226+'St 1.3.4'!U226+'St 1.3.5'!U226+'St 1.3.6'!U226+'St 1.3.7'!U226</f>
        <v>19594.333515405524</v>
      </c>
      <c r="V226" s="144">
        <f>'St 1.3.1'!V226+'St 1.3.2'!V226+'St 1.3.3'!V226+'St 1.3.4'!V226+'St 1.3.5'!V226+'St 1.3.6'!V226+'St 1.3.7'!V226</f>
        <v>16714.153908642675</v>
      </c>
      <c r="W226" s="144">
        <f>'St 1.3.1'!W226+'St 1.3.2'!W226+'St 1.3.3'!W226+'St 1.3.4'!W226+'St 1.3.5'!W226+'St 1.3.6'!W226+'St 1.3.7'!W226</f>
        <v>-9433.8848843915675</v>
      </c>
      <c r="X226" s="145"/>
      <c r="Y226" s="144">
        <f>'St 1.3.1'!Y226+'St 1.3.2'!Y226+'St 1.3.3'!Y226+'St 1.3.4'!Y226+'St 1.3.5'!Y226+'St 1.3.6'!Y226+'St 1.3.7'!Y226</f>
        <v>0</v>
      </c>
      <c r="Z226" s="144">
        <f>'St 1.3.1'!Z226+'St 1.3.2'!Z226+'St 1.3.3'!Z226+'St 1.3.4'!Z226+'St 1.3.5'!Z226+'St 1.3.6'!Z226+'St 1.3.7'!Z226</f>
        <v>0</v>
      </c>
      <c r="AA226" s="144">
        <f>'St 1.3.1'!AA226+'St 1.3.2'!AA226+'St 1.3.3'!AA226+'St 1.3.4'!AA226+'St 1.3.5'!AA226+'St 1.3.6'!AA226+'St 1.3.7'!AA226</f>
        <v>0</v>
      </c>
      <c r="AB226" s="144">
        <f>'St 1.3.1'!AB226+'St 1.3.2'!AB226+'St 1.3.3'!AB226+'St 1.3.4'!AB226+'St 1.3.5'!AB226+'St 1.3.6'!AB226+'St 1.3.7'!AB226</f>
        <v>0</v>
      </c>
      <c r="AC226" s="144">
        <f>'St 1.3.1'!AC226+'St 1.3.2'!AC226+'St 1.3.3'!AC226+'St 1.3.4'!AC226+'St 1.3.5'!AC226+'St 1.3.6'!AC226+'St 1.3.7'!AC226</f>
        <v>0</v>
      </c>
      <c r="AD226" s="144">
        <f>'St 1.3.1'!AD226+'St 1.3.2'!AD226+'St 1.3.3'!AD226+'St 1.3.4'!AD226+'St 1.3.5'!AD226+'St 1.3.6'!AD226+'St 1.3.7'!AD226</f>
        <v>0</v>
      </c>
      <c r="AE226" s="144">
        <f>'St 1.3.1'!AE226+'St 1.3.2'!AE226+'St 1.3.3'!AE226+'St 1.3.4'!AE226+'St 1.3.5'!AE226+'St 1.3.6'!AE226+'St 1.3.7'!AE226</f>
        <v>0</v>
      </c>
      <c r="AF226" s="144">
        <f>'St 1.3.1'!AF226+'St 1.3.2'!AF226+'St 1.3.3'!AF226+'St 1.3.4'!AF226+'St 1.3.5'!AF226+'St 1.3.6'!AF226+'St 1.3.7'!AF226</f>
        <v>0</v>
      </c>
      <c r="AG226" s="144">
        <f>'St 1.3.1'!AG226+'St 1.3.2'!AG226+'St 1.3.3'!AG226+'St 1.3.4'!AG226+'St 1.3.5'!AG226+'St 1.3.6'!AG226+'St 1.3.7'!AG226</f>
        <v>0</v>
      </c>
    </row>
    <row r="227" spans="1:33">
      <c r="B227" s="6" t="s">
        <v>48</v>
      </c>
      <c r="C227" s="20"/>
      <c r="D227" s="144">
        <f>'St 1.3.1'!D227+'St 1.3.2'!D227+'St 1.3.3'!D227+'St 1.3.4'!D227+'St 1.3.5'!D227+'St 1.3.6'!D227+'St 1.3.7'!D227</f>
        <v>0</v>
      </c>
      <c r="E227" s="144">
        <f>'St 1.3.1'!E227+'St 1.3.2'!E227+'St 1.3.3'!E227+'St 1.3.4'!E227+'St 1.3.5'!E227+'St 1.3.6'!E227+'St 1.3.7'!E227</f>
        <v>0</v>
      </c>
      <c r="F227" s="144">
        <f>'St 1.3.1'!F227+'St 1.3.2'!F227+'St 1.3.3'!F227+'St 1.3.4'!F227+'St 1.3.5'!F227+'St 1.3.6'!F227+'St 1.3.7'!F227</f>
        <v>0</v>
      </c>
      <c r="G227" s="144">
        <f>'St 1.3.1'!G227+'St 1.3.2'!G227+'St 1.3.3'!G227+'St 1.3.4'!G227+'St 1.3.5'!G227+'St 1.3.6'!G227+'St 1.3.7'!G227</f>
        <v>0</v>
      </c>
      <c r="H227" s="144">
        <f>'St 1.3.1'!H227+'St 1.3.2'!H227+'St 1.3.3'!H227+'St 1.3.4'!H227+'St 1.3.5'!H227+'St 1.3.6'!H227+'St 1.3.7'!H227</f>
        <v>0</v>
      </c>
      <c r="I227" s="144">
        <f>'St 1.3.1'!I227+'St 1.3.2'!I227+'St 1.3.3'!I227+'St 1.3.4'!I227+'St 1.3.5'!I227+'St 1.3.6'!I227+'St 1.3.7'!I227</f>
        <v>0</v>
      </c>
      <c r="J227" s="144">
        <f>'St 1.3.1'!J227+'St 1.3.2'!J227+'St 1.3.3'!J227+'St 1.3.4'!J227+'St 1.3.5'!J227+'St 1.3.6'!J227+'St 1.3.7'!J227</f>
        <v>0</v>
      </c>
      <c r="K227" s="144">
        <f>'St 1.3.1'!K227+'St 1.3.2'!K227+'St 1.3.3'!K227+'St 1.3.4'!K227+'St 1.3.5'!K227+'St 1.3.6'!K227+'St 1.3.7'!K227</f>
        <v>0</v>
      </c>
      <c r="L227" s="144">
        <f>'St 1.3.1'!L227+'St 1.3.2'!L227+'St 1.3.3'!L227+'St 1.3.4'!L227+'St 1.3.5'!L227+'St 1.3.6'!L227+'St 1.3.7'!L227</f>
        <v>0</v>
      </c>
      <c r="M227" s="144">
        <f>'St 1.3.1'!M227+'St 1.3.2'!M227+'St 1.3.3'!M227+'St 1.3.4'!M227+'St 1.3.5'!M227+'St 1.3.6'!M227+'St 1.3.7'!M227</f>
        <v>0</v>
      </c>
      <c r="N227" s="143"/>
      <c r="O227" s="144">
        <f>'St 1.3.1'!O227+'St 1.3.2'!O227+'St 1.3.3'!O227+'St 1.3.4'!O227+'St 1.3.5'!O227+'St 1.3.6'!O227+'St 1.3.7'!O227</f>
        <v>0</v>
      </c>
      <c r="P227" s="144">
        <f>'St 1.3.1'!P227+'St 1.3.2'!P227+'St 1.3.3'!P227+'St 1.3.4'!P227+'St 1.3.5'!P227+'St 1.3.6'!P227+'St 1.3.7'!P227</f>
        <v>0</v>
      </c>
      <c r="Q227" s="144">
        <f>'St 1.3.1'!Q227+'St 1.3.2'!Q227+'St 1.3.3'!Q227+'St 1.3.4'!Q227+'St 1.3.5'!Q227+'St 1.3.6'!Q227+'St 1.3.7'!Q227</f>
        <v>0</v>
      </c>
      <c r="R227" s="144">
        <f>'St 1.3.1'!R227+'St 1.3.2'!R227+'St 1.3.3'!R227+'St 1.3.4'!R227+'St 1.3.5'!R227+'St 1.3.6'!R227+'St 1.3.7'!R227</f>
        <v>0</v>
      </c>
      <c r="S227" s="144">
        <f>'St 1.3.1'!S227+'St 1.3.2'!S227+'St 1.3.3'!S227+'St 1.3.4'!S227+'St 1.3.5'!S227+'St 1.3.6'!S227+'St 1.3.7'!S227</f>
        <v>0</v>
      </c>
      <c r="T227" s="144">
        <f>'St 1.3.1'!T227+'St 1.3.2'!T227+'St 1.3.3'!T227+'St 1.3.4'!T227+'St 1.3.5'!T227+'St 1.3.6'!T227+'St 1.3.7'!T227</f>
        <v>0</v>
      </c>
      <c r="U227" s="144">
        <f>'St 1.3.1'!U227+'St 1.3.2'!U227+'St 1.3.3'!U227+'St 1.3.4'!U227+'St 1.3.5'!U227+'St 1.3.6'!U227+'St 1.3.7'!U227</f>
        <v>0</v>
      </c>
      <c r="V227" s="144">
        <f>'St 1.3.1'!V227+'St 1.3.2'!V227+'St 1.3.3'!V227+'St 1.3.4'!V227+'St 1.3.5'!V227+'St 1.3.6'!V227+'St 1.3.7'!V227</f>
        <v>0</v>
      </c>
      <c r="W227" s="144">
        <f>'St 1.3.1'!W227+'St 1.3.2'!W227+'St 1.3.3'!W227+'St 1.3.4'!W227+'St 1.3.5'!W227+'St 1.3.6'!W227+'St 1.3.7'!W227</f>
        <v>0</v>
      </c>
      <c r="X227" s="145"/>
      <c r="Y227" s="144">
        <f>'St 1.3.1'!Y227+'St 1.3.2'!Y227+'St 1.3.3'!Y227+'St 1.3.4'!Y227+'St 1.3.5'!Y227+'St 1.3.6'!Y227+'St 1.3.7'!Y227</f>
        <v>0</v>
      </c>
      <c r="Z227" s="144">
        <f>'St 1.3.1'!Z227+'St 1.3.2'!Z227+'St 1.3.3'!Z227+'St 1.3.4'!Z227+'St 1.3.5'!Z227+'St 1.3.6'!Z227+'St 1.3.7'!Z227</f>
        <v>0</v>
      </c>
      <c r="AA227" s="144">
        <f>'St 1.3.1'!AA227+'St 1.3.2'!AA227+'St 1.3.3'!AA227+'St 1.3.4'!AA227+'St 1.3.5'!AA227+'St 1.3.6'!AA227+'St 1.3.7'!AA227</f>
        <v>0</v>
      </c>
      <c r="AB227" s="144">
        <f>'St 1.3.1'!AB227+'St 1.3.2'!AB227+'St 1.3.3'!AB227+'St 1.3.4'!AB227+'St 1.3.5'!AB227+'St 1.3.6'!AB227+'St 1.3.7'!AB227</f>
        <v>0</v>
      </c>
      <c r="AC227" s="144">
        <f>'St 1.3.1'!AC227+'St 1.3.2'!AC227+'St 1.3.3'!AC227+'St 1.3.4'!AC227+'St 1.3.5'!AC227+'St 1.3.6'!AC227+'St 1.3.7'!AC227</f>
        <v>0</v>
      </c>
      <c r="AD227" s="144">
        <f>'St 1.3.1'!AD227+'St 1.3.2'!AD227+'St 1.3.3'!AD227+'St 1.3.4'!AD227+'St 1.3.5'!AD227+'St 1.3.6'!AD227+'St 1.3.7'!AD227</f>
        <v>0</v>
      </c>
      <c r="AE227" s="144">
        <f>'St 1.3.1'!AE227+'St 1.3.2'!AE227+'St 1.3.3'!AE227+'St 1.3.4'!AE227+'St 1.3.5'!AE227+'St 1.3.6'!AE227+'St 1.3.7'!AE227</f>
        <v>0</v>
      </c>
      <c r="AF227" s="144">
        <f>'St 1.3.1'!AF227+'St 1.3.2'!AF227+'St 1.3.3'!AF227+'St 1.3.4'!AF227+'St 1.3.5'!AF227+'St 1.3.6'!AF227+'St 1.3.7'!AF227</f>
        <v>0</v>
      </c>
      <c r="AG227" s="144">
        <f>'St 1.3.1'!AG227+'St 1.3.2'!AG227+'St 1.3.3'!AG227+'St 1.3.4'!AG227+'St 1.3.5'!AG227+'St 1.3.6'!AG227+'St 1.3.7'!AG227</f>
        <v>0</v>
      </c>
    </row>
    <row r="228" spans="1:33">
      <c r="B228" s="6" t="s">
        <v>325</v>
      </c>
      <c r="C228" s="20"/>
      <c r="D228" s="144">
        <f>'St 1.3.1'!D228+'St 1.3.2'!D228+'St 1.3.3'!D228+'St 1.3.4'!D228+'St 1.3.5'!D228+'St 1.3.6'!D228+'St 1.3.7'!D228</f>
        <v>1160.8156710014462</v>
      </c>
      <c r="E228" s="144">
        <f>'St 1.3.1'!E228+'St 1.3.2'!E228+'St 1.3.3'!E228+'St 1.3.4'!E228+'St 1.3.5'!E228+'St 1.3.6'!E228+'St 1.3.7'!E228</f>
        <v>1320.6842636631914</v>
      </c>
      <c r="F228" s="144">
        <f>'St 1.3.1'!F228+'St 1.3.2'!F228+'St 1.3.3'!F228+'St 1.3.4'!F228+'St 1.3.5'!F228+'St 1.3.6'!F228+'St 1.3.7'!F228</f>
        <v>1296.3268556710011</v>
      </c>
      <c r="G228" s="144">
        <f>'St 1.3.1'!G228+'St 1.3.2'!G228+'St 1.3.3'!G228+'St 1.3.4'!G228+'St 1.3.5'!G228+'St 1.3.6'!G228+'St 1.3.7'!G228</f>
        <v>1432.0941281619562</v>
      </c>
      <c r="H228" s="144">
        <f>'St 1.3.1'!H228+'St 1.3.2'!H228+'St 1.3.3'!H228+'St 1.3.4'!H228+'St 1.3.5'!H228+'St 1.3.6'!H228+'St 1.3.7'!H228</f>
        <v>4016.2415024095199</v>
      </c>
      <c r="I228" s="144">
        <f>'St 1.3.1'!I228+'St 1.3.2'!I228+'St 1.3.3'!I228+'St 1.3.4'!I228+'St 1.3.5'!I228+'St 1.3.6'!I228+'St 1.3.7'!I228</f>
        <v>2894.954971000971</v>
      </c>
      <c r="J228" s="144">
        <f>'St 1.3.1'!J228+'St 1.3.2'!J228+'St 1.3.3'!J228+'St 1.3.4'!J228+'St 1.3.5'!J228+'St 1.3.6'!J228+'St 1.3.7'!J228</f>
        <v>8650.3738654604858</v>
      </c>
      <c r="K228" s="144">
        <f>'St 1.3.1'!K228+'St 1.3.2'!K228+'St 1.3.3'!K228+'St 1.3.4'!K228+'St 1.3.5'!K228+'St 1.3.6'!K228+'St 1.3.7'!K228</f>
        <v>5594.416134768243</v>
      </c>
      <c r="L228" s="144">
        <f>'St 1.3.1'!L228+'St 1.3.2'!L228+'St 1.3.3'!L228+'St 1.3.4'!L228+'St 1.3.5'!L228+'St 1.3.6'!L228+'St 1.3.7'!L228</f>
        <v>14795.557303430265</v>
      </c>
      <c r="M228" s="144">
        <f>'St 1.3.1'!M228+'St 1.3.2'!M228+'St 1.3.3'!M228+'St 1.3.4'!M228+'St 1.3.5'!M228+'St 1.3.6'!M228+'St 1.3.7'!M228</f>
        <v>22002.375968480104</v>
      </c>
      <c r="N228" s="143"/>
      <c r="O228" s="144">
        <f>'St 1.3.1'!O228+'St 1.3.2'!O228+'St 1.3.3'!O228+'St 1.3.4'!O228+'St 1.3.5'!O228+'St 1.3.6'!O228+'St 1.3.7'!O228</f>
        <v>159.85988760933526</v>
      </c>
      <c r="P228" s="144">
        <f>'St 1.3.1'!P228+'St 1.3.2'!P228+'St 1.3.3'!P228+'St 1.3.4'!P228+'St 1.3.5'!P228+'St 1.3.6'!P228+'St 1.3.7'!P228</f>
        <v>-24.300516657384325</v>
      </c>
      <c r="Q228" s="144">
        <f>'St 1.3.1'!Q228+'St 1.3.2'!Q228+'St 1.3.3'!Q228+'St 1.3.4'!Q228+'St 1.3.5'!Q228+'St 1.3.6'!Q228+'St 1.3.7'!Q228</f>
        <v>135.62982057194338</v>
      </c>
      <c r="R228" s="144">
        <f>'St 1.3.1'!R228+'St 1.3.2'!R228+'St 1.3.3'!R228+'St 1.3.4'!R228+'St 1.3.5'!R228+'St 1.3.6'!R228+'St 1.3.7'!R228</f>
        <v>2630.3752786513469</v>
      </c>
      <c r="S228" s="144">
        <f>'St 1.3.1'!S228+'St 1.3.2'!S228+'St 1.3.3'!S228+'St 1.3.4'!S228+'St 1.3.5'!S228+'St 1.3.6'!S228+'St 1.3.7'!S228</f>
        <v>-1167.9117275165668</v>
      </c>
      <c r="T228" s="144">
        <f>'St 1.3.1'!T228+'St 1.3.2'!T228+'St 1.3.3'!T228+'St 1.3.4'!T228+'St 1.3.5'!T228+'St 1.3.6'!T228+'St 1.3.7'!T228</f>
        <v>5755.3101238574191</v>
      </c>
      <c r="U228" s="144">
        <f>'St 1.3.1'!U228+'St 1.3.2'!U228+'St 1.3.3'!U228+'St 1.3.4'!U228+'St 1.3.5'!U228+'St 1.3.6'!U228+'St 1.3.7'!U228</f>
        <v>-2915.7895511790784</v>
      </c>
      <c r="V228" s="144">
        <f>'St 1.3.1'!V228+'St 1.3.2'!V228+'St 1.3.3'!V228+'St 1.3.4'!V228+'St 1.3.5'!V228+'St 1.3.6'!V228+'St 1.3.7'!V228</f>
        <v>10289.152806963644</v>
      </c>
      <c r="W228" s="144">
        <f>'St 1.3.1'!W228+'St 1.3.2'!W228+'St 1.3.3'!W228+'St 1.3.4'!W228+'St 1.3.5'!W228+'St 1.3.6'!W228+'St 1.3.7'!W228</f>
        <v>6829.7354252343739</v>
      </c>
      <c r="X228" s="145"/>
      <c r="Y228" s="144">
        <f>'St 1.3.1'!Y228+'St 1.3.2'!Y228+'St 1.3.3'!Y228+'St 1.3.4'!Y228+'St 1.3.5'!Y228+'St 1.3.6'!Y228+'St 1.3.7'!Y228</f>
        <v>0</v>
      </c>
      <c r="Z228" s="144">
        <f>'St 1.3.1'!Z228+'St 1.3.2'!Z228+'St 1.3.3'!Z228+'St 1.3.4'!Z228+'St 1.3.5'!Z228+'St 1.3.6'!Z228+'St 1.3.7'!Z228</f>
        <v>0</v>
      </c>
      <c r="AA228" s="144">
        <f>'St 1.3.1'!AA228+'St 1.3.2'!AA228+'St 1.3.3'!AA228+'St 1.3.4'!AA228+'St 1.3.5'!AA228+'St 1.3.6'!AA228+'St 1.3.7'!AA228</f>
        <v>0</v>
      </c>
      <c r="AB228" s="144">
        <f>'St 1.3.1'!AB228+'St 1.3.2'!AB228+'St 1.3.3'!AB228+'St 1.3.4'!AB228+'St 1.3.5'!AB228+'St 1.3.6'!AB228+'St 1.3.7'!AB228</f>
        <v>0</v>
      </c>
      <c r="AC228" s="144">
        <f>'St 1.3.1'!AC228+'St 1.3.2'!AC228+'St 1.3.3'!AC228+'St 1.3.4'!AC228+'St 1.3.5'!AC228+'St 1.3.6'!AC228+'St 1.3.7'!AC228</f>
        <v>0</v>
      </c>
      <c r="AD228" s="144">
        <f>'St 1.3.1'!AD228+'St 1.3.2'!AD228+'St 1.3.3'!AD228+'St 1.3.4'!AD228+'St 1.3.5'!AD228+'St 1.3.6'!AD228+'St 1.3.7'!AD228</f>
        <v>0</v>
      </c>
      <c r="AE228" s="144">
        <f>'St 1.3.1'!AE228+'St 1.3.2'!AE228+'St 1.3.3'!AE228+'St 1.3.4'!AE228+'St 1.3.5'!AE228+'St 1.3.6'!AE228+'St 1.3.7'!AE228</f>
        <v>0</v>
      </c>
      <c r="AF228" s="144">
        <f>'St 1.3.1'!AF228+'St 1.3.2'!AF228+'St 1.3.3'!AF228+'St 1.3.4'!AF228+'St 1.3.5'!AF228+'St 1.3.6'!AF228+'St 1.3.7'!AF228</f>
        <v>0</v>
      </c>
      <c r="AG228" s="144">
        <f>'St 1.3.1'!AG228+'St 1.3.2'!AG228+'St 1.3.3'!AG228+'St 1.3.4'!AG228+'St 1.3.5'!AG228+'St 1.3.6'!AG228+'St 1.3.7'!AG228</f>
        <v>0</v>
      </c>
    </row>
    <row r="229" spans="1:33">
      <c r="B229" s="8" t="s">
        <v>101</v>
      </c>
      <c r="C229" s="20"/>
      <c r="D229" s="144">
        <f>'St 1.3.1'!D229+'St 1.3.2'!D229+'St 1.3.3'!D229+'St 1.3.4'!D229+'St 1.3.5'!D229+'St 1.3.6'!D229+'St 1.3.7'!D229</f>
        <v>10580.235165054351</v>
      </c>
      <c r="E229" s="144">
        <f>'St 1.3.1'!E229+'St 1.3.2'!E229+'St 1.3.3'!E229+'St 1.3.4'!E229+'St 1.3.5'!E229+'St 1.3.6'!E229+'St 1.3.7'!E229</f>
        <v>11427.230513219018</v>
      </c>
      <c r="F229" s="144">
        <f>'St 1.3.1'!F229+'St 1.3.2'!F229+'St 1.3.3'!F229+'St 1.3.4'!F229+'St 1.3.5'!F229+'St 1.3.6'!F229+'St 1.3.7'!F229</f>
        <v>11398.524134661056</v>
      </c>
      <c r="G229" s="144">
        <f>'St 1.3.1'!G229+'St 1.3.2'!G229+'St 1.3.3'!G229+'St 1.3.4'!G229+'St 1.3.5'!G229+'St 1.3.6'!G229+'St 1.3.7'!G229</f>
        <v>12302.745144084847</v>
      </c>
      <c r="H229" s="144">
        <f>'St 1.3.1'!H229+'St 1.3.2'!H229+'St 1.3.3'!H229+'St 1.3.4'!H229+'St 1.3.5'!H229+'St 1.3.6'!H229+'St 1.3.7'!H229</f>
        <v>17177.617504331727</v>
      </c>
      <c r="I229" s="144">
        <f>'St 1.3.1'!I229+'St 1.3.2'!I229+'St 1.3.3'!I229+'St 1.3.4'!I229+'St 1.3.5'!I229+'St 1.3.6'!I229+'St 1.3.7'!I229</f>
        <v>14879.558475477412</v>
      </c>
      <c r="J229" s="144">
        <f>'St 1.3.1'!J229+'St 1.3.2'!J229+'St 1.3.3'!J229+'St 1.3.4'!J229+'St 1.3.5'!J229+'St 1.3.6'!J229+'St 1.3.7'!J229</f>
        <v>17317.185513018765</v>
      </c>
      <c r="K229" s="144">
        <f>'St 1.3.1'!K229+'St 1.3.2'!K229+'St 1.3.3'!K229+'St 1.3.4'!K229+'St 1.3.5'!K229+'St 1.3.6'!K229+'St 1.3.7'!K229</f>
        <v>27011.958576105917</v>
      </c>
      <c r="L229" s="144">
        <f>'St 1.3.1'!L229+'St 1.3.2'!L229+'St 1.3.3'!L229+'St 1.3.4'!L229+'St 1.3.5'!L229+'St 1.3.6'!L229+'St 1.3.7'!L229</f>
        <v>29643.266908439567</v>
      </c>
      <c r="M229" s="144">
        <f>'St 1.3.1'!M229+'St 1.3.2'!M229+'St 1.3.3'!M229+'St 1.3.4'!M229+'St 1.3.5'!M229+'St 1.3.6'!M229+'St 1.3.7'!M229</f>
        <v>26354.109412679063</v>
      </c>
      <c r="N229" s="143"/>
      <c r="O229" s="144">
        <f>'St 1.3.1'!O229+'St 1.3.2'!O229+'St 1.3.3'!O229+'St 1.3.4'!O229+'St 1.3.5'!O229+'St 1.3.6'!O229+'St 1.3.7'!O229</f>
        <v>1447.726155605292</v>
      </c>
      <c r="P229" s="144">
        <f>'St 1.3.1'!P229+'St 1.3.2'!P229+'St 1.3.3'!P229+'St 1.3.4'!P229+'St 1.3.5'!P229+'St 1.3.6'!P229+'St 1.3.7'!P229</f>
        <v>-44.758740083118042</v>
      </c>
      <c r="Q229" s="144">
        <f>'St 1.3.1'!Q229+'St 1.3.2'!Q229+'St 1.3.3'!Q229+'St 1.3.4'!Q229+'St 1.3.5'!Q229+'St 1.3.6'!Q229+'St 1.3.7'!Q229</f>
        <v>367.7592719737911</v>
      </c>
      <c r="R229" s="144">
        <f>'St 1.3.1'!R229+'St 1.3.2'!R229+'St 1.3.3'!R229+'St 1.3.4'!R229+'St 1.3.5'!R229+'St 1.3.6'!R229+'St 1.3.7'!R229</f>
        <v>38880.37095321127</v>
      </c>
      <c r="S229" s="144">
        <f>'St 1.3.1'!S229+'St 1.3.2'!S229+'St 1.3.3'!S229+'St 1.3.4'!S229+'St 1.3.5'!S229+'St 1.3.6'!S229+'St 1.3.7'!S229</f>
        <v>38553.587239141845</v>
      </c>
      <c r="T229" s="144">
        <f>'St 1.3.1'!T229+'St 1.3.2'!T229+'St 1.3.3'!T229+'St 1.3.4'!T229+'St 1.3.5'!T229+'St 1.3.6'!T229+'St 1.3.7'!T229</f>
        <v>-74158.502970978865</v>
      </c>
      <c r="U229" s="144">
        <f>'St 1.3.1'!U229+'St 1.3.2'!U229+'St 1.3.3'!U229+'St 1.3.4'!U229+'St 1.3.5'!U229+'St 1.3.6'!U229+'St 1.3.7'!U229</f>
        <v>9069.1675405803217</v>
      </c>
      <c r="V229" s="144">
        <f>'St 1.3.1'!V229+'St 1.3.2'!V229+'St 1.3.3'!V229+'St 1.3.4'!V229+'St 1.3.5'!V229+'St 1.3.6'!V229+'St 1.3.7'!V229</f>
        <v>2485.0838809983461</v>
      </c>
      <c r="W229" s="144">
        <f>'St 1.3.1'!W229+'St 1.3.2'!W229+'St 1.3.3'!W229+'St 1.3.4'!W229+'St 1.3.5'!W229+'St 1.3.6'!W229+'St 1.3.7'!W229</f>
        <v>-2539.8446497149534</v>
      </c>
      <c r="X229" s="145"/>
      <c r="Y229" s="144">
        <f>'St 1.3.1'!Y229+'St 1.3.2'!Y229+'St 1.3.3'!Y229+'St 1.3.4'!Y229+'St 1.3.5'!Y229+'St 1.3.6'!Y229+'St 1.3.7'!Y229</f>
        <v>0</v>
      </c>
      <c r="Z229" s="144">
        <f>'St 1.3.1'!Z229+'St 1.3.2'!Z229+'St 1.3.3'!Z229+'St 1.3.4'!Z229+'St 1.3.5'!Z229+'St 1.3.6'!Z229+'St 1.3.7'!Z229</f>
        <v>0</v>
      </c>
      <c r="AA229" s="144">
        <f>'St 1.3.1'!AA229+'St 1.3.2'!AA229+'St 1.3.3'!AA229+'St 1.3.4'!AA229+'St 1.3.5'!AA229+'St 1.3.6'!AA229+'St 1.3.7'!AA229</f>
        <v>0</v>
      </c>
      <c r="AB229" s="144">
        <f>'St 1.3.1'!AB229+'St 1.3.2'!AB229+'St 1.3.3'!AB229+'St 1.3.4'!AB229+'St 1.3.5'!AB229+'St 1.3.6'!AB229+'St 1.3.7'!AB229</f>
        <v>0</v>
      </c>
      <c r="AC229" s="144">
        <f>'St 1.3.1'!AC229+'St 1.3.2'!AC229+'St 1.3.3'!AC229+'St 1.3.4'!AC229+'St 1.3.5'!AC229+'St 1.3.6'!AC229+'St 1.3.7'!AC229</f>
        <v>0</v>
      </c>
      <c r="AD229" s="144">
        <f>'St 1.3.1'!AD229+'St 1.3.2'!AD229+'St 1.3.3'!AD229+'St 1.3.4'!AD229+'St 1.3.5'!AD229+'St 1.3.6'!AD229+'St 1.3.7'!AD229</f>
        <v>0</v>
      </c>
      <c r="AE229" s="144">
        <f>'St 1.3.1'!AE229+'St 1.3.2'!AE229+'St 1.3.3'!AE229+'St 1.3.4'!AE229+'St 1.3.5'!AE229+'St 1.3.6'!AE229+'St 1.3.7'!AE229</f>
        <v>0</v>
      </c>
      <c r="AF229" s="144">
        <f>'St 1.3.1'!AF229+'St 1.3.2'!AF229+'St 1.3.3'!AF229+'St 1.3.4'!AF229+'St 1.3.5'!AF229+'St 1.3.6'!AF229+'St 1.3.7'!AF229</f>
        <v>0</v>
      </c>
      <c r="AG229" s="144">
        <f>'St 1.3.1'!AG229+'St 1.3.2'!AG229+'St 1.3.3'!AG229+'St 1.3.4'!AG229+'St 1.3.5'!AG229+'St 1.3.6'!AG229+'St 1.3.7'!AG229</f>
        <v>0</v>
      </c>
    </row>
    <row r="230" spans="1:33" s="45" customFormat="1">
      <c r="A230" s="38"/>
      <c r="B230" s="5" t="s">
        <v>29</v>
      </c>
      <c r="C230" s="19"/>
      <c r="D230" s="147">
        <f>'St 1.3.1'!D230+'St 1.3.2'!D230+'St 1.3.3'!D230+'St 1.3.4'!D230+'St 1.3.5'!D230+'St 1.3.6'!D230+'St 1.3.7'!D230</f>
        <v>83348.611823185638</v>
      </c>
      <c r="E230" s="147">
        <f>'St 1.3.1'!E230+'St 1.3.2'!E230+'St 1.3.3'!E230+'St 1.3.4'!E230+'St 1.3.5'!E230+'St 1.3.6'!E230+'St 1.3.7'!E230</f>
        <v>84177.534459533024</v>
      </c>
      <c r="F230" s="147">
        <f>'St 1.3.1'!F230+'St 1.3.2'!F230+'St 1.3.3'!F230+'St 1.3.4'!F230+'St 1.3.5'!F230+'St 1.3.6'!F230+'St 1.3.7'!F230</f>
        <v>85943.236479930056</v>
      </c>
      <c r="G230" s="147">
        <f>'St 1.3.1'!G230+'St 1.3.2'!G230+'St 1.3.3'!G230+'St 1.3.4'!G230+'St 1.3.5'!G230+'St 1.3.6'!G230+'St 1.3.7'!G230</f>
        <v>107186.35153224145</v>
      </c>
      <c r="H230" s="147">
        <f>'St 1.3.1'!H230+'St 1.3.2'!H230+'St 1.3.3'!H230+'St 1.3.4'!H230+'St 1.3.5'!H230+'St 1.3.6'!H230+'St 1.3.7'!H230</f>
        <v>112131.74994304673</v>
      </c>
      <c r="I230" s="147">
        <f>'St 1.3.1'!I230+'St 1.3.2'!I230+'St 1.3.3'!I230+'St 1.3.4'!I230+'St 1.3.5'!I230+'St 1.3.6'!I230+'St 1.3.7'!I230</f>
        <v>139175.91387209715</v>
      </c>
      <c r="J230" s="147">
        <f>'St 1.3.1'!J230+'St 1.3.2'!J230+'St 1.3.3'!J230+'St 1.3.4'!J230+'St 1.3.5'!J230+'St 1.3.6'!J230+'St 1.3.7'!J230</f>
        <v>156478.61043584428</v>
      </c>
      <c r="K230" s="147">
        <f>'St 1.3.1'!K230+'St 1.3.2'!K230+'St 1.3.3'!K230+'St 1.3.4'!K230+'St 1.3.5'!K230+'St 1.3.6'!K230+'St 1.3.7'!K230</f>
        <v>166500.50115184346</v>
      </c>
      <c r="L230" s="147">
        <f>'St 1.3.1'!L230+'St 1.3.2'!L230+'St 1.3.3'!L230+'St 1.3.4'!L230+'St 1.3.5'!L230+'St 1.3.6'!L230+'St 1.3.7'!L230</f>
        <v>190568.80528237484</v>
      </c>
      <c r="M230" s="147">
        <f>'St 1.3.1'!M230+'St 1.3.2'!M230+'St 1.3.3'!M230+'St 1.3.4'!M230+'St 1.3.5'!M230+'St 1.3.6'!M230+'St 1.3.7'!M230</f>
        <v>194575.06737083232</v>
      </c>
      <c r="N230" s="146"/>
      <c r="O230" s="147">
        <f>'St 1.3.1'!O230+'St 1.3.2'!O230+'St 1.3.3'!O230+'St 1.3.4'!O230+'St 1.3.5'!O230+'St 1.3.6'!O230+'St 1.3.7'!O230</f>
        <v>312.01244724737899</v>
      </c>
      <c r="P230" s="147">
        <f>'St 1.3.1'!P230+'St 1.3.2'!P230+'St 1.3.3'!P230+'St 1.3.4'!P230+'St 1.3.5'!P230+'St 1.3.6'!P230+'St 1.3.7'!P230</f>
        <v>173.25998149702662</v>
      </c>
      <c r="Q230" s="147">
        <f>'St 1.3.1'!Q230+'St 1.3.2'!Q230+'St 1.3.3'!Q230+'St 1.3.4'!Q230+'St 1.3.5'!Q230+'St 1.3.6'!Q230+'St 1.3.7'!Q230</f>
        <v>20799.415622911398</v>
      </c>
      <c r="R230" s="147">
        <f>'St 1.3.1'!R230+'St 1.3.2'!R230+'St 1.3.3'!R230+'St 1.3.4'!R230+'St 1.3.5'!R230+'St 1.3.6'!R230+'St 1.3.7'!R230</f>
        <v>5043.8683679052829</v>
      </c>
      <c r="S230" s="147">
        <f>'St 1.3.1'!S230+'St 1.3.2'!S230+'St 1.3.3'!S230+'St 1.3.4'!S230+'St 1.3.5'!S230+'St 1.3.6'!S230+'St 1.3.7'!S230</f>
        <v>27449.551432250431</v>
      </c>
      <c r="T230" s="147">
        <f>'St 1.3.1'!T230+'St 1.3.2'!T230+'St 1.3.3'!T230+'St 1.3.4'!T230+'St 1.3.5'!T230+'St 1.3.6'!T230+'St 1.3.7'!T230</f>
        <v>15783.586157847123</v>
      </c>
      <c r="U230" s="147">
        <f>'St 1.3.1'!U230+'St 1.3.2'!U230+'St 1.3.3'!U230+'St 1.3.4'!U230+'St 1.3.5'!U230+'St 1.3.6'!U230+'St 1.3.7'!U230</f>
        <v>8259.511278499187</v>
      </c>
      <c r="V230" s="147">
        <f>'St 1.3.1'!V230+'St 1.3.2'!V230+'St 1.3.3'!V230+'St 1.3.4'!V230+'St 1.3.5'!V230+'St 1.3.6'!V230+'St 1.3.7'!V230</f>
        <v>25151.943528131364</v>
      </c>
      <c r="W230" s="147">
        <f>'St 1.3.1'!W230+'St 1.3.2'!W230+'St 1.3.3'!W230+'St 1.3.4'!W230+'St 1.3.5'!W230+'St 1.3.6'!W230+'St 1.3.7'!W230</f>
        <v>5580.8458665574881</v>
      </c>
      <c r="X230" s="141"/>
      <c r="Y230" s="147">
        <f>'St 1.3.1'!Y230+'St 1.3.2'!Y230+'St 1.3.3'!Y230+'St 1.3.4'!Y230+'St 1.3.5'!Y230+'St 1.3.6'!Y230+'St 1.3.7'!Y230</f>
        <v>0</v>
      </c>
      <c r="Z230" s="147">
        <f>'St 1.3.1'!Z230+'St 1.3.2'!Z230+'St 1.3.3'!Z230+'St 1.3.4'!Z230+'St 1.3.5'!Z230+'St 1.3.6'!Z230+'St 1.3.7'!Z230</f>
        <v>0</v>
      </c>
      <c r="AA230" s="147">
        <f>'St 1.3.1'!AA230+'St 1.3.2'!AA230+'St 1.3.3'!AA230+'St 1.3.4'!AA230+'St 1.3.5'!AA230+'St 1.3.6'!AA230+'St 1.3.7'!AA230</f>
        <v>0</v>
      </c>
      <c r="AB230" s="147">
        <f>'St 1.3.1'!AB230+'St 1.3.2'!AB230+'St 1.3.3'!AB230+'St 1.3.4'!AB230+'St 1.3.5'!AB230+'St 1.3.6'!AB230+'St 1.3.7'!AB230</f>
        <v>0</v>
      </c>
      <c r="AC230" s="147">
        <f>'St 1.3.1'!AC230+'St 1.3.2'!AC230+'St 1.3.3'!AC230+'St 1.3.4'!AC230+'St 1.3.5'!AC230+'St 1.3.6'!AC230+'St 1.3.7'!AC230</f>
        <v>0</v>
      </c>
      <c r="AD230" s="147">
        <f>'St 1.3.1'!AD230+'St 1.3.2'!AD230+'St 1.3.3'!AD230+'St 1.3.4'!AD230+'St 1.3.5'!AD230+'St 1.3.6'!AD230+'St 1.3.7'!AD230</f>
        <v>0</v>
      </c>
      <c r="AE230" s="147">
        <f>'St 1.3.1'!AE230+'St 1.3.2'!AE230+'St 1.3.3'!AE230+'St 1.3.4'!AE230+'St 1.3.5'!AE230+'St 1.3.6'!AE230+'St 1.3.7'!AE230</f>
        <v>0</v>
      </c>
      <c r="AF230" s="147">
        <f>'St 1.3.1'!AF230+'St 1.3.2'!AF230+'St 1.3.3'!AF230+'St 1.3.4'!AF230+'St 1.3.5'!AF230+'St 1.3.6'!AF230+'St 1.3.7'!AF230</f>
        <v>0</v>
      </c>
      <c r="AG230" s="147">
        <f>'St 1.3.1'!AG230+'St 1.3.2'!AG230+'St 1.3.3'!AG230+'St 1.3.4'!AG230+'St 1.3.5'!AG230+'St 1.3.6'!AG230+'St 1.3.7'!AG230</f>
        <v>0</v>
      </c>
    </row>
    <row r="231" spans="1:33" s="45" customFormat="1">
      <c r="A231" s="38"/>
      <c r="B231" s="5" t="s">
        <v>96</v>
      </c>
      <c r="C231" s="19"/>
      <c r="D231" s="147">
        <f>'St 1.3.1'!D231+'St 1.3.2'!D231+'St 1.3.3'!D231+'St 1.3.4'!D231+'St 1.3.5'!D231+'St 1.3.6'!D231+'St 1.3.7'!D231</f>
        <v>0</v>
      </c>
      <c r="E231" s="147">
        <f>'St 1.3.1'!E231+'St 1.3.2'!E231+'St 1.3.3'!E231+'St 1.3.4'!E231+'St 1.3.5'!E231+'St 1.3.6'!E231+'St 1.3.7'!E231</f>
        <v>0</v>
      </c>
      <c r="F231" s="147">
        <f>'St 1.3.1'!F231+'St 1.3.2'!F231+'St 1.3.3'!F231+'St 1.3.4'!F231+'St 1.3.5'!F231+'St 1.3.6'!F231+'St 1.3.7'!F231</f>
        <v>0</v>
      </c>
      <c r="G231" s="147">
        <f>'St 1.3.1'!G231+'St 1.3.2'!G231+'St 1.3.3'!G231+'St 1.3.4'!G231+'St 1.3.5'!G231+'St 1.3.6'!G231+'St 1.3.7'!G231</f>
        <v>0</v>
      </c>
      <c r="H231" s="147">
        <f>'St 1.3.1'!H231+'St 1.3.2'!H231+'St 1.3.3'!H231+'St 1.3.4'!H231+'St 1.3.5'!H231+'St 1.3.6'!H231+'St 1.3.7'!H231</f>
        <v>0</v>
      </c>
      <c r="I231" s="147">
        <f>'St 1.3.1'!I231+'St 1.3.2'!I231+'St 1.3.3'!I231+'St 1.3.4'!I231+'St 1.3.5'!I231+'St 1.3.6'!I231+'St 1.3.7'!I231</f>
        <v>0</v>
      </c>
      <c r="J231" s="147">
        <f>'St 1.3.1'!J231+'St 1.3.2'!J231+'St 1.3.3'!J231+'St 1.3.4'!J231+'St 1.3.5'!J231+'St 1.3.6'!J231+'St 1.3.7'!J231</f>
        <v>0</v>
      </c>
      <c r="K231" s="147">
        <f>'St 1.3.1'!K231+'St 1.3.2'!K231+'St 1.3.3'!K231+'St 1.3.4'!K231+'St 1.3.5'!K231+'St 1.3.6'!K231+'St 1.3.7'!K231</f>
        <v>0</v>
      </c>
      <c r="L231" s="147">
        <f>'St 1.3.1'!L231+'St 1.3.2'!L231+'St 1.3.3'!L231+'St 1.3.4'!L231+'St 1.3.5'!L231+'St 1.3.6'!L231+'St 1.3.7'!L231</f>
        <v>0</v>
      </c>
      <c r="M231" s="147">
        <f>'St 1.3.1'!M231+'St 1.3.2'!M231+'St 1.3.3'!M231+'St 1.3.4'!M231+'St 1.3.5'!M231+'St 1.3.6'!M231+'St 1.3.7'!M231</f>
        <v>0</v>
      </c>
      <c r="N231" s="146"/>
      <c r="O231" s="147">
        <f>'St 1.3.1'!O231+'St 1.3.2'!O231+'St 1.3.3'!O231+'St 1.3.4'!O231+'St 1.3.5'!O231+'St 1.3.6'!O231+'St 1.3.7'!O231</f>
        <v>0</v>
      </c>
      <c r="P231" s="147">
        <f>'St 1.3.1'!P231+'St 1.3.2'!P231+'St 1.3.3'!P231+'St 1.3.4'!P231+'St 1.3.5'!P231+'St 1.3.6'!P231+'St 1.3.7'!P231</f>
        <v>0</v>
      </c>
      <c r="Q231" s="147">
        <f>'St 1.3.1'!Q231+'St 1.3.2'!Q231+'St 1.3.3'!Q231+'St 1.3.4'!Q231+'St 1.3.5'!Q231+'St 1.3.6'!Q231+'St 1.3.7'!Q231</f>
        <v>0</v>
      </c>
      <c r="R231" s="147">
        <f>'St 1.3.1'!R231+'St 1.3.2'!R231+'St 1.3.3'!R231+'St 1.3.4'!R231+'St 1.3.5'!R231+'St 1.3.6'!R231+'St 1.3.7'!R231</f>
        <v>0</v>
      </c>
      <c r="S231" s="147">
        <f>'St 1.3.1'!S231+'St 1.3.2'!S231+'St 1.3.3'!S231+'St 1.3.4'!S231+'St 1.3.5'!S231+'St 1.3.6'!S231+'St 1.3.7'!S231</f>
        <v>0</v>
      </c>
      <c r="T231" s="147">
        <f>'St 1.3.1'!T231+'St 1.3.2'!T231+'St 1.3.3'!T231+'St 1.3.4'!T231+'St 1.3.5'!T231+'St 1.3.6'!T231+'St 1.3.7'!T231</f>
        <v>0</v>
      </c>
      <c r="U231" s="147">
        <f>'St 1.3.1'!U231+'St 1.3.2'!U231+'St 1.3.3'!U231+'St 1.3.4'!U231+'St 1.3.5'!U231+'St 1.3.6'!U231+'St 1.3.7'!U231</f>
        <v>0</v>
      </c>
      <c r="V231" s="147">
        <f>'St 1.3.1'!V231+'St 1.3.2'!V231+'St 1.3.3'!V231+'St 1.3.4'!V231+'St 1.3.5'!V231+'St 1.3.6'!V231+'St 1.3.7'!V231</f>
        <v>0</v>
      </c>
      <c r="W231" s="147">
        <f>'St 1.3.1'!W231+'St 1.3.2'!W231+'St 1.3.3'!W231+'St 1.3.4'!W231+'St 1.3.5'!W231+'St 1.3.6'!W231+'St 1.3.7'!W231</f>
        <v>0</v>
      </c>
      <c r="X231" s="141"/>
      <c r="Y231" s="147">
        <f>'St 1.3.1'!Y231+'St 1.3.2'!Y231+'St 1.3.3'!Y231+'St 1.3.4'!Y231+'St 1.3.5'!Y231+'St 1.3.6'!Y231+'St 1.3.7'!Y231</f>
        <v>0</v>
      </c>
      <c r="Z231" s="147">
        <f>'St 1.3.1'!Z231+'St 1.3.2'!Z231+'St 1.3.3'!Z231+'St 1.3.4'!Z231+'St 1.3.5'!Z231+'St 1.3.6'!Z231+'St 1.3.7'!Z231</f>
        <v>0</v>
      </c>
      <c r="AA231" s="147">
        <f>'St 1.3.1'!AA231+'St 1.3.2'!AA231+'St 1.3.3'!AA231+'St 1.3.4'!AA231+'St 1.3.5'!AA231+'St 1.3.6'!AA231+'St 1.3.7'!AA231</f>
        <v>0</v>
      </c>
      <c r="AB231" s="147">
        <f>'St 1.3.1'!AB231+'St 1.3.2'!AB231+'St 1.3.3'!AB231+'St 1.3.4'!AB231+'St 1.3.5'!AB231+'St 1.3.6'!AB231+'St 1.3.7'!AB231</f>
        <v>0</v>
      </c>
      <c r="AC231" s="147">
        <f>'St 1.3.1'!AC231+'St 1.3.2'!AC231+'St 1.3.3'!AC231+'St 1.3.4'!AC231+'St 1.3.5'!AC231+'St 1.3.6'!AC231+'St 1.3.7'!AC231</f>
        <v>0</v>
      </c>
      <c r="AD231" s="147">
        <f>'St 1.3.1'!AD231+'St 1.3.2'!AD231+'St 1.3.3'!AD231+'St 1.3.4'!AD231+'St 1.3.5'!AD231+'St 1.3.6'!AD231+'St 1.3.7'!AD231</f>
        <v>0</v>
      </c>
      <c r="AE231" s="147">
        <f>'St 1.3.1'!AE231+'St 1.3.2'!AE231+'St 1.3.3'!AE231+'St 1.3.4'!AE231+'St 1.3.5'!AE231+'St 1.3.6'!AE231+'St 1.3.7'!AE231</f>
        <v>0</v>
      </c>
      <c r="AF231" s="147">
        <f>'St 1.3.1'!AF231+'St 1.3.2'!AF231+'St 1.3.3'!AF231+'St 1.3.4'!AF231+'St 1.3.5'!AF231+'St 1.3.6'!AF231+'St 1.3.7'!AF231</f>
        <v>0</v>
      </c>
      <c r="AG231" s="147">
        <f>'St 1.3.1'!AG231+'St 1.3.2'!AG231+'St 1.3.3'!AG231+'St 1.3.4'!AG231+'St 1.3.5'!AG231+'St 1.3.6'!AG231+'St 1.3.7'!AG231</f>
        <v>0</v>
      </c>
    </row>
    <row r="232" spans="1:33" s="45" customFormat="1">
      <c r="A232" s="38"/>
      <c r="B232" s="5" t="s">
        <v>100</v>
      </c>
      <c r="C232" s="19"/>
      <c r="D232" s="147">
        <f>'St 1.3.1'!D232+'St 1.3.2'!D232+'St 1.3.3'!D232+'St 1.3.4'!D232+'St 1.3.5'!D232+'St 1.3.6'!D232+'St 1.3.7'!D232</f>
        <v>5315693.8247630838</v>
      </c>
      <c r="E232" s="147">
        <f>'St 1.3.1'!E232+'St 1.3.2'!E232+'St 1.3.3'!E232+'St 1.3.4'!E232+'St 1.3.5'!E232+'St 1.3.6'!E232+'St 1.3.7'!E232</f>
        <v>6024262.7213035654</v>
      </c>
      <c r="F232" s="147">
        <f>'St 1.3.1'!F232+'St 1.3.2'!F232+'St 1.3.3'!F232+'St 1.3.4'!F232+'St 1.3.5'!F232+'St 1.3.6'!F232+'St 1.3.7'!F232</f>
        <v>6598126.1774906982</v>
      </c>
      <c r="G232" s="147">
        <f>'St 1.3.1'!G232+'St 1.3.2'!G232+'St 1.3.3'!G232+'St 1.3.4'!G232+'St 1.3.5'!G232+'St 1.3.6'!G232+'St 1.3.7'!G232</f>
        <v>7929814.4051882122</v>
      </c>
      <c r="H232" s="147">
        <f>'St 1.3.1'!H232+'St 1.3.2'!H232+'St 1.3.3'!H232+'St 1.3.4'!H232+'St 1.3.5'!H232+'St 1.3.6'!H232+'St 1.3.7'!H232</f>
        <v>8824899.1636466719</v>
      </c>
      <c r="I232" s="147">
        <f>'St 1.3.1'!I232+'St 1.3.2'!I232+'St 1.3.3'!I232+'St 1.3.4'!I232+'St 1.3.5'!I232+'St 1.3.6'!I232+'St 1.3.7'!I232</f>
        <v>10793898.778117042</v>
      </c>
      <c r="J232" s="147">
        <f>'St 1.3.1'!J232+'St 1.3.2'!J232+'St 1.3.3'!J232+'St 1.3.4'!J232+'St 1.3.5'!J232+'St 1.3.6'!J232+'St 1.3.7'!J232</f>
        <v>12801066.288157748</v>
      </c>
      <c r="K232" s="147">
        <f>'St 1.3.1'!K232+'St 1.3.2'!K232+'St 1.3.3'!K232+'St 1.3.4'!K232+'St 1.3.5'!K232+'St 1.3.6'!K232+'St 1.3.7'!K232</f>
        <v>14360103.867247002</v>
      </c>
      <c r="L232" s="147">
        <f>'St 1.3.1'!L232+'St 1.3.2'!L232+'St 1.3.3'!L232+'St 1.3.4'!L232+'St 1.3.5'!L232+'St 1.3.6'!L232+'St 1.3.7'!L232</f>
        <v>15436820.824388675</v>
      </c>
      <c r="M232" s="147">
        <f>'St 1.3.1'!M232+'St 1.3.2'!M232+'St 1.3.3'!M232+'St 1.3.4'!M232+'St 1.3.5'!M232+'St 1.3.6'!M232+'St 1.3.7'!M232</f>
        <v>18504009.122026622</v>
      </c>
      <c r="N232" s="146"/>
      <c r="O232" s="147">
        <f>'St 1.3.1'!O232+'St 1.3.2'!O232+'St 1.3.3'!O232+'St 1.3.4'!O232+'St 1.3.5'!O232+'St 1.3.6'!O232+'St 1.3.7'!O232</f>
        <v>610752.41130531265</v>
      </c>
      <c r="P232" s="147">
        <f>'St 1.3.1'!P232+'St 1.3.2'!P232+'St 1.3.3'!P232+'St 1.3.4'!P232+'St 1.3.5'!P232+'St 1.3.6'!P232+'St 1.3.7'!P232</f>
        <v>402916.46687360446</v>
      </c>
      <c r="Q232" s="147">
        <f>'St 1.3.1'!Q232+'St 1.3.2'!Q232+'St 1.3.3'!Q232+'St 1.3.4'!Q232+'St 1.3.5'!Q232+'St 1.3.6'!Q232+'St 1.3.7'!Q232</f>
        <v>998487.38793559792</v>
      </c>
      <c r="R232" s="147">
        <f>'St 1.3.1'!R232+'St 1.3.2'!R232+'St 1.3.3'!R232+'St 1.3.4'!R232+'St 1.3.5'!R232+'St 1.3.6'!R232+'St 1.3.7'!R232</f>
        <v>779491.12822498661</v>
      </c>
      <c r="S232" s="147">
        <f>'St 1.3.1'!S232+'St 1.3.2'!S232+'St 1.3.3'!S232+'St 1.3.4'!S232+'St 1.3.5'!S232+'St 1.3.6'!S232+'St 1.3.7'!S232</f>
        <v>1680503.1381795993</v>
      </c>
      <c r="T232" s="147">
        <f>'St 1.3.1'!T232+'St 1.3.2'!T232+'St 1.3.3'!T232+'St 1.3.4'!T232+'St 1.3.5'!T232+'St 1.3.6'!T232+'St 1.3.7'!T232</f>
        <v>1728928.2156398087</v>
      </c>
      <c r="U232" s="147">
        <f>'St 1.3.1'!U232+'St 1.3.2'!U232+'St 1.3.3'!U232+'St 1.3.4'!U232+'St 1.3.5'!U232+'St 1.3.6'!U232+'St 1.3.7'!U232</f>
        <v>1204239.9640214453</v>
      </c>
      <c r="V232" s="147">
        <f>'St 1.3.1'!V232+'St 1.3.2'!V232+'St 1.3.3'!V232+'St 1.3.4'!V232+'St 1.3.5'!V232+'St 1.3.6'!V232+'St 1.3.7'!V232</f>
        <v>1291537.9499496487</v>
      </c>
      <c r="W232" s="147">
        <f>'St 1.3.1'!W232+'St 1.3.2'!W232+'St 1.3.3'!W232+'St 1.3.4'!W232+'St 1.3.5'!W232+'St 1.3.6'!W232+'St 1.3.7'!W232</f>
        <v>1992379.3445557565</v>
      </c>
      <c r="X232" s="141"/>
      <c r="Y232" s="147">
        <f>'St 1.3.1'!Y232+'St 1.3.2'!Y232+'St 1.3.3'!Y232+'St 1.3.4'!Y232+'St 1.3.5'!Y232+'St 1.3.6'!Y232+'St 1.3.7'!Y232</f>
        <v>110906.86674389751</v>
      </c>
      <c r="Z232" s="147">
        <f>'St 1.3.1'!Z232+'St 1.3.2'!Z232+'St 1.3.3'!Z232+'St 1.3.4'!Z232+'St 1.3.5'!Z232+'St 1.3.6'!Z232+'St 1.3.7'!Z232</f>
        <v>191586.40115568426</v>
      </c>
      <c r="AA232" s="147">
        <f>'St 1.3.1'!AA232+'St 1.3.2'!AA232+'St 1.3.3'!AA232+'St 1.3.4'!AA232+'St 1.3.5'!AA232+'St 1.3.6'!AA232+'St 1.3.7'!AA232</f>
        <v>359833.24974273564</v>
      </c>
      <c r="AB232" s="147">
        <f>'St 1.3.1'!AB232+'St 1.3.2'!AB232+'St 1.3.3'!AB232+'St 1.3.4'!AB232+'St 1.3.5'!AB232+'St 1.3.6'!AB232+'St 1.3.7'!AB232</f>
        <v>166717.22083070065</v>
      </c>
      <c r="AC232" s="147">
        <f>'St 1.3.1'!AC232+'St 1.3.2'!AC232+'St 1.3.3'!AC232+'St 1.3.4'!AC232+'St 1.3.5'!AC232+'St 1.3.6'!AC232+'St 1.3.7'!AC232</f>
        <v>396477.70426271542</v>
      </c>
      <c r="AD232" s="147">
        <f>'St 1.3.1'!AD232+'St 1.3.2'!AD232+'St 1.3.3'!AD232+'St 1.3.4'!AD232+'St 1.3.5'!AD232+'St 1.3.6'!AD232+'St 1.3.7'!AD232</f>
        <v>344893.49325862149</v>
      </c>
      <c r="AE232" s="147">
        <f>'St 1.3.1'!AE232+'St 1.3.2'!AE232+'St 1.3.3'!AE232+'St 1.3.4'!AE232+'St 1.3.5'!AE232+'St 1.3.6'!AE232+'St 1.3.7'!AE232</f>
        <v>403009.16634611762</v>
      </c>
      <c r="AF232" s="147">
        <f>'St 1.3.1'!AF232+'St 1.3.2'!AF232+'St 1.3.3'!AF232+'St 1.3.4'!AF232+'St 1.3.5'!AF232+'St 1.3.6'!AF232+'St 1.3.7'!AF232</f>
        <v>-207122.37773447559</v>
      </c>
      <c r="AG232" s="147">
        <f>'St 1.3.1'!AG232+'St 1.3.2'!AG232+'St 1.3.3'!AG232+'St 1.3.4'!AG232+'St 1.3.5'!AG232+'St 1.3.6'!AG232+'St 1.3.7'!AG232</f>
        <v>1066152.232527945</v>
      </c>
    </row>
  </sheetData>
  <mergeCells count="12">
    <mergeCell ref="Y3:AG3"/>
    <mergeCell ref="Y4:AG4"/>
    <mergeCell ref="Y120:AG120"/>
    <mergeCell ref="Y121:AG121"/>
    <mergeCell ref="D3:M3"/>
    <mergeCell ref="D4:M4"/>
    <mergeCell ref="D120:M120"/>
    <mergeCell ref="D121:M121"/>
    <mergeCell ref="O3:W3"/>
    <mergeCell ref="O4:W4"/>
    <mergeCell ref="O120:W120"/>
    <mergeCell ref="O121:W121"/>
  </mergeCells>
  <hyperlinks>
    <hyperlink ref="A1" location="Index!A1" display="Index" xr:uid="{AB7D6D9F-096F-483B-B040-1E21BA31341F}"/>
  </hyperlinks>
  <pageMargins left="0.7" right="0.7" top="0.75" bottom="0.75" header="0.3" footer="0.3"/>
  <pageSetup scale="21" orientation="portrait" r:id="rId1"/>
  <headerFooter>
    <oddHeader xml:space="preserve">&amp;C22-04-2016 11:50
</oddHeader>
  </headerFooter>
  <rowBreaks count="3" manualBreakCount="3">
    <brk id="61" max="16383" man="1"/>
    <brk id="119" max="16383" man="1"/>
    <brk id="17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F232"/>
  <sheetViews>
    <sheetView zoomScale="60" zoomScaleNormal="60" workbookViewId="0">
      <pane xSplit="3" ySplit="5" topLeftCell="D6" activePane="bottomRight" state="frozen"/>
      <selection activeCell="AC121" sqref="AC121"/>
      <selection pane="topRight" activeCell="AC121" sqref="AC121"/>
      <selection pane="bottomLeft" activeCell="AC121" sqref="AC121"/>
      <selection pane="bottomRight" activeCell="D9" sqref="D9"/>
    </sheetView>
  </sheetViews>
  <sheetFormatPr defaultColWidth="9.1796875" defaultRowHeight="14"/>
  <cols>
    <col min="1" max="1" width="6" style="42" customWidth="1"/>
    <col min="2" max="2" width="72.90625" style="39" customWidth="1"/>
    <col min="3" max="3" width="11.1796875" style="40" customWidth="1"/>
    <col min="4" max="13" width="15.6328125" style="40" customWidth="1"/>
    <col min="14" max="14" width="10.54296875" style="41" customWidth="1"/>
    <col min="15" max="16" width="13.90625" style="41" customWidth="1"/>
    <col min="17" max="23" width="13.90625" style="39" customWidth="1"/>
    <col min="24" max="24" width="7.453125" style="39" customWidth="1"/>
    <col min="25" max="32" width="12.81640625" style="39" customWidth="1"/>
    <col min="33" max="16384" width="9.1796875" style="39"/>
  </cols>
  <sheetData>
    <row r="1" spans="1:32">
      <c r="A1" s="205" t="s">
        <v>315</v>
      </c>
      <c r="B1" s="115"/>
    </row>
    <row r="2" spans="1:32" s="45" customFormat="1" ht="15" customHeight="1">
      <c r="A2" s="38"/>
      <c r="B2" s="196" t="s">
        <v>321</v>
      </c>
      <c r="C2" s="185"/>
      <c r="D2" s="52"/>
      <c r="E2" s="52"/>
      <c r="F2" s="52"/>
      <c r="G2" s="52"/>
      <c r="H2" s="52"/>
      <c r="I2" s="52"/>
      <c r="J2" s="52"/>
      <c r="K2" s="108"/>
      <c r="L2" s="165"/>
      <c r="M2" s="272"/>
      <c r="N2" s="26"/>
      <c r="O2" s="26"/>
      <c r="P2" s="26"/>
      <c r="Q2" s="26"/>
      <c r="R2" s="26"/>
      <c r="X2" s="105"/>
      <c r="Y2" s="25"/>
      <c r="Z2" s="25"/>
      <c r="AA2" s="25"/>
      <c r="AB2" s="27"/>
      <c r="AC2" s="27"/>
      <c r="AD2" s="27"/>
    </row>
    <row r="3" spans="1:32" s="45" customFormat="1" ht="27" customHeight="1">
      <c r="A3" s="38"/>
      <c r="B3" s="104"/>
      <c r="C3" s="130" t="s">
        <v>251</v>
      </c>
      <c r="D3" s="326" t="s">
        <v>55</v>
      </c>
      <c r="E3" s="326"/>
      <c r="F3" s="326"/>
      <c r="G3" s="326"/>
      <c r="H3" s="326"/>
      <c r="I3" s="326"/>
      <c r="J3" s="326"/>
      <c r="K3" s="326"/>
      <c r="L3" s="326"/>
      <c r="M3" s="326"/>
      <c r="N3" s="77"/>
      <c r="O3" s="326" t="s">
        <v>226</v>
      </c>
      <c r="P3" s="326"/>
      <c r="Q3" s="326"/>
      <c r="R3" s="326"/>
      <c r="S3" s="326"/>
      <c r="T3" s="326"/>
      <c r="U3" s="326"/>
      <c r="V3" s="326"/>
      <c r="W3" s="326"/>
      <c r="Y3" s="72"/>
      <c r="Z3" s="187"/>
      <c r="AA3" s="187"/>
      <c r="AB3" s="187"/>
      <c r="AC3" s="187"/>
      <c r="AD3" s="187"/>
      <c r="AE3" s="187"/>
      <c r="AF3" s="187"/>
    </row>
    <row r="4" spans="1:32" s="45" customFormat="1" ht="15.75" customHeight="1">
      <c r="A4" s="38"/>
      <c r="B4" s="135"/>
      <c r="C4" s="101"/>
      <c r="D4" s="327" t="s">
        <v>318</v>
      </c>
      <c r="E4" s="327"/>
      <c r="F4" s="327"/>
      <c r="G4" s="327"/>
      <c r="H4" s="327"/>
      <c r="I4" s="327"/>
      <c r="J4" s="327"/>
      <c r="K4" s="327"/>
      <c r="L4" s="327"/>
      <c r="M4" s="327"/>
      <c r="N4" s="77"/>
      <c r="O4" s="331" t="s">
        <v>318</v>
      </c>
      <c r="P4" s="331"/>
      <c r="Q4" s="331"/>
      <c r="R4" s="331"/>
      <c r="S4" s="331"/>
      <c r="T4" s="331"/>
      <c r="U4" s="331"/>
      <c r="V4" s="331"/>
      <c r="W4" s="331"/>
      <c r="Y4" s="168"/>
      <c r="Z4" s="169"/>
      <c r="AA4" s="169"/>
      <c r="AB4" s="169"/>
      <c r="AC4" s="169"/>
      <c r="AD4" s="169"/>
      <c r="AE4" s="169"/>
      <c r="AF4" s="169"/>
    </row>
    <row r="5" spans="1:32" s="45" customFormat="1">
      <c r="A5" s="38"/>
      <c r="B5" s="107" t="s">
        <v>323</v>
      </c>
      <c r="C5" s="46"/>
      <c r="D5" s="181" t="s">
        <v>1</v>
      </c>
      <c r="E5" s="181" t="s">
        <v>2</v>
      </c>
      <c r="F5" s="181" t="s">
        <v>3</v>
      </c>
      <c r="G5" s="181" t="s">
        <v>4</v>
      </c>
      <c r="H5" s="181" t="s">
        <v>104</v>
      </c>
      <c r="I5" s="181" t="s">
        <v>105</v>
      </c>
      <c r="J5" s="181" t="s">
        <v>111</v>
      </c>
      <c r="K5" s="181" t="s">
        <v>268</v>
      </c>
      <c r="L5" s="181" t="s">
        <v>285</v>
      </c>
      <c r="M5" s="181" t="s">
        <v>367</v>
      </c>
      <c r="N5" s="77"/>
      <c r="O5" s="181" t="s">
        <v>2</v>
      </c>
      <c r="P5" s="181" t="s">
        <v>3</v>
      </c>
      <c r="Q5" s="181" t="s">
        <v>4</v>
      </c>
      <c r="R5" s="181" t="s">
        <v>104</v>
      </c>
      <c r="S5" s="181" t="s">
        <v>105</v>
      </c>
      <c r="T5" s="181" t="s">
        <v>111</v>
      </c>
      <c r="U5" s="181" t="s">
        <v>268</v>
      </c>
      <c r="V5" s="181" t="s">
        <v>285</v>
      </c>
      <c r="W5" s="181" t="s">
        <v>367</v>
      </c>
      <c r="Y5" s="183"/>
      <c r="Z5" s="183"/>
      <c r="AA5" s="183"/>
      <c r="AB5" s="183"/>
      <c r="AC5" s="183"/>
      <c r="AD5" s="183"/>
      <c r="AE5" s="183"/>
      <c r="AF5" s="180"/>
    </row>
    <row r="6" spans="1:32" s="45" customFormat="1">
      <c r="A6" s="38"/>
      <c r="B6" s="29" t="s">
        <v>5</v>
      </c>
      <c r="C6" s="209" t="s">
        <v>290</v>
      </c>
      <c r="D6" s="139">
        <v>0</v>
      </c>
      <c r="E6" s="139">
        <v>0</v>
      </c>
      <c r="F6" s="139">
        <v>0</v>
      </c>
      <c r="G6" s="139">
        <v>0</v>
      </c>
      <c r="H6" s="139">
        <v>0</v>
      </c>
      <c r="I6" s="139">
        <v>0</v>
      </c>
      <c r="J6" s="139">
        <v>0</v>
      </c>
      <c r="K6" s="139">
        <v>0</v>
      </c>
      <c r="L6" s="139">
        <v>0</v>
      </c>
      <c r="M6" s="139">
        <v>0</v>
      </c>
      <c r="N6" s="146"/>
      <c r="O6" s="139">
        <v>0</v>
      </c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41"/>
      <c r="Y6" s="140"/>
      <c r="Z6" s="140"/>
      <c r="AA6" s="140"/>
      <c r="AB6" s="140"/>
      <c r="AC6" s="140"/>
      <c r="AD6" s="140"/>
      <c r="AE6" s="140"/>
      <c r="AF6" s="140"/>
    </row>
    <row r="7" spans="1:32">
      <c r="B7" s="1" t="s">
        <v>35</v>
      </c>
      <c r="C7" s="210" t="s">
        <v>291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3"/>
      <c r="O7" s="142">
        <v>0</v>
      </c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45"/>
      <c r="Y7" s="148"/>
      <c r="Z7" s="148"/>
      <c r="AA7" s="148"/>
      <c r="AB7" s="148"/>
      <c r="AC7" s="148"/>
      <c r="AD7" s="148"/>
      <c r="AE7" s="148"/>
      <c r="AF7" s="148"/>
    </row>
    <row r="8" spans="1:32">
      <c r="B8" s="1" t="s">
        <v>36</v>
      </c>
      <c r="C8" s="210" t="s">
        <v>292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3"/>
      <c r="O8" s="142">
        <v>0</v>
      </c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45"/>
      <c r="Y8" s="148"/>
      <c r="Z8" s="148"/>
      <c r="AA8" s="148"/>
      <c r="AB8" s="148"/>
      <c r="AC8" s="148"/>
      <c r="AD8" s="148"/>
      <c r="AE8" s="148"/>
      <c r="AF8" s="148"/>
    </row>
    <row r="9" spans="1:32" s="45" customFormat="1">
      <c r="A9" s="38"/>
      <c r="B9" s="29" t="s">
        <v>6</v>
      </c>
      <c r="C9" s="209" t="s">
        <v>293</v>
      </c>
      <c r="D9" s="139">
        <v>123291.88985342497</v>
      </c>
      <c r="E9" s="139">
        <v>148263.485372225</v>
      </c>
      <c r="F9" s="139">
        <v>203792.883198075</v>
      </c>
      <c r="G9" s="139">
        <v>230942.92329229997</v>
      </c>
      <c r="H9" s="139">
        <v>243728.05043492498</v>
      </c>
      <c r="I9" s="139">
        <v>254782.44913195004</v>
      </c>
      <c r="J9" s="139">
        <v>306300.67141990003</v>
      </c>
      <c r="K9" s="139">
        <v>336914.03496729996</v>
      </c>
      <c r="L9" s="139">
        <v>386674.42392310005</v>
      </c>
      <c r="M9" s="139">
        <v>412001.5575776</v>
      </c>
      <c r="N9" s="146"/>
      <c r="O9" s="139">
        <v>10591.23213143867</v>
      </c>
      <c r="P9" s="139">
        <v>11591.057189189065</v>
      </c>
      <c r="Q9" s="139">
        <v>-808.21558043654704</v>
      </c>
      <c r="R9" s="139">
        <v>10168.489767170013</v>
      </c>
      <c r="S9" s="139">
        <v>33921.20783700508</v>
      </c>
      <c r="T9" s="139">
        <v>9787.145014133217</v>
      </c>
      <c r="U9" s="139">
        <v>-15990.995865409765</v>
      </c>
      <c r="V9" s="139">
        <v>13899.993568229638</v>
      </c>
      <c r="W9" s="139">
        <v>6895.9962238997832</v>
      </c>
      <c r="X9" s="141"/>
      <c r="Y9" s="140"/>
      <c r="Z9" s="140"/>
      <c r="AA9" s="140"/>
      <c r="AB9" s="140"/>
      <c r="AC9" s="140"/>
      <c r="AD9" s="140"/>
      <c r="AE9" s="140"/>
      <c r="AF9" s="140"/>
    </row>
    <row r="10" spans="1:32" s="45" customFormat="1">
      <c r="A10" s="38"/>
      <c r="B10" s="31" t="s">
        <v>7</v>
      </c>
      <c r="C10" s="209" t="s">
        <v>294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46"/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41"/>
      <c r="Y10" s="140"/>
      <c r="Z10" s="140"/>
      <c r="AA10" s="140"/>
      <c r="AB10" s="140"/>
      <c r="AC10" s="140"/>
      <c r="AD10" s="140"/>
      <c r="AE10" s="140"/>
      <c r="AF10" s="140"/>
    </row>
    <row r="11" spans="1:32">
      <c r="A11" s="50"/>
      <c r="B11" s="208" t="s">
        <v>40</v>
      </c>
      <c r="C11" s="219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3"/>
      <c r="O11" s="142">
        <v>0</v>
      </c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5"/>
      <c r="Y11" s="148"/>
      <c r="Z11" s="148"/>
      <c r="AA11" s="148"/>
      <c r="AB11" s="148"/>
      <c r="AC11" s="148"/>
      <c r="AD11" s="148"/>
      <c r="AE11" s="148"/>
      <c r="AF11" s="148"/>
    </row>
    <row r="12" spans="1:32">
      <c r="A12" s="50"/>
      <c r="B12" s="6" t="s">
        <v>41</v>
      </c>
      <c r="C12" s="219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3"/>
      <c r="O12" s="142">
        <v>0</v>
      </c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5"/>
      <c r="Y12" s="148"/>
      <c r="Z12" s="148"/>
      <c r="AA12" s="148"/>
      <c r="AB12" s="148"/>
      <c r="AC12" s="148"/>
      <c r="AD12" s="148"/>
      <c r="AE12" s="148"/>
      <c r="AF12" s="148"/>
    </row>
    <row r="13" spans="1:32">
      <c r="A13" s="50"/>
      <c r="B13" s="6" t="s">
        <v>42</v>
      </c>
      <c r="C13" s="219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3"/>
      <c r="O13" s="142">
        <v>0</v>
      </c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5"/>
      <c r="Y13" s="148"/>
      <c r="Z13" s="148"/>
      <c r="AA13" s="148"/>
      <c r="AB13" s="148"/>
      <c r="AC13" s="148"/>
      <c r="AD13" s="148"/>
      <c r="AE13" s="148"/>
      <c r="AF13" s="148"/>
    </row>
    <row r="14" spans="1:32">
      <c r="A14" s="50"/>
      <c r="B14" s="6" t="s">
        <v>43</v>
      </c>
      <c r="C14" s="219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3"/>
      <c r="O14" s="142">
        <v>0</v>
      </c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45"/>
      <c r="Y14" s="148"/>
      <c r="Z14" s="148"/>
      <c r="AA14" s="148"/>
      <c r="AB14" s="148"/>
      <c r="AC14" s="148"/>
      <c r="AD14" s="148"/>
      <c r="AE14" s="148"/>
      <c r="AF14" s="148"/>
    </row>
    <row r="15" spans="1:32">
      <c r="A15" s="50"/>
      <c r="B15" s="6" t="s">
        <v>44</v>
      </c>
      <c r="C15" s="219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3"/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5"/>
      <c r="Y15" s="148"/>
      <c r="Z15" s="148"/>
      <c r="AA15" s="148"/>
      <c r="AB15" s="148"/>
      <c r="AC15" s="148"/>
      <c r="AD15" s="148"/>
      <c r="AE15" s="148"/>
      <c r="AF15" s="148"/>
    </row>
    <row r="16" spans="1:32">
      <c r="A16" s="50"/>
      <c r="B16" s="7" t="s">
        <v>45</v>
      </c>
      <c r="C16" s="219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3"/>
      <c r="O16" s="142">
        <v>0</v>
      </c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5"/>
      <c r="Y16" s="148"/>
      <c r="Z16" s="148"/>
      <c r="AA16" s="148"/>
      <c r="AB16" s="148"/>
      <c r="AC16" s="148"/>
      <c r="AD16" s="148"/>
      <c r="AE16" s="148"/>
      <c r="AF16" s="148"/>
    </row>
    <row r="17" spans="1:32">
      <c r="A17" s="50"/>
      <c r="B17" s="7" t="s">
        <v>46</v>
      </c>
      <c r="C17" s="219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3"/>
      <c r="O17" s="142">
        <v>0</v>
      </c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5"/>
      <c r="Y17" s="148"/>
      <c r="Z17" s="148"/>
      <c r="AA17" s="148"/>
      <c r="AB17" s="148"/>
      <c r="AC17" s="148"/>
      <c r="AD17" s="148"/>
      <c r="AE17" s="148"/>
      <c r="AF17" s="148"/>
    </row>
    <row r="18" spans="1:32">
      <c r="A18" s="50"/>
      <c r="B18" s="6" t="s">
        <v>317</v>
      </c>
      <c r="C18" s="219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3"/>
      <c r="O18" s="142">
        <v>0</v>
      </c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5"/>
      <c r="Y18" s="148"/>
      <c r="Z18" s="148"/>
      <c r="AA18" s="148"/>
      <c r="AB18" s="148"/>
      <c r="AC18" s="148"/>
      <c r="AD18" s="148"/>
      <c r="AE18" s="148"/>
      <c r="AF18" s="148"/>
    </row>
    <row r="19" spans="1:32">
      <c r="A19" s="50"/>
      <c r="B19" s="6" t="s">
        <v>108</v>
      </c>
      <c r="C19" s="210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3"/>
      <c r="O19" s="142">
        <v>0</v>
      </c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5"/>
      <c r="Y19" s="148"/>
      <c r="Z19" s="148"/>
      <c r="AA19" s="148"/>
      <c r="AB19" s="148"/>
      <c r="AC19" s="148"/>
      <c r="AD19" s="148"/>
      <c r="AE19" s="148"/>
      <c r="AF19" s="148"/>
    </row>
    <row r="20" spans="1:32">
      <c r="A20" s="50"/>
      <c r="B20" s="6" t="s">
        <v>48</v>
      </c>
      <c r="C20" s="219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3"/>
      <c r="O20" s="142">
        <v>0</v>
      </c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5"/>
      <c r="Y20" s="148"/>
      <c r="Z20" s="148"/>
      <c r="AA20" s="148"/>
      <c r="AB20" s="148"/>
      <c r="AC20" s="148"/>
      <c r="AD20" s="148"/>
      <c r="AE20" s="148"/>
      <c r="AF20" s="148"/>
    </row>
    <row r="21" spans="1:32">
      <c r="A21" s="50"/>
      <c r="B21" s="6" t="s">
        <v>325</v>
      </c>
      <c r="C21" s="219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3"/>
      <c r="O21" s="142">
        <v>0</v>
      </c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5"/>
      <c r="Y21" s="148"/>
      <c r="Z21" s="148"/>
      <c r="AA21" s="148"/>
      <c r="AB21" s="148"/>
      <c r="AC21" s="148"/>
      <c r="AD21" s="148"/>
      <c r="AE21" s="148"/>
      <c r="AF21" s="148"/>
    </row>
    <row r="22" spans="1:32">
      <c r="A22" s="50"/>
      <c r="B22" s="8" t="s">
        <v>101</v>
      </c>
      <c r="C22" s="219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3"/>
      <c r="O22" s="142">
        <v>0</v>
      </c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5"/>
      <c r="Y22" s="148"/>
      <c r="Z22" s="148"/>
      <c r="AA22" s="148"/>
      <c r="AB22" s="148"/>
      <c r="AC22" s="148"/>
      <c r="AD22" s="148"/>
      <c r="AE22" s="148"/>
      <c r="AF22" s="148"/>
    </row>
    <row r="23" spans="1:32" s="45" customFormat="1">
      <c r="A23" s="38"/>
      <c r="B23" s="31" t="s">
        <v>8</v>
      </c>
      <c r="C23" s="209" t="s">
        <v>295</v>
      </c>
      <c r="D23" s="139">
        <v>123291.88985342497</v>
      </c>
      <c r="E23" s="139">
        <v>148263.485372225</v>
      </c>
      <c r="F23" s="139">
        <v>203792.883198075</v>
      </c>
      <c r="G23" s="139">
        <v>230942.92329229997</v>
      </c>
      <c r="H23" s="139">
        <v>243728.05043492498</v>
      </c>
      <c r="I23" s="139">
        <v>254782.44913195004</v>
      </c>
      <c r="J23" s="139">
        <v>306300.67141990003</v>
      </c>
      <c r="K23" s="139">
        <v>336914.03496729996</v>
      </c>
      <c r="L23" s="139">
        <v>386674.42392310005</v>
      </c>
      <c r="M23" s="139">
        <v>412001.5575776</v>
      </c>
      <c r="N23" s="146"/>
      <c r="O23" s="139">
        <v>10591.23213143867</v>
      </c>
      <c r="P23" s="139">
        <v>11591.057189189065</v>
      </c>
      <c r="Q23" s="139">
        <v>-808.21558043654704</v>
      </c>
      <c r="R23" s="139">
        <v>10168.489767170013</v>
      </c>
      <c r="S23" s="139">
        <v>33921.20783700508</v>
      </c>
      <c r="T23" s="139">
        <v>9787.1450141332389</v>
      </c>
      <c r="U23" s="139">
        <v>-15990.995865409786</v>
      </c>
      <c r="V23" s="139">
        <v>13899.99356822966</v>
      </c>
      <c r="W23" s="139">
        <v>6895.9962238997605</v>
      </c>
      <c r="X23" s="141"/>
      <c r="Y23" s="140"/>
      <c r="Z23" s="140"/>
      <c r="AA23" s="140"/>
      <c r="AB23" s="140"/>
      <c r="AC23" s="140"/>
      <c r="AD23" s="140"/>
      <c r="AE23" s="140"/>
      <c r="AF23" s="140"/>
    </row>
    <row r="24" spans="1:32">
      <c r="B24" s="208" t="s">
        <v>40</v>
      </c>
      <c r="C24" s="219"/>
      <c r="D24" s="142">
        <v>123291.889853425</v>
      </c>
      <c r="E24" s="142">
        <v>148263.48537222503</v>
      </c>
      <c r="F24" s="142">
        <v>203792.883198075</v>
      </c>
      <c r="G24" s="142">
        <v>230942.92329229997</v>
      </c>
      <c r="H24" s="142">
        <v>243728.05043492498</v>
      </c>
      <c r="I24" s="142">
        <v>254782.44913194998</v>
      </c>
      <c r="J24" s="142">
        <v>306300.67141989997</v>
      </c>
      <c r="K24" s="142">
        <v>336914.03496729996</v>
      </c>
      <c r="L24" s="142">
        <v>386674.42392310005</v>
      </c>
      <c r="M24" s="142">
        <v>412001.5575776</v>
      </c>
      <c r="N24" s="143"/>
      <c r="O24" s="142">
        <v>9026.674184530646</v>
      </c>
      <c r="P24" s="142">
        <v>10218.420570061482</v>
      </c>
      <c r="Q24" s="142">
        <v>-310.8248266007422</v>
      </c>
      <c r="R24" s="142">
        <v>12889.243822802893</v>
      </c>
      <c r="S24" s="142">
        <v>23092.591707657233</v>
      </c>
      <c r="T24" s="142">
        <v>22339.511542876517</v>
      </c>
      <c r="U24" s="142">
        <v>-15907.844032474281</v>
      </c>
      <c r="V24" s="142">
        <v>12876.004187785769</v>
      </c>
      <c r="W24" s="142">
        <v>6622.2056645953217</v>
      </c>
      <c r="X24" s="145"/>
      <c r="Y24" s="148"/>
      <c r="Z24" s="148"/>
      <c r="AA24" s="148"/>
      <c r="AB24" s="148"/>
      <c r="AC24" s="148"/>
      <c r="AD24" s="148"/>
      <c r="AE24" s="148"/>
      <c r="AF24" s="148"/>
    </row>
    <row r="25" spans="1:32">
      <c r="B25" s="6" t="s">
        <v>41</v>
      </c>
      <c r="C25" s="219"/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3"/>
      <c r="O25" s="142">
        <v>0</v>
      </c>
      <c r="P25" s="142">
        <v>0</v>
      </c>
      <c r="Q25" s="142">
        <v>0</v>
      </c>
      <c r="R25" s="142">
        <v>318.08962983111252</v>
      </c>
      <c r="S25" s="142">
        <v>-318.08962983111252</v>
      </c>
      <c r="T25" s="142">
        <v>755.90511514027969</v>
      </c>
      <c r="U25" s="142">
        <v>-120.03944639523718</v>
      </c>
      <c r="V25" s="142">
        <v>-203.01627248628193</v>
      </c>
      <c r="W25" s="142">
        <v>24.916978476567575</v>
      </c>
      <c r="X25" s="145"/>
      <c r="Y25" s="148"/>
      <c r="Z25" s="148"/>
      <c r="AA25" s="148"/>
      <c r="AB25" s="148"/>
      <c r="AC25" s="148"/>
      <c r="AD25" s="148"/>
      <c r="AE25" s="148"/>
      <c r="AF25" s="148"/>
    </row>
    <row r="26" spans="1:32">
      <c r="B26" s="6" t="s">
        <v>42</v>
      </c>
      <c r="C26" s="219"/>
      <c r="D26" s="142">
        <v>119433.37518812501</v>
      </c>
      <c r="E26" s="142">
        <v>144511.219304825</v>
      </c>
      <c r="F26" s="142">
        <v>202001.55555987501</v>
      </c>
      <c r="G26" s="142">
        <v>229084.63843750002</v>
      </c>
      <c r="H26" s="142">
        <v>242235.43812392501</v>
      </c>
      <c r="I26" s="142">
        <v>251903.38749999995</v>
      </c>
      <c r="J26" s="142">
        <v>300513.61</v>
      </c>
      <c r="K26" s="142">
        <v>330207.07999999996</v>
      </c>
      <c r="L26" s="142">
        <v>383334.11000000004</v>
      </c>
      <c r="M26" s="142">
        <v>406849.62796910002</v>
      </c>
      <c r="N26" s="143"/>
      <c r="O26" s="142">
        <v>0</v>
      </c>
      <c r="P26" s="142">
        <v>0</v>
      </c>
      <c r="Q26" s="142">
        <v>0</v>
      </c>
      <c r="R26" s="142">
        <v>456.21215005315906</v>
      </c>
      <c r="S26" s="142">
        <v>-456.21215005315906</v>
      </c>
      <c r="T26" s="142">
        <v>1221.844852154476</v>
      </c>
      <c r="U26" s="142">
        <v>-429.51040454886089</v>
      </c>
      <c r="V26" s="142">
        <v>291.03333740969111</v>
      </c>
      <c r="W26" s="142">
        <v>62.364074005305348</v>
      </c>
      <c r="X26" s="145"/>
      <c r="Y26" s="148"/>
      <c r="Z26" s="148"/>
      <c r="AA26" s="148"/>
      <c r="AB26" s="148"/>
      <c r="AC26" s="148"/>
      <c r="AD26" s="148"/>
      <c r="AE26" s="148"/>
      <c r="AF26" s="148"/>
    </row>
    <row r="27" spans="1:32">
      <c r="B27" s="6" t="s">
        <v>43</v>
      </c>
      <c r="C27" s="219"/>
      <c r="D27" s="142">
        <v>440.98474240000007</v>
      </c>
      <c r="E27" s="142">
        <v>325.36617160000003</v>
      </c>
      <c r="F27" s="142">
        <v>77.371106999999995</v>
      </c>
      <c r="G27" s="142">
        <v>50.339171699999994</v>
      </c>
      <c r="H27" s="142">
        <v>79.075499700000009</v>
      </c>
      <c r="I27" s="142">
        <v>61.56</v>
      </c>
      <c r="J27" s="142">
        <v>17.439999999999998</v>
      </c>
      <c r="K27" s="142">
        <v>14.099999999999998</v>
      </c>
      <c r="L27" s="142">
        <v>12.38</v>
      </c>
      <c r="M27" s="142">
        <v>12.19</v>
      </c>
      <c r="N27" s="143"/>
      <c r="O27" s="142">
        <v>-0.85222425329177232</v>
      </c>
      <c r="P27" s="142">
        <v>23.46078523867941</v>
      </c>
      <c r="Q27" s="142">
        <v>5.2735733871150821</v>
      </c>
      <c r="R27" s="142">
        <v>722.50509959254509</v>
      </c>
      <c r="S27" s="142">
        <v>-796.9242841063915</v>
      </c>
      <c r="T27" s="142">
        <v>2049.5655413996533</v>
      </c>
      <c r="U27" s="142">
        <v>-591.82955394664918</v>
      </c>
      <c r="V27" s="142">
        <v>-209.17046380962975</v>
      </c>
      <c r="W27" s="142">
        <v>71.873682967108181</v>
      </c>
      <c r="X27" s="145"/>
      <c r="Y27" s="148"/>
      <c r="Z27" s="148"/>
      <c r="AA27" s="148"/>
      <c r="AB27" s="148"/>
      <c r="AC27" s="148"/>
      <c r="AD27" s="148"/>
      <c r="AE27" s="148"/>
      <c r="AF27" s="148"/>
    </row>
    <row r="28" spans="1:32">
      <c r="B28" s="6" t="s">
        <v>44</v>
      </c>
      <c r="C28" s="219"/>
      <c r="D28" s="142">
        <v>0</v>
      </c>
      <c r="E28" s="142">
        <v>0</v>
      </c>
      <c r="F28" s="142">
        <v>0</v>
      </c>
      <c r="G28" s="142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3"/>
      <c r="O28" s="142">
        <v>0</v>
      </c>
      <c r="P28" s="142">
        <v>0</v>
      </c>
      <c r="Q28" s="142">
        <v>0</v>
      </c>
      <c r="R28" s="142">
        <v>568.41581284289293</v>
      </c>
      <c r="S28" s="142">
        <v>-568.41581284289293</v>
      </c>
      <c r="T28" s="142">
        <v>1020.6850241913237</v>
      </c>
      <c r="U28" s="142">
        <v>402.37204484211998</v>
      </c>
      <c r="V28" s="142">
        <v>-667.8342086653538</v>
      </c>
      <c r="W28" s="142">
        <v>43.474409158131436</v>
      </c>
      <c r="X28" s="145"/>
      <c r="Y28" s="148"/>
      <c r="Z28" s="148"/>
      <c r="AA28" s="148"/>
      <c r="AB28" s="148"/>
      <c r="AC28" s="148"/>
      <c r="AD28" s="148"/>
      <c r="AE28" s="148"/>
      <c r="AF28" s="148"/>
    </row>
    <row r="29" spans="1:32">
      <c r="B29" s="7" t="s">
        <v>45</v>
      </c>
      <c r="C29" s="219"/>
      <c r="D29" s="142"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3"/>
      <c r="O29" s="142">
        <v>0</v>
      </c>
      <c r="P29" s="142">
        <v>0</v>
      </c>
      <c r="Q29" s="142">
        <v>0</v>
      </c>
      <c r="R29" s="142">
        <v>383.58684626465731</v>
      </c>
      <c r="S29" s="142">
        <v>-383.58684626465731</v>
      </c>
      <c r="T29" s="142">
        <v>676.00808994469219</v>
      </c>
      <c r="U29" s="142">
        <v>295.42889544485104</v>
      </c>
      <c r="V29" s="142">
        <v>-490.46430809243839</v>
      </c>
      <c r="W29" s="142">
        <v>27.68719548095353</v>
      </c>
      <c r="X29" s="145"/>
      <c r="Y29" s="148"/>
      <c r="Z29" s="148"/>
      <c r="AA29" s="148"/>
      <c r="AB29" s="148"/>
      <c r="AC29" s="148"/>
      <c r="AD29" s="148"/>
      <c r="AE29" s="148"/>
      <c r="AF29" s="148"/>
    </row>
    <row r="30" spans="1:32">
      <c r="B30" s="7" t="s">
        <v>46</v>
      </c>
      <c r="C30" s="219"/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3"/>
      <c r="O30" s="142">
        <v>0</v>
      </c>
      <c r="P30" s="142">
        <v>0</v>
      </c>
      <c r="Q30" s="142">
        <v>0</v>
      </c>
      <c r="R30" s="142">
        <v>184.82896657823559</v>
      </c>
      <c r="S30" s="142">
        <v>-184.82896657823559</v>
      </c>
      <c r="T30" s="142">
        <v>344.6769342466315</v>
      </c>
      <c r="U30" s="142">
        <v>106.94314939726897</v>
      </c>
      <c r="V30" s="142">
        <v>-177.36990057291533</v>
      </c>
      <c r="W30" s="142">
        <v>15.787213677177769</v>
      </c>
      <c r="X30" s="145"/>
      <c r="Y30" s="148"/>
      <c r="Z30" s="148"/>
      <c r="AA30" s="148"/>
      <c r="AB30" s="148"/>
      <c r="AC30" s="148"/>
      <c r="AD30" s="148"/>
      <c r="AE30" s="148"/>
      <c r="AF30" s="148"/>
    </row>
    <row r="31" spans="1:32">
      <c r="B31" s="6" t="s">
        <v>317</v>
      </c>
      <c r="C31" s="219"/>
      <c r="D31" s="142">
        <v>291</v>
      </c>
      <c r="E31" s="142">
        <v>302</v>
      </c>
      <c r="F31" s="142">
        <v>333</v>
      </c>
      <c r="G31" s="142">
        <v>301</v>
      </c>
      <c r="H31" s="142">
        <v>266</v>
      </c>
      <c r="I31" s="142">
        <v>476.19736975000001</v>
      </c>
      <c r="J31" s="142">
        <v>164</v>
      </c>
      <c r="K31" s="142">
        <v>83</v>
      </c>
      <c r="L31" s="142">
        <v>61</v>
      </c>
      <c r="M31" s="142">
        <v>64</v>
      </c>
      <c r="N31" s="143"/>
      <c r="O31" s="142">
        <v>-6.1473636914763041</v>
      </c>
      <c r="P31" s="142">
        <v>19.11366148231366</v>
      </c>
      <c r="Q31" s="142">
        <v>598.86746908841531</v>
      </c>
      <c r="R31" s="142">
        <v>7832.2265700076568</v>
      </c>
      <c r="S31" s="142">
        <v>-9113.162855439652</v>
      </c>
      <c r="T31" s="142">
        <v>22706.70599324556</v>
      </c>
      <c r="U31" s="142">
        <v>-5310.7430540915429</v>
      </c>
      <c r="V31" s="142">
        <v>9130.7315961644781</v>
      </c>
      <c r="W31" s="142">
        <v>1531.2042778631508</v>
      </c>
      <c r="X31" s="145"/>
      <c r="Y31" s="148"/>
      <c r="Z31" s="148"/>
      <c r="AA31" s="148"/>
      <c r="AB31" s="148"/>
      <c r="AC31" s="148"/>
      <c r="AD31" s="148"/>
      <c r="AE31" s="148"/>
      <c r="AF31" s="148"/>
    </row>
    <row r="32" spans="1:32">
      <c r="B32" s="6" t="s">
        <v>108</v>
      </c>
      <c r="C32" s="219"/>
      <c r="D32" s="142">
        <v>1264.8920869000001</v>
      </c>
      <c r="E32" s="142">
        <v>1302.43099525</v>
      </c>
      <c r="F32" s="142">
        <v>464.13187095000001</v>
      </c>
      <c r="G32" s="142">
        <v>578.84589970000002</v>
      </c>
      <c r="H32" s="142">
        <v>412.56139525000003</v>
      </c>
      <c r="I32" s="142">
        <v>1024.1871311</v>
      </c>
      <c r="J32" s="142">
        <v>2687.3057099500002</v>
      </c>
      <c r="K32" s="142">
        <v>3243.0024836500002</v>
      </c>
      <c r="L32" s="142">
        <v>1588.7669615499999</v>
      </c>
      <c r="M32" s="142">
        <v>2502.3248042499999</v>
      </c>
      <c r="N32" s="143"/>
      <c r="O32" s="142">
        <v>1079.9049789662376</v>
      </c>
      <c r="P32" s="142">
        <v>1888.6254389132589</v>
      </c>
      <c r="Q32" s="142">
        <v>-240.32074401508083</v>
      </c>
      <c r="R32" s="142">
        <v>1640.3693565789667</v>
      </c>
      <c r="S32" s="142">
        <v>1416.4703223864606</v>
      </c>
      <c r="T32" s="142">
        <v>6485.3131901517099</v>
      </c>
      <c r="U32" s="142">
        <v>-3343.4291193437475</v>
      </c>
      <c r="V32" s="142">
        <v>-112.70177186498813</v>
      </c>
      <c r="W32" s="142">
        <v>843.52835628005494</v>
      </c>
      <c r="X32" s="145"/>
      <c r="Y32" s="148"/>
      <c r="Z32" s="148"/>
      <c r="AA32" s="148"/>
      <c r="AB32" s="148"/>
      <c r="AC32" s="148"/>
      <c r="AD32" s="148"/>
      <c r="AE32" s="148"/>
      <c r="AF32" s="148"/>
    </row>
    <row r="33" spans="1:32">
      <c r="B33" s="6" t="s">
        <v>48</v>
      </c>
      <c r="C33" s="219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3"/>
      <c r="O33" s="142">
        <v>0</v>
      </c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5"/>
      <c r="Y33" s="148"/>
      <c r="Z33" s="148"/>
      <c r="AA33" s="148"/>
      <c r="AB33" s="148"/>
      <c r="AC33" s="148"/>
      <c r="AD33" s="148"/>
      <c r="AE33" s="148"/>
      <c r="AF33" s="148"/>
    </row>
    <row r="34" spans="1:32">
      <c r="B34" s="6" t="s">
        <v>325</v>
      </c>
      <c r="C34" s="219"/>
      <c r="D34" s="142">
        <v>1861.6378360000003</v>
      </c>
      <c r="E34" s="142">
        <v>1822.4689005499999</v>
      </c>
      <c r="F34" s="142">
        <v>916.82466024999997</v>
      </c>
      <c r="G34" s="142">
        <v>928.09978339999986</v>
      </c>
      <c r="H34" s="142">
        <v>734.97541604999992</v>
      </c>
      <c r="I34" s="142">
        <v>1317.1171311000001</v>
      </c>
      <c r="J34" s="142">
        <v>2918.3157099500004</v>
      </c>
      <c r="K34" s="142">
        <v>3366.8524836500005</v>
      </c>
      <c r="L34" s="142">
        <v>1678.16696155</v>
      </c>
      <c r="M34" s="142">
        <v>2573.4148042500001</v>
      </c>
      <c r="N34" s="143"/>
      <c r="O34" s="142">
        <v>7953.7687935091753</v>
      </c>
      <c r="P34" s="142">
        <v>8287.2206844272332</v>
      </c>
      <c r="Q34" s="142">
        <v>-674.64512506119831</v>
      </c>
      <c r="R34" s="142">
        <v>1351.4252038965651</v>
      </c>
      <c r="S34" s="142">
        <v>32928.926117543975</v>
      </c>
      <c r="T34" s="142">
        <v>-11900.50817340649</v>
      </c>
      <c r="U34" s="142">
        <v>-6514.6644989903507</v>
      </c>
      <c r="V34" s="142">
        <v>4646.9619710378429</v>
      </c>
      <c r="W34" s="142">
        <v>4044.8438858450231</v>
      </c>
      <c r="X34" s="145"/>
      <c r="Y34" s="148"/>
      <c r="Z34" s="148"/>
      <c r="AA34" s="148"/>
      <c r="AB34" s="148"/>
      <c r="AC34" s="148"/>
      <c r="AD34" s="148"/>
      <c r="AE34" s="148"/>
      <c r="AF34" s="148"/>
    </row>
    <row r="35" spans="1:32">
      <c r="B35" s="8" t="s">
        <v>101</v>
      </c>
      <c r="C35" s="219"/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142">
        <v>0</v>
      </c>
      <c r="L35" s="142">
        <v>0</v>
      </c>
      <c r="M35" s="142">
        <v>0</v>
      </c>
      <c r="N35" s="143"/>
      <c r="O35" s="142">
        <v>1564.557946908024</v>
      </c>
      <c r="P35" s="142">
        <v>1372.6366191275872</v>
      </c>
      <c r="Q35" s="142">
        <v>-497.39075383580911</v>
      </c>
      <c r="R35" s="142">
        <v>-2720.7540556328818</v>
      </c>
      <c r="S35" s="142">
        <v>10828.616129347862</v>
      </c>
      <c r="T35" s="142">
        <v>-12552.366528743298</v>
      </c>
      <c r="U35" s="142">
        <v>-83.151832935487136</v>
      </c>
      <c r="V35" s="142">
        <v>1023.989380443873</v>
      </c>
      <c r="W35" s="142">
        <v>273.79055930444235</v>
      </c>
      <c r="X35" s="145"/>
      <c r="Y35" s="148"/>
      <c r="Z35" s="148"/>
      <c r="AA35" s="148"/>
      <c r="AB35" s="148"/>
      <c r="AC35" s="148"/>
      <c r="AD35" s="148"/>
      <c r="AE35" s="148"/>
      <c r="AF35" s="148"/>
    </row>
    <row r="36" spans="1:32" s="45" customFormat="1">
      <c r="A36" s="38"/>
      <c r="B36" s="29" t="s">
        <v>9</v>
      </c>
      <c r="C36" s="209" t="s">
        <v>296</v>
      </c>
      <c r="D36" s="139">
        <v>105224.98810802499</v>
      </c>
      <c r="E36" s="139">
        <v>124695.214368955</v>
      </c>
      <c r="F36" s="139">
        <v>122190.480531005</v>
      </c>
      <c r="G36" s="139">
        <v>136685.54556134</v>
      </c>
      <c r="H36" s="139">
        <v>165890.57728630499</v>
      </c>
      <c r="I36" s="139">
        <v>192522.89136820001</v>
      </c>
      <c r="J36" s="139">
        <v>239053.89823710002</v>
      </c>
      <c r="K36" s="139">
        <v>273783.50193229999</v>
      </c>
      <c r="L36" s="139">
        <v>340833.52452489996</v>
      </c>
      <c r="M36" s="139">
        <v>390964.4929829</v>
      </c>
      <c r="N36" s="146"/>
      <c r="O36" s="139">
        <v>30701.02866260818</v>
      </c>
      <c r="P36" s="139">
        <v>38212.695143425706</v>
      </c>
      <c r="Q36" s="139">
        <v>7786.4636574332508</v>
      </c>
      <c r="R36" s="139">
        <v>34359.473526128706</v>
      </c>
      <c r="S36" s="139">
        <v>66228.421263375596</v>
      </c>
      <c r="T36" s="139">
        <v>68270.145367087563</v>
      </c>
      <c r="U36" s="139">
        <v>44170.931789519636</v>
      </c>
      <c r="V36" s="139">
        <v>-83701.70683680744</v>
      </c>
      <c r="W36" s="139">
        <v>5713.4564775167746</v>
      </c>
      <c r="X36" s="141"/>
      <c r="Y36" s="140"/>
      <c r="Z36" s="140"/>
      <c r="AA36" s="140"/>
      <c r="AB36" s="140"/>
      <c r="AC36" s="140"/>
      <c r="AD36" s="140"/>
      <c r="AE36" s="140"/>
      <c r="AF36" s="140"/>
    </row>
    <row r="37" spans="1:32">
      <c r="B37" s="208" t="s">
        <v>40</v>
      </c>
      <c r="C37" s="219"/>
      <c r="D37" s="142">
        <v>80936.400938025006</v>
      </c>
      <c r="E37" s="142">
        <v>92782.063963955006</v>
      </c>
      <c r="F37" s="142">
        <v>95232.376125004987</v>
      </c>
      <c r="G37" s="142">
        <v>99546.249899340008</v>
      </c>
      <c r="H37" s="142">
        <v>128731.25067630502</v>
      </c>
      <c r="I37" s="142">
        <v>154425.65136820002</v>
      </c>
      <c r="J37" s="142">
        <v>196198.10823709998</v>
      </c>
      <c r="K37" s="142">
        <v>218488.87193230004</v>
      </c>
      <c r="L37" s="142">
        <v>283898.74452490004</v>
      </c>
      <c r="M37" s="142">
        <v>338219.17143289995</v>
      </c>
      <c r="N37" s="143"/>
      <c r="O37" s="142">
        <v>30068.54980953733</v>
      </c>
      <c r="P37" s="142">
        <v>37598.37575523882</v>
      </c>
      <c r="Q37" s="142">
        <v>7316.1296270595358</v>
      </c>
      <c r="R37" s="142">
        <v>14586.66717377464</v>
      </c>
      <c r="S37" s="142">
        <v>84101.131900333348</v>
      </c>
      <c r="T37" s="142">
        <v>23025.971208916191</v>
      </c>
      <c r="U37" s="142">
        <v>39327.087956070769</v>
      </c>
      <c r="V37" s="142">
        <v>-58085.803740936084</v>
      </c>
      <c r="W37" s="142">
        <v>5217.9446756543712</v>
      </c>
      <c r="X37" s="145"/>
      <c r="Y37" s="148"/>
      <c r="Z37" s="148"/>
      <c r="AA37" s="148"/>
      <c r="AB37" s="148"/>
      <c r="AC37" s="148"/>
      <c r="AD37" s="148"/>
      <c r="AE37" s="148"/>
      <c r="AF37" s="148"/>
    </row>
    <row r="38" spans="1:32">
      <c r="B38" s="6" t="s">
        <v>41</v>
      </c>
      <c r="C38" s="219"/>
      <c r="D38" s="142">
        <v>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0</v>
      </c>
      <c r="K38" s="142">
        <v>0</v>
      </c>
      <c r="L38" s="142">
        <v>0</v>
      </c>
      <c r="M38" s="142">
        <v>0</v>
      </c>
      <c r="N38" s="143"/>
      <c r="O38" s="142">
        <v>0</v>
      </c>
      <c r="P38" s="142">
        <v>0</v>
      </c>
      <c r="Q38" s="142">
        <v>0</v>
      </c>
      <c r="R38" s="142">
        <v>135.87920602523874</v>
      </c>
      <c r="S38" s="142">
        <v>-135.87920602523874</v>
      </c>
      <c r="T38" s="142">
        <v>408.30786828685899</v>
      </c>
      <c r="U38" s="142">
        <v>-180.64450560306636</v>
      </c>
      <c r="V38" s="142">
        <v>-44.160548068003095</v>
      </c>
      <c r="W38" s="142">
        <v>2.9006468573576694</v>
      </c>
      <c r="X38" s="145"/>
      <c r="Y38" s="148"/>
      <c r="Z38" s="148"/>
      <c r="AA38" s="148"/>
      <c r="AB38" s="148"/>
      <c r="AC38" s="148"/>
      <c r="AD38" s="148"/>
      <c r="AE38" s="148"/>
      <c r="AF38" s="148"/>
    </row>
    <row r="39" spans="1:32">
      <c r="B39" s="6" t="s">
        <v>42</v>
      </c>
      <c r="C39" s="219"/>
      <c r="D39" s="142">
        <v>4490.2800000000007</v>
      </c>
      <c r="E39" s="142">
        <v>5303.5404200000003</v>
      </c>
      <c r="F39" s="142">
        <v>5157.07359</v>
      </c>
      <c r="G39" s="142">
        <v>7255.790974999999</v>
      </c>
      <c r="H39" s="142">
        <v>28642.230949999997</v>
      </c>
      <c r="I39" s="142">
        <v>28041.334855000001</v>
      </c>
      <c r="J39" s="142">
        <v>44591.555890000003</v>
      </c>
      <c r="K39" s="142">
        <v>63881.99</v>
      </c>
      <c r="L39" s="142">
        <v>84194.7</v>
      </c>
      <c r="M39" s="142">
        <v>60991.57650000001</v>
      </c>
      <c r="N39" s="143"/>
      <c r="O39" s="142">
        <v>4314.0977495112002</v>
      </c>
      <c r="P39" s="142">
        <v>5795.8250187904414</v>
      </c>
      <c r="Q39" s="142">
        <v>-36.500633396173043</v>
      </c>
      <c r="R39" s="142">
        <v>27769.816926642739</v>
      </c>
      <c r="S39" s="142">
        <v>-12573.351917148664</v>
      </c>
      <c r="T39" s="142">
        <v>58636.209593625652</v>
      </c>
      <c r="U39" s="142">
        <v>12031.999545999064</v>
      </c>
      <c r="V39" s="142">
        <v>-22223.420144118962</v>
      </c>
      <c r="W39" s="142">
        <v>1501.3961914462243</v>
      </c>
      <c r="X39" s="145"/>
      <c r="Y39" s="148"/>
      <c r="Z39" s="148"/>
      <c r="AA39" s="148"/>
      <c r="AB39" s="148"/>
      <c r="AC39" s="148"/>
      <c r="AD39" s="148"/>
      <c r="AE39" s="148"/>
      <c r="AF39" s="148"/>
    </row>
    <row r="40" spans="1:32">
      <c r="B40" s="6" t="s">
        <v>43</v>
      </c>
      <c r="C40" s="219"/>
      <c r="D40" s="142">
        <v>59165.261462199996</v>
      </c>
      <c r="E40" s="142">
        <v>70239.603199999998</v>
      </c>
      <c r="F40" s="142">
        <v>63759.144195000001</v>
      </c>
      <c r="G40" s="142">
        <v>64712.317864999997</v>
      </c>
      <c r="H40" s="142">
        <v>73238.360591000004</v>
      </c>
      <c r="I40" s="142">
        <v>98661.19</v>
      </c>
      <c r="J40" s="142">
        <v>132542.65</v>
      </c>
      <c r="K40" s="142">
        <v>100035.45</v>
      </c>
      <c r="L40" s="142">
        <v>137305.62</v>
      </c>
      <c r="M40" s="142">
        <v>180678.20498000001</v>
      </c>
      <c r="N40" s="143"/>
      <c r="O40" s="142">
        <v>24480.893608005339</v>
      </c>
      <c r="P40" s="142">
        <v>29809.060612107191</v>
      </c>
      <c r="Q40" s="142">
        <v>7101.9162156434504</v>
      </c>
      <c r="R40" s="142">
        <v>-15469.367455970905</v>
      </c>
      <c r="S40" s="142">
        <v>95528.286213573432</v>
      </c>
      <c r="T40" s="142">
        <v>-43468.487350233452</v>
      </c>
      <c r="U40" s="142">
        <v>27665.571445007074</v>
      </c>
      <c r="V40" s="142">
        <v>-32146.872856245725</v>
      </c>
      <c r="W40" s="142">
        <v>3434.9201292891394</v>
      </c>
      <c r="X40" s="145"/>
      <c r="Y40" s="148"/>
      <c r="Z40" s="148"/>
      <c r="AA40" s="148"/>
      <c r="AB40" s="148"/>
      <c r="AC40" s="148"/>
      <c r="AD40" s="148"/>
      <c r="AE40" s="148"/>
      <c r="AF40" s="148"/>
    </row>
    <row r="41" spans="1:32">
      <c r="B41" s="6" t="s">
        <v>44</v>
      </c>
      <c r="C41" s="219"/>
      <c r="D41" s="142">
        <v>11282.1674152</v>
      </c>
      <c r="E41" s="142">
        <v>9507.7996461000002</v>
      </c>
      <c r="F41" s="142">
        <v>11131.442886299999</v>
      </c>
      <c r="G41" s="142">
        <v>11065.615085900001</v>
      </c>
      <c r="H41" s="142">
        <v>8710.6411338999987</v>
      </c>
      <c r="I41" s="142">
        <v>10121.796513199999</v>
      </c>
      <c r="J41" s="142">
        <v>14838.7523471</v>
      </c>
      <c r="K41" s="142">
        <v>45085.331932300003</v>
      </c>
      <c r="L41" s="142">
        <v>57814.484524899999</v>
      </c>
      <c r="M41" s="142">
        <v>85857.234352899992</v>
      </c>
      <c r="N41" s="143"/>
      <c r="O41" s="142">
        <v>168.97324339484143</v>
      </c>
      <c r="P41" s="142">
        <v>131.8019895666815</v>
      </c>
      <c r="Q41" s="142">
        <v>-22.349316623428095</v>
      </c>
      <c r="R41" s="142">
        <v>-254.29305734167275</v>
      </c>
      <c r="S41" s="142">
        <v>1087.7709601193526</v>
      </c>
      <c r="T41" s="142">
        <v>-1279.5870985060271</v>
      </c>
      <c r="U41" s="142">
        <v>-16.227062901584777</v>
      </c>
      <c r="V41" s="142">
        <v>-124.39769684559576</v>
      </c>
      <c r="W41" s="142">
        <v>5.2041454799458986</v>
      </c>
      <c r="X41" s="145"/>
      <c r="Y41" s="148"/>
      <c r="Z41" s="148"/>
      <c r="AA41" s="148"/>
      <c r="AB41" s="148"/>
      <c r="AC41" s="148"/>
      <c r="AD41" s="148"/>
      <c r="AE41" s="148"/>
      <c r="AF41" s="148"/>
    </row>
    <row r="42" spans="1:32">
      <c r="B42" s="7" t="s">
        <v>45</v>
      </c>
      <c r="C42" s="219"/>
      <c r="D42" s="142">
        <v>11282.1674152</v>
      </c>
      <c r="E42" s="142">
        <v>9507.7996461000002</v>
      </c>
      <c r="F42" s="142">
        <v>11131.442886299999</v>
      </c>
      <c r="G42" s="142">
        <v>11065.615085900001</v>
      </c>
      <c r="H42" s="142">
        <v>8710.6411338999987</v>
      </c>
      <c r="I42" s="142">
        <v>10121.796513199999</v>
      </c>
      <c r="J42" s="142">
        <v>14838.7523471</v>
      </c>
      <c r="K42" s="142">
        <v>45085.331932300003</v>
      </c>
      <c r="L42" s="142">
        <v>57814.484524899999</v>
      </c>
      <c r="M42" s="142">
        <v>85857.234352899992</v>
      </c>
      <c r="N42" s="143"/>
      <c r="O42" s="142">
        <v>91.848989698194487</v>
      </c>
      <c r="P42" s="142">
        <v>71.641826378546639</v>
      </c>
      <c r="Q42" s="142">
        <v>-10.888309987724831</v>
      </c>
      <c r="R42" s="142">
        <v>-86.444159551226818</v>
      </c>
      <c r="S42" s="142">
        <v>537.31207449084661</v>
      </c>
      <c r="T42" s="142">
        <v>-572.2910423174111</v>
      </c>
      <c r="U42" s="142">
        <v>2.4235040351910264</v>
      </c>
      <c r="V42" s="142">
        <v>-70.232837432200597</v>
      </c>
      <c r="W42" s="142">
        <v>4.9223683566597565</v>
      </c>
      <c r="X42" s="145"/>
      <c r="Y42" s="148"/>
      <c r="Z42" s="148"/>
      <c r="AA42" s="148"/>
      <c r="AB42" s="148"/>
      <c r="AC42" s="148"/>
      <c r="AD42" s="148"/>
      <c r="AE42" s="148"/>
      <c r="AF42" s="148"/>
    </row>
    <row r="43" spans="1:32">
      <c r="B43" s="7" t="s">
        <v>46</v>
      </c>
      <c r="C43" s="219"/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3"/>
      <c r="O43" s="142">
        <v>77.124253696647031</v>
      </c>
      <c r="P43" s="142">
        <v>60.16016318813486</v>
      </c>
      <c r="Q43" s="142">
        <v>-11.461006635703264</v>
      </c>
      <c r="R43" s="142">
        <v>-167.84889779044599</v>
      </c>
      <c r="S43" s="142">
        <v>550.4588856285061</v>
      </c>
      <c r="T43" s="142">
        <v>-707.29605618861603</v>
      </c>
      <c r="U43" s="142">
        <v>-18.650566936775792</v>
      </c>
      <c r="V43" s="142">
        <v>-54.16485941339517</v>
      </c>
      <c r="W43" s="142">
        <v>0.28177712328617266</v>
      </c>
      <c r="X43" s="145"/>
      <c r="Y43" s="148"/>
      <c r="Z43" s="148"/>
      <c r="AA43" s="148"/>
      <c r="AB43" s="148"/>
      <c r="AC43" s="148"/>
      <c r="AD43" s="148"/>
      <c r="AE43" s="148"/>
      <c r="AF43" s="148"/>
    </row>
    <row r="44" spans="1:32">
      <c r="B44" s="6" t="s">
        <v>317</v>
      </c>
      <c r="C44" s="219"/>
      <c r="D44" s="142">
        <v>0</v>
      </c>
      <c r="E44" s="142">
        <v>0</v>
      </c>
      <c r="F44" s="142">
        <v>0</v>
      </c>
      <c r="G44" s="142">
        <v>0</v>
      </c>
      <c r="H44" s="142">
        <v>0</v>
      </c>
      <c r="I44" s="142">
        <v>0</v>
      </c>
      <c r="J44" s="142">
        <v>1232.3800000000001</v>
      </c>
      <c r="K44" s="142">
        <v>1826.0000000000002</v>
      </c>
      <c r="L44" s="142">
        <v>1574.4</v>
      </c>
      <c r="M44" s="142">
        <v>1434.1</v>
      </c>
      <c r="N44" s="143"/>
      <c r="O44" s="142">
        <v>0</v>
      </c>
      <c r="P44" s="142">
        <v>0</v>
      </c>
      <c r="Q44" s="142">
        <v>0</v>
      </c>
      <c r="R44" s="142">
        <v>6858.3798683677815</v>
      </c>
      <c r="S44" s="142">
        <v>-6858.3798683677815</v>
      </c>
      <c r="T44" s="142">
        <v>15817.289658834459</v>
      </c>
      <c r="U44" s="142">
        <v>993.33240829622866</v>
      </c>
      <c r="V44" s="142">
        <v>-2496.2907057780599</v>
      </c>
      <c r="W44" s="142">
        <v>226.26802954177379</v>
      </c>
      <c r="X44" s="145"/>
      <c r="Y44" s="148"/>
      <c r="Z44" s="148"/>
      <c r="AA44" s="148"/>
      <c r="AB44" s="148"/>
      <c r="AC44" s="148"/>
      <c r="AD44" s="148"/>
      <c r="AE44" s="148"/>
      <c r="AF44" s="148"/>
    </row>
    <row r="45" spans="1:32">
      <c r="B45" s="6" t="s">
        <v>108</v>
      </c>
      <c r="C45" s="219"/>
      <c r="D45" s="142">
        <v>2884.8921118750004</v>
      </c>
      <c r="E45" s="142">
        <v>4298.0369951749999</v>
      </c>
      <c r="F45" s="142">
        <v>6339.2825301249995</v>
      </c>
      <c r="G45" s="142">
        <v>6361.7072074999996</v>
      </c>
      <c r="H45" s="142">
        <v>7290.2402260749996</v>
      </c>
      <c r="I45" s="142">
        <v>3456.6400000000003</v>
      </c>
      <c r="J45" s="142">
        <v>716.27</v>
      </c>
      <c r="K45" s="142">
        <v>5261.9</v>
      </c>
      <c r="L45" s="142">
        <v>536.34</v>
      </c>
      <c r="M45" s="142">
        <v>1900.7556000000002</v>
      </c>
      <c r="N45" s="143"/>
      <c r="O45" s="142">
        <v>1109.4908303824589</v>
      </c>
      <c r="P45" s="142">
        <v>1862.3233252218299</v>
      </c>
      <c r="Q45" s="142">
        <v>135.54767802667698</v>
      </c>
      <c r="R45" s="142">
        <v>-4779.9529625125933</v>
      </c>
      <c r="S45" s="142">
        <v>7647.803031838117</v>
      </c>
      <c r="T45" s="142">
        <v>-8296.8108906303805</v>
      </c>
      <c r="U45" s="142">
        <v>-1616.8782998566694</v>
      </c>
      <c r="V45" s="142">
        <v>-1215.0718133004418</v>
      </c>
      <c r="W45" s="142">
        <v>18.242582464044688</v>
      </c>
      <c r="X45" s="145"/>
      <c r="Y45" s="148"/>
      <c r="Z45" s="148"/>
      <c r="AA45" s="148"/>
      <c r="AB45" s="148"/>
      <c r="AC45" s="148"/>
      <c r="AD45" s="148"/>
      <c r="AE45" s="148"/>
      <c r="AF45" s="148"/>
    </row>
    <row r="46" spans="1:32">
      <c r="B46" s="6" t="s">
        <v>48</v>
      </c>
      <c r="C46" s="219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3"/>
      <c r="O46" s="142">
        <v>0</v>
      </c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5"/>
      <c r="Y46" s="148"/>
      <c r="Z46" s="148"/>
      <c r="AA46" s="148"/>
      <c r="AB46" s="148"/>
      <c r="AC46" s="148"/>
      <c r="AD46" s="148"/>
      <c r="AE46" s="148"/>
      <c r="AF46" s="148"/>
    </row>
    <row r="47" spans="1:32">
      <c r="B47" s="6" t="s">
        <v>325</v>
      </c>
      <c r="C47" s="219"/>
      <c r="D47" s="142">
        <v>3113.7999487500001</v>
      </c>
      <c r="E47" s="142">
        <v>3433.08370268</v>
      </c>
      <c r="F47" s="142">
        <v>8845.4329235799996</v>
      </c>
      <c r="G47" s="142">
        <v>10150.818765939999</v>
      </c>
      <c r="H47" s="142">
        <v>10849.77777533</v>
      </c>
      <c r="I47" s="142">
        <v>14144.69</v>
      </c>
      <c r="J47" s="142">
        <v>2276.5</v>
      </c>
      <c r="K47" s="142">
        <v>2398.1999999999998</v>
      </c>
      <c r="L47" s="142">
        <v>2473.1999999999998</v>
      </c>
      <c r="M47" s="142">
        <v>7357.3000000000011</v>
      </c>
      <c r="N47" s="143"/>
      <c r="O47" s="142">
        <v>-4.9056217564949822</v>
      </c>
      <c r="P47" s="142">
        <v>-0.63519044739255293</v>
      </c>
      <c r="Q47" s="142">
        <v>137.51568340907775</v>
      </c>
      <c r="R47" s="142">
        <v>326.20464856403527</v>
      </c>
      <c r="S47" s="142">
        <v>-595.11731365591095</v>
      </c>
      <c r="T47" s="142">
        <v>1209.0494275392032</v>
      </c>
      <c r="U47" s="142">
        <v>449.9344251296485</v>
      </c>
      <c r="V47" s="142">
        <v>164.41002342074498</v>
      </c>
      <c r="W47" s="142">
        <v>29.012950575848961</v>
      </c>
      <c r="X47" s="145"/>
      <c r="Y47" s="148"/>
      <c r="Z47" s="148"/>
      <c r="AA47" s="148"/>
      <c r="AB47" s="148"/>
      <c r="AC47" s="148"/>
      <c r="AD47" s="148"/>
      <c r="AE47" s="148"/>
      <c r="AF47" s="148"/>
    </row>
    <row r="48" spans="1:32">
      <c r="B48" s="8" t="s">
        <v>101</v>
      </c>
      <c r="C48" s="219"/>
      <c r="D48" s="142">
        <v>24288.587169999981</v>
      </c>
      <c r="E48" s="142">
        <v>31913.150405</v>
      </c>
      <c r="F48" s="142">
        <v>26958.104406000002</v>
      </c>
      <c r="G48" s="142">
        <v>37139.295661999997</v>
      </c>
      <c r="H48" s="142">
        <v>37159.326610000004</v>
      </c>
      <c r="I48" s="142">
        <v>38097.24</v>
      </c>
      <c r="J48" s="142">
        <v>42855.79</v>
      </c>
      <c r="K48" s="142">
        <v>55294.63</v>
      </c>
      <c r="L48" s="142">
        <v>56934.78</v>
      </c>
      <c r="M48" s="142">
        <v>52745.321550000008</v>
      </c>
      <c r="N48" s="143"/>
      <c r="O48" s="142">
        <v>632.47885307084675</v>
      </c>
      <c r="P48" s="142">
        <v>614.31938818690173</v>
      </c>
      <c r="Q48" s="142">
        <v>470.33403037369084</v>
      </c>
      <c r="R48" s="142">
        <v>19772.806352354077</v>
      </c>
      <c r="S48" s="142">
        <v>-17872.710636957749</v>
      </c>
      <c r="T48" s="142">
        <v>45244.174158171387</v>
      </c>
      <c r="U48" s="142">
        <v>4843.8438334488528</v>
      </c>
      <c r="V48" s="142">
        <v>-25615.903095871341</v>
      </c>
      <c r="W48" s="142">
        <v>495.51180186237502</v>
      </c>
      <c r="X48" s="145"/>
      <c r="Y48" s="148"/>
      <c r="Z48" s="148"/>
      <c r="AA48" s="148"/>
      <c r="AB48" s="148"/>
      <c r="AC48" s="148"/>
      <c r="AD48" s="148"/>
      <c r="AE48" s="148"/>
      <c r="AF48" s="148"/>
    </row>
    <row r="49" spans="1:32" s="45" customFormat="1">
      <c r="A49" s="38"/>
      <c r="B49" s="29" t="s">
        <v>25</v>
      </c>
      <c r="C49" s="209" t="s">
        <v>297</v>
      </c>
      <c r="D49" s="139">
        <v>37256.243978312436</v>
      </c>
      <c r="E49" s="139">
        <v>37851.453399925813</v>
      </c>
      <c r="F49" s="139">
        <v>40684.421946888469</v>
      </c>
      <c r="G49" s="139">
        <v>29003.765442159533</v>
      </c>
      <c r="H49" s="139">
        <v>46798.508485706538</v>
      </c>
      <c r="I49" s="139">
        <v>44450.652055519</v>
      </c>
      <c r="J49" s="139">
        <v>46383.67886</v>
      </c>
      <c r="K49" s="139">
        <v>84594.348854900003</v>
      </c>
      <c r="L49" s="139">
        <v>61032.859229299997</v>
      </c>
      <c r="M49" s="139">
        <v>103088.28977016213</v>
      </c>
      <c r="N49" s="146"/>
      <c r="O49" s="139">
        <v>13520.553497474863</v>
      </c>
      <c r="P49" s="139">
        <v>16911.610297935636</v>
      </c>
      <c r="Q49" s="139">
        <v>8531.1771077489993</v>
      </c>
      <c r="R49" s="139">
        <v>17275.463959471836</v>
      </c>
      <c r="S49" s="139">
        <v>18030.273436573156</v>
      </c>
      <c r="T49" s="139">
        <v>32098.575963300096</v>
      </c>
      <c r="U49" s="139">
        <v>75618.899873813818</v>
      </c>
      <c r="V49" s="139">
        <v>115060.21773288825</v>
      </c>
      <c r="W49" s="139">
        <v>-4094.3951311437559</v>
      </c>
      <c r="X49" s="141"/>
      <c r="Y49" s="140"/>
      <c r="Z49" s="140"/>
      <c r="AA49" s="140"/>
      <c r="AB49" s="140"/>
      <c r="AC49" s="140"/>
      <c r="AD49" s="140"/>
      <c r="AE49" s="140"/>
      <c r="AF49" s="140"/>
    </row>
    <row r="50" spans="1:32">
      <c r="B50" s="208" t="s">
        <v>40</v>
      </c>
      <c r="C50" s="219"/>
      <c r="D50" s="142">
        <v>13376.6956316</v>
      </c>
      <c r="E50" s="142">
        <v>13090.043966900001</v>
      </c>
      <c r="F50" s="142">
        <v>18765.1515568</v>
      </c>
      <c r="G50" s="142">
        <v>8873.9995646999996</v>
      </c>
      <c r="H50" s="142">
        <v>20504.321501799997</v>
      </c>
      <c r="I50" s="142">
        <v>19023.294550019</v>
      </c>
      <c r="J50" s="142">
        <v>18829.535462299998</v>
      </c>
      <c r="K50" s="142">
        <v>59449.122667300006</v>
      </c>
      <c r="L50" s="142">
        <v>37896.584573700005</v>
      </c>
      <c r="M50" s="142">
        <v>81173.956525100002</v>
      </c>
      <c r="N50" s="143"/>
      <c r="O50" s="142">
        <v>12387.377713897444</v>
      </c>
      <c r="P50" s="142">
        <v>16080.613551015791</v>
      </c>
      <c r="Q50" s="142">
        <v>8769.7311471455578</v>
      </c>
      <c r="R50" s="142">
        <v>-3620.6738786179812</v>
      </c>
      <c r="S50" s="142">
        <v>33271.321012633278</v>
      </c>
      <c r="T50" s="142">
        <v>-15448.443548850219</v>
      </c>
      <c r="U50" s="142">
        <v>80937.48752694916</v>
      </c>
      <c r="V50" s="142">
        <v>76742.320302626991</v>
      </c>
      <c r="W50" s="142">
        <v>-3080.6826504527635</v>
      </c>
      <c r="X50" s="145"/>
      <c r="Y50" s="148"/>
      <c r="Z50" s="148"/>
      <c r="AA50" s="148"/>
      <c r="AB50" s="148"/>
      <c r="AC50" s="148"/>
      <c r="AD50" s="148"/>
      <c r="AE50" s="148"/>
      <c r="AF50" s="148"/>
    </row>
    <row r="51" spans="1:32">
      <c r="B51" s="6" t="s">
        <v>41</v>
      </c>
      <c r="C51" s="219"/>
      <c r="D51" s="142">
        <v>1293.42</v>
      </c>
      <c r="E51" s="142">
        <v>15.79</v>
      </c>
      <c r="F51" s="142">
        <v>5013.1499999999996</v>
      </c>
      <c r="G51" s="142">
        <v>10.52</v>
      </c>
      <c r="H51" s="142">
        <v>7.88</v>
      </c>
      <c r="I51" s="142">
        <v>5.25</v>
      </c>
      <c r="J51" s="142">
        <v>2.61</v>
      </c>
      <c r="K51" s="142">
        <v>0</v>
      </c>
      <c r="L51" s="142">
        <v>9537.49</v>
      </c>
      <c r="M51" s="142">
        <v>32228.800000000003</v>
      </c>
      <c r="N51" s="143"/>
      <c r="O51" s="142">
        <v>0</v>
      </c>
      <c r="P51" s="142">
        <v>0</v>
      </c>
      <c r="Q51" s="142">
        <v>0</v>
      </c>
      <c r="R51" s="142">
        <v>0</v>
      </c>
      <c r="S51" s="142">
        <v>0</v>
      </c>
      <c r="T51" s="142">
        <v>0</v>
      </c>
      <c r="U51" s="142">
        <v>0</v>
      </c>
      <c r="V51" s="142">
        <v>0</v>
      </c>
      <c r="W51" s="142">
        <v>0</v>
      </c>
      <c r="X51" s="145"/>
      <c r="Y51" s="148"/>
      <c r="Z51" s="148"/>
      <c r="AA51" s="148"/>
      <c r="AB51" s="148"/>
      <c r="AC51" s="148"/>
      <c r="AD51" s="148"/>
      <c r="AE51" s="148"/>
      <c r="AF51" s="148"/>
    </row>
    <row r="52" spans="1:32">
      <c r="B52" s="6" t="s">
        <v>42</v>
      </c>
      <c r="C52" s="219"/>
      <c r="D52" s="142">
        <v>11291.9354958</v>
      </c>
      <c r="E52" s="142">
        <v>12225.7739669</v>
      </c>
      <c r="F52" s="142">
        <v>11324.818999900001</v>
      </c>
      <c r="G52" s="142">
        <v>6136.4189157000001</v>
      </c>
      <c r="H52" s="142">
        <v>15748.965850299999</v>
      </c>
      <c r="I52" s="142">
        <v>16534.021075418997</v>
      </c>
      <c r="J52" s="142">
        <v>15658.435015699999</v>
      </c>
      <c r="K52" s="142">
        <v>59434.130627499995</v>
      </c>
      <c r="L52" s="142">
        <v>27884.114339900003</v>
      </c>
      <c r="M52" s="142">
        <v>48445.208300600003</v>
      </c>
      <c r="N52" s="143"/>
      <c r="O52" s="142">
        <v>1504.3507176839598</v>
      </c>
      <c r="P52" s="142">
        <v>2679.703832412818</v>
      </c>
      <c r="Q52" s="142">
        <v>5153.0087967684467</v>
      </c>
      <c r="R52" s="142">
        <v>41146.491556194203</v>
      </c>
      <c r="S52" s="142">
        <v>-45602.772108726836</v>
      </c>
      <c r="T52" s="142">
        <v>91375.801158614529</v>
      </c>
      <c r="U52" s="142">
        <v>81309.831030972506</v>
      </c>
      <c r="V52" s="142">
        <v>74286.510412664284</v>
      </c>
      <c r="W52" s="142">
        <v>-2935.5726316370237</v>
      </c>
      <c r="X52" s="145"/>
      <c r="Y52" s="148"/>
      <c r="Z52" s="148"/>
      <c r="AA52" s="148"/>
      <c r="AB52" s="148"/>
      <c r="AC52" s="148"/>
      <c r="AD52" s="148"/>
      <c r="AE52" s="148"/>
      <c r="AF52" s="148"/>
    </row>
    <row r="53" spans="1:32">
      <c r="B53" s="6" t="s">
        <v>43</v>
      </c>
      <c r="C53" s="219"/>
      <c r="D53" s="142">
        <v>94.890135799999996</v>
      </c>
      <c r="E53" s="142">
        <v>0</v>
      </c>
      <c r="F53" s="142">
        <v>49.932556900000002</v>
      </c>
      <c r="G53" s="142">
        <v>398.77064899999999</v>
      </c>
      <c r="H53" s="142">
        <v>2149.4256515000002</v>
      </c>
      <c r="I53" s="142">
        <v>1371.8934746</v>
      </c>
      <c r="J53" s="142">
        <v>299.81044659999998</v>
      </c>
      <c r="K53" s="142">
        <v>14.992039800000001</v>
      </c>
      <c r="L53" s="142">
        <v>474.98023380000001</v>
      </c>
      <c r="M53" s="142">
        <v>499.94822449999992</v>
      </c>
      <c r="N53" s="143"/>
      <c r="O53" s="142">
        <v>9134.4948210664661</v>
      </c>
      <c r="P53" s="142">
        <v>12130.0182919088</v>
      </c>
      <c r="Q53" s="142">
        <v>3934.5660847688123</v>
      </c>
      <c r="R53" s="142">
        <v>-42586.511618751079</v>
      </c>
      <c r="S53" s="142">
        <v>68026.696834742819</v>
      </c>
      <c r="T53" s="142">
        <v>-93434.084938184664</v>
      </c>
      <c r="U53" s="142">
        <v>201.46502112575462</v>
      </c>
      <c r="V53" s="142">
        <v>3099.5619867300989</v>
      </c>
      <c r="W53" s="142">
        <v>-110.79401899399954</v>
      </c>
      <c r="X53" s="145"/>
      <c r="Y53" s="148"/>
      <c r="Z53" s="148"/>
      <c r="AA53" s="148"/>
      <c r="AB53" s="148"/>
      <c r="AC53" s="148"/>
      <c r="AD53" s="148"/>
      <c r="AE53" s="148"/>
      <c r="AF53" s="148"/>
    </row>
    <row r="54" spans="1:32">
      <c r="B54" s="6" t="s">
        <v>44</v>
      </c>
      <c r="C54" s="219"/>
      <c r="D54" s="142">
        <v>85</v>
      </c>
      <c r="E54" s="142">
        <v>43</v>
      </c>
      <c r="F54" s="142">
        <v>40</v>
      </c>
      <c r="G54" s="142">
        <v>20</v>
      </c>
      <c r="H54" s="142">
        <v>12</v>
      </c>
      <c r="I54" s="142">
        <v>0</v>
      </c>
      <c r="J54" s="142">
        <v>0</v>
      </c>
      <c r="K54" s="142">
        <v>0</v>
      </c>
      <c r="L54" s="142">
        <v>0</v>
      </c>
      <c r="M54" s="142">
        <v>0</v>
      </c>
      <c r="N54" s="143"/>
      <c r="O54" s="142">
        <v>1748.5321751470067</v>
      </c>
      <c r="P54" s="142">
        <v>1270.8914266941676</v>
      </c>
      <c r="Q54" s="142">
        <v>-317.8437343917011</v>
      </c>
      <c r="R54" s="142">
        <v>-2180.6538160610939</v>
      </c>
      <c r="S54" s="142">
        <v>10847.396286617281</v>
      </c>
      <c r="T54" s="142">
        <v>-13390.159769280095</v>
      </c>
      <c r="U54" s="142">
        <v>-573.80852514909645</v>
      </c>
      <c r="V54" s="142">
        <v>-643.75209676738518</v>
      </c>
      <c r="W54" s="142">
        <v>-34.315999821763299</v>
      </c>
      <c r="X54" s="145"/>
      <c r="Y54" s="148"/>
      <c r="Z54" s="148"/>
      <c r="AA54" s="148"/>
      <c r="AB54" s="148"/>
      <c r="AC54" s="148"/>
      <c r="AD54" s="148"/>
      <c r="AE54" s="148"/>
      <c r="AF54" s="148"/>
    </row>
    <row r="55" spans="1:32">
      <c r="B55" s="7" t="s">
        <v>45</v>
      </c>
      <c r="C55" s="219"/>
      <c r="D55" s="142">
        <v>85</v>
      </c>
      <c r="E55" s="142">
        <v>43</v>
      </c>
      <c r="F55" s="142">
        <v>40</v>
      </c>
      <c r="G55" s="142">
        <v>20</v>
      </c>
      <c r="H55" s="142">
        <v>12</v>
      </c>
      <c r="I55" s="142">
        <v>0</v>
      </c>
      <c r="J55" s="142">
        <v>0</v>
      </c>
      <c r="K55" s="142">
        <v>0</v>
      </c>
      <c r="L55" s="142">
        <v>0</v>
      </c>
      <c r="M55" s="142">
        <v>0</v>
      </c>
      <c r="N55" s="143"/>
      <c r="O55" s="142">
        <v>1748.5321751470067</v>
      </c>
      <c r="P55" s="142">
        <v>1270.8914266941676</v>
      </c>
      <c r="Q55" s="142">
        <v>-317.8437343917011</v>
      </c>
      <c r="R55" s="142">
        <v>-2180.6538160610939</v>
      </c>
      <c r="S55" s="142">
        <v>10847.396286617281</v>
      </c>
      <c r="T55" s="142">
        <v>-13390.159769280095</v>
      </c>
      <c r="U55" s="142">
        <v>-573.80852514909645</v>
      </c>
      <c r="V55" s="142">
        <v>-643.75209676738518</v>
      </c>
      <c r="W55" s="142">
        <v>-34.315999821763299</v>
      </c>
      <c r="X55" s="145"/>
      <c r="Y55" s="148"/>
      <c r="Z55" s="148"/>
      <c r="AA55" s="148"/>
      <c r="AB55" s="148"/>
      <c r="AC55" s="148"/>
      <c r="AD55" s="148"/>
      <c r="AE55" s="148"/>
      <c r="AF55" s="148"/>
    </row>
    <row r="56" spans="1:32">
      <c r="B56" s="7" t="s">
        <v>46</v>
      </c>
      <c r="C56" s="219"/>
      <c r="D56" s="142">
        <v>0</v>
      </c>
      <c r="E56" s="142">
        <v>0</v>
      </c>
      <c r="F56" s="142">
        <v>0</v>
      </c>
      <c r="G56" s="142">
        <v>0</v>
      </c>
      <c r="H56" s="142">
        <v>0</v>
      </c>
      <c r="I56" s="142">
        <v>0</v>
      </c>
      <c r="J56" s="142">
        <v>0</v>
      </c>
      <c r="K56" s="142">
        <v>0</v>
      </c>
      <c r="L56" s="142">
        <v>0</v>
      </c>
      <c r="M56" s="142">
        <v>0</v>
      </c>
      <c r="N56" s="143"/>
      <c r="O56" s="142">
        <v>0</v>
      </c>
      <c r="P56" s="142">
        <v>0</v>
      </c>
      <c r="Q56" s="142">
        <v>0</v>
      </c>
      <c r="R56" s="142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0</v>
      </c>
      <c r="X56" s="145"/>
      <c r="Y56" s="148"/>
      <c r="Z56" s="148"/>
      <c r="AA56" s="148"/>
      <c r="AB56" s="148"/>
      <c r="AC56" s="148"/>
      <c r="AD56" s="148"/>
      <c r="AE56" s="148"/>
      <c r="AF56" s="148"/>
    </row>
    <row r="57" spans="1:32">
      <c r="B57" s="6" t="s">
        <v>317</v>
      </c>
      <c r="C57" s="219"/>
      <c r="D57" s="142">
        <v>611.45000000000005</v>
      </c>
      <c r="E57" s="142">
        <v>805.48</v>
      </c>
      <c r="F57" s="142">
        <v>2337.25</v>
      </c>
      <c r="G57" s="142">
        <v>2308.29</v>
      </c>
      <c r="H57" s="142">
        <v>2586.0500000000002</v>
      </c>
      <c r="I57" s="142">
        <v>1112.1300000000001</v>
      </c>
      <c r="J57" s="142">
        <v>2868.68</v>
      </c>
      <c r="K57" s="142">
        <v>0</v>
      </c>
      <c r="L57" s="142">
        <v>0</v>
      </c>
      <c r="M57" s="142">
        <v>0</v>
      </c>
      <c r="N57" s="143"/>
      <c r="O57" s="142">
        <v>0</v>
      </c>
      <c r="P57" s="142">
        <v>0</v>
      </c>
      <c r="Q57" s="142">
        <v>0</v>
      </c>
      <c r="R57" s="142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45"/>
      <c r="Y57" s="148"/>
      <c r="Z57" s="148"/>
      <c r="AA57" s="148"/>
      <c r="AB57" s="148"/>
      <c r="AC57" s="148"/>
      <c r="AD57" s="148"/>
      <c r="AE57" s="148"/>
      <c r="AF57" s="148"/>
    </row>
    <row r="58" spans="1:32">
      <c r="B58" s="6" t="s">
        <v>108</v>
      </c>
      <c r="C58" s="219"/>
      <c r="D58" s="142">
        <v>0</v>
      </c>
      <c r="E58" s="142">
        <v>0</v>
      </c>
      <c r="F58" s="142">
        <v>0</v>
      </c>
      <c r="G58" s="142">
        <v>0</v>
      </c>
      <c r="H58" s="142">
        <v>0</v>
      </c>
      <c r="I58" s="142">
        <v>0</v>
      </c>
      <c r="J58" s="142">
        <v>0</v>
      </c>
      <c r="K58" s="142">
        <v>0</v>
      </c>
      <c r="L58" s="142">
        <v>0</v>
      </c>
      <c r="M58" s="142">
        <v>0</v>
      </c>
      <c r="N58" s="143"/>
      <c r="O58" s="142">
        <v>0</v>
      </c>
      <c r="P58" s="142">
        <v>0</v>
      </c>
      <c r="Q58" s="142">
        <v>0</v>
      </c>
      <c r="R58" s="142">
        <v>0</v>
      </c>
      <c r="S58" s="142">
        <v>0</v>
      </c>
      <c r="T58" s="142">
        <v>0</v>
      </c>
      <c r="U58" s="142">
        <v>0</v>
      </c>
      <c r="V58" s="142">
        <v>0</v>
      </c>
      <c r="W58" s="142">
        <v>0</v>
      </c>
      <c r="X58" s="145"/>
      <c r="Y58" s="148"/>
      <c r="Z58" s="148"/>
      <c r="AA58" s="148"/>
      <c r="AB58" s="148"/>
      <c r="AC58" s="148"/>
      <c r="AD58" s="148"/>
      <c r="AE58" s="148"/>
      <c r="AF58" s="148"/>
    </row>
    <row r="59" spans="1:32">
      <c r="B59" s="6" t="s">
        <v>48</v>
      </c>
      <c r="C59" s="219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3"/>
      <c r="O59" s="142">
        <v>0</v>
      </c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45"/>
      <c r="Y59" s="148"/>
      <c r="Z59" s="148"/>
      <c r="AA59" s="148"/>
      <c r="AB59" s="148"/>
      <c r="AC59" s="148"/>
      <c r="AD59" s="148"/>
      <c r="AE59" s="148"/>
      <c r="AF59" s="148"/>
    </row>
    <row r="60" spans="1:32">
      <c r="B60" s="6" t="s">
        <v>325</v>
      </c>
      <c r="C60" s="219"/>
      <c r="D60" s="142"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3"/>
      <c r="O60" s="142">
        <v>0</v>
      </c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45"/>
      <c r="Y60" s="148"/>
      <c r="Z60" s="148"/>
      <c r="AA60" s="148"/>
      <c r="AB60" s="148"/>
      <c r="AC60" s="148"/>
      <c r="AD60" s="148"/>
      <c r="AE60" s="148"/>
      <c r="AF60" s="148"/>
    </row>
    <row r="61" spans="1:32">
      <c r="B61" s="8" t="s">
        <v>101</v>
      </c>
      <c r="C61" s="219"/>
      <c r="D61" s="142">
        <v>23879.548346712436</v>
      </c>
      <c r="E61" s="142">
        <v>24761.409433025816</v>
      </c>
      <c r="F61" s="142">
        <v>21919.27039008847</v>
      </c>
      <c r="G61" s="142">
        <v>20129.76587745954</v>
      </c>
      <c r="H61" s="142">
        <v>26294.18698390654</v>
      </c>
      <c r="I61" s="142">
        <v>25427.3575055</v>
      </c>
      <c r="J61" s="142">
        <v>27554.143397699998</v>
      </c>
      <c r="K61" s="142">
        <v>25145.226187600001</v>
      </c>
      <c r="L61" s="142">
        <v>23136.274655599998</v>
      </c>
      <c r="M61" s="142">
        <v>21914.333245062131</v>
      </c>
      <c r="N61" s="143"/>
      <c r="O61" s="142">
        <v>1133.175783577422</v>
      </c>
      <c r="P61" s="142">
        <v>830.99674691985047</v>
      </c>
      <c r="Q61" s="142">
        <v>-238.55403939656199</v>
      </c>
      <c r="R61" s="142">
        <v>20896.13783808981</v>
      </c>
      <c r="S61" s="142">
        <v>-15241.047576060122</v>
      </c>
      <c r="T61" s="142">
        <v>47547.019512150306</v>
      </c>
      <c r="U61" s="142">
        <v>-5318.5876531353297</v>
      </c>
      <c r="V61" s="142">
        <v>38317.89743026127</v>
      </c>
      <c r="W61" s="142">
        <v>-1013.7124806909924</v>
      </c>
      <c r="X61" s="145"/>
      <c r="Y61" s="148"/>
      <c r="Z61" s="148"/>
      <c r="AA61" s="148"/>
      <c r="AB61" s="148"/>
      <c r="AC61" s="148"/>
      <c r="AD61" s="148"/>
      <c r="AE61" s="148"/>
      <c r="AF61" s="148"/>
    </row>
    <row r="62" spans="1:32" s="45" customFormat="1">
      <c r="A62" s="38"/>
      <c r="B62" s="29" t="s">
        <v>10</v>
      </c>
      <c r="C62" s="209" t="s">
        <v>298</v>
      </c>
      <c r="D62" s="139">
        <v>6199.9918880999994</v>
      </c>
      <c r="E62" s="139">
        <v>7959.3663880999993</v>
      </c>
      <c r="F62" s="139">
        <v>9359.3663880999993</v>
      </c>
      <c r="G62" s="139">
        <v>10959.366388099999</v>
      </c>
      <c r="H62" s="139">
        <v>13596.3486381</v>
      </c>
      <c r="I62" s="139">
        <v>15541.288419099999</v>
      </c>
      <c r="J62" s="139">
        <v>19921.292030999997</v>
      </c>
      <c r="K62" s="139">
        <v>26921.292031000001</v>
      </c>
      <c r="L62" s="139">
        <v>29921.29</v>
      </c>
      <c r="M62" s="139">
        <v>32222.366388099999</v>
      </c>
      <c r="N62" s="146"/>
      <c r="O62" s="139">
        <v>385.61542790279049</v>
      </c>
      <c r="P62" s="139">
        <v>502.36514826848088</v>
      </c>
      <c r="Q62" s="139">
        <v>138.73715504677975</v>
      </c>
      <c r="R62" s="139">
        <v>-25.730841870671384</v>
      </c>
      <c r="S62" s="139">
        <v>1531.1681918982504</v>
      </c>
      <c r="T62" s="139">
        <v>-253.18714483983413</v>
      </c>
      <c r="U62" s="139">
        <v>3.5567720987216944</v>
      </c>
      <c r="V62" s="139">
        <v>4604.9470387669917</v>
      </c>
      <c r="W62" s="139">
        <v>202.96515548014327</v>
      </c>
      <c r="X62" s="141"/>
      <c r="Y62" s="140"/>
      <c r="Z62" s="140"/>
      <c r="AA62" s="140"/>
      <c r="AB62" s="140"/>
      <c r="AC62" s="140"/>
      <c r="AD62" s="140"/>
      <c r="AE62" s="140"/>
      <c r="AF62" s="140"/>
    </row>
    <row r="63" spans="1:32" s="45" customFormat="1">
      <c r="A63" s="38"/>
      <c r="B63" s="31" t="s">
        <v>26</v>
      </c>
      <c r="C63" s="209" t="s">
        <v>299</v>
      </c>
      <c r="D63" s="139">
        <v>6199.9918880999994</v>
      </c>
      <c r="E63" s="139">
        <v>7959.3663880999993</v>
      </c>
      <c r="F63" s="139">
        <v>9359.3663880999993</v>
      </c>
      <c r="G63" s="139">
        <v>10959.366388099999</v>
      </c>
      <c r="H63" s="139">
        <v>13596.3486381</v>
      </c>
      <c r="I63" s="139">
        <v>15541.288419099999</v>
      </c>
      <c r="J63" s="139">
        <v>19921.292030999997</v>
      </c>
      <c r="K63" s="139">
        <v>26921.292031000001</v>
      </c>
      <c r="L63" s="139">
        <v>29921.29</v>
      </c>
      <c r="M63" s="139">
        <v>32222.366388099999</v>
      </c>
      <c r="N63" s="146"/>
      <c r="O63" s="139">
        <v>355.79139611907067</v>
      </c>
      <c r="P63" s="139">
        <v>505.48287951940443</v>
      </c>
      <c r="Q63" s="139">
        <v>152.11797201044348</v>
      </c>
      <c r="R63" s="139">
        <v>-33.662113584882292</v>
      </c>
      <c r="S63" s="139">
        <v>1319.8420639829224</v>
      </c>
      <c r="T63" s="139">
        <v>32.436067274139191</v>
      </c>
      <c r="U63" s="139">
        <v>3.5567720987216944</v>
      </c>
      <c r="V63" s="139">
        <v>4604.9470387669917</v>
      </c>
      <c r="W63" s="139">
        <v>202.96515548014327</v>
      </c>
      <c r="X63" s="141"/>
      <c r="Y63" s="140"/>
      <c r="Z63" s="140"/>
      <c r="AA63" s="140"/>
      <c r="AB63" s="140"/>
      <c r="AC63" s="140"/>
      <c r="AD63" s="140"/>
      <c r="AE63" s="140"/>
      <c r="AF63" s="140"/>
    </row>
    <row r="64" spans="1:32">
      <c r="B64" s="208" t="s">
        <v>40</v>
      </c>
      <c r="C64" s="219"/>
      <c r="D64" s="142">
        <v>6199.9918880999994</v>
      </c>
      <c r="E64" s="142">
        <v>7959.3663880999993</v>
      </c>
      <c r="F64" s="142">
        <v>9359.3663881000011</v>
      </c>
      <c r="G64" s="142">
        <v>10959.366388099999</v>
      </c>
      <c r="H64" s="142">
        <v>13596.3486381</v>
      </c>
      <c r="I64" s="142">
        <v>15541.288419099999</v>
      </c>
      <c r="J64" s="142">
        <v>19921.292030999997</v>
      </c>
      <c r="K64" s="142">
        <v>26921.292031000001</v>
      </c>
      <c r="L64" s="142">
        <v>29921.290000000005</v>
      </c>
      <c r="M64" s="142">
        <v>32222.366388099999</v>
      </c>
      <c r="N64" s="143"/>
      <c r="O64" s="142">
        <v>322.89188604299534</v>
      </c>
      <c r="P64" s="142">
        <v>456.93618653406497</v>
      </c>
      <c r="Q64" s="142">
        <v>139.03946116596194</v>
      </c>
      <c r="R64" s="142">
        <v>-318.82152455800895</v>
      </c>
      <c r="S64" s="142">
        <v>1487.8854009581535</v>
      </c>
      <c r="T64" s="142">
        <v>-616.01524945558378</v>
      </c>
      <c r="U64" s="142">
        <v>25.156989358976745</v>
      </c>
      <c r="V64" s="142">
        <v>3809.8513660664785</v>
      </c>
      <c r="W64" s="142">
        <v>161.60046375773902</v>
      </c>
      <c r="X64" s="145"/>
      <c r="Y64" s="148"/>
      <c r="Z64" s="148"/>
      <c r="AA64" s="148"/>
      <c r="AB64" s="148"/>
      <c r="AC64" s="148"/>
      <c r="AD64" s="148"/>
      <c r="AE64" s="148"/>
      <c r="AF64" s="148"/>
    </row>
    <row r="65" spans="1:32">
      <c r="B65" s="6" t="s">
        <v>41</v>
      </c>
      <c r="C65" s="219"/>
      <c r="D65" s="142">
        <v>471</v>
      </c>
      <c r="E65" s="142">
        <v>478</v>
      </c>
      <c r="F65" s="142">
        <v>482.9</v>
      </c>
      <c r="G65" s="142">
        <v>484.99999999999994</v>
      </c>
      <c r="H65" s="142">
        <v>1487.1</v>
      </c>
      <c r="I65" s="142">
        <v>1476.8</v>
      </c>
      <c r="J65" s="142">
        <v>1450</v>
      </c>
      <c r="K65" s="142">
        <v>0</v>
      </c>
      <c r="L65" s="142">
        <v>0</v>
      </c>
      <c r="M65" s="142">
        <v>1</v>
      </c>
      <c r="N65" s="143"/>
      <c r="O65" s="142">
        <v>0</v>
      </c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45"/>
      <c r="Y65" s="148"/>
      <c r="Z65" s="148"/>
      <c r="AA65" s="148"/>
      <c r="AB65" s="148"/>
      <c r="AC65" s="148"/>
      <c r="AD65" s="148"/>
      <c r="AE65" s="148"/>
      <c r="AF65" s="148"/>
    </row>
    <row r="66" spans="1:32">
      <c r="B66" s="6" t="s">
        <v>42</v>
      </c>
      <c r="C66" s="219"/>
      <c r="D66" s="142">
        <v>216</v>
      </c>
      <c r="E66" s="142">
        <v>216</v>
      </c>
      <c r="F66" s="142">
        <v>216</v>
      </c>
      <c r="G66" s="142">
        <v>216</v>
      </c>
      <c r="H66" s="142">
        <v>233.75148000000002</v>
      </c>
      <c r="I66" s="142">
        <v>255.32257487999996</v>
      </c>
      <c r="J66" s="142">
        <v>255.32257487999996</v>
      </c>
      <c r="K66" s="142">
        <v>255.32257487999996</v>
      </c>
      <c r="L66" s="142">
        <v>255.32159999999996</v>
      </c>
      <c r="M66" s="142">
        <v>255.35999999999999</v>
      </c>
      <c r="N66" s="143"/>
      <c r="O66" s="142">
        <v>2.0329317190388272</v>
      </c>
      <c r="P66" s="142">
        <v>2.0645230503684164</v>
      </c>
      <c r="Q66" s="142">
        <v>3.282962669628267</v>
      </c>
      <c r="R66" s="142">
        <v>1180.4175006266798</v>
      </c>
      <c r="S66" s="142">
        <v>-1175.3104669732584</v>
      </c>
      <c r="T66" s="142">
        <v>2581.1449453390273</v>
      </c>
      <c r="U66" s="142">
        <v>7.4639429150739289</v>
      </c>
      <c r="V66" s="142">
        <v>2930.7322018653585</v>
      </c>
      <c r="W66" s="142">
        <v>126.06001451340916</v>
      </c>
      <c r="X66" s="145"/>
      <c r="Y66" s="148"/>
      <c r="Z66" s="148"/>
      <c r="AA66" s="148"/>
      <c r="AB66" s="148"/>
      <c r="AC66" s="148"/>
      <c r="AD66" s="148"/>
      <c r="AE66" s="148"/>
      <c r="AF66" s="148"/>
    </row>
    <row r="67" spans="1:32">
      <c r="B67" s="6" t="s">
        <v>43</v>
      </c>
      <c r="C67" s="219"/>
      <c r="D67" s="142">
        <v>166.5</v>
      </c>
      <c r="E67" s="142">
        <v>166.5</v>
      </c>
      <c r="F67" s="142">
        <v>166.5</v>
      </c>
      <c r="G67" s="142">
        <v>166.5</v>
      </c>
      <c r="H67" s="142">
        <v>180.18343250000001</v>
      </c>
      <c r="I67" s="142">
        <v>196.81115146999997</v>
      </c>
      <c r="J67" s="142">
        <v>196.81115146999997</v>
      </c>
      <c r="K67" s="142">
        <v>196.81115146999997</v>
      </c>
      <c r="L67" s="142">
        <v>196.81039999999999</v>
      </c>
      <c r="M67" s="142">
        <v>196.84</v>
      </c>
      <c r="N67" s="143"/>
      <c r="O67" s="142">
        <v>316.27882574935205</v>
      </c>
      <c r="P67" s="142">
        <v>444.93528125041877</v>
      </c>
      <c r="Q67" s="142">
        <v>133.35208122448245</v>
      </c>
      <c r="R67" s="142">
        <v>-1549.546993679083</v>
      </c>
      <c r="S67" s="142">
        <v>2704.0257566313194</v>
      </c>
      <c r="T67" s="142">
        <v>-3315.8056442057637</v>
      </c>
      <c r="U67" s="142">
        <v>-3.2531889390270408</v>
      </c>
      <c r="V67" s="142">
        <v>775.44717440398915</v>
      </c>
      <c r="W67" s="142">
        <v>28.676584530183291</v>
      </c>
      <c r="X67" s="145"/>
      <c r="Y67" s="148"/>
      <c r="Z67" s="148"/>
      <c r="AA67" s="148"/>
      <c r="AB67" s="148"/>
      <c r="AC67" s="148"/>
      <c r="AD67" s="148"/>
      <c r="AE67" s="148"/>
      <c r="AF67" s="148"/>
    </row>
    <row r="68" spans="1:32">
      <c r="B68" s="6" t="s">
        <v>44</v>
      </c>
      <c r="C68" s="219"/>
      <c r="D68" s="142">
        <v>5346.4918880999994</v>
      </c>
      <c r="E68" s="142">
        <v>7098.8663881000011</v>
      </c>
      <c r="F68" s="142">
        <v>8493.9663881000015</v>
      </c>
      <c r="G68" s="142">
        <v>10091.866388099999</v>
      </c>
      <c r="H68" s="142">
        <v>11695.313725600001</v>
      </c>
      <c r="I68" s="142">
        <v>13612.354692749999</v>
      </c>
      <c r="J68" s="142">
        <v>18019.158304649998</v>
      </c>
      <c r="K68" s="142">
        <v>26469.158304650002</v>
      </c>
      <c r="L68" s="142">
        <v>29469.158000000003</v>
      </c>
      <c r="M68" s="142">
        <v>31769.166388100002</v>
      </c>
      <c r="N68" s="143"/>
      <c r="O68" s="142">
        <v>-1.9476018033751658E-4</v>
      </c>
      <c r="P68" s="142">
        <v>-8.8613393896388109E-5</v>
      </c>
      <c r="Q68" s="142">
        <v>3.4868318045477701E-3</v>
      </c>
      <c r="R68" s="142">
        <v>0.68697898065183105</v>
      </c>
      <c r="S68" s="142">
        <v>-0.6936160977482756</v>
      </c>
      <c r="T68" s="142">
        <v>1.3713004278587895</v>
      </c>
      <c r="U68" s="142">
        <v>0.28823302136405432</v>
      </c>
      <c r="V68" s="142">
        <v>3.0642245957079877</v>
      </c>
      <c r="W68" s="142">
        <v>0.10739891588398762</v>
      </c>
      <c r="X68" s="145"/>
      <c r="Y68" s="148"/>
      <c r="Z68" s="148"/>
      <c r="AA68" s="148"/>
      <c r="AB68" s="148"/>
      <c r="AC68" s="148"/>
      <c r="AD68" s="148"/>
      <c r="AE68" s="148"/>
      <c r="AF68" s="148"/>
    </row>
    <row r="69" spans="1:32">
      <c r="B69" s="7" t="s">
        <v>45</v>
      </c>
      <c r="C69" s="219"/>
      <c r="D69" s="142">
        <v>5346.4918880999994</v>
      </c>
      <c r="E69" s="142">
        <v>7098.8663881000011</v>
      </c>
      <c r="F69" s="142">
        <v>8493.9663881000015</v>
      </c>
      <c r="G69" s="142">
        <v>10091.866388099999</v>
      </c>
      <c r="H69" s="142">
        <v>11695.313725600001</v>
      </c>
      <c r="I69" s="142">
        <v>13612.354692749999</v>
      </c>
      <c r="J69" s="142">
        <v>18019.158304649998</v>
      </c>
      <c r="K69" s="142">
        <v>26469.158304650002</v>
      </c>
      <c r="L69" s="142">
        <v>29469.158000000003</v>
      </c>
      <c r="M69" s="142">
        <v>31769.166388100002</v>
      </c>
      <c r="N69" s="143"/>
      <c r="O69" s="142">
        <v>-1.9476018033751658E-4</v>
      </c>
      <c r="P69" s="142">
        <v>-8.8613393896388109E-5</v>
      </c>
      <c r="Q69" s="142">
        <v>3.4868318045477701E-3</v>
      </c>
      <c r="R69" s="142">
        <v>-6.6371170964444432E-3</v>
      </c>
      <c r="S69" s="142">
        <v>0</v>
      </c>
      <c r="T69" s="142">
        <v>0</v>
      </c>
      <c r="U69" s="142">
        <v>0</v>
      </c>
      <c r="V69" s="142">
        <v>0</v>
      </c>
      <c r="W69" s="142">
        <v>0</v>
      </c>
      <c r="X69" s="145"/>
      <c r="Y69" s="148"/>
      <c r="Z69" s="148"/>
      <c r="AA69" s="148"/>
      <c r="AB69" s="148"/>
      <c r="AC69" s="148"/>
      <c r="AD69" s="148"/>
      <c r="AE69" s="148"/>
      <c r="AF69" s="148"/>
    </row>
    <row r="70" spans="1:32">
      <c r="B70" s="7" t="s">
        <v>46</v>
      </c>
      <c r="C70" s="219"/>
      <c r="D70" s="142">
        <v>0</v>
      </c>
      <c r="E70" s="142">
        <v>0</v>
      </c>
      <c r="F70" s="142">
        <v>0</v>
      </c>
      <c r="G70" s="142">
        <v>0</v>
      </c>
      <c r="H70" s="142">
        <v>0</v>
      </c>
      <c r="I70" s="142">
        <v>0</v>
      </c>
      <c r="J70" s="142">
        <v>0</v>
      </c>
      <c r="K70" s="142">
        <v>0</v>
      </c>
      <c r="L70" s="142">
        <v>0</v>
      </c>
      <c r="M70" s="142">
        <v>0</v>
      </c>
      <c r="N70" s="143"/>
      <c r="O70" s="142">
        <v>0</v>
      </c>
      <c r="P70" s="142">
        <v>0</v>
      </c>
      <c r="Q70" s="142">
        <v>0</v>
      </c>
      <c r="R70" s="142">
        <v>0.6936160977482756</v>
      </c>
      <c r="S70" s="142">
        <v>-0.6936160977482756</v>
      </c>
      <c r="T70" s="142">
        <v>1.3713004278587895</v>
      </c>
      <c r="U70" s="142">
        <v>0.28823302136405432</v>
      </c>
      <c r="V70" s="142">
        <v>3.0642245957079877</v>
      </c>
      <c r="W70" s="142">
        <v>0.10739891588398762</v>
      </c>
      <c r="X70" s="145"/>
      <c r="Y70" s="148"/>
      <c r="Z70" s="148"/>
      <c r="AA70" s="148"/>
      <c r="AB70" s="148"/>
      <c r="AC70" s="148"/>
      <c r="AD70" s="148"/>
      <c r="AE70" s="148"/>
      <c r="AF70" s="148"/>
    </row>
    <row r="71" spans="1:32">
      <c r="B71" s="6" t="s">
        <v>317</v>
      </c>
      <c r="C71" s="219"/>
      <c r="D71" s="142">
        <v>0</v>
      </c>
      <c r="E71" s="142">
        <v>0</v>
      </c>
      <c r="F71" s="142">
        <v>0</v>
      </c>
      <c r="G71" s="142">
        <v>0</v>
      </c>
      <c r="H71" s="142">
        <v>0</v>
      </c>
      <c r="I71" s="142">
        <v>0</v>
      </c>
      <c r="J71" s="142">
        <v>0</v>
      </c>
      <c r="K71" s="142">
        <v>0</v>
      </c>
      <c r="L71" s="142">
        <v>0</v>
      </c>
      <c r="M71" s="142">
        <v>0</v>
      </c>
      <c r="N71" s="143"/>
      <c r="O71" s="142">
        <v>0</v>
      </c>
      <c r="P71" s="142">
        <v>0</v>
      </c>
      <c r="Q71" s="142">
        <v>0</v>
      </c>
      <c r="R71" s="142">
        <v>6.4742446901120729</v>
      </c>
      <c r="S71" s="142">
        <v>-6.4742446901120729</v>
      </c>
      <c r="T71" s="142">
        <v>12.861377177264904</v>
      </c>
      <c r="U71" s="142">
        <v>2.5671382990275271</v>
      </c>
      <c r="V71" s="142">
        <v>18.06292906226717</v>
      </c>
      <c r="W71" s="142">
        <v>0.76145831361746352</v>
      </c>
      <c r="X71" s="145"/>
      <c r="Y71" s="148"/>
      <c r="Z71" s="148"/>
      <c r="AA71" s="148"/>
      <c r="AB71" s="148"/>
      <c r="AC71" s="148"/>
      <c r="AD71" s="148"/>
      <c r="AE71" s="148"/>
      <c r="AF71" s="148"/>
    </row>
    <row r="72" spans="1:32">
      <c r="B72" s="6" t="s">
        <v>108</v>
      </c>
      <c r="C72" s="219"/>
      <c r="D72" s="142">
        <v>0</v>
      </c>
      <c r="E72" s="142">
        <v>0</v>
      </c>
      <c r="F72" s="142">
        <v>0</v>
      </c>
      <c r="G72" s="142">
        <v>0</v>
      </c>
      <c r="H72" s="142">
        <v>0</v>
      </c>
      <c r="I72" s="142">
        <v>0</v>
      </c>
      <c r="J72" s="142">
        <v>0</v>
      </c>
      <c r="K72" s="142">
        <v>0</v>
      </c>
      <c r="L72" s="142">
        <v>0</v>
      </c>
      <c r="M72" s="142">
        <v>0</v>
      </c>
      <c r="N72" s="143"/>
      <c r="O72" s="142">
        <v>2.019401678646898</v>
      </c>
      <c r="P72" s="142">
        <v>6.1615647206058695</v>
      </c>
      <c r="Q72" s="142">
        <v>-9.4434997082118444E-2</v>
      </c>
      <c r="R72" s="142">
        <v>6.3460118310901539</v>
      </c>
      <c r="S72" s="142">
        <v>-3.6748461090801712</v>
      </c>
      <c r="T72" s="142">
        <v>21.514788870956451</v>
      </c>
      <c r="U72" s="142">
        <v>9.5215357752589433</v>
      </c>
      <c r="V72" s="142">
        <v>-42.722541931478617</v>
      </c>
      <c r="W72" s="142">
        <v>0.34367653082876259</v>
      </c>
      <c r="X72" s="145"/>
      <c r="Y72" s="148"/>
      <c r="Z72" s="148"/>
      <c r="AA72" s="148"/>
      <c r="AB72" s="148"/>
      <c r="AC72" s="148"/>
      <c r="AD72" s="148"/>
      <c r="AE72" s="148"/>
      <c r="AF72" s="148"/>
    </row>
    <row r="73" spans="1:32">
      <c r="B73" s="6" t="s">
        <v>48</v>
      </c>
      <c r="C73" s="219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3"/>
      <c r="O73" s="142">
        <v>0</v>
      </c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45"/>
      <c r="Y73" s="148"/>
      <c r="Z73" s="148"/>
      <c r="AA73" s="148"/>
      <c r="AB73" s="148"/>
      <c r="AC73" s="148"/>
      <c r="AD73" s="148"/>
      <c r="AE73" s="148"/>
      <c r="AF73" s="148"/>
    </row>
    <row r="74" spans="1:32">
      <c r="B74" s="6" t="s">
        <v>325</v>
      </c>
      <c r="C74" s="219"/>
      <c r="D74" s="142">
        <v>0</v>
      </c>
      <c r="E74" s="142">
        <v>0</v>
      </c>
      <c r="F74" s="142">
        <v>0</v>
      </c>
      <c r="G74" s="142">
        <v>0</v>
      </c>
      <c r="H74" s="142">
        <v>0</v>
      </c>
      <c r="I74" s="142">
        <v>0</v>
      </c>
      <c r="J74" s="142">
        <v>0</v>
      </c>
      <c r="K74" s="142">
        <v>0</v>
      </c>
      <c r="L74" s="142">
        <v>0</v>
      </c>
      <c r="M74" s="142">
        <v>0</v>
      </c>
      <c r="N74" s="143"/>
      <c r="O74" s="142">
        <v>2.5609216561376047</v>
      </c>
      <c r="P74" s="142">
        <v>3.7749061260662047</v>
      </c>
      <c r="Q74" s="142">
        <v>2.4953654371293958</v>
      </c>
      <c r="R74" s="142">
        <v>36.800732992539515</v>
      </c>
      <c r="S74" s="142">
        <v>-29.987181802967211</v>
      </c>
      <c r="T74" s="142">
        <v>82.897982935071809</v>
      </c>
      <c r="U74" s="142">
        <v>8.5693282872801202</v>
      </c>
      <c r="V74" s="142">
        <v>125.26737807063471</v>
      </c>
      <c r="W74" s="142">
        <v>5.6513309538154033</v>
      </c>
      <c r="X74" s="145"/>
      <c r="Y74" s="148"/>
      <c r="Z74" s="148"/>
      <c r="AA74" s="148"/>
      <c r="AB74" s="148"/>
      <c r="AC74" s="148"/>
      <c r="AD74" s="148"/>
      <c r="AE74" s="148"/>
      <c r="AF74" s="148"/>
    </row>
    <row r="75" spans="1:32">
      <c r="B75" s="8" t="s">
        <v>101</v>
      </c>
      <c r="C75" s="219"/>
      <c r="D75" s="142">
        <v>0</v>
      </c>
      <c r="E75" s="142">
        <v>0</v>
      </c>
      <c r="F75" s="142">
        <v>0</v>
      </c>
      <c r="G75" s="142">
        <v>0</v>
      </c>
      <c r="H75" s="142">
        <v>0</v>
      </c>
      <c r="I75" s="142">
        <v>0</v>
      </c>
      <c r="J75" s="142">
        <v>0</v>
      </c>
      <c r="K75" s="142">
        <v>0</v>
      </c>
      <c r="L75" s="142">
        <v>0</v>
      </c>
      <c r="M75" s="142">
        <v>0</v>
      </c>
      <c r="N75" s="143"/>
      <c r="O75" s="142">
        <v>32.899510076075387</v>
      </c>
      <c r="P75" s="142">
        <v>48.546692985339448</v>
      </c>
      <c r="Q75" s="142">
        <v>13.078510844481617</v>
      </c>
      <c r="R75" s="142">
        <v>285.15941097312646</v>
      </c>
      <c r="S75" s="142">
        <v>-168.04333697523126</v>
      </c>
      <c r="T75" s="142">
        <v>648.45131672972286</v>
      </c>
      <c r="U75" s="142">
        <v>-21.60021726025505</v>
      </c>
      <c r="V75" s="142">
        <v>795.09567270051275</v>
      </c>
      <c r="W75" s="142">
        <v>41.364691722404956</v>
      </c>
      <c r="X75" s="145"/>
      <c r="Y75" s="148"/>
      <c r="Z75" s="148"/>
      <c r="AA75" s="148"/>
      <c r="AB75" s="148"/>
      <c r="AC75" s="148"/>
      <c r="AD75" s="148"/>
      <c r="AE75" s="148"/>
      <c r="AF75" s="148"/>
    </row>
    <row r="76" spans="1:32" s="45" customFormat="1">
      <c r="A76" s="38"/>
      <c r="B76" s="31" t="s">
        <v>11</v>
      </c>
      <c r="C76" s="209" t="s">
        <v>300</v>
      </c>
      <c r="D76" s="139">
        <v>0</v>
      </c>
      <c r="E76" s="139">
        <v>0</v>
      </c>
      <c r="F76" s="139">
        <v>0</v>
      </c>
      <c r="G76" s="139">
        <v>0</v>
      </c>
      <c r="H76" s="139">
        <v>0</v>
      </c>
      <c r="I76" s="139">
        <v>0</v>
      </c>
      <c r="J76" s="139">
        <v>0</v>
      </c>
      <c r="K76" s="139">
        <v>0</v>
      </c>
      <c r="L76" s="139">
        <v>0</v>
      </c>
      <c r="M76" s="139">
        <v>0</v>
      </c>
      <c r="N76" s="146"/>
      <c r="O76" s="139">
        <v>29.82403178371974</v>
      </c>
      <c r="P76" s="139">
        <v>-3.1177312509233834</v>
      </c>
      <c r="Q76" s="139">
        <v>-13.380816963663754</v>
      </c>
      <c r="R76" s="139">
        <v>7.9312717142106415</v>
      </c>
      <c r="S76" s="139">
        <v>211.32612791532856</v>
      </c>
      <c r="T76" s="139">
        <v>-285.62321211397358</v>
      </c>
      <c r="U76" s="139">
        <v>0</v>
      </c>
      <c r="V76" s="139">
        <v>0</v>
      </c>
      <c r="W76" s="139">
        <v>0</v>
      </c>
      <c r="X76" s="141"/>
      <c r="Y76" s="140"/>
      <c r="Z76" s="140"/>
      <c r="AA76" s="140"/>
      <c r="AB76" s="140"/>
      <c r="AC76" s="140"/>
      <c r="AD76" s="140"/>
      <c r="AE76" s="140"/>
      <c r="AF76" s="140"/>
    </row>
    <row r="77" spans="1:32">
      <c r="B77" s="3" t="s">
        <v>12</v>
      </c>
      <c r="C77" s="210" t="s">
        <v>301</v>
      </c>
      <c r="D77" s="142"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3"/>
      <c r="O77" s="142">
        <v>0</v>
      </c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45"/>
      <c r="Y77" s="148"/>
      <c r="Z77" s="148"/>
      <c r="AA77" s="148"/>
      <c r="AB77" s="148"/>
      <c r="AC77" s="148"/>
      <c r="AD77" s="148"/>
      <c r="AE77" s="148"/>
      <c r="AF77" s="148"/>
    </row>
    <row r="78" spans="1:32">
      <c r="B78" s="3" t="s">
        <v>13</v>
      </c>
      <c r="C78" s="210" t="s">
        <v>302</v>
      </c>
      <c r="D78" s="142">
        <v>0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142">
        <v>0</v>
      </c>
      <c r="K78" s="142">
        <v>0</v>
      </c>
      <c r="L78" s="142">
        <v>0</v>
      </c>
      <c r="M78" s="142">
        <v>0</v>
      </c>
      <c r="N78" s="143"/>
      <c r="O78" s="142">
        <v>29.82403178371974</v>
      </c>
      <c r="P78" s="142">
        <v>-3.1177312509233834</v>
      </c>
      <c r="Q78" s="142">
        <v>-13.380816963663754</v>
      </c>
      <c r="R78" s="142">
        <v>7.9312717142106415</v>
      </c>
      <c r="S78" s="142">
        <v>211.32612791532856</v>
      </c>
      <c r="T78" s="142">
        <v>-285.62321211397358</v>
      </c>
      <c r="U78" s="142">
        <v>0</v>
      </c>
      <c r="V78" s="142">
        <v>0</v>
      </c>
      <c r="W78" s="142">
        <v>0</v>
      </c>
      <c r="X78" s="145"/>
      <c r="Y78" s="148"/>
      <c r="Z78" s="148"/>
      <c r="AA78" s="148"/>
      <c r="AB78" s="148"/>
      <c r="AC78" s="148"/>
      <c r="AD78" s="148"/>
      <c r="AE78" s="148"/>
      <c r="AF78" s="148"/>
    </row>
    <row r="79" spans="1:32" s="45" customFormat="1">
      <c r="A79" s="38"/>
      <c r="B79" s="5" t="s">
        <v>14</v>
      </c>
      <c r="C79" s="209" t="s">
        <v>311</v>
      </c>
      <c r="D79" s="139">
        <v>0</v>
      </c>
      <c r="E79" s="139">
        <v>0</v>
      </c>
      <c r="F79" s="139">
        <v>0</v>
      </c>
      <c r="G79" s="139">
        <v>0</v>
      </c>
      <c r="H79" s="139">
        <v>0</v>
      </c>
      <c r="I79" s="139">
        <v>0</v>
      </c>
      <c r="J79" s="139">
        <v>0</v>
      </c>
      <c r="K79" s="139">
        <v>0</v>
      </c>
      <c r="L79" s="139">
        <v>0</v>
      </c>
      <c r="M79" s="139">
        <v>0</v>
      </c>
      <c r="N79" s="146"/>
      <c r="O79" s="139">
        <v>0</v>
      </c>
      <c r="P79" s="139">
        <v>0</v>
      </c>
      <c r="Q79" s="139">
        <v>0</v>
      </c>
      <c r="R79" s="139">
        <v>0</v>
      </c>
      <c r="S79" s="139">
        <v>0</v>
      </c>
      <c r="T79" s="139">
        <v>0</v>
      </c>
      <c r="U79" s="139">
        <v>0</v>
      </c>
      <c r="V79" s="139">
        <v>0</v>
      </c>
      <c r="W79" s="139">
        <v>0</v>
      </c>
      <c r="X79" s="141"/>
      <c r="Y79" s="140"/>
      <c r="Z79" s="140"/>
      <c r="AA79" s="140"/>
      <c r="AB79" s="140"/>
      <c r="AC79" s="140"/>
      <c r="AD79" s="140"/>
      <c r="AE79" s="140"/>
      <c r="AF79" s="140"/>
    </row>
    <row r="80" spans="1:32">
      <c r="B80" s="3" t="s">
        <v>15</v>
      </c>
      <c r="C80" s="210" t="s">
        <v>303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3"/>
      <c r="O80" s="142">
        <v>0</v>
      </c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45"/>
      <c r="Y80" s="148"/>
      <c r="Z80" s="148"/>
      <c r="AA80" s="148"/>
      <c r="AB80" s="148"/>
      <c r="AC80" s="148"/>
      <c r="AD80" s="148"/>
      <c r="AE80" s="148"/>
      <c r="AF80" s="148"/>
    </row>
    <row r="81" spans="1:32">
      <c r="B81" s="3" t="s">
        <v>16</v>
      </c>
      <c r="C81" s="210" t="s">
        <v>304</v>
      </c>
      <c r="D81" s="142">
        <v>0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142">
        <v>0</v>
      </c>
      <c r="K81" s="142">
        <v>0</v>
      </c>
      <c r="L81" s="142">
        <v>0</v>
      </c>
      <c r="M81" s="142">
        <v>0</v>
      </c>
      <c r="N81" s="143"/>
      <c r="O81" s="142">
        <v>0</v>
      </c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45"/>
      <c r="Y81" s="148"/>
      <c r="Z81" s="148"/>
      <c r="AA81" s="148"/>
      <c r="AB81" s="148"/>
      <c r="AC81" s="148"/>
      <c r="AD81" s="148"/>
      <c r="AE81" s="148"/>
      <c r="AF81" s="148"/>
    </row>
    <row r="82" spans="1:32">
      <c r="B82" s="3" t="s">
        <v>17</v>
      </c>
      <c r="C82" s="210" t="s">
        <v>305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0</v>
      </c>
      <c r="M82" s="142">
        <v>0</v>
      </c>
      <c r="N82" s="143"/>
      <c r="O82" s="142">
        <v>0</v>
      </c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45"/>
      <c r="Y82" s="148"/>
      <c r="Z82" s="148"/>
      <c r="AA82" s="148"/>
      <c r="AB82" s="148"/>
      <c r="AC82" s="148"/>
      <c r="AD82" s="148"/>
      <c r="AE82" s="148"/>
      <c r="AF82" s="148"/>
    </row>
    <row r="83" spans="1:32">
      <c r="B83" s="4" t="s">
        <v>18</v>
      </c>
      <c r="C83" s="42"/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3"/>
      <c r="O83" s="142">
        <v>0</v>
      </c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45"/>
      <c r="Y83" s="148"/>
      <c r="Z83" s="148"/>
      <c r="AA83" s="148"/>
      <c r="AB83" s="148"/>
      <c r="AC83" s="148"/>
      <c r="AD83" s="148"/>
      <c r="AE83" s="148"/>
      <c r="AF83" s="148"/>
    </row>
    <row r="84" spans="1:32">
      <c r="B84" s="3" t="s">
        <v>19</v>
      </c>
      <c r="C84" s="210" t="s">
        <v>306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3"/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5"/>
      <c r="Y84" s="148"/>
      <c r="Z84" s="148"/>
      <c r="AA84" s="148"/>
      <c r="AB84" s="148"/>
      <c r="AC84" s="148"/>
      <c r="AD84" s="148"/>
      <c r="AE84" s="148"/>
      <c r="AF84" s="148"/>
    </row>
    <row r="85" spans="1:32">
      <c r="B85" s="3" t="s">
        <v>20</v>
      </c>
      <c r="C85" s="210" t="s">
        <v>307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3"/>
      <c r="O85" s="142">
        <v>0</v>
      </c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5"/>
      <c r="Y85" s="148"/>
      <c r="Z85" s="148"/>
      <c r="AA85" s="148"/>
      <c r="AB85" s="148"/>
      <c r="AC85" s="148"/>
      <c r="AD85" s="148"/>
      <c r="AE85" s="148"/>
      <c r="AF85" s="148"/>
    </row>
    <row r="86" spans="1:32" s="45" customFormat="1">
      <c r="A86" s="38"/>
      <c r="B86" s="5" t="s">
        <v>21</v>
      </c>
      <c r="C86" s="209" t="s">
        <v>308</v>
      </c>
      <c r="D86" s="139">
        <v>477.38598034200044</v>
      </c>
      <c r="E86" s="139">
        <v>1203.8882542680001</v>
      </c>
      <c r="F86" s="139">
        <v>4348.834989390999</v>
      </c>
      <c r="G86" s="139">
        <v>6484.2595471250033</v>
      </c>
      <c r="H86" s="139">
        <v>6824.8640858400167</v>
      </c>
      <c r="I86" s="139">
        <v>877.91065330600327</v>
      </c>
      <c r="J86" s="139">
        <v>1723.5409601259998</v>
      </c>
      <c r="K86" s="139">
        <v>6430.8503850640091</v>
      </c>
      <c r="L86" s="139">
        <v>7945.4009473120041</v>
      </c>
      <c r="M86" s="139">
        <v>6753.2481156459926</v>
      </c>
      <c r="N86" s="146"/>
      <c r="O86" s="139">
        <v>2939.5594440084919</v>
      </c>
      <c r="P86" s="139">
        <v>3530.9151042081112</v>
      </c>
      <c r="Q86" s="139">
        <v>635.20898804637795</v>
      </c>
      <c r="R86" s="139">
        <v>2037.1187385606049</v>
      </c>
      <c r="S86" s="139">
        <v>8338.7214250105735</v>
      </c>
      <c r="T86" s="139">
        <v>3528.9863379106064</v>
      </c>
      <c r="U86" s="139">
        <v>720.96493731019677</v>
      </c>
      <c r="V86" s="139">
        <v>28956.705970195657</v>
      </c>
      <c r="W86" s="139">
        <v>-2369.8843118840159</v>
      </c>
      <c r="X86" s="141"/>
      <c r="Y86" s="140"/>
      <c r="Z86" s="140"/>
      <c r="AA86" s="140"/>
      <c r="AB86" s="140"/>
      <c r="AC86" s="140"/>
      <c r="AD86" s="140"/>
      <c r="AE86" s="140"/>
      <c r="AF86" s="140"/>
    </row>
    <row r="87" spans="1:32" s="45" customFormat="1">
      <c r="A87" s="38"/>
      <c r="B87" s="9" t="s">
        <v>94</v>
      </c>
      <c r="C87" s="209" t="s">
        <v>309</v>
      </c>
      <c r="D87" s="139">
        <v>0</v>
      </c>
      <c r="E87" s="139">
        <v>0</v>
      </c>
      <c r="F87" s="139">
        <v>0</v>
      </c>
      <c r="G87" s="139">
        <v>0</v>
      </c>
      <c r="H87" s="139">
        <v>0</v>
      </c>
      <c r="I87" s="139">
        <v>0</v>
      </c>
      <c r="J87" s="139">
        <v>0</v>
      </c>
      <c r="K87" s="139">
        <v>0</v>
      </c>
      <c r="L87" s="139">
        <v>0</v>
      </c>
      <c r="M87" s="139">
        <v>0</v>
      </c>
      <c r="N87" s="146"/>
      <c r="O87" s="139">
        <v>-7.3666641016929768</v>
      </c>
      <c r="P87" s="139">
        <v>99.739021581048988</v>
      </c>
      <c r="Q87" s="139">
        <v>32.007202937362763</v>
      </c>
      <c r="R87" s="139">
        <v>1022.8306386943195</v>
      </c>
      <c r="S87" s="139">
        <v>-1169.3007334027568</v>
      </c>
      <c r="T87" s="139">
        <v>11170.779728108118</v>
      </c>
      <c r="U87" s="139">
        <v>-1221.0217046035141</v>
      </c>
      <c r="V87" s="139">
        <v>-1609.2002416571233</v>
      </c>
      <c r="W87" s="139">
        <v>-309.58359294826749</v>
      </c>
      <c r="X87" s="141"/>
      <c r="Y87" s="140"/>
      <c r="Z87" s="140"/>
      <c r="AA87" s="140"/>
      <c r="AB87" s="140"/>
      <c r="AC87" s="140"/>
      <c r="AD87" s="140"/>
      <c r="AE87" s="140"/>
      <c r="AF87" s="140"/>
    </row>
    <row r="88" spans="1:32">
      <c r="B88" s="208" t="s">
        <v>40</v>
      </c>
      <c r="C88" s="219"/>
      <c r="D88" s="142">
        <v>0</v>
      </c>
      <c r="E88" s="142">
        <v>0</v>
      </c>
      <c r="F88" s="142">
        <v>0</v>
      </c>
      <c r="G88" s="142">
        <v>0</v>
      </c>
      <c r="H88" s="142">
        <v>0</v>
      </c>
      <c r="I88" s="142">
        <v>0</v>
      </c>
      <c r="J88" s="142">
        <v>0</v>
      </c>
      <c r="K88" s="142">
        <v>0</v>
      </c>
      <c r="L88" s="142">
        <v>0</v>
      </c>
      <c r="M88" s="142">
        <v>0</v>
      </c>
      <c r="N88" s="143"/>
      <c r="O88" s="142">
        <v>-29.888134799468279</v>
      </c>
      <c r="P88" s="142">
        <v>71.574816676717987</v>
      </c>
      <c r="Q88" s="142">
        <v>36.587793907922197</v>
      </c>
      <c r="R88" s="142">
        <v>536.87768259418863</v>
      </c>
      <c r="S88" s="142">
        <v>-745.41877188071112</v>
      </c>
      <c r="T88" s="142">
        <v>7098.5325603906249</v>
      </c>
      <c r="U88" s="142">
        <v>-1252.0562955112787</v>
      </c>
      <c r="V88" s="142">
        <v>-820.11752097966666</v>
      </c>
      <c r="W88" s="142">
        <v>-182.66700042799897</v>
      </c>
      <c r="X88" s="145"/>
      <c r="Y88" s="148"/>
      <c r="Z88" s="148"/>
      <c r="AA88" s="148"/>
      <c r="AB88" s="148"/>
      <c r="AC88" s="148"/>
      <c r="AD88" s="148"/>
      <c r="AE88" s="148"/>
      <c r="AF88" s="148"/>
    </row>
    <row r="89" spans="1:32">
      <c r="B89" s="6" t="s">
        <v>41</v>
      </c>
      <c r="C89" s="219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3"/>
      <c r="O89" s="142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5"/>
      <c r="Y89" s="148"/>
      <c r="Z89" s="148"/>
      <c r="AA89" s="148"/>
      <c r="AB89" s="148"/>
      <c r="AC89" s="148"/>
      <c r="AD89" s="148"/>
      <c r="AE89" s="148"/>
      <c r="AF89" s="148"/>
    </row>
    <row r="90" spans="1:32">
      <c r="B90" s="6" t="s">
        <v>42</v>
      </c>
      <c r="C90" s="219"/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3"/>
      <c r="O90" s="142">
        <v>0</v>
      </c>
      <c r="P90" s="142">
        <v>0</v>
      </c>
      <c r="Q90" s="142">
        <v>0</v>
      </c>
      <c r="R90" s="142">
        <v>3.1345992429663008E-7</v>
      </c>
      <c r="S90" s="142">
        <v>-3.1345992429663008E-7</v>
      </c>
      <c r="T90" s="142">
        <v>5.6623556095098177E-6</v>
      </c>
      <c r="U90" s="142">
        <v>-5.6623556095098177E-6</v>
      </c>
      <c r="V90" s="142">
        <v>2.5797959996866471</v>
      </c>
      <c r="W90" s="142">
        <v>-9.3754469386182065E-2</v>
      </c>
      <c r="X90" s="145"/>
      <c r="Y90" s="148"/>
      <c r="Z90" s="148"/>
      <c r="AA90" s="148"/>
      <c r="AB90" s="148"/>
      <c r="AC90" s="148"/>
      <c r="AD90" s="148"/>
      <c r="AE90" s="148"/>
      <c r="AF90" s="148"/>
    </row>
    <row r="91" spans="1:32">
      <c r="B91" s="6" t="s">
        <v>43</v>
      </c>
      <c r="C91" s="219"/>
      <c r="D91" s="142">
        <v>0</v>
      </c>
      <c r="E91" s="142">
        <v>0</v>
      </c>
      <c r="F91" s="142">
        <v>0</v>
      </c>
      <c r="G91" s="142">
        <v>0</v>
      </c>
      <c r="H91" s="142">
        <v>0</v>
      </c>
      <c r="I91" s="142">
        <v>0</v>
      </c>
      <c r="J91" s="142">
        <v>0</v>
      </c>
      <c r="K91" s="142">
        <v>0</v>
      </c>
      <c r="L91" s="142">
        <v>0</v>
      </c>
      <c r="M91" s="142">
        <v>0</v>
      </c>
      <c r="N91" s="143"/>
      <c r="O91" s="142">
        <v>0</v>
      </c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45"/>
      <c r="Y91" s="148"/>
      <c r="Z91" s="148"/>
      <c r="AA91" s="148"/>
      <c r="AB91" s="148"/>
      <c r="AC91" s="148"/>
      <c r="AD91" s="148"/>
      <c r="AE91" s="148"/>
      <c r="AF91" s="148"/>
    </row>
    <row r="92" spans="1:32">
      <c r="B92" s="6" t="s">
        <v>44</v>
      </c>
      <c r="C92" s="219"/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3"/>
      <c r="O92" s="142">
        <v>0</v>
      </c>
      <c r="P92" s="142">
        <v>0</v>
      </c>
      <c r="Q92" s="142">
        <v>0</v>
      </c>
      <c r="R92" s="142">
        <v>0.22056971266139741</v>
      </c>
      <c r="S92" s="142">
        <v>-0.22056971266139741</v>
      </c>
      <c r="T92" s="142">
        <v>2.0210249512130725</v>
      </c>
      <c r="U92" s="142">
        <v>-0.21810771097576093</v>
      </c>
      <c r="V92" s="142">
        <v>-1.5169459064257749</v>
      </c>
      <c r="W92" s="142">
        <v>-1.0392717356107195E-2</v>
      </c>
      <c r="X92" s="145"/>
      <c r="Y92" s="148"/>
      <c r="Z92" s="148"/>
      <c r="AA92" s="148"/>
      <c r="AB92" s="148"/>
      <c r="AC92" s="148"/>
      <c r="AD92" s="148"/>
      <c r="AE92" s="148"/>
      <c r="AF92" s="148"/>
    </row>
    <row r="93" spans="1:32">
      <c r="B93" s="7" t="s">
        <v>45</v>
      </c>
      <c r="C93" s="219"/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3"/>
      <c r="O93" s="142">
        <v>0</v>
      </c>
      <c r="P93" s="142">
        <v>0</v>
      </c>
      <c r="Q93" s="142">
        <v>0</v>
      </c>
      <c r="R93" s="142">
        <v>0.11379720846788886</v>
      </c>
      <c r="S93" s="142">
        <v>-0.11379720846788886</v>
      </c>
      <c r="T93" s="142">
        <v>1.0268455403621675</v>
      </c>
      <c r="U93" s="142">
        <v>-8.2122724866477009E-2</v>
      </c>
      <c r="V93" s="142">
        <v>-0.65875148168415365</v>
      </c>
      <c r="W93" s="142">
        <v>-1.0392717356107195E-2</v>
      </c>
      <c r="X93" s="145"/>
      <c r="Y93" s="148"/>
      <c r="Z93" s="148"/>
      <c r="AA93" s="148"/>
      <c r="AB93" s="148"/>
      <c r="AC93" s="148"/>
      <c r="AD93" s="148"/>
      <c r="AE93" s="148"/>
      <c r="AF93" s="148"/>
    </row>
    <row r="94" spans="1:32">
      <c r="B94" s="7" t="s">
        <v>46</v>
      </c>
      <c r="C94" s="219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3"/>
      <c r="O94" s="142">
        <v>0</v>
      </c>
      <c r="P94" s="142">
        <v>0</v>
      </c>
      <c r="Q94" s="142">
        <v>0</v>
      </c>
      <c r="R94" s="142">
        <v>0.10677250419350856</v>
      </c>
      <c r="S94" s="142">
        <v>-0.10677250419350856</v>
      </c>
      <c r="T94" s="142">
        <v>0.99417941085090522</v>
      </c>
      <c r="U94" s="142">
        <v>-0.13598498610928392</v>
      </c>
      <c r="V94" s="142">
        <v>-0.85819442474162133</v>
      </c>
      <c r="W94" s="142">
        <v>0</v>
      </c>
      <c r="X94" s="145"/>
      <c r="Y94" s="148"/>
      <c r="Z94" s="148"/>
      <c r="AA94" s="148"/>
      <c r="AB94" s="148"/>
      <c r="AC94" s="148"/>
      <c r="AD94" s="148"/>
      <c r="AE94" s="148"/>
      <c r="AF94" s="148"/>
    </row>
    <row r="95" spans="1:32">
      <c r="B95" s="6" t="s">
        <v>317</v>
      </c>
      <c r="C95" s="219"/>
      <c r="D95" s="142">
        <v>0</v>
      </c>
      <c r="E95" s="142">
        <v>0</v>
      </c>
      <c r="F95" s="142">
        <v>0</v>
      </c>
      <c r="G95" s="142">
        <v>0</v>
      </c>
      <c r="H95" s="142">
        <v>0</v>
      </c>
      <c r="I95" s="142">
        <v>0</v>
      </c>
      <c r="J95" s="142">
        <v>0</v>
      </c>
      <c r="K95" s="142">
        <v>0</v>
      </c>
      <c r="L95" s="142">
        <v>0</v>
      </c>
      <c r="M95" s="142">
        <v>0</v>
      </c>
      <c r="N95" s="143"/>
      <c r="O95" s="142">
        <v>0</v>
      </c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45"/>
      <c r="Y95" s="148"/>
      <c r="Z95" s="148"/>
      <c r="AA95" s="148"/>
      <c r="AB95" s="148"/>
      <c r="AC95" s="148"/>
      <c r="AD95" s="148"/>
      <c r="AE95" s="148"/>
      <c r="AF95" s="148"/>
    </row>
    <row r="96" spans="1:32">
      <c r="B96" s="6" t="s">
        <v>108</v>
      </c>
      <c r="C96" s="219"/>
      <c r="D96" s="142">
        <v>0</v>
      </c>
      <c r="E96" s="142">
        <v>0</v>
      </c>
      <c r="F96" s="142">
        <v>0</v>
      </c>
      <c r="G96" s="142">
        <v>0</v>
      </c>
      <c r="H96" s="142">
        <v>0</v>
      </c>
      <c r="I96" s="142">
        <v>0</v>
      </c>
      <c r="J96" s="142">
        <v>0</v>
      </c>
      <c r="K96" s="142">
        <v>0</v>
      </c>
      <c r="L96" s="142">
        <v>0</v>
      </c>
      <c r="M96" s="142">
        <v>0</v>
      </c>
      <c r="N96" s="143"/>
      <c r="O96" s="142">
        <v>-29.888134799468279</v>
      </c>
      <c r="P96" s="142">
        <v>71.574816676717987</v>
      </c>
      <c r="Q96" s="142">
        <v>36.587793907922197</v>
      </c>
      <c r="R96" s="142">
        <v>258.47068149578502</v>
      </c>
      <c r="S96" s="142">
        <v>-467.01177078230751</v>
      </c>
      <c r="T96" s="142">
        <v>4682.4163158678866</v>
      </c>
      <c r="U96" s="142">
        <v>-1235.4512661458671</v>
      </c>
      <c r="V96" s="142">
        <v>-530.16794515798051</v>
      </c>
      <c r="W96" s="142">
        <v>-106.00170125031951</v>
      </c>
      <c r="X96" s="145"/>
      <c r="Y96" s="148"/>
      <c r="Z96" s="148"/>
      <c r="AA96" s="148"/>
      <c r="AB96" s="148"/>
      <c r="AC96" s="148"/>
      <c r="AD96" s="148"/>
      <c r="AE96" s="148"/>
      <c r="AF96" s="148"/>
    </row>
    <row r="97" spans="1:32">
      <c r="B97" s="6" t="s">
        <v>48</v>
      </c>
      <c r="C97" s="219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3"/>
      <c r="O97" s="142">
        <v>0</v>
      </c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45"/>
      <c r="Y97" s="148"/>
      <c r="Z97" s="148"/>
      <c r="AA97" s="148"/>
      <c r="AB97" s="148"/>
      <c r="AC97" s="148"/>
      <c r="AD97" s="148"/>
      <c r="AE97" s="148"/>
      <c r="AF97" s="148"/>
    </row>
    <row r="98" spans="1:32">
      <c r="B98" s="6" t="s">
        <v>325</v>
      </c>
      <c r="C98" s="219"/>
      <c r="D98" s="142">
        <v>0</v>
      </c>
      <c r="E98" s="142">
        <v>0</v>
      </c>
      <c r="F98" s="142">
        <v>0</v>
      </c>
      <c r="G98" s="142">
        <v>0</v>
      </c>
      <c r="H98" s="142">
        <v>0</v>
      </c>
      <c r="I98" s="142">
        <v>0</v>
      </c>
      <c r="J98" s="142">
        <v>0</v>
      </c>
      <c r="K98" s="142">
        <v>0</v>
      </c>
      <c r="L98" s="142">
        <v>0</v>
      </c>
      <c r="M98" s="142">
        <v>0</v>
      </c>
      <c r="N98" s="143"/>
      <c r="O98" s="142">
        <v>0</v>
      </c>
      <c r="P98" s="142">
        <v>0</v>
      </c>
      <c r="Q98" s="142">
        <v>0</v>
      </c>
      <c r="R98" s="142">
        <v>278.18643107228218</v>
      </c>
      <c r="S98" s="142">
        <v>-278.18643107228218</v>
      </c>
      <c r="T98" s="142">
        <v>2414.0952139091696</v>
      </c>
      <c r="U98" s="142">
        <v>-16.38691599208002</v>
      </c>
      <c r="V98" s="142">
        <v>-291.0124259149473</v>
      </c>
      <c r="W98" s="142">
        <v>-76.561151990937049</v>
      </c>
      <c r="X98" s="145"/>
      <c r="Y98" s="148"/>
      <c r="Z98" s="148"/>
      <c r="AA98" s="148"/>
      <c r="AB98" s="148"/>
      <c r="AC98" s="148"/>
      <c r="AD98" s="148"/>
      <c r="AE98" s="148"/>
      <c r="AF98" s="148"/>
    </row>
    <row r="99" spans="1:32">
      <c r="B99" s="8" t="s">
        <v>101</v>
      </c>
      <c r="C99" s="219"/>
      <c r="D99" s="142">
        <v>0</v>
      </c>
      <c r="E99" s="142">
        <v>0</v>
      </c>
      <c r="F99" s="142">
        <v>0</v>
      </c>
      <c r="G99" s="142">
        <v>0</v>
      </c>
      <c r="H99" s="142">
        <v>0</v>
      </c>
      <c r="I99" s="142">
        <v>0</v>
      </c>
      <c r="J99" s="142">
        <v>0</v>
      </c>
      <c r="K99" s="142">
        <v>0</v>
      </c>
      <c r="L99" s="142">
        <v>0</v>
      </c>
      <c r="M99" s="142">
        <v>0</v>
      </c>
      <c r="N99" s="143"/>
      <c r="O99" s="142">
        <v>22.521470697775293</v>
      </c>
      <c r="P99" s="142">
        <v>28.164204904331026</v>
      </c>
      <c r="Q99" s="142">
        <v>-4.5805909705594283</v>
      </c>
      <c r="R99" s="142">
        <v>485.95295610013079</v>
      </c>
      <c r="S99" s="142">
        <v>-423.88196152204563</v>
      </c>
      <c r="T99" s="142">
        <v>4072.2471677174931</v>
      </c>
      <c r="U99" s="142">
        <v>31.034590907765391</v>
      </c>
      <c r="V99" s="142">
        <v>-789.08272067745668</v>
      </c>
      <c r="W99" s="142">
        <v>-126.91659252026852</v>
      </c>
      <c r="X99" s="145"/>
      <c r="Y99" s="148"/>
      <c r="Z99" s="148"/>
      <c r="AA99" s="148"/>
      <c r="AB99" s="148"/>
      <c r="AC99" s="148"/>
      <c r="AD99" s="148"/>
      <c r="AE99" s="148"/>
      <c r="AF99" s="148"/>
    </row>
    <row r="100" spans="1:32" s="45" customFormat="1">
      <c r="A100" s="38"/>
      <c r="B100" s="9" t="s">
        <v>95</v>
      </c>
      <c r="C100" s="209" t="s">
        <v>310</v>
      </c>
      <c r="D100" s="139">
        <v>477.38598034200044</v>
      </c>
      <c r="E100" s="139">
        <v>1203.8882542680001</v>
      </c>
      <c r="F100" s="139">
        <v>4348.834989390999</v>
      </c>
      <c r="G100" s="139">
        <v>6484.2595471250033</v>
      </c>
      <c r="H100" s="139">
        <v>6824.8640858400167</v>
      </c>
      <c r="I100" s="139">
        <v>877.91065330600327</v>
      </c>
      <c r="J100" s="139">
        <v>1723.5409601259998</v>
      </c>
      <c r="K100" s="139">
        <v>6430.8503850640091</v>
      </c>
      <c r="L100" s="139">
        <v>7945.4009473120041</v>
      </c>
      <c r="M100" s="139">
        <v>6753.2481156459926</v>
      </c>
      <c r="N100" s="146"/>
      <c r="O100" s="139">
        <v>2946.9261081101849</v>
      </c>
      <c r="P100" s="139">
        <v>3431.1760826270615</v>
      </c>
      <c r="Q100" s="139">
        <v>603.20178510901599</v>
      </c>
      <c r="R100" s="139">
        <v>1014.2880998662861</v>
      </c>
      <c r="S100" s="139">
        <v>9508.0221584133251</v>
      </c>
      <c r="T100" s="139">
        <v>-7641.7933901975121</v>
      </c>
      <c r="U100" s="139">
        <v>1941.9866419137122</v>
      </c>
      <c r="V100" s="139">
        <v>30565.906211852787</v>
      </c>
      <c r="W100" s="139">
        <v>-2060.3007189357527</v>
      </c>
      <c r="X100" s="141"/>
      <c r="Y100" s="140"/>
      <c r="Z100" s="140"/>
      <c r="AA100" s="140"/>
      <c r="AB100" s="140"/>
      <c r="AC100" s="140"/>
      <c r="AD100" s="140"/>
      <c r="AE100" s="140"/>
      <c r="AF100" s="140"/>
    </row>
    <row r="101" spans="1:32">
      <c r="B101" s="208" t="s">
        <v>40</v>
      </c>
      <c r="C101" s="219"/>
      <c r="D101" s="142">
        <v>108.92001699544069</v>
      </c>
      <c r="E101" s="142">
        <v>120.06408453696463</v>
      </c>
      <c r="F101" s="142">
        <v>1239.4476650372394</v>
      </c>
      <c r="G101" s="142">
        <v>1260.710021743083</v>
      </c>
      <c r="H101" s="142">
        <v>1431.4167026385949</v>
      </c>
      <c r="I101" s="142">
        <v>675.26991961573412</v>
      </c>
      <c r="J101" s="142">
        <v>664.67806169216715</v>
      </c>
      <c r="K101" s="142">
        <v>1551.5446649241435</v>
      </c>
      <c r="L101" s="142">
        <v>2022.1250547925436</v>
      </c>
      <c r="M101" s="142">
        <v>1224.8499999999999</v>
      </c>
      <c r="N101" s="143"/>
      <c r="O101" s="142">
        <v>2777.1860872054449</v>
      </c>
      <c r="P101" s="142">
        <v>2966.9103598489355</v>
      </c>
      <c r="Q101" s="142">
        <v>481.3325893011239</v>
      </c>
      <c r="R101" s="142">
        <v>-17642.989885343464</v>
      </c>
      <c r="S101" s="142">
        <v>-1443.4308404846552</v>
      </c>
      <c r="T101" s="142">
        <v>8252.2291774566274</v>
      </c>
      <c r="U101" s="142">
        <v>8369.9772323410452</v>
      </c>
      <c r="V101" s="142">
        <v>-3619.1877353632235</v>
      </c>
      <c r="W101" s="142">
        <v>-474.6000371784703</v>
      </c>
      <c r="X101" s="145"/>
      <c r="Y101" s="148"/>
      <c r="Z101" s="148"/>
      <c r="AA101" s="148"/>
      <c r="AB101" s="148"/>
      <c r="AC101" s="148"/>
      <c r="AD101" s="148"/>
      <c r="AE101" s="148"/>
      <c r="AF101" s="148"/>
    </row>
    <row r="102" spans="1:32">
      <c r="B102" s="6" t="s">
        <v>41</v>
      </c>
      <c r="C102" s="219"/>
      <c r="D102" s="142">
        <v>32.57266865017651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142">
        <v>0</v>
      </c>
      <c r="K102" s="142">
        <v>0</v>
      </c>
      <c r="L102" s="142">
        <v>0</v>
      </c>
      <c r="M102" s="142">
        <v>0</v>
      </c>
      <c r="N102" s="143"/>
      <c r="O102" s="142">
        <v>0</v>
      </c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45"/>
      <c r="Y102" s="148"/>
      <c r="Z102" s="148"/>
      <c r="AA102" s="148"/>
      <c r="AB102" s="148"/>
      <c r="AC102" s="148"/>
      <c r="AD102" s="148"/>
      <c r="AE102" s="148"/>
      <c r="AF102" s="148"/>
    </row>
    <row r="103" spans="1:32">
      <c r="B103" s="6" t="s">
        <v>42</v>
      </c>
      <c r="C103" s="219"/>
      <c r="D103" s="142">
        <v>76.34734834526418</v>
      </c>
      <c r="E103" s="142">
        <v>120.06408453696463</v>
      </c>
      <c r="F103" s="142">
        <v>1239.4476650372394</v>
      </c>
      <c r="G103" s="142">
        <v>1260.710021743083</v>
      </c>
      <c r="H103" s="142">
        <v>1431.4167026385949</v>
      </c>
      <c r="I103" s="142">
        <v>675.26991961573412</v>
      </c>
      <c r="J103" s="142">
        <v>664.67806169216715</v>
      </c>
      <c r="K103" s="142">
        <v>1551.5446649241435</v>
      </c>
      <c r="L103" s="142">
        <v>2022.1250547925436</v>
      </c>
      <c r="M103" s="142">
        <v>1224.8499999999999</v>
      </c>
      <c r="N103" s="143"/>
      <c r="O103" s="142">
        <v>0</v>
      </c>
      <c r="P103" s="142">
        <v>0</v>
      </c>
      <c r="Q103" s="142">
        <v>0</v>
      </c>
      <c r="R103" s="142">
        <v>1343.51209069022</v>
      </c>
      <c r="S103" s="142">
        <v>-1343.51209069022</v>
      </c>
      <c r="T103" s="142">
        <v>7451.4341796856879</v>
      </c>
      <c r="U103" s="142">
        <v>7992.0945073668181</v>
      </c>
      <c r="V103" s="142">
        <v>-6341.1786135066268</v>
      </c>
      <c r="W103" s="142">
        <v>-330.79592394756219</v>
      </c>
      <c r="X103" s="145"/>
      <c r="Y103" s="148"/>
      <c r="Z103" s="148"/>
      <c r="AA103" s="148"/>
      <c r="AB103" s="148"/>
      <c r="AC103" s="148"/>
      <c r="AD103" s="148"/>
      <c r="AE103" s="148"/>
      <c r="AF103" s="148"/>
    </row>
    <row r="104" spans="1:32">
      <c r="B104" s="6" t="s">
        <v>43</v>
      </c>
      <c r="C104" s="219"/>
      <c r="D104" s="142">
        <v>0</v>
      </c>
      <c r="E104" s="142">
        <v>0</v>
      </c>
      <c r="F104" s="142">
        <v>0</v>
      </c>
      <c r="G104" s="142">
        <v>0</v>
      </c>
      <c r="H104" s="142">
        <v>0</v>
      </c>
      <c r="I104" s="142">
        <v>0</v>
      </c>
      <c r="J104" s="142">
        <v>0</v>
      </c>
      <c r="K104" s="142">
        <v>0</v>
      </c>
      <c r="L104" s="142">
        <v>0</v>
      </c>
      <c r="M104" s="142">
        <v>0</v>
      </c>
      <c r="N104" s="143"/>
      <c r="O104" s="142">
        <v>2777.1248884143488</v>
      </c>
      <c r="P104" s="142">
        <v>2960.8413283483114</v>
      </c>
      <c r="Q104" s="142">
        <v>482.81190611113232</v>
      </c>
      <c r="R104" s="142">
        <v>-19113.215639940074</v>
      </c>
      <c r="S104" s="142">
        <v>-15.610211415345923</v>
      </c>
      <c r="T104" s="142">
        <v>264.04805884162931</v>
      </c>
      <c r="U104" s="142">
        <v>-247.57812956237694</v>
      </c>
      <c r="V104" s="142">
        <v>289.20162826472301</v>
      </c>
      <c r="W104" s="142">
        <v>-11.108659245717201</v>
      </c>
      <c r="X104" s="145"/>
      <c r="Y104" s="148"/>
      <c r="Z104" s="148"/>
      <c r="AA104" s="148"/>
      <c r="AB104" s="148"/>
      <c r="AC104" s="148"/>
      <c r="AD104" s="148"/>
      <c r="AE104" s="148"/>
      <c r="AF104" s="148"/>
    </row>
    <row r="105" spans="1:32">
      <c r="B105" s="6" t="s">
        <v>44</v>
      </c>
      <c r="C105" s="219"/>
      <c r="D105" s="142">
        <v>0</v>
      </c>
      <c r="E105" s="142">
        <v>0</v>
      </c>
      <c r="F105" s="142">
        <v>0</v>
      </c>
      <c r="G105" s="142">
        <v>0</v>
      </c>
      <c r="H105" s="142">
        <v>0</v>
      </c>
      <c r="I105" s="142">
        <v>0</v>
      </c>
      <c r="J105" s="142">
        <v>0</v>
      </c>
      <c r="K105" s="142">
        <v>0</v>
      </c>
      <c r="L105" s="142">
        <v>0</v>
      </c>
      <c r="M105" s="142">
        <v>0</v>
      </c>
      <c r="N105" s="143"/>
      <c r="O105" s="142">
        <v>0</v>
      </c>
      <c r="P105" s="142">
        <v>0</v>
      </c>
      <c r="Q105" s="142">
        <v>0</v>
      </c>
      <c r="R105" s="142">
        <v>12.684496492183857</v>
      </c>
      <c r="S105" s="142">
        <v>-12.684496492183857</v>
      </c>
      <c r="T105" s="142">
        <v>50.058740873500753</v>
      </c>
      <c r="U105" s="142">
        <v>114.38241659970136</v>
      </c>
      <c r="V105" s="142">
        <v>233.28772992372001</v>
      </c>
      <c r="W105" s="142">
        <v>-14.454189711893539</v>
      </c>
      <c r="X105" s="145"/>
      <c r="Y105" s="148"/>
      <c r="Z105" s="148"/>
      <c r="AA105" s="148"/>
      <c r="AB105" s="148"/>
      <c r="AC105" s="148"/>
      <c r="AD105" s="148"/>
      <c r="AE105" s="148"/>
      <c r="AF105" s="148"/>
    </row>
    <row r="106" spans="1:32">
      <c r="B106" s="7" t="s">
        <v>45</v>
      </c>
      <c r="C106" s="219"/>
      <c r="D106" s="142">
        <v>0</v>
      </c>
      <c r="E106" s="142">
        <v>0</v>
      </c>
      <c r="F106" s="142">
        <v>0</v>
      </c>
      <c r="G106" s="142">
        <v>0</v>
      </c>
      <c r="H106" s="142">
        <v>0</v>
      </c>
      <c r="I106" s="142">
        <v>0</v>
      </c>
      <c r="J106" s="142">
        <v>0</v>
      </c>
      <c r="K106" s="142">
        <v>0</v>
      </c>
      <c r="L106" s="142">
        <v>0</v>
      </c>
      <c r="M106" s="142">
        <v>0</v>
      </c>
      <c r="N106" s="143"/>
      <c r="O106" s="142">
        <v>0</v>
      </c>
      <c r="P106" s="142">
        <v>0</v>
      </c>
      <c r="Q106" s="142">
        <v>0</v>
      </c>
      <c r="R106" s="142">
        <v>12.156195196442656</v>
      </c>
      <c r="S106" s="142">
        <v>-12.156195196442656</v>
      </c>
      <c r="T106" s="142">
        <v>49.480888876769747</v>
      </c>
      <c r="U106" s="142">
        <v>106.72748777709793</v>
      </c>
      <c r="V106" s="142">
        <v>237.72287467168303</v>
      </c>
      <c r="W106" s="142">
        <v>-14.316176723720675</v>
      </c>
      <c r="X106" s="145"/>
      <c r="Y106" s="148"/>
      <c r="Z106" s="148"/>
      <c r="AA106" s="148"/>
      <c r="AB106" s="148"/>
      <c r="AC106" s="148"/>
      <c r="AD106" s="148"/>
      <c r="AE106" s="148"/>
      <c r="AF106" s="148"/>
    </row>
    <row r="107" spans="1:32">
      <c r="B107" s="7" t="s">
        <v>46</v>
      </c>
      <c r="C107" s="219"/>
      <c r="D107" s="142">
        <v>0</v>
      </c>
      <c r="E107" s="142">
        <v>0</v>
      </c>
      <c r="F107" s="142">
        <v>0</v>
      </c>
      <c r="G107" s="142">
        <v>0</v>
      </c>
      <c r="H107" s="142">
        <v>0</v>
      </c>
      <c r="I107" s="142">
        <v>0</v>
      </c>
      <c r="J107" s="142">
        <v>0</v>
      </c>
      <c r="K107" s="142">
        <v>0</v>
      </c>
      <c r="L107" s="142">
        <v>0</v>
      </c>
      <c r="M107" s="142">
        <v>0</v>
      </c>
      <c r="N107" s="143"/>
      <c r="O107" s="142">
        <v>0</v>
      </c>
      <c r="P107" s="142">
        <v>0</v>
      </c>
      <c r="Q107" s="142">
        <v>0</v>
      </c>
      <c r="R107" s="142">
        <v>0.52830129574119911</v>
      </c>
      <c r="S107" s="142">
        <v>-0.52830129574119911</v>
      </c>
      <c r="T107" s="142">
        <v>0.57785199673100318</v>
      </c>
      <c r="U107" s="142">
        <v>7.6549288226034209</v>
      </c>
      <c r="V107" s="142">
        <v>-4.4351447479629709</v>
      </c>
      <c r="W107" s="142">
        <v>-0.13801298817290308</v>
      </c>
      <c r="X107" s="145"/>
      <c r="Y107" s="148"/>
      <c r="Z107" s="148"/>
      <c r="AA107" s="148"/>
      <c r="AB107" s="148"/>
      <c r="AC107" s="148"/>
      <c r="AD107" s="148"/>
      <c r="AE107" s="148"/>
      <c r="AF107" s="148"/>
    </row>
    <row r="108" spans="1:32">
      <c r="B108" s="6" t="s">
        <v>47</v>
      </c>
      <c r="C108" s="219"/>
      <c r="D108" s="142">
        <v>0</v>
      </c>
      <c r="E108" s="142">
        <v>0</v>
      </c>
      <c r="F108" s="142">
        <v>0</v>
      </c>
      <c r="G108" s="142">
        <v>0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3"/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5"/>
      <c r="Y108" s="148"/>
      <c r="Z108" s="148"/>
      <c r="AA108" s="148"/>
      <c r="AB108" s="148"/>
      <c r="AC108" s="148"/>
      <c r="AD108" s="148"/>
      <c r="AE108" s="148"/>
      <c r="AF108" s="148"/>
    </row>
    <row r="109" spans="1:32">
      <c r="B109" s="6" t="s">
        <v>247</v>
      </c>
      <c r="C109" s="219"/>
      <c r="D109" s="142">
        <v>0</v>
      </c>
      <c r="E109" s="142">
        <v>0</v>
      </c>
      <c r="F109" s="142">
        <v>0</v>
      </c>
      <c r="G109" s="142">
        <v>0</v>
      </c>
      <c r="H109" s="142">
        <v>0</v>
      </c>
      <c r="I109" s="142">
        <v>0</v>
      </c>
      <c r="J109" s="142">
        <v>0</v>
      </c>
      <c r="K109" s="142">
        <v>0</v>
      </c>
      <c r="L109" s="142">
        <v>0</v>
      </c>
      <c r="M109" s="142">
        <v>0</v>
      </c>
      <c r="N109" s="143"/>
      <c r="O109" s="142">
        <v>0</v>
      </c>
      <c r="P109" s="142">
        <v>0</v>
      </c>
      <c r="Q109" s="142">
        <v>0</v>
      </c>
      <c r="R109" s="142">
        <v>6.1099809877121976</v>
      </c>
      <c r="S109" s="142">
        <v>-6.1099809877121976</v>
      </c>
      <c r="T109" s="142">
        <v>50.382293760944421</v>
      </c>
      <c r="U109" s="142">
        <v>4.7043036846532438</v>
      </c>
      <c r="V109" s="142">
        <v>-39.021537758005252</v>
      </c>
      <c r="W109" s="142">
        <v>-0.58383342979465014</v>
      </c>
      <c r="X109" s="145"/>
      <c r="Y109" s="148"/>
      <c r="Z109" s="148"/>
      <c r="AA109" s="148"/>
      <c r="AB109" s="148"/>
      <c r="AC109" s="148"/>
      <c r="AD109" s="148"/>
      <c r="AE109" s="148"/>
      <c r="AF109" s="148"/>
    </row>
    <row r="110" spans="1:32">
      <c r="B110" s="6" t="s">
        <v>48</v>
      </c>
      <c r="C110" s="219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3"/>
      <c r="O110" s="142">
        <v>0</v>
      </c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45"/>
      <c r="Y110" s="148"/>
      <c r="Z110" s="148"/>
      <c r="AA110" s="148"/>
      <c r="AB110" s="148"/>
      <c r="AC110" s="148"/>
      <c r="AD110" s="148"/>
      <c r="AE110" s="148"/>
      <c r="AF110" s="148"/>
    </row>
    <row r="111" spans="1:32">
      <c r="B111" s="6" t="s">
        <v>325</v>
      </c>
      <c r="C111" s="219"/>
      <c r="D111" s="142">
        <v>0</v>
      </c>
      <c r="E111" s="142">
        <v>0</v>
      </c>
      <c r="F111" s="142">
        <v>0</v>
      </c>
      <c r="G111" s="142">
        <v>0</v>
      </c>
      <c r="H111" s="142">
        <v>0</v>
      </c>
      <c r="I111" s="142">
        <v>0</v>
      </c>
      <c r="J111" s="142">
        <v>0</v>
      </c>
      <c r="K111" s="142">
        <v>0</v>
      </c>
      <c r="L111" s="142">
        <v>0</v>
      </c>
      <c r="M111" s="142">
        <v>0</v>
      </c>
      <c r="N111" s="143"/>
      <c r="O111" s="142">
        <v>6.1198791097459571E-2</v>
      </c>
      <c r="P111" s="142">
        <v>6.0690315006234927</v>
      </c>
      <c r="Q111" s="142">
        <v>-1.4793168100104142</v>
      </c>
      <c r="R111" s="142">
        <v>107.9191864264954</v>
      </c>
      <c r="S111" s="142">
        <v>-65.514060899192955</v>
      </c>
      <c r="T111" s="142">
        <v>436.30590429486443</v>
      </c>
      <c r="U111" s="142">
        <v>506.37413425224685</v>
      </c>
      <c r="V111" s="142">
        <v>2238.5230577129682</v>
      </c>
      <c r="W111" s="142">
        <v>-117.6574308435022</v>
      </c>
      <c r="X111" s="145"/>
      <c r="Y111" s="148"/>
      <c r="Z111" s="148"/>
      <c r="AA111" s="148"/>
      <c r="AB111" s="148"/>
      <c r="AC111" s="148"/>
      <c r="AD111" s="148"/>
      <c r="AE111" s="148"/>
      <c r="AF111" s="148"/>
    </row>
    <row r="112" spans="1:32">
      <c r="B112" s="8" t="s">
        <v>101</v>
      </c>
      <c r="C112" s="219"/>
      <c r="D112" s="142">
        <v>368.4659633465597</v>
      </c>
      <c r="E112" s="142">
        <v>1083.8241697310355</v>
      </c>
      <c r="F112" s="142">
        <v>3109.3873243537601</v>
      </c>
      <c r="G112" s="142">
        <v>5223.5495253819217</v>
      </c>
      <c r="H112" s="142">
        <v>5393.4473832014219</v>
      </c>
      <c r="I112" s="142">
        <v>202.64073369026906</v>
      </c>
      <c r="J112" s="142">
        <v>1058.8628984338327</v>
      </c>
      <c r="K112" s="142">
        <v>4879.305720139866</v>
      </c>
      <c r="L112" s="142">
        <v>5923.2758925194603</v>
      </c>
      <c r="M112" s="142">
        <v>5528.3981156459931</v>
      </c>
      <c r="N112" s="143"/>
      <c r="O112" s="142">
        <v>169.74002090473928</v>
      </c>
      <c r="P112" s="142">
        <v>464.26572277812602</v>
      </c>
      <c r="Q112" s="142">
        <v>121.86919580789244</v>
      </c>
      <c r="R112" s="142">
        <v>18657.277985209752</v>
      </c>
      <c r="S112" s="142">
        <v>10951.452998897981</v>
      </c>
      <c r="T112" s="142">
        <v>-15894.022567654139</v>
      </c>
      <c r="U112" s="142">
        <v>-6427.9905904273346</v>
      </c>
      <c r="V112" s="142">
        <v>34185.09394721601</v>
      </c>
      <c r="W112" s="142">
        <v>-1585.7006817572767</v>
      </c>
      <c r="X112" s="145"/>
      <c r="Y112" s="148"/>
      <c r="Z112" s="148"/>
      <c r="AA112" s="148"/>
      <c r="AB112" s="148"/>
      <c r="AC112" s="148"/>
      <c r="AD112" s="148"/>
      <c r="AE112" s="148"/>
      <c r="AF112" s="148"/>
    </row>
    <row r="113" spans="1:32" s="45" customFormat="1">
      <c r="A113" s="38"/>
      <c r="B113" s="5" t="s">
        <v>22</v>
      </c>
      <c r="C113" s="214"/>
      <c r="D113" s="139">
        <v>12810.044344799999</v>
      </c>
      <c r="E113" s="139">
        <v>14048.2388694</v>
      </c>
      <c r="F113" s="139">
        <v>14871.062487400002</v>
      </c>
      <c r="G113" s="139">
        <v>16074.526793000001</v>
      </c>
      <c r="H113" s="139">
        <v>17852.629132300004</v>
      </c>
      <c r="I113" s="139">
        <v>19127.1991404</v>
      </c>
      <c r="J113" s="139">
        <v>17787.561691999999</v>
      </c>
      <c r="K113" s="139">
        <v>15960.113984200001</v>
      </c>
      <c r="L113" s="139">
        <v>16848.997084999999</v>
      </c>
      <c r="M113" s="139">
        <v>17671.562261499999</v>
      </c>
      <c r="N113" s="146"/>
      <c r="O113" s="139">
        <v>0</v>
      </c>
      <c r="P113" s="139">
        <v>0</v>
      </c>
      <c r="Q113" s="139">
        <v>0</v>
      </c>
      <c r="R113" s="139">
        <v>0</v>
      </c>
      <c r="S113" s="139">
        <v>0</v>
      </c>
      <c r="T113" s="139">
        <v>0</v>
      </c>
      <c r="U113" s="139">
        <v>0</v>
      </c>
      <c r="V113" s="139">
        <v>0</v>
      </c>
      <c r="W113" s="139">
        <v>0</v>
      </c>
      <c r="X113" s="145"/>
      <c r="Y113" s="148"/>
      <c r="Z113" s="148"/>
      <c r="AA113" s="148"/>
      <c r="AB113" s="148"/>
      <c r="AC113" s="148"/>
      <c r="AD113" s="148"/>
      <c r="AE113" s="148"/>
      <c r="AF113" s="148"/>
    </row>
    <row r="114" spans="1:32" s="45" customFormat="1">
      <c r="A114" s="38"/>
      <c r="B114" s="5" t="s">
        <v>96</v>
      </c>
      <c r="C114" s="214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46"/>
      <c r="O114" s="139">
        <v>0</v>
      </c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45"/>
      <c r="Y114" s="148"/>
      <c r="Z114" s="148"/>
      <c r="AA114" s="148"/>
      <c r="AB114" s="148"/>
      <c r="AC114" s="148"/>
      <c r="AD114" s="148"/>
      <c r="AE114" s="148"/>
      <c r="AF114" s="148"/>
    </row>
    <row r="115" spans="1:32" s="45" customFormat="1">
      <c r="A115" s="38"/>
      <c r="B115" s="5" t="s">
        <v>54</v>
      </c>
      <c r="C115" s="214"/>
      <c r="D115" s="139">
        <v>285260.54415300442</v>
      </c>
      <c r="E115" s="139">
        <v>334021.64665287384</v>
      </c>
      <c r="F115" s="139">
        <v>395247.04954085947</v>
      </c>
      <c r="G115" s="139">
        <v>430150.3870240245</v>
      </c>
      <c r="H115" s="139">
        <v>494690.97806317662</v>
      </c>
      <c r="I115" s="139">
        <v>527302.39076847502</v>
      </c>
      <c r="J115" s="139">
        <v>631170.64320012601</v>
      </c>
      <c r="K115" s="139">
        <v>744604.14215476403</v>
      </c>
      <c r="L115" s="139">
        <v>843256.49570961192</v>
      </c>
      <c r="M115" s="139">
        <v>962701.51709590806</v>
      </c>
      <c r="N115" s="146"/>
      <c r="O115" s="139">
        <v>58137.989163433027</v>
      </c>
      <c r="P115" s="139">
        <v>70748.642883026929</v>
      </c>
      <c r="Q115" s="139">
        <v>16283.371327838904</v>
      </c>
      <c r="R115" s="139">
        <v>63814.815149460541</v>
      </c>
      <c r="S115" s="139">
        <v>128049.79215386265</v>
      </c>
      <c r="T115" s="139">
        <v>113431.66553759165</v>
      </c>
      <c r="U115" s="139">
        <v>104523.35750733255</v>
      </c>
      <c r="V115" s="139">
        <v>78820.157473273139</v>
      </c>
      <c r="W115" s="139">
        <v>6348.1384138689464</v>
      </c>
      <c r="X115" s="141"/>
      <c r="Y115" s="140"/>
      <c r="Z115" s="140"/>
      <c r="AA115" s="140"/>
      <c r="AB115" s="140"/>
      <c r="AC115" s="140"/>
      <c r="AD115" s="140"/>
      <c r="AE115" s="140"/>
      <c r="AF115" s="140"/>
    </row>
    <row r="116" spans="1:32">
      <c r="B116" s="51"/>
      <c r="C116" s="215"/>
      <c r="D116" s="51"/>
      <c r="E116" s="51"/>
      <c r="F116" s="51"/>
      <c r="G116" s="51"/>
      <c r="H116" s="51"/>
      <c r="I116" s="51"/>
      <c r="J116" s="10"/>
      <c r="K116" s="10"/>
      <c r="L116" s="10"/>
      <c r="M116" s="10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11"/>
    </row>
    <row r="117" spans="1:32">
      <c r="B117" s="51"/>
      <c r="C117" s="215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54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2">
      <c r="B118" s="51"/>
      <c r="C118" s="215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54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2" s="45" customFormat="1">
      <c r="A119" s="38"/>
      <c r="B119" s="185" t="s">
        <v>174</v>
      </c>
      <c r="C119" s="196"/>
      <c r="D119" s="52"/>
      <c r="E119" s="52"/>
      <c r="F119" s="52"/>
      <c r="G119" s="52"/>
      <c r="H119" s="52"/>
      <c r="I119" s="52"/>
      <c r="J119" s="52"/>
      <c r="K119" s="108"/>
      <c r="L119" s="165"/>
      <c r="M119" s="272"/>
      <c r="N119" s="26"/>
      <c r="O119" s="26"/>
      <c r="P119" s="26"/>
      <c r="Q119" s="26"/>
      <c r="R119" s="26"/>
      <c r="X119" s="105"/>
      <c r="Y119" s="25"/>
      <c r="Z119" s="25"/>
      <c r="AA119" s="25"/>
      <c r="AB119" s="27"/>
      <c r="AC119" s="27"/>
      <c r="AD119" s="27"/>
    </row>
    <row r="120" spans="1:32" s="45" customFormat="1" ht="28">
      <c r="A120" s="38"/>
      <c r="B120" s="56"/>
      <c r="C120" s="217" t="s">
        <v>251</v>
      </c>
      <c r="D120" s="326" t="s">
        <v>55</v>
      </c>
      <c r="E120" s="326"/>
      <c r="F120" s="326"/>
      <c r="G120" s="326"/>
      <c r="H120" s="326"/>
      <c r="I120" s="326"/>
      <c r="J120" s="326"/>
      <c r="K120" s="326"/>
      <c r="L120" s="326"/>
      <c r="M120" s="326"/>
      <c r="N120" s="77"/>
      <c r="O120" s="326" t="s">
        <v>226</v>
      </c>
      <c r="P120" s="326"/>
      <c r="Q120" s="326"/>
      <c r="R120" s="326"/>
      <c r="S120" s="326"/>
      <c r="T120" s="326"/>
      <c r="U120" s="326"/>
      <c r="V120" s="326"/>
      <c r="W120" s="326"/>
      <c r="Y120" s="72"/>
      <c r="Z120" s="187"/>
      <c r="AA120" s="187"/>
      <c r="AB120" s="187"/>
      <c r="AC120" s="187"/>
      <c r="AD120" s="187"/>
      <c r="AE120" s="187"/>
      <c r="AF120" s="187"/>
    </row>
    <row r="121" spans="1:32" s="45" customFormat="1" ht="14.5" customHeight="1">
      <c r="A121" s="38"/>
      <c r="B121" s="56"/>
      <c r="C121" s="218"/>
      <c r="D121" s="327" t="s">
        <v>318</v>
      </c>
      <c r="E121" s="327"/>
      <c r="F121" s="327"/>
      <c r="G121" s="327"/>
      <c r="H121" s="327"/>
      <c r="I121" s="327"/>
      <c r="J121" s="327"/>
      <c r="K121" s="327"/>
      <c r="L121" s="327"/>
      <c r="M121" s="327"/>
      <c r="N121" s="77"/>
      <c r="O121" s="331" t="s">
        <v>318</v>
      </c>
      <c r="P121" s="331"/>
      <c r="Q121" s="331"/>
      <c r="R121" s="331"/>
      <c r="S121" s="331"/>
      <c r="T121" s="331"/>
      <c r="U121" s="331"/>
      <c r="V121" s="331"/>
      <c r="W121" s="331"/>
      <c r="Y121" s="168"/>
      <c r="Z121" s="169"/>
      <c r="AA121" s="169"/>
      <c r="AB121" s="169"/>
      <c r="AC121" s="169"/>
      <c r="AD121" s="169"/>
      <c r="AE121" s="169"/>
      <c r="AF121" s="169"/>
    </row>
    <row r="122" spans="1:32" s="45" customFormat="1">
      <c r="A122" s="38"/>
      <c r="B122" s="34" t="s">
        <v>324</v>
      </c>
      <c r="C122" s="199"/>
      <c r="D122" s="181" t="s">
        <v>1</v>
      </c>
      <c r="E122" s="181" t="s">
        <v>2</v>
      </c>
      <c r="F122" s="181" t="s">
        <v>3</v>
      </c>
      <c r="G122" s="181" t="s">
        <v>4</v>
      </c>
      <c r="H122" s="181" t="s">
        <v>104</v>
      </c>
      <c r="I122" s="181" t="s">
        <v>105</v>
      </c>
      <c r="J122" s="181" t="s">
        <v>111</v>
      </c>
      <c r="K122" s="181" t="s">
        <v>268</v>
      </c>
      <c r="L122" s="181" t="s">
        <v>285</v>
      </c>
      <c r="M122" s="181" t="s">
        <v>367</v>
      </c>
      <c r="N122" s="77"/>
      <c r="O122" s="181" t="s">
        <v>2</v>
      </c>
      <c r="P122" s="181" t="s">
        <v>3</v>
      </c>
      <c r="Q122" s="181" t="s">
        <v>4</v>
      </c>
      <c r="R122" s="181" t="s">
        <v>104</v>
      </c>
      <c r="S122" s="181" t="s">
        <v>105</v>
      </c>
      <c r="T122" s="181" t="s">
        <v>111</v>
      </c>
      <c r="U122" s="181" t="s">
        <v>268</v>
      </c>
      <c r="V122" s="181" t="s">
        <v>285</v>
      </c>
      <c r="W122" s="181" t="s">
        <v>367</v>
      </c>
      <c r="Y122" s="183"/>
      <c r="Z122" s="183"/>
      <c r="AA122" s="183"/>
      <c r="AB122" s="183"/>
      <c r="AC122" s="183"/>
      <c r="AD122" s="183"/>
      <c r="AE122" s="183"/>
      <c r="AF122" s="180"/>
    </row>
    <row r="123" spans="1:32" s="45" customFormat="1">
      <c r="A123" s="38"/>
      <c r="B123" s="5" t="s">
        <v>5</v>
      </c>
      <c r="C123" s="209" t="s">
        <v>290</v>
      </c>
      <c r="D123" s="139">
        <v>0</v>
      </c>
      <c r="E123" s="139">
        <v>0</v>
      </c>
      <c r="F123" s="139">
        <v>0</v>
      </c>
      <c r="G123" s="139">
        <v>0</v>
      </c>
      <c r="H123" s="139">
        <v>0</v>
      </c>
      <c r="I123" s="139">
        <v>0</v>
      </c>
      <c r="J123" s="139">
        <v>0</v>
      </c>
      <c r="K123" s="139">
        <v>0</v>
      </c>
      <c r="L123" s="139">
        <v>0</v>
      </c>
      <c r="M123" s="139">
        <v>0</v>
      </c>
      <c r="N123" s="146"/>
      <c r="O123" s="139">
        <v>0</v>
      </c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41"/>
      <c r="Y123" s="140"/>
      <c r="Z123" s="140"/>
      <c r="AA123" s="140"/>
      <c r="AB123" s="140"/>
      <c r="AC123" s="140"/>
      <c r="AD123" s="140"/>
      <c r="AE123" s="140"/>
      <c r="AF123" s="140"/>
    </row>
    <row r="124" spans="1:32">
      <c r="B124" s="1" t="s">
        <v>35</v>
      </c>
      <c r="C124" s="210" t="s">
        <v>291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3"/>
      <c r="O124" s="142">
        <v>0</v>
      </c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45"/>
      <c r="Y124" s="148"/>
      <c r="Z124" s="148"/>
      <c r="AA124" s="148"/>
      <c r="AB124" s="148"/>
      <c r="AC124" s="148"/>
      <c r="AD124" s="148"/>
      <c r="AE124" s="148"/>
      <c r="AF124" s="148"/>
    </row>
    <row r="125" spans="1:32">
      <c r="B125" s="1" t="s">
        <v>36</v>
      </c>
      <c r="C125" s="210" t="s">
        <v>292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0</v>
      </c>
      <c r="M125" s="142">
        <v>0</v>
      </c>
      <c r="N125" s="143"/>
      <c r="O125" s="142">
        <v>0</v>
      </c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45"/>
      <c r="Y125" s="148"/>
      <c r="Z125" s="148"/>
      <c r="AA125" s="148"/>
      <c r="AB125" s="148"/>
      <c r="AC125" s="148"/>
      <c r="AD125" s="148"/>
      <c r="AE125" s="148"/>
      <c r="AF125" s="148"/>
    </row>
    <row r="126" spans="1:32" s="45" customFormat="1">
      <c r="A126" s="38"/>
      <c r="B126" s="5" t="s">
        <v>6</v>
      </c>
      <c r="C126" s="209" t="s">
        <v>293</v>
      </c>
      <c r="D126" s="139">
        <v>15533.642507307999</v>
      </c>
      <c r="E126" s="139">
        <v>20269.960956791998</v>
      </c>
      <c r="F126" s="139">
        <v>22924.68899182001</v>
      </c>
      <c r="G126" s="139">
        <v>20724.276529827999</v>
      </c>
      <c r="H126" s="139">
        <v>29771.107481976003</v>
      </c>
      <c r="I126" s="139">
        <v>21716.108257700002</v>
      </c>
      <c r="J126" s="139">
        <v>29484.337622700001</v>
      </c>
      <c r="K126" s="139">
        <v>23474.831217799998</v>
      </c>
      <c r="L126" s="139">
        <v>35117.0004912</v>
      </c>
      <c r="M126" s="139">
        <v>34632.82337390101</v>
      </c>
      <c r="N126" s="146"/>
      <c r="O126" s="139">
        <v>1481.9353291842808</v>
      </c>
      <c r="P126" s="139">
        <v>754.92148167414962</v>
      </c>
      <c r="Q126" s="139">
        <v>218.80091851735131</v>
      </c>
      <c r="R126" s="139">
        <v>1208.3242902709273</v>
      </c>
      <c r="S126" s="139">
        <v>5968.3418243762462</v>
      </c>
      <c r="T126" s="139">
        <v>-4685.0862605411394</v>
      </c>
      <c r="U126" s="139">
        <v>3665.8075171541855</v>
      </c>
      <c r="V126" s="139">
        <v>16779.988763967642</v>
      </c>
      <c r="W126" s="139">
        <v>-10908.872744096194</v>
      </c>
      <c r="X126" s="141"/>
      <c r="Y126" s="140"/>
      <c r="Z126" s="140"/>
      <c r="AA126" s="140"/>
      <c r="AB126" s="140"/>
      <c r="AC126" s="140"/>
      <c r="AD126" s="140"/>
      <c r="AE126" s="140"/>
      <c r="AF126" s="140"/>
    </row>
    <row r="127" spans="1:32" s="45" customFormat="1">
      <c r="A127" s="38"/>
      <c r="B127" s="31" t="s">
        <v>23</v>
      </c>
      <c r="C127" s="232" t="s">
        <v>294</v>
      </c>
      <c r="D127" s="139">
        <v>0.15111648</v>
      </c>
      <c r="E127" s="139">
        <v>0.64291227399999995</v>
      </c>
      <c r="F127" s="139">
        <v>0.49842591800000008</v>
      </c>
      <c r="G127" s="139">
        <v>1.902102975</v>
      </c>
      <c r="H127" s="139">
        <v>22.122517209000005</v>
      </c>
      <c r="I127" s="139">
        <v>5.4061199999999997E-2</v>
      </c>
      <c r="J127" s="139">
        <v>0.03</v>
      </c>
      <c r="K127" s="139">
        <v>0.03</v>
      </c>
      <c r="L127" s="139">
        <v>0.06</v>
      </c>
      <c r="M127" s="139">
        <v>0.14823824799999996</v>
      </c>
      <c r="N127" s="146"/>
      <c r="O127" s="139">
        <v>0</v>
      </c>
      <c r="P127" s="139">
        <v>0</v>
      </c>
      <c r="Q127" s="139">
        <v>0</v>
      </c>
      <c r="R127" s="139">
        <v>0</v>
      </c>
      <c r="S127" s="139">
        <v>0</v>
      </c>
      <c r="T127" s="139">
        <v>0</v>
      </c>
      <c r="U127" s="139">
        <v>0</v>
      </c>
      <c r="V127" s="139">
        <v>0</v>
      </c>
      <c r="W127" s="139">
        <v>0</v>
      </c>
      <c r="X127" s="141"/>
      <c r="Y127" s="140"/>
      <c r="Z127" s="140"/>
      <c r="AA127" s="140"/>
      <c r="AB127" s="140"/>
      <c r="AC127" s="140"/>
      <c r="AD127" s="140"/>
      <c r="AE127" s="140"/>
      <c r="AF127" s="140"/>
    </row>
    <row r="128" spans="1:32">
      <c r="B128" s="208" t="s">
        <v>40</v>
      </c>
      <c r="C128" s="219"/>
      <c r="D128" s="142">
        <v>0.15111648</v>
      </c>
      <c r="E128" s="142">
        <v>0.64291227399999995</v>
      </c>
      <c r="F128" s="142">
        <v>0.49842591800000008</v>
      </c>
      <c r="G128" s="142">
        <v>1.902102975</v>
      </c>
      <c r="H128" s="142">
        <v>22.122517209000005</v>
      </c>
      <c r="I128" s="142">
        <v>5.4061199999999997E-2</v>
      </c>
      <c r="J128" s="142">
        <v>0.03</v>
      </c>
      <c r="K128" s="142">
        <v>0.03</v>
      </c>
      <c r="L128" s="142">
        <v>0.06</v>
      </c>
      <c r="M128" s="142">
        <v>0.14823824799999996</v>
      </c>
      <c r="N128" s="143"/>
      <c r="O128" s="142">
        <v>0</v>
      </c>
      <c r="P128" s="142">
        <v>0</v>
      </c>
      <c r="Q128" s="142">
        <v>0</v>
      </c>
      <c r="R128" s="142">
        <v>0</v>
      </c>
      <c r="S128" s="142">
        <v>0</v>
      </c>
      <c r="T128" s="142">
        <v>0</v>
      </c>
      <c r="U128" s="142">
        <v>0</v>
      </c>
      <c r="V128" s="142">
        <v>0</v>
      </c>
      <c r="W128" s="142">
        <v>0</v>
      </c>
      <c r="X128" s="145"/>
      <c r="Y128" s="148"/>
      <c r="Z128" s="148"/>
      <c r="AA128" s="148"/>
      <c r="AB128" s="148"/>
      <c r="AC128" s="148"/>
      <c r="AD128" s="148"/>
      <c r="AE128" s="148"/>
      <c r="AF128" s="148"/>
    </row>
    <row r="129" spans="1:32">
      <c r="B129" s="6" t="s">
        <v>41</v>
      </c>
      <c r="C129" s="219"/>
      <c r="D129" s="142">
        <v>0.15111648</v>
      </c>
      <c r="E129" s="142">
        <v>0.64291227399999995</v>
      </c>
      <c r="F129" s="142">
        <v>0.49842591800000008</v>
      </c>
      <c r="G129" s="142">
        <v>1.902102975</v>
      </c>
      <c r="H129" s="142">
        <v>22.122517209000005</v>
      </c>
      <c r="I129" s="142">
        <v>5.4061199999999997E-2</v>
      </c>
      <c r="J129" s="142">
        <v>0.03</v>
      </c>
      <c r="K129" s="142">
        <v>0.03</v>
      </c>
      <c r="L129" s="142">
        <v>0.06</v>
      </c>
      <c r="M129" s="142">
        <v>0.14823824799999996</v>
      </c>
      <c r="N129" s="143"/>
      <c r="O129" s="142">
        <v>0</v>
      </c>
      <c r="P129" s="142">
        <v>0</v>
      </c>
      <c r="Q129" s="142">
        <v>0</v>
      </c>
      <c r="R129" s="142">
        <v>0</v>
      </c>
      <c r="S129" s="142">
        <v>0</v>
      </c>
      <c r="T129" s="142">
        <v>0</v>
      </c>
      <c r="U129" s="142">
        <v>0</v>
      </c>
      <c r="V129" s="142">
        <v>0</v>
      </c>
      <c r="W129" s="142">
        <v>0</v>
      </c>
      <c r="X129" s="145"/>
      <c r="Y129" s="148"/>
      <c r="Z129" s="148"/>
      <c r="AA129" s="148"/>
      <c r="AB129" s="148"/>
      <c r="AC129" s="148"/>
      <c r="AD129" s="148"/>
      <c r="AE129" s="148"/>
      <c r="AF129" s="148"/>
    </row>
    <row r="130" spans="1:32">
      <c r="B130" s="6" t="s">
        <v>42</v>
      </c>
      <c r="C130" s="219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3"/>
      <c r="O130" s="142">
        <v>0</v>
      </c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45"/>
      <c r="Y130" s="148"/>
      <c r="Z130" s="148"/>
      <c r="AA130" s="148"/>
      <c r="AB130" s="148"/>
      <c r="AC130" s="148"/>
      <c r="AD130" s="148"/>
      <c r="AE130" s="148"/>
      <c r="AF130" s="148"/>
    </row>
    <row r="131" spans="1:32">
      <c r="B131" s="6" t="s">
        <v>43</v>
      </c>
      <c r="C131" s="219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3"/>
      <c r="O131" s="142">
        <v>0</v>
      </c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45"/>
      <c r="Y131" s="148"/>
      <c r="Z131" s="148"/>
      <c r="AA131" s="148"/>
      <c r="AB131" s="148"/>
      <c r="AC131" s="148"/>
      <c r="AD131" s="148"/>
      <c r="AE131" s="148"/>
      <c r="AF131" s="148"/>
    </row>
    <row r="132" spans="1:32">
      <c r="B132" s="6" t="s">
        <v>44</v>
      </c>
      <c r="C132" s="219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3"/>
      <c r="O132" s="142">
        <v>0</v>
      </c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45"/>
      <c r="Y132" s="148"/>
      <c r="Z132" s="148"/>
      <c r="AA132" s="148"/>
      <c r="AB132" s="148"/>
      <c r="AC132" s="148"/>
      <c r="AD132" s="148"/>
      <c r="AE132" s="148"/>
      <c r="AF132" s="148"/>
    </row>
    <row r="133" spans="1:32">
      <c r="B133" s="7" t="s">
        <v>45</v>
      </c>
      <c r="C133" s="219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3"/>
      <c r="O133" s="142">
        <v>0</v>
      </c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45"/>
      <c r="Y133" s="148"/>
      <c r="Z133" s="148"/>
      <c r="AA133" s="148"/>
      <c r="AB133" s="148"/>
      <c r="AC133" s="148"/>
      <c r="AD133" s="148"/>
      <c r="AE133" s="148"/>
      <c r="AF133" s="148"/>
    </row>
    <row r="134" spans="1:32">
      <c r="B134" s="7" t="s">
        <v>46</v>
      </c>
      <c r="C134" s="219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3"/>
      <c r="O134" s="142">
        <v>0</v>
      </c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45"/>
      <c r="Y134" s="148"/>
      <c r="Z134" s="148"/>
      <c r="AA134" s="148"/>
      <c r="AB134" s="148"/>
      <c r="AC134" s="148"/>
      <c r="AD134" s="148"/>
      <c r="AE134" s="148"/>
      <c r="AF134" s="148"/>
    </row>
    <row r="135" spans="1:32">
      <c r="B135" s="6" t="s">
        <v>317</v>
      </c>
      <c r="C135" s="219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3"/>
      <c r="O135" s="142">
        <v>0</v>
      </c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45"/>
      <c r="Y135" s="148"/>
      <c r="Z135" s="148"/>
      <c r="AA135" s="148"/>
      <c r="AB135" s="148"/>
      <c r="AC135" s="148"/>
      <c r="AD135" s="148"/>
      <c r="AE135" s="148"/>
      <c r="AF135" s="148"/>
    </row>
    <row r="136" spans="1:32">
      <c r="B136" s="6" t="s">
        <v>108</v>
      </c>
      <c r="C136" s="210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3"/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5"/>
      <c r="Y136" s="148"/>
      <c r="Z136" s="148"/>
      <c r="AA136" s="148"/>
      <c r="AB136" s="148"/>
      <c r="AC136" s="148"/>
      <c r="AD136" s="148"/>
      <c r="AE136" s="148"/>
      <c r="AF136" s="148"/>
    </row>
    <row r="137" spans="1:32">
      <c r="B137" s="6" t="s">
        <v>48</v>
      </c>
      <c r="C137" s="219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3"/>
      <c r="O137" s="142">
        <v>0</v>
      </c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45"/>
      <c r="Y137" s="148"/>
      <c r="Z137" s="148"/>
      <c r="AA137" s="148"/>
      <c r="AB137" s="148"/>
      <c r="AC137" s="148"/>
      <c r="AD137" s="148"/>
      <c r="AE137" s="148"/>
      <c r="AF137" s="148"/>
    </row>
    <row r="138" spans="1:32">
      <c r="B138" s="6" t="s">
        <v>325</v>
      </c>
      <c r="C138" s="219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3"/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5"/>
      <c r="Y138" s="148"/>
      <c r="Z138" s="148"/>
      <c r="AA138" s="148"/>
      <c r="AB138" s="148"/>
      <c r="AC138" s="148"/>
      <c r="AD138" s="148"/>
      <c r="AE138" s="148"/>
      <c r="AF138" s="148"/>
    </row>
    <row r="139" spans="1:32">
      <c r="B139" s="8" t="s">
        <v>101</v>
      </c>
      <c r="C139" s="219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3"/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5"/>
      <c r="Y139" s="148"/>
      <c r="Z139" s="148"/>
      <c r="AA139" s="148"/>
      <c r="AB139" s="148"/>
      <c r="AC139" s="148"/>
      <c r="AD139" s="148"/>
      <c r="AE139" s="148"/>
      <c r="AF139" s="148"/>
    </row>
    <row r="140" spans="1:32" s="45" customFormat="1">
      <c r="A140" s="38"/>
      <c r="B140" s="31" t="s">
        <v>24</v>
      </c>
      <c r="C140" s="209" t="s">
        <v>295</v>
      </c>
      <c r="D140" s="139">
        <v>15533.491390828</v>
      </c>
      <c r="E140" s="139">
        <v>20269.318044518001</v>
      </c>
      <c r="F140" s="139">
        <v>22924.190565902009</v>
      </c>
      <c r="G140" s="139">
        <v>20722.374426852999</v>
      </c>
      <c r="H140" s="139">
        <v>29748.984964767005</v>
      </c>
      <c r="I140" s="139">
        <v>21716.054196500001</v>
      </c>
      <c r="J140" s="139">
        <v>29484.307622699998</v>
      </c>
      <c r="K140" s="139">
        <v>23474.801217799999</v>
      </c>
      <c r="L140" s="139">
        <v>35116.940491199995</v>
      </c>
      <c r="M140" s="139">
        <v>34632.675135653008</v>
      </c>
      <c r="N140" s="146"/>
      <c r="O140" s="139">
        <v>1481.9353291842808</v>
      </c>
      <c r="P140" s="139">
        <v>754.92148167414962</v>
      </c>
      <c r="Q140" s="139">
        <v>218.80091851735131</v>
      </c>
      <c r="R140" s="139">
        <v>1208.3242902709273</v>
      </c>
      <c r="S140" s="139">
        <v>5968.3418243762462</v>
      </c>
      <c r="T140" s="139">
        <v>-4685.0862605411394</v>
      </c>
      <c r="U140" s="139">
        <v>3665.8075171541855</v>
      </c>
      <c r="V140" s="139">
        <v>16779.988763967642</v>
      </c>
      <c r="W140" s="139">
        <v>-10908.872744096194</v>
      </c>
      <c r="X140" s="141"/>
      <c r="Y140" s="140"/>
      <c r="Z140" s="140"/>
      <c r="AA140" s="140"/>
      <c r="AB140" s="140"/>
      <c r="AC140" s="140"/>
      <c r="AD140" s="140"/>
      <c r="AE140" s="140"/>
      <c r="AF140" s="140"/>
    </row>
    <row r="141" spans="1:32">
      <c r="B141" s="208" t="s">
        <v>40</v>
      </c>
      <c r="C141" s="219"/>
      <c r="D141" s="142">
        <v>13567.346470696</v>
      </c>
      <c r="E141" s="142">
        <v>16814.300952283</v>
      </c>
      <c r="F141" s="142">
        <v>17787.521829650006</v>
      </c>
      <c r="G141" s="142">
        <v>17556.452744676997</v>
      </c>
      <c r="H141" s="142">
        <v>25103.316833043005</v>
      </c>
      <c r="I141" s="142">
        <v>17108.623952600003</v>
      </c>
      <c r="J141" s="142">
        <v>26022.437979099992</v>
      </c>
      <c r="K141" s="142">
        <v>18880.039893500001</v>
      </c>
      <c r="L141" s="142">
        <v>25429.2567743</v>
      </c>
      <c r="M141" s="142">
        <v>23101.471755159011</v>
      </c>
      <c r="N141" s="143"/>
      <c r="O141" s="142">
        <v>1481.9353291842808</v>
      </c>
      <c r="P141" s="142">
        <v>754.92148167414962</v>
      </c>
      <c r="Q141" s="142">
        <v>218.80091851735131</v>
      </c>
      <c r="R141" s="142">
        <v>1208.3242902709273</v>
      </c>
      <c r="S141" s="142">
        <v>5968.3418243762462</v>
      </c>
      <c r="T141" s="142">
        <v>-4685.0862605411394</v>
      </c>
      <c r="U141" s="142">
        <v>3665.8075171541855</v>
      </c>
      <c r="V141" s="142">
        <v>16779.527820805415</v>
      </c>
      <c r="W141" s="142">
        <v>-10908.710145394196</v>
      </c>
      <c r="X141" s="145"/>
      <c r="Y141" s="148"/>
      <c r="Z141" s="148"/>
      <c r="AA141" s="148"/>
      <c r="AB141" s="148"/>
      <c r="AC141" s="148"/>
      <c r="AD141" s="148"/>
      <c r="AE141" s="148"/>
      <c r="AF141" s="148"/>
    </row>
    <row r="142" spans="1:32">
      <c r="B142" s="6" t="s">
        <v>41</v>
      </c>
      <c r="C142" s="219"/>
      <c r="D142" s="142">
        <v>1169.0533785669998</v>
      </c>
      <c r="E142" s="142">
        <v>611.59801496400007</v>
      </c>
      <c r="F142" s="142">
        <v>107.51775986100004</v>
      </c>
      <c r="G142" s="142">
        <v>2030.7320159880001</v>
      </c>
      <c r="H142" s="142">
        <v>267.26645846299999</v>
      </c>
      <c r="I142" s="142">
        <v>2254.1304322000001</v>
      </c>
      <c r="J142" s="142">
        <v>293.65704110000001</v>
      </c>
      <c r="K142" s="142">
        <v>1425.3409655999999</v>
      </c>
      <c r="L142" s="142">
        <v>922.1730354</v>
      </c>
      <c r="M142" s="142">
        <v>862.52683787500007</v>
      </c>
      <c r="N142" s="143"/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5"/>
      <c r="Y142" s="148"/>
      <c r="Z142" s="148"/>
      <c r="AA142" s="148"/>
      <c r="AB142" s="148"/>
      <c r="AC142" s="148"/>
      <c r="AD142" s="148"/>
      <c r="AE142" s="148"/>
      <c r="AF142" s="148"/>
    </row>
    <row r="143" spans="1:32">
      <c r="B143" s="6" t="s">
        <v>42</v>
      </c>
      <c r="C143" s="219"/>
      <c r="D143" s="142">
        <v>12393.748592129001</v>
      </c>
      <c r="E143" s="142">
        <v>16198.347937318998</v>
      </c>
      <c r="F143" s="142">
        <v>17675.542869789009</v>
      </c>
      <c r="G143" s="142">
        <v>15521.148828688998</v>
      </c>
      <c r="H143" s="142">
        <v>24831.273174580005</v>
      </c>
      <c r="I143" s="142">
        <v>14739.2324204</v>
      </c>
      <c r="J143" s="142">
        <v>25691.769338000002</v>
      </c>
      <c r="K143" s="142">
        <v>17356.0689279</v>
      </c>
      <c r="L143" s="142">
        <v>24469.053738899998</v>
      </c>
      <c r="M143" s="142">
        <v>21610.98698354001</v>
      </c>
      <c r="N143" s="143"/>
      <c r="O143" s="142">
        <v>471.87479909513945</v>
      </c>
      <c r="P143" s="142">
        <v>-211.20599905786719</v>
      </c>
      <c r="Q143" s="142">
        <v>456.98855820989161</v>
      </c>
      <c r="R143" s="142">
        <v>5007.6285897414646</v>
      </c>
      <c r="S143" s="142">
        <v>-2232.6385844799647</v>
      </c>
      <c r="T143" s="142">
        <v>5593.644059215414</v>
      </c>
      <c r="U143" s="142">
        <v>3665.8075171541855</v>
      </c>
      <c r="V143" s="142">
        <v>16779.527820805415</v>
      </c>
      <c r="W143" s="142">
        <v>-10908.710145394196</v>
      </c>
      <c r="X143" s="145"/>
      <c r="Y143" s="148"/>
      <c r="Z143" s="148"/>
      <c r="AA143" s="148"/>
      <c r="AB143" s="148"/>
      <c r="AC143" s="148"/>
      <c r="AD143" s="148"/>
      <c r="AE143" s="148"/>
      <c r="AF143" s="148"/>
    </row>
    <row r="144" spans="1:32">
      <c r="B144" s="6" t="s">
        <v>43</v>
      </c>
      <c r="C144" s="219"/>
      <c r="D144" s="142">
        <v>0</v>
      </c>
      <c r="E144" s="142">
        <v>0</v>
      </c>
      <c r="F144" s="142">
        <v>0</v>
      </c>
      <c r="G144" s="142">
        <v>0</v>
      </c>
      <c r="H144" s="142">
        <v>0</v>
      </c>
      <c r="I144" s="142">
        <v>104.73000000000002</v>
      </c>
      <c r="J144" s="142">
        <v>0</v>
      </c>
      <c r="K144" s="142">
        <v>60.97</v>
      </c>
      <c r="L144" s="142">
        <v>0</v>
      </c>
      <c r="M144" s="142">
        <v>589.72793374399998</v>
      </c>
      <c r="N144" s="143"/>
      <c r="O144" s="142">
        <v>858.57886881113222</v>
      </c>
      <c r="P144" s="142">
        <v>926.76126204826664</v>
      </c>
      <c r="Q144" s="142">
        <v>-244.30422336983</v>
      </c>
      <c r="R144" s="142">
        <v>-3444.4175404631665</v>
      </c>
      <c r="S144" s="142">
        <v>6952.9613620140626</v>
      </c>
      <c r="T144" s="142">
        <v>-8714.5208500500903</v>
      </c>
      <c r="U144" s="142">
        <v>0</v>
      </c>
      <c r="V144" s="142">
        <v>0</v>
      </c>
      <c r="W144" s="142">
        <v>0</v>
      </c>
      <c r="X144" s="145"/>
      <c r="Y144" s="148"/>
      <c r="Z144" s="148"/>
      <c r="AA144" s="148"/>
      <c r="AB144" s="148"/>
      <c r="AC144" s="148"/>
      <c r="AD144" s="148"/>
      <c r="AE144" s="148"/>
      <c r="AF144" s="148"/>
    </row>
    <row r="145" spans="1:32">
      <c r="B145" s="6" t="s">
        <v>44</v>
      </c>
      <c r="C145" s="219"/>
      <c r="D145" s="142">
        <v>3.1518999999999999</v>
      </c>
      <c r="E145" s="142">
        <v>3.2065999999999999</v>
      </c>
      <c r="F145" s="142">
        <v>3.3631000000000002</v>
      </c>
      <c r="G145" s="142">
        <v>3.3868</v>
      </c>
      <c r="H145" s="142">
        <v>3.6162000000000001</v>
      </c>
      <c r="I145" s="142">
        <v>9.3236000000000008</v>
      </c>
      <c r="J145" s="142">
        <v>35.735500000000002</v>
      </c>
      <c r="K145" s="142">
        <v>36.630000000000003</v>
      </c>
      <c r="L145" s="142">
        <v>37.06</v>
      </c>
      <c r="M145" s="142">
        <v>37.53</v>
      </c>
      <c r="N145" s="143"/>
      <c r="O145" s="142">
        <v>0</v>
      </c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5"/>
      <c r="Y145" s="148"/>
      <c r="Z145" s="148"/>
      <c r="AA145" s="148"/>
      <c r="AB145" s="148"/>
      <c r="AC145" s="148"/>
      <c r="AD145" s="148"/>
      <c r="AE145" s="148"/>
      <c r="AF145" s="148"/>
    </row>
    <row r="146" spans="1:32">
      <c r="B146" s="7" t="s">
        <v>45</v>
      </c>
      <c r="C146" s="219"/>
      <c r="D146" s="142">
        <v>3.1518999999999999</v>
      </c>
      <c r="E146" s="142">
        <v>3.2065999999999999</v>
      </c>
      <c r="F146" s="142">
        <v>3.3631000000000002</v>
      </c>
      <c r="G146" s="142">
        <v>3.3868</v>
      </c>
      <c r="H146" s="142">
        <v>3.6162000000000001</v>
      </c>
      <c r="I146" s="142">
        <v>9.3236000000000008</v>
      </c>
      <c r="J146" s="142">
        <v>35.735500000000002</v>
      </c>
      <c r="K146" s="142">
        <v>36.630000000000003</v>
      </c>
      <c r="L146" s="142">
        <v>37.06</v>
      </c>
      <c r="M146" s="142">
        <v>37.53</v>
      </c>
      <c r="N146" s="143"/>
      <c r="O146" s="142">
        <v>0</v>
      </c>
      <c r="P146" s="142">
        <v>0</v>
      </c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5"/>
      <c r="Y146" s="148"/>
      <c r="Z146" s="148"/>
      <c r="AA146" s="148"/>
      <c r="AB146" s="148"/>
      <c r="AC146" s="148"/>
      <c r="AD146" s="148"/>
      <c r="AE146" s="148"/>
      <c r="AF146" s="148"/>
    </row>
    <row r="147" spans="1:32">
      <c r="B147" s="7" t="s">
        <v>46</v>
      </c>
      <c r="C147" s="219"/>
      <c r="D147" s="142">
        <v>0</v>
      </c>
      <c r="E147" s="142">
        <v>0</v>
      </c>
      <c r="F147" s="142">
        <v>0</v>
      </c>
      <c r="G147" s="142">
        <v>0</v>
      </c>
      <c r="H147" s="142">
        <v>0</v>
      </c>
      <c r="I147" s="142">
        <v>0</v>
      </c>
      <c r="J147" s="142">
        <v>0</v>
      </c>
      <c r="K147" s="142">
        <v>0</v>
      </c>
      <c r="L147" s="142">
        <v>0</v>
      </c>
      <c r="M147" s="142">
        <v>0</v>
      </c>
      <c r="N147" s="143"/>
      <c r="O147" s="142">
        <v>0</v>
      </c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5"/>
      <c r="Y147" s="148"/>
      <c r="Z147" s="148"/>
      <c r="AA147" s="148"/>
      <c r="AB147" s="148"/>
      <c r="AC147" s="148"/>
      <c r="AD147" s="148"/>
      <c r="AE147" s="148"/>
      <c r="AF147" s="148"/>
    </row>
    <row r="148" spans="1:32">
      <c r="B148" s="6" t="s">
        <v>317</v>
      </c>
      <c r="C148" s="219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3"/>
      <c r="O148" s="142">
        <v>0</v>
      </c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5"/>
      <c r="Y148" s="148"/>
      <c r="Z148" s="148"/>
      <c r="AA148" s="148"/>
      <c r="AB148" s="148"/>
      <c r="AC148" s="148"/>
      <c r="AD148" s="148"/>
      <c r="AE148" s="148"/>
      <c r="AF148" s="148"/>
    </row>
    <row r="149" spans="1:32">
      <c r="B149" s="6" t="s">
        <v>108</v>
      </c>
      <c r="C149" s="219"/>
      <c r="D149" s="142">
        <v>0</v>
      </c>
      <c r="E149" s="142">
        <v>0</v>
      </c>
      <c r="F149" s="142">
        <v>0</v>
      </c>
      <c r="G149" s="142">
        <v>0</v>
      </c>
      <c r="H149" s="142">
        <v>0</v>
      </c>
      <c r="I149" s="142">
        <v>0</v>
      </c>
      <c r="J149" s="142">
        <v>0</v>
      </c>
      <c r="K149" s="142">
        <v>0</v>
      </c>
      <c r="L149" s="142">
        <v>0</v>
      </c>
      <c r="M149" s="142">
        <v>0</v>
      </c>
      <c r="N149" s="143"/>
      <c r="O149" s="142">
        <v>151.48166127800974</v>
      </c>
      <c r="P149" s="142">
        <v>39.36621868374948</v>
      </c>
      <c r="Q149" s="142">
        <v>6.1165836772893556</v>
      </c>
      <c r="R149" s="142">
        <v>-354.88675900736968</v>
      </c>
      <c r="S149" s="142">
        <v>1248.0190468421495</v>
      </c>
      <c r="T149" s="142">
        <v>-1564.2094697064645</v>
      </c>
      <c r="U149" s="142">
        <v>0</v>
      </c>
      <c r="V149" s="142">
        <v>0</v>
      </c>
      <c r="W149" s="142">
        <v>0</v>
      </c>
      <c r="X149" s="145"/>
      <c r="Y149" s="148"/>
      <c r="Z149" s="148"/>
      <c r="AA149" s="148"/>
      <c r="AB149" s="148"/>
      <c r="AC149" s="148"/>
      <c r="AD149" s="148"/>
      <c r="AE149" s="148"/>
      <c r="AF149" s="148"/>
    </row>
    <row r="150" spans="1:32">
      <c r="B150" s="6" t="s">
        <v>48</v>
      </c>
      <c r="C150" s="219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3"/>
      <c r="O150" s="142">
        <v>0</v>
      </c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45"/>
      <c r="Y150" s="148"/>
      <c r="Z150" s="148"/>
      <c r="AA150" s="148"/>
      <c r="AB150" s="148"/>
      <c r="AC150" s="148"/>
      <c r="AD150" s="148"/>
      <c r="AE150" s="148"/>
      <c r="AF150" s="148"/>
    </row>
    <row r="151" spans="1:32">
      <c r="B151" s="6" t="s">
        <v>325</v>
      </c>
      <c r="C151" s="219"/>
      <c r="D151" s="142">
        <v>1.3926000000000001</v>
      </c>
      <c r="E151" s="142">
        <v>1.1484000000000001</v>
      </c>
      <c r="F151" s="142">
        <v>1.0981000000000001</v>
      </c>
      <c r="G151" s="142">
        <v>1.1851</v>
      </c>
      <c r="H151" s="142">
        <v>1.161</v>
      </c>
      <c r="I151" s="142">
        <v>1.2075</v>
      </c>
      <c r="J151" s="142">
        <v>1.2761</v>
      </c>
      <c r="K151" s="142">
        <v>1.03</v>
      </c>
      <c r="L151" s="142">
        <v>0.97</v>
      </c>
      <c r="M151" s="142">
        <v>0.7</v>
      </c>
      <c r="N151" s="143"/>
      <c r="O151" s="142">
        <v>0</v>
      </c>
      <c r="P151" s="142">
        <v>0</v>
      </c>
      <c r="Q151" s="142">
        <v>0</v>
      </c>
      <c r="R151" s="142">
        <v>0</v>
      </c>
      <c r="S151" s="142">
        <v>0</v>
      </c>
      <c r="T151" s="142">
        <v>0</v>
      </c>
      <c r="U151" s="142">
        <v>0</v>
      </c>
      <c r="V151" s="142">
        <v>0</v>
      </c>
      <c r="W151" s="142">
        <v>0</v>
      </c>
      <c r="X151" s="145"/>
      <c r="Y151" s="148"/>
      <c r="Z151" s="148"/>
      <c r="AA151" s="148"/>
      <c r="AB151" s="148"/>
      <c r="AC151" s="148"/>
      <c r="AD151" s="148"/>
      <c r="AE151" s="148"/>
      <c r="AF151" s="148"/>
    </row>
    <row r="152" spans="1:32">
      <c r="B152" s="8" t="s">
        <v>101</v>
      </c>
      <c r="C152" s="219"/>
      <c r="D152" s="142">
        <v>1966.1449201319999</v>
      </c>
      <c r="E152" s="142">
        <v>3455.0170922349998</v>
      </c>
      <c r="F152" s="142">
        <v>5136.6687362520006</v>
      </c>
      <c r="G152" s="142">
        <v>3165.9216821760024</v>
      </c>
      <c r="H152" s="142">
        <v>4645.6681317240009</v>
      </c>
      <c r="I152" s="142">
        <v>4607.4302439000003</v>
      </c>
      <c r="J152" s="142">
        <v>3461.8696436</v>
      </c>
      <c r="K152" s="142">
        <v>4594.7613242999996</v>
      </c>
      <c r="L152" s="142">
        <v>9687.6837169000009</v>
      </c>
      <c r="M152" s="142">
        <v>11531.203380494</v>
      </c>
      <c r="N152" s="143"/>
      <c r="O152" s="142">
        <v>0</v>
      </c>
      <c r="P152" s="142">
        <v>0</v>
      </c>
      <c r="Q152" s="142">
        <v>0</v>
      </c>
      <c r="R152" s="142">
        <v>0</v>
      </c>
      <c r="S152" s="142">
        <v>0</v>
      </c>
      <c r="T152" s="142">
        <v>0</v>
      </c>
      <c r="U152" s="142">
        <v>0</v>
      </c>
      <c r="V152" s="142">
        <v>0.46094316222633586</v>
      </c>
      <c r="W152" s="142">
        <v>-0.16259870199788101</v>
      </c>
      <c r="X152" s="145"/>
      <c r="Y152" s="148"/>
      <c r="Z152" s="148"/>
      <c r="AA152" s="148"/>
      <c r="AB152" s="148"/>
      <c r="AC152" s="148"/>
      <c r="AD152" s="148"/>
      <c r="AE152" s="148"/>
      <c r="AF152" s="148"/>
    </row>
    <row r="153" spans="1:32" s="45" customFormat="1">
      <c r="A153" s="38"/>
      <c r="B153" s="5" t="s">
        <v>9</v>
      </c>
      <c r="C153" s="209" t="s">
        <v>296</v>
      </c>
      <c r="D153" s="139">
        <v>23235.666544521944</v>
      </c>
      <c r="E153" s="139">
        <v>20382.523102544419</v>
      </c>
      <c r="F153" s="139">
        <v>30968.025905573482</v>
      </c>
      <c r="G153" s="139">
        <v>30400.942977999181</v>
      </c>
      <c r="H153" s="139">
        <v>39279.719234550532</v>
      </c>
      <c r="I153" s="139">
        <v>37015.171775007999</v>
      </c>
      <c r="J153" s="139">
        <v>43918.1294805</v>
      </c>
      <c r="K153" s="139">
        <v>56803.566391799992</v>
      </c>
      <c r="L153" s="139">
        <v>50751.026649699998</v>
      </c>
      <c r="M153" s="139">
        <v>70189.862064506422</v>
      </c>
      <c r="N153" s="146"/>
      <c r="O153" s="139">
        <v>3541.6574145972645</v>
      </c>
      <c r="P153" s="139">
        <v>2888.3099262725154</v>
      </c>
      <c r="Q153" s="139">
        <v>1771.1818126827579</v>
      </c>
      <c r="R153" s="139">
        <v>-11959.847430617558</v>
      </c>
      <c r="S153" s="139">
        <v>24557.335632379891</v>
      </c>
      <c r="T153" s="139">
        <v>-31260.89367357075</v>
      </c>
      <c r="U153" s="139">
        <v>974.32869176612371</v>
      </c>
      <c r="V153" s="139">
        <v>-3758.9397528417599</v>
      </c>
      <c r="W153" s="139">
        <v>1137.7241063996728</v>
      </c>
      <c r="X153" s="141"/>
      <c r="Y153" s="140"/>
      <c r="Z153" s="140"/>
      <c r="AA153" s="140"/>
      <c r="AB153" s="140"/>
      <c r="AC153" s="140"/>
      <c r="AD153" s="140"/>
      <c r="AE153" s="140"/>
      <c r="AF153" s="140"/>
    </row>
    <row r="154" spans="1:32">
      <c r="B154" s="208" t="s">
        <v>40</v>
      </c>
      <c r="C154" s="219"/>
      <c r="D154" s="142">
        <v>23235.666544521944</v>
      </c>
      <c r="E154" s="142">
        <v>20382.523102544415</v>
      </c>
      <c r="F154" s="142">
        <v>30968.025905573482</v>
      </c>
      <c r="G154" s="142">
        <v>30400.942977999181</v>
      </c>
      <c r="H154" s="142">
        <v>39279.719234550525</v>
      </c>
      <c r="I154" s="142">
        <v>37015.171775007999</v>
      </c>
      <c r="J154" s="142">
        <v>43918.1294805</v>
      </c>
      <c r="K154" s="142">
        <v>56803.566391799992</v>
      </c>
      <c r="L154" s="142">
        <v>50751.026649700005</v>
      </c>
      <c r="M154" s="142">
        <v>70189.862064506422</v>
      </c>
      <c r="N154" s="143"/>
      <c r="O154" s="142">
        <v>3541.6574145972645</v>
      </c>
      <c r="P154" s="142">
        <v>2888.3099262725154</v>
      </c>
      <c r="Q154" s="142">
        <v>1771.1818126827579</v>
      </c>
      <c r="R154" s="142">
        <v>-11959.847430617558</v>
      </c>
      <c r="S154" s="142">
        <v>24557.335632379891</v>
      </c>
      <c r="T154" s="142">
        <v>-31260.89367357075</v>
      </c>
      <c r="U154" s="142">
        <v>974.32869176612371</v>
      </c>
      <c r="V154" s="142">
        <v>-3758.9397528417599</v>
      </c>
      <c r="W154" s="142">
        <v>1137.7241063996728</v>
      </c>
      <c r="X154" s="145"/>
      <c r="Y154" s="148"/>
      <c r="Z154" s="148"/>
      <c r="AA154" s="148"/>
      <c r="AB154" s="148"/>
      <c r="AC154" s="148"/>
      <c r="AD154" s="148"/>
      <c r="AE154" s="148"/>
      <c r="AF154" s="148"/>
    </row>
    <row r="155" spans="1:32">
      <c r="B155" s="6" t="s">
        <v>41</v>
      </c>
      <c r="C155" s="219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3"/>
      <c r="O155" s="142">
        <v>0</v>
      </c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45"/>
      <c r="Y155" s="148"/>
      <c r="Z155" s="148"/>
      <c r="AA155" s="148"/>
      <c r="AB155" s="148"/>
      <c r="AC155" s="148"/>
      <c r="AD155" s="148"/>
      <c r="AE155" s="148"/>
      <c r="AF155" s="148"/>
    </row>
    <row r="156" spans="1:32">
      <c r="B156" s="6" t="s">
        <v>42</v>
      </c>
      <c r="C156" s="219"/>
      <c r="D156" s="142">
        <v>13469.455041972444</v>
      </c>
      <c r="E156" s="142">
        <v>11625.736652770323</v>
      </c>
      <c r="F156" s="142">
        <v>9339.4316784435541</v>
      </c>
      <c r="G156" s="142">
        <v>7424.3127838838418</v>
      </c>
      <c r="H156" s="142">
        <v>7984.1624867766232</v>
      </c>
      <c r="I156" s="142">
        <v>6086.3985684999998</v>
      </c>
      <c r="J156" s="142">
        <v>6464.1151754999992</v>
      </c>
      <c r="K156" s="142">
        <v>5669.5257541000001</v>
      </c>
      <c r="L156" s="142">
        <v>6792.4575535000004</v>
      </c>
      <c r="M156" s="142">
        <v>4642.122179647431</v>
      </c>
      <c r="N156" s="143"/>
      <c r="O156" s="142">
        <v>315.79758208668949</v>
      </c>
      <c r="P156" s="142">
        <v>-13.06746333324611</v>
      </c>
      <c r="Q156" s="142">
        <v>2333.128311473447</v>
      </c>
      <c r="R156" s="142">
        <v>-4337.6070134464671</v>
      </c>
      <c r="S156" s="142">
        <v>2005.0038003368943</v>
      </c>
      <c r="T156" s="142">
        <v>-3449.3343554619491</v>
      </c>
      <c r="U156" s="142">
        <v>3691.7869384090563</v>
      </c>
      <c r="V156" s="142">
        <v>-4167.8098774453119</v>
      </c>
      <c r="W156" s="142">
        <v>10.989925207308687</v>
      </c>
      <c r="X156" s="145"/>
      <c r="Y156" s="148"/>
      <c r="Z156" s="148"/>
      <c r="AA156" s="148"/>
      <c r="AB156" s="148"/>
      <c r="AC156" s="148"/>
      <c r="AD156" s="148"/>
      <c r="AE156" s="148"/>
      <c r="AF156" s="148"/>
    </row>
    <row r="157" spans="1:32">
      <c r="B157" s="6" t="s">
        <v>43</v>
      </c>
      <c r="C157" s="219"/>
      <c r="D157" s="142">
        <v>4514.5491467821948</v>
      </c>
      <c r="E157" s="142">
        <v>3261.9838258999998</v>
      </c>
      <c r="F157" s="142">
        <v>9653.4216582999998</v>
      </c>
      <c r="G157" s="142">
        <v>6485.76</v>
      </c>
      <c r="H157" s="142">
        <v>17246.240981899999</v>
      </c>
      <c r="I157" s="142">
        <v>12925.972335099999</v>
      </c>
      <c r="J157" s="142">
        <v>13396.523048200001</v>
      </c>
      <c r="K157" s="142">
        <v>22766.6232633</v>
      </c>
      <c r="L157" s="142">
        <v>7719.9636087999988</v>
      </c>
      <c r="M157" s="142">
        <v>9866.2265908000008</v>
      </c>
      <c r="N157" s="143"/>
      <c r="O157" s="142">
        <v>2219.263697244392</v>
      </c>
      <c r="P157" s="142">
        <v>1203.7836741777569</v>
      </c>
      <c r="Q157" s="142">
        <v>-1005.4645155014</v>
      </c>
      <c r="R157" s="142">
        <v>-2633.4236779720327</v>
      </c>
      <c r="S157" s="142">
        <v>15877.840610391711</v>
      </c>
      <c r="T157" s="142">
        <v>-20793.703046114428</v>
      </c>
      <c r="U157" s="142">
        <v>-1028.8235297940712</v>
      </c>
      <c r="V157" s="142">
        <v>9.0033090282973127</v>
      </c>
      <c r="W157" s="142">
        <v>216.07671853481082</v>
      </c>
      <c r="X157" s="145"/>
      <c r="Y157" s="148"/>
      <c r="Z157" s="148"/>
      <c r="AA157" s="148"/>
      <c r="AB157" s="148"/>
      <c r="AC157" s="148"/>
      <c r="AD157" s="148"/>
      <c r="AE157" s="148"/>
      <c r="AF157" s="148"/>
    </row>
    <row r="158" spans="1:32">
      <c r="B158" s="6" t="s">
        <v>44</v>
      </c>
      <c r="C158" s="219"/>
      <c r="D158" s="142">
        <v>4855.8163105523063</v>
      </c>
      <c r="E158" s="142">
        <v>5225.5269859567907</v>
      </c>
      <c r="F158" s="142">
        <v>10356.736334423931</v>
      </c>
      <c r="G158" s="142">
        <v>14504.808294115344</v>
      </c>
      <c r="H158" s="142">
        <v>12184.367055873909</v>
      </c>
      <c r="I158" s="142">
        <v>16230.399316608</v>
      </c>
      <c r="J158" s="142">
        <v>22821.591256800002</v>
      </c>
      <c r="K158" s="142">
        <v>27516.1873744</v>
      </c>
      <c r="L158" s="142">
        <v>35731.115487400006</v>
      </c>
      <c r="M158" s="142">
        <v>55285.071254199996</v>
      </c>
      <c r="N158" s="143"/>
      <c r="O158" s="142">
        <v>1006.5961352661851</v>
      </c>
      <c r="P158" s="142">
        <v>1697.5937154280032</v>
      </c>
      <c r="Q158" s="142">
        <v>443.518016710712</v>
      </c>
      <c r="R158" s="142">
        <v>-5261.477824811268</v>
      </c>
      <c r="S158" s="142">
        <v>6947.1523072634909</v>
      </c>
      <c r="T158" s="142">
        <v>-7988.1401126247365</v>
      </c>
      <c r="U158" s="142">
        <v>-923.0854282832787</v>
      </c>
      <c r="V158" s="142">
        <v>362.27142067874246</v>
      </c>
      <c r="W158" s="142">
        <v>831.39932987865495</v>
      </c>
      <c r="X158" s="145"/>
      <c r="Y158" s="148"/>
      <c r="Z158" s="148"/>
      <c r="AA158" s="148"/>
      <c r="AB158" s="148"/>
      <c r="AC158" s="148"/>
      <c r="AD158" s="148"/>
      <c r="AE158" s="148"/>
      <c r="AF158" s="148"/>
    </row>
    <row r="159" spans="1:32">
      <c r="B159" s="7" t="s">
        <v>45</v>
      </c>
      <c r="C159" s="219"/>
      <c r="D159" s="142">
        <v>4855.8163105523063</v>
      </c>
      <c r="E159" s="142">
        <v>5225.5269859567907</v>
      </c>
      <c r="F159" s="142">
        <v>10356.736334423931</v>
      </c>
      <c r="G159" s="142">
        <v>14504.808294115344</v>
      </c>
      <c r="H159" s="142">
        <v>12184.367055873909</v>
      </c>
      <c r="I159" s="142">
        <v>16230.399316608</v>
      </c>
      <c r="J159" s="142">
        <v>22821.591256800002</v>
      </c>
      <c r="K159" s="142">
        <v>27516.1873744</v>
      </c>
      <c r="L159" s="142">
        <v>35731.115487400006</v>
      </c>
      <c r="M159" s="142">
        <v>55285.071254199996</v>
      </c>
      <c r="N159" s="143"/>
      <c r="O159" s="142">
        <v>106.30204018968482</v>
      </c>
      <c r="P159" s="142">
        <v>109.4924709487148</v>
      </c>
      <c r="Q159" s="142">
        <v>-9.917932955301545</v>
      </c>
      <c r="R159" s="142">
        <v>-296.93937080248725</v>
      </c>
      <c r="S159" s="142">
        <v>741.0381375630576</v>
      </c>
      <c r="T159" s="142">
        <v>-905.93257767885439</v>
      </c>
      <c r="U159" s="142">
        <v>-85.495751881615888</v>
      </c>
      <c r="V159" s="142">
        <v>21.203846298759753</v>
      </c>
      <c r="W159" s="142">
        <v>47.716404465558469</v>
      </c>
      <c r="X159" s="145"/>
      <c r="Y159" s="148"/>
      <c r="Z159" s="148"/>
      <c r="AA159" s="148"/>
      <c r="AB159" s="148"/>
      <c r="AC159" s="148"/>
      <c r="AD159" s="148"/>
      <c r="AE159" s="148"/>
      <c r="AF159" s="148"/>
    </row>
    <row r="160" spans="1:32">
      <c r="B160" s="7" t="s">
        <v>46</v>
      </c>
      <c r="C160" s="219"/>
      <c r="D160" s="142">
        <v>0</v>
      </c>
      <c r="E160" s="142">
        <v>0</v>
      </c>
      <c r="F160" s="142">
        <v>0</v>
      </c>
      <c r="G160" s="142">
        <v>0</v>
      </c>
      <c r="H160" s="142">
        <v>0</v>
      </c>
      <c r="I160" s="142">
        <v>0</v>
      </c>
      <c r="J160" s="142">
        <v>0</v>
      </c>
      <c r="K160" s="142">
        <v>0</v>
      </c>
      <c r="L160" s="142">
        <v>0</v>
      </c>
      <c r="M160" s="142">
        <v>0</v>
      </c>
      <c r="N160" s="143"/>
      <c r="O160" s="142">
        <v>900.29409507650155</v>
      </c>
      <c r="P160" s="142">
        <v>1588.1012444792887</v>
      </c>
      <c r="Q160" s="142">
        <v>453.43594966601302</v>
      </c>
      <c r="R160" s="142">
        <v>-4964.5384540087825</v>
      </c>
      <c r="S160" s="142">
        <v>6206.114169700435</v>
      </c>
      <c r="T160" s="142">
        <v>-7082.2075349458846</v>
      </c>
      <c r="U160" s="142">
        <v>-837.5896764016627</v>
      </c>
      <c r="V160" s="142">
        <v>341.06757437998249</v>
      </c>
      <c r="W160" s="142">
        <v>783.68292541309654</v>
      </c>
      <c r="X160" s="145"/>
      <c r="Y160" s="148"/>
      <c r="Z160" s="148"/>
      <c r="AA160" s="148"/>
      <c r="AB160" s="148"/>
      <c r="AC160" s="148"/>
      <c r="AD160" s="148"/>
      <c r="AE160" s="148"/>
      <c r="AF160" s="148"/>
    </row>
    <row r="161" spans="1:32">
      <c r="B161" s="6" t="s">
        <v>317</v>
      </c>
      <c r="C161" s="219"/>
      <c r="D161" s="142">
        <v>0</v>
      </c>
      <c r="E161" s="142">
        <v>0</v>
      </c>
      <c r="F161" s="142">
        <v>0</v>
      </c>
      <c r="G161" s="142">
        <v>0</v>
      </c>
      <c r="H161" s="142">
        <v>0</v>
      </c>
      <c r="I161" s="142">
        <v>0</v>
      </c>
      <c r="J161" s="142">
        <v>0</v>
      </c>
      <c r="K161" s="142">
        <v>0</v>
      </c>
      <c r="L161" s="142">
        <v>0</v>
      </c>
      <c r="M161" s="142">
        <v>0</v>
      </c>
      <c r="N161" s="143"/>
      <c r="O161" s="142">
        <v>0</v>
      </c>
      <c r="P161" s="142">
        <v>0</v>
      </c>
      <c r="Q161" s="142">
        <v>0</v>
      </c>
      <c r="R161" s="142">
        <v>0</v>
      </c>
      <c r="S161" s="142">
        <v>0</v>
      </c>
      <c r="T161" s="142">
        <v>0</v>
      </c>
      <c r="U161" s="142">
        <v>0</v>
      </c>
      <c r="V161" s="142">
        <v>0</v>
      </c>
      <c r="W161" s="142">
        <v>0</v>
      </c>
      <c r="X161" s="145"/>
      <c r="Y161" s="148"/>
      <c r="Z161" s="148"/>
      <c r="AA161" s="148"/>
      <c r="AB161" s="148"/>
      <c r="AC161" s="148"/>
      <c r="AD161" s="148"/>
      <c r="AE161" s="148"/>
      <c r="AF161" s="148"/>
    </row>
    <row r="162" spans="1:32">
      <c r="B162" s="6" t="s">
        <v>108</v>
      </c>
      <c r="C162" s="219"/>
      <c r="D162" s="142">
        <v>395.84604521499995</v>
      </c>
      <c r="E162" s="142">
        <v>269.27563791729995</v>
      </c>
      <c r="F162" s="142">
        <v>1618.4362344059998</v>
      </c>
      <c r="G162" s="142">
        <v>1986.0618999999999</v>
      </c>
      <c r="H162" s="142">
        <v>1864.9487099999999</v>
      </c>
      <c r="I162" s="142">
        <v>1772.4015548</v>
      </c>
      <c r="J162" s="142">
        <v>1235.9000000000001</v>
      </c>
      <c r="K162" s="142">
        <v>851.23</v>
      </c>
      <c r="L162" s="142">
        <v>507.49000000000007</v>
      </c>
      <c r="M162" s="142">
        <v>396.44203985899293</v>
      </c>
      <c r="N162" s="143"/>
      <c r="O162" s="142">
        <v>0</v>
      </c>
      <c r="P162" s="142">
        <v>0</v>
      </c>
      <c r="Q162" s="142">
        <v>0</v>
      </c>
      <c r="R162" s="142">
        <v>272.66108561220841</v>
      </c>
      <c r="S162" s="142">
        <v>-272.66108561220841</v>
      </c>
      <c r="T162" s="142">
        <v>970.2838406303656</v>
      </c>
      <c r="U162" s="142">
        <v>-765.54928856558297</v>
      </c>
      <c r="V162" s="142">
        <v>37.595394896512246</v>
      </c>
      <c r="W162" s="142">
        <v>79.258132778898101</v>
      </c>
      <c r="X162" s="145"/>
      <c r="Y162" s="148"/>
      <c r="Z162" s="148"/>
      <c r="AA162" s="148"/>
      <c r="AB162" s="148"/>
      <c r="AC162" s="148"/>
      <c r="AD162" s="148"/>
      <c r="AE162" s="148"/>
      <c r="AF162" s="148"/>
    </row>
    <row r="163" spans="1:32">
      <c r="B163" s="6" t="s">
        <v>48</v>
      </c>
      <c r="C163" s="219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3"/>
      <c r="O163" s="142">
        <v>0</v>
      </c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45"/>
      <c r="Y163" s="148"/>
      <c r="Z163" s="148"/>
      <c r="AA163" s="148"/>
      <c r="AB163" s="148"/>
      <c r="AC163" s="148"/>
      <c r="AD163" s="148"/>
      <c r="AE163" s="148"/>
      <c r="AF163" s="148"/>
    </row>
    <row r="164" spans="1:32">
      <c r="B164" s="6" t="s">
        <v>325</v>
      </c>
      <c r="C164" s="219"/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3"/>
      <c r="O164" s="142">
        <v>0</v>
      </c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45"/>
      <c r="Y164" s="148"/>
      <c r="Z164" s="148"/>
      <c r="AA164" s="148"/>
      <c r="AB164" s="148"/>
      <c r="AC164" s="148"/>
      <c r="AD164" s="148"/>
      <c r="AE164" s="148"/>
      <c r="AF164" s="148"/>
    </row>
    <row r="165" spans="1:32">
      <c r="B165" s="8" t="s">
        <v>101</v>
      </c>
      <c r="C165" s="219"/>
      <c r="D165" s="142">
        <v>0</v>
      </c>
      <c r="E165" s="142">
        <v>0</v>
      </c>
      <c r="F165" s="142">
        <v>0</v>
      </c>
      <c r="G165" s="142">
        <v>0</v>
      </c>
      <c r="H165" s="142">
        <v>0</v>
      </c>
      <c r="I165" s="142">
        <v>0</v>
      </c>
      <c r="J165" s="142">
        <v>0</v>
      </c>
      <c r="K165" s="142">
        <v>0</v>
      </c>
      <c r="L165" s="142">
        <v>0</v>
      </c>
      <c r="M165" s="142">
        <v>0</v>
      </c>
      <c r="N165" s="143"/>
      <c r="O165" s="142">
        <v>0</v>
      </c>
      <c r="P165" s="142">
        <v>0</v>
      </c>
      <c r="Q165" s="142">
        <v>0</v>
      </c>
      <c r="R165" s="142">
        <v>0</v>
      </c>
      <c r="S165" s="142">
        <v>0</v>
      </c>
      <c r="T165" s="142">
        <v>0</v>
      </c>
      <c r="U165" s="142">
        <v>0</v>
      </c>
      <c r="V165" s="142">
        <v>0</v>
      </c>
      <c r="W165" s="142">
        <v>0</v>
      </c>
      <c r="X165" s="145"/>
      <c r="Y165" s="148"/>
      <c r="Z165" s="148"/>
      <c r="AA165" s="148"/>
      <c r="AB165" s="148"/>
      <c r="AC165" s="148"/>
      <c r="AD165" s="148"/>
      <c r="AE165" s="148"/>
      <c r="AF165" s="148"/>
    </row>
    <row r="166" spans="1:32" s="45" customFormat="1">
      <c r="A166" s="38"/>
      <c r="B166" s="5" t="s">
        <v>25</v>
      </c>
      <c r="C166" s="209" t="s">
        <v>297</v>
      </c>
      <c r="D166" s="139">
        <v>289033.59389996598</v>
      </c>
      <c r="E166" s="139">
        <v>340258.69611464959</v>
      </c>
      <c r="F166" s="139">
        <v>386060.15560096106</v>
      </c>
      <c r="G166" s="139">
        <v>431214.75597419223</v>
      </c>
      <c r="H166" s="139">
        <v>482343.9937645485</v>
      </c>
      <c r="I166" s="139">
        <v>536467.09898160002</v>
      </c>
      <c r="J166" s="139">
        <v>622902.43753510003</v>
      </c>
      <c r="K166" s="139">
        <v>730164.59012579999</v>
      </c>
      <c r="L166" s="139">
        <v>829279.32437130006</v>
      </c>
      <c r="M166" s="139">
        <v>948605.79823690001</v>
      </c>
      <c r="N166" s="146"/>
      <c r="O166" s="139">
        <v>52322.949981545709</v>
      </c>
      <c r="P166" s="139">
        <v>57481.573201024643</v>
      </c>
      <c r="Q166" s="139">
        <v>28198.806474504909</v>
      </c>
      <c r="R166" s="139">
        <v>64507.519205309567</v>
      </c>
      <c r="S166" s="139">
        <v>85534.091709024869</v>
      </c>
      <c r="T166" s="139">
        <v>126058.52998344562</v>
      </c>
      <c r="U166" s="139">
        <v>191353.25874312856</v>
      </c>
      <c r="V166" s="139">
        <v>7741.5483327064067</v>
      </c>
      <c r="W166" s="139">
        <v>70803.607557466428</v>
      </c>
      <c r="X166" s="141"/>
      <c r="Y166" s="140"/>
      <c r="Z166" s="140"/>
      <c r="AA166" s="140"/>
      <c r="AB166" s="140"/>
      <c r="AC166" s="140"/>
      <c r="AD166" s="140"/>
      <c r="AE166" s="140"/>
      <c r="AF166" s="140"/>
    </row>
    <row r="167" spans="1:32">
      <c r="B167" s="208" t="s">
        <v>40</v>
      </c>
      <c r="C167" s="219"/>
      <c r="D167" s="142">
        <v>263094.25857835112</v>
      </c>
      <c r="E167" s="142">
        <v>305666.04815038142</v>
      </c>
      <c r="F167" s="142">
        <v>342435.62422129954</v>
      </c>
      <c r="G167" s="142">
        <v>382371.76502899284</v>
      </c>
      <c r="H167" s="142">
        <v>428491.6232310108</v>
      </c>
      <c r="I167" s="142">
        <v>482534.09898159996</v>
      </c>
      <c r="J167" s="142">
        <v>568859.42753509991</v>
      </c>
      <c r="K167" s="142">
        <v>669754.76012579992</v>
      </c>
      <c r="L167" s="142">
        <v>759748.02437130001</v>
      </c>
      <c r="M167" s="142">
        <v>878537.65568143094</v>
      </c>
      <c r="N167" s="143"/>
      <c r="O167" s="142">
        <v>44998.363756883919</v>
      </c>
      <c r="P167" s="142">
        <v>51940.488478041014</v>
      </c>
      <c r="Q167" s="142">
        <v>27049.888075535411</v>
      </c>
      <c r="R167" s="142">
        <v>-111005.34786957401</v>
      </c>
      <c r="S167" s="142">
        <v>230094.07221887232</v>
      </c>
      <c r="T167" s="142">
        <v>-230655.27725909086</v>
      </c>
      <c r="U167" s="142">
        <v>78332.092533256946</v>
      </c>
      <c r="V167" s="142">
        <v>-8035.8510541971555</v>
      </c>
      <c r="W167" s="142">
        <v>26181.418668217702</v>
      </c>
      <c r="X167" s="145"/>
      <c r="Y167" s="148"/>
      <c r="Z167" s="148"/>
      <c r="AA167" s="148"/>
      <c r="AB167" s="148"/>
      <c r="AC167" s="148"/>
      <c r="AD167" s="148"/>
      <c r="AE167" s="148"/>
      <c r="AF167" s="148"/>
    </row>
    <row r="168" spans="1:32">
      <c r="B168" s="6" t="s">
        <v>41</v>
      </c>
      <c r="C168" s="219"/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3"/>
      <c r="O168" s="142">
        <v>0</v>
      </c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45"/>
      <c r="Y168" s="148"/>
      <c r="Z168" s="148"/>
      <c r="AA168" s="148"/>
      <c r="AB168" s="148"/>
      <c r="AC168" s="148"/>
      <c r="AD168" s="148"/>
      <c r="AE168" s="148"/>
      <c r="AF168" s="148"/>
    </row>
    <row r="169" spans="1:32">
      <c r="B169" s="6" t="s">
        <v>42</v>
      </c>
      <c r="C169" s="219"/>
      <c r="D169" s="142">
        <v>76521.767121099998</v>
      </c>
      <c r="E169" s="142">
        <v>79955.250603599998</v>
      </c>
      <c r="F169" s="142">
        <v>87500.577612699999</v>
      </c>
      <c r="G169" s="142">
        <v>92174.211508312495</v>
      </c>
      <c r="H169" s="142">
        <v>112700.15245464198</v>
      </c>
      <c r="I169" s="142">
        <v>99303.935796000005</v>
      </c>
      <c r="J169" s="142">
        <v>156474.74297620001</v>
      </c>
      <c r="K169" s="142">
        <v>181685.21956860001</v>
      </c>
      <c r="L169" s="142">
        <v>206580.2804547</v>
      </c>
      <c r="M169" s="142">
        <v>160932.80142979999</v>
      </c>
      <c r="N169" s="143"/>
      <c r="O169" s="142">
        <v>0</v>
      </c>
      <c r="P169" s="142">
        <v>0</v>
      </c>
      <c r="Q169" s="142">
        <v>0</v>
      </c>
      <c r="R169" s="142">
        <v>618.14365695249978</v>
      </c>
      <c r="S169" s="142">
        <v>-618.14365695249978</v>
      </c>
      <c r="T169" s="142">
        <v>1423.3492958325271</v>
      </c>
      <c r="U169" s="142">
        <v>170.82876452216667</v>
      </c>
      <c r="V169" s="142">
        <v>-142.45800302915478</v>
      </c>
      <c r="W169" s="142">
        <v>115.41039594399827</v>
      </c>
      <c r="X169" s="145"/>
      <c r="Y169" s="148"/>
      <c r="Z169" s="148"/>
      <c r="AA169" s="148"/>
      <c r="AB169" s="148"/>
      <c r="AC169" s="148"/>
      <c r="AD169" s="148"/>
      <c r="AE169" s="148"/>
      <c r="AF169" s="148"/>
    </row>
    <row r="170" spans="1:32">
      <c r="B170" s="6" t="s">
        <v>43</v>
      </c>
      <c r="C170" s="219"/>
      <c r="D170" s="142">
        <v>3734.4416882000005</v>
      </c>
      <c r="E170" s="142">
        <v>7004.7486643000011</v>
      </c>
      <c r="F170" s="142">
        <v>6763.2427468000005</v>
      </c>
      <c r="G170" s="142">
        <v>7541.1840250000014</v>
      </c>
      <c r="H170" s="142">
        <v>11200.5746807</v>
      </c>
      <c r="I170" s="142">
        <v>36572.005246499997</v>
      </c>
      <c r="J170" s="142">
        <v>21615.594620400003</v>
      </c>
      <c r="K170" s="142">
        <v>25882.711307699999</v>
      </c>
      <c r="L170" s="142">
        <v>40754.301365300002</v>
      </c>
      <c r="M170" s="142">
        <v>85802.457049799996</v>
      </c>
      <c r="N170" s="143"/>
      <c r="O170" s="142">
        <v>0</v>
      </c>
      <c r="P170" s="142">
        <v>0</v>
      </c>
      <c r="Q170" s="142">
        <v>0</v>
      </c>
      <c r="R170" s="142">
        <v>101.62914860081015</v>
      </c>
      <c r="S170" s="142">
        <v>-101.62914860081015</v>
      </c>
      <c r="T170" s="142">
        <v>167.92925224663168</v>
      </c>
      <c r="U170" s="142">
        <v>178.54006839677686</v>
      </c>
      <c r="V170" s="142">
        <v>393.9639917850169</v>
      </c>
      <c r="W170" s="142">
        <v>58.863760493135061</v>
      </c>
      <c r="X170" s="145"/>
      <c r="Y170" s="148"/>
      <c r="Z170" s="148"/>
      <c r="AA170" s="148"/>
      <c r="AB170" s="148"/>
      <c r="AC170" s="148"/>
      <c r="AD170" s="148"/>
      <c r="AE170" s="148"/>
      <c r="AF170" s="148"/>
    </row>
    <row r="171" spans="1:32">
      <c r="B171" s="6" t="s">
        <v>44</v>
      </c>
      <c r="C171" s="219"/>
      <c r="D171" s="142">
        <v>71531.81</v>
      </c>
      <c r="E171" s="142">
        <v>75585.34</v>
      </c>
      <c r="F171" s="142">
        <v>79826.240000000005</v>
      </c>
      <c r="G171" s="142">
        <v>85052.63</v>
      </c>
      <c r="H171" s="142">
        <v>93991.89</v>
      </c>
      <c r="I171" s="142">
        <v>113751.66999999998</v>
      </c>
      <c r="J171" s="142">
        <v>142288.67000000001</v>
      </c>
      <c r="K171" s="142">
        <v>177571.67</v>
      </c>
      <c r="L171" s="142">
        <v>204468.13</v>
      </c>
      <c r="M171" s="142">
        <v>240370.62</v>
      </c>
      <c r="N171" s="143"/>
      <c r="O171" s="142">
        <v>0</v>
      </c>
      <c r="P171" s="142">
        <v>0</v>
      </c>
      <c r="Q171" s="142">
        <v>0</v>
      </c>
      <c r="R171" s="142">
        <v>0</v>
      </c>
      <c r="S171" s="142">
        <v>0</v>
      </c>
      <c r="T171" s="142">
        <v>0</v>
      </c>
      <c r="U171" s="142">
        <v>0</v>
      </c>
      <c r="V171" s="142">
        <v>0</v>
      </c>
      <c r="W171" s="142">
        <v>0</v>
      </c>
      <c r="X171" s="145"/>
      <c r="Y171" s="148"/>
      <c r="Z171" s="148"/>
      <c r="AA171" s="148"/>
      <c r="AB171" s="148"/>
      <c r="AC171" s="148"/>
      <c r="AD171" s="148"/>
      <c r="AE171" s="148"/>
      <c r="AF171" s="148"/>
    </row>
    <row r="172" spans="1:32">
      <c r="B172" s="7" t="s">
        <v>45</v>
      </c>
      <c r="C172" s="219"/>
      <c r="D172" s="142">
        <v>0</v>
      </c>
      <c r="E172" s="142">
        <v>0</v>
      </c>
      <c r="F172" s="142">
        <v>0</v>
      </c>
      <c r="G172" s="142">
        <v>0</v>
      </c>
      <c r="H172" s="142">
        <v>0</v>
      </c>
      <c r="I172" s="142">
        <v>6360.2</v>
      </c>
      <c r="J172" s="142">
        <v>21641.9</v>
      </c>
      <c r="K172" s="142">
        <v>41982.3</v>
      </c>
      <c r="L172" s="142">
        <v>60099.899999999994</v>
      </c>
      <c r="M172" s="142">
        <v>85018.1</v>
      </c>
      <c r="N172" s="143"/>
      <c r="O172" s="142">
        <v>0</v>
      </c>
      <c r="P172" s="142">
        <v>0</v>
      </c>
      <c r="Q172" s="142">
        <v>0</v>
      </c>
      <c r="R172" s="142">
        <v>0</v>
      </c>
      <c r="S172" s="142">
        <v>0</v>
      </c>
      <c r="T172" s="142">
        <v>0</v>
      </c>
      <c r="U172" s="142">
        <v>0</v>
      </c>
      <c r="V172" s="142">
        <v>0</v>
      </c>
      <c r="W172" s="142">
        <v>0</v>
      </c>
      <c r="X172" s="145"/>
      <c r="Y172" s="148"/>
      <c r="Z172" s="148"/>
      <c r="AA172" s="148"/>
      <c r="AB172" s="148"/>
      <c r="AC172" s="148"/>
      <c r="AD172" s="148"/>
      <c r="AE172" s="148"/>
      <c r="AF172" s="148"/>
    </row>
    <row r="173" spans="1:32">
      <c r="B173" s="7" t="s">
        <v>46</v>
      </c>
      <c r="C173" s="219"/>
      <c r="D173" s="142">
        <v>71531.81</v>
      </c>
      <c r="E173" s="142">
        <v>75585.34</v>
      </c>
      <c r="F173" s="142">
        <v>79826.240000000005</v>
      </c>
      <c r="G173" s="142">
        <v>85052.63</v>
      </c>
      <c r="H173" s="142">
        <v>93991.89</v>
      </c>
      <c r="I173" s="142">
        <v>107391.47</v>
      </c>
      <c r="J173" s="142">
        <v>120646.77000000002</v>
      </c>
      <c r="K173" s="142">
        <v>135589.37000000002</v>
      </c>
      <c r="L173" s="142">
        <v>144368.23000000001</v>
      </c>
      <c r="M173" s="142">
        <v>155352.52000000002</v>
      </c>
      <c r="N173" s="143"/>
      <c r="O173" s="142">
        <v>0</v>
      </c>
      <c r="P173" s="142">
        <v>0</v>
      </c>
      <c r="Q173" s="142">
        <v>0</v>
      </c>
      <c r="R173" s="142">
        <v>0</v>
      </c>
      <c r="S173" s="142">
        <v>0</v>
      </c>
      <c r="T173" s="142">
        <v>0</v>
      </c>
      <c r="U173" s="142">
        <v>0</v>
      </c>
      <c r="V173" s="142">
        <v>0</v>
      </c>
      <c r="W173" s="142">
        <v>0</v>
      </c>
      <c r="X173" s="145"/>
      <c r="Y173" s="148"/>
      <c r="Z173" s="148"/>
      <c r="AA173" s="148"/>
      <c r="AB173" s="148"/>
      <c r="AC173" s="148"/>
      <c r="AD173" s="148"/>
      <c r="AE173" s="148"/>
      <c r="AF173" s="148"/>
    </row>
    <row r="174" spans="1:32">
      <c r="B174" s="6" t="s">
        <v>317</v>
      </c>
      <c r="C174" s="219"/>
      <c r="D174" s="142">
        <v>529.80089118149999</v>
      </c>
      <c r="E174" s="142">
        <v>409.97251552143501</v>
      </c>
      <c r="F174" s="142">
        <v>310.68105825099997</v>
      </c>
      <c r="G174" s="142">
        <v>2494.781813997</v>
      </c>
      <c r="H174" s="142">
        <v>7066.7823375796006</v>
      </c>
      <c r="I174" s="142">
        <v>9898.14</v>
      </c>
      <c r="J174" s="142">
        <v>14061.85</v>
      </c>
      <c r="K174" s="142">
        <v>24826.29</v>
      </c>
      <c r="L174" s="142">
        <v>30868.77</v>
      </c>
      <c r="M174" s="142">
        <v>36523.574474815199</v>
      </c>
      <c r="N174" s="143"/>
      <c r="O174" s="142">
        <v>0</v>
      </c>
      <c r="P174" s="142">
        <v>0</v>
      </c>
      <c r="Q174" s="142">
        <v>0</v>
      </c>
      <c r="R174" s="142">
        <v>0</v>
      </c>
      <c r="S174" s="142">
        <v>0</v>
      </c>
      <c r="T174" s="142">
        <v>0</v>
      </c>
      <c r="U174" s="142">
        <v>0</v>
      </c>
      <c r="V174" s="142">
        <v>0</v>
      </c>
      <c r="W174" s="142">
        <v>0</v>
      </c>
      <c r="X174" s="145"/>
      <c r="Y174" s="148"/>
      <c r="Z174" s="148"/>
      <c r="AA174" s="148"/>
      <c r="AB174" s="148"/>
      <c r="AC174" s="148"/>
      <c r="AD174" s="148"/>
      <c r="AE174" s="148"/>
      <c r="AF174" s="148"/>
    </row>
    <row r="175" spans="1:32">
      <c r="B175" s="6" t="s">
        <v>108</v>
      </c>
      <c r="C175" s="219"/>
      <c r="D175" s="142">
        <v>110533.63334051763</v>
      </c>
      <c r="E175" s="142">
        <v>142466.05684313501</v>
      </c>
      <c r="F175" s="142">
        <v>167783.90834115559</v>
      </c>
      <c r="G175" s="142">
        <v>194855.86435980137</v>
      </c>
      <c r="H175" s="142">
        <v>203283.51391196428</v>
      </c>
      <c r="I175" s="142">
        <v>222783.70293910001</v>
      </c>
      <c r="J175" s="142">
        <v>234177.53353849999</v>
      </c>
      <c r="K175" s="142">
        <v>259527.40924949999</v>
      </c>
      <c r="L175" s="142">
        <v>276656.28963530005</v>
      </c>
      <c r="M175" s="142">
        <v>354494.3071718858</v>
      </c>
      <c r="N175" s="143"/>
      <c r="O175" s="142">
        <v>5929.2173072807427</v>
      </c>
      <c r="P175" s="142">
        <v>8477.2928270934462</v>
      </c>
      <c r="Q175" s="142">
        <v>6637.6466287977455</v>
      </c>
      <c r="R175" s="142">
        <v>-33634.645992452097</v>
      </c>
      <c r="S175" s="142">
        <v>40719.29540476331</v>
      </c>
      <c r="T175" s="142">
        <v>-52734.92375327021</v>
      </c>
      <c r="U175" s="142">
        <v>8558.3906496485761</v>
      </c>
      <c r="V175" s="142">
        <v>-6404.9850372461124</v>
      </c>
      <c r="W175" s="142">
        <v>1334.0057536242739</v>
      </c>
      <c r="X175" s="145"/>
      <c r="Y175" s="148"/>
      <c r="Z175" s="148"/>
      <c r="AA175" s="148"/>
      <c r="AB175" s="148"/>
      <c r="AC175" s="148"/>
      <c r="AD175" s="148"/>
      <c r="AE175" s="148"/>
      <c r="AF175" s="148"/>
    </row>
    <row r="176" spans="1:32">
      <c r="B176" s="6" t="s">
        <v>48</v>
      </c>
      <c r="C176" s="219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3"/>
      <c r="O176" s="142">
        <v>0</v>
      </c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5"/>
      <c r="Y176" s="148"/>
      <c r="Z176" s="148"/>
      <c r="AA176" s="148"/>
      <c r="AB176" s="148"/>
      <c r="AC176" s="148"/>
      <c r="AD176" s="148"/>
      <c r="AE176" s="148"/>
      <c r="AF176" s="148"/>
    </row>
    <row r="177" spans="1:32">
      <c r="B177" s="6" t="s">
        <v>325</v>
      </c>
      <c r="C177" s="219"/>
      <c r="D177" s="142">
        <v>242.80553735200004</v>
      </c>
      <c r="E177" s="142">
        <v>244.67952382499999</v>
      </c>
      <c r="F177" s="142">
        <v>250.97446239300001</v>
      </c>
      <c r="G177" s="142">
        <v>253.093321882</v>
      </c>
      <c r="H177" s="142">
        <v>248.70984612500001</v>
      </c>
      <c r="I177" s="142">
        <v>224.64499999999998</v>
      </c>
      <c r="J177" s="142">
        <v>241.03639999999999</v>
      </c>
      <c r="K177" s="142">
        <v>261.45999999999998</v>
      </c>
      <c r="L177" s="142">
        <v>420.25291600000003</v>
      </c>
      <c r="M177" s="142">
        <v>413.89555513000005</v>
      </c>
      <c r="N177" s="143"/>
      <c r="O177" s="142">
        <v>39069.146449603155</v>
      </c>
      <c r="P177" s="142">
        <v>43463.195650947593</v>
      </c>
      <c r="Q177" s="142">
        <v>20412.241446737651</v>
      </c>
      <c r="R177" s="142">
        <v>-78090.474682675223</v>
      </c>
      <c r="S177" s="142">
        <v>190094.54961966234</v>
      </c>
      <c r="T177" s="142">
        <v>-179511.6320538999</v>
      </c>
      <c r="U177" s="142">
        <v>69424.333050689442</v>
      </c>
      <c r="V177" s="142">
        <v>-1882.372005706884</v>
      </c>
      <c r="W177" s="142">
        <v>24673.138758156303</v>
      </c>
      <c r="X177" s="145"/>
      <c r="Y177" s="148"/>
      <c r="Z177" s="148"/>
      <c r="AA177" s="148"/>
      <c r="AB177" s="148"/>
      <c r="AC177" s="148"/>
      <c r="AD177" s="148"/>
      <c r="AE177" s="148"/>
      <c r="AF177" s="148"/>
    </row>
    <row r="178" spans="1:32">
      <c r="B178" s="8" t="s">
        <v>101</v>
      </c>
      <c r="C178" s="219"/>
      <c r="D178" s="142">
        <v>25939.335321614886</v>
      </c>
      <c r="E178" s="142">
        <v>34592.647964268108</v>
      </c>
      <c r="F178" s="142">
        <v>43624.531379661494</v>
      </c>
      <c r="G178" s="142">
        <v>48842.990945199344</v>
      </c>
      <c r="H178" s="142">
        <v>53852.370533537643</v>
      </c>
      <c r="I178" s="142">
        <v>53933.000000000007</v>
      </c>
      <c r="J178" s="142">
        <v>54043.01</v>
      </c>
      <c r="K178" s="142">
        <v>60409.83</v>
      </c>
      <c r="L178" s="142">
        <v>69531.299999999988</v>
      </c>
      <c r="M178" s="142">
        <v>70068.142555469167</v>
      </c>
      <c r="N178" s="143"/>
      <c r="O178" s="142">
        <v>7324.5862246617717</v>
      </c>
      <c r="P178" s="142">
        <v>5541.0847229836345</v>
      </c>
      <c r="Q178" s="142">
        <v>1148.9183989694652</v>
      </c>
      <c r="R178" s="142">
        <v>175512.86707488357</v>
      </c>
      <c r="S178" s="142">
        <v>-144559.98050984746</v>
      </c>
      <c r="T178" s="142">
        <v>356713.80724253657</v>
      </c>
      <c r="U178" s="142">
        <v>113021.16620987162</v>
      </c>
      <c r="V178" s="142">
        <v>15777.399386903471</v>
      </c>
      <c r="W178" s="142">
        <v>44622.188889248806</v>
      </c>
      <c r="X178" s="145"/>
      <c r="Y178" s="148"/>
      <c r="Z178" s="148"/>
      <c r="AA178" s="148"/>
      <c r="AB178" s="148"/>
      <c r="AC178" s="148"/>
      <c r="AD178" s="148"/>
      <c r="AE178" s="148"/>
      <c r="AF178" s="148"/>
    </row>
    <row r="179" spans="1:32" s="45" customFormat="1">
      <c r="A179" s="38"/>
      <c r="B179" s="5" t="s">
        <v>10</v>
      </c>
      <c r="C179" s="209" t="s">
        <v>298</v>
      </c>
      <c r="D179" s="139">
        <v>1606.2440560098955</v>
      </c>
      <c r="E179" s="139">
        <v>1678.153945916996</v>
      </c>
      <c r="F179" s="139">
        <v>1685.3281524799236</v>
      </c>
      <c r="G179" s="139">
        <v>1948.6191489532655</v>
      </c>
      <c r="H179" s="139">
        <v>2576.9369554522891</v>
      </c>
      <c r="I179" s="139">
        <v>4005.5784874000005</v>
      </c>
      <c r="J179" s="139">
        <v>6369.0152299000001</v>
      </c>
      <c r="K179" s="139">
        <v>4453.0932253999999</v>
      </c>
      <c r="L179" s="139">
        <v>9116.4066739000009</v>
      </c>
      <c r="M179" s="139">
        <v>9530.7350332528349</v>
      </c>
      <c r="N179" s="146"/>
      <c r="O179" s="139">
        <v>85.62076463211703</v>
      </c>
      <c r="P179" s="139">
        <v>630.51295006840337</v>
      </c>
      <c r="Q179" s="139">
        <v>57.681271306076809</v>
      </c>
      <c r="R179" s="139">
        <v>16232.06448845647</v>
      </c>
      <c r="S179" s="139">
        <v>-17195.116494580849</v>
      </c>
      <c r="T179" s="139">
        <v>35631.922065194492</v>
      </c>
      <c r="U179" s="139">
        <v>13739.474147926307</v>
      </c>
      <c r="V179" s="139">
        <v>9244.9569498199653</v>
      </c>
      <c r="W179" s="139">
        <v>19596.529407283175</v>
      </c>
      <c r="X179" s="141"/>
      <c r="Y179" s="140"/>
      <c r="Z179" s="140"/>
      <c r="AA179" s="140"/>
      <c r="AB179" s="140"/>
      <c r="AC179" s="140"/>
      <c r="AD179" s="140"/>
      <c r="AE179" s="140"/>
      <c r="AF179" s="140"/>
    </row>
    <row r="180" spans="1:32" s="45" customFormat="1">
      <c r="A180" s="38"/>
      <c r="B180" s="31" t="s">
        <v>26</v>
      </c>
      <c r="C180" s="209" t="s">
        <v>299</v>
      </c>
      <c r="D180" s="139">
        <v>1606.2440560098955</v>
      </c>
      <c r="E180" s="139">
        <v>1678.153945916996</v>
      </c>
      <c r="F180" s="139">
        <v>1685.3281524799236</v>
      </c>
      <c r="G180" s="139">
        <v>1698.6191489532655</v>
      </c>
      <c r="H180" s="139">
        <v>2576.9369554522891</v>
      </c>
      <c r="I180" s="139">
        <v>4005.5784874000005</v>
      </c>
      <c r="J180" s="139">
        <v>6369.0152299000001</v>
      </c>
      <c r="K180" s="139">
        <v>4453.0932253999999</v>
      </c>
      <c r="L180" s="139">
        <v>5706.4066738000001</v>
      </c>
      <c r="M180" s="139">
        <v>5779.9225740528354</v>
      </c>
      <c r="N180" s="146"/>
      <c r="O180" s="139">
        <v>1.8191648017034017</v>
      </c>
      <c r="P180" s="139">
        <v>3.1260527688865252</v>
      </c>
      <c r="Q180" s="139">
        <v>0.20261951495038344</v>
      </c>
      <c r="R180" s="139">
        <v>9858.3986166443956</v>
      </c>
      <c r="S180" s="139">
        <v>-9854.3279994284694</v>
      </c>
      <c r="T180" s="139">
        <v>21047.323497933954</v>
      </c>
      <c r="U180" s="139">
        <v>5181.8101373825921</v>
      </c>
      <c r="V180" s="139">
        <v>3230.2326577955737</v>
      </c>
      <c r="W180" s="139">
        <v>9641.7676709164771</v>
      </c>
      <c r="X180" s="141"/>
      <c r="Y180" s="140"/>
      <c r="Z180" s="140"/>
      <c r="AA180" s="140"/>
      <c r="AB180" s="140"/>
      <c r="AC180" s="140"/>
      <c r="AD180" s="140"/>
      <c r="AE180" s="140"/>
      <c r="AF180" s="140"/>
    </row>
    <row r="181" spans="1:32">
      <c r="B181" s="208" t="s">
        <v>40</v>
      </c>
      <c r="C181" s="219"/>
      <c r="D181" s="142">
        <v>1545.3109312567469</v>
      </c>
      <c r="E181" s="142">
        <v>1616.7368792369168</v>
      </c>
      <c r="F181" s="142">
        <v>1612.888837042</v>
      </c>
      <c r="G181" s="142">
        <v>1623.7992959010001</v>
      </c>
      <c r="H181" s="142">
        <v>2500.1615363330002</v>
      </c>
      <c r="I181" s="142">
        <v>4005.5784874000005</v>
      </c>
      <c r="J181" s="142">
        <v>6348.9352299000002</v>
      </c>
      <c r="K181" s="142">
        <v>4432.933225400001</v>
      </c>
      <c r="L181" s="142">
        <v>5680.8666738000002</v>
      </c>
      <c r="M181" s="142">
        <v>5748.6951927778364</v>
      </c>
      <c r="N181" s="143"/>
      <c r="O181" s="142">
        <v>1.8191648017034017</v>
      </c>
      <c r="P181" s="142">
        <v>3.1260527688865252</v>
      </c>
      <c r="Q181" s="142">
        <v>0.20261951495038344</v>
      </c>
      <c r="R181" s="142">
        <v>9858.3986166443956</v>
      </c>
      <c r="S181" s="142">
        <v>-9854.3279994284694</v>
      </c>
      <c r="T181" s="142">
        <v>21047.323497933954</v>
      </c>
      <c r="U181" s="142">
        <v>5181.8101373825921</v>
      </c>
      <c r="V181" s="142">
        <v>3230.2326577955737</v>
      </c>
      <c r="W181" s="142">
        <v>9641.7676709164771</v>
      </c>
      <c r="X181" s="145"/>
      <c r="Y181" s="148"/>
      <c r="Z181" s="148"/>
      <c r="AA181" s="148"/>
      <c r="AB181" s="148"/>
      <c r="AC181" s="148"/>
      <c r="AD181" s="148"/>
      <c r="AE181" s="148"/>
      <c r="AF181" s="148"/>
    </row>
    <row r="182" spans="1:32">
      <c r="B182" s="6" t="s">
        <v>41</v>
      </c>
      <c r="C182" s="219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3"/>
      <c r="O182" s="142">
        <v>0</v>
      </c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5"/>
      <c r="Y182" s="148"/>
      <c r="Z182" s="148"/>
      <c r="AA182" s="148"/>
      <c r="AB182" s="148"/>
      <c r="AC182" s="148"/>
      <c r="AD182" s="148"/>
      <c r="AE182" s="148"/>
      <c r="AF182" s="148"/>
    </row>
    <row r="183" spans="1:32">
      <c r="B183" s="6" t="s">
        <v>42</v>
      </c>
      <c r="C183" s="219"/>
      <c r="D183" s="142">
        <v>86.755120950000006</v>
      </c>
      <c r="E183" s="142">
        <v>86.837923950000004</v>
      </c>
      <c r="F183" s="142">
        <v>86.755013950000006</v>
      </c>
      <c r="G183" s="142">
        <v>85.115013950000005</v>
      </c>
      <c r="H183" s="142">
        <v>85.315013949999994</v>
      </c>
      <c r="I183" s="142">
        <v>138.87735570000001</v>
      </c>
      <c r="J183" s="142">
        <v>199.31369120000002</v>
      </c>
      <c r="K183" s="142">
        <v>178.7171142</v>
      </c>
      <c r="L183" s="142">
        <v>182.4671142</v>
      </c>
      <c r="M183" s="142">
        <v>185.21477044999997</v>
      </c>
      <c r="N183" s="143"/>
      <c r="O183" s="142">
        <v>0</v>
      </c>
      <c r="P183" s="142">
        <v>0</v>
      </c>
      <c r="Q183" s="142">
        <v>0</v>
      </c>
      <c r="R183" s="142">
        <v>7055.8846076747632</v>
      </c>
      <c r="S183" s="142">
        <v>-7055.8846076747632</v>
      </c>
      <c r="T183" s="142">
        <v>13340.931545728305</v>
      </c>
      <c r="U183" s="142">
        <v>7733.7143617031106</v>
      </c>
      <c r="V183" s="142">
        <v>1242.7960306375467</v>
      </c>
      <c r="W183" s="142">
        <v>7299.2991522229804</v>
      </c>
      <c r="X183" s="145"/>
      <c r="Y183" s="148"/>
      <c r="Z183" s="148"/>
      <c r="AA183" s="148"/>
      <c r="AB183" s="148"/>
      <c r="AC183" s="148"/>
      <c r="AD183" s="148"/>
      <c r="AE183" s="148"/>
      <c r="AF183" s="148"/>
    </row>
    <row r="184" spans="1:32">
      <c r="B184" s="6" t="s">
        <v>43</v>
      </c>
      <c r="C184" s="219"/>
      <c r="D184" s="142">
        <v>218.11327990000001</v>
      </c>
      <c r="E184" s="142">
        <v>276.62839989999998</v>
      </c>
      <c r="F184" s="142">
        <v>288.63327989999999</v>
      </c>
      <c r="G184" s="142">
        <v>318.46827389999999</v>
      </c>
      <c r="H184" s="142">
        <v>762.14339989999996</v>
      </c>
      <c r="I184" s="142">
        <v>418.21500000000003</v>
      </c>
      <c r="J184" s="142">
        <v>3225.1865502999999</v>
      </c>
      <c r="K184" s="142">
        <v>2679.5198740000001</v>
      </c>
      <c r="L184" s="142">
        <v>3951.5198740000001</v>
      </c>
      <c r="M184" s="142">
        <v>4012.5217488850003</v>
      </c>
      <c r="N184" s="143"/>
      <c r="O184" s="142">
        <v>0</v>
      </c>
      <c r="P184" s="142">
        <v>0</v>
      </c>
      <c r="Q184" s="142">
        <v>0</v>
      </c>
      <c r="R184" s="142">
        <v>2247.9657034078782</v>
      </c>
      <c r="S184" s="142">
        <v>-2247.9657034078782</v>
      </c>
      <c r="T184" s="142">
        <v>6148.9141474761664</v>
      </c>
      <c r="U184" s="142">
        <v>-1979.9425618627126</v>
      </c>
      <c r="V184" s="142">
        <v>2205.6181363917608</v>
      </c>
      <c r="W184" s="142">
        <v>2084.9180422524732</v>
      </c>
      <c r="X184" s="145"/>
      <c r="Y184" s="148"/>
      <c r="Z184" s="148"/>
      <c r="AA184" s="148"/>
      <c r="AB184" s="148"/>
      <c r="AC184" s="148"/>
      <c r="AD184" s="148"/>
      <c r="AE184" s="148"/>
      <c r="AF184" s="148"/>
    </row>
    <row r="185" spans="1:32">
      <c r="B185" s="6" t="s">
        <v>44</v>
      </c>
      <c r="C185" s="219"/>
      <c r="D185" s="142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3"/>
      <c r="O185" s="142">
        <v>1.8191648017034017</v>
      </c>
      <c r="P185" s="142">
        <v>3.1260527688865252</v>
      </c>
      <c r="Q185" s="142">
        <v>0.20261951495038344</v>
      </c>
      <c r="R185" s="142">
        <v>-10.615033091260889</v>
      </c>
      <c r="S185" s="142">
        <v>14.685650307187331</v>
      </c>
      <c r="T185" s="142">
        <v>-20.120119017813295</v>
      </c>
      <c r="U185" s="142">
        <v>0</v>
      </c>
      <c r="V185" s="142">
        <v>0</v>
      </c>
      <c r="W185" s="142">
        <v>0</v>
      </c>
      <c r="X185" s="145"/>
      <c r="Y185" s="148"/>
      <c r="Z185" s="148"/>
      <c r="AA185" s="148"/>
      <c r="AB185" s="148"/>
      <c r="AC185" s="148"/>
      <c r="AD185" s="148"/>
      <c r="AE185" s="148"/>
      <c r="AF185" s="148"/>
    </row>
    <row r="186" spans="1:32">
      <c r="B186" s="7" t="s">
        <v>45</v>
      </c>
      <c r="C186" s="219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3"/>
      <c r="O186" s="142">
        <v>1.9087698436548797</v>
      </c>
      <c r="P186" s="142">
        <v>2.4989864797634</v>
      </c>
      <c r="Q186" s="142">
        <v>-7.9116461409875494E-2</v>
      </c>
      <c r="R186" s="142">
        <v>-8.4484667096955679</v>
      </c>
      <c r="S186" s="142">
        <v>14.685650307187331</v>
      </c>
      <c r="T186" s="142">
        <v>-20.120119017813295</v>
      </c>
      <c r="U186" s="142">
        <v>0</v>
      </c>
      <c r="V186" s="142">
        <v>0</v>
      </c>
      <c r="W186" s="142">
        <v>0</v>
      </c>
      <c r="X186" s="145"/>
      <c r="Y186" s="148"/>
      <c r="Z186" s="148"/>
      <c r="AA186" s="148"/>
      <c r="AB186" s="148"/>
      <c r="AC186" s="148"/>
      <c r="AD186" s="148"/>
      <c r="AE186" s="148"/>
      <c r="AF186" s="148"/>
    </row>
    <row r="187" spans="1:32">
      <c r="B187" s="7" t="s">
        <v>46</v>
      </c>
      <c r="C187" s="219"/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3"/>
      <c r="O187" s="142">
        <v>-8.9605041951477421E-2</v>
      </c>
      <c r="P187" s="142">
        <v>0.62706628912312556</v>
      </c>
      <c r="Q187" s="142">
        <v>0.2817359763602596</v>
      </c>
      <c r="R187" s="142">
        <v>-2.1665663815653211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45"/>
      <c r="Y187" s="148"/>
      <c r="Z187" s="148"/>
      <c r="AA187" s="148"/>
      <c r="AB187" s="148"/>
      <c r="AC187" s="148"/>
      <c r="AD187" s="148"/>
      <c r="AE187" s="148"/>
      <c r="AF187" s="148"/>
    </row>
    <row r="188" spans="1:32">
      <c r="B188" s="6" t="s">
        <v>317</v>
      </c>
      <c r="C188" s="219"/>
      <c r="D188" s="142">
        <v>1112.0805192</v>
      </c>
      <c r="E188" s="142">
        <v>1115.4910377000001</v>
      </c>
      <c r="F188" s="142">
        <v>1098.6063118000002</v>
      </c>
      <c r="G188" s="142">
        <v>1070.2042133</v>
      </c>
      <c r="H188" s="142">
        <v>1483.8511086999999</v>
      </c>
      <c r="I188" s="142">
        <v>3097.6774751000003</v>
      </c>
      <c r="J188" s="142">
        <v>2546.9349883999998</v>
      </c>
      <c r="K188" s="142">
        <v>1341.2262372</v>
      </c>
      <c r="L188" s="142">
        <v>1375.9996856</v>
      </c>
      <c r="M188" s="142">
        <v>1351.8500197999999</v>
      </c>
      <c r="N188" s="143"/>
      <c r="O188" s="142">
        <v>0</v>
      </c>
      <c r="P188" s="142">
        <v>0</v>
      </c>
      <c r="Q188" s="142">
        <v>0</v>
      </c>
      <c r="R188" s="142">
        <v>214.25375277517708</v>
      </c>
      <c r="S188" s="142">
        <v>-214.25375277517708</v>
      </c>
      <c r="T188" s="142">
        <v>581.51625777523111</v>
      </c>
      <c r="U188" s="142">
        <v>-178.08865001347715</v>
      </c>
      <c r="V188" s="142">
        <v>-187.52022952513468</v>
      </c>
      <c r="W188" s="142">
        <v>70.616182055926302</v>
      </c>
      <c r="X188" s="145"/>
      <c r="Y188" s="148"/>
      <c r="Z188" s="148"/>
      <c r="AA188" s="148"/>
      <c r="AB188" s="148"/>
      <c r="AC188" s="148"/>
      <c r="AD188" s="148"/>
      <c r="AE188" s="148"/>
      <c r="AF188" s="148"/>
    </row>
    <row r="189" spans="1:32">
      <c r="B189" s="6" t="s">
        <v>108</v>
      </c>
      <c r="C189" s="219"/>
      <c r="D189" s="142">
        <v>128.36201120674696</v>
      </c>
      <c r="E189" s="142">
        <v>137.77951768691662</v>
      </c>
      <c r="F189" s="142">
        <v>138.89423139199999</v>
      </c>
      <c r="G189" s="142">
        <v>150.011794751</v>
      </c>
      <c r="H189" s="142">
        <v>168.85201378300002</v>
      </c>
      <c r="I189" s="142">
        <v>350.80865659999995</v>
      </c>
      <c r="J189" s="142">
        <v>377.49999999999994</v>
      </c>
      <c r="K189" s="142">
        <v>233.46999999999997</v>
      </c>
      <c r="L189" s="142">
        <v>170.87999999999997</v>
      </c>
      <c r="M189" s="142">
        <v>199.10865364283524</v>
      </c>
      <c r="N189" s="143"/>
      <c r="O189" s="142">
        <v>0</v>
      </c>
      <c r="P189" s="142">
        <v>0</v>
      </c>
      <c r="Q189" s="142">
        <v>0</v>
      </c>
      <c r="R189" s="142">
        <v>350.90958587783871</v>
      </c>
      <c r="S189" s="142">
        <v>-350.90958587783871</v>
      </c>
      <c r="T189" s="142">
        <v>996.08166597206059</v>
      </c>
      <c r="U189" s="142">
        <v>-393.87301244432678</v>
      </c>
      <c r="V189" s="142">
        <v>-30.661279708597622</v>
      </c>
      <c r="W189" s="142">
        <v>186.93429438509702</v>
      </c>
      <c r="X189" s="145"/>
      <c r="Y189" s="148"/>
      <c r="Z189" s="148"/>
      <c r="AA189" s="148"/>
      <c r="AB189" s="148"/>
      <c r="AC189" s="148"/>
      <c r="AD189" s="148"/>
      <c r="AE189" s="148"/>
      <c r="AF189" s="148"/>
    </row>
    <row r="190" spans="1:32">
      <c r="B190" s="6" t="s">
        <v>48</v>
      </c>
      <c r="C190" s="219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3"/>
      <c r="O190" s="142">
        <v>0</v>
      </c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45"/>
      <c r="Y190" s="148"/>
      <c r="Z190" s="148"/>
      <c r="AA190" s="148"/>
      <c r="AB190" s="148"/>
      <c r="AC190" s="148"/>
      <c r="AD190" s="148"/>
      <c r="AE190" s="148"/>
      <c r="AF190" s="148"/>
    </row>
    <row r="191" spans="1:32">
      <c r="B191" s="6" t="s">
        <v>325</v>
      </c>
      <c r="C191" s="219"/>
      <c r="D191" s="142">
        <v>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3"/>
      <c r="O191" s="142">
        <v>0</v>
      </c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45"/>
      <c r="Y191" s="148"/>
      <c r="Z191" s="148"/>
      <c r="AA191" s="148"/>
      <c r="AB191" s="148"/>
      <c r="AC191" s="148"/>
      <c r="AD191" s="148"/>
      <c r="AE191" s="148"/>
      <c r="AF191" s="148"/>
    </row>
    <row r="192" spans="1:32">
      <c r="B192" s="8" t="s">
        <v>101</v>
      </c>
      <c r="C192" s="219"/>
      <c r="D192" s="142">
        <v>60.933124753148803</v>
      </c>
      <c r="E192" s="142">
        <v>61.417066680079103</v>
      </c>
      <c r="F192" s="142">
        <v>72.439315437923341</v>
      </c>
      <c r="G192" s="142">
        <v>74.819853052265529</v>
      </c>
      <c r="H192" s="142">
        <v>76.775419119289197</v>
      </c>
      <c r="I192" s="142">
        <v>0</v>
      </c>
      <c r="J192" s="142">
        <v>20.079999999999998</v>
      </c>
      <c r="K192" s="142">
        <v>20.16</v>
      </c>
      <c r="L192" s="142">
        <v>25.540000000000003</v>
      </c>
      <c r="M192" s="142">
        <v>31.227381274999992</v>
      </c>
      <c r="N192" s="143"/>
      <c r="O192" s="142">
        <v>0</v>
      </c>
      <c r="P192" s="142">
        <v>0</v>
      </c>
      <c r="Q192" s="142">
        <v>0</v>
      </c>
      <c r="R192" s="142">
        <v>0</v>
      </c>
      <c r="S192" s="142">
        <v>0</v>
      </c>
      <c r="T192" s="142">
        <v>0</v>
      </c>
      <c r="U192" s="142">
        <v>0</v>
      </c>
      <c r="V192" s="142">
        <v>0</v>
      </c>
      <c r="W192" s="142">
        <v>0</v>
      </c>
      <c r="X192" s="145"/>
      <c r="Y192" s="148"/>
      <c r="Z192" s="148"/>
      <c r="AA192" s="148"/>
      <c r="AB192" s="148"/>
      <c r="AC192" s="148"/>
      <c r="AD192" s="148"/>
      <c r="AE192" s="148"/>
      <c r="AF192" s="148"/>
    </row>
    <row r="193" spans="1:32" s="45" customFormat="1">
      <c r="A193" s="38"/>
      <c r="B193" s="31" t="s">
        <v>27</v>
      </c>
      <c r="C193" s="209" t="s">
        <v>300</v>
      </c>
      <c r="D193" s="139">
        <v>0</v>
      </c>
      <c r="E193" s="139">
        <v>0</v>
      </c>
      <c r="F193" s="139">
        <v>0</v>
      </c>
      <c r="G193" s="139">
        <v>250</v>
      </c>
      <c r="H193" s="139">
        <v>0</v>
      </c>
      <c r="I193" s="139">
        <v>0</v>
      </c>
      <c r="J193" s="139">
        <v>0</v>
      </c>
      <c r="K193" s="139">
        <v>0</v>
      </c>
      <c r="L193" s="139">
        <v>3410.0000000999999</v>
      </c>
      <c r="M193" s="139">
        <v>3750.8124592000004</v>
      </c>
      <c r="N193" s="146"/>
      <c r="O193" s="139">
        <v>83.801599830413494</v>
      </c>
      <c r="P193" s="139">
        <v>627.3868972995167</v>
      </c>
      <c r="Q193" s="139">
        <v>57.478651791126723</v>
      </c>
      <c r="R193" s="139">
        <v>6373.6658718120725</v>
      </c>
      <c r="S193" s="139">
        <v>-7340.7884951523783</v>
      </c>
      <c r="T193" s="139">
        <v>14584.59856726054</v>
      </c>
      <c r="U193" s="139">
        <v>8557.6640105437145</v>
      </c>
      <c r="V193" s="139">
        <v>6014.7242920243916</v>
      </c>
      <c r="W193" s="139">
        <v>9954.7617363666923</v>
      </c>
      <c r="X193" s="141"/>
      <c r="Y193" s="140"/>
      <c r="Z193" s="140"/>
      <c r="AA193" s="140"/>
      <c r="AB193" s="140"/>
      <c r="AC193" s="140"/>
      <c r="AD193" s="140"/>
      <c r="AE193" s="140"/>
      <c r="AF193" s="140"/>
    </row>
    <row r="194" spans="1:32">
      <c r="B194" s="3" t="s">
        <v>12</v>
      </c>
      <c r="C194" s="210" t="s">
        <v>301</v>
      </c>
      <c r="D194" s="142">
        <v>0</v>
      </c>
      <c r="E194" s="142">
        <v>0</v>
      </c>
      <c r="F194" s="142">
        <v>0</v>
      </c>
      <c r="G194" s="142">
        <v>250</v>
      </c>
      <c r="H194" s="142">
        <v>0</v>
      </c>
      <c r="I194" s="142">
        <v>0</v>
      </c>
      <c r="J194" s="142">
        <v>0</v>
      </c>
      <c r="K194" s="142">
        <v>0</v>
      </c>
      <c r="L194" s="142">
        <v>3410.0000000999999</v>
      </c>
      <c r="M194" s="142">
        <v>3750.8124592000004</v>
      </c>
      <c r="N194" s="143"/>
      <c r="O194" s="142">
        <v>75.631543811171966</v>
      </c>
      <c r="P194" s="142">
        <v>51.205078214290324</v>
      </c>
      <c r="Q194" s="142">
        <v>-54.610170707697407</v>
      </c>
      <c r="R194" s="142">
        <v>7726.4002288582124</v>
      </c>
      <c r="S194" s="142">
        <v>-7557.8543481853903</v>
      </c>
      <c r="T194" s="142">
        <v>14195.403993857628</v>
      </c>
      <c r="U194" s="142">
        <v>9216.2443681299628</v>
      </c>
      <c r="V194" s="142">
        <v>6400.8755170036411</v>
      </c>
      <c r="W194" s="142">
        <v>9888.2971050075121</v>
      </c>
      <c r="X194" s="145"/>
      <c r="Y194" s="148"/>
      <c r="Z194" s="148"/>
      <c r="AA194" s="148"/>
      <c r="AB194" s="148"/>
      <c r="AC194" s="148"/>
      <c r="AD194" s="148"/>
      <c r="AE194" s="148"/>
      <c r="AF194" s="148"/>
    </row>
    <row r="195" spans="1:32">
      <c r="B195" s="3" t="s">
        <v>13</v>
      </c>
      <c r="C195" s="210" t="s">
        <v>302</v>
      </c>
      <c r="D195" s="142">
        <v>0</v>
      </c>
      <c r="E195" s="142">
        <v>0</v>
      </c>
      <c r="F195" s="142">
        <v>0</v>
      </c>
      <c r="G195" s="142">
        <v>0</v>
      </c>
      <c r="H195" s="142">
        <v>0</v>
      </c>
      <c r="I195" s="142">
        <v>0</v>
      </c>
      <c r="J195" s="142">
        <v>0</v>
      </c>
      <c r="K195" s="142">
        <v>0</v>
      </c>
      <c r="L195" s="142">
        <v>0</v>
      </c>
      <c r="M195" s="142">
        <v>0</v>
      </c>
      <c r="N195" s="143"/>
      <c r="O195" s="142">
        <v>8.170056019241656</v>
      </c>
      <c r="P195" s="142">
        <v>576.18181908522638</v>
      </c>
      <c r="Q195" s="142">
        <v>112.08882249882421</v>
      </c>
      <c r="R195" s="142">
        <v>-1352.7343570461412</v>
      </c>
      <c r="S195" s="142">
        <v>217.06585303301108</v>
      </c>
      <c r="T195" s="142">
        <v>389.19457340291092</v>
      </c>
      <c r="U195" s="142">
        <v>-658.58035758624692</v>
      </c>
      <c r="V195" s="142">
        <v>-386.15122497924807</v>
      </c>
      <c r="W195" s="142">
        <v>66.464631359177773</v>
      </c>
      <c r="X195" s="145"/>
      <c r="Y195" s="148"/>
      <c r="Z195" s="148"/>
      <c r="AA195" s="148"/>
      <c r="AB195" s="148"/>
      <c r="AC195" s="148"/>
      <c r="AD195" s="148"/>
      <c r="AE195" s="148"/>
      <c r="AF195" s="148"/>
    </row>
    <row r="196" spans="1:32" s="45" customFormat="1">
      <c r="A196" s="38"/>
      <c r="B196" s="5" t="s">
        <v>28</v>
      </c>
      <c r="C196" s="209" t="s">
        <v>311</v>
      </c>
      <c r="D196" s="139">
        <v>0</v>
      </c>
      <c r="E196" s="139">
        <v>0</v>
      </c>
      <c r="F196" s="139">
        <v>0</v>
      </c>
      <c r="G196" s="139">
        <v>0</v>
      </c>
      <c r="H196" s="139">
        <v>0</v>
      </c>
      <c r="I196" s="139">
        <v>0</v>
      </c>
      <c r="J196" s="139">
        <v>0</v>
      </c>
      <c r="K196" s="139">
        <v>0</v>
      </c>
      <c r="L196" s="139">
        <v>0</v>
      </c>
      <c r="M196" s="139">
        <v>0</v>
      </c>
      <c r="N196" s="146"/>
      <c r="O196" s="139">
        <v>0</v>
      </c>
      <c r="P196" s="139">
        <v>0</v>
      </c>
      <c r="Q196" s="139">
        <v>0</v>
      </c>
      <c r="R196" s="139">
        <v>0</v>
      </c>
      <c r="S196" s="139">
        <v>0</v>
      </c>
      <c r="T196" s="139">
        <v>0</v>
      </c>
      <c r="U196" s="139">
        <v>0</v>
      </c>
      <c r="V196" s="139">
        <v>0</v>
      </c>
      <c r="W196" s="139">
        <v>0</v>
      </c>
      <c r="X196" s="141"/>
      <c r="Y196" s="140"/>
      <c r="Z196" s="140"/>
      <c r="AA196" s="140"/>
      <c r="AB196" s="140"/>
      <c r="AC196" s="140"/>
      <c r="AD196" s="140"/>
      <c r="AE196" s="140"/>
      <c r="AF196" s="140"/>
    </row>
    <row r="197" spans="1:32">
      <c r="B197" s="3" t="s">
        <v>15</v>
      </c>
      <c r="C197" s="210" t="s">
        <v>303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3"/>
      <c r="O197" s="142">
        <v>0</v>
      </c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5"/>
      <c r="Y197" s="148"/>
      <c r="Z197" s="148"/>
      <c r="AA197" s="148"/>
      <c r="AB197" s="148"/>
      <c r="AC197" s="148"/>
      <c r="AD197" s="148"/>
      <c r="AE197" s="148"/>
      <c r="AF197" s="148"/>
    </row>
    <row r="198" spans="1:32">
      <c r="B198" s="3" t="s">
        <v>16</v>
      </c>
      <c r="C198" s="210" t="s">
        <v>304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3"/>
      <c r="O198" s="142">
        <v>0</v>
      </c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45"/>
      <c r="Y198" s="148"/>
      <c r="Z198" s="148"/>
      <c r="AA198" s="148"/>
      <c r="AB198" s="148"/>
      <c r="AC198" s="148"/>
      <c r="AD198" s="148"/>
      <c r="AE198" s="148"/>
      <c r="AF198" s="148"/>
    </row>
    <row r="199" spans="1:32">
      <c r="B199" s="3" t="s">
        <v>17</v>
      </c>
      <c r="C199" s="210" t="s">
        <v>305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3"/>
      <c r="O199" s="142">
        <v>0</v>
      </c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45"/>
      <c r="Y199" s="148"/>
      <c r="Z199" s="148"/>
      <c r="AA199" s="148"/>
      <c r="AB199" s="148"/>
      <c r="AC199" s="148"/>
      <c r="AD199" s="148"/>
      <c r="AE199" s="148"/>
      <c r="AF199" s="148"/>
    </row>
    <row r="200" spans="1:32">
      <c r="B200" s="4" t="s">
        <v>34</v>
      </c>
      <c r="C200" s="42"/>
      <c r="D200" s="142">
        <v>0</v>
      </c>
      <c r="E200" s="142">
        <v>0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0</v>
      </c>
      <c r="M200" s="142">
        <v>0</v>
      </c>
      <c r="N200" s="143"/>
      <c r="O200" s="142">
        <v>0</v>
      </c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45"/>
      <c r="Y200" s="148"/>
      <c r="Z200" s="148"/>
      <c r="AA200" s="148"/>
      <c r="AB200" s="148"/>
      <c r="AC200" s="148"/>
      <c r="AD200" s="148"/>
      <c r="AE200" s="148"/>
      <c r="AF200" s="148"/>
    </row>
    <row r="201" spans="1:32">
      <c r="B201" s="3" t="s">
        <v>19</v>
      </c>
      <c r="C201" s="210" t="s">
        <v>306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3"/>
      <c r="O201" s="142">
        <v>0</v>
      </c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5"/>
      <c r="Y201" s="148"/>
      <c r="Z201" s="148"/>
      <c r="AA201" s="148"/>
      <c r="AB201" s="148"/>
      <c r="AC201" s="148"/>
      <c r="AD201" s="148"/>
      <c r="AE201" s="148"/>
      <c r="AF201" s="148"/>
    </row>
    <row r="202" spans="1:32">
      <c r="B202" s="3" t="s">
        <v>20</v>
      </c>
      <c r="C202" s="210" t="s">
        <v>307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3"/>
      <c r="O202" s="142">
        <v>0</v>
      </c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5"/>
      <c r="Y202" s="148"/>
      <c r="Z202" s="148"/>
      <c r="AA202" s="148"/>
      <c r="AB202" s="148"/>
      <c r="AC202" s="148"/>
      <c r="AD202" s="148"/>
      <c r="AE202" s="148"/>
      <c r="AF202" s="148"/>
    </row>
    <row r="203" spans="1:32" s="45" customFormat="1">
      <c r="A203" s="38"/>
      <c r="B203" s="5" t="s">
        <v>21</v>
      </c>
      <c r="C203" s="209" t="s">
        <v>308</v>
      </c>
      <c r="D203" s="139">
        <v>2327.5790460440007</v>
      </c>
      <c r="E203" s="139">
        <v>1869.975115581</v>
      </c>
      <c r="F203" s="139">
        <v>5242.4456822250004</v>
      </c>
      <c r="G203" s="139">
        <v>2937.5262621939992</v>
      </c>
      <c r="H203" s="139">
        <v>3471.1621525890005</v>
      </c>
      <c r="I203" s="139">
        <v>3431.7197847740003</v>
      </c>
      <c r="J203" s="139">
        <v>3759.0428722220017</v>
      </c>
      <c r="K203" s="139">
        <v>4536.4310211180027</v>
      </c>
      <c r="L203" s="139">
        <v>4884.1135672790006</v>
      </c>
      <c r="M203" s="139">
        <v>3797.4625579620001</v>
      </c>
      <c r="N203" s="146"/>
      <c r="O203" s="139">
        <v>8897.7113895033872</v>
      </c>
      <c r="P203" s="139">
        <v>9576.9602639073819</v>
      </c>
      <c r="Q203" s="139">
        <v>-6407.4942494200232</v>
      </c>
      <c r="R203" s="139">
        <v>7110.4279519578822</v>
      </c>
      <c r="S203" s="139">
        <v>38677.061232195105</v>
      </c>
      <c r="T203" s="139">
        <v>17482.585988414168</v>
      </c>
      <c r="U203" s="139">
        <v>-90111.639763788087</v>
      </c>
      <c r="V203" s="139">
        <v>43885.587733906985</v>
      </c>
      <c r="W203" s="139">
        <v>-13763.293625955259</v>
      </c>
      <c r="X203" s="141"/>
      <c r="Y203" s="140"/>
      <c r="Z203" s="140"/>
      <c r="AA203" s="140"/>
      <c r="AB203" s="140"/>
      <c r="AC203" s="140"/>
      <c r="AD203" s="140"/>
      <c r="AE203" s="140"/>
      <c r="AF203" s="140"/>
    </row>
    <row r="204" spans="1:32" s="45" customFormat="1">
      <c r="A204" s="38"/>
      <c r="B204" s="9" t="s">
        <v>94</v>
      </c>
      <c r="C204" s="209" t="s">
        <v>309</v>
      </c>
      <c r="D204" s="139">
        <v>182.83959999999999</v>
      </c>
      <c r="E204" s="139">
        <v>84.432699999999997</v>
      </c>
      <c r="F204" s="139">
        <v>173.60759999999999</v>
      </c>
      <c r="G204" s="139">
        <v>306.82359999999994</v>
      </c>
      <c r="H204" s="139">
        <v>437.78500000000003</v>
      </c>
      <c r="I204" s="139">
        <v>112.42539999999998</v>
      </c>
      <c r="J204" s="139">
        <v>213.42359999999999</v>
      </c>
      <c r="K204" s="139">
        <v>829.03</v>
      </c>
      <c r="L204" s="139">
        <v>1110.19</v>
      </c>
      <c r="M204" s="139">
        <v>1371.0600000000002</v>
      </c>
      <c r="N204" s="146"/>
      <c r="O204" s="139">
        <v>7595.7367873236417</v>
      </c>
      <c r="P204" s="139">
        <v>6540.4646030600588</v>
      </c>
      <c r="Q204" s="139">
        <v>-5035.2077395159367</v>
      </c>
      <c r="R204" s="139">
        <v>-31492.157465005759</v>
      </c>
      <c r="S204" s="139">
        <v>-2473.8976500892691</v>
      </c>
      <c r="T204" s="139">
        <v>34152.948415342798</v>
      </c>
      <c r="U204" s="139">
        <v>-29531.566025398366</v>
      </c>
      <c r="V204" s="139">
        <v>610.12683007747057</v>
      </c>
      <c r="W204" s="139">
        <v>-1762.2369465178281</v>
      </c>
      <c r="X204" s="141"/>
      <c r="Y204" s="140"/>
      <c r="Z204" s="140"/>
      <c r="AA204" s="140"/>
      <c r="AB204" s="140"/>
      <c r="AC204" s="140"/>
      <c r="AD204" s="140"/>
      <c r="AE204" s="140"/>
      <c r="AF204" s="140"/>
    </row>
    <row r="205" spans="1:32">
      <c r="B205" s="208" t="s">
        <v>40</v>
      </c>
      <c r="C205" s="219"/>
      <c r="D205" s="142">
        <v>182.83959999999999</v>
      </c>
      <c r="E205" s="142">
        <v>84.432699999999997</v>
      </c>
      <c r="F205" s="142">
        <v>173.60759999999999</v>
      </c>
      <c r="G205" s="142">
        <v>306.82359999999994</v>
      </c>
      <c r="H205" s="142">
        <v>437.78500000000003</v>
      </c>
      <c r="I205" s="142">
        <v>112.42539999999998</v>
      </c>
      <c r="J205" s="142">
        <v>213.42359999999999</v>
      </c>
      <c r="K205" s="142">
        <v>829.03</v>
      </c>
      <c r="L205" s="142">
        <v>1110.19</v>
      </c>
      <c r="M205" s="142">
        <v>1371.0600000000002</v>
      </c>
      <c r="N205" s="143"/>
      <c r="O205" s="142">
        <v>7320.9100923416881</v>
      </c>
      <c r="P205" s="142">
        <v>6314.3033411477008</v>
      </c>
      <c r="Q205" s="142">
        <v>-4797.4673858317201</v>
      </c>
      <c r="R205" s="142">
        <v>-31729.625464269477</v>
      </c>
      <c r="S205" s="142">
        <v>-1648.8963928241799</v>
      </c>
      <c r="T205" s="142">
        <v>21678.964966656837</v>
      </c>
      <c r="U205" s="142">
        <v>-18718.743949836768</v>
      </c>
      <c r="V205" s="142">
        <v>425.50648133599157</v>
      </c>
      <c r="W205" s="142">
        <v>-1039.7919799244626</v>
      </c>
      <c r="X205" s="145"/>
      <c r="Y205" s="148"/>
      <c r="Z205" s="148"/>
      <c r="AA205" s="148"/>
      <c r="AB205" s="148"/>
      <c r="AC205" s="148"/>
      <c r="AD205" s="148"/>
      <c r="AE205" s="148"/>
      <c r="AF205" s="148"/>
    </row>
    <row r="206" spans="1:32">
      <c r="B206" s="6" t="s">
        <v>41</v>
      </c>
      <c r="C206" s="219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3"/>
      <c r="O206" s="142">
        <v>0</v>
      </c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45"/>
      <c r="Y206" s="148"/>
      <c r="Z206" s="148"/>
      <c r="AA206" s="148"/>
      <c r="AB206" s="148"/>
      <c r="AC206" s="148"/>
      <c r="AD206" s="148"/>
      <c r="AE206" s="148"/>
      <c r="AF206" s="148"/>
    </row>
    <row r="207" spans="1:32">
      <c r="B207" s="6" t="s">
        <v>42</v>
      </c>
      <c r="C207" s="219"/>
      <c r="D207" s="142">
        <v>51.490199999999994</v>
      </c>
      <c r="E207" s="142">
        <v>47.257100000000001</v>
      </c>
      <c r="F207" s="142">
        <v>38.002699999999997</v>
      </c>
      <c r="G207" s="142">
        <v>21.420400000000001</v>
      </c>
      <c r="H207" s="142">
        <v>38.2515</v>
      </c>
      <c r="I207" s="142">
        <v>41.3795</v>
      </c>
      <c r="J207" s="142">
        <v>66.981800000000007</v>
      </c>
      <c r="K207" s="142">
        <v>79.63</v>
      </c>
      <c r="L207" s="142">
        <v>44.81</v>
      </c>
      <c r="M207" s="142">
        <v>30.43</v>
      </c>
      <c r="N207" s="143"/>
      <c r="O207" s="142">
        <v>0</v>
      </c>
      <c r="P207" s="142">
        <v>0</v>
      </c>
      <c r="Q207" s="142">
        <v>0</v>
      </c>
      <c r="R207" s="142">
        <v>6.9338599719402711E-7</v>
      </c>
      <c r="S207" s="142">
        <v>-6.9338599719402711E-7</v>
      </c>
      <c r="T207" s="142">
        <v>1.7292871145266837E-5</v>
      </c>
      <c r="U207" s="142">
        <v>-1.7292871145266837E-5</v>
      </c>
      <c r="V207" s="142">
        <v>1.7377363417151304</v>
      </c>
      <c r="W207" s="142">
        <v>-0.53367682789673287</v>
      </c>
      <c r="X207" s="145"/>
      <c r="Y207" s="148"/>
      <c r="Z207" s="148"/>
      <c r="AA207" s="148"/>
      <c r="AB207" s="148"/>
      <c r="AC207" s="148"/>
      <c r="AD207" s="148"/>
      <c r="AE207" s="148"/>
      <c r="AF207" s="148"/>
    </row>
    <row r="208" spans="1:32">
      <c r="B208" s="6" t="s">
        <v>43</v>
      </c>
      <c r="C208" s="219"/>
      <c r="D208" s="142">
        <v>0</v>
      </c>
      <c r="E208" s="142">
        <v>0</v>
      </c>
      <c r="F208" s="142">
        <v>0</v>
      </c>
      <c r="G208" s="142">
        <v>0</v>
      </c>
      <c r="H208" s="142">
        <v>0</v>
      </c>
      <c r="I208" s="142">
        <v>0</v>
      </c>
      <c r="J208" s="142">
        <v>0</v>
      </c>
      <c r="K208" s="142">
        <v>0</v>
      </c>
      <c r="L208" s="142">
        <v>0</v>
      </c>
      <c r="M208" s="142">
        <v>0</v>
      </c>
      <c r="N208" s="143"/>
      <c r="O208" s="142">
        <v>0</v>
      </c>
      <c r="P208" s="142">
        <v>0</v>
      </c>
      <c r="Q208" s="142">
        <v>0</v>
      </c>
      <c r="R208" s="142">
        <v>0</v>
      </c>
      <c r="S208" s="142">
        <v>0</v>
      </c>
      <c r="T208" s="142">
        <v>0</v>
      </c>
      <c r="U208" s="142">
        <v>0</v>
      </c>
      <c r="V208" s="142">
        <v>0</v>
      </c>
      <c r="W208" s="142">
        <v>0</v>
      </c>
      <c r="X208" s="145"/>
      <c r="Y208" s="148"/>
      <c r="Z208" s="148"/>
      <c r="AA208" s="148"/>
      <c r="AB208" s="148"/>
      <c r="AC208" s="148"/>
      <c r="AD208" s="148"/>
      <c r="AE208" s="148"/>
      <c r="AF208" s="148"/>
    </row>
    <row r="209" spans="1:32">
      <c r="B209" s="6" t="s">
        <v>44</v>
      </c>
      <c r="C209" s="219"/>
      <c r="D209" s="142">
        <v>131.3167</v>
      </c>
      <c r="E209" s="142">
        <v>37.159799999999997</v>
      </c>
      <c r="F209" s="142">
        <v>135.58459999999999</v>
      </c>
      <c r="G209" s="142">
        <v>285.39279999999997</v>
      </c>
      <c r="H209" s="142">
        <v>399.52210000000002</v>
      </c>
      <c r="I209" s="142">
        <v>71.045900000000003</v>
      </c>
      <c r="J209" s="142">
        <v>146.4418</v>
      </c>
      <c r="K209" s="142">
        <v>749.4</v>
      </c>
      <c r="L209" s="142">
        <v>1065.3800000000001</v>
      </c>
      <c r="M209" s="142">
        <v>1340.63</v>
      </c>
      <c r="N209" s="143"/>
      <c r="O209" s="142">
        <v>0</v>
      </c>
      <c r="P209" s="142">
        <v>0</v>
      </c>
      <c r="Q209" s="142">
        <v>0</v>
      </c>
      <c r="R209" s="142">
        <v>0.48790910196161008</v>
      </c>
      <c r="S209" s="142">
        <v>-0.48790910196161008</v>
      </c>
      <c r="T209" s="142">
        <v>6.1722234477820752</v>
      </c>
      <c r="U209" s="142">
        <v>-5.259360166663825</v>
      </c>
      <c r="V209" s="142">
        <v>-0.72023456957926868</v>
      </c>
      <c r="W209" s="142">
        <v>-5.9158272327143754E-2</v>
      </c>
      <c r="X209" s="145"/>
      <c r="Y209" s="148"/>
      <c r="Z209" s="148"/>
      <c r="AA209" s="148"/>
      <c r="AB209" s="148"/>
      <c r="AC209" s="148"/>
      <c r="AD209" s="148"/>
      <c r="AE209" s="148"/>
      <c r="AF209" s="148"/>
    </row>
    <row r="210" spans="1:32">
      <c r="B210" s="7" t="s">
        <v>45</v>
      </c>
      <c r="C210" s="219"/>
      <c r="D210" s="142">
        <v>131.3167</v>
      </c>
      <c r="E210" s="142">
        <v>37.159799999999997</v>
      </c>
      <c r="F210" s="142">
        <v>135.58459999999999</v>
      </c>
      <c r="G210" s="142">
        <v>285.39279999999997</v>
      </c>
      <c r="H210" s="142">
        <v>399.52210000000002</v>
      </c>
      <c r="I210" s="142">
        <v>71.045900000000003</v>
      </c>
      <c r="J210" s="142">
        <v>146.4418</v>
      </c>
      <c r="K210" s="142">
        <v>749.4</v>
      </c>
      <c r="L210" s="142">
        <v>1065.3800000000001</v>
      </c>
      <c r="M210" s="142">
        <v>1340.63</v>
      </c>
      <c r="N210" s="143"/>
      <c r="O210" s="142">
        <v>0</v>
      </c>
      <c r="P210" s="142">
        <v>0</v>
      </c>
      <c r="Q210" s="142">
        <v>0</v>
      </c>
      <c r="R210" s="142">
        <v>0.25172401559293045</v>
      </c>
      <c r="S210" s="142">
        <v>-0.25172401559293045</v>
      </c>
      <c r="T210" s="142">
        <v>3.1359930107095604</v>
      </c>
      <c r="U210" s="142">
        <v>-2.6576555974031395</v>
      </c>
      <c r="V210" s="142">
        <v>-0.28570870176743979</v>
      </c>
      <c r="W210" s="142">
        <v>-5.9158272327143754E-2</v>
      </c>
      <c r="X210" s="145"/>
      <c r="Y210" s="148"/>
      <c r="Z210" s="148"/>
      <c r="AA210" s="148"/>
      <c r="AB210" s="148"/>
      <c r="AC210" s="148"/>
      <c r="AD210" s="148"/>
      <c r="AE210" s="148"/>
      <c r="AF210" s="148"/>
    </row>
    <row r="211" spans="1:32">
      <c r="B211" s="7" t="s">
        <v>46</v>
      </c>
      <c r="C211" s="219"/>
      <c r="D211" s="142">
        <v>0</v>
      </c>
      <c r="E211" s="142">
        <v>0</v>
      </c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3"/>
      <c r="O211" s="142">
        <v>0</v>
      </c>
      <c r="P211" s="142">
        <v>0</v>
      </c>
      <c r="Q211" s="142">
        <v>0</v>
      </c>
      <c r="R211" s="142">
        <v>0.23618508636867969</v>
      </c>
      <c r="S211" s="142">
        <v>-0.23618508636867969</v>
      </c>
      <c r="T211" s="142">
        <v>3.0362304370725157</v>
      </c>
      <c r="U211" s="142">
        <v>-2.6017045692606868</v>
      </c>
      <c r="V211" s="142">
        <v>-0.43452586781182873</v>
      </c>
      <c r="W211" s="142">
        <v>0</v>
      </c>
      <c r="X211" s="145"/>
      <c r="Y211" s="148"/>
      <c r="Z211" s="148"/>
      <c r="AA211" s="148"/>
      <c r="AB211" s="148"/>
      <c r="AC211" s="148"/>
      <c r="AD211" s="148"/>
      <c r="AE211" s="148"/>
      <c r="AF211" s="148"/>
    </row>
    <row r="212" spans="1:32">
      <c r="B212" s="6" t="s">
        <v>317</v>
      </c>
      <c r="C212" s="219"/>
      <c r="D212" s="142">
        <v>0</v>
      </c>
      <c r="E212" s="142">
        <v>0</v>
      </c>
      <c r="F212" s="142">
        <v>0</v>
      </c>
      <c r="G212" s="142">
        <v>0</v>
      </c>
      <c r="H212" s="142">
        <v>0</v>
      </c>
      <c r="I212" s="142">
        <v>0</v>
      </c>
      <c r="J212" s="142">
        <v>0</v>
      </c>
      <c r="K212" s="142">
        <v>0</v>
      </c>
      <c r="L212" s="142">
        <v>0</v>
      </c>
      <c r="M212" s="142">
        <v>0</v>
      </c>
      <c r="N212" s="143"/>
      <c r="O212" s="142">
        <v>402.60546474878447</v>
      </c>
      <c r="P212" s="142">
        <v>183.89432047647264</v>
      </c>
      <c r="Q212" s="142">
        <v>-374.66964391964945</v>
      </c>
      <c r="R212" s="142">
        <v>-1132.4197874361214</v>
      </c>
      <c r="S212" s="142">
        <v>0</v>
      </c>
      <c r="T212" s="142">
        <v>0</v>
      </c>
      <c r="U212" s="142">
        <v>0</v>
      </c>
      <c r="V212" s="142">
        <v>0</v>
      </c>
      <c r="W212" s="142">
        <v>0</v>
      </c>
      <c r="X212" s="145"/>
      <c r="Y212" s="148"/>
      <c r="Z212" s="148"/>
      <c r="AA212" s="148"/>
      <c r="AB212" s="148"/>
      <c r="AC212" s="148"/>
      <c r="AD212" s="148"/>
      <c r="AE212" s="148"/>
      <c r="AF212" s="148"/>
    </row>
    <row r="213" spans="1:32">
      <c r="B213" s="6" t="s">
        <v>108</v>
      </c>
      <c r="C213" s="219"/>
      <c r="D213" s="142">
        <v>0</v>
      </c>
      <c r="E213" s="142">
        <v>0</v>
      </c>
      <c r="F213" s="142">
        <v>0</v>
      </c>
      <c r="G213" s="142">
        <v>0</v>
      </c>
      <c r="H213" s="142">
        <v>0</v>
      </c>
      <c r="I213" s="142">
        <v>0</v>
      </c>
      <c r="J213" s="142">
        <v>0</v>
      </c>
      <c r="K213" s="142">
        <v>0</v>
      </c>
      <c r="L213" s="142">
        <v>0</v>
      </c>
      <c r="M213" s="142">
        <v>0</v>
      </c>
      <c r="N213" s="143"/>
      <c r="O213" s="142">
        <v>949.76780885870187</v>
      </c>
      <c r="P213" s="142">
        <v>588.04015006977795</v>
      </c>
      <c r="Q213" s="142">
        <v>-717.21843983399231</v>
      </c>
      <c r="R213" s="142">
        <v>-2440.5147799383558</v>
      </c>
      <c r="S213" s="142">
        <v>-1033.04887574338</v>
      </c>
      <c r="T213" s="142">
        <v>14300.130119487159</v>
      </c>
      <c r="U213" s="142">
        <v>-12554.843228351216</v>
      </c>
      <c r="V213" s="142">
        <v>219.45153416049621</v>
      </c>
      <c r="W213" s="142">
        <v>-603.39151877558766</v>
      </c>
      <c r="X213" s="145"/>
      <c r="Y213" s="148"/>
      <c r="Z213" s="148"/>
      <c r="AA213" s="148"/>
      <c r="AB213" s="148"/>
      <c r="AC213" s="148"/>
      <c r="AD213" s="148"/>
      <c r="AE213" s="148"/>
      <c r="AF213" s="148"/>
    </row>
    <row r="214" spans="1:32">
      <c r="B214" s="6" t="s">
        <v>48</v>
      </c>
      <c r="C214" s="219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3"/>
      <c r="O214" s="142">
        <v>0</v>
      </c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45"/>
      <c r="Y214" s="148"/>
      <c r="Z214" s="148"/>
      <c r="AA214" s="148"/>
      <c r="AB214" s="148"/>
      <c r="AC214" s="148"/>
      <c r="AD214" s="148"/>
      <c r="AE214" s="148"/>
      <c r="AF214" s="148"/>
    </row>
    <row r="215" spans="1:32">
      <c r="B215" s="6" t="s">
        <v>325</v>
      </c>
      <c r="C215" s="219"/>
      <c r="D215" s="142">
        <v>3.27E-2</v>
      </c>
      <c r="E215" s="142">
        <v>1.5800000000000002E-2</v>
      </c>
      <c r="F215" s="142">
        <v>2.0299999999999999E-2</v>
      </c>
      <c r="G215" s="142">
        <v>1.04E-2</v>
      </c>
      <c r="H215" s="142">
        <v>1.14E-2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3"/>
      <c r="O215" s="142">
        <v>5968.5368187341992</v>
      </c>
      <c r="P215" s="142">
        <v>5542.36887060145</v>
      </c>
      <c r="Q215" s="142">
        <v>-3705.5793020780757</v>
      </c>
      <c r="R215" s="142">
        <v>-28157.178806690346</v>
      </c>
      <c r="S215" s="142">
        <v>-615.35960728545217</v>
      </c>
      <c r="T215" s="142">
        <v>7372.6626064290231</v>
      </c>
      <c r="U215" s="142">
        <v>-6158.6413440260148</v>
      </c>
      <c r="V215" s="142">
        <v>205.03744540335961</v>
      </c>
      <c r="W215" s="142">
        <v>-435.80762604865129</v>
      </c>
      <c r="X215" s="145"/>
      <c r="Y215" s="148"/>
      <c r="Z215" s="148"/>
      <c r="AA215" s="148"/>
      <c r="AB215" s="148"/>
      <c r="AC215" s="148"/>
      <c r="AD215" s="148"/>
      <c r="AE215" s="148"/>
      <c r="AF215" s="148"/>
    </row>
    <row r="216" spans="1:32">
      <c r="B216" s="8" t="s">
        <v>101</v>
      </c>
      <c r="C216" s="219"/>
      <c r="D216" s="142">
        <v>0</v>
      </c>
      <c r="E216" s="142">
        <v>0</v>
      </c>
      <c r="F216" s="142">
        <v>0</v>
      </c>
      <c r="G216" s="142">
        <v>0</v>
      </c>
      <c r="H216" s="142">
        <v>0</v>
      </c>
      <c r="I216" s="142">
        <v>0</v>
      </c>
      <c r="J216" s="142">
        <v>0</v>
      </c>
      <c r="K216" s="142">
        <v>0</v>
      </c>
      <c r="L216" s="142">
        <v>0</v>
      </c>
      <c r="M216" s="142">
        <v>0</v>
      </c>
      <c r="N216" s="143"/>
      <c r="O216" s="142">
        <v>274.8266949819531</v>
      </c>
      <c r="P216" s="142">
        <v>226.16126191236035</v>
      </c>
      <c r="Q216" s="142">
        <v>-237.74035368421931</v>
      </c>
      <c r="R216" s="142">
        <v>237.46799926371517</v>
      </c>
      <c r="S216" s="142">
        <v>-825.00125726508918</v>
      </c>
      <c r="T216" s="142">
        <v>12473.983448685964</v>
      </c>
      <c r="U216" s="142">
        <v>-10812.822075561602</v>
      </c>
      <c r="V216" s="142">
        <v>184.62034874147903</v>
      </c>
      <c r="W216" s="142">
        <v>-722.44496659336482</v>
      </c>
      <c r="X216" s="145"/>
      <c r="Y216" s="148"/>
      <c r="Z216" s="148"/>
      <c r="AA216" s="148"/>
      <c r="AB216" s="148"/>
      <c r="AC216" s="148"/>
      <c r="AD216" s="148"/>
      <c r="AE216" s="148"/>
      <c r="AF216" s="148"/>
    </row>
    <row r="217" spans="1:32" s="45" customFormat="1">
      <c r="A217" s="38"/>
      <c r="B217" s="9" t="s">
        <v>95</v>
      </c>
      <c r="C217" s="209" t="s">
        <v>310</v>
      </c>
      <c r="D217" s="139">
        <v>2144.7394460440009</v>
      </c>
      <c r="E217" s="139">
        <v>1785.5424155809994</v>
      </c>
      <c r="F217" s="139">
        <v>5068.838082225001</v>
      </c>
      <c r="G217" s="139">
        <v>2630.7026621939995</v>
      </c>
      <c r="H217" s="139">
        <v>3033.3771525890006</v>
      </c>
      <c r="I217" s="139">
        <v>3319.2943847740003</v>
      </c>
      <c r="J217" s="139">
        <v>3545.6192722220017</v>
      </c>
      <c r="K217" s="139">
        <v>3707.4010211180039</v>
      </c>
      <c r="L217" s="139">
        <v>3773.9235672790001</v>
      </c>
      <c r="M217" s="139">
        <v>2426.4025579620002</v>
      </c>
      <c r="N217" s="146"/>
      <c r="O217" s="139">
        <v>1301.9746021797432</v>
      </c>
      <c r="P217" s="139">
        <v>3036.4956608473221</v>
      </c>
      <c r="Q217" s="139">
        <v>-1372.2865099040846</v>
      </c>
      <c r="R217" s="139">
        <v>38602.585416963644</v>
      </c>
      <c r="S217" s="139">
        <v>41150.958882284365</v>
      </c>
      <c r="T217" s="139">
        <v>-16670.362426928616</v>
      </c>
      <c r="U217" s="139">
        <v>-60580.07373838975</v>
      </c>
      <c r="V217" s="139">
        <v>43275.460903829517</v>
      </c>
      <c r="W217" s="139">
        <v>-12001.056679437432</v>
      </c>
      <c r="X217" s="141"/>
      <c r="Y217" s="140"/>
      <c r="Z217" s="140"/>
      <c r="AA217" s="140"/>
      <c r="AB217" s="140"/>
      <c r="AC217" s="140"/>
      <c r="AD217" s="140"/>
      <c r="AE217" s="140"/>
      <c r="AF217" s="140"/>
    </row>
    <row r="218" spans="1:32">
      <c r="B218" s="208" t="s">
        <v>40</v>
      </c>
      <c r="C218" s="18"/>
      <c r="D218" s="142">
        <v>1294.3118232557422</v>
      </c>
      <c r="E218" s="142">
        <v>1146.4848400265225</v>
      </c>
      <c r="F218" s="142">
        <v>4060.7312930894714</v>
      </c>
      <c r="G218" s="142">
        <v>1462.2449309493229</v>
      </c>
      <c r="H218" s="142">
        <v>1689.8913963979003</v>
      </c>
      <c r="I218" s="142">
        <v>1918.8962774664844</v>
      </c>
      <c r="J218" s="142">
        <v>2091.6929777848404</v>
      </c>
      <c r="K218" s="142">
        <v>1690.2627637120897</v>
      </c>
      <c r="L218" s="142">
        <v>1578.8545721711871</v>
      </c>
      <c r="M218" s="142">
        <v>993.95055936342533</v>
      </c>
      <c r="N218" s="143"/>
      <c r="O218" s="142">
        <v>912.61384197289885</v>
      </c>
      <c r="P218" s="142">
        <v>2683.4988087914285</v>
      </c>
      <c r="Q218" s="142">
        <v>-996.17571456323481</v>
      </c>
      <c r="R218" s="142">
        <v>4422.0587990528302</v>
      </c>
      <c r="S218" s="142">
        <v>242.40026317180252</v>
      </c>
      <c r="T218" s="142">
        <v>59872.239394461962</v>
      </c>
      <c r="U218" s="142">
        <v>-60517.680178851675</v>
      </c>
      <c r="V218" s="142">
        <v>43243.754617462931</v>
      </c>
      <c r="W218" s="142">
        <v>-11987.752528973744</v>
      </c>
      <c r="X218" s="145"/>
      <c r="Y218" s="148"/>
      <c r="Z218" s="148"/>
      <c r="AA218" s="148"/>
      <c r="AB218" s="148"/>
      <c r="AC218" s="148"/>
      <c r="AD218" s="148"/>
      <c r="AE218" s="148"/>
      <c r="AF218" s="148"/>
    </row>
    <row r="219" spans="1:32">
      <c r="B219" s="6" t="s">
        <v>41</v>
      </c>
      <c r="C219" s="18"/>
      <c r="D219" s="142">
        <v>4.0090802095709109E-3</v>
      </c>
      <c r="E219" s="142">
        <v>1.9906310735453457E-3</v>
      </c>
      <c r="F219" s="142">
        <v>2.4864766053896131E-3</v>
      </c>
      <c r="G219" s="142">
        <v>1.2565576741721343E-2</v>
      </c>
      <c r="H219" s="142">
        <v>2.7362430467361438</v>
      </c>
      <c r="I219" s="142">
        <v>0.5896362385132784</v>
      </c>
      <c r="J219" s="142">
        <v>2.7362982285511528</v>
      </c>
      <c r="K219" s="142">
        <v>0.61823144313780687</v>
      </c>
      <c r="L219" s="142">
        <v>8.401085988338636</v>
      </c>
      <c r="M219" s="142">
        <v>0.33847470890374437</v>
      </c>
      <c r="N219" s="143"/>
      <c r="O219" s="142">
        <v>0</v>
      </c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45"/>
      <c r="Y219" s="148"/>
      <c r="Z219" s="148"/>
      <c r="AA219" s="148"/>
      <c r="AB219" s="148"/>
      <c r="AC219" s="148"/>
      <c r="AD219" s="148"/>
      <c r="AE219" s="148"/>
      <c r="AF219" s="148"/>
    </row>
    <row r="220" spans="1:32">
      <c r="B220" s="6" t="s">
        <v>42</v>
      </c>
      <c r="C220" s="18"/>
      <c r="D220" s="142">
        <v>552.44632507450603</v>
      </c>
      <c r="E220" s="142">
        <v>250.46394679792363</v>
      </c>
      <c r="F220" s="142">
        <v>3177.0606507680759</v>
      </c>
      <c r="G220" s="142">
        <v>324.70972360940709</v>
      </c>
      <c r="H220" s="142">
        <v>349.08457291079179</v>
      </c>
      <c r="I220" s="142">
        <v>0</v>
      </c>
      <c r="J220" s="142">
        <v>542.50100056050235</v>
      </c>
      <c r="K220" s="142">
        <v>189.54076686520025</v>
      </c>
      <c r="L220" s="142">
        <v>230.93591122671936</v>
      </c>
      <c r="M220" s="142">
        <v>243.52149040333268</v>
      </c>
      <c r="N220" s="143"/>
      <c r="O220" s="142">
        <v>0</v>
      </c>
      <c r="P220" s="142">
        <v>0</v>
      </c>
      <c r="Q220" s="142">
        <v>0</v>
      </c>
      <c r="R220" s="142">
        <v>598.85175963832626</v>
      </c>
      <c r="S220" s="142">
        <v>-598.85175963832626</v>
      </c>
      <c r="T220" s="142">
        <v>4940.299178204883</v>
      </c>
      <c r="U220" s="142">
        <v>-3698.4899826992132</v>
      </c>
      <c r="V220" s="142">
        <v>6888.0422664573889</v>
      </c>
      <c r="W220" s="142">
        <v>-2496.761583066042</v>
      </c>
      <c r="X220" s="145"/>
      <c r="Y220" s="148"/>
      <c r="Z220" s="148"/>
      <c r="AA220" s="148"/>
      <c r="AB220" s="148"/>
      <c r="AC220" s="148"/>
      <c r="AD220" s="148"/>
      <c r="AE220" s="148"/>
      <c r="AF220" s="148"/>
    </row>
    <row r="221" spans="1:32">
      <c r="B221" s="6" t="s">
        <v>43</v>
      </c>
      <c r="C221" s="18"/>
      <c r="D221" s="142">
        <v>0</v>
      </c>
      <c r="E221" s="142">
        <v>0</v>
      </c>
      <c r="F221" s="142">
        <v>0</v>
      </c>
      <c r="G221" s="142">
        <v>0</v>
      </c>
      <c r="H221" s="142">
        <v>0</v>
      </c>
      <c r="I221" s="142">
        <v>379.88985457934308</v>
      </c>
      <c r="J221" s="142">
        <v>29.190615213768211</v>
      </c>
      <c r="K221" s="142">
        <v>31.948980870477133</v>
      </c>
      <c r="L221" s="142">
        <v>15.625031542404425</v>
      </c>
      <c r="M221" s="142">
        <v>23.307378338330601</v>
      </c>
      <c r="N221" s="143"/>
      <c r="O221" s="142">
        <v>912.62715616167179</v>
      </c>
      <c r="P221" s="142">
        <v>2683.3620241555282</v>
      </c>
      <c r="Q221" s="142">
        <v>-996.13205917097071</v>
      </c>
      <c r="R221" s="142">
        <v>1920.6305384393361</v>
      </c>
      <c r="S221" s="142">
        <v>2744.1081544542385</v>
      </c>
      <c r="T221" s="142">
        <v>31079.232661252285</v>
      </c>
      <c r="U221" s="142">
        <v>-35979.584725129265</v>
      </c>
      <c r="V221" s="142">
        <v>11151.456616747415</v>
      </c>
      <c r="W221" s="142">
        <v>-825.14811891002182</v>
      </c>
      <c r="X221" s="145"/>
      <c r="Y221" s="148"/>
      <c r="Z221" s="148"/>
      <c r="AA221" s="148"/>
      <c r="AB221" s="148"/>
      <c r="AC221" s="148"/>
      <c r="AD221" s="148"/>
      <c r="AE221" s="148"/>
      <c r="AF221" s="148"/>
    </row>
    <row r="222" spans="1:32">
      <c r="B222" s="6" t="s">
        <v>44</v>
      </c>
      <c r="C222" s="18"/>
      <c r="D222" s="142">
        <v>152.65411940000001</v>
      </c>
      <c r="E222" s="142">
        <v>528.01970589999996</v>
      </c>
      <c r="F222" s="142">
        <v>395.29260629999999</v>
      </c>
      <c r="G222" s="142">
        <v>569.57632750000005</v>
      </c>
      <c r="H222" s="142">
        <v>580.59967040000004</v>
      </c>
      <c r="I222" s="142">
        <v>729.37936760000002</v>
      </c>
      <c r="J222" s="142">
        <v>703.52798619999999</v>
      </c>
      <c r="K222" s="142">
        <v>631.05242959999998</v>
      </c>
      <c r="L222" s="142">
        <v>637.70706229999996</v>
      </c>
      <c r="M222" s="142">
        <v>338.10943950000001</v>
      </c>
      <c r="N222" s="143"/>
      <c r="O222" s="142">
        <v>0</v>
      </c>
      <c r="P222" s="142">
        <v>0</v>
      </c>
      <c r="Q222" s="142">
        <v>0</v>
      </c>
      <c r="R222" s="142">
        <v>1856.2735894496975</v>
      </c>
      <c r="S222" s="142">
        <v>-1856.2735894496975</v>
      </c>
      <c r="T222" s="142">
        <v>23852.707555004796</v>
      </c>
      <c r="U222" s="142">
        <v>-20980.15638455141</v>
      </c>
      <c r="V222" s="142">
        <v>23952.637326438475</v>
      </c>
      <c r="W222" s="142">
        <v>-8238.2932100179423</v>
      </c>
      <c r="X222" s="145"/>
      <c r="Y222" s="148"/>
      <c r="Z222" s="148"/>
      <c r="AA222" s="148"/>
      <c r="AB222" s="148"/>
      <c r="AC222" s="148"/>
      <c r="AD222" s="148"/>
      <c r="AE222" s="148"/>
      <c r="AF222" s="148"/>
    </row>
    <row r="223" spans="1:32">
      <c r="B223" s="7" t="s">
        <v>45</v>
      </c>
      <c r="C223" s="18"/>
      <c r="D223" s="142">
        <v>152.65411940000001</v>
      </c>
      <c r="E223" s="142">
        <v>528.01970589999996</v>
      </c>
      <c r="F223" s="142">
        <v>395.29260629999999</v>
      </c>
      <c r="G223" s="142">
        <v>569.57632750000005</v>
      </c>
      <c r="H223" s="142">
        <v>580.59967040000004</v>
      </c>
      <c r="I223" s="142">
        <v>729.37936760000002</v>
      </c>
      <c r="J223" s="142">
        <v>703.52798619999999</v>
      </c>
      <c r="K223" s="142">
        <v>631.05242959999998</v>
      </c>
      <c r="L223" s="142">
        <v>637.70706229999996</v>
      </c>
      <c r="M223" s="142">
        <v>338.10943950000001</v>
      </c>
      <c r="N223" s="143"/>
      <c r="O223" s="142">
        <v>0</v>
      </c>
      <c r="P223" s="142">
        <v>0</v>
      </c>
      <c r="Q223" s="142">
        <v>0</v>
      </c>
      <c r="R223" s="142">
        <v>1856.2735894496975</v>
      </c>
      <c r="S223" s="142">
        <v>-1856.2735894496975</v>
      </c>
      <c r="T223" s="142">
        <v>23852.707555004796</v>
      </c>
      <c r="U223" s="142">
        <v>-20980.15638455141</v>
      </c>
      <c r="V223" s="142">
        <v>23952.637326438475</v>
      </c>
      <c r="W223" s="142">
        <v>-8238.2932100179423</v>
      </c>
      <c r="X223" s="145"/>
      <c r="Y223" s="148"/>
      <c r="Z223" s="148"/>
      <c r="AA223" s="148"/>
      <c r="AB223" s="148"/>
      <c r="AC223" s="148"/>
      <c r="AD223" s="148"/>
      <c r="AE223" s="148"/>
      <c r="AF223" s="148"/>
    </row>
    <row r="224" spans="1:32">
      <c r="B224" s="7" t="s">
        <v>46</v>
      </c>
      <c r="C224" s="18"/>
      <c r="D224" s="142">
        <v>0</v>
      </c>
      <c r="E224" s="142">
        <v>0</v>
      </c>
      <c r="F224" s="142">
        <v>0</v>
      </c>
      <c r="G224" s="142">
        <v>0</v>
      </c>
      <c r="H224" s="142">
        <v>0</v>
      </c>
      <c r="I224" s="142">
        <v>0</v>
      </c>
      <c r="J224" s="142">
        <v>0</v>
      </c>
      <c r="K224" s="142">
        <v>0</v>
      </c>
      <c r="L224" s="142">
        <v>0</v>
      </c>
      <c r="M224" s="142">
        <v>0</v>
      </c>
      <c r="N224" s="143"/>
      <c r="O224" s="142">
        <v>0</v>
      </c>
      <c r="P224" s="142">
        <v>0</v>
      </c>
      <c r="Q224" s="142">
        <v>0</v>
      </c>
      <c r="R224" s="142">
        <v>0</v>
      </c>
      <c r="S224" s="142">
        <v>0</v>
      </c>
      <c r="T224" s="142">
        <v>0</v>
      </c>
      <c r="U224" s="142">
        <v>0</v>
      </c>
      <c r="V224" s="142">
        <v>0</v>
      </c>
      <c r="W224" s="142">
        <v>0</v>
      </c>
      <c r="X224" s="145"/>
      <c r="Y224" s="148"/>
      <c r="Z224" s="148"/>
      <c r="AA224" s="148"/>
      <c r="AB224" s="148"/>
      <c r="AC224" s="148"/>
      <c r="AD224" s="148"/>
      <c r="AE224" s="148"/>
      <c r="AF224" s="148"/>
    </row>
    <row r="225" spans="1:32">
      <c r="B225" s="6" t="s">
        <v>317</v>
      </c>
      <c r="C225" s="18"/>
      <c r="D225" s="142">
        <v>17.156671742165063</v>
      </c>
      <c r="E225" s="142">
        <v>7.2368148004264654</v>
      </c>
      <c r="F225" s="142">
        <v>6.6933369503440376</v>
      </c>
      <c r="G225" s="142">
        <v>57.504292459963082</v>
      </c>
      <c r="H225" s="142">
        <v>89.811010107802659</v>
      </c>
      <c r="I225" s="142">
        <v>119.83940738548992</v>
      </c>
      <c r="J225" s="142">
        <v>175.67657918122299</v>
      </c>
      <c r="K225" s="142">
        <v>206.61036971179553</v>
      </c>
      <c r="L225" s="142">
        <v>162.2133581789696</v>
      </c>
      <c r="M225" s="142">
        <v>93.004751191668248</v>
      </c>
      <c r="N225" s="143"/>
      <c r="O225" s="142">
        <v>0</v>
      </c>
      <c r="P225" s="142">
        <v>0</v>
      </c>
      <c r="Q225" s="142">
        <v>0</v>
      </c>
      <c r="R225" s="142">
        <v>0</v>
      </c>
      <c r="S225" s="142">
        <v>0</v>
      </c>
      <c r="T225" s="142">
        <v>0</v>
      </c>
      <c r="U225" s="142">
        <v>0</v>
      </c>
      <c r="V225" s="142">
        <v>0</v>
      </c>
      <c r="W225" s="142">
        <v>0</v>
      </c>
      <c r="X225" s="145"/>
      <c r="Y225" s="148"/>
      <c r="Z225" s="148"/>
      <c r="AA225" s="148"/>
      <c r="AB225" s="148"/>
      <c r="AC225" s="148"/>
      <c r="AD225" s="148"/>
      <c r="AE225" s="148"/>
      <c r="AF225" s="148"/>
    </row>
    <row r="226" spans="1:32">
      <c r="B226" s="6" t="s">
        <v>108</v>
      </c>
      <c r="C226" s="18"/>
      <c r="D226" s="142">
        <v>572.01763345675079</v>
      </c>
      <c r="E226" s="142">
        <v>360.73392653135181</v>
      </c>
      <c r="F226" s="142">
        <v>481.57386392760475</v>
      </c>
      <c r="G226" s="142">
        <v>510.23987660962177</v>
      </c>
      <c r="H226" s="142">
        <v>667.38274761729463</v>
      </c>
      <c r="I226" s="142">
        <v>688.87820543425596</v>
      </c>
      <c r="J226" s="142">
        <v>637.63192156981802</v>
      </c>
      <c r="K226" s="142">
        <v>629.68067437544892</v>
      </c>
      <c r="L226" s="142">
        <v>523.02169930139041</v>
      </c>
      <c r="M226" s="142">
        <v>294.9823683712595</v>
      </c>
      <c r="N226" s="143"/>
      <c r="O226" s="142">
        <v>0</v>
      </c>
      <c r="P226" s="142">
        <v>0</v>
      </c>
      <c r="Q226" s="142">
        <v>0</v>
      </c>
      <c r="R226" s="142">
        <v>0</v>
      </c>
      <c r="S226" s="142">
        <v>0</v>
      </c>
      <c r="T226" s="142">
        <v>0</v>
      </c>
      <c r="U226" s="142">
        <v>0</v>
      </c>
      <c r="V226" s="142">
        <v>163.46765673069393</v>
      </c>
      <c r="W226" s="142">
        <v>-50.202610380838728</v>
      </c>
      <c r="X226" s="145"/>
      <c r="Y226" s="148"/>
      <c r="Z226" s="148"/>
      <c r="AA226" s="148"/>
      <c r="AB226" s="148"/>
      <c r="AC226" s="148"/>
      <c r="AD226" s="148"/>
      <c r="AE226" s="148"/>
      <c r="AF226" s="148"/>
    </row>
    <row r="227" spans="1:32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3"/>
      <c r="O227" s="142">
        <v>0</v>
      </c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45"/>
      <c r="Y227" s="148"/>
      <c r="Z227" s="148"/>
      <c r="AA227" s="148"/>
      <c r="AB227" s="148"/>
      <c r="AC227" s="148"/>
      <c r="AD227" s="148"/>
      <c r="AE227" s="148"/>
      <c r="AF227" s="148"/>
    </row>
    <row r="228" spans="1:32">
      <c r="B228" s="6" t="s">
        <v>325</v>
      </c>
      <c r="C228" s="18"/>
      <c r="D228" s="142">
        <v>3.3064502110760383E-2</v>
      </c>
      <c r="E228" s="142">
        <v>2.8455365747048822E-2</v>
      </c>
      <c r="F228" s="142">
        <v>0.10834866684132388</v>
      </c>
      <c r="G228" s="142">
        <v>0.20214519358932778</v>
      </c>
      <c r="H228" s="142">
        <v>0.27715231527507855</v>
      </c>
      <c r="I228" s="142">
        <v>0.31980622888199989</v>
      </c>
      <c r="J228" s="142">
        <v>0.4285768309778914</v>
      </c>
      <c r="K228" s="142">
        <v>0.81131084603028569</v>
      </c>
      <c r="L228" s="142">
        <v>0.95042363336450919</v>
      </c>
      <c r="M228" s="142">
        <v>0.68665684993059406</v>
      </c>
      <c r="N228" s="143"/>
      <c r="O228" s="142">
        <v>-1.3314188773630508E-2</v>
      </c>
      <c r="P228" s="142">
        <v>0.1367846359000473</v>
      </c>
      <c r="Q228" s="142">
        <v>-4.3655392263594217E-2</v>
      </c>
      <c r="R228" s="142">
        <v>46.302911525469227</v>
      </c>
      <c r="S228" s="142">
        <v>-46.582542194410983</v>
      </c>
      <c r="T228" s="142">
        <v>0</v>
      </c>
      <c r="U228" s="142">
        <v>140.55091352821682</v>
      </c>
      <c r="V228" s="142">
        <v>1088.1507510889585</v>
      </c>
      <c r="W228" s="142">
        <v>-377.34700659890132</v>
      </c>
      <c r="X228" s="145"/>
      <c r="Y228" s="148"/>
      <c r="Z228" s="148"/>
      <c r="AA228" s="148"/>
      <c r="AB228" s="148"/>
      <c r="AC228" s="148"/>
      <c r="AD228" s="148"/>
      <c r="AE228" s="148"/>
      <c r="AF228" s="148"/>
    </row>
    <row r="229" spans="1:32">
      <c r="B229" s="8" t="s">
        <v>101</v>
      </c>
      <c r="C229" s="18"/>
      <c r="D229" s="142">
        <v>850.42762278825865</v>
      </c>
      <c r="E229" s="142">
        <v>639.05757555447713</v>
      </c>
      <c r="F229" s="142">
        <v>1008.1067891355287</v>
      </c>
      <c r="G229" s="142">
        <v>1168.4577312446768</v>
      </c>
      <c r="H229" s="142">
        <v>1343.4857561911006</v>
      </c>
      <c r="I229" s="142">
        <v>1400.3981073075165</v>
      </c>
      <c r="J229" s="142">
        <v>1453.9262944371612</v>
      </c>
      <c r="K229" s="142">
        <v>2017.1382574059137</v>
      </c>
      <c r="L229" s="142">
        <v>2195.0689951078134</v>
      </c>
      <c r="M229" s="142">
        <v>1432.4519985985746</v>
      </c>
      <c r="N229" s="143"/>
      <c r="O229" s="142">
        <v>389.36076020684442</v>
      </c>
      <c r="P229" s="142">
        <v>352.99685205589401</v>
      </c>
      <c r="Q229" s="142">
        <v>-376.11079534085047</v>
      </c>
      <c r="R229" s="142">
        <v>34180.526617910815</v>
      </c>
      <c r="S229" s="142">
        <v>40908.558619112569</v>
      </c>
      <c r="T229" s="142">
        <v>-76542.601821390577</v>
      </c>
      <c r="U229" s="142">
        <v>-62.39355953807668</v>
      </c>
      <c r="V229" s="142">
        <v>31.706286366590824</v>
      </c>
      <c r="W229" s="142">
        <v>-13.304150463683722</v>
      </c>
      <c r="X229" s="145"/>
      <c r="Y229" s="148"/>
      <c r="Z229" s="148"/>
      <c r="AA229" s="148"/>
      <c r="AB229" s="148"/>
      <c r="AC229" s="148"/>
      <c r="AD229" s="148"/>
      <c r="AE229" s="148"/>
      <c r="AF229" s="148"/>
    </row>
    <row r="230" spans="1:32" s="45" customFormat="1">
      <c r="A230" s="38"/>
      <c r="B230" s="5" t="s">
        <v>29</v>
      </c>
      <c r="C230" s="2"/>
      <c r="D230" s="139">
        <v>3445.0636244000002</v>
      </c>
      <c r="E230" s="139">
        <v>3961.9738134999998</v>
      </c>
      <c r="F230" s="139">
        <v>5554.4158524000004</v>
      </c>
      <c r="G230" s="139">
        <v>5998.1152817999991</v>
      </c>
      <c r="H230" s="139">
        <v>5899.6453247000009</v>
      </c>
      <c r="I230" s="139">
        <v>5494.2578215000003</v>
      </c>
      <c r="J230" s="139">
        <v>7013.3682273999993</v>
      </c>
      <c r="K230" s="139">
        <v>8775.7476649</v>
      </c>
      <c r="L230" s="139">
        <v>7692.1082673000019</v>
      </c>
      <c r="M230" s="139">
        <v>6117.5244891999992</v>
      </c>
      <c r="N230" s="146"/>
      <c r="O230" s="139">
        <v>0</v>
      </c>
      <c r="P230" s="139">
        <v>0</v>
      </c>
      <c r="Q230" s="139">
        <v>0</v>
      </c>
      <c r="R230" s="139">
        <v>0</v>
      </c>
      <c r="S230" s="139">
        <v>0</v>
      </c>
      <c r="T230" s="139">
        <v>0</v>
      </c>
      <c r="U230" s="139">
        <v>0</v>
      </c>
      <c r="V230" s="139">
        <v>0</v>
      </c>
      <c r="W230" s="139">
        <v>0</v>
      </c>
      <c r="X230" s="141"/>
      <c r="Y230" s="140"/>
      <c r="Z230" s="140"/>
      <c r="AA230" s="140"/>
      <c r="AB230" s="140"/>
      <c r="AC230" s="140"/>
      <c r="AD230" s="140"/>
      <c r="AE230" s="140"/>
      <c r="AF230" s="140"/>
    </row>
    <row r="231" spans="1:32" s="45" customFormat="1">
      <c r="A231" s="38"/>
      <c r="B231" s="5" t="s">
        <v>96</v>
      </c>
      <c r="C231" s="2"/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46"/>
      <c r="O231" s="139">
        <v>0</v>
      </c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41"/>
      <c r="Y231" s="140"/>
      <c r="Z231" s="140"/>
      <c r="AA231" s="140"/>
      <c r="AB231" s="140"/>
      <c r="AC231" s="140"/>
      <c r="AD231" s="140"/>
      <c r="AE231" s="140"/>
      <c r="AF231" s="140"/>
    </row>
    <row r="232" spans="1:32" s="45" customFormat="1">
      <c r="A232" s="38"/>
      <c r="B232" s="5" t="s">
        <v>100</v>
      </c>
      <c r="C232" s="2"/>
      <c r="D232" s="139">
        <v>335181.78967824986</v>
      </c>
      <c r="E232" s="139">
        <v>388421.28304898401</v>
      </c>
      <c r="F232" s="139">
        <v>452435.06018545938</v>
      </c>
      <c r="G232" s="139">
        <v>493224.2361749665</v>
      </c>
      <c r="H232" s="139">
        <v>563342.5649138164</v>
      </c>
      <c r="I232" s="139">
        <v>608129.93510798202</v>
      </c>
      <c r="J232" s="139">
        <v>713446.330967822</v>
      </c>
      <c r="K232" s="139">
        <v>828208.25964681793</v>
      </c>
      <c r="L232" s="139">
        <v>936839.98002067895</v>
      </c>
      <c r="M232" s="139">
        <v>1072874.2057557222</v>
      </c>
      <c r="N232" s="146"/>
      <c r="O232" s="139">
        <v>66329.874879462848</v>
      </c>
      <c r="P232" s="139">
        <v>71332.277822947071</v>
      </c>
      <c r="Q232" s="139">
        <v>23838.976227591047</v>
      </c>
      <c r="R232" s="139">
        <v>77098.488505377289</v>
      </c>
      <c r="S232" s="139">
        <v>137541.71390339526</v>
      </c>
      <c r="T232" s="139">
        <v>143227.05810294248</v>
      </c>
      <c r="U232" s="139">
        <v>119621.22933618703</v>
      </c>
      <c r="V232" s="139">
        <v>73893.142027559225</v>
      </c>
      <c r="W232" s="139">
        <v>66865.694701097891</v>
      </c>
      <c r="X232" s="141"/>
      <c r="Y232" s="140"/>
      <c r="Z232" s="140"/>
      <c r="AA232" s="140"/>
      <c r="AB232" s="140"/>
      <c r="AC232" s="140"/>
      <c r="AD232" s="140"/>
      <c r="AE232" s="140"/>
      <c r="AF232" s="140"/>
    </row>
  </sheetData>
  <mergeCells count="8">
    <mergeCell ref="D3:M3"/>
    <mergeCell ref="D4:M4"/>
    <mergeCell ref="D120:M120"/>
    <mergeCell ref="D121:M121"/>
    <mergeCell ref="O3:W3"/>
    <mergeCell ref="O4:W4"/>
    <mergeCell ref="O120:W120"/>
    <mergeCell ref="O121:W121"/>
  </mergeCells>
  <hyperlinks>
    <hyperlink ref="A1" location="Index!A1" display="Index" xr:uid="{95D09264-5F4F-4E72-BCB2-76E4F3982F62}"/>
  </hyperlinks>
  <pageMargins left="0.7" right="0.7" top="0.75" bottom="0.75" header="0.3" footer="0.3"/>
  <pageSetup scale="21" fitToWidth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F232"/>
  <sheetViews>
    <sheetView zoomScale="60" zoomScaleNormal="60" workbookViewId="0">
      <pane xSplit="3" ySplit="5" topLeftCell="D6" activePane="bottomRight" state="frozen"/>
      <selection activeCell="AC121" sqref="AC121"/>
      <selection pane="topRight" activeCell="AC121" sqref="AC121"/>
      <selection pane="bottomLeft" activeCell="AC121" sqref="AC121"/>
      <selection pane="bottomRight"/>
    </sheetView>
  </sheetViews>
  <sheetFormatPr defaultColWidth="9.1796875" defaultRowHeight="14"/>
  <cols>
    <col min="1" max="1" width="6.1796875" style="42" customWidth="1"/>
    <col min="2" max="2" width="72.90625" style="39" customWidth="1"/>
    <col min="3" max="3" width="11.1796875" style="40" customWidth="1"/>
    <col min="4" max="13" width="15.6328125" style="40" customWidth="1"/>
    <col min="14" max="14" width="10.54296875" style="41" customWidth="1"/>
    <col min="15" max="17" width="13.90625" style="41" customWidth="1"/>
    <col min="18" max="23" width="13.90625" style="39" customWidth="1"/>
    <col min="24" max="24" width="7.453125" style="39" customWidth="1"/>
    <col min="25" max="32" width="12.81640625" style="39" customWidth="1"/>
    <col min="33" max="16384" width="9.1796875" style="39"/>
  </cols>
  <sheetData>
    <row r="1" spans="1:32" ht="15" customHeight="1">
      <c r="A1" s="205" t="s">
        <v>315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114"/>
    </row>
    <row r="2" spans="1:32" s="45" customFormat="1">
      <c r="A2" s="38"/>
      <c r="B2" s="196" t="s">
        <v>175</v>
      </c>
      <c r="C2" s="185"/>
      <c r="D2" s="52"/>
      <c r="E2" s="52"/>
      <c r="F2" s="52"/>
      <c r="G2" s="52"/>
      <c r="H2" s="52"/>
      <c r="I2" s="52"/>
      <c r="J2" s="52"/>
      <c r="K2" s="108"/>
      <c r="L2" s="165"/>
      <c r="M2" s="272"/>
      <c r="N2" s="26"/>
      <c r="O2" s="26"/>
      <c r="P2" s="26"/>
      <c r="Q2" s="26"/>
      <c r="R2" s="26"/>
      <c r="X2" s="105"/>
      <c r="Y2" s="25"/>
      <c r="Z2" s="25"/>
      <c r="AA2" s="25"/>
      <c r="AB2" s="27"/>
      <c r="AC2" s="27"/>
      <c r="AD2" s="27"/>
    </row>
    <row r="3" spans="1:32" s="45" customFormat="1" ht="27" customHeight="1">
      <c r="A3" s="38"/>
      <c r="B3" s="104"/>
      <c r="C3" s="132" t="s">
        <v>251</v>
      </c>
      <c r="D3" s="326" t="s">
        <v>55</v>
      </c>
      <c r="E3" s="326"/>
      <c r="F3" s="326"/>
      <c r="G3" s="326"/>
      <c r="H3" s="326"/>
      <c r="I3" s="326"/>
      <c r="J3" s="326"/>
      <c r="K3" s="326"/>
      <c r="L3" s="326"/>
      <c r="M3" s="326"/>
      <c r="N3" s="72"/>
      <c r="O3" s="326" t="s">
        <v>226</v>
      </c>
      <c r="P3" s="326"/>
      <c r="Q3" s="326"/>
      <c r="R3" s="326"/>
      <c r="S3" s="326"/>
      <c r="T3" s="326"/>
      <c r="U3" s="326"/>
      <c r="V3" s="326"/>
      <c r="W3" s="326"/>
      <c r="Y3" s="72"/>
      <c r="Z3" s="187"/>
      <c r="AA3" s="187"/>
      <c r="AB3" s="187"/>
      <c r="AC3" s="187"/>
      <c r="AD3" s="187"/>
      <c r="AE3" s="187"/>
      <c r="AF3" s="187"/>
    </row>
    <row r="4" spans="1:32" s="45" customFormat="1" ht="15" customHeight="1">
      <c r="A4" s="38"/>
      <c r="B4" s="135"/>
      <c r="C4" s="101"/>
      <c r="D4" s="327" t="s">
        <v>318</v>
      </c>
      <c r="E4" s="327"/>
      <c r="F4" s="327"/>
      <c r="G4" s="327"/>
      <c r="H4" s="327"/>
      <c r="I4" s="327"/>
      <c r="J4" s="327"/>
      <c r="K4" s="327"/>
      <c r="L4" s="327"/>
      <c r="M4" s="327"/>
      <c r="N4" s="72"/>
      <c r="O4" s="331" t="s">
        <v>318</v>
      </c>
      <c r="P4" s="331"/>
      <c r="Q4" s="331"/>
      <c r="R4" s="331"/>
      <c r="S4" s="331"/>
      <c r="T4" s="331"/>
      <c r="U4" s="331"/>
      <c r="V4" s="331"/>
      <c r="W4" s="331"/>
      <c r="Y4" s="70"/>
      <c r="Z4" s="169"/>
      <c r="AA4" s="169"/>
      <c r="AB4" s="169"/>
      <c r="AC4" s="169"/>
      <c r="AD4" s="169"/>
      <c r="AE4" s="169"/>
      <c r="AF4" s="169"/>
    </row>
    <row r="5" spans="1:32" s="45" customFormat="1">
      <c r="A5" s="38"/>
      <c r="B5" s="107" t="s">
        <v>323</v>
      </c>
      <c r="C5" s="44"/>
      <c r="D5" s="181" t="s">
        <v>1</v>
      </c>
      <c r="E5" s="181" t="s">
        <v>2</v>
      </c>
      <c r="F5" s="181" t="s">
        <v>3</v>
      </c>
      <c r="G5" s="181" t="s">
        <v>4</v>
      </c>
      <c r="H5" s="181" t="s">
        <v>104</v>
      </c>
      <c r="I5" s="181" t="s">
        <v>105</v>
      </c>
      <c r="J5" s="181" t="s">
        <v>111</v>
      </c>
      <c r="K5" s="181" t="s">
        <v>268</v>
      </c>
      <c r="L5" s="181" t="s">
        <v>285</v>
      </c>
      <c r="M5" s="181" t="s">
        <v>367</v>
      </c>
      <c r="N5" s="77"/>
      <c r="O5" s="181" t="s">
        <v>2</v>
      </c>
      <c r="P5" s="181" t="s">
        <v>3</v>
      </c>
      <c r="Q5" s="181" t="s">
        <v>4</v>
      </c>
      <c r="R5" s="181" t="s">
        <v>104</v>
      </c>
      <c r="S5" s="181" t="s">
        <v>105</v>
      </c>
      <c r="T5" s="181" t="s">
        <v>111</v>
      </c>
      <c r="U5" s="181" t="s">
        <v>268</v>
      </c>
      <c r="V5" s="181" t="s">
        <v>285</v>
      </c>
      <c r="W5" s="181" t="s">
        <v>367</v>
      </c>
      <c r="X5" s="77"/>
      <c r="Y5" s="76"/>
      <c r="Z5" s="182"/>
      <c r="AA5" s="182"/>
      <c r="AB5" s="182"/>
      <c r="AC5" s="182"/>
      <c r="AD5" s="182"/>
      <c r="AE5" s="182"/>
      <c r="AF5" s="180"/>
    </row>
    <row r="6" spans="1:32" s="45" customFormat="1">
      <c r="A6" s="38"/>
      <c r="B6" s="29" t="s">
        <v>5</v>
      </c>
      <c r="C6" s="209" t="s">
        <v>290</v>
      </c>
      <c r="D6" s="139">
        <v>0</v>
      </c>
      <c r="E6" s="139">
        <v>0</v>
      </c>
      <c r="F6" s="139">
        <v>0</v>
      </c>
      <c r="G6" s="139">
        <v>0</v>
      </c>
      <c r="H6" s="139">
        <v>0</v>
      </c>
      <c r="I6" s="139">
        <v>0</v>
      </c>
      <c r="J6" s="139">
        <v>0</v>
      </c>
      <c r="K6" s="139">
        <v>0</v>
      </c>
      <c r="L6" s="139">
        <v>0</v>
      </c>
      <c r="M6" s="139">
        <v>0</v>
      </c>
      <c r="N6" s="146"/>
      <c r="O6" s="139">
        <v>0</v>
      </c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41"/>
      <c r="Y6" s="140"/>
      <c r="Z6" s="140"/>
      <c r="AA6" s="140"/>
      <c r="AB6" s="140"/>
      <c r="AC6" s="140"/>
      <c r="AD6" s="140"/>
      <c r="AE6" s="140"/>
      <c r="AF6" s="140"/>
    </row>
    <row r="7" spans="1:32">
      <c r="B7" s="1" t="s">
        <v>35</v>
      </c>
      <c r="C7" s="210" t="s">
        <v>291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3"/>
      <c r="O7" s="142">
        <v>0</v>
      </c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45"/>
      <c r="Y7" s="148"/>
      <c r="Z7" s="148"/>
      <c r="AA7" s="148"/>
      <c r="AB7" s="148"/>
      <c r="AC7" s="148"/>
      <c r="AD7" s="148"/>
      <c r="AE7" s="148"/>
      <c r="AF7" s="148"/>
    </row>
    <row r="8" spans="1:32">
      <c r="B8" s="1" t="s">
        <v>36</v>
      </c>
      <c r="C8" s="210" t="s">
        <v>292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3"/>
      <c r="O8" s="142">
        <v>0</v>
      </c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45"/>
      <c r="Y8" s="148"/>
      <c r="Z8" s="148"/>
      <c r="AA8" s="148"/>
      <c r="AB8" s="148"/>
      <c r="AC8" s="148"/>
      <c r="AD8" s="148"/>
      <c r="AE8" s="148"/>
      <c r="AF8" s="148"/>
    </row>
    <row r="9" spans="1:32" s="45" customFormat="1">
      <c r="A9" s="38"/>
      <c r="B9" s="29" t="s">
        <v>6</v>
      </c>
      <c r="C9" s="209" t="s">
        <v>293</v>
      </c>
      <c r="D9" s="139">
        <v>1621.6034044869925</v>
      </c>
      <c r="E9" s="139">
        <v>1642.862350565814</v>
      </c>
      <c r="F9" s="139">
        <v>1664.3999978283728</v>
      </c>
      <c r="G9" s="139">
        <v>1741.6499999999999</v>
      </c>
      <c r="H9" s="139">
        <v>1442.85</v>
      </c>
      <c r="I9" s="139">
        <v>1691.76</v>
      </c>
      <c r="J9" s="139">
        <v>1081.2720516865979</v>
      </c>
      <c r="K9" s="139">
        <v>1070.5434405774938</v>
      </c>
      <c r="L9" s="139">
        <v>1324.4809174192731</v>
      </c>
      <c r="M9" s="139">
        <v>1576.8698316408152</v>
      </c>
      <c r="N9" s="146"/>
      <c r="O9" s="139">
        <v>21.258946078821594</v>
      </c>
      <c r="P9" s="139">
        <v>21.537647262558579</v>
      </c>
      <c r="Q9" s="139">
        <v>77.25000217162723</v>
      </c>
      <c r="R9" s="139">
        <v>-298.79999999999995</v>
      </c>
      <c r="S9" s="139">
        <v>248.91000000000005</v>
      </c>
      <c r="T9" s="139">
        <v>-610.48794831340206</v>
      </c>
      <c r="U9" s="139">
        <v>-10.728611109104236</v>
      </c>
      <c r="V9" s="139">
        <v>253.93747684177939</v>
      </c>
      <c r="W9" s="139">
        <v>252.38891422154205</v>
      </c>
      <c r="X9" s="141"/>
      <c r="Y9" s="140"/>
      <c r="Z9" s="140"/>
      <c r="AA9" s="140"/>
      <c r="AB9" s="140"/>
      <c r="AC9" s="140"/>
      <c r="AD9" s="140"/>
      <c r="AE9" s="140"/>
      <c r="AF9" s="140"/>
    </row>
    <row r="10" spans="1:32" s="45" customFormat="1">
      <c r="A10" s="38"/>
      <c r="B10" s="31" t="s">
        <v>7</v>
      </c>
      <c r="C10" s="209" t="s">
        <v>294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46"/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41"/>
      <c r="Y10" s="140"/>
      <c r="Z10" s="140"/>
      <c r="AA10" s="140"/>
      <c r="AB10" s="140"/>
      <c r="AC10" s="140"/>
      <c r="AD10" s="140"/>
      <c r="AE10" s="140"/>
      <c r="AF10" s="140"/>
    </row>
    <row r="11" spans="1:32">
      <c r="A11" s="50"/>
      <c r="B11" s="208" t="s">
        <v>40</v>
      </c>
      <c r="C11" s="219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3"/>
      <c r="O11" s="142">
        <v>0</v>
      </c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5"/>
      <c r="Y11" s="148"/>
      <c r="Z11" s="148"/>
      <c r="AA11" s="148"/>
      <c r="AB11" s="148"/>
      <c r="AC11" s="148"/>
      <c r="AD11" s="148"/>
      <c r="AE11" s="148"/>
      <c r="AF11" s="148"/>
    </row>
    <row r="12" spans="1:32">
      <c r="A12" s="50"/>
      <c r="B12" s="6" t="s">
        <v>41</v>
      </c>
      <c r="C12" s="219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3"/>
      <c r="O12" s="142">
        <v>0</v>
      </c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5"/>
      <c r="Y12" s="148"/>
      <c r="Z12" s="148"/>
      <c r="AA12" s="148"/>
      <c r="AB12" s="148"/>
      <c r="AC12" s="148"/>
      <c r="AD12" s="148"/>
      <c r="AE12" s="148"/>
      <c r="AF12" s="148"/>
    </row>
    <row r="13" spans="1:32">
      <c r="A13" s="50"/>
      <c r="B13" s="6" t="s">
        <v>42</v>
      </c>
      <c r="C13" s="219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3"/>
      <c r="O13" s="142">
        <v>0</v>
      </c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5"/>
      <c r="Y13" s="148"/>
      <c r="Z13" s="148"/>
      <c r="AA13" s="148"/>
      <c r="AB13" s="148"/>
      <c r="AC13" s="148"/>
      <c r="AD13" s="148"/>
      <c r="AE13" s="148"/>
      <c r="AF13" s="148"/>
    </row>
    <row r="14" spans="1:32">
      <c r="A14" s="50"/>
      <c r="B14" s="6" t="s">
        <v>43</v>
      </c>
      <c r="C14" s="219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3"/>
      <c r="O14" s="142">
        <v>0</v>
      </c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45"/>
      <c r="Y14" s="148"/>
      <c r="Z14" s="148"/>
      <c r="AA14" s="148"/>
      <c r="AB14" s="148"/>
      <c r="AC14" s="148"/>
      <c r="AD14" s="148"/>
      <c r="AE14" s="148"/>
      <c r="AF14" s="148"/>
    </row>
    <row r="15" spans="1:32">
      <c r="A15" s="50"/>
      <c r="B15" s="6" t="s">
        <v>44</v>
      </c>
      <c r="C15" s="219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3"/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5"/>
      <c r="Y15" s="148"/>
      <c r="Z15" s="148"/>
      <c r="AA15" s="148"/>
      <c r="AB15" s="148"/>
      <c r="AC15" s="148"/>
      <c r="AD15" s="148"/>
      <c r="AE15" s="148"/>
      <c r="AF15" s="148"/>
    </row>
    <row r="16" spans="1:32">
      <c r="A16" s="50"/>
      <c r="B16" s="7" t="s">
        <v>45</v>
      </c>
      <c r="C16" s="219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3"/>
      <c r="O16" s="142">
        <v>0</v>
      </c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5"/>
      <c r="Y16" s="148"/>
      <c r="Z16" s="148"/>
      <c r="AA16" s="148"/>
      <c r="AB16" s="148"/>
      <c r="AC16" s="148"/>
      <c r="AD16" s="148"/>
      <c r="AE16" s="148"/>
      <c r="AF16" s="148"/>
    </row>
    <row r="17" spans="1:32">
      <c r="A17" s="50"/>
      <c r="B17" s="7" t="s">
        <v>46</v>
      </c>
      <c r="C17" s="219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3"/>
      <c r="O17" s="142">
        <v>0</v>
      </c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5"/>
      <c r="Y17" s="148"/>
      <c r="Z17" s="148"/>
      <c r="AA17" s="148"/>
      <c r="AB17" s="148"/>
      <c r="AC17" s="148"/>
      <c r="AD17" s="148"/>
      <c r="AE17" s="148"/>
      <c r="AF17" s="148"/>
    </row>
    <row r="18" spans="1:32">
      <c r="A18" s="50"/>
      <c r="B18" s="6" t="s">
        <v>317</v>
      </c>
      <c r="C18" s="219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3"/>
      <c r="O18" s="142">
        <v>0</v>
      </c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5"/>
      <c r="Y18" s="148"/>
      <c r="Z18" s="148"/>
      <c r="AA18" s="148"/>
      <c r="AB18" s="148"/>
      <c r="AC18" s="148"/>
      <c r="AD18" s="148"/>
      <c r="AE18" s="148"/>
      <c r="AF18" s="148"/>
    </row>
    <row r="19" spans="1:32">
      <c r="A19" s="50"/>
      <c r="B19" s="6" t="s">
        <v>108</v>
      </c>
      <c r="C19" s="210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3"/>
      <c r="O19" s="142">
        <v>0</v>
      </c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5"/>
      <c r="Y19" s="148"/>
      <c r="Z19" s="148"/>
      <c r="AA19" s="148"/>
      <c r="AB19" s="148"/>
      <c r="AC19" s="148"/>
      <c r="AD19" s="148"/>
      <c r="AE19" s="148"/>
      <c r="AF19" s="148"/>
    </row>
    <row r="20" spans="1:32">
      <c r="A20" s="50"/>
      <c r="B20" s="6" t="s">
        <v>48</v>
      </c>
      <c r="C20" s="219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8"/>
      <c r="O20" s="142">
        <v>0</v>
      </c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5"/>
      <c r="Y20" s="148"/>
      <c r="Z20" s="148"/>
      <c r="AA20" s="148"/>
      <c r="AB20" s="148"/>
      <c r="AC20" s="148"/>
      <c r="AD20" s="148"/>
      <c r="AE20" s="148"/>
      <c r="AF20" s="148"/>
    </row>
    <row r="21" spans="1:32">
      <c r="A21" s="50"/>
      <c r="B21" s="6" t="s">
        <v>325</v>
      </c>
      <c r="C21" s="219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3"/>
      <c r="O21" s="142">
        <v>0</v>
      </c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5"/>
      <c r="Y21" s="148"/>
      <c r="Z21" s="148"/>
      <c r="AA21" s="148"/>
      <c r="AB21" s="148"/>
      <c r="AC21" s="148"/>
      <c r="AD21" s="148"/>
      <c r="AE21" s="148"/>
      <c r="AF21" s="148"/>
    </row>
    <row r="22" spans="1:32">
      <c r="A22" s="50"/>
      <c r="B22" s="8" t="s">
        <v>101</v>
      </c>
      <c r="C22" s="219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3"/>
      <c r="O22" s="142">
        <v>0</v>
      </c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5"/>
      <c r="Y22" s="148"/>
      <c r="Z22" s="148"/>
      <c r="AA22" s="148"/>
      <c r="AB22" s="148"/>
      <c r="AC22" s="148"/>
      <c r="AD22" s="148"/>
      <c r="AE22" s="148"/>
      <c r="AF22" s="148"/>
    </row>
    <row r="23" spans="1:32" s="45" customFormat="1">
      <c r="A23" s="38"/>
      <c r="B23" s="31" t="s">
        <v>8</v>
      </c>
      <c r="C23" s="209" t="s">
        <v>295</v>
      </c>
      <c r="D23" s="139">
        <v>1621.6034044869925</v>
      </c>
      <c r="E23" s="139">
        <v>1642.862350565814</v>
      </c>
      <c r="F23" s="139">
        <v>1664.3999978283728</v>
      </c>
      <c r="G23" s="139">
        <v>1741.6499999999999</v>
      </c>
      <c r="H23" s="139">
        <v>1442.85</v>
      </c>
      <c r="I23" s="139">
        <v>1691.76</v>
      </c>
      <c r="J23" s="139">
        <v>1081.2720516865982</v>
      </c>
      <c r="K23" s="139">
        <v>1070.5434405774938</v>
      </c>
      <c r="L23" s="139">
        <v>1324.4809174192728</v>
      </c>
      <c r="M23" s="139">
        <v>1576.8698316408154</v>
      </c>
      <c r="N23" s="146"/>
      <c r="O23" s="139">
        <v>21.258946078821594</v>
      </c>
      <c r="P23" s="139">
        <v>21.537647262558579</v>
      </c>
      <c r="Q23" s="139">
        <v>77.25000217162723</v>
      </c>
      <c r="R23" s="139">
        <v>-298.79999999999995</v>
      </c>
      <c r="S23" s="139">
        <v>248.91000000000005</v>
      </c>
      <c r="T23" s="139">
        <v>-610.48794831340183</v>
      </c>
      <c r="U23" s="139">
        <v>-10.728611109104413</v>
      </c>
      <c r="V23" s="139">
        <v>253.93747684177902</v>
      </c>
      <c r="W23" s="139">
        <v>252.38891422154256</v>
      </c>
      <c r="X23" s="141"/>
      <c r="Y23" s="140"/>
      <c r="Z23" s="140"/>
      <c r="AA23" s="140"/>
      <c r="AB23" s="140"/>
      <c r="AC23" s="140"/>
      <c r="AD23" s="140"/>
      <c r="AE23" s="140"/>
      <c r="AF23" s="140"/>
    </row>
    <row r="24" spans="1:32">
      <c r="B24" s="208" t="s">
        <v>40</v>
      </c>
      <c r="C24" s="219"/>
      <c r="D24" s="142">
        <v>1621.6034044869925</v>
      </c>
      <c r="E24" s="142">
        <v>1642.862350565814</v>
      </c>
      <c r="F24" s="142">
        <v>1664.3999978283728</v>
      </c>
      <c r="G24" s="142">
        <v>1686.5500000000002</v>
      </c>
      <c r="H24" s="142">
        <v>1438.36</v>
      </c>
      <c r="I24" s="142">
        <v>1687.5</v>
      </c>
      <c r="J24" s="142">
        <v>1074.9319013335241</v>
      </c>
      <c r="K24" s="142">
        <v>1063.5634128671104</v>
      </c>
      <c r="L24" s="142">
        <v>1314.7047428917367</v>
      </c>
      <c r="M24" s="142">
        <v>1563.4626793631567</v>
      </c>
      <c r="N24" s="143"/>
      <c r="O24" s="142">
        <v>21.258946078821594</v>
      </c>
      <c r="P24" s="142">
        <v>21.537647262558579</v>
      </c>
      <c r="Q24" s="142">
        <v>22.150002171627392</v>
      </c>
      <c r="R24" s="142">
        <v>-248.19000000000014</v>
      </c>
      <c r="S24" s="142">
        <v>249.14000000000004</v>
      </c>
      <c r="T24" s="142">
        <v>-612.56809866647598</v>
      </c>
      <c r="U24" s="142">
        <v>-11.368488466413673</v>
      </c>
      <c r="V24" s="142">
        <v>251.14133002462626</v>
      </c>
      <c r="W24" s="142">
        <v>248.75793647142004</v>
      </c>
      <c r="X24" s="145"/>
      <c r="Y24" s="148"/>
      <c r="Z24" s="148"/>
      <c r="AA24" s="148"/>
      <c r="AB24" s="148"/>
      <c r="AC24" s="148"/>
      <c r="AD24" s="148"/>
      <c r="AE24" s="148"/>
      <c r="AF24" s="148"/>
    </row>
    <row r="25" spans="1:32">
      <c r="B25" s="6" t="s">
        <v>41</v>
      </c>
      <c r="C25" s="219"/>
      <c r="D25" s="142">
        <v>0</v>
      </c>
      <c r="E25" s="142">
        <v>0</v>
      </c>
      <c r="F25" s="142">
        <v>0</v>
      </c>
      <c r="G25" s="142">
        <v>0.33</v>
      </c>
      <c r="H25" s="142">
        <v>0</v>
      </c>
      <c r="I25" s="142">
        <v>0</v>
      </c>
      <c r="J25" s="142">
        <v>3.0367128518018816E-2</v>
      </c>
      <c r="K25" s="142">
        <v>3.3431919865712416E-2</v>
      </c>
      <c r="L25" s="142">
        <v>4.6824496543418623E-2</v>
      </c>
      <c r="M25" s="142">
        <v>6.4215624804371416E-2</v>
      </c>
      <c r="N25" s="143"/>
      <c r="O25" s="142">
        <v>0</v>
      </c>
      <c r="P25" s="142">
        <v>0</v>
      </c>
      <c r="Q25" s="142">
        <v>0.33</v>
      </c>
      <c r="R25" s="142">
        <v>-0.33</v>
      </c>
      <c r="S25" s="142">
        <v>0</v>
      </c>
      <c r="T25" s="142">
        <v>3.0367128518018816E-2</v>
      </c>
      <c r="U25" s="142">
        <v>3.0647913476935986E-3</v>
      </c>
      <c r="V25" s="142">
        <v>1.339257667770621E-2</v>
      </c>
      <c r="W25" s="142">
        <v>1.7391128260952796E-2</v>
      </c>
      <c r="X25" s="145"/>
      <c r="Y25" s="148"/>
      <c r="Z25" s="148"/>
      <c r="AA25" s="148"/>
      <c r="AB25" s="148"/>
      <c r="AC25" s="148"/>
      <c r="AD25" s="148"/>
      <c r="AE25" s="148"/>
      <c r="AF25" s="148"/>
    </row>
    <row r="26" spans="1:32">
      <c r="B26" s="6" t="s">
        <v>42</v>
      </c>
      <c r="C26" s="219"/>
      <c r="D26" s="142">
        <v>1621.6034044869925</v>
      </c>
      <c r="E26" s="142">
        <v>1642.862350565814</v>
      </c>
      <c r="F26" s="142">
        <v>1664.3999978283728</v>
      </c>
      <c r="G26" s="142">
        <v>1686.2200000000003</v>
      </c>
      <c r="H26" s="142">
        <v>1438.36</v>
      </c>
      <c r="I26" s="142">
        <v>1687.5</v>
      </c>
      <c r="J26" s="142">
        <v>1074.9015342050059</v>
      </c>
      <c r="K26" s="142">
        <v>1063.5299809472447</v>
      </c>
      <c r="L26" s="142">
        <v>1314.6579183951933</v>
      </c>
      <c r="M26" s="142">
        <v>1563.3984637383523</v>
      </c>
      <c r="N26" s="143"/>
      <c r="O26" s="142">
        <v>21.258946078821594</v>
      </c>
      <c r="P26" s="142">
        <v>21.537647262558579</v>
      </c>
      <c r="Q26" s="142">
        <v>21.820002171627451</v>
      </c>
      <c r="R26" s="142">
        <v>-247.86000000000018</v>
      </c>
      <c r="S26" s="142">
        <v>249.14000000000004</v>
      </c>
      <c r="T26" s="142">
        <v>-612.59846579499401</v>
      </c>
      <c r="U26" s="142">
        <v>-11.371553257761313</v>
      </c>
      <c r="V26" s="142">
        <v>251.12793744794857</v>
      </c>
      <c r="W26" s="142">
        <v>248.74054534315917</v>
      </c>
      <c r="X26" s="145"/>
      <c r="Y26" s="148"/>
      <c r="Z26" s="148"/>
      <c r="AA26" s="148"/>
      <c r="AB26" s="148"/>
      <c r="AC26" s="148"/>
      <c r="AD26" s="148"/>
      <c r="AE26" s="148"/>
      <c r="AF26" s="148"/>
    </row>
    <row r="27" spans="1:32">
      <c r="B27" s="6" t="s">
        <v>43</v>
      </c>
      <c r="C27" s="219"/>
      <c r="D27" s="142">
        <v>0</v>
      </c>
      <c r="E27" s="142">
        <v>0</v>
      </c>
      <c r="F27" s="142">
        <v>0</v>
      </c>
      <c r="G27" s="142">
        <v>0</v>
      </c>
      <c r="H27" s="142">
        <v>0</v>
      </c>
      <c r="I27" s="142">
        <v>0</v>
      </c>
      <c r="J27" s="142">
        <v>0</v>
      </c>
      <c r="K27" s="142">
        <v>0</v>
      </c>
      <c r="L27" s="142">
        <v>0</v>
      </c>
      <c r="M27" s="142">
        <v>0</v>
      </c>
      <c r="N27" s="143"/>
      <c r="O27" s="142">
        <v>0</v>
      </c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0</v>
      </c>
      <c r="W27" s="142">
        <v>0</v>
      </c>
      <c r="X27" s="145"/>
      <c r="Y27" s="148"/>
      <c r="Z27" s="148"/>
      <c r="AA27" s="148"/>
      <c r="AB27" s="148"/>
      <c r="AC27" s="148"/>
      <c r="AD27" s="148"/>
      <c r="AE27" s="148"/>
      <c r="AF27" s="148"/>
    </row>
    <row r="28" spans="1:32">
      <c r="B28" s="6" t="s">
        <v>44</v>
      </c>
      <c r="C28" s="219"/>
      <c r="D28" s="142">
        <v>0</v>
      </c>
      <c r="E28" s="142">
        <v>0</v>
      </c>
      <c r="F28" s="142">
        <v>0</v>
      </c>
      <c r="G28" s="142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3"/>
      <c r="O28" s="142">
        <v>0</v>
      </c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45"/>
      <c r="Y28" s="148"/>
      <c r="Z28" s="148"/>
      <c r="AA28" s="148"/>
      <c r="AB28" s="148"/>
      <c r="AC28" s="148"/>
      <c r="AD28" s="148"/>
      <c r="AE28" s="148"/>
      <c r="AF28" s="148"/>
    </row>
    <row r="29" spans="1:32">
      <c r="B29" s="7" t="s">
        <v>45</v>
      </c>
      <c r="C29" s="219"/>
      <c r="D29" s="142"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3"/>
      <c r="O29" s="142">
        <v>0</v>
      </c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5"/>
      <c r="Y29" s="148"/>
      <c r="Z29" s="148"/>
      <c r="AA29" s="148"/>
      <c r="AB29" s="148"/>
      <c r="AC29" s="148"/>
      <c r="AD29" s="148"/>
      <c r="AE29" s="148"/>
      <c r="AF29" s="148"/>
    </row>
    <row r="30" spans="1:32">
      <c r="B30" s="7" t="s">
        <v>46</v>
      </c>
      <c r="C30" s="219"/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3"/>
      <c r="O30" s="142">
        <v>0</v>
      </c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5"/>
      <c r="Y30" s="148"/>
      <c r="Z30" s="148"/>
      <c r="AA30" s="148"/>
      <c r="AB30" s="148"/>
      <c r="AC30" s="148"/>
      <c r="AD30" s="148"/>
      <c r="AE30" s="148"/>
      <c r="AF30" s="148"/>
    </row>
    <row r="31" spans="1:32">
      <c r="B31" s="6" t="s">
        <v>317</v>
      </c>
      <c r="C31" s="219"/>
      <c r="D31" s="142">
        <v>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3"/>
      <c r="O31" s="142">
        <v>0</v>
      </c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45"/>
      <c r="Y31" s="148"/>
      <c r="Z31" s="148"/>
      <c r="AA31" s="148"/>
      <c r="AB31" s="148"/>
      <c r="AC31" s="148"/>
      <c r="AD31" s="148"/>
      <c r="AE31" s="148"/>
      <c r="AF31" s="148"/>
    </row>
    <row r="32" spans="1:32">
      <c r="B32" s="6" t="s">
        <v>108</v>
      </c>
      <c r="C32" s="219"/>
      <c r="D32" s="142">
        <v>0</v>
      </c>
      <c r="E32" s="142">
        <v>0</v>
      </c>
      <c r="F32" s="142">
        <v>0</v>
      </c>
      <c r="G32" s="142">
        <v>0</v>
      </c>
      <c r="H32" s="142">
        <v>0</v>
      </c>
      <c r="I32" s="142">
        <v>0</v>
      </c>
      <c r="J32" s="142">
        <v>0</v>
      </c>
      <c r="K32" s="142">
        <v>0</v>
      </c>
      <c r="L32" s="142">
        <v>0</v>
      </c>
      <c r="M32" s="142">
        <v>0</v>
      </c>
      <c r="N32" s="143"/>
      <c r="O32" s="142">
        <v>0</v>
      </c>
      <c r="P32" s="142">
        <v>0</v>
      </c>
      <c r="Q32" s="142">
        <v>0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45"/>
      <c r="Y32" s="148"/>
      <c r="Z32" s="148"/>
      <c r="AA32" s="148"/>
      <c r="AB32" s="148"/>
      <c r="AC32" s="148"/>
      <c r="AD32" s="148"/>
      <c r="AE32" s="148"/>
      <c r="AF32" s="148"/>
    </row>
    <row r="33" spans="1:32">
      <c r="B33" s="6" t="s">
        <v>48</v>
      </c>
      <c r="C33" s="219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8"/>
      <c r="O33" s="142">
        <v>0</v>
      </c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5"/>
      <c r="Y33" s="148"/>
      <c r="Z33" s="148"/>
      <c r="AA33" s="148"/>
      <c r="AB33" s="148"/>
      <c r="AC33" s="148"/>
      <c r="AD33" s="148"/>
      <c r="AE33" s="148"/>
      <c r="AF33" s="148"/>
    </row>
    <row r="34" spans="1:32">
      <c r="B34" s="6" t="s">
        <v>325</v>
      </c>
      <c r="C34" s="219"/>
      <c r="D34" s="142">
        <v>0</v>
      </c>
      <c r="E34" s="142">
        <v>0</v>
      </c>
      <c r="F34" s="142">
        <v>0</v>
      </c>
      <c r="G34" s="142">
        <v>0</v>
      </c>
      <c r="H34" s="142">
        <v>0</v>
      </c>
      <c r="I34" s="142">
        <v>0</v>
      </c>
      <c r="J34" s="142">
        <v>0</v>
      </c>
      <c r="K34" s="142">
        <v>0</v>
      </c>
      <c r="L34" s="142">
        <v>0</v>
      </c>
      <c r="M34" s="142">
        <v>0</v>
      </c>
      <c r="N34" s="143"/>
      <c r="O34" s="142">
        <v>0</v>
      </c>
      <c r="P34" s="142">
        <v>0</v>
      </c>
      <c r="Q34" s="142">
        <v>0</v>
      </c>
      <c r="R34" s="142">
        <v>0</v>
      </c>
      <c r="S34" s="142">
        <v>0</v>
      </c>
      <c r="T34" s="142">
        <v>0</v>
      </c>
      <c r="U34" s="142">
        <v>0</v>
      </c>
      <c r="V34" s="142">
        <v>0</v>
      </c>
      <c r="W34" s="142">
        <v>0</v>
      </c>
      <c r="X34" s="145"/>
      <c r="Y34" s="148"/>
      <c r="Z34" s="148"/>
      <c r="AA34" s="148"/>
      <c r="AB34" s="148"/>
      <c r="AC34" s="148"/>
      <c r="AD34" s="148"/>
      <c r="AE34" s="148"/>
      <c r="AF34" s="148"/>
    </row>
    <row r="35" spans="1:32">
      <c r="B35" s="8" t="s">
        <v>101</v>
      </c>
      <c r="C35" s="219"/>
      <c r="D35" s="142">
        <v>0</v>
      </c>
      <c r="E35" s="142">
        <v>0</v>
      </c>
      <c r="F35" s="142">
        <v>0</v>
      </c>
      <c r="G35" s="142">
        <v>55.1</v>
      </c>
      <c r="H35" s="142">
        <v>4.49</v>
      </c>
      <c r="I35" s="142">
        <v>4.26</v>
      </c>
      <c r="J35" s="142">
        <v>6.3401503530741365</v>
      </c>
      <c r="K35" s="142">
        <v>6.9800277103833173</v>
      </c>
      <c r="L35" s="142">
        <v>9.7761745275362202</v>
      </c>
      <c r="M35" s="142">
        <v>13.407152277658744</v>
      </c>
      <c r="N35" s="143"/>
      <c r="O35" s="142">
        <v>0</v>
      </c>
      <c r="P35" s="142">
        <v>0</v>
      </c>
      <c r="Q35" s="142">
        <v>55.1</v>
      </c>
      <c r="R35" s="142">
        <v>-50.61</v>
      </c>
      <c r="S35" s="142">
        <v>-0.23000000000000034</v>
      </c>
      <c r="T35" s="142">
        <v>2.0801503530741368</v>
      </c>
      <c r="U35" s="142">
        <v>0.63987735730918072</v>
      </c>
      <c r="V35" s="142">
        <v>2.7961468171529029</v>
      </c>
      <c r="W35" s="142">
        <v>3.6309777501225229</v>
      </c>
      <c r="X35" s="145"/>
      <c r="Y35" s="148"/>
      <c r="Z35" s="148"/>
      <c r="AA35" s="148"/>
      <c r="AB35" s="148"/>
      <c r="AC35" s="148"/>
      <c r="AD35" s="148"/>
      <c r="AE35" s="148"/>
      <c r="AF35" s="148"/>
    </row>
    <row r="36" spans="1:32" s="45" customFormat="1">
      <c r="A36" s="38"/>
      <c r="B36" s="29" t="s">
        <v>9</v>
      </c>
      <c r="C36" s="209" t="s">
        <v>296</v>
      </c>
      <c r="D36" s="139">
        <v>126838.83559274368</v>
      </c>
      <c r="E36" s="139">
        <v>117794.14123957929</v>
      </c>
      <c r="F36" s="139">
        <v>109412.97582377656</v>
      </c>
      <c r="G36" s="139">
        <v>101646.33</v>
      </c>
      <c r="H36" s="139">
        <v>94589.62</v>
      </c>
      <c r="I36" s="139">
        <v>87778.220000000016</v>
      </c>
      <c r="J36" s="139">
        <v>68618.603220935911</v>
      </c>
      <c r="K36" s="139">
        <v>66169.026273704774</v>
      </c>
      <c r="L36" s="139">
        <v>80134.396988053748</v>
      </c>
      <c r="M36" s="139">
        <v>94150.648336293671</v>
      </c>
      <c r="N36" s="146"/>
      <c r="O36" s="139">
        <v>-9044.6943531643919</v>
      </c>
      <c r="P36" s="139">
        <v>-8381.1654158027304</v>
      </c>
      <c r="Q36" s="139">
        <v>-7766.6458237765601</v>
      </c>
      <c r="R36" s="139">
        <v>-7056.7099999999982</v>
      </c>
      <c r="S36" s="139">
        <v>-6811.3999999999924</v>
      </c>
      <c r="T36" s="139">
        <v>-19159.616779064094</v>
      </c>
      <c r="U36" s="139">
        <v>-2449.5769472311395</v>
      </c>
      <c r="V36" s="139">
        <v>13965.370714348966</v>
      </c>
      <c r="W36" s="139">
        <v>14016.251348239928</v>
      </c>
      <c r="X36" s="141"/>
      <c r="Y36" s="140"/>
      <c r="Z36" s="140"/>
      <c r="AA36" s="140"/>
      <c r="AB36" s="140"/>
      <c r="AC36" s="140"/>
      <c r="AD36" s="140"/>
      <c r="AE36" s="140"/>
      <c r="AF36" s="140"/>
    </row>
    <row r="37" spans="1:32">
      <c r="B37" s="208" t="s">
        <v>40</v>
      </c>
      <c r="C37" s="219"/>
      <c r="D37" s="142">
        <v>126838.83559274368</v>
      </c>
      <c r="E37" s="142">
        <v>117794.14123957929</v>
      </c>
      <c r="F37" s="142">
        <v>109412.97582377656</v>
      </c>
      <c r="G37" s="142">
        <v>101646.33</v>
      </c>
      <c r="H37" s="142">
        <v>94589.62</v>
      </c>
      <c r="I37" s="142">
        <v>87778.220000000016</v>
      </c>
      <c r="J37" s="142">
        <v>68618.603220935911</v>
      </c>
      <c r="K37" s="142">
        <v>66169.026273704774</v>
      </c>
      <c r="L37" s="142">
        <v>80134.396988053748</v>
      </c>
      <c r="M37" s="142">
        <v>94150.648336293671</v>
      </c>
      <c r="N37" s="143"/>
      <c r="O37" s="142">
        <v>-9044.6943531643919</v>
      </c>
      <c r="P37" s="142">
        <v>-8381.1654158027304</v>
      </c>
      <c r="Q37" s="142">
        <v>-7766.6458237765601</v>
      </c>
      <c r="R37" s="142">
        <v>-7056.7099999999982</v>
      </c>
      <c r="S37" s="142">
        <v>-6811.3999999999924</v>
      </c>
      <c r="T37" s="142">
        <v>-19159.616779064094</v>
      </c>
      <c r="U37" s="142">
        <v>-2449.5769472311395</v>
      </c>
      <c r="V37" s="142">
        <v>13965.370714348966</v>
      </c>
      <c r="W37" s="142">
        <v>14016.251348239928</v>
      </c>
      <c r="X37" s="145"/>
      <c r="Y37" s="148"/>
      <c r="Z37" s="148"/>
      <c r="AA37" s="148"/>
      <c r="AB37" s="148"/>
      <c r="AC37" s="148"/>
      <c r="AD37" s="148"/>
      <c r="AE37" s="148"/>
      <c r="AF37" s="148"/>
    </row>
    <row r="38" spans="1:32">
      <c r="B38" s="6" t="s">
        <v>41</v>
      </c>
      <c r="C38" s="219"/>
      <c r="D38" s="142">
        <v>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0</v>
      </c>
      <c r="K38" s="142">
        <v>0</v>
      </c>
      <c r="L38" s="142">
        <v>0</v>
      </c>
      <c r="M38" s="142">
        <v>0</v>
      </c>
      <c r="N38" s="143"/>
      <c r="O38" s="142">
        <v>0</v>
      </c>
      <c r="P38" s="142">
        <v>0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45"/>
      <c r="Y38" s="148"/>
      <c r="Z38" s="148"/>
      <c r="AA38" s="148"/>
      <c r="AB38" s="148"/>
      <c r="AC38" s="148"/>
      <c r="AD38" s="148"/>
      <c r="AE38" s="148"/>
      <c r="AF38" s="148"/>
    </row>
    <row r="39" spans="1:32">
      <c r="B39" s="6" t="s">
        <v>42</v>
      </c>
      <c r="C39" s="219"/>
      <c r="D39" s="142">
        <v>5918.8171234485208</v>
      </c>
      <c r="E39" s="142">
        <v>5810.7295705075185</v>
      </c>
      <c r="F39" s="142">
        <v>5704.6158780283467</v>
      </c>
      <c r="G39" s="142">
        <v>5600.44</v>
      </c>
      <c r="H39" s="142">
        <v>5500.26</v>
      </c>
      <c r="I39" s="142">
        <v>5397.76</v>
      </c>
      <c r="J39" s="142">
        <v>3725.7356094987595</v>
      </c>
      <c r="K39" s="142">
        <v>3664.2837917444099</v>
      </c>
      <c r="L39" s="142">
        <v>4513.5048215434135</v>
      </c>
      <c r="M39" s="142">
        <v>5368.8706887296785</v>
      </c>
      <c r="N39" s="143"/>
      <c r="O39" s="142">
        <v>-108.08755294100152</v>
      </c>
      <c r="P39" s="142">
        <v>-106.11369247917182</v>
      </c>
      <c r="Q39" s="142">
        <v>-104.17587802834731</v>
      </c>
      <c r="R39" s="142">
        <v>-100.17999999999958</v>
      </c>
      <c r="S39" s="142">
        <v>-102.49999999999986</v>
      </c>
      <c r="T39" s="142">
        <v>-1672.024390501241</v>
      </c>
      <c r="U39" s="142">
        <v>-61.451817754349491</v>
      </c>
      <c r="V39" s="142">
        <v>849.22102979900342</v>
      </c>
      <c r="W39" s="142">
        <v>855.36586718626563</v>
      </c>
      <c r="X39" s="145"/>
      <c r="Y39" s="148"/>
      <c r="Z39" s="148"/>
      <c r="AA39" s="148"/>
      <c r="AB39" s="148"/>
      <c r="AC39" s="148"/>
      <c r="AD39" s="148"/>
      <c r="AE39" s="148"/>
      <c r="AF39" s="148"/>
    </row>
    <row r="40" spans="1:32">
      <c r="B40" s="6" t="s">
        <v>43</v>
      </c>
      <c r="C40" s="219"/>
      <c r="D40" s="142">
        <v>120720.01846929516</v>
      </c>
      <c r="E40" s="142">
        <v>111783.41166907178</v>
      </c>
      <c r="F40" s="142">
        <v>103508.35994574821</v>
      </c>
      <c r="G40" s="142">
        <v>95845.89</v>
      </c>
      <c r="H40" s="142">
        <v>88889.36</v>
      </c>
      <c r="I40" s="142">
        <v>82180.460000000006</v>
      </c>
      <c r="J40" s="142">
        <v>64760.187438629728</v>
      </c>
      <c r="K40" s="142">
        <v>62373.453967656016</v>
      </c>
      <c r="L40" s="142">
        <v>75458.304292698536</v>
      </c>
      <c r="M40" s="142">
        <v>88587.586539297365</v>
      </c>
      <c r="N40" s="143"/>
      <c r="O40" s="142">
        <v>-8936.6068002233769</v>
      </c>
      <c r="P40" s="142">
        <v>-8275.0517233235769</v>
      </c>
      <c r="Q40" s="142">
        <v>-7662.4699457482056</v>
      </c>
      <c r="R40" s="142">
        <v>-6956.5299999999979</v>
      </c>
      <c r="S40" s="142">
        <v>-6708.8999999999942</v>
      </c>
      <c r="T40" s="142">
        <v>-17420.272561370279</v>
      </c>
      <c r="U40" s="142">
        <v>-2386.7334709737065</v>
      </c>
      <c r="V40" s="142">
        <v>13084.85032504252</v>
      </c>
      <c r="W40" s="142">
        <v>13129.282246598825</v>
      </c>
      <c r="X40" s="145"/>
      <c r="Y40" s="148"/>
      <c r="Z40" s="148"/>
      <c r="AA40" s="148"/>
      <c r="AB40" s="148"/>
      <c r="AC40" s="148"/>
      <c r="AD40" s="148"/>
      <c r="AE40" s="148"/>
      <c r="AF40" s="148"/>
    </row>
    <row r="41" spans="1:32">
      <c r="B41" s="6" t="s">
        <v>44</v>
      </c>
      <c r="C41" s="219"/>
      <c r="D41" s="142">
        <v>0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142">
        <v>0</v>
      </c>
      <c r="K41" s="142">
        <v>0</v>
      </c>
      <c r="L41" s="142">
        <v>0</v>
      </c>
      <c r="M41" s="142">
        <v>0</v>
      </c>
      <c r="N41" s="143"/>
      <c r="O41" s="142">
        <v>0</v>
      </c>
      <c r="P41" s="142">
        <v>0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  <c r="V41" s="142">
        <v>0</v>
      </c>
      <c r="W41" s="142">
        <v>0</v>
      </c>
      <c r="X41" s="145"/>
      <c r="Y41" s="148"/>
      <c r="Z41" s="148"/>
      <c r="AA41" s="148"/>
      <c r="AB41" s="148"/>
      <c r="AC41" s="148"/>
      <c r="AD41" s="148"/>
      <c r="AE41" s="148"/>
      <c r="AF41" s="148"/>
    </row>
    <row r="42" spans="1:32">
      <c r="B42" s="7" t="s">
        <v>45</v>
      </c>
      <c r="C42" s="219"/>
      <c r="D42" s="142">
        <v>0</v>
      </c>
      <c r="E42" s="142">
        <v>0</v>
      </c>
      <c r="F42" s="142">
        <v>0</v>
      </c>
      <c r="G42" s="142">
        <v>0</v>
      </c>
      <c r="H42" s="142">
        <v>0</v>
      </c>
      <c r="I42" s="142">
        <v>0</v>
      </c>
      <c r="J42" s="142">
        <v>0</v>
      </c>
      <c r="K42" s="142">
        <v>0</v>
      </c>
      <c r="L42" s="142">
        <v>0</v>
      </c>
      <c r="M42" s="142">
        <v>0</v>
      </c>
      <c r="N42" s="143"/>
      <c r="O42" s="142">
        <v>0</v>
      </c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45"/>
      <c r="Y42" s="148"/>
      <c r="Z42" s="148"/>
      <c r="AA42" s="148"/>
      <c r="AB42" s="148"/>
      <c r="AC42" s="148"/>
      <c r="AD42" s="148"/>
      <c r="AE42" s="148"/>
      <c r="AF42" s="148"/>
    </row>
    <row r="43" spans="1:32">
      <c r="B43" s="7" t="s">
        <v>46</v>
      </c>
      <c r="C43" s="219"/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3"/>
      <c r="O43" s="142">
        <v>0</v>
      </c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45"/>
      <c r="Y43" s="148"/>
      <c r="Z43" s="148"/>
      <c r="AA43" s="148"/>
      <c r="AB43" s="148"/>
      <c r="AC43" s="148"/>
      <c r="AD43" s="148"/>
      <c r="AE43" s="148"/>
      <c r="AF43" s="148"/>
    </row>
    <row r="44" spans="1:32">
      <c r="B44" s="6" t="s">
        <v>317</v>
      </c>
      <c r="C44" s="219"/>
      <c r="D44" s="142">
        <v>0</v>
      </c>
      <c r="E44" s="142">
        <v>0</v>
      </c>
      <c r="F44" s="142">
        <v>0</v>
      </c>
      <c r="G44" s="142">
        <v>0</v>
      </c>
      <c r="H44" s="142">
        <v>0</v>
      </c>
      <c r="I44" s="142">
        <v>0</v>
      </c>
      <c r="J44" s="142">
        <v>0</v>
      </c>
      <c r="K44" s="142">
        <v>0</v>
      </c>
      <c r="L44" s="142">
        <v>0</v>
      </c>
      <c r="M44" s="142">
        <v>0</v>
      </c>
      <c r="N44" s="143"/>
      <c r="O44" s="142">
        <v>0</v>
      </c>
      <c r="P44" s="142">
        <v>0</v>
      </c>
      <c r="Q44" s="142">
        <v>0</v>
      </c>
      <c r="R44" s="142">
        <v>0</v>
      </c>
      <c r="S44" s="142">
        <v>0</v>
      </c>
      <c r="T44" s="142">
        <v>0</v>
      </c>
      <c r="U44" s="142">
        <v>0</v>
      </c>
      <c r="V44" s="142">
        <v>0</v>
      </c>
      <c r="W44" s="142">
        <v>0</v>
      </c>
      <c r="X44" s="145"/>
      <c r="Y44" s="148"/>
      <c r="Z44" s="148"/>
      <c r="AA44" s="148"/>
      <c r="AB44" s="148"/>
      <c r="AC44" s="148"/>
      <c r="AD44" s="148"/>
      <c r="AE44" s="148"/>
      <c r="AF44" s="148"/>
    </row>
    <row r="45" spans="1:32">
      <c r="B45" s="6" t="s">
        <v>108</v>
      </c>
      <c r="C45" s="219"/>
      <c r="D45" s="142">
        <v>0</v>
      </c>
      <c r="E45" s="142">
        <v>0</v>
      </c>
      <c r="F45" s="142">
        <v>0</v>
      </c>
      <c r="G45" s="142">
        <v>0</v>
      </c>
      <c r="H45" s="142">
        <v>0</v>
      </c>
      <c r="I45" s="142">
        <v>0</v>
      </c>
      <c r="J45" s="142">
        <v>0</v>
      </c>
      <c r="K45" s="142">
        <v>0</v>
      </c>
      <c r="L45" s="142">
        <v>0</v>
      </c>
      <c r="M45" s="142">
        <v>0</v>
      </c>
      <c r="N45" s="143"/>
      <c r="O45" s="142">
        <v>0</v>
      </c>
      <c r="P45" s="142">
        <v>0</v>
      </c>
      <c r="Q45" s="142">
        <v>0</v>
      </c>
      <c r="R45" s="142">
        <v>0</v>
      </c>
      <c r="S45" s="142">
        <v>0</v>
      </c>
      <c r="T45" s="142">
        <v>0</v>
      </c>
      <c r="U45" s="142">
        <v>0</v>
      </c>
      <c r="V45" s="142">
        <v>0</v>
      </c>
      <c r="W45" s="142">
        <v>0</v>
      </c>
      <c r="X45" s="145"/>
      <c r="Y45" s="148"/>
      <c r="Z45" s="148"/>
      <c r="AA45" s="148"/>
      <c r="AB45" s="148"/>
      <c r="AC45" s="148"/>
      <c r="AD45" s="148"/>
      <c r="AE45" s="148"/>
      <c r="AF45" s="148"/>
    </row>
    <row r="46" spans="1:32">
      <c r="B46" s="6" t="s">
        <v>48</v>
      </c>
      <c r="C46" s="219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8"/>
      <c r="O46" s="142">
        <v>0</v>
      </c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5"/>
      <c r="Y46" s="148"/>
      <c r="Z46" s="148"/>
      <c r="AA46" s="148"/>
      <c r="AB46" s="148"/>
      <c r="AC46" s="148"/>
      <c r="AD46" s="148"/>
      <c r="AE46" s="148"/>
      <c r="AF46" s="148"/>
    </row>
    <row r="47" spans="1:32">
      <c r="B47" s="6" t="s">
        <v>325</v>
      </c>
      <c r="C47" s="219"/>
      <c r="D47" s="142">
        <v>200</v>
      </c>
      <c r="E47" s="142">
        <v>200</v>
      </c>
      <c r="F47" s="142">
        <v>200</v>
      </c>
      <c r="G47" s="142">
        <v>200</v>
      </c>
      <c r="H47" s="142">
        <v>200</v>
      </c>
      <c r="I47" s="142">
        <v>200</v>
      </c>
      <c r="J47" s="142">
        <v>132.68017280743615</v>
      </c>
      <c r="K47" s="142">
        <v>131.2885143043417</v>
      </c>
      <c r="L47" s="142">
        <v>162.58787381178325</v>
      </c>
      <c r="M47" s="142">
        <v>194.19110826662492</v>
      </c>
      <c r="N47" s="143"/>
      <c r="O47" s="142">
        <v>0</v>
      </c>
      <c r="P47" s="142">
        <v>0</v>
      </c>
      <c r="Q47" s="142">
        <v>0</v>
      </c>
      <c r="R47" s="142">
        <v>0</v>
      </c>
      <c r="S47" s="142">
        <v>0</v>
      </c>
      <c r="T47" s="142">
        <v>-67.319827192563835</v>
      </c>
      <c r="U47" s="142">
        <v>-1.3916585030944617</v>
      </c>
      <c r="V47" s="142">
        <v>31.299359507441558</v>
      </c>
      <c r="W47" s="142">
        <v>31.603234454841655</v>
      </c>
      <c r="X47" s="145"/>
      <c r="Y47" s="148"/>
      <c r="Z47" s="148"/>
      <c r="AA47" s="148"/>
      <c r="AB47" s="148"/>
      <c r="AC47" s="148"/>
      <c r="AD47" s="148"/>
      <c r="AE47" s="148"/>
      <c r="AF47" s="148"/>
    </row>
    <row r="48" spans="1:32">
      <c r="B48" s="8" t="s">
        <v>101</v>
      </c>
      <c r="C48" s="219"/>
      <c r="D48" s="142">
        <v>0</v>
      </c>
      <c r="E48" s="142">
        <v>0</v>
      </c>
      <c r="F48" s="142">
        <v>0</v>
      </c>
      <c r="G48" s="142">
        <v>0</v>
      </c>
      <c r="H48" s="142">
        <v>0</v>
      </c>
      <c r="I48" s="142">
        <v>0</v>
      </c>
      <c r="J48" s="142">
        <v>0</v>
      </c>
      <c r="K48" s="142">
        <v>0</v>
      </c>
      <c r="L48" s="142">
        <v>0</v>
      </c>
      <c r="M48" s="142">
        <v>0</v>
      </c>
      <c r="N48" s="143"/>
      <c r="O48" s="142">
        <v>0</v>
      </c>
      <c r="P48" s="142">
        <v>0</v>
      </c>
      <c r="Q48" s="142">
        <v>0</v>
      </c>
      <c r="R48" s="142">
        <v>0</v>
      </c>
      <c r="S48" s="142">
        <v>0</v>
      </c>
      <c r="T48" s="142">
        <v>0</v>
      </c>
      <c r="U48" s="142">
        <v>0</v>
      </c>
      <c r="V48" s="142">
        <v>0</v>
      </c>
      <c r="W48" s="142">
        <v>0</v>
      </c>
      <c r="X48" s="145"/>
      <c r="Y48" s="148"/>
      <c r="Z48" s="148"/>
      <c r="AA48" s="148"/>
      <c r="AB48" s="148"/>
      <c r="AC48" s="148"/>
      <c r="AD48" s="148"/>
      <c r="AE48" s="148"/>
      <c r="AF48" s="148"/>
    </row>
    <row r="49" spans="1:32" s="45" customFormat="1">
      <c r="A49" s="38"/>
      <c r="B49" s="29" t="s">
        <v>25</v>
      </c>
      <c r="C49" s="209" t="s">
        <v>297</v>
      </c>
      <c r="D49" s="139">
        <v>209978.86611799264</v>
      </c>
      <c r="E49" s="139">
        <v>158523.47924724658</v>
      </c>
      <c r="F49" s="139">
        <v>127344.42514245526</v>
      </c>
      <c r="G49" s="139">
        <v>179853.92449999999</v>
      </c>
      <c r="H49" s="139">
        <v>95338.87000000001</v>
      </c>
      <c r="I49" s="139">
        <v>62437.520000000004</v>
      </c>
      <c r="J49" s="139">
        <v>84134.672610363254</v>
      </c>
      <c r="K49" s="139">
        <v>77106.021461514028</v>
      </c>
      <c r="L49" s="139">
        <v>91116.251323394099</v>
      </c>
      <c r="M49" s="139">
        <v>106630.61811946357</v>
      </c>
      <c r="N49" s="146"/>
      <c r="O49" s="139">
        <v>-51455.386870746042</v>
      </c>
      <c r="P49" s="139">
        <v>-31179.054104791318</v>
      </c>
      <c r="Q49" s="139">
        <v>52509.499357544722</v>
      </c>
      <c r="R49" s="139">
        <v>-84515.054499999984</v>
      </c>
      <c r="S49" s="139">
        <v>-32901.350000000006</v>
      </c>
      <c r="T49" s="139">
        <v>21697.152610363253</v>
      </c>
      <c r="U49" s="139">
        <v>-7028.6511488492233</v>
      </c>
      <c r="V49" s="139">
        <v>14010.229861880067</v>
      </c>
      <c r="W49" s="139">
        <v>15514.366796069464</v>
      </c>
      <c r="X49" s="141"/>
      <c r="Y49" s="140"/>
      <c r="Z49" s="140"/>
      <c r="AA49" s="140"/>
      <c r="AB49" s="140"/>
      <c r="AC49" s="140"/>
      <c r="AD49" s="140"/>
      <c r="AE49" s="140"/>
      <c r="AF49" s="140"/>
    </row>
    <row r="50" spans="1:32">
      <c r="B50" s="208" t="s">
        <v>40</v>
      </c>
      <c r="C50" s="219"/>
      <c r="D50" s="142">
        <v>209978.86611799264</v>
      </c>
      <c r="E50" s="142">
        <v>158523.47924724658</v>
      </c>
      <c r="F50" s="142">
        <v>127344.42514245526</v>
      </c>
      <c r="G50" s="142">
        <v>179853.92449999999</v>
      </c>
      <c r="H50" s="142">
        <v>95338.87000000001</v>
      </c>
      <c r="I50" s="142">
        <v>62437.520000000004</v>
      </c>
      <c r="J50" s="142">
        <v>84134.672610363254</v>
      </c>
      <c r="K50" s="142">
        <v>77106.021461514028</v>
      </c>
      <c r="L50" s="142">
        <v>91116.251323394099</v>
      </c>
      <c r="M50" s="142">
        <v>106630.61811946357</v>
      </c>
      <c r="N50" s="143"/>
      <c r="O50" s="142">
        <v>-51455.386870746042</v>
      </c>
      <c r="P50" s="142">
        <v>-31179.054104791318</v>
      </c>
      <c r="Q50" s="142">
        <v>52509.499357544722</v>
      </c>
      <c r="R50" s="142">
        <v>-84515.054499999984</v>
      </c>
      <c r="S50" s="142">
        <v>-32901.350000000006</v>
      </c>
      <c r="T50" s="142">
        <v>21697.152610363253</v>
      </c>
      <c r="U50" s="142">
        <v>-7028.6511488492233</v>
      </c>
      <c r="V50" s="142">
        <v>14010.229861880067</v>
      </c>
      <c r="W50" s="142">
        <v>15514.366796069464</v>
      </c>
      <c r="X50" s="145"/>
      <c r="Y50" s="148"/>
      <c r="Z50" s="148"/>
      <c r="AA50" s="148"/>
      <c r="AB50" s="148"/>
      <c r="AC50" s="148"/>
      <c r="AD50" s="148"/>
      <c r="AE50" s="148"/>
      <c r="AF50" s="148"/>
    </row>
    <row r="51" spans="1:32">
      <c r="B51" s="6" t="s">
        <v>41</v>
      </c>
      <c r="C51" s="219"/>
      <c r="D51" s="142">
        <v>407.49670598328976</v>
      </c>
      <c r="E51" s="142">
        <v>515.43347761992072</v>
      </c>
      <c r="F51" s="142">
        <v>651.96028814588669</v>
      </c>
      <c r="G51" s="142">
        <v>824.65000000000009</v>
      </c>
      <c r="H51" s="142">
        <v>1281.69</v>
      </c>
      <c r="I51" s="142">
        <v>1250.33</v>
      </c>
      <c r="J51" s="142">
        <v>594.65294579319709</v>
      </c>
      <c r="K51" s="142">
        <v>624.54926921616027</v>
      </c>
      <c r="L51" s="142">
        <v>819.86124882379977</v>
      </c>
      <c r="M51" s="142">
        <v>1030.5375899865419</v>
      </c>
      <c r="N51" s="143"/>
      <c r="O51" s="142">
        <v>107.93677163663089</v>
      </c>
      <c r="P51" s="142">
        <v>136.526810525966</v>
      </c>
      <c r="Q51" s="142">
        <v>172.68971185411343</v>
      </c>
      <c r="R51" s="142">
        <v>457.03999999999996</v>
      </c>
      <c r="S51" s="142">
        <v>-31.360000000000099</v>
      </c>
      <c r="T51" s="142">
        <v>-655.67705420680284</v>
      </c>
      <c r="U51" s="142">
        <v>29.896323422963267</v>
      </c>
      <c r="V51" s="142">
        <v>195.3119796076395</v>
      </c>
      <c r="W51" s="142">
        <v>210.67634116274209</v>
      </c>
      <c r="X51" s="145"/>
      <c r="Y51" s="148"/>
      <c r="Z51" s="148"/>
      <c r="AA51" s="148"/>
      <c r="AB51" s="148"/>
      <c r="AC51" s="148"/>
      <c r="AD51" s="148"/>
      <c r="AE51" s="148"/>
      <c r="AF51" s="148"/>
    </row>
    <row r="52" spans="1:32">
      <c r="B52" s="6" t="s">
        <v>42</v>
      </c>
      <c r="C52" s="219"/>
      <c r="D52" s="142">
        <v>2579.2981624457161</v>
      </c>
      <c r="E52" s="142">
        <v>6215.6947364331672</v>
      </c>
      <c r="F52" s="142">
        <v>14978.8270387046</v>
      </c>
      <c r="G52" s="142">
        <v>96406.76999999999</v>
      </c>
      <c r="H52" s="142">
        <v>34480.600000000006</v>
      </c>
      <c r="I52" s="142">
        <v>15021.759999999995</v>
      </c>
      <c r="J52" s="142">
        <v>18195.295260741321</v>
      </c>
      <c r="K52" s="142">
        <v>19841.008261072879</v>
      </c>
      <c r="L52" s="142">
        <v>27127.387633192891</v>
      </c>
      <c r="M52" s="142">
        <v>35047.066664841899</v>
      </c>
      <c r="N52" s="143"/>
      <c r="O52" s="142">
        <v>3636.3965739874516</v>
      </c>
      <c r="P52" s="142">
        <v>8763.1323022714332</v>
      </c>
      <c r="Q52" s="142">
        <v>81427.942961295383</v>
      </c>
      <c r="R52" s="142">
        <v>-61926.169999999991</v>
      </c>
      <c r="S52" s="142">
        <v>-19458.840000000011</v>
      </c>
      <c r="T52" s="142">
        <v>3173.5352607413261</v>
      </c>
      <c r="U52" s="142">
        <v>1645.7130003315569</v>
      </c>
      <c r="V52" s="142">
        <v>7286.3793721200154</v>
      </c>
      <c r="W52" s="142">
        <v>7919.6790316490024</v>
      </c>
      <c r="X52" s="145"/>
      <c r="Y52" s="148"/>
      <c r="Z52" s="148"/>
      <c r="AA52" s="148"/>
      <c r="AB52" s="148"/>
      <c r="AC52" s="148"/>
      <c r="AD52" s="148"/>
      <c r="AE52" s="148"/>
      <c r="AF52" s="148"/>
    </row>
    <row r="53" spans="1:32">
      <c r="B53" s="6" t="s">
        <v>43</v>
      </c>
      <c r="C53" s="219"/>
      <c r="D53" s="142">
        <v>201922.96352715406</v>
      </c>
      <c r="E53" s="142">
        <v>146685.03631215892</v>
      </c>
      <c r="F53" s="142">
        <v>106557.963998017</v>
      </c>
      <c r="G53" s="142">
        <v>77408.03</v>
      </c>
      <c r="H53" s="142">
        <v>54290.14</v>
      </c>
      <c r="I53" s="142">
        <v>40800.720000000001</v>
      </c>
      <c r="J53" s="142">
        <v>61879.7781018362</v>
      </c>
      <c r="K53" s="142">
        <v>53200.485976294956</v>
      </c>
      <c r="L53" s="142">
        <v>58894.766692810605</v>
      </c>
      <c r="M53" s="142">
        <v>65433.27654444646</v>
      </c>
      <c r="N53" s="143"/>
      <c r="O53" s="142">
        <v>-55237.927214995128</v>
      </c>
      <c r="P53" s="142">
        <v>-40127.072314141922</v>
      </c>
      <c r="Q53" s="142">
        <v>-29149.933998017001</v>
      </c>
      <c r="R53" s="142">
        <v>-23117.89</v>
      </c>
      <c r="S53" s="142">
        <v>-13489.419999999995</v>
      </c>
      <c r="T53" s="142">
        <v>21079.058101836199</v>
      </c>
      <c r="U53" s="142">
        <v>-8679.2921255412475</v>
      </c>
      <c r="V53" s="142">
        <v>5694.2807165156519</v>
      </c>
      <c r="W53" s="142">
        <v>6538.5098516358539</v>
      </c>
      <c r="X53" s="145"/>
      <c r="Y53" s="148"/>
      <c r="Z53" s="148"/>
      <c r="AA53" s="148"/>
      <c r="AB53" s="148"/>
      <c r="AC53" s="148"/>
      <c r="AD53" s="148"/>
      <c r="AE53" s="148"/>
      <c r="AF53" s="148"/>
    </row>
    <row r="54" spans="1:32">
      <c r="B54" s="6" t="s">
        <v>44</v>
      </c>
      <c r="C54" s="219"/>
      <c r="D54" s="142">
        <v>1893.8586310316748</v>
      </c>
      <c r="E54" s="142">
        <v>2008.6934646987163</v>
      </c>
      <c r="F54" s="142">
        <v>2130.4913518942853</v>
      </c>
      <c r="G54" s="142">
        <v>2259.6745000000001</v>
      </c>
      <c r="H54" s="142">
        <v>2400.04</v>
      </c>
      <c r="I54" s="142">
        <v>2542.0099999999998</v>
      </c>
      <c r="J54" s="142">
        <v>1496.440826939458</v>
      </c>
      <c r="K54" s="142">
        <v>1507.4901037182699</v>
      </c>
      <c r="L54" s="142">
        <v>1897.5154023041475</v>
      </c>
      <c r="M54" s="142">
        <v>2295.6564615476545</v>
      </c>
      <c r="N54" s="143"/>
      <c r="O54" s="142">
        <v>114.83483366704164</v>
      </c>
      <c r="P54" s="142">
        <v>121.79788719556903</v>
      </c>
      <c r="Q54" s="142">
        <v>129.18314810571479</v>
      </c>
      <c r="R54" s="142">
        <v>140.36549999999971</v>
      </c>
      <c r="S54" s="142">
        <v>141.96999999999989</v>
      </c>
      <c r="T54" s="142">
        <v>-1045.5691730605417</v>
      </c>
      <c r="U54" s="142">
        <v>11.049276778811823</v>
      </c>
      <c r="V54" s="142">
        <v>390.02529858587775</v>
      </c>
      <c r="W54" s="142">
        <v>398.14105924350685</v>
      </c>
      <c r="X54" s="145"/>
      <c r="Y54" s="148"/>
      <c r="Z54" s="148"/>
      <c r="AA54" s="148"/>
      <c r="AB54" s="148"/>
      <c r="AC54" s="148"/>
      <c r="AD54" s="148"/>
      <c r="AE54" s="148"/>
      <c r="AF54" s="148"/>
    </row>
    <row r="55" spans="1:32">
      <c r="B55" s="7" t="s">
        <v>45</v>
      </c>
      <c r="C55" s="219"/>
      <c r="D55" s="142">
        <v>0</v>
      </c>
      <c r="E55" s="142">
        <v>0</v>
      </c>
      <c r="F55" s="142">
        <v>0</v>
      </c>
      <c r="G55" s="142">
        <v>0</v>
      </c>
      <c r="H55" s="142">
        <v>0</v>
      </c>
      <c r="I55" s="142">
        <v>0</v>
      </c>
      <c r="J55" s="142">
        <v>0</v>
      </c>
      <c r="K55" s="142">
        <v>0</v>
      </c>
      <c r="L55" s="142">
        <v>0</v>
      </c>
      <c r="M55" s="142">
        <v>0</v>
      </c>
      <c r="N55" s="143"/>
      <c r="O55" s="142">
        <v>0</v>
      </c>
      <c r="P55" s="142">
        <v>0</v>
      </c>
      <c r="Q55" s="142">
        <v>0</v>
      </c>
      <c r="R55" s="142">
        <v>0</v>
      </c>
      <c r="S55" s="142">
        <v>0</v>
      </c>
      <c r="T55" s="142">
        <v>0</v>
      </c>
      <c r="U55" s="142">
        <v>0</v>
      </c>
      <c r="V55" s="142">
        <v>0</v>
      </c>
      <c r="W55" s="142">
        <v>0</v>
      </c>
      <c r="X55" s="145"/>
      <c r="Y55" s="148"/>
      <c r="Z55" s="148"/>
      <c r="AA55" s="148"/>
      <c r="AB55" s="148"/>
      <c r="AC55" s="148"/>
      <c r="AD55" s="148"/>
      <c r="AE55" s="148"/>
      <c r="AF55" s="148"/>
    </row>
    <row r="56" spans="1:32">
      <c r="B56" s="7" t="s">
        <v>46</v>
      </c>
      <c r="C56" s="219"/>
      <c r="D56" s="142">
        <v>1893.8586310316748</v>
      </c>
      <c r="E56" s="142">
        <v>2008.6934646987163</v>
      </c>
      <c r="F56" s="142">
        <v>2130.4913518942853</v>
      </c>
      <c r="G56" s="142">
        <v>2259.6745000000001</v>
      </c>
      <c r="H56" s="142">
        <v>2400.04</v>
      </c>
      <c r="I56" s="142">
        <v>2542.0099999999998</v>
      </c>
      <c r="J56" s="142">
        <v>1496.440826939458</v>
      </c>
      <c r="K56" s="142">
        <v>1507.4901037182699</v>
      </c>
      <c r="L56" s="142">
        <v>1897.5154023041475</v>
      </c>
      <c r="M56" s="142">
        <v>2295.6564615476545</v>
      </c>
      <c r="N56" s="143"/>
      <c r="O56" s="142">
        <v>114.83483366704164</v>
      </c>
      <c r="P56" s="142">
        <v>121.79788719556903</v>
      </c>
      <c r="Q56" s="142">
        <v>129.18314810571479</v>
      </c>
      <c r="R56" s="142">
        <v>140.36549999999971</v>
      </c>
      <c r="S56" s="142">
        <v>141.96999999999989</v>
      </c>
      <c r="T56" s="142">
        <v>-1045.5691730605417</v>
      </c>
      <c r="U56" s="142">
        <v>11.049276778811823</v>
      </c>
      <c r="V56" s="142">
        <v>390.02529858587775</v>
      </c>
      <c r="W56" s="142">
        <v>398.14105924350685</v>
      </c>
      <c r="X56" s="145"/>
      <c r="Y56" s="148"/>
      <c r="Z56" s="148"/>
      <c r="AA56" s="148"/>
      <c r="AB56" s="148"/>
      <c r="AC56" s="148"/>
      <c r="AD56" s="148"/>
      <c r="AE56" s="148"/>
      <c r="AF56" s="148"/>
    </row>
    <row r="57" spans="1:32">
      <c r="B57" s="6" t="s">
        <v>317</v>
      </c>
      <c r="C57" s="219"/>
      <c r="D57" s="142">
        <v>1841.2490913778815</v>
      </c>
      <c r="E57" s="142">
        <v>1764.6212563358681</v>
      </c>
      <c r="F57" s="142">
        <v>1691.1824656935084</v>
      </c>
      <c r="G57" s="142">
        <v>1620.7999999999997</v>
      </c>
      <c r="H57" s="142">
        <v>1552.4</v>
      </c>
      <c r="I57" s="142">
        <v>1488.7</v>
      </c>
      <c r="J57" s="142">
        <v>1083.528722427488</v>
      </c>
      <c r="K57" s="142">
        <v>1056.7934608018127</v>
      </c>
      <c r="L57" s="142">
        <v>1292.2592279380749</v>
      </c>
      <c r="M57" s="142">
        <v>1528.8261665026214</v>
      </c>
      <c r="N57" s="143"/>
      <c r="O57" s="142">
        <v>-76.627835042013359</v>
      </c>
      <c r="P57" s="142">
        <v>-73.438790642359564</v>
      </c>
      <c r="Q57" s="142">
        <v>-70.382465693508678</v>
      </c>
      <c r="R57" s="142">
        <v>-68.39999999999975</v>
      </c>
      <c r="S57" s="142">
        <v>-63.700000000000045</v>
      </c>
      <c r="T57" s="142">
        <v>-405.171277572512</v>
      </c>
      <c r="U57" s="142">
        <v>-26.7352616256753</v>
      </c>
      <c r="V57" s="142">
        <v>235.4657671362622</v>
      </c>
      <c r="W57" s="142">
        <v>236.56693856454643</v>
      </c>
      <c r="X57" s="145"/>
      <c r="Y57" s="148"/>
      <c r="Z57" s="148"/>
      <c r="AA57" s="148"/>
      <c r="AB57" s="148"/>
      <c r="AC57" s="148"/>
      <c r="AD57" s="148"/>
      <c r="AE57" s="148"/>
      <c r="AF57" s="148"/>
    </row>
    <row r="58" spans="1:32">
      <c r="B58" s="6" t="s">
        <v>108</v>
      </c>
      <c r="C58" s="219"/>
      <c r="D58" s="142">
        <v>0</v>
      </c>
      <c r="E58" s="142">
        <v>0</v>
      </c>
      <c r="F58" s="142">
        <v>0</v>
      </c>
      <c r="G58" s="142">
        <v>0</v>
      </c>
      <c r="H58" s="142">
        <v>0</v>
      </c>
      <c r="I58" s="142">
        <v>0</v>
      </c>
      <c r="J58" s="142">
        <v>0</v>
      </c>
      <c r="K58" s="142">
        <v>0</v>
      </c>
      <c r="L58" s="142">
        <v>0</v>
      </c>
      <c r="M58" s="142">
        <v>0</v>
      </c>
      <c r="N58" s="143"/>
      <c r="O58" s="142">
        <v>0</v>
      </c>
      <c r="P58" s="142">
        <v>0</v>
      </c>
      <c r="Q58" s="142">
        <v>0</v>
      </c>
      <c r="R58" s="142">
        <v>0</v>
      </c>
      <c r="S58" s="142">
        <v>0</v>
      </c>
      <c r="T58" s="142">
        <v>0</v>
      </c>
      <c r="U58" s="142">
        <v>0</v>
      </c>
      <c r="V58" s="142">
        <v>0</v>
      </c>
      <c r="W58" s="142">
        <v>0</v>
      </c>
      <c r="X58" s="145"/>
      <c r="Y58" s="148"/>
      <c r="Z58" s="148"/>
      <c r="AA58" s="148"/>
      <c r="AB58" s="148"/>
      <c r="AC58" s="148"/>
      <c r="AD58" s="148"/>
      <c r="AE58" s="148"/>
      <c r="AF58" s="148"/>
    </row>
    <row r="59" spans="1:32">
      <c r="B59" s="6" t="s">
        <v>48</v>
      </c>
      <c r="C59" s="219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8"/>
      <c r="O59" s="142">
        <v>0</v>
      </c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45"/>
      <c r="Y59" s="148"/>
      <c r="Z59" s="148"/>
      <c r="AA59" s="148"/>
      <c r="AB59" s="148"/>
      <c r="AC59" s="148"/>
      <c r="AD59" s="148"/>
      <c r="AE59" s="148"/>
      <c r="AF59" s="148"/>
    </row>
    <row r="60" spans="1:32">
      <c r="B60" s="6" t="s">
        <v>325</v>
      </c>
      <c r="C60" s="219"/>
      <c r="D60" s="142">
        <v>1334</v>
      </c>
      <c r="E60" s="142">
        <v>1334</v>
      </c>
      <c r="F60" s="142">
        <v>1334</v>
      </c>
      <c r="G60" s="142">
        <v>1334</v>
      </c>
      <c r="H60" s="142">
        <v>1334</v>
      </c>
      <c r="I60" s="142">
        <v>1334</v>
      </c>
      <c r="J60" s="142">
        <v>884.97675262559903</v>
      </c>
      <c r="K60" s="142">
        <v>875.69439040995928</v>
      </c>
      <c r="L60" s="142">
        <v>1084.4611183245941</v>
      </c>
      <c r="M60" s="142">
        <v>1295.2546921383882</v>
      </c>
      <c r="N60" s="143"/>
      <c r="O60" s="142">
        <v>0</v>
      </c>
      <c r="P60" s="142">
        <v>0</v>
      </c>
      <c r="Q60" s="142">
        <v>0</v>
      </c>
      <c r="R60" s="142">
        <v>0</v>
      </c>
      <c r="S60" s="142">
        <v>0</v>
      </c>
      <c r="T60" s="142">
        <v>-449.02324737440102</v>
      </c>
      <c r="U60" s="142">
        <v>-9.2823622156396723</v>
      </c>
      <c r="V60" s="142">
        <v>208.76672791463483</v>
      </c>
      <c r="W60" s="142">
        <v>210.79357381379413</v>
      </c>
      <c r="X60" s="145"/>
      <c r="Y60" s="148"/>
      <c r="Z60" s="148"/>
      <c r="AA60" s="148"/>
      <c r="AB60" s="148"/>
      <c r="AC60" s="148"/>
      <c r="AD60" s="148"/>
      <c r="AE60" s="148"/>
      <c r="AF60" s="148"/>
    </row>
    <row r="61" spans="1:32">
      <c r="B61" s="8" t="s">
        <v>101</v>
      </c>
      <c r="C61" s="219"/>
      <c r="D61" s="142">
        <v>0</v>
      </c>
      <c r="E61" s="142">
        <v>0</v>
      </c>
      <c r="F61" s="142">
        <v>0</v>
      </c>
      <c r="G61" s="142">
        <v>0</v>
      </c>
      <c r="H61" s="142">
        <v>0</v>
      </c>
      <c r="I61" s="142">
        <v>0</v>
      </c>
      <c r="J61" s="142">
        <v>0</v>
      </c>
      <c r="K61" s="142">
        <v>0</v>
      </c>
      <c r="L61" s="142">
        <v>0</v>
      </c>
      <c r="M61" s="142">
        <v>0</v>
      </c>
      <c r="N61" s="143"/>
      <c r="O61" s="142">
        <v>0</v>
      </c>
      <c r="P61" s="142">
        <v>0</v>
      </c>
      <c r="Q61" s="142">
        <v>0</v>
      </c>
      <c r="R61" s="142">
        <v>0</v>
      </c>
      <c r="S61" s="142">
        <v>0</v>
      </c>
      <c r="T61" s="142">
        <v>0</v>
      </c>
      <c r="U61" s="142">
        <v>0</v>
      </c>
      <c r="V61" s="142">
        <v>0</v>
      </c>
      <c r="W61" s="142">
        <v>0</v>
      </c>
      <c r="X61" s="145"/>
      <c r="Y61" s="148"/>
      <c r="Z61" s="148"/>
      <c r="AA61" s="148"/>
      <c r="AB61" s="148"/>
      <c r="AC61" s="148"/>
      <c r="AD61" s="148"/>
      <c r="AE61" s="148"/>
      <c r="AF61" s="148"/>
    </row>
    <row r="62" spans="1:32" s="45" customFormat="1">
      <c r="A62" s="38"/>
      <c r="B62" s="29" t="s">
        <v>10</v>
      </c>
      <c r="C62" s="209" t="s">
        <v>298</v>
      </c>
      <c r="D62" s="139">
        <v>23151.596323174603</v>
      </c>
      <c r="E62" s="139">
        <v>23204.370860949733</v>
      </c>
      <c r="F62" s="139">
        <v>23308.59496953007</v>
      </c>
      <c r="G62" s="139">
        <v>24239.920000000002</v>
      </c>
      <c r="H62" s="139">
        <v>24352.126</v>
      </c>
      <c r="I62" s="139">
        <v>24303.323000000004</v>
      </c>
      <c r="J62" s="139">
        <v>15822.404285064627</v>
      </c>
      <c r="K62" s="139">
        <v>15708.098908392207</v>
      </c>
      <c r="L62" s="139">
        <v>19530.095342492237</v>
      </c>
      <c r="M62" s="139">
        <v>23429.250623858901</v>
      </c>
      <c r="N62" s="146"/>
      <c r="O62" s="139">
        <v>52.774537775133012</v>
      </c>
      <c r="P62" s="139">
        <v>104.22410858033686</v>
      </c>
      <c r="Q62" s="139">
        <v>931.32503046993236</v>
      </c>
      <c r="R62" s="139">
        <v>112.20599999999763</v>
      </c>
      <c r="S62" s="139">
        <v>-48.802999999998065</v>
      </c>
      <c r="T62" s="139">
        <v>-8480.9187149353766</v>
      </c>
      <c r="U62" s="139">
        <v>-114.30537667241936</v>
      </c>
      <c r="V62" s="139">
        <v>3821.9964341000291</v>
      </c>
      <c r="W62" s="139">
        <v>3899.1552813666631</v>
      </c>
      <c r="X62" s="141"/>
      <c r="Y62" s="140"/>
      <c r="Z62" s="140"/>
      <c r="AA62" s="140"/>
      <c r="AB62" s="140"/>
      <c r="AC62" s="140"/>
      <c r="AD62" s="140"/>
      <c r="AE62" s="140"/>
      <c r="AF62" s="140"/>
    </row>
    <row r="63" spans="1:32" s="45" customFormat="1">
      <c r="A63" s="38"/>
      <c r="B63" s="31" t="s">
        <v>26</v>
      </c>
      <c r="C63" s="209" t="s">
        <v>299</v>
      </c>
      <c r="D63" s="139">
        <v>22070.841944460004</v>
      </c>
      <c r="E63" s="139">
        <v>22219.255217716389</v>
      </c>
      <c r="F63" s="139">
        <v>22401.952931947806</v>
      </c>
      <c r="G63" s="139">
        <v>23397.420000000002</v>
      </c>
      <c r="H63" s="139">
        <v>23481.725999999999</v>
      </c>
      <c r="I63" s="139">
        <v>23574.453000000001</v>
      </c>
      <c r="J63" s="139">
        <v>15239.029610028294</v>
      </c>
      <c r="K63" s="139">
        <v>15145.727839806872</v>
      </c>
      <c r="L63" s="139">
        <v>18847.327090553888</v>
      </c>
      <c r="M63" s="139">
        <v>22623.377245427029</v>
      </c>
      <c r="N63" s="146"/>
      <c r="O63" s="139">
        <v>148.41327325638645</v>
      </c>
      <c r="P63" s="139">
        <v>182.69771423141776</v>
      </c>
      <c r="Q63" s="139">
        <v>995.46706805219571</v>
      </c>
      <c r="R63" s="139">
        <v>84.305999999997994</v>
      </c>
      <c r="S63" s="139">
        <v>92.727000000002135</v>
      </c>
      <c r="T63" s="139">
        <v>-8335.4233899717092</v>
      </c>
      <c r="U63" s="139">
        <v>-93.301770221421521</v>
      </c>
      <c r="V63" s="139">
        <v>3701.5992507470173</v>
      </c>
      <c r="W63" s="139">
        <v>3776.0501548731381</v>
      </c>
      <c r="X63" s="141"/>
      <c r="Y63" s="140"/>
      <c r="Z63" s="140"/>
      <c r="AA63" s="140"/>
      <c r="AB63" s="140"/>
      <c r="AC63" s="140"/>
      <c r="AD63" s="140"/>
      <c r="AE63" s="140"/>
      <c r="AF63" s="140"/>
    </row>
    <row r="64" spans="1:32">
      <c r="B64" s="208" t="s">
        <v>40</v>
      </c>
      <c r="C64" s="219"/>
      <c r="D64" s="142">
        <v>22070.841944460004</v>
      </c>
      <c r="E64" s="142">
        <v>22219.255217716389</v>
      </c>
      <c r="F64" s="142">
        <v>22401.952931947806</v>
      </c>
      <c r="G64" s="142">
        <v>23397.420000000002</v>
      </c>
      <c r="H64" s="142">
        <v>23481.725999999999</v>
      </c>
      <c r="I64" s="142">
        <v>23574.453000000001</v>
      </c>
      <c r="J64" s="142">
        <v>15239.029610028294</v>
      </c>
      <c r="K64" s="142">
        <v>15145.727839806872</v>
      </c>
      <c r="L64" s="142">
        <v>18847.327090553888</v>
      </c>
      <c r="M64" s="142">
        <v>22623.377245427029</v>
      </c>
      <c r="N64" s="143"/>
      <c r="O64" s="142">
        <v>148.41327325638645</v>
      </c>
      <c r="P64" s="142">
        <v>182.69771423141776</v>
      </c>
      <c r="Q64" s="142">
        <v>995.46706805219571</v>
      </c>
      <c r="R64" s="142">
        <v>84.305999999997994</v>
      </c>
      <c r="S64" s="142">
        <v>92.727000000002135</v>
      </c>
      <c r="T64" s="142">
        <v>-8335.4233899717092</v>
      </c>
      <c r="U64" s="142">
        <v>-93.301770221421521</v>
      </c>
      <c r="V64" s="142">
        <v>3701.5992507470173</v>
      </c>
      <c r="W64" s="142">
        <v>3776.0501548731381</v>
      </c>
      <c r="X64" s="145"/>
      <c r="Y64" s="148"/>
      <c r="Z64" s="148"/>
      <c r="AA64" s="148"/>
      <c r="AB64" s="148"/>
      <c r="AC64" s="148"/>
      <c r="AD64" s="148"/>
      <c r="AE64" s="148"/>
      <c r="AF64" s="148"/>
    </row>
    <row r="65" spans="1:32">
      <c r="B65" s="6" t="s">
        <v>41</v>
      </c>
      <c r="C65" s="219"/>
      <c r="D65" s="142">
        <v>4.3712325526386264E-2</v>
      </c>
      <c r="E65" s="142">
        <v>0.61915837623859016</v>
      </c>
      <c r="F65" s="142">
        <v>8.77</v>
      </c>
      <c r="G65" s="142">
        <v>358.03999999999996</v>
      </c>
      <c r="H65" s="142">
        <v>381.59</v>
      </c>
      <c r="I65" s="142">
        <v>229.65999999999997</v>
      </c>
      <c r="J65" s="142">
        <v>120.67748945360952</v>
      </c>
      <c r="K65" s="142">
        <v>132.85359011796663</v>
      </c>
      <c r="L65" s="142">
        <v>186.0078219002298</v>
      </c>
      <c r="M65" s="142">
        <v>253.83098978697691</v>
      </c>
      <c r="N65" s="143"/>
      <c r="O65" s="142">
        <v>0.57544605071220389</v>
      </c>
      <c r="P65" s="142">
        <v>8.1508416237614103</v>
      </c>
      <c r="Q65" s="142">
        <v>349.27</v>
      </c>
      <c r="R65" s="142">
        <v>23.550000000000004</v>
      </c>
      <c r="S65" s="142">
        <v>-151.92999999999998</v>
      </c>
      <c r="T65" s="142">
        <v>-108.98251054639046</v>
      </c>
      <c r="U65" s="142">
        <v>12.176100664357126</v>
      </c>
      <c r="V65" s="142">
        <v>53.154231782263153</v>
      </c>
      <c r="W65" s="142">
        <v>67.823167886747115</v>
      </c>
      <c r="X65" s="145"/>
      <c r="Y65" s="148"/>
      <c r="Z65" s="148"/>
      <c r="AA65" s="148"/>
      <c r="AB65" s="148"/>
      <c r="AC65" s="148"/>
      <c r="AD65" s="148"/>
      <c r="AE65" s="148"/>
      <c r="AF65" s="148"/>
    </row>
    <row r="66" spans="1:32">
      <c r="B66" s="6" t="s">
        <v>42</v>
      </c>
      <c r="C66" s="219"/>
      <c r="D66" s="142">
        <v>1.3878181496334288</v>
      </c>
      <c r="E66" s="142">
        <v>7.356152023960413</v>
      </c>
      <c r="F66" s="142">
        <v>38.991400000000006</v>
      </c>
      <c r="G66" s="142">
        <v>540.98699999999997</v>
      </c>
      <c r="H66" s="142">
        <v>545.29300000000001</v>
      </c>
      <c r="I66" s="142">
        <v>555.69000000000005</v>
      </c>
      <c r="J66" s="142">
        <v>215.13973259677766</v>
      </c>
      <c r="K66" s="142">
        <v>236.75005537111451</v>
      </c>
      <c r="L66" s="142">
        <v>330.80715071499594</v>
      </c>
      <c r="M66" s="142">
        <v>448.06095263067004</v>
      </c>
      <c r="N66" s="143"/>
      <c r="O66" s="142">
        <v>5.9683338743269845</v>
      </c>
      <c r="P66" s="142">
        <v>31.635247976039594</v>
      </c>
      <c r="Q66" s="142">
        <v>501.99559999999997</v>
      </c>
      <c r="R66" s="142">
        <v>4.3060000000000542</v>
      </c>
      <c r="S66" s="142">
        <v>10.397000000000034</v>
      </c>
      <c r="T66" s="142">
        <v>-340.55026740322239</v>
      </c>
      <c r="U66" s="142">
        <v>21.610322774336854</v>
      </c>
      <c r="V66" s="142">
        <v>94.057095343881429</v>
      </c>
      <c r="W66" s="142">
        <v>117.25380191567413</v>
      </c>
      <c r="X66" s="145"/>
      <c r="Y66" s="148"/>
      <c r="Z66" s="148"/>
      <c r="AA66" s="148"/>
      <c r="AB66" s="148"/>
      <c r="AC66" s="148"/>
      <c r="AD66" s="148"/>
      <c r="AE66" s="148"/>
      <c r="AF66" s="148"/>
    </row>
    <row r="67" spans="1:32">
      <c r="B67" s="6" t="s">
        <v>43</v>
      </c>
      <c r="C67" s="219"/>
      <c r="D67" s="142">
        <v>3063.620653373941</v>
      </c>
      <c r="E67" s="142">
        <v>3064.7843268548918</v>
      </c>
      <c r="F67" s="142">
        <v>3065.9484423409485</v>
      </c>
      <c r="G67" s="142">
        <v>3067.1130000000003</v>
      </c>
      <c r="H67" s="142">
        <v>3067.1130000000003</v>
      </c>
      <c r="I67" s="142">
        <v>3069.4430000000002</v>
      </c>
      <c r="J67" s="142">
        <v>2034.4801498907082</v>
      </c>
      <c r="K67" s="142">
        <v>2013.3716528013024</v>
      </c>
      <c r="L67" s="142">
        <v>2493.6081830325497</v>
      </c>
      <c r="M67" s="142">
        <v>2978.5151388819363</v>
      </c>
      <c r="N67" s="143"/>
      <c r="O67" s="142">
        <v>1.163673480951033</v>
      </c>
      <c r="P67" s="142">
        <v>1.1641154860566161</v>
      </c>
      <c r="Q67" s="142">
        <v>1.1645576590517237</v>
      </c>
      <c r="R67" s="142">
        <v>0</v>
      </c>
      <c r="S67" s="142">
        <v>2.3299999999998988</v>
      </c>
      <c r="T67" s="142">
        <v>-1034.9628501092918</v>
      </c>
      <c r="U67" s="142">
        <v>-21.108497089405631</v>
      </c>
      <c r="V67" s="142">
        <v>480.236530231247</v>
      </c>
      <c r="W67" s="142">
        <v>484.90695584938663</v>
      </c>
      <c r="X67" s="145"/>
      <c r="Y67" s="148"/>
      <c r="Z67" s="148"/>
      <c r="AA67" s="148"/>
      <c r="AB67" s="148"/>
      <c r="AC67" s="148"/>
      <c r="AD67" s="148"/>
      <c r="AE67" s="148"/>
      <c r="AF67" s="148"/>
    </row>
    <row r="68" spans="1:32">
      <c r="B68" s="6" t="s">
        <v>44</v>
      </c>
      <c r="C68" s="219"/>
      <c r="D68" s="142">
        <v>19005.7897606109</v>
      </c>
      <c r="E68" s="142">
        <v>19146.495580461298</v>
      </c>
      <c r="F68" s="142">
        <v>19288.243089606858</v>
      </c>
      <c r="G68" s="142">
        <v>19431.04</v>
      </c>
      <c r="H68" s="142">
        <v>19487.490000000002</v>
      </c>
      <c r="I68" s="142">
        <v>19719.420000000002</v>
      </c>
      <c r="J68" s="142">
        <v>12868.6403135076</v>
      </c>
      <c r="K68" s="142">
        <v>12762.651339482292</v>
      </c>
      <c r="L68" s="142">
        <v>15836.762192095068</v>
      </c>
      <c r="M68" s="142">
        <v>18942.77577649181</v>
      </c>
      <c r="N68" s="143"/>
      <c r="O68" s="142">
        <v>140.7058198503961</v>
      </c>
      <c r="P68" s="142">
        <v>141.74750914556</v>
      </c>
      <c r="Q68" s="142">
        <v>142.79691039314457</v>
      </c>
      <c r="R68" s="142">
        <v>56.450000000000955</v>
      </c>
      <c r="S68" s="142">
        <v>231.92999999999984</v>
      </c>
      <c r="T68" s="142">
        <v>-6850.7796864924021</v>
      </c>
      <c r="U68" s="142">
        <v>-105.98897402530838</v>
      </c>
      <c r="V68" s="142">
        <v>3074.1108526127759</v>
      </c>
      <c r="W68" s="142">
        <v>3106.01358439674</v>
      </c>
      <c r="X68" s="145"/>
      <c r="Y68" s="148"/>
      <c r="Z68" s="148"/>
      <c r="AA68" s="148"/>
      <c r="AB68" s="148"/>
      <c r="AC68" s="148"/>
      <c r="AD68" s="148"/>
      <c r="AE68" s="148"/>
      <c r="AF68" s="148"/>
    </row>
    <row r="69" spans="1:32">
      <c r="B69" s="7" t="s">
        <v>45</v>
      </c>
      <c r="C69" s="219"/>
      <c r="D69" s="142">
        <v>0</v>
      </c>
      <c r="E69" s="142">
        <v>0</v>
      </c>
      <c r="F69" s="142">
        <v>0</v>
      </c>
      <c r="G69" s="142">
        <v>0</v>
      </c>
      <c r="H69" s="142">
        <v>0</v>
      </c>
      <c r="I69" s="142">
        <v>0</v>
      </c>
      <c r="J69" s="142">
        <v>0</v>
      </c>
      <c r="K69" s="142">
        <v>0</v>
      </c>
      <c r="L69" s="142">
        <v>0</v>
      </c>
      <c r="M69" s="142">
        <v>0</v>
      </c>
      <c r="N69" s="143"/>
      <c r="O69" s="142">
        <v>0</v>
      </c>
      <c r="P69" s="142">
        <v>0</v>
      </c>
      <c r="Q69" s="142">
        <v>0</v>
      </c>
      <c r="R69" s="142">
        <v>0</v>
      </c>
      <c r="S69" s="142">
        <v>0</v>
      </c>
      <c r="T69" s="142">
        <v>0</v>
      </c>
      <c r="U69" s="142">
        <v>0</v>
      </c>
      <c r="V69" s="142">
        <v>0</v>
      </c>
      <c r="W69" s="142">
        <v>0</v>
      </c>
      <c r="X69" s="145"/>
      <c r="Y69" s="148"/>
      <c r="Z69" s="148"/>
      <c r="AA69" s="148"/>
      <c r="AB69" s="148"/>
      <c r="AC69" s="148"/>
      <c r="AD69" s="148"/>
      <c r="AE69" s="148"/>
      <c r="AF69" s="148"/>
    </row>
    <row r="70" spans="1:32">
      <c r="B70" s="7" t="s">
        <v>46</v>
      </c>
      <c r="C70" s="219"/>
      <c r="D70" s="142">
        <v>19005.7897606109</v>
      </c>
      <c r="E70" s="142">
        <v>19146.495580461298</v>
      </c>
      <c r="F70" s="142">
        <v>19288.243089606858</v>
      </c>
      <c r="G70" s="142">
        <v>19431.04</v>
      </c>
      <c r="H70" s="142">
        <v>19487.490000000002</v>
      </c>
      <c r="I70" s="142">
        <v>19719.420000000002</v>
      </c>
      <c r="J70" s="142">
        <v>12868.6403135076</v>
      </c>
      <c r="K70" s="142">
        <v>12762.651339482292</v>
      </c>
      <c r="L70" s="142">
        <v>15836.762192095068</v>
      </c>
      <c r="M70" s="142">
        <v>18942.77577649181</v>
      </c>
      <c r="N70" s="143"/>
      <c r="O70" s="142">
        <v>140.7058198503961</v>
      </c>
      <c r="P70" s="142">
        <v>141.74750914556</v>
      </c>
      <c r="Q70" s="142">
        <v>142.79691039314457</v>
      </c>
      <c r="R70" s="142">
        <v>56.450000000000955</v>
      </c>
      <c r="S70" s="142">
        <v>231.92999999999984</v>
      </c>
      <c r="T70" s="142">
        <v>-6850.7796864924021</v>
      </c>
      <c r="U70" s="142">
        <v>-105.98897402530838</v>
      </c>
      <c r="V70" s="142">
        <v>3074.1108526127759</v>
      </c>
      <c r="W70" s="142">
        <v>3106.01358439674</v>
      </c>
      <c r="X70" s="145"/>
      <c r="Y70" s="148"/>
      <c r="Z70" s="148"/>
      <c r="AA70" s="148"/>
      <c r="AB70" s="148"/>
      <c r="AC70" s="148"/>
      <c r="AD70" s="148"/>
      <c r="AE70" s="148"/>
      <c r="AF70" s="148"/>
    </row>
    <row r="71" spans="1:32">
      <c r="B71" s="6" t="s">
        <v>317</v>
      </c>
      <c r="C71" s="219"/>
      <c r="D71" s="142">
        <v>0</v>
      </c>
      <c r="E71" s="142">
        <v>0</v>
      </c>
      <c r="F71" s="142">
        <v>0</v>
      </c>
      <c r="G71" s="142">
        <v>0.16</v>
      </c>
      <c r="H71" s="142">
        <v>0.16</v>
      </c>
      <c r="I71" s="142">
        <v>0.16</v>
      </c>
      <c r="J71" s="142">
        <v>6.1283053064511248E-2</v>
      </c>
      <c r="K71" s="142">
        <v>6.7468022798508859E-2</v>
      </c>
      <c r="L71" s="142">
        <v>9.4495207364985317E-2</v>
      </c>
      <c r="M71" s="142">
        <v>0.12959175709095935</v>
      </c>
      <c r="N71" s="143"/>
      <c r="O71" s="142">
        <v>0</v>
      </c>
      <c r="P71" s="142">
        <v>0</v>
      </c>
      <c r="Q71" s="142">
        <v>0.16</v>
      </c>
      <c r="R71" s="142">
        <v>0</v>
      </c>
      <c r="S71" s="142">
        <v>0</v>
      </c>
      <c r="T71" s="142">
        <v>-9.8716946935488756E-2</v>
      </c>
      <c r="U71" s="142">
        <v>6.1849697339976129E-3</v>
      </c>
      <c r="V71" s="142">
        <v>2.7027184566476466E-2</v>
      </c>
      <c r="W71" s="142">
        <v>3.5096549725974015E-2</v>
      </c>
      <c r="X71" s="145"/>
      <c r="Y71" s="148"/>
      <c r="Z71" s="148"/>
      <c r="AA71" s="148"/>
      <c r="AB71" s="148"/>
      <c r="AC71" s="148"/>
      <c r="AD71" s="148"/>
      <c r="AE71" s="148"/>
      <c r="AF71" s="148"/>
    </row>
    <row r="72" spans="1:32">
      <c r="B72" s="6" t="s">
        <v>108</v>
      </c>
      <c r="C72" s="219"/>
      <c r="D72" s="142">
        <v>0</v>
      </c>
      <c r="E72" s="142">
        <v>0</v>
      </c>
      <c r="F72" s="142">
        <v>0</v>
      </c>
      <c r="G72" s="142">
        <v>0.08</v>
      </c>
      <c r="H72" s="142">
        <v>0.08</v>
      </c>
      <c r="I72" s="142">
        <v>0.08</v>
      </c>
      <c r="J72" s="142">
        <v>3.0641526532255624E-2</v>
      </c>
      <c r="K72" s="142">
        <v>3.3734011399254429E-2</v>
      </c>
      <c r="L72" s="142">
        <v>4.7247603682492659E-2</v>
      </c>
      <c r="M72" s="142">
        <v>6.4795878545479677E-2</v>
      </c>
      <c r="N72" s="143"/>
      <c r="O72" s="142">
        <v>0</v>
      </c>
      <c r="P72" s="142">
        <v>0</v>
      </c>
      <c r="Q72" s="142">
        <v>0.08</v>
      </c>
      <c r="R72" s="142">
        <v>0</v>
      </c>
      <c r="S72" s="142">
        <v>0</v>
      </c>
      <c r="T72" s="142">
        <v>-4.9358473467744378E-2</v>
      </c>
      <c r="U72" s="142">
        <v>3.0924848669988065E-3</v>
      </c>
      <c r="V72" s="142">
        <v>1.3513592283238233E-2</v>
      </c>
      <c r="W72" s="142">
        <v>1.7548274862987007E-2</v>
      </c>
      <c r="X72" s="145"/>
      <c r="Y72" s="148"/>
      <c r="Z72" s="148"/>
      <c r="AA72" s="148"/>
      <c r="AB72" s="148"/>
      <c r="AC72" s="148"/>
      <c r="AD72" s="148"/>
      <c r="AE72" s="148"/>
      <c r="AF72" s="148"/>
    </row>
    <row r="73" spans="1:32">
      <c r="B73" s="6" t="s">
        <v>48</v>
      </c>
      <c r="C73" s="219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8"/>
      <c r="O73" s="142">
        <v>0</v>
      </c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45"/>
      <c r="Y73" s="148"/>
      <c r="Z73" s="148"/>
      <c r="AA73" s="148"/>
      <c r="AB73" s="148"/>
      <c r="AC73" s="148"/>
      <c r="AD73" s="148"/>
      <c r="AE73" s="148"/>
      <c r="AF73" s="148"/>
    </row>
    <row r="74" spans="1:32">
      <c r="B74" s="6" t="s">
        <v>325</v>
      </c>
      <c r="C74" s="219"/>
      <c r="D74" s="142">
        <v>0</v>
      </c>
      <c r="E74" s="142">
        <v>0</v>
      </c>
      <c r="F74" s="142">
        <v>0</v>
      </c>
      <c r="G74" s="142">
        <v>0</v>
      </c>
      <c r="H74" s="142">
        <v>0</v>
      </c>
      <c r="I74" s="142">
        <v>0</v>
      </c>
      <c r="J74" s="142">
        <v>0</v>
      </c>
      <c r="K74" s="142">
        <v>0</v>
      </c>
      <c r="L74" s="142">
        <v>0</v>
      </c>
      <c r="M74" s="142">
        <v>0</v>
      </c>
      <c r="N74" s="143"/>
      <c r="O74" s="142">
        <v>0</v>
      </c>
      <c r="P74" s="142">
        <v>0</v>
      </c>
      <c r="Q74" s="142">
        <v>0</v>
      </c>
      <c r="R74" s="142">
        <v>0</v>
      </c>
      <c r="S74" s="142">
        <v>0</v>
      </c>
      <c r="T74" s="142">
        <v>0</v>
      </c>
      <c r="U74" s="142">
        <v>0</v>
      </c>
      <c r="V74" s="142">
        <v>0</v>
      </c>
      <c r="W74" s="142">
        <v>0</v>
      </c>
      <c r="X74" s="145"/>
      <c r="Y74" s="148"/>
      <c r="Z74" s="148"/>
      <c r="AA74" s="148"/>
      <c r="AB74" s="148"/>
      <c r="AC74" s="148"/>
      <c r="AD74" s="148"/>
      <c r="AE74" s="148"/>
      <c r="AF74" s="148"/>
    </row>
    <row r="75" spans="1:32">
      <c r="B75" s="8" t="s">
        <v>101</v>
      </c>
      <c r="C75" s="219"/>
      <c r="D75" s="142">
        <v>0</v>
      </c>
      <c r="E75" s="142">
        <v>0</v>
      </c>
      <c r="F75" s="142">
        <v>0</v>
      </c>
      <c r="G75" s="142">
        <v>0</v>
      </c>
      <c r="H75" s="142">
        <v>0</v>
      </c>
      <c r="I75" s="142">
        <v>0</v>
      </c>
      <c r="J75" s="142">
        <v>0</v>
      </c>
      <c r="K75" s="142">
        <v>0</v>
      </c>
      <c r="L75" s="142">
        <v>0</v>
      </c>
      <c r="M75" s="142">
        <v>0</v>
      </c>
      <c r="N75" s="143"/>
      <c r="O75" s="142">
        <v>0</v>
      </c>
      <c r="P75" s="142">
        <v>0</v>
      </c>
      <c r="Q75" s="142">
        <v>0</v>
      </c>
      <c r="R75" s="142">
        <v>0</v>
      </c>
      <c r="S75" s="142">
        <v>0</v>
      </c>
      <c r="T75" s="142">
        <v>0</v>
      </c>
      <c r="U75" s="142">
        <v>0</v>
      </c>
      <c r="V75" s="142">
        <v>0</v>
      </c>
      <c r="W75" s="142">
        <v>0</v>
      </c>
      <c r="X75" s="145"/>
      <c r="Y75" s="148"/>
      <c r="Z75" s="148"/>
      <c r="AA75" s="148"/>
      <c r="AB75" s="148"/>
      <c r="AC75" s="148"/>
      <c r="AD75" s="148"/>
      <c r="AE75" s="148"/>
      <c r="AF75" s="148"/>
    </row>
    <row r="76" spans="1:32" s="45" customFormat="1">
      <c r="A76" s="38"/>
      <c r="B76" s="31" t="s">
        <v>11</v>
      </c>
      <c r="C76" s="209" t="s">
        <v>300</v>
      </c>
      <c r="D76" s="139">
        <v>1080.7543787145996</v>
      </c>
      <c r="E76" s="139">
        <v>985.11564323334687</v>
      </c>
      <c r="F76" s="139">
        <v>906.64203758226449</v>
      </c>
      <c r="G76" s="139">
        <v>842.50000000000011</v>
      </c>
      <c r="H76" s="139">
        <v>870.40000000000009</v>
      </c>
      <c r="I76" s="139">
        <v>728.87</v>
      </c>
      <c r="J76" s="139">
        <v>583.37467503632911</v>
      </c>
      <c r="K76" s="139">
        <v>562.37106858533048</v>
      </c>
      <c r="L76" s="139">
        <v>682.76825193834281</v>
      </c>
      <c r="M76" s="139">
        <v>805.87337843186651</v>
      </c>
      <c r="N76" s="146"/>
      <c r="O76" s="139">
        <v>-95.638735481252894</v>
      </c>
      <c r="P76" s="139">
        <v>-78.473605651082323</v>
      </c>
      <c r="Q76" s="139">
        <v>-64.142037582264422</v>
      </c>
      <c r="R76" s="139">
        <v>27.899999999999991</v>
      </c>
      <c r="S76" s="139">
        <v>-141.53000000000003</v>
      </c>
      <c r="T76" s="139">
        <v>-145.49532496367092</v>
      </c>
      <c r="U76" s="139">
        <v>-21.003606450998635</v>
      </c>
      <c r="V76" s="139">
        <v>120.39718335301232</v>
      </c>
      <c r="W76" s="139">
        <v>123.10512649352373</v>
      </c>
      <c r="X76" s="141"/>
      <c r="Y76" s="140"/>
      <c r="Z76" s="140"/>
      <c r="AA76" s="140"/>
      <c r="AB76" s="140"/>
      <c r="AC76" s="140"/>
      <c r="AD76" s="140"/>
      <c r="AE76" s="140"/>
      <c r="AF76" s="140"/>
    </row>
    <row r="77" spans="1:32">
      <c r="B77" s="3" t="s">
        <v>12</v>
      </c>
      <c r="C77" s="210" t="s">
        <v>301</v>
      </c>
      <c r="D77" s="142">
        <v>617.61178524969239</v>
      </c>
      <c r="E77" s="142">
        <v>514.9670943531936</v>
      </c>
      <c r="F77" s="142">
        <v>429.3815542385704</v>
      </c>
      <c r="G77" s="142">
        <v>358.02</v>
      </c>
      <c r="H77" s="142">
        <v>381.57</v>
      </c>
      <c r="I77" s="142">
        <v>229.64</v>
      </c>
      <c r="J77" s="142">
        <v>262.8379553405166</v>
      </c>
      <c r="K77" s="142">
        <v>243.71599212661721</v>
      </c>
      <c r="L77" s="142">
        <v>286.51866899283431</v>
      </c>
      <c r="M77" s="142">
        <v>331.13893232013851</v>
      </c>
      <c r="N77" s="143"/>
      <c r="O77" s="142">
        <v>-102.64469089649867</v>
      </c>
      <c r="P77" s="142">
        <v>-85.585540114623271</v>
      </c>
      <c r="Q77" s="142">
        <v>-71.36155423857042</v>
      </c>
      <c r="R77" s="142">
        <v>23.550000000000047</v>
      </c>
      <c r="S77" s="142">
        <v>-151.93000000000004</v>
      </c>
      <c r="T77" s="142">
        <v>33.197955340516614</v>
      </c>
      <c r="U77" s="142">
        <v>-19.121963213899384</v>
      </c>
      <c r="V77" s="142">
        <v>42.802676866217084</v>
      </c>
      <c r="W77" s="142">
        <v>44.620263327304244</v>
      </c>
      <c r="X77" s="145"/>
      <c r="Y77" s="148"/>
      <c r="Z77" s="148"/>
      <c r="AA77" s="148"/>
      <c r="AB77" s="148"/>
      <c r="AC77" s="148"/>
      <c r="AD77" s="148"/>
      <c r="AE77" s="148"/>
      <c r="AF77" s="148"/>
    </row>
    <row r="78" spans="1:32">
      <c r="B78" s="3" t="s">
        <v>13</v>
      </c>
      <c r="C78" s="210" t="s">
        <v>302</v>
      </c>
      <c r="D78" s="142">
        <v>463.14259346490741</v>
      </c>
      <c r="E78" s="142">
        <v>470.14854888015316</v>
      </c>
      <c r="F78" s="142">
        <v>477.2604833436942</v>
      </c>
      <c r="G78" s="142">
        <v>484.48</v>
      </c>
      <c r="H78" s="142">
        <v>488.83</v>
      </c>
      <c r="I78" s="142">
        <v>499.23</v>
      </c>
      <c r="J78" s="142">
        <v>320.53671969581251</v>
      </c>
      <c r="K78" s="142">
        <v>318.65507645871321</v>
      </c>
      <c r="L78" s="142">
        <v>396.24958294550856</v>
      </c>
      <c r="M78" s="142">
        <v>474.73444611172812</v>
      </c>
      <c r="N78" s="143"/>
      <c r="O78" s="142">
        <v>7.0059554152457792</v>
      </c>
      <c r="P78" s="142">
        <v>7.1119344635410364</v>
      </c>
      <c r="Q78" s="142">
        <v>7.2195166563058244</v>
      </c>
      <c r="R78" s="142">
        <v>4.3499999999999872</v>
      </c>
      <c r="S78" s="142">
        <v>10.400000000000009</v>
      </c>
      <c r="T78" s="142">
        <v>-178.69328030418751</v>
      </c>
      <c r="U78" s="142">
        <v>-1.8816432370992953</v>
      </c>
      <c r="V78" s="142">
        <v>77.594506486795339</v>
      </c>
      <c r="W78" s="142">
        <v>78.484863166219569</v>
      </c>
      <c r="X78" s="145"/>
      <c r="Y78" s="148"/>
      <c r="Z78" s="148"/>
      <c r="AA78" s="148"/>
      <c r="AB78" s="148"/>
      <c r="AC78" s="148"/>
      <c r="AD78" s="148"/>
      <c r="AE78" s="148"/>
      <c r="AF78" s="148"/>
    </row>
    <row r="79" spans="1:32" s="45" customFormat="1">
      <c r="A79" s="38"/>
      <c r="B79" s="5" t="s">
        <v>14</v>
      </c>
      <c r="C79" s="209" t="s">
        <v>311</v>
      </c>
      <c r="D79" s="139">
        <v>0</v>
      </c>
      <c r="E79" s="139">
        <v>0</v>
      </c>
      <c r="F79" s="139">
        <v>0</v>
      </c>
      <c r="G79" s="139">
        <v>0</v>
      </c>
      <c r="H79" s="139">
        <v>0</v>
      </c>
      <c r="I79" s="139">
        <v>0</v>
      </c>
      <c r="J79" s="139">
        <v>0</v>
      </c>
      <c r="K79" s="139">
        <v>0</v>
      </c>
      <c r="L79" s="139">
        <v>0</v>
      </c>
      <c r="M79" s="139">
        <v>0</v>
      </c>
      <c r="N79" s="146"/>
      <c r="O79" s="139">
        <v>0</v>
      </c>
      <c r="P79" s="139">
        <v>0</v>
      </c>
      <c r="Q79" s="139">
        <v>0</v>
      </c>
      <c r="R79" s="139">
        <v>0</v>
      </c>
      <c r="S79" s="139">
        <v>0</v>
      </c>
      <c r="T79" s="139">
        <v>0</v>
      </c>
      <c r="U79" s="139">
        <v>0</v>
      </c>
      <c r="V79" s="139">
        <v>0</v>
      </c>
      <c r="W79" s="139">
        <v>0</v>
      </c>
      <c r="X79" s="141"/>
      <c r="Y79" s="140"/>
      <c r="Z79" s="140"/>
      <c r="AA79" s="140"/>
      <c r="AB79" s="140"/>
      <c r="AC79" s="140"/>
      <c r="AD79" s="140"/>
      <c r="AE79" s="140"/>
      <c r="AF79" s="140"/>
    </row>
    <row r="80" spans="1:32">
      <c r="B80" s="3" t="s">
        <v>15</v>
      </c>
      <c r="C80" s="210" t="s">
        <v>303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3"/>
      <c r="O80" s="142">
        <v>0</v>
      </c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45"/>
      <c r="Y80" s="148"/>
      <c r="Z80" s="148"/>
      <c r="AA80" s="148"/>
      <c r="AB80" s="148"/>
      <c r="AC80" s="148"/>
      <c r="AD80" s="148"/>
      <c r="AE80" s="148"/>
      <c r="AF80" s="148"/>
    </row>
    <row r="81" spans="1:32">
      <c r="B81" s="3" t="s">
        <v>16</v>
      </c>
      <c r="C81" s="210" t="s">
        <v>304</v>
      </c>
      <c r="D81" s="142">
        <v>0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142">
        <v>0</v>
      </c>
      <c r="K81" s="142">
        <v>0</v>
      </c>
      <c r="L81" s="142">
        <v>0</v>
      </c>
      <c r="M81" s="142">
        <v>0</v>
      </c>
      <c r="N81" s="143"/>
      <c r="O81" s="142">
        <v>0</v>
      </c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45"/>
      <c r="Y81" s="148"/>
      <c r="Z81" s="148"/>
      <c r="AA81" s="148"/>
      <c r="AB81" s="148"/>
      <c r="AC81" s="148"/>
      <c r="AD81" s="148"/>
      <c r="AE81" s="148"/>
      <c r="AF81" s="148"/>
    </row>
    <row r="82" spans="1:32">
      <c r="B82" s="3" t="s">
        <v>17</v>
      </c>
      <c r="C82" s="210" t="s">
        <v>305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0</v>
      </c>
      <c r="M82" s="142">
        <v>0</v>
      </c>
      <c r="N82" s="143"/>
      <c r="O82" s="142">
        <v>0</v>
      </c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45"/>
      <c r="Y82" s="148"/>
      <c r="Z82" s="148"/>
      <c r="AA82" s="148"/>
      <c r="AB82" s="148"/>
      <c r="AC82" s="148"/>
      <c r="AD82" s="148"/>
      <c r="AE82" s="148"/>
      <c r="AF82" s="148"/>
    </row>
    <row r="83" spans="1:32">
      <c r="B83" s="4" t="s">
        <v>18</v>
      </c>
      <c r="C83" s="42"/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3"/>
      <c r="O83" s="142">
        <v>0</v>
      </c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45"/>
      <c r="Y83" s="148"/>
      <c r="Z83" s="148"/>
      <c r="AA83" s="148"/>
      <c r="AB83" s="148"/>
      <c r="AC83" s="148"/>
      <c r="AD83" s="148"/>
      <c r="AE83" s="148"/>
      <c r="AF83" s="148"/>
    </row>
    <row r="84" spans="1:32">
      <c r="B84" s="3" t="s">
        <v>19</v>
      </c>
      <c r="C84" s="210" t="s">
        <v>306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3"/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5"/>
      <c r="Y84" s="148"/>
      <c r="Z84" s="148"/>
      <c r="AA84" s="148"/>
      <c r="AB84" s="148"/>
      <c r="AC84" s="148"/>
      <c r="AD84" s="148"/>
      <c r="AE84" s="148"/>
      <c r="AF84" s="148"/>
    </row>
    <row r="85" spans="1:32">
      <c r="B85" s="3" t="s">
        <v>20</v>
      </c>
      <c r="C85" s="210" t="s">
        <v>307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3"/>
      <c r="O85" s="142">
        <v>0</v>
      </c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5"/>
      <c r="Y85" s="148"/>
      <c r="Z85" s="148"/>
      <c r="AA85" s="148"/>
      <c r="AB85" s="148"/>
      <c r="AC85" s="148"/>
      <c r="AD85" s="148"/>
      <c r="AE85" s="148"/>
      <c r="AF85" s="148"/>
    </row>
    <row r="86" spans="1:32" s="45" customFormat="1">
      <c r="A86" s="38"/>
      <c r="B86" s="5" t="s">
        <v>21</v>
      </c>
      <c r="C86" s="209" t="s">
        <v>308</v>
      </c>
      <c r="D86" s="139">
        <v>791.4807412028315</v>
      </c>
      <c r="E86" s="139">
        <v>845.51438997218963</v>
      </c>
      <c r="F86" s="139">
        <v>903.23686532612567</v>
      </c>
      <c r="G86" s="139">
        <v>964.89999999999986</v>
      </c>
      <c r="H86" s="139">
        <v>1084.3300000000002</v>
      </c>
      <c r="I86" s="139">
        <v>1098.17</v>
      </c>
      <c r="J86" s="139">
        <v>645.61735655762629</v>
      </c>
      <c r="K86" s="139">
        <v>652.27630010459825</v>
      </c>
      <c r="L86" s="139">
        <v>823.5520766723962</v>
      </c>
      <c r="M86" s="139">
        <v>999.43591662177516</v>
      </c>
      <c r="N86" s="146"/>
      <c r="O86" s="139">
        <v>54.033648769358145</v>
      </c>
      <c r="P86" s="139">
        <v>57.722475353935998</v>
      </c>
      <c r="Q86" s="139">
        <v>61.663134673874254</v>
      </c>
      <c r="R86" s="139">
        <v>119.43000000000019</v>
      </c>
      <c r="S86" s="139">
        <v>13.839999999999897</v>
      </c>
      <c r="T86" s="139">
        <v>-452.55264344237372</v>
      </c>
      <c r="U86" s="139">
        <v>6.6589435469719405</v>
      </c>
      <c r="V86" s="139">
        <v>171.27577656779795</v>
      </c>
      <c r="W86" s="139">
        <v>175.883839949379</v>
      </c>
      <c r="X86" s="141"/>
      <c r="Y86" s="140"/>
      <c r="Z86" s="140"/>
      <c r="AA86" s="140"/>
      <c r="AB86" s="140"/>
      <c r="AC86" s="140"/>
      <c r="AD86" s="140"/>
      <c r="AE86" s="140"/>
      <c r="AF86" s="140"/>
    </row>
    <row r="87" spans="1:32" s="45" customFormat="1">
      <c r="A87" s="38"/>
      <c r="B87" s="9" t="s">
        <v>94</v>
      </c>
      <c r="C87" s="209" t="s">
        <v>309</v>
      </c>
      <c r="D87" s="139">
        <v>0</v>
      </c>
      <c r="E87" s="139">
        <v>0</v>
      </c>
      <c r="F87" s="139">
        <v>0</v>
      </c>
      <c r="G87" s="139">
        <v>0</v>
      </c>
      <c r="H87" s="139">
        <v>0</v>
      </c>
      <c r="I87" s="139">
        <v>0</v>
      </c>
      <c r="J87" s="139">
        <v>0</v>
      </c>
      <c r="K87" s="139">
        <v>0</v>
      </c>
      <c r="L87" s="139">
        <v>0</v>
      </c>
      <c r="M87" s="139">
        <v>0</v>
      </c>
      <c r="N87" s="146"/>
      <c r="O87" s="139">
        <v>0</v>
      </c>
      <c r="P87" s="139">
        <v>0</v>
      </c>
      <c r="Q87" s="139">
        <v>0</v>
      </c>
      <c r="R87" s="139">
        <v>0</v>
      </c>
      <c r="S87" s="139">
        <v>0</v>
      </c>
      <c r="T87" s="139">
        <v>0</v>
      </c>
      <c r="U87" s="139">
        <v>0</v>
      </c>
      <c r="V87" s="139">
        <v>0</v>
      </c>
      <c r="W87" s="139">
        <v>0</v>
      </c>
      <c r="X87" s="141"/>
      <c r="Y87" s="140"/>
      <c r="Z87" s="140"/>
      <c r="AA87" s="140"/>
      <c r="AB87" s="140"/>
      <c r="AC87" s="140"/>
      <c r="AD87" s="140"/>
      <c r="AE87" s="140"/>
      <c r="AF87" s="140"/>
    </row>
    <row r="88" spans="1:32">
      <c r="B88" s="208" t="s">
        <v>40</v>
      </c>
      <c r="C88" s="219"/>
      <c r="D88" s="142">
        <v>0</v>
      </c>
      <c r="E88" s="142">
        <v>0</v>
      </c>
      <c r="F88" s="142">
        <v>0</v>
      </c>
      <c r="G88" s="142">
        <v>0</v>
      </c>
      <c r="H88" s="142">
        <v>0</v>
      </c>
      <c r="I88" s="142">
        <v>0</v>
      </c>
      <c r="J88" s="142">
        <v>0</v>
      </c>
      <c r="K88" s="142">
        <v>0</v>
      </c>
      <c r="L88" s="142">
        <v>0</v>
      </c>
      <c r="M88" s="142">
        <v>0</v>
      </c>
      <c r="N88" s="143"/>
      <c r="O88" s="142">
        <v>0</v>
      </c>
      <c r="P88" s="142">
        <v>0</v>
      </c>
      <c r="Q88" s="142">
        <v>0</v>
      </c>
      <c r="R88" s="142">
        <v>0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145"/>
      <c r="Y88" s="148"/>
      <c r="Z88" s="148"/>
      <c r="AA88" s="148"/>
      <c r="AB88" s="148"/>
      <c r="AC88" s="148"/>
      <c r="AD88" s="148"/>
      <c r="AE88" s="148"/>
      <c r="AF88" s="148"/>
    </row>
    <row r="89" spans="1:32">
      <c r="B89" s="6" t="s">
        <v>41</v>
      </c>
      <c r="C89" s="219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3"/>
      <c r="O89" s="142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5"/>
      <c r="Y89" s="148"/>
      <c r="Z89" s="148"/>
      <c r="AA89" s="148"/>
      <c r="AB89" s="148"/>
      <c r="AC89" s="148"/>
      <c r="AD89" s="148"/>
      <c r="AE89" s="148"/>
      <c r="AF89" s="148"/>
    </row>
    <row r="90" spans="1:32">
      <c r="B90" s="6" t="s">
        <v>42</v>
      </c>
      <c r="C90" s="219"/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3"/>
      <c r="O90" s="142">
        <v>0</v>
      </c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5"/>
      <c r="Y90" s="148"/>
      <c r="Z90" s="148"/>
      <c r="AA90" s="148"/>
      <c r="AB90" s="148"/>
      <c r="AC90" s="148"/>
      <c r="AD90" s="148"/>
      <c r="AE90" s="148"/>
      <c r="AF90" s="148"/>
    </row>
    <row r="91" spans="1:32">
      <c r="B91" s="6" t="s">
        <v>43</v>
      </c>
      <c r="C91" s="219"/>
      <c r="D91" s="142">
        <v>0</v>
      </c>
      <c r="E91" s="142">
        <v>0</v>
      </c>
      <c r="F91" s="142">
        <v>0</v>
      </c>
      <c r="G91" s="142">
        <v>0</v>
      </c>
      <c r="H91" s="142">
        <v>0</v>
      </c>
      <c r="I91" s="142">
        <v>0</v>
      </c>
      <c r="J91" s="142">
        <v>0</v>
      </c>
      <c r="K91" s="142">
        <v>0</v>
      </c>
      <c r="L91" s="142">
        <v>0</v>
      </c>
      <c r="M91" s="142">
        <v>0</v>
      </c>
      <c r="N91" s="143"/>
      <c r="O91" s="142">
        <v>0</v>
      </c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45"/>
      <c r="Y91" s="148"/>
      <c r="Z91" s="148"/>
      <c r="AA91" s="148"/>
      <c r="AB91" s="148"/>
      <c r="AC91" s="148"/>
      <c r="AD91" s="148"/>
      <c r="AE91" s="148"/>
      <c r="AF91" s="148"/>
    </row>
    <row r="92" spans="1:32">
      <c r="B92" s="6" t="s">
        <v>44</v>
      </c>
      <c r="C92" s="219"/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3"/>
      <c r="O92" s="142">
        <v>0</v>
      </c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45"/>
      <c r="Y92" s="148"/>
      <c r="Z92" s="148"/>
      <c r="AA92" s="148"/>
      <c r="AB92" s="148"/>
      <c r="AC92" s="148"/>
      <c r="AD92" s="148"/>
      <c r="AE92" s="148"/>
      <c r="AF92" s="148"/>
    </row>
    <row r="93" spans="1:32">
      <c r="B93" s="7" t="s">
        <v>45</v>
      </c>
      <c r="C93" s="219"/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3"/>
      <c r="O93" s="142">
        <v>0</v>
      </c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5"/>
      <c r="Y93" s="148"/>
      <c r="Z93" s="148"/>
      <c r="AA93" s="148"/>
      <c r="AB93" s="148"/>
      <c r="AC93" s="148"/>
      <c r="AD93" s="148"/>
      <c r="AE93" s="148"/>
      <c r="AF93" s="148"/>
    </row>
    <row r="94" spans="1:32">
      <c r="B94" s="7" t="s">
        <v>46</v>
      </c>
      <c r="C94" s="219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3"/>
      <c r="O94" s="142">
        <v>0</v>
      </c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5"/>
      <c r="Y94" s="148"/>
      <c r="Z94" s="148"/>
      <c r="AA94" s="148"/>
      <c r="AB94" s="148"/>
      <c r="AC94" s="148"/>
      <c r="AD94" s="148"/>
      <c r="AE94" s="148"/>
      <c r="AF94" s="148"/>
    </row>
    <row r="95" spans="1:32">
      <c r="B95" s="6" t="s">
        <v>317</v>
      </c>
      <c r="C95" s="219"/>
      <c r="D95" s="142">
        <v>0</v>
      </c>
      <c r="E95" s="142">
        <v>0</v>
      </c>
      <c r="F95" s="142">
        <v>0</v>
      </c>
      <c r="G95" s="142">
        <v>0</v>
      </c>
      <c r="H95" s="142">
        <v>0</v>
      </c>
      <c r="I95" s="142">
        <v>0</v>
      </c>
      <c r="J95" s="142">
        <v>0</v>
      </c>
      <c r="K95" s="142">
        <v>0</v>
      </c>
      <c r="L95" s="142">
        <v>0</v>
      </c>
      <c r="M95" s="142">
        <v>0</v>
      </c>
      <c r="N95" s="143"/>
      <c r="O95" s="142">
        <v>0</v>
      </c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45"/>
      <c r="Y95" s="148"/>
      <c r="Z95" s="148"/>
      <c r="AA95" s="148"/>
      <c r="AB95" s="148"/>
      <c r="AC95" s="148"/>
      <c r="AD95" s="148"/>
      <c r="AE95" s="148"/>
      <c r="AF95" s="148"/>
    </row>
    <row r="96" spans="1:32">
      <c r="B96" s="6" t="s">
        <v>108</v>
      </c>
      <c r="C96" s="219"/>
      <c r="D96" s="142">
        <v>0</v>
      </c>
      <c r="E96" s="142">
        <v>0</v>
      </c>
      <c r="F96" s="142">
        <v>0</v>
      </c>
      <c r="G96" s="142">
        <v>0</v>
      </c>
      <c r="H96" s="142">
        <v>0</v>
      </c>
      <c r="I96" s="142">
        <v>0</v>
      </c>
      <c r="J96" s="142">
        <v>0</v>
      </c>
      <c r="K96" s="142">
        <v>0</v>
      </c>
      <c r="L96" s="142">
        <v>0</v>
      </c>
      <c r="M96" s="142">
        <v>0</v>
      </c>
      <c r="N96" s="143"/>
      <c r="O96" s="142">
        <v>0</v>
      </c>
      <c r="P96" s="142">
        <v>0</v>
      </c>
      <c r="Q96" s="142">
        <v>0</v>
      </c>
      <c r="R96" s="142">
        <v>0</v>
      </c>
      <c r="S96" s="142">
        <v>0</v>
      </c>
      <c r="T96" s="142">
        <v>0</v>
      </c>
      <c r="U96" s="142">
        <v>0</v>
      </c>
      <c r="V96" s="142">
        <v>0</v>
      </c>
      <c r="W96" s="142">
        <v>0</v>
      </c>
      <c r="X96" s="145"/>
      <c r="Y96" s="148"/>
      <c r="Z96" s="148"/>
      <c r="AA96" s="148"/>
      <c r="AB96" s="148"/>
      <c r="AC96" s="148"/>
      <c r="AD96" s="148"/>
      <c r="AE96" s="148"/>
      <c r="AF96" s="148"/>
    </row>
    <row r="97" spans="1:32">
      <c r="B97" s="6" t="s">
        <v>48</v>
      </c>
      <c r="C97" s="219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3"/>
      <c r="O97" s="142">
        <v>0</v>
      </c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45"/>
      <c r="Y97" s="148"/>
      <c r="Z97" s="148"/>
      <c r="AA97" s="148"/>
      <c r="AB97" s="148"/>
      <c r="AC97" s="148"/>
      <c r="AD97" s="148"/>
      <c r="AE97" s="148"/>
      <c r="AF97" s="148"/>
    </row>
    <row r="98" spans="1:32">
      <c r="B98" s="6" t="s">
        <v>325</v>
      </c>
      <c r="C98" s="219"/>
      <c r="D98" s="142">
        <v>0</v>
      </c>
      <c r="E98" s="142">
        <v>0</v>
      </c>
      <c r="F98" s="142">
        <v>0</v>
      </c>
      <c r="G98" s="142">
        <v>0</v>
      </c>
      <c r="H98" s="142">
        <v>0</v>
      </c>
      <c r="I98" s="142">
        <v>0</v>
      </c>
      <c r="J98" s="142">
        <v>0</v>
      </c>
      <c r="K98" s="142">
        <v>0</v>
      </c>
      <c r="L98" s="142">
        <v>0</v>
      </c>
      <c r="M98" s="142">
        <v>0</v>
      </c>
      <c r="N98" s="143"/>
      <c r="O98" s="142">
        <v>0</v>
      </c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145"/>
      <c r="Y98" s="148"/>
      <c r="Z98" s="148"/>
      <c r="AA98" s="148"/>
      <c r="AB98" s="148"/>
      <c r="AC98" s="148"/>
      <c r="AD98" s="148"/>
      <c r="AE98" s="148"/>
      <c r="AF98" s="148"/>
    </row>
    <row r="99" spans="1:32">
      <c r="B99" s="8" t="s">
        <v>101</v>
      </c>
      <c r="C99" s="219"/>
      <c r="D99" s="142">
        <v>0</v>
      </c>
      <c r="E99" s="142">
        <v>0</v>
      </c>
      <c r="F99" s="142">
        <v>0</v>
      </c>
      <c r="G99" s="142">
        <v>0</v>
      </c>
      <c r="H99" s="142">
        <v>0</v>
      </c>
      <c r="I99" s="142">
        <v>0</v>
      </c>
      <c r="J99" s="142">
        <v>0</v>
      </c>
      <c r="K99" s="142">
        <v>0</v>
      </c>
      <c r="L99" s="142">
        <v>0</v>
      </c>
      <c r="M99" s="142">
        <v>0</v>
      </c>
      <c r="N99" s="143"/>
      <c r="O99" s="142">
        <v>0</v>
      </c>
      <c r="P99" s="142">
        <v>0</v>
      </c>
      <c r="Q99" s="142">
        <v>0</v>
      </c>
      <c r="R99" s="142">
        <v>0</v>
      </c>
      <c r="S99" s="142">
        <v>0</v>
      </c>
      <c r="T99" s="142">
        <v>0</v>
      </c>
      <c r="U99" s="142">
        <v>0</v>
      </c>
      <c r="V99" s="142">
        <v>0</v>
      </c>
      <c r="W99" s="142">
        <v>0</v>
      </c>
      <c r="X99" s="145"/>
      <c r="Y99" s="148"/>
      <c r="Z99" s="148"/>
      <c r="AA99" s="148"/>
      <c r="AB99" s="148"/>
      <c r="AC99" s="148"/>
      <c r="AD99" s="148"/>
      <c r="AE99" s="148"/>
      <c r="AF99" s="148"/>
    </row>
    <row r="100" spans="1:32" s="45" customFormat="1">
      <c r="A100" s="38"/>
      <c r="B100" s="9" t="s">
        <v>95</v>
      </c>
      <c r="C100" s="209" t="s">
        <v>310</v>
      </c>
      <c r="D100" s="139">
        <v>791.4807412028315</v>
      </c>
      <c r="E100" s="139">
        <v>845.51438997218963</v>
      </c>
      <c r="F100" s="139">
        <v>903.23686532612567</v>
      </c>
      <c r="G100" s="139">
        <v>964.89999999999986</v>
      </c>
      <c r="H100" s="139">
        <v>1084.3300000000002</v>
      </c>
      <c r="I100" s="139">
        <v>1098.17</v>
      </c>
      <c r="J100" s="139">
        <v>645.61735655762629</v>
      </c>
      <c r="K100" s="139">
        <v>652.27630010459825</v>
      </c>
      <c r="L100" s="139">
        <v>823.5520766723962</v>
      </c>
      <c r="M100" s="139">
        <v>999.43591662177516</v>
      </c>
      <c r="N100" s="146"/>
      <c r="O100" s="139">
        <v>54.033648769358145</v>
      </c>
      <c r="P100" s="139">
        <v>57.722475353935998</v>
      </c>
      <c r="Q100" s="139">
        <v>61.663134673874254</v>
      </c>
      <c r="R100" s="139">
        <v>119.43000000000019</v>
      </c>
      <c r="S100" s="139">
        <v>13.839999999999897</v>
      </c>
      <c r="T100" s="139">
        <v>-452.55264344237372</v>
      </c>
      <c r="U100" s="139">
        <v>6.6589435469719405</v>
      </c>
      <c r="V100" s="139">
        <v>171.27577656779795</v>
      </c>
      <c r="W100" s="139">
        <v>175.883839949379</v>
      </c>
      <c r="X100" s="141"/>
      <c r="Y100" s="140"/>
      <c r="Z100" s="140"/>
      <c r="AA100" s="140"/>
      <c r="AB100" s="140"/>
      <c r="AC100" s="140"/>
      <c r="AD100" s="140"/>
      <c r="AE100" s="140"/>
      <c r="AF100" s="140"/>
    </row>
    <row r="101" spans="1:32">
      <c r="B101" s="208" t="s">
        <v>40</v>
      </c>
      <c r="C101" s="219"/>
      <c r="D101" s="142">
        <v>791.4807412028315</v>
      </c>
      <c r="E101" s="142">
        <v>845.51438997218963</v>
      </c>
      <c r="F101" s="142">
        <v>903.23686532612567</v>
      </c>
      <c r="G101" s="142">
        <v>964.89999999999986</v>
      </c>
      <c r="H101" s="142">
        <v>1084.3300000000002</v>
      </c>
      <c r="I101" s="142">
        <v>1098.17</v>
      </c>
      <c r="J101" s="142">
        <v>645.61735655762629</v>
      </c>
      <c r="K101" s="142">
        <v>652.27630010459825</v>
      </c>
      <c r="L101" s="142">
        <v>823.5520766723962</v>
      </c>
      <c r="M101" s="142">
        <v>999.43591662177516</v>
      </c>
      <c r="N101" s="143"/>
      <c r="O101" s="142">
        <v>54.033648769358145</v>
      </c>
      <c r="P101" s="142">
        <v>57.722475353935998</v>
      </c>
      <c r="Q101" s="142">
        <v>61.663134673874254</v>
      </c>
      <c r="R101" s="142">
        <v>119.43000000000019</v>
      </c>
      <c r="S101" s="142">
        <v>13.839999999999897</v>
      </c>
      <c r="T101" s="142">
        <v>-452.55264344237372</v>
      </c>
      <c r="U101" s="142">
        <v>6.6589435469719405</v>
      </c>
      <c r="V101" s="142">
        <v>171.27577656779795</v>
      </c>
      <c r="W101" s="142">
        <v>175.883839949379</v>
      </c>
      <c r="X101" s="145"/>
      <c r="Y101" s="148"/>
      <c r="Z101" s="148"/>
      <c r="AA101" s="148"/>
      <c r="AB101" s="148"/>
      <c r="AC101" s="148"/>
      <c r="AD101" s="148"/>
      <c r="AE101" s="148"/>
      <c r="AF101" s="148"/>
    </row>
    <row r="102" spans="1:32">
      <c r="B102" s="6" t="s">
        <v>41</v>
      </c>
      <c r="C102" s="219"/>
      <c r="D102" s="142">
        <v>0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142">
        <v>0</v>
      </c>
      <c r="K102" s="142">
        <v>0</v>
      </c>
      <c r="L102" s="142">
        <v>0</v>
      </c>
      <c r="M102" s="142">
        <v>0</v>
      </c>
      <c r="N102" s="143"/>
      <c r="O102" s="142">
        <v>0</v>
      </c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45"/>
      <c r="Y102" s="148"/>
      <c r="Z102" s="148"/>
      <c r="AA102" s="148"/>
      <c r="AB102" s="148"/>
      <c r="AC102" s="148"/>
      <c r="AD102" s="148"/>
      <c r="AE102" s="148"/>
      <c r="AF102" s="148"/>
    </row>
    <row r="103" spans="1:32">
      <c r="B103" s="6" t="s">
        <v>42</v>
      </c>
      <c r="C103" s="219"/>
      <c r="D103" s="142">
        <v>0</v>
      </c>
      <c r="E103" s="142">
        <v>0</v>
      </c>
      <c r="F103" s="142">
        <v>0</v>
      </c>
      <c r="G103" s="142">
        <v>0</v>
      </c>
      <c r="H103" s="142">
        <v>0</v>
      </c>
      <c r="I103" s="142">
        <v>0</v>
      </c>
      <c r="J103" s="142">
        <v>0</v>
      </c>
      <c r="K103" s="142">
        <v>0</v>
      </c>
      <c r="L103" s="142">
        <v>0</v>
      </c>
      <c r="M103" s="142">
        <v>0</v>
      </c>
      <c r="N103" s="143"/>
      <c r="O103" s="142">
        <v>0</v>
      </c>
      <c r="P103" s="142">
        <v>0</v>
      </c>
      <c r="Q103" s="142">
        <v>0</v>
      </c>
      <c r="R103" s="142">
        <v>0</v>
      </c>
      <c r="S103" s="142">
        <v>0</v>
      </c>
      <c r="T103" s="142">
        <v>0</v>
      </c>
      <c r="U103" s="142">
        <v>0</v>
      </c>
      <c r="V103" s="142">
        <v>0</v>
      </c>
      <c r="W103" s="142">
        <v>0</v>
      </c>
      <c r="X103" s="145"/>
      <c r="Y103" s="148"/>
      <c r="Z103" s="148"/>
      <c r="AA103" s="148"/>
      <c r="AB103" s="148"/>
      <c r="AC103" s="148"/>
      <c r="AD103" s="148"/>
      <c r="AE103" s="148"/>
      <c r="AF103" s="148"/>
    </row>
    <row r="104" spans="1:32">
      <c r="B104" s="6" t="s">
        <v>43</v>
      </c>
      <c r="C104" s="219"/>
      <c r="D104" s="142">
        <v>791.4807412028315</v>
      </c>
      <c r="E104" s="142">
        <v>845.51438997218963</v>
      </c>
      <c r="F104" s="142">
        <v>903.23686532612567</v>
      </c>
      <c r="G104" s="142">
        <v>964.89999999999986</v>
      </c>
      <c r="H104" s="142">
        <v>1084.3300000000002</v>
      </c>
      <c r="I104" s="142">
        <v>1098.17</v>
      </c>
      <c r="J104" s="142">
        <v>645.61735655762629</v>
      </c>
      <c r="K104" s="142">
        <v>652.27630010459825</v>
      </c>
      <c r="L104" s="142">
        <v>823.5520766723962</v>
      </c>
      <c r="M104" s="142">
        <v>999.43591662177516</v>
      </c>
      <c r="N104" s="143"/>
      <c r="O104" s="142">
        <v>54.033648769358145</v>
      </c>
      <c r="P104" s="142">
        <v>57.722475353935998</v>
      </c>
      <c r="Q104" s="142">
        <v>61.663134673874254</v>
      </c>
      <c r="R104" s="142">
        <v>119.43000000000019</v>
      </c>
      <c r="S104" s="142">
        <v>13.839999999999897</v>
      </c>
      <c r="T104" s="142">
        <v>-452.55264344237372</v>
      </c>
      <c r="U104" s="142">
        <v>6.6589435469719405</v>
      </c>
      <c r="V104" s="142">
        <v>171.27577656779795</v>
      </c>
      <c r="W104" s="142">
        <v>175.883839949379</v>
      </c>
      <c r="X104" s="145"/>
      <c r="Y104" s="148"/>
      <c r="Z104" s="148"/>
      <c r="AA104" s="148"/>
      <c r="AB104" s="148"/>
      <c r="AC104" s="148"/>
      <c r="AD104" s="148"/>
      <c r="AE104" s="148"/>
      <c r="AF104" s="148"/>
    </row>
    <row r="105" spans="1:32">
      <c r="B105" s="6" t="s">
        <v>44</v>
      </c>
      <c r="C105" s="219"/>
      <c r="D105" s="142">
        <v>0</v>
      </c>
      <c r="E105" s="142">
        <v>0</v>
      </c>
      <c r="F105" s="142">
        <v>0</v>
      </c>
      <c r="G105" s="142">
        <v>0</v>
      </c>
      <c r="H105" s="142">
        <v>0</v>
      </c>
      <c r="I105" s="142">
        <v>0</v>
      </c>
      <c r="J105" s="142">
        <v>0</v>
      </c>
      <c r="K105" s="142">
        <v>0</v>
      </c>
      <c r="L105" s="142">
        <v>0</v>
      </c>
      <c r="M105" s="142">
        <v>0</v>
      </c>
      <c r="N105" s="143"/>
      <c r="O105" s="142">
        <v>0</v>
      </c>
      <c r="P105" s="142">
        <v>0</v>
      </c>
      <c r="Q105" s="142">
        <v>0</v>
      </c>
      <c r="R105" s="142">
        <v>0</v>
      </c>
      <c r="S105" s="142">
        <v>0</v>
      </c>
      <c r="T105" s="142">
        <v>0</v>
      </c>
      <c r="U105" s="142">
        <v>0</v>
      </c>
      <c r="V105" s="142">
        <v>0</v>
      </c>
      <c r="W105" s="142">
        <v>0</v>
      </c>
      <c r="X105" s="145"/>
      <c r="Y105" s="148"/>
      <c r="Z105" s="148"/>
      <c r="AA105" s="148"/>
      <c r="AB105" s="148"/>
      <c r="AC105" s="148"/>
      <c r="AD105" s="148"/>
      <c r="AE105" s="148"/>
      <c r="AF105" s="148"/>
    </row>
    <row r="106" spans="1:32">
      <c r="B106" s="7" t="s">
        <v>45</v>
      </c>
      <c r="C106" s="219"/>
      <c r="D106" s="142">
        <v>0</v>
      </c>
      <c r="E106" s="142">
        <v>0</v>
      </c>
      <c r="F106" s="142">
        <v>0</v>
      </c>
      <c r="G106" s="142">
        <v>0</v>
      </c>
      <c r="H106" s="142">
        <v>0</v>
      </c>
      <c r="I106" s="142">
        <v>0</v>
      </c>
      <c r="J106" s="142">
        <v>0</v>
      </c>
      <c r="K106" s="142">
        <v>0</v>
      </c>
      <c r="L106" s="142">
        <v>0</v>
      </c>
      <c r="M106" s="142">
        <v>0</v>
      </c>
      <c r="N106" s="143"/>
      <c r="O106" s="142">
        <v>0</v>
      </c>
      <c r="P106" s="142">
        <v>0</v>
      </c>
      <c r="Q106" s="142">
        <v>0</v>
      </c>
      <c r="R106" s="142">
        <v>0</v>
      </c>
      <c r="S106" s="142">
        <v>0</v>
      </c>
      <c r="T106" s="142">
        <v>0</v>
      </c>
      <c r="U106" s="142">
        <v>0</v>
      </c>
      <c r="V106" s="142">
        <v>0</v>
      </c>
      <c r="W106" s="142">
        <v>0</v>
      </c>
      <c r="X106" s="145"/>
      <c r="Y106" s="148"/>
      <c r="Z106" s="148"/>
      <c r="AA106" s="148"/>
      <c r="AB106" s="148"/>
      <c r="AC106" s="148"/>
      <c r="AD106" s="148"/>
      <c r="AE106" s="148"/>
      <c r="AF106" s="148"/>
    </row>
    <row r="107" spans="1:32">
      <c r="B107" s="7" t="s">
        <v>46</v>
      </c>
      <c r="C107" s="219"/>
      <c r="D107" s="142">
        <v>0</v>
      </c>
      <c r="E107" s="142">
        <v>0</v>
      </c>
      <c r="F107" s="142">
        <v>0</v>
      </c>
      <c r="G107" s="142">
        <v>0</v>
      </c>
      <c r="H107" s="142">
        <v>0</v>
      </c>
      <c r="I107" s="142">
        <v>0</v>
      </c>
      <c r="J107" s="142">
        <v>0</v>
      </c>
      <c r="K107" s="142">
        <v>0</v>
      </c>
      <c r="L107" s="142">
        <v>0</v>
      </c>
      <c r="M107" s="142">
        <v>0</v>
      </c>
      <c r="N107" s="143"/>
      <c r="O107" s="142">
        <v>0</v>
      </c>
      <c r="P107" s="142">
        <v>0</v>
      </c>
      <c r="Q107" s="142">
        <v>0</v>
      </c>
      <c r="R107" s="142">
        <v>0</v>
      </c>
      <c r="S107" s="142">
        <v>0</v>
      </c>
      <c r="T107" s="142">
        <v>0</v>
      </c>
      <c r="U107" s="142">
        <v>0</v>
      </c>
      <c r="V107" s="142">
        <v>0</v>
      </c>
      <c r="W107" s="142">
        <v>0</v>
      </c>
      <c r="X107" s="145"/>
      <c r="Y107" s="148"/>
      <c r="Z107" s="148"/>
      <c r="AA107" s="148"/>
      <c r="AB107" s="148"/>
      <c r="AC107" s="148"/>
      <c r="AD107" s="148"/>
      <c r="AE107" s="148"/>
      <c r="AF107" s="148"/>
    </row>
    <row r="108" spans="1:32">
      <c r="B108" s="6" t="s">
        <v>47</v>
      </c>
      <c r="C108" s="219"/>
      <c r="D108" s="142">
        <v>0</v>
      </c>
      <c r="E108" s="142">
        <v>0</v>
      </c>
      <c r="F108" s="142">
        <v>0</v>
      </c>
      <c r="G108" s="142">
        <v>0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3"/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5"/>
      <c r="Y108" s="148"/>
      <c r="Z108" s="148"/>
      <c r="AA108" s="148"/>
      <c r="AB108" s="148"/>
      <c r="AC108" s="148"/>
      <c r="AD108" s="148"/>
      <c r="AE108" s="148"/>
      <c r="AF108" s="148"/>
    </row>
    <row r="109" spans="1:32">
      <c r="B109" s="6" t="s">
        <v>247</v>
      </c>
      <c r="C109" s="219"/>
      <c r="D109" s="142">
        <v>0</v>
      </c>
      <c r="E109" s="142">
        <v>0</v>
      </c>
      <c r="F109" s="142">
        <v>0</v>
      </c>
      <c r="G109" s="142">
        <v>0</v>
      </c>
      <c r="H109" s="142">
        <v>0</v>
      </c>
      <c r="I109" s="142">
        <v>0</v>
      </c>
      <c r="J109" s="142">
        <v>0</v>
      </c>
      <c r="K109" s="142">
        <v>0</v>
      </c>
      <c r="L109" s="142">
        <v>0</v>
      </c>
      <c r="M109" s="142">
        <v>0</v>
      </c>
      <c r="N109" s="143"/>
      <c r="O109" s="142">
        <v>0</v>
      </c>
      <c r="P109" s="142">
        <v>0</v>
      </c>
      <c r="Q109" s="142">
        <v>0</v>
      </c>
      <c r="R109" s="142">
        <v>0</v>
      </c>
      <c r="S109" s="142">
        <v>0</v>
      </c>
      <c r="T109" s="142">
        <v>0</v>
      </c>
      <c r="U109" s="142">
        <v>0</v>
      </c>
      <c r="V109" s="142">
        <v>0</v>
      </c>
      <c r="W109" s="142">
        <v>0</v>
      </c>
      <c r="X109" s="145"/>
      <c r="Y109" s="148"/>
      <c r="Z109" s="148"/>
      <c r="AA109" s="148"/>
      <c r="AB109" s="148"/>
      <c r="AC109" s="148"/>
      <c r="AD109" s="148"/>
      <c r="AE109" s="148"/>
      <c r="AF109" s="148"/>
    </row>
    <row r="110" spans="1:32">
      <c r="B110" s="6" t="s">
        <v>48</v>
      </c>
      <c r="C110" s="219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3"/>
      <c r="O110" s="142">
        <v>0</v>
      </c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45"/>
      <c r="Y110" s="148"/>
      <c r="Z110" s="148"/>
      <c r="AA110" s="148"/>
      <c r="AB110" s="148"/>
      <c r="AC110" s="148"/>
      <c r="AD110" s="148"/>
      <c r="AE110" s="148"/>
      <c r="AF110" s="148"/>
    </row>
    <row r="111" spans="1:32">
      <c r="B111" s="6" t="s">
        <v>325</v>
      </c>
      <c r="C111" s="219"/>
      <c r="D111" s="142">
        <v>0</v>
      </c>
      <c r="E111" s="142">
        <v>0</v>
      </c>
      <c r="F111" s="142">
        <v>0</v>
      </c>
      <c r="G111" s="142">
        <v>0</v>
      </c>
      <c r="H111" s="142">
        <v>0</v>
      </c>
      <c r="I111" s="142">
        <v>0</v>
      </c>
      <c r="J111" s="142">
        <v>0</v>
      </c>
      <c r="K111" s="142">
        <v>0</v>
      </c>
      <c r="L111" s="142">
        <v>0</v>
      </c>
      <c r="M111" s="142">
        <v>0</v>
      </c>
      <c r="N111" s="143"/>
      <c r="O111" s="142">
        <v>0</v>
      </c>
      <c r="P111" s="142">
        <v>0</v>
      </c>
      <c r="Q111" s="142">
        <v>0</v>
      </c>
      <c r="R111" s="142">
        <v>0</v>
      </c>
      <c r="S111" s="142">
        <v>0</v>
      </c>
      <c r="T111" s="142">
        <v>0</v>
      </c>
      <c r="U111" s="142">
        <v>0</v>
      </c>
      <c r="V111" s="142">
        <v>0</v>
      </c>
      <c r="W111" s="142">
        <v>0</v>
      </c>
      <c r="X111" s="145"/>
      <c r="Y111" s="148"/>
      <c r="Z111" s="148"/>
      <c r="AA111" s="148"/>
      <c r="AB111" s="148"/>
      <c r="AC111" s="148"/>
      <c r="AD111" s="148"/>
      <c r="AE111" s="148"/>
      <c r="AF111" s="148"/>
    </row>
    <row r="112" spans="1:32">
      <c r="B112" s="8" t="s">
        <v>101</v>
      </c>
      <c r="C112" s="219"/>
      <c r="D112" s="142">
        <v>0</v>
      </c>
      <c r="E112" s="142">
        <v>0</v>
      </c>
      <c r="F112" s="142">
        <v>0</v>
      </c>
      <c r="G112" s="142">
        <v>0</v>
      </c>
      <c r="H112" s="142">
        <v>0</v>
      </c>
      <c r="I112" s="142">
        <v>0</v>
      </c>
      <c r="J112" s="142">
        <v>0</v>
      </c>
      <c r="K112" s="142">
        <v>0</v>
      </c>
      <c r="L112" s="142">
        <v>0</v>
      </c>
      <c r="M112" s="142">
        <v>0</v>
      </c>
      <c r="N112" s="143"/>
      <c r="O112" s="142">
        <v>0</v>
      </c>
      <c r="P112" s="142">
        <v>0</v>
      </c>
      <c r="Q112" s="142">
        <v>0</v>
      </c>
      <c r="R112" s="142">
        <v>0</v>
      </c>
      <c r="S112" s="142">
        <v>0</v>
      </c>
      <c r="T112" s="142">
        <v>0</v>
      </c>
      <c r="U112" s="142">
        <v>0</v>
      </c>
      <c r="V112" s="142">
        <v>0</v>
      </c>
      <c r="W112" s="142">
        <v>0</v>
      </c>
      <c r="X112" s="145"/>
      <c r="Y112" s="148"/>
      <c r="Z112" s="148"/>
      <c r="AA112" s="148"/>
      <c r="AB112" s="148"/>
      <c r="AC112" s="148"/>
      <c r="AD112" s="148"/>
      <c r="AE112" s="148"/>
      <c r="AF112" s="148"/>
    </row>
    <row r="113" spans="1:32" s="45" customFormat="1">
      <c r="A113" s="38"/>
      <c r="B113" s="5" t="s">
        <v>22</v>
      </c>
      <c r="C113" s="214"/>
      <c r="D113" s="139">
        <v>0</v>
      </c>
      <c r="E113" s="139">
        <v>0</v>
      </c>
      <c r="F113" s="139">
        <v>0</v>
      </c>
      <c r="G113" s="139">
        <v>0</v>
      </c>
      <c r="H113" s="139">
        <v>0</v>
      </c>
      <c r="I113" s="139">
        <v>0</v>
      </c>
      <c r="J113" s="139">
        <v>0</v>
      </c>
      <c r="K113" s="139">
        <v>0</v>
      </c>
      <c r="L113" s="139">
        <v>0</v>
      </c>
      <c r="M113" s="139">
        <v>0</v>
      </c>
      <c r="N113" s="146"/>
      <c r="O113" s="139">
        <v>0</v>
      </c>
      <c r="P113" s="139">
        <v>0</v>
      </c>
      <c r="Q113" s="139">
        <v>0</v>
      </c>
      <c r="R113" s="139">
        <v>0</v>
      </c>
      <c r="S113" s="139">
        <v>0</v>
      </c>
      <c r="T113" s="139">
        <v>0</v>
      </c>
      <c r="U113" s="139">
        <v>0</v>
      </c>
      <c r="V113" s="139">
        <v>0</v>
      </c>
      <c r="W113" s="139">
        <v>0</v>
      </c>
      <c r="X113" s="145"/>
      <c r="Y113" s="148"/>
      <c r="Z113" s="148"/>
      <c r="AA113" s="148"/>
      <c r="AB113" s="148"/>
      <c r="AC113" s="148"/>
      <c r="AD113" s="148"/>
      <c r="AE113" s="148"/>
      <c r="AF113" s="148"/>
    </row>
    <row r="114" spans="1:32" s="45" customFormat="1">
      <c r="A114" s="38"/>
      <c r="B114" s="5" t="s">
        <v>96</v>
      </c>
      <c r="C114" s="214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46"/>
      <c r="O114" s="139">
        <v>0</v>
      </c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45"/>
      <c r="Y114" s="148"/>
      <c r="Z114" s="148"/>
      <c r="AA114" s="148"/>
      <c r="AB114" s="148"/>
      <c r="AC114" s="148"/>
      <c r="AD114" s="148"/>
      <c r="AE114" s="148"/>
      <c r="AF114" s="148"/>
    </row>
    <row r="115" spans="1:32" s="45" customFormat="1">
      <c r="A115" s="38"/>
      <c r="B115" s="5" t="s">
        <v>54</v>
      </c>
      <c r="C115" s="214"/>
      <c r="D115" s="139">
        <v>362382.38217960077</v>
      </c>
      <c r="E115" s="139">
        <v>302010.36808831361</v>
      </c>
      <c r="F115" s="139">
        <v>262633.63279891637</v>
      </c>
      <c r="G115" s="139">
        <v>308446.72449999995</v>
      </c>
      <c r="H115" s="139">
        <v>216807.796</v>
      </c>
      <c r="I115" s="139">
        <v>177308.99300000005</v>
      </c>
      <c r="J115" s="139">
        <v>170302.56952460803</v>
      </c>
      <c r="K115" s="139">
        <v>160705.96638429307</v>
      </c>
      <c r="L115" s="139">
        <v>192928.77664803175</v>
      </c>
      <c r="M115" s="139">
        <v>226786.82282787873</v>
      </c>
      <c r="N115" s="146"/>
      <c r="O115" s="139">
        <v>-60372.014091287114</v>
      </c>
      <c r="P115" s="139">
        <v>-39376.735289397264</v>
      </c>
      <c r="Q115" s="139">
        <v>45813.091701083569</v>
      </c>
      <c r="R115" s="139">
        <v>-91638.928499999922</v>
      </c>
      <c r="S115" s="139">
        <v>-39498.802999999978</v>
      </c>
      <c r="T115" s="139">
        <v>-7006.4234753920118</v>
      </c>
      <c r="U115" s="139">
        <v>-9596.6031403149373</v>
      </c>
      <c r="V115" s="139">
        <v>32222.810263738666</v>
      </c>
      <c r="W115" s="139">
        <v>33858.046179846977</v>
      </c>
      <c r="X115" s="141"/>
      <c r="Y115" s="140"/>
      <c r="Z115" s="140"/>
      <c r="AA115" s="140"/>
      <c r="AB115" s="140"/>
      <c r="AC115" s="140"/>
      <c r="AD115" s="140"/>
      <c r="AE115" s="140"/>
      <c r="AF115" s="140"/>
    </row>
    <row r="116" spans="1:32">
      <c r="B116" s="51"/>
      <c r="C116" s="215"/>
      <c r="D116" s="10"/>
      <c r="E116" s="10"/>
      <c r="F116" s="10"/>
      <c r="G116" s="10"/>
      <c r="H116" s="10"/>
      <c r="N116" s="11"/>
      <c r="O116" s="11"/>
      <c r="P116" s="11"/>
      <c r="Q116" s="11"/>
      <c r="Y116" s="11"/>
    </row>
    <row r="117" spans="1:32">
      <c r="B117" s="51"/>
      <c r="C117" s="215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1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2">
      <c r="B118" s="51"/>
      <c r="C118" s="215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1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2" s="45" customFormat="1">
      <c r="A119" s="38"/>
      <c r="B119" s="185" t="s">
        <v>176</v>
      </c>
      <c r="C119" s="196"/>
      <c r="D119" s="52"/>
      <c r="E119" s="52"/>
      <c r="F119" s="52"/>
      <c r="G119" s="52"/>
      <c r="H119" s="52"/>
      <c r="I119" s="52"/>
      <c r="J119" s="52"/>
      <c r="K119" s="108"/>
      <c r="L119" s="165"/>
      <c r="M119" s="272"/>
      <c r="N119" s="26"/>
      <c r="O119" s="26"/>
      <c r="P119" s="26"/>
      <c r="Q119" s="26"/>
      <c r="R119" s="26"/>
      <c r="X119" s="105"/>
      <c r="Y119" s="25"/>
      <c r="Z119" s="25"/>
      <c r="AA119" s="25"/>
      <c r="AB119" s="27"/>
      <c r="AC119" s="27"/>
      <c r="AD119" s="27"/>
    </row>
    <row r="120" spans="1:32" s="45" customFormat="1" ht="28">
      <c r="A120" s="38"/>
      <c r="B120" s="56"/>
      <c r="C120" s="222" t="s">
        <v>251</v>
      </c>
      <c r="D120" s="326" t="s">
        <v>55</v>
      </c>
      <c r="E120" s="326"/>
      <c r="F120" s="326"/>
      <c r="G120" s="326"/>
      <c r="H120" s="326"/>
      <c r="I120" s="326"/>
      <c r="J120" s="326"/>
      <c r="K120" s="326"/>
      <c r="L120" s="326"/>
      <c r="M120" s="326"/>
      <c r="N120" s="72"/>
      <c r="O120" s="326" t="s">
        <v>226</v>
      </c>
      <c r="P120" s="326"/>
      <c r="Q120" s="326"/>
      <c r="R120" s="326"/>
      <c r="S120" s="326"/>
      <c r="T120" s="326"/>
      <c r="U120" s="326"/>
      <c r="V120" s="326"/>
      <c r="W120" s="326"/>
      <c r="Y120" s="72"/>
      <c r="Z120" s="187"/>
      <c r="AA120" s="187"/>
      <c r="AB120" s="187"/>
      <c r="AC120" s="187"/>
      <c r="AD120" s="187"/>
      <c r="AE120" s="187"/>
      <c r="AF120" s="187"/>
    </row>
    <row r="121" spans="1:32" s="45" customFormat="1" ht="14.5" customHeight="1">
      <c r="A121" s="38"/>
      <c r="B121" s="56"/>
      <c r="C121" s="218"/>
      <c r="D121" s="327" t="s">
        <v>318</v>
      </c>
      <c r="E121" s="327"/>
      <c r="F121" s="327"/>
      <c r="G121" s="327"/>
      <c r="H121" s="327"/>
      <c r="I121" s="327"/>
      <c r="J121" s="327"/>
      <c r="K121" s="327"/>
      <c r="L121" s="327"/>
      <c r="M121" s="327"/>
      <c r="N121" s="72"/>
      <c r="O121" s="331" t="s">
        <v>318</v>
      </c>
      <c r="P121" s="331"/>
      <c r="Q121" s="331"/>
      <c r="R121" s="331"/>
      <c r="S121" s="331"/>
      <c r="T121" s="331"/>
      <c r="U121" s="331"/>
      <c r="V121" s="331"/>
      <c r="W121" s="331"/>
      <c r="Y121" s="70"/>
      <c r="Z121" s="169"/>
      <c r="AA121" s="169"/>
      <c r="AB121" s="169"/>
      <c r="AC121" s="169"/>
      <c r="AD121" s="169"/>
      <c r="AE121" s="169"/>
      <c r="AF121" s="169"/>
    </row>
    <row r="122" spans="1:32" s="45" customFormat="1">
      <c r="A122" s="38"/>
      <c r="B122" s="34" t="s">
        <v>324</v>
      </c>
      <c r="C122" s="199"/>
      <c r="D122" s="181" t="s">
        <v>1</v>
      </c>
      <c r="E122" s="181" t="s">
        <v>2</v>
      </c>
      <c r="F122" s="181" t="s">
        <v>3</v>
      </c>
      <c r="G122" s="181" t="s">
        <v>4</v>
      </c>
      <c r="H122" s="181" t="s">
        <v>104</v>
      </c>
      <c r="I122" s="181" t="s">
        <v>105</v>
      </c>
      <c r="J122" s="181" t="s">
        <v>111</v>
      </c>
      <c r="K122" s="181" t="s">
        <v>268</v>
      </c>
      <c r="L122" s="181" t="s">
        <v>285</v>
      </c>
      <c r="M122" s="181" t="s">
        <v>367</v>
      </c>
      <c r="N122" s="77"/>
      <c r="O122" s="181" t="s">
        <v>2</v>
      </c>
      <c r="P122" s="181" t="s">
        <v>3</v>
      </c>
      <c r="Q122" s="181" t="s">
        <v>4</v>
      </c>
      <c r="R122" s="181" t="s">
        <v>104</v>
      </c>
      <c r="S122" s="181" t="s">
        <v>105</v>
      </c>
      <c r="T122" s="181" t="s">
        <v>111</v>
      </c>
      <c r="U122" s="181" t="s">
        <v>268</v>
      </c>
      <c r="V122" s="181" t="s">
        <v>285</v>
      </c>
      <c r="W122" s="181" t="s">
        <v>367</v>
      </c>
      <c r="X122" s="77"/>
      <c r="Y122" s="76"/>
      <c r="Z122" s="182"/>
      <c r="AA122" s="182"/>
      <c r="AB122" s="182"/>
      <c r="AC122" s="182"/>
      <c r="AD122" s="182"/>
      <c r="AE122" s="182"/>
      <c r="AF122" s="180"/>
    </row>
    <row r="123" spans="1:32" s="45" customFormat="1">
      <c r="A123" s="38"/>
      <c r="B123" s="5" t="s">
        <v>5</v>
      </c>
      <c r="C123" s="209" t="s">
        <v>290</v>
      </c>
      <c r="D123" s="139">
        <v>0</v>
      </c>
      <c r="E123" s="139">
        <v>0</v>
      </c>
      <c r="F123" s="139">
        <v>0</v>
      </c>
      <c r="G123" s="139">
        <v>0</v>
      </c>
      <c r="H123" s="139">
        <v>0</v>
      </c>
      <c r="I123" s="139">
        <v>0</v>
      </c>
      <c r="J123" s="139">
        <v>0</v>
      </c>
      <c r="K123" s="139">
        <v>0</v>
      </c>
      <c r="L123" s="139">
        <v>0</v>
      </c>
      <c r="M123" s="139">
        <v>0</v>
      </c>
      <c r="N123" s="146"/>
      <c r="O123" s="139">
        <v>0</v>
      </c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41"/>
      <c r="Y123" s="140"/>
      <c r="Z123" s="140"/>
      <c r="AA123" s="140"/>
      <c r="AB123" s="140"/>
      <c r="AC123" s="140"/>
      <c r="AD123" s="140"/>
      <c r="AE123" s="140"/>
      <c r="AF123" s="140"/>
    </row>
    <row r="124" spans="1:32">
      <c r="B124" s="1" t="s">
        <v>35</v>
      </c>
      <c r="C124" s="210" t="s">
        <v>291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3"/>
      <c r="O124" s="142">
        <v>0</v>
      </c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45"/>
      <c r="Y124" s="148"/>
      <c r="Z124" s="148"/>
      <c r="AA124" s="148"/>
      <c r="AB124" s="148"/>
      <c r="AC124" s="148"/>
      <c r="AD124" s="148"/>
      <c r="AE124" s="148"/>
      <c r="AF124" s="148"/>
    </row>
    <row r="125" spans="1:32">
      <c r="B125" s="1" t="s">
        <v>36</v>
      </c>
      <c r="C125" s="210" t="s">
        <v>292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0</v>
      </c>
      <c r="M125" s="142">
        <v>0</v>
      </c>
      <c r="N125" s="143"/>
      <c r="O125" s="142">
        <v>0</v>
      </c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45"/>
      <c r="Y125" s="148"/>
      <c r="Z125" s="148"/>
      <c r="AA125" s="148"/>
      <c r="AB125" s="148"/>
      <c r="AC125" s="148"/>
      <c r="AD125" s="148"/>
      <c r="AE125" s="148"/>
      <c r="AF125" s="148"/>
    </row>
    <row r="126" spans="1:32" s="45" customFormat="1">
      <c r="A126" s="38"/>
      <c r="B126" s="5" t="s">
        <v>6</v>
      </c>
      <c r="C126" s="209" t="s">
        <v>293</v>
      </c>
      <c r="D126" s="139">
        <v>205552.93930297645</v>
      </c>
      <c r="E126" s="139">
        <v>144836.46338356574</v>
      </c>
      <c r="F126" s="139">
        <v>102065.69040085317</v>
      </c>
      <c r="G126" s="139">
        <v>62930.99</v>
      </c>
      <c r="H126" s="139">
        <v>69003.87000000001</v>
      </c>
      <c r="I126" s="139">
        <v>27737.66</v>
      </c>
      <c r="J126" s="139">
        <v>85871.464136132345</v>
      </c>
      <c r="K126" s="139">
        <v>69212.504442960621</v>
      </c>
      <c r="L126" s="139">
        <v>74172.878002865109</v>
      </c>
      <c r="M126" s="139">
        <v>86481.349524597957</v>
      </c>
      <c r="N126" s="146"/>
      <c r="O126" s="139">
        <v>-60716.475919410688</v>
      </c>
      <c r="P126" s="139">
        <v>-42770.77298271258</v>
      </c>
      <c r="Q126" s="139">
        <v>-39134.700400853173</v>
      </c>
      <c r="R126" s="139">
        <v>6072.8800000000092</v>
      </c>
      <c r="S126" s="139">
        <v>-41266.210000000006</v>
      </c>
      <c r="T126" s="139">
        <v>58133.804136132356</v>
      </c>
      <c r="U126" s="139">
        <v>-16658.959693171731</v>
      </c>
      <c r="V126" s="139">
        <v>4960.3735599044967</v>
      </c>
      <c r="W126" s="139">
        <v>12308.471521732838</v>
      </c>
      <c r="X126" s="141"/>
      <c r="Y126" s="140"/>
      <c r="Z126" s="140"/>
      <c r="AA126" s="140"/>
      <c r="AB126" s="140"/>
      <c r="AC126" s="140"/>
      <c r="AD126" s="140"/>
      <c r="AE126" s="140"/>
      <c r="AF126" s="140"/>
    </row>
    <row r="127" spans="1:32" s="45" customFormat="1">
      <c r="A127" s="38"/>
      <c r="B127" s="31" t="s">
        <v>23</v>
      </c>
      <c r="C127" s="232" t="s">
        <v>294</v>
      </c>
      <c r="D127" s="139">
        <v>0</v>
      </c>
      <c r="E127" s="139">
        <v>0</v>
      </c>
      <c r="F127" s="139">
        <v>0</v>
      </c>
      <c r="G127" s="139">
        <v>0</v>
      </c>
      <c r="H127" s="139">
        <v>0</v>
      </c>
      <c r="I127" s="139">
        <v>0</v>
      </c>
      <c r="J127" s="139">
        <v>0</v>
      </c>
      <c r="K127" s="139">
        <v>0</v>
      </c>
      <c r="L127" s="139">
        <v>0</v>
      </c>
      <c r="M127" s="139">
        <v>0</v>
      </c>
      <c r="N127" s="146"/>
      <c r="O127" s="139">
        <v>0</v>
      </c>
      <c r="P127" s="139">
        <v>0</v>
      </c>
      <c r="Q127" s="139">
        <v>0</v>
      </c>
      <c r="R127" s="139">
        <v>0</v>
      </c>
      <c r="S127" s="139">
        <v>0</v>
      </c>
      <c r="T127" s="139">
        <v>0</v>
      </c>
      <c r="U127" s="139">
        <v>0</v>
      </c>
      <c r="V127" s="139">
        <v>0</v>
      </c>
      <c r="W127" s="139">
        <v>0</v>
      </c>
      <c r="X127" s="141"/>
      <c r="Y127" s="140"/>
      <c r="Z127" s="140"/>
      <c r="AA127" s="140"/>
      <c r="AB127" s="140"/>
      <c r="AC127" s="140"/>
      <c r="AD127" s="140"/>
      <c r="AE127" s="140"/>
      <c r="AF127" s="140"/>
    </row>
    <row r="128" spans="1:32">
      <c r="B128" s="208" t="s">
        <v>40</v>
      </c>
      <c r="C128" s="219"/>
      <c r="D128" s="142">
        <v>0</v>
      </c>
      <c r="E128" s="142">
        <v>0</v>
      </c>
      <c r="F128" s="142">
        <v>0</v>
      </c>
      <c r="G128" s="142">
        <v>0</v>
      </c>
      <c r="H128" s="142">
        <v>0</v>
      </c>
      <c r="I128" s="142">
        <v>0</v>
      </c>
      <c r="J128" s="142">
        <v>0</v>
      </c>
      <c r="K128" s="142">
        <v>0</v>
      </c>
      <c r="L128" s="142">
        <v>0</v>
      </c>
      <c r="M128" s="142">
        <v>0</v>
      </c>
      <c r="N128" s="143"/>
      <c r="O128" s="142">
        <v>0</v>
      </c>
      <c r="P128" s="142">
        <v>0</v>
      </c>
      <c r="Q128" s="142">
        <v>0</v>
      </c>
      <c r="R128" s="142">
        <v>0</v>
      </c>
      <c r="S128" s="142">
        <v>0</v>
      </c>
      <c r="T128" s="142">
        <v>0</v>
      </c>
      <c r="U128" s="142">
        <v>0</v>
      </c>
      <c r="V128" s="142">
        <v>0</v>
      </c>
      <c r="W128" s="142">
        <v>0</v>
      </c>
      <c r="X128" s="145"/>
      <c r="Y128" s="148"/>
      <c r="Z128" s="148"/>
      <c r="AA128" s="148"/>
      <c r="AB128" s="148"/>
      <c r="AC128" s="148"/>
      <c r="AD128" s="148"/>
      <c r="AE128" s="148"/>
      <c r="AF128" s="148"/>
    </row>
    <row r="129" spans="1:32">
      <c r="B129" s="6" t="s">
        <v>41</v>
      </c>
      <c r="C129" s="219"/>
      <c r="D129" s="142">
        <v>0</v>
      </c>
      <c r="E129" s="142">
        <v>0</v>
      </c>
      <c r="F129" s="142">
        <v>0</v>
      </c>
      <c r="G129" s="142">
        <v>0</v>
      </c>
      <c r="H129" s="142">
        <v>0</v>
      </c>
      <c r="I129" s="142">
        <v>0</v>
      </c>
      <c r="J129" s="142">
        <v>0</v>
      </c>
      <c r="K129" s="142">
        <v>0</v>
      </c>
      <c r="L129" s="142">
        <v>0</v>
      </c>
      <c r="M129" s="142">
        <v>0</v>
      </c>
      <c r="N129" s="143"/>
      <c r="O129" s="142">
        <v>0</v>
      </c>
      <c r="P129" s="142">
        <v>0</v>
      </c>
      <c r="Q129" s="142">
        <v>0</v>
      </c>
      <c r="R129" s="142">
        <v>0</v>
      </c>
      <c r="S129" s="142">
        <v>0</v>
      </c>
      <c r="T129" s="142">
        <v>0</v>
      </c>
      <c r="U129" s="142">
        <v>0</v>
      </c>
      <c r="V129" s="142">
        <v>0</v>
      </c>
      <c r="W129" s="142">
        <v>0</v>
      </c>
      <c r="X129" s="145"/>
      <c r="Y129" s="148"/>
      <c r="Z129" s="148"/>
      <c r="AA129" s="148"/>
      <c r="AB129" s="148"/>
      <c r="AC129" s="148"/>
      <c r="AD129" s="148"/>
      <c r="AE129" s="148"/>
      <c r="AF129" s="148"/>
    </row>
    <row r="130" spans="1:32">
      <c r="B130" s="6" t="s">
        <v>42</v>
      </c>
      <c r="C130" s="219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3"/>
      <c r="O130" s="142">
        <v>0</v>
      </c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45"/>
      <c r="Y130" s="148"/>
      <c r="Z130" s="148"/>
      <c r="AA130" s="148"/>
      <c r="AB130" s="148"/>
      <c r="AC130" s="148"/>
      <c r="AD130" s="148"/>
      <c r="AE130" s="148"/>
      <c r="AF130" s="148"/>
    </row>
    <row r="131" spans="1:32">
      <c r="B131" s="6" t="s">
        <v>43</v>
      </c>
      <c r="C131" s="219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3"/>
      <c r="O131" s="142">
        <v>0</v>
      </c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45"/>
      <c r="Y131" s="148"/>
      <c r="Z131" s="148"/>
      <c r="AA131" s="148"/>
      <c r="AB131" s="148"/>
      <c r="AC131" s="148"/>
      <c r="AD131" s="148"/>
      <c r="AE131" s="148"/>
      <c r="AF131" s="148"/>
    </row>
    <row r="132" spans="1:32">
      <c r="B132" s="6" t="s">
        <v>44</v>
      </c>
      <c r="C132" s="219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3"/>
      <c r="O132" s="142">
        <v>0</v>
      </c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45"/>
      <c r="Y132" s="148"/>
      <c r="Z132" s="148"/>
      <c r="AA132" s="148"/>
      <c r="AB132" s="148"/>
      <c r="AC132" s="148"/>
      <c r="AD132" s="148"/>
      <c r="AE132" s="148"/>
      <c r="AF132" s="148"/>
    </row>
    <row r="133" spans="1:32">
      <c r="B133" s="7" t="s">
        <v>45</v>
      </c>
      <c r="C133" s="219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3"/>
      <c r="O133" s="142">
        <v>0</v>
      </c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45"/>
      <c r="Y133" s="148"/>
      <c r="Z133" s="148"/>
      <c r="AA133" s="148"/>
      <c r="AB133" s="148"/>
      <c r="AC133" s="148"/>
      <c r="AD133" s="148"/>
      <c r="AE133" s="148"/>
      <c r="AF133" s="148"/>
    </row>
    <row r="134" spans="1:32">
      <c r="B134" s="7" t="s">
        <v>46</v>
      </c>
      <c r="C134" s="219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3"/>
      <c r="O134" s="142">
        <v>0</v>
      </c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45"/>
      <c r="Y134" s="148"/>
      <c r="Z134" s="148"/>
      <c r="AA134" s="148"/>
      <c r="AB134" s="148"/>
      <c r="AC134" s="148"/>
      <c r="AD134" s="148"/>
      <c r="AE134" s="148"/>
      <c r="AF134" s="148"/>
    </row>
    <row r="135" spans="1:32">
      <c r="B135" s="6" t="s">
        <v>317</v>
      </c>
      <c r="C135" s="219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3"/>
      <c r="O135" s="142">
        <v>0</v>
      </c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45"/>
      <c r="Y135" s="148"/>
      <c r="Z135" s="148"/>
      <c r="AA135" s="148"/>
      <c r="AB135" s="148"/>
      <c r="AC135" s="148"/>
      <c r="AD135" s="148"/>
      <c r="AE135" s="148"/>
      <c r="AF135" s="148"/>
    </row>
    <row r="136" spans="1:32">
      <c r="B136" s="6" t="s">
        <v>108</v>
      </c>
      <c r="C136" s="210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3"/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5"/>
      <c r="Y136" s="148"/>
      <c r="Z136" s="148"/>
      <c r="AA136" s="148"/>
      <c r="AB136" s="148"/>
      <c r="AC136" s="148"/>
      <c r="AD136" s="148"/>
      <c r="AE136" s="148"/>
      <c r="AF136" s="148"/>
    </row>
    <row r="137" spans="1:32">
      <c r="B137" s="6" t="s">
        <v>48</v>
      </c>
      <c r="C137" s="219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8"/>
      <c r="O137" s="142">
        <v>0</v>
      </c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45"/>
      <c r="Y137" s="148"/>
      <c r="Z137" s="148"/>
      <c r="AA137" s="148"/>
      <c r="AB137" s="148"/>
      <c r="AC137" s="148"/>
      <c r="AD137" s="148"/>
      <c r="AE137" s="148"/>
      <c r="AF137" s="148"/>
    </row>
    <row r="138" spans="1:32">
      <c r="B138" s="6" t="s">
        <v>325</v>
      </c>
      <c r="C138" s="219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3"/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5"/>
      <c r="Y138" s="148"/>
      <c r="Z138" s="148"/>
      <c r="AA138" s="148"/>
      <c r="AB138" s="148"/>
      <c r="AC138" s="148"/>
      <c r="AD138" s="148"/>
      <c r="AE138" s="148"/>
      <c r="AF138" s="148"/>
    </row>
    <row r="139" spans="1:32">
      <c r="B139" s="8" t="s">
        <v>101</v>
      </c>
      <c r="C139" s="219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3"/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5"/>
      <c r="Y139" s="148"/>
      <c r="Z139" s="148"/>
      <c r="AA139" s="148"/>
      <c r="AB139" s="148"/>
      <c r="AC139" s="148"/>
      <c r="AD139" s="148"/>
      <c r="AE139" s="148"/>
      <c r="AF139" s="148"/>
    </row>
    <row r="140" spans="1:32" s="45" customFormat="1">
      <c r="A140" s="38"/>
      <c r="B140" s="31" t="s">
        <v>24</v>
      </c>
      <c r="C140" s="209" t="s">
        <v>295</v>
      </c>
      <c r="D140" s="139">
        <v>205552.93930297645</v>
      </c>
      <c r="E140" s="139">
        <v>144836.46338356574</v>
      </c>
      <c r="F140" s="139">
        <v>102065.69040085317</v>
      </c>
      <c r="G140" s="139">
        <v>62930.99</v>
      </c>
      <c r="H140" s="139">
        <v>69003.87000000001</v>
      </c>
      <c r="I140" s="139">
        <v>27737.66</v>
      </c>
      <c r="J140" s="139">
        <v>85871.464136132345</v>
      </c>
      <c r="K140" s="139">
        <v>69212.504442960621</v>
      </c>
      <c r="L140" s="139">
        <v>74172.878002865124</v>
      </c>
      <c r="M140" s="139">
        <v>86481.349524597972</v>
      </c>
      <c r="N140" s="146"/>
      <c r="O140" s="139">
        <v>-60716.475919410688</v>
      </c>
      <c r="P140" s="139">
        <v>-42770.77298271258</v>
      </c>
      <c r="Q140" s="139">
        <v>-39134.700400853173</v>
      </c>
      <c r="R140" s="139">
        <v>6072.8800000000092</v>
      </c>
      <c r="S140" s="139">
        <v>-41266.210000000006</v>
      </c>
      <c r="T140" s="139">
        <v>58133.804136132356</v>
      </c>
      <c r="U140" s="139">
        <v>-16658.959693171731</v>
      </c>
      <c r="V140" s="139">
        <v>4960.3735599045085</v>
      </c>
      <c r="W140" s="139">
        <v>12308.471521732838</v>
      </c>
      <c r="X140" s="141"/>
      <c r="Y140" s="140"/>
      <c r="Z140" s="140"/>
      <c r="AA140" s="140"/>
      <c r="AB140" s="140"/>
      <c r="AC140" s="140"/>
      <c r="AD140" s="140"/>
      <c r="AE140" s="140"/>
      <c r="AF140" s="140"/>
    </row>
    <row r="141" spans="1:32">
      <c r="B141" s="208" t="s">
        <v>40</v>
      </c>
      <c r="C141" s="219"/>
      <c r="D141" s="142">
        <v>205552.93930297645</v>
      </c>
      <c r="E141" s="142">
        <v>144836.46338356574</v>
      </c>
      <c r="F141" s="142">
        <v>102065.69040085317</v>
      </c>
      <c r="G141" s="142">
        <v>62930.99</v>
      </c>
      <c r="H141" s="142">
        <v>69003.87000000001</v>
      </c>
      <c r="I141" s="142">
        <v>27737.66</v>
      </c>
      <c r="J141" s="142">
        <v>85871.464136132345</v>
      </c>
      <c r="K141" s="142">
        <v>69212.504442960621</v>
      </c>
      <c r="L141" s="142">
        <v>74172.878002865124</v>
      </c>
      <c r="M141" s="142">
        <v>86481.349524597972</v>
      </c>
      <c r="N141" s="143"/>
      <c r="O141" s="142">
        <v>-60716.475919410688</v>
      </c>
      <c r="P141" s="142">
        <v>-42770.77298271258</v>
      </c>
      <c r="Q141" s="142">
        <v>-39134.700400853173</v>
      </c>
      <c r="R141" s="142">
        <v>6072.8800000000092</v>
      </c>
      <c r="S141" s="142">
        <v>-41266.210000000006</v>
      </c>
      <c r="T141" s="142">
        <v>58133.804136132356</v>
      </c>
      <c r="U141" s="142">
        <v>-16658.959693171731</v>
      </c>
      <c r="V141" s="142">
        <v>4960.3735599045085</v>
      </c>
      <c r="W141" s="142">
        <v>12308.471521732838</v>
      </c>
      <c r="X141" s="145"/>
      <c r="Y141" s="148"/>
      <c r="Z141" s="148"/>
      <c r="AA141" s="148"/>
      <c r="AB141" s="148"/>
      <c r="AC141" s="148"/>
      <c r="AD141" s="148"/>
      <c r="AE141" s="148"/>
      <c r="AF141" s="148"/>
    </row>
    <row r="142" spans="1:32">
      <c r="B142" s="6" t="s">
        <v>41</v>
      </c>
      <c r="C142" s="219"/>
      <c r="D142" s="142">
        <v>2.1899999999999999E-2</v>
      </c>
      <c r="E142" s="142">
        <v>0</v>
      </c>
      <c r="F142" s="142">
        <v>0</v>
      </c>
      <c r="G142" s="142">
        <v>1.41</v>
      </c>
      <c r="H142" s="142">
        <v>1.5899999999999999</v>
      </c>
      <c r="I142" s="142">
        <v>2.08</v>
      </c>
      <c r="J142" s="142">
        <v>1.0529976243617216</v>
      </c>
      <c r="K142" s="142">
        <v>1.1808354198380551</v>
      </c>
      <c r="L142" s="142">
        <v>1.7028769998471538</v>
      </c>
      <c r="M142" s="142">
        <v>1.9957148267525697</v>
      </c>
      <c r="N142" s="143"/>
      <c r="O142" s="142">
        <v>-2.1899999999999999E-2</v>
      </c>
      <c r="P142" s="142">
        <v>0</v>
      </c>
      <c r="Q142" s="142">
        <v>1.41</v>
      </c>
      <c r="R142" s="142">
        <v>0.17999999999999977</v>
      </c>
      <c r="S142" s="142">
        <v>0.49000000000000016</v>
      </c>
      <c r="T142" s="142">
        <v>-1.0270023756382782</v>
      </c>
      <c r="U142" s="142">
        <v>0.1278377954763335</v>
      </c>
      <c r="V142" s="142">
        <v>0.5220415800090985</v>
      </c>
      <c r="W142" s="142">
        <v>0.29283782690541599</v>
      </c>
      <c r="X142" s="145"/>
      <c r="Y142" s="148"/>
      <c r="Z142" s="148"/>
      <c r="AA142" s="148"/>
      <c r="AB142" s="148"/>
      <c r="AC142" s="148"/>
      <c r="AD142" s="148"/>
      <c r="AE142" s="148"/>
      <c r="AF142" s="148"/>
    </row>
    <row r="143" spans="1:32">
      <c r="B143" s="6" t="s">
        <v>42</v>
      </c>
      <c r="C143" s="219"/>
      <c r="D143" s="142">
        <v>205483.85381894131</v>
      </c>
      <c r="E143" s="142">
        <v>144760.00992185972</v>
      </c>
      <c r="F143" s="142">
        <v>101981.0563366282</v>
      </c>
      <c r="G143" s="142">
        <v>62835.889999999992</v>
      </c>
      <c r="H143" s="142">
        <v>68889.84</v>
      </c>
      <c r="I143" s="142">
        <v>27621.58</v>
      </c>
      <c r="J143" s="142">
        <v>85769.421027217497</v>
      </c>
      <c r="K143" s="142">
        <v>69112.369538690764</v>
      </c>
      <c r="L143" s="142">
        <v>74049.733388928638</v>
      </c>
      <c r="M143" s="142">
        <v>86335.003726588868</v>
      </c>
      <c r="N143" s="143"/>
      <c r="O143" s="142">
        <v>-60723.843897081591</v>
      </c>
      <c r="P143" s="142">
        <v>-42778.953585231531</v>
      </c>
      <c r="Q143" s="142">
        <v>-39145.166336628201</v>
      </c>
      <c r="R143" s="142">
        <v>6053.9500000000089</v>
      </c>
      <c r="S143" s="142">
        <v>-41268.26</v>
      </c>
      <c r="T143" s="142">
        <v>58147.84102721751</v>
      </c>
      <c r="U143" s="142">
        <v>-16657.051488526748</v>
      </c>
      <c r="V143" s="142">
        <v>4937.3638502378872</v>
      </c>
      <c r="W143" s="142">
        <v>12285.270337660222</v>
      </c>
      <c r="X143" s="145"/>
      <c r="Y143" s="148"/>
      <c r="Z143" s="148"/>
      <c r="AA143" s="148"/>
      <c r="AB143" s="148"/>
      <c r="AC143" s="148"/>
      <c r="AD143" s="148"/>
      <c r="AE143" s="148"/>
      <c r="AF143" s="148"/>
    </row>
    <row r="144" spans="1:32">
      <c r="B144" s="6" t="s">
        <v>43</v>
      </c>
      <c r="C144" s="219"/>
      <c r="D144" s="142">
        <v>69.063584035100675</v>
      </c>
      <c r="E144" s="142">
        <v>76.453461706017634</v>
      </c>
      <c r="F144" s="142">
        <v>84.634064224972633</v>
      </c>
      <c r="G144" s="142">
        <v>93.69</v>
      </c>
      <c r="H144" s="142">
        <v>112.44000000000001</v>
      </c>
      <c r="I144" s="142">
        <v>113.99999999999999</v>
      </c>
      <c r="J144" s="142">
        <v>100.99011129049612</v>
      </c>
      <c r="K144" s="142">
        <v>98.954068850031135</v>
      </c>
      <c r="L144" s="142">
        <v>121.44173693663933</v>
      </c>
      <c r="M144" s="142">
        <v>144.35008318234401</v>
      </c>
      <c r="N144" s="143"/>
      <c r="O144" s="142">
        <v>7.389877670916956</v>
      </c>
      <c r="P144" s="142">
        <v>8.1806025189549931</v>
      </c>
      <c r="Q144" s="142">
        <v>9.0559357750273684</v>
      </c>
      <c r="R144" s="142">
        <v>18.750000000000011</v>
      </c>
      <c r="S144" s="142">
        <v>1.5599999999999836</v>
      </c>
      <c r="T144" s="142">
        <v>-13.00988870950388</v>
      </c>
      <c r="U144" s="142">
        <v>-2.0360424404649691</v>
      </c>
      <c r="V144" s="142">
        <v>22.487668086608192</v>
      </c>
      <c r="W144" s="142">
        <v>22.908346245704681</v>
      </c>
      <c r="X144" s="145"/>
      <c r="Y144" s="148"/>
      <c r="Z144" s="148"/>
      <c r="AA144" s="148"/>
      <c r="AB144" s="148"/>
      <c r="AC144" s="148"/>
      <c r="AD144" s="148"/>
      <c r="AE144" s="148"/>
      <c r="AF144" s="148"/>
    </row>
    <row r="145" spans="1:32">
      <c r="B145" s="6" t="s">
        <v>44</v>
      </c>
      <c r="C145" s="219"/>
      <c r="D145" s="142">
        <v>0</v>
      </c>
      <c r="E145" s="142">
        <v>0</v>
      </c>
      <c r="F145" s="142">
        <v>0</v>
      </c>
      <c r="G145" s="142">
        <v>0</v>
      </c>
      <c r="H145" s="142">
        <v>0</v>
      </c>
      <c r="I145" s="142">
        <v>0</v>
      </c>
      <c r="J145" s="142">
        <v>0</v>
      </c>
      <c r="K145" s="142">
        <v>0</v>
      </c>
      <c r="L145" s="142">
        <v>0</v>
      </c>
      <c r="M145" s="142">
        <v>0</v>
      </c>
      <c r="N145" s="143"/>
      <c r="O145" s="142">
        <v>0</v>
      </c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5"/>
      <c r="Y145" s="148"/>
      <c r="Z145" s="148"/>
      <c r="AA145" s="148"/>
      <c r="AB145" s="148"/>
      <c r="AC145" s="148"/>
      <c r="AD145" s="148"/>
      <c r="AE145" s="148"/>
      <c r="AF145" s="148"/>
    </row>
    <row r="146" spans="1:32">
      <c r="B146" s="7" t="s">
        <v>45</v>
      </c>
      <c r="C146" s="219"/>
      <c r="D146" s="142">
        <v>0</v>
      </c>
      <c r="E146" s="142">
        <v>0</v>
      </c>
      <c r="F146" s="142">
        <v>0</v>
      </c>
      <c r="G146" s="142">
        <v>0</v>
      </c>
      <c r="H146" s="142">
        <v>0</v>
      </c>
      <c r="I146" s="142">
        <v>0</v>
      </c>
      <c r="J146" s="142">
        <v>0</v>
      </c>
      <c r="K146" s="142">
        <v>0</v>
      </c>
      <c r="L146" s="142">
        <v>0</v>
      </c>
      <c r="M146" s="142">
        <v>0</v>
      </c>
      <c r="N146" s="143"/>
      <c r="O146" s="142">
        <v>0</v>
      </c>
      <c r="P146" s="142">
        <v>0</v>
      </c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5"/>
      <c r="Y146" s="148"/>
      <c r="Z146" s="148"/>
      <c r="AA146" s="148"/>
      <c r="AB146" s="148"/>
      <c r="AC146" s="148"/>
      <c r="AD146" s="148"/>
      <c r="AE146" s="148"/>
      <c r="AF146" s="148"/>
    </row>
    <row r="147" spans="1:32">
      <c r="B147" s="7" t="s">
        <v>46</v>
      </c>
      <c r="C147" s="219"/>
      <c r="D147" s="142">
        <v>0</v>
      </c>
      <c r="E147" s="142">
        <v>0</v>
      </c>
      <c r="F147" s="142">
        <v>0</v>
      </c>
      <c r="G147" s="142">
        <v>0</v>
      </c>
      <c r="H147" s="142">
        <v>0</v>
      </c>
      <c r="I147" s="142">
        <v>0</v>
      </c>
      <c r="J147" s="142">
        <v>0</v>
      </c>
      <c r="K147" s="142">
        <v>0</v>
      </c>
      <c r="L147" s="142">
        <v>0</v>
      </c>
      <c r="M147" s="142">
        <v>0</v>
      </c>
      <c r="N147" s="143"/>
      <c r="O147" s="142">
        <v>0</v>
      </c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5"/>
      <c r="Y147" s="148"/>
      <c r="Z147" s="148"/>
      <c r="AA147" s="148"/>
      <c r="AB147" s="148"/>
      <c r="AC147" s="148"/>
      <c r="AD147" s="148"/>
      <c r="AE147" s="148"/>
      <c r="AF147" s="148"/>
    </row>
    <row r="148" spans="1:32">
      <c r="B148" s="6" t="s">
        <v>317</v>
      </c>
      <c r="C148" s="219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3"/>
      <c r="O148" s="142">
        <v>0</v>
      </c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5"/>
      <c r="Y148" s="148"/>
      <c r="Z148" s="148"/>
      <c r="AA148" s="148"/>
      <c r="AB148" s="148"/>
      <c r="AC148" s="148"/>
      <c r="AD148" s="148"/>
      <c r="AE148" s="148"/>
      <c r="AF148" s="148"/>
    </row>
    <row r="149" spans="1:32">
      <c r="B149" s="6" t="s">
        <v>108</v>
      </c>
      <c r="C149" s="219"/>
      <c r="D149" s="142">
        <v>0</v>
      </c>
      <c r="E149" s="142">
        <v>0</v>
      </c>
      <c r="F149" s="142">
        <v>0</v>
      </c>
      <c r="G149" s="142">
        <v>0</v>
      </c>
      <c r="H149" s="142">
        <v>0</v>
      </c>
      <c r="I149" s="142">
        <v>0</v>
      </c>
      <c r="J149" s="142">
        <v>0</v>
      </c>
      <c r="K149" s="142">
        <v>0</v>
      </c>
      <c r="L149" s="142">
        <v>0</v>
      </c>
      <c r="M149" s="142">
        <v>0</v>
      </c>
      <c r="N149" s="143"/>
      <c r="O149" s="142">
        <v>0</v>
      </c>
      <c r="P149" s="142">
        <v>0</v>
      </c>
      <c r="Q149" s="142">
        <v>0</v>
      </c>
      <c r="R149" s="142">
        <v>0</v>
      </c>
      <c r="S149" s="142">
        <v>0</v>
      </c>
      <c r="T149" s="142">
        <v>0</v>
      </c>
      <c r="U149" s="142">
        <v>0</v>
      </c>
      <c r="V149" s="142">
        <v>0</v>
      </c>
      <c r="W149" s="142">
        <v>0</v>
      </c>
      <c r="X149" s="145"/>
      <c r="Y149" s="148"/>
      <c r="Z149" s="148"/>
      <c r="AA149" s="148"/>
      <c r="AB149" s="148"/>
      <c r="AC149" s="148"/>
      <c r="AD149" s="148"/>
      <c r="AE149" s="148"/>
      <c r="AF149" s="148"/>
    </row>
    <row r="150" spans="1:32">
      <c r="B150" s="6" t="s">
        <v>48</v>
      </c>
      <c r="C150" s="219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8"/>
      <c r="O150" s="142">
        <v>0</v>
      </c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45"/>
      <c r="Y150" s="148"/>
      <c r="Z150" s="148"/>
      <c r="AA150" s="148"/>
      <c r="AB150" s="148"/>
      <c r="AC150" s="148"/>
      <c r="AD150" s="148"/>
      <c r="AE150" s="148"/>
      <c r="AF150" s="148"/>
    </row>
    <row r="151" spans="1:32">
      <c r="B151" s="6" t="s">
        <v>325</v>
      </c>
      <c r="C151" s="219"/>
      <c r="D151" s="142">
        <v>0</v>
      </c>
      <c r="E151" s="142">
        <v>0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3"/>
      <c r="O151" s="142">
        <v>0</v>
      </c>
      <c r="P151" s="142">
        <v>0</v>
      </c>
      <c r="Q151" s="142">
        <v>0</v>
      </c>
      <c r="R151" s="142">
        <v>0</v>
      </c>
      <c r="S151" s="142">
        <v>0</v>
      </c>
      <c r="T151" s="142">
        <v>0</v>
      </c>
      <c r="U151" s="142">
        <v>0</v>
      </c>
      <c r="V151" s="142">
        <v>0</v>
      </c>
      <c r="W151" s="142">
        <v>0</v>
      </c>
      <c r="X151" s="145"/>
      <c r="Y151" s="148"/>
      <c r="Z151" s="148"/>
      <c r="AA151" s="148"/>
      <c r="AB151" s="148"/>
      <c r="AC151" s="148"/>
      <c r="AD151" s="148"/>
      <c r="AE151" s="148"/>
      <c r="AF151" s="148"/>
    </row>
    <row r="152" spans="1:32">
      <c r="B152" s="8" t="s">
        <v>101</v>
      </c>
      <c r="C152" s="219"/>
      <c r="D152" s="142">
        <v>0</v>
      </c>
      <c r="E152" s="142">
        <v>0</v>
      </c>
      <c r="F152" s="142">
        <v>0</v>
      </c>
      <c r="G152" s="142">
        <v>0</v>
      </c>
      <c r="H152" s="142">
        <v>0</v>
      </c>
      <c r="I152" s="142">
        <v>0</v>
      </c>
      <c r="J152" s="142">
        <v>0</v>
      </c>
      <c r="K152" s="142">
        <v>0</v>
      </c>
      <c r="L152" s="142">
        <v>0</v>
      </c>
      <c r="M152" s="142">
        <v>0</v>
      </c>
      <c r="N152" s="143"/>
      <c r="O152" s="142">
        <v>0</v>
      </c>
      <c r="P152" s="142">
        <v>0</v>
      </c>
      <c r="Q152" s="142">
        <v>0</v>
      </c>
      <c r="R152" s="142">
        <v>0</v>
      </c>
      <c r="S152" s="142">
        <v>0</v>
      </c>
      <c r="T152" s="142">
        <v>0</v>
      </c>
      <c r="U152" s="142">
        <v>0</v>
      </c>
      <c r="V152" s="142">
        <v>0</v>
      </c>
      <c r="W152" s="142">
        <v>0</v>
      </c>
      <c r="X152" s="145"/>
      <c r="Y152" s="148"/>
      <c r="Z152" s="148"/>
      <c r="AA152" s="148"/>
      <c r="AB152" s="148"/>
      <c r="AC152" s="148"/>
      <c r="AD152" s="148"/>
      <c r="AE152" s="148"/>
      <c r="AF152" s="148"/>
    </row>
    <row r="153" spans="1:32" s="45" customFormat="1">
      <c r="A153" s="38"/>
      <c r="B153" s="5" t="s">
        <v>9</v>
      </c>
      <c r="C153" s="209" t="s">
        <v>296</v>
      </c>
      <c r="D153" s="139">
        <v>132.78218757025812</v>
      </c>
      <c r="E153" s="139">
        <v>124.79006620127922</v>
      </c>
      <c r="F153" s="139">
        <v>117.27898830014266</v>
      </c>
      <c r="G153" s="139">
        <v>110.22000000000001</v>
      </c>
      <c r="H153" s="139">
        <v>103.24</v>
      </c>
      <c r="I153" s="139">
        <v>97.35</v>
      </c>
      <c r="J153" s="139">
        <v>116.47727614554071</v>
      </c>
      <c r="K153" s="139">
        <v>107.28260323396566</v>
      </c>
      <c r="L153" s="139">
        <v>125.25211529077689</v>
      </c>
      <c r="M153" s="139">
        <v>144.87156575466912</v>
      </c>
      <c r="N153" s="146"/>
      <c r="O153" s="139">
        <v>-7.9921213689789106</v>
      </c>
      <c r="P153" s="139">
        <v>-7.5110779011365647</v>
      </c>
      <c r="Q153" s="139">
        <v>-7.0589883001426434</v>
      </c>
      <c r="R153" s="139">
        <v>-6.9800000000000084</v>
      </c>
      <c r="S153" s="139">
        <v>-5.8900000000000059</v>
      </c>
      <c r="T153" s="139">
        <v>19.127276145540716</v>
      </c>
      <c r="U153" s="139">
        <v>-9.1946729115750525</v>
      </c>
      <c r="V153" s="139">
        <v>17.969512056811233</v>
      </c>
      <c r="W153" s="139">
        <v>19.619450463892242</v>
      </c>
      <c r="X153" s="141"/>
      <c r="Y153" s="140"/>
      <c r="Z153" s="140"/>
      <c r="AA153" s="140"/>
      <c r="AB153" s="140"/>
      <c r="AC153" s="140"/>
      <c r="AD153" s="140"/>
      <c r="AE153" s="140"/>
      <c r="AF153" s="140"/>
    </row>
    <row r="154" spans="1:32">
      <c r="B154" s="208" t="s">
        <v>40</v>
      </c>
      <c r="C154" s="219"/>
      <c r="D154" s="142">
        <v>0</v>
      </c>
      <c r="E154" s="142">
        <v>0</v>
      </c>
      <c r="F154" s="142">
        <v>0</v>
      </c>
      <c r="G154" s="142">
        <v>0</v>
      </c>
      <c r="H154" s="142">
        <v>0</v>
      </c>
      <c r="I154" s="142">
        <v>0</v>
      </c>
      <c r="J154" s="142">
        <v>0</v>
      </c>
      <c r="K154" s="142">
        <v>0</v>
      </c>
      <c r="L154" s="142">
        <v>0</v>
      </c>
      <c r="M154" s="142">
        <v>0</v>
      </c>
      <c r="N154" s="143"/>
      <c r="O154" s="142">
        <v>0</v>
      </c>
      <c r="P154" s="142">
        <v>0</v>
      </c>
      <c r="Q154" s="142">
        <v>0</v>
      </c>
      <c r="R154" s="142">
        <v>0</v>
      </c>
      <c r="S154" s="142">
        <v>0</v>
      </c>
      <c r="T154" s="142">
        <v>0</v>
      </c>
      <c r="U154" s="142">
        <v>0</v>
      </c>
      <c r="V154" s="142">
        <v>0</v>
      </c>
      <c r="W154" s="142">
        <v>0</v>
      </c>
      <c r="X154" s="145"/>
      <c r="Y154" s="148"/>
      <c r="Z154" s="148"/>
      <c r="AA154" s="148"/>
      <c r="AB154" s="148"/>
      <c r="AC154" s="148"/>
      <c r="AD154" s="148"/>
      <c r="AE154" s="148"/>
      <c r="AF154" s="148"/>
    </row>
    <row r="155" spans="1:32">
      <c r="B155" s="6" t="s">
        <v>41</v>
      </c>
      <c r="C155" s="219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3"/>
      <c r="O155" s="142">
        <v>0</v>
      </c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45"/>
      <c r="Y155" s="148"/>
      <c r="Z155" s="148"/>
      <c r="AA155" s="148"/>
      <c r="AB155" s="148"/>
      <c r="AC155" s="148"/>
      <c r="AD155" s="148"/>
      <c r="AE155" s="148"/>
      <c r="AF155" s="148"/>
    </row>
    <row r="156" spans="1:32">
      <c r="B156" s="6" t="s">
        <v>42</v>
      </c>
      <c r="C156" s="219"/>
      <c r="D156" s="142">
        <v>0</v>
      </c>
      <c r="E156" s="142">
        <v>0</v>
      </c>
      <c r="F156" s="142">
        <v>0</v>
      </c>
      <c r="G156" s="142">
        <v>0</v>
      </c>
      <c r="H156" s="142">
        <v>0</v>
      </c>
      <c r="I156" s="142">
        <v>0</v>
      </c>
      <c r="J156" s="142">
        <v>0</v>
      </c>
      <c r="K156" s="142">
        <v>0</v>
      </c>
      <c r="L156" s="142">
        <v>0</v>
      </c>
      <c r="M156" s="142">
        <v>0</v>
      </c>
      <c r="N156" s="143"/>
      <c r="O156" s="142">
        <v>0</v>
      </c>
      <c r="P156" s="142">
        <v>0</v>
      </c>
      <c r="Q156" s="142">
        <v>0</v>
      </c>
      <c r="R156" s="142">
        <v>0</v>
      </c>
      <c r="S156" s="142">
        <v>0</v>
      </c>
      <c r="T156" s="142">
        <v>0</v>
      </c>
      <c r="U156" s="142">
        <v>0</v>
      </c>
      <c r="V156" s="142">
        <v>0</v>
      </c>
      <c r="W156" s="142">
        <v>0</v>
      </c>
      <c r="X156" s="145"/>
      <c r="Y156" s="148"/>
      <c r="Z156" s="148"/>
      <c r="AA156" s="148"/>
      <c r="AB156" s="148"/>
      <c r="AC156" s="148"/>
      <c r="AD156" s="148"/>
      <c r="AE156" s="148"/>
      <c r="AF156" s="148"/>
    </row>
    <row r="157" spans="1:32">
      <c r="B157" s="6" t="s">
        <v>43</v>
      </c>
      <c r="C157" s="219"/>
      <c r="D157" s="142">
        <v>0</v>
      </c>
      <c r="E157" s="142">
        <v>0</v>
      </c>
      <c r="F157" s="142">
        <v>0</v>
      </c>
      <c r="G157" s="142">
        <v>0</v>
      </c>
      <c r="H157" s="142">
        <v>0</v>
      </c>
      <c r="I157" s="142">
        <v>0</v>
      </c>
      <c r="J157" s="142">
        <v>0</v>
      </c>
      <c r="K157" s="142">
        <v>0</v>
      </c>
      <c r="L157" s="142">
        <v>0</v>
      </c>
      <c r="M157" s="142">
        <v>0</v>
      </c>
      <c r="N157" s="143"/>
      <c r="O157" s="142">
        <v>0</v>
      </c>
      <c r="P157" s="142">
        <v>0</v>
      </c>
      <c r="Q157" s="142">
        <v>0</v>
      </c>
      <c r="R157" s="142">
        <v>0</v>
      </c>
      <c r="S157" s="142">
        <v>0</v>
      </c>
      <c r="T157" s="142">
        <v>0</v>
      </c>
      <c r="U157" s="142">
        <v>0</v>
      </c>
      <c r="V157" s="142">
        <v>0</v>
      </c>
      <c r="W157" s="142">
        <v>0</v>
      </c>
      <c r="X157" s="145"/>
      <c r="Y157" s="148"/>
      <c r="Z157" s="148"/>
      <c r="AA157" s="148"/>
      <c r="AB157" s="148"/>
      <c r="AC157" s="148"/>
      <c r="AD157" s="148"/>
      <c r="AE157" s="148"/>
      <c r="AF157" s="148"/>
    </row>
    <row r="158" spans="1:32">
      <c r="B158" s="6" t="s">
        <v>44</v>
      </c>
      <c r="C158" s="219"/>
      <c r="D158" s="142">
        <v>0</v>
      </c>
      <c r="E158" s="142">
        <v>0</v>
      </c>
      <c r="F158" s="142">
        <v>0</v>
      </c>
      <c r="G158" s="142">
        <v>0</v>
      </c>
      <c r="H158" s="142">
        <v>0</v>
      </c>
      <c r="I158" s="142">
        <v>0</v>
      </c>
      <c r="J158" s="142">
        <v>0</v>
      </c>
      <c r="K158" s="142">
        <v>0</v>
      </c>
      <c r="L158" s="142">
        <v>0</v>
      </c>
      <c r="M158" s="142">
        <v>0</v>
      </c>
      <c r="N158" s="143"/>
      <c r="O158" s="142">
        <v>0</v>
      </c>
      <c r="P158" s="142">
        <v>0</v>
      </c>
      <c r="Q158" s="142">
        <v>0</v>
      </c>
      <c r="R158" s="142">
        <v>0</v>
      </c>
      <c r="S158" s="142">
        <v>0</v>
      </c>
      <c r="T158" s="142">
        <v>0</v>
      </c>
      <c r="U158" s="142">
        <v>0</v>
      </c>
      <c r="V158" s="142">
        <v>0</v>
      </c>
      <c r="W158" s="142">
        <v>0</v>
      </c>
      <c r="X158" s="145"/>
      <c r="Y158" s="148"/>
      <c r="Z158" s="148"/>
      <c r="AA158" s="148"/>
      <c r="AB158" s="148"/>
      <c r="AC158" s="148"/>
      <c r="AD158" s="148"/>
      <c r="AE158" s="148"/>
      <c r="AF158" s="148"/>
    </row>
    <row r="159" spans="1:32">
      <c r="B159" s="7" t="s">
        <v>45</v>
      </c>
      <c r="C159" s="219"/>
      <c r="D159" s="142">
        <v>0</v>
      </c>
      <c r="E159" s="142">
        <v>0</v>
      </c>
      <c r="F159" s="142">
        <v>0</v>
      </c>
      <c r="G159" s="142">
        <v>0</v>
      </c>
      <c r="H159" s="142">
        <v>0</v>
      </c>
      <c r="I159" s="142">
        <v>0</v>
      </c>
      <c r="J159" s="142">
        <v>0</v>
      </c>
      <c r="K159" s="142">
        <v>0</v>
      </c>
      <c r="L159" s="142">
        <v>0</v>
      </c>
      <c r="M159" s="142">
        <v>0</v>
      </c>
      <c r="N159" s="143"/>
      <c r="O159" s="142">
        <v>0</v>
      </c>
      <c r="P159" s="142">
        <v>0</v>
      </c>
      <c r="Q159" s="142">
        <v>0</v>
      </c>
      <c r="R159" s="142">
        <v>0</v>
      </c>
      <c r="S159" s="142">
        <v>0</v>
      </c>
      <c r="T159" s="142">
        <v>0</v>
      </c>
      <c r="U159" s="142">
        <v>0</v>
      </c>
      <c r="V159" s="142">
        <v>0</v>
      </c>
      <c r="W159" s="142">
        <v>0</v>
      </c>
      <c r="X159" s="145"/>
      <c r="Y159" s="148"/>
      <c r="Z159" s="148"/>
      <c r="AA159" s="148"/>
      <c r="AB159" s="148"/>
      <c r="AC159" s="148"/>
      <c r="AD159" s="148"/>
      <c r="AE159" s="148"/>
      <c r="AF159" s="148"/>
    </row>
    <row r="160" spans="1:32">
      <c r="B160" s="7" t="s">
        <v>46</v>
      </c>
      <c r="C160" s="219"/>
      <c r="D160" s="142">
        <v>0</v>
      </c>
      <c r="E160" s="142">
        <v>0</v>
      </c>
      <c r="F160" s="142">
        <v>0</v>
      </c>
      <c r="G160" s="142">
        <v>0</v>
      </c>
      <c r="H160" s="142">
        <v>0</v>
      </c>
      <c r="I160" s="142">
        <v>0</v>
      </c>
      <c r="J160" s="142">
        <v>0</v>
      </c>
      <c r="K160" s="142">
        <v>0</v>
      </c>
      <c r="L160" s="142">
        <v>0</v>
      </c>
      <c r="M160" s="142">
        <v>0</v>
      </c>
      <c r="N160" s="143"/>
      <c r="O160" s="142">
        <v>0</v>
      </c>
      <c r="P160" s="142">
        <v>0</v>
      </c>
      <c r="Q160" s="142">
        <v>0</v>
      </c>
      <c r="R160" s="142">
        <v>0</v>
      </c>
      <c r="S160" s="142">
        <v>0</v>
      </c>
      <c r="T160" s="142">
        <v>0</v>
      </c>
      <c r="U160" s="142">
        <v>0</v>
      </c>
      <c r="V160" s="142">
        <v>0</v>
      </c>
      <c r="W160" s="142">
        <v>0</v>
      </c>
      <c r="X160" s="145"/>
      <c r="Y160" s="148"/>
      <c r="Z160" s="148"/>
      <c r="AA160" s="148"/>
      <c r="AB160" s="148"/>
      <c r="AC160" s="148"/>
      <c r="AD160" s="148"/>
      <c r="AE160" s="148"/>
      <c r="AF160" s="148"/>
    </row>
    <row r="161" spans="1:32">
      <c r="B161" s="6" t="s">
        <v>317</v>
      </c>
      <c r="C161" s="219"/>
      <c r="D161" s="142">
        <v>0</v>
      </c>
      <c r="E161" s="142">
        <v>0</v>
      </c>
      <c r="F161" s="142">
        <v>0</v>
      </c>
      <c r="G161" s="142">
        <v>0</v>
      </c>
      <c r="H161" s="142">
        <v>0</v>
      </c>
      <c r="I161" s="142">
        <v>0</v>
      </c>
      <c r="J161" s="142">
        <v>0</v>
      </c>
      <c r="K161" s="142">
        <v>0</v>
      </c>
      <c r="L161" s="142">
        <v>0</v>
      </c>
      <c r="M161" s="142">
        <v>0</v>
      </c>
      <c r="N161" s="143"/>
      <c r="O161" s="142">
        <v>0</v>
      </c>
      <c r="P161" s="142">
        <v>0</v>
      </c>
      <c r="Q161" s="142">
        <v>0</v>
      </c>
      <c r="R161" s="142">
        <v>0</v>
      </c>
      <c r="S161" s="142">
        <v>0</v>
      </c>
      <c r="T161" s="142">
        <v>0</v>
      </c>
      <c r="U161" s="142">
        <v>0</v>
      </c>
      <c r="V161" s="142">
        <v>0</v>
      </c>
      <c r="W161" s="142">
        <v>0</v>
      </c>
      <c r="X161" s="145"/>
      <c r="Y161" s="148"/>
      <c r="Z161" s="148"/>
      <c r="AA161" s="148"/>
      <c r="AB161" s="148"/>
      <c r="AC161" s="148"/>
      <c r="AD161" s="148"/>
      <c r="AE161" s="148"/>
      <c r="AF161" s="148"/>
    </row>
    <row r="162" spans="1:32">
      <c r="B162" s="6" t="s">
        <v>108</v>
      </c>
      <c r="C162" s="219"/>
      <c r="D162" s="142">
        <v>0</v>
      </c>
      <c r="E162" s="142">
        <v>0</v>
      </c>
      <c r="F162" s="142">
        <v>0</v>
      </c>
      <c r="G162" s="142">
        <v>0</v>
      </c>
      <c r="H162" s="142">
        <v>0</v>
      </c>
      <c r="I162" s="142">
        <v>0</v>
      </c>
      <c r="J162" s="142">
        <v>0</v>
      </c>
      <c r="K162" s="142">
        <v>0</v>
      </c>
      <c r="L162" s="142">
        <v>0</v>
      </c>
      <c r="M162" s="142">
        <v>0</v>
      </c>
      <c r="N162" s="143"/>
      <c r="O162" s="142">
        <v>0</v>
      </c>
      <c r="P162" s="142">
        <v>0</v>
      </c>
      <c r="Q162" s="142">
        <v>0</v>
      </c>
      <c r="R162" s="142">
        <v>0</v>
      </c>
      <c r="S162" s="142">
        <v>0</v>
      </c>
      <c r="T162" s="142">
        <v>0</v>
      </c>
      <c r="U162" s="142">
        <v>0</v>
      </c>
      <c r="V162" s="142">
        <v>0</v>
      </c>
      <c r="W162" s="142">
        <v>0</v>
      </c>
      <c r="X162" s="145"/>
      <c r="Y162" s="148"/>
      <c r="Z162" s="148"/>
      <c r="AA162" s="148"/>
      <c r="AB162" s="148"/>
      <c r="AC162" s="148"/>
      <c r="AD162" s="148"/>
      <c r="AE162" s="148"/>
      <c r="AF162" s="148"/>
    </row>
    <row r="163" spans="1:32">
      <c r="B163" s="6" t="s">
        <v>48</v>
      </c>
      <c r="C163" s="219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8"/>
      <c r="O163" s="142">
        <v>0</v>
      </c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45"/>
      <c r="Y163" s="148"/>
      <c r="Z163" s="148"/>
      <c r="AA163" s="148"/>
      <c r="AB163" s="148"/>
      <c r="AC163" s="148"/>
      <c r="AD163" s="148"/>
      <c r="AE163" s="148"/>
      <c r="AF163" s="148"/>
    </row>
    <row r="164" spans="1:32">
      <c r="B164" s="6" t="s">
        <v>325</v>
      </c>
      <c r="C164" s="219"/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3"/>
      <c r="O164" s="142">
        <v>0</v>
      </c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45"/>
      <c r="Y164" s="148"/>
      <c r="Z164" s="148"/>
      <c r="AA164" s="148"/>
      <c r="AB164" s="148"/>
      <c r="AC164" s="148"/>
      <c r="AD164" s="148"/>
      <c r="AE164" s="148"/>
      <c r="AF164" s="148"/>
    </row>
    <row r="165" spans="1:32">
      <c r="B165" s="8" t="s">
        <v>101</v>
      </c>
      <c r="C165" s="219"/>
      <c r="D165" s="142">
        <v>132.78218757025812</v>
      </c>
      <c r="E165" s="142">
        <v>124.79006620127922</v>
      </c>
      <c r="F165" s="142">
        <v>117.27898830014266</v>
      </c>
      <c r="G165" s="142">
        <v>110.22000000000001</v>
      </c>
      <c r="H165" s="142">
        <v>103.24</v>
      </c>
      <c r="I165" s="142">
        <v>97.35</v>
      </c>
      <c r="J165" s="142">
        <v>116.47727614554071</v>
      </c>
      <c r="K165" s="142">
        <v>107.28260323396566</v>
      </c>
      <c r="L165" s="142">
        <v>125.25211529077689</v>
      </c>
      <c r="M165" s="142">
        <v>144.87156575466912</v>
      </c>
      <c r="N165" s="143"/>
      <c r="O165" s="142">
        <v>-7.9921213689789106</v>
      </c>
      <c r="P165" s="142">
        <v>-7.5110779011365647</v>
      </c>
      <c r="Q165" s="142">
        <v>-7.0589883001426434</v>
      </c>
      <c r="R165" s="142">
        <v>-6.9800000000000084</v>
      </c>
      <c r="S165" s="142">
        <v>-5.8900000000000059</v>
      </c>
      <c r="T165" s="142">
        <v>19.127276145540716</v>
      </c>
      <c r="U165" s="142">
        <v>-9.1946729115750525</v>
      </c>
      <c r="V165" s="142">
        <v>17.969512056811233</v>
      </c>
      <c r="W165" s="142">
        <v>19.619450463892242</v>
      </c>
      <c r="X165" s="145"/>
      <c r="Y165" s="148"/>
      <c r="Z165" s="148"/>
      <c r="AA165" s="148"/>
      <c r="AB165" s="148"/>
      <c r="AC165" s="148"/>
      <c r="AD165" s="148"/>
      <c r="AE165" s="148"/>
      <c r="AF165" s="148"/>
    </row>
    <row r="166" spans="1:32" s="45" customFormat="1">
      <c r="A166" s="38"/>
      <c r="B166" s="5" t="s">
        <v>25</v>
      </c>
      <c r="C166" s="209" t="s">
        <v>297</v>
      </c>
      <c r="D166" s="139">
        <v>370654.34720808559</v>
      </c>
      <c r="E166" s="139">
        <v>462409.52307887521</v>
      </c>
      <c r="F166" s="139">
        <v>407109.74056231964</v>
      </c>
      <c r="G166" s="139">
        <v>423139.97760000004</v>
      </c>
      <c r="H166" s="139">
        <v>425099.5500000001</v>
      </c>
      <c r="I166" s="139">
        <v>461182.272</v>
      </c>
      <c r="J166" s="139">
        <v>457133.73272655916</v>
      </c>
      <c r="K166" s="139">
        <v>426161.9793557591</v>
      </c>
      <c r="L166" s="139">
        <v>512303.1938470375</v>
      </c>
      <c r="M166" s="139">
        <v>600712.54320922506</v>
      </c>
      <c r="N166" s="146"/>
      <c r="O166" s="139">
        <v>91755.175870789622</v>
      </c>
      <c r="P166" s="139">
        <v>-55299.78251655557</v>
      </c>
      <c r="Q166" s="139">
        <v>16030.237037680399</v>
      </c>
      <c r="R166" s="139">
        <v>1959.57240000007</v>
      </c>
      <c r="S166" s="139">
        <v>36082.721999999922</v>
      </c>
      <c r="T166" s="139">
        <v>-4048.5392734408379</v>
      </c>
      <c r="U166" s="139">
        <v>-30971.75337080007</v>
      </c>
      <c r="V166" s="139">
        <v>86141.214491278428</v>
      </c>
      <c r="W166" s="139">
        <v>88409.349362187553</v>
      </c>
      <c r="X166" s="141"/>
      <c r="Y166" s="140"/>
      <c r="Z166" s="140"/>
      <c r="AA166" s="140"/>
      <c r="AB166" s="140"/>
      <c r="AC166" s="140"/>
      <c r="AD166" s="140"/>
      <c r="AE166" s="140"/>
      <c r="AF166" s="140"/>
    </row>
    <row r="167" spans="1:32">
      <c r="B167" s="208" t="s">
        <v>40</v>
      </c>
      <c r="C167" s="219"/>
      <c r="D167" s="142">
        <v>370466.79293930001</v>
      </c>
      <c r="E167" s="142">
        <v>462197.56626264181</v>
      </c>
      <c r="F167" s="142">
        <v>406870.2062012055</v>
      </c>
      <c r="G167" s="142">
        <v>422869.27759999997</v>
      </c>
      <c r="H167" s="142">
        <v>424781.6100000001</v>
      </c>
      <c r="I167" s="142">
        <v>460837.08199999999</v>
      </c>
      <c r="J167" s="142">
        <v>456843.2874883216</v>
      </c>
      <c r="K167" s="142">
        <v>425875.90841190267</v>
      </c>
      <c r="L167" s="142">
        <v>511950.82157183514</v>
      </c>
      <c r="M167" s="142">
        <v>600293.36196267686</v>
      </c>
      <c r="N167" s="143"/>
      <c r="O167" s="142">
        <v>91730.773323341782</v>
      </c>
      <c r="P167" s="142">
        <v>-55327.360061436324</v>
      </c>
      <c r="Q167" s="142">
        <v>15999.071398794513</v>
      </c>
      <c r="R167" s="142">
        <v>1912.3324000001048</v>
      </c>
      <c r="S167" s="142">
        <v>36055.471999999922</v>
      </c>
      <c r="T167" s="142">
        <v>-3993.7945116784249</v>
      </c>
      <c r="U167" s="142">
        <v>-30967.379076418911</v>
      </c>
      <c r="V167" s="142">
        <v>86074.913159932476</v>
      </c>
      <c r="W167" s="142">
        <v>88342.540390841721</v>
      </c>
      <c r="X167" s="145"/>
      <c r="Y167" s="148"/>
      <c r="Z167" s="148"/>
      <c r="AA167" s="148"/>
      <c r="AB167" s="148"/>
      <c r="AC167" s="148"/>
      <c r="AD167" s="148"/>
      <c r="AE167" s="148"/>
      <c r="AF167" s="148"/>
    </row>
    <row r="168" spans="1:32">
      <c r="B168" s="6" t="s">
        <v>41</v>
      </c>
      <c r="C168" s="219"/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3"/>
      <c r="O168" s="142">
        <v>0</v>
      </c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45"/>
      <c r="Y168" s="148"/>
      <c r="Z168" s="148"/>
      <c r="AA168" s="148"/>
      <c r="AB168" s="148"/>
      <c r="AC168" s="148"/>
      <c r="AD168" s="148"/>
      <c r="AE168" s="148"/>
      <c r="AF168" s="148"/>
    </row>
    <row r="169" spans="1:32">
      <c r="B169" s="6" t="s">
        <v>42</v>
      </c>
      <c r="C169" s="219"/>
      <c r="D169" s="142">
        <v>0</v>
      </c>
      <c r="E169" s="142">
        <v>0</v>
      </c>
      <c r="F169" s="142">
        <v>0</v>
      </c>
      <c r="G169" s="142">
        <v>0</v>
      </c>
      <c r="H169" s="142">
        <v>0</v>
      </c>
      <c r="I169" s="142">
        <v>0</v>
      </c>
      <c r="J169" s="142">
        <v>0</v>
      </c>
      <c r="K169" s="142">
        <v>0</v>
      </c>
      <c r="L169" s="142">
        <v>0</v>
      </c>
      <c r="M169" s="142">
        <v>0</v>
      </c>
      <c r="N169" s="143"/>
      <c r="O169" s="142">
        <v>0</v>
      </c>
      <c r="P169" s="142">
        <v>0</v>
      </c>
      <c r="Q169" s="142">
        <v>0</v>
      </c>
      <c r="R169" s="142">
        <v>0</v>
      </c>
      <c r="S169" s="142">
        <v>0</v>
      </c>
      <c r="T169" s="142">
        <v>0</v>
      </c>
      <c r="U169" s="142">
        <v>0</v>
      </c>
      <c r="V169" s="142">
        <v>0</v>
      </c>
      <c r="W169" s="142">
        <v>0</v>
      </c>
      <c r="X169" s="145"/>
      <c r="Y169" s="148"/>
      <c r="Z169" s="148"/>
      <c r="AA169" s="148"/>
      <c r="AB169" s="148"/>
      <c r="AC169" s="148"/>
      <c r="AD169" s="148"/>
      <c r="AE169" s="148"/>
      <c r="AF169" s="148"/>
    </row>
    <row r="170" spans="1:32">
      <c r="B170" s="6" t="s">
        <v>43</v>
      </c>
      <c r="C170" s="219"/>
      <c r="D170" s="142">
        <v>190128.78787638198</v>
      </c>
      <c r="E170" s="142">
        <v>290311.92524943501</v>
      </c>
      <c r="F170" s="142">
        <v>243037.48093067197</v>
      </c>
      <c r="G170" s="142">
        <v>266708.90000000002</v>
      </c>
      <c r="H170" s="142">
        <v>275232.30000000005</v>
      </c>
      <c r="I170" s="142">
        <v>318954.18</v>
      </c>
      <c r="J170" s="142">
        <v>291862.10470478272</v>
      </c>
      <c r="K170" s="142">
        <v>273007.60519764206</v>
      </c>
      <c r="L170" s="142">
        <v>332653.74077001668</v>
      </c>
      <c r="M170" s="142">
        <v>392433.9971206786</v>
      </c>
      <c r="N170" s="143"/>
      <c r="O170" s="142">
        <v>100183.137373053</v>
      </c>
      <c r="P170" s="142">
        <v>-47274.444318763017</v>
      </c>
      <c r="Q170" s="142">
        <v>23671.419069328022</v>
      </c>
      <c r="R170" s="142">
        <v>8523.4000000000378</v>
      </c>
      <c r="S170" s="142">
        <v>43721.879999999961</v>
      </c>
      <c r="T170" s="142">
        <v>-27092.075295217273</v>
      </c>
      <c r="U170" s="142">
        <v>-18854.499507140645</v>
      </c>
      <c r="V170" s="142">
        <v>59646.135572374624</v>
      </c>
      <c r="W170" s="142">
        <v>59780.256350661875</v>
      </c>
      <c r="X170" s="145"/>
      <c r="Y170" s="148"/>
      <c r="Z170" s="148"/>
      <c r="AA170" s="148"/>
      <c r="AB170" s="148"/>
      <c r="AC170" s="148"/>
      <c r="AD170" s="148"/>
      <c r="AE170" s="148"/>
      <c r="AF170" s="148"/>
    </row>
    <row r="171" spans="1:32">
      <c r="B171" s="6" t="s">
        <v>44</v>
      </c>
      <c r="C171" s="219"/>
      <c r="D171" s="142">
        <v>0</v>
      </c>
      <c r="E171" s="142">
        <v>0</v>
      </c>
      <c r="F171" s="142">
        <v>0</v>
      </c>
      <c r="G171" s="142">
        <v>0</v>
      </c>
      <c r="H171" s="142">
        <v>0</v>
      </c>
      <c r="I171" s="142">
        <v>0</v>
      </c>
      <c r="J171" s="142">
        <v>0</v>
      </c>
      <c r="K171" s="142">
        <v>0</v>
      </c>
      <c r="L171" s="142">
        <v>0</v>
      </c>
      <c r="M171" s="142">
        <v>0</v>
      </c>
      <c r="N171" s="143"/>
      <c r="O171" s="142">
        <v>0</v>
      </c>
      <c r="P171" s="142">
        <v>0</v>
      </c>
      <c r="Q171" s="142">
        <v>0</v>
      </c>
      <c r="R171" s="142">
        <v>0</v>
      </c>
      <c r="S171" s="142">
        <v>0</v>
      </c>
      <c r="T171" s="142">
        <v>0</v>
      </c>
      <c r="U171" s="142">
        <v>0</v>
      </c>
      <c r="V171" s="142">
        <v>0</v>
      </c>
      <c r="W171" s="142">
        <v>0</v>
      </c>
      <c r="X171" s="145"/>
      <c r="Y171" s="148"/>
      <c r="Z171" s="148"/>
      <c r="AA171" s="148"/>
      <c r="AB171" s="148"/>
      <c r="AC171" s="148"/>
      <c r="AD171" s="148"/>
      <c r="AE171" s="148"/>
      <c r="AF171" s="148"/>
    </row>
    <row r="172" spans="1:32">
      <c r="B172" s="7" t="s">
        <v>45</v>
      </c>
      <c r="C172" s="219"/>
      <c r="D172" s="142">
        <v>0</v>
      </c>
      <c r="E172" s="142">
        <v>0</v>
      </c>
      <c r="F172" s="142">
        <v>0</v>
      </c>
      <c r="G172" s="142">
        <v>0</v>
      </c>
      <c r="H172" s="142">
        <v>0</v>
      </c>
      <c r="I172" s="142">
        <v>0</v>
      </c>
      <c r="J172" s="142">
        <v>0</v>
      </c>
      <c r="K172" s="142">
        <v>0</v>
      </c>
      <c r="L172" s="142">
        <v>0</v>
      </c>
      <c r="M172" s="142">
        <v>0</v>
      </c>
      <c r="N172" s="143"/>
      <c r="O172" s="142">
        <v>0</v>
      </c>
      <c r="P172" s="142">
        <v>0</v>
      </c>
      <c r="Q172" s="142">
        <v>0</v>
      </c>
      <c r="R172" s="142">
        <v>0</v>
      </c>
      <c r="S172" s="142">
        <v>0</v>
      </c>
      <c r="T172" s="142">
        <v>0</v>
      </c>
      <c r="U172" s="142">
        <v>0</v>
      </c>
      <c r="V172" s="142">
        <v>0</v>
      </c>
      <c r="W172" s="142">
        <v>0</v>
      </c>
      <c r="X172" s="145"/>
      <c r="Y172" s="148"/>
      <c r="Z172" s="148"/>
      <c r="AA172" s="148"/>
      <c r="AB172" s="148"/>
      <c r="AC172" s="148"/>
      <c r="AD172" s="148"/>
      <c r="AE172" s="148"/>
      <c r="AF172" s="148"/>
    </row>
    <row r="173" spans="1:32">
      <c r="B173" s="7" t="s">
        <v>46</v>
      </c>
      <c r="C173" s="219"/>
      <c r="D173" s="142">
        <v>0</v>
      </c>
      <c r="E173" s="142">
        <v>0</v>
      </c>
      <c r="F173" s="142">
        <v>0</v>
      </c>
      <c r="G173" s="142">
        <v>0</v>
      </c>
      <c r="H173" s="142">
        <v>0</v>
      </c>
      <c r="I173" s="142">
        <v>0</v>
      </c>
      <c r="J173" s="142">
        <v>0</v>
      </c>
      <c r="K173" s="142">
        <v>0</v>
      </c>
      <c r="L173" s="142">
        <v>0</v>
      </c>
      <c r="M173" s="142">
        <v>0</v>
      </c>
      <c r="N173" s="143"/>
      <c r="O173" s="142">
        <v>0</v>
      </c>
      <c r="P173" s="142">
        <v>0</v>
      </c>
      <c r="Q173" s="142">
        <v>0</v>
      </c>
      <c r="R173" s="142">
        <v>0</v>
      </c>
      <c r="S173" s="142">
        <v>0</v>
      </c>
      <c r="T173" s="142">
        <v>0</v>
      </c>
      <c r="U173" s="142">
        <v>0</v>
      </c>
      <c r="V173" s="142">
        <v>0</v>
      </c>
      <c r="W173" s="142">
        <v>0</v>
      </c>
      <c r="X173" s="145"/>
      <c r="Y173" s="148"/>
      <c r="Z173" s="148"/>
      <c r="AA173" s="148"/>
      <c r="AB173" s="148"/>
      <c r="AC173" s="148"/>
      <c r="AD173" s="148"/>
      <c r="AE173" s="148"/>
      <c r="AF173" s="148"/>
    </row>
    <row r="174" spans="1:32">
      <c r="B174" s="6" t="s">
        <v>317</v>
      </c>
      <c r="C174" s="219"/>
      <c r="D174" s="142">
        <v>0</v>
      </c>
      <c r="E174" s="142">
        <v>0</v>
      </c>
      <c r="F174" s="142">
        <v>0</v>
      </c>
      <c r="G174" s="142">
        <v>0</v>
      </c>
      <c r="H174" s="142">
        <v>0</v>
      </c>
      <c r="I174" s="142">
        <v>0</v>
      </c>
      <c r="J174" s="142">
        <v>0</v>
      </c>
      <c r="K174" s="142">
        <v>0</v>
      </c>
      <c r="L174" s="142">
        <v>0</v>
      </c>
      <c r="M174" s="142">
        <v>0</v>
      </c>
      <c r="N174" s="143"/>
      <c r="O174" s="142">
        <v>0</v>
      </c>
      <c r="P174" s="142">
        <v>0</v>
      </c>
      <c r="Q174" s="142">
        <v>0</v>
      </c>
      <c r="R174" s="142">
        <v>0</v>
      </c>
      <c r="S174" s="142">
        <v>0</v>
      </c>
      <c r="T174" s="142">
        <v>0</v>
      </c>
      <c r="U174" s="142">
        <v>0</v>
      </c>
      <c r="V174" s="142">
        <v>0</v>
      </c>
      <c r="W174" s="142">
        <v>0</v>
      </c>
      <c r="X174" s="145"/>
      <c r="Y174" s="148"/>
      <c r="Z174" s="148"/>
      <c r="AA174" s="148"/>
      <c r="AB174" s="148"/>
      <c r="AC174" s="148"/>
      <c r="AD174" s="148"/>
      <c r="AE174" s="148"/>
      <c r="AF174" s="148"/>
    </row>
    <row r="175" spans="1:32">
      <c r="B175" s="6" t="s">
        <v>108</v>
      </c>
      <c r="C175" s="219"/>
      <c r="D175" s="142">
        <v>178798.31947125861</v>
      </c>
      <c r="E175" s="142">
        <v>170347.25504878926</v>
      </c>
      <c r="F175" s="142">
        <v>162295.6378363604</v>
      </c>
      <c r="G175" s="142">
        <v>154624.58760000003</v>
      </c>
      <c r="H175" s="142">
        <v>148027.72000000003</v>
      </c>
      <c r="I175" s="142">
        <v>140349.81200000001</v>
      </c>
      <c r="J175" s="142">
        <v>163368.32984832628</v>
      </c>
      <c r="K175" s="142">
        <v>151347.31847900612</v>
      </c>
      <c r="L175" s="142">
        <v>177489.78098593056</v>
      </c>
      <c r="M175" s="142">
        <v>205752.86708282001</v>
      </c>
      <c r="N175" s="143"/>
      <c r="O175" s="142">
        <v>-8451.0644224693569</v>
      </c>
      <c r="P175" s="142">
        <v>-8051.617212428846</v>
      </c>
      <c r="Q175" s="142">
        <v>-7671.0502363603837</v>
      </c>
      <c r="R175" s="142">
        <v>-6596.8675999999959</v>
      </c>
      <c r="S175" s="142">
        <v>-7677.9080000000249</v>
      </c>
      <c r="T175" s="142">
        <v>23018.517848326293</v>
      </c>
      <c r="U175" s="142">
        <v>-12021.011369320171</v>
      </c>
      <c r="V175" s="142">
        <v>26142.462506924425</v>
      </c>
      <c r="W175" s="142">
        <v>28263.08609688947</v>
      </c>
      <c r="X175" s="145"/>
      <c r="Y175" s="148"/>
      <c r="Z175" s="148"/>
      <c r="AA175" s="148"/>
      <c r="AB175" s="148"/>
      <c r="AC175" s="148"/>
      <c r="AD175" s="148"/>
      <c r="AE175" s="148"/>
      <c r="AF175" s="148"/>
    </row>
    <row r="176" spans="1:32">
      <c r="B176" s="6" t="s">
        <v>48</v>
      </c>
      <c r="C176" s="219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8"/>
      <c r="O176" s="142">
        <v>0</v>
      </c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5"/>
      <c r="Y176" s="148"/>
      <c r="Z176" s="148"/>
      <c r="AA176" s="148"/>
      <c r="AB176" s="148"/>
      <c r="AC176" s="148"/>
      <c r="AD176" s="148"/>
      <c r="AE176" s="148"/>
      <c r="AF176" s="148"/>
    </row>
    <row r="177" spans="1:32">
      <c r="B177" s="6" t="s">
        <v>325</v>
      </c>
      <c r="C177" s="219"/>
      <c r="D177" s="142">
        <v>1539.6855916594002</v>
      </c>
      <c r="E177" s="142">
        <v>1538.3859644176002</v>
      </c>
      <c r="F177" s="142">
        <v>1537.0874341731203</v>
      </c>
      <c r="G177" s="142">
        <v>1535.7900000000002</v>
      </c>
      <c r="H177" s="142">
        <v>1521.59</v>
      </c>
      <c r="I177" s="142">
        <v>1533.0900000000001</v>
      </c>
      <c r="J177" s="142">
        <v>1612.8529352126134</v>
      </c>
      <c r="K177" s="142">
        <v>1520.9847352544718</v>
      </c>
      <c r="L177" s="142">
        <v>1807.2998158879057</v>
      </c>
      <c r="M177" s="142">
        <v>2106.4977591782763</v>
      </c>
      <c r="N177" s="143"/>
      <c r="O177" s="142">
        <v>-1.2996272417998611</v>
      </c>
      <c r="P177" s="142">
        <v>-1.2985302444798563</v>
      </c>
      <c r="Q177" s="142">
        <v>-1.2974341731201378</v>
      </c>
      <c r="R177" s="142">
        <v>-14.200000000000301</v>
      </c>
      <c r="S177" s="142">
        <v>11.500000000000199</v>
      </c>
      <c r="T177" s="142">
        <v>79.762935212613144</v>
      </c>
      <c r="U177" s="142">
        <v>-91.868199958141446</v>
      </c>
      <c r="V177" s="142">
        <v>286.31508063343369</v>
      </c>
      <c r="W177" s="142">
        <v>299.1979432903708</v>
      </c>
      <c r="X177" s="145"/>
      <c r="Y177" s="148"/>
      <c r="Z177" s="148"/>
      <c r="AA177" s="148"/>
      <c r="AB177" s="148"/>
      <c r="AC177" s="148"/>
      <c r="AD177" s="148"/>
      <c r="AE177" s="148"/>
      <c r="AF177" s="148"/>
    </row>
    <row r="178" spans="1:32">
      <c r="B178" s="8" t="s">
        <v>101</v>
      </c>
      <c r="C178" s="219"/>
      <c r="D178" s="142">
        <v>187.55426878554582</v>
      </c>
      <c r="E178" s="142">
        <v>211.95681623335213</v>
      </c>
      <c r="F178" s="142">
        <v>239.5343611141592</v>
      </c>
      <c r="G178" s="142">
        <v>270.7</v>
      </c>
      <c r="H178" s="142">
        <v>317.94</v>
      </c>
      <c r="I178" s="142">
        <v>345.19</v>
      </c>
      <c r="J178" s="142">
        <v>290.44523823759891</v>
      </c>
      <c r="K178" s="142">
        <v>286.07094385642262</v>
      </c>
      <c r="L178" s="142">
        <v>352.37227520238804</v>
      </c>
      <c r="M178" s="142">
        <v>419.18124654820031</v>
      </c>
      <c r="N178" s="143"/>
      <c r="O178" s="142">
        <v>24.40254744780632</v>
      </c>
      <c r="P178" s="142">
        <v>27.577544880807061</v>
      </c>
      <c r="Q178" s="142">
        <v>31.165638885840785</v>
      </c>
      <c r="R178" s="142">
        <v>47.239999999999995</v>
      </c>
      <c r="S178" s="142">
        <v>27.250000000000043</v>
      </c>
      <c r="T178" s="142">
        <v>-54.744761762401104</v>
      </c>
      <c r="U178" s="142">
        <v>-4.3742943811762913</v>
      </c>
      <c r="V178" s="142">
        <v>66.301331345965409</v>
      </c>
      <c r="W178" s="142">
        <v>66.808971345812253</v>
      </c>
      <c r="X178" s="145"/>
      <c r="Y178" s="148"/>
      <c r="Z178" s="148"/>
      <c r="AA178" s="148"/>
      <c r="AB178" s="148"/>
      <c r="AC178" s="148"/>
      <c r="AD178" s="148"/>
      <c r="AE178" s="148"/>
      <c r="AF178" s="148"/>
    </row>
    <row r="179" spans="1:32" s="45" customFormat="1">
      <c r="A179" s="38"/>
      <c r="B179" s="5" t="s">
        <v>10</v>
      </c>
      <c r="C179" s="209" t="s">
        <v>298</v>
      </c>
      <c r="D179" s="139">
        <v>61860.962842792185</v>
      </c>
      <c r="E179" s="139">
        <v>80623.321061911629</v>
      </c>
      <c r="F179" s="139">
        <v>105093.52183156201</v>
      </c>
      <c r="G179" s="139">
        <v>131737.06940000001</v>
      </c>
      <c r="H179" s="139">
        <v>151138.78940000001</v>
      </c>
      <c r="I179" s="139">
        <v>228337.39940000005</v>
      </c>
      <c r="J179" s="139">
        <v>145112.20487468614</v>
      </c>
      <c r="K179" s="139">
        <v>147652.99361116256</v>
      </c>
      <c r="L179" s="139">
        <v>186530.95628592756</v>
      </c>
      <c r="M179" s="139">
        <v>225305.74516124278</v>
      </c>
      <c r="N179" s="146"/>
      <c r="O179" s="139">
        <v>18762.358219119436</v>
      </c>
      <c r="P179" s="139">
        <v>24470.200769650397</v>
      </c>
      <c r="Q179" s="139">
        <v>26643.547568437974</v>
      </c>
      <c r="R179" s="139">
        <v>19401.720000000023</v>
      </c>
      <c r="S179" s="139">
        <v>77198.61000000003</v>
      </c>
      <c r="T179" s="139">
        <v>-83225.194525313913</v>
      </c>
      <c r="U179" s="139">
        <v>2540.7887364764292</v>
      </c>
      <c r="V179" s="139">
        <v>38877.962674764989</v>
      </c>
      <c r="W179" s="139">
        <v>38774.788875315244</v>
      </c>
      <c r="X179" s="141"/>
      <c r="Y179" s="140"/>
      <c r="Z179" s="140"/>
      <c r="AA179" s="140"/>
      <c r="AB179" s="140"/>
      <c r="AC179" s="140"/>
      <c r="AD179" s="140"/>
      <c r="AE179" s="140"/>
      <c r="AF179" s="140"/>
    </row>
    <row r="180" spans="1:32" s="45" customFormat="1">
      <c r="A180" s="38"/>
      <c r="B180" s="31" t="s">
        <v>26</v>
      </c>
      <c r="C180" s="209" t="s">
        <v>299</v>
      </c>
      <c r="D180" s="139">
        <v>185.72</v>
      </c>
      <c r="E180" s="139">
        <v>185.72</v>
      </c>
      <c r="F180" s="139">
        <v>185.72</v>
      </c>
      <c r="G180" s="139">
        <v>228.85999999999999</v>
      </c>
      <c r="H180" s="139">
        <v>228.23000000000002</v>
      </c>
      <c r="I180" s="139">
        <v>228.38</v>
      </c>
      <c r="J180" s="139">
        <v>222.24350258179732</v>
      </c>
      <c r="K180" s="139">
        <v>214.49548780720247</v>
      </c>
      <c r="L180" s="139">
        <v>262.6714236327557</v>
      </c>
      <c r="M180" s="139">
        <v>304.49058971112231</v>
      </c>
      <c r="N180" s="146"/>
      <c r="O180" s="139">
        <v>0</v>
      </c>
      <c r="P180" s="139">
        <v>0</v>
      </c>
      <c r="Q180" s="139">
        <v>43.139999999999979</v>
      </c>
      <c r="R180" s="139">
        <v>-0.62999999999995282</v>
      </c>
      <c r="S180" s="139">
        <v>0.14999999999996128</v>
      </c>
      <c r="T180" s="139">
        <v>-6.1364974182026799</v>
      </c>
      <c r="U180" s="139">
        <v>-7.7480147745948358</v>
      </c>
      <c r="V180" s="139">
        <v>48.175935825553218</v>
      </c>
      <c r="W180" s="139">
        <v>41.819166078366621</v>
      </c>
      <c r="X180" s="141"/>
      <c r="Y180" s="140"/>
      <c r="Z180" s="140"/>
      <c r="AA180" s="140"/>
      <c r="AB180" s="140"/>
      <c r="AC180" s="140"/>
      <c r="AD180" s="140"/>
      <c r="AE180" s="140"/>
      <c r="AF180" s="140"/>
    </row>
    <row r="181" spans="1:32">
      <c r="B181" s="208" t="s">
        <v>40</v>
      </c>
      <c r="C181" s="219"/>
      <c r="D181" s="142">
        <v>185.72</v>
      </c>
      <c r="E181" s="142">
        <v>185.72</v>
      </c>
      <c r="F181" s="142">
        <v>185.72</v>
      </c>
      <c r="G181" s="142">
        <v>226.26999999999998</v>
      </c>
      <c r="H181" s="142">
        <v>225.99</v>
      </c>
      <c r="I181" s="142">
        <v>225.99</v>
      </c>
      <c r="J181" s="142">
        <v>220.72964339750868</v>
      </c>
      <c r="K181" s="142">
        <v>212.7978405342196</v>
      </c>
      <c r="L181" s="142">
        <v>260.22325478005286</v>
      </c>
      <c r="M181" s="142">
        <v>301.78740896962756</v>
      </c>
      <c r="N181" s="143"/>
      <c r="O181" s="142">
        <v>0</v>
      </c>
      <c r="P181" s="142">
        <v>0</v>
      </c>
      <c r="Q181" s="142">
        <v>40.549999999999976</v>
      </c>
      <c r="R181" s="142">
        <v>-0.27999999999996916</v>
      </c>
      <c r="S181" s="142">
        <v>0</v>
      </c>
      <c r="T181" s="142">
        <v>-5.2603566024913118</v>
      </c>
      <c r="U181" s="142">
        <v>-7.9318028632890947</v>
      </c>
      <c r="V181" s="142">
        <v>47.425414245833238</v>
      </c>
      <c r="W181" s="142">
        <v>41.56415418957473</v>
      </c>
      <c r="X181" s="145"/>
      <c r="Y181" s="148"/>
      <c r="Z181" s="148"/>
      <c r="AA181" s="148"/>
      <c r="AB181" s="148"/>
      <c r="AC181" s="148"/>
      <c r="AD181" s="148"/>
      <c r="AE181" s="148"/>
      <c r="AF181" s="148"/>
    </row>
    <row r="182" spans="1:32">
      <c r="B182" s="6" t="s">
        <v>41</v>
      </c>
      <c r="C182" s="219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3"/>
      <c r="O182" s="142">
        <v>0</v>
      </c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5"/>
      <c r="Y182" s="148"/>
      <c r="Z182" s="148"/>
      <c r="AA182" s="148"/>
      <c r="AB182" s="148"/>
      <c r="AC182" s="148"/>
      <c r="AD182" s="148"/>
      <c r="AE182" s="148"/>
      <c r="AF182" s="148"/>
    </row>
    <row r="183" spans="1:32">
      <c r="B183" s="6" t="s">
        <v>42</v>
      </c>
      <c r="C183" s="219"/>
      <c r="D183" s="142">
        <v>0</v>
      </c>
      <c r="E183" s="142">
        <v>0</v>
      </c>
      <c r="F183" s="142">
        <v>0</v>
      </c>
      <c r="G183" s="142">
        <v>0</v>
      </c>
      <c r="H183" s="142">
        <v>0</v>
      </c>
      <c r="I183" s="142">
        <v>0</v>
      </c>
      <c r="J183" s="142">
        <v>0</v>
      </c>
      <c r="K183" s="142">
        <v>0</v>
      </c>
      <c r="L183" s="142">
        <v>0</v>
      </c>
      <c r="M183" s="142">
        <v>0</v>
      </c>
      <c r="N183" s="143"/>
      <c r="O183" s="142">
        <v>0</v>
      </c>
      <c r="P183" s="142">
        <v>0</v>
      </c>
      <c r="Q183" s="142">
        <v>0</v>
      </c>
      <c r="R183" s="142">
        <v>0</v>
      </c>
      <c r="S183" s="142">
        <v>0</v>
      </c>
      <c r="T183" s="142">
        <v>0</v>
      </c>
      <c r="U183" s="142">
        <v>0</v>
      </c>
      <c r="V183" s="142">
        <v>0</v>
      </c>
      <c r="W183" s="142">
        <v>0</v>
      </c>
      <c r="X183" s="145"/>
      <c r="Y183" s="148"/>
      <c r="Z183" s="148"/>
      <c r="AA183" s="148"/>
      <c r="AB183" s="148"/>
      <c r="AC183" s="148"/>
      <c r="AD183" s="148"/>
      <c r="AE183" s="148"/>
      <c r="AF183" s="148"/>
    </row>
    <row r="184" spans="1:32">
      <c r="B184" s="6" t="s">
        <v>43</v>
      </c>
      <c r="C184" s="219"/>
      <c r="D184" s="142">
        <v>0</v>
      </c>
      <c r="E184" s="142">
        <v>0</v>
      </c>
      <c r="F184" s="142">
        <v>0</v>
      </c>
      <c r="G184" s="142">
        <v>0</v>
      </c>
      <c r="H184" s="142">
        <v>0</v>
      </c>
      <c r="I184" s="142">
        <v>0</v>
      </c>
      <c r="J184" s="142">
        <v>0</v>
      </c>
      <c r="K184" s="142">
        <v>0</v>
      </c>
      <c r="L184" s="142">
        <v>0</v>
      </c>
      <c r="M184" s="142">
        <v>0</v>
      </c>
      <c r="N184" s="143"/>
      <c r="O184" s="142">
        <v>0</v>
      </c>
      <c r="P184" s="142">
        <v>0</v>
      </c>
      <c r="Q184" s="142">
        <v>0</v>
      </c>
      <c r="R184" s="142">
        <v>0</v>
      </c>
      <c r="S184" s="142">
        <v>0</v>
      </c>
      <c r="T184" s="142">
        <v>0</v>
      </c>
      <c r="U184" s="142">
        <v>0</v>
      </c>
      <c r="V184" s="142">
        <v>0</v>
      </c>
      <c r="W184" s="142">
        <v>0</v>
      </c>
      <c r="X184" s="145"/>
      <c r="Y184" s="148"/>
      <c r="Z184" s="148"/>
      <c r="AA184" s="148"/>
      <c r="AB184" s="148"/>
      <c r="AC184" s="148"/>
      <c r="AD184" s="148"/>
      <c r="AE184" s="148"/>
      <c r="AF184" s="148"/>
    </row>
    <row r="185" spans="1:32">
      <c r="B185" s="6" t="s">
        <v>44</v>
      </c>
      <c r="C185" s="219"/>
      <c r="D185" s="142">
        <v>185.72</v>
      </c>
      <c r="E185" s="142">
        <v>185.72</v>
      </c>
      <c r="F185" s="142">
        <v>185.72</v>
      </c>
      <c r="G185" s="142">
        <v>185.72</v>
      </c>
      <c r="H185" s="142">
        <v>185.72</v>
      </c>
      <c r="I185" s="142">
        <v>185.72</v>
      </c>
      <c r="J185" s="142">
        <v>195.37032914637967</v>
      </c>
      <c r="K185" s="142">
        <v>184.35981199765146</v>
      </c>
      <c r="L185" s="142">
        <v>219.21291252375408</v>
      </c>
      <c r="M185" s="142">
        <v>255.66887737581263</v>
      </c>
      <c r="N185" s="143"/>
      <c r="O185" s="142">
        <v>0</v>
      </c>
      <c r="P185" s="142">
        <v>0</v>
      </c>
      <c r="Q185" s="142">
        <v>0</v>
      </c>
      <c r="R185" s="142">
        <v>0</v>
      </c>
      <c r="S185" s="142">
        <v>0</v>
      </c>
      <c r="T185" s="142">
        <v>9.650329146379665</v>
      </c>
      <c r="U185" s="142">
        <v>-11.010517148728205</v>
      </c>
      <c r="V185" s="142">
        <v>34.853100526102622</v>
      </c>
      <c r="W185" s="142">
        <v>36.455964852058557</v>
      </c>
      <c r="X185" s="145"/>
      <c r="Y185" s="148"/>
      <c r="Z185" s="148"/>
      <c r="AA185" s="148"/>
      <c r="AB185" s="148"/>
      <c r="AC185" s="148"/>
      <c r="AD185" s="148"/>
      <c r="AE185" s="148"/>
      <c r="AF185" s="148"/>
    </row>
    <row r="186" spans="1:32">
      <c r="B186" s="7" t="s">
        <v>45</v>
      </c>
      <c r="C186" s="219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3"/>
      <c r="O186" s="142">
        <v>0</v>
      </c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45"/>
      <c r="Y186" s="148"/>
      <c r="Z186" s="148"/>
      <c r="AA186" s="148"/>
      <c r="AB186" s="148"/>
      <c r="AC186" s="148"/>
      <c r="AD186" s="148"/>
      <c r="AE186" s="148"/>
      <c r="AF186" s="148"/>
    </row>
    <row r="187" spans="1:32">
      <c r="B187" s="7" t="s">
        <v>46</v>
      </c>
      <c r="C187" s="219"/>
      <c r="D187" s="142">
        <v>185.72</v>
      </c>
      <c r="E187" s="142">
        <v>185.72</v>
      </c>
      <c r="F187" s="142">
        <v>185.72</v>
      </c>
      <c r="G187" s="142">
        <v>185.72</v>
      </c>
      <c r="H187" s="142">
        <v>185.72</v>
      </c>
      <c r="I187" s="142">
        <v>185.72</v>
      </c>
      <c r="J187" s="142">
        <v>195.37032914637967</v>
      </c>
      <c r="K187" s="142">
        <v>184.35981199765146</v>
      </c>
      <c r="L187" s="142">
        <v>219.21291252375408</v>
      </c>
      <c r="M187" s="142">
        <v>255.66887737581263</v>
      </c>
      <c r="N187" s="143"/>
      <c r="O187" s="142">
        <v>0</v>
      </c>
      <c r="P187" s="142">
        <v>0</v>
      </c>
      <c r="Q187" s="142">
        <v>0</v>
      </c>
      <c r="R187" s="142">
        <v>0</v>
      </c>
      <c r="S187" s="142">
        <v>0</v>
      </c>
      <c r="T187" s="142">
        <v>9.650329146379665</v>
      </c>
      <c r="U187" s="142">
        <v>-11.010517148728205</v>
      </c>
      <c r="V187" s="142">
        <v>34.853100526102622</v>
      </c>
      <c r="W187" s="142">
        <v>36.455964852058557</v>
      </c>
      <c r="X187" s="145"/>
      <c r="Y187" s="148"/>
      <c r="Z187" s="148"/>
      <c r="AA187" s="148"/>
      <c r="AB187" s="148"/>
      <c r="AC187" s="148"/>
      <c r="AD187" s="148"/>
      <c r="AE187" s="148"/>
      <c r="AF187" s="148"/>
    </row>
    <row r="188" spans="1:32">
      <c r="B188" s="6" t="s">
        <v>317</v>
      </c>
      <c r="C188" s="219"/>
      <c r="D188" s="142">
        <v>0</v>
      </c>
      <c r="E188" s="142">
        <v>0</v>
      </c>
      <c r="F188" s="142">
        <v>0</v>
      </c>
      <c r="G188" s="142">
        <v>0</v>
      </c>
      <c r="H188" s="142">
        <v>0</v>
      </c>
      <c r="I188" s="142">
        <v>0</v>
      </c>
      <c r="J188" s="142">
        <v>0</v>
      </c>
      <c r="K188" s="142">
        <v>0</v>
      </c>
      <c r="L188" s="142">
        <v>0</v>
      </c>
      <c r="M188" s="142">
        <v>0</v>
      </c>
      <c r="N188" s="143"/>
      <c r="O188" s="142">
        <v>0</v>
      </c>
      <c r="P188" s="142">
        <v>0</v>
      </c>
      <c r="Q188" s="142">
        <v>0</v>
      </c>
      <c r="R188" s="142">
        <v>0</v>
      </c>
      <c r="S188" s="142">
        <v>0</v>
      </c>
      <c r="T188" s="142">
        <v>0</v>
      </c>
      <c r="U188" s="142">
        <v>0</v>
      </c>
      <c r="V188" s="142">
        <v>0</v>
      </c>
      <c r="W188" s="142">
        <v>0</v>
      </c>
      <c r="X188" s="145"/>
      <c r="Y188" s="148"/>
      <c r="Z188" s="148"/>
      <c r="AA188" s="148"/>
      <c r="AB188" s="148"/>
      <c r="AC188" s="148"/>
      <c r="AD188" s="148"/>
      <c r="AE188" s="148"/>
      <c r="AF188" s="148"/>
    </row>
    <row r="189" spans="1:32">
      <c r="B189" s="6" t="s">
        <v>108</v>
      </c>
      <c r="C189" s="219"/>
      <c r="D189" s="142">
        <v>0</v>
      </c>
      <c r="E189" s="142">
        <v>0</v>
      </c>
      <c r="F189" s="142">
        <v>0</v>
      </c>
      <c r="G189" s="142">
        <v>40.549999999999997</v>
      </c>
      <c r="H189" s="142">
        <v>40.270000000000003</v>
      </c>
      <c r="I189" s="142">
        <v>40.270000000000003</v>
      </c>
      <c r="J189" s="142">
        <v>25.359314251129017</v>
      </c>
      <c r="K189" s="142">
        <v>28.438028536568151</v>
      </c>
      <c r="L189" s="142">
        <v>41.010342256298777</v>
      </c>
      <c r="M189" s="142">
        <v>46.118531593814957</v>
      </c>
      <c r="N189" s="143"/>
      <c r="O189" s="142">
        <v>0</v>
      </c>
      <c r="P189" s="142">
        <v>0</v>
      </c>
      <c r="Q189" s="142">
        <v>40.549999999999997</v>
      </c>
      <c r="R189" s="142">
        <v>-0.27999999999999137</v>
      </c>
      <c r="S189" s="142">
        <v>0</v>
      </c>
      <c r="T189" s="142">
        <v>-14.910685748870989</v>
      </c>
      <c r="U189" s="142">
        <v>3.0787142854391325</v>
      </c>
      <c r="V189" s="142">
        <v>12.572313719730627</v>
      </c>
      <c r="W189" s="142">
        <v>5.108189337516178</v>
      </c>
      <c r="X189" s="145"/>
      <c r="Y189" s="148"/>
      <c r="Z189" s="148"/>
      <c r="AA189" s="148"/>
      <c r="AB189" s="148"/>
      <c r="AC189" s="148"/>
      <c r="AD189" s="148"/>
      <c r="AE189" s="148"/>
      <c r="AF189" s="148"/>
    </row>
    <row r="190" spans="1:32">
      <c r="B190" s="6" t="s">
        <v>48</v>
      </c>
      <c r="C190" s="219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8"/>
      <c r="O190" s="142">
        <v>0</v>
      </c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45"/>
      <c r="Y190" s="148"/>
      <c r="Z190" s="148"/>
      <c r="AA190" s="148"/>
      <c r="AB190" s="148"/>
      <c r="AC190" s="148"/>
      <c r="AD190" s="148"/>
      <c r="AE190" s="148"/>
      <c r="AF190" s="148"/>
    </row>
    <row r="191" spans="1:32">
      <c r="B191" s="6" t="s">
        <v>325</v>
      </c>
      <c r="C191" s="219"/>
      <c r="D191" s="142">
        <v>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3"/>
      <c r="O191" s="142">
        <v>0</v>
      </c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45"/>
      <c r="Y191" s="148"/>
      <c r="Z191" s="148"/>
      <c r="AA191" s="148"/>
      <c r="AB191" s="148"/>
      <c r="AC191" s="148"/>
      <c r="AD191" s="148"/>
      <c r="AE191" s="148"/>
      <c r="AF191" s="148"/>
    </row>
    <row r="192" spans="1:32">
      <c r="B192" s="8" t="s">
        <v>101</v>
      </c>
      <c r="C192" s="219"/>
      <c r="D192" s="142">
        <v>0</v>
      </c>
      <c r="E192" s="142">
        <v>0</v>
      </c>
      <c r="F192" s="142">
        <v>0</v>
      </c>
      <c r="G192" s="142">
        <v>2.59</v>
      </c>
      <c r="H192" s="142">
        <v>2.2400000000000002</v>
      </c>
      <c r="I192" s="142">
        <v>2.39</v>
      </c>
      <c r="J192" s="142">
        <v>1.5138591842886118</v>
      </c>
      <c r="K192" s="142">
        <v>1.6976472729828904</v>
      </c>
      <c r="L192" s="142">
        <v>2.4481688527028385</v>
      </c>
      <c r="M192" s="142">
        <v>2.7031807414947155</v>
      </c>
      <c r="N192" s="143"/>
      <c r="O192" s="142">
        <v>0</v>
      </c>
      <c r="P192" s="142">
        <v>0</v>
      </c>
      <c r="Q192" s="142">
        <v>2.59</v>
      </c>
      <c r="R192" s="142">
        <v>-0.34999999999999964</v>
      </c>
      <c r="S192" s="142">
        <v>0.1499999999999998</v>
      </c>
      <c r="T192" s="142">
        <v>-0.87614081571138824</v>
      </c>
      <c r="U192" s="142">
        <v>0.18378808869427865</v>
      </c>
      <c r="V192" s="142">
        <v>0.75052157971994793</v>
      </c>
      <c r="W192" s="142">
        <v>0.25501188879187703</v>
      </c>
      <c r="X192" s="145"/>
      <c r="Y192" s="148"/>
      <c r="Z192" s="148"/>
      <c r="AA192" s="148"/>
      <c r="AB192" s="148"/>
      <c r="AC192" s="148"/>
      <c r="AD192" s="148"/>
      <c r="AE192" s="148"/>
      <c r="AF192" s="148"/>
    </row>
    <row r="193" spans="1:32" s="45" customFormat="1">
      <c r="A193" s="38"/>
      <c r="B193" s="31" t="s">
        <v>27</v>
      </c>
      <c r="C193" s="209" t="s">
        <v>300</v>
      </c>
      <c r="D193" s="139">
        <v>61675.242842792184</v>
      </c>
      <c r="E193" s="139">
        <v>80437.601061911613</v>
      </c>
      <c r="F193" s="139">
        <v>104907.80183156203</v>
      </c>
      <c r="G193" s="139">
        <v>131508.20939999999</v>
      </c>
      <c r="H193" s="139">
        <v>150910.5594</v>
      </c>
      <c r="I193" s="139">
        <v>228109.01940000005</v>
      </c>
      <c r="J193" s="139">
        <v>144889.96137210433</v>
      </c>
      <c r="K193" s="139">
        <v>147438.49812335533</v>
      </c>
      <c r="L193" s="139">
        <v>186268.28486229482</v>
      </c>
      <c r="M193" s="139">
        <v>225001.25457153167</v>
      </c>
      <c r="N193" s="146"/>
      <c r="O193" s="139">
        <v>18762.358219119436</v>
      </c>
      <c r="P193" s="139">
        <v>24470.200769650408</v>
      </c>
      <c r="Q193" s="139">
        <v>26600.407568437957</v>
      </c>
      <c r="R193" s="139">
        <v>19402.350000000024</v>
      </c>
      <c r="S193" s="139">
        <v>77198.460000000021</v>
      </c>
      <c r="T193" s="139">
        <v>-83219.058027895691</v>
      </c>
      <c r="U193" s="139">
        <v>2548.5367512510038</v>
      </c>
      <c r="V193" s="139">
        <v>38829.786738939467</v>
      </c>
      <c r="W193" s="139">
        <v>38732.969709236866</v>
      </c>
      <c r="X193" s="141"/>
      <c r="Y193" s="140"/>
      <c r="Z193" s="140"/>
      <c r="AA193" s="140"/>
      <c r="AB193" s="140"/>
      <c r="AC193" s="140"/>
      <c r="AD193" s="140"/>
      <c r="AE193" s="140"/>
      <c r="AF193" s="140"/>
    </row>
    <row r="194" spans="1:32">
      <c r="B194" s="3" t="s">
        <v>12</v>
      </c>
      <c r="C194" s="210" t="s">
        <v>301</v>
      </c>
      <c r="D194" s="142">
        <v>30609.538432086083</v>
      </c>
      <c r="E194" s="142">
        <v>39961.609446321891</v>
      </c>
      <c r="F194" s="142">
        <v>52171</v>
      </c>
      <c r="G194" s="142">
        <v>65471</v>
      </c>
      <c r="H194" s="142">
        <v>75171</v>
      </c>
      <c r="I194" s="142">
        <v>113771</v>
      </c>
      <c r="J194" s="142">
        <v>72152.067785626758</v>
      </c>
      <c r="K194" s="142">
        <v>73438.869572321375</v>
      </c>
      <c r="L194" s="142">
        <v>92800.871128497267</v>
      </c>
      <c r="M194" s="142">
        <v>112112.1537040027</v>
      </c>
      <c r="N194" s="143"/>
      <c r="O194" s="142">
        <v>9352.0710142358093</v>
      </c>
      <c r="P194" s="142">
        <v>12209.390553678111</v>
      </c>
      <c r="Q194" s="142">
        <v>13300</v>
      </c>
      <c r="R194" s="142">
        <v>9700</v>
      </c>
      <c r="S194" s="142">
        <v>38600</v>
      </c>
      <c r="T194" s="142">
        <v>-41618.932214373242</v>
      </c>
      <c r="U194" s="142">
        <v>1286.8017866946161</v>
      </c>
      <c r="V194" s="142">
        <v>19362.001556175881</v>
      </c>
      <c r="W194" s="142">
        <v>19311.282575505447</v>
      </c>
      <c r="X194" s="145"/>
      <c r="Y194" s="148"/>
      <c r="Z194" s="148"/>
      <c r="AA194" s="148"/>
      <c r="AB194" s="148"/>
      <c r="AC194" s="148"/>
      <c r="AD194" s="148"/>
      <c r="AE194" s="148"/>
      <c r="AF194" s="148"/>
    </row>
    <row r="195" spans="1:32">
      <c r="B195" s="3" t="s">
        <v>13</v>
      </c>
      <c r="C195" s="210" t="s">
        <v>302</v>
      </c>
      <c r="D195" s="142">
        <v>31065.704410706097</v>
      </c>
      <c r="E195" s="142">
        <v>40475.991615589723</v>
      </c>
      <c r="F195" s="142">
        <v>52736.801831562028</v>
      </c>
      <c r="G195" s="142">
        <v>66037.209399999992</v>
      </c>
      <c r="H195" s="142">
        <v>75739.559399999998</v>
      </c>
      <c r="I195" s="142">
        <v>114338.0194</v>
      </c>
      <c r="J195" s="142">
        <v>72737.893586477585</v>
      </c>
      <c r="K195" s="142">
        <v>73999.628551033995</v>
      </c>
      <c r="L195" s="142">
        <v>93467.413733797541</v>
      </c>
      <c r="M195" s="142">
        <v>112889.10086752896</v>
      </c>
      <c r="N195" s="143"/>
      <c r="O195" s="142">
        <v>9410.2872048836271</v>
      </c>
      <c r="P195" s="142">
        <v>12260.810215972298</v>
      </c>
      <c r="Q195" s="142">
        <v>13300.40756843797</v>
      </c>
      <c r="R195" s="142">
        <v>9702.3500000000022</v>
      </c>
      <c r="S195" s="142">
        <v>38598.460000000014</v>
      </c>
      <c r="T195" s="142">
        <v>-41600.125813522427</v>
      </c>
      <c r="U195" s="142">
        <v>1261.7349645564104</v>
      </c>
      <c r="V195" s="142">
        <v>19467.785182763542</v>
      </c>
      <c r="W195" s="142">
        <v>19421.687133731426</v>
      </c>
      <c r="X195" s="145"/>
      <c r="Y195" s="148"/>
      <c r="Z195" s="148"/>
      <c r="AA195" s="148"/>
      <c r="AB195" s="148"/>
      <c r="AC195" s="148"/>
      <c r="AD195" s="148"/>
      <c r="AE195" s="148"/>
      <c r="AF195" s="148"/>
    </row>
    <row r="196" spans="1:32" s="45" customFormat="1">
      <c r="A196" s="38"/>
      <c r="B196" s="5" t="s">
        <v>28</v>
      </c>
      <c r="C196" s="209" t="s">
        <v>311</v>
      </c>
      <c r="D196" s="139">
        <v>0</v>
      </c>
      <c r="E196" s="139">
        <v>0</v>
      </c>
      <c r="F196" s="139">
        <v>0</v>
      </c>
      <c r="G196" s="139">
        <v>0</v>
      </c>
      <c r="H196" s="139">
        <v>0</v>
      </c>
      <c r="I196" s="139">
        <v>0</v>
      </c>
      <c r="J196" s="139">
        <v>0</v>
      </c>
      <c r="K196" s="139">
        <v>0</v>
      </c>
      <c r="L196" s="139">
        <v>0</v>
      </c>
      <c r="M196" s="139">
        <v>0</v>
      </c>
      <c r="N196" s="146"/>
      <c r="O196" s="139">
        <v>0</v>
      </c>
      <c r="P196" s="139">
        <v>0</v>
      </c>
      <c r="Q196" s="139">
        <v>0</v>
      </c>
      <c r="R196" s="139">
        <v>0</v>
      </c>
      <c r="S196" s="139">
        <v>0</v>
      </c>
      <c r="T196" s="139">
        <v>0</v>
      </c>
      <c r="U196" s="139">
        <v>0</v>
      </c>
      <c r="V196" s="139">
        <v>0</v>
      </c>
      <c r="W196" s="139">
        <v>0</v>
      </c>
      <c r="X196" s="141"/>
      <c r="Y196" s="140"/>
      <c r="Z196" s="140"/>
      <c r="AA196" s="140"/>
      <c r="AB196" s="140"/>
      <c r="AC196" s="140"/>
      <c r="AD196" s="140"/>
      <c r="AE196" s="140"/>
      <c r="AF196" s="140"/>
    </row>
    <row r="197" spans="1:32">
      <c r="B197" s="3" t="s">
        <v>15</v>
      </c>
      <c r="C197" s="210" t="s">
        <v>303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3"/>
      <c r="O197" s="142">
        <v>0</v>
      </c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5"/>
      <c r="Y197" s="148"/>
      <c r="Z197" s="148"/>
      <c r="AA197" s="148"/>
      <c r="AB197" s="148"/>
      <c r="AC197" s="148"/>
      <c r="AD197" s="148"/>
      <c r="AE197" s="148"/>
      <c r="AF197" s="148"/>
    </row>
    <row r="198" spans="1:32">
      <c r="B198" s="3" t="s">
        <v>16</v>
      </c>
      <c r="C198" s="210" t="s">
        <v>304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3"/>
      <c r="O198" s="142">
        <v>0</v>
      </c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45"/>
      <c r="Y198" s="148"/>
      <c r="Z198" s="148"/>
      <c r="AA198" s="148"/>
      <c r="AB198" s="148"/>
      <c r="AC198" s="148"/>
      <c r="AD198" s="148"/>
      <c r="AE198" s="148"/>
      <c r="AF198" s="148"/>
    </row>
    <row r="199" spans="1:32">
      <c r="B199" s="3" t="s">
        <v>17</v>
      </c>
      <c r="C199" s="210" t="s">
        <v>305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3"/>
      <c r="O199" s="142">
        <v>0</v>
      </c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45"/>
      <c r="Y199" s="148"/>
      <c r="Z199" s="148"/>
      <c r="AA199" s="148"/>
      <c r="AB199" s="148"/>
      <c r="AC199" s="148"/>
      <c r="AD199" s="148"/>
      <c r="AE199" s="148"/>
      <c r="AF199" s="148"/>
    </row>
    <row r="200" spans="1:32">
      <c r="B200" s="4" t="s">
        <v>34</v>
      </c>
      <c r="C200" s="42"/>
      <c r="D200" s="142">
        <v>0</v>
      </c>
      <c r="E200" s="142">
        <v>0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0</v>
      </c>
      <c r="M200" s="142">
        <v>0</v>
      </c>
      <c r="N200" s="143"/>
      <c r="O200" s="142">
        <v>0</v>
      </c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45"/>
      <c r="Y200" s="148"/>
      <c r="Z200" s="148"/>
      <c r="AA200" s="148"/>
      <c r="AB200" s="148"/>
      <c r="AC200" s="148"/>
      <c r="AD200" s="148"/>
      <c r="AE200" s="148"/>
      <c r="AF200" s="148"/>
    </row>
    <row r="201" spans="1:32">
      <c r="B201" s="3" t="s">
        <v>19</v>
      </c>
      <c r="C201" s="210" t="s">
        <v>306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3"/>
      <c r="O201" s="142">
        <v>0</v>
      </c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5"/>
      <c r="Y201" s="148"/>
      <c r="Z201" s="148"/>
      <c r="AA201" s="148"/>
      <c r="AB201" s="148"/>
      <c r="AC201" s="148"/>
      <c r="AD201" s="148"/>
      <c r="AE201" s="148"/>
      <c r="AF201" s="148"/>
    </row>
    <row r="202" spans="1:32">
      <c r="B202" s="3" t="s">
        <v>20</v>
      </c>
      <c r="C202" s="210" t="s">
        <v>307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3"/>
      <c r="O202" s="142">
        <v>0</v>
      </c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5"/>
      <c r="Y202" s="148"/>
      <c r="Z202" s="148"/>
      <c r="AA202" s="148"/>
      <c r="AB202" s="148"/>
      <c r="AC202" s="148"/>
      <c r="AD202" s="148"/>
      <c r="AE202" s="148"/>
      <c r="AF202" s="148"/>
    </row>
    <row r="203" spans="1:32" s="45" customFormat="1">
      <c r="A203" s="38"/>
      <c r="B203" s="5" t="s">
        <v>21</v>
      </c>
      <c r="C203" s="209" t="s">
        <v>308</v>
      </c>
      <c r="D203" s="139">
        <v>13682.622927187402</v>
      </c>
      <c r="E203" s="139">
        <v>12927.381887262967</v>
      </c>
      <c r="F203" s="139">
        <v>12677.082806827246</v>
      </c>
      <c r="G203" s="139">
        <v>12431.63</v>
      </c>
      <c r="H203" s="139">
        <v>12018.209999999997</v>
      </c>
      <c r="I203" s="139">
        <v>11952.49</v>
      </c>
      <c r="J203" s="139">
        <v>13051.347202498653</v>
      </c>
      <c r="K203" s="139">
        <v>12218.439404102444</v>
      </c>
      <c r="L203" s="139">
        <v>14435.763606674245</v>
      </c>
      <c r="M203" s="139">
        <v>16777.077310345998</v>
      </c>
      <c r="N203" s="146"/>
      <c r="O203" s="139">
        <v>-755.24103992443372</v>
      </c>
      <c r="P203" s="139">
        <v>-250.29908043572249</v>
      </c>
      <c r="Q203" s="139">
        <v>-245.45280682724524</v>
      </c>
      <c r="R203" s="139">
        <v>-413.42000000000212</v>
      </c>
      <c r="S203" s="139">
        <v>-65.719999999997469</v>
      </c>
      <c r="T203" s="139">
        <v>1098.8572024986524</v>
      </c>
      <c r="U203" s="139">
        <v>-832.90779839620791</v>
      </c>
      <c r="V203" s="139">
        <v>2217.3242025718009</v>
      </c>
      <c r="W203" s="139">
        <v>2341.313703671753</v>
      </c>
      <c r="X203" s="141"/>
      <c r="Y203" s="140"/>
      <c r="Z203" s="140"/>
      <c r="AA203" s="140"/>
      <c r="AB203" s="140"/>
      <c r="AC203" s="140"/>
      <c r="AD203" s="140"/>
      <c r="AE203" s="140"/>
      <c r="AF203" s="140"/>
    </row>
    <row r="204" spans="1:32" s="45" customFormat="1">
      <c r="A204" s="38"/>
      <c r="B204" s="9" t="s">
        <v>94</v>
      </c>
      <c r="C204" s="209" t="s">
        <v>309</v>
      </c>
      <c r="D204" s="139">
        <v>0</v>
      </c>
      <c r="E204" s="139">
        <v>0</v>
      </c>
      <c r="F204" s="139">
        <v>0</v>
      </c>
      <c r="G204" s="139">
        <v>0</v>
      </c>
      <c r="H204" s="139">
        <v>0</v>
      </c>
      <c r="I204" s="139">
        <v>0</v>
      </c>
      <c r="J204" s="139">
        <v>0</v>
      </c>
      <c r="K204" s="139">
        <v>0</v>
      </c>
      <c r="L204" s="139">
        <v>0</v>
      </c>
      <c r="M204" s="139">
        <v>0</v>
      </c>
      <c r="N204" s="146"/>
      <c r="O204" s="139">
        <v>0</v>
      </c>
      <c r="P204" s="139">
        <v>0</v>
      </c>
      <c r="Q204" s="139">
        <v>0</v>
      </c>
      <c r="R204" s="139">
        <v>0</v>
      </c>
      <c r="S204" s="139">
        <v>0</v>
      </c>
      <c r="T204" s="139">
        <v>0</v>
      </c>
      <c r="U204" s="139">
        <v>0</v>
      </c>
      <c r="V204" s="139">
        <v>0</v>
      </c>
      <c r="W204" s="139">
        <v>0</v>
      </c>
      <c r="X204" s="141"/>
      <c r="Y204" s="140"/>
      <c r="Z204" s="140"/>
      <c r="AA204" s="140"/>
      <c r="AB204" s="140"/>
      <c r="AC204" s="140"/>
      <c r="AD204" s="140"/>
      <c r="AE204" s="140"/>
      <c r="AF204" s="140"/>
    </row>
    <row r="205" spans="1:32">
      <c r="B205" s="208" t="s">
        <v>40</v>
      </c>
      <c r="C205" s="219"/>
      <c r="D205" s="142">
        <v>0</v>
      </c>
      <c r="E205" s="142">
        <v>0</v>
      </c>
      <c r="F205" s="142">
        <v>0</v>
      </c>
      <c r="G205" s="142">
        <v>0</v>
      </c>
      <c r="H205" s="142">
        <v>0</v>
      </c>
      <c r="I205" s="142">
        <v>0</v>
      </c>
      <c r="J205" s="142">
        <v>0</v>
      </c>
      <c r="K205" s="142">
        <v>0</v>
      </c>
      <c r="L205" s="142">
        <v>0</v>
      </c>
      <c r="M205" s="142">
        <v>0</v>
      </c>
      <c r="N205" s="143"/>
      <c r="O205" s="142">
        <v>0</v>
      </c>
      <c r="P205" s="142">
        <v>0</v>
      </c>
      <c r="Q205" s="142">
        <v>0</v>
      </c>
      <c r="R205" s="142">
        <v>0</v>
      </c>
      <c r="S205" s="142">
        <v>0</v>
      </c>
      <c r="T205" s="142">
        <v>0</v>
      </c>
      <c r="U205" s="142">
        <v>0</v>
      </c>
      <c r="V205" s="142">
        <v>0</v>
      </c>
      <c r="W205" s="142">
        <v>0</v>
      </c>
      <c r="X205" s="145"/>
      <c r="Y205" s="148"/>
      <c r="Z205" s="148"/>
      <c r="AA205" s="148"/>
      <c r="AB205" s="148"/>
      <c r="AC205" s="148"/>
      <c r="AD205" s="148"/>
      <c r="AE205" s="148"/>
      <c r="AF205" s="148"/>
    </row>
    <row r="206" spans="1:32">
      <c r="B206" s="6" t="s">
        <v>41</v>
      </c>
      <c r="C206" s="219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3"/>
      <c r="O206" s="142">
        <v>0</v>
      </c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45"/>
      <c r="Y206" s="148"/>
      <c r="Z206" s="148"/>
      <c r="AA206" s="148"/>
      <c r="AB206" s="148"/>
      <c r="AC206" s="148"/>
      <c r="AD206" s="148"/>
      <c r="AE206" s="148"/>
      <c r="AF206" s="148"/>
    </row>
    <row r="207" spans="1:32">
      <c r="B207" s="6" t="s">
        <v>42</v>
      </c>
      <c r="C207" s="219"/>
      <c r="D207" s="142">
        <v>0</v>
      </c>
      <c r="E207" s="142">
        <v>0</v>
      </c>
      <c r="F207" s="142">
        <v>0</v>
      </c>
      <c r="G207" s="142">
        <v>0</v>
      </c>
      <c r="H207" s="142">
        <v>0</v>
      </c>
      <c r="I207" s="142">
        <v>0</v>
      </c>
      <c r="J207" s="142">
        <v>0</v>
      </c>
      <c r="K207" s="142">
        <v>0</v>
      </c>
      <c r="L207" s="142">
        <v>0</v>
      </c>
      <c r="M207" s="142">
        <v>0</v>
      </c>
      <c r="N207" s="143"/>
      <c r="O207" s="142">
        <v>0</v>
      </c>
      <c r="P207" s="142">
        <v>0</v>
      </c>
      <c r="Q207" s="142">
        <v>0</v>
      </c>
      <c r="R207" s="142">
        <v>0</v>
      </c>
      <c r="S207" s="142">
        <v>0</v>
      </c>
      <c r="T207" s="142">
        <v>0</v>
      </c>
      <c r="U207" s="142">
        <v>0</v>
      </c>
      <c r="V207" s="142">
        <v>0</v>
      </c>
      <c r="W207" s="142">
        <v>0</v>
      </c>
      <c r="X207" s="145"/>
      <c r="Y207" s="148"/>
      <c r="Z207" s="148"/>
      <c r="AA207" s="148"/>
      <c r="AB207" s="148"/>
      <c r="AC207" s="148"/>
      <c r="AD207" s="148"/>
      <c r="AE207" s="148"/>
      <c r="AF207" s="148"/>
    </row>
    <row r="208" spans="1:32">
      <c r="B208" s="6" t="s">
        <v>43</v>
      </c>
      <c r="C208" s="219"/>
      <c r="D208" s="142">
        <v>0</v>
      </c>
      <c r="E208" s="142">
        <v>0</v>
      </c>
      <c r="F208" s="142">
        <v>0</v>
      </c>
      <c r="G208" s="142">
        <v>0</v>
      </c>
      <c r="H208" s="142">
        <v>0</v>
      </c>
      <c r="I208" s="142">
        <v>0</v>
      </c>
      <c r="J208" s="142">
        <v>0</v>
      </c>
      <c r="K208" s="142">
        <v>0</v>
      </c>
      <c r="L208" s="142">
        <v>0</v>
      </c>
      <c r="M208" s="142">
        <v>0</v>
      </c>
      <c r="N208" s="143"/>
      <c r="O208" s="142">
        <v>0</v>
      </c>
      <c r="P208" s="142">
        <v>0</v>
      </c>
      <c r="Q208" s="142">
        <v>0</v>
      </c>
      <c r="R208" s="142">
        <v>0</v>
      </c>
      <c r="S208" s="142">
        <v>0</v>
      </c>
      <c r="T208" s="142">
        <v>0</v>
      </c>
      <c r="U208" s="142">
        <v>0</v>
      </c>
      <c r="V208" s="142">
        <v>0</v>
      </c>
      <c r="W208" s="142">
        <v>0</v>
      </c>
      <c r="X208" s="145"/>
      <c r="Y208" s="148"/>
      <c r="Z208" s="148"/>
      <c r="AA208" s="148"/>
      <c r="AB208" s="148"/>
      <c r="AC208" s="148"/>
      <c r="AD208" s="148"/>
      <c r="AE208" s="148"/>
      <c r="AF208" s="148"/>
    </row>
    <row r="209" spans="1:32">
      <c r="B209" s="6" t="s">
        <v>44</v>
      </c>
      <c r="C209" s="219"/>
      <c r="D209" s="142">
        <v>0</v>
      </c>
      <c r="E209" s="142">
        <v>0</v>
      </c>
      <c r="F209" s="142">
        <v>0</v>
      </c>
      <c r="G209" s="142">
        <v>0</v>
      </c>
      <c r="H209" s="142">
        <v>0</v>
      </c>
      <c r="I209" s="142">
        <v>0</v>
      </c>
      <c r="J209" s="142">
        <v>0</v>
      </c>
      <c r="K209" s="142">
        <v>0</v>
      </c>
      <c r="L209" s="142">
        <v>0</v>
      </c>
      <c r="M209" s="142">
        <v>0</v>
      </c>
      <c r="N209" s="143"/>
      <c r="O209" s="142">
        <v>0</v>
      </c>
      <c r="P209" s="142">
        <v>0</v>
      </c>
      <c r="Q209" s="142">
        <v>0</v>
      </c>
      <c r="R209" s="142">
        <v>0</v>
      </c>
      <c r="S209" s="142">
        <v>0</v>
      </c>
      <c r="T209" s="142">
        <v>0</v>
      </c>
      <c r="U209" s="142">
        <v>0</v>
      </c>
      <c r="V209" s="142">
        <v>0</v>
      </c>
      <c r="W209" s="142">
        <v>0</v>
      </c>
      <c r="X209" s="145"/>
      <c r="Y209" s="148"/>
      <c r="Z209" s="148"/>
      <c r="AA209" s="148"/>
      <c r="AB209" s="148"/>
      <c r="AC209" s="148"/>
      <c r="AD209" s="148"/>
      <c r="AE209" s="148"/>
      <c r="AF209" s="148"/>
    </row>
    <row r="210" spans="1:32">
      <c r="B210" s="7" t="s">
        <v>45</v>
      </c>
      <c r="C210" s="219"/>
      <c r="D210" s="142">
        <v>0</v>
      </c>
      <c r="E210" s="142">
        <v>0</v>
      </c>
      <c r="F210" s="142">
        <v>0</v>
      </c>
      <c r="G210" s="142">
        <v>0</v>
      </c>
      <c r="H210" s="142">
        <v>0</v>
      </c>
      <c r="I210" s="142">
        <v>0</v>
      </c>
      <c r="J210" s="142">
        <v>0</v>
      </c>
      <c r="K210" s="142">
        <v>0</v>
      </c>
      <c r="L210" s="142">
        <v>0</v>
      </c>
      <c r="M210" s="142">
        <v>0</v>
      </c>
      <c r="N210" s="143"/>
      <c r="O210" s="142">
        <v>0</v>
      </c>
      <c r="P210" s="142">
        <v>0</v>
      </c>
      <c r="Q210" s="142">
        <v>0</v>
      </c>
      <c r="R210" s="142">
        <v>0</v>
      </c>
      <c r="S210" s="142">
        <v>0</v>
      </c>
      <c r="T210" s="142">
        <v>0</v>
      </c>
      <c r="U210" s="142">
        <v>0</v>
      </c>
      <c r="V210" s="142">
        <v>0</v>
      </c>
      <c r="W210" s="142">
        <v>0</v>
      </c>
      <c r="X210" s="145"/>
      <c r="Y210" s="148"/>
      <c r="Z210" s="148"/>
      <c r="AA210" s="148"/>
      <c r="AB210" s="148"/>
      <c r="AC210" s="148"/>
      <c r="AD210" s="148"/>
      <c r="AE210" s="148"/>
      <c r="AF210" s="148"/>
    </row>
    <row r="211" spans="1:32">
      <c r="B211" s="7" t="s">
        <v>46</v>
      </c>
      <c r="C211" s="219"/>
      <c r="D211" s="142">
        <v>0</v>
      </c>
      <c r="E211" s="142">
        <v>0</v>
      </c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3"/>
      <c r="O211" s="142">
        <v>0</v>
      </c>
      <c r="P211" s="142">
        <v>0</v>
      </c>
      <c r="Q211" s="142">
        <v>0</v>
      </c>
      <c r="R211" s="142">
        <v>0</v>
      </c>
      <c r="S211" s="142">
        <v>0</v>
      </c>
      <c r="T211" s="142">
        <v>0</v>
      </c>
      <c r="U211" s="142">
        <v>0</v>
      </c>
      <c r="V211" s="142">
        <v>0</v>
      </c>
      <c r="W211" s="142">
        <v>0</v>
      </c>
      <c r="X211" s="145"/>
      <c r="Y211" s="148"/>
      <c r="Z211" s="148"/>
      <c r="AA211" s="148"/>
      <c r="AB211" s="148"/>
      <c r="AC211" s="148"/>
      <c r="AD211" s="148"/>
      <c r="AE211" s="148"/>
      <c r="AF211" s="148"/>
    </row>
    <row r="212" spans="1:32">
      <c r="B212" s="6" t="s">
        <v>317</v>
      </c>
      <c r="C212" s="219"/>
      <c r="D212" s="142">
        <v>0</v>
      </c>
      <c r="E212" s="142">
        <v>0</v>
      </c>
      <c r="F212" s="142">
        <v>0</v>
      </c>
      <c r="G212" s="142">
        <v>0</v>
      </c>
      <c r="H212" s="142">
        <v>0</v>
      </c>
      <c r="I212" s="142">
        <v>0</v>
      </c>
      <c r="J212" s="142">
        <v>0</v>
      </c>
      <c r="K212" s="142">
        <v>0</v>
      </c>
      <c r="L212" s="142">
        <v>0</v>
      </c>
      <c r="M212" s="142">
        <v>0</v>
      </c>
      <c r="N212" s="143"/>
      <c r="O212" s="142">
        <v>0</v>
      </c>
      <c r="P212" s="142">
        <v>0</v>
      </c>
      <c r="Q212" s="142">
        <v>0</v>
      </c>
      <c r="R212" s="142">
        <v>0</v>
      </c>
      <c r="S212" s="142">
        <v>0</v>
      </c>
      <c r="T212" s="142">
        <v>0</v>
      </c>
      <c r="U212" s="142">
        <v>0</v>
      </c>
      <c r="V212" s="142">
        <v>0</v>
      </c>
      <c r="W212" s="142">
        <v>0</v>
      </c>
      <c r="X212" s="145"/>
      <c r="Y212" s="148"/>
      <c r="Z212" s="148"/>
      <c r="AA212" s="148"/>
      <c r="AB212" s="148"/>
      <c r="AC212" s="148"/>
      <c r="AD212" s="148"/>
      <c r="AE212" s="148"/>
      <c r="AF212" s="148"/>
    </row>
    <row r="213" spans="1:32">
      <c r="B213" s="6" t="s">
        <v>108</v>
      </c>
      <c r="C213" s="219"/>
      <c r="D213" s="142">
        <v>0</v>
      </c>
      <c r="E213" s="142">
        <v>0</v>
      </c>
      <c r="F213" s="142">
        <v>0</v>
      </c>
      <c r="G213" s="142">
        <v>0</v>
      </c>
      <c r="H213" s="142">
        <v>0</v>
      </c>
      <c r="I213" s="142">
        <v>0</v>
      </c>
      <c r="J213" s="142">
        <v>0</v>
      </c>
      <c r="K213" s="142">
        <v>0</v>
      </c>
      <c r="L213" s="142">
        <v>0</v>
      </c>
      <c r="M213" s="142">
        <v>0</v>
      </c>
      <c r="N213" s="143"/>
      <c r="O213" s="142">
        <v>0</v>
      </c>
      <c r="P213" s="142">
        <v>0</v>
      </c>
      <c r="Q213" s="142">
        <v>0</v>
      </c>
      <c r="R213" s="142">
        <v>0</v>
      </c>
      <c r="S213" s="142">
        <v>0</v>
      </c>
      <c r="T213" s="142">
        <v>0</v>
      </c>
      <c r="U213" s="142">
        <v>0</v>
      </c>
      <c r="V213" s="142">
        <v>0</v>
      </c>
      <c r="W213" s="142">
        <v>0</v>
      </c>
      <c r="X213" s="145"/>
      <c r="Y213" s="148"/>
      <c r="Z213" s="148"/>
      <c r="AA213" s="148"/>
      <c r="AB213" s="148"/>
      <c r="AC213" s="148"/>
      <c r="AD213" s="148"/>
      <c r="AE213" s="148"/>
      <c r="AF213" s="148"/>
    </row>
    <row r="214" spans="1:32">
      <c r="B214" s="6" t="s">
        <v>48</v>
      </c>
      <c r="C214" s="219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8"/>
      <c r="O214" s="142">
        <v>0</v>
      </c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45"/>
      <c r="Y214" s="148"/>
      <c r="Z214" s="148"/>
      <c r="AA214" s="148"/>
      <c r="AB214" s="148"/>
      <c r="AC214" s="148"/>
      <c r="AD214" s="148"/>
      <c r="AE214" s="148"/>
      <c r="AF214" s="148"/>
    </row>
    <row r="215" spans="1:32">
      <c r="B215" s="6" t="s">
        <v>325</v>
      </c>
      <c r="C215" s="219"/>
      <c r="D215" s="142">
        <v>0</v>
      </c>
      <c r="E215" s="142">
        <v>0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3"/>
      <c r="O215" s="142">
        <v>0</v>
      </c>
      <c r="P215" s="142">
        <v>0</v>
      </c>
      <c r="Q215" s="142">
        <v>0</v>
      </c>
      <c r="R215" s="142">
        <v>0</v>
      </c>
      <c r="S215" s="142">
        <v>0</v>
      </c>
      <c r="T215" s="142">
        <v>0</v>
      </c>
      <c r="U215" s="142">
        <v>0</v>
      </c>
      <c r="V215" s="142">
        <v>0</v>
      </c>
      <c r="W215" s="142">
        <v>0</v>
      </c>
      <c r="X215" s="145"/>
      <c r="Y215" s="148"/>
      <c r="Z215" s="148"/>
      <c r="AA215" s="148"/>
      <c r="AB215" s="148"/>
      <c r="AC215" s="148"/>
      <c r="AD215" s="148"/>
      <c r="AE215" s="148"/>
      <c r="AF215" s="148"/>
    </row>
    <row r="216" spans="1:32">
      <c r="B216" s="8" t="s">
        <v>101</v>
      </c>
      <c r="C216" s="219"/>
      <c r="D216" s="142">
        <v>0</v>
      </c>
      <c r="E216" s="142">
        <v>0</v>
      </c>
      <c r="F216" s="142">
        <v>0</v>
      </c>
      <c r="G216" s="142">
        <v>0</v>
      </c>
      <c r="H216" s="142">
        <v>0</v>
      </c>
      <c r="I216" s="142">
        <v>0</v>
      </c>
      <c r="J216" s="142">
        <v>0</v>
      </c>
      <c r="K216" s="142">
        <v>0</v>
      </c>
      <c r="L216" s="142">
        <v>0</v>
      </c>
      <c r="M216" s="142">
        <v>0</v>
      </c>
      <c r="N216" s="143"/>
      <c r="O216" s="142">
        <v>0</v>
      </c>
      <c r="P216" s="142">
        <v>0</v>
      </c>
      <c r="Q216" s="142">
        <v>0</v>
      </c>
      <c r="R216" s="142">
        <v>0</v>
      </c>
      <c r="S216" s="142">
        <v>0</v>
      </c>
      <c r="T216" s="142">
        <v>0</v>
      </c>
      <c r="U216" s="142">
        <v>0</v>
      </c>
      <c r="V216" s="142">
        <v>0</v>
      </c>
      <c r="W216" s="142">
        <v>0</v>
      </c>
      <c r="X216" s="145"/>
      <c r="Y216" s="148"/>
      <c r="Z216" s="148"/>
      <c r="AA216" s="148"/>
      <c r="AB216" s="148"/>
      <c r="AC216" s="148"/>
      <c r="AD216" s="148"/>
      <c r="AE216" s="148"/>
      <c r="AF216" s="148"/>
    </row>
    <row r="217" spans="1:32" s="45" customFormat="1">
      <c r="A217" s="38"/>
      <c r="B217" s="9" t="s">
        <v>95</v>
      </c>
      <c r="C217" s="209" t="s">
        <v>310</v>
      </c>
      <c r="D217" s="139">
        <v>13682.622927187402</v>
      </c>
      <c r="E217" s="139">
        <v>12927.381887262967</v>
      </c>
      <c r="F217" s="139">
        <v>12677.082806827246</v>
      </c>
      <c r="G217" s="139">
        <v>12431.63</v>
      </c>
      <c r="H217" s="139">
        <v>12018.209999999997</v>
      </c>
      <c r="I217" s="139">
        <v>11952.49</v>
      </c>
      <c r="J217" s="139">
        <v>13051.347202498653</v>
      </c>
      <c r="K217" s="139">
        <v>12218.439404102444</v>
      </c>
      <c r="L217" s="139">
        <v>14435.763606674245</v>
      </c>
      <c r="M217" s="139">
        <v>16777.077310345998</v>
      </c>
      <c r="N217" s="146"/>
      <c r="O217" s="139">
        <v>-755.24103992443372</v>
      </c>
      <c r="P217" s="139">
        <v>-250.29908043572249</v>
      </c>
      <c r="Q217" s="139">
        <v>-245.45280682724524</v>
      </c>
      <c r="R217" s="139">
        <v>-413.42000000000212</v>
      </c>
      <c r="S217" s="139">
        <v>-65.719999999997469</v>
      </c>
      <c r="T217" s="139">
        <v>1098.8572024986524</v>
      </c>
      <c r="U217" s="139">
        <v>-832.90779839620791</v>
      </c>
      <c r="V217" s="139">
        <v>2217.3242025718009</v>
      </c>
      <c r="W217" s="139">
        <v>2341.313703671753</v>
      </c>
      <c r="X217" s="141"/>
      <c r="Y217" s="140"/>
      <c r="Z217" s="140"/>
      <c r="AA217" s="140"/>
      <c r="AB217" s="140"/>
      <c r="AC217" s="140"/>
      <c r="AD217" s="140"/>
      <c r="AE217" s="140"/>
      <c r="AF217" s="140"/>
    </row>
    <row r="218" spans="1:32">
      <c r="B218" s="208" t="s">
        <v>40</v>
      </c>
      <c r="C218" s="18"/>
      <c r="D218" s="142">
        <v>13682.622927187402</v>
      </c>
      <c r="E218" s="142">
        <v>12927.381887262967</v>
      </c>
      <c r="F218" s="142">
        <v>12677.082806827246</v>
      </c>
      <c r="G218" s="142">
        <v>12431.63</v>
      </c>
      <c r="H218" s="142">
        <v>12018.209999999997</v>
      </c>
      <c r="I218" s="142">
        <v>11952.49</v>
      </c>
      <c r="J218" s="142">
        <v>13051.347202498653</v>
      </c>
      <c r="K218" s="142">
        <v>12218.439404102444</v>
      </c>
      <c r="L218" s="142">
        <v>14435.763606674245</v>
      </c>
      <c r="M218" s="142">
        <v>16777.077310345998</v>
      </c>
      <c r="N218" s="143"/>
      <c r="O218" s="142">
        <v>-755.24103992443372</v>
      </c>
      <c r="P218" s="142">
        <v>-250.29908043572249</v>
      </c>
      <c r="Q218" s="142">
        <v>-245.45280682724524</v>
      </c>
      <c r="R218" s="142">
        <v>-413.42000000000212</v>
      </c>
      <c r="S218" s="142">
        <v>-65.719999999997469</v>
      </c>
      <c r="T218" s="142">
        <v>1098.8572024986524</v>
      </c>
      <c r="U218" s="142">
        <v>-832.90779839620791</v>
      </c>
      <c r="V218" s="142">
        <v>2217.3242025718009</v>
      </c>
      <c r="W218" s="142">
        <v>2341.313703671753</v>
      </c>
      <c r="X218" s="145"/>
      <c r="Y218" s="148"/>
      <c r="Z218" s="148"/>
      <c r="AA218" s="148"/>
      <c r="AB218" s="148"/>
      <c r="AC218" s="148"/>
      <c r="AD218" s="148"/>
      <c r="AE218" s="148"/>
      <c r="AF218" s="148"/>
    </row>
    <row r="219" spans="1:32">
      <c r="B219" s="6" t="s">
        <v>41</v>
      </c>
      <c r="C219" s="18"/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3"/>
      <c r="O219" s="142">
        <v>0</v>
      </c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45"/>
      <c r="Y219" s="148"/>
      <c r="Z219" s="148"/>
      <c r="AA219" s="148"/>
      <c r="AB219" s="148"/>
      <c r="AC219" s="148"/>
      <c r="AD219" s="148"/>
      <c r="AE219" s="148"/>
      <c r="AF219" s="148"/>
    </row>
    <row r="220" spans="1:32">
      <c r="B220" s="6" t="s">
        <v>42</v>
      </c>
      <c r="C220" s="18"/>
      <c r="D220" s="142">
        <v>0</v>
      </c>
      <c r="E220" s="142">
        <v>0</v>
      </c>
      <c r="F220" s="142">
        <v>0</v>
      </c>
      <c r="G220" s="142">
        <v>0</v>
      </c>
      <c r="H220" s="142">
        <v>0</v>
      </c>
      <c r="I220" s="142">
        <v>0</v>
      </c>
      <c r="J220" s="142">
        <v>0</v>
      </c>
      <c r="K220" s="142">
        <v>0</v>
      </c>
      <c r="L220" s="142">
        <v>0</v>
      </c>
      <c r="M220" s="142">
        <v>0</v>
      </c>
      <c r="N220" s="143"/>
      <c r="O220" s="142">
        <v>0</v>
      </c>
      <c r="P220" s="142">
        <v>0</v>
      </c>
      <c r="Q220" s="142">
        <v>0</v>
      </c>
      <c r="R220" s="142">
        <v>0</v>
      </c>
      <c r="S220" s="142">
        <v>0</v>
      </c>
      <c r="T220" s="142">
        <v>0</v>
      </c>
      <c r="U220" s="142">
        <v>0</v>
      </c>
      <c r="V220" s="142">
        <v>0</v>
      </c>
      <c r="W220" s="142">
        <v>0</v>
      </c>
      <c r="X220" s="145"/>
      <c r="Y220" s="148"/>
      <c r="Z220" s="148"/>
      <c r="AA220" s="148"/>
      <c r="AB220" s="148"/>
      <c r="AC220" s="148"/>
      <c r="AD220" s="148"/>
      <c r="AE220" s="148"/>
      <c r="AF220" s="148"/>
    </row>
    <row r="221" spans="1:32">
      <c r="B221" s="6" t="s">
        <v>43</v>
      </c>
      <c r="C221" s="18"/>
      <c r="D221" s="142">
        <v>13682.622927187402</v>
      </c>
      <c r="E221" s="142">
        <v>12927.381887262967</v>
      </c>
      <c r="F221" s="142">
        <v>12677.082806827246</v>
      </c>
      <c r="G221" s="142">
        <v>12431.63</v>
      </c>
      <c r="H221" s="142">
        <v>12018.209999999997</v>
      </c>
      <c r="I221" s="142">
        <v>11952.49</v>
      </c>
      <c r="J221" s="142">
        <v>13051.347202498653</v>
      </c>
      <c r="K221" s="142">
        <v>12218.439404102444</v>
      </c>
      <c r="L221" s="142">
        <v>14435.763606674245</v>
      </c>
      <c r="M221" s="142">
        <v>16777.077310345998</v>
      </c>
      <c r="N221" s="143"/>
      <c r="O221" s="142">
        <v>-755.24103992443372</v>
      </c>
      <c r="P221" s="142">
        <v>-250.29908043572249</v>
      </c>
      <c r="Q221" s="142">
        <v>-245.45280682724524</v>
      </c>
      <c r="R221" s="142">
        <v>-413.42000000000212</v>
      </c>
      <c r="S221" s="142">
        <v>-65.719999999997469</v>
      </c>
      <c r="T221" s="142">
        <v>1098.8572024986524</v>
      </c>
      <c r="U221" s="142">
        <v>-832.90779839620791</v>
      </c>
      <c r="V221" s="142">
        <v>2217.3242025718009</v>
      </c>
      <c r="W221" s="142">
        <v>2341.313703671753</v>
      </c>
      <c r="X221" s="145"/>
      <c r="Y221" s="148"/>
      <c r="Z221" s="148"/>
      <c r="AA221" s="148"/>
      <c r="AB221" s="148"/>
      <c r="AC221" s="148"/>
      <c r="AD221" s="148"/>
      <c r="AE221" s="148"/>
      <c r="AF221" s="148"/>
    </row>
    <row r="222" spans="1:32">
      <c r="B222" s="6" t="s">
        <v>44</v>
      </c>
      <c r="C222" s="18"/>
      <c r="D222" s="142">
        <v>0</v>
      </c>
      <c r="E222" s="142">
        <v>0</v>
      </c>
      <c r="F222" s="142">
        <v>0</v>
      </c>
      <c r="G222" s="142">
        <v>0</v>
      </c>
      <c r="H222" s="142">
        <v>0</v>
      </c>
      <c r="I222" s="142">
        <v>0</v>
      </c>
      <c r="J222" s="142">
        <v>0</v>
      </c>
      <c r="K222" s="142">
        <v>0</v>
      </c>
      <c r="L222" s="142">
        <v>0</v>
      </c>
      <c r="M222" s="142">
        <v>0</v>
      </c>
      <c r="N222" s="143"/>
      <c r="O222" s="142">
        <v>0</v>
      </c>
      <c r="P222" s="142">
        <v>0</v>
      </c>
      <c r="Q222" s="142">
        <v>0</v>
      </c>
      <c r="R222" s="142">
        <v>0</v>
      </c>
      <c r="S222" s="142">
        <v>0</v>
      </c>
      <c r="T222" s="142">
        <v>0</v>
      </c>
      <c r="U222" s="142">
        <v>0</v>
      </c>
      <c r="V222" s="142">
        <v>0</v>
      </c>
      <c r="W222" s="142">
        <v>0</v>
      </c>
      <c r="X222" s="145"/>
      <c r="Y222" s="148"/>
      <c r="Z222" s="148"/>
      <c r="AA222" s="148"/>
      <c r="AB222" s="148"/>
      <c r="AC222" s="148"/>
      <c r="AD222" s="148"/>
      <c r="AE222" s="148"/>
      <c r="AF222" s="148"/>
    </row>
    <row r="223" spans="1:32">
      <c r="B223" s="7" t="s">
        <v>45</v>
      </c>
      <c r="C223" s="18"/>
      <c r="D223" s="142">
        <v>0</v>
      </c>
      <c r="E223" s="142">
        <v>0</v>
      </c>
      <c r="F223" s="142">
        <v>0</v>
      </c>
      <c r="G223" s="142">
        <v>0</v>
      </c>
      <c r="H223" s="142">
        <v>0</v>
      </c>
      <c r="I223" s="142">
        <v>0</v>
      </c>
      <c r="J223" s="142">
        <v>0</v>
      </c>
      <c r="K223" s="142">
        <v>0</v>
      </c>
      <c r="L223" s="142">
        <v>0</v>
      </c>
      <c r="M223" s="142">
        <v>0</v>
      </c>
      <c r="N223" s="143"/>
      <c r="O223" s="142">
        <v>0</v>
      </c>
      <c r="P223" s="142">
        <v>0</v>
      </c>
      <c r="Q223" s="142">
        <v>0</v>
      </c>
      <c r="R223" s="142">
        <v>0</v>
      </c>
      <c r="S223" s="142">
        <v>0</v>
      </c>
      <c r="T223" s="142">
        <v>0</v>
      </c>
      <c r="U223" s="142">
        <v>0</v>
      </c>
      <c r="V223" s="142">
        <v>0</v>
      </c>
      <c r="W223" s="142">
        <v>0</v>
      </c>
      <c r="X223" s="145"/>
      <c r="Y223" s="148"/>
      <c r="Z223" s="148"/>
      <c r="AA223" s="148"/>
      <c r="AB223" s="148"/>
      <c r="AC223" s="148"/>
      <c r="AD223" s="148"/>
      <c r="AE223" s="148"/>
      <c r="AF223" s="148"/>
    </row>
    <row r="224" spans="1:32">
      <c r="B224" s="7" t="s">
        <v>46</v>
      </c>
      <c r="C224" s="18"/>
      <c r="D224" s="142">
        <v>0</v>
      </c>
      <c r="E224" s="142">
        <v>0</v>
      </c>
      <c r="F224" s="142">
        <v>0</v>
      </c>
      <c r="G224" s="142">
        <v>0</v>
      </c>
      <c r="H224" s="142">
        <v>0</v>
      </c>
      <c r="I224" s="142">
        <v>0</v>
      </c>
      <c r="J224" s="142">
        <v>0</v>
      </c>
      <c r="K224" s="142">
        <v>0</v>
      </c>
      <c r="L224" s="142">
        <v>0</v>
      </c>
      <c r="M224" s="142">
        <v>0</v>
      </c>
      <c r="N224" s="143"/>
      <c r="O224" s="142">
        <v>0</v>
      </c>
      <c r="P224" s="142">
        <v>0</v>
      </c>
      <c r="Q224" s="142">
        <v>0</v>
      </c>
      <c r="R224" s="142">
        <v>0</v>
      </c>
      <c r="S224" s="142">
        <v>0</v>
      </c>
      <c r="T224" s="142">
        <v>0</v>
      </c>
      <c r="U224" s="142">
        <v>0</v>
      </c>
      <c r="V224" s="142">
        <v>0</v>
      </c>
      <c r="W224" s="142">
        <v>0</v>
      </c>
      <c r="X224" s="145"/>
      <c r="Y224" s="148"/>
      <c r="Z224" s="148"/>
      <c r="AA224" s="148"/>
      <c r="AB224" s="148"/>
      <c r="AC224" s="148"/>
      <c r="AD224" s="148"/>
      <c r="AE224" s="148"/>
      <c r="AF224" s="148"/>
    </row>
    <row r="225" spans="1:32">
      <c r="B225" s="6" t="s">
        <v>317</v>
      </c>
      <c r="C225" s="18"/>
      <c r="D225" s="142">
        <v>0</v>
      </c>
      <c r="E225" s="142">
        <v>0</v>
      </c>
      <c r="F225" s="142">
        <v>0</v>
      </c>
      <c r="G225" s="142">
        <v>0</v>
      </c>
      <c r="H225" s="142">
        <v>0</v>
      </c>
      <c r="I225" s="142">
        <v>0</v>
      </c>
      <c r="J225" s="142">
        <v>0</v>
      </c>
      <c r="K225" s="142">
        <v>0</v>
      </c>
      <c r="L225" s="142">
        <v>0</v>
      </c>
      <c r="M225" s="142">
        <v>0</v>
      </c>
      <c r="N225" s="143"/>
      <c r="O225" s="142">
        <v>0</v>
      </c>
      <c r="P225" s="142">
        <v>0</v>
      </c>
      <c r="Q225" s="142">
        <v>0</v>
      </c>
      <c r="R225" s="142">
        <v>0</v>
      </c>
      <c r="S225" s="142">
        <v>0</v>
      </c>
      <c r="T225" s="142">
        <v>0</v>
      </c>
      <c r="U225" s="142">
        <v>0</v>
      </c>
      <c r="V225" s="142">
        <v>0</v>
      </c>
      <c r="W225" s="142">
        <v>0</v>
      </c>
      <c r="X225" s="145"/>
      <c r="Y225" s="148"/>
      <c r="Z225" s="148"/>
      <c r="AA225" s="148"/>
      <c r="AB225" s="148"/>
      <c r="AC225" s="148"/>
      <c r="AD225" s="148"/>
      <c r="AE225" s="148"/>
      <c r="AF225" s="148"/>
    </row>
    <row r="226" spans="1:32">
      <c r="B226" s="6" t="s">
        <v>108</v>
      </c>
      <c r="C226" s="18"/>
      <c r="D226" s="142">
        <v>0</v>
      </c>
      <c r="E226" s="142">
        <v>0</v>
      </c>
      <c r="F226" s="142">
        <v>0</v>
      </c>
      <c r="G226" s="142">
        <v>0</v>
      </c>
      <c r="H226" s="142">
        <v>0</v>
      </c>
      <c r="I226" s="142">
        <v>0</v>
      </c>
      <c r="J226" s="142">
        <v>0</v>
      </c>
      <c r="K226" s="142">
        <v>0</v>
      </c>
      <c r="L226" s="142">
        <v>0</v>
      </c>
      <c r="M226" s="142">
        <v>0</v>
      </c>
      <c r="N226" s="143"/>
      <c r="O226" s="142">
        <v>0</v>
      </c>
      <c r="P226" s="142">
        <v>0</v>
      </c>
      <c r="Q226" s="142">
        <v>0</v>
      </c>
      <c r="R226" s="142">
        <v>0</v>
      </c>
      <c r="S226" s="142">
        <v>0</v>
      </c>
      <c r="T226" s="142">
        <v>0</v>
      </c>
      <c r="U226" s="142">
        <v>0</v>
      </c>
      <c r="V226" s="142">
        <v>0</v>
      </c>
      <c r="W226" s="142">
        <v>0</v>
      </c>
      <c r="X226" s="145"/>
      <c r="Y226" s="148"/>
      <c r="Z226" s="148"/>
      <c r="AA226" s="148"/>
      <c r="AB226" s="148"/>
      <c r="AC226" s="148"/>
      <c r="AD226" s="148"/>
      <c r="AE226" s="148"/>
      <c r="AF226" s="148"/>
    </row>
    <row r="227" spans="1:32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8"/>
      <c r="O227" s="142">
        <v>0</v>
      </c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45"/>
      <c r="Y227" s="148"/>
      <c r="Z227" s="148"/>
      <c r="AA227" s="148"/>
      <c r="AB227" s="148"/>
      <c r="AC227" s="148"/>
      <c r="AD227" s="148"/>
      <c r="AE227" s="148"/>
      <c r="AF227" s="148"/>
    </row>
    <row r="228" spans="1:32">
      <c r="B228" s="6" t="s">
        <v>325</v>
      </c>
      <c r="C228" s="18"/>
      <c r="D228" s="142">
        <v>0</v>
      </c>
      <c r="E228" s="142">
        <v>0</v>
      </c>
      <c r="F228" s="142">
        <v>0</v>
      </c>
      <c r="G228" s="142">
        <v>0</v>
      </c>
      <c r="H228" s="142">
        <v>0</v>
      </c>
      <c r="I228" s="142">
        <v>0</v>
      </c>
      <c r="J228" s="142">
        <v>0</v>
      </c>
      <c r="K228" s="142">
        <v>0</v>
      </c>
      <c r="L228" s="142">
        <v>0</v>
      </c>
      <c r="M228" s="142">
        <v>0</v>
      </c>
      <c r="N228" s="143"/>
      <c r="O228" s="142">
        <v>0</v>
      </c>
      <c r="P228" s="142">
        <v>0</v>
      </c>
      <c r="Q228" s="142">
        <v>0</v>
      </c>
      <c r="R228" s="142">
        <v>0</v>
      </c>
      <c r="S228" s="142">
        <v>0</v>
      </c>
      <c r="T228" s="142">
        <v>0</v>
      </c>
      <c r="U228" s="142">
        <v>0</v>
      </c>
      <c r="V228" s="142">
        <v>0</v>
      </c>
      <c r="W228" s="142">
        <v>0</v>
      </c>
      <c r="X228" s="145"/>
      <c r="Y228" s="148"/>
      <c r="Z228" s="148"/>
      <c r="AA228" s="148"/>
      <c r="AB228" s="148"/>
      <c r="AC228" s="148"/>
      <c r="AD228" s="148"/>
      <c r="AE228" s="148"/>
      <c r="AF228" s="148"/>
    </row>
    <row r="229" spans="1:32">
      <c r="B229" s="8" t="s">
        <v>101</v>
      </c>
      <c r="C229" s="18"/>
      <c r="D229" s="142">
        <v>0</v>
      </c>
      <c r="E229" s="142">
        <v>0</v>
      </c>
      <c r="F229" s="142">
        <v>0</v>
      </c>
      <c r="G229" s="142">
        <v>0</v>
      </c>
      <c r="H229" s="142">
        <v>0</v>
      </c>
      <c r="I229" s="142">
        <v>0</v>
      </c>
      <c r="J229" s="142">
        <v>0</v>
      </c>
      <c r="K229" s="142">
        <v>0</v>
      </c>
      <c r="L229" s="142">
        <v>0</v>
      </c>
      <c r="M229" s="142">
        <v>0</v>
      </c>
      <c r="N229" s="143"/>
      <c r="O229" s="142">
        <v>0</v>
      </c>
      <c r="P229" s="142">
        <v>0</v>
      </c>
      <c r="Q229" s="142">
        <v>0</v>
      </c>
      <c r="R229" s="142">
        <v>0</v>
      </c>
      <c r="S229" s="142">
        <v>0</v>
      </c>
      <c r="T229" s="142">
        <v>0</v>
      </c>
      <c r="U229" s="142">
        <v>0</v>
      </c>
      <c r="V229" s="142">
        <v>0</v>
      </c>
      <c r="W229" s="142">
        <v>0</v>
      </c>
      <c r="X229" s="145"/>
      <c r="Y229" s="148"/>
      <c r="Z229" s="148"/>
      <c r="AA229" s="148"/>
      <c r="AB229" s="148"/>
      <c r="AC229" s="148"/>
      <c r="AD229" s="148"/>
      <c r="AE229" s="148"/>
      <c r="AF229" s="148"/>
    </row>
    <row r="230" spans="1:32" s="45" customFormat="1">
      <c r="A230" s="38"/>
      <c r="B230" s="5" t="s">
        <v>29</v>
      </c>
      <c r="C230" s="2"/>
      <c r="D230" s="139">
        <v>0</v>
      </c>
      <c r="E230" s="139">
        <v>0</v>
      </c>
      <c r="F230" s="139">
        <v>0</v>
      </c>
      <c r="G230" s="139">
        <v>0</v>
      </c>
      <c r="H230" s="139">
        <v>0</v>
      </c>
      <c r="I230" s="139">
        <v>0</v>
      </c>
      <c r="J230" s="139">
        <v>0</v>
      </c>
      <c r="K230" s="139">
        <v>0</v>
      </c>
      <c r="L230" s="139">
        <v>0</v>
      </c>
      <c r="M230" s="139">
        <v>0</v>
      </c>
      <c r="N230" s="146"/>
      <c r="O230" s="139">
        <v>0</v>
      </c>
      <c r="P230" s="139">
        <v>0</v>
      </c>
      <c r="Q230" s="139">
        <v>0</v>
      </c>
      <c r="R230" s="139">
        <v>0</v>
      </c>
      <c r="S230" s="139">
        <v>0</v>
      </c>
      <c r="T230" s="139">
        <v>0</v>
      </c>
      <c r="U230" s="139">
        <v>0</v>
      </c>
      <c r="V230" s="139">
        <v>0</v>
      </c>
      <c r="W230" s="139">
        <v>0</v>
      </c>
      <c r="X230" s="141"/>
      <c r="Y230" s="140"/>
      <c r="Z230" s="140"/>
      <c r="AA230" s="140"/>
      <c r="AB230" s="140"/>
      <c r="AC230" s="140"/>
      <c r="AD230" s="140"/>
      <c r="AE230" s="140"/>
      <c r="AF230" s="140"/>
    </row>
    <row r="231" spans="1:32" s="45" customFormat="1">
      <c r="A231" s="38"/>
      <c r="B231" s="5" t="s">
        <v>96</v>
      </c>
      <c r="C231" s="2"/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40"/>
      <c r="O231" s="139">
        <v>0</v>
      </c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41"/>
      <c r="Y231" s="140"/>
      <c r="Z231" s="140"/>
      <c r="AA231" s="140"/>
      <c r="AB231" s="140"/>
      <c r="AC231" s="140"/>
      <c r="AD231" s="140"/>
      <c r="AE231" s="140"/>
      <c r="AF231" s="140"/>
    </row>
    <row r="232" spans="1:32" s="45" customFormat="1">
      <c r="A232" s="38"/>
      <c r="B232" s="5" t="s">
        <v>100</v>
      </c>
      <c r="C232" s="2"/>
      <c r="D232" s="139">
        <v>651883.65446861181</v>
      </c>
      <c r="E232" s="139">
        <v>700921.47947781684</v>
      </c>
      <c r="F232" s="139">
        <v>627063.31458986225</v>
      </c>
      <c r="G232" s="139">
        <v>630349.88699999999</v>
      </c>
      <c r="H232" s="139">
        <v>657363.65940000012</v>
      </c>
      <c r="I232" s="139">
        <v>729307.17140000011</v>
      </c>
      <c r="J232" s="139">
        <v>701285.22621602193</v>
      </c>
      <c r="K232" s="139">
        <v>655353.19941721868</v>
      </c>
      <c r="L232" s="139">
        <v>787568.04385779519</v>
      </c>
      <c r="M232" s="139">
        <v>929421.58677116653</v>
      </c>
      <c r="N232" s="140"/>
      <c r="O232" s="139">
        <v>49037.825009205058</v>
      </c>
      <c r="P232" s="139">
        <v>-73858.164887954626</v>
      </c>
      <c r="Q232" s="139">
        <v>3286.5724101377964</v>
      </c>
      <c r="R232" s="139">
        <v>27013.772400000107</v>
      </c>
      <c r="S232" s="139">
        <v>71943.511999999915</v>
      </c>
      <c r="T232" s="139">
        <v>-28021.945183978096</v>
      </c>
      <c r="U232" s="139">
        <v>-45932.02679880333</v>
      </c>
      <c r="V232" s="139">
        <v>132214.84444057659</v>
      </c>
      <c r="W232" s="139">
        <v>141853.54291337135</v>
      </c>
      <c r="X232" s="141"/>
      <c r="Y232" s="140"/>
      <c r="Z232" s="140"/>
      <c r="AA232" s="140"/>
      <c r="AB232" s="140"/>
      <c r="AC232" s="140"/>
      <c r="AD232" s="140"/>
      <c r="AE232" s="140"/>
      <c r="AF232" s="140"/>
    </row>
  </sheetData>
  <mergeCells count="9">
    <mergeCell ref="O121:W121"/>
    <mergeCell ref="B1:P1"/>
    <mergeCell ref="D3:M3"/>
    <mergeCell ref="D4:M4"/>
    <mergeCell ref="D120:M120"/>
    <mergeCell ref="D121:M121"/>
    <mergeCell ref="O3:W3"/>
    <mergeCell ref="O4:W4"/>
    <mergeCell ref="O120:W120"/>
  </mergeCells>
  <hyperlinks>
    <hyperlink ref="A1" location="Index!A1" display="Index" xr:uid="{31C419F1-C129-41E1-92C1-1EE40272B2BF}"/>
  </hyperlinks>
  <pageMargins left="0.7" right="0.7" top="0.75" bottom="0.75" header="0.3" footer="0.3"/>
  <pageSetup scale="21" fitToWidth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F232"/>
  <sheetViews>
    <sheetView zoomScale="60" zoomScaleNormal="60" workbookViewId="0">
      <pane xSplit="3" ySplit="5" topLeftCell="D6" activePane="bottomRight" state="frozen"/>
      <selection activeCell="AC121" sqref="AC121"/>
      <selection pane="topRight" activeCell="AC121" sqref="AC121"/>
      <selection pane="bottomLeft" activeCell="AC121" sqref="AC121"/>
      <selection pane="bottomRight"/>
    </sheetView>
  </sheetViews>
  <sheetFormatPr defaultColWidth="9.1796875" defaultRowHeight="14"/>
  <cols>
    <col min="1" max="1" width="6.453125" style="42" customWidth="1"/>
    <col min="2" max="2" width="72.90625" style="39" customWidth="1"/>
    <col min="3" max="3" width="11.1796875" style="40" customWidth="1"/>
    <col min="4" max="13" width="15.6328125" style="40" customWidth="1"/>
    <col min="14" max="14" width="10.54296875" style="41" customWidth="1"/>
    <col min="15" max="16" width="13.90625" style="41" customWidth="1"/>
    <col min="17" max="23" width="13.90625" style="39" customWidth="1"/>
    <col min="24" max="24" width="7.453125" style="39" customWidth="1"/>
    <col min="25" max="32" width="12.81640625" style="39" customWidth="1"/>
    <col min="33" max="16384" width="9.1796875" style="39"/>
  </cols>
  <sheetData>
    <row r="1" spans="1:32" ht="15" customHeight="1">
      <c r="A1" s="205" t="str">
        <f>'St 1.3.2'!$A$1</f>
        <v>Index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</row>
    <row r="2" spans="1:32" s="45" customFormat="1">
      <c r="A2" s="38"/>
      <c r="B2" s="196" t="s">
        <v>177</v>
      </c>
      <c r="C2" s="185"/>
      <c r="D2" s="52"/>
      <c r="E2" s="52"/>
      <c r="F2" s="52"/>
      <c r="G2" s="52"/>
      <c r="H2" s="52"/>
      <c r="I2" s="52"/>
      <c r="J2" s="52"/>
      <c r="K2" s="108"/>
      <c r="L2" s="165"/>
      <c r="M2" s="272"/>
      <c r="N2" s="26"/>
      <c r="O2" s="26"/>
      <c r="P2" s="26"/>
      <c r="Q2" s="26"/>
      <c r="R2" s="26"/>
      <c r="X2" s="105"/>
      <c r="Y2" s="25"/>
      <c r="Z2" s="25"/>
      <c r="AA2" s="25"/>
      <c r="AB2" s="27"/>
      <c r="AC2" s="27"/>
      <c r="AD2" s="27"/>
    </row>
    <row r="3" spans="1:32" s="45" customFormat="1" ht="27" customHeight="1">
      <c r="A3" s="38"/>
      <c r="B3" s="103"/>
      <c r="C3" s="130" t="s">
        <v>251</v>
      </c>
      <c r="D3" s="326" t="s">
        <v>55</v>
      </c>
      <c r="E3" s="326"/>
      <c r="F3" s="326"/>
      <c r="G3" s="326"/>
      <c r="H3" s="326"/>
      <c r="I3" s="326"/>
      <c r="J3" s="326"/>
      <c r="K3" s="326"/>
      <c r="L3" s="326"/>
      <c r="M3" s="326"/>
      <c r="N3" s="72"/>
      <c r="O3" s="326" t="s">
        <v>226</v>
      </c>
      <c r="P3" s="326"/>
      <c r="Q3" s="326"/>
      <c r="R3" s="326"/>
      <c r="S3" s="326"/>
      <c r="T3" s="326"/>
      <c r="U3" s="326"/>
      <c r="V3" s="326"/>
      <c r="W3" s="326"/>
      <c r="Y3" s="72"/>
      <c r="Z3" s="187"/>
      <c r="AA3" s="187"/>
      <c r="AB3" s="187"/>
      <c r="AC3" s="187"/>
      <c r="AD3" s="187"/>
      <c r="AE3" s="187"/>
      <c r="AF3" s="187"/>
    </row>
    <row r="4" spans="1:32" s="45" customFormat="1" ht="15" customHeight="1">
      <c r="A4" s="38"/>
      <c r="B4" s="135"/>
      <c r="C4" s="101"/>
      <c r="D4" s="327" t="s">
        <v>318</v>
      </c>
      <c r="E4" s="327"/>
      <c r="F4" s="327"/>
      <c r="G4" s="327"/>
      <c r="H4" s="327"/>
      <c r="I4" s="327"/>
      <c r="J4" s="327"/>
      <c r="K4" s="327"/>
      <c r="L4" s="327"/>
      <c r="M4" s="327"/>
      <c r="N4" s="72"/>
      <c r="O4" s="331" t="s">
        <v>318</v>
      </c>
      <c r="P4" s="331"/>
      <c r="Q4" s="331"/>
      <c r="R4" s="331"/>
      <c r="S4" s="331"/>
      <c r="T4" s="331"/>
      <c r="U4" s="331"/>
      <c r="V4" s="331"/>
      <c r="W4" s="331"/>
      <c r="Y4" s="70"/>
      <c r="Z4" s="169"/>
      <c r="AA4" s="169"/>
      <c r="AB4" s="169"/>
      <c r="AC4" s="169"/>
      <c r="AD4" s="169"/>
      <c r="AE4" s="169"/>
      <c r="AF4" s="169"/>
    </row>
    <row r="5" spans="1:32" s="45" customFormat="1">
      <c r="A5" s="38"/>
      <c r="B5" s="107" t="s">
        <v>323</v>
      </c>
      <c r="C5" s="46"/>
      <c r="D5" s="181" t="s">
        <v>1</v>
      </c>
      <c r="E5" s="181" t="s">
        <v>2</v>
      </c>
      <c r="F5" s="181" t="s">
        <v>3</v>
      </c>
      <c r="G5" s="181" t="s">
        <v>4</v>
      </c>
      <c r="H5" s="181" t="s">
        <v>104</v>
      </c>
      <c r="I5" s="181" t="s">
        <v>105</v>
      </c>
      <c r="J5" s="181" t="s">
        <v>111</v>
      </c>
      <c r="K5" s="181" t="s">
        <v>268</v>
      </c>
      <c r="L5" s="181" t="s">
        <v>285</v>
      </c>
      <c r="M5" s="181" t="s">
        <v>367</v>
      </c>
      <c r="N5" s="77"/>
      <c r="O5" s="181" t="s">
        <v>2</v>
      </c>
      <c r="P5" s="181" t="s">
        <v>3</v>
      </c>
      <c r="Q5" s="181" t="s">
        <v>4</v>
      </c>
      <c r="R5" s="181" t="s">
        <v>104</v>
      </c>
      <c r="S5" s="181" t="s">
        <v>105</v>
      </c>
      <c r="T5" s="181" t="s">
        <v>111</v>
      </c>
      <c r="U5" s="181" t="s">
        <v>268</v>
      </c>
      <c r="V5" s="181" t="s">
        <v>285</v>
      </c>
      <c r="W5" s="181" t="s">
        <v>367</v>
      </c>
      <c r="Y5" s="76"/>
      <c r="Z5" s="183"/>
      <c r="AA5" s="183"/>
      <c r="AB5" s="183"/>
      <c r="AC5" s="183"/>
      <c r="AD5" s="183"/>
      <c r="AE5" s="183"/>
      <c r="AF5" s="180"/>
    </row>
    <row r="6" spans="1:32" s="45" customFormat="1">
      <c r="A6" s="38"/>
      <c r="B6" s="29" t="s">
        <v>5</v>
      </c>
      <c r="C6" s="209" t="s">
        <v>290</v>
      </c>
      <c r="D6" s="139">
        <v>0</v>
      </c>
      <c r="E6" s="139">
        <v>0</v>
      </c>
      <c r="F6" s="139">
        <v>0</v>
      </c>
      <c r="G6" s="139">
        <v>0</v>
      </c>
      <c r="H6" s="139">
        <v>0</v>
      </c>
      <c r="I6" s="139">
        <v>0</v>
      </c>
      <c r="J6" s="139">
        <v>0</v>
      </c>
      <c r="K6" s="139">
        <v>0</v>
      </c>
      <c r="L6" s="139">
        <v>0</v>
      </c>
      <c r="M6" s="139">
        <v>0</v>
      </c>
      <c r="N6" s="146"/>
      <c r="O6" s="139">
        <v>0</v>
      </c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41"/>
      <c r="Y6" s="140"/>
      <c r="Z6" s="140"/>
      <c r="AA6" s="140"/>
      <c r="AB6" s="140"/>
      <c r="AC6" s="140"/>
      <c r="AD6" s="140"/>
      <c r="AE6" s="140"/>
      <c r="AF6" s="140"/>
    </row>
    <row r="7" spans="1:32">
      <c r="B7" s="1" t="s">
        <v>35</v>
      </c>
      <c r="C7" s="210" t="s">
        <v>291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3"/>
      <c r="O7" s="142">
        <v>0</v>
      </c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45"/>
      <c r="Y7" s="148"/>
      <c r="Z7" s="148"/>
      <c r="AA7" s="148"/>
      <c r="AB7" s="148"/>
      <c r="AC7" s="148"/>
      <c r="AD7" s="148"/>
      <c r="AE7" s="148"/>
      <c r="AF7" s="148"/>
    </row>
    <row r="8" spans="1:32">
      <c r="B8" s="1" t="s">
        <v>36</v>
      </c>
      <c r="C8" s="210" t="s">
        <v>292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3"/>
      <c r="O8" s="142">
        <v>0</v>
      </c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45"/>
      <c r="Y8" s="148"/>
      <c r="Z8" s="148"/>
      <c r="AA8" s="148"/>
      <c r="AB8" s="148"/>
      <c r="AC8" s="148"/>
      <c r="AD8" s="148"/>
      <c r="AE8" s="148"/>
      <c r="AF8" s="148"/>
    </row>
    <row r="9" spans="1:32" s="45" customFormat="1">
      <c r="A9" s="38"/>
      <c r="B9" s="29" t="s">
        <v>6</v>
      </c>
      <c r="C9" s="209" t="s">
        <v>293</v>
      </c>
      <c r="D9" s="139">
        <v>149.52540271218308</v>
      </c>
      <c r="E9" s="139">
        <v>181.09652479817186</v>
      </c>
      <c r="F9" s="139">
        <v>222.9854502536154</v>
      </c>
      <c r="G9" s="139">
        <v>279.83000000000004</v>
      </c>
      <c r="H9" s="139">
        <v>306.67</v>
      </c>
      <c r="I9" s="139">
        <v>415.34999999999991</v>
      </c>
      <c r="J9" s="139">
        <v>563.1932471385793</v>
      </c>
      <c r="K9" s="139">
        <v>149.25770012239425</v>
      </c>
      <c r="L9" s="139">
        <v>186.61821514767917</v>
      </c>
      <c r="M9" s="139">
        <v>227.97972486315535</v>
      </c>
      <c r="N9" s="146"/>
      <c r="O9" s="139">
        <v>31.57112208598878</v>
      </c>
      <c r="P9" s="139">
        <v>41.888925455443541</v>
      </c>
      <c r="Q9" s="139">
        <v>56.844549746384622</v>
      </c>
      <c r="R9" s="139">
        <v>26.839999999999975</v>
      </c>
      <c r="S9" s="139">
        <v>108.67999999999994</v>
      </c>
      <c r="T9" s="139">
        <v>147.84324713857941</v>
      </c>
      <c r="U9" s="139">
        <v>-413.93554701618507</v>
      </c>
      <c r="V9" s="139">
        <v>37.360515025284904</v>
      </c>
      <c r="W9" s="139">
        <v>41.361509715476188</v>
      </c>
      <c r="X9" s="141"/>
      <c r="Y9" s="140"/>
      <c r="Z9" s="140"/>
      <c r="AA9" s="140"/>
      <c r="AB9" s="140"/>
      <c r="AC9" s="140"/>
      <c r="AD9" s="140"/>
      <c r="AE9" s="140"/>
      <c r="AF9" s="140"/>
    </row>
    <row r="10" spans="1:32" s="45" customFormat="1">
      <c r="A10" s="38"/>
      <c r="B10" s="31" t="s">
        <v>7</v>
      </c>
      <c r="C10" s="209" t="s">
        <v>294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46"/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41"/>
      <c r="Y10" s="140"/>
      <c r="Z10" s="140"/>
      <c r="AA10" s="140"/>
      <c r="AB10" s="140"/>
      <c r="AC10" s="140"/>
      <c r="AD10" s="140"/>
      <c r="AE10" s="140"/>
      <c r="AF10" s="140"/>
    </row>
    <row r="11" spans="1:32">
      <c r="A11" s="50"/>
      <c r="B11" s="208" t="s">
        <v>40</v>
      </c>
      <c r="C11" s="219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3"/>
      <c r="O11" s="142">
        <v>0</v>
      </c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5"/>
      <c r="Y11" s="148"/>
      <c r="Z11" s="148"/>
      <c r="AA11" s="148"/>
      <c r="AB11" s="148"/>
      <c r="AC11" s="148"/>
      <c r="AD11" s="148"/>
      <c r="AE11" s="148"/>
      <c r="AF11" s="148"/>
    </row>
    <row r="12" spans="1:32">
      <c r="A12" s="50"/>
      <c r="B12" s="6" t="s">
        <v>41</v>
      </c>
      <c r="C12" s="219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3"/>
      <c r="O12" s="142">
        <v>0</v>
      </c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5"/>
      <c r="Y12" s="148"/>
      <c r="Z12" s="148"/>
      <c r="AA12" s="148"/>
      <c r="AB12" s="148"/>
      <c r="AC12" s="148"/>
      <c r="AD12" s="148"/>
      <c r="AE12" s="148"/>
      <c r="AF12" s="148"/>
    </row>
    <row r="13" spans="1:32">
      <c r="A13" s="50"/>
      <c r="B13" s="6" t="s">
        <v>42</v>
      </c>
      <c r="C13" s="219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3"/>
      <c r="O13" s="142">
        <v>0</v>
      </c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5"/>
      <c r="Y13" s="148"/>
      <c r="Z13" s="148"/>
      <c r="AA13" s="148"/>
      <c r="AB13" s="148"/>
      <c r="AC13" s="148"/>
      <c r="AD13" s="148"/>
      <c r="AE13" s="148"/>
      <c r="AF13" s="148"/>
    </row>
    <row r="14" spans="1:32">
      <c r="A14" s="50"/>
      <c r="B14" s="6" t="s">
        <v>43</v>
      </c>
      <c r="C14" s="219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3"/>
      <c r="O14" s="142">
        <v>0</v>
      </c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45"/>
      <c r="Y14" s="148"/>
      <c r="Z14" s="148"/>
      <c r="AA14" s="148"/>
      <c r="AB14" s="148"/>
      <c r="AC14" s="148"/>
      <c r="AD14" s="148"/>
      <c r="AE14" s="148"/>
      <c r="AF14" s="148"/>
    </row>
    <row r="15" spans="1:32">
      <c r="A15" s="50"/>
      <c r="B15" s="6" t="s">
        <v>44</v>
      </c>
      <c r="C15" s="219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3"/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5"/>
      <c r="Y15" s="148"/>
      <c r="Z15" s="148"/>
      <c r="AA15" s="148"/>
      <c r="AB15" s="148"/>
      <c r="AC15" s="148"/>
      <c r="AD15" s="148"/>
      <c r="AE15" s="148"/>
      <c r="AF15" s="148"/>
    </row>
    <row r="16" spans="1:32">
      <c r="A16" s="50"/>
      <c r="B16" s="7" t="s">
        <v>45</v>
      </c>
      <c r="C16" s="219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3"/>
      <c r="O16" s="142">
        <v>0</v>
      </c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5"/>
      <c r="Y16" s="148"/>
      <c r="Z16" s="148"/>
      <c r="AA16" s="148"/>
      <c r="AB16" s="148"/>
      <c r="AC16" s="148"/>
      <c r="AD16" s="148"/>
      <c r="AE16" s="148"/>
      <c r="AF16" s="148"/>
    </row>
    <row r="17" spans="1:32">
      <c r="A17" s="50"/>
      <c r="B17" s="7" t="s">
        <v>46</v>
      </c>
      <c r="C17" s="219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3"/>
      <c r="O17" s="142">
        <v>0</v>
      </c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5"/>
      <c r="Y17" s="148"/>
      <c r="Z17" s="148"/>
      <c r="AA17" s="148"/>
      <c r="AB17" s="148"/>
      <c r="AC17" s="148"/>
      <c r="AD17" s="148"/>
      <c r="AE17" s="148"/>
      <c r="AF17" s="148"/>
    </row>
    <row r="18" spans="1:32">
      <c r="A18" s="50"/>
      <c r="B18" s="6" t="s">
        <v>317</v>
      </c>
      <c r="C18" s="219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3"/>
      <c r="O18" s="142">
        <v>0</v>
      </c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5"/>
      <c r="Y18" s="148"/>
      <c r="Z18" s="148"/>
      <c r="AA18" s="148"/>
      <c r="AB18" s="148"/>
      <c r="AC18" s="148"/>
      <c r="AD18" s="148"/>
      <c r="AE18" s="148"/>
      <c r="AF18" s="148"/>
    </row>
    <row r="19" spans="1:32">
      <c r="A19" s="50"/>
      <c r="B19" s="6" t="s">
        <v>108</v>
      </c>
      <c r="C19" s="210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3"/>
      <c r="O19" s="142">
        <v>0</v>
      </c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5"/>
      <c r="Y19" s="148"/>
      <c r="Z19" s="148"/>
      <c r="AA19" s="148"/>
      <c r="AB19" s="148"/>
      <c r="AC19" s="148"/>
      <c r="AD19" s="148"/>
      <c r="AE19" s="148"/>
      <c r="AF19" s="148"/>
    </row>
    <row r="20" spans="1:32">
      <c r="A20" s="50"/>
      <c r="B20" s="6" t="s">
        <v>48</v>
      </c>
      <c r="C20" s="219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8"/>
      <c r="O20" s="142">
        <v>0</v>
      </c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5"/>
      <c r="Y20" s="148"/>
      <c r="Z20" s="148"/>
      <c r="AA20" s="148"/>
      <c r="AB20" s="148"/>
      <c r="AC20" s="148"/>
      <c r="AD20" s="148"/>
      <c r="AE20" s="148"/>
      <c r="AF20" s="148"/>
    </row>
    <row r="21" spans="1:32">
      <c r="A21" s="50"/>
      <c r="B21" s="6" t="s">
        <v>325</v>
      </c>
      <c r="C21" s="219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3"/>
      <c r="O21" s="142">
        <v>0</v>
      </c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5"/>
      <c r="Y21" s="148"/>
      <c r="Z21" s="148"/>
      <c r="AA21" s="148"/>
      <c r="AB21" s="148"/>
      <c r="AC21" s="148"/>
      <c r="AD21" s="148"/>
      <c r="AE21" s="148"/>
      <c r="AF21" s="148"/>
    </row>
    <row r="22" spans="1:32">
      <c r="A22" s="50"/>
      <c r="B22" s="8" t="s">
        <v>102</v>
      </c>
      <c r="C22" s="219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3"/>
      <c r="O22" s="142">
        <v>0</v>
      </c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5"/>
      <c r="Y22" s="148"/>
      <c r="Z22" s="148"/>
      <c r="AA22" s="148"/>
      <c r="AB22" s="148"/>
      <c r="AC22" s="148"/>
      <c r="AD22" s="148"/>
      <c r="AE22" s="148"/>
      <c r="AF22" s="148"/>
    </row>
    <row r="23" spans="1:32" s="45" customFormat="1">
      <c r="A23" s="38"/>
      <c r="B23" s="31" t="s">
        <v>8</v>
      </c>
      <c r="C23" s="209" t="s">
        <v>295</v>
      </c>
      <c r="D23" s="139">
        <v>149.52540271218308</v>
      </c>
      <c r="E23" s="139">
        <v>181.09652479817186</v>
      </c>
      <c r="F23" s="139">
        <v>222.9854502536154</v>
      </c>
      <c r="G23" s="139">
        <v>279.83000000000004</v>
      </c>
      <c r="H23" s="139">
        <v>306.67</v>
      </c>
      <c r="I23" s="139">
        <v>415.34999999999991</v>
      </c>
      <c r="J23" s="139">
        <v>563.1932471385793</v>
      </c>
      <c r="K23" s="139">
        <v>149.25770012239425</v>
      </c>
      <c r="L23" s="139">
        <v>186.61821514767914</v>
      </c>
      <c r="M23" s="139">
        <v>227.97972486315538</v>
      </c>
      <c r="N23" s="146"/>
      <c r="O23" s="139">
        <v>31.57112208598878</v>
      </c>
      <c r="P23" s="139">
        <v>41.888925455443541</v>
      </c>
      <c r="Q23" s="139">
        <v>56.844549746384622</v>
      </c>
      <c r="R23" s="139">
        <v>26.839999999999975</v>
      </c>
      <c r="S23" s="139">
        <v>108.67999999999994</v>
      </c>
      <c r="T23" s="139">
        <v>147.84324713857941</v>
      </c>
      <c r="U23" s="139">
        <v>-413.93554701618507</v>
      </c>
      <c r="V23" s="139">
        <v>37.360515025284883</v>
      </c>
      <c r="W23" s="139">
        <v>41.361509715476252</v>
      </c>
      <c r="X23" s="141"/>
      <c r="Y23" s="140"/>
      <c r="Z23" s="140"/>
      <c r="AA23" s="140"/>
      <c r="AB23" s="140"/>
      <c r="AC23" s="140"/>
      <c r="AD23" s="140"/>
      <c r="AE23" s="140"/>
      <c r="AF23" s="140"/>
    </row>
    <row r="24" spans="1:32">
      <c r="B24" s="208" t="s">
        <v>40</v>
      </c>
      <c r="C24" s="219"/>
      <c r="D24" s="142">
        <v>27.931787593169695</v>
      </c>
      <c r="E24" s="142">
        <v>42.936908658064148</v>
      </c>
      <c r="F24" s="142">
        <v>66.002869274351923</v>
      </c>
      <c r="G24" s="142">
        <v>101.46</v>
      </c>
      <c r="H24" s="142">
        <v>191.08999999999997</v>
      </c>
      <c r="I24" s="142">
        <v>227.58999999999995</v>
      </c>
      <c r="J24" s="142">
        <v>349.85269055527323</v>
      </c>
      <c r="K24" s="142">
        <v>78.723724840197676</v>
      </c>
      <c r="L24" s="142">
        <v>99.144393122193804</v>
      </c>
      <c r="M24" s="142">
        <v>122.09189199723988</v>
      </c>
      <c r="N24" s="143"/>
      <c r="O24" s="142">
        <v>15.005121064894455</v>
      </c>
      <c r="P24" s="142">
        <v>23.065960616287768</v>
      </c>
      <c r="Q24" s="142">
        <v>35.457130725648078</v>
      </c>
      <c r="R24" s="142">
        <v>89.629999999999981</v>
      </c>
      <c r="S24" s="142">
        <v>36.499999999999979</v>
      </c>
      <c r="T24" s="142">
        <v>122.26269055527328</v>
      </c>
      <c r="U24" s="142">
        <v>-271.12896571507559</v>
      </c>
      <c r="V24" s="142">
        <v>20.420668281996136</v>
      </c>
      <c r="W24" s="142">
        <v>22.94749887504608</v>
      </c>
      <c r="X24" s="145"/>
      <c r="Y24" s="148"/>
      <c r="Z24" s="148"/>
      <c r="AA24" s="148"/>
      <c r="AB24" s="148"/>
      <c r="AC24" s="148"/>
      <c r="AD24" s="148"/>
      <c r="AE24" s="148"/>
      <c r="AF24" s="148"/>
    </row>
    <row r="25" spans="1:32">
      <c r="B25" s="6" t="s">
        <v>41</v>
      </c>
      <c r="C25" s="219"/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3"/>
      <c r="O25" s="142">
        <v>0</v>
      </c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5"/>
      <c r="Y25" s="148"/>
      <c r="Z25" s="148"/>
      <c r="AA25" s="148"/>
      <c r="AB25" s="148"/>
      <c r="AC25" s="148"/>
      <c r="AD25" s="148"/>
      <c r="AE25" s="148"/>
      <c r="AF25" s="148"/>
    </row>
    <row r="26" spans="1:32">
      <c r="B26" s="6" t="s">
        <v>42</v>
      </c>
      <c r="C26" s="219"/>
      <c r="D26" s="142">
        <v>0</v>
      </c>
      <c r="E26" s="142">
        <v>0</v>
      </c>
      <c r="F26" s="142">
        <v>0</v>
      </c>
      <c r="G26" s="142">
        <v>0</v>
      </c>
      <c r="H26" s="142">
        <v>0</v>
      </c>
      <c r="I26" s="142">
        <v>0</v>
      </c>
      <c r="J26" s="142">
        <v>0</v>
      </c>
      <c r="K26" s="142">
        <v>0</v>
      </c>
      <c r="L26" s="142">
        <v>0</v>
      </c>
      <c r="M26" s="142">
        <v>0</v>
      </c>
      <c r="N26" s="143"/>
      <c r="O26" s="142">
        <v>0</v>
      </c>
      <c r="P26" s="142">
        <v>0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0</v>
      </c>
      <c r="W26" s="142">
        <v>0</v>
      </c>
      <c r="X26" s="145"/>
      <c r="Y26" s="148"/>
      <c r="Z26" s="148"/>
      <c r="AA26" s="148"/>
      <c r="AB26" s="148"/>
      <c r="AC26" s="148"/>
      <c r="AD26" s="148"/>
      <c r="AE26" s="148"/>
      <c r="AF26" s="148"/>
    </row>
    <row r="27" spans="1:32">
      <c r="B27" s="6" t="s">
        <v>43</v>
      </c>
      <c r="C27" s="219"/>
      <c r="D27" s="142">
        <v>27.931787593169695</v>
      </c>
      <c r="E27" s="142">
        <v>42.936908658064148</v>
      </c>
      <c r="F27" s="142">
        <v>66.002869274351923</v>
      </c>
      <c r="G27" s="142">
        <v>101.46</v>
      </c>
      <c r="H27" s="142">
        <v>191.08999999999997</v>
      </c>
      <c r="I27" s="142">
        <v>227.58999999999995</v>
      </c>
      <c r="J27" s="142">
        <v>349.85269055527323</v>
      </c>
      <c r="K27" s="142">
        <v>78.723724840197676</v>
      </c>
      <c r="L27" s="142">
        <v>99.144393122193804</v>
      </c>
      <c r="M27" s="142">
        <v>122.09189199723988</v>
      </c>
      <c r="N27" s="143"/>
      <c r="O27" s="142">
        <v>15.005121064894455</v>
      </c>
      <c r="P27" s="142">
        <v>23.065960616287768</v>
      </c>
      <c r="Q27" s="142">
        <v>35.457130725648078</v>
      </c>
      <c r="R27" s="142">
        <v>89.629999999999981</v>
      </c>
      <c r="S27" s="142">
        <v>36.499999999999979</v>
      </c>
      <c r="T27" s="142">
        <v>122.26269055527328</v>
      </c>
      <c r="U27" s="142">
        <v>-271.12896571507559</v>
      </c>
      <c r="V27" s="142">
        <v>20.420668281996136</v>
      </c>
      <c r="W27" s="142">
        <v>22.94749887504608</v>
      </c>
      <c r="X27" s="145"/>
      <c r="Y27" s="148"/>
      <c r="Z27" s="148"/>
      <c r="AA27" s="148"/>
      <c r="AB27" s="148"/>
      <c r="AC27" s="148"/>
      <c r="AD27" s="148"/>
      <c r="AE27" s="148"/>
      <c r="AF27" s="148"/>
    </row>
    <row r="28" spans="1:32">
      <c r="B28" s="6" t="s">
        <v>44</v>
      </c>
      <c r="C28" s="219"/>
      <c r="D28" s="142">
        <v>0</v>
      </c>
      <c r="E28" s="142">
        <v>0</v>
      </c>
      <c r="F28" s="142">
        <v>0</v>
      </c>
      <c r="G28" s="142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3"/>
      <c r="O28" s="142">
        <v>0</v>
      </c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45"/>
      <c r="Y28" s="148"/>
      <c r="Z28" s="148"/>
      <c r="AA28" s="148"/>
      <c r="AB28" s="148"/>
      <c r="AC28" s="148"/>
      <c r="AD28" s="148"/>
      <c r="AE28" s="148"/>
      <c r="AF28" s="148"/>
    </row>
    <row r="29" spans="1:32">
      <c r="B29" s="7" t="s">
        <v>45</v>
      </c>
      <c r="C29" s="219"/>
      <c r="D29" s="142"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3"/>
      <c r="O29" s="142">
        <v>0</v>
      </c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5"/>
      <c r="Y29" s="148"/>
      <c r="Z29" s="148"/>
      <c r="AA29" s="148"/>
      <c r="AB29" s="148"/>
      <c r="AC29" s="148"/>
      <c r="AD29" s="148"/>
      <c r="AE29" s="148"/>
      <c r="AF29" s="148"/>
    </row>
    <row r="30" spans="1:32">
      <c r="B30" s="7" t="s">
        <v>46</v>
      </c>
      <c r="C30" s="219"/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3"/>
      <c r="O30" s="142">
        <v>0</v>
      </c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5"/>
      <c r="Y30" s="148"/>
      <c r="Z30" s="148"/>
      <c r="AA30" s="148"/>
      <c r="AB30" s="148"/>
      <c r="AC30" s="148"/>
      <c r="AD30" s="148"/>
      <c r="AE30" s="148"/>
      <c r="AF30" s="148"/>
    </row>
    <row r="31" spans="1:32">
      <c r="B31" s="6" t="s">
        <v>317</v>
      </c>
      <c r="C31" s="219"/>
      <c r="D31" s="142">
        <v>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3"/>
      <c r="O31" s="142">
        <v>0</v>
      </c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45"/>
      <c r="Y31" s="148"/>
      <c r="Z31" s="148"/>
      <c r="AA31" s="148"/>
      <c r="AB31" s="148"/>
      <c r="AC31" s="148"/>
      <c r="AD31" s="148"/>
      <c r="AE31" s="148"/>
      <c r="AF31" s="148"/>
    </row>
    <row r="32" spans="1:32">
      <c r="B32" s="6" t="s">
        <v>108</v>
      </c>
      <c r="C32" s="219"/>
      <c r="D32" s="142">
        <v>0</v>
      </c>
      <c r="E32" s="142">
        <v>0</v>
      </c>
      <c r="F32" s="142">
        <v>0</v>
      </c>
      <c r="G32" s="142">
        <v>0</v>
      </c>
      <c r="H32" s="142">
        <v>0</v>
      </c>
      <c r="I32" s="142">
        <v>0</v>
      </c>
      <c r="J32" s="142">
        <v>0</v>
      </c>
      <c r="K32" s="142">
        <v>0</v>
      </c>
      <c r="L32" s="142">
        <v>0</v>
      </c>
      <c r="M32" s="142">
        <v>0</v>
      </c>
      <c r="N32" s="143"/>
      <c r="O32" s="142">
        <v>0</v>
      </c>
      <c r="P32" s="142">
        <v>0</v>
      </c>
      <c r="Q32" s="142">
        <v>0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45"/>
      <c r="Y32" s="148"/>
      <c r="Z32" s="148"/>
      <c r="AA32" s="148"/>
      <c r="AB32" s="148"/>
      <c r="AC32" s="148"/>
      <c r="AD32" s="148"/>
      <c r="AE32" s="148"/>
      <c r="AF32" s="148"/>
    </row>
    <row r="33" spans="1:32">
      <c r="B33" s="6" t="s">
        <v>48</v>
      </c>
      <c r="C33" s="219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8"/>
      <c r="O33" s="142">
        <v>0</v>
      </c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5"/>
      <c r="Y33" s="148"/>
      <c r="Z33" s="148"/>
      <c r="AA33" s="148"/>
      <c r="AB33" s="148"/>
      <c r="AC33" s="148"/>
      <c r="AD33" s="148"/>
      <c r="AE33" s="148"/>
      <c r="AF33" s="148"/>
    </row>
    <row r="34" spans="1:32">
      <c r="B34" s="6" t="s">
        <v>325</v>
      </c>
      <c r="C34" s="219"/>
      <c r="D34" s="142">
        <v>0</v>
      </c>
      <c r="E34" s="142">
        <v>0</v>
      </c>
      <c r="F34" s="142">
        <v>0</v>
      </c>
      <c r="G34" s="142">
        <v>0</v>
      </c>
      <c r="H34" s="142">
        <v>0</v>
      </c>
      <c r="I34" s="142">
        <v>0</v>
      </c>
      <c r="J34" s="142">
        <v>0</v>
      </c>
      <c r="K34" s="142">
        <v>0</v>
      </c>
      <c r="L34" s="142">
        <v>0</v>
      </c>
      <c r="M34" s="142">
        <v>0</v>
      </c>
      <c r="N34" s="143"/>
      <c r="O34" s="142">
        <v>0</v>
      </c>
      <c r="P34" s="142">
        <v>0</v>
      </c>
      <c r="Q34" s="142">
        <v>0</v>
      </c>
      <c r="R34" s="142">
        <v>0</v>
      </c>
      <c r="S34" s="142">
        <v>0</v>
      </c>
      <c r="T34" s="142">
        <v>0</v>
      </c>
      <c r="U34" s="142">
        <v>0</v>
      </c>
      <c r="V34" s="142">
        <v>0</v>
      </c>
      <c r="W34" s="142">
        <v>0</v>
      </c>
      <c r="X34" s="145"/>
      <c r="Y34" s="148"/>
      <c r="Z34" s="148"/>
      <c r="AA34" s="148"/>
      <c r="AB34" s="148"/>
      <c r="AC34" s="148"/>
      <c r="AD34" s="148"/>
      <c r="AE34" s="148"/>
      <c r="AF34" s="148"/>
    </row>
    <row r="35" spans="1:32">
      <c r="B35" s="8" t="s">
        <v>102</v>
      </c>
      <c r="C35" s="219"/>
      <c r="D35" s="142">
        <v>121.59361511901339</v>
      </c>
      <c r="E35" s="142">
        <v>138.15961614010772</v>
      </c>
      <c r="F35" s="142">
        <v>156.98258097926347</v>
      </c>
      <c r="G35" s="142">
        <v>178.37</v>
      </c>
      <c r="H35" s="142">
        <v>115.58</v>
      </c>
      <c r="I35" s="142">
        <v>187.76</v>
      </c>
      <c r="J35" s="142">
        <v>213.34055658330615</v>
      </c>
      <c r="K35" s="142">
        <v>70.533975282196565</v>
      </c>
      <c r="L35" s="142">
        <v>87.473822025485333</v>
      </c>
      <c r="M35" s="142">
        <v>105.88783286591547</v>
      </c>
      <c r="N35" s="143"/>
      <c r="O35" s="142">
        <v>16.566001021094333</v>
      </c>
      <c r="P35" s="142">
        <v>18.822964839155752</v>
      </c>
      <c r="Q35" s="142">
        <v>21.38741902073653</v>
      </c>
      <c r="R35" s="142">
        <v>-62.790000000000013</v>
      </c>
      <c r="S35" s="142">
        <v>72.180000000000007</v>
      </c>
      <c r="T35" s="142">
        <v>25.580556583306159</v>
      </c>
      <c r="U35" s="142">
        <v>-142.80658130110959</v>
      </c>
      <c r="V35" s="142">
        <v>16.939846743288768</v>
      </c>
      <c r="W35" s="142">
        <v>18.414010840430141</v>
      </c>
      <c r="X35" s="145"/>
      <c r="Y35" s="148"/>
      <c r="Z35" s="148"/>
      <c r="AA35" s="148"/>
      <c r="AB35" s="148"/>
      <c r="AC35" s="148"/>
      <c r="AD35" s="148"/>
      <c r="AE35" s="148"/>
      <c r="AF35" s="148"/>
    </row>
    <row r="36" spans="1:32" s="45" customFormat="1">
      <c r="A36" s="38"/>
      <c r="B36" s="29" t="s">
        <v>9</v>
      </c>
      <c r="C36" s="209" t="s">
        <v>296</v>
      </c>
      <c r="D36" s="139">
        <v>0</v>
      </c>
      <c r="E36" s="139">
        <v>0</v>
      </c>
      <c r="F36" s="139">
        <v>0</v>
      </c>
      <c r="G36" s="139">
        <v>0</v>
      </c>
      <c r="H36" s="139">
        <v>0</v>
      </c>
      <c r="I36" s="139">
        <v>0</v>
      </c>
      <c r="J36" s="139">
        <v>0</v>
      </c>
      <c r="K36" s="139">
        <v>0</v>
      </c>
      <c r="L36" s="139">
        <v>0</v>
      </c>
      <c r="M36" s="139">
        <v>0</v>
      </c>
      <c r="N36" s="146"/>
      <c r="O36" s="139">
        <v>0</v>
      </c>
      <c r="P36" s="139">
        <v>0</v>
      </c>
      <c r="Q36" s="139">
        <v>0</v>
      </c>
      <c r="R36" s="139">
        <v>0</v>
      </c>
      <c r="S36" s="139">
        <v>0</v>
      </c>
      <c r="T36" s="139">
        <v>0</v>
      </c>
      <c r="U36" s="139">
        <v>0</v>
      </c>
      <c r="V36" s="139">
        <v>0</v>
      </c>
      <c r="W36" s="139">
        <v>0</v>
      </c>
      <c r="X36" s="141"/>
      <c r="Y36" s="140"/>
      <c r="Z36" s="140"/>
      <c r="AA36" s="140"/>
      <c r="AB36" s="140"/>
      <c r="AC36" s="140"/>
      <c r="AD36" s="140"/>
      <c r="AE36" s="140"/>
      <c r="AF36" s="140"/>
    </row>
    <row r="37" spans="1:32">
      <c r="B37" s="208" t="s">
        <v>40</v>
      </c>
      <c r="C37" s="219"/>
      <c r="D37" s="142">
        <v>0</v>
      </c>
      <c r="E37" s="142">
        <v>0</v>
      </c>
      <c r="F37" s="142">
        <v>0</v>
      </c>
      <c r="G37" s="142">
        <v>0</v>
      </c>
      <c r="H37" s="142">
        <v>0</v>
      </c>
      <c r="I37" s="142">
        <v>0</v>
      </c>
      <c r="J37" s="142">
        <v>0</v>
      </c>
      <c r="K37" s="142">
        <v>0</v>
      </c>
      <c r="L37" s="142">
        <v>0</v>
      </c>
      <c r="M37" s="142">
        <v>0</v>
      </c>
      <c r="N37" s="143"/>
      <c r="O37" s="142">
        <v>0</v>
      </c>
      <c r="P37" s="142">
        <v>0</v>
      </c>
      <c r="Q37" s="142">
        <v>0</v>
      </c>
      <c r="R37" s="142">
        <v>0</v>
      </c>
      <c r="S37" s="142">
        <v>0</v>
      </c>
      <c r="T37" s="142">
        <v>0</v>
      </c>
      <c r="U37" s="142">
        <v>0</v>
      </c>
      <c r="V37" s="142">
        <v>0</v>
      </c>
      <c r="W37" s="142">
        <v>0</v>
      </c>
      <c r="X37" s="145"/>
      <c r="Y37" s="148"/>
      <c r="Z37" s="148"/>
      <c r="AA37" s="148"/>
      <c r="AB37" s="148"/>
      <c r="AC37" s="148"/>
      <c r="AD37" s="148"/>
      <c r="AE37" s="148"/>
      <c r="AF37" s="148"/>
    </row>
    <row r="38" spans="1:32">
      <c r="B38" s="6" t="s">
        <v>41</v>
      </c>
      <c r="C38" s="219"/>
      <c r="D38" s="142">
        <v>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0</v>
      </c>
      <c r="K38" s="142">
        <v>0</v>
      </c>
      <c r="L38" s="142">
        <v>0</v>
      </c>
      <c r="M38" s="142">
        <v>0</v>
      </c>
      <c r="N38" s="143"/>
      <c r="O38" s="142">
        <v>0</v>
      </c>
      <c r="P38" s="142">
        <v>0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45"/>
      <c r="Y38" s="148"/>
      <c r="Z38" s="148"/>
      <c r="AA38" s="148"/>
      <c r="AB38" s="148"/>
      <c r="AC38" s="148"/>
      <c r="AD38" s="148"/>
      <c r="AE38" s="148"/>
      <c r="AF38" s="148"/>
    </row>
    <row r="39" spans="1:32">
      <c r="B39" s="6" t="s">
        <v>42</v>
      </c>
      <c r="C39" s="219"/>
      <c r="D39" s="142">
        <v>0</v>
      </c>
      <c r="E39" s="142">
        <v>0</v>
      </c>
      <c r="F39" s="142">
        <v>0</v>
      </c>
      <c r="G39" s="142">
        <v>0</v>
      </c>
      <c r="H39" s="142">
        <v>0</v>
      </c>
      <c r="I39" s="142">
        <v>0</v>
      </c>
      <c r="J39" s="142">
        <v>0</v>
      </c>
      <c r="K39" s="142">
        <v>0</v>
      </c>
      <c r="L39" s="142">
        <v>0</v>
      </c>
      <c r="M39" s="142">
        <v>0</v>
      </c>
      <c r="N39" s="143"/>
      <c r="O39" s="142">
        <v>0</v>
      </c>
      <c r="P39" s="142">
        <v>0</v>
      </c>
      <c r="Q39" s="142">
        <v>0</v>
      </c>
      <c r="R39" s="142">
        <v>0</v>
      </c>
      <c r="S39" s="142">
        <v>0</v>
      </c>
      <c r="T39" s="142">
        <v>0</v>
      </c>
      <c r="U39" s="142">
        <v>0</v>
      </c>
      <c r="V39" s="142">
        <v>0</v>
      </c>
      <c r="W39" s="142">
        <v>0</v>
      </c>
      <c r="X39" s="145"/>
      <c r="Y39" s="148"/>
      <c r="Z39" s="148"/>
      <c r="AA39" s="148"/>
      <c r="AB39" s="148"/>
      <c r="AC39" s="148"/>
      <c r="AD39" s="148"/>
      <c r="AE39" s="148"/>
      <c r="AF39" s="148"/>
    </row>
    <row r="40" spans="1:32">
      <c r="B40" s="6" t="s">
        <v>43</v>
      </c>
      <c r="C40" s="219"/>
      <c r="D40" s="142">
        <v>0</v>
      </c>
      <c r="E40" s="142">
        <v>0</v>
      </c>
      <c r="F40" s="142">
        <v>0</v>
      </c>
      <c r="G40" s="142">
        <v>0</v>
      </c>
      <c r="H40" s="142">
        <v>0</v>
      </c>
      <c r="I40" s="142">
        <v>0</v>
      </c>
      <c r="J40" s="142">
        <v>0</v>
      </c>
      <c r="K40" s="142">
        <v>0</v>
      </c>
      <c r="L40" s="142">
        <v>0</v>
      </c>
      <c r="M40" s="142">
        <v>0</v>
      </c>
      <c r="N40" s="143"/>
      <c r="O40" s="142">
        <v>0</v>
      </c>
      <c r="P40" s="142">
        <v>0</v>
      </c>
      <c r="Q40" s="142">
        <v>0</v>
      </c>
      <c r="R40" s="142">
        <v>0</v>
      </c>
      <c r="S40" s="142">
        <v>0</v>
      </c>
      <c r="T40" s="142">
        <v>0</v>
      </c>
      <c r="U40" s="142">
        <v>0</v>
      </c>
      <c r="V40" s="142">
        <v>0</v>
      </c>
      <c r="W40" s="142">
        <v>0</v>
      </c>
      <c r="X40" s="145"/>
      <c r="Y40" s="148"/>
      <c r="Z40" s="148"/>
      <c r="AA40" s="148"/>
      <c r="AB40" s="148"/>
      <c r="AC40" s="148"/>
      <c r="AD40" s="148"/>
      <c r="AE40" s="148"/>
      <c r="AF40" s="148"/>
    </row>
    <row r="41" spans="1:32">
      <c r="B41" s="6" t="s">
        <v>44</v>
      </c>
      <c r="C41" s="219"/>
      <c r="D41" s="142">
        <v>0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142">
        <v>0</v>
      </c>
      <c r="K41" s="142">
        <v>0</v>
      </c>
      <c r="L41" s="142">
        <v>0</v>
      </c>
      <c r="M41" s="142">
        <v>0</v>
      </c>
      <c r="N41" s="143"/>
      <c r="O41" s="142">
        <v>0</v>
      </c>
      <c r="P41" s="142">
        <v>0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  <c r="V41" s="142">
        <v>0</v>
      </c>
      <c r="W41" s="142">
        <v>0</v>
      </c>
      <c r="X41" s="145"/>
      <c r="Y41" s="148"/>
      <c r="Z41" s="148"/>
      <c r="AA41" s="148"/>
      <c r="AB41" s="148"/>
      <c r="AC41" s="148"/>
      <c r="AD41" s="148"/>
      <c r="AE41" s="148"/>
      <c r="AF41" s="148"/>
    </row>
    <row r="42" spans="1:32">
      <c r="B42" s="7" t="s">
        <v>45</v>
      </c>
      <c r="C42" s="219"/>
      <c r="D42" s="142">
        <v>0</v>
      </c>
      <c r="E42" s="142">
        <v>0</v>
      </c>
      <c r="F42" s="142">
        <v>0</v>
      </c>
      <c r="G42" s="142">
        <v>0</v>
      </c>
      <c r="H42" s="142">
        <v>0</v>
      </c>
      <c r="I42" s="142">
        <v>0</v>
      </c>
      <c r="J42" s="142">
        <v>0</v>
      </c>
      <c r="K42" s="142">
        <v>0</v>
      </c>
      <c r="L42" s="142">
        <v>0</v>
      </c>
      <c r="M42" s="142">
        <v>0</v>
      </c>
      <c r="N42" s="143"/>
      <c r="O42" s="142">
        <v>0</v>
      </c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45"/>
      <c r="Y42" s="148"/>
      <c r="Z42" s="148"/>
      <c r="AA42" s="148"/>
      <c r="AB42" s="148"/>
      <c r="AC42" s="148"/>
      <c r="AD42" s="148"/>
      <c r="AE42" s="148"/>
      <c r="AF42" s="148"/>
    </row>
    <row r="43" spans="1:32">
      <c r="B43" s="7" t="s">
        <v>46</v>
      </c>
      <c r="C43" s="219"/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3"/>
      <c r="O43" s="142">
        <v>0</v>
      </c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45"/>
      <c r="Y43" s="148"/>
      <c r="Z43" s="148"/>
      <c r="AA43" s="148"/>
      <c r="AB43" s="148"/>
      <c r="AC43" s="148"/>
      <c r="AD43" s="148"/>
      <c r="AE43" s="148"/>
      <c r="AF43" s="148"/>
    </row>
    <row r="44" spans="1:32">
      <c r="B44" s="6" t="s">
        <v>317</v>
      </c>
      <c r="C44" s="219"/>
      <c r="D44" s="142">
        <v>0</v>
      </c>
      <c r="E44" s="142">
        <v>0</v>
      </c>
      <c r="F44" s="142">
        <v>0</v>
      </c>
      <c r="G44" s="142">
        <v>0</v>
      </c>
      <c r="H44" s="142">
        <v>0</v>
      </c>
      <c r="I44" s="142">
        <v>0</v>
      </c>
      <c r="J44" s="142">
        <v>0</v>
      </c>
      <c r="K44" s="142">
        <v>0</v>
      </c>
      <c r="L44" s="142">
        <v>0</v>
      </c>
      <c r="M44" s="142">
        <v>0</v>
      </c>
      <c r="N44" s="143"/>
      <c r="O44" s="142">
        <v>0</v>
      </c>
      <c r="P44" s="142">
        <v>0</v>
      </c>
      <c r="Q44" s="142">
        <v>0</v>
      </c>
      <c r="R44" s="142">
        <v>0</v>
      </c>
      <c r="S44" s="142">
        <v>0</v>
      </c>
      <c r="T44" s="142">
        <v>0</v>
      </c>
      <c r="U44" s="142">
        <v>0</v>
      </c>
      <c r="V44" s="142">
        <v>0</v>
      </c>
      <c r="W44" s="142">
        <v>0</v>
      </c>
      <c r="X44" s="145"/>
      <c r="Y44" s="148"/>
      <c r="Z44" s="148"/>
      <c r="AA44" s="148"/>
      <c r="AB44" s="148"/>
      <c r="AC44" s="148"/>
      <c r="AD44" s="148"/>
      <c r="AE44" s="148"/>
      <c r="AF44" s="148"/>
    </row>
    <row r="45" spans="1:32">
      <c r="B45" s="6" t="s">
        <v>108</v>
      </c>
      <c r="C45" s="219"/>
      <c r="D45" s="142">
        <v>0</v>
      </c>
      <c r="E45" s="142">
        <v>0</v>
      </c>
      <c r="F45" s="142">
        <v>0</v>
      </c>
      <c r="G45" s="142">
        <v>0</v>
      </c>
      <c r="H45" s="142">
        <v>0</v>
      </c>
      <c r="I45" s="142">
        <v>0</v>
      </c>
      <c r="J45" s="142">
        <v>0</v>
      </c>
      <c r="K45" s="142">
        <v>0</v>
      </c>
      <c r="L45" s="142">
        <v>0</v>
      </c>
      <c r="M45" s="142">
        <v>0</v>
      </c>
      <c r="N45" s="143"/>
      <c r="O45" s="142">
        <v>0</v>
      </c>
      <c r="P45" s="142">
        <v>0</v>
      </c>
      <c r="Q45" s="142">
        <v>0</v>
      </c>
      <c r="R45" s="142">
        <v>0</v>
      </c>
      <c r="S45" s="142">
        <v>0</v>
      </c>
      <c r="T45" s="142">
        <v>0</v>
      </c>
      <c r="U45" s="142">
        <v>0</v>
      </c>
      <c r="V45" s="142">
        <v>0</v>
      </c>
      <c r="W45" s="142">
        <v>0</v>
      </c>
      <c r="X45" s="145"/>
      <c r="Y45" s="148"/>
      <c r="Z45" s="148"/>
      <c r="AA45" s="148"/>
      <c r="AB45" s="148"/>
      <c r="AC45" s="148"/>
      <c r="AD45" s="148"/>
      <c r="AE45" s="148"/>
      <c r="AF45" s="148"/>
    </row>
    <row r="46" spans="1:32">
      <c r="B46" s="6" t="s">
        <v>48</v>
      </c>
      <c r="C46" s="219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8"/>
      <c r="O46" s="142">
        <v>0</v>
      </c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5"/>
      <c r="Y46" s="148"/>
      <c r="Z46" s="148"/>
      <c r="AA46" s="148"/>
      <c r="AB46" s="148"/>
      <c r="AC46" s="148"/>
      <c r="AD46" s="148"/>
      <c r="AE46" s="148"/>
      <c r="AF46" s="148"/>
    </row>
    <row r="47" spans="1:32">
      <c r="B47" s="6" t="s">
        <v>325</v>
      </c>
      <c r="C47" s="219"/>
      <c r="D47" s="142">
        <v>0</v>
      </c>
      <c r="E47" s="142">
        <v>0</v>
      </c>
      <c r="F47" s="142">
        <v>0</v>
      </c>
      <c r="G47" s="142">
        <v>0</v>
      </c>
      <c r="H47" s="142">
        <v>0</v>
      </c>
      <c r="I47" s="142">
        <v>0</v>
      </c>
      <c r="J47" s="142">
        <v>0</v>
      </c>
      <c r="K47" s="142">
        <v>0</v>
      </c>
      <c r="L47" s="142">
        <v>0</v>
      </c>
      <c r="M47" s="142">
        <v>0</v>
      </c>
      <c r="N47" s="143"/>
      <c r="O47" s="142">
        <v>0</v>
      </c>
      <c r="P47" s="142">
        <v>0</v>
      </c>
      <c r="Q47" s="142">
        <v>0</v>
      </c>
      <c r="R47" s="142">
        <v>0</v>
      </c>
      <c r="S47" s="142">
        <v>0</v>
      </c>
      <c r="T47" s="142">
        <v>0</v>
      </c>
      <c r="U47" s="142">
        <v>0</v>
      </c>
      <c r="V47" s="142">
        <v>0</v>
      </c>
      <c r="W47" s="142">
        <v>0</v>
      </c>
      <c r="X47" s="145"/>
      <c r="Y47" s="148"/>
      <c r="Z47" s="148"/>
      <c r="AA47" s="148"/>
      <c r="AB47" s="148"/>
      <c r="AC47" s="148"/>
      <c r="AD47" s="148"/>
      <c r="AE47" s="148"/>
      <c r="AF47" s="148"/>
    </row>
    <row r="48" spans="1:32">
      <c r="B48" s="8" t="s">
        <v>102</v>
      </c>
      <c r="C48" s="219"/>
      <c r="D48" s="142">
        <v>0</v>
      </c>
      <c r="E48" s="142">
        <v>0</v>
      </c>
      <c r="F48" s="142">
        <v>0</v>
      </c>
      <c r="G48" s="142">
        <v>0</v>
      </c>
      <c r="H48" s="142">
        <v>0</v>
      </c>
      <c r="I48" s="142">
        <v>0</v>
      </c>
      <c r="J48" s="142">
        <v>0</v>
      </c>
      <c r="K48" s="142">
        <v>0</v>
      </c>
      <c r="L48" s="142">
        <v>0</v>
      </c>
      <c r="M48" s="142">
        <v>0</v>
      </c>
      <c r="N48" s="143"/>
      <c r="O48" s="142">
        <v>0</v>
      </c>
      <c r="P48" s="142">
        <v>0</v>
      </c>
      <c r="Q48" s="142">
        <v>0</v>
      </c>
      <c r="R48" s="142">
        <v>0</v>
      </c>
      <c r="S48" s="142">
        <v>0</v>
      </c>
      <c r="T48" s="142">
        <v>0</v>
      </c>
      <c r="U48" s="142">
        <v>0</v>
      </c>
      <c r="V48" s="142">
        <v>0</v>
      </c>
      <c r="W48" s="142">
        <v>0</v>
      </c>
      <c r="X48" s="145"/>
      <c r="Y48" s="148"/>
      <c r="Z48" s="148"/>
      <c r="AA48" s="148"/>
      <c r="AB48" s="148"/>
      <c r="AC48" s="148"/>
      <c r="AD48" s="148"/>
      <c r="AE48" s="148"/>
      <c r="AF48" s="148"/>
    </row>
    <row r="49" spans="1:32" s="45" customFormat="1">
      <c r="A49" s="38"/>
      <c r="B49" s="29" t="s">
        <v>25</v>
      </c>
      <c r="C49" s="209" t="s">
        <v>297</v>
      </c>
      <c r="D49" s="142">
        <v>1220.7535171736299</v>
      </c>
      <c r="E49" s="142">
        <v>1140.186866749176</v>
      </c>
      <c r="F49" s="142">
        <v>1051.7857079798885</v>
      </c>
      <c r="G49" s="142">
        <v>929.9899999999999</v>
      </c>
      <c r="H49" s="142">
        <v>740.61</v>
      </c>
      <c r="I49" s="142">
        <v>901.63000000000011</v>
      </c>
      <c r="J49" s="142">
        <v>669.32873837761872</v>
      </c>
      <c r="K49" s="142">
        <v>332.72981641128223</v>
      </c>
      <c r="L49" s="142">
        <v>403.54985443707346</v>
      </c>
      <c r="M49" s="142">
        <v>479.31335790700206</v>
      </c>
      <c r="N49" s="146"/>
      <c r="O49" s="142">
        <v>-80.566650424453812</v>
      </c>
      <c r="P49" s="142">
        <v>-88.401158769287491</v>
      </c>
      <c r="Q49" s="142">
        <v>-121.79570797988859</v>
      </c>
      <c r="R49" s="142">
        <v>-189.37999999999988</v>
      </c>
      <c r="S49" s="142">
        <v>161.02000000000007</v>
      </c>
      <c r="T49" s="142">
        <v>-232.30126162238136</v>
      </c>
      <c r="U49" s="142">
        <v>-336.59892196633649</v>
      </c>
      <c r="V49" s="142">
        <v>70.820038025791249</v>
      </c>
      <c r="W49" s="142">
        <v>75.763503469928565</v>
      </c>
      <c r="X49" s="141"/>
      <c r="Y49" s="140"/>
      <c r="Z49" s="140"/>
      <c r="AA49" s="140"/>
      <c r="AB49" s="140"/>
      <c r="AC49" s="140"/>
      <c r="AD49" s="140"/>
      <c r="AE49" s="140"/>
      <c r="AF49" s="140"/>
    </row>
    <row r="50" spans="1:32">
      <c r="B50" s="208" t="s">
        <v>40</v>
      </c>
      <c r="C50" s="219"/>
      <c r="D50" s="142">
        <v>1220.7535171736299</v>
      </c>
      <c r="E50" s="142">
        <v>1140.186866749176</v>
      </c>
      <c r="F50" s="142">
        <v>964.71361761598882</v>
      </c>
      <c r="G50" s="142">
        <v>845.00999999999988</v>
      </c>
      <c r="H50" s="142">
        <v>658.35000000000014</v>
      </c>
      <c r="I50" s="142">
        <v>820.69</v>
      </c>
      <c r="J50" s="142">
        <v>590.33349235499952</v>
      </c>
      <c r="K50" s="142">
        <v>303.42143702083717</v>
      </c>
      <c r="L50" s="142">
        <v>366.49291408356834</v>
      </c>
      <c r="M50" s="142">
        <v>433.38615238691006</v>
      </c>
      <c r="N50" s="143"/>
      <c r="O50" s="142">
        <v>-80.566650424453812</v>
      </c>
      <c r="P50" s="142">
        <v>-175.47324913318718</v>
      </c>
      <c r="Q50" s="142">
        <v>-119.70361761598892</v>
      </c>
      <c r="R50" s="142">
        <v>-186.65999999999983</v>
      </c>
      <c r="S50" s="142">
        <v>162.34000000000003</v>
      </c>
      <c r="T50" s="142">
        <v>-230.35650764500062</v>
      </c>
      <c r="U50" s="142">
        <v>-286.91205533416229</v>
      </c>
      <c r="V50" s="142">
        <v>63.071477062731148</v>
      </c>
      <c r="W50" s="142">
        <v>66.893238303341732</v>
      </c>
      <c r="X50" s="145"/>
      <c r="Y50" s="148"/>
      <c r="Z50" s="148"/>
      <c r="AA50" s="148"/>
      <c r="AB50" s="148"/>
      <c r="AC50" s="148"/>
      <c r="AD50" s="148"/>
      <c r="AE50" s="148"/>
      <c r="AF50" s="148"/>
    </row>
    <row r="51" spans="1:32">
      <c r="B51" s="6" t="s">
        <v>41</v>
      </c>
      <c r="C51" s="219"/>
      <c r="D51" s="142">
        <v>0</v>
      </c>
      <c r="E51" s="142">
        <v>0</v>
      </c>
      <c r="F51" s="142">
        <v>0</v>
      </c>
      <c r="G51" s="142">
        <v>1.94</v>
      </c>
      <c r="H51" s="142">
        <v>1.94</v>
      </c>
      <c r="I51" s="142">
        <v>1.94</v>
      </c>
      <c r="J51" s="142">
        <v>1.94</v>
      </c>
      <c r="K51" s="142">
        <v>0.51280564373025417</v>
      </c>
      <c r="L51" s="142">
        <v>0.64838140313033021</v>
      </c>
      <c r="M51" s="142">
        <v>0.8035835034652461</v>
      </c>
      <c r="N51" s="143"/>
      <c r="O51" s="142">
        <v>0</v>
      </c>
      <c r="P51" s="142">
        <v>0</v>
      </c>
      <c r="Q51" s="142">
        <v>1.94</v>
      </c>
      <c r="R51" s="142">
        <v>0</v>
      </c>
      <c r="S51" s="142">
        <v>0</v>
      </c>
      <c r="T51" s="142">
        <v>0</v>
      </c>
      <c r="U51" s="142">
        <v>-1.427194356269746</v>
      </c>
      <c r="V51" s="142">
        <v>0.1355757594000761</v>
      </c>
      <c r="W51" s="142">
        <v>0.15520210033491594</v>
      </c>
      <c r="X51" s="145"/>
      <c r="Y51" s="148"/>
      <c r="Z51" s="148"/>
      <c r="AA51" s="148"/>
      <c r="AB51" s="148"/>
      <c r="AC51" s="148"/>
      <c r="AD51" s="148"/>
      <c r="AE51" s="148"/>
      <c r="AF51" s="148"/>
    </row>
    <row r="52" spans="1:32">
      <c r="B52" s="6" t="s">
        <v>42</v>
      </c>
      <c r="C52" s="219"/>
      <c r="D52" s="142">
        <v>0</v>
      </c>
      <c r="E52" s="142">
        <v>0</v>
      </c>
      <c r="F52" s="142">
        <v>0</v>
      </c>
      <c r="G52" s="142">
        <v>0</v>
      </c>
      <c r="H52" s="142">
        <v>0</v>
      </c>
      <c r="I52" s="142">
        <v>0</v>
      </c>
      <c r="J52" s="142">
        <v>0</v>
      </c>
      <c r="K52" s="142">
        <v>0</v>
      </c>
      <c r="L52" s="142">
        <v>0</v>
      </c>
      <c r="M52" s="142">
        <v>0</v>
      </c>
      <c r="N52" s="143"/>
      <c r="O52" s="142">
        <v>0</v>
      </c>
      <c r="P52" s="142">
        <v>0</v>
      </c>
      <c r="Q52" s="142">
        <v>0</v>
      </c>
      <c r="R52" s="142">
        <v>0</v>
      </c>
      <c r="S52" s="142">
        <v>0</v>
      </c>
      <c r="T52" s="142">
        <v>0</v>
      </c>
      <c r="U52" s="142">
        <v>0</v>
      </c>
      <c r="V52" s="142">
        <v>0</v>
      </c>
      <c r="W52" s="142">
        <v>0</v>
      </c>
      <c r="X52" s="145"/>
      <c r="Y52" s="148"/>
      <c r="Z52" s="148"/>
      <c r="AA52" s="148"/>
      <c r="AB52" s="148"/>
      <c r="AC52" s="148"/>
      <c r="AD52" s="148"/>
      <c r="AE52" s="148"/>
      <c r="AF52" s="148"/>
    </row>
    <row r="53" spans="1:32">
      <c r="B53" s="6" t="s">
        <v>43</v>
      </c>
      <c r="C53" s="219"/>
      <c r="D53" s="142">
        <v>0</v>
      </c>
      <c r="E53" s="142">
        <v>0</v>
      </c>
      <c r="F53" s="142">
        <v>0</v>
      </c>
      <c r="G53" s="142">
        <v>0</v>
      </c>
      <c r="H53" s="142">
        <v>0</v>
      </c>
      <c r="I53" s="142">
        <v>159</v>
      </c>
      <c r="J53" s="142">
        <v>0</v>
      </c>
      <c r="K53" s="142">
        <v>8.2004627707690485</v>
      </c>
      <c r="L53" s="142">
        <v>10.368504369320345</v>
      </c>
      <c r="M53" s="142">
        <v>12.850397970341479</v>
      </c>
      <c r="N53" s="143"/>
      <c r="O53" s="142">
        <v>0</v>
      </c>
      <c r="P53" s="142">
        <v>0</v>
      </c>
      <c r="Q53" s="142">
        <v>0</v>
      </c>
      <c r="R53" s="142">
        <v>0</v>
      </c>
      <c r="S53" s="142">
        <v>159</v>
      </c>
      <c r="T53" s="142">
        <v>-159</v>
      </c>
      <c r="U53" s="142">
        <v>8.2004627707690485</v>
      </c>
      <c r="V53" s="142">
        <v>2.1680415985512957</v>
      </c>
      <c r="W53" s="142">
        <v>2.4818936010211345</v>
      </c>
      <c r="X53" s="145"/>
      <c r="Y53" s="148"/>
      <c r="Z53" s="148"/>
      <c r="AA53" s="148"/>
      <c r="AB53" s="148"/>
      <c r="AC53" s="148"/>
      <c r="AD53" s="148"/>
      <c r="AE53" s="148"/>
      <c r="AF53" s="148"/>
    </row>
    <row r="54" spans="1:32">
      <c r="B54" s="6" t="s">
        <v>44</v>
      </c>
      <c r="C54" s="219"/>
      <c r="D54" s="142">
        <v>1188.5035171736299</v>
      </c>
      <c r="E54" s="142">
        <v>1062.776866749176</v>
      </c>
      <c r="F54" s="142">
        <v>948.27361761598877</v>
      </c>
      <c r="G54" s="142">
        <v>843.06999999999994</v>
      </c>
      <c r="H54" s="142">
        <v>656.41000000000008</v>
      </c>
      <c r="I54" s="142">
        <v>659.75</v>
      </c>
      <c r="J54" s="142">
        <v>588.39349235499947</v>
      </c>
      <c r="K54" s="142">
        <v>291.61279252480534</v>
      </c>
      <c r="L54" s="142">
        <v>352.01529215264225</v>
      </c>
      <c r="M54" s="142">
        <v>416.85748817432761</v>
      </c>
      <c r="N54" s="143"/>
      <c r="O54" s="142">
        <v>-125.72665042445391</v>
      </c>
      <c r="P54" s="142">
        <v>-114.50324913318717</v>
      </c>
      <c r="Q54" s="142">
        <v>-105.20361761598878</v>
      </c>
      <c r="R54" s="142">
        <v>-186.65999999999991</v>
      </c>
      <c r="S54" s="142">
        <v>3.339999999999943</v>
      </c>
      <c r="T54" s="142">
        <v>-71.356507645000548</v>
      </c>
      <c r="U54" s="142">
        <v>-296.78069983019412</v>
      </c>
      <c r="V54" s="142">
        <v>60.402499627836903</v>
      </c>
      <c r="W54" s="142">
        <v>64.842196021685353</v>
      </c>
      <c r="X54" s="145"/>
      <c r="Y54" s="148"/>
      <c r="Z54" s="148"/>
      <c r="AA54" s="148"/>
      <c r="AB54" s="148"/>
      <c r="AC54" s="148"/>
      <c r="AD54" s="148"/>
      <c r="AE54" s="148"/>
      <c r="AF54" s="148"/>
    </row>
    <row r="55" spans="1:32">
      <c r="B55" s="7" t="s">
        <v>45</v>
      </c>
      <c r="C55" s="219"/>
      <c r="D55" s="142">
        <v>0</v>
      </c>
      <c r="E55" s="142">
        <v>2.82</v>
      </c>
      <c r="F55" s="142">
        <v>2.96</v>
      </c>
      <c r="G55" s="142">
        <v>0</v>
      </c>
      <c r="H55" s="142">
        <v>0</v>
      </c>
      <c r="I55" s="142">
        <v>0</v>
      </c>
      <c r="J55" s="142">
        <v>0</v>
      </c>
      <c r="K55" s="142">
        <v>0.31427750835272383</v>
      </c>
      <c r="L55" s="142">
        <v>0.39736632061177374</v>
      </c>
      <c r="M55" s="142">
        <v>0.44095593526583265</v>
      </c>
      <c r="N55" s="143"/>
      <c r="O55" s="142">
        <v>2.82</v>
      </c>
      <c r="P55" s="142">
        <v>0.14000000000000018</v>
      </c>
      <c r="Q55" s="142">
        <v>-2.96</v>
      </c>
      <c r="R55" s="142">
        <v>0</v>
      </c>
      <c r="S55" s="142">
        <v>0</v>
      </c>
      <c r="T55" s="142">
        <v>0</v>
      </c>
      <c r="U55" s="142">
        <v>0.31427750835272383</v>
      </c>
      <c r="V55" s="142">
        <v>8.3088812259049905E-2</v>
      </c>
      <c r="W55" s="142">
        <v>4.3589614654058945E-2</v>
      </c>
      <c r="X55" s="145"/>
      <c r="Y55" s="148"/>
      <c r="Z55" s="148"/>
      <c r="AA55" s="148"/>
      <c r="AB55" s="148"/>
      <c r="AC55" s="148"/>
      <c r="AD55" s="148"/>
      <c r="AE55" s="148"/>
      <c r="AF55" s="148"/>
    </row>
    <row r="56" spans="1:32">
      <c r="B56" s="7" t="s">
        <v>46</v>
      </c>
      <c r="C56" s="219"/>
      <c r="D56" s="142">
        <v>1188.5035171736299</v>
      </c>
      <c r="E56" s="142">
        <v>1059.956866749176</v>
      </c>
      <c r="F56" s="142">
        <v>945.31361761598873</v>
      </c>
      <c r="G56" s="142">
        <v>843.06999999999994</v>
      </c>
      <c r="H56" s="142">
        <v>656.41000000000008</v>
      </c>
      <c r="I56" s="142">
        <v>659.75</v>
      </c>
      <c r="J56" s="142">
        <v>588.39248915374162</v>
      </c>
      <c r="K56" s="142">
        <v>291.2983627359373</v>
      </c>
      <c r="L56" s="142">
        <v>351.61773329153215</v>
      </c>
      <c r="M56" s="142">
        <v>416.41629361042823</v>
      </c>
      <c r="N56" s="143"/>
      <c r="O56" s="142">
        <v>-128.5466504244539</v>
      </c>
      <c r="P56" s="142">
        <v>-114.6432491331872</v>
      </c>
      <c r="Q56" s="142">
        <v>-102.24361761598874</v>
      </c>
      <c r="R56" s="142">
        <v>-186.65999999999991</v>
      </c>
      <c r="S56" s="142">
        <v>3.339999999999943</v>
      </c>
      <c r="T56" s="142">
        <v>-71.35751084625835</v>
      </c>
      <c r="U56" s="142">
        <v>-297.09412641780438</v>
      </c>
      <c r="V56" s="142">
        <v>60.319370555594844</v>
      </c>
      <c r="W56" s="142">
        <v>64.798560318896079</v>
      </c>
      <c r="X56" s="145"/>
      <c r="Y56" s="148"/>
      <c r="Z56" s="148"/>
      <c r="AA56" s="148"/>
      <c r="AB56" s="148"/>
      <c r="AC56" s="148"/>
      <c r="AD56" s="148"/>
      <c r="AE56" s="148"/>
      <c r="AF56" s="148"/>
    </row>
    <row r="57" spans="1:32">
      <c r="B57" s="6" t="s">
        <v>317</v>
      </c>
      <c r="C57" s="219"/>
      <c r="D57" s="142">
        <v>0</v>
      </c>
      <c r="E57" s="142">
        <v>0</v>
      </c>
      <c r="F57" s="142">
        <v>0</v>
      </c>
      <c r="G57" s="142">
        <v>0</v>
      </c>
      <c r="H57" s="142">
        <v>0</v>
      </c>
      <c r="I57" s="142">
        <v>0</v>
      </c>
      <c r="J57" s="142">
        <v>0</v>
      </c>
      <c r="K57" s="142">
        <v>0</v>
      </c>
      <c r="L57" s="142">
        <v>0</v>
      </c>
      <c r="M57" s="142">
        <v>0</v>
      </c>
      <c r="N57" s="143"/>
      <c r="O57" s="142">
        <v>0</v>
      </c>
      <c r="P57" s="142">
        <v>0</v>
      </c>
      <c r="Q57" s="142">
        <v>0</v>
      </c>
      <c r="R57" s="142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45"/>
      <c r="Y57" s="148"/>
      <c r="Z57" s="148"/>
      <c r="AA57" s="148"/>
      <c r="AB57" s="148"/>
      <c r="AC57" s="148"/>
      <c r="AD57" s="148"/>
      <c r="AE57" s="148"/>
      <c r="AF57" s="148"/>
    </row>
    <row r="58" spans="1:32">
      <c r="B58" s="6" t="s">
        <v>108</v>
      </c>
      <c r="C58" s="219"/>
      <c r="D58" s="142">
        <v>0</v>
      </c>
      <c r="E58" s="142">
        <v>27.339999999999996</v>
      </c>
      <c r="F58" s="142">
        <v>16.440000000000001</v>
      </c>
      <c r="G58" s="142">
        <v>0</v>
      </c>
      <c r="H58" s="142">
        <v>0</v>
      </c>
      <c r="I58" s="142">
        <v>0</v>
      </c>
      <c r="J58" s="142">
        <v>0</v>
      </c>
      <c r="K58" s="142">
        <v>1.9233614484175918</v>
      </c>
      <c r="L58" s="142">
        <v>2.4318605107001647</v>
      </c>
      <c r="M58" s="142">
        <v>2.5144116419770199</v>
      </c>
      <c r="N58" s="143"/>
      <c r="O58" s="142">
        <v>27.339999999999996</v>
      </c>
      <c r="P58" s="142">
        <v>-10.899999999999995</v>
      </c>
      <c r="Q58" s="142">
        <v>-16.440000000000001</v>
      </c>
      <c r="R58" s="142">
        <v>0</v>
      </c>
      <c r="S58" s="142">
        <v>0</v>
      </c>
      <c r="T58" s="142">
        <v>0</v>
      </c>
      <c r="U58" s="142">
        <v>1.9233614484175918</v>
      </c>
      <c r="V58" s="142">
        <v>0.50849906228257291</v>
      </c>
      <c r="W58" s="142">
        <v>8.2551131276855164E-2</v>
      </c>
      <c r="X58" s="145"/>
      <c r="Y58" s="148"/>
      <c r="Z58" s="148"/>
      <c r="AA58" s="148"/>
      <c r="AB58" s="148"/>
      <c r="AC58" s="148"/>
      <c r="AD58" s="148"/>
      <c r="AE58" s="148"/>
      <c r="AF58" s="148"/>
    </row>
    <row r="59" spans="1:32">
      <c r="B59" s="6" t="s">
        <v>48</v>
      </c>
      <c r="C59" s="219"/>
      <c r="D59" s="142">
        <v>32.25</v>
      </c>
      <c r="E59" s="142">
        <v>50.07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1.1720146331149559</v>
      </c>
      <c r="L59" s="142">
        <v>1.0288756477752343</v>
      </c>
      <c r="M59" s="142">
        <v>0.36027109679877406</v>
      </c>
      <c r="N59" s="148"/>
      <c r="O59" s="142">
        <v>17.820000000000004</v>
      </c>
      <c r="P59" s="142">
        <v>-50.07</v>
      </c>
      <c r="Q59" s="142">
        <v>0</v>
      </c>
      <c r="R59" s="142">
        <v>0</v>
      </c>
      <c r="S59" s="142">
        <v>0</v>
      </c>
      <c r="T59" s="142">
        <v>0</v>
      </c>
      <c r="U59" s="142">
        <v>1.1720146331149559</v>
      </c>
      <c r="V59" s="142">
        <v>-0.14313898533972158</v>
      </c>
      <c r="W59" s="142">
        <v>-0.66860455097646032</v>
      </c>
      <c r="X59" s="145"/>
      <c r="Y59" s="148"/>
      <c r="Z59" s="148"/>
      <c r="AA59" s="148"/>
      <c r="AB59" s="148"/>
      <c r="AC59" s="148"/>
      <c r="AD59" s="148"/>
      <c r="AE59" s="148"/>
      <c r="AF59" s="148"/>
    </row>
    <row r="60" spans="1:32">
      <c r="B60" s="6" t="s">
        <v>325</v>
      </c>
      <c r="C60" s="219"/>
      <c r="D60" s="142"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3"/>
      <c r="O60" s="142">
        <v>0</v>
      </c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45"/>
      <c r="Y60" s="148"/>
      <c r="Z60" s="148"/>
      <c r="AA60" s="148"/>
      <c r="AB60" s="148"/>
      <c r="AC60" s="148"/>
      <c r="AD60" s="148"/>
      <c r="AE60" s="148"/>
      <c r="AF60" s="148"/>
    </row>
    <row r="61" spans="1:32">
      <c r="B61" s="8" t="s">
        <v>102</v>
      </c>
      <c r="C61" s="219"/>
      <c r="D61" s="142">
        <v>0</v>
      </c>
      <c r="E61" s="142">
        <v>0</v>
      </c>
      <c r="F61" s="142">
        <v>87.072090363899733</v>
      </c>
      <c r="G61" s="142">
        <v>84.98</v>
      </c>
      <c r="H61" s="142">
        <v>82.26</v>
      </c>
      <c r="I61" s="142">
        <v>80.94</v>
      </c>
      <c r="J61" s="142">
        <v>78.995246022619312</v>
      </c>
      <c r="K61" s="142">
        <v>29.308379390445051</v>
      </c>
      <c r="L61" s="142">
        <v>37.056940353505105</v>
      </c>
      <c r="M61" s="142">
        <v>45.927205520091988</v>
      </c>
      <c r="N61" s="143"/>
      <c r="O61" s="142">
        <v>0</v>
      </c>
      <c r="P61" s="142">
        <v>87.072090363899733</v>
      </c>
      <c r="Q61" s="142">
        <v>-2.0920903638997346</v>
      </c>
      <c r="R61" s="142">
        <v>-2.72</v>
      </c>
      <c r="S61" s="142">
        <v>-1.319999999999999</v>
      </c>
      <c r="T61" s="142">
        <v>-1.9447539773806866</v>
      </c>
      <c r="U61" s="142">
        <v>-49.686866632174265</v>
      </c>
      <c r="V61" s="142">
        <v>7.7485609630600525</v>
      </c>
      <c r="W61" s="142">
        <v>8.8702651665868828</v>
      </c>
      <c r="X61" s="145"/>
      <c r="Y61" s="148"/>
      <c r="Z61" s="148"/>
      <c r="AA61" s="148"/>
      <c r="AB61" s="148"/>
      <c r="AC61" s="148"/>
      <c r="AD61" s="148"/>
      <c r="AE61" s="148"/>
      <c r="AF61" s="148"/>
    </row>
    <row r="62" spans="1:32" s="45" customFormat="1">
      <c r="A62" s="38"/>
      <c r="B62" s="29" t="s">
        <v>10</v>
      </c>
      <c r="C62" s="209" t="s">
        <v>298</v>
      </c>
      <c r="D62" s="139">
        <v>2910.0424281478035</v>
      </c>
      <c r="E62" s="139">
        <v>2944.7446839821114</v>
      </c>
      <c r="F62" s="139">
        <v>3028.2550929460012</v>
      </c>
      <c r="G62" s="139">
        <v>3156.4700000000007</v>
      </c>
      <c r="H62" s="139">
        <v>3198.69</v>
      </c>
      <c r="I62" s="139">
        <v>3548.7900000000004</v>
      </c>
      <c r="J62" s="139">
        <v>3858.488453127015</v>
      </c>
      <c r="K62" s="139">
        <v>1320.8356671743238</v>
      </c>
      <c r="L62" s="139">
        <v>1629.1630794183784</v>
      </c>
      <c r="M62" s="139">
        <v>1965.3267180566338</v>
      </c>
      <c r="N62" s="146"/>
      <c r="O62" s="139">
        <v>34.702255834307394</v>
      </c>
      <c r="P62" s="139">
        <v>83.510408963890015</v>
      </c>
      <c r="Q62" s="139">
        <v>128.21490705399938</v>
      </c>
      <c r="R62" s="139">
        <v>42.219999999999658</v>
      </c>
      <c r="S62" s="139">
        <v>350.10000000000014</v>
      </c>
      <c r="T62" s="139">
        <v>309.69845312701455</v>
      </c>
      <c r="U62" s="139">
        <v>-2537.6527859526909</v>
      </c>
      <c r="V62" s="139">
        <v>308.32741224405459</v>
      </c>
      <c r="W62" s="139">
        <v>336.16363863825535</v>
      </c>
      <c r="X62" s="141"/>
      <c r="Y62" s="140"/>
      <c r="Z62" s="140"/>
      <c r="AA62" s="140"/>
      <c r="AB62" s="140"/>
      <c r="AC62" s="140"/>
      <c r="AD62" s="140"/>
      <c r="AE62" s="140"/>
      <c r="AF62" s="140"/>
    </row>
    <row r="63" spans="1:32" s="45" customFormat="1">
      <c r="A63" s="38"/>
      <c r="B63" s="31" t="s">
        <v>26</v>
      </c>
      <c r="C63" s="209" t="s">
        <v>299</v>
      </c>
      <c r="D63" s="139">
        <v>2901.4825863088404</v>
      </c>
      <c r="E63" s="139">
        <v>2931.3444758777523</v>
      </c>
      <c r="F63" s="139">
        <v>3007.2774182858502</v>
      </c>
      <c r="G63" s="139">
        <v>3123.6300000000006</v>
      </c>
      <c r="H63" s="139">
        <v>3135.9900000000002</v>
      </c>
      <c r="I63" s="139">
        <v>3472.1900000000005</v>
      </c>
      <c r="J63" s="139">
        <v>3738.5731602857873</v>
      </c>
      <c r="K63" s="139">
        <v>1294.232938702027</v>
      </c>
      <c r="L63" s="139">
        <v>1595.6473460818459</v>
      </c>
      <c r="M63" s="139">
        <v>1924.0332232520445</v>
      </c>
      <c r="N63" s="146"/>
      <c r="O63" s="139">
        <v>29.861889568912048</v>
      </c>
      <c r="P63" s="139">
        <v>75.932942408097759</v>
      </c>
      <c r="Q63" s="139">
        <v>116.35258171415046</v>
      </c>
      <c r="R63" s="139">
        <v>12.359999999999616</v>
      </c>
      <c r="S63" s="139">
        <v>336.20000000000016</v>
      </c>
      <c r="T63" s="139">
        <v>266.38316028578686</v>
      </c>
      <c r="U63" s="139">
        <v>-2444.34022158376</v>
      </c>
      <c r="V63" s="139">
        <v>301.41440737981873</v>
      </c>
      <c r="W63" s="139">
        <v>328.38587717019863</v>
      </c>
      <c r="X63" s="141"/>
      <c r="Y63" s="140"/>
      <c r="Z63" s="140"/>
      <c r="AA63" s="140"/>
      <c r="AB63" s="140"/>
      <c r="AC63" s="140"/>
      <c r="AD63" s="140"/>
      <c r="AE63" s="140"/>
      <c r="AF63" s="140"/>
    </row>
    <row r="64" spans="1:32">
      <c r="B64" s="208" t="s">
        <v>40</v>
      </c>
      <c r="C64" s="219"/>
      <c r="D64" s="142">
        <v>2711.1523237750707</v>
      </c>
      <c r="E64" s="142">
        <v>2675.1422106498717</v>
      </c>
      <c r="F64" s="142">
        <v>2662.4053005570618</v>
      </c>
      <c r="G64" s="142">
        <v>2659.4000000000005</v>
      </c>
      <c r="H64" s="142">
        <v>2659.4000000000005</v>
      </c>
      <c r="I64" s="142">
        <v>2678.4000000000005</v>
      </c>
      <c r="J64" s="142">
        <v>2670.0578679309729</v>
      </c>
      <c r="K64" s="142">
        <v>1024.7784165201926</v>
      </c>
      <c r="L64" s="142">
        <v>1257.6277871401796</v>
      </c>
      <c r="M64" s="142">
        <v>1509.7837792197258</v>
      </c>
      <c r="N64" s="143"/>
      <c r="O64" s="142">
        <v>-36.010113125199084</v>
      </c>
      <c r="P64" s="142">
        <v>-12.736910092809595</v>
      </c>
      <c r="Q64" s="142">
        <v>-3.0053005570614744</v>
      </c>
      <c r="R64" s="142">
        <v>0</v>
      </c>
      <c r="S64" s="142">
        <v>19.000000000000128</v>
      </c>
      <c r="T64" s="142">
        <v>-8.3421320690277412</v>
      </c>
      <c r="U64" s="142">
        <v>-1645.27945141078</v>
      </c>
      <c r="V64" s="142">
        <v>232.84937061998701</v>
      </c>
      <c r="W64" s="142">
        <v>252.15599207954628</v>
      </c>
      <c r="X64" s="145"/>
      <c r="Y64" s="148"/>
      <c r="Z64" s="148"/>
      <c r="AA64" s="148"/>
      <c r="AB64" s="148"/>
      <c r="AC64" s="148"/>
      <c r="AD64" s="148"/>
      <c r="AE64" s="148"/>
      <c r="AF64" s="148"/>
    </row>
    <row r="65" spans="1:32">
      <c r="B65" s="6" t="s">
        <v>41</v>
      </c>
      <c r="C65" s="219"/>
      <c r="D65" s="142">
        <v>0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142">
        <v>0</v>
      </c>
      <c r="K65" s="142">
        <v>0</v>
      </c>
      <c r="L65" s="142">
        <v>0</v>
      </c>
      <c r="M65" s="142">
        <v>0</v>
      </c>
      <c r="N65" s="143"/>
      <c r="O65" s="142">
        <v>0</v>
      </c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45"/>
      <c r="Y65" s="148"/>
      <c r="Z65" s="148"/>
      <c r="AA65" s="148"/>
      <c r="AB65" s="148"/>
      <c r="AC65" s="148"/>
      <c r="AD65" s="148"/>
      <c r="AE65" s="148"/>
      <c r="AF65" s="148"/>
    </row>
    <row r="66" spans="1:32">
      <c r="B66" s="6" t="s">
        <v>42</v>
      </c>
      <c r="C66" s="219"/>
      <c r="D66" s="142">
        <v>0</v>
      </c>
      <c r="E66" s="142">
        <v>0</v>
      </c>
      <c r="F66" s="142">
        <v>0</v>
      </c>
      <c r="G66" s="142">
        <v>0</v>
      </c>
      <c r="H66" s="142">
        <v>0</v>
      </c>
      <c r="I66" s="142">
        <v>48.4</v>
      </c>
      <c r="J66" s="142">
        <v>48.4</v>
      </c>
      <c r="K66" s="142">
        <v>9.8430992556854786</v>
      </c>
      <c r="L66" s="142">
        <v>12.445421739370643</v>
      </c>
      <c r="M66" s="142">
        <v>15.424463988544909</v>
      </c>
      <c r="N66" s="143"/>
      <c r="O66" s="142">
        <v>0</v>
      </c>
      <c r="P66" s="142">
        <v>0</v>
      </c>
      <c r="Q66" s="142">
        <v>0</v>
      </c>
      <c r="R66" s="142">
        <v>0</v>
      </c>
      <c r="S66" s="142">
        <v>48.4</v>
      </c>
      <c r="T66" s="142">
        <v>0</v>
      </c>
      <c r="U66" s="142">
        <v>-38.556900744314518</v>
      </c>
      <c r="V66" s="142">
        <v>2.6023224836851626</v>
      </c>
      <c r="W66" s="142">
        <v>2.9790422491742672</v>
      </c>
      <c r="X66" s="145"/>
      <c r="Y66" s="148"/>
      <c r="Z66" s="148"/>
      <c r="AA66" s="148"/>
      <c r="AB66" s="148"/>
      <c r="AC66" s="148"/>
      <c r="AD66" s="148"/>
      <c r="AE66" s="148"/>
      <c r="AF66" s="148"/>
    </row>
    <row r="67" spans="1:32">
      <c r="B67" s="6" t="s">
        <v>43</v>
      </c>
      <c r="C67" s="219"/>
      <c r="D67" s="142">
        <v>0</v>
      </c>
      <c r="E67" s="142">
        <v>0</v>
      </c>
      <c r="F67" s="142">
        <v>0</v>
      </c>
      <c r="G67" s="142">
        <v>8.5399999999999991</v>
      </c>
      <c r="H67" s="142">
        <v>8.5399999999999991</v>
      </c>
      <c r="I67" s="142">
        <v>0</v>
      </c>
      <c r="J67" s="142">
        <v>0</v>
      </c>
      <c r="K67" s="142">
        <v>0.52062390653908153</v>
      </c>
      <c r="L67" s="142">
        <v>0.65826666136024103</v>
      </c>
      <c r="M67" s="142">
        <v>0.815834981380404</v>
      </c>
      <c r="N67" s="143"/>
      <c r="O67" s="142">
        <v>0</v>
      </c>
      <c r="P67" s="142">
        <v>0</v>
      </c>
      <c r="Q67" s="142">
        <v>8.5399999999999991</v>
      </c>
      <c r="R67" s="142">
        <v>0</v>
      </c>
      <c r="S67" s="142">
        <v>-8.5399999999999991</v>
      </c>
      <c r="T67" s="142">
        <v>0</v>
      </c>
      <c r="U67" s="142">
        <v>0.52062390653908153</v>
      </c>
      <c r="V67" s="142">
        <v>0.13764275482115954</v>
      </c>
      <c r="W67" s="142">
        <v>0.15756832002016299</v>
      </c>
      <c r="X67" s="145"/>
      <c r="Y67" s="148"/>
      <c r="Z67" s="148"/>
      <c r="AA67" s="148"/>
      <c r="AB67" s="148"/>
      <c r="AC67" s="148"/>
      <c r="AD67" s="148"/>
      <c r="AE67" s="148"/>
      <c r="AF67" s="148"/>
    </row>
    <row r="68" spans="1:32">
      <c r="B68" s="6" t="s">
        <v>44</v>
      </c>
      <c r="C68" s="219"/>
      <c r="D68" s="142">
        <v>2689.1523237750703</v>
      </c>
      <c r="E68" s="142">
        <v>2675.1422106498717</v>
      </c>
      <c r="F68" s="142">
        <v>2662.4053005570618</v>
      </c>
      <c r="G68" s="142">
        <v>2650.8600000000006</v>
      </c>
      <c r="H68" s="142">
        <v>2650.8600000000006</v>
      </c>
      <c r="I68" s="142">
        <v>2630.0000000000005</v>
      </c>
      <c r="J68" s="142">
        <v>2621.6578679309728</v>
      </c>
      <c r="K68" s="142">
        <v>1014.1353732681868</v>
      </c>
      <c r="L68" s="142">
        <v>1244.4799528837164</v>
      </c>
      <c r="M68" s="142">
        <v>1493.4887672656812</v>
      </c>
      <c r="N68" s="143"/>
      <c r="O68" s="142">
        <v>-14.010113125198842</v>
      </c>
      <c r="P68" s="142">
        <v>-12.736910092809595</v>
      </c>
      <c r="Q68" s="142">
        <v>-11.545300557061466</v>
      </c>
      <c r="R68" s="142">
        <v>0</v>
      </c>
      <c r="S68" s="142">
        <v>-20.860000000000056</v>
      </c>
      <c r="T68" s="142">
        <v>-8.3421320690277412</v>
      </c>
      <c r="U68" s="142">
        <v>-1607.5224946627859</v>
      </c>
      <c r="V68" s="142">
        <v>230.34457961552963</v>
      </c>
      <c r="W68" s="142">
        <v>249.00881438196478</v>
      </c>
      <c r="X68" s="145"/>
      <c r="Y68" s="148"/>
      <c r="Z68" s="148"/>
      <c r="AA68" s="148"/>
      <c r="AB68" s="148"/>
      <c r="AC68" s="148"/>
      <c r="AD68" s="148"/>
      <c r="AE68" s="148"/>
      <c r="AF68" s="148"/>
    </row>
    <row r="69" spans="1:32">
      <c r="B69" s="7" t="s">
        <v>45</v>
      </c>
      <c r="C69" s="219"/>
      <c r="D69" s="142">
        <v>300.76713674437821</v>
      </c>
      <c r="E69" s="142">
        <v>281.29458852922704</v>
      </c>
      <c r="F69" s="142">
        <v>263.08275030418912</v>
      </c>
      <c r="G69" s="142">
        <v>246.05</v>
      </c>
      <c r="H69" s="142">
        <v>246.05</v>
      </c>
      <c r="I69" s="142">
        <v>214.19000000000003</v>
      </c>
      <c r="J69" s="142">
        <v>200.32271001828897</v>
      </c>
      <c r="K69" s="142">
        <v>88.673031528359459</v>
      </c>
      <c r="L69" s="142">
        <v>107.89174465095519</v>
      </c>
      <c r="M69" s="142">
        <v>128.5777842747076</v>
      </c>
      <c r="N69" s="143"/>
      <c r="O69" s="142">
        <v>-19.472548215151164</v>
      </c>
      <c r="P69" s="142">
        <v>-18.211838225037937</v>
      </c>
      <c r="Q69" s="142">
        <v>-17.032750304189115</v>
      </c>
      <c r="R69" s="142">
        <v>0</v>
      </c>
      <c r="S69" s="142">
        <v>-31.86</v>
      </c>
      <c r="T69" s="142">
        <v>-13.867289981711028</v>
      </c>
      <c r="U69" s="142">
        <v>-111.64967848992953</v>
      </c>
      <c r="V69" s="142">
        <v>19.21871312259573</v>
      </c>
      <c r="W69" s="142">
        <v>20.686039623752393</v>
      </c>
      <c r="X69" s="145"/>
      <c r="Y69" s="148"/>
      <c r="Z69" s="148"/>
      <c r="AA69" s="148"/>
      <c r="AB69" s="148"/>
      <c r="AC69" s="148"/>
      <c r="AD69" s="148"/>
      <c r="AE69" s="148"/>
      <c r="AF69" s="148"/>
    </row>
    <row r="70" spans="1:32">
      <c r="B70" s="7" t="s">
        <v>46</v>
      </c>
      <c r="C70" s="219"/>
      <c r="D70" s="142">
        <v>2388.3851870306921</v>
      </c>
      <c r="E70" s="142">
        <v>2393.8476221206447</v>
      </c>
      <c r="F70" s="142">
        <v>2399.3225502528726</v>
      </c>
      <c r="G70" s="142">
        <v>2404.8100000000004</v>
      </c>
      <c r="H70" s="142">
        <v>2404.8100000000004</v>
      </c>
      <c r="I70" s="142">
        <v>2415.8100000000004</v>
      </c>
      <c r="J70" s="142">
        <v>2421.3351579126838</v>
      </c>
      <c r="K70" s="142">
        <v>925.46234173982691</v>
      </c>
      <c r="L70" s="142">
        <v>1136.588208232761</v>
      </c>
      <c r="M70" s="142">
        <v>1364.910982990973</v>
      </c>
      <c r="N70" s="143"/>
      <c r="O70" s="142">
        <v>5.4624350899523222</v>
      </c>
      <c r="P70" s="142">
        <v>5.4749281322280297</v>
      </c>
      <c r="Q70" s="142">
        <v>5.4874497471278261</v>
      </c>
      <c r="R70" s="142">
        <v>0</v>
      </c>
      <c r="S70" s="142">
        <v>10.999999999999943</v>
      </c>
      <c r="T70" s="142">
        <v>5.5251579126831984</v>
      </c>
      <c r="U70" s="142">
        <v>-1495.8728161728568</v>
      </c>
      <c r="V70" s="142">
        <v>211.12586649293411</v>
      </c>
      <c r="W70" s="142">
        <v>228.32277475821206</v>
      </c>
      <c r="X70" s="145"/>
      <c r="Y70" s="148"/>
      <c r="Z70" s="148"/>
      <c r="AA70" s="148"/>
      <c r="AB70" s="148"/>
      <c r="AC70" s="148"/>
      <c r="AD70" s="148"/>
      <c r="AE70" s="148"/>
      <c r="AF70" s="148"/>
    </row>
    <row r="71" spans="1:32">
      <c r="B71" s="6" t="s">
        <v>317</v>
      </c>
      <c r="C71" s="219"/>
      <c r="D71" s="142">
        <v>0</v>
      </c>
      <c r="E71" s="142">
        <v>0</v>
      </c>
      <c r="F71" s="142">
        <v>0</v>
      </c>
      <c r="G71" s="142">
        <v>0</v>
      </c>
      <c r="H71" s="142">
        <v>0</v>
      </c>
      <c r="I71" s="142">
        <v>0</v>
      </c>
      <c r="J71" s="142">
        <v>0</v>
      </c>
      <c r="K71" s="142">
        <v>0</v>
      </c>
      <c r="L71" s="142">
        <v>0</v>
      </c>
      <c r="M71" s="142">
        <v>0</v>
      </c>
      <c r="N71" s="143"/>
      <c r="O71" s="142">
        <v>0</v>
      </c>
      <c r="P71" s="142">
        <v>0</v>
      </c>
      <c r="Q71" s="142">
        <v>0</v>
      </c>
      <c r="R71" s="142">
        <v>0</v>
      </c>
      <c r="S71" s="142">
        <v>0</v>
      </c>
      <c r="T71" s="142">
        <v>0</v>
      </c>
      <c r="U71" s="142">
        <v>0</v>
      </c>
      <c r="V71" s="142">
        <v>0</v>
      </c>
      <c r="W71" s="142">
        <v>0</v>
      </c>
      <c r="X71" s="145"/>
      <c r="Y71" s="148"/>
      <c r="Z71" s="148"/>
      <c r="AA71" s="148"/>
      <c r="AB71" s="148"/>
      <c r="AC71" s="148"/>
      <c r="AD71" s="148"/>
      <c r="AE71" s="148"/>
      <c r="AF71" s="148"/>
    </row>
    <row r="72" spans="1:32">
      <c r="B72" s="6" t="s">
        <v>108</v>
      </c>
      <c r="C72" s="219"/>
      <c r="D72" s="142">
        <v>0.1</v>
      </c>
      <c r="E72" s="142">
        <v>0</v>
      </c>
      <c r="F72" s="142">
        <v>0</v>
      </c>
      <c r="G72" s="142">
        <v>0</v>
      </c>
      <c r="H72" s="142">
        <v>0</v>
      </c>
      <c r="I72" s="142">
        <v>0</v>
      </c>
      <c r="J72" s="142">
        <v>0</v>
      </c>
      <c r="K72" s="142">
        <v>1.2696367717327209E-3</v>
      </c>
      <c r="L72" s="142">
        <v>2.0066298060161087E-4</v>
      </c>
      <c r="M72" s="142">
        <v>2.4869538236155838E-4</v>
      </c>
      <c r="N72" s="143"/>
      <c r="O72" s="142">
        <v>-0.1</v>
      </c>
      <c r="P72" s="142">
        <v>0</v>
      </c>
      <c r="Q72" s="142">
        <v>0</v>
      </c>
      <c r="R72" s="142">
        <v>0</v>
      </c>
      <c r="S72" s="142">
        <v>0</v>
      </c>
      <c r="T72" s="142">
        <v>0</v>
      </c>
      <c r="U72" s="142">
        <v>1.2696367717327209E-3</v>
      </c>
      <c r="V72" s="142">
        <v>-1.06897379113111E-3</v>
      </c>
      <c r="W72" s="142">
        <v>4.8032401759947491E-5</v>
      </c>
      <c r="X72" s="145"/>
      <c r="Y72" s="148"/>
      <c r="Z72" s="148"/>
      <c r="AA72" s="148"/>
      <c r="AB72" s="148"/>
      <c r="AC72" s="148"/>
      <c r="AD72" s="148"/>
      <c r="AE72" s="148"/>
      <c r="AF72" s="148"/>
    </row>
    <row r="73" spans="1:32">
      <c r="B73" s="6" t="s">
        <v>48</v>
      </c>
      <c r="C73" s="219"/>
      <c r="D73" s="142">
        <v>21.9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0.27805045300946585</v>
      </c>
      <c r="L73" s="142">
        <v>4.3945192751752779E-2</v>
      </c>
      <c r="M73" s="142">
        <v>5.4464288737181274E-2</v>
      </c>
      <c r="N73" s="148"/>
      <c r="O73" s="142">
        <v>-21.9</v>
      </c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0.27805045300946585</v>
      </c>
      <c r="V73" s="142">
        <v>-0.23410526025771311</v>
      </c>
      <c r="W73" s="142">
        <v>1.0519095985428498E-2</v>
      </c>
      <c r="X73" s="145"/>
      <c r="Y73" s="148"/>
      <c r="Z73" s="148"/>
      <c r="AA73" s="148"/>
      <c r="AB73" s="148"/>
      <c r="AC73" s="148"/>
      <c r="AD73" s="148"/>
      <c r="AE73" s="148"/>
      <c r="AF73" s="148"/>
    </row>
    <row r="74" spans="1:32">
      <c r="B74" s="6" t="s">
        <v>325</v>
      </c>
      <c r="C74" s="219"/>
      <c r="D74" s="142">
        <v>0</v>
      </c>
      <c r="E74" s="142">
        <v>0</v>
      </c>
      <c r="F74" s="142">
        <v>0</v>
      </c>
      <c r="G74" s="142">
        <v>0</v>
      </c>
      <c r="H74" s="142">
        <v>0</v>
      </c>
      <c r="I74" s="142">
        <v>0</v>
      </c>
      <c r="J74" s="142">
        <v>0</v>
      </c>
      <c r="K74" s="142">
        <v>0</v>
      </c>
      <c r="L74" s="142">
        <v>0</v>
      </c>
      <c r="M74" s="142">
        <v>0</v>
      </c>
      <c r="N74" s="143"/>
      <c r="O74" s="142">
        <v>0</v>
      </c>
      <c r="P74" s="142">
        <v>0</v>
      </c>
      <c r="Q74" s="142">
        <v>0</v>
      </c>
      <c r="R74" s="142">
        <v>0</v>
      </c>
      <c r="S74" s="142">
        <v>0</v>
      </c>
      <c r="T74" s="142">
        <v>0</v>
      </c>
      <c r="U74" s="142">
        <v>0</v>
      </c>
      <c r="V74" s="142">
        <v>0</v>
      </c>
      <c r="W74" s="142">
        <v>0</v>
      </c>
      <c r="X74" s="145"/>
      <c r="Y74" s="148"/>
      <c r="Z74" s="148"/>
      <c r="AA74" s="148"/>
      <c r="AB74" s="148"/>
      <c r="AC74" s="148"/>
      <c r="AD74" s="148"/>
      <c r="AE74" s="148"/>
      <c r="AF74" s="148"/>
    </row>
    <row r="75" spans="1:32">
      <c r="B75" s="8" t="s">
        <v>102</v>
      </c>
      <c r="C75" s="219"/>
      <c r="D75" s="142">
        <v>190.33026253376971</v>
      </c>
      <c r="E75" s="142">
        <v>256.20226522788079</v>
      </c>
      <c r="F75" s="142">
        <v>344.87211772878817</v>
      </c>
      <c r="G75" s="142">
        <v>464.23000000000008</v>
      </c>
      <c r="H75" s="142">
        <v>476.58999999999992</v>
      </c>
      <c r="I75" s="142">
        <v>793.79</v>
      </c>
      <c r="J75" s="142">
        <v>1068.5152923548144</v>
      </c>
      <c r="K75" s="142">
        <v>269.45452218183453</v>
      </c>
      <c r="L75" s="142">
        <v>338.01955894166628</v>
      </c>
      <c r="M75" s="142">
        <v>414.24944403231837</v>
      </c>
      <c r="N75" s="143"/>
      <c r="O75" s="142">
        <v>65.872002694111103</v>
      </c>
      <c r="P75" s="142">
        <v>88.669852500907353</v>
      </c>
      <c r="Q75" s="142">
        <v>119.35788227121189</v>
      </c>
      <c r="R75" s="142">
        <v>12.359999999999882</v>
      </c>
      <c r="S75" s="142">
        <v>317.20000000000005</v>
      </c>
      <c r="T75" s="142">
        <v>274.72529235481448</v>
      </c>
      <c r="U75" s="142">
        <v>-799.06077017298003</v>
      </c>
      <c r="V75" s="142">
        <v>68.565036759831742</v>
      </c>
      <c r="W75" s="142">
        <v>76.229885090652076</v>
      </c>
      <c r="X75" s="145"/>
      <c r="Y75" s="148"/>
      <c r="Z75" s="148"/>
      <c r="AA75" s="148"/>
      <c r="AB75" s="148"/>
      <c r="AC75" s="148"/>
      <c r="AD75" s="148"/>
      <c r="AE75" s="148"/>
      <c r="AF75" s="148"/>
    </row>
    <row r="76" spans="1:32" s="45" customFormat="1">
      <c r="A76" s="38"/>
      <c r="B76" s="31" t="s">
        <v>11</v>
      </c>
      <c r="C76" s="209" t="s">
        <v>300</v>
      </c>
      <c r="D76" s="139">
        <v>8.5598418389633739</v>
      </c>
      <c r="E76" s="139">
        <v>13.400208104358768</v>
      </c>
      <c r="F76" s="139">
        <v>20.977674660151017</v>
      </c>
      <c r="G76" s="139">
        <v>32.840000000000003</v>
      </c>
      <c r="H76" s="139">
        <v>62.7</v>
      </c>
      <c r="I76" s="139">
        <v>76.599999999999994</v>
      </c>
      <c r="J76" s="139">
        <v>119.91529284122717</v>
      </c>
      <c r="K76" s="139">
        <v>26.602728472296892</v>
      </c>
      <c r="L76" s="139">
        <v>33.515733336532875</v>
      </c>
      <c r="M76" s="139">
        <v>41.293494804589308</v>
      </c>
      <c r="N76" s="146"/>
      <c r="O76" s="139">
        <v>4.8403662653953949</v>
      </c>
      <c r="P76" s="139">
        <v>7.577466555792248</v>
      </c>
      <c r="Q76" s="139">
        <v>11.862325339848987</v>
      </c>
      <c r="R76" s="139">
        <v>29.86</v>
      </c>
      <c r="S76" s="139">
        <v>13.89999999999999</v>
      </c>
      <c r="T76" s="139">
        <v>43.315292841227183</v>
      </c>
      <c r="U76" s="139">
        <v>-93.312564368930268</v>
      </c>
      <c r="V76" s="139">
        <v>6.9130048642359831</v>
      </c>
      <c r="W76" s="139">
        <v>7.7777614680564326</v>
      </c>
      <c r="X76" s="141"/>
      <c r="Y76" s="140"/>
      <c r="Z76" s="140"/>
      <c r="AA76" s="140"/>
      <c r="AB76" s="140"/>
      <c r="AC76" s="140"/>
      <c r="AD76" s="140"/>
      <c r="AE76" s="140"/>
      <c r="AF76" s="140"/>
    </row>
    <row r="77" spans="1:32">
      <c r="B77" s="3" t="s">
        <v>12</v>
      </c>
      <c r="C77" s="210" t="s">
        <v>301</v>
      </c>
      <c r="D77" s="142"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3"/>
      <c r="O77" s="142">
        <v>0</v>
      </c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45"/>
      <c r="Y77" s="148"/>
      <c r="Z77" s="148"/>
      <c r="AA77" s="148"/>
      <c r="AB77" s="148"/>
      <c r="AC77" s="148"/>
      <c r="AD77" s="148"/>
      <c r="AE77" s="148"/>
      <c r="AF77" s="148"/>
    </row>
    <row r="78" spans="1:32">
      <c r="B78" s="3" t="s">
        <v>13</v>
      </c>
      <c r="C78" s="210" t="s">
        <v>302</v>
      </c>
      <c r="D78" s="142">
        <v>8.5598418389633739</v>
      </c>
      <c r="E78" s="142">
        <v>13.400208104358768</v>
      </c>
      <c r="F78" s="142">
        <v>20.977674660151017</v>
      </c>
      <c r="G78" s="142">
        <v>32.840000000000003</v>
      </c>
      <c r="H78" s="142">
        <v>62.7</v>
      </c>
      <c r="I78" s="142">
        <v>76.599999999999994</v>
      </c>
      <c r="J78" s="142">
        <v>119.91529284122717</v>
      </c>
      <c r="K78" s="142">
        <v>26.602728472296892</v>
      </c>
      <c r="L78" s="142">
        <v>33.515733336532875</v>
      </c>
      <c r="M78" s="142">
        <v>41.293494804589308</v>
      </c>
      <c r="N78" s="143"/>
      <c r="O78" s="142">
        <v>4.8403662653953949</v>
      </c>
      <c r="P78" s="142">
        <v>7.577466555792248</v>
      </c>
      <c r="Q78" s="142">
        <v>11.862325339848987</v>
      </c>
      <c r="R78" s="142">
        <v>29.86</v>
      </c>
      <c r="S78" s="142">
        <v>13.89999999999999</v>
      </c>
      <c r="T78" s="142">
        <v>43.315292841227183</v>
      </c>
      <c r="U78" s="142">
        <v>-93.312564368930268</v>
      </c>
      <c r="V78" s="142">
        <v>6.9130048642359831</v>
      </c>
      <c r="W78" s="142">
        <v>7.7777614680564326</v>
      </c>
      <c r="X78" s="145"/>
      <c r="Y78" s="148"/>
      <c r="Z78" s="148"/>
      <c r="AA78" s="148"/>
      <c r="AB78" s="148"/>
      <c r="AC78" s="148"/>
      <c r="AD78" s="148"/>
      <c r="AE78" s="148"/>
      <c r="AF78" s="148"/>
    </row>
    <row r="79" spans="1:32" s="45" customFormat="1">
      <c r="A79" s="38"/>
      <c r="B79" s="5" t="s">
        <v>14</v>
      </c>
      <c r="C79" s="209" t="s">
        <v>311</v>
      </c>
      <c r="D79" s="139">
        <v>0</v>
      </c>
      <c r="E79" s="139">
        <v>0</v>
      </c>
      <c r="F79" s="139">
        <v>0</v>
      </c>
      <c r="G79" s="139">
        <v>0</v>
      </c>
      <c r="H79" s="139">
        <v>0</v>
      </c>
      <c r="I79" s="139">
        <v>0</v>
      </c>
      <c r="J79" s="139">
        <v>0</v>
      </c>
      <c r="K79" s="139">
        <v>0</v>
      </c>
      <c r="L79" s="139">
        <v>0</v>
      </c>
      <c r="M79" s="139">
        <v>0</v>
      </c>
      <c r="N79" s="146"/>
      <c r="O79" s="139">
        <v>0</v>
      </c>
      <c r="P79" s="139">
        <v>0</v>
      </c>
      <c r="Q79" s="139">
        <v>0</v>
      </c>
      <c r="R79" s="139">
        <v>0</v>
      </c>
      <c r="S79" s="139">
        <v>0</v>
      </c>
      <c r="T79" s="139">
        <v>0</v>
      </c>
      <c r="U79" s="139">
        <v>0</v>
      </c>
      <c r="V79" s="139">
        <v>0</v>
      </c>
      <c r="W79" s="139">
        <v>0</v>
      </c>
      <c r="X79" s="141"/>
      <c r="Y79" s="140"/>
      <c r="Z79" s="140"/>
      <c r="AA79" s="140"/>
      <c r="AB79" s="140"/>
      <c r="AC79" s="140"/>
      <c r="AD79" s="140"/>
      <c r="AE79" s="140"/>
      <c r="AF79" s="140"/>
    </row>
    <row r="80" spans="1:32">
      <c r="B80" s="3" t="s">
        <v>15</v>
      </c>
      <c r="C80" s="210" t="s">
        <v>303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3"/>
      <c r="O80" s="142">
        <v>0</v>
      </c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45"/>
      <c r="Y80" s="148"/>
      <c r="Z80" s="148"/>
      <c r="AA80" s="148"/>
      <c r="AB80" s="148"/>
      <c r="AC80" s="148"/>
      <c r="AD80" s="148"/>
      <c r="AE80" s="148"/>
      <c r="AF80" s="148"/>
    </row>
    <row r="81" spans="1:32">
      <c r="B81" s="3" t="s">
        <v>16</v>
      </c>
      <c r="C81" s="210" t="s">
        <v>304</v>
      </c>
      <c r="D81" s="142">
        <v>0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142">
        <v>0</v>
      </c>
      <c r="K81" s="142">
        <v>0</v>
      </c>
      <c r="L81" s="142">
        <v>0</v>
      </c>
      <c r="M81" s="142">
        <v>0</v>
      </c>
      <c r="N81" s="143"/>
      <c r="O81" s="142">
        <v>0</v>
      </c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45"/>
      <c r="Y81" s="148"/>
      <c r="Z81" s="148"/>
      <c r="AA81" s="148"/>
      <c r="AB81" s="148"/>
      <c r="AC81" s="148"/>
      <c r="AD81" s="148"/>
      <c r="AE81" s="148"/>
      <c r="AF81" s="148"/>
    </row>
    <row r="82" spans="1:32">
      <c r="B82" s="3" t="s">
        <v>17</v>
      </c>
      <c r="C82" s="210" t="s">
        <v>305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0</v>
      </c>
      <c r="M82" s="142">
        <v>0</v>
      </c>
      <c r="N82" s="143"/>
      <c r="O82" s="142">
        <v>0</v>
      </c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45"/>
      <c r="Y82" s="148"/>
      <c r="Z82" s="148"/>
      <c r="AA82" s="148"/>
      <c r="AB82" s="148"/>
      <c r="AC82" s="148"/>
      <c r="AD82" s="148"/>
      <c r="AE82" s="148"/>
      <c r="AF82" s="148"/>
    </row>
    <row r="83" spans="1:32">
      <c r="B83" s="4" t="s">
        <v>18</v>
      </c>
      <c r="C83" s="42"/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3"/>
      <c r="O83" s="142">
        <v>0</v>
      </c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45"/>
      <c r="Y83" s="148"/>
      <c r="Z83" s="148"/>
      <c r="AA83" s="148"/>
      <c r="AB83" s="148"/>
      <c r="AC83" s="148"/>
      <c r="AD83" s="148"/>
      <c r="AE83" s="148"/>
      <c r="AF83" s="148"/>
    </row>
    <row r="84" spans="1:32">
      <c r="B84" s="3" t="s">
        <v>19</v>
      </c>
      <c r="C84" s="210" t="s">
        <v>306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3"/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5"/>
      <c r="Y84" s="148"/>
      <c r="Z84" s="148"/>
      <c r="AA84" s="148"/>
      <c r="AB84" s="148"/>
      <c r="AC84" s="148"/>
      <c r="AD84" s="148"/>
      <c r="AE84" s="148"/>
      <c r="AF84" s="148"/>
    </row>
    <row r="85" spans="1:32">
      <c r="B85" s="3" t="s">
        <v>20</v>
      </c>
      <c r="C85" s="210" t="s">
        <v>307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3"/>
      <c r="O85" s="142">
        <v>0</v>
      </c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5"/>
      <c r="Y85" s="148"/>
      <c r="Z85" s="148"/>
      <c r="AA85" s="148"/>
      <c r="AB85" s="148"/>
      <c r="AC85" s="148"/>
      <c r="AD85" s="148"/>
      <c r="AE85" s="148"/>
      <c r="AF85" s="148"/>
    </row>
    <row r="86" spans="1:32" s="45" customFormat="1">
      <c r="A86" s="38"/>
      <c r="B86" s="5" t="s">
        <v>21</v>
      </c>
      <c r="C86" s="209" t="s">
        <v>308</v>
      </c>
      <c r="D86" s="139">
        <v>64310.375776626912</v>
      </c>
      <c r="E86" s="139">
        <v>52914.757404969932</v>
      </c>
      <c r="F86" s="139">
        <v>5197.3217038020694</v>
      </c>
      <c r="G86" s="139">
        <v>11800.183440942998</v>
      </c>
      <c r="H86" s="139">
        <v>118492.92897656698</v>
      </c>
      <c r="I86" s="139">
        <v>12019.323583997009</v>
      </c>
      <c r="J86" s="139">
        <v>646.03697417366504</v>
      </c>
      <c r="K86" s="139">
        <v>4293.1458050695564</v>
      </c>
      <c r="L86" s="139">
        <v>4524.8395770194629</v>
      </c>
      <c r="M86" s="139">
        <v>4641.0790106945942</v>
      </c>
      <c r="N86" s="146"/>
      <c r="O86" s="139">
        <v>-11395.618371656985</v>
      </c>
      <c r="P86" s="139">
        <v>-47717.435701167858</v>
      </c>
      <c r="Q86" s="139">
        <v>6602.8617371409282</v>
      </c>
      <c r="R86" s="139">
        <v>106692.745535624</v>
      </c>
      <c r="S86" s="139">
        <v>-106473.60539256997</v>
      </c>
      <c r="T86" s="139">
        <v>-11373.286609823344</v>
      </c>
      <c r="U86" s="139">
        <v>3647.108830895892</v>
      </c>
      <c r="V86" s="139">
        <v>231.69377194990588</v>
      </c>
      <c r="W86" s="139">
        <v>116.23943367513192</v>
      </c>
      <c r="X86" s="141"/>
      <c r="Y86" s="140"/>
      <c r="Z86" s="140"/>
      <c r="AA86" s="140"/>
      <c r="AB86" s="140"/>
      <c r="AC86" s="140"/>
      <c r="AD86" s="140"/>
      <c r="AE86" s="140"/>
      <c r="AF86" s="140"/>
    </row>
    <row r="87" spans="1:32" s="45" customFormat="1">
      <c r="A87" s="38"/>
      <c r="B87" s="9" t="s">
        <v>94</v>
      </c>
      <c r="C87" s="209" t="s">
        <v>309</v>
      </c>
      <c r="D87" s="139">
        <v>511.59915407369203</v>
      </c>
      <c r="E87" s="139">
        <v>280.99630309863272</v>
      </c>
      <c r="F87" s="139">
        <v>154.33747637457046</v>
      </c>
      <c r="G87" s="139">
        <v>88.97</v>
      </c>
      <c r="H87" s="139">
        <v>103.47</v>
      </c>
      <c r="I87" s="139">
        <v>10.359999999999998</v>
      </c>
      <c r="J87" s="139">
        <v>9.36</v>
      </c>
      <c r="K87" s="139">
        <v>32.404244571414068</v>
      </c>
      <c r="L87" s="139">
        <v>33.785160819349748</v>
      </c>
      <c r="M87" s="139">
        <v>36.737867059112872</v>
      </c>
      <c r="N87" s="146"/>
      <c r="O87" s="139">
        <v>-230.60285097505931</v>
      </c>
      <c r="P87" s="139">
        <v>-126.65882672406225</v>
      </c>
      <c r="Q87" s="139">
        <v>-65.367476374570444</v>
      </c>
      <c r="R87" s="139">
        <v>14.499999999999991</v>
      </c>
      <c r="S87" s="139">
        <v>-93.11</v>
      </c>
      <c r="T87" s="139">
        <v>-0.99999999999999956</v>
      </c>
      <c r="U87" s="139">
        <v>23.044244571414065</v>
      </c>
      <c r="V87" s="139">
        <v>1.3809162479356818</v>
      </c>
      <c r="W87" s="139">
        <v>2.9527062397631254</v>
      </c>
      <c r="X87" s="141"/>
      <c r="Y87" s="140"/>
      <c r="Z87" s="140"/>
      <c r="AA87" s="140"/>
      <c r="AB87" s="140"/>
      <c r="AC87" s="140"/>
      <c r="AD87" s="140"/>
      <c r="AE87" s="140"/>
      <c r="AF87" s="140"/>
    </row>
    <row r="88" spans="1:32">
      <c r="B88" s="208" t="s">
        <v>40</v>
      </c>
      <c r="C88" s="219"/>
      <c r="D88" s="142">
        <v>511.59915407369203</v>
      </c>
      <c r="E88" s="142">
        <v>280.99630309863272</v>
      </c>
      <c r="F88" s="142">
        <v>154.33747637457046</v>
      </c>
      <c r="G88" s="142">
        <v>87.97</v>
      </c>
      <c r="H88" s="142">
        <v>103.47</v>
      </c>
      <c r="I88" s="142">
        <v>9.36</v>
      </c>
      <c r="J88" s="142">
        <v>9.36</v>
      </c>
      <c r="K88" s="142">
        <v>32.298801511924033</v>
      </c>
      <c r="L88" s="142">
        <v>33.651840681987018</v>
      </c>
      <c r="M88" s="142">
        <v>36.572634277069497</v>
      </c>
      <c r="N88" s="143"/>
      <c r="O88" s="142">
        <v>-230.60285097505931</v>
      </c>
      <c r="P88" s="142">
        <v>-126.65882672406225</v>
      </c>
      <c r="Q88" s="142">
        <v>-66.367476374570444</v>
      </c>
      <c r="R88" s="142">
        <v>15.499999999999991</v>
      </c>
      <c r="S88" s="142">
        <v>-94.11</v>
      </c>
      <c r="T88" s="142">
        <v>0</v>
      </c>
      <c r="U88" s="142">
        <v>22.938801511924037</v>
      </c>
      <c r="V88" s="142">
        <v>1.3530391700629807</v>
      </c>
      <c r="W88" s="142">
        <v>2.9207935950824826</v>
      </c>
      <c r="X88" s="145"/>
      <c r="Y88" s="148"/>
      <c r="Z88" s="148"/>
      <c r="AA88" s="148"/>
      <c r="AB88" s="148"/>
      <c r="AC88" s="148"/>
      <c r="AD88" s="148"/>
      <c r="AE88" s="148"/>
      <c r="AF88" s="148"/>
    </row>
    <row r="89" spans="1:32">
      <c r="B89" s="6" t="s">
        <v>41</v>
      </c>
      <c r="C89" s="219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3"/>
      <c r="O89" s="142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5"/>
      <c r="Y89" s="148"/>
      <c r="Z89" s="148"/>
      <c r="AA89" s="148"/>
      <c r="AB89" s="148"/>
      <c r="AC89" s="148"/>
      <c r="AD89" s="148"/>
      <c r="AE89" s="148"/>
      <c r="AF89" s="148"/>
    </row>
    <row r="90" spans="1:32">
      <c r="B90" s="6" t="s">
        <v>42</v>
      </c>
      <c r="C90" s="219"/>
      <c r="D90" s="142">
        <v>0</v>
      </c>
      <c r="E90" s="142">
        <v>0</v>
      </c>
      <c r="F90" s="142">
        <v>0</v>
      </c>
      <c r="G90" s="142">
        <v>3.2</v>
      </c>
      <c r="H90" s="142">
        <v>10.35</v>
      </c>
      <c r="I90" s="142">
        <v>9.36</v>
      </c>
      <c r="J90" s="142">
        <v>9.36</v>
      </c>
      <c r="K90" s="142">
        <v>2.1493534945856192</v>
      </c>
      <c r="L90" s="142">
        <v>2.7176004236325526</v>
      </c>
      <c r="M90" s="142">
        <v>3.3681084295416124</v>
      </c>
      <c r="N90" s="143"/>
      <c r="O90" s="142">
        <v>0</v>
      </c>
      <c r="P90" s="142">
        <v>0</v>
      </c>
      <c r="Q90" s="142">
        <v>3.2</v>
      </c>
      <c r="R90" s="142">
        <v>7.1499999999999995</v>
      </c>
      <c r="S90" s="142">
        <v>-0.99000000000000066</v>
      </c>
      <c r="T90" s="142">
        <v>0</v>
      </c>
      <c r="U90" s="142">
        <v>-7.2106465054143793</v>
      </c>
      <c r="V90" s="142">
        <v>0.56824692904693319</v>
      </c>
      <c r="W90" s="142">
        <v>0.65050800590905966</v>
      </c>
      <c r="X90" s="145"/>
      <c r="Y90" s="148"/>
      <c r="Z90" s="148"/>
      <c r="AA90" s="148"/>
      <c r="AB90" s="148"/>
      <c r="AC90" s="148"/>
      <c r="AD90" s="148"/>
      <c r="AE90" s="148"/>
      <c r="AF90" s="148"/>
    </row>
    <row r="91" spans="1:32">
      <c r="B91" s="6" t="s">
        <v>43</v>
      </c>
      <c r="C91" s="219"/>
      <c r="D91" s="142">
        <v>0</v>
      </c>
      <c r="E91" s="142">
        <v>0</v>
      </c>
      <c r="F91" s="142">
        <v>0</v>
      </c>
      <c r="G91" s="142">
        <v>0</v>
      </c>
      <c r="H91" s="142">
        <v>0</v>
      </c>
      <c r="I91" s="142">
        <v>0</v>
      </c>
      <c r="J91" s="142">
        <v>0</v>
      </c>
      <c r="K91" s="142">
        <v>0</v>
      </c>
      <c r="L91" s="142">
        <v>0</v>
      </c>
      <c r="M91" s="142">
        <v>0</v>
      </c>
      <c r="N91" s="143"/>
      <c r="O91" s="142">
        <v>0</v>
      </c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45"/>
      <c r="Y91" s="148"/>
      <c r="Z91" s="148"/>
      <c r="AA91" s="148"/>
      <c r="AB91" s="148"/>
      <c r="AC91" s="148"/>
      <c r="AD91" s="148"/>
      <c r="AE91" s="148"/>
      <c r="AF91" s="148"/>
    </row>
    <row r="92" spans="1:32">
      <c r="B92" s="6" t="s">
        <v>44</v>
      </c>
      <c r="C92" s="219"/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3"/>
      <c r="O92" s="142">
        <v>0</v>
      </c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45"/>
      <c r="Y92" s="148"/>
      <c r="Z92" s="148"/>
      <c r="AA92" s="148"/>
      <c r="AB92" s="148"/>
      <c r="AC92" s="148"/>
      <c r="AD92" s="148"/>
      <c r="AE92" s="148"/>
      <c r="AF92" s="148"/>
    </row>
    <row r="93" spans="1:32">
      <c r="B93" s="7" t="s">
        <v>45</v>
      </c>
      <c r="C93" s="219"/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3"/>
      <c r="O93" s="142">
        <v>0</v>
      </c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5"/>
      <c r="Y93" s="148"/>
      <c r="Z93" s="148"/>
      <c r="AA93" s="148"/>
      <c r="AB93" s="148"/>
      <c r="AC93" s="148"/>
      <c r="AD93" s="148"/>
      <c r="AE93" s="148"/>
      <c r="AF93" s="148"/>
    </row>
    <row r="94" spans="1:32">
      <c r="B94" s="7" t="s">
        <v>46</v>
      </c>
      <c r="C94" s="219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3"/>
      <c r="O94" s="142">
        <v>0</v>
      </c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5"/>
      <c r="Y94" s="148"/>
      <c r="Z94" s="148"/>
      <c r="AA94" s="148"/>
      <c r="AB94" s="148"/>
      <c r="AC94" s="148"/>
      <c r="AD94" s="148"/>
      <c r="AE94" s="148"/>
      <c r="AF94" s="148"/>
    </row>
    <row r="95" spans="1:32">
      <c r="B95" s="6" t="s">
        <v>317</v>
      </c>
      <c r="C95" s="219"/>
      <c r="D95" s="142">
        <v>0</v>
      </c>
      <c r="E95" s="142">
        <v>0</v>
      </c>
      <c r="F95" s="142">
        <v>0</v>
      </c>
      <c r="G95" s="142">
        <v>0</v>
      </c>
      <c r="H95" s="142">
        <v>0</v>
      </c>
      <c r="I95" s="142">
        <v>0</v>
      </c>
      <c r="J95" s="142">
        <v>0</v>
      </c>
      <c r="K95" s="142">
        <v>0</v>
      </c>
      <c r="L95" s="142">
        <v>0</v>
      </c>
      <c r="M95" s="142">
        <v>0</v>
      </c>
      <c r="N95" s="143"/>
      <c r="O95" s="142">
        <v>0</v>
      </c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45"/>
      <c r="Y95" s="148"/>
      <c r="Z95" s="148"/>
      <c r="AA95" s="148"/>
      <c r="AB95" s="148"/>
      <c r="AC95" s="148"/>
      <c r="AD95" s="148"/>
      <c r="AE95" s="148"/>
      <c r="AF95" s="148"/>
    </row>
    <row r="96" spans="1:32">
      <c r="B96" s="6" t="s">
        <v>108</v>
      </c>
      <c r="C96" s="219"/>
      <c r="D96" s="142">
        <v>511.59915407369203</v>
      </c>
      <c r="E96" s="142">
        <v>280.99630309863272</v>
      </c>
      <c r="F96" s="142">
        <v>154.33747637457046</v>
      </c>
      <c r="G96" s="142">
        <v>84.77</v>
      </c>
      <c r="H96" s="142">
        <v>93.12</v>
      </c>
      <c r="I96" s="142">
        <v>0</v>
      </c>
      <c r="J96" s="142">
        <v>0</v>
      </c>
      <c r="K96" s="142">
        <v>30.149448017338415</v>
      </c>
      <c r="L96" s="142">
        <v>30.93424025835446</v>
      </c>
      <c r="M96" s="142">
        <v>33.20452584752789</v>
      </c>
      <c r="N96" s="143"/>
      <c r="O96" s="142">
        <v>-230.60285097505931</v>
      </c>
      <c r="P96" s="142">
        <v>-126.65882672406225</v>
      </c>
      <c r="Q96" s="142">
        <v>-69.567476374570447</v>
      </c>
      <c r="R96" s="142">
        <v>8.3500000000000014</v>
      </c>
      <c r="S96" s="142">
        <v>-93.12</v>
      </c>
      <c r="T96" s="142">
        <v>0</v>
      </c>
      <c r="U96" s="142">
        <v>30.149448017338415</v>
      </c>
      <c r="V96" s="142">
        <v>0.78479224101604683</v>
      </c>
      <c r="W96" s="142">
        <v>2.2702855891734264</v>
      </c>
      <c r="X96" s="145"/>
      <c r="Y96" s="148"/>
      <c r="Z96" s="148"/>
      <c r="AA96" s="148"/>
      <c r="AB96" s="148"/>
      <c r="AC96" s="148"/>
      <c r="AD96" s="148"/>
      <c r="AE96" s="148"/>
      <c r="AF96" s="148"/>
    </row>
    <row r="97" spans="1:32">
      <c r="B97" s="6" t="s">
        <v>48</v>
      </c>
      <c r="C97" s="219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3"/>
      <c r="O97" s="142">
        <v>0</v>
      </c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45"/>
      <c r="Y97" s="148"/>
      <c r="Z97" s="148"/>
      <c r="AA97" s="148"/>
      <c r="AB97" s="148"/>
      <c r="AC97" s="148"/>
      <c r="AD97" s="148"/>
      <c r="AE97" s="148"/>
      <c r="AF97" s="148"/>
    </row>
    <row r="98" spans="1:32">
      <c r="B98" s="6" t="s">
        <v>325</v>
      </c>
      <c r="C98" s="219"/>
      <c r="D98" s="142">
        <v>0</v>
      </c>
      <c r="E98" s="142">
        <v>0</v>
      </c>
      <c r="F98" s="142">
        <v>0</v>
      </c>
      <c r="G98" s="142">
        <v>0</v>
      </c>
      <c r="H98" s="142">
        <v>0</v>
      </c>
      <c r="I98" s="142">
        <v>0</v>
      </c>
      <c r="J98" s="142">
        <v>0</v>
      </c>
      <c r="K98" s="142">
        <v>0</v>
      </c>
      <c r="L98" s="142">
        <v>0</v>
      </c>
      <c r="M98" s="142">
        <v>0</v>
      </c>
      <c r="N98" s="143"/>
      <c r="O98" s="142">
        <v>0</v>
      </c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145"/>
      <c r="Y98" s="148"/>
      <c r="Z98" s="148"/>
      <c r="AA98" s="148"/>
      <c r="AB98" s="148"/>
      <c r="AC98" s="148"/>
      <c r="AD98" s="148"/>
      <c r="AE98" s="148"/>
      <c r="AF98" s="148"/>
    </row>
    <row r="99" spans="1:32">
      <c r="B99" s="8" t="s">
        <v>102</v>
      </c>
      <c r="C99" s="219"/>
      <c r="D99" s="142">
        <v>0</v>
      </c>
      <c r="E99" s="142">
        <v>0</v>
      </c>
      <c r="F99" s="142">
        <v>0</v>
      </c>
      <c r="G99" s="142">
        <v>1</v>
      </c>
      <c r="H99" s="142">
        <v>0</v>
      </c>
      <c r="I99" s="142">
        <v>1</v>
      </c>
      <c r="J99" s="142">
        <v>0</v>
      </c>
      <c r="K99" s="142">
        <v>0.10544305949003038</v>
      </c>
      <c r="L99" s="142">
        <v>0.13332013736273027</v>
      </c>
      <c r="M99" s="142">
        <v>0.16523278204337363</v>
      </c>
      <c r="N99" s="143"/>
      <c r="O99" s="142">
        <v>0</v>
      </c>
      <c r="P99" s="142">
        <v>0</v>
      </c>
      <c r="Q99" s="142">
        <v>1</v>
      </c>
      <c r="R99" s="142">
        <v>-1</v>
      </c>
      <c r="S99" s="142">
        <v>1</v>
      </c>
      <c r="T99" s="142">
        <v>-1</v>
      </c>
      <c r="U99" s="142">
        <v>0.10544305949003038</v>
      </c>
      <c r="V99" s="142">
        <v>2.7877077872699892E-2</v>
      </c>
      <c r="W99" s="142">
        <v>3.1912644680643372E-2</v>
      </c>
      <c r="X99" s="145"/>
      <c r="Y99" s="148"/>
      <c r="Z99" s="148"/>
      <c r="AA99" s="148"/>
      <c r="AB99" s="148"/>
      <c r="AC99" s="148"/>
      <c r="AD99" s="148"/>
      <c r="AE99" s="148"/>
      <c r="AF99" s="148"/>
    </row>
    <row r="100" spans="1:32" s="45" customFormat="1">
      <c r="A100" s="38"/>
      <c r="B100" s="9" t="s">
        <v>95</v>
      </c>
      <c r="C100" s="209" t="s">
        <v>310</v>
      </c>
      <c r="D100" s="139">
        <v>63798.776622553225</v>
      </c>
      <c r="E100" s="139">
        <v>52633.7611018713</v>
      </c>
      <c r="F100" s="139">
        <v>5042.9842274274988</v>
      </c>
      <c r="G100" s="139">
        <v>11711.213440942996</v>
      </c>
      <c r="H100" s="139">
        <v>118389.458976567</v>
      </c>
      <c r="I100" s="139">
        <v>12008.963583997011</v>
      </c>
      <c r="J100" s="139">
        <v>636.67697417366503</v>
      </c>
      <c r="K100" s="139">
        <v>4260.7415604981434</v>
      </c>
      <c r="L100" s="139">
        <v>4491.0544162001133</v>
      </c>
      <c r="M100" s="139">
        <v>4604.3411436354827</v>
      </c>
      <c r="N100" s="146"/>
      <c r="O100" s="139">
        <v>-11165.015520681925</v>
      </c>
      <c r="P100" s="139">
        <v>-47590.776874443807</v>
      </c>
      <c r="Q100" s="139">
        <v>6668.2292135154985</v>
      </c>
      <c r="R100" s="139">
        <v>106678.245535624</v>
      </c>
      <c r="S100" s="139">
        <v>-106380.49539257</v>
      </c>
      <c r="T100" s="139">
        <v>-11372.286609823346</v>
      </c>
      <c r="U100" s="139">
        <v>3624.0645863244781</v>
      </c>
      <c r="V100" s="139">
        <v>230.31285570196971</v>
      </c>
      <c r="W100" s="139">
        <v>113.28672743536998</v>
      </c>
      <c r="X100" s="141"/>
      <c r="Y100" s="140"/>
      <c r="Z100" s="140"/>
      <c r="AA100" s="140"/>
      <c r="AB100" s="140"/>
      <c r="AC100" s="140"/>
      <c r="AD100" s="140"/>
      <c r="AE100" s="140"/>
      <c r="AF100" s="140"/>
    </row>
    <row r="101" spans="1:32">
      <c r="B101" s="208" t="s">
        <v>40</v>
      </c>
      <c r="C101" s="219"/>
      <c r="D101" s="142">
        <v>63798.776622553225</v>
      </c>
      <c r="E101" s="142">
        <v>52633.7611018713</v>
      </c>
      <c r="F101" s="142">
        <v>5042.9842274274988</v>
      </c>
      <c r="G101" s="142">
        <v>11691.643440942997</v>
      </c>
      <c r="H101" s="142">
        <v>118371.98897656699</v>
      </c>
      <c r="I101" s="142">
        <v>11996.293583997011</v>
      </c>
      <c r="J101" s="142">
        <v>624.00697417366507</v>
      </c>
      <c r="K101" s="142">
        <v>4256.9867190832365</v>
      </c>
      <c r="L101" s="142">
        <v>4486.3068683232605</v>
      </c>
      <c r="M101" s="142">
        <v>4598.457182224296</v>
      </c>
      <c r="N101" s="143"/>
      <c r="O101" s="142">
        <v>-11165.015520681925</v>
      </c>
      <c r="P101" s="142">
        <v>-47590.776874443807</v>
      </c>
      <c r="Q101" s="142">
        <v>6648.6592135154979</v>
      </c>
      <c r="R101" s="142">
        <v>106680.345535624</v>
      </c>
      <c r="S101" s="142">
        <v>-106375.69539256996</v>
      </c>
      <c r="T101" s="142">
        <v>-11372.286609823346</v>
      </c>
      <c r="U101" s="142">
        <v>3632.9797449095709</v>
      </c>
      <c r="V101" s="142">
        <v>229.32014924002431</v>
      </c>
      <c r="W101" s="142">
        <v>112.15031390103576</v>
      </c>
      <c r="X101" s="145"/>
      <c r="Y101" s="148"/>
      <c r="Z101" s="148"/>
      <c r="AA101" s="148"/>
      <c r="AB101" s="148"/>
      <c r="AC101" s="148"/>
      <c r="AD101" s="148"/>
      <c r="AE101" s="148"/>
      <c r="AF101" s="148"/>
    </row>
    <row r="102" spans="1:32">
      <c r="B102" s="6" t="s">
        <v>41</v>
      </c>
      <c r="C102" s="219"/>
      <c r="D102" s="142">
        <v>0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142">
        <v>0</v>
      </c>
      <c r="K102" s="142">
        <v>0</v>
      </c>
      <c r="L102" s="142">
        <v>0</v>
      </c>
      <c r="M102" s="142">
        <v>0</v>
      </c>
      <c r="N102" s="143"/>
      <c r="O102" s="142">
        <v>0</v>
      </c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45"/>
      <c r="Y102" s="148"/>
      <c r="Z102" s="148"/>
      <c r="AA102" s="148"/>
      <c r="AB102" s="148"/>
      <c r="AC102" s="148"/>
      <c r="AD102" s="148"/>
      <c r="AE102" s="148"/>
      <c r="AF102" s="148"/>
    </row>
    <row r="103" spans="1:32">
      <c r="B103" s="6" t="s">
        <v>42</v>
      </c>
      <c r="C103" s="219"/>
      <c r="D103" s="142">
        <v>0</v>
      </c>
      <c r="E103" s="142">
        <v>0</v>
      </c>
      <c r="F103" s="142">
        <v>0</v>
      </c>
      <c r="G103" s="142">
        <v>0</v>
      </c>
      <c r="H103" s="142">
        <v>0</v>
      </c>
      <c r="I103" s="142">
        <v>0</v>
      </c>
      <c r="J103" s="142">
        <v>0</v>
      </c>
      <c r="K103" s="142">
        <v>0</v>
      </c>
      <c r="L103" s="142">
        <v>0</v>
      </c>
      <c r="M103" s="142">
        <v>0</v>
      </c>
      <c r="N103" s="143"/>
      <c r="O103" s="142">
        <v>0</v>
      </c>
      <c r="P103" s="142">
        <v>0</v>
      </c>
      <c r="Q103" s="142">
        <v>0</v>
      </c>
      <c r="R103" s="142">
        <v>0</v>
      </c>
      <c r="S103" s="142">
        <v>0</v>
      </c>
      <c r="T103" s="142">
        <v>0</v>
      </c>
      <c r="U103" s="142">
        <v>0</v>
      </c>
      <c r="V103" s="142">
        <v>0</v>
      </c>
      <c r="W103" s="142">
        <v>0</v>
      </c>
      <c r="X103" s="145"/>
      <c r="Y103" s="148"/>
      <c r="Z103" s="148"/>
      <c r="AA103" s="148"/>
      <c r="AB103" s="148"/>
      <c r="AC103" s="148"/>
      <c r="AD103" s="148"/>
      <c r="AE103" s="148"/>
      <c r="AF103" s="148"/>
    </row>
    <row r="104" spans="1:32">
      <c r="B104" s="6" t="s">
        <v>43</v>
      </c>
      <c r="C104" s="219"/>
      <c r="D104" s="142">
        <v>63434.146622553228</v>
      </c>
      <c r="E104" s="142">
        <v>52269.131101871302</v>
      </c>
      <c r="F104" s="142">
        <v>4678.3542274274996</v>
      </c>
      <c r="G104" s="142">
        <v>11327.013440942997</v>
      </c>
      <c r="H104" s="142">
        <v>118007.35897656697</v>
      </c>
      <c r="I104" s="142">
        <v>11631.663583997011</v>
      </c>
      <c r="J104" s="142">
        <v>259.37697417366508</v>
      </c>
      <c r="K104" s="142">
        <v>4116.9963881940303</v>
      </c>
      <c r="L104" s="142">
        <v>4314.4275802351513</v>
      </c>
      <c r="M104" s="142">
        <v>4392.0979651528169</v>
      </c>
      <c r="N104" s="143"/>
      <c r="O104" s="142">
        <v>-11165.015520681925</v>
      </c>
      <c r="P104" s="142">
        <v>-47590.776874443807</v>
      </c>
      <c r="Q104" s="142">
        <v>6648.6592135154979</v>
      </c>
      <c r="R104" s="142">
        <v>106680.34553562397</v>
      </c>
      <c r="S104" s="142">
        <v>-106375.69539256996</v>
      </c>
      <c r="T104" s="142">
        <v>-11372.286609823346</v>
      </c>
      <c r="U104" s="142">
        <v>3857.6194140203652</v>
      </c>
      <c r="V104" s="142">
        <v>197.43119204112105</v>
      </c>
      <c r="W104" s="142">
        <v>77.670384917665558</v>
      </c>
      <c r="X104" s="145"/>
      <c r="Y104" s="148"/>
      <c r="Z104" s="148"/>
      <c r="AA104" s="148"/>
      <c r="AB104" s="148"/>
      <c r="AC104" s="148"/>
      <c r="AD104" s="148"/>
      <c r="AE104" s="148"/>
      <c r="AF104" s="148"/>
    </row>
    <row r="105" spans="1:32">
      <c r="B105" s="6" t="s">
        <v>44</v>
      </c>
      <c r="C105" s="219"/>
      <c r="D105" s="142">
        <v>364.63</v>
      </c>
      <c r="E105" s="142">
        <v>364.63</v>
      </c>
      <c r="F105" s="142">
        <v>364.63</v>
      </c>
      <c r="G105" s="142">
        <v>364.63</v>
      </c>
      <c r="H105" s="142">
        <v>364.63</v>
      </c>
      <c r="I105" s="142">
        <v>364.63</v>
      </c>
      <c r="J105" s="142">
        <v>364.63</v>
      </c>
      <c r="K105" s="142">
        <v>139.99033088920541</v>
      </c>
      <c r="L105" s="142">
        <v>171.87928808810915</v>
      </c>
      <c r="M105" s="142">
        <v>206.35921707147924</v>
      </c>
      <c r="N105" s="143"/>
      <c r="O105" s="142">
        <v>0</v>
      </c>
      <c r="P105" s="142">
        <v>0</v>
      </c>
      <c r="Q105" s="142">
        <v>0</v>
      </c>
      <c r="R105" s="142">
        <v>0</v>
      </c>
      <c r="S105" s="142">
        <v>0</v>
      </c>
      <c r="T105" s="142">
        <v>0</v>
      </c>
      <c r="U105" s="142">
        <v>-224.63966911079459</v>
      </c>
      <c r="V105" s="142">
        <v>31.888957198903746</v>
      </c>
      <c r="W105" s="142">
        <v>34.479928983370087</v>
      </c>
      <c r="X105" s="145"/>
      <c r="Y105" s="148"/>
      <c r="Z105" s="148"/>
      <c r="AA105" s="148"/>
      <c r="AB105" s="148"/>
      <c r="AC105" s="148"/>
      <c r="AD105" s="148"/>
      <c r="AE105" s="148"/>
      <c r="AF105" s="148"/>
    </row>
    <row r="106" spans="1:32">
      <c r="B106" s="7" t="s">
        <v>45</v>
      </c>
      <c r="C106" s="219"/>
      <c r="D106" s="142">
        <v>0</v>
      </c>
      <c r="E106" s="142">
        <v>0</v>
      </c>
      <c r="F106" s="142">
        <v>0</v>
      </c>
      <c r="G106" s="142">
        <v>0</v>
      </c>
      <c r="H106" s="142">
        <v>0</v>
      </c>
      <c r="I106" s="142">
        <v>0</v>
      </c>
      <c r="J106" s="142">
        <v>0</v>
      </c>
      <c r="K106" s="142">
        <v>0</v>
      </c>
      <c r="L106" s="142">
        <v>0</v>
      </c>
      <c r="M106" s="142">
        <v>0</v>
      </c>
      <c r="N106" s="143"/>
      <c r="O106" s="142">
        <v>0</v>
      </c>
      <c r="P106" s="142">
        <v>0</v>
      </c>
      <c r="Q106" s="142">
        <v>0</v>
      </c>
      <c r="R106" s="142">
        <v>0</v>
      </c>
      <c r="S106" s="142">
        <v>0</v>
      </c>
      <c r="T106" s="142">
        <v>0</v>
      </c>
      <c r="U106" s="142">
        <v>0</v>
      </c>
      <c r="V106" s="142">
        <v>0</v>
      </c>
      <c r="W106" s="142">
        <v>0</v>
      </c>
      <c r="X106" s="145"/>
      <c r="Y106" s="148"/>
      <c r="Z106" s="148"/>
      <c r="AA106" s="148"/>
      <c r="AB106" s="148"/>
      <c r="AC106" s="148"/>
      <c r="AD106" s="148"/>
      <c r="AE106" s="148"/>
      <c r="AF106" s="148"/>
    </row>
    <row r="107" spans="1:32">
      <c r="B107" s="7" t="s">
        <v>46</v>
      </c>
      <c r="C107" s="219"/>
      <c r="D107" s="142">
        <v>364.63</v>
      </c>
      <c r="E107" s="142">
        <v>364.63</v>
      </c>
      <c r="F107" s="142">
        <v>364.63</v>
      </c>
      <c r="G107" s="142">
        <v>364.63</v>
      </c>
      <c r="H107" s="142">
        <v>364.63</v>
      </c>
      <c r="I107" s="142">
        <v>364.63</v>
      </c>
      <c r="J107" s="142">
        <v>364.63</v>
      </c>
      <c r="K107" s="142">
        <v>139.99033088920541</v>
      </c>
      <c r="L107" s="142">
        <v>171.87928808810915</v>
      </c>
      <c r="M107" s="142">
        <v>206.35921707147924</v>
      </c>
      <c r="N107" s="143"/>
      <c r="O107" s="142">
        <v>0</v>
      </c>
      <c r="P107" s="142">
        <v>0</v>
      </c>
      <c r="Q107" s="142">
        <v>0</v>
      </c>
      <c r="R107" s="142">
        <v>0</v>
      </c>
      <c r="S107" s="142">
        <v>0</v>
      </c>
      <c r="T107" s="142">
        <v>0</v>
      </c>
      <c r="U107" s="142">
        <v>-224.63966911079459</v>
      </c>
      <c r="V107" s="142">
        <v>31.888957198903746</v>
      </c>
      <c r="W107" s="142">
        <v>34.479928983370087</v>
      </c>
      <c r="X107" s="145"/>
      <c r="Y107" s="148"/>
      <c r="Z107" s="148"/>
      <c r="AA107" s="148"/>
      <c r="AB107" s="148"/>
      <c r="AC107" s="148"/>
      <c r="AD107" s="148"/>
      <c r="AE107" s="148"/>
      <c r="AF107" s="148"/>
    </row>
    <row r="108" spans="1:32">
      <c r="B108" s="6" t="s">
        <v>47</v>
      </c>
      <c r="C108" s="219"/>
      <c r="D108" s="142">
        <v>0</v>
      </c>
      <c r="E108" s="142">
        <v>0</v>
      </c>
      <c r="F108" s="142">
        <v>0</v>
      </c>
      <c r="G108" s="142">
        <v>0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3"/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5"/>
      <c r="Y108" s="148"/>
      <c r="Z108" s="148"/>
      <c r="AA108" s="148"/>
      <c r="AB108" s="148"/>
      <c r="AC108" s="148"/>
      <c r="AD108" s="148"/>
      <c r="AE108" s="148"/>
      <c r="AF108" s="148"/>
    </row>
    <row r="109" spans="1:32">
      <c r="B109" s="6" t="s">
        <v>247</v>
      </c>
      <c r="C109" s="219"/>
      <c r="D109" s="142">
        <v>0</v>
      </c>
      <c r="E109" s="142">
        <v>0</v>
      </c>
      <c r="F109" s="142">
        <v>0</v>
      </c>
      <c r="G109" s="142">
        <v>0</v>
      </c>
      <c r="H109" s="142">
        <v>0</v>
      </c>
      <c r="I109" s="142">
        <v>0</v>
      </c>
      <c r="J109" s="142">
        <v>0</v>
      </c>
      <c r="K109" s="142">
        <v>0</v>
      </c>
      <c r="L109" s="142">
        <v>0</v>
      </c>
      <c r="M109" s="142">
        <v>0</v>
      </c>
      <c r="N109" s="143"/>
      <c r="O109" s="142">
        <v>0</v>
      </c>
      <c r="P109" s="142">
        <v>0</v>
      </c>
      <c r="Q109" s="142">
        <v>0</v>
      </c>
      <c r="R109" s="142">
        <v>0</v>
      </c>
      <c r="S109" s="142">
        <v>0</v>
      </c>
      <c r="T109" s="142">
        <v>0</v>
      </c>
      <c r="U109" s="142">
        <v>0</v>
      </c>
      <c r="V109" s="142">
        <v>0</v>
      </c>
      <c r="W109" s="142">
        <v>0</v>
      </c>
      <c r="X109" s="145"/>
      <c r="Y109" s="148"/>
      <c r="Z109" s="148"/>
      <c r="AA109" s="148"/>
      <c r="AB109" s="148"/>
      <c r="AC109" s="148"/>
      <c r="AD109" s="148"/>
      <c r="AE109" s="148"/>
      <c r="AF109" s="148"/>
    </row>
    <row r="110" spans="1:32">
      <c r="B110" s="6" t="s">
        <v>48</v>
      </c>
      <c r="C110" s="219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8"/>
      <c r="O110" s="142">
        <v>0</v>
      </c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45"/>
      <c r="Y110" s="148"/>
      <c r="Z110" s="148"/>
      <c r="AA110" s="148"/>
      <c r="AB110" s="148"/>
      <c r="AC110" s="148"/>
      <c r="AD110" s="148"/>
      <c r="AE110" s="148"/>
      <c r="AF110" s="148"/>
    </row>
    <row r="111" spans="1:32">
      <c r="B111" s="6" t="s">
        <v>325</v>
      </c>
      <c r="C111" s="219"/>
      <c r="D111" s="142">
        <v>0</v>
      </c>
      <c r="E111" s="142">
        <v>0</v>
      </c>
      <c r="F111" s="142">
        <v>0</v>
      </c>
      <c r="G111" s="142">
        <v>0</v>
      </c>
      <c r="H111" s="142">
        <v>0</v>
      </c>
      <c r="I111" s="142">
        <v>0</v>
      </c>
      <c r="J111" s="142">
        <v>0</v>
      </c>
      <c r="K111" s="142">
        <v>0</v>
      </c>
      <c r="L111" s="142">
        <v>0</v>
      </c>
      <c r="M111" s="142">
        <v>0</v>
      </c>
      <c r="N111" s="143"/>
      <c r="O111" s="142">
        <v>0</v>
      </c>
      <c r="P111" s="142">
        <v>0</v>
      </c>
      <c r="Q111" s="142">
        <v>0</v>
      </c>
      <c r="R111" s="142">
        <v>0</v>
      </c>
      <c r="S111" s="142">
        <v>0</v>
      </c>
      <c r="T111" s="142">
        <v>0</v>
      </c>
      <c r="U111" s="142">
        <v>0</v>
      </c>
      <c r="V111" s="142">
        <v>0</v>
      </c>
      <c r="W111" s="142">
        <v>0</v>
      </c>
      <c r="X111" s="145"/>
      <c r="Y111" s="148"/>
      <c r="Z111" s="148"/>
      <c r="AA111" s="148"/>
      <c r="AB111" s="148"/>
      <c r="AC111" s="148"/>
      <c r="AD111" s="148"/>
      <c r="AE111" s="148"/>
      <c r="AF111" s="148"/>
    </row>
    <row r="112" spans="1:32">
      <c r="B112" s="8" t="s">
        <v>102</v>
      </c>
      <c r="C112" s="219"/>
      <c r="D112" s="142">
        <v>0</v>
      </c>
      <c r="E112" s="142">
        <v>0</v>
      </c>
      <c r="F112" s="142">
        <v>0</v>
      </c>
      <c r="G112" s="142">
        <v>19.57</v>
      </c>
      <c r="H112" s="142">
        <v>17.47</v>
      </c>
      <c r="I112" s="142">
        <v>12.67</v>
      </c>
      <c r="J112" s="142">
        <v>12.67</v>
      </c>
      <c r="K112" s="142">
        <v>3.7548414149073484</v>
      </c>
      <c r="L112" s="142">
        <v>4.7475478768524102</v>
      </c>
      <c r="M112" s="142">
        <v>5.8839614111868546</v>
      </c>
      <c r="N112" s="143"/>
      <c r="O112" s="142">
        <v>0</v>
      </c>
      <c r="P112" s="142">
        <v>0</v>
      </c>
      <c r="Q112" s="142">
        <v>19.57</v>
      </c>
      <c r="R112" s="142">
        <v>-2.1000000000000019</v>
      </c>
      <c r="S112" s="142">
        <v>-4.7999999999999989</v>
      </c>
      <c r="T112" s="142">
        <v>0</v>
      </c>
      <c r="U112" s="142">
        <v>-8.9151585850926534</v>
      </c>
      <c r="V112" s="142">
        <v>0.99270646194506151</v>
      </c>
      <c r="W112" s="142">
        <v>1.1364135343344448</v>
      </c>
      <c r="X112" s="145"/>
      <c r="Y112" s="148"/>
      <c r="Z112" s="148"/>
      <c r="AA112" s="148"/>
      <c r="AB112" s="148"/>
      <c r="AC112" s="148"/>
      <c r="AD112" s="148"/>
      <c r="AE112" s="148"/>
      <c r="AF112" s="148"/>
    </row>
    <row r="113" spans="1:32" s="45" customFormat="1">
      <c r="A113" s="38"/>
      <c r="B113" s="5" t="s">
        <v>22</v>
      </c>
      <c r="C113" s="214"/>
      <c r="D113" s="139">
        <v>0</v>
      </c>
      <c r="E113" s="139">
        <v>0</v>
      </c>
      <c r="F113" s="139">
        <v>0</v>
      </c>
      <c r="G113" s="139">
        <v>0</v>
      </c>
      <c r="H113" s="139">
        <v>0</v>
      </c>
      <c r="I113" s="139">
        <v>0</v>
      </c>
      <c r="J113" s="139">
        <v>0</v>
      </c>
      <c r="K113" s="139">
        <v>0</v>
      </c>
      <c r="L113" s="139">
        <v>0</v>
      </c>
      <c r="M113" s="139">
        <v>0</v>
      </c>
      <c r="N113" s="146"/>
      <c r="O113" s="139">
        <v>0</v>
      </c>
      <c r="P113" s="139">
        <v>0</v>
      </c>
      <c r="Q113" s="139">
        <v>0</v>
      </c>
      <c r="R113" s="139">
        <v>0</v>
      </c>
      <c r="S113" s="139">
        <v>0</v>
      </c>
      <c r="T113" s="139">
        <v>0</v>
      </c>
      <c r="U113" s="139">
        <v>0</v>
      </c>
      <c r="V113" s="139">
        <v>0</v>
      </c>
      <c r="W113" s="139">
        <v>0</v>
      </c>
      <c r="X113" s="145"/>
      <c r="Y113" s="148"/>
      <c r="Z113" s="148"/>
      <c r="AA113" s="148"/>
      <c r="AB113" s="148"/>
      <c r="AC113" s="148"/>
      <c r="AD113" s="148"/>
      <c r="AE113" s="148"/>
      <c r="AF113" s="148"/>
    </row>
    <row r="114" spans="1:32" s="45" customFormat="1">
      <c r="A114" s="38"/>
      <c r="B114" s="5" t="s">
        <v>96</v>
      </c>
      <c r="C114" s="214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40"/>
      <c r="O114" s="139">
        <v>0</v>
      </c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45"/>
      <c r="Y114" s="148"/>
      <c r="Z114" s="148"/>
      <c r="AA114" s="148"/>
      <c r="AB114" s="148"/>
      <c r="AC114" s="148"/>
      <c r="AD114" s="148"/>
      <c r="AE114" s="148"/>
      <c r="AF114" s="148"/>
    </row>
    <row r="115" spans="1:32" s="45" customFormat="1">
      <c r="A115" s="38"/>
      <c r="B115" s="5" t="s">
        <v>54</v>
      </c>
      <c r="C115" s="214"/>
      <c r="D115" s="139">
        <v>68590.697124660524</v>
      </c>
      <c r="E115" s="139">
        <v>57180.785480499391</v>
      </c>
      <c r="F115" s="139">
        <v>9500.3479549815747</v>
      </c>
      <c r="G115" s="139">
        <v>16166.473440942997</v>
      </c>
      <c r="H115" s="139">
        <v>122738.898976567</v>
      </c>
      <c r="I115" s="139">
        <v>16885.093583997012</v>
      </c>
      <c r="J115" s="139">
        <v>5737.047412816878</v>
      </c>
      <c r="K115" s="139">
        <v>6095.9689887775576</v>
      </c>
      <c r="L115" s="139">
        <v>6744.170726022594</v>
      </c>
      <c r="M115" s="139">
        <v>7313.6988115213871</v>
      </c>
      <c r="N115" s="146"/>
      <c r="O115" s="139">
        <v>-11409.911644161139</v>
      </c>
      <c r="P115" s="139">
        <v>-47680.437525517809</v>
      </c>
      <c r="Q115" s="139">
        <v>6666.1254859614219</v>
      </c>
      <c r="R115" s="139">
        <v>106572.425535624</v>
      </c>
      <c r="S115" s="139">
        <v>-105853.80539256998</v>
      </c>
      <c r="T115" s="139">
        <v>-11148.046171180133</v>
      </c>
      <c r="U115" s="139">
        <v>358.92157596067943</v>
      </c>
      <c r="V115" s="139">
        <v>648.2017372450365</v>
      </c>
      <c r="W115" s="139">
        <v>569.52808549879273</v>
      </c>
      <c r="X115" s="141"/>
      <c r="Y115" s="140"/>
      <c r="Z115" s="140"/>
      <c r="AA115" s="140"/>
      <c r="AB115" s="140"/>
      <c r="AC115" s="140"/>
      <c r="AD115" s="140"/>
      <c r="AE115" s="140"/>
      <c r="AF115" s="140"/>
    </row>
    <row r="116" spans="1:32">
      <c r="B116" s="51"/>
      <c r="C116" s="215"/>
      <c r="D116" s="10"/>
      <c r="E116" s="10"/>
      <c r="F116" s="10"/>
      <c r="G116" s="10"/>
      <c r="H116" s="10"/>
      <c r="N116" s="11"/>
      <c r="O116" s="11"/>
      <c r="P116" s="11"/>
      <c r="Y116" s="51"/>
      <c r="Z116" s="51"/>
      <c r="AA116" s="51"/>
    </row>
    <row r="117" spans="1:32">
      <c r="B117" s="51"/>
      <c r="C117" s="215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1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2">
      <c r="B118" s="51"/>
      <c r="C118" s="215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1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2" s="45" customFormat="1">
      <c r="A119" s="38"/>
      <c r="B119" s="185" t="s">
        <v>178</v>
      </c>
      <c r="C119" s="196"/>
      <c r="D119" s="52"/>
      <c r="E119" s="52"/>
      <c r="F119" s="52"/>
      <c r="G119" s="52"/>
      <c r="H119" s="52"/>
      <c r="I119" s="52"/>
      <c r="J119" s="52"/>
      <c r="K119" s="108"/>
      <c r="L119" s="165"/>
      <c r="M119" s="272"/>
      <c r="N119" s="49"/>
      <c r="O119" s="83"/>
      <c r="P119" s="72"/>
      <c r="Q119" s="71"/>
      <c r="R119" s="78"/>
      <c r="Y119" s="25"/>
      <c r="Z119" s="25"/>
      <c r="AA119" s="25"/>
      <c r="AB119" s="25"/>
      <c r="AC119" s="25"/>
      <c r="AD119" s="25"/>
    </row>
    <row r="120" spans="1:32" s="45" customFormat="1" ht="28">
      <c r="A120" s="38"/>
      <c r="B120" s="56"/>
      <c r="C120" s="217" t="s">
        <v>251</v>
      </c>
      <c r="D120" s="326" t="s">
        <v>55</v>
      </c>
      <c r="E120" s="326"/>
      <c r="F120" s="326"/>
      <c r="G120" s="326"/>
      <c r="H120" s="326"/>
      <c r="I120" s="326"/>
      <c r="J120" s="326"/>
      <c r="K120" s="326"/>
      <c r="L120" s="326"/>
      <c r="M120" s="326"/>
      <c r="N120" s="72"/>
      <c r="O120" s="326" t="s">
        <v>226</v>
      </c>
      <c r="P120" s="326"/>
      <c r="Q120" s="326"/>
      <c r="R120" s="326"/>
      <c r="S120" s="326"/>
      <c r="T120" s="326"/>
      <c r="U120" s="326"/>
      <c r="V120" s="326"/>
      <c r="W120" s="326"/>
      <c r="Y120" s="72"/>
      <c r="Z120" s="187"/>
      <c r="AA120" s="187"/>
      <c r="AB120" s="187"/>
      <c r="AC120" s="187"/>
      <c r="AD120" s="187"/>
      <c r="AE120" s="187"/>
      <c r="AF120" s="187"/>
    </row>
    <row r="121" spans="1:32" s="45" customFormat="1" ht="14.5" customHeight="1">
      <c r="A121" s="38"/>
      <c r="B121" s="56"/>
      <c r="C121" s="218"/>
      <c r="D121" s="327" t="s">
        <v>318</v>
      </c>
      <c r="E121" s="327"/>
      <c r="F121" s="327"/>
      <c r="G121" s="327"/>
      <c r="H121" s="327"/>
      <c r="I121" s="327"/>
      <c r="J121" s="327"/>
      <c r="K121" s="327"/>
      <c r="L121" s="327"/>
      <c r="M121" s="327"/>
      <c r="N121" s="72"/>
      <c r="O121" s="331" t="s">
        <v>318</v>
      </c>
      <c r="P121" s="331"/>
      <c r="Q121" s="331"/>
      <c r="R121" s="331"/>
      <c r="S121" s="331"/>
      <c r="T121" s="331"/>
      <c r="U121" s="331"/>
      <c r="V121" s="331"/>
      <c r="W121" s="331"/>
      <c r="Y121" s="70"/>
      <c r="Z121" s="169"/>
      <c r="AA121" s="169"/>
      <c r="AB121" s="169"/>
      <c r="AC121" s="169"/>
      <c r="AD121" s="169"/>
      <c r="AE121" s="169"/>
      <c r="AF121" s="169"/>
    </row>
    <row r="122" spans="1:32" s="45" customFormat="1">
      <c r="A122" s="38"/>
      <c r="B122" s="34" t="s">
        <v>324</v>
      </c>
      <c r="C122" s="199"/>
      <c r="D122" s="181" t="s">
        <v>1</v>
      </c>
      <c r="E122" s="181" t="s">
        <v>2</v>
      </c>
      <c r="F122" s="181" t="s">
        <v>3</v>
      </c>
      <c r="G122" s="181" t="s">
        <v>4</v>
      </c>
      <c r="H122" s="181" t="s">
        <v>104</v>
      </c>
      <c r="I122" s="181" t="s">
        <v>105</v>
      </c>
      <c r="J122" s="181" t="s">
        <v>111</v>
      </c>
      <c r="K122" s="181" t="s">
        <v>268</v>
      </c>
      <c r="L122" s="181" t="s">
        <v>285</v>
      </c>
      <c r="M122" s="181" t="s">
        <v>367</v>
      </c>
      <c r="N122" s="77"/>
      <c r="O122" s="181" t="s">
        <v>2</v>
      </c>
      <c r="P122" s="181" t="s">
        <v>3</v>
      </c>
      <c r="Q122" s="181" t="s">
        <v>4</v>
      </c>
      <c r="R122" s="181" t="s">
        <v>104</v>
      </c>
      <c r="S122" s="181" t="s">
        <v>105</v>
      </c>
      <c r="T122" s="181" t="s">
        <v>111</v>
      </c>
      <c r="U122" s="181" t="s">
        <v>268</v>
      </c>
      <c r="V122" s="181" t="s">
        <v>285</v>
      </c>
      <c r="W122" s="181" t="s">
        <v>367</v>
      </c>
      <c r="Y122" s="76"/>
      <c r="Z122" s="183"/>
      <c r="AA122" s="183"/>
      <c r="AB122" s="183"/>
      <c r="AC122" s="183"/>
      <c r="AD122" s="183"/>
      <c r="AE122" s="183"/>
      <c r="AF122" s="180"/>
    </row>
    <row r="123" spans="1:32" s="45" customFormat="1">
      <c r="A123" s="38"/>
      <c r="B123" s="5" t="s">
        <v>5</v>
      </c>
      <c r="C123" s="209" t="s">
        <v>290</v>
      </c>
      <c r="D123" s="139">
        <v>0</v>
      </c>
      <c r="E123" s="139">
        <v>0</v>
      </c>
      <c r="F123" s="139">
        <v>0</v>
      </c>
      <c r="G123" s="139">
        <v>0</v>
      </c>
      <c r="H123" s="139">
        <v>0</v>
      </c>
      <c r="I123" s="139">
        <v>0</v>
      </c>
      <c r="J123" s="139">
        <v>0</v>
      </c>
      <c r="K123" s="139">
        <v>0</v>
      </c>
      <c r="L123" s="139">
        <v>0</v>
      </c>
      <c r="M123" s="139">
        <v>0</v>
      </c>
      <c r="N123" s="146"/>
      <c r="O123" s="139">
        <v>0</v>
      </c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41"/>
      <c r="Y123" s="140"/>
      <c r="Z123" s="140"/>
      <c r="AA123" s="140"/>
      <c r="AB123" s="140"/>
      <c r="AC123" s="140"/>
      <c r="AD123" s="140"/>
      <c r="AE123" s="140"/>
      <c r="AF123" s="140"/>
    </row>
    <row r="124" spans="1:32">
      <c r="B124" s="1" t="s">
        <v>35</v>
      </c>
      <c r="C124" s="210" t="s">
        <v>291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3"/>
      <c r="O124" s="142">
        <v>0</v>
      </c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45"/>
      <c r="Y124" s="148"/>
      <c r="Z124" s="148"/>
      <c r="AA124" s="148"/>
      <c r="AB124" s="148"/>
      <c r="AC124" s="148"/>
      <c r="AD124" s="148"/>
      <c r="AE124" s="148"/>
      <c r="AF124" s="148"/>
    </row>
    <row r="125" spans="1:32">
      <c r="B125" s="1" t="s">
        <v>36</v>
      </c>
      <c r="C125" s="210" t="s">
        <v>292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0</v>
      </c>
      <c r="M125" s="142">
        <v>0</v>
      </c>
      <c r="N125" s="143"/>
      <c r="O125" s="142">
        <v>0</v>
      </c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45"/>
      <c r="Y125" s="148"/>
      <c r="Z125" s="148"/>
      <c r="AA125" s="148"/>
      <c r="AB125" s="148"/>
      <c r="AC125" s="148"/>
      <c r="AD125" s="148"/>
      <c r="AE125" s="148"/>
      <c r="AF125" s="148"/>
    </row>
    <row r="126" spans="1:32" s="45" customFormat="1">
      <c r="A126" s="38"/>
      <c r="B126" s="5" t="s">
        <v>6</v>
      </c>
      <c r="C126" s="209" t="s">
        <v>293</v>
      </c>
      <c r="D126" s="139">
        <v>219898.89083451062</v>
      </c>
      <c r="E126" s="139">
        <v>221761.83601724202</v>
      </c>
      <c r="F126" s="139">
        <v>223711.66078288597</v>
      </c>
      <c r="G126" s="139">
        <v>207044.70514000003</v>
      </c>
      <c r="H126" s="139">
        <v>237309.05595999997</v>
      </c>
      <c r="I126" s="139">
        <v>376472.61</v>
      </c>
      <c r="J126" s="139">
        <v>488436.34178084903</v>
      </c>
      <c r="K126" s="139">
        <v>723556.69223170739</v>
      </c>
      <c r="L126" s="139">
        <v>741920.61305069085</v>
      </c>
      <c r="M126" s="139">
        <v>771617.0441773145</v>
      </c>
      <c r="N126" s="146"/>
      <c r="O126" s="139">
        <v>1862.9451827313915</v>
      </c>
      <c r="P126" s="139">
        <v>1949.8247656439617</v>
      </c>
      <c r="Q126" s="139">
        <v>-16666.955642885932</v>
      </c>
      <c r="R126" s="139">
        <v>30264.350819999934</v>
      </c>
      <c r="S126" s="139">
        <v>139163.55404000002</v>
      </c>
      <c r="T126" s="139">
        <v>111963.73178084905</v>
      </c>
      <c r="U126" s="139">
        <v>235120.35045085842</v>
      </c>
      <c r="V126" s="139">
        <v>18363.920818983388</v>
      </c>
      <c r="W126" s="139">
        <v>29696.431126623702</v>
      </c>
      <c r="X126" s="141"/>
      <c r="Y126" s="140"/>
      <c r="Z126" s="140"/>
      <c r="AA126" s="140"/>
      <c r="AB126" s="140"/>
      <c r="AC126" s="140"/>
      <c r="AD126" s="140"/>
      <c r="AE126" s="140"/>
      <c r="AF126" s="140"/>
    </row>
    <row r="127" spans="1:32" s="45" customFormat="1">
      <c r="A127" s="38"/>
      <c r="B127" s="31" t="s">
        <v>23</v>
      </c>
      <c r="C127" s="232" t="s">
        <v>294</v>
      </c>
      <c r="D127" s="139">
        <v>0</v>
      </c>
      <c r="E127" s="139">
        <v>0</v>
      </c>
      <c r="F127" s="139">
        <v>0</v>
      </c>
      <c r="G127" s="139">
        <v>0</v>
      </c>
      <c r="H127" s="139">
        <v>0</v>
      </c>
      <c r="I127" s="139">
        <v>0</v>
      </c>
      <c r="J127" s="139">
        <v>0</v>
      </c>
      <c r="K127" s="139">
        <v>0</v>
      </c>
      <c r="L127" s="139">
        <v>0</v>
      </c>
      <c r="M127" s="139">
        <v>0</v>
      </c>
      <c r="N127" s="146"/>
      <c r="O127" s="139">
        <v>0</v>
      </c>
      <c r="P127" s="139">
        <v>0</v>
      </c>
      <c r="Q127" s="139">
        <v>0</v>
      </c>
      <c r="R127" s="139">
        <v>0</v>
      </c>
      <c r="S127" s="139">
        <v>0</v>
      </c>
      <c r="T127" s="139">
        <v>0</v>
      </c>
      <c r="U127" s="139">
        <v>0</v>
      </c>
      <c r="V127" s="139">
        <v>0</v>
      </c>
      <c r="W127" s="139">
        <v>0</v>
      </c>
      <c r="X127" s="141"/>
      <c r="Y127" s="140"/>
      <c r="Z127" s="140"/>
      <c r="AA127" s="140"/>
      <c r="AB127" s="140"/>
      <c r="AC127" s="140"/>
      <c r="AD127" s="140"/>
      <c r="AE127" s="140"/>
      <c r="AF127" s="140"/>
    </row>
    <row r="128" spans="1:32">
      <c r="B128" s="208" t="s">
        <v>40</v>
      </c>
      <c r="C128" s="219"/>
      <c r="D128" s="142">
        <v>0</v>
      </c>
      <c r="E128" s="142">
        <v>0</v>
      </c>
      <c r="F128" s="142">
        <v>0</v>
      </c>
      <c r="G128" s="142">
        <v>0</v>
      </c>
      <c r="H128" s="142">
        <v>0</v>
      </c>
      <c r="I128" s="142">
        <v>0</v>
      </c>
      <c r="J128" s="142">
        <v>0</v>
      </c>
      <c r="K128" s="142">
        <v>0</v>
      </c>
      <c r="L128" s="142">
        <v>0</v>
      </c>
      <c r="M128" s="142">
        <v>0</v>
      </c>
      <c r="N128" s="143"/>
      <c r="O128" s="142">
        <v>0</v>
      </c>
      <c r="P128" s="142">
        <v>0</v>
      </c>
      <c r="Q128" s="142">
        <v>0</v>
      </c>
      <c r="R128" s="142">
        <v>0</v>
      </c>
      <c r="S128" s="142">
        <v>0</v>
      </c>
      <c r="T128" s="142">
        <v>0</v>
      </c>
      <c r="U128" s="142">
        <v>0</v>
      </c>
      <c r="V128" s="142">
        <v>0</v>
      </c>
      <c r="W128" s="142">
        <v>0</v>
      </c>
      <c r="X128" s="145"/>
      <c r="Y128" s="148"/>
      <c r="Z128" s="148"/>
      <c r="AA128" s="148"/>
      <c r="AB128" s="148"/>
      <c r="AC128" s="148"/>
      <c r="AD128" s="148"/>
      <c r="AE128" s="148"/>
      <c r="AF128" s="148"/>
    </row>
    <row r="129" spans="1:32">
      <c r="B129" s="6" t="s">
        <v>41</v>
      </c>
      <c r="C129" s="219"/>
      <c r="D129" s="142">
        <v>0</v>
      </c>
      <c r="E129" s="142">
        <v>0</v>
      </c>
      <c r="F129" s="142">
        <v>0</v>
      </c>
      <c r="G129" s="142">
        <v>0</v>
      </c>
      <c r="H129" s="142">
        <v>0</v>
      </c>
      <c r="I129" s="142">
        <v>0</v>
      </c>
      <c r="J129" s="142">
        <v>0</v>
      </c>
      <c r="K129" s="142">
        <v>0</v>
      </c>
      <c r="L129" s="142">
        <v>0</v>
      </c>
      <c r="M129" s="142">
        <v>0</v>
      </c>
      <c r="N129" s="143"/>
      <c r="O129" s="142">
        <v>0</v>
      </c>
      <c r="P129" s="142">
        <v>0</v>
      </c>
      <c r="Q129" s="142">
        <v>0</v>
      </c>
      <c r="R129" s="142">
        <v>0</v>
      </c>
      <c r="S129" s="142">
        <v>0</v>
      </c>
      <c r="T129" s="142">
        <v>0</v>
      </c>
      <c r="U129" s="142">
        <v>0</v>
      </c>
      <c r="V129" s="142">
        <v>0</v>
      </c>
      <c r="W129" s="142">
        <v>0</v>
      </c>
      <c r="X129" s="145"/>
      <c r="Y129" s="148"/>
      <c r="Z129" s="148"/>
      <c r="AA129" s="148"/>
      <c r="AB129" s="148"/>
      <c r="AC129" s="148"/>
      <c r="AD129" s="148"/>
      <c r="AE129" s="148"/>
      <c r="AF129" s="148"/>
    </row>
    <row r="130" spans="1:32">
      <c r="B130" s="6" t="s">
        <v>42</v>
      </c>
      <c r="C130" s="219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3"/>
      <c r="O130" s="142">
        <v>0</v>
      </c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45"/>
      <c r="Y130" s="148"/>
      <c r="Z130" s="148"/>
      <c r="AA130" s="148"/>
      <c r="AB130" s="148"/>
      <c r="AC130" s="148"/>
      <c r="AD130" s="148"/>
      <c r="AE130" s="148"/>
      <c r="AF130" s="148"/>
    </row>
    <row r="131" spans="1:32">
      <c r="B131" s="6" t="s">
        <v>43</v>
      </c>
      <c r="C131" s="219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3"/>
      <c r="O131" s="142">
        <v>0</v>
      </c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45"/>
      <c r="Y131" s="148"/>
      <c r="Z131" s="148"/>
      <c r="AA131" s="148"/>
      <c r="AB131" s="148"/>
      <c r="AC131" s="148"/>
      <c r="AD131" s="148"/>
      <c r="AE131" s="148"/>
      <c r="AF131" s="148"/>
    </row>
    <row r="132" spans="1:32">
      <c r="B132" s="6" t="s">
        <v>44</v>
      </c>
      <c r="C132" s="219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3"/>
      <c r="O132" s="142">
        <v>0</v>
      </c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45"/>
      <c r="Y132" s="148"/>
      <c r="Z132" s="148"/>
      <c r="AA132" s="148"/>
      <c r="AB132" s="148"/>
      <c r="AC132" s="148"/>
      <c r="AD132" s="148"/>
      <c r="AE132" s="148"/>
      <c r="AF132" s="148"/>
    </row>
    <row r="133" spans="1:32">
      <c r="B133" s="7" t="s">
        <v>45</v>
      </c>
      <c r="C133" s="219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3"/>
      <c r="O133" s="142">
        <v>0</v>
      </c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45"/>
      <c r="Y133" s="148"/>
      <c r="Z133" s="148"/>
      <c r="AA133" s="148"/>
      <c r="AB133" s="148"/>
      <c r="AC133" s="148"/>
      <c r="AD133" s="148"/>
      <c r="AE133" s="148"/>
      <c r="AF133" s="148"/>
    </row>
    <row r="134" spans="1:32">
      <c r="B134" s="7" t="s">
        <v>46</v>
      </c>
      <c r="C134" s="219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3"/>
      <c r="O134" s="142">
        <v>0</v>
      </c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45"/>
      <c r="Y134" s="148"/>
      <c r="Z134" s="148"/>
      <c r="AA134" s="148"/>
      <c r="AB134" s="148"/>
      <c r="AC134" s="148"/>
      <c r="AD134" s="148"/>
      <c r="AE134" s="148"/>
      <c r="AF134" s="148"/>
    </row>
    <row r="135" spans="1:32">
      <c r="B135" s="6" t="s">
        <v>317</v>
      </c>
      <c r="C135" s="219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3"/>
      <c r="O135" s="142">
        <v>0</v>
      </c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45"/>
      <c r="Y135" s="148"/>
      <c r="Z135" s="148"/>
      <c r="AA135" s="148"/>
      <c r="AB135" s="148"/>
      <c r="AC135" s="148"/>
      <c r="AD135" s="148"/>
      <c r="AE135" s="148"/>
      <c r="AF135" s="148"/>
    </row>
    <row r="136" spans="1:32">
      <c r="B136" s="6" t="s">
        <v>108</v>
      </c>
      <c r="C136" s="210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3"/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5"/>
      <c r="Y136" s="148"/>
      <c r="Z136" s="148"/>
      <c r="AA136" s="148"/>
      <c r="AB136" s="148"/>
      <c r="AC136" s="148"/>
      <c r="AD136" s="148"/>
      <c r="AE136" s="148"/>
      <c r="AF136" s="148"/>
    </row>
    <row r="137" spans="1:32">
      <c r="B137" s="6" t="s">
        <v>48</v>
      </c>
      <c r="C137" s="219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8"/>
      <c r="O137" s="142">
        <v>0</v>
      </c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45"/>
      <c r="Y137" s="148"/>
      <c r="Z137" s="148"/>
      <c r="AA137" s="148"/>
      <c r="AB137" s="148"/>
      <c r="AC137" s="148"/>
      <c r="AD137" s="148"/>
      <c r="AE137" s="148"/>
      <c r="AF137" s="148"/>
    </row>
    <row r="138" spans="1:32">
      <c r="B138" s="6" t="s">
        <v>325</v>
      </c>
      <c r="C138" s="219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3"/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5"/>
      <c r="Y138" s="148"/>
      <c r="Z138" s="148"/>
      <c r="AA138" s="148"/>
      <c r="AB138" s="148"/>
      <c r="AC138" s="148"/>
      <c r="AD138" s="148"/>
      <c r="AE138" s="148"/>
      <c r="AF138" s="148"/>
    </row>
    <row r="139" spans="1:32">
      <c r="B139" s="8" t="s">
        <v>102</v>
      </c>
      <c r="C139" s="219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3"/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5"/>
      <c r="Y139" s="148"/>
      <c r="Z139" s="148"/>
      <c r="AA139" s="148"/>
      <c r="AB139" s="148"/>
      <c r="AC139" s="148"/>
      <c r="AD139" s="148"/>
      <c r="AE139" s="148"/>
      <c r="AF139" s="148"/>
    </row>
    <row r="140" spans="1:32" s="45" customFormat="1">
      <c r="A140" s="38"/>
      <c r="B140" s="31" t="s">
        <v>24</v>
      </c>
      <c r="C140" s="209" t="s">
        <v>295</v>
      </c>
      <c r="D140" s="139">
        <v>219898.89083451062</v>
      </c>
      <c r="E140" s="139">
        <v>221761.83601724202</v>
      </c>
      <c r="F140" s="139">
        <v>223711.66078288597</v>
      </c>
      <c r="G140" s="139">
        <v>207044.70514000003</v>
      </c>
      <c r="H140" s="139">
        <v>237309.05595999997</v>
      </c>
      <c r="I140" s="139">
        <v>376472.61</v>
      </c>
      <c r="J140" s="139">
        <v>488436.34178084903</v>
      </c>
      <c r="K140" s="139">
        <v>723556.69223170739</v>
      </c>
      <c r="L140" s="139">
        <v>741920.61305069085</v>
      </c>
      <c r="M140" s="139">
        <v>771617.0441773145</v>
      </c>
      <c r="N140" s="146"/>
      <c r="O140" s="139">
        <v>1862.9451827313915</v>
      </c>
      <c r="P140" s="139">
        <v>1949.8247656439617</v>
      </c>
      <c r="Q140" s="139">
        <v>-16666.955642885932</v>
      </c>
      <c r="R140" s="139">
        <v>30264.350819999934</v>
      </c>
      <c r="S140" s="139">
        <v>139163.55404000002</v>
      </c>
      <c r="T140" s="139">
        <v>111963.73178084905</v>
      </c>
      <c r="U140" s="139">
        <v>235120.35045085842</v>
      </c>
      <c r="V140" s="139">
        <v>18363.920818983388</v>
      </c>
      <c r="W140" s="139">
        <v>29696.431126623702</v>
      </c>
      <c r="X140" s="141"/>
      <c r="Y140" s="140"/>
      <c r="Z140" s="140"/>
      <c r="AA140" s="140"/>
      <c r="AB140" s="140"/>
      <c r="AC140" s="140"/>
      <c r="AD140" s="140"/>
      <c r="AE140" s="140"/>
      <c r="AF140" s="140"/>
    </row>
    <row r="141" spans="1:32">
      <c r="B141" s="208" t="s">
        <v>40</v>
      </c>
      <c r="C141" s="219"/>
      <c r="D141" s="142">
        <v>219898.89083451062</v>
      </c>
      <c r="E141" s="142">
        <v>221761.83601724202</v>
      </c>
      <c r="F141" s="142">
        <v>223711.66078288597</v>
      </c>
      <c r="G141" s="142">
        <v>207044.70514000003</v>
      </c>
      <c r="H141" s="142">
        <v>237309.05595999997</v>
      </c>
      <c r="I141" s="142">
        <v>376472.61</v>
      </c>
      <c r="J141" s="142">
        <v>488436.34178084903</v>
      </c>
      <c r="K141" s="142">
        <v>723556.69223170739</v>
      </c>
      <c r="L141" s="142">
        <v>741920.61305069085</v>
      </c>
      <c r="M141" s="142">
        <v>771617.04417731485</v>
      </c>
      <c r="N141" s="143"/>
      <c r="O141" s="142">
        <v>1862.9451827313915</v>
      </c>
      <c r="P141" s="142">
        <v>1949.8247656439617</v>
      </c>
      <c r="Q141" s="142">
        <v>-16666.955642885932</v>
      </c>
      <c r="R141" s="142">
        <v>30264.350819999934</v>
      </c>
      <c r="S141" s="142">
        <v>139163.55404000002</v>
      </c>
      <c r="T141" s="142">
        <v>111963.73178084905</v>
      </c>
      <c r="U141" s="142">
        <v>235120.3504508583</v>
      </c>
      <c r="V141" s="142">
        <v>18363.920818983479</v>
      </c>
      <c r="W141" s="142">
        <v>29696.431126624066</v>
      </c>
      <c r="X141" s="145"/>
      <c r="Y141" s="148"/>
      <c r="Z141" s="148"/>
      <c r="AA141" s="148"/>
      <c r="AB141" s="148"/>
      <c r="AC141" s="148"/>
      <c r="AD141" s="148"/>
      <c r="AE141" s="148"/>
      <c r="AF141" s="148"/>
    </row>
    <row r="142" spans="1:32">
      <c r="B142" s="6" t="s">
        <v>41</v>
      </c>
      <c r="C142" s="219"/>
      <c r="D142" s="142">
        <v>0</v>
      </c>
      <c r="E142" s="142">
        <v>0</v>
      </c>
      <c r="F142" s="142">
        <v>32.369999999999997</v>
      </c>
      <c r="G142" s="142">
        <v>0</v>
      </c>
      <c r="H142" s="142">
        <v>0</v>
      </c>
      <c r="I142" s="142">
        <v>0</v>
      </c>
      <c r="J142" s="142">
        <v>0</v>
      </c>
      <c r="K142" s="142">
        <v>18.234562569426821</v>
      </c>
      <c r="L142" s="142">
        <v>23.38867440097734</v>
      </c>
      <c r="M142" s="142">
        <v>29.360189171366653</v>
      </c>
      <c r="N142" s="143"/>
      <c r="O142" s="142">
        <v>0</v>
      </c>
      <c r="P142" s="142">
        <v>32.369999999999997</v>
      </c>
      <c r="Q142" s="142">
        <v>-32.369999999999997</v>
      </c>
      <c r="R142" s="142">
        <v>0</v>
      </c>
      <c r="S142" s="142">
        <v>0</v>
      </c>
      <c r="T142" s="142">
        <v>0</v>
      </c>
      <c r="U142" s="142">
        <v>18.234562569426821</v>
      </c>
      <c r="V142" s="142">
        <v>5.1541118315505203</v>
      </c>
      <c r="W142" s="142">
        <v>5.9715147703893106</v>
      </c>
      <c r="X142" s="145"/>
      <c r="Y142" s="148"/>
      <c r="Z142" s="148"/>
      <c r="AA142" s="148"/>
      <c r="AB142" s="148"/>
      <c r="AC142" s="148"/>
      <c r="AD142" s="148"/>
      <c r="AE142" s="148"/>
      <c r="AF142" s="148"/>
    </row>
    <row r="143" spans="1:32">
      <c r="B143" s="6" t="s">
        <v>42</v>
      </c>
      <c r="C143" s="219"/>
      <c r="D143" s="142">
        <v>219849.61533451066</v>
      </c>
      <c r="E143" s="142">
        <v>221756.186017242</v>
      </c>
      <c r="F143" s="142">
        <v>223679.29078288598</v>
      </c>
      <c r="G143" s="142">
        <v>206993.47514</v>
      </c>
      <c r="H143" s="142">
        <v>237252.32596000002</v>
      </c>
      <c r="I143" s="142">
        <v>376440.95</v>
      </c>
      <c r="J143" s="142">
        <v>488404.681780849</v>
      </c>
      <c r="K143" s="142">
        <v>723449.99681732978</v>
      </c>
      <c r="L143" s="142">
        <v>741825.47334396245</v>
      </c>
      <c r="M143" s="142">
        <v>771501.6832517467</v>
      </c>
      <c r="N143" s="143"/>
      <c r="O143" s="142">
        <v>1906.5706827313534</v>
      </c>
      <c r="P143" s="142">
        <v>1923.1047656439841</v>
      </c>
      <c r="Q143" s="142">
        <v>-16685.815642885973</v>
      </c>
      <c r="R143" s="142">
        <v>30258.85082</v>
      </c>
      <c r="S143" s="142">
        <v>139188.62404000002</v>
      </c>
      <c r="T143" s="142">
        <v>111963.731780849</v>
      </c>
      <c r="U143" s="142">
        <v>235045.31503648078</v>
      </c>
      <c r="V143" s="142">
        <v>18375.476526632701</v>
      </c>
      <c r="W143" s="142">
        <v>29676.209907784232</v>
      </c>
      <c r="X143" s="145"/>
      <c r="Y143" s="148"/>
      <c r="Z143" s="148"/>
      <c r="AA143" s="148"/>
      <c r="AB143" s="148"/>
      <c r="AC143" s="148"/>
      <c r="AD143" s="148"/>
      <c r="AE143" s="148"/>
      <c r="AF143" s="148"/>
    </row>
    <row r="144" spans="1:32">
      <c r="B144" s="6" t="s">
        <v>43</v>
      </c>
      <c r="C144" s="219"/>
      <c r="D144" s="142">
        <v>0</v>
      </c>
      <c r="E144" s="142">
        <v>0</v>
      </c>
      <c r="F144" s="142">
        <v>0</v>
      </c>
      <c r="G144" s="142">
        <v>26.380000000000003</v>
      </c>
      <c r="H144" s="142">
        <v>26.72</v>
      </c>
      <c r="I144" s="142">
        <v>6.0000000000000005E-2</v>
      </c>
      <c r="J144" s="142">
        <v>6.0000000000000005E-2</v>
      </c>
      <c r="K144" s="142">
        <v>18.076175578336255</v>
      </c>
      <c r="L144" s="142">
        <v>23.185518347748026</v>
      </c>
      <c r="M144" s="142">
        <v>29.105164023217522</v>
      </c>
      <c r="N144" s="143"/>
      <c r="O144" s="142">
        <v>0</v>
      </c>
      <c r="P144" s="142">
        <v>0</v>
      </c>
      <c r="Q144" s="142">
        <v>26.380000000000003</v>
      </c>
      <c r="R144" s="142">
        <v>0.33999999999999586</v>
      </c>
      <c r="S144" s="142">
        <v>-26.66</v>
      </c>
      <c r="T144" s="142">
        <v>0</v>
      </c>
      <c r="U144" s="142">
        <v>18.016175578336256</v>
      </c>
      <c r="V144" s="142">
        <v>5.1093427694117732</v>
      </c>
      <c r="W144" s="142">
        <v>5.9196456754694955</v>
      </c>
      <c r="X144" s="145"/>
      <c r="Y144" s="148"/>
      <c r="Z144" s="148"/>
      <c r="AA144" s="148"/>
      <c r="AB144" s="148"/>
      <c r="AC144" s="148"/>
      <c r="AD144" s="148"/>
      <c r="AE144" s="148"/>
      <c r="AF144" s="148"/>
    </row>
    <row r="145" spans="1:32">
      <c r="B145" s="6" t="s">
        <v>44</v>
      </c>
      <c r="C145" s="219"/>
      <c r="D145" s="142">
        <v>0.02</v>
      </c>
      <c r="E145" s="142">
        <v>0.02</v>
      </c>
      <c r="F145" s="142">
        <v>0</v>
      </c>
      <c r="G145" s="142">
        <v>24.85</v>
      </c>
      <c r="H145" s="142">
        <v>30.010000000000005</v>
      </c>
      <c r="I145" s="142">
        <v>31.6</v>
      </c>
      <c r="J145" s="142">
        <v>31.6</v>
      </c>
      <c r="K145" s="142">
        <v>29.942950539269912</v>
      </c>
      <c r="L145" s="142">
        <v>38.389579750116951</v>
      </c>
      <c r="M145" s="142">
        <v>48.176667974540052</v>
      </c>
      <c r="N145" s="143"/>
      <c r="O145" s="142">
        <v>0</v>
      </c>
      <c r="P145" s="142">
        <v>-0.02</v>
      </c>
      <c r="Q145" s="142">
        <v>24.85</v>
      </c>
      <c r="R145" s="142">
        <v>5.160000000000001</v>
      </c>
      <c r="S145" s="142">
        <v>1.589999999999997</v>
      </c>
      <c r="T145" s="142">
        <v>0</v>
      </c>
      <c r="U145" s="142">
        <v>-1.6570494607300867</v>
      </c>
      <c r="V145" s="142">
        <v>8.4466292108470338</v>
      </c>
      <c r="W145" s="142">
        <v>9.7870882244231012</v>
      </c>
      <c r="X145" s="145"/>
      <c r="Y145" s="148"/>
      <c r="Z145" s="148"/>
      <c r="AA145" s="148"/>
      <c r="AB145" s="148"/>
      <c r="AC145" s="148"/>
      <c r="AD145" s="148"/>
      <c r="AE145" s="148"/>
      <c r="AF145" s="148"/>
    </row>
    <row r="146" spans="1:32">
      <c r="B146" s="7" t="s">
        <v>45</v>
      </c>
      <c r="C146" s="219"/>
      <c r="D146" s="142">
        <v>0.02</v>
      </c>
      <c r="E146" s="142">
        <v>0.02</v>
      </c>
      <c r="F146" s="142">
        <v>0</v>
      </c>
      <c r="G146" s="142">
        <v>24.85</v>
      </c>
      <c r="H146" s="142">
        <v>30.010000000000005</v>
      </c>
      <c r="I146" s="142">
        <v>31.6</v>
      </c>
      <c r="J146" s="142">
        <v>31.6</v>
      </c>
      <c r="K146" s="142">
        <v>29.942950539269912</v>
      </c>
      <c r="L146" s="142">
        <v>38.389579750116951</v>
      </c>
      <c r="M146" s="142">
        <v>48.176667974540052</v>
      </c>
      <c r="N146" s="143"/>
      <c r="O146" s="142">
        <v>0</v>
      </c>
      <c r="P146" s="142">
        <v>-0.02</v>
      </c>
      <c r="Q146" s="142">
        <v>24.85</v>
      </c>
      <c r="R146" s="142">
        <v>5.160000000000001</v>
      </c>
      <c r="S146" s="142">
        <v>1.589999999999997</v>
      </c>
      <c r="T146" s="142">
        <v>0</v>
      </c>
      <c r="U146" s="142">
        <v>-1.6570494607300867</v>
      </c>
      <c r="V146" s="142">
        <v>8.4466292108470338</v>
      </c>
      <c r="W146" s="142">
        <v>9.7870882244231012</v>
      </c>
      <c r="X146" s="145"/>
      <c r="Y146" s="148"/>
      <c r="Z146" s="148"/>
      <c r="AA146" s="148"/>
      <c r="AB146" s="148"/>
      <c r="AC146" s="148"/>
      <c r="AD146" s="148"/>
      <c r="AE146" s="148"/>
      <c r="AF146" s="148"/>
    </row>
    <row r="147" spans="1:32">
      <c r="B147" s="7" t="s">
        <v>46</v>
      </c>
      <c r="C147" s="219"/>
      <c r="D147" s="142">
        <v>0</v>
      </c>
      <c r="E147" s="142">
        <v>0</v>
      </c>
      <c r="F147" s="142">
        <v>0</v>
      </c>
      <c r="G147" s="142">
        <v>0</v>
      </c>
      <c r="H147" s="142">
        <v>0</v>
      </c>
      <c r="I147" s="142">
        <v>0</v>
      </c>
      <c r="J147" s="142">
        <v>0</v>
      </c>
      <c r="K147" s="142">
        <v>0</v>
      </c>
      <c r="L147" s="142">
        <v>0</v>
      </c>
      <c r="M147" s="142">
        <v>0</v>
      </c>
      <c r="N147" s="143"/>
      <c r="O147" s="142">
        <v>0</v>
      </c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5"/>
      <c r="Y147" s="148"/>
      <c r="Z147" s="148"/>
      <c r="AA147" s="148"/>
      <c r="AB147" s="148"/>
      <c r="AC147" s="148"/>
      <c r="AD147" s="148"/>
      <c r="AE147" s="148"/>
      <c r="AF147" s="148"/>
    </row>
    <row r="148" spans="1:32">
      <c r="B148" s="6" t="s">
        <v>317</v>
      </c>
      <c r="C148" s="219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3"/>
      <c r="O148" s="142">
        <v>0</v>
      </c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5"/>
      <c r="Y148" s="148"/>
      <c r="Z148" s="148"/>
      <c r="AA148" s="148"/>
      <c r="AB148" s="148"/>
      <c r="AC148" s="148"/>
      <c r="AD148" s="148"/>
      <c r="AE148" s="148"/>
      <c r="AF148" s="148"/>
    </row>
    <row r="149" spans="1:32">
      <c r="B149" s="6" t="s">
        <v>108</v>
      </c>
      <c r="C149" s="219"/>
      <c r="D149" s="142">
        <v>22.785499999999999</v>
      </c>
      <c r="E149" s="142">
        <v>3.8900000000000006</v>
      </c>
      <c r="F149" s="142">
        <v>0</v>
      </c>
      <c r="G149" s="142">
        <v>0</v>
      </c>
      <c r="H149" s="142">
        <v>0</v>
      </c>
      <c r="I149" s="142">
        <v>0</v>
      </c>
      <c r="J149" s="142">
        <v>0</v>
      </c>
      <c r="K149" s="142">
        <v>19.459389019610462</v>
      </c>
      <c r="L149" s="142">
        <v>5.6708017155363795</v>
      </c>
      <c r="M149" s="142">
        <v>4.3168050381801732</v>
      </c>
      <c r="N149" s="143"/>
      <c r="O149" s="142">
        <v>-18.895499999999998</v>
      </c>
      <c r="P149" s="142">
        <v>-3.8900000000000006</v>
      </c>
      <c r="Q149" s="142">
        <v>0</v>
      </c>
      <c r="R149" s="142">
        <v>0</v>
      </c>
      <c r="S149" s="142">
        <v>0</v>
      </c>
      <c r="T149" s="142">
        <v>0</v>
      </c>
      <c r="U149" s="142">
        <v>19.459389019610462</v>
      </c>
      <c r="V149" s="142">
        <v>-13.788587304074085</v>
      </c>
      <c r="W149" s="142">
        <v>-1.3539966773562062</v>
      </c>
      <c r="X149" s="145"/>
      <c r="Y149" s="148"/>
      <c r="Z149" s="148"/>
      <c r="AA149" s="148"/>
      <c r="AB149" s="148"/>
      <c r="AC149" s="148"/>
      <c r="AD149" s="148"/>
      <c r="AE149" s="148"/>
      <c r="AF149" s="148"/>
    </row>
    <row r="150" spans="1:32">
      <c r="B150" s="6" t="s">
        <v>48</v>
      </c>
      <c r="C150" s="219"/>
      <c r="D150" s="142">
        <v>24.75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18.668347570054543</v>
      </c>
      <c r="L150" s="142">
        <v>2.9931339266972548</v>
      </c>
      <c r="M150" s="142">
        <v>3.7573304410700024</v>
      </c>
      <c r="N150" s="148"/>
      <c r="O150" s="142">
        <v>-24.75</v>
      </c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18.668347570054543</v>
      </c>
      <c r="V150" s="142">
        <v>-15.675213643357289</v>
      </c>
      <c r="W150" s="142">
        <v>0.76419651437274783</v>
      </c>
      <c r="X150" s="145"/>
      <c r="Y150" s="148"/>
      <c r="Z150" s="148"/>
      <c r="AA150" s="148"/>
      <c r="AB150" s="148"/>
      <c r="AC150" s="148"/>
      <c r="AD150" s="148"/>
      <c r="AE150" s="148"/>
      <c r="AF150" s="148"/>
    </row>
    <row r="151" spans="1:32">
      <c r="B151" s="6" t="s">
        <v>325</v>
      </c>
      <c r="C151" s="219"/>
      <c r="D151" s="142">
        <v>1.72</v>
      </c>
      <c r="E151" s="142">
        <v>1.7399999999999998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2.313989100893088</v>
      </c>
      <c r="L151" s="142">
        <v>1.5119985872644928</v>
      </c>
      <c r="M151" s="142">
        <v>0.64476891977086404</v>
      </c>
      <c r="N151" s="143"/>
      <c r="O151" s="142">
        <v>1.9999999999999879E-2</v>
      </c>
      <c r="P151" s="142">
        <v>-1.7399999999999998</v>
      </c>
      <c r="Q151" s="142">
        <v>0</v>
      </c>
      <c r="R151" s="142">
        <v>0</v>
      </c>
      <c r="S151" s="142">
        <v>0</v>
      </c>
      <c r="T151" s="142">
        <v>0</v>
      </c>
      <c r="U151" s="142">
        <v>2.313989100893088</v>
      </c>
      <c r="V151" s="142">
        <v>-0.80199051362859519</v>
      </c>
      <c r="W151" s="142">
        <v>-0.86722966749362873</v>
      </c>
      <c r="X151" s="145"/>
      <c r="Y151" s="148"/>
      <c r="Z151" s="148"/>
      <c r="AA151" s="148"/>
      <c r="AB151" s="148"/>
      <c r="AC151" s="148"/>
      <c r="AD151" s="148"/>
      <c r="AE151" s="148"/>
      <c r="AF151" s="148"/>
    </row>
    <row r="152" spans="1:32">
      <c r="B152" s="8" t="s">
        <v>102</v>
      </c>
      <c r="C152" s="219"/>
      <c r="D152" s="142">
        <v>0</v>
      </c>
      <c r="E152" s="142">
        <v>0</v>
      </c>
      <c r="F152" s="142">
        <v>0</v>
      </c>
      <c r="G152" s="142">
        <v>0</v>
      </c>
      <c r="H152" s="142">
        <v>0</v>
      </c>
      <c r="I152" s="142">
        <v>0</v>
      </c>
      <c r="J152" s="142">
        <v>0</v>
      </c>
      <c r="K152" s="142">
        <v>0</v>
      </c>
      <c r="L152" s="142">
        <v>0</v>
      </c>
      <c r="M152" s="142">
        <v>0</v>
      </c>
      <c r="N152" s="143"/>
      <c r="O152" s="142">
        <v>0</v>
      </c>
      <c r="P152" s="142">
        <v>0</v>
      </c>
      <c r="Q152" s="142">
        <v>0</v>
      </c>
      <c r="R152" s="142">
        <v>0</v>
      </c>
      <c r="S152" s="142">
        <v>0</v>
      </c>
      <c r="T152" s="142">
        <v>0</v>
      </c>
      <c r="U152" s="142">
        <v>0</v>
      </c>
      <c r="V152" s="142">
        <v>0</v>
      </c>
      <c r="W152" s="142">
        <v>0</v>
      </c>
      <c r="X152" s="145"/>
      <c r="Y152" s="148"/>
      <c r="Z152" s="148"/>
      <c r="AA152" s="148"/>
      <c r="AB152" s="148"/>
      <c r="AC152" s="148"/>
      <c r="AD152" s="148"/>
      <c r="AE152" s="148"/>
      <c r="AF152" s="148"/>
    </row>
    <row r="153" spans="1:32" s="45" customFormat="1">
      <c r="A153" s="38"/>
      <c r="B153" s="5" t="s">
        <v>9</v>
      </c>
      <c r="C153" s="209" t="s">
        <v>296</v>
      </c>
      <c r="D153" s="139">
        <v>0</v>
      </c>
      <c r="E153" s="139">
        <v>0</v>
      </c>
      <c r="F153" s="139">
        <v>0</v>
      </c>
      <c r="G153" s="139">
        <v>25.22</v>
      </c>
      <c r="H153" s="139">
        <v>25.009999999999998</v>
      </c>
      <c r="I153" s="139">
        <v>23.72</v>
      </c>
      <c r="J153" s="139">
        <v>23.72</v>
      </c>
      <c r="K153" s="139">
        <v>25.484282509367745</v>
      </c>
      <c r="L153" s="139">
        <v>32.687572497817257</v>
      </c>
      <c r="M153" s="139">
        <v>41.033249496541494</v>
      </c>
      <c r="N153" s="146"/>
      <c r="O153" s="139">
        <v>0</v>
      </c>
      <c r="P153" s="139">
        <v>0</v>
      </c>
      <c r="Q153" s="139">
        <v>25.22</v>
      </c>
      <c r="R153" s="139">
        <v>-0.20999999999999908</v>
      </c>
      <c r="S153" s="139">
        <v>-1.2899999999999996</v>
      </c>
      <c r="T153" s="139">
        <v>0</v>
      </c>
      <c r="U153" s="139">
        <v>1.7642825093677454</v>
      </c>
      <c r="V153" s="139">
        <v>7.2032899884495123</v>
      </c>
      <c r="W153" s="139">
        <v>8.3456769987242332</v>
      </c>
      <c r="X153" s="141"/>
      <c r="Y153" s="140"/>
      <c r="Z153" s="140"/>
      <c r="AA153" s="140"/>
      <c r="AB153" s="140"/>
      <c r="AC153" s="140"/>
      <c r="AD153" s="140"/>
      <c r="AE153" s="140"/>
      <c r="AF153" s="140"/>
    </row>
    <row r="154" spans="1:32">
      <c r="B154" s="208" t="s">
        <v>40</v>
      </c>
      <c r="C154" s="219"/>
      <c r="D154" s="142">
        <v>0</v>
      </c>
      <c r="E154" s="142">
        <v>0</v>
      </c>
      <c r="F154" s="142">
        <v>0</v>
      </c>
      <c r="G154" s="142">
        <v>14.16</v>
      </c>
      <c r="H154" s="142">
        <v>14.02</v>
      </c>
      <c r="I154" s="142">
        <v>13.16</v>
      </c>
      <c r="J154" s="142">
        <v>13.16</v>
      </c>
      <c r="K154" s="142">
        <v>14.24464908460622</v>
      </c>
      <c r="L154" s="142">
        <v>18.2709872050694</v>
      </c>
      <c r="M154" s="142">
        <v>22.935871930648663</v>
      </c>
      <c r="N154" s="143"/>
      <c r="O154" s="142">
        <v>0</v>
      </c>
      <c r="P154" s="142">
        <v>0</v>
      </c>
      <c r="Q154" s="142">
        <v>14.16</v>
      </c>
      <c r="R154" s="142">
        <v>-0.14000000000000123</v>
      </c>
      <c r="S154" s="142">
        <v>-0.85999999999999965</v>
      </c>
      <c r="T154" s="142">
        <v>0</v>
      </c>
      <c r="U154" s="142">
        <v>1.0846490846062207</v>
      </c>
      <c r="V154" s="142">
        <v>4.0263381204631798</v>
      </c>
      <c r="W154" s="142">
        <v>4.6648847255792631</v>
      </c>
      <c r="X154" s="145"/>
      <c r="Y154" s="148"/>
      <c r="Z154" s="148"/>
      <c r="AA154" s="148"/>
      <c r="AB154" s="148"/>
      <c r="AC154" s="148"/>
      <c r="AD154" s="148"/>
      <c r="AE154" s="148"/>
      <c r="AF154" s="148"/>
    </row>
    <row r="155" spans="1:32">
      <c r="B155" s="6" t="s">
        <v>41</v>
      </c>
      <c r="C155" s="219"/>
      <c r="D155" s="142">
        <v>0</v>
      </c>
      <c r="E155" s="142">
        <v>0</v>
      </c>
      <c r="F155" s="142">
        <v>0</v>
      </c>
      <c r="G155" s="142">
        <v>14.16</v>
      </c>
      <c r="H155" s="142">
        <v>14.02</v>
      </c>
      <c r="I155" s="142">
        <v>13.16</v>
      </c>
      <c r="J155" s="142">
        <v>13.16</v>
      </c>
      <c r="K155" s="142">
        <v>14.24464908460622</v>
      </c>
      <c r="L155" s="142">
        <v>18.2709872050694</v>
      </c>
      <c r="M155" s="142">
        <v>22.935871930648663</v>
      </c>
      <c r="N155" s="143"/>
      <c r="O155" s="142">
        <v>0</v>
      </c>
      <c r="P155" s="142">
        <v>0</v>
      </c>
      <c r="Q155" s="142">
        <v>14.16</v>
      </c>
      <c r="R155" s="142">
        <v>-0.14000000000000123</v>
      </c>
      <c r="S155" s="142">
        <v>-0.85999999999999965</v>
      </c>
      <c r="T155" s="142">
        <v>0</v>
      </c>
      <c r="U155" s="142">
        <v>1.0846490846062207</v>
      </c>
      <c r="V155" s="142">
        <v>4.0263381204631798</v>
      </c>
      <c r="W155" s="142">
        <v>4.6648847255792631</v>
      </c>
      <c r="X155" s="145"/>
      <c r="Y155" s="148"/>
      <c r="Z155" s="148"/>
      <c r="AA155" s="148"/>
      <c r="AB155" s="148"/>
      <c r="AC155" s="148"/>
      <c r="AD155" s="148"/>
      <c r="AE155" s="148"/>
      <c r="AF155" s="148"/>
    </row>
    <row r="156" spans="1:32">
      <c r="B156" s="6" t="s">
        <v>42</v>
      </c>
      <c r="C156" s="219"/>
      <c r="D156" s="142">
        <v>0</v>
      </c>
      <c r="E156" s="142">
        <v>0</v>
      </c>
      <c r="F156" s="142">
        <v>0</v>
      </c>
      <c r="G156" s="142">
        <v>0</v>
      </c>
      <c r="H156" s="142">
        <v>0</v>
      </c>
      <c r="I156" s="142">
        <v>0</v>
      </c>
      <c r="J156" s="142">
        <v>0</v>
      </c>
      <c r="K156" s="142">
        <v>0</v>
      </c>
      <c r="L156" s="142">
        <v>0</v>
      </c>
      <c r="M156" s="142">
        <v>0</v>
      </c>
      <c r="N156" s="143"/>
      <c r="O156" s="142">
        <v>0</v>
      </c>
      <c r="P156" s="142">
        <v>0</v>
      </c>
      <c r="Q156" s="142">
        <v>0</v>
      </c>
      <c r="R156" s="142">
        <v>0</v>
      </c>
      <c r="S156" s="142">
        <v>0</v>
      </c>
      <c r="T156" s="142">
        <v>0</v>
      </c>
      <c r="U156" s="142">
        <v>0</v>
      </c>
      <c r="V156" s="142">
        <v>0</v>
      </c>
      <c r="W156" s="142">
        <v>0</v>
      </c>
      <c r="X156" s="145"/>
      <c r="Y156" s="148"/>
      <c r="Z156" s="148"/>
      <c r="AA156" s="148"/>
      <c r="AB156" s="148"/>
      <c r="AC156" s="148"/>
      <c r="AD156" s="148"/>
      <c r="AE156" s="148"/>
      <c r="AF156" s="148"/>
    </row>
    <row r="157" spans="1:32">
      <c r="B157" s="6" t="s">
        <v>43</v>
      </c>
      <c r="C157" s="219"/>
      <c r="D157" s="142">
        <v>0</v>
      </c>
      <c r="E157" s="142">
        <v>0</v>
      </c>
      <c r="F157" s="142">
        <v>0</v>
      </c>
      <c r="G157" s="142">
        <v>0</v>
      </c>
      <c r="H157" s="142">
        <v>0</v>
      </c>
      <c r="I157" s="142">
        <v>0</v>
      </c>
      <c r="J157" s="142">
        <v>0</v>
      </c>
      <c r="K157" s="142">
        <v>0</v>
      </c>
      <c r="L157" s="142">
        <v>0</v>
      </c>
      <c r="M157" s="142">
        <v>0</v>
      </c>
      <c r="N157" s="143"/>
      <c r="O157" s="142">
        <v>0</v>
      </c>
      <c r="P157" s="142">
        <v>0</v>
      </c>
      <c r="Q157" s="142">
        <v>0</v>
      </c>
      <c r="R157" s="142">
        <v>0</v>
      </c>
      <c r="S157" s="142">
        <v>0</v>
      </c>
      <c r="T157" s="142">
        <v>0</v>
      </c>
      <c r="U157" s="142">
        <v>0</v>
      </c>
      <c r="V157" s="142">
        <v>0</v>
      </c>
      <c r="W157" s="142">
        <v>0</v>
      </c>
      <c r="X157" s="145"/>
      <c r="Y157" s="148"/>
      <c r="Z157" s="148"/>
      <c r="AA157" s="148"/>
      <c r="AB157" s="148"/>
      <c r="AC157" s="148"/>
      <c r="AD157" s="148"/>
      <c r="AE157" s="148"/>
      <c r="AF157" s="148"/>
    </row>
    <row r="158" spans="1:32">
      <c r="B158" s="6" t="s">
        <v>44</v>
      </c>
      <c r="C158" s="219"/>
      <c r="D158" s="142">
        <v>0</v>
      </c>
      <c r="E158" s="142">
        <v>0</v>
      </c>
      <c r="F158" s="142">
        <v>0</v>
      </c>
      <c r="G158" s="142">
        <v>0</v>
      </c>
      <c r="H158" s="142">
        <v>0</v>
      </c>
      <c r="I158" s="142">
        <v>0</v>
      </c>
      <c r="J158" s="142">
        <v>0</v>
      </c>
      <c r="K158" s="142">
        <v>0</v>
      </c>
      <c r="L158" s="142">
        <v>0</v>
      </c>
      <c r="M158" s="142">
        <v>0</v>
      </c>
      <c r="N158" s="143"/>
      <c r="O158" s="142">
        <v>0</v>
      </c>
      <c r="P158" s="142">
        <v>0</v>
      </c>
      <c r="Q158" s="142">
        <v>0</v>
      </c>
      <c r="R158" s="142">
        <v>0</v>
      </c>
      <c r="S158" s="142">
        <v>0</v>
      </c>
      <c r="T158" s="142">
        <v>0</v>
      </c>
      <c r="U158" s="142">
        <v>0</v>
      </c>
      <c r="V158" s="142">
        <v>0</v>
      </c>
      <c r="W158" s="142">
        <v>0</v>
      </c>
      <c r="X158" s="145"/>
      <c r="Y158" s="148"/>
      <c r="Z158" s="148"/>
      <c r="AA158" s="148"/>
      <c r="AB158" s="148"/>
      <c r="AC158" s="148"/>
      <c r="AD158" s="148"/>
      <c r="AE158" s="148"/>
      <c r="AF158" s="148"/>
    </row>
    <row r="159" spans="1:32">
      <c r="B159" s="7" t="s">
        <v>45</v>
      </c>
      <c r="C159" s="219"/>
      <c r="D159" s="142">
        <v>0</v>
      </c>
      <c r="E159" s="142">
        <v>0</v>
      </c>
      <c r="F159" s="142">
        <v>0</v>
      </c>
      <c r="G159" s="142">
        <v>0</v>
      </c>
      <c r="H159" s="142">
        <v>0</v>
      </c>
      <c r="I159" s="142">
        <v>0</v>
      </c>
      <c r="J159" s="142">
        <v>0</v>
      </c>
      <c r="K159" s="142">
        <v>0</v>
      </c>
      <c r="L159" s="142">
        <v>0</v>
      </c>
      <c r="M159" s="142">
        <v>0</v>
      </c>
      <c r="N159" s="143"/>
      <c r="O159" s="142">
        <v>0</v>
      </c>
      <c r="P159" s="142">
        <v>0</v>
      </c>
      <c r="Q159" s="142">
        <v>0</v>
      </c>
      <c r="R159" s="142">
        <v>0</v>
      </c>
      <c r="S159" s="142">
        <v>0</v>
      </c>
      <c r="T159" s="142">
        <v>0</v>
      </c>
      <c r="U159" s="142">
        <v>0</v>
      </c>
      <c r="V159" s="142">
        <v>0</v>
      </c>
      <c r="W159" s="142">
        <v>0</v>
      </c>
      <c r="X159" s="145"/>
      <c r="Y159" s="148"/>
      <c r="Z159" s="148"/>
      <c r="AA159" s="148"/>
      <c r="AB159" s="148"/>
      <c r="AC159" s="148"/>
      <c r="AD159" s="148"/>
      <c r="AE159" s="148"/>
      <c r="AF159" s="148"/>
    </row>
    <row r="160" spans="1:32">
      <c r="B160" s="7" t="s">
        <v>46</v>
      </c>
      <c r="C160" s="219"/>
      <c r="D160" s="142">
        <v>0</v>
      </c>
      <c r="E160" s="142">
        <v>0</v>
      </c>
      <c r="F160" s="142">
        <v>0</v>
      </c>
      <c r="G160" s="142">
        <v>0</v>
      </c>
      <c r="H160" s="142">
        <v>0</v>
      </c>
      <c r="I160" s="142">
        <v>0</v>
      </c>
      <c r="J160" s="142">
        <v>0</v>
      </c>
      <c r="K160" s="142">
        <v>0</v>
      </c>
      <c r="L160" s="142">
        <v>0</v>
      </c>
      <c r="M160" s="142">
        <v>0</v>
      </c>
      <c r="N160" s="143"/>
      <c r="O160" s="142">
        <v>0</v>
      </c>
      <c r="P160" s="142">
        <v>0</v>
      </c>
      <c r="Q160" s="142">
        <v>0</v>
      </c>
      <c r="R160" s="142">
        <v>0</v>
      </c>
      <c r="S160" s="142">
        <v>0</v>
      </c>
      <c r="T160" s="142">
        <v>0</v>
      </c>
      <c r="U160" s="142">
        <v>0</v>
      </c>
      <c r="V160" s="142">
        <v>0</v>
      </c>
      <c r="W160" s="142">
        <v>0</v>
      </c>
      <c r="X160" s="145"/>
      <c r="Y160" s="148"/>
      <c r="Z160" s="148"/>
      <c r="AA160" s="148"/>
      <c r="AB160" s="148"/>
      <c r="AC160" s="148"/>
      <c r="AD160" s="148"/>
      <c r="AE160" s="148"/>
      <c r="AF160" s="148"/>
    </row>
    <row r="161" spans="1:32">
      <c r="B161" s="6" t="s">
        <v>317</v>
      </c>
      <c r="C161" s="219"/>
      <c r="D161" s="142">
        <v>0</v>
      </c>
      <c r="E161" s="142">
        <v>0</v>
      </c>
      <c r="F161" s="142">
        <v>0</v>
      </c>
      <c r="G161" s="142">
        <v>0</v>
      </c>
      <c r="H161" s="142">
        <v>0</v>
      </c>
      <c r="I161" s="142">
        <v>0</v>
      </c>
      <c r="J161" s="142">
        <v>0</v>
      </c>
      <c r="K161" s="142">
        <v>0</v>
      </c>
      <c r="L161" s="142">
        <v>0</v>
      </c>
      <c r="M161" s="142">
        <v>0</v>
      </c>
      <c r="N161" s="143"/>
      <c r="O161" s="142">
        <v>0</v>
      </c>
      <c r="P161" s="142">
        <v>0</v>
      </c>
      <c r="Q161" s="142">
        <v>0</v>
      </c>
      <c r="R161" s="142">
        <v>0</v>
      </c>
      <c r="S161" s="142">
        <v>0</v>
      </c>
      <c r="T161" s="142">
        <v>0</v>
      </c>
      <c r="U161" s="142">
        <v>0</v>
      </c>
      <c r="V161" s="142">
        <v>0</v>
      </c>
      <c r="W161" s="142">
        <v>0</v>
      </c>
      <c r="X161" s="145"/>
      <c r="Y161" s="148"/>
      <c r="Z161" s="148"/>
      <c r="AA161" s="148"/>
      <c r="AB161" s="148"/>
      <c r="AC161" s="148"/>
      <c r="AD161" s="148"/>
      <c r="AE161" s="148"/>
      <c r="AF161" s="148"/>
    </row>
    <row r="162" spans="1:32">
      <c r="B162" s="6" t="s">
        <v>108</v>
      </c>
      <c r="C162" s="219"/>
      <c r="D162" s="142">
        <v>0</v>
      </c>
      <c r="E162" s="142">
        <v>0</v>
      </c>
      <c r="F162" s="142">
        <v>0</v>
      </c>
      <c r="G162" s="142">
        <v>0</v>
      </c>
      <c r="H162" s="142">
        <v>0</v>
      </c>
      <c r="I162" s="142">
        <v>0</v>
      </c>
      <c r="J162" s="142">
        <v>0</v>
      </c>
      <c r="K162" s="142">
        <v>0</v>
      </c>
      <c r="L162" s="142">
        <v>0</v>
      </c>
      <c r="M162" s="142">
        <v>0</v>
      </c>
      <c r="N162" s="143"/>
      <c r="O162" s="142">
        <v>0</v>
      </c>
      <c r="P162" s="142">
        <v>0</v>
      </c>
      <c r="Q162" s="142">
        <v>0</v>
      </c>
      <c r="R162" s="142">
        <v>0</v>
      </c>
      <c r="S162" s="142">
        <v>0</v>
      </c>
      <c r="T162" s="142">
        <v>0</v>
      </c>
      <c r="U162" s="142">
        <v>0</v>
      </c>
      <c r="V162" s="142">
        <v>0</v>
      </c>
      <c r="W162" s="142">
        <v>0</v>
      </c>
      <c r="X162" s="145"/>
      <c r="Y162" s="148"/>
      <c r="Z162" s="148"/>
      <c r="AA162" s="148"/>
      <c r="AB162" s="148"/>
      <c r="AC162" s="148"/>
      <c r="AD162" s="148"/>
      <c r="AE162" s="148"/>
      <c r="AF162" s="148"/>
    </row>
    <row r="163" spans="1:32">
      <c r="B163" s="6" t="s">
        <v>48</v>
      </c>
      <c r="C163" s="219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8"/>
      <c r="O163" s="142">
        <v>0</v>
      </c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45"/>
      <c r="Y163" s="148"/>
      <c r="Z163" s="148"/>
      <c r="AA163" s="148"/>
      <c r="AB163" s="148"/>
      <c r="AC163" s="148"/>
      <c r="AD163" s="148"/>
      <c r="AE163" s="148"/>
      <c r="AF163" s="148"/>
    </row>
    <row r="164" spans="1:32">
      <c r="B164" s="6" t="s">
        <v>325</v>
      </c>
      <c r="C164" s="219"/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3"/>
      <c r="O164" s="142">
        <v>0</v>
      </c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45"/>
      <c r="Y164" s="148"/>
      <c r="Z164" s="148"/>
      <c r="AA164" s="148"/>
      <c r="AB164" s="148"/>
      <c r="AC164" s="148"/>
      <c r="AD164" s="148"/>
      <c r="AE164" s="148"/>
      <c r="AF164" s="148"/>
    </row>
    <row r="165" spans="1:32">
      <c r="B165" s="8" t="s">
        <v>102</v>
      </c>
      <c r="C165" s="219"/>
      <c r="D165" s="142">
        <v>0</v>
      </c>
      <c r="E165" s="142">
        <v>0</v>
      </c>
      <c r="F165" s="142">
        <v>0</v>
      </c>
      <c r="G165" s="142">
        <v>11.06</v>
      </c>
      <c r="H165" s="142">
        <v>10.99</v>
      </c>
      <c r="I165" s="142">
        <v>10.56</v>
      </c>
      <c r="J165" s="142">
        <v>10.56</v>
      </c>
      <c r="K165" s="142">
        <v>11.239633424761527</v>
      </c>
      <c r="L165" s="142">
        <v>14.416585292747857</v>
      </c>
      <c r="M165" s="142">
        <v>18.097377565892831</v>
      </c>
      <c r="N165" s="143"/>
      <c r="O165" s="142">
        <v>0</v>
      </c>
      <c r="P165" s="142">
        <v>0</v>
      </c>
      <c r="Q165" s="142">
        <v>11.06</v>
      </c>
      <c r="R165" s="142">
        <v>-7.0000000000000617E-2</v>
      </c>
      <c r="S165" s="142">
        <v>-0.42999999999999983</v>
      </c>
      <c r="T165" s="142">
        <v>0</v>
      </c>
      <c r="U165" s="142">
        <v>0.67963342476152766</v>
      </c>
      <c r="V165" s="142">
        <v>3.1769518679863302</v>
      </c>
      <c r="W165" s="142">
        <v>3.6807922731449727</v>
      </c>
      <c r="X165" s="145"/>
      <c r="Y165" s="148"/>
      <c r="Z165" s="148"/>
      <c r="AA165" s="148"/>
      <c r="AB165" s="148"/>
      <c r="AC165" s="148"/>
      <c r="AD165" s="148"/>
      <c r="AE165" s="148"/>
      <c r="AF165" s="148"/>
    </row>
    <row r="166" spans="1:32" s="45" customFormat="1">
      <c r="A166" s="38"/>
      <c r="B166" s="5" t="s">
        <v>25</v>
      </c>
      <c r="C166" s="209" t="s">
        <v>297</v>
      </c>
      <c r="D166" s="139">
        <v>2066.8752401383836</v>
      </c>
      <c r="E166" s="139">
        <v>3629.7745519281521</v>
      </c>
      <c r="F166" s="139">
        <v>1963.0933182255517</v>
      </c>
      <c r="G166" s="139">
        <v>2307.96</v>
      </c>
      <c r="H166" s="139">
        <v>2194.29</v>
      </c>
      <c r="I166" s="139">
        <v>3086.06</v>
      </c>
      <c r="J166" s="139">
        <v>3728.2717292968805</v>
      </c>
      <c r="K166" s="139">
        <v>7507.717087622028</v>
      </c>
      <c r="L166" s="139">
        <v>7880.121114009853</v>
      </c>
      <c r="M166" s="139">
        <v>7277.6324548589873</v>
      </c>
      <c r="N166" s="146"/>
      <c r="O166" s="139">
        <v>1562.8993117897685</v>
      </c>
      <c r="P166" s="139">
        <v>-1666.6812337026001</v>
      </c>
      <c r="Q166" s="139">
        <v>344.86668177444812</v>
      </c>
      <c r="R166" s="139">
        <v>-113.67000000000012</v>
      </c>
      <c r="S166" s="139">
        <v>891.77</v>
      </c>
      <c r="T166" s="139">
        <v>642.21172929688066</v>
      </c>
      <c r="U166" s="139">
        <v>3779.4453583251475</v>
      </c>
      <c r="V166" s="139">
        <v>372.40402638782513</v>
      </c>
      <c r="W166" s="139">
        <v>-602.48865915086617</v>
      </c>
      <c r="X166" s="141"/>
      <c r="Y166" s="140"/>
      <c r="Z166" s="140"/>
      <c r="AA166" s="140"/>
      <c r="AB166" s="140"/>
      <c r="AC166" s="140"/>
      <c r="AD166" s="140"/>
      <c r="AE166" s="140"/>
      <c r="AF166" s="140"/>
    </row>
    <row r="167" spans="1:32">
      <c r="B167" s="208" t="s">
        <v>40</v>
      </c>
      <c r="C167" s="219"/>
      <c r="D167" s="142">
        <v>2066.8752401383836</v>
      </c>
      <c r="E167" s="142">
        <v>3629.7745519281521</v>
      </c>
      <c r="F167" s="142">
        <v>1963.0933182255517</v>
      </c>
      <c r="G167" s="142">
        <v>2305.34</v>
      </c>
      <c r="H167" s="142">
        <v>2193.33</v>
      </c>
      <c r="I167" s="142">
        <v>3085.5199999999995</v>
      </c>
      <c r="J167" s="142">
        <v>3727.7317292968801</v>
      </c>
      <c r="K167" s="142">
        <v>7506.3282603298749</v>
      </c>
      <c r="L167" s="142">
        <v>7878.3397260982101</v>
      </c>
      <c r="M167" s="142">
        <v>7275.396249199066</v>
      </c>
      <c r="N167" s="143"/>
      <c r="O167" s="142">
        <v>1562.8993117897685</v>
      </c>
      <c r="P167" s="142">
        <v>-1666.6812337026001</v>
      </c>
      <c r="Q167" s="142">
        <v>342.24668177444818</v>
      </c>
      <c r="R167" s="142">
        <v>-112.01000000000008</v>
      </c>
      <c r="S167" s="142">
        <v>892.18999999999971</v>
      </c>
      <c r="T167" s="142">
        <v>642.21172929688066</v>
      </c>
      <c r="U167" s="142">
        <v>3778.5965310329943</v>
      </c>
      <c r="V167" s="142">
        <v>372.01146576833537</v>
      </c>
      <c r="W167" s="142">
        <v>-602.94347689914366</v>
      </c>
      <c r="X167" s="145"/>
      <c r="Y167" s="148"/>
      <c r="Z167" s="148"/>
      <c r="AA167" s="148"/>
      <c r="AB167" s="148"/>
      <c r="AC167" s="148"/>
      <c r="AD167" s="148"/>
      <c r="AE167" s="148"/>
      <c r="AF167" s="148"/>
    </row>
    <row r="168" spans="1:32">
      <c r="B168" s="6" t="s">
        <v>41</v>
      </c>
      <c r="C168" s="219"/>
      <c r="D168" s="142">
        <v>961.28582300534106</v>
      </c>
      <c r="E168" s="142">
        <v>1126.5986395170808</v>
      </c>
      <c r="F168" s="142">
        <v>1320.340385956868</v>
      </c>
      <c r="G168" s="142">
        <v>1547.4</v>
      </c>
      <c r="H168" s="142">
        <v>1470.74</v>
      </c>
      <c r="I168" s="142">
        <v>2049.4499999999998</v>
      </c>
      <c r="J168" s="142">
        <v>2401.8949686990782</v>
      </c>
      <c r="K168" s="142">
        <v>3933.0375911324154</v>
      </c>
      <c r="L168" s="142">
        <v>4230.9652632917196</v>
      </c>
      <c r="M168" s="142">
        <v>4499.7466026181164</v>
      </c>
      <c r="N168" s="143"/>
      <c r="O168" s="142">
        <v>165.31281651173975</v>
      </c>
      <c r="P168" s="142">
        <v>193.74174643978711</v>
      </c>
      <c r="Q168" s="142">
        <v>227.05961404313211</v>
      </c>
      <c r="R168" s="142">
        <v>-76.660000000000039</v>
      </c>
      <c r="S168" s="142">
        <v>578.70999999999992</v>
      </c>
      <c r="T168" s="142">
        <v>352.44496869907812</v>
      </c>
      <c r="U168" s="142">
        <v>1531.1426224333375</v>
      </c>
      <c r="V168" s="142">
        <v>297.92767215930451</v>
      </c>
      <c r="W168" s="142">
        <v>268.78133932639656</v>
      </c>
      <c r="X168" s="145"/>
      <c r="Y168" s="148"/>
      <c r="Z168" s="148"/>
      <c r="AA168" s="148"/>
      <c r="AB168" s="148"/>
      <c r="AC168" s="148"/>
      <c r="AD168" s="148"/>
      <c r="AE168" s="148"/>
      <c r="AF168" s="148"/>
    </row>
    <row r="169" spans="1:32">
      <c r="B169" s="6" t="s">
        <v>42</v>
      </c>
      <c r="C169" s="219"/>
      <c r="D169" s="142">
        <v>1.35</v>
      </c>
      <c r="E169" s="142">
        <v>2.73</v>
      </c>
      <c r="F169" s="142">
        <v>3.2799999999999994</v>
      </c>
      <c r="G169" s="142">
        <v>0</v>
      </c>
      <c r="H169" s="142">
        <v>0</v>
      </c>
      <c r="I169" s="142">
        <v>0</v>
      </c>
      <c r="J169" s="142">
        <v>0</v>
      </c>
      <c r="K169" s="142">
        <v>4.4610148607239362</v>
      </c>
      <c r="L169" s="142">
        <v>4.5791153341061257</v>
      </c>
      <c r="M169" s="142">
        <v>3.7819050129332741</v>
      </c>
      <c r="N169" s="143"/>
      <c r="O169" s="142">
        <v>1.38</v>
      </c>
      <c r="P169" s="142">
        <v>0.54999999999999949</v>
      </c>
      <c r="Q169" s="142">
        <v>-3.2799999999999994</v>
      </c>
      <c r="R169" s="142">
        <v>0</v>
      </c>
      <c r="S169" s="142">
        <v>0</v>
      </c>
      <c r="T169" s="142">
        <v>0</v>
      </c>
      <c r="U169" s="142">
        <v>4.4610148607239362</v>
      </c>
      <c r="V169" s="142">
        <v>0.11810047338218985</v>
      </c>
      <c r="W169" s="142">
        <v>-0.79721032117285184</v>
      </c>
      <c r="X169" s="145"/>
      <c r="Y169" s="148"/>
      <c r="Z169" s="148"/>
      <c r="AA169" s="148"/>
      <c r="AB169" s="148"/>
      <c r="AC169" s="148"/>
      <c r="AD169" s="148"/>
      <c r="AE169" s="148"/>
      <c r="AF169" s="148"/>
    </row>
    <row r="170" spans="1:32">
      <c r="B170" s="6" t="s">
        <v>43</v>
      </c>
      <c r="C170" s="219"/>
      <c r="D170" s="142">
        <v>565.96</v>
      </c>
      <c r="E170" s="142">
        <v>1932.3500000000004</v>
      </c>
      <c r="F170" s="142">
        <v>0</v>
      </c>
      <c r="G170" s="142">
        <v>0</v>
      </c>
      <c r="H170" s="142">
        <v>0</v>
      </c>
      <c r="I170" s="142">
        <v>0</v>
      </c>
      <c r="J170" s="142">
        <v>0</v>
      </c>
      <c r="K170" s="142">
        <v>1555.9083668283222</v>
      </c>
      <c r="L170" s="142">
        <v>1516.5860489687625</v>
      </c>
      <c r="M170" s="142">
        <v>511.98391471071216</v>
      </c>
      <c r="N170" s="143"/>
      <c r="O170" s="142">
        <v>1366.39</v>
      </c>
      <c r="P170" s="142">
        <v>-1932.3500000000004</v>
      </c>
      <c r="Q170" s="142">
        <v>0</v>
      </c>
      <c r="R170" s="142">
        <v>0</v>
      </c>
      <c r="S170" s="142">
        <v>0</v>
      </c>
      <c r="T170" s="142">
        <v>0</v>
      </c>
      <c r="U170" s="142">
        <v>1555.9083668283222</v>
      </c>
      <c r="V170" s="142">
        <v>-39.322317859559774</v>
      </c>
      <c r="W170" s="142">
        <v>-1004.6021342580502</v>
      </c>
      <c r="X170" s="145"/>
      <c r="Y170" s="148"/>
      <c r="Z170" s="148"/>
      <c r="AA170" s="148"/>
      <c r="AB170" s="148"/>
      <c r="AC170" s="148"/>
      <c r="AD170" s="148"/>
      <c r="AE170" s="148"/>
      <c r="AF170" s="148"/>
    </row>
    <row r="171" spans="1:32">
      <c r="B171" s="6" t="s">
        <v>44</v>
      </c>
      <c r="C171" s="219"/>
      <c r="D171" s="142">
        <v>239.00161827621719</v>
      </c>
      <c r="E171" s="142">
        <v>291.11642991048581</v>
      </c>
      <c r="F171" s="142">
        <v>355.4322347792417</v>
      </c>
      <c r="G171" s="142">
        <v>434.92999999999995</v>
      </c>
      <c r="H171" s="142">
        <v>448.96000000000004</v>
      </c>
      <c r="I171" s="142">
        <v>615.54</v>
      </c>
      <c r="J171" s="142">
        <v>757.40577059533121</v>
      </c>
      <c r="K171" s="142">
        <v>1091.2793519664956</v>
      </c>
      <c r="L171" s="142">
        <v>1197.4110768890714</v>
      </c>
      <c r="M171" s="142">
        <v>1293.4477879934514</v>
      </c>
      <c r="N171" s="143"/>
      <c r="O171" s="142">
        <v>52.114811634268634</v>
      </c>
      <c r="P171" s="142">
        <v>64.315804868755905</v>
      </c>
      <c r="Q171" s="142">
        <v>79.497765220758239</v>
      </c>
      <c r="R171" s="142">
        <v>14.030000000000076</v>
      </c>
      <c r="S171" s="142">
        <v>166.57999999999998</v>
      </c>
      <c r="T171" s="142">
        <v>141.86577059533113</v>
      </c>
      <c r="U171" s="142">
        <v>333.87358137116456</v>
      </c>
      <c r="V171" s="142">
        <v>106.13172492257573</v>
      </c>
      <c r="W171" s="142">
        <v>96.036711104379975</v>
      </c>
      <c r="X171" s="145"/>
      <c r="Y171" s="148"/>
      <c r="Z171" s="148"/>
      <c r="AA171" s="148"/>
      <c r="AB171" s="148"/>
      <c r="AC171" s="148"/>
      <c r="AD171" s="148"/>
      <c r="AE171" s="148"/>
      <c r="AF171" s="148"/>
    </row>
    <row r="172" spans="1:32">
      <c r="B172" s="7" t="s">
        <v>45</v>
      </c>
      <c r="C172" s="219"/>
      <c r="D172" s="142">
        <v>168.55243105308492</v>
      </c>
      <c r="E172" s="142">
        <v>211.75523650111637</v>
      </c>
      <c r="F172" s="142">
        <v>266.03164312427782</v>
      </c>
      <c r="G172" s="142">
        <v>334.22</v>
      </c>
      <c r="H172" s="142">
        <v>312.49</v>
      </c>
      <c r="I172" s="142">
        <v>493.00000000000006</v>
      </c>
      <c r="J172" s="142">
        <v>619.36414053957776</v>
      </c>
      <c r="K172" s="142">
        <v>814.52686931865173</v>
      </c>
      <c r="L172" s="142">
        <v>902.07105549010157</v>
      </c>
      <c r="M172" s="142">
        <v>979.86398134138369</v>
      </c>
      <c r="N172" s="143"/>
      <c r="O172" s="142">
        <v>43.202805448031455</v>
      </c>
      <c r="P172" s="142">
        <v>54.276406623161442</v>
      </c>
      <c r="Q172" s="142">
        <v>68.188356875722178</v>
      </c>
      <c r="R172" s="142">
        <v>-21.729999999999983</v>
      </c>
      <c r="S172" s="142">
        <v>180.51000000000005</v>
      </c>
      <c r="T172" s="142">
        <v>126.36414053957772</v>
      </c>
      <c r="U172" s="142">
        <v>195.162728779074</v>
      </c>
      <c r="V172" s="142">
        <v>87.544186171449752</v>
      </c>
      <c r="W172" s="142">
        <v>77.792925851282206</v>
      </c>
      <c r="X172" s="145"/>
      <c r="Y172" s="148"/>
      <c r="Z172" s="148"/>
      <c r="AA172" s="148"/>
      <c r="AB172" s="148"/>
      <c r="AC172" s="148"/>
      <c r="AD172" s="148"/>
      <c r="AE172" s="148"/>
      <c r="AF172" s="148"/>
    </row>
    <row r="173" spans="1:32">
      <c r="B173" s="7" t="s">
        <v>46</v>
      </c>
      <c r="C173" s="219"/>
      <c r="D173" s="142">
        <v>70.449187223132228</v>
      </c>
      <c r="E173" s="142">
        <v>79.36119340936942</v>
      </c>
      <c r="F173" s="142">
        <v>89.400591654963861</v>
      </c>
      <c r="G173" s="142">
        <v>100.71</v>
      </c>
      <c r="H173" s="142">
        <v>136.47</v>
      </c>
      <c r="I173" s="142">
        <v>122.54</v>
      </c>
      <c r="J173" s="142">
        <v>138.04163005575342</v>
      </c>
      <c r="K173" s="142">
        <v>276.75248264784386</v>
      </c>
      <c r="L173" s="142">
        <v>295.34002139896984</v>
      </c>
      <c r="M173" s="142">
        <v>313.58380665206772</v>
      </c>
      <c r="N173" s="143"/>
      <c r="O173" s="142">
        <v>8.912006186237198</v>
      </c>
      <c r="P173" s="142">
        <v>10.039398245594434</v>
      </c>
      <c r="Q173" s="142">
        <v>11.309408345036132</v>
      </c>
      <c r="R173" s="142">
        <v>35.760000000000012</v>
      </c>
      <c r="S173" s="142">
        <v>-13.929999999999998</v>
      </c>
      <c r="T173" s="142">
        <v>15.501630055753424</v>
      </c>
      <c r="U173" s="142">
        <v>138.71085259209048</v>
      </c>
      <c r="V173" s="142">
        <v>18.587538751125933</v>
      </c>
      <c r="W173" s="142">
        <v>18.24378525309789</v>
      </c>
      <c r="X173" s="145"/>
      <c r="Y173" s="148"/>
      <c r="Z173" s="148"/>
      <c r="AA173" s="148"/>
      <c r="AB173" s="148"/>
      <c r="AC173" s="148"/>
      <c r="AD173" s="148"/>
      <c r="AE173" s="148"/>
      <c r="AF173" s="148"/>
    </row>
    <row r="174" spans="1:32">
      <c r="B174" s="6" t="s">
        <v>317</v>
      </c>
      <c r="C174" s="219"/>
      <c r="D174" s="142">
        <v>79.984278466400852</v>
      </c>
      <c r="E174" s="142">
        <v>114.31544612539884</v>
      </c>
      <c r="F174" s="142">
        <v>163.38237305395549</v>
      </c>
      <c r="G174" s="142">
        <v>233.51000000000002</v>
      </c>
      <c r="H174" s="142">
        <v>176.02</v>
      </c>
      <c r="I174" s="142">
        <v>370.46000000000004</v>
      </c>
      <c r="J174" s="142">
        <v>529.47030320971157</v>
      </c>
      <c r="K174" s="142">
        <v>513.4722009416472</v>
      </c>
      <c r="L174" s="142">
        <v>590.89816734087458</v>
      </c>
      <c r="M174" s="142">
        <v>659.42636664024383</v>
      </c>
      <c r="N174" s="143"/>
      <c r="O174" s="142">
        <v>34.331167658997984</v>
      </c>
      <c r="P174" s="142">
        <v>49.066926928556654</v>
      </c>
      <c r="Q174" s="142">
        <v>70.127626946044529</v>
      </c>
      <c r="R174" s="142">
        <v>-57.489999999999995</v>
      </c>
      <c r="S174" s="142">
        <v>194.44000000000003</v>
      </c>
      <c r="T174" s="142">
        <v>159.01030320971148</v>
      </c>
      <c r="U174" s="142">
        <v>-15.998102268064329</v>
      </c>
      <c r="V174" s="142">
        <v>77.425966399227349</v>
      </c>
      <c r="W174" s="142">
        <v>68.528199299369248</v>
      </c>
      <c r="X174" s="145"/>
      <c r="Y174" s="148"/>
      <c r="Z174" s="148"/>
      <c r="AA174" s="148"/>
      <c r="AB174" s="148"/>
      <c r="AC174" s="148"/>
      <c r="AD174" s="148"/>
      <c r="AE174" s="148"/>
      <c r="AF174" s="148"/>
    </row>
    <row r="175" spans="1:32">
      <c r="B175" s="6" t="s">
        <v>108</v>
      </c>
      <c r="C175" s="219"/>
      <c r="D175" s="142">
        <v>219.29352039042453</v>
      </c>
      <c r="E175" s="142">
        <v>162.66403637518601</v>
      </c>
      <c r="F175" s="142">
        <v>120.65832443548663</v>
      </c>
      <c r="G175" s="142">
        <v>89.5</v>
      </c>
      <c r="H175" s="142">
        <v>89.99</v>
      </c>
      <c r="I175" s="142">
        <v>43.019999999999996</v>
      </c>
      <c r="J175" s="142">
        <v>31.910686792759712</v>
      </c>
      <c r="K175" s="142">
        <v>402.98910491698064</v>
      </c>
      <c r="L175" s="142">
        <v>331.25508758510318</v>
      </c>
      <c r="M175" s="142">
        <v>298.66813581717963</v>
      </c>
      <c r="N175" s="143"/>
      <c r="O175" s="142">
        <v>-56.629484015238504</v>
      </c>
      <c r="P175" s="142">
        <v>-42.005711939699395</v>
      </c>
      <c r="Q175" s="142">
        <v>-31.158324435486627</v>
      </c>
      <c r="R175" s="142">
        <v>0.48999999999999044</v>
      </c>
      <c r="S175" s="142">
        <v>-46.969999999999992</v>
      </c>
      <c r="T175" s="142">
        <v>-11.109313207240284</v>
      </c>
      <c r="U175" s="142">
        <v>371.07841812422089</v>
      </c>
      <c r="V175" s="142">
        <v>-71.734017331877453</v>
      </c>
      <c r="W175" s="142">
        <v>-32.586951767923502</v>
      </c>
      <c r="X175" s="145"/>
      <c r="Y175" s="148"/>
      <c r="Z175" s="148"/>
      <c r="AA175" s="148"/>
      <c r="AB175" s="148"/>
      <c r="AC175" s="148"/>
      <c r="AD175" s="148"/>
      <c r="AE175" s="148"/>
      <c r="AF175" s="148"/>
    </row>
    <row r="176" spans="1:32">
      <c r="B176" s="6" t="s">
        <v>48</v>
      </c>
      <c r="C176" s="219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8"/>
      <c r="O176" s="142">
        <v>0</v>
      </c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5"/>
      <c r="Y176" s="148"/>
      <c r="Z176" s="148"/>
      <c r="AA176" s="148"/>
      <c r="AB176" s="148"/>
      <c r="AC176" s="148"/>
      <c r="AD176" s="148"/>
      <c r="AE176" s="148"/>
      <c r="AF176" s="148"/>
    </row>
    <row r="177" spans="1:32">
      <c r="B177" s="6" t="s">
        <v>325</v>
      </c>
      <c r="C177" s="219"/>
      <c r="D177" s="142">
        <v>0</v>
      </c>
      <c r="E177" s="142">
        <v>0</v>
      </c>
      <c r="F177" s="142">
        <v>0</v>
      </c>
      <c r="G177" s="142">
        <v>0</v>
      </c>
      <c r="H177" s="142">
        <v>7.62</v>
      </c>
      <c r="I177" s="142">
        <v>7.0499999999999989</v>
      </c>
      <c r="J177" s="142">
        <v>7.0499999999999989</v>
      </c>
      <c r="K177" s="142">
        <v>5.1806296832898973</v>
      </c>
      <c r="L177" s="142">
        <v>6.6449666885710528</v>
      </c>
      <c r="M177" s="142">
        <v>8.3415364064294018</v>
      </c>
      <c r="N177" s="143"/>
      <c r="O177" s="142">
        <v>0</v>
      </c>
      <c r="P177" s="142">
        <v>0</v>
      </c>
      <c r="Q177" s="142">
        <v>0</v>
      </c>
      <c r="R177" s="142">
        <v>7.62</v>
      </c>
      <c r="S177" s="142">
        <v>-0.57000000000000106</v>
      </c>
      <c r="T177" s="142">
        <v>0</v>
      </c>
      <c r="U177" s="142">
        <v>-1.8693703167101019</v>
      </c>
      <c r="V177" s="142">
        <v>1.4643370052811551</v>
      </c>
      <c r="W177" s="142">
        <v>1.6965697178583496</v>
      </c>
      <c r="X177" s="145"/>
      <c r="Y177" s="148"/>
      <c r="Z177" s="148"/>
      <c r="AA177" s="148"/>
      <c r="AB177" s="148"/>
      <c r="AC177" s="148"/>
      <c r="AD177" s="148"/>
      <c r="AE177" s="148"/>
      <c r="AF177" s="148"/>
    </row>
    <row r="178" spans="1:32">
      <c r="B178" s="8" t="s">
        <v>102</v>
      </c>
      <c r="C178" s="219"/>
      <c r="D178" s="142">
        <v>0</v>
      </c>
      <c r="E178" s="142">
        <v>0</v>
      </c>
      <c r="F178" s="142">
        <v>0</v>
      </c>
      <c r="G178" s="142">
        <v>2.62</v>
      </c>
      <c r="H178" s="142">
        <v>0.96</v>
      </c>
      <c r="I178" s="142">
        <v>0.54</v>
      </c>
      <c r="J178" s="142">
        <v>0.54</v>
      </c>
      <c r="K178" s="142">
        <v>1.3888272921515394</v>
      </c>
      <c r="L178" s="142">
        <v>1.7813879116456612</v>
      </c>
      <c r="M178" s="142">
        <v>2.2362056599204636</v>
      </c>
      <c r="N178" s="143"/>
      <c r="O178" s="142">
        <v>0</v>
      </c>
      <c r="P178" s="142">
        <v>0</v>
      </c>
      <c r="Q178" s="142">
        <v>2.62</v>
      </c>
      <c r="R178" s="142">
        <v>-1.6600000000000004</v>
      </c>
      <c r="S178" s="142">
        <v>-0.41999999999999987</v>
      </c>
      <c r="T178" s="142">
        <v>0</v>
      </c>
      <c r="U178" s="142">
        <v>0.84882729215153929</v>
      </c>
      <c r="V178" s="142">
        <v>0.39256061949412191</v>
      </c>
      <c r="W178" s="142">
        <v>0.45481774827480226</v>
      </c>
      <c r="X178" s="145"/>
      <c r="Y178" s="148"/>
      <c r="Z178" s="148"/>
      <c r="AA178" s="148"/>
      <c r="AB178" s="148"/>
      <c r="AC178" s="148"/>
      <c r="AD178" s="148"/>
      <c r="AE178" s="148"/>
      <c r="AF178" s="148"/>
    </row>
    <row r="179" spans="1:32" s="45" customFormat="1">
      <c r="A179" s="38"/>
      <c r="B179" s="5" t="s">
        <v>10</v>
      </c>
      <c r="C179" s="209" t="s">
        <v>298</v>
      </c>
      <c r="D179" s="139">
        <v>61402.825162408226</v>
      </c>
      <c r="E179" s="139">
        <v>80175.397895590722</v>
      </c>
      <c r="F179" s="139">
        <v>104694.93921033302</v>
      </c>
      <c r="G179" s="139">
        <v>131498.63</v>
      </c>
      <c r="H179" s="139">
        <v>150987.24</v>
      </c>
      <c r="I179" s="139">
        <v>228567.85000000003</v>
      </c>
      <c r="J179" s="139">
        <v>274843.85948723688</v>
      </c>
      <c r="K179" s="139">
        <v>336552.0767758374</v>
      </c>
      <c r="L179" s="139">
        <v>379700.47430624347</v>
      </c>
      <c r="M179" s="139">
        <v>418896.42999006453</v>
      </c>
      <c r="N179" s="146"/>
      <c r="O179" s="139">
        <v>18772.572733182493</v>
      </c>
      <c r="P179" s="139">
        <v>24519.541314742299</v>
      </c>
      <c r="Q179" s="139">
        <v>26803.690789666984</v>
      </c>
      <c r="R179" s="139">
        <v>19488.609999999993</v>
      </c>
      <c r="S179" s="139">
        <v>77580.610000000044</v>
      </c>
      <c r="T179" s="139">
        <v>46276.009487236843</v>
      </c>
      <c r="U179" s="139">
        <v>61708.217288600506</v>
      </c>
      <c r="V179" s="139">
        <v>43148.397530406059</v>
      </c>
      <c r="W179" s="139">
        <v>39195.955683821099</v>
      </c>
      <c r="X179" s="141"/>
      <c r="Y179" s="140"/>
      <c r="Z179" s="140"/>
      <c r="AA179" s="140"/>
      <c r="AB179" s="140"/>
      <c r="AC179" s="140"/>
      <c r="AD179" s="140"/>
      <c r="AE179" s="140"/>
      <c r="AF179" s="140"/>
    </row>
    <row r="180" spans="1:32" s="45" customFormat="1">
      <c r="A180" s="38"/>
      <c r="B180" s="31" t="s">
        <v>26</v>
      </c>
      <c r="C180" s="209" t="s">
        <v>299</v>
      </c>
      <c r="D180" s="139">
        <v>225.9241670607243</v>
      </c>
      <c r="E180" s="139">
        <v>294.22265610879663</v>
      </c>
      <c r="F180" s="139">
        <v>390.82922431999822</v>
      </c>
      <c r="G180" s="139">
        <v>576.43000000000006</v>
      </c>
      <c r="H180" s="139">
        <v>667.94</v>
      </c>
      <c r="I180" s="139">
        <v>1004.26</v>
      </c>
      <c r="J180" s="139">
        <v>1385.8755204169136</v>
      </c>
      <c r="K180" s="139">
        <v>1401.2771189691891</v>
      </c>
      <c r="L180" s="139">
        <v>1606.1022529130018</v>
      </c>
      <c r="M180" s="139">
        <v>1804.247251496495</v>
      </c>
      <c r="N180" s="146"/>
      <c r="O180" s="139">
        <v>68.298489048072327</v>
      </c>
      <c r="P180" s="139">
        <v>96.606568211201619</v>
      </c>
      <c r="Q180" s="139">
        <v>185.60077568000182</v>
      </c>
      <c r="R180" s="139">
        <v>91.510000000000076</v>
      </c>
      <c r="S180" s="139">
        <v>336.31999999999994</v>
      </c>
      <c r="T180" s="139">
        <v>381.61552041691351</v>
      </c>
      <c r="U180" s="139">
        <v>15.401598552275608</v>
      </c>
      <c r="V180" s="139">
        <v>204.8251339438126</v>
      </c>
      <c r="W180" s="139">
        <v>198.14499858349313</v>
      </c>
      <c r="X180" s="141"/>
      <c r="Y180" s="140"/>
      <c r="Z180" s="140"/>
      <c r="AA180" s="140"/>
      <c r="AB180" s="140"/>
      <c r="AC180" s="140"/>
      <c r="AD180" s="140"/>
      <c r="AE180" s="140"/>
      <c r="AF180" s="140"/>
    </row>
    <row r="181" spans="1:32">
      <c r="B181" s="208" t="s">
        <v>40</v>
      </c>
      <c r="C181" s="219"/>
      <c r="D181" s="142">
        <v>67.71111434535301</v>
      </c>
      <c r="E181" s="142">
        <v>69.121175035593595</v>
      </c>
      <c r="F181" s="142">
        <v>70.560599755201963</v>
      </c>
      <c r="G181" s="142">
        <v>120.76</v>
      </c>
      <c r="H181" s="142">
        <v>123.00999999999999</v>
      </c>
      <c r="I181" s="142">
        <v>105.30999999999999</v>
      </c>
      <c r="J181" s="142">
        <v>106.8724739691795</v>
      </c>
      <c r="K181" s="142">
        <v>251.68513492932877</v>
      </c>
      <c r="L181" s="142">
        <v>265.50512912114294</v>
      </c>
      <c r="M181" s="142">
        <v>283.50714043337246</v>
      </c>
      <c r="N181" s="143"/>
      <c r="O181" s="142">
        <v>1.4100606902405888</v>
      </c>
      <c r="P181" s="142">
        <v>1.439424719608362</v>
      </c>
      <c r="Q181" s="142">
        <v>50.199400244798042</v>
      </c>
      <c r="R181" s="142">
        <v>2.2499999999999964</v>
      </c>
      <c r="S181" s="142">
        <v>-17.700000000000003</v>
      </c>
      <c r="T181" s="142">
        <v>1.5624739691795009</v>
      </c>
      <c r="U181" s="142">
        <v>144.81266096014926</v>
      </c>
      <c r="V181" s="142">
        <v>13.819994191814189</v>
      </c>
      <c r="W181" s="142">
        <v>18.002011312229538</v>
      </c>
      <c r="X181" s="145"/>
      <c r="Y181" s="148"/>
      <c r="Z181" s="148"/>
      <c r="AA181" s="148"/>
      <c r="AB181" s="148"/>
      <c r="AC181" s="148"/>
      <c r="AD181" s="148"/>
      <c r="AE181" s="148"/>
      <c r="AF181" s="148"/>
    </row>
    <row r="182" spans="1:32">
      <c r="B182" s="6" t="s">
        <v>41</v>
      </c>
      <c r="C182" s="219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3"/>
      <c r="O182" s="142">
        <v>0</v>
      </c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5"/>
      <c r="Y182" s="148"/>
      <c r="Z182" s="148"/>
      <c r="AA182" s="148"/>
      <c r="AB182" s="148"/>
      <c r="AC182" s="148"/>
      <c r="AD182" s="148"/>
      <c r="AE182" s="148"/>
      <c r="AF182" s="148"/>
    </row>
    <row r="183" spans="1:32">
      <c r="B183" s="6" t="s">
        <v>42</v>
      </c>
      <c r="C183" s="219"/>
      <c r="D183" s="142">
        <v>0</v>
      </c>
      <c r="E183" s="142">
        <v>0</v>
      </c>
      <c r="F183" s="142">
        <v>0</v>
      </c>
      <c r="G183" s="142">
        <v>31.4</v>
      </c>
      <c r="H183" s="142">
        <v>31.4</v>
      </c>
      <c r="I183" s="142">
        <v>28.4</v>
      </c>
      <c r="J183" s="142">
        <v>28.4</v>
      </c>
      <c r="K183" s="142">
        <v>31.419438662773842</v>
      </c>
      <c r="L183" s="142">
        <v>40.300337227568356</v>
      </c>
      <c r="M183" s="142">
        <v>50.589678764429394</v>
      </c>
      <c r="N183" s="143"/>
      <c r="O183" s="142">
        <v>0</v>
      </c>
      <c r="P183" s="142">
        <v>0</v>
      </c>
      <c r="Q183" s="142">
        <v>31.4</v>
      </c>
      <c r="R183" s="142">
        <v>0</v>
      </c>
      <c r="S183" s="142">
        <v>-3.0000000000000027</v>
      </c>
      <c r="T183" s="142">
        <v>0</v>
      </c>
      <c r="U183" s="142">
        <v>3.0194386627738434</v>
      </c>
      <c r="V183" s="142">
        <v>8.8808985647945153</v>
      </c>
      <c r="W183" s="142">
        <v>10.289341536861036</v>
      </c>
      <c r="X183" s="145"/>
      <c r="Y183" s="148"/>
      <c r="Z183" s="148"/>
      <c r="AA183" s="148"/>
      <c r="AB183" s="148"/>
      <c r="AC183" s="148"/>
      <c r="AD183" s="148"/>
      <c r="AE183" s="148"/>
      <c r="AF183" s="148"/>
    </row>
    <row r="184" spans="1:32">
      <c r="B184" s="6" t="s">
        <v>43</v>
      </c>
      <c r="C184" s="219"/>
      <c r="D184" s="142">
        <v>0</v>
      </c>
      <c r="E184" s="142">
        <v>0</v>
      </c>
      <c r="F184" s="142">
        <v>0</v>
      </c>
      <c r="G184" s="142">
        <v>15.509999999999998</v>
      </c>
      <c r="H184" s="142">
        <v>17.760000000000002</v>
      </c>
      <c r="I184" s="142">
        <v>0.06</v>
      </c>
      <c r="J184" s="142">
        <v>0.06</v>
      </c>
      <c r="K184" s="142">
        <v>11.357758902951053</v>
      </c>
      <c r="L184" s="142">
        <v>14.568099667568493</v>
      </c>
      <c r="M184" s="142">
        <v>18.287576062423675</v>
      </c>
      <c r="N184" s="143"/>
      <c r="O184" s="142">
        <v>0</v>
      </c>
      <c r="P184" s="142">
        <v>0</v>
      </c>
      <c r="Q184" s="142">
        <v>15.509999999999998</v>
      </c>
      <c r="R184" s="142">
        <v>2.2500000000000018</v>
      </c>
      <c r="S184" s="142">
        <v>-17.700000000000003</v>
      </c>
      <c r="T184" s="142">
        <v>0</v>
      </c>
      <c r="U184" s="142">
        <v>11.297758902951053</v>
      </c>
      <c r="V184" s="142">
        <v>3.2103407646174404</v>
      </c>
      <c r="W184" s="142">
        <v>3.7194763948551812</v>
      </c>
      <c r="X184" s="145"/>
      <c r="Y184" s="148"/>
      <c r="Z184" s="148"/>
      <c r="AA184" s="148"/>
      <c r="AB184" s="148"/>
      <c r="AC184" s="148"/>
      <c r="AD184" s="148"/>
      <c r="AE184" s="148"/>
      <c r="AF184" s="148"/>
    </row>
    <row r="185" spans="1:32">
      <c r="B185" s="6" t="s">
        <v>44</v>
      </c>
      <c r="C185" s="219"/>
      <c r="D185" s="142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3"/>
      <c r="O185" s="142">
        <v>0</v>
      </c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45"/>
      <c r="Y185" s="148"/>
      <c r="Z185" s="148"/>
      <c r="AA185" s="148"/>
      <c r="AB185" s="148"/>
      <c r="AC185" s="148"/>
      <c r="AD185" s="148"/>
      <c r="AE185" s="148"/>
      <c r="AF185" s="148"/>
    </row>
    <row r="186" spans="1:32">
      <c r="B186" s="7" t="s">
        <v>45</v>
      </c>
      <c r="C186" s="219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3"/>
      <c r="O186" s="142">
        <v>0</v>
      </c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45"/>
      <c r="Y186" s="148"/>
      <c r="Z186" s="148"/>
      <c r="AA186" s="148"/>
      <c r="AB186" s="148"/>
      <c r="AC186" s="148"/>
      <c r="AD186" s="148"/>
      <c r="AE186" s="148"/>
      <c r="AF186" s="148"/>
    </row>
    <row r="187" spans="1:32">
      <c r="B187" s="7" t="s">
        <v>46</v>
      </c>
      <c r="C187" s="219"/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3"/>
      <c r="O187" s="142">
        <v>0</v>
      </c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45"/>
      <c r="Y187" s="148"/>
      <c r="Z187" s="148"/>
      <c r="AA187" s="148"/>
      <c r="AB187" s="148"/>
      <c r="AC187" s="148"/>
      <c r="AD187" s="148"/>
      <c r="AE187" s="148"/>
      <c r="AF187" s="148"/>
    </row>
    <row r="188" spans="1:32">
      <c r="B188" s="6" t="s">
        <v>317</v>
      </c>
      <c r="C188" s="219"/>
      <c r="D188" s="142">
        <v>67.71111434535301</v>
      </c>
      <c r="E188" s="142">
        <v>69.121175035593595</v>
      </c>
      <c r="F188" s="142">
        <v>70.560599755201963</v>
      </c>
      <c r="G188" s="142">
        <v>72.03</v>
      </c>
      <c r="H188" s="142">
        <v>72.03</v>
      </c>
      <c r="I188" s="142">
        <v>75.03</v>
      </c>
      <c r="J188" s="142">
        <v>76.592473969179494</v>
      </c>
      <c r="K188" s="142">
        <v>207.02514787464045</v>
      </c>
      <c r="L188" s="142">
        <v>208.22172064907448</v>
      </c>
      <c r="M188" s="142">
        <v>211.59833190977704</v>
      </c>
      <c r="N188" s="143"/>
      <c r="O188" s="142">
        <v>1.4100606902405888</v>
      </c>
      <c r="P188" s="142">
        <v>1.439424719608362</v>
      </c>
      <c r="Q188" s="142">
        <v>1.469400244798047</v>
      </c>
      <c r="R188" s="142">
        <v>0</v>
      </c>
      <c r="S188" s="142">
        <v>2.9999999999999916</v>
      </c>
      <c r="T188" s="142">
        <v>1.5624739691795009</v>
      </c>
      <c r="U188" s="142">
        <v>130.43267390546097</v>
      </c>
      <c r="V188" s="142">
        <v>1.1965727744340349</v>
      </c>
      <c r="W188" s="142">
        <v>3.3766112607025445</v>
      </c>
      <c r="X188" s="145"/>
      <c r="Y188" s="148"/>
      <c r="Z188" s="148"/>
      <c r="AA188" s="148"/>
      <c r="AB188" s="148"/>
      <c r="AC188" s="148"/>
      <c r="AD188" s="148"/>
      <c r="AE188" s="148"/>
      <c r="AF188" s="148"/>
    </row>
    <row r="189" spans="1:32">
      <c r="B189" s="6" t="s">
        <v>108</v>
      </c>
      <c r="C189" s="219"/>
      <c r="D189" s="142">
        <v>0</v>
      </c>
      <c r="E189" s="142">
        <v>0</v>
      </c>
      <c r="F189" s="142">
        <v>0</v>
      </c>
      <c r="G189" s="142">
        <v>0</v>
      </c>
      <c r="H189" s="142">
        <v>0</v>
      </c>
      <c r="I189" s="142">
        <v>0</v>
      </c>
      <c r="J189" s="142">
        <v>0</v>
      </c>
      <c r="K189" s="142">
        <v>0</v>
      </c>
      <c r="L189" s="142">
        <v>0</v>
      </c>
      <c r="M189" s="142">
        <v>0</v>
      </c>
      <c r="N189" s="143"/>
      <c r="O189" s="142">
        <v>0</v>
      </c>
      <c r="P189" s="142">
        <v>0</v>
      </c>
      <c r="Q189" s="142">
        <v>0</v>
      </c>
      <c r="R189" s="142">
        <v>0</v>
      </c>
      <c r="S189" s="142">
        <v>0</v>
      </c>
      <c r="T189" s="142">
        <v>0</v>
      </c>
      <c r="U189" s="142">
        <v>0</v>
      </c>
      <c r="V189" s="142">
        <v>0</v>
      </c>
      <c r="W189" s="142">
        <v>0</v>
      </c>
      <c r="X189" s="145"/>
      <c r="Y189" s="148"/>
      <c r="Z189" s="148"/>
      <c r="AA189" s="148"/>
      <c r="AB189" s="148"/>
      <c r="AC189" s="148"/>
      <c r="AD189" s="148"/>
      <c r="AE189" s="148"/>
      <c r="AF189" s="148"/>
    </row>
    <row r="190" spans="1:32">
      <c r="B190" s="6" t="s">
        <v>48</v>
      </c>
      <c r="C190" s="219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8"/>
      <c r="O190" s="142">
        <v>0</v>
      </c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45"/>
      <c r="Y190" s="148"/>
      <c r="Z190" s="148"/>
      <c r="AA190" s="148"/>
      <c r="AB190" s="148"/>
      <c r="AC190" s="148"/>
      <c r="AD190" s="148"/>
      <c r="AE190" s="148"/>
      <c r="AF190" s="148"/>
    </row>
    <row r="191" spans="1:32">
      <c r="B191" s="6" t="s">
        <v>325</v>
      </c>
      <c r="C191" s="219"/>
      <c r="D191" s="142">
        <v>0</v>
      </c>
      <c r="E191" s="142">
        <v>0</v>
      </c>
      <c r="F191" s="142">
        <v>0</v>
      </c>
      <c r="G191" s="142">
        <v>1.82</v>
      </c>
      <c r="H191" s="142">
        <v>1.82</v>
      </c>
      <c r="I191" s="142">
        <v>1.82</v>
      </c>
      <c r="J191" s="142">
        <v>1.82</v>
      </c>
      <c r="K191" s="142">
        <v>1.8827894889633976</v>
      </c>
      <c r="L191" s="142">
        <v>2.4149715769316442</v>
      </c>
      <c r="M191" s="142">
        <v>3.0315536967423795</v>
      </c>
      <c r="N191" s="143"/>
      <c r="O191" s="142">
        <v>0</v>
      </c>
      <c r="P191" s="142">
        <v>0</v>
      </c>
      <c r="Q191" s="142">
        <v>1.82</v>
      </c>
      <c r="R191" s="142">
        <v>0</v>
      </c>
      <c r="S191" s="142">
        <v>0</v>
      </c>
      <c r="T191" s="142">
        <v>0</v>
      </c>
      <c r="U191" s="142">
        <v>6.278948896339745E-2</v>
      </c>
      <c r="V191" s="142">
        <v>0.53218208796824673</v>
      </c>
      <c r="W191" s="142">
        <v>0.61658211981073519</v>
      </c>
      <c r="X191" s="145"/>
      <c r="Y191" s="148"/>
      <c r="Z191" s="148"/>
      <c r="AA191" s="148"/>
      <c r="AB191" s="148"/>
      <c r="AC191" s="148"/>
      <c r="AD191" s="148"/>
      <c r="AE191" s="148"/>
      <c r="AF191" s="148"/>
    </row>
    <row r="192" spans="1:32">
      <c r="B192" s="8" t="s">
        <v>102</v>
      </c>
      <c r="C192" s="219"/>
      <c r="D192" s="142">
        <v>158.2130527153713</v>
      </c>
      <c r="E192" s="142">
        <v>225.10148107320299</v>
      </c>
      <c r="F192" s="142">
        <v>320.26862456479626</v>
      </c>
      <c r="G192" s="142">
        <v>455.67</v>
      </c>
      <c r="H192" s="142">
        <v>544.93000000000006</v>
      </c>
      <c r="I192" s="142">
        <v>898.94999999999993</v>
      </c>
      <c r="J192" s="142">
        <v>1279.0030464477341</v>
      </c>
      <c r="K192" s="142">
        <v>1149.5919840398606</v>
      </c>
      <c r="L192" s="142">
        <v>1340.5971237918588</v>
      </c>
      <c r="M192" s="142">
        <v>1520.7401110631226</v>
      </c>
      <c r="N192" s="143"/>
      <c r="O192" s="142">
        <v>66.888428357831714</v>
      </c>
      <c r="P192" s="142">
        <v>95.167143491593279</v>
      </c>
      <c r="Q192" s="142">
        <v>135.40137543520373</v>
      </c>
      <c r="R192" s="142">
        <v>89.260000000000076</v>
      </c>
      <c r="S192" s="142">
        <v>354.01999999999987</v>
      </c>
      <c r="T192" s="142">
        <v>380.053046447734</v>
      </c>
      <c r="U192" s="142">
        <v>-129.41106240787352</v>
      </c>
      <c r="V192" s="142">
        <v>191.00513975199843</v>
      </c>
      <c r="W192" s="142">
        <v>180.14298727126371</v>
      </c>
      <c r="X192" s="145"/>
      <c r="Y192" s="148"/>
      <c r="Z192" s="148"/>
      <c r="AA192" s="148"/>
      <c r="AB192" s="148"/>
      <c r="AC192" s="148"/>
      <c r="AD192" s="148"/>
      <c r="AE192" s="148"/>
      <c r="AF192" s="148"/>
    </row>
    <row r="193" spans="1:32" s="45" customFormat="1">
      <c r="A193" s="38"/>
      <c r="B193" s="31" t="s">
        <v>27</v>
      </c>
      <c r="C193" s="209" t="s">
        <v>300</v>
      </c>
      <c r="D193" s="139">
        <v>61176.900995347503</v>
      </c>
      <c r="E193" s="139">
        <v>79881.17523948192</v>
      </c>
      <c r="F193" s="139">
        <v>104304.10998601301</v>
      </c>
      <c r="G193" s="139">
        <v>130922.2</v>
      </c>
      <c r="H193" s="139">
        <v>150319.29999999999</v>
      </c>
      <c r="I193" s="139">
        <v>227563.59000000003</v>
      </c>
      <c r="J193" s="139">
        <v>273457.98396682</v>
      </c>
      <c r="K193" s="139">
        <v>335150.79965686821</v>
      </c>
      <c r="L193" s="139">
        <v>378094.37205333041</v>
      </c>
      <c r="M193" s="139">
        <v>417092.18273856805</v>
      </c>
      <c r="N193" s="146"/>
      <c r="O193" s="139">
        <v>18704.274244134423</v>
      </c>
      <c r="P193" s="139">
        <v>24422.934746531086</v>
      </c>
      <c r="Q193" s="139">
        <v>26618.090013986988</v>
      </c>
      <c r="R193" s="139">
        <v>19397.099999999999</v>
      </c>
      <c r="S193" s="139">
        <v>77244.290000000023</v>
      </c>
      <c r="T193" s="139">
        <v>45894.39396681996</v>
      </c>
      <c r="U193" s="139">
        <v>61692.815690048199</v>
      </c>
      <c r="V193" s="139">
        <v>42943.572396462245</v>
      </c>
      <c r="W193" s="139">
        <v>38997.810685237622</v>
      </c>
      <c r="X193" s="141"/>
      <c r="Y193" s="140"/>
      <c r="Z193" s="140"/>
      <c r="AA193" s="140"/>
      <c r="AB193" s="140"/>
      <c r="AC193" s="140"/>
      <c r="AD193" s="140"/>
      <c r="AE193" s="140"/>
      <c r="AF193" s="140"/>
    </row>
    <row r="194" spans="1:32">
      <c r="B194" s="3" t="s">
        <v>12</v>
      </c>
      <c r="C194" s="210" t="s">
        <v>301</v>
      </c>
      <c r="D194" s="142">
        <v>30552.376152941462</v>
      </c>
      <c r="E194" s="142">
        <v>39897.102621221129</v>
      </c>
      <c r="F194" s="142">
        <v>52100</v>
      </c>
      <c r="G194" s="142">
        <v>65400</v>
      </c>
      <c r="H194" s="142">
        <v>75100</v>
      </c>
      <c r="I194" s="142">
        <v>113700</v>
      </c>
      <c r="J194" s="142">
        <v>136644.45271091198</v>
      </c>
      <c r="K194" s="142">
        <v>167423.00138095111</v>
      </c>
      <c r="L194" s="142">
        <v>188882.24969735663</v>
      </c>
      <c r="M194" s="142">
        <v>208370.36496338731</v>
      </c>
      <c r="N194" s="143"/>
      <c r="O194" s="142">
        <v>9344.7264682796686</v>
      </c>
      <c r="P194" s="142">
        <v>12202.897378778869</v>
      </c>
      <c r="Q194" s="142">
        <v>13300</v>
      </c>
      <c r="R194" s="142">
        <v>9700</v>
      </c>
      <c r="S194" s="142">
        <v>38600</v>
      </c>
      <c r="T194" s="142">
        <v>22944.452710911992</v>
      </c>
      <c r="U194" s="142">
        <v>30778.548670039119</v>
      </c>
      <c r="V194" s="142">
        <v>21459.248316405523</v>
      </c>
      <c r="W194" s="142">
        <v>19488.115266030694</v>
      </c>
      <c r="X194" s="145"/>
      <c r="Y194" s="148"/>
      <c r="Z194" s="148"/>
      <c r="AA194" s="148"/>
      <c r="AB194" s="148"/>
      <c r="AC194" s="148"/>
      <c r="AD194" s="148"/>
      <c r="AE194" s="148"/>
      <c r="AF194" s="148"/>
    </row>
    <row r="195" spans="1:32">
      <c r="B195" s="3" t="s">
        <v>13</v>
      </c>
      <c r="C195" s="210" t="s">
        <v>302</v>
      </c>
      <c r="D195" s="142">
        <v>30624.524842406045</v>
      </c>
      <c r="E195" s="142">
        <v>39984.07261826079</v>
      </c>
      <c r="F195" s="142">
        <v>52204.109986012998</v>
      </c>
      <c r="G195" s="142">
        <v>65522.2</v>
      </c>
      <c r="H195" s="142">
        <v>75219.3</v>
      </c>
      <c r="I195" s="142">
        <v>113863.59</v>
      </c>
      <c r="J195" s="142">
        <v>136813.53125590799</v>
      </c>
      <c r="K195" s="142">
        <v>167727.79827591707</v>
      </c>
      <c r="L195" s="142">
        <v>189212.12235597376</v>
      </c>
      <c r="M195" s="142">
        <v>208721.81777518068</v>
      </c>
      <c r="N195" s="143"/>
      <c r="O195" s="142">
        <v>9359.5477758547477</v>
      </c>
      <c r="P195" s="142">
        <v>12220.037367752208</v>
      </c>
      <c r="Q195" s="142">
        <v>13318.090013987001</v>
      </c>
      <c r="R195" s="142">
        <v>9697.1</v>
      </c>
      <c r="S195" s="142">
        <v>38644.29</v>
      </c>
      <c r="T195" s="142">
        <v>22949.941255907994</v>
      </c>
      <c r="U195" s="142">
        <v>30914.267020009083</v>
      </c>
      <c r="V195" s="142">
        <v>21484.324080056693</v>
      </c>
      <c r="W195" s="142">
        <v>19509.695419206902</v>
      </c>
      <c r="X195" s="145"/>
      <c r="Y195" s="148"/>
      <c r="Z195" s="148"/>
      <c r="AA195" s="148"/>
      <c r="AB195" s="148"/>
      <c r="AC195" s="148"/>
      <c r="AD195" s="148"/>
      <c r="AE195" s="148"/>
      <c r="AF195" s="148"/>
    </row>
    <row r="196" spans="1:32" s="45" customFormat="1">
      <c r="A196" s="38"/>
      <c r="B196" s="5" t="s">
        <v>28</v>
      </c>
      <c r="C196" s="209" t="s">
        <v>311</v>
      </c>
      <c r="D196" s="139">
        <v>0</v>
      </c>
      <c r="E196" s="139">
        <v>0</v>
      </c>
      <c r="F196" s="139">
        <v>0</v>
      </c>
      <c r="G196" s="139">
        <v>0</v>
      </c>
      <c r="H196" s="139">
        <v>0</v>
      </c>
      <c r="I196" s="139">
        <v>0</v>
      </c>
      <c r="J196" s="139">
        <v>0</v>
      </c>
      <c r="K196" s="139">
        <v>0</v>
      </c>
      <c r="L196" s="139">
        <v>0</v>
      </c>
      <c r="M196" s="139">
        <v>0</v>
      </c>
      <c r="N196" s="146"/>
      <c r="O196" s="139">
        <v>0</v>
      </c>
      <c r="P196" s="139">
        <v>0</v>
      </c>
      <c r="Q196" s="139">
        <v>0</v>
      </c>
      <c r="R196" s="139">
        <v>0</v>
      </c>
      <c r="S196" s="139">
        <v>0</v>
      </c>
      <c r="T196" s="139">
        <v>0</v>
      </c>
      <c r="U196" s="139">
        <v>0</v>
      </c>
      <c r="V196" s="139">
        <v>0</v>
      </c>
      <c r="W196" s="139">
        <v>0</v>
      </c>
      <c r="X196" s="141"/>
      <c r="Y196" s="140"/>
      <c r="Z196" s="140"/>
      <c r="AA196" s="140"/>
      <c r="AB196" s="140"/>
      <c r="AC196" s="140"/>
      <c r="AD196" s="140"/>
      <c r="AE196" s="140"/>
      <c r="AF196" s="140"/>
    </row>
    <row r="197" spans="1:32">
      <c r="B197" s="3" t="s">
        <v>15</v>
      </c>
      <c r="C197" s="210" t="s">
        <v>303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3"/>
      <c r="O197" s="142">
        <v>0</v>
      </c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5"/>
      <c r="Y197" s="148"/>
      <c r="Z197" s="148"/>
      <c r="AA197" s="148"/>
      <c r="AB197" s="148"/>
      <c r="AC197" s="148"/>
      <c r="AD197" s="148"/>
      <c r="AE197" s="148"/>
      <c r="AF197" s="148"/>
    </row>
    <row r="198" spans="1:32">
      <c r="B198" s="3" t="s">
        <v>16</v>
      </c>
      <c r="C198" s="210" t="s">
        <v>304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3"/>
      <c r="O198" s="142">
        <v>0</v>
      </c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45"/>
      <c r="Y198" s="148"/>
      <c r="Z198" s="148"/>
      <c r="AA198" s="148"/>
      <c r="AB198" s="148"/>
      <c r="AC198" s="148"/>
      <c r="AD198" s="148"/>
      <c r="AE198" s="148"/>
      <c r="AF198" s="148"/>
    </row>
    <row r="199" spans="1:32">
      <c r="B199" s="3" t="s">
        <v>17</v>
      </c>
      <c r="C199" s="210" t="s">
        <v>305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3"/>
      <c r="O199" s="142">
        <v>0</v>
      </c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45"/>
      <c r="Y199" s="148"/>
      <c r="Z199" s="148"/>
      <c r="AA199" s="148"/>
      <c r="AB199" s="148"/>
      <c r="AC199" s="148"/>
      <c r="AD199" s="148"/>
      <c r="AE199" s="148"/>
      <c r="AF199" s="148"/>
    </row>
    <row r="200" spans="1:32">
      <c r="B200" s="4" t="s">
        <v>34</v>
      </c>
      <c r="C200" s="42"/>
      <c r="D200" s="142">
        <v>0</v>
      </c>
      <c r="E200" s="142">
        <v>0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0</v>
      </c>
      <c r="M200" s="142">
        <v>0</v>
      </c>
      <c r="N200" s="143"/>
      <c r="O200" s="142">
        <v>0</v>
      </c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45"/>
      <c r="Y200" s="148"/>
      <c r="Z200" s="148"/>
      <c r="AA200" s="148"/>
      <c r="AB200" s="148"/>
      <c r="AC200" s="148"/>
      <c r="AD200" s="148"/>
      <c r="AE200" s="148"/>
      <c r="AF200" s="148"/>
    </row>
    <row r="201" spans="1:32">
      <c r="B201" s="3" t="s">
        <v>19</v>
      </c>
      <c r="C201" s="210" t="s">
        <v>306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3"/>
      <c r="O201" s="142">
        <v>0</v>
      </c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5"/>
      <c r="Y201" s="148"/>
      <c r="Z201" s="148"/>
      <c r="AA201" s="148"/>
      <c r="AB201" s="148"/>
      <c r="AC201" s="148"/>
      <c r="AD201" s="148"/>
      <c r="AE201" s="148"/>
      <c r="AF201" s="148"/>
    </row>
    <row r="202" spans="1:32">
      <c r="B202" s="3" t="s">
        <v>20</v>
      </c>
      <c r="C202" s="210" t="s">
        <v>307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3"/>
      <c r="O202" s="142">
        <v>0</v>
      </c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5"/>
      <c r="Y202" s="148"/>
      <c r="Z202" s="148"/>
      <c r="AA202" s="148"/>
      <c r="AB202" s="148"/>
      <c r="AC202" s="148"/>
      <c r="AD202" s="148"/>
      <c r="AE202" s="148"/>
      <c r="AF202" s="148"/>
    </row>
    <row r="203" spans="1:32" s="45" customFormat="1">
      <c r="A203" s="38"/>
      <c r="B203" s="5" t="s">
        <v>21</v>
      </c>
      <c r="C203" s="209" t="s">
        <v>308</v>
      </c>
      <c r="D203" s="139">
        <v>1835.9736099992099</v>
      </c>
      <c r="E203" s="139">
        <v>62623.081106963182</v>
      </c>
      <c r="F203" s="139">
        <v>51516.974727357432</v>
      </c>
      <c r="G203" s="139">
        <v>314785.74655905698</v>
      </c>
      <c r="H203" s="139">
        <v>221009.031023433</v>
      </c>
      <c r="I203" s="139">
        <v>461473.46641600295</v>
      </c>
      <c r="J203" s="139">
        <v>634447.97740520677</v>
      </c>
      <c r="K203" s="139">
        <v>438220.07470988191</v>
      </c>
      <c r="L203" s="139">
        <v>560531.45731170685</v>
      </c>
      <c r="M203" s="139">
        <v>658538.93662909977</v>
      </c>
      <c r="N203" s="146"/>
      <c r="O203" s="139">
        <v>60787.107496963974</v>
      </c>
      <c r="P203" s="139">
        <v>-11106.106379605751</v>
      </c>
      <c r="Q203" s="139">
        <v>263268.77183169953</v>
      </c>
      <c r="R203" s="139">
        <v>-93776.715535623996</v>
      </c>
      <c r="S203" s="139">
        <v>240464.43539256998</v>
      </c>
      <c r="T203" s="139">
        <v>172974.51098920373</v>
      </c>
      <c r="U203" s="139">
        <v>-196227.9026953248</v>
      </c>
      <c r="V203" s="139">
        <v>122311.38260182497</v>
      </c>
      <c r="W203" s="139">
        <v>98007.479317392877</v>
      </c>
      <c r="X203" s="141"/>
      <c r="Y203" s="140"/>
      <c r="Z203" s="140"/>
      <c r="AA203" s="140"/>
      <c r="AB203" s="140"/>
      <c r="AC203" s="140"/>
      <c r="AD203" s="140"/>
      <c r="AE203" s="140"/>
      <c r="AF203" s="140"/>
    </row>
    <row r="204" spans="1:32" s="45" customFormat="1">
      <c r="A204" s="38"/>
      <c r="B204" s="9" t="s">
        <v>94</v>
      </c>
      <c r="C204" s="209" t="s">
        <v>309</v>
      </c>
      <c r="D204" s="139">
        <v>0</v>
      </c>
      <c r="E204" s="139">
        <v>61016.999999999993</v>
      </c>
      <c r="F204" s="139">
        <v>50112</v>
      </c>
      <c r="G204" s="139">
        <v>313536.42655905703</v>
      </c>
      <c r="H204" s="139">
        <v>219580.98102343301</v>
      </c>
      <c r="I204" s="139">
        <v>460599.71641600295</v>
      </c>
      <c r="J204" s="139">
        <v>633680.74579600361</v>
      </c>
      <c r="K204" s="139">
        <v>433899.647542405</v>
      </c>
      <c r="L204" s="139">
        <v>556544.06517453084</v>
      </c>
      <c r="M204" s="139">
        <v>654690.3076994298</v>
      </c>
      <c r="N204" s="146"/>
      <c r="O204" s="139">
        <v>61016.999999999993</v>
      </c>
      <c r="P204" s="139">
        <v>-10904.999999999996</v>
      </c>
      <c r="Q204" s="139">
        <v>263424.42655905703</v>
      </c>
      <c r="R204" s="139">
        <v>-93955.445535623992</v>
      </c>
      <c r="S204" s="139">
        <v>241018.73539256994</v>
      </c>
      <c r="T204" s="139">
        <v>173081.02938000066</v>
      </c>
      <c r="U204" s="139">
        <v>-199781.09825359861</v>
      </c>
      <c r="V204" s="139">
        <v>122644.4176321259</v>
      </c>
      <c r="W204" s="139">
        <v>98146.242524898931</v>
      </c>
      <c r="X204" s="141"/>
      <c r="Y204" s="140"/>
      <c r="Z204" s="140"/>
      <c r="AA204" s="140"/>
      <c r="AB204" s="140"/>
      <c r="AC204" s="140"/>
      <c r="AD204" s="140"/>
      <c r="AE204" s="140"/>
      <c r="AF204" s="140"/>
    </row>
    <row r="205" spans="1:32">
      <c r="B205" s="208" t="s">
        <v>40</v>
      </c>
      <c r="C205" s="219"/>
      <c r="D205" s="142">
        <v>0</v>
      </c>
      <c r="E205" s="142">
        <v>61016.999999999993</v>
      </c>
      <c r="F205" s="142">
        <v>50112</v>
      </c>
      <c r="G205" s="142">
        <v>313536.42655905703</v>
      </c>
      <c r="H205" s="142">
        <v>219580.98102343301</v>
      </c>
      <c r="I205" s="142">
        <v>460599.71641600295</v>
      </c>
      <c r="J205" s="142">
        <v>633680.74579600361</v>
      </c>
      <c r="K205" s="142">
        <v>433899.647542405</v>
      </c>
      <c r="L205" s="142">
        <v>556544.06517453084</v>
      </c>
      <c r="M205" s="142">
        <v>654690.3076994298</v>
      </c>
      <c r="N205" s="143"/>
      <c r="O205" s="142">
        <v>61016.999999999993</v>
      </c>
      <c r="P205" s="142">
        <v>-10904.999999999996</v>
      </c>
      <c r="Q205" s="142">
        <v>263424.42655905703</v>
      </c>
      <c r="R205" s="142">
        <v>-93955.445535623992</v>
      </c>
      <c r="S205" s="142">
        <v>241018.73539256994</v>
      </c>
      <c r="T205" s="142">
        <v>173081.02938000066</v>
      </c>
      <c r="U205" s="142">
        <v>-199781.09825359861</v>
      </c>
      <c r="V205" s="142">
        <v>122644.4176321259</v>
      </c>
      <c r="W205" s="142">
        <v>98146.242524898931</v>
      </c>
      <c r="X205" s="145"/>
      <c r="Y205" s="148"/>
      <c r="Z205" s="148"/>
      <c r="AA205" s="148"/>
      <c r="AB205" s="148"/>
      <c r="AC205" s="148"/>
      <c r="AD205" s="148"/>
      <c r="AE205" s="148"/>
      <c r="AF205" s="148"/>
    </row>
    <row r="206" spans="1:32">
      <c r="B206" s="6" t="s">
        <v>41</v>
      </c>
      <c r="C206" s="219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3"/>
      <c r="O206" s="142">
        <v>0</v>
      </c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45"/>
      <c r="Y206" s="148"/>
      <c r="Z206" s="148"/>
      <c r="AA206" s="148"/>
      <c r="AB206" s="148"/>
      <c r="AC206" s="148"/>
      <c r="AD206" s="148"/>
      <c r="AE206" s="148"/>
      <c r="AF206" s="148"/>
    </row>
    <row r="207" spans="1:32">
      <c r="B207" s="6" t="s">
        <v>42</v>
      </c>
      <c r="C207" s="219"/>
      <c r="D207" s="142">
        <v>0</v>
      </c>
      <c r="E207" s="142">
        <v>0</v>
      </c>
      <c r="F207" s="142">
        <v>0</v>
      </c>
      <c r="G207" s="142">
        <v>0</v>
      </c>
      <c r="H207" s="142">
        <v>0</v>
      </c>
      <c r="I207" s="142">
        <v>0</v>
      </c>
      <c r="J207" s="142">
        <v>0</v>
      </c>
      <c r="K207" s="142">
        <v>0</v>
      </c>
      <c r="L207" s="142">
        <v>0</v>
      </c>
      <c r="M207" s="142">
        <v>0</v>
      </c>
      <c r="N207" s="143"/>
      <c r="O207" s="142">
        <v>0</v>
      </c>
      <c r="P207" s="142">
        <v>0</v>
      </c>
      <c r="Q207" s="142">
        <v>0</v>
      </c>
      <c r="R207" s="142">
        <v>0</v>
      </c>
      <c r="S207" s="142">
        <v>0</v>
      </c>
      <c r="T207" s="142">
        <v>0</v>
      </c>
      <c r="U207" s="142">
        <v>0</v>
      </c>
      <c r="V207" s="142">
        <v>0</v>
      </c>
      <c r="W207" s="142">
        <v>0</v>
      </c>
      <c r="X207" s="145"/>
      <c r="Y207" s="148"/>
      <c r="Z207" s="148"/>
      <c r="AA207" s="148"/>
      <c r="AB207" s="148"/>
      <c r="AC207" s="148"/>
      <c r="AD207" s="148"/>
      <c r="AE207" s="148"/>
      <c r="AF207" s="148"/>
    </row>
    <row r="208" spans="1:32">
      <c r="B208" s="6" t="s">
        <v>43</v>
      </c>
      <c r="C208" s="219"/>
      <c r="D208" s="142">
        <v>0</v>
      </c>
      <c r="E208" s="142">
        <v>61016.999999999993</v>
      </c>
      <c r="F208" s="142">
        <v>50112</v>
      </c>
      <c r="G208" s="142">
        <v>313536.42655905703</v>
      </c>
      <c r="H208" s="142">
        <v>219580.98102343301</v>
      </c>
      <c r="I208" s="142">
        <v>460599.71641600295</v>
      </c>
      <c r="J208" s="142">
        <v>633680.74579600361</v>
      </c>
      <c r="K208" s="142">
        <v>433899.647542405</v>
      </c>
      <c r="L208" s="142">
        <v>556544.06517453084</v>
      </c>
      <c r="M208" s="142">
        <v>654690.3076994298</v>
      </c>
      <c r="N208" s="143"/>
      <c r="O208" s="142">
        <v>61016.999999999993</v>
      </c>
      <c r="P208" s="142">
        <v>-10904.999999999996</v>
      </c>
      <c r="Q208" s="142">
        <v>263424.42655905703</v>
      </c>
      <c r="R208" s="142">
        <v>-93955.445535623992</v>
      </c>
      <c r="S208" s="142">
        <v>241018.73539256994</v>
      </c>
      <c r="T208" s="142">
        <v>173081.02938000066</v>
      </c>
      <c r="U208" s="142">
        <v>-199781.09825359861</v>
      </c>
      <c r="V208" s="142">
        <v>122644.4176321259</v>
      </c>
      <c r="W208" s="142">
        <v>98146.242524898931</v>
      </c>
      <c r="X208" s="145"/>
      <c r="Y208" s="148"/>
      <c r="Z208" s="148"/>
      <c r="AA208" s="148"/>
      <c r="AB208" s="148"/>
      <c r="AC208" s="148"/>
      <c r="AD208" s="148"/>
      <c r="AE208" s="148"/>
      <c r="AF208" s="148"/>
    </row>
    <row r="209" spans="1:32">
      <c r="B209" s="6" t="s">
        <v>44</v>
      </c>
      <c r="C209" s="219"/>
      <c r="D209" s="142">
        <v>0</v>
      </c>
      <c r="E209" s="142">
        <v>0</v>
      </c>
      <c r="F209" s="142">
        <v>0</v>
      </c>
      <c r="G209" s="142">
        <v>0</v>
      </c>
      <c r="H209" s="142">
        <v>0</v>
      </c>
      <c r="I209" s="142">
        <v>0</v>
      </c>
      <c r="J209" s="142">
        <v>0</v>
      </c>
      <c r="K209" s="142">
        <v>0</v>
      </c>
      <c r="L209" s="142">
        <v>0</v>
      </c>
      <c r="M209" s="142">
        <v>0</v>
      </c>
      <c r="N209" s="143"/>
      <c r="O209" s="142">
        <v>0</v>
      </c>
      <c r="P209" s="142">
        <v>0</v>
      </c>
      <c r="Q209" s="142">
        <v>0</v>
      </c>
      <c r="R209" s="142">
        <v>0</v>
      </c>
      <c r="S209" s="142">
        <v>0</v>
      </c>
      <c r="T209" s="142">
        <v>0</v>
      </c>
      <c r="U209" s="142">
        <v>0</v>
      </c>
      <c r="V209" s="142">
        <v>0</v>
      </c>
      <c r="W209" s="142">
        <v>0</v>
      </c>
      <c r="X209" s="145"/>
      <c r="Y209" s="148"/>
      <c r="Z209" s="148"/>
      <c r="AA209" s="148"/>
      <c r="AB209" s="148"/>
      <c r="AC209" s="148"/>
      <c r="AD209" s="148"/>
      <c r="AE209" s="148"/>
      <c r="AF209" s="148"/>
    </row>
    <row r="210" spans="1:32">
      <c r="B210" s="7" t="s">
        <v>45</v>
      </c>
      <c r="C210" s="219"/>
      <c r="D210" s="142">
        <v>0</v>
      </c>
      <c r="E210" s="142">
        <v>0</v>
      </c>
      <c r="F210" s="142">
        <v>0</v>
      </c>
      <c r="G210" s="142">
        <v>0</v>
      </c>
      <c r="H210" s="142">
        <v>0</v>
      </c>
      <c r="I210" s="142">
        <v>0</v>
      </c>
      <c r="J210" s="142">
        <v>0</v>
      </c>
      <c r="K210" s="142">
        <v>0</v>
      </c>
      <c r="L210" s="142">
        <v>0</v>
      </c>
      <c r="M210" s="142">
        <v>0</v>
      </c>
      <c r="N210" s="143"/>
      <c r="O210" s="142">
        <v>0</v>
      </c>
      <c r="P210" s="142">
        <v>0</v>
      </c>
      <c r="Q210" s="142">
        <v>0</v>
      </c>
      <c r="R210" s="142">
        <v>0</v>
      </c>
      <c r="S210" s="142">
        <v>0</v>
      </c>
      <c r="T210" s="142">
        <v>0</v>
      </c>
      <c r="U210" s="142">
        <v>0</v>
      </c>
      <c r="V210" s="142">
        <v>0</v>
      </c>
      <c r="W210" s="142">
        <v>0</v>
      </c>
      <c r="X210" s="145"/>
      <c r="Y210" s="148"/>
      <c r="Z210" s="148"/>
      <c r="AA210" s="148"/>
      <c r="AB210" s="148"/>
      <c r="AC210" s="148"/>
      <c r="AD210" s="148"/>
      <c r="AE210" s="148"/>
      <c r="AF210" s="148"/>
    </row>
    <row r="211" spans="1:32">
      <c r="B211" s="7" t="s">
        <v>46</v>
      </c>
      <c r="C211" s="219"/>
      <c r="D211" s="142">
        <v>0</v>
      </c>
      <c r="E211" s="142">
        <v>0</v>
      </c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3"/>
      <c r="O211" s="142">
        <v>0</v>
      </c>
      <c r="P211" s="142">
        <v>0</v>
      </c>
      <c r="Q211" s="142">
        <v>0</v>
      </c>
      <c r="R211" s="142">
        <v>0</v>
      </c>
      <c r="S211" s="142">
        <v>0</v>
      </c>
      <c r="T211" s="142">
        <v>0</v>
      </c>
      <c r="U211" s="142">
        <v>0</v>
      </c>
      <c r="V211" s="142">
        <v>0</v>
      </c>
      <c r="W211" s="142">
        <v>0</v>
      </c>
      <c r="X211" s="145"/>
      <c r="Y211" s="148"/>
      <c r="Z211" s="148"/>
      <c r="AA211" s="148"/>
      <c r="AB211" s="148"/>
      <c r="AC211" s="148"/>
      <c r="AD211" s="148"/>
      <c r="AE211" s="148"/>
      <c r="AF211" s="148"/>
    </row>
    <row r="212" spans="1:32">
      <c r="B212" s="6" t="s">
        <v>317</v>
      </c>
      <c r="C212" s="219"/>
      <c r="D212" s="142">
        <v>0</v>
      </c>
      <c r="E212" s="142">
        <v>0</v>
      </c>
      <c r="F212" s="142">
        <v>0</v>
      </c>
      <c r="G212" s="142">
        <v>0</v>
      </c>
      <c r="H212" s="142">
        <v>0</v>
      </c>
      <c r="I212" s="142">
        <v>0</v>
      </c>
      <c r="J212" s="142">
        <v>0</v>
      </c>
      <c r="K212" s="142">
        <v>0</v>
      </c>
      <c r="L212" s="142">
        <v>0</v>
      </c>
      <c r="M212" s="142">
        <v>0</v>
      </c>
      <c r="N212" s="143"/>
      <c r="O212" s="142">
        <v>0</v>
      </c>
      <c r="P212" s="142">
        <v>0</v>
      </c>
      <c r="Q212" s="142">
        <v>0</v>
      </c>
      <c r="R212" s="142">
        <v>0</v>
      </c>
      <c r="S212" s="142">
        <v>0</v>
      </c>
      <c r="T212" s="142">
        <v>0</v>
      </c>
      <c r="U212" s="142">
        <v>0</v>
      </c>
      <c r="V212" s="142">
        <v>0</v>
      </c>
      <c r="W212" s="142">
        <v>0</v>
      </c>
      <c r="X212" s="145"/>
      <c r="Y212" s="148"/>
      <c r="Z212" s="148"/>
      <c r="AA212" s="148"/>
      <c r="AB212" s="148"/>
      <c r="AC212" s="148"/>
      <c r="AD212" s="148"/>
      <c r="AE212" s="148"/>
      <c r="AF212" s="148"/>
    </row>
    <row r="213" spans="1:32">
      <c r="B213" s="6" t="s">
        <v>108</v>
      </c>
      <c r="C213" s="219"/>
      <c r="D213" s="142">
        <v>0</v>
      </c>
      <c r="E213" s="142">
        <v>0</v>
      </c>
      <c r="F213" s="142">
        <v>0</v>
      </c>
      <c r="G213" s="142">
        <v>0</v>
      </c>
      <c r="H213" s="142">
        <v>0</v>
      </c>
      <c r="I213" s="142">
        <v>0</v>
      </c>
      <c r="J213" s="142">
        <v>0</v>
      </c>
      <c r="K213" s="142">
        <v>0</v>
      </c>
      <c r="L213" s="142">
        <v>0</v>
      </c>
      <c r="M213" s="142">
        <v>0</v>
      </c>
      <c r="N213" s="143"/>
      <c r="O213" s="142">
        <v>0</v>
      </c>
      <c r="P213" s="142">
        <v>0</v>
      </c>
      <c r="Q213" s="142">
        <v>0</v>
      </c>
      <c r="R213" s="142">
        <v>0</v>
      </c>
      <c r="S213" s="142">
        <v>0</v>
      </c>
      <c r="T213" s="142">
        <v>0</v>
      </c>
      <c r="U213" s="142">
        <v>0</v>
      </c>
      <c r="V213" s="142">
        <v>0</v>
      </c>
      <c r="W213" s="142">
        <v>0</v>
      </c>
      <c r="X213" s="145"/>
      <c r="Y213" s="148"/>
      <c r="Z213" s="148"/>
      <c r="AA213" s="148"/>
      <c r="AB213" s="148"/>
      <c r="AC213" s="148"/>
      <c r="AD213" s="148"/>
      <c r="AE213" s="148"/>
      <c r="AF213" s="148"/>
    </row>
    <row r="214" spans="1:32">
      <c r="B214" s="6" t="s">
        <v>48</v>
      </c>
      <c r="C214" s="219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8"/>
      <c r="O214" s="142">
        <v>0</v>
      </c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45"/>
      <c r="Y214" s="148"/>
      <c r="Z214" s="148"/>
      <c r="AA214" s="148"/>
      <c r="AB214" s="148"/>
      <c r="AC214" s="148"/>
      <c r="AD214" s="148"/>
      <c r="AE214" s="148"/>
      <c r="AF214" s="148"/>
    </row>
    <row r="215" spans="1:32">
      <c r="B215" s="6" t="s">
        <v>325</v>
      </c>
      <c r="C215" s="219"/>
      <c r="D215" s="142">
        <v>0</v>
      </c>
      <c r="E215" s="142">
        <v>0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3"/>
      <c r="O215" s="142">
        <v>0</v>
      </c>
      <c r="P215" s="142">
        <v>0</v>
      </c>
      <c r="Q215" s="142">
        <v>0</v>
      </c>
      <c r="R215" s="142">
        <v>0</v>
      </c>
      <c r="S215" s="142">
        <v>0</v>
      </c>
      <c r="T215" s="142">
        <v>0</v>
      </c>
      <c r="U215" s="142">
        <v>0</v>
      </c>
      <c r="V215" s="142">
        <v>0</v>
      </c>
      <c r="W215" s="142">
        <v>0</v>
      </c>
      <c r="X215" s="145"/>
      <c r="Y215" s="148"/>
      <c r="Z215" s="148"/>
      <c r="AA215" s="148"/>
      <c r="AB215" s="148"/>
      <c r="AC215" s="148"/>
      <c r="AD215" s="148"/>
      <c r="AE215" s="148"/>
      <c r="AF215" s="148"/>
    </row>
    <row r="216" spans="1:32">
      <c r="B216" s="8" t="s">
        <v>102</v>
      </c>
      <c r="C216" s="219"/>
      <c r="D216" s="142">
        <v>0</v>
      </c>
      <c r="E216" s="142">
        <v>0</v>
      </c>
      <c r="F216" s="142">
        <v>0</v>
      </c>
      <c r="G216" s="142">
        <v>0</v>
      </c>
      <c r="H216" s="142">
        <v>0</v>
      </c>
      <c r="I216" s="142">
        <v>0</v>
      </c>
      <c r="J216" s="142">
        <v>0</v>
      </c>
      <c r="K216" s="142">
        <v>0</v>
      </c>
      <c r="L216" s="142">
        <v>0</v>
      </c>
      <c r="M216" s="142">
        <v>0</v>
      </c>
      <c r="N216" s="143"/>
      <c r="O216" s="142">
        <v>0</v>
      </c>
      <c r="P216" s="142">
        <v>0</v>
      </c>
      <c r="Q216" s="142">
        <v>0</v>
      </c>
      <c r="R216" s="142">
        <v>0</v>
      </c>
      <c r="S216" s="142">
        <v>0</v>
      </c>
      <c r="T216" s="142">
        <v>0</v>
      </c>
      <c r="U216" s="142">
        <v>0</v>
      </c>
      <c r="V216" s="142">
        <v>0</v>
      </c>
      <c r="W216" s="142">
        <v>0</v>
      </c>
      <c r="X216" s="145"/>
      <c r="Y216" s="148"/>
      <c r="Z216" s="148"/>
      <c r="AA216" s="148"/>
      <c r="AB216" s="148"/>
      <c r="AC216" s="148"/>
      <c r="AD216" s="148"/>
      <c r="AE216" s="148"/>
      <c r="AF216" s="148"/>
    </row>
    <row r="217" spans="1:32" s="45" customFormat="1">
      <c r="A217" s="38"/>
      <c r="B217" s="9" t="s">
        <v>95</v>
      </c>
      <c r="C217" s="209" t="s">
        <v>310</v>
      </c>
      <c r="D217" s="139">
        <v>1835.9736099992099</v>
      </c>
      <c r="E217" s="139">
        <v>1606.0811069631843</v>
      </c>
      <c r="F217" s="139">
        <v>1404.974727357436</v>
      </c>
      <c r="G217" s="139">
        <v>1249.32</v>
      </c>
      <c r="H217" s="139">
        <v>1428.05</v>
      </c>
      <c r="I217" s="139">
        <v>873.75000000000011</v>
      </c>
      <c r="J217" s="139">
        <v>767.23160920310261</v>
      </c>
      <c r="K217" s="139">
        <v>4320.4271674769379</v>
      </c>
      <c r="L217" s="139">
        <v>3987.3921371762817</v>
      </c>
      <c r="M217" s="139">
        <v>3848.628929670077</v>
      </c>
      <c r="N217" s="146"/>
      <c r="O217" s="139">
        <v>-229.89250303602552</v>
      </c>
      <c r="P217" s="139">
        <v>-201.10637960574832</v>
      </c>
      <c r="Q217" s="139">
        <v>-155.65472735743597</v>
      </c>
      <c r="R217" s="139">
        <v>178.73000000000002</v>
      </c>
      <c r="S217" s="139">
        <v>-554.29999999999995</v>
      </c>
      <c r="T217" s="139">
        <v>-106.51839079689749</v>
      </c>
      <c r="U217" s="139">
        <v>3553.1955582738356</v>
      </c>
      <c r="V217" s="139">
        <v>-333.0350303006561</v>
      </c>
      <c r="W217" s="139">
        <v>-138.76320750620508</v>
      </c>
      <c r="X217" s="141"/>
      <c r="Y217" s="140"/>
      <c r="Z217" s="140"/>
      <c r="AA217" s="140"/>
      <c r="AB217" s="140"/>
      <c r="AC217" s="140"/>
      <c r="AD217" s="140"/>
      <c r="AE217" s="140"/>
      <c r="AF217" s="140"/>
    </row>
    <row r="218" spans="1:32">
      <c r="B218" s="208" t="s">
        <v>40</v>
      </c>
      <c r="C218" s="18"/>
      <c r="D218" s="142">
        <v>1835.9736099992099</v>
      </c>
      <c r="E218" s="142">
        <v>1606.0811069631843</v>
      </c>
      <c r="F218" s="142">
        <v>1404.974727357436</v>
      </c>
      <c r="G218" s="142">
        <v>1229.05</v>
      </c>
      <c r="H218" s="142">
        <v>1407.46</v>
      </c>
      <c r="I218" s="142">
        <v>850.68000000000006</v>
      </c>
      <c r="J218" s="142">
        <v>744.16160920310267</v>
      </c>
      <c r="K218" s="142">
        <v>4298.3523590177956</v>
      </c>
      <c r="L218" s="142">
        <v>3959.0777476454646</v>
      </c>
      <c r="M218" s="142">
        <v>3813.0854089623854</v>
      </c>
      <c r="N218" s="143"/>
      <c r="O218" s="142">
        <v>-229.89250303602552</v>
      </c>
      <c r="P218" s="142">
        <v>-201.10637960574832</v>
      </c>
      <c r="Q218" s="142">
        <v>-175.92472735743598</v>
      </c>
      <c r="R218" s="142">
        <v>178.41000000000005</v>
      </c>
      <c r="S218" s="142">
        <v>-556.78</v>
      </c>
      <c r="T218" s="142">
        <v>-106.51839079689739</v>
      </c>
      <c r="U218" s="142">
        <v>3554.1907498146934</v>
      </c>
      <c r="V218" s="142">
        <v>-339.27461137233126</v>
      </c>
      <c r="W218" s="142">
        <v>-145.99233868307948</v>
      </c>
      <c r="X218" s="145"/>
      <c r="Y218" s="148"/>
      <c r="Z218" s="148"/>
      <c r="AA218" s="148"/>
      <c r="AB218" s="148"/>
      <c r="AC218" s="148"/>
      <c r="AD218" s="148"/>
      <c r="AE218" s="148"/>
      <c r="AF218" s="148"/>
    </row>
    <row r="219" spans="1:32">
      <c r="B219" s="6" t="s">
        <v>41</v>
      </c>
      <c r="C219" s="18"/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3"/>
      <c r="O219" s="142">
        <v>0</v>
      </c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45"/>
      <c r="Y219" s="148"/>
      <c r="Z219" s="148"/>
      <c r="AA219" s="148"/>
      <c r="AB219" s="148"/>
      <c r="AC219" s="148"/>
      <c r="AD219" s="148"/>
      <c r="AE219" s="148"/>
      <c r="AF219" s="148"/>
    </row>
    <row r="220" spans="1:32">
      <c r="B220" s="6" t="s">
        <v>42</v>
      </c>
      <c r="C220" s="18"/>
      <c r="D220" s="142">
        <v>0</v>
      </c>
      <c r="E220" s="142">
        <v>0</v>
      </c>
      <c r="F220" s="142">
        <v>0</v>
      </c>
      <c r="G220" s="142">
        <v>0</v>
      </c>
      <c r="H220" s="142">
        <v>0</v>
      </c>
      <c r="I220" s="142">
        <v>0</v>
      </c>
      <c r="J220" s="142">
        <v>0</v>
      </c>
      <c r="K220" s="142">
        <v>0</v>
      </c>
      <c r="L220" s="142">
        <v>0</v>
      </c>
      <c r="M220" s="142">
        <v>0</v>
      </c>
      <c r="N220" s="143"/>
      <c r="O220" s="142">
        <v>0</v>
      </c>
      <c r="P220" s="142">
        <v>0</v>
      </c>
      <c r="Q220" s="142">
        <v>0</v>
      </c>
      <c r="R220" s="142">
        <v>0</v>
      </c>
      <c r="S220" s="142">
        <v>0</v>
      </c>
      <c r="T220" s="142">
        <v>0</v>
      </c>
      <c r="U220" s="142">
        <v>0</v>
      </c>
      <c r="V220" s="142">
        <v>0</v>
      </c>
      <c r="W220" s="142">
        <v>0</v>
      </c>
      <c r="X220" s="145"/>
      <c r="Y220" s="148"/>
      <c r="Z220" s="148"/>
      <c r="AA220" s="148"/>
      <c r="AB220" s="148"/>
      <c r="AC220" s="148"/>
      <c r="AD220" s="148"/>
      <c r="AE220" s="148"/>
      <c r="AF220" s="148"/>
    </row>
    <row r="221" spans="1:32">
      <c r="B221" s="6" t="s">
        <v>43</v>
      </c>
      <c r="C221" s="18"/>
      <c r="D221" s="142">
        <v>1835.9736099992099</v>
      </c>
      <c r="E221" s="142">
        <v>1606.0811069631843</v>
      </c>
      <c r="F221" s="142">
        <v>1404.974727357436</v>
      </c>
      <c r="G221" s="142">
        <v>1229.05</v>
      </c>
      <c r="H221" s="142">
        <v>1407.46</v>
      </c>
      <c r="I221" s="142">
        <v>850.68000000000006</v>
      </c>
      <c r="J221" s="142">
        <v>744.16160920310267</v>
      </c>
      <c r="K221" s="142">
        <v>4298.3523590177956</v>
      </c>
      <c r="L221" s="142">
        <v>3959.0777476454646</v>
      </c>
      <c r="M221" s="142">
        <v>3813.0854089623854</v>
      </c>
      <c r="N221" s="143"/>
      <c r="O221" s="142">
        <v>-229.89250303602552</v>
      </c>
      <c r="P221" s="142">
        <v>-201.10637960574832</v>
      </c>
      <c r="Q221" s="142">
        <v>-175.92472735743598</v>
      </c>
      <c r="R221" s="142">
        <v>178.41000000000005</v>
      </c>
      <c r="S221" s="142">
        <v>-556.78</v>
      </c>
      <c r="T221" s="142">
        <v>-106.51839079689739</v>
      </c>
      <c r="U221" s="142">
        <v>3554.1907498146934</v>
      </c>
      <c r="V221" s="142">
        <v>-339.27461137233126</v>
      </c>
      <c r="W221" s="142">
        <v>-145.99233868307948</v>
      </c>
      <c r="X221" s="145"/>
      <c r="Y221" s="148"/>
      <c r="Z221" s="148"/>
      <c r="AA221" s="148"/>
      <c r="AB221" s="148"/>
      <c r="AC221" s="148"/>
      <c r="AD221" s="148"/>
      <c r="AE221" s="148"/>
      <c r="AF221" s="148"/>
    </row>
    <row r="222" spans="1:32">
      <c r="B222" s="6" t="s">
        <v>44</v>
      </c>
      <c r="C222" s="18"/>
      <c r="D222" s="142">
        <v>0</v>
      </c>
      <c r="E222" s="142">
        <v>0</v>
      </c>
      <c r="F222" s="142">
        <v>0</v>
      </c>
      <c r="G222" s="142">
        <v>0</v>
      </c>
      <c r="H222" s="142">
        <v>0</v>
      </c>
      <c r="I222" s="142">
        <v>0</v>
      </c>
      <c r="J222" s="142">
        <v>0</v>
      </c>
      <c r="K222" s="142">
        <v>0</v>
      </c>
      <c r="L222" s="142">
        <v>0</v>
      </c>
      <c r="M222" s="142">
        <v>0</v>
      </c>
      <c r="N222" s="143"/>
      <c r="O222" s="142">
        <v>0</v>
      </c>
      <c r="P222" s="142">
        <v>0</v>
      </c>
      <c r="Q222" s="142">
        <v>0</v>
      </c>
      <c r="R222" s="142">
        <v>0</v>
      </c>
      <c r="S222" s="142">
        <v>0</v>
      </c>
      <c r="T222" s="142">
        <v>0</v>
      </c>
      <c r="U222" s="142">
        <v>0</v>
      </c>
      <c r="V222" s="142">
        <v>0</v>
      </c>
      <c r="W222" s="142">
        <v>0</v>
      </c>
      <c r="X222" s="145"/>
      <c r="Y222" s="148"/>
      <c r="Z222" s="148"/>
      <c r="AA222" s="148"/>
      <c r="AB222" s="148"/>
      <c r="AC222" s="148"/>
      <c r="AD222" s="148"/>
      <c r="AE222" s="148"/>
      <c r="AF222" s="148"/>
    </row>
    <row r="223" spans="1:32">
      <c r="B223" s="7" t="s">
        <v>45</v>
      </c>
      <c r="C223" s="18"/>
      <c r="D223" s="142">
        <v>0</v>
      </c>
      <c r="E223" s="142">
        <v>0</v>
      </c>
      <c r="F223" s="142">
        <v>0</v>
      </c>
      <c r="G223" s="142">
        <v>0</v>
      </c>
      <c r="H223" s="142">
        <v>0</v>
      </c>
      <c r="I223" s="142">
        <v>0</v>
      </c>
      <c r="J223" s="142">
        <v>0</v>
      </c>
      <c r="K223" s="142">
        <v>0</v>
      </c>
      <c r="L223" s="142">
        <v>0</v>
      </c>
      <c r="M223" s="142">
        <v>0</v>
      </c>
      <c r="N223" s="143"/>
      <c r="O223" s="142">
        <v>0</v>
      </c>
      <c r="P223" s="142">
        <v>0</v>
      </c>
      <c r="Q223" s="142">
        <v>0</v>
      </c>
      <c r="R223" s="142">
        <v>0</v>
      </c>
      <c r="S223" s="142">
        <v>0</v>
      </c>
      <c r="T223" s="142">
        <v>0</v>
      </c>
      <c r="U223" s="142">
        <v>0</v>
      </c>
      <c r="V223" s="142">
        <v>0</v>
      </c>
      <c r="W223" s="142">
        <v>0</v>
      </c>
      <c r="X223" s="145"/>
      <c r="Y223" s="148"/>
      <c r="Z223" s="148"/>
      <c r="AA223" s="148"/>
      <c r="AB223" s="148"/>
      <c r="AC223" s="148"/>
      <c r="AD223" s="148"/>
      <c r="AE223" s="148"/>
      <c r="AF223" s="148"/>
    </row>
    <row r="224" spans="1:32">
      <c r="B224" s="7" t="s">
        <v>46</v>
      </c>
      <c r="C224" s="18"/>
      <c r="D224" s="142">
        <v>0</v>
      </c>
      <c r="E224" s="142">
        <v>0</v>
      </c>
      <c r="F224" s="142">
        <v>0</v>
      </c>
      <c r="G224" s="142">
        <v>0</v>
      </c>
      <c r="H224" s="142">
        <v>0</v>
      </c>
      <c r="I224" s="142">
        <v>0</v>
      </c>
      <c r="J224" s="142">
        <v>0</v>
      </c>
      <c r="K224" s="142">
        <v>0</v>
      </c>
      <c r="L224" s="142">
        <v>0</v>
      </c>
      <c r="M224" s="142">
        <v>0</v>
      </c>
      <c r="N224" s="143"/>
      <c r="O224" s="142">
        <v>0</v>
      </c>
      <c r="P224" s="142">
        <v>0</v>
      </c>
      <c r="Q224" s="142">
        <v>0</v>
      </c>
      <c r="R224" s="142">
        <v>0</v>
      </c>
      <c r="S224" s="142">
        <v>0</v>
      </c>
      <c r="T224" s="142">
        <v>0</v>
      </c>
      <c r="U224" s="142">
        <v>0</v>
      </c>
      <c r="V224" s="142">
        <v>0</v>
      </c>
      <c r="W224" s="142">
        <v>0</v>
      </c>
      <c r="X224" s="145"/>
      <c r="Y224" s="148"/>
      <c r="Z224" s="148"/>
      <c r="AA224" s="148"/>
      <c r="AB224" s="148"/>
      <c r="AC224" s="148"/>
      <c r="AD224" s="148"/>
      <c r="AE224" s="148"/>
      <c r="AF224" s="148"/>
    </row>
    <row r="225" spans="1:32">
      <c r="B225" s="6" t="s">
        <v>317</v>
      </c>
      <c r="C225" s="18"/>
      <c r="D225" s="142">
        <v>0</v>
      </c>
      <c r="E225" s="142">
        <v>0</v>
      </c>
      <c r="F225" s="142">
        <v>0</v>
      </c>
      <c r="G225" s="142">
        <v>0</v>
      </c>
      <c r="H225" s="142">
        <v>0</v>
      </c>
      <c r="I225" s="142">
        <v>0</v>
      </c>
      <c r="J225" s="142">
        <v>0</v>
      </c>
      <c r="K225" s="142">
        <v>0</v>
      </c>
      <c r="L225" s="142">
        <v>0</v>
      </c>
      <c r="M225" s="142">
        <v>0</v>
      </c>
      <c r="N225" s="143"/>
      <c r="O225" s="142">
        <v>0</v>
      </c>
      <c r="P225" s="142">
        <v>0</v>
      </c>
      <c r="Q225" s="142">
        <v>0</v>
      </c>
      <c r="R225" s="142">
        <v>0</v>
      </c>
      <c r="S225" s="142">
        <v>0</v>
      </c>
      <c r="T225" s="142">
        <v>0</v>
      </c>
      <c r="U225" s="142">
        <v>0</v>
      </c>
      <c r="V225" s="142">
        <v>0</v>
      </c>
      <c r="W225" s="142">
        <v>0</v>
      </c>
      <c r="X225" s="145"/>
      <c r="Y225" s="148"/>
      <c r="Z225" s="148"/>
      <c r="AA225" s="148"/>
      <c r="AB225" s="148"/>
      <c r="AC225" s="148"/>
      <c r="AD225" s="148"/>
      <c r="AE225" s="148"/>
      <c r="AF225" s="148"/>
    </row>
    <row r="226" spans="1:32">
      <c r="B226" s="6" t="s">
        <v>108</v>
      </c>
      <c r="C226" s="18"/>
      <c r="D226" s="142">
        <v>0</v>
      </c>
      <c r="E226" s="142">
        <v>0</v>
      </c>
      <c r="F226" s="142">
        <v>0</v>
      </c>
      <c r="G226" s="142">
        <v>0</v>
      </c>
      <c r="H226" s="142">
        <v>0</v>
      </c>
      <c r="I226" s="142">
        <v>0</v>
      </c>
      <c r="J226" s="142">
        <v>0</v>
      </c>
      <c r="K226" s="142">
        <v>0</v>
      </c>
      <c r="L226" s="142">
        <v>0</v>
      </c>
      <c r="M226" s="142">
        <v>0</v>
      </c>
      <c r="N226" s="143"/>
      <c r="O226" s="142">
        <v>0</v>
      </c>
      <c r="P226" s="142">
        <v>0</v>
      </c>
      <c r="Q226" s="142">
        <v>0</v>
      </c>
      <c r="R226" s="142">
        <v>0</v>
      </c>
      <c r="S226" s="142">
        <v>0</v>
      </c>
      <c r="T226" s="142">
        <v>0</v>
      </c>
      <c r="U226" s="142">
        <v>0</v>
      </c>
      <c r="V226" s="142">
        <v>0</v>
      </c>
      <c r="W226" s="142">
        <v>0</v>
      </c>
      <c r="X226" s="145"/>
      <c r="Y226" s="148"/>
      <c r="Z226" s="148"/>
      <c r="AA226" s="148"/>
      <c r="AB226" s="148"/>
      <c r="AC226" s="148"/>
      <c r="AD226" s="148"/>
      <c r="AE226" s="148"/>
      <c r="AF226" s="148"/>
    </row>
    <row r="227" spans="1:32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8"/>
      <c r="O227" s="142">
        <v>0</v>
      </c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45"/>
      <c r="Y227" s="148"/>
      <c r="Z227" s="148"/>
      <c r="AA227" s="148"/>
      <c r="AB227" s="148"/>
      <c r="AC227" s="148"/>
      <c r="AD227" s="148"/>
      <c r="AE227" s="148"/>
      <c r="AF227" s="148"/>
    </row>
    <row r="228" spans="1:32">
      <c r="B228" s="6" t="s">
        <v>325</v>
      </c>
      <c r="C228" s="18"/>
      <c r="D228" s="142">
        <v>0</v>
      </c>
      <c r="E228" s="142">
        <v>0</v>
      </c>
      <c r="F228" s="142">
        <v>0</v>
      </c>
      <c r="G228" s="142">
        <v>0</v>
      </c>
      <c r="H228" s="142">
        <v>0</v>
      </c>
      <c r="I228" s="142">
        <v>0</v>
      </c>
      <c r="J228" s="142">
        <v>0</v>
      </c>
      <c r="K228" s="142">
        <v>0</v>
      </c>
      <c r="L228" s="142">
        <v>0</v>
      </c>
      <c r="M228" s="142">
        <v>0</v>
      </c>
      <c r="N228" s="143"/>
      <c r="O228" s="142">
        <v>0</v>
      </c>
      <c r="P228" s="142">
        <v>0</v>
      </c>
      <c r="Q228" s="142">
        <v>0</v>
      </c>
      <c r="R228" s="142">
        <v>0</v>
      </c>
      <c r="S228" s="142">
        <v>0</v>
      </c>
      <c r="T228" s="142">
        <v>0</v>
      </c>
      <c r="U228" s="142">
        <v>0</v>
      </c>
      <c r="V228" s="142">
        <v>0</v>
      </c>
      <c r="W228" s="142">
        <v>0</v>
      </c>
      <c r="X228" s="145"/>
      <c r="Y228" s="148"/>
      <c r="Z228" s="148"/>
      <c r="AA228" s="148"/>
      <c r="AB228" s="148"/>
      <c r="AC228" s="148"/>
      <c r="AD228" s="148"/>
      <c r="AE228" s="148"/>
      <c r="AF228" s="148"/>
    </row>
    <row r="229" spans="1:32">
      <c r="B229" s="8" t="s">
        <v>102</v>
      </c>
      <c r="C229" s="18"/>
      <c r="D229" s="142">
        <v>0</v>
      </c>
      <c r="E229" s="142">
        <v>0</v>
      </c>
      <c r="F229" s="142">
        <v>0</v>
      </c>
      <c r="G229" s="142">
        <v>20.27</v>
      </c>
      <c r="H229" s="142">
        <v>20.59</v>
      </c>
      <c r="I229" s="142">
        <v>23.07</v>
      </c>
      <c r="J229" s="142">
        <v>23.07</v>
      </c>
      <c r="K229" s="142">
        <v>22.074808459142346</v>
      </c>
      <c r="L229" s="142">
        <v>28.314389530817785</v>
      </c>
      <c r="M229" s="142">
        <v>35.543520707690703</v>
      </c>
      <c r="N229" s="143"/>
      <c r="O229" s="142">
        <v>0</v>
      </c>
      <c r="P229" s="142">
        <v>0</v>
      </c>
      <c r="Q229" s="142">
        <v>20.27</v>
      </c>
      <c r="R229" s="142">
        <v>0.32000000000000084</v>
      </c>
      <c r="S229" s="142">
        <v>2.4800000000000018</v>
      </c>
      <c r="T229" s="142">
        <v>0</v>
      </c>
      <c r="U229" s="142">
        <v>-0.99519154085765671</v>
      </c>
      <c r="V229" s="142">
        <v>6.2395810716754401</v>
      </c>
      <c r="W229" s="142">
        <v>7.2291311768729161</v>
      </c>
      <c r="X229" s="145"/>
      <c r="Y229" s="148"/>
      <c r="Z229" s="148"/>
      <c r="AA229" s="148"/>
      <c r="AB229" s="148"/>
      <c r="AC229" s="148"/>
      <c r="AD229" s="148"/>
      <c r="AE229" s="148"/>
      <c r="AF229" s="148"/>
    </row>
    <row r="230" spans="1:32" s="45" customFormat="1">
      <c r="A230" s="38"/>
      <c r="B230" s="5" t="s">
        <v>29</v>
      </c>
      <c r="C230" s="2"/>
      <c r="D230" s="139">
        <v>0</v>
      </c>
      <c r="E230" s="139">
        <v>0</v>
      </c>
      <c r="F230" s="139">
        <v>0</v>
      </c>
      <c r="G230" s="139">
        <v>0</v>
      </c>
      <c r="H230" s="139">
        <v>0</v>
      </c>
      <c r="I230" s="139">
        <v>0</v>
      </c>
      <c r="J230" s="139">
        <v>0</v>
      </c>
      <c r="K230" s="139">
        <v>0</v>
      </c>
      <c r="L230" s="139">
        <v>0</v>
      </c>
      <c r="M230" s="139">
        <v>0</v>
      </c>
      <c r="N230" s="146"/>
      <c r="O230" s="139">
        <v>0</v>
      </c>
      <c r="P230" s="139">
        <v>0</v>
      </c>
      <c r="Q230" s="139">
        <v>0</v>
      </c>
      <c r="R230" s="139">
        <v>0</v>
      </c>
      <c r="S230" s="139">
        <v>0</v>
      </c>
      <c r="T230" s="139">
        <v>0</v>
      </c>
      <c r="U230" s="139">
        <v>0</v>
      </c>
      <c r="V230" s="139">
        <v>0</v>
      </c>
      <c r="W230" s="139">
        <v>0</v>
      </c>
      <c r="X230" s="141"/>
      <c r="Y230" s="140"/>
      <c r="Z230" s="140"/>
      <c r="AA230" s="140"/>
      <c r="AB230" s="140"/>
      <c r="AC230" s="140"/>
      <c r="AD230" s="140"/>
      <c r="AE230" s="140"/>
      <c r="AF230" s="140"/>
    </row>
    <row r="231" spans="1:32" s="45" customFormat="1">
      <c r="A231" s="38"/>
      <c r="B231" s="5" t="s">
        <v>96</v>
      </c>
      <c r="C231" s="2"/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40"/>
      <c r="O231" s="139">
        <v>0</v>
      </c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41"/>
      <c r="Y231" s="140"/>
      <c r="Z231" s="140"/>
      <c r="AA231" s="140"/>
      <c r="AB231" s="140"/>
      <c r="AC231" s="140"/>
      <c r="AD231" s="140"/>
      <c r="AE231" s="140"/>
      <c r="AF231" s="140"/>
    </row>
    <row r="232" spans="1:32" s="45" customFormat="1">
      <c r="A232" s="38"/>
      <c r="B232" s="5" t="s">
        <v>100</v>
      </c>
      <c r="C232" s="2"/>
      <c r="D232" s="139">
        <v>285204.5648470564</v>
      </c>
      <c r="E232" s="139">
        <v>368190.08957172406</v>
      </c>
      <c r="F232" s="139">
        <v>381886.66803880199</v>
      </c>
      <c r="G232" s="139">
        <v>655662.26169905707</v>
      </c>
      <c r="H232" s="139">
        <v>611524.62698343303</v>
      </c>
      <c r="I232" s="139">
        <v>1069623.7064160029</v>
      </c>
      <c r="J232" s="139">
        <v>1401480.1704025897</v>
      </c>
      <c r="K232" s="139">
        <v>1505862.045087558</v>
      </c>
      <c r="L232" s="139">
        <v>1690065.3533551488</v>
      </c>
      <c r="M232" s="139">
        <v>1856371.0765008344</v>
      </c>
      <c r="N232" s="140"/>
      <c r="O232" s="139">
        <v>82985.52472466763</v>
      </c>
      <c r="P232" s="139">
        <v>13696.578467077916</v>
      </c>
      <c r="Q232" s="139">
        <v>273775.59366025508</v>
      </c>
      <c r="R232" s="139">
        <v>-44137.634715624066</v>
      </c>
      <c r="S232" s="139">
        <v>458099.07943257003</v>
      </c>
      <c r="T232" s="139">
        <v>331856.46398658666</v>
      </c>
      <c r="U232" s="139">
        <v>104381.87468496835</v>
      </c>
      <c r="V232" s="139">
        <v>184203.30826759091</v>
      </c>
      <c r="W232" s="139">
        <v>166305.72314568562</v>
      </c>
      <c r="X232" s="141"/>
      <c r="Y232" s="140"/>
      <c r="Z232" s="140"/>
      <c r="AA232" s="140"/>
      <c r="AB232" s="140"/>
      <c r="AC232" s="140"/>
      <c r="AD232" s="140"/>
      <c r="AE232" s="140"/>
      <c r="AF232" s="140"/>
    </row>
  </sheetData>
  <mergeCells count="9">
    <mergeCell ref="O121:W121"/>
    <mergeCell ref="B1:P1"/>
    <mergeCell ref="D3:M3"/>
    <mergeCell ref="D4:M4"/>
    <mergeCell ref="D120:M120"/>
    <mergeCell ref="D121:M121"/>
    <mergeCell ref="O3:W3"/>
    <mergeCell ref="O4:W4"/>
    <mergeCell ref="O120:W120"/>
  </mergeCells>
  <hyperlinks>
    <hyperlink ref="A1" location="Index!A1" display="Index!A1" xr:uid="{128F6876-1364-48A3-A37D-852590808BAA}"/>
  </hyperlinks>
  <pageMargins left="0.7" right="0.7" top="0.75" bottom="0.75" header="0.3" footer="0.3"/>
  <pageSetup paperSize="9" scale="22" fitToWidth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F232"/>
  <sheetViews>
    <sheetView zoomScale="60" zoomScaleNormal="60" workbookViewId="0">
      <pane xSplit="3" ySplit="5" topLeftCell="D6" activePane="bottomRight" state="frozen"/>
      <selection activeCell="AC121" sqref="AC121"/>
      <selection pane="topRight" activeCell="AC121" sqref="AC121"/>
      <selection pane="bottomLeft" activeCell="AC121" sqref="AC121"/>
      <selection pane="bottomRight"/>
    </sheetView>
  </sheetViews>
  <sheetFormatPr defaultColWidth="9.1796875" defaultRowHeight="14"/>
  <cols>
    <col min="1" max="1" width="5.90625" style="42" customWidth="1"/>
    <col min="2" max="2" width="72.90625" style="39" customWidth="1"/>
    <col min="3" max="3" width="11.1796875" style="40" customWidth="1"/>
    <col min="4" max="13" width="15.6328125" style="40" customWidth="1"/>
    <col min="14" max="14" width="10.54296875" style="41" customWidth="1"/>
    <col min="15" max="16" width="13.90625" style="41" customWidth="1"/>
    <col min="17" max="23" width="13.90625" style="39" customWidth="1"/>
    <col min="24" max="24" width="7.453125" style="39" customWidth="1"/>
    <col min="25" max="32" width="12.81640625" style="39" customWidth="1"/>
    <col min="33" max="16384" width="9.1796875" style="39"/>
  </cols>
  <sheetData>
    <row r="1" spans="1:32">
      <c r="A1" s="205" t="s">
        <v>315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32" s="45" customFormat="1" ht="14.25" customHeight="1">
      <c r="A2" s="38"/>
      <c r="B2" s="196" t="s">
        <v>179</v>
      </c>
      <c r="C2" s="196"/>
      <c r="D2" s="197"/>
      <c r="E2" s="197"/>
      <c r="F2" s="197"/>
      <c r="G2" s="197"/>
      <c r="H2" s="197"/>
      <c r="I2" s="197"/>
      <c r="J2" s="197"/>
      <c r="K2" s="108"/>
      <c r="L2" s="165"/>
      <c r="M2" s="272"/>
      <c r="N2" s="26"/>
      <c r="O2" s="26"/>
      <c r="P2" s="26"/>
      <c r="Q2" s="26"/>
      <c r="R2" s="26"/>
      <c r="Y2" s="25"/>
      <c r="Z2" s="25"/>
      <c r="AA2" s="25"/>
      <c r="AB2" s="27"/>
      <c r="AC2" s="27"/>
      <c r="AD2" s="27"/>
    </row>
    <row r="3" spans="1:32" s="45" customFormat="1" ht="27" customHeight="1">
      <c r="A3" s="38"/>
      <c r="B3" s="104"/>
      <c r="C3" s="130" t="s">
        <v>251</v>
      </c>
      <c r="D3" s="326" t="s">
        <v>55</v>
      </c>
      <c r="E3" s="326"/>
      <c r="F3" s="326"/>
      <c r="G3" s="326"/>
      <c r="H3" s="326"/>
      <c r="I3" s="326"/>
      <c r="J3" s="326"/>
      <c r="K3" s="326"/>
      <c r="L3" s="326"/>
      <c r="M3" s="326"/>
      <c r="N3" s="43"/>
      <c r="O3" s="326" t="s">
        <v>226</v>
      </c>
      <c r="P3" s="326"/>
      <c r="Q3" s="326"/>
      <c r="R3" s="326"/>
      <c r="S3" s="326"/>
      <c r="T3" s="326"/>
      <c r="U3" s="326"/>
      <c r="V3" s="326"/>
      <c r="W3" s="326"/>
      <c r="Y3" s="188"/>
      <c r="Z3" s="187"/>
      <c r="AA3" s="187"/>
      <c r="AB3" s="187"/>
      <c r="AC3" s="187"/>
      <c r="AD3" s="187"/>
      <c r="AE3" s="187"/>
      <c r="AF3" s="187"/>
    </row>
    <row r="4" spans="1:32" s="45" customFormat="1" ht="15.75" customHeight="1">
      <c r="A4" s="38"/>
      <c r="B4" s="135"/>
      <c r="C4" s="101"/>
      <c r="D4" s="327" t="s">
        <v>318</v>
      </c>
      <c r="E4" s="327"/>
      <c r="F4" s="327"/>
      <c r="G4" s="327"/>
      <c r="H4" s="327"/>
      <c r="I4" s="327"/>
      <c r="J4" s="327"/>
      <c r="K4" s="327"/>
      <c r="L4" s="327"/>
      <c r="M4" s="327"/>
      <c r="N4" s="43"/>
      <c r="O4" s="331" t="s">
        <v>318</v>
      </c>
      <c r="P4" s="331"/>
      <c r="Q4" s="331"/>
      <c r="R4" s="331"/>
      <c r="S4" s="331"/>
      <c r="T4" s="331"/>
      <c r="U4" s="331"/>
      <c r="V4" s="331"/>
      <c r="W4" s="331"/>
      <c r="Y4" s="70"/>
      <c r="Z4" s="169"/>
      <c r="AA4" s="169"/>
      <c r="AB4" s="169"/>
      <c r="AC4" s="169"/>
      <c r="AD4" s="169"/>
      <c r="AE4" s="169"/>
      <c r="AF4" s="169"/>
    </row>
    <row r="5" spans="1:32" s="45" customFormat="1">
      <c r="A5" s="38"/>
      <c r="B5" s="107" t="s">
        <v>323</v>
      </c>
      <c r="C5" s="46"/>
      <c r="D5" s="181" t="s">
        <v>1</v>
      </c>
      <c r="E5" s="181" t="s">
        <v>2</v>
      </c>
      <c r="F5" s="181" t="s">
        <v>3</v>
      </c>
      <c r="G5" s="181" t="s">
        <v>4</v>
      </c>
      <c r="H5" s="181" t="s">
        <v>104</v>
      </c>
      <c r="I5" s="181" t="s">
        <v>105</v>
      </c>
      <c r="J5" s="181" t="s">
        <v>111</v>
      </c>
      <c r="K5" s="181" t="s">
        <v>268</v>
      </c>
      <c r="L5" s="181" t="s">
        <v>285</v>
      </c>
      <c r="M5" s="181" t="s">
        <v>367</v>
      </c>
      <c r="N5" s="83"/>
      <c r="O5" s="181" t="s">
        <v>2</v>
      </c>
      <c r="P5" s="181" t="s">
        <v>3</v>
      </c>
      <c r="Q5" s="181" t="s">
        <v>4</v>
      </c>
      <c r="R5" s="181" t="s">
        <v>104</v>
      </c>
      <c r="S5" s="181" t="s">
        <v>105</v>
      </c>
      <c r="T5" s="181" t="s">
        <v>111</v>
      </c>
      <c r="U5" s="181" t="s">
        <v>268</v>
      </c>
      <c r="V5" s="181" t="s">
        <v>285</v>
      </c>
      <c r="W5" s="181" t="s">
        <v>367</v>
      </c>
      <c r="Y5" s="182"/>
      <c r="Z5" s="182"/>
      <c r="AA5" s="182"/>
      <c r="AB5" s="182"/>
      <c r="AC5" s="182"/>
      <c r="AD5" s="182"/>
      <c r="AE5" s="182"/>
      <c r="AF5" s="180"/>
    </row>
    <row r="6" spans="1:32" s="45" customFormat="1">
      <c r="A6" s="38"/>
      <c r="B6" s="29" t="s">
        <v>5</v>
      </c>
      <c r="C6" s="209" t="s">
        <v>290</v>
      </c>
      <c r="D6" s="139">
        <v>0</v>
      </c>
      <c r="E6" s="139">
        <v>0</v>
      </c>
      <c r="F6" s="139">
        <v>0</v>
      </c>
      <c r="G6" s="139">
        <v>0</v>
      </c>
      <c r="H6" s="139">
        <v>0</v>
      </c>
      <c r="I6" s="139">
        <v>0</v>
      </c>
      <c r="J6" s="139">
        <v>0</v>
      </c>
      <c r="K6" s="139">
        <v>0</v>
      </c>
      <c r="L6" s="139">
        <v>0</v>
      </c>
      <c r="M6" s="139">
        <v>0</v>
      </c>
      <c r="N6" s="146"/>
      <c r="O6" s="139">
        <v>0</v>
      </c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41"/>
      <c r="Y6" s="140"/>
      <c r="Z6" s="140"/>
      <c r="AA6" s="140"/>
      <c r="AB6" s="140"/>
      <c r="AC6" s="140"/>
      <c r="AD6" s="140"/>
      <c r="AE6" s="140"/>
      <c r="AF6" s="140"/>
    </row>
    <row r="7" spans="1:32">
      <c r="B7" s="1" t="s">
        <v>35</v>
      </c>
      <c r="C7" s="210" t="s">
        <v>291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3"/>
      <c r="O7" s="142">
        <v>0</v>
      </c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45"/>
      <c r="Y7" s="148"/>
      <c r="Z7" s="148"/>
      <c r="AA7" s="148"/>
      <c r="AB7" s="148"/>
      <c r="AC7" s="148"/>
      <c r="AD7" s="148"/>
      <c r="AE7" s="148"/>
      <c r="AF7" s="148"/>
    </row>
    <row r="8" spans="1:32">
      <c r="B8" s="1" t="s">
        <v>36</v>
      </c>
      <c r="C8" s="210" t="s">
        <v>292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3"/>
      <c r="O8" s="142">
        <v>0</v>
      </c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45"/>
      <c r="Y8" s="148"/>
      <c r="Z8" s="148"/>
      <c r="AA8" s="148"/>
      <c r="AB8" s="148"/>
      <c r="AC8" s="148"/>
      <c r="AD8" s="148"/>
      <c r="AE8" s="148"/>
      <c r="AF8" s="148"/>
    </row>
    <row r="9" spans="1:32" s="45" customFormat="1">
      <c r="A9" s="38"/>
      <c r="B9" s="29" t="s">
        <v>6</v>
      </c>
      <c r="C9" s="209" t="s">
        <v>293</v>
      </c>
      <c r="D9" s="139">
        <v>0</v>
      </c>
      <c r="E9" s="139">
        <v>0</v>
      </c>
      <c r="F9" s="139">
        <v>0</v>
      </c>
      <c r="G9" s="139">
        <v>0</v>
      </c>
      <c r="H9" s="139">
        <v>0</v>
      </c>
      <c r="I9" s="139">
        <v>0</v>
      </c>
      <c r="J9" s="139">
        <v>0</v>
      </c>
      <c r="K9" s="139">
        <v>0</v>
      </c>
      <c r="L9" s="139">
        <v>0</v>
      </c>
      <c r="M9" s="139">
        <v>0</v>
      </c>
      <c r="N9" s="146"/>
      <c r="O9" s="139">
        <v>0</v>
      </c>
      <c r="P9" s="139">
        <v>0</v>
      </c>
      <c r="Q9" s="139">
        <v>0</v>
      </c>
      <c r="R9" s="139">
        <v>0</v>
      </c>
      <c r="S9" s="139">
        <v>0</v>
      </c>
      <c r="T9" s="139">
        <v>0</v>
      </c>
      <c r="U9" s="139">
        <v>0</v>
      </c>
      <c r="V9" s="139">
        <v>0</v>
      </c>
      <c r="W9" s="139">
        <v>0</v>
      </c>
      <c r="X9" s="141"/>
      <c r="Y9" s="140"/>
      <c r="Z9" s="140"/>
      <c r="AA9" s="140"/>
      <c r="AB9" s="140"/>
      <c r="AC9" s="140"/>
      <c r="AD9" s="140"/>
      <c r="AE9" s="140"/>
      <c r="AF9" s="140"/>
    </row>
    <row r="10" spans="1:32" s="45" customFormat="1">
      <c r="A10" s="38"/>
      <c r="B10" s="31" t="s">
        <v>7</v>
      </c>
      <c r="C10" s="209" t="s">
        <v>294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46"/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41"/>
      <c r="Y10" s="140"/>
      <c r="Z10" s="140"/>
      <c r="AA10" s="140"/>
      <c r="AB10" s="140"/>
      <c r="AC10" s="140"/>
      <c r="AD10" s="140"/>
      <c r="AE10" s="140"/>
      <c r="AF10" s="140"/>
    </row>
    <row r="11" spans="1:32">
      <c r="A11" s="50"/>
      <c r="B11" s="208" t="s">
        <v>40</v>
      </c>
      <c r="C11" s="219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3"/>
      <c r="O11" s="142">
        <v>0</v>
      </c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5"/>
      <c r="Y11" s="148"/>
      <c r="Z11" s="148"/>
      <c r="AA11" s="148"/>
      <c r="AB11" s="148"/>
      <c r="AC11" s="148"/>
      <c r="AD11" s="148"/>
      <c r="AE11" s="148"/>
      <c r="AF11" s="148"/>
    </row>
    <row r="12" spans="1:32">
      <c r="A12" s="50"/>
      <c r="B12" s="6" t="s">
        <v>41</v>
      </c>
      <c r="C12" s="219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3"/>
      <c r="O12" s="142">
        <v>0</v>
      </c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5"/>
      <c r="Y12" s="148"/>
      <c r="Z12" s="148"/>
      <c r="AA12" s="148"/>
      <c r="AB12" s="148"/>
      <c r="AC12" s="148"/>
      <c r="AD12" s="148"/>
      <c r="AE12" s="148"/>
      <c r="AF12" s="148"/>
    </row>
    <row r="13" spans="1:32">
      <c r="A13" s="50"/>
      <c r="B13" s="6" t="s">
        <v>42</v>
      </c>
      <c r="C13" s="219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3"/>
      <c r="O13" s="142">
        <v>0</v>
      </c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5"/>
      <c r="Y13" s="148"/>
      <c r="Z13" s="148"/>
      <c r="AA13" s="148"/>
      <c r="AB13" s="148"/>
      <c r="AC13" s="148"/>
      <c r="AD13" s="148"/>
      <c r="AE13" s="148"/>
      <c r="AF13" s="148"/>
    </row>
    <row r="14" spans="1:32">
      <c r="A14" s="50"/>
      <c r="B14" s="6" t="s">
        <v>43</v>
      </c>
      <c r="C14" s="219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3"/>
      <c r="O14" s="142">
        <v>0</v>
      </c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45"/>
      <c r="Y14" s="148"/>
      <c r="Z14" s="148"/>
      <c r="AA14" s="148"/>
      <c r="AB14" s="148"/>
      <c r="AC14" s="148"/>
      <c r="AD14" s="148"/>
      <c r="AE14" s="148"/>
      <c r="AF14" s="148"/>
    </row>
    <row r="15" spans="1:32">
      <c r="A15" s="50"/>
      <c r="B15" s="6" t="s">
        <v>44</v>
      </c>
      <c r="C15" s="219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3"/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5"/>
      <c r="Y15" s="148"/>
      <c r="Z15" s="148"/>
      <c r="AA15" s="148"/>
      <c r="AB15" s="148"/>
      <c r="AC15" s="148"/>
      <c r="AD15" s="148"/>
      <c r="AE15" s="148"/>
      <c r="AF15" s="148"/>
    </row>
    <row r="16" spans="1:32">
      <c r="A16" s="50"/>
      <c r="B16" s="7" t="s">
        <v>45</v>
      </c>
      <c r="C16" s="219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3"/>
      <c r="O16" s="142">
        <v>0</v>
      </c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5"/>
      <c r="Y16" s="148"/>
      <c r="Z16" s="148"/>
      <c r="AA16" s="148"/>
      <c r="AB16" s="148"/>
      <c r="AC16" s="148"/>
      <c r="AD16" s="148"/>
      <c r="AE16" s="148"/>
      <c r="AF16" s="148"/>
    </row>
    <row r="17" spans="1:32">
      <c r="A17" s="50"/>
      <c r="B17" s="7" t="s">
        <v>46</v>
      </c>
      <c r="C17" s="219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3"/>
      <c r="O17" s="142">
        <v>0</v>
      </c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5"/>
      <c r="Y17" s="148"/>
      <c r="Z17" s="148"/>
      <c r="AA17" s="148"/>
      <c r="AB17" s="148"/>
      <c r="AC17" s="148"/>
      <c r="AD17" s="148"/>
      <c r="AE17" s="148"/>
      <c r="AF17" s="148"/>
    </row>
    <row r="18" spans="1:32">
      <c r="A18" s="50"/>
      <c r="B18" s="6" t="s">
        <v>317</v>
      </c>
      <c r="C18" s="219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3"/>
      <c r="O18" s="142">
        <v>0</v>
      </c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5"/>
      <c r="Y18" s="148"/>
      <c r="Z18" s="148"/>
      <c r="AA18" s="148"/>
      <c r="AB18" s="148"/>
      <c r="AC18" s="148"/>
      <c r="AD18" s="148"/>
      <c r="AE18" s="148"/>
      <c r="AF18" s="148"/>
    </row>
    <row r="19" spans="1:32">
      <c r="A19" s="50"/>
      <c r="B19" s="6" t="s">
        <v>108</v>
      </c>
      <c r="C19" s="210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3"/>
      <c r="O19" s="142">
        <v>0</v>
      </c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5"/>
      <c r="Y19" s="148"/>
      <c r="Z19" s="148"/>
      <c r="AA19" s="148"/>
      <c r="AB19" s="148"/>
      <c r="AC19" s="148"/>
      <c r="AD19" s="148"/>
      <c r="AE19" s="148"/>
      <c r="AF19" s="148"/>
    </row>
    <row r="20" spans="1:32">
      <c r="A20" s="50"/>
      <c r="B20" s="6" t="s">
        <v>48</v>
      </c>
      <c r="C20" s="219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3"/>
      <c r="O20" s="142">
        <v>0</v>
      </c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5"/>
      <c r="Y20" s="148"/>
      <c r="Z20" s="148"/>
      <c r="AA20" s="148"/>
      <c r="AB20" s="148"/>
      <c r="AC20" s="148"/>
      <c r="AD20" s="148"/>
      <c r="AE20" s="148"/>
      <c r="AF20" s="148"/>
    </row>
    <row r="21" spans="1:32">
      <c r="A21" s="50"/>
      <c r="B21" s="6" t="s">
        <v>325</v>
      </c>
      <c r="C21" s="219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3"/>
      <c r="O21" s="142">
        <v>0</v>
      </c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5"/>
      <c r="Y21" s="148"/>
      <c r="Z21" s="148"/>
      <c r="AA21" s="148"/>
      <c r="AB21" s="148"/>
      <c r="AC21" s="148"/>
      <c r="AD21" s="148"/>
      <c r="AE21" s="148"/>
      <c r="AF21" s="148"/>
    </row>
    <row r="22" spans="1:32">
      <c r="A22" s="50"/>
      <c r="B22" s="8" t="s">
        <v>101</v>
      </c>
      <c r="C22" s="219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3"/>
      <c r="O22" s="142">
        <v>0</v>
      </c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5"/>
      <c r="Y22" s="148"/>
      <c r="Z22" s="148"/>
      <c r="AA22" s="148"/>
      <c r="AB22" s="148"/>
      <c r="AC22" s="148"/>
      <c r="AD22" s="148"/>
      <c r="AE22" s="148"/>
      <c r="AF22" s="148"/>
    </row>
    <row r="23" spans="1:32" s="45" customFormat="1">
      <c r="A23" s="38"/>
      <c r="B23" s="31" t="s">
        <v>8</v>
      </c>
      <c r="C23" s="209" t="s">
        <v>295</v>
      </c>
      <c r="D23" s="139">
        <v>0</v>
      </c>
      <c r="E23" s="139">
        <v>0</v>
      </c>
      <c r="F23" s="139">
        <v>0</v>
      </c>
      <c r="G23" s="139">
        <v>0</v>
      </c>
      <c r="H23" s="139">
        <v>0</v>
      </c>
      <c r="I23" s="139">
        <v>0</v>
      </c>
      <c r="J23" s="139">
        <v>0</v>
      </c>
      <c r="K23" s="139">
        <v>0</v>
      </c>
      <c r="L23" s="139">
        <v>0</v>
      </c>
      <c r="M23" s="139">
        <v>0</v>
      </c>
      <c r="N23" s="146"/>
      <c r="O23" s="139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0</v>
      </c>
      <c r="W23" s="139">
        <v>0</v>
      </c>
      <c r="X23" s="141"/>
      <c r="Y23" s="140"/>
      <c r="Z23" s="140"/>
      <c r="AA23" s="140"/>
      <c r="AB23" s="140"/>
      <c r="AC23" s="140"/>
      <c r="AD23" s="140"/>
      <c r="AE23" s="140"/>
      <c r="AF23" s="140"/>
    </row>
    <row r="24" spans="1:32">
      <c r="B24" s="208" t="s">
        <v>40</v>
      </c>
      <c r="C24" s="219"/>
      <c r="D24" s="142">
        <v>0</v>
      </c>
      <c r="E24" s="142">
        <v>0</v>
      </c>
      <c r="F24" s="142">
        <v>0</v>
      </c>
      <c r="G24" s="142">
        <v>0</v>
      </c>
      <c r="H24" s="142">
        <v>0</v>
      </c>
      <c r="I24" s="142">
        <v>0</v>
      </c>
      <c r="J24" s="142">
        <v>0</v>
      </c>
      <c r="K24" s="142">
        <v>0</v>
      </c>
      <c r="L24" s="142">
        <v>0</v>
      </c>
      <c r="M24" s="142">
        <v>0</v>
      </c>
      <c r="N24" s="143"/>
      <c r="O24" s="142">
        <v>0</v>
      </c>
      <c r="P24" s="142">
        <v>0</v>
      </c>
      <c r="Q24" s="142">
        <v>0</v>
      </c>
      <c r="R24" s="142">
        <v>0</v>
      </c>
      <c r="S24" s="142">
        <v>0</v>
      </c>
      <c r="T24" s="142">
        <v>0</v>
      </c>
      <c r="U24" s="142">
        <v>0</v>
      </c>
      <c r="V24" s="142">
        <v>0</v>
      </c>
      <c r="W24" s="142">
        <v>0</v>
      </c>
      <c r="X24" s="145"/>
      <c r="Y24" s="148"/>
      <c r="Z24" s="148"/>
      <c r="AA24" s="148"/>
      <c r="AB24" s="148"/>
      <c r="AC24" s="148"/>
      <c r="AD24" s="148"/>
      <c r="AE24" s="148"/>
      <c r="AF24" s="148"/>
    </row>
    <row r="25" spans="1:32">
      <c r="B25" s="6" t="s">
        <v>41</v>
      </c>
      <c r="C25" s="219"/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3"/>
      <c r="O25" s="142">
        <v>0</v>
      </c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5"/>
      <c r="Y25" s="148"/>
      <c r="Z25" s="148"/>
      <c r="AA25" s="148"/>
      <c r="AB25" s="148"/>
      <c r="AC25" s="148"/>
      <c r="AD25" s="148"/>
      <c r="AE25" s="148"/>
      <c r="AF25" s="148"/>
    </row>
    <row r="26" spans="1:32">
      <c r="B26" s="6" t="s">
        <v>42</v>
      </c>
      <c r="C26" s="219"/>
      <c r="D26" s="142">
        <v>0</v>
      </c>
      <c r="E26" s="142">
        <v>0</v>
      </c>
      <c r="F26" s="142">
        <v>0</v>
      </c>
      <c r="G26" s="142">
        <v>0</v>
      </c>
      <c r="H26" s="142">
        <v>0</v>
      </c>
      <c r="I26" s="142">
        <v>0</v>
      </c>
      <c r="J26" s="142">
        <v>0</v>
      </c>
      <c r="K26" s="142">
        <v>0</v>
      </c>
      <c r="L26" s="142">
        <v>0</v>
      </c>
      <c r="M26" s="142">
        <v>0</v>
      </c>
      <c r="N26" s="143"/>
      <c r="O26" s="142">
        <v>0</v>
      </c>
      <c r="P26" s="142">
        <v>0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0</v>
      </c>
      <c r="W26" s="142">
        <v>0</v>
      </c>
      <c r="X26" s="145"/>
      <c r="Y26" s="148"/>
      <c r="Z26" s="148"/>
      <c r="AA26" s="148"/>
      <c r="AB26" s="148"/>
      <c r="AC26" s="148"/>
      <c r="AD26" s="148"/>
      <c r="AE26" s="148"/>
      <c r="AF26" s="148"/>
    </row>
    <row r="27" spans="1:32">
      <c r="B27" s="6" t="s">
        <v>43</v>
      </c>
      <c r="C27" s="219"/>
      <c r="D27" s="142">
        <v>0</v>
      </c>
      <c r="E27" s="142">
        <v>0</v>
      </c>
      <c r="F27" s="142">
        <v>0</v>
      </c>
      <c r="G27" s="142">
        <v>0</v>
      </c>
      <c r="H27" s="142">
        <v>0</v>
      </c>
      <c r="I27" s="142">
        <v>0</v>
      </c>
      <c r="J27" s="142">
        <v>0</v>
      </c>
      <c r="K27" s="142">
        <v>0</v>
      </c>
      <c r="L27" s="142">
        <v>0</v>
      </c>
      <c r="M27" s="142">
        <v>0</v>
      </c>
      <c r="N27" s="143"/>
      <c r="O27" s="142">
        <v>0</v>
      </c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0</v>
      </c>
      <c r="W27" s="142">
        <v>0</v>
      </c>
      <c r="X27" s="145"/>
      <c r="Y27" s="148"/>
      <c r="Z27" s="148"/>
      <c r="AA27" s="148"/>
      <c r="AB27" s="148"/>
      <c r="AC27" s="148"/>
      <c r="AD27" s="148"/>
      <c r="AE27" s="148"/>
      <c r="AF27" s="148"/>
    </row>
    <row r="28" spans="1:32">
      <c r="B28" s="6" t="s">
        <v>44</v>
      </c>
      <c r="C28" s="219"/>
      <c r="D28" s="142">
        <v>0</v>
      </c>
      <c r="E28" s="142">
        <v>0</v>
      </c>
      <c r="F28" s="142">
        <v>0</v>
      </c>
      <c r="G28" s="142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3"/>
      <c r="O28" s="142">
        <v>0</v>
      </c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45"/>
      <c r="Y28" s="148"/>
      <c r="Z28" s="148"/>
      <c r="AA28" s="148"/>
      <c r="AB28" s="148"/>
      <c r="AC28" s="148"/>
      <c r="AD28" s="148"/>
      <c r="AE28" s="148"/>
      <c r="AF28" s="148"/>
    </row>
    <row r="29" spans="1:32">
      <c r="B29" s="7" t="s">
        <v>45</v>
      </c>
      <c r="C29" s="219"/>
      <c r="D29" s="142"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3"/>
      <c r="O29" s="142">
        <v>0</v>
      </c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5"/>
      <c r="Y29" s="148"/>
      <c r="Z29" s="148"/>
      <c r="AA29" s="148"/>
      <c r="AB29" s="148"/>
      <c r="AC29" s="148"/>
      <c r="AD29" s="148"/>
      <c r="AE29" s="148"/>
      <c r="AF29" s="148"/>
    </row>
    <row r="30" spans="1:32">
      <c r="B30" s="7" t="s">
        <v>46</v>
      </c>
      <c r="C30" s="219"/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3"/>
      <c r="O30" s="142">
        <v>0</v>
      </c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5"/>
      <c r="Y30" s="148"/>
      <c r="Z30" s="148"/>
      <c r="AA30" s="148"/>
      <c r="AB30" s="148"/>
      <c r="AC30" s="148"/>
      <c r="AD30" s="148"/>
      <c r="AE30" s="148"/>
      <c r="AF30" s="148"/>
    </row>
    <row r="31" spans="1:32">
      <c r="B31" s="6" t="s">
        <v>317</v>
      </c>
      <c r="C31" s="219"/>
      <c r="D31" s="142">
        <v>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3"/>
      <c r="O31" s="142">
        <v>0</v>
      </c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45"/>
      <c r="Y31" s="148"/>
      <c r="Z31" s="148"/>
      <c r="AA31" s="148"/>
      <c r="AB31" s="148"/>
      <c r="AC31" s="148"/>
      <c r="AD31" s="148"/>
      <c r="AE31" s="148"/>
      <c r="AF31" s="148"/>
    </row>
    <row r="32" spans="1:32">
      <c r="B32" s="6" t="s">
        <v>108</v>
      </c>
      <c r="C32" s="219"/>
      <c r="D32" s="142">
        <v>0</v>
      </c>
      <c r="E32" s="142">
        <v>0</v>
      </c>
      <c r="F32" s="142">
        <v>0</v>
      </c>
      <c r="G32" s="142">
        <v>0</v>
      </c>
      <c r="H32" s="142">
        <v>0</v>
      </c>
      <c r="I32" s="142">
        <v>0</v>
      </c>
      <c r="J32" s="142">
        <v>0</v>
      </c>
      <c r="K32" s="142">
        <v>0</v>
      </c>
      <c r="L32" s="142">
        <v>0</v>
      </c>
      <c r="M32" s="142">
        <v>0</v>
      </c>
      <c r="N32" s="143"/>
      <c r="O32" s="142">
        <v>0</v>
      </c>
      <c r="P32" s="142">
        <v>0</v>
      </c>
      <c r="Q32" s="142">
        <v>0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45"/>
      <c r="Y32" s="148"/>
      <c r="Z32" s="148"/>
      <c r="AA32" s="148"/>
      <c r="AB32" s="148"/>
      <c r="AC32" s="148"/>
      <c r="AD32" s="148"/>
      <c r="AE32" s="148"/>
      <c r="AF32" s="148"/>
    </row>
    <row r="33" spans="1:32">
      <c r="B33" s="6" t="s">
        <v>48</v>
      </c>
      <c r="C33" s="219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3"/>
      <c r="O33" s="142">
        <v>0</v>
      </c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5"/>
      <c r="Y33" s="148"/>
      <c r="Z33" s="148"/>
      <c r="AA33" s="148"/>
      <c r="AB33" s="148"/>
      <c r="AC33" s="148"/>
      <c r="AD33" s="148"/>
      <c r="AE33" s="148"/>
      <c r="AF33" s="148"/>
    </row>
    <row r="34" spans="1:32">
      <c r="B34" s="6" t="s">
        <v>325</v>
      </c>
      <c r="C34" s="219"/>
      <c r="D34" s="142">
        <v>0</v>
      </c>
      <c r="E34" s="142">
        <v>0</v>
      </c>
      <c r="F34" s="142">
        <v>0</v>
      </c>
      <c r="G34" s="142">
        <v>0</v>
      </c>
      <c r="H34" s="142">
        <v>0</v>
      </c>
      <c r="I34" s="142">
        <v>0</v>
      </c>
      <c r="J34" s="142">
        <v>0</v>
      </c>
      <c r="K34" s="142">
        <v>0</v>
      </c>
      <c r="L34" s="142">
        <v>0</v>
      </c>
      <c r="M34" s="142">
        <v>0</v>
      </c>
      <c r="N34" s="143"/>
      <c r="O34" s="142">
        <v>0</v>
      </c>
      <c r="P34" s="142">
        <v>0</v>
      </c>
      <c r="Q34" s="142">
        <v>0</v>
      </c>
      <c r="R34" s="142">
        <v>0</v>
      </c>
      <c r="S34" s="142">
        <v>0</v>
      </c>
      <c r="T34" s="142">
        <v>0</v>
      </c>
      <c r="U34" s="142">
        <v>0</v>
      </c>
      <c r="V34" s="142">
        <v>0</v>
      </c>
      <c r="W34" s="142">
        <v>0</v>
      </c>
      <c r="X34" s="145"/>
      <c r="Y34" s="148"/>
      <c r="Z34" s="148"/>
      <c r="AA34" s="148"/>
      <c r="AB34" s="148"/>
      <c r="AC34" s="148"/>
      <c r="AD34" s="148"/>
      <c r="AE34" s="148"/>
      <c r="AF34" s="148"/>
    </row>
    <row r="35" spans="1:32">
      <c r="B35" s="8" t="s">
        <v>101</v>
      </c>
      <c r="C35" s="219"/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142">
        <v>0</v>
      </c>
      <c r="L35" s="142">
        <v>0</v>
      </c>
      <c r="M35" s="142">
        <v>0</v>
      </c>
      <c r="N35" s="143"/>
      <c r="O35" s="142">
        <v>0</v>
      </c>
      <c r="P35" s="142">
        <v>0</v>
      </c>
      <c r="Q35" s="142">
        <v>0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45"/>
      <c r="Y35" s="148"/>
      <c r="Z35" s="148"/>
      <c r="AA35" s="148"/>
      <c r="AB35" s="148"/>
      <c r="AC35" s="148"/>
      <c r="AD35" s="148"/>
      <c r="AE35" s="148"/>
      <c r="AF35" s="148"/>
    </row>
    <row r="36" spans="1:32" s="45" customFormat="1">
      <c r="A36" s="38"/>
      <c r="B36" s="29" t="s">
        <v>9</v>
      </c>
      <c r="C36" s="209" t="s">
        <v>296</v>
      </c>
      <c r="D36" s="139">
        <v>351994.42199999996</v>
      </c>
      <c r="E36" s="139">
        <v>432033.89673971367</v>
      </c>
      <c r="F36" s="139">
        <v>472193.55933732621</v>
      </c>
      <c r="G36" s="139">
        <v>525015.61374948814</v>
      </c>
      <c r="H36" s="139">
        <v>589543.15906562842</v>
      </c>
      <c r="I36" s="139">
        <v>684169.40796019905</v>
      </c>
      <c r="J36" s="139">
        <v>884608.94398205657</v>
      </c>
      <c r="K36" s="139">
        <v>920676.06342600635</v>
      </c>
      <c r="L36" s="139">
        <v>932844.9542860575</v>
      </c>
      <c r="M36" s="139">
        <v>1002494.1385042411</v>
      </c>
      <c r="N36" s="146"/>
      <c r="O36" s="139">
        <v>80039.474739713754</v>
      </c>
      <c r="P36" s="139">
        <v>40159.662597612536</v>
      </c>
      <c r="Q36" s="139">
        <v>52822.054412161924</v>
      </c>
      <c r="R36" s="139">
        <v>64527.545316140277</v>
      </c>
      <c r="S36" s="139">
        <v>94626.248894570657</v>
      </c>
      <c r="T36" s="139">
        <v>200439.53602185746</v>
      </c>
      <c r="U36" s="139">
        <v>36067.119443949741</v>
      </c>
      <c r="V36" s="139">
        <v>12168.890860051215</v>
      </c>
      <c r="W36" s="139">
        <v>69649.184218183655</v>
      </c>
      <c r="X36" s="141"/>
      <c r="Y36" s="140"/>
      <c r="Z36" s="140"/>
      <c r="AA36" s="140"/>
      <c r="AB36" s="140"/>
      <c r="AC36" s="140"/>
      <c r="AD36" s="140"/>
      <c r="AE36" s="140"/>
      <c r="AF36" s="140"/>
    </row>
    <row r="37" spans="1:32">
      <c r="B37" s="208" t="s">
        <v>40</v>
      </c>
      <c r="C37" s="219"/>
      <c r="D37" s="142">
        <v>340446.67632713821</v>
      </c>
      <c r="E37" s="142">
        <v>417860.3267914785</v>
      </c>
      <c r="F37" s="142">
        <v>456702.48677825375</v>
      </c>
      <c r="G37" s="142">
        <v>507791.62835957052</v>
      </c>
      <c r="H37" s="142">
        <v>570202.24330513563</v>
      </c>
      <c r="I37" s="142">
        <v>661724.12523274508</v>
      </c>
      <c r="J37" s="142">
        <v>855587.91845840891</v>
      </c>
      <c r="K37" s="142">
        <v>890471.79778132227</v>
      </c>
      <c r="L37" s="142">
        <v>902241.46851744573</v>
      </c>
      <c r="M37" s="142">
        <v>969605.69872668805</v>
      </c>
      <c r="N37" s="143"/>
      <c r="O37" s="142">
        <v>77413.650464340259</v>
      </c>
      <c r="P37" s="142">
        <v>38842.159986775281</v>
      </c>
      <c r="Q37" s="142">
        <v>51089.14158131674</v>
      </c>
      <c r="R37" s="142">
        <v>62410.614945565161</v>
      </c>
      <c r="S37" s="142">
        <v>91521.881927609415</v>
      </c>
      <c r="T37" s="142">
        <v>193863.79322566389</v>
      </c>
      <c r="U37" s="142">
        <v>34883.879322913344</v>
      </c>
      <c r="V37" s="142">
        <v>11769.670736123408</v>
      </c>
      <c r="W37" s="142">
        <v>67364.230209242305</v>
      </c>
      <c r="X37" s="145"/>
      <c r="Y37" s="148"/>
      <c r="Z37" s="148"/>
      <c r="AA37" s="148"/>
      <c r="AB37" s="148"/>
      <c r="AC37" s="148"/>
      <c r="AD37" s="148"/>
      <c r="AE37" s="148"/>
      <c r="AF37" s="148"/>
    </row>
    <row r="38" spans="1:32">
      <c r="B38" s="6" t="s">
        <v>41</v>
      </c>
      <c r="C38" s="219"/>
      <c r="D38" s="142">
        <v>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0</v>
      </c>
      <c r="K38" s="142">
        <v>0</v>
      </c>
      <c r="L38" s="142">
        <v>0</v>
      </c>
      <c r="M38" s="142">
        <v>0</v>
      </c>
      <c r="N38" s="143"/>
      <c r="O38" s="142">
        <v>0</v>
      </c>
      <c r="P38" s="142">
        <v>0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45"/>
      <c r="Y38" s="148"/>
      <c r="Z38" s="148"/>
      <c r="AA38" s="148"/>
      <c r="AB38" s="148"/>
      <c r="AC38" s="148"/>
      <c r="AD38" s="148"/>
      <c r="AE38" s="148"/>
      <c r="AF38" s="148"/>
    </row>
    <row r="39" spans="1:32">
      <c r="B39" s="6" t="s">
        <v>42</v>
      </c>
      <c r="C39" s="219"/>
      <c r="D39" s="142">
        <v>26760.82051160164</v>
      </c>
      <c r="E39" s="142">
        <v>32845.922670840831</v>
      </c>
      <c r="F39" s="142">
        <v>35899.111742630135</v>
      </c>
      <c r="G39" s="142">
        <v>39914.975145084623</v>
      </c>
      <c r="H39" s="142">
        <v>44820.763277884842</v>
      </c>
      <c r="I39" s="142">
        <v>52014.843365761189</v>
      </c>
      <c r="J39" s="142">
        <v>67253.51225270635</v>
      </c>
      <c r="K39" s="142">
        <v>69995.560562239029</v>
      </c>
      <c r="L39" s="142">
        <v>70920.715859532647</v>
      </c>
      <c r="M39" s="142">
        <v>76215.883058637541</v>
      </c>
      <c r="N39" s="143"/>
      <c r="O39" s="142">
        <v>6085.1021592391935</v>
      </c>
      <c r="P39" s="142">
        <v>3053.189071789302</v>
      </c>
      <c r="Q39" s="142">
        <v>4015.8634024544881</v>
      </c>
      <c r="R39" s="142">
        <v>4905.7881328002168</v>
      </c>
      <c r="S39" s="142">
        <v>7194.080087876353</v>
      </c>
      <c r="T39" s="142">
        <v>15238.668886945152</v>
      </c>
      <c r="U39" s="142">
        <v>2742.0483095326858</v>
      </c>
      <c r="V39" s="142">
        <v>925.15529729361106</v>
      </c>
      <c r="W39" s="142">
        <v>5295.1671991049006</v>
      </c>
      <c r="X39" s="145"/>
      <c r="Y39" s="148"/>
      <c r="Z39" s="148"/>
      <c r="AA39" s="148"/>
      <c r="AB39" s="148"/>
      <c r="AC39" s="148"/>
      <c r="AD39" s="148"/>
      <c r="AE39" s="148"/>
      <c r="AF39" s="148"/>
    </row>
    <row r="40" spans="1:32">
      <c r="B40" s="6" t="s">
        <v>43</v>
      </c>
      <c r="C40" s="219"/>
      <c r="D40" s="142">
        <v>207335.80085815411</v>
      </c>
      <c r="E40" s="142">
        <v>254481.57237672823</v>
      </c>
      <c r="F40" s="142">
        <v>278136.8785022021</v>
      </c>
      <c r="G40" s="142">
        <v>309250.73221695953</v>
      </c>
      <c r="H40" s="142">
        <v>347259.48874643882</v>
      </c>
      <c r="I40" s="142">
        <v>402997.32966244867</v>
      </c>
      <c r="J40" s="142">
        <v>521062.52935680252</v>
      </c>
      <c r="K40" s="142">
        <v>542307.19866738049</v>
      </c>
      <c r="L40" s="142">
        <v>549475.05865132122</v>
      </c>
      <c r="M40" s="142">
        <v>590500.62180355273</v>
      </c>
      <c r="N40" s="143"/>
      <c r="O40" s="142">
        <v>47145.771518574111</v>
      </c>
      <c r="P40" s="142">
        <v>23655.306125473908</v>
      </c>
      <c r="Q40" s="142">
        <v>31113.853714757395</v>
      </c>
      <c r="R40" s="142">
        <v>38008.756529479295</v>
      </c>
      <c r="S40" s="142">
        <v>55737.840916009824</v>
      </c>
      <c r="T40" s="142">
        <v>118065.19969435385</v>
      </c>
      <c r="U40" s="142">
        <v>21244.669310577956</v>
      </c>
      <c r="V40" s="142">
        <v>7167.859983940798</v>
      </c>
      <c r="W40" s="142">
        <v>41025.563152231465</v>
      </c>
      <c r="X40" s="145"/>
      <c r="Y40" s="148"/>
      <c r="Z40" s="148"/>
      <c r="AA40" s="148"/>
      <c r="AB40" s="148"/>
      <c r="AC40" s="148"/>
      <c r="AD40" s="148"/>
      <c r="AE40" s="148"/>
      <c r="AF40" s="148"/>
    </row>
    <row r="41" spans="1:32">
      <c r="B41" s="6" t="s">
        <v>44</v>
      </c>
      <c r="C41" s="219"/>
      <c r="D41" s="142">
        <v>25451.659536351744</v>
      </c>
      <c r="E41" s="142">
        <v>31239.073578224314</v>
      </c>
      <c r="F41" s="142">
        <v>34142.898172152665</v>
      </c>
      <c r="G41" s="142">
        <v>37962.302290178697</v>
      </c>
      <c r="H41" s="142">
        <v>42628.095301247806</v>
      </c>
      <c r="I41" s="142">
        <v>49470.235174892434</v>
      </c>
      <c r="J41" s="142">
        <v>63963.416059595853</v>
      </c>
      <c r="K41" s="142">
        <v>66571.321148910982</v>
      </c>
      <c r="L41" s="142">
        <v>67451.217101083341</v>
      </c>
      <c r="M41" s="142">
        <v>72487.340439724925</v>
      </c>
      <c r="N41" s="143"/>
      <c r="O41" s="142">
        <v>5787.4140418725719</v>
      </c>
      <c r="P41" s="142">
        <v>2903.8245939283515</v>
      </c>
      <c r="Q41" s="142">
        <v>3819.4041180260283</v>
      </c>
      <c r="R41" s="142">
        <v>4665.7930110691095</v>
      </c>
      <c r="S41" s="142">
        <v>6842.139873644629</v>
      </c>
      <c r="T41" s="142">
        <v>14493.180884703417</v>
      </c>
      <c r="U41" s="142">
        <v>2607.9050893151361</v>
      </c>
      <c r="V41" s="142">
        <v>879.89595217235319</v>
      </c>
      <c r="W41" s="142">
        <v>5036.1233386415843</v>
      </c>
      <c r="X41" s="145"/>
      <c r="Y41" s="148"/>
      <c r="Z41" s="148"/>
      <c r="AA41" s="148"/>
      <c r="AB41" s="148"/>
      <c r="AC41" s="148"/>
      <c r="AD41" s="148"/>
      <c r="AE41" s="148"/>
      <c r="AF41" s="148"/>
    </row>
    <row r="42" spans="1:32">
      <c r="B42" s="7" t="s">
        <v>45</v>
      </c>
      <c r="C42" s="219"/>
      <c r="D42" s="142">
        <v>25451.659536351744</v>
      </c>
      <c r="E42" s="142">
        <v>31239.073578224314</v>
      </c>
      <c r="F42" s="142">
        <v>34142.898172152665</v>
      </c>
      <c r="G42" s="142">
        <v>37962.302290178697</v>
      </c>
      <c r="H42" s="142">
        <v>42628.095301247806</v>
      </c>
      <c r="I42" s="142">
        <v>49470.235174892434</v>
      </c>
      <c r="J42" s="142">
        <v>63963.416059595853</v>
      </c>
      <c r="K42" s="142">
        <v>66571.321148910982</v>
      </c>
      <c r="L42" s="142">
        <v>67451.217101083341</v>
      </c>
      <c r="M42" s="142">
        <v>72487.340439724925</v>
      </c>
      <c r="N42" s="143"/>
      <c r="O42" s="142">
        <v>5787.4140418725719</v>
      </c>
      <c r="P42" s="142">
        <v>2903.8245939283515</v>
      </c>
      <c r="Q42" s="142">
        <v>3819.4041180260283</v>
      </c>
      <c r="R42" s="142">
        <v>4665.7930110691095</v>
      </c>
      <c r="S42" s="142">
        <v>6842.139873644629</v>
      </c>
      <c r="T42" s="142">
        <v>14493.180884703417</v>
      </c>
      <c r="U42" s="142">
        <v>2607.9050893151361</v>
      </c>
      <c r="V42" s="142">
        <v>879.89595217235319</v>
      </c>
      <c r="W42" s="142">
        <v>5036.1233386415843</v>
      </c>
      <c r="X42" s="145"/>
      <c r="Y42" s="148"/>
      <c r="Z42" s="148"/>
      <c r="AA42" s="148"/>
      <c r="AB42" s="148"/>
      <c r="AC42" s="148"/>
      <c r="AD42" s="148"/>
      <c r="AE42" s="148"/>
      <c r="AF42" s="148"/>
    </row>
    <row r="43" spans="1:32">
      <c r="B43" s="7" t="s">
        <v>46</v>
      </c>
      <c r="C43" s="219"/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3"/>
      <c r="O43" s="142">
        <v>0</v>
      </c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45"/>
      <c r="Y43" s="148"/>
      <c r="Z43" s="148"/>
      <c r="AA43" s="148"/>
      <c r="AB43" s="148"/>
      <c r="AC43" s="148"/>
      <c r="AD43" s="148"/>
      <c r="AE43" s="148"/>
      <c r="AF43" s="148"/>
    </row>
    <row r="44" spans="1:32">
      <c r="B44" s="6" t="s">
        <v>317</v>
      </c>
      <c r="C44" s="219"/>
      <c r="D44" s="142">
        <v>5013.8426165255332</v>
      </c>
      <c r="E44" s="142">
        <v>6153.9326417427401</v>
      </c>
      <c r="F44" s="142">
        <v>6725.9707628388642</v>
      </c>
      <c r="G44" s="142">
        <v>7478.3732185349609</v>
      </c>
      <c r="H44" s="142">
        <v>8397.5098196423678</v>
      </c>
      <c r="I44" s="142">
        <v>9745.3752677759476</v>
      </c>
      <c r="J44" s="142">
        <v>12600.455419423903</v>
      </c>
      <c r="K44" s="142">
        <v>13114.198959721798</v>
      </c>
      <c r="L44" s="142">
        <v>13287.533818959917</v>
      </c>
      <c r="M44" s="142">
        <v>14279.623540311715</v>
      </c>
      <c r="N44" s="143"/>
      <c r="O44" s="142">
        <v>1140.0900252172064</v>
      </c>
      <c r="P44" s="142">
        <v>572.03812109612431</v>
      </c>
      <c r="Q44" s="142">
        <v>752.40245569609669</v>
      </c>
      <c r="R44" s="142">
        <v>919.13660110740807</v>
      </c>
      <c r="S44" s="142">
        <v>1347.8654481335795</v>
      </c>
      <c r="T44" s="142">
        <v>2855.0801516479551</v>
      </c>
      <c r="U44" s="142">
        <v>513.74354029789515</v>
      </c>
      <c r="V44" s="142">
        <v>173.33485923811907</v>
      </c>
      <c r="W44" s="142">
        <v>992.08972135179749</v>
      </c>
      <c r="X44" s="145"/>
      <c r="Y44" s="148"/>
      <c r="Z44" s="148"/>
      <c r="AA44" s="148"/>
      <c r="AB44" s="148"/>
      <c r="AC44" s="148"/>
      <c r="AD44" s="148"/>
      <c r="AE44" s="148"/>
      <c r="AF44" s="148"/>
    </row>
    <row r="45" spans="1:32">
      <c r="B45" s="6" t="s">
        <v>108</v>
      </c>
      <c r="C45" s="219"/>
      <c r="D45" s="142">
        <v>5019.3327476223149</v>
      </c>
      <c r="E45" s="142">
        <v>6160.6711653758048</v>
      </c>
      <c r="F45" s="142">
        <v>6733.3356651833028</v>
      </c>
      <c r="G45" s="142">
        <v>7486.5619975814125</v>
      </c>
      <c r="H45" s="142">
        <v>8406.705048396534</v>
      </c>
      <c r="I45" s="142">
        <v>9756.0464020534928</v>
      </c>
      <c r="J45" s="142">
        <v>12614.252851338453</v>
      </c>
      <c r="K45" s="142">
        <v>13128.558938090655</v>
      </c>
      <c r="L45" s="142">
        <v>13302.083598081137</v>
      </c>
      <c r="M45" s="142">
        <v>14295.25965242074</v>
      </c>
      <c r="N45" s="143"/>
      <c r="O45" s="142">
        <v>1141.3384177534901</v>
      </c>
      <c r="P45" s="142">
        <v>572.66449980749815</v>
      </c>
      <c r="Q45" s="142">
        <v>753.22633239810989</v>
      </c>
      <c r="R45" s="142">
        <v>920.14305081512191</v>
      </c>
      <c r="S45" s="142">
        <v>1349.3413536569576</v>
      </c>
      <c r="T45" s="142">
        <v>2858.2064492849613</v>
      </c>
      <c r="U45" s="142">
        <v>514.30608675220105</v>
      </c>
      <c r="V45" s="142">
        <v>173.52465999048263</v>
      </c>
      <c r="W45" s="142">
        <v>993.17605433960239</v>
      </c>
      <c r="X45" s="145"/>
      <c r="Y45" s="148"/>
      <c r="Z45" s="148"/>
      <c r="AA45" s="148"/>
      <c r="AB45" s="148"/>
      <c r="AC45" s="148"/>
      <c r="AD45" s="148"/>
      <c r="AE45" s="148"/>
      <c r="AF45" s="148"/>
    </row>
    <row r="46" spans="1:32">
      <c r="B46" s="6" t="s">
        <v>48</v>
      </c>
      <c r="C46" s="219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3"/>
      <c r="O46" s="142">
        <v>0</v>
      </c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5"/>
      <c r="Y46" s="148"/>
      <c r="Z46" s="148"/>
      <c r="AA46" s="148"/>
      <c r="AB46" s="148"/>
      <c r="AC46" s="148"/>
      <c r="AD46" s="148"/>
      <c r="AE46" s="148"/>
      <c r="AF46" s="148"/>
    </row>
    <row r="47" spans="1:32">
      <c r="B47" s="6" t="s">
        <v>325</v>
      </c>
      <c r="C47" s="219"/>
      <c r="D47" s="142">
        <v>70865.220056882885</v>
      </c>
      <c r="E47" s="142">
        <v>86979.154358566608</v>
      </c>
      <c r="F47" s="142">
        <v>95064.291933246641</v>
      </c>
      <c r="G47" s="142">
        <v>105698.68349123132</v>
      </c>
      <c r="H47" s="142">
        <v>118689.68111152532</v>
      </c>
      <c r="I47" s="142">
        <v>137740.2953598134</v>
      </c>
      <c r="J47" s="142">
        <v>178093.75251854199</v>
      </c>
      <c r="K47" s="142">
        <v>185354.95950497934</v>
      </c>
      <c r="L47" s="142">
        <v>187804.85948846748</v>
      </c>
      <c r="M47" s="142">
        <v>201826.97023204048</v>
      </c>
      <c r="N47" s="143"/>
      <c r="O47" s="142">
        <v>16113.934301683719</v>
      </c>
      <c r="P47" s="142">
        <v>8085.1375746800386</v>
      </c>
      <c r="Q47" s="142">
        <v>10634.39155798468</v>
      </c>
      <c r="R47" s="142">
        <v>12990.997620294002</v>
      </c>
      <c r="S47" s="142">
        <v>19050.614248288071</v>
      </c>
      <c r="T47" s="142">
        <v>40353.45715872859</v>
      </c>
      <c r="U47" s="142">
        <v>7261.2069864373552</v>
      </c>
      <c r="V47" s="142">
        <v>2449.8999834881488</v>
      </c>
      <c r="W47" s="142">
        <v>14022.11074357299</v>
      </c>
      <c r="X47" s="145"/>
      <c r="Y47" s="148"/>
      <c r="Z47" s="148"/>
      <c r="AA47" s="148"/>
      <c r="AB47" s="148"/>
      <c r="AC47" s="148"/>
      <c r="AD47" s="148"/>
      <c r="AE47" s="148"/>
      <c r="AF47" s="148"/>
    </row>
    <row r="48" spans="1:32">
      <c r="B48" s="8" t="s">
        <v>101</v>
      </c>
      <c r="C48" s="219"/>
      <c r="D48" s="142">
        <v>11547.745672861653</v>
      </c>
      <c r="E48" s="142">
        <v>14173.569948235112</v>
      </c>
      <c r="F48" s="142">
        <v>15491.072559072403</v>
      </c>
      <c r="G48" s="142">
        <v>17223.985389917507</v>
      </c>
      <c r="H48" s="142">
        <v>19340.915760492648</v>
      </c>
      <c r="I48" s="142">
        <v>22445.282727453872</v>
      </c>
      <c r="J48" s="142">
        <v>29021.025523647393</v>
      </c>
      <c r="K48" s="142">
        <v>30204.265644683899</v>
      </c>
      <c r="L48" s="142">
        <v>30603.48576861155</v>
      </c>
      <c r="M48" s="142">
        <v>32888.439777552849</v>
      </c>
      <c r="N48" s="143"/>
      <c r="O48" s="142">
        <v>2625.8242753734594</v>
      </c>
      <c r="P48" s="142">
        <v>1317.5026108372917</v>
      </c>
      <c r="Q48" s="142">
        <v>1732.9128308451031</v>
      </c>
      <c r="R48" s="142">
        <v>2116.9303705751418</v>
      </c>
      <c r="S48" s="142">
        <v>3104.3669669612227</v>
      </c>
      <c r="T48" s="142">
        <v>6575.7427961935209</v>
      </c>
      <c r="U48" s="142">
        <v>1183.2401210365049</v>
      </c>
      <c r="V48" s="142">
        <v>399.22012392765396</v>
      </c>
      <c r="W48" s="142">
        <v>2284.9540089412985</v>
      </c>
      <c r="X48" s="145"/>
      <c r="Y48" s="148"/>
      <c r="Z48" s="148"/>
      <c r="AA48" s="148"/>
      <c r="AB48" s="148"/>
      <c r="AC48" s="148"/>
      <c r="AD48" s="148"/>
      <c r="AE48" s="148"/>
      <c r="AF48" s="148"/>
    </row>
    <row r="49" spans="1:32" s="45" customFormat="1">
      <c r="A49" s="38"/>
      <c r="B49" s="29" t="s">
        <v>25</v>
      </c>
      <c r="C49" s="209" t="s">
        <v>297</v>
      </c>
      <c r="D49" s="139">
        <v>331146.79090000008</v>
      </c>
      <c r="E49" s="139">
        <v>378383.78906028625</v>
      </c>
      <c r="F49" s="139">
        <v>394698.51766267361</v>
      </c>
      <c r="G49" s="139">
        <v>416081.33015051205</v>
      </c>
      <c r="H49" s="139">
        <v>476556.84093437146</v>
      </c>
      <c r="I49" s="139">
        <v>443368.59203980112</v>
      </c>
      <c r="J49" s="139">
        <v>588106.05601794319</v>
      </c>
      <c r="K49" s="139">
        <v>812004.93657399365</v>
      </c>
      <c r="L49" s="139">
        <v>1008109.0457139424</v>
      </c>
      <c r="M49" s="139">
        <v>1063073.8614957589</v>
      </c>
      <c r="N49" s="146"/>
      <c r="O49" s="139">
        <v>47236.998160286159</v>
      </c>
      <c r="P49" s="139">
        <v>16314.728602387368</v>
      </c>
      <c r="Q49" s="139">
        <v>21382.812487838462</v>
      </c>
      <c r="R49" s="139">
        <v>60475.510783859412</v>
      </c>
      <c r="S49" s="139">
        <v>-33188.248894570366</v>
      </c>
      <c r="T49" s="139">
        <v>144737.46397814213</v>
      </c>
      <c r="U49" s="139">
        <v>223898.88055605043</v>
      </c>
      <c r="V49" s="139">
        <v>196104.10913994873</v>
      </c>
      <c r="W49" s="139">
        <v>54964.815781816469</v>
      </c>
      <c r="X49" s="141"/>
      <c r="Y49" s="140"/>
      <c r="Z49" s="140"/>
      <c r="AA49" s="140"/>
      <c r="AB49" s="140"/>
      <c r="AC49" s="140"/>
      <c r="AD49" s="140"/>
      <c r="AE49" s="140"/>
      <c r="AF49" s="140"/>
    </row>
    <row r="50" spans="1:32">
      <c r="B50" s="208" t="s">
        <v>40</v>
      </c>
      <c r="C50" s="219"/>
      <c r="D50" s="142">
        <v>255559.05601773789</v>
      </c>
      <c r="E50" s="142">
        <v>273774.92609300854</v>
      </c>
      <c r="F50" s="142">
        <v>276876.14880986238</v>
      </c>
      <c r="G50" s="142">
        <v>274209.02164144506</v>
      </c>
      <c r="H50" s="142">
        <v>342296.47025864368</v>
      </c>
      <c r="I50" s="142">
        <v>327734.34885072737</v>
      </c>
      <c r="J50" s="142">
        <v>423800.53882389393</v>
      </c>
      <c r="K50" s="142">
        <v>617830.23624068883</v>
      </c>
      <c r="L50" s="142">
        <v>720294.9145267033</v>
      </c>
      <c r="M50" s="142">
        <v>797911.60170190036</v>
      </c>
      <c r="N50" s="143"/>
      <c r="O50" s="142">
        <v>18215.870075270686</v>
      </c>
      <c r="P50" s="142">
        <v>3101.2227168538175</v>
      </c>
      <c r="Q50" s="142">
        <v>-2667.1271684173462</v>
      </c>
      <c r="R50" s="142">
        <v>68087.448617198606</v>
      </c>
      <c r="S50" s="142">
        <v>-14562.121407916266</v>
      </c>
      <c r="T50" s="142">
        <v>96066.189973166547</v>
      </c>
      <c r="U50" s="142">
        <v>194029.69741679489</v>
      </c>
      <c r="V50" s="142">
        <v>102464.67828601444</v>
      </c>
      <c r="W50" s="142">
        <v>77616.687175197061</v>
      </c>
      <c r="X50" s="145"/>
      <c r="Y50" s="148"/>
      <c r="Z50" s="148"/>
      <c r="AA50" s="148"/>
      <c r="AB50" s="148"/>
      <c r="AC50" s="148"/>
      <c r="AD50" s="148"/>
      <c r="AE50" s="148"/>
      <c r="AF50" s="148"/>
    </row>
    <row r="51" spans="1:32">
      <c r="B51" s="6" t="s">
        <v>41</v>
      </c>
      <c r="C51" s="219"/>
      <c r="D51" s="142">
        <v>1072.1157177378063</v>
      </c>
      <c r="E51" s="142">
        <v>1483.7434456342876</v>
      </c>
      <c r="F51" s="142">
        <v>1671.1601921258655</v>
      </c>
      <c r="G51" s="142">
        <v>2012.2779456381263</v>
      </c>
      <c r="H51" s="142">
        <v>1904.312305362258</v>
      </c>
      <c r="I51" s="142">
        <v>1640.1244173386917</v>
      </c>
      <c r="J51" s="142">
        <v>2330.4644300978657</v>
      </c>
      <c r="K51" s="142">
        <v>2754.1207384852673</v>
      </c>
      <c r="L51" s="142">
        <v>4082.2767650535952</v>
      </c>
      <c r="M51" s="142">
        <v>3760.988828659596</v>
      </c>
      <c r="N51" s="143"/>
      <c r="O51" s="142">
        <v>411.62772789648125</v>
      </c>
      <c r="P51" s="142">
        <v>187.41674649157787</v>
      </c>
      <c r="Q51" s="142">
        <v>341.11775351226078</v>
      </c>
      <c r="R51" s="142">
        <v>-107.96564027586832</v>
      </c>
      <c r="S51" s="142">
        <v>-264.18788802356625</v>
      </c>
      <c r="T51" s="142">
        <v>690.3400127591741</v>
      </c>
      <c r="U51" s="142">
        <v>423.6563083874014</v>
      </c>
      <c r="V51" s="142">
        <v>1328.1560265683279</v>
      </c>
      <c r="W51" s="142">
        <v>-321.28793639399902</v>
      </c>
      <c r="X51" s="145"/>
      <c r="Y51" s="148"/>
      <c r="Z51" s="148"/>
      <c r="AA51" s="148"/>
      <c r="AB51" s="148"/>
      <c r="AC51" s="148"/>
      <c r="AD51" s="148"/>
      <c r="AE51" s="148"/>
      <c r="AF51" s="148"/>
    </row>
    <row r="52" spans="1:32">
      <c r="B52" s="6" t="s">
        <v>42</v>
      </c>
      <c r="C52" s="219"/>
      <c r="D52" s="142">
        <v>206508.24230000007</v>
      </c>
      <c r="E52" s="142">
        <v>221202.96990000003</v>
      </c>
      <c r="F52" s="142">
        <v>227790.43449999992</v>
      </c>
      <c r="G52" s="142">
        <v>222071.33919999996</v>
      </c>
      <c r="H52" s="142">
        <v>271600</v>
      </c>
      <c r="I52" s="142">
        <v>246203.00000000003</v>
      </c>
      <c r="J52" s="142">
        <v>341806</v>
      </c>
      <c r="K52" s="142">
        <v>503467</v>
      </c>
      <c r="L52" s="142">
        <v>570522</v>
      </c>
      <c r="M52" s="142">
        <v>660285</v>
      </c>
      <c r="N52" s="143"/>
      <c r="O52" s="142">
        <v>14694.727599999942</v>
      </c>
      <c r="P52" s="142">
        <v>6587.4645999998847</v>
      </c>
      <c r="Q52" s="142">
        <v>-5719.0952999999354</v>
      </c>
      <c r="R52" s="142">
        <v>49528.660800000034</v>
      </c>
      <c r="S52" s="142">
        <v>-25396.999999999978</v>
      </c>
      <c r="T52" s="142">
        <v>95602.999999999971</v>
      </c>
      <c r="U52" s="142">
        <v>161661</v>
      </c>
      <c r="V52" s="142">
        <v>67055.000000000015</v>
      </c>
      <c r="W52" s="142">
        <v>89763.000000000015</v>
      </c>
      <c r="X52" s="145"/>
      <c r="Y52" s="148"/>
      <c r="Z52" s="148"/>
      <c r="AA52" s="148"/>
      <c r="AB52" s="148"/>
      <c r="AC52" s="148"/>
      <c r="AD52" s="148"/>
      <c r="AE52" s="148"/>
      <c r="AF52" s="148"/>
    </row>
    <row r="53" spans="1:32">
      <c r="B53" s="6" t="s">
        <v>43</v>
      </c>
      <c r="C53" s="219"/>
      <c r="D53" s="142">
        <v>13231.360899999996</v>
      </c>
      <c r="E53" s="142">
        <v>16221.4485</v>
      </c>
      <c r="F53" s="142">
        <v>13688.354100000004</v>
      </c>
      <c r="G53" s="142">
        <v>12261.668</v>
      </c>
      <c r="H53" s="142">
        <v>15900</v>
      </c>
      <c r="I53" s="142">
        <v>25966.000000000004</v>
      </c>
      <c r="J53" s="142">
        <v>27748</v>
      </c>
      <c r="K53" s="142">
        <v>33751</v>
      </c>
      <c r="L53" s="142">
        <v>55448</v>
      </c>
      <c r="M53" s="142">
        <v>44685</v>
      </c>
      <c r="N53" s="143"/>
      <c r="O53" s="142">
        <v>2990.0876000000039</v>
      </c>
      <c r="P53" s="142">
        <v>-2533.0943999999959</v>
      </c>
      <c r="Q53" s="142">
        <v>-1426.6861000000035</v>
      </c>
      <c r="R53" s="142">
        <v>3638.3319999999999</v>
      </c>
      <c r="S53" s="142">
        <v>10066.000000000002</v>
      </c>
      <c r="T53" s="142">
        <v>1781.9999999999993</v>
      </c>
      <c r="U53" s="142">
        <v>6002.9999999999973</v>
      </c>
      <c r="V53" s="142">
        <v>21697.000000000004</v>
      </c>
      <c r="W53" s="142">
        <v>-10763</v>
      </c>
      <c r="X53" s="145"/>
      <c r="Y53" s="148"/>
      <c r="Z53" s="148"/>
      <c r="AA53" s="148"/>
      <c r="AB53" s="148"/>
      <c r="AC53" s="148"/>
      <c r="AD53" s="148"/>
      <c r="AE53" s="148"/>
      <c r="AF53" s="148"/>
    </row>
    <row r="54" spans="1:32">
      <c r="B54" s="6" t="s">
        <v>44</v>
      </c>
      <c r="C54" s="219"/>
      <c r="D54" s="142">
        <v>4395.6196</v>
      </c>
      <c r="E54" s="142">
        <v>6111.0962473742402</v>
      </c>
      <c r="F54" s="142">
        <v>8140.461217736598</v>
      </c>
      <c r="G54" s="142">
        <v>12453.102095806944</v>
      </c>
      <c r="H54" s="142">
        <v>16192.157953281423</v>
      </c>
      <c r="I54" s="142">
        <v>13113.224433388612</v>
      </c>
      <c r="J54" s="142">
        <v>788.07439379613572</v>
      </c>
      <c r="K54" s="142">
        <v>11236.115502203498</v>
      </c>
      <c r="L54" s="142">
        <v>17931.637761649654</v>
      </c>
      <c r="M54" s="142">
        <v>15119.612873240603</v>
      </c>
      <c r="N54" s="143"/>
      <c r="O54" s="142">
        <v>1715.4766473742407</v>
      </c>
      <c r="P54" s="142">
        <v>2029.3649703623573</v>
      </c>
      <c r="Q54" s="142">
        <v>4312.6408780703459</v>
      </c>
      <c r="R54" s="142">
        <v>3739.05585747448</v>
      </c>
      <c r="S54" s="142">
        <v>-3078.9335198928115</v>
      </c>
      <c r="T54" s="142">
        <v>-12325.150039592476</v>
      </c>
      <c r="U54" s="142">
        <v>10448.041108407362</v>
      </c>
      <c r="V54" s="142">
        <v>6695.5222594461557</v>
      </c>
      <c r="W54" s="142">
        <v>-2812.0248884090502</v>
      </c>
      <c r="X54" s="145"/>
      <c r="Y54" s="148"/>
      <c r="Z54" s="148"/>
      <c r="AA54" s="148"/>
      <c r="AB54" s="148"/>
      <c r="AC54" s="148"/>
      <c r="AD54" s="148"/>
      <c r="AE54" s="148"/>
      <c r="AF54" s="148"/>
    </row>
    <row r="55" spans="1:32">
      <c r="B55" s="7" t="s">
        <v>45</v>
      </c>
      <c r="C55" s="219"/>
      <c r="D55" s="142">
        <v>2197.8098</v>
      </c>
      <c r="E55" s="142">
        <v>3055.5481236871201</v>
      </c>
      <c r="F55" s="142">
        <v>4070.230608868299</v>
      </c>
      <c r="G55" s="142">
        <v>6226.551047903472</v>
      </c>
      <c r="H55" s="142">
        <v>8096.0789766407115</v>
      </c>
      <c r="I55" s="142">
        <v>6556.612216694306</v>
      </c>
      <c r="J55" s="142">
        <v>394.03719689806786</v>
      </c>
      <c r="K55" s="142">
        <v>5618.0577511017491</v>
      </c>
      <c r="L55" s="142">
        <v>8965.8188808248269</v>
      </c>
      <c r="M55" s="142">
        <v>7559.8064366203016</v>
      </c>
      <c r="N55" s="143"/>
      <c r="O55" s="142">
        <v>857.73832368712033</v>
      </c>
      <c r="P55" s="142">
        <v>1014.6824851811787</v>
      </c>
      <c r="Q55" s="142">
        <v>2156.320439035173</v>
      </c>
      <c r="R55" s="142">
        <v>1869.52792873724</v>
      </c>
      <c r="S55" s="142">
        <v>-1539.4667599464058</v>
      </c>
      <c r="T55" s="142">
        <v>-6162.5750197962379</v>
      </c>
      <c r="U55" s="142">
        <v>5224.0205542036811</v>
      </c>
      <c r="V55" s="142">
        <v>3347.7611297230778</v>
      </c>
      <c r="W55" s="142">
        <v>-1406.0124442045251</v>
      </c>
      <c r="X55" s="145"/>
      <c r="Y55" s="148"/>
      <c r="Z55" s="148"/>
      <c r="AA55" s="148"/>
      <c r="AB55" s="148"/>
      <c r="AC55" s="148"/>
      <c r="AD55" s="148"/>
      <c r="AE55" s="148"/>
      <c r="AF55" s="148"/>
    </row>
    <row r="56" spans="1:32">
      <c r="B56" s="7" t="s">
        <v>46</v>
      </c>
      <c r="C56" s="219"/>
      <c r="D56" s="142">
        <v>2197.8098</v>
      </c>
      <c r="E56" s="142">
        <v>3055.5481236871201</v>
      </c>
      <c r="F56" s="142">
        <v>4070.230608868299</v>
      </c>
      <c r="G56" s="142">
        <v>6226.551047903472</v>
      </c>
      <c r="H56" s="142">
        <v>8096.0789766407115</v>
      </c>
      <c r="I56" s="142">
        <v>6556.612216694306</v>
      </c>
      <c r="J56" s="142">
        <v>394.03719689806786</v>
      </c>
      <c r="K56" s="142">
        <v>5618.0577511017491</v>
      </c>
      <c r="L56" s="142">
        <v>8965.8188808248269</v>
      </c>
      <c r="M56" s="142">
        <v>7559.8064366203016</v>
      </c>
      <c r="N56" s="143"/>
      <c r="O56" s="142">
        <v>857.73832368712033</v>
      </c>
      <c r="P56" s="142">
        <v>1014.6824851811787</v>
      </c>
      <c r="Q56" s="142">
        <v>2156.320439035173</v>
      </c>
      <c r="R56" s="142">
        <v>1869.52792873724</v>
      </c>
      <c r="S56" s="142">
        <v>-1539.4667599464058</v>
      </c>
      <c r="T56" s="142">
        <v>-6162.5750197962379</v>
      </c>
      <c r="U56" s="142">
        <v>5224.0205542036811</v>
      </c>
      <c r="V56" s="142">
        <v>3347.7611297230778</v>
      </c>
      <c r="W56" s="142">
        <v>-1406.0124442045251</v>
      </c>
      <c r="X56" s="145"/>
      <c r="Y56" s="148"/>
      <c r="Z56" s="148"/>
      <c r="AA56" s="148"/>
      <c r="AB56" s="148"/>
      <c r="AC56" s="148"/>
      <c r="AD56" s="148"/>
      <c r="AE56" s="148"/>
      <c r="AF56" s="148"/>
    </row>
    <row r="57" spans="1:32">
      <c r="B57" s="6" t="s">
        <v>317</v>
      </c>
      <c r="C57" s="219"/>
      <c r="D57" s="142">
        <v>0</v>
      </c>
      <c r="E57" s="142">
        <v>0</v>
      </c>
      <c r="F57" s="142">
        <v>0</v>
      </c>
      <c r="G57" s="142">
        <v>0</v>
      </c>
      <c r="H57" s="142">
        <v>0</v>
      </c>
      <c r="I57" s="142">
        <v>0</v>
      </c>
      <c r="J57" s="142">
        <v>0</v>
      </c>
      <c r="K57" s="142">
        <v>0</v>
      </c>
      <c r="L57" s="142">
        <v>0</v>
      </c>
      <c r="M57" s="142">
        <v>0</v>
      </c>
      <c r="N57" s="143"/>
      <c r="O57" s="142">
        <v>0</v>
      </c>
      <c r="P57" s="142">
        <v>0</v>
      </c>
      <c r="Q57" s="142">
        <v>0</v>
      </c>
      <c r="R57" s="142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45"/>
      <c r="Y57" s="148"/>
      <c r="Z57" s="148"/>
      <c r="AA57" s="148"/>
      <c r="AB57" s="148"/>
      <c r="AC57" s="148"/>
      <c r="AD57" s="148"/>
      <c r="AE57" s="148"/>
      <c r="AF57" s="148"/>
    </row>
    <row r="58" spans="1:32">
      <c r="B58" s="6" t="s">
        <v>108</v>
      </c>
      <c r="C58" s="219"/>
      <c r="D58" s="142">
        <v>30351.717500000002</v>
      </c>
      <c r="E58" s="142">
        <v>27460.277699999999</v>
      </c>
      <c r="F58" s="142">
        <v>24229.600500000011</v>
      </c>
      <c r="G58" s="142">
        <v>24911.017199999998</v>
      </c>
      <c r="H58" s="142">
        <v>35600</v>
      </c>
      <c r="I58" s="142">
        <v>39161</v>
      </c>
      <c r="J58" s="142">
        <v>48905</v>
      </c>
      <c r="K58" s="142">
        <v>64713</v>
      </c>
      <c r="L58" s="142">
        <v>69750</v>
      </c>
      <c r="M58" s="142">
        <v>69934</v>
      </c>
      <c r="N58" s="143"/>
      <c r="O58" s="142">
        <v>-2891.4398000000006</v>
      </c>
      <c r="P58" s="142">
        <v>-3230.6771999999883</v>
      </c>
      <c r="Q58" s="142">
        <v>681.41669999998555</v>
      </c>
      <c r="R58" s="142">
        <v>10688.982800000002</v>
      </c>
      <c r="S58" s="142">
        <v>3561.0000000000014</v>
      </c>
      <c r="T58" s="142">
        <v>9744</v>
      </c>
      <c r="U58" s="142">
        <v>15807.999999999998</v>
      </c>
      <c r="V58" s="142">
        <v>5037</v>
      </c>
      <c r="W58" s="142">
        <v>184.00000000000318</v>
      </c>
      <c r="X58" s="145"/>
      <c r="Y58" s="148"/>
      <c r="Z58" s="148"/>
      <c r="AA58" s="148"/>
      <c r="AB58" s="148"/>
      <c r="AC58" s="148"/>
      <c r="AD58" s="148"/>
      <c r="AE58" s="148"/>
      <c r="AF58" s="148"/>
    </row>
    <row r="59" spans="1:32">
      <c r="B59" s="6" t="s">
        <v>48</v>
      </c>
      <c r="C59" s="219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3"/>
      <c r="O59" s="142">
        <v>0</v>
      </c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45"/>
      <c r="Y59" s="148"/>
      <c r="Z59" s="148"/>
      <c r="AA59" s="148"/>
      <c r="AB59" s="148"/>
      <c r="AC59" s="148"/>
      <c r="AD59" s="148"/>
      <c r="AE59" s="148"/>
      <c r="AF59" s="148"/>
    </row>
    <row r="60" spans="1:32">
      <c r="B60" s="6" t="s">
        <v>325</v>
      </c>
      <c r="C60" s="219"/>
      <c r="D60" s="142">
        <v>0</v>
      </c>
      <c r="E60" s="142">
        <v>1295.3903</v>
      </c>
      <c r="F60" s="142">
        <v>1356.1382999999998</v>
      </c>
      <c r="G60" s="142">
        <v>499.61720000000003</v>
      </c>
      <c r="H60" s="142">
        <v>1100</v>
      </c>
      <c r="I60" s="142">
        <v>1651.0000000000002</v>
      </c>
      <c r="J60" s="142">
        <v>2223</v>
      </c>
      <c r="K60" s="142">
        <v>1909</v>
      </c>
      <c r="L60" s="142">
        <v>2561</v>
      </c>
      <c r="M60" s="142">
        <v>4127</v>
      </c>
      <c r="N60" s="143"/>
      <c r="O60" s="142">
        <v>1295.3903</v>
      </c>
      <c r="P60" s="142">
        <v>60.747999999999891</v>
      </c>
      <c r="Q60" s="142">
        <v>-856.52109999999982</v>
      </c>
      <c r="R60" s="142">
        <v>600.38279999999997</v>
      </c>
      <c r="S60" s="142">
        <v>551.00000000000011</v>
      </c>
      <c r="T60" s="142">
        <v>571.99999999999989</v>
      </c>
      <c r="U60" s="142">
        <v>-314.00000000000006</v>
      </c>
      <c r="V60" s="142">
        <v>652</v>
      </c>
      <c r="W60" s="142">
        <v>1566.0000000000005</v>
      </c>
      <c r="X60" s="145"/>
      <c r="Y60" s="148"/>
      <c r="Z60" s="148"/>
      <c r="AA60" s="148"/>
      <c r="AB60" s="148"/>
      <c r="AC60" s="148"/>
      <c r="AD60" s="148"/>
      <c r="AE60" s="148"/>
      <c r="AF60" s="148"/>
    </row>
    <row r="61" spans="1:32">
      <c r="B61" s="8" t="s">
        <v>101</v>
      </c>
      <c r="C61" s="219"/>
      <c r="D61" s="142">
        <v>75587.734882262186</v>
      </c>
      <c r="E61" s="142">
        <v>104608.86296727767</v>
      </c>
      <c r="F61" s="142">
        <v>117822.36885281123</v>
      </c>
      <c r="G61" s="142">
        <v>141872.30850906705</v>
      </c>
      <c r="H61" s="142">
        <v>134260.37067572781</v>
      </c>
      <c r="I61" s="142">
        <v>115634.24318907369</v>
      </c>
      <c r="J61" s="142">
        <v>164305.51719404935</v>
      </c>
      <c r="K61" s="142">
        <v>194174.70033330479</v>
      </c>
      <c r="L61" s="142">
        <v>287814.1311872392</v>
      </c>
      <c r="M61" s="142">
        <v>265162.25979385857</v>
      </c>
      <c r="N61" s="143"/>
      <c r="O61" s="142">
        <v>29021.128085015484</v>
      </c>
      <c r="P61" s="142">
        <v>13213.50588553355</v>
      </c>
      <c r="Q61" s="142">
        <v>24049.939656255832</v>
      </c>
      <c r="R61" s="142">
        <v>-7611.9378333392433</v>
      </c>
      <c r="S61" s="142">
        <v>-18626.127486654128</v>
      </c>
      <c r="T61" s="142">
        <v>48671.274004975654</v>
      </c>
      <c r="U61" s="142">
        <v>29869.183139255438</v>
      </c>
      <c r="V61" s="142">
        <v>93639.430853934435</v>
      </c>
      <c r="W61" s="142">
        <v>-22651.871393380636</v>
      </c>
      <c r="X61" s="145"/>
      <c r="Y61" s="148"/>
      <c r="Z61" s="148"/>
      <c r="AA61" s="148"/>
      <c r="AB61" s="148"/>
      <c r="AC61" s="148"/>
      <c r="AD61" s="148"/>
      <c r="AE61" s="148"/>
      <c r="AF61" s="148"/>
    </row>
    <row r="62" spans="1:32" s="45" customFormat="1">
      <c r="A62" s="38"/>
      <c r="B62" s="29" t="s">
        <v>10</v>
      </c>
      <c r="C62" s="209" t="s">
        <v>298</v>
      </c>
      <c r="D62" s="139">
        <v>61650.617999999995</v>
      </c>
      <c r="E62" s="139">
        <v>64728.895300000098</v>
      </c>
      <c r="F62" s="139">
        <v>63779.612899999993</v>
      </c>
      <c r="G62" s="139">
        <v>62985.715700000001</v>
      </c>
      <c r="H62" s="139">
        <v>72600</v>
      </c>
      <c r="I62" s="139">
        <v>81468</v>
      </c>
      <c r="J62" s="139">
        <v>91545</v>
      </c>
      <c r="K62" s="139">
        <v>98041</v>
      </c>
      <c r="L62" s="139">
        <v>118609.99999999999</v>
      </c>
      <c r="M62" s="139">
        <v>118010.99999999999</v>
      </c>
      <c r="N62" s="146"/>
      <c r="O62" s="139">
        <v>3078.2773000001043</v>
      </c>
      <c r="P62" s="139">
        <v>-949.28240000010646</v>
      </c>
      <c r="Q62" s="139">
        <v>-793.89719999999215</v>
      </c>
      <c r="R62" s="139">
        <v>9614.2842999999975</v>
      </c>
      <c r="S62" s="139">
        <v>8867.9999999999945</v>
      </c>
      <c r="T62" s="139">
        <v>10077.000000000009</v>
      </c>
      <c r="U62" s="139">
        <v>6495.9999999999927</v>
      </c>
      <c r="V62" s="139">
        <v>20568.999999999993</v>
      </c>
      <c r="W62" s="139">
        <v>-599.00000000000091</v>
      </c>
      <c r="X62" s="141"/>
      <c r="Y62" s="140"/>
      <c r="Z62" s="140"/>
      <c r="AA62" s="140"/>
      <c r="AB62" s="140"/>
      <c r="AC62" s="140"/>
      <c r="AD62" s="140"/>
      <c r="AE62" s="140"/>
      <c r="AF62" s="140"/>
    </row>
    <row r="63" spans="1:32" s="45" customFormat="1">
      <c r="A63" s="38"/>
      <c r="B63" s="31" t="s">
        <v>26</v>
      </c>
      <c r="C63" s="209" t="s">
        <v>299</v>
      </c>
      <c r="D63" s="139">
        <v>61650.617999999995</v>
      </c>
      <c r="E63" s="139">
        <v>64728.895300000098</v>
      </c>
      <c r="F63" s="139">
        <v>63779.612899999993</v>
      </c>
      <c r="G63" s="139">
        <v>62985.715700000001</v>
      </c>
      <c r="H63" s="139">
        <v>72600</v>
      </c>
      <c r="I63" s="139">
        <v>81468</v>
      </c>
      <c r="J63" s="139">
        <v>91545</v>
      </c>
      <c r="K63" s="139">
        <v>98041</v>
      </c>
      <c r="L63" s="139">
        <v>118609.99999999999</v>
      </c>
      <c r="M63" s="139">
        <v>118010.99999999999</v>
      </c>
      <c r="N63" s="146"/>
      <c r="O63" s="139">
        <v>3078.2773000001043</v>
      </c>
      <c r="P63" s="139">
        <v>-949.28240000010646</v>
      </c>
      <c r="Q63" s="139">
        <v>-793.89719999999215</v>
      </c>
      <c r="R63" s="139">
        <v>9614.2842999999975</v>
      </c>
      <c r="S63" s="139">
        <v>8867.9999999999945</v>
      </c>
      <c r="T63" s="139">
        <v>10077.000000000009</v>
      </c>
      <c r="U63" s="139">
        <v>6495.9999999999927</v>
      </c>
      <c r="V63" s="139">
        <v>20568.999999999993</v>
      </c>
      <c r="W63" s="139">
        <v>-599.00000000000091</v>
      </c>
      <c r="X63" s="141"/>
      <c r="Y63" s="140"/>
      <c r="Z63" s="140"/>
      <c r="AA63" s="140"/>
      <c r="AB63" s="140"/>
      <c r="AC63" s="140"/>
      <c r="AD63" s="140"/>
      <c r="AE63" s="140"/>
      <c r="AF63" s="140"/>
    </row>
    <row r="64" spans="1:32">
      <c r="B64" s="208" t="s">
        <v>40</v>
      </c>
      <c r="C64" s="219"/>
      <c r="D64" s="142">
        <v>50860.595086317924</v>
      </c>
      <c r="E64" s="142">
        <v>53400.11570099707</v>
      </c>
      <c r="F64" s="142">
        <v>52616.975655767135</v>
      </c>
      <c r="G64" s="142">
        <v>51962.025464848353</v>
      </c>
      <c r="H64" s="142">
        <v>59893.628369900231</v>
      </c>
      <c r="I64" s="142">
        <v>67209.560826983914</v>
      </c>
      <c r="J64" s="142">
        <v>75522.895442458903</v>
      </c>
      <c r="K64" s="142">
        <v>80881.972713683019</v>
      </c>
      <c r="L64" s="142">
        <v>97851.009104047727</v>
      </c>
      <c r="M64" s="142">
        <v>97356.845420940706</v>
      </c>
      <c r="N64" s="143"/>
      <c r="O64" s="142">
        <v>2539.5206146791452</v>
      </c>
      <c r="P64" s="142">
        <v>-783.14004522993628</v>
      </c>
      <c r="Q64" s="142">
        <v>-654.95019091878248</v>
      </c>
      <c r="R64" s="142">
        <v>7931.6029050518755</v>
      </c>
      <c r="S64" s="142">
        <v>7315.9324570836816</v>
      </c>
      <c r="T64" s="142">
        <v>8313.3346154749925</v>
      </c>
      <c r="U64" s="142">
        <v>5359.0772712241233</v>
      </c>
      <c r="V64" s="142">
        <v>16969.036390364705</v>
      </c>
      <c r="W64" s="142">
        <v>-494.1636831070241</v>
      </c>
      <c r="X64" s="145"/>
      <c r="Y64" s="148"/>
      <c r="Z64" s="148"/>
      <c r="AA64" s="148"/>
      <c r="AB64" s="148"/>
      <c r="AC64" s="148"/>
      <c r="AD64" s="148"/>
      <c r="AE64" s="148"/>
      <c r="AF64" s="148"/>
    </row>
    <row r="65" spans="1:32">
      <c r="B65" s="6" t="s">
        <v>41</v>
      </c>
      <c r="C65" s="219"/>
      <c r="D65" s="142">
        <v>0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142">
        <v>0</v>
      </c>
      <c r="K65" s="142">
        <v>0</v>
      </c>
      <c r="L65" s="142">
        <v>0</v>
      </c>
      <c r="M65" s="142">
        <v>0</v>
      </c>
      <c r="N65" s="143"/>
      <c r="O65" s="142">
        <v>0</v>
      </c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45"/>
      <c r="Y65" s="148"/>
      <c r="Z65" s="148"/>
      <c r="AA65" s="148"/>
      <c r="AB65" s="148"/>
      <c r="AC65" s="148"/>
      <c r="AD65" s="148"/>
      <c r="AE65" s="148"/>
      <c r="AF65" s="148"/>
    </row>
    <row r="66" spans="1:32">
      <c r="B66" s="6" t="s">
        <v>42</v>
      </c>
      <c r="C66" s="219"/>
      <c r="D66" s="142">
        <v>467.53571449227269</v>
      </c>
      <c r="E66" s="142">
        <v>490.88024247187701</v>
      </c>
      <c r="F66" s="142">
        <v>483.68123231533662</v>
      </c>
      <c r="G66" s="142">
        <v>477.66060662371086</v>
      </c>
      <c r="H66" s="142">
        <v>550.57181863349695</v>
      </c>
      <c r="I66" s="142">
        <v>617.82348375253071</v>
      </c>
      <c r="J66" s="142">
        <v>694.243762214924</v>
      </c>
      <c r="K66" s="142">
        <v>743.50704780505066</v>
      </c>
      <c r="L66" s="142">
        <v>899.49481278400935</v>
      </c>
      <c r="M66" s="142">
        <v>894.9522160985897</v>
      </c>
      <c r="N66" s="143"/>
      <c r="O66" s="142">
        <v>23.34452797960429</v>
      </c>
      <c r="P66" s="142">
        <v>-7.1990101565403641</v>
      </c>
      <c r="Q66" s="142">
        <v>-6.0206256916258027</v>
      </c>
      <c r="R66" s="142">
        <v>72.911212009786112</v>
      </c>
      <c r="S66" s="142">
        <v>67.251665119033703</v>
      </c>
      <c r="T66" s="142">
        <v>76.420278462393298</v>
      </c>
      <c r="U66" s="142">
        <v>49.263285590126671</v>
      </c>
      <c r="V66" s="142">
        <v>155.98776497895867</v>
      </c>
      <c r="W66" s="142">
        <v>-4.5425966854196531</v>
      </c>
      <c r="X66" s="145"/>
      <c r="Y66" s="148"/>
      <c r="Z66" s="148"/>
      <c r="AA66" s="148"/>
      <c r="AB66" s="148"/>
      <c r="AC66" s="148"/>
      <c r="AD66" s="148"/>
      <c r="AE66" s="148"/>
      <c r="AF66" s="148"/>
    </row>
    <row r="67" spans="1:32">
      <c r="B67" s="6" t="s">
        <v>43</v>
      </c>
      <c r="C67" s="219"/>
      <c r="D67" s="142">
        <v>5871.9301321094226</v>
      </c>
      <c r="E67" s="142">
        <v>6165.1215034085562</v>
      </c>
      <c r="F67" s="142">
        <v>6074.7068391396315</v>
      </c>
      <c r="G67" s="142">
        <v>5999.0918811439587</v>
      </c>
      <c r="H67" s="142">
        <v>6914.8070436397593</v>
      </c>
      <c r="I67" s="142">
        <v>7759.4421519455082</v>
      </c>
      <c r="J67" s="142">
        <v>8719.2287990358382</v>
      </c>
      <c r="K67" s="142">
        <v>9337.9421124722539</v>
      </c>
      <c r="L67" s="142">
        <v>11297.042196227434</v>
      </c>
      <c r="M67" s="142">
        <v>11239.990275853603</v>
      </c>
      <c r="N67" s="143"/>
      <c r="O67" s="142">
        <v>293.19137129913383</v>
      </c>
      <c r="P67" s="142">
        <v>-90.414664268925549</v>
      </c>
      <c r="Q67" s="142">
        <v>-75.614957995672683</v>
      </c>
      <c r="R67" s="142">
        <v>915.71516249580043</v>
      </c>
      <c r="S67" s="142">
        <v>844.63510830574933</v>
      </c>
      <c r="T67" s="142">
        <v>959.78664709032978</v>
      </c>
      <c r="U67" s="142">
        <v>618.713313436416</v>
      </c>
      <c r="V67" s="142">
        <v>1959.1000837551803</v>
      </c>
      <c r="W67" s="142">
        <v>-57.051920373831422</v>
      </c>
      <c r="X67" s="145"/>
      <c r="Y67" s="148"/>
      <c r="Z67" s="148"/>
      <c r="AA67" s="148"/>
      <c r="AB67" s="148"/>
      <c r="AC67" s="148"/>
      <c r="AD67" s="148"/>
      <c r="AE67" s="148"/>
      <c r="AF67" s="148"/>
    </row>
    <row r="68" spans="1:32">
      <c r="B68" s="6" t="s">
        <v>44</v>
      </c>
      <c r="C68" s="219"/>
      <c r="D68" s="142">
        <v>23387.42866257855</v>
      </c>
      <c r="E68" s="142">
        <v>24555.186474144804</v>
      </c>
      <c r="F68" s="142">
        <v>24195.072088744098</v>
      </c>
      <c r="G68" s="142">
        <v>23893.903751219554</v>
      </c>
      <c r="H68" s="142">
        <v>27541.124095515192</v>
      </c>
      <c r="I68" s="142">
        <v>30905.238261892999</v>
      </c>
      <c r="J68" s="142">
        <v>34727.99180886968</v>
      </c>
      <c r="K68" s="142">
        <v>37192.277513063433</v>
      </c>
      <c r="L68" s="142">
        <v>44995.216652466348</v>
      </c>
      <c r="M68" s="142">
        <v>44767.983410962021</v>
      </c>
      <c r="N68" s="143"/>
      <c r="O68" s="142">
        <v>1167.7578115662554</v>
      </c>
      <c r="P68" s="142">
        <v>-360.11438540070628</v>
      </c>
      <c r="Q68" s="142">
        <v>-301.16833752454397</v>
      </c>
      <c r="R68" s="142">
        <v>3647.2203442956384</v>
      </c>
      <c r="S68" s="142">
        <v>3364.1141663778058</v>
      </c>
      <c r="T68" s="142">
        <v>3822.753546976679</v>
      </c>
      <c r="U68" s="142">
        <v>2464.2857041937532</v>
      </c>
      <c r="V68" s="142">
        <v>7802.9391394029171</v>
      </c>
      <c r="W68" s="142">
        <v>-227.23324150432518</v>
      </c>
      <c r="X68" s="145"/>
      <c r="Y68" s="148"/>
      <c r="Z68" s="148"/>
      <c r="AA68" s="148"/>
      <c r="AB68" s="148"/>
      <c r="AC68" s="148"/>
      <c r="AD68" s="148"/>
      <c r="AE68" s="148"/>
      <c r="AF68" s="148"/>
    </row>
    <row r="69" spans="1:32">
      <c r="B69" s="7" t="s">
        <v>45</v>
      </c>
      <c r="C69" s="219"/>
      <c r="D69" s="142">
        <v>23387.42866257855</v>
      </c>
      <c r="E69" s="142">
        <v>24555.186474144804</v>
      </c>
      <c r="F69" s="142">
        <v>24195.072088744098</v>
      </c>
      <c r="G69" s="142">
        <v>23893.903751219554</v>
      </c>
      <c r="H69" s="142">
        <v>27541.124095515192</v>
      </c>
      <c r="I69" s="142">
        <v>30905.238261892999</v>
      </c>
      <c r="J69" s="142">
        <v>34727.99180886968</v>
      </c>
      <c r="K69" s="142">
        <v>37192.277513063433</v>
      </c>
      <c r="L69" s="142">
        <v>44995.216652466348</v>
      </c>
      <c r="M69" s="142">
        <v>44767.983410962021</v>
      </c>
      <c r="N69" s="143"/>
      <c r="O69" s="142">
        <v>1167.7578115662554</v>
      </c>
      <c r="P69" s="142">
        <v>-360.11438540070628</v>
      </c>
      <c r="Q69" s="142">
        <v>-301.16833752454397</v>
      </c>
      <c r="R69" s="142">
        <v>3647.2203442956384</v>
      </c>
      <c r="S69" s="142">
        <v>3364.1141663778058</v>
      </c>
      <c r="T69" s="142">
        <v>3822.753546976679</v>
      </c>
      <c r="U69" s="142">
        <v>2464.2857041937532</v>
      </c>
      <c r="V69" s="142">
        <v>7802.9391394029171</v>
      </c>
      <c r="W69" s="142">
        <v>-227.23324150432518</v>
      </c>
      <c r="X69" s="145"/>
      <c r="Y69" s="148"/>
      <c r="Z69" s="148"/>
      <c r="AA69" s="148"/>
      <c r="AB69" s="148"/>
      <c r="AC69" s="148"/>
      <c r="AD69" s="148"/>
      <c r="AE69" s="148"/>
      <c r="AF69" s="148"/>
    </row>
    <row r="70" spans="1:32">
      <c r="B70" s="7" t="s">
        <v>46</v>
      </c>
      <c r="C70" s="219"/>
      <c r="D70" s="142">
        <v>0</v>
      </c>
      <c r="E70" s="142">
        <v>0</v>
      </c>
      <c r="F70" s="142">
        <v>0</v>
      </c>
      <c r="G70" s="142">
        <v>0</v>
      </c>
      <c r="H70" s="142">
        <v>0</v>
      </c>
      <c r="I70" s="142">
        <v>0</v>
      </c>
      <c r="J70" s="142">
        <v>0</v>
      </c>
      <c r="K70" s="142">
        <v>0</v>
      </c>
      <c r="L70" s="142">
        <v>0</v>
      </c>
      <c r="M70" s="142">
        <v>0</v>
      </c>
      <c r="N70" s="143"/>
      <c r="O70" s="142">
        <v>0</v>
      </c>
      <c r="P70" s="142">
        <v>0</v>
      </c>
      <c r="Q70" s="142">
        <v>0</v>
      </c>
      <c r="R70" s="142">
        <v>0</v>
      </c>
      <c r="S70" s="142">
        <v>0</v>
      </c>
      <c r="T70" s="142">
        <v>0</v>
      </c>
      <c r="U70" s="142">
        <v>0</v>
      </c>
      <c r="V70" s="142">
        <v>0</v>
      </c>
      <c r="W70" s="142">
        <v>0</v>
      </c>
      <c r="X70" s="145"/>
      <c r="Y70" s="148"/>
      <c r="Z70" s="148"/>
      <c r="AA70" s="148"/>
      <c r="AB70" s="148"/>
      <c r="AC70" s="148"/>
      <c r="AD70" s="148"/>
      <c r="AE70" s="148"/>
      <c r="AF70" s="148"/>
    </row>
    <row r="71" spans="1:32">
      <c r="B71" s="6" t="s">
        <v>317</v>
      </c>
      <c r="C71" s="219"/>
      <c r="D71" s="142">
        <v>0</v>
      </c>
      <c r="E71" s="142">
        <v>0</v>
      </c>
      <c r="F71" s="142">
        <v>0</v>
      </c>
      <c r="G71" s="142">
        <v>0</v>
      </c>
      <c r="H71" s="142">
        <v>0</v>
      </c>
      <c r="I71" s="142">
        <v>0</v>
      </c>
      <c r="J71" s="142">
        <v>0</v>
      </c>
      <c r="K71" s="142">
        <v>0</v>
      </c>
      <c r="L71" s="142">
        <v>0</v>
      </c>
      <c r="M71" s="142">
        <v>0</v>
      </c>
      <c r="N71" s="143"/>
      <c r="O71" s="142">
        <v>0</v>
      </c>
      <c r="P71" s="142">
        <v>0</v>
      </c>
      <c r="Q71" s="142">
        <v>0</v>
      </c>
      <c r="R71" s="142">
        <v>0</v>
      </c>
      <c r="S71" s="142">
        <v>0</v>
      </c>
      <c r="T71" s="142">
        <v>0</v>
      </c>
      <c r="U71" s="142">
        <v>0</v>
      </c>
      <c r="V71" s="142">
        <v>0</v>
      </c>
      <c r="W71" s="142">
        <v>0</v>
      </c>
      <c r="X71" s="145"/>
      <c r="Y71" s="148"/>
      <c r="Z71" s="148"/>
      <c r="AA71" s="148"/>
      <c r="AB71" s="148"/>
      <c r="AC71" s="148"/>
      <c r="AD71" s="148"/>
      <c r="AE71" s="148"/>
      <c r="AF71" s="148"/>
    </row>
    <row r="72" spans="1:32">
      <c r="B72" s="6" t="s">
        <v>108</v>
      </c>
      <c r="C72" s="219"/>
      <c r="D72" s="142">
        <v>14932.518720988526</v>
      </c>
      <c r="E72" s="142">
        <v>15678.11438412763</v>
      </c>
      <c r="F72" s="142">
        <v>15448.186807253924</v>
      </c>
      <c r="G72" s="142">
        <v>15255.895388511937</v>
      </c>
      <c r="H72" s="142">
        <v>17584.590297923161</v>
      </c>
      <c r="I72" s="142">
        <v>19732.526203735593</v>
      </c>
      <c r="J72" s="142">
        <v>22173.296402525837</v>
      </c>
      <c r="K72" s="142">
        <v>23746.705473811082</v>
      </c>
      <c r="L72" s="142">
        <v>28728.76384623507</v>
      </c>
      <c r="M72" s="142">
        <v>28583.678865677826</v>
      </c>
      <c r="N72" s="143"/>
      <c r="O72" s="142">
        <v>745.59566313910466</v>
      </c>
      <c r="P72" s="142">
        <v>-229.92757687370613</v>
      </c>
      <c r="Q72" s="142">
        <v>-192.29141874198774</v>
      </c>
      <c r="R72" s="142">
        <v>2328.694909411226</v>
      </c>
      <c r="S72" s="142">
        <v>2147.9359058124319</v>
      </c>
      <c r="T72" s="142">
        <v>2440.7701987902442</v>
      </c>
      <c r="U72" s="142">
        <v>1573.4090712852435</v>
      </c>
      <c r="V72" s="142">
        <v>4982.0583724239868</v>
      </c>
      <c r="W72" s="142">
        <v>-145.08498055724317</v>
      </c>
      <c r="X72" s="145"/>
      <c r="Y72" s="148"/>
      <c r="Z72" s="148"/>
      <c r="AA72" s="148"/>
      <c r="AB72" s="148"/>
      <c r="AC72" s="148"/>
      <c r="AD72" s="148"/>
      <c r="AE72" s="148"/>
      <c r="AF72" s="148"/>
    </row>
    <row r="73" spans="1:32">
      <c r="B73" s="6" t="s">
        <v>48</v>
      </c>
      <c r="C73" s="219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3"/>
      <c r="O73" s="142">
        <v>0</v>
      </c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45"/>
      <c r="Y73" s="148"/>
      <c r="Z73" s="148"/>
      <c r="AA73" s="148"/>
      <c r="AB73" s="148"/>
      <c r="AC73" s="148"/>
      <c r="AD73" s="148"/>
      <c r="AE73" s="148"/>
      <c r="AF73" s="148"/>
    </row>
    <row r="74" spans="1:32">
      <c r="B74" s="6" t="s">
        <v>325</v>
      </c>
      <c r="C74" s="219"/>
      <c r="D74" s="142">
        <v>6201.1818561491555</v>
      </c>
      <c r="E74" s="142">
        <v>6510.8130968442028</v>
      </c>
      <c r="F74" s="142">
        <v>6415.3286883141473</v>
      </c>
      <c r="G74" s="142">
        <v>6335.4738373491891</v>
      </c>
      <c r="H74" s="142">
        <v>7302.5351141886149</v>
      </c>
      <c r="I74" s="142">
        <v>8194.5307256572742</v>
      </c>
      <c r="J74" s="142">
        <v>9208.134669812629</v>
      </c>
      <c r="K74" s="142">
        <v>9861.5405665312119</v>
      </c>
      <c r="L74" s="142">
        <v>11930.491596334869</v>
      </c>
      <c r="M74" s="142">
        <v>11870.240652348657</v>
      </c>
      <c r="N74" s="143"/>
      <c r="O74" s="142">
        <v>309.63124069504744</v>
      </c>
      <c r="P74" s="142">
        <v>-95.48440853005502</v>
      </c>
      <c r="Q74" s="142">
        <v>-79.854850964958501</v>
      </c>
      <c r="R74" s="142">
        <v>967.06127683942566</v>
      </c>
      <c r="S74" s="142">
        <v>891.99561146865847</v>
      </c>
      <c r="T74" s="142">
        <v>1013.603944155355</v>
      </c>
      <c r="U74" s="142">
        <v>653.40589671858288</v>
      </c>
      <c r="V74" s="142">
        <v>2068.951029803658</v>
      </c>
      <c r="W74" s="142">
        <v>-60.25094398621178</v>
      </c>
      <c r="X74" s="145"/>
      <c r="Y74" s="148"/>
      <c r="Z74" s="148"/>
      <c r="AA74" s="148"/>
      <c r="AB74" s="148"/>
      <c r="AC74" s="148"/>
      <c r="AD74" s="148"/>
      <c r="AE74" s="148"/>
      <c r="AF74" s="148"/>
    </row>
    <row r="75" spans="1:32">
      <c r="B75" s="8" t="s">
        <v>101</v>
      </c>
      <c r="C75" s="219"/>
      <c r="D75" s="142">
        <v>10790.022913682069</v>
      </c>
      <c r="E75" s="142">
        <v>11328.779599003024</v>
      </c>
      <c r="F75" s="142">
        <v>11162.637244232854</v>
      </c>
      <c r="G75" s="142">
        <v>11023.690235151649</v>
      </c>
      <c r="H75" s="142">
        <v>12706.371630099769</v>
      </c>
      <c r="I75" s="142">
        <v>14258.43917301609</v>
      </c>
      <c r="J75" s="142">
        <v>16022.104557541095</v>
      </c>
      <c r="K75" s="142">
        <v>17159.027286316963</v>
      </c>
      <c r="L75" s="142">
        <v>20758.990895952255</v>
      </c>
      <c r="M75" s="142">
        <v>20654.154579059279</v>
      </c>
      <c r="N75" s="143"/>
      <c r="O75" s="142">
        <v>538.75668532095631</v>
      </c>
      <c r="P75" s="142">
        <v>-166.14235477017019</v>
      </c>
      <c r="Q75" s="142">
        <v>-138.94700908120541</v>
      </c>
      <c r="R75" s="142">
        <v>1682.6813949481207</v>
      </c>
      <c r="S75" s="142">
        <v>1552.0675429163191</v>
      </c>
      <c r="T75" s="142">
        <v>1763.6653845250066</v>
      </c>
      <c r="U75" s="142">
        <v>1136.9227287758663</v>
      </c>
      <c r="V75" s="142">
        <v>3599.9636096352929</v>
      </c>
      <c r="W75" s="142">
        <v>-104.83631689297397</v>
      </c>
      <c r="X75" s="145"/>
      <c r="Y75" s="148"/>
      <c r="Z75" s="148"/>
      <c r="AA75" s="148"/>
      <c r="AB75" s="148"/>
      <c r="AC75" s="148"/>
      <c r="AD75" s="148"/>
      <c r="AE75" s="148"/>
      <c r="AF75" s="148"/>
    </row>
    <row r="76" spans="1:32" s="45" customFormat="1">
      <c r="A76" s="38"/>
      <c r="B76" s="31" t="s">
        <v>11</v>
      </c>
      <c r="C76" s="209" t="s">
        <v>300</v>
      </c>
      <c r="D76" s="139">
        <v>0</v>
      </c>
      <c r="E76" s="139">
        <v>0</v>
      </c>
      <c r="F76" s="139">
        <v>0</v>
      </c>
      <c r="G76" s="139">
        <v>0</v>
      </c>
      <c r="H76" s="139">
        <v>0</v>
      </c>
      <c r="I76" s="139">
        <v>0</v>
      </c>
      <c r="J76" s="139">
        <v>0</v>
      </c>
      <c r="K76" s="139">
        <v>0</v>
      </c>
      <c r="L76" s="139">
        <v>0</v>
      </c>
      <c r="M76" s="139">
        <v>0</v>
      </c>
      <c r="N76" s="146"/>
      <c r="O76" s="139">
        <v>0</v>
      </c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39">
        <v>0</v>
      </c>
      <c r="X76" s="141"/>
      <c r="Y76" s="140"/>
      <c r="Z76" s="140"/>
      <c r="AA76" s="140"/>
      <c r="AB76" s="140"/>
      <c r="AC76" s="140"/>
      <c r="AD76" s="140"/>
      <c r="AE76" s="140"/>
      <c r="AF76" s="140"/>
    </row>
    <row r="77" spans="1:32">
      <c r="B77" s="3" t="s">
        <v>12</v>
      </c>
      <c r="C77" s="210" t="s">
        <v>301</v>
      </c>
      <c r="D77" s="142"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3"/>
      <c r="O77" s="142">
        <v>0</v>
      </c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45"/>
      <c r="Y77" s="148"/>
      <c r="Z77" s="148"/>
      <c r="AA77" s="148"/>
      <c r="AB77" s="148"/>
      <c r="AC77" s="148"/>
      <c r="AD77" s="148"/>
      <c r="AE77" s="148"/>
      <c r="AF77" s="148"/>
    </row>
    <row r="78" spans="1:32">
      <c r="B78" s="3" t="s">
        <v>13</v>
      </c>
      <c r="C78" s="210" t="s">
        <v>302</v>
      </c>
      <c r="D78" s="142">
        <v>0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142">
        <v>0</v>
      </c>
      <c r="K78" s="142">
        <v>0</v>
      </c>
      <c r="L78" s="142">
        <v>0</v>
      </c>
      <c r="M78" s="142">
        <v>0</v>
      </c>
      <c r="N78" s="143"/>
      <c r="O78" s="142">
        <v>0</v>
      </c>
      <c r="P78" s="142">
        <v>0</v>
      </c>
      <c r="Q78" s="142">
        <v>0</v>
      </c>
      <c r="R78" s="142">
        <v>0</v>
      </c>
      <c r="S78" s="142">
        <v>0</v>
      </c>
      <c r="T78" s="142">
        <v>0</v>
      </c>
      <c r="U78" s="142">
        <v>0</v>
      </c>
      <c r="V78" s="142">
        <v>0</v>
      </c>
      <c r="W78" s="142">
        <v>0</v>
      </c>
      <c r="X78" s="145"/>
      <c r="Y78" s="148"/>
      <c r="Z78" s="148"/>
      <c r="AA78" s="148"/>
      <c r="AB78" s="148"/>
      <c r="AC78" s="148"/>
      <c r="AD78" s="148"/>
      <c r="AE78" s="148"/>
      <c r="AF78" s="148"/>
    </row>
    <row r="79" spans="1:32" s="45" customFormat="1">
      <c r="A79" s="38"/>
      <c r="B79" s="5" t="s">
        <v>14</v>
      </c>
      <c r="C79" s="209" t="s">
        <v>311</v>
      </c>
      <c r="D79" s="139">
        <v>119.6572093789173</v>
      </c>
      <c r="E79" s="139">
        <v>140.78160165201473</v>
      </c>
      <c r="F79" s="139">
        <v>141.64025882792126</v>
      </c>
      <c r="G79" s="139">
        <v>127.65132101317795</v>
      </c>
      <c r="H79" s="139">
        <v>155.72149399830258</v>
      </c>
      <c r="I79" s="139">
        <v>170.23973241587476</v>
      </c>
      <c r="J79" s="139">
        <v>253.93849044013211</v>
      </c>
      <c r="K79" s="139">
        <v>442.76897698130011</v>
      </c>
      <c r="L79" s="139">
        <v>361.4179850924674</v>
      </c>
      <c r="M79" s="139">
        <v>320.2126696773912</v>
      </c>
      <c r="N79" s="146"/>
      <c r="O79" s="139">
        <v>21.124392273097435</v>
      </c>
      <c r="P79" s="139">
        <v>0.85865717590651869</v>
      </c>
      <c r="Q79" s="139">
        <v>-13.988937814743307</v>
      </c>
      <c r="R79" s="139">
        <v>28.070172985124621</v>
      </c>
      <c r="S79" s="139">
        <v>14.518238417572181</v>
      </c>
      <c r="T79" s="139">
        <v>83.698758024257344</v>
      </c>
      <c r="U79" s="139">
        <v>188.830486541168</v>
      </c>
      <c r="V79" s="139">
        <v>-81.350991888832709</v>
      </c>
      <c r="W79" s="139">
        <v>-41.205315415076171</v>
      </c>
      <c r="X79" s="141"/>
      <c r="Y79" s="140"/>
      <c r="Z79" s="140"/>
      <c r="AA79" s="140"/>
      <c r="AB79" s="140"/>
      <c r="AC79" s="140"/>
      <c r="AD79" s="140"/>
      <c r="AE79" s="140"/>
      <c r="AF79" s="140"/>
    </row>
    <row r="80" spans="1:32">
      <c r="B80" s="3" t="s">
        <v>15</v>
      </c>
      <c r="C80" s="210" t="s">
        <v>303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3"/>
      <c r="O80" s="142">
        <v>0</v>
      </c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45"/>
      <c r="Y80" s="148"/>
      <c r="Z80" s="148"/>
      <c r="AA80" s="148"/>
      <c r="AB80" s="148"/>
      <c r="AC80" s="148"/>
      <c r="AD80" s="148"/>
      <c r="AE80" s="148"/>
      <c r="AF80" s="148"/>
    </row>
    <row r="81" spans="1:32">
      <c r="B81" s="3" t="s">
        <v>16</v>
      </c>
      <c r="C81" s="210" t="s">
        <v>304</v>
      </c>
      <c r="D81" s="142">
        <v>0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142">
        <v>0</v>
      </c>
      <c r="K81" s="142">
        <v>0</v>
      </c>
      <c r="L81" s="142">
        <v>0</v>
      </c>
      <c r="M81" s="142">
        <v>0</v>
      </c>
      <c r="N81" s="143"/>
      <c r="O81" s="142">
        <v>0</v>
      </c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45"/>
      <c r="Y81" s="148"/>
      <c r="Z81" s="148"/>
      <c r="AA81" s="148"/>
      <c r="AB81" s="148"/>
      <c r="AC81" s="148"/>
      <c r="AD81" s="148"/>
      <c r="AE81" s="148"/>
      <c r="AF81" s="148"/>
    </row>
    <row r="82" spans="1:32">
      <c r="B82" s="3" t="s">
        <v>17</v>
      </c>
      <c r="C82" s="210" t="s">
        <v>305</v>
      </c>
      <c r="D82" s="142">
        <v>49.545783453636169</v>
      </c>
      <c r="E82" s="142">
        <v>58.292641002672049</v>
      </c>
      <c r="F82" s="142">
        <v>58.648180319686006</v>
      </c>
      <c r="G82" s="142">
        <v>52.855860013093839</v>
      </c>
      <c r="H82" s="142">
        <v>64.47871766994416</v>
      </c>
      <c r="I82" s="142">
        <v>70.490202481422898</v>
      </c>
      <c r="J82" s="142">
        <v>105.14687349968253</v>
      </c>
      <c r="K82" s="142">
        <v>183.33484432212325</v>
      </c>
      <c r="L82" s="142">
        <v>149.65029953971103</v>
      </c>
      <c r="M82" s="142">
        <v>132.58864779895225</v>
      </c>
      <c r="N82" s="143"/>
      <c r="O82" s="142">
        <v>8.7468575490358855</v>
      </c>
      <c r="P82" s="142">
        <v>0.35553931701395314</v>
      </c>
      <c r="Q82" s="142">
        <v>-5.7923203065921687</v>
      </c>
      <c r="R82" s="142">
        <v>11.622857656850327</v>
      </c>
      <c r="S82" s="142">
        <v>6.0114848114787396</v>
      </c>
      <c r="T82" s="142">
        <v>34.656671018259622</v>
      </c>
      <c r="U82" s="142">
        <v>78.187970822440732</v>
      </c>
      <c r="V82" s="142">
        <v>-33.684544782412232</v>
      </c>
      <c r="W82" s="142">
        <v>-17.061651740758776</v>
      </c>
      <c r="X82" s="145"/>
      <c r="Y82" s="148"/>
      <c r="Z82" s="148"/>
      <c r="AA82" s="148"/>
      <c r="AB82" s="148"/>
      <c r="AC82" s="148"/>
      <c r="AD82" s="148"/>
      <c r="AE82" s="148"/>
      <c r="AF82" s="148"/>
    </row>
    <row r="83" spans="1:32">
      <c r="B83" s="4" t="s">
        <v>18</v>
      </c>
      <c r="C83" s="42"/>
      <c r="D83" s="142">
        <v>70.111425925281139</v>
      </c>
      <c r="E83" s="142">
        <v>82.488960649342687</v>
      </c>
      <c r="F83" s="142">
        <v>82.992078508235252</v>
      </c>
      <c r="G83" s="142">
        <v>74.795461000084131</v>
      </c>
      <c r="H83" s="142">
        <v>91.242776328358417</v>
      </c>
      <c r="I83" s="142">
        <v>99.749529934451857</v>
      </c>
      <c r="J83" s="142">
        <v>148.79161694044959</v>
      </c>
      <c r="K83" s="142">
        <v>259.43413265917684</v>
      </c>
      <c r="L83" s="142">
        <v>211.76768555275638</v>
      </c>
      <c r="M83" s="142">
        <v>187.62402187843895</v>
      </c>
      <c r="N83" s="143"/>
      <c r="O83" s="142">
        <v>12.377534724061556</v>
      </c>
      <c r="P83" s="142">
        <v>0.50311785889256555</v>
      </c>
      <c r="Q83" s="142">
        <v>-8.1966175081511281</v>
      </c>
      <c r="R83" s="142">
        <v>16.447315328274282</v>
      </c>
      <c r="S83" s="142">
        <v>8.5067536060934419</v>
      </c>
      <c r="T83" s="142">
        <v>49.042087005997729</v>
      </c>
      <c r="U83" s="142">
        <v>110.64251571872725</v>
      </c>
      <c r="V83" s="142">
        <v>-47.666447106420449</v>
      </c>
      <c r="W83" s="142">
        <v>-24.143663674317438</v>
      </c>
      <c r="X83" s="145"/>
      <c r="Y83" s="148"/>
      <c r="Z83" s="148"/>
      <c r="AA83" s="148"/>
      <c r="AB83" s="148"/>
      <c r="AC83" s="148"/>
      <c r="AD83" s="148"/>
      <c r="AE83" s="148"/>
      <c r="AF83" s="148"/>
    </row>
    <row r="84" spans="1:32">
      <c r="B84" s="3" t="s">
        <v>19</v>
      </c>
      <c r="C84" s="210" t="s">
        <v>306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3"/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5"/>
      <c r="Y84" s="148"/>
      <c r="Z84" s="148"/>
      <c r="AA84" s="148"/>
      <c r="AB84" s="148"/>
      <c r="AC84" s="148"/>
      <c r="AD84" s="148"/>
      <c r="AE84" s="148"/>
      <c r="AF84" s="148"/>
    </row>
    <row r="85" spans="1:32">
      <c r="B85" s="3" t="s">
        <v>20</v>
      </c>
      <c r="C85" s="210" t="s">
        <v>307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3"/>
      <c r="O85" s="142">
        <v>0</v>
      </c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5"/>
      <c r="Y85" s="148"/>
      <c r="Z85" s="148"/>
      <c r="AA85" s="148"/>
      <c r="AB85" s="148"/>
      <c r="AC85" s="148"/>
      <c r="AD85" s="148"/>
      <c r="AE85" s="148"/>
      <c r="AF85" s="148"/>
    </row>
    <row r="86" spans="1:32" s="45" customFormat="1">
      <c r="A86" s="38"/>
      <c r="B86" s="5" t="s">
        <v>21</v>
      </c>
      <c r="C86" s="209" t="s">
        <v>308</v>
      </c>
      <c r="D86" s="139">
        <v>21696.508025279676</v>
      </c>
      <c r="E86" s="139">
        <v>25526.829230841468</v>
      </c>
      <c r="F86" s="139">
        <v>25682.522835971638</v>
      </c>
      <c r="G86" s="139">
        <v>23146.017905444718</v>
      </c>
      <c r="H86" s="139">
        <v>28235.763325749082</v>
      </c>
      <c r="I86" s="139">
        <v>30868.242204161561</v>
      </c>
      <c r="J86" s="139">
        <v>46044.684848988945</v>
      </c>
      <c r="K86" s="139">
        <v>80283.84342475103</v>
      </c>
      <c r="L86" s="139">
        <v>65533.102892342264</v>
      </c>
      <c r="M86" s="139">
        <v>58061.664595997536</v>
      </c>
      <c r="N86" s="146"/>
      <c r="O86" s="139">
        <v>3830.3212055617932</v>
      </c>
      <c r="P86" s="139">
        <v>155.69360513017045</v>
      </c>
      <c r="Q86" s="139">
        <v>-2536.5049305269222</v>
      </c>
      <c r="R86" s="139">
        <v>5089.7454203043653</v>
      </c>
      <c r="S86" s="139">
        <v>2632.4788784124794</v>
      </c>
      <c r="T86" s="139">
        <v>15176.442644827386</v>
      </c>
      <c r="U86" s="139">
        <v>34239.158575762085</v>
      </c>
      <c r="V86" s="139">
        <v>-14750.74053240877</v>
      </c>
      <c r="W86" s="139">
        <v>-7471.4382963447297</v>
      </c>
      <c r="X86" s="141"/>
      <c r="Y86" s="140"/>
      <c r="Z86" s="140"/>
      <c r="AA86" s="140"/>
      <c r="AB86" s="140"/>
      <c r="AC86" s="140"/>
      <c r="AD86" s="140"/>
      <c r="AE86" s="140"/>
      <c r="AF86" s="140"/>
    </row>
    <row r="87" spans="1:32" s="45" customFormat="1">
      <c r="A87" s="38"/>
      <c r="B87" s="9" t="s">
        <v>94</v>
      </c>
      <c r="C87" s="209" t="s">
        <v>309</v>
      </c>
      <c r="D87" s="139">
        <v>617.74649640313669</v>
      </c>
      <c r="E87" s="139">
        <v>726.80402317553251</v>
      </c>
      <c r="F87" s="139">
        <v>731.23695675956708</v>
      </c>
      <c r="G87" s="139">
        <v>659.01717687072062</v>
      </c>
      <c r="H87" s="139">
        <v>803.933234206468</v>
      </c>
      <c r="I87" s="139">
        <v>878.88559990973204</v>
      </c>
      <c r="J87" s="139">
        <v>1310.9917370255193</v>
      </c>
      <c r="K87" s="139">
        <v>2285.8546147441016</v>
      </c>
      <c r="L87" s="139">
        <v>1865.8691372363767</v>
      </c>
      <c r="M87" s="139">
        <v>1653.1411339428746</v>
      </c>
      <c r="N87" s="146"/>
      <c r="O87" s="139">
        <v>109.05752677239579</v>
      </c>
      <c r="P87" s="139">
        <v>4.432933584034604</v>
      </c>
      <c r="Q87" s="139">
        <v>-72.219779888846517</v>
      </c>
      <c r="R87" s="139">
        <v>144.91605733574744</v>
      </c>
      <c r="S87" s="139">
        <v>74.952365703263979</v>
      </c>
      <c r="T87" s="139">
        <v>432.10613711578725</v>
      </c>
      <c r="U87" s="139">
        <v>974.86287771858213</v>
      </c>
      <c r="V87" s="139">
        <v>-419.98547750772491</v>
      </c>
      <c r="W87" s="139">
        <v>-212.7280032935019</v>
      </c>
      <c r="X87" s="141"/>
      <c r="Y87" s="140"/>
      <c r="Z87" s="140"/>
      <c r="AA87" s="140"/>
      <c r="AB87" s="140"/>
      <c r="AC87" s="140"/>
      <c r="AD87" s="140"/>
      <c r="AE87" s="140"/>
      <c r="AF87" s="140"/>
    </row>
    <row r="88" spans="1:32">
      <c r="B88" s="208" t="s">
        <v>40</v>
      </c>
      <c r="C88" s="219"/>
      <c r="D88" s="142">
        <v>608.60772924309697</v>
      </c>
      <c r="E88" s="142">
        <v>716.05188977217813</v>
      </c>
      <c r="F88" s="142">
        <v>720.41924378903377</v>
      </c>
      <c r="G88" s="142">
        <v>649.26786292243412</v>
      </c>
      <c r="H88" s="142">
        <v>792.04007304342031</v>
      </c>
      <c r="I88" s="142">
        <v>865.88361462182957</v>
      </c>
      <c r="J88" s="142">
        <v>1291.5972956111666</v>
      </c>
      <c r="K88" s="142">
        <v>2252.0383273066473</v>
      </c>
      <c r="L88" s="142">
        <v>1838.2659963111066</v>
      </c>
      <c r="M88" s="142">
        <v>1628.6850310046091</v>
      </c>
      <c r="N88" s="143"/>
      <c r="O88" s="142">
        <v>107.44416052908115</v>
      </c>
      <c r="P88" s="142">
        <v>4.367354016855618</v>
      </c>
      <c r="Q88" s="142">
        <v>-71.151380866599652</v>
      </c>
      <c r="R88" s="142">
        <v>142.77221012098619</v>
      </c>
      <c r="S88" s="142">
        <v>73.843541578409244</v>
      </c>
      <c r="T88" s="142">
        <v>425.71368098933709</v>
      </c>
      <c r="U88" s="142">
        <v>960.44103169548055</v>
      </c>
      <c r="V88" s="142">
        <v>-413.77233099554047</v>
      </c>
      <c r="W88" s="142">
        <v>-209.58096530649755</v>
      </c>
      <c r="X88" s="145"/>
      <c r="Y88" s="148"/>
      <c r="Z88" s="148"/>
      <c r="AA88" s="148"/>
      <c r="AB88" s="148"/>
      <c r="AC88" s="148"/>
      <c r="AD88" s="148"/>
      <c r="AE88" s="148"/>
      <c r="AF88" s="148"/>
    </row>
    <row r="89" spans="1:32">
      <c r="B89" s="6" t="s">
        <v>41</v>
      </c>
      <c r="C89" s="219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3"/>
      <c r="O89" s="142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5"/>
      <c r="Y89" s="148"/>
      <c r="Z89" s="148"/>
      <c r="AA89" s="148"/>
      <c r="AB89" s="148"/>
      <c r="AC89" s="148"/>
      <c r="AD89" s="148"/>
      <c r="AE89" s="148"/>
      <c r="AF89" s="148"/>
    </row>
    <row r="90" spans="1:32">
      <c r="B90" s="6" t="s">
        <v>42</v>
      </c>
      <c r="C90" s="219"/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3"/>
      <c r="O90" s="142">
        <v>0</v>
      </c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5"/>
      <c r="Y90" s="148"/>
      <c r="Z90" s="148"/>
      <c r="AA90" s="148"/>
      <c r="AB90" s="148"/>
      <c r="AC90" s="148"/>
      <c r="AD90" s="148"/>
      <c r="AE90" s="148"/>
      <c r="AF90" s="148"/>
    </row>
    <row r="91" spans="1:32">
      <c r="B91" s="6" t="s">
        <v>43</v>
      </c>
      <c r="C91" s="219"/>
      <c r="D91" s="142">
        <v>17.303871276860349</v>
      </c>
      <c r="E91" s="142">
        <v>20.358712406725324</v>
      </c>
      <c r="F91" s="142">
        <v>20.48288455915943</v>
      </c>
      <c r="G91" s="142">
        <v>18.459915943204297</v>
      </c>
      <c r="H91" s="142">
        <v>22.51920048255592</v>
      </c>
      <c r="I91" s="142">
        <v>24.618712330178042</v>
      </c>
      <c r="J91" s="142">
        <v>36.722559163998767</v>
      </c>
      <c r="K91" s="142">
        <v>64.029718082506776</v>
      </c>
      <c r="L91" s="142">
        <v>52.265386462240059</v>
      </c>
      <c r="M91" s="142">
        <v>46.306602385912306</v>
      </c>
      <c r="N91" s="143"/>
      <c r="O91" s="142">
        <v>3.054841129864974</v>
      </c>
      <c r="P91" s="142">
        <v>0.12417215243410717</v>
      </c>
      <c r="Q91" s="142">
        <v>-2.0229686159551341</v>
      </c>
      <c r="R91" s="142">
        <v>4.0592845393516237</v>
      </c>
      <c r="S91" s="142">
        <v>2.0995118476221206</v>
      </c>
      <c r="T91" s="142">
        <v>12.103846833820722</v>
      </c>
      <c r="U91" s="142">
        <v>27.307158918508005</v>
      </c>
      <c r="V91" s="142">
        <v>-11.764331620266709</v>
      </c>
      <c r="W91" s="142">
        <v>-5.9587840763277553</v>
      </c>
      <c r="X91" s="145"/>
      <c r="Y91" s="148"/>
      <c r="Z91" s="148"/>
      <c r="AA91" s="148"/>
      <c r="AB91" s="148"/>
      <c r="AC91" s="148"/>
      <c r="AD91" s="148"/>
      <c r="AE91" s="148"/>
      <c r="AF91" s="148"/>
    </row>
    <row r="92" spans="1:32">
      <c r="B92" s="6" t="s">
        <v>44</v>
      </c>
      <c r="C92" s="219"/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3"/>
      <c r="O92" s="142">
        <v>0</v>
      </c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45"/>
      <c r="Y92" s="148"/>
      <c r="Z92" s="148"/>
      <c r="AA92" s="148"/>
      <c r="AB92" s="148"/>
      <c r="AC92" s="148"/>
      <c r="AD92" s="148"/>
      <c r="AE92" s="148"/>
      <c r="AF92" s="148"/>
    </row>
    <row r="93" spans="1:32">
      <c r="B93" s="7" t="s">
        <v>45</v>
      </c>
      <c r="C93" s="219"/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3"/>
      <c r="O93" s="142">
        <v>0</v>
      </c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5"/>
      <c r="Y93" s="148"/>
      <c r="Z93" s="148"/>
      <c r="AA93" s="148"/>
      <c r="AB93" s="148"/>
      <c r="AC93" s="148"/>
      <c r="AD93" s="148"/>
      <c r="AE93" s="148"/>
      <c r="AF93" s="148"/>
    </row>
    <row r="94" spans="1:32">
      <c r="B94" s="7" t="s">
        <v>46</v>
      </c>
      <c r="C94" s="219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3"/>
      <c r="O94" s="142">
        <v>0</v>
      </c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5"/>
      <c r="Y94" s="148"/>
      <c r="Z94" s="148"/>
      <c r="AA94" s="148"/>
      <c r="AB94" s="148"/>
      <c r="AC94" s="148"/>
      <c r="AD94" s="148"/>
      <c r="AE94" s="148"/>
      <c r="AF94" s="148"/>
    </row>
    <row r="95" spans="1:32">
      <c r="B95" s="6" t="s">
        <v>317</v>
      </c>
      <c r="C95" s="219"/>
      <c r="D95" s="142">
        <v>0</v>
      </c>
      <c r="E95" s="142">
        <v>0</v>
      </c>
      <c r="F95" s="142">
        <v>0</v>
      </c>
      <c r="G95" s="142">
        <v>0</v>
      </c>
      <c r="H95" s="142">
        <v>0</v>
      </c>
      <c r="I95" s="142">
        <v>0</v>
      </c>
      <c r="J95" s="142">
        <v>0</v>
      </c>
      <c r="K95" s="142">
        <v>0</v>
      </c>
      <c r="L95" s="142">
        <v>0</v>
      </c>
      <c r="M95" s="142">
        <v>0</v>
      </c>
      <c r="N95" s="143"/>
      <c r="O95" s="142">
        <v>0</v>
      </c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45"/>
      <c r="Y95" s="148"/>
      <c r="Z95" s="148"/>
      <c r="AA95" s="148"/>
      <c r="AB95" s="148"/>
      <c r="AC95" s="148"/>
      <c r="AD95" s="148"/>
      <c r="AE95" s="148"/>
      <c r="AF95" s="148"/>
    </row>
    <row r="96" spans="1:32">
      <c r="B96" s="6" t="s">
        <v>108</v>
      </c>
      <c r="C96" s="219"/>
      <c r="D96" s="142">
        <v>575.25549956089583</v>
      </c>
      <c r="E96" s="142">
        <v>676.81162721133785</v>
      </c>
      <c r="F96" s="142">
        <v>680.93964645264805</v>
      </c>
      <c r="G96" s="142">
        <v>613.68742276536955</v>
      </c>
      <c r="H96" s="142">
        <v>748.63559235024115</v>
      </c>
      <c r="I96" s="142">
        <v>818.43244401504512</v>
      </c>
      <c r="J96" s="142">
        <v>1220.8166472718699</v>
      </c>
      <c r="K96" s="142">
        <v>2128.6246801634147</v>
      </c>
      <c r="L96" s="142">
        <v>1737.5274305978551</v>
      </c>
      <c r="M96" s="142">
        <v>1539.431683365425</v>
      </c>
      <c r="N96" s="143"/>
      <c r="O96" s="142">
        <v>101.55612765044211</v>
      </c>
      <c r="P96" s="142">
        <v>4.1280192413100991</v>
      </c>
      <c r="Q96" s="142">
        <v>-67.25222368727843</v>
      </c>
      <c r="R96" s="142">
        <v>134.94816958487164</v>
      </c>
      <c r="S96" s="142">
        <v>69.796851664803938</v>
      </c>
      <c r="T96" s="142">
        <v>402.38420325682466</v>
      </c>
      <c r="U96" s="142">
        <v>907.80803289154483</v>
      </c>
      <c r="V96" s="142">
        <v>-391.09724956555959</v>
      </c>
      <c r="W96" s="142">
        <v>-198.09574723243006</v>
      </c>
      <c r="X96" s="145"/>
      <c r="Y96" s="148"/>
      <c r="Z96" s="148"/>
      <c r="AA96" s="148"/>
      <c r="AB96" s="148"/>
      <c r="AC96" s="148"/>
      <c r="AD96" s="148"/>
      <c r="AE96" s="148"/>
      <c r="AF96" s="148"/>
    </row>
    <row r="97" spans="1:32">
      <c r="B97" s="6" t="s">
        <v>48</v>
      </c>
      <c r="C97" s="219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3"/>
      <c r="O97" s="142">
        <v>0</v>
      </c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45"/>
      <c r="Y97" s="148"/>
      <c r="Z97" s="148"/>
      <c r="AA97" s="148"/>
      <c r="AB97" s="148"/>
      <c r="AC97" s="148"/>
      <c r="AD97" s="148"/>
      <c r="AE97" s="148"/>
      <c r="AF97" s="148"/>
    </row>
    <row r="98" spans="1:32">
      <c r="B98" s="6" t="s">
        <v>325</v>
      </c>
      <c r="C98" s="219"/>
      <c r="D98" s="142">
        <v>16.048358405340863</v>
      </c>
      <c r="E98" s="142">
        <v>18.881550154114944</v>
      </c>
      <c r="F98" s="142">
        <v>18.996712777226339</v>
      </c>
      <c r="G98" s="142">
        <v>17.12052421386025</v>
      </c>
      <c r="H98" s="142">
        <v>20.885280210623179</v>
      </c>
      <c r="I98" s="142">
        <v>22.832458276606378</v>
      </c>
      <c r="J98" s="142">
        <v>34.058089175297958</v>
      </c>
      <c r="K98" s="142">
        <v>59.383929060725663</v>
      </c>
      <c r="L98" s="142">
        <v>48.473179251011373</v>
      </c>
      <c r="M98" s="142">
        <v>42.946745253272063</v>
      </c>
      <c r="N98" s="143"/>
      <c r="O98" s="142">
        <v>2.8331917487740803</v>
      </c>
      <c r="P98" s="142">
        <v>0.11516262311139502</v>
      </c>
      <c r="Q98" s="142">
        <v>-1.876188563366088</v>
      </c>
      <c r="R98" s="142">
        <v>3.7647559967629309</v>
      </c>
      <c r="S98" s="142">
        <v>1.947178065983199</v>
      </c>
      <c r="T98" s="142">
        <v>11.225630898691577</v>
      </c>
      <c r="U98" s="142">
        <v>25.325839885427705</v>
      </c>
      <c r="V98" s="142">
        <v>-10.910749809714288</v>
      </c>
      <c r="W98" s="142">
        <v>-5.5264339977393107</v>
      </c>
      <c r="X98" s="145"/>
      <c r="Y98" s="148"/>
      <c r="Z98" s="148"/>
      <c r="AA98" s="148"/>
      <c r="AB98" s="148"/>
      <c r="AC98" s="148"/>
      <c r="AD98" s="148"/>
      <c r="AE98" s="148"/>
      <c r="AF98" s="148"/>
    </row>
    <row r="99" spans="1:32">
      <c r="B99" s="8" t="s">
        <v>101</v>
      </c>
      <c r="C99" s="219"/>
      <c r="D99" s="142">
        <v>9.138767160039766</v>
      </c>
      <c r="E99" s="142">
        <v>10.752133403354437</v>
      </c>
      <c r="F99" s="142">
        <v>10.817712970533359</v>
      </c>
      <c r="G99" s="142">
        <v>9.7493139482865701</v>
      </c>
      <c r="H99" s="142">
        <v>11.893161163047791</v>
      </c>
      <c r="I99" s="142">
        <v>13.001985287902516</v>
      </c>
      <c r="J99" s="142">
        <v>19.394441414352748</v>
      </c>
      <c r="K99" s="142">
        <v>33.816287437454207</v>
      </c>
      <c r="L99" s="142">
        <v>27.603140925269916</v>
      </c>
      <c r="M99" s="142">
        <v>24.456102938265623</v>
      </c>
      <c r="N99" s="143"/>
      <c r="O99" s="142">
        <v>1.6133662433146707</v>
      </c>
      <c r="P99" s="142">
        <v>6.5579567178920828E-2</v>
      </c>
      <c r="Q99" s="142">
        <v>-1.0683990222467883</v>
      </c>
      <c r="R99" s="142">
        <v>2.1438472147612213</v>
      </c>
      <c r="S99" s="142">
        <v>1.1088241248547237</v>
      </c>
      <c r="T99" s="142">
        <v>6.3924561264502326</v>
      </c>
      <c r="U99" s="142">
        <v>14.421846023101459</v>
      </c>
      <c r="V99" s="142">
        <v>-6.2131465121842924</v>
      </c>
      <c r="W99" s="142">
        <v>-3.1470379870042917</v>
      </c>
      <c r="X99" s="145"/>
      <c r="Y99" s="148"/>
      <c r="Z99" s="148"/>
      <c r="AA99" s="148"/>
      <c r="AB99" s="148"/>
      <c r="AC99" s="148"/>
      <c r="AD99" s="148"/>
      <c r="AE99" s="148"/>
      <c r="AF99" s="148"/>
    </row>
    <row r="100" spans="1:32" s="45" customFormat="1">
      <c r="A100" s="38"/>
      <c r="B100" s="9" t="s">
        <v>95</v>
      </c>
      <c r="C100" s="209" t="s">
        <v>310</v>
      </c>
      <c r="D100" s="139">
        <v>21078.761528876537</v>
      </c>
      <c r="E100" s="139">
        <v>24800.025207665938</v>
      </c>
      <c r="F100" s="139">
        <v>24951.285879212075</v>
      </c>
      <c r="G100" s="139">
        <v>22487.000728573996</v>
      </c>
      <c r="H100" s="139">
        <v>27431.830091542615</v>
      </c>
      <c r="I100" s="139">
        <v>29989.356604251829</v>
      </c>
      <c r="J100" s="139">
        <v>44733.693111963432</v>
      </c>
      <c r="K100" s="139">
        <v>77997.988810006937</v>
      </c>
      <c r="L100" s="139">
        <v>63667.233755105881</v>
      </c>
      <c r="M100" s="139">
        <v>56408.523462054669</v>
      </c>
      <c r="N100" s="146"/>
      <c r="O100" s="139">
        <v>3721.2636787893985</v>
      </c>
      <c r="P100" s="139">
        <v>151.26067154613736</v>
      </c>
      <c r="Q100" s="139">
        <v>-2464.2851506380766</v>
      </c>
      <c r="R100" s="139">
        <v>4944.8293629686195</v>
      </c>
      <c r="S100" s="139">
        <v>2557.5265127092107</v>
      </c>
      <c r="T100" s="139">
        <v>14744.336507711603</v>
      </c>
      <c r="U100" s="139">
        <v>33264.295698043512</v>
      </c>
      <c r="V100" s="139">
        <v>-14330.755054901056</v>
      </c>
      <c r="W100" s="139">
        <v>-7258.7102930512174</v>
      </c>
      <c r="X100" s="141"/>
      <c r="Y100" s="140"/>
      <c r="Z100" s="140"/>
      <c r="AA100" s="140"/>
      <c r="AB100" s="140"/>
      <c r="AC100" s="140"/>
      <c r="AD100" s="140"/>
      <c r="AE100" s="140"/>
      <c r="AF100" s="140"/>
    </row>
    <row r="101" spans="1:32">
      <c r="B101" s="208" t="s">
        <v>40</v>
      </c>
      <c r="C101" s="219"/>
      <c r="D101" s="142">
        <v>15485.195459140607</v>
      </c>
      <c r="E101" s="142">
        <v>18218.965910602503</v>
      </c>
      <c r="F101" s="142">
        <v>18330.087290336509</v>
      </c>
      <c r="G101" s="142">
        <v>16519.737229095397</v>
      </c>
      <c r="H101" s="142">
        <v>20152.381826965564</v>
      </c>
      <c r="I101" s="142">
        <v>22031.230253946516</v>
      </c>
      <c r="J101" s="142">
        <v>32862.935542915919</v>
      </c>
      <c r="K101" s="142">
        <v>57300.050597763642</v>
      </c>
      <c r="L101" s="142">
        <v>46772.176709243126</v>
      </c>
      <c r="M101" s="142">
        <v>41439.674251013319</v>
      </c>
      <c r="N101" s="143"/>
      <c r="O101" s="142">
        <v>2733.7704514618963</v>
      </c>
      <c r="P101" s="142">
        <v>111.12137973400422</v>
      </c>
      <c r="Q101" s="142">
        <v>-1810.3500612411096</v>
      </c>
      <c r="R101" s="142">
        <v>3632.6445978701659</v>
      </c>
      <c r="S101" s="142">
        <v>1878.8484269809544</v>
      </c>
      <c r="T101" s="142">
        <v>10831.705288969402</v>
      </c>
      <c r="U101" s="142">
        <v>24437.11505484772</v>
      </c>
      <c r="V101" s="142">
        <v>-10527.873888520515</v>
      </c>
      <c r="W101" s="142">
        <v>-5332.5024582298056</v>
      </c>
      <c r="X101" s="145"/>
      <c r="Y101" s="148"/>
      <c r="Z101" s="148"/>
      <c r="AA101" s="148"/>
      <c r="AB101" s="148"/>
      <c r="AC101" s="148"/>
      <c r="AD101" s="148"/>
      <c r="AE101" s="148"/>
      <c r="AF101" s="148"/>
    </row>
    <row r="102" spans="1:32">
      <c r="B102" s="6" t="s">
        <v>41</v>
      </c>
      <c r="C102" s="219"/>
      <c r="D102" s="142">
        <v>0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142">
        <v>0</v>
      </c>
      <c r="K102" s="142">
        <v>0</v>
      </c>
      <c r="L102" s="142">
        <v>0</v>
      </c>
      <c r="M102" s="142">
        <v>0</v>
      </c>
      <c r="N102" s="143"/>
      <c r="O102" s="142">
        <v>0</v>
      </c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45"/>
      <c r="Y102" s="148"/>
      <c r="Z102" s="148"/>
      <c r="AA102" s="148"/>
      <c r="AB102" s="148"/>
      <c r="AC102" s="148"/>
      <c r="AD102" s="148"/>
      <c r="AE102" s="148"/>
      <c r="AF102" s="148"/>
    </row>
    <row r="103" spans="1:32">
      <c r="B103" s="6" t="s">
        <v>42</v>
      </c>
      <c r="C103" s="219"/>
      <c r="D103" s="142">
        <v>8464.57639211276</v>
      </c>
      <c r="E103" s="142">
        <v>9958.9203857651355</v>
      </c>
      <c r="F103" s="142">
        <v>10019.661976663185</v>
      </c>
      <c r="G103" s="142">
        <v>9030.0815460980666</v>
      </c>
      <c r="H103" s="142">
        <v>11015.771541758879</v>
      </c>
      <c r="I103" s="142">
        <v>12042.79480932723</v>
      </c>
      <c r="J103" s="142">
        <v>17963.66271940666</v>
      </c>
      <c r="K103" s="142">
        <v>31321.571421973793</v>
      </c>
      <c r="L103" s="142">
        <v>25566.784986694482</v>
      </c>
      <c r="M103" s="142">
        <v>22651.912227231081</v>
      </c>
      <c r="N103" s="143"/>
      <c r="O103" s="142">
        <v>1494.343993652376</v>
      </c>
      <c r="P103" s="142">
        <v>60.741590898049935</v>
      </c>
      <c r="Q103" s="142">
        <v>-989.58043056511974</v>
      </c>
      <c r="R103" s="142">
        <v>1985.6899956608131</v>
      </c>
      <c r="S103" s="142">
        <v>1027.0232675683501</v>
      </c>
      <c r="T103" s="142">
        <v>5920.8679100794325</v>
      </c>
      <c r="U103" s="142">
        <v>13357.908702567132</v>
      </c>
      <c r="V103" s="142">
        <v>-5754.786435279314</v>
      </c>
      <c r="W103" s="142">
        <v>-2914.8727594633983</v>
      </c>
      <c r="X103" s="145"/>
      <c r="Y103" s="148"/>
      <c r="Z103" s="148"/>
      <c r="AA103" s="148"/>
      <c r="AB103" s="148"/>
      <c r="AC103" s="148"/>
      <c r="AD103" s="148"/>
      <c r="AE103" s="148"/>
      <c r="AF103" s="148"/>
    </row>
    <row r="104" spans="1:32">
      <c r="B104" s="6" t="s">
        <v>43</v>
      </c>
      <c r="C104" s="219"/>
      <c r="D104" s="142">
        <v>67.645837790925157</v>
      </c>
      <c r="E104" s="142">
        <v>79.588095349453823</v>
      </c>
      <c r="F104" s="142">
        <v>80.073520208857403</v>
      </c>
      <c r="G104" s="142">
        <v>72.165150765885983</v>
      </c>
      <c r="H104" s="142">
        <v>88.034068137190729</v>
      </c>
      <c r="I104" s="142">
        <v>96.24166721210365</v>
      </c>
      <c r="J104" s="142">
        <v>143.5591054007331</v>
      </c>
      <c r="K104" s="142">
        <v>250.31068793259129</v>
      </c>
      <c r="L104" s="142">
        <v>204.32051291508461</v>
      </c>
      <c r="M104" s="142">
        <v>181.02590244271917</v>
      </c>
      <c r="N104" s="143"/>
      <c r="O104" s="142">
        <v>11.942257558528668</v>
      </c>
      <c r="P104" s="142">
        <v>0.4854248594035826</v>
      </c>
      <c r="Q104" s="142">
        <v>-7.9083694429714306</v>
      </c>
      <c r="R104" s="142">
        <v>15.868917371304747</v>
      </c>
      <c r="S104" s="142">
        <v>8.2075990749129311</v>
      </c>
      <c r="T104" s="142">
        <v>47.317438188629438</v>
      </c>
      <c r="U104" s="142">
        <v>106.75158253185819</v>
      </c>
      <c r="V104" s="142">
        <v>-45.990175017506687</v>
      </c>
      <c r="W104" s="142">
        <v>-23.294610472365427</v>
      </c>
      <c r="X104" s="145"/>
      <c r="Y104" s="148"/>
      <c r="Z104" s="148"/>
      <c r="AA104" s="148"/>
      <c r="AB104" s="148"/>
      <c r="AC104" s="148"/>
      <c r="AD104" s="148"/>
      <c r="AE104" s="148"/>
      <c r="AF104" s="148"/>
    </row>
    <row r="105" spans="1:32">
      <c r="B105" s="6" t="s">
        <v>44</v>
      </c>
      <c r="C105" s="219"/>
      <c r="D105" s="142">
        <v>161.61098336660984</v>
      </c>
      <c r="E105" s="142">
        <v>190.14193295165677</v>
      </c>
      <c r="F105" s="142">
        <v>191.3016493723666</v>
      </c>
      <c r="G105" s="142">
        <v>172.40796124250329</v>
      </c>
      <c r="H105" s="142">
        <v>210.31999581980409</v>
      </c>
      <c r="I105" s="142">
        <v>229.9285659978425</v>
      </c>
      <c r="J105" s="142">
        <v>342.97347704895589</v>
      </c>
      <c r="K105" s="142">
        <v>598.0110195247745</v>
      </c>
      <c r="L105" s="142">
        <v>488.13703980182942</v>
      </c>
      <c r="M105" s="142">
        <v>432.48446710080589</v>
      </c>
      <c r="N105" s="143"/>
      <c r="O105" s="142">
        <v>28.530949585046915</v>
      </c>
      <c r="P105" s="142">
        <v>1.1597164207098443</v>
      </c>
      <c r="Q105" s="142">
        <v>-18.893688129863296</v>
      </c>
      <c r="R105" s="142">
        <v>37.912034577300787</v>
      </c>
      <c r="S105" s="142">
        <v>19.608570178038409</v>
      </c>
      <c r="T105" s="142">
        <v>113.0449110511134</v>
      </c>
      <c r="U105" s="142">
        <v>255.03754247581858</v>
      </c>
      <c r="V105" s="142">
        <v>-109.87397972294505</v>
      </c>
      <c r="W105" s="142">
        <v>-55.652572701023573</v>
      </c>
      <c r="X105" s="145"/>
      <c r="Y105" s="148"/>
      <c r="Z105" s="148"/>
      <c r="AA105" s="148"/>
      <c r="AB105" s="148"/>
      <c r="AC105" s="148"/>
      <c r="AD105" s="148"/>
      <c r="AE105" s="148"/>
      <c r="AF105" s="148"/>
    </row>
    <row r="106" spans="1:32">
      <c r="B106" s="7" t="s">
        <v>45</v>
      </c>
      <c r="C106" s="219"/>
      <c r="D106" s="142">
        <v>161.61098336660984</v>
      </c>
      <c r="E106" s="142">
        <v>190.14193295165677</v>
      </c>
      <c r="F106" s="142">
        <v>191.3016493723666</v>
      </c>
      <c r="G106" s="142">
        <v>172.40796124250329</v>
      </c>
      <c r="H106" s="142">
        <v>210.31999581980409</v>
      </c>
      <c r="I106" s="142">
        <v>229.9285659978425</v>
      </c>
      <c r="J106" s="142">
        <v>342.97347704895589</v>
      </c>
      <c r="K106" s="142">
        <v>598.0110195247745</v>
      </c>
      <c r="L106" s="142">
        <v>488.13703980182942</v>
      </c>
      <c r="M106" s="142">
        <v>432.48446710080589</v>
      </c>
      <c r="N106" s="143"/>
      <c r="O106" s="142">
        <v>28.530949585046915</v>
      </c>
      <c r="P106" s="142">
        <v>1.1597164207098443</v>
      </c>
      <c r="Q106" s="142">
        <v>-18.893688129863296</v>
      </c>
      <c r="R106" s="142">
        <v>37.912034577300787</v>
      </c>
      <c r="S106" s="142">
        <v>19.608570178038409</v>
      </c>
      <c r="T106" s="142">
        <v>113.0449110511134</v>
      </c>
      <c r="U106" s="142">
        <v>255.03754247581858</v>
      </c>
      <c r="V106" s="142">
        <v>-109.87397972294505</v>
      </c>
      <c r="W106" s="142">
        <v>-55.652572701023573</v>
      </c>
      <c r="X106" s="145"/>
      <c r="Y106" s="148"/>
      <c r="Z106" s="148"/>
      <c r="AA106" s="148"/>
      <c r="AB106" s="148"/>
      <c r="AC106" s="148"/>
      <c r="AD106" s="148"/>
      <c r="AE106" s="148"/>
      <c r="AF106" s="148"/>
    </row>
    <row r="107" spans="1:32">
      <c r="B107" s="7" t="s">
        <v>46</v>
      </c>
      <c r="C107" s="219"/>
      <c r="D107" s="142">
        <v>0</v>
      </c>
      <c r="E107" s="142">
        <v>0</v>
      </c>
      <c r="F107" s="142">
        <v>0</v>
      </c>
      <c r="G107" s="142">
        <v>0</v>
      </c>
      <c r="H107" s="142">
        <v>0</v>
      </c>
      <c r="I107" s="142">
        <v>0</v>
      </c>
      <c r="J107" s="142">
        <v>0</v>
      </c>
      <c r="K107" s="142">
        <v>0</v>
      </c>
      <c r="L107" s="142">
        <v>0</v>
      </c>
      <c r="M107" s="142">
        <v>0</v>
      </c>
      <c r="N107" s="143"/>
      <c r="O107" s="142">
        <v>0</v>
      </c>
      <c r="P107" s="142">
        <v>0</v>
      </c>
      <c r="Q107" s="142">
        <v>0</v>
      </c>
      <c r="R107" s="142">
        <v>0</v>
      </c>
      <c r="S107" s="142">
        <v>0</v>
      </c>
      <c r="T107" s="142">
        <v>0</v>
      </c>
      <c r="U107" s="142">
        <v>0</v>
      </c>
      <c r="V107" s="142">
        <v>0</v>
      </c>
      <c r="W107" s="142">
        <v>0</v>
      </c>
      <c r="X107" s="145"/>
      <c r="Y107" s="148"/>
      <c r="Z107" s="148"/>
      <c r="AA107" s="148"/>
      <c r="AB107" s="148"/>
      <c r="AC107" s="148"/>
      <c r="AD107" s="148"/>
      <c r="AE107" s="148"/>
      <c r="AF107" s="148"/>
    </row>
    <row r="108" spans="1:32">
      <c r="B108" s="6" t="s">
        <v>47</v>
      </c>
      <c r="C108" s="219"/>
      <c r="D108" s="142">
        <v>2010.3109821596079</v>
      </c>
      <c r="E108" s="142">
        <v>2365.2131063064012</v>
      </c>
      <c r="F108" s="142">
        <v>2379.6390482082279</v>
      </c>
      <c r="G108" s="142">
        <v>2144.6167251597922</v>
      </c>
      <c r="H108" s="142">
        <v>2616.2120207213015</v>
      </c>
      <c r="I108" s="142">
        <v>2860.1269029415053</v>
      </c>
      <c r="J108" s="142">
        <v>4266.3149071799726</v>
      </c>
      <c r="K108" s="142">
        <v>7438.7773340626782</v>
      </c>
      <c r="L108" s="142">
        <v>6072.0331716962082</v>
      </c>
      <c r="M108" s="142">
        <v>5379.7598140586933</v>
      </c>
      <c r="N108" s="143"/>
      <c r="O108" s="142">
        <v>354.90212414679331</v>
      </c>
      <c r="P108" s="142">
        <v>14.425941901826889</v>
      </c>
      <c r="Q108" s="142">
        <v>-235.02232304843602</v>
      </c>
      <c r="R108" s="142">
        <v>471.59529556150943</v>
      </c>
      <c r="S108" s="142">
        <v>243.91488222020394</v>
      </c>
      <c r="T108" s="142">
        <v>1406.1880042384676</v>
      </c>
      <c r="U108" s="142">
        <v>3172.4624268827051</v>
      </c>
      <c r="V108" s="142">
        <v>-1366.7441623664693</v>
      </c>
      <c r="W108" s="142">
        <v>-692.27335763751512</v>
      </c>
      <c r="X108" s="145"/>
      <c r="Y108" s="148"/>
      <c r="Z108" s="148"/>
      <c r="AA108" s="148"/>
      <c r="AB108" s="148"/>
      <c r="AC108" s="148"/>
      <c r="AD108" s="148"/>
      <c r="AE108" s="148"/>
      <c r="AF108" s="148"/>
    </row>
    <row r="109" spans="1:32">
      <c r="B109" s="6" t="s">
        <v>247</v>
      </c>
      <c r="C109" s="219"/>
      <c r="D109" s="142">
        <v>3464.1292932373103</v>
      </c>
      <c r="E109" s="142">
        <v>4075.6898206380611</v>
      </c>
      <c r="F109" s="142">
        <v>4100.5483267936479</v>
      </c>
      <c r="G109" s="142">
        <v>3695.562371355968</v>
      </c>
      <c r="H109" s="142">
        <v>4508.206331621529</v>
      </c>
      <c r="I109" s="142">
        <v>4928.5157743167238</v>
      </c>
      <c r="J109" s="142">
        <v>7351.631949132825</v>
      </c>
      <c r="K109" s="142">
        <v>12818.358302511806</v>
      </c>
      <c r="L109" s="142">
        <v>10463.210998820221</v>
      </c>
      <c r="M109" s="142">
        <v>9270.2988382630301</v>
      </c>
      <c r="N109" s="143"/>
      <c r="O109" s="142">
        <v>611.56052740075074</v>
      </c>
      <c r="P109" s="142">
        <v>24.858506155586468</v>
      </c>
      <c r="Q109" s="142">
        <v>-404.98595543767948</v>
      </c>
      <c r="R109" s="142">
        <v>812.64396026556085</v>
      </c>
      <c r="S109" s="142">
        <v>420.30944269519495</v>
      </c>
      <c r="T109" s="142">
        <v>2423.1161748161007</v>
      </c>
      <c r="U109" s="142">
        <v>5466.726353378981</v>
      </c>
      <c r="V109" s="142">
        <v>-2355.1473036915836</v>
      </c>
      <c r="W109" s="142">
        <v>-1192.9121605571909</v>
      </c>
      <c r="X109" s="145"/>
      <c r="Y109" s="148"/>
      <c r="Z109" s="148"/>
      <c r="AA109" s="148"/>
      <c r="AB109" s="148"/>
      <c r="AC109" s="148"/>
      <c r="AD109" s="148"/>
      <c r="AE109" s="148"/>
      <c r="AF109" s="148"/>
    </row>
    <row r="110" spans="1:32">
      <c r="B110" s="6" t="s">
        <v>48</v>
      </c>
      <c r="C110" s="219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3"/>
      <c r="O110" s="142">
        <v>0</v>
      </c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45"/>
      <c r="Y110" s="148"/>
      <c r="Z110" s="148"/>
      <c r="AA110" s="148"/>
      <c r="AB110" s="148"/>
      <c r="AC110" s="148"/>
      <c r="AD110" s="148"/>
      <c r="AE110" s="148"/>
      <c r="AF110" s="148"/>
    </row>
    <row r="111" spans="1:32">
      <c r="B111" s="6" t="s">
        <v>325</v>
      </c>
      <c r="C111" s="219"/>
      <c r="D111" s="142">
        <v>1316.9219704733944</v>
      </c>
      <c r="E111" s="142">
        <v>1549.4125695917953</v>
      </c>
      <c r="F111" s="142">
        <v>1558.8627690902233</v>
      </c>
      <c r="G111" s="142">
        <v>1404.9034744731837</v>
      </c>
      <c r="H111" s="142">
        <v>1713.8378689068595</v>
      </c>
      <c r="I111" s="142">
        <v>1873.6225341511115</v>
      </c>
      <c r="J111" s="142">
        <v>2794.7933847467766</v>
      </c>
      <c r="K111" s="142">
        <v>4873.0218317580047</v>
      </c>
      <c r="L111" s="142">
        <v>3977.6899993152979</v>
      </c>
      <c r="M111" s="142">
        <v>3524.1930019169877</v>
      </c>
      <c r="N111" s="143"/>
      <c r="O111" s="142">
        <v>232.49059911840089</v>
      </c>
      <c r="P111" s="142">
        <v>9.4501994984279136</v>
      </c>
      <c r="Q111" s="142">
        <v>-153.95929461703943</v>
      </c>
      <c r="R111" s="142">
        <v>308.93439443367578</v>
      </c>
      <c r="S111" s="142">
        <v>159.78466524425201</v>
      </c>
      <c r="T111" s="142">
        <v>921.17085059566512</v>
      </c>
      <c r="U111" s="142">
        <v>2078.2284470112281</v>
      </c>
      <c r="V111" s="142">
        <v>-895.33183244270663</v>
      </c>
      <c r="W111" s="142">
        <v>-453.49699739831021</v>
      </c>
      <c r="X111" s="145"/>
      <c r="Y111" s="148"/>
      <c r="Z111" s="148"/>
      <c r="AA111" s="148"/>
      <c r="AB111" s="148"/>
      <c r="AC111" s="148"/>
      <c r="AD111" s="148"/>
      <c r="AE111" s="148"/>
      <c r="AF111" s="148"/>
    </row>
    <row r="112" spans="1:32">
      <c r="B112" s="8" t="s">
        <v>101</v>
      </c>
      <c r="C112" s="219"/>
      <c r="D112" s="142">
        <v>5593.5660697359308</v>
      </c>
      <c r="E112" s="142">
        <v>6581.0592970634334</v>
      </c>
      <c r="F112" s="142">
        <v>6621.1985888755662</v>
      </c>
      <c r="G112" s="142">
        <v>5967.2634994785985</v>
      </c>
      <c r="H112" s="142">
        <v>7279.4482645770531</v>
      </c>
      <c r="I112" s="142">
        <v>7958.1263503053069</v>
      </c>
      <c r="J112" s="142">
        <v>11870.757569047508</v>
      </c>
      <c r="K112" s="142">
        <v>20697.938212243298</v>
      </c>
      <c r="L112" s="142">
        <v>16895.057045862755</v>
      </c>
      <c r="M112" s="142">
        <v>14968.849211041343</v>
      </c>
      <c r="N112" s="143"/>
      <c r="O112" s="142">
        <v>987.49322732750215</v>
      </c>
      <c r="P112" s="142">
        <v>40.139291812133138</v>
      </c>
      <c r="Q112" s="142">
        <v>-653.93508939696756</v>
      </c>
      <c r="R112" s="142">
        <v>1312.1847650984541</v>
      </c>
      <c r="S112" s="142">
        <v>678.67808572825368</v>
      </c>
      <c r="T112" s="142">
        <v>3912.6312187422018</v>
      </c>
      <c r="U112" s="142">
        <v>8827.1806431957903</v>
      </c>
      <c r="V112" s="142">
        <v>-3802.8811663805413</v>
      </c>
      <c r="W112" s="142">
        <v>-1926.2078348214145</v>
      </c>
      <c r="X112" s="145"/>
      <c r="Y112" s="148"/>
      <c r="Z112" s="148"/>
      <c r="AA112" s="148"/>
      <c r="AB112" s="148"/>
      <c r="AC112" s="148"/>
      <c r="AD112" s="148"/>
      <c r="AE112" s="148"/>
      <c r="AF112" s="148"/>
    </row>
    <row r="113" spans="1:32" s="45" customFormat="1">
      <c r="A113" s="38"/>
      <c r="B113" s="5" t="s">
        <v>22</v>
      </c>
      <c r="C113" s="214"/>
      <c r="D113" s="139">
        <v>544.42676534140958</v>
      </c>
      <c r="E113" s="139">
        <v>640.54036029101599</v>
      </c>
      <c r="F113" s="139">
        <v>644.44715329782605</v>
      </c>
      <c r="G113" s="139">
        <v>580.79906886920253</v>
      </c>
      <c r="H113" s="139">
        <v>708.51518025260748</v>
      </c>
      <c r="I113" s="139">
        <v>774.57152254205801</v>
      </c>
      <c r="J113" s="139">
        <v>1155.3914023533991</v>
      </c>
      <c r="K113" s="139">
        <v>2014.5487529138911</v>
      </c>
      <c r="L113" s="139">
        <v>1644.4109434058923</v>
      </c>
      <c r="M113" s="139">
        <v>1456.9314200011368</v>
      </c>
      <c r="N113" s="146"/>
      <c r="O113" s="139">
        <v>96.113594949606451</v>
      </c>
      <c r="P113" s="139">
        <v>3.9067930068100942</v>
      </c>
      <c r="Q113" s="139">
        <v>-63.648084428623534</v>
      </c>
      <c r="R113" s="139">
        <v>127.71611138340492</v>
      </c>
      <c r="S113" s="139">
        <v>66.056342289450498</v>
      </c>
      <c r="T113" s="139">
        <v>380.8198798113412</v>
      </c>
      <c r="U113" s="139">
        <v>859.15735056049198</v>
      </c>
      <c r="V113" s="139">
        <v>-370.13780950799884</v>
      </c>
      <c r="W113" s="139">
        <v>-187.47952340475553</v>
      </c>
      <c r="X113" s="145"/>
      <c r="Y113" s="148"/>
      <c r="Z113" s="148"/>
      <c r="AA113" s="148"/>
      <c r="AB113" s="148"/>
      <c r="AC113" s="148"/>
      <c r="AD113" s="148"/>
      <c r="AE113" s="148"/>
      <c r="AF113" s="148"/>
    </row>
    <row r="114" spans="1:32" s="45" customFormat="1">
      <c r="A114" s="38"/>
      <c r="B114" s="5" t="s">
        <v>96</v>
      </c>
      <c r="C114" s="214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46"/>
      <c r="O114" s="139">
        <v>0</v>
      </c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45"/>
      <c r="Y114" s="148"/>
      <c r="Z114" s="148"/>
      <c r="AA114" s="148"/>
      <c r="AB114" s="148"/>
      <c r="AC114" s="148"/>
      <c r="AD114" s="148"/>
      <c r="AE114" s="148"/>
      <c r="AF114" s="148"/>
    </row>
    <row r="115" spans="1:32" s="45" customFormat="1">
      <c r="A115" s="38"/>
      <c r="B115" s="5" t="s">
        <v>54</v>
      </c>
      <c r="C115" s="214"/>
      <c r="D115" s="139">
        <v>767152.42290000001</v>
      </c>
      <c r="E115" s="139">
        <v>901454.73229278449</v>
      </c>
      <c r="F115" s="139">
        <v>957140.30014809722</v>
      </c>
      <c r="G115" s="139">
        <v>1027937.1278953273</v>
      </c>
      <c r="H115" s="139">
        <v>1167800</v>
      </c>
      <c r="I115" s="139">
        <v>1240819.0534591198</v>
      </c>
      <c r="J115" s="139">
        <v>1611714.0147417823</v>
      </c>
      <c r="K115" s="139">
        <v>1913463.1611546462</v>
      </c>
      <c r="L115" s="139">
        <v>2127102.9318208406</v>
      </c>
      <c r="M115" s="139">
        <v>2243417.8086856757</v>
      </c>
      <c r="N115" s="146"/>
      <c r="O115" s="139">
        <v>134302.30939278443</v>
      </c>
      <c r="P115" s="139">
        <v>55685.567855312729</v>
      </c>
      <c r="Q115" s="139">
        <v>70796.827747230054</v>
      </c>
      <c r="R115" s="139">
        <v>139862.87210467272</v>
      </c>
      <c r="S115" s="139">
        <v>73019.053459119823</v>
      </c>
      <c r="T115" s="139">
        <v>370894.96128266258</v>
      </c>
      <c r="U115" s="139">
        <v>301749.14641286375</v>
      </c>
      <c r="V115" s="139">
        <v>213639.77066619444</v>
      </c>
      <c r="W115" s="139">
        <v>116314.87686483524</v>
      </c>
      <c r="X115" s="141"/>
      <c r="Y115" s="140"/>
      <c r="Z115" s="140"/>
      <c r="AA115" s="140"/>
      <c r="AB115" s="140"/>
      <c r="AC115" s="140"/>
      <c r="AD115" s="140"/>
      <c r="AE115" s="140"/>
      <c r="AF115" s="140"/>
    </row>
    <row r="116" spans="1:32">
      <c r="B116" s="51"/>
      <c r="C116" s="227"/>
      <c r="D116" s="10"/>
      <c r="E116" s="10"/>
      <c r="F116" s="10"/>
      <c r="G116" s="10"/>
      <c r="H116" s="10"/>
      <c r="I116" s="10"/>
      <c r="N116" s="11"/>
      <c r="O116" s="11"/>
      <c r="P116" s="11"/>
      <c r="Y116" s="11"/>
    </row>
    <row r="117" spans="1:32">
      <c r="B117" s="51"/>
      <c r="C117" s="228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1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2">
      <c r="B118" s="51"/>
      <c r="C118" s="228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1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2" s="45" customFormat="1">
      <c r="A119" s="38"/>
      <c r="B119" s="185" t="s">
        <v>180</v>
      </c>
      <c r="C119" s="196"/>
      <c r="D119" s="52"/>
      <c r="E119" s="52"/>
      <c r="F119" s="52"/>
      <c r="G119" s="52"/>
      <c r="H119" s="52"/>
      <c r="I119" s="52"/>
      <c r="J119" s="52"/>
      <c r="K119" s="108"/>
      <c r="L119" s="165"/>
      <c r="M119" s="272"/>
      <c r="N119" s="26"/>
      <c r="O119" s="89"/>
      <c r="P119" s="89"/>
      <c r="Q119" s="89"/>
      <c r="R119" s="89"/>
      <c r="Y119" s="25"/>
      <c r="Z119" s="25"/>
      <c r="AA119" s="25"/>
      <c r="AB119" s="27"/>
      <c r="AC119" s="27"/>
      <c r="AD119" s="27"/>
    </row>
    <row r="120" spans="1:32" s="45" customFormat="1" ht="28">
      <c r="A120" s="38"/>
      <c r="B120" s="56"/>
      <c r="C120" s="217" t="s">
        <v>251</v>
      </c>
      <c r="D120" s="326" t="s">
        <v>55</v>
      </c>
      <c r="E120" s="326"/>
      <c r="F120" s="326"/>
      <c r="G120" s="326"/>
      <c r="H120" s="326"/>
      <c r="I120" s="326"/>
      <c r="J120" s="326"/>
      <c r="K120" s="326"/>
      <c r="L120" s="326"/>
      <c r="M120" s="326"/>
      <c r="N120" s="43"/>
      <c r="O120" s="326" t="s">
        <v>226</v>
      </c>
      <c r="P120" s="326"/>
      <c r="Q120" s="326"/>
      <c r="R120" s="326"/>
      <c r="S120" s="326"/>
      <c r="T120" s="326"/>
      <c r="U120" s="326"/>
      <c r="V120" s="326"/>
      <c r="W120" s="326"/>
      <c r="Y120" s="188"/>
      <c r="Z120" s="187"/>
      <c r="AA120" s="187"/>
      <c r="AB120" s="187"/>
      <c r="AC120" s="187"/>
      <c r="AD120" s="187"/>
      <c r="AE120" s="187"/>
      <c r="AF120" s="187"/>
    </row>
    <row r="121" spans="1:32" s="45" customFormat="1" ht="14.5" customHeight="1">
      <c r="A121" s="38"/>
      <c r="B121" s="56"/>
      <c r="C121" s="218"/>
      <c r="D121" s="327" t="s">
        <v>318</v>
      </c>
      <c r="E121" s="327"/>
      <c r="F121" s="327"/>
      <c r="G121" s="327"/>
      <c r="H121" s="327"/>
      <c r="I121" s="327"/>
      <c r="J121" s="327"/>
      <c r="K121" s="327"/>
      <c r="L121" s="327"/>
      <c r="M121" s="327"/>
      <c r="N121" s="43"/>
      <c r="O121" s="331" t="s">
        <v>318</v>
      </c>
      <c r="P121" s="331"/>
      <c r="Q121" s="331"/>
      <c r="R121" s="331"/>
      <c r="S121" s="331"/>
      <c r="T121" s="331"/>
      <c r="U121" s="331"/>
      <c r="V121" s="331"/>
      <c r="W121" s="331"/>
      <c r="Y121" s="70"/>
      <c r="Z121" s="169"/>
      <c r="AA121" s="169"/>
      <c r="AB121" s="169"/>
      <c r="AC121" s="169"/>
      <c r="AD121" s="169"/>
      <c r="AE121" s="169"/>
      <c r="AF121" s="169"/>
    </row>
    <row r="122" spans="1:32" s="45" customFormat="1">
      <c r="A122" s="38"/>
      <c r="B122" s="34" t="s">
        <v>324</v>
      </c>
      <c r="C122" s="199"/>
      <c r="D122" s="181" t="s">
        <v>1</v>
      </c>
      <c r="E122" s="181" t="s">
        <v>2</v>
      </c>
      <c r="F122" s="181" t="s">
        <v>3</v>
      </c>
      <c r="G122" s="181" t="s">
        <v>4</v>
      </c>
      <c r="H122" s="181" t="s">
        <v>104</v>
      </c>
      <c r="I122" s="181" t="s">
        <v>105</v>
      </c>
      <c r="J122" s="181" t="s">
        <v>111</v>
      </c>
      <c r="K122" s="181" t="s">
        <v>268</v>
      </c>
      <c r="L122" s="181" t="s">
        <v>285</v>
      </c>
      <c r="M122" s="181" t="s">
        <v>367</v>
      </c>
      <c r="N122" s="83"/>
      <c r="O122" s="181" t="s">
        <v>2</v>
      </c>
      <c r="P122" s="181" t="s">
        <v>3</v>
      </c>
      <c r="Q122" s="181" t="s">
        <v>4</v>
      </c>
      <c r="R122" s="181" t="s">
        <v>104</v>
      </c>
      <c r="S122" s="181" t="s">
        <v>105</v>
      </c>
      <c r="T122" s="181" t="s">
        <v>111</v>
      </c>
      <c r="U122" s="181" t="s">
        <v>268</v>
      </c>
      <c r="V122" s="181" t="s">
        <v>285</v>
      </c>
      <c r="W122" s="181" t="s">
        <v>367</v>
      </c>
      <c r="Y122" s="182"/>
      <c r="Z122" s="182"/>
      <c r="AA122" s="182"/>
      <c r="AB122" s="182"/>
      <c r="AC122" s="182"/>
      <c r="AD122" s="182"/>
      <c r="AE122" s="182"/>
      <c r="AF122" s="180"/>
    </row>
    <row r="123" spans="1:32" s="45" customFormat="1">
      <c r="A123" s="38"/>
      <c r="B123" s="5" t="s">
        <v>5</v>
      </c>
      <c r="C123" s="209" t="s">
        <v>290</v>
      </c>
      <c r="D123" s="139">
        <v>0</v>
      </c>
      <c r="E123" s="139">
        <v>0</v>
      </c>
      <c r="F123" s="139">
        <v>0</v>
      </c>
      <c r="G123" s="139">
        <v>0</v>
      </c>
      <c r="H123" s="139">
        <v>0</v>
      </c>
      <c r="I123" s="139">
        <v>0</v>
      </c>
      <c r="J123" s="139">
        <v>0</v>
      </c>
      <c r="K123" s="139">
        <v>0</v>
      </c>
      <c r="L123" s="139">
        <v>0</v>
      </c>
      <c r="M123" s="139">
        <v>0</v>
      </c>
      <c r="N123" s="146"/>
      <c r="O123" s="139">
        <v>0</v>
      </c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41"/>
      <c r="Y123" s="140"/>
      <c r="Z123" s="140"/>
      <c r="AA123" s="140"/>
      <c r="AB123" s="140"/>
      <c r="AC123" s="140"/>
      <c r="AD123" s="140"/>
      <c r="AE123" s="140"/>
      <c r="AF123" s="140"/>
    </row>
    <row r="124" spans="1:32">
      <c r="B124" s="1" t="s">
        <v>35</v>
      </c>
      <c r="C124" s="210" t="s">
        <v>291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3"/>
      <c r="O124" s="142">
        <v>0</v>
      </c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45"/>
      <c r="Y124" s="148"/>
      <c r="Z124" s="148"/>
      <c r="AA124" s="148"/>
      <c r="AB124" s="148"/>
      <c r="AC124" s="148"/>
      <c r="AD124" s="148"/>
      <c r="AE124" s="148"/>
      <c r="AF124" s="148"/>
    </row>
    <row r="125" spans="1:32">
      <c r="B125" s="1" t="s">
        <v>36</v>
      </c>
      <c r="C125" s="210" t="s">
        <v>292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0</v>
      </c>
      <c r="M125" s="142">
        <v>0</v>
      </c>
      <c r="N125" s="143"/>
      <c r="O125" s="142">
        <v>0</v>
      </c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45"/>
      <c r="Y125" s="148"/>
      <c r="Z125" s="148"/>
      <c r="AA125" s="148"/>
      <c r="AB125" s="148"/>
      <c r="AC125" s="148"/>
      <c r="AD125" s="148"/>
      <c r="AE125" s="148"/>
      <c r="AF125" s="148"/>
    </row>
    <row r="126" spans="1:32" s="45" customFormat="1">
      <c r="A126" s="38"/>
      <c r="B126" s="5" t="s">
        <v>6</v>
      </c>
      <c r="C126" s="209" t="s">
        <v>293</v>
      </c>
      <c r="D126" s="139">
        <v>38671.847200000004</v>
      </c>
      <c r="E126" s="139">
        <v>37413.329899999997</v>
      </c>
      <c r="F126" s="139">
        <v>32662.129400000005</v>
      </c>
      <c r="G126" s="139">
        <v>46343.112900000007</v>
      </c>
      <c r="H126" s="139">
        <v>48500</v>
      </c>
      <c r="I126" s="139">
        <v>63633.000000000007</v>
      </c>
      <c r="J126" s="139">
        <v>58633.999999999993</v>
      </c>
      <c r="K126" s="139">
        <v>86243</v>
      </c>
      <c r="L126" s="139">
        <v>114183.00000000001</v>
      </c>
      <c r="M126" s="139">
        <v>123474</v>
      </c>
      <c r="N126" s="146"/>
      <c r="O126" s="139">
        <v>-1258.5173000000054</v>
      </c>
      <c r="P126" s="139">
        <v>-4751.2004999999936</v>
      </c>
      <c r="Q126" s="139">
        <v>13680.983500000002</v>
      </c>
      <c r="R126" s="139">
        <v>2156.8870999999945</v>
      </c>
      <c r="S126" s="139">
        <v>15133.000000000004</v>
      </c>
      <c r="T126" s="139">
        <v>-4999.0000000000127</v>
      </c>
      <c r="U126" s="139">
        <v>27609.000000000015</v>
      </c>
      <c r="V126" s="139">
        <v>27940.000000000007</v>
      </c>
      <c r="W126" s="139">
        <v>9290.9999999999854</v>
      </c>
      <c r="X126" s="141"/>
      <c r="Y126" s="140"/>
      <c r="Z126" s="140"/>
      <c r="AA126" s="140"/>
      <c r="AB126" s="140"/>
      <c r="AC126" s="140"/>
      <c r="AD126" s="140"/>
      <c r="AE126" s="140"/>
      <c r="AF126" s="140"/>
    </row>
    <row r="127" spans="1:32" s="45" customFormat="1">
      <c r="A127" s="38"/>
      <c r="B127" s="31" t="s">
        <v>23</v>
      </c>
      <c r="C127" s="232" t="s">
        <v>294</v>
      </c>
      <c r="D127" s="139">
        <v>1071.5889161365362</v>
      </c>
      <c r="E127" s="139">
        <v>1786.187209244524</v>
      </c>
      <c r="F127" s="139">
        <v>1536.4425047185271</v>
      </c>
      <c r="G127" s="139">
        <v>1642.9880903264386</v>
      </c>
      <c r="H127" s="139">
        <v>1864.133439195366</v>
      </c>
      <c r="I127" s="139">
        <v>1985.0000000000002</v>
      </c>
      <c r="J127" s="139">
        <v>3041</v>
      </c>
      <c r="K127" s="139">
        <v>6323</v>
      </c>
      <c r="L127" s="139">
        <v>6120</v>
      </c>
      <c r="M127" s="139">
        <v>4081</v>
      </c>
      <c r="N127" s="146"/>
      <c r="O127" s="139">
        <v>714.59829310798762</v>
      </c>
      <c r="P127" s="139">
        <v>-249.74470452599675</v>
      </c>
      <c r="Q127" s="139">
        <v>106.54558560791152</v>
      </c>
      <c r="R127" s="139">
        <v>221.14534886892727</v>
      </c>
      <c r="S127" s="139">
        <v>120.8665608046342</v>
      </c>
      <c r="T127" s="139">
        <v>1055.9999999999998</v>
      </c>
      <c r="U127" s="139">
        <v>3281.9999999999991</v>
      </c>
      <c r="V127" s="139">
        <v>-202.9999999999994</v>
      </c>
      <c r="W127" s="139">
        <v>-2039</v>
      </c>
      <c r="X127" s="141"/>
      <c r="Y127" s="140"/>
      <c r="Z127" s="140"/>
      <c r="AA127" s="140"/>
      <c r="AB127" s="140"/>
      <c r="AC127" s="140"/>
      <c r="AD127" s="140"/>
      <c r="AE127" s="140"/>
      <c r="AF127" s="140"/>
    </row>
    <row r="128" spans="1:32">
      <c r="B128" s="208" t="s">
        <v>40</v>
      </c>
      <c r="C128" s="219"/>
      <c r="D128" s="142">
        <v>1071.5889161365362</v>
      </c>
      <c r="E128" s="142">
        <v>1786.187209244524</v>
      </c>
      <c r="F128" s="142">
        <v>1536.4425047185271</v>
      </c>
      <c r="G128" s="142">
        <v>1642.9880903264386</v>
      </c>
      <c r="H128" s="142">
        <v>1864.133439195366</v>
      </c>
      <c r="I128" s="142">
        <v>1985.0000000000002</v>
      </c>
      <c r="J128" s="142">
        <v>3041</v>
      </c>
      <c r="K128" s="142">
        <v>6323</v>
      </c>
      <c r="L128" s="142">
        <v>6120</v>
      </c>
      <c r="M128" s="142">
        <v>4081</v>
      </c>
      <c r="N128" s="143"/>
      <c r="O128" s="142">
        <v>714.59829310798762</v>
      </c>
      <c r="P128" s="142">
        <v>-249.74470452599675</v>
      </c>
      <c r="Q128" s="142">
        <v>106.54558560791152</v>
      </c>
      <c r="R128" s="142">
        <v>221.14534886892727</v>
      </c>
      <c r="S128" s="142">
        <v>120.8665608046342</v>
      </c>
      <c r="T128" s="142">
        <v>1055.9999999999998</v>
      </c>
      <c r="U128" s="142">
        <v>3281.9999999999991</v>
      </c>
      <c r="V128" s="142">
        <v>-202.9999999999994</v>
      </c>
      <c r="W128" s="142">
        <v>-2039</v>
      </c>
      <c r="X128" s="145"/>
      <c r="Y128" s="148"/>
      <c r="Z128" s="148"/>
      <c r="AA128" s="148"/>
      <c r="AB128" s="148"/>
      <c r="AC128" s="148"/>
      <c r="AD128" s="148"/>
      <c r="AE128" s="148"/>
      <c r="AF128" s="148"/>
    </row>
    <row r="129" spans="1:32">
      <c r="B129" s="6" t="s">
        <v>41</v>
      </c>
      <c r="C129" s="219"/>
      <c r="D129" s="142">
        <v>1071.5889161365362</v>
      </c>
      <c r="E129" s="142">
        <v>1786.187209244524</v>
      </c>
      <c r="F129" s="142">
        <v>1536.4425047185271</v>
      </c>
      <c r="G129" s="142">
        <v>1642.9880903264386</v>
      </c>
      <c r="H129" s="142">
        <v>1864.133439195366</v>
      </c>
      <c r="I129" s="142">
        <v>1985.0000000000002</v>
      </c>
      <c r="J129" s="142">
        <v>3041</v>
      </c>
      <c r="K129" s="142">
        <v>6323</v>
      </c>
      <c r="L129" s="142">
        <v>6120</v>
      </c>
      <c r="M129" s="142">
        <v>4081</v>
      </c>
      <c r="N129" s="143"/>
      <c r="O129" s="142">
        <v>714.59829310798762</v>
      </c>
      <c r="P129" s="142">
        <v>-249.74470452599675</v>
      </c>
      <c r="Q129" s="142">
        <v>106.54558560791152</v>
      </c>
      <c r="R129" s="142">
        <v>221.14534886892727</v>
      </c>
      <c r="S129" s="142">
        <v>120.8665608046342</v>
      </c>
      <c r="T129" s="142">
        <v>1055.9999999999998</v>
      </c>
      <c r="U129" s="142">
        <v>3281.9999999999991</v>
      </c>
      <c r="V129" s="142">
        <v>-202.9999999999994</v>
      </c>
      <c r="W129" s="142">
        <v>-2039</v>
      </c>
      <c r="X129" s="145"/>
      <c r="Y129" s="148"/>
      <c r="Z129" s="148"/>
      <c r="AA129" s="148"/>
      <c r="AB129" s="148"/>
      <c r="AC129" s="148"/>
      <c r="AD129" s="148"/>
      <c r="AE129" s="148"/>
      <c r="AF129" s="148"/>
    </row>
    <row r="130" spans="1:32">
      <c r="B130" s="6" t="s">
        <v>42</v>
      </c>
      <c r="C130" s="219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3"/>
      <c r="O130" s="142">
        <v>0</v>
      </c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45"/>
      <c r="Y130" s="148"/>
      <c r="Z130" s="148"/>
      <c r="AA130" s="148"/>
      <c r="AB130" s="148"/>
      <c r="AC130" s="148"/>
      <c r="AD130" s="148"/>
      <c r="AE130" s="148"/>
      <c r="AF130" s="148"/>
    </row>
    <row r="131" spans="1:32">
      <c r="B131" s="6" t="s">
        <v>43</v>
      </c>
      <c r="C131" s="219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3"/>
      <c r="O131" s="142">
        <v>0</v>
      </c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45"/>
      <c r="Y131" s="148"/>
      <c r="Z131" s="148"/>
      <c r="AA131" s="148"/>
      <c r="AB131" s="148"/>
      <c r="AC131" s="148"/>
      <c r="AD131" s="148"/>
      <c r="AE131" s="148"/>
      <c r="AF131" s="148"/>
    </row>
    <row r="132" spans="1:32">
      <c r="B132" s="6" t="s">
        <v>44</v>
      </c>
      <c r="C132" s="219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3"/>
      <c r="O132" s="142">
        <v>0</v>
      </c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45"/>
      <c r="Y132" s="148"/>
      <c r="Z132" s="148"/>
      <c r="AA132" s="148"/>
      <c r="AB132" s="148"/>
      <c r="AC132" s="148"/>
      <c r="AD132" s="148"/>
      <c r="AE132" s="148"/>
      <c r="AF132" s="148"/>
    </row>
    <row r="133" spans="1:32">
      <c r="B133" s="7" t="s">
        <v>45</v>
      </c>
      <c r="C133" s="219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3"/>
      <c r="O133" s="142">
        <v>0</v>
      </c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45"/>
      <c r="Y133" s="148"/>
      <c r="Z133" s="148"/>
      <c r="AA133" s="148"/>
      <c r="AB133" s="148"/>
      <c r="AC133" s="148"/>
      <c r="AD133" s="148"/>
      <c r="AE133" s="148"/>
      <c r="AF133" s="148"/>
    </row>
    <row r="134" spans="1:32">
      <c r="B134" s="7" t="s">
        <v>46</v>
      </c>
      <c r="C134" s="219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3"/>
      <c r="O134" s="142">
        <v>0</v>
      </c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45"/>
      <c r="Y134" s="148"/>
      <c r="Z134" s="148"/>
      <c r="AA134" s="148"/>
      <c r="AB134" s="148"/>
      <c r="AC134" s="148"/>
      <c r="AD134" s="148"/>
      <c r="AE134" s="148"/>
      <c r="AF134" s="148"/>
    </row>
    <row r="135" spans="1:32">
      <c r="B135" s="6" t="s">
        <v>317</v>
      </c>
      <c r="C135" s="219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3"/>
      <c r="O135" s="142">
        <v>0</v>
      </c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45"/>
      <c r="Y135" s="148"/>
      <c r="Z135" s="148"/>
      <c r="AA135" s="148"/>
      <c r="AB135" s="148"/>
      <c r="AC135" s="148"/>
      <c r="AD135" s="148"/>
      <c r="AE135" s="148"/>
      <c r="AF135" s="148"/>
    </row>
    <row r="136" spans="1:32">
      <c r="B136" s="6" t="s">
        <v>108</v>
      </c>
      <c r="C136" s="210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3"/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5"/>
      <c r="Y136" s="148"/>
      <c r="Z136" s="148"/>
      <c r="AA136" s="148"/>
      <c r="AB136" s="148"/>
      <c r="AC136" s="148"/>
      <c r="AD136" s="148"/>
      <c r="AE136" s="148"/>
      <c r="AF136" s="148"/>
    </row>
    <row r="137" spans="1:32">
      <c r="B137" s="6" t="s">
        <v>48</v>
      </c>
      <c r="C137" s="219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3"/>
      <c r="O137" s="142">
        <v>0</v>
      </c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45"/>
      <c r="Y137" s="148"/>
      <c r="Z137" s="148"/>
      <c r="AA137" s="148"/>
      <c r="AB137" s="148"/>
      <c r="AC137" s="148"/>
      <c r="AD137" s="148"/>
      <c r="AE137" s="148"/>
      <c r="AF137" s="148"/>
    </row>
    <row r="138" spans="1:32">
      <c r="B138" s="6" t="s">
        <v>325</v>
      </c>
      <c r="C138" s="219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3"/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5"/>
      <c r="Y138" s="148"/>
      <c r="Z138" s="148"/>
      <c r="AA138" s="148"/>
      <c r="AB138" s="148"/>
      <c r="AC138" s="148"/>
      <c r="AD138" s="148"/>
      <c r="AE138" s="148"/>
      <c r="AF138" s="148"/>
    </row>
    <row r="139" spans="1:32">
      <c r="B139" s="8" t="s">
        <v>101</v>
      </c>
      <c r="C139" s="219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3"/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5"/>
      <c r="Y139" s="148"/>
      <c r="Z139" s="148"/>
      <c r="AA139" s="148"/>
      <c r="AB139" s="148"/>
      <c r="AC139" s="148"/>
      <c r="AD139" s="148"/>
      <c r="AE139" s="148"/>
      <c r="AF139" s="148"/>
    </row>
    <row r="140" spans="1:32" s="45" customFormat="1">
      <c r="A140" s="38"/>
      <c r="B140" s="31" t="s">
        <v>24</v>
      </c>
      <c r="C140" s="209" t="s">
        <v>295</v>
      </c>
      <c r="D140" s="139">
        <v>37600.25828386347</v>
      </c>
      <c r="E140" s="139">
        <v>35627.142690755471</v>
      </c>
      <c r="F140" s="139">
        <v>31125.686895281477</v>
      </c>
      <c r="G140" s="139">
        <v>44700.124809673565</v>
      </c>
      <c r="H140" s="139">
        <v>46635.866560804636</v>
      </c>
      <c r="I140" s="139">
        <v>61648</v>
      </c>
      <c r="J140" s="139">
        <v>55592.999999999993</v>
      </c>
      <c r="K140" s="139">
        <v>79920</v>
      </c>
      <c r="L140" s="139">
        <v>108063.00000000001</v>
      </c>
      <c r="M140" s="139">
        <v>119393</v>
      </c>
      <c r="N140" s="146"/>
      <c r="O140" s="139">
        <v>-1973.1155931079968</v>
      </c>
      <c r="P140" s="139">
        <v>-4501.455795473993</v>
      </c>
      <c r="Q140" s="139">
        <v>13574.437914392087</v>
      </c>
      <c r="R140" s="139">
        <v>1935.74175113107</v>
      </c>
      <c r="S140" s="139">
        <v>15012.133439195366</v>
      </c>
      <c r="T140" s="139">
        <v>-6055.0000000000073</v>
      </c>
      <c r="U140" s="139">
        <v>24327.000000000011</v>
      </c>
      <c r="V140" s="139">
        <v>28143.000000000007</v>
      </c>
      <c r="W140" s="139">
        <v>11329.999999999996</v>
      </c>
      <c r="X140" s="141"/>
      <c r="Y140" s="140"/>
      <c r="Z140" s="140"/>
      <c r="AA140" s="140"/>
      <c r="AB140" s="140"/>
      <c r="AC140" s="140"/>
      <c r="AD140" s="140"/>
      <c r="AE140" s="140"/>
      <c r="AF140" s="140"/>
    </row>
    <row r="141" spans="1:32">
      <c r="B141" s="208" t="s">
        <v>40</v>
      </c>
      <c r="C141" s="219"/>
      <c r="D141" s="142">
        <v>37600.25828386347</v>
      </c>
      <c r="E141" s="142">
        <v>35627.142690755471</v>
      </c>
      <c r="F141" s="142">
        <v>31125.686895281477</v>
      </c>
      <c r="G141" s="142">
        <v>44700.124809673565</v>
      </c>
      <c r="H141" s="142">
        <v>46635.866560804636</v>
      </c>
      <c r="I141" s="142">
        <v>61648</v>
      </c>
      <c r="J141" s="142">
        <v>55592.999999999993</v>
      </c>
      <c r="K141" s="142">
        <v>79920</v>
      </c>
      <c r="L141" s="142">
        <v>108063.00000000001</v>
      </c>
      <c r="M141" s="142">
        <v>119393</v>
      </c>
      <c r="N141" s="143"/>
      <c r="O141" s="142">
        <v>-1973.1155931079968</v>
      </c>
      <c r="P141" s="142">
        <v>-4501.455795473993</v>
      </c>
      <c r="Q141" s="142">
        <v>13574.437914392087</v>
      </c>
      <c r="R141" s="142">
        <v>1935.74175113107</v>
      </c>
      <c r="S141" s="142">
        <v>15012.133439195366</v>
      </c>
      <c r="T141" s="142">
        <v>-6055.0000000000073</v>
      </c>
      <c r="U141" s="142">
        <v>24327.000000000011</v>
      </c>
      <c r="V141" s="142">
        <v>28143.000000000007</v>
      </c>
      <c r="W141" s="142">
        <v>11329.999999999996</v>
      </c>
      <c r="X141" s="145"/>
      <c r="Y141" s="148"/>
      <c r="Z141" s="148"/>
      <c r="AA141" s="148"/>
      <c r="AB141" s="148"/>
      <c r="AC141" s="148"/>
      <c r="AD141" s="148"/>
      <c r="AE141" s="148"/>
      <c r="AF141" s="148"/>
    </row>
    <row r="142" spans="1:32">
      <c r="B142" s="6" t="s">
        <v>41</v>
      </c>
      <c r="C142" s="219"/>
      <c r="D142" s="142">
        <v>0</v>
      </c>
      <c r="E142" s="142">
        <v>0</v>
      </c>
      <c r="F142" s="142">
        <v>0</v>
      </c>
      <c r="G142" s="142">
        <v>0</v>
      </c>
      <c r="H142" s="142">
        <v>0</v>
      </c>
      <c r="I142" s="142">
        <v>0</v>
      </c>
      <c r="J142" s="142">
        <v>0</v>
      </c>
      <c r="K142" s="142">
        <v>0</v>
      </c>
      <c r="L142" s="142">
        <v>0</v>
      </c>
      <c r="M142" s="142">
        <v>0</v>
      </c>
      <c r="N142" s="143"/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5"/>
      <c r="Y142" s="148"/>
      <c r="Z142" s="148"/>
      <c r="AA142" s="148"/>
      <c r="AB142" s="148"/>
      <c r="AC142" s="148"/>
      <c r="AD142" s="148"/>
      <c r="AE142" s="148"/>
      <c r="AF142" s="148"/>
    </row>
    <row r="143" spans="1:32">
      <c r="B143" s="6" t="s">
        <v>42</v>
      </c>
      <c r="C143" s="219"/>
      <c r="D143" s="142">
        <v>37600.25828386347</v>
      </c>
      <c r="E143" s="142">
        <v>35627.142690755471</v>
      </c>
      <c r="F143" s="142">
        <v>31125.686895281477</v>
      </c>
      <c r="G143" s="142">
        <v>44700.124809673565</v>
      </c>
      <c r="H143" s="142">
        <v>46635.866560804636</v>
      </c>
      <c r="I143" s="142">
        <v>61648</v>
      </c>
      <c r="J143" s="142">
        <v>55592.999999999993</v>
      </c>
      <c r="K143" s="142">
        <v>79920</v>
      </c>
      <c r="L143" s="142">
        <v>108063.00000000001</v>
      </c>
      <c r="M143" s="142">
        <v>119393</v>
      </c>
      <c r="N143" s="143"/>
      <c r="O143" s="142">
        <v>-1973.1155931079968</v>
      </c>
      <c r="P143" s="142">
        <v>-4501.455795473993</v>
      </c>
      <c r="Q143" s="142">
        <v>13574.437914392087</v>
      </c>
      <c r="R143" s="142">
        <v>1935.74175113107</v>
      </c>
      <c r="S143" s="142">
        <v>15012.133439195366</v>
      </c>
      <c r="T143" s="142">
        <v>-6055.0000000000073</v>
      </c>
      <c r="U143" s="142">
        <v>24327.000000000011</v>
      </c>
      <c r="V143" s="142">
        <v>28143.000000000007</v>
      </c>
      <c r="W143" s="142">
        <v>11329.999999999996</v>
      </c>
      <c r="X143" s="145"/>
      <c r="Y143" s="148"/>
      <c r="Z143" s="148"/>
      <c r="AA143" s="148"/>
      <c r="AB143" s="148"/>
      <c r="AC143" s="148"/>
      <c r="AD143" s="148"/>
      <c r="AE143" s="148"/>
      <c r="AF143" s="148"/>
    </row>
    <row r="144" spans="1:32">
      <c r="B144" s="6" t="s">
        <v>43</v>
      </c>
      <c r="C144" s="219"/>
      <c r="D144" s="142">
        <v>0</v>
      </c>
      <c r="E144" s="142">
        <v>0</v>
      </c>
      <c r="F144" s="142">
        <v>0</v>
      </c>
      <c r="G144" s="142">
        <v>0</v>
      </c>
      <c r="H144" s="142">
        <v>0</v>
      </c>
      <c r="I144" s="142">
        <v>0</v>
      </c>
      <c r="J144" s="142">
        <v>0</v>
      </c>
      <c r="K144" s="142">
        <v>0</v>
      </c>
      <c r="L144" s="142">
        <v>0</v>
      </c>
      <c r="M144" s="142">
        <v>0</v>
      </c>
      <c r="N144" s="143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5"/>
      <c r="Y144" s="148"/>
      <c r="Z144" s="148"/>
      <c r="AA144" s="148"/>
      <c r="AB144" s="148"/>
      <c r="AC144" s="148"/>
      <c r="AD144" s="148"/>
      <c r="AE144" s="148"/>
      <c r="AF144" s="148"/>
    </row>
    <row r="145" spans="1:32">
      <c r="B145" s="6" t="s">
        <v>44</v>
      </c>
      <c r="C145" s="219"/>
      <c r="D145" s="142">
        <v>0</v>
      </c>
      <c r="E145" s="142">
        <v>0</v>
      </c>
      <c r="F145" s="142">
        <v>0</v>
      </c>
      <c r="G145" s="142">
        <v>0</v>
      </c>
      <c r="H145" s="142">
        <v>0</v>
      </c>
      <c r="I145" s="142">
        <v>0</v>
      </c>
      <c r="J145" s="142">
        <v>0</v>
      </c>
      <c r="K145" s="142">
        <v>0</v>
      </c>
      <c r="L145" s="142">
        <v>0</v>
      </c>
      <c r="M145" s="142">
        <v>0</v>
      </c>
      <c r="N145" s="143"/>
      <c r="O145" s="142">
        <v>0</v>
      </c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5"/>
      <c r="Y145" s="148"/>
      <c r="Z145" s="148"/>
      <c r="AA145" s="148"/>
      <c r="AB145" s="148"/>
      <c r="AC145" s="148"/>
      <c r="AD145" s="148"/>
      <c r="AE145" s="148"/>
      <c r="AF145" s="148"/>
    </row>
    <row r="146" spans="1:32">
      <c r="B146" s="7" t="s">
        <v>45</v>
      </c>
      <c r="C146" s="219"/>
      <c r="D146" s="142">
        <v>0</v>
      </c>
      <c r="E146" s="142">
        <v>0</v>
      </c>
      <c r="F146" s="142">
        <v>0</v>
      </c>
      <c r="G146" s="142">
        <v>0</v>
      </c>
      <c r="H146" s="142">
        <v>0</v>
      </c>
      <c r="I146" s="142">
        <v>0</v>
      </c>
      <c r="J146" s="142">
        <v>0</v>
      </c>
      <c r="K146" s="142">
        <v>0</v>
      </c>
      <c r="L146" s="142">
        <v>0</v>
      </c>
      <c r="M146" s="142">
        <v>0</v>
      </c>
      <c r="N146" s="143"/>
      <c r="O146" s="142">
        <v>0</v>
      </c>
      <c r="P146" s="142">
        <v>0</v>
      </c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5"/>
      <c r="Y146" s="148"/>
      <c r="Z146" s="148"/>
      <c r="AA146" s="148"/>
      <c r="AB146" s="148"/>
      <c r="AC146" s="148"/>
      <c r="AD146" s="148"/>
      <c r="AE146" s="148"/>
      <c r="AF146" s="148"/>
    </row>
    <row r="147" spans="1:32">
      <c r="B147" s="7" t="s">
        <v>46</v>
      </c>
      <c r="C147" s="219"/>
      <c r="D147" s="142">
        <v>0</v>
      </c>
      <c r="E147" s="142">
        <v>0</v>
      </c>
      <c r="F147" s="142">
        <v>0</v>
      </c>
      <c r="G147" s="142">
        <v>0</v>
      </c>
      <c r="H147" s="142">
        <v>0</v>
      </c>
      <c r="I147" s="142">
        <v>0</v>
      </c>
      <c r="J147" s="142">
        <v>0</v>
      </c>
      <c r="K147" s="142">
        <v>0</v>
      </c>
      <c r="L147" s="142">
        <v>0</v>
      </c>
      <c r="M147" s="142">
        <v>0</v>
      </c>
      <c r="N147" s="143"/>
      <c r="O147" s="142">
        <v>0</v>
      </c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5"/>
      <c r="Y147" s="148"/>
      <c r="Z147" s="148"/>
      <c r="AA147" s="148"/>
      <c r="AB147" s="148"/>
      <c r="AC147" s="148"/>
      <c r="AD147" s="148"/>
      <c r="AE147" s="148"/>
      <c r="AF147" s="148"/>
    </row>
    <row r="148" spans="1:32">
      <c r="B148" s="6" t="s">
        <v>317</v>
      </c>
      <c r="C148" s="219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3"/>
      <c r="O148" s="142">
        <v>0</v>
      </c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5"/>
      <c r="Y148" s="148"/>
      <c r="Z148" s="148"/>
      <c r="AA148" s="148"/>
      <c r="AB148" s="148"/>
      <c r="AC148" s="148"/>
      <c r="AD148" s="148"/>
      <c r="AE148" s="148"/>
      <c r="AF148" s="148"/>
    </row>
    <row r="149" spans="1:32">
      <c r="B149" s="6" t="s">
        <v>108</v>
      </c>
      <c r="C149" s="219"/>
      <c r="D149" s="142">
        <v>0</v>
      </c>
      <c r="E149" s="142">
        <v>0</v>
      </c>
      <c r="F149" s="142">
        <v>0</v>
      </c>
      <c r="G149" s="142">
        <v>0</v>
      </c>
      <c r="H149" s="142">
        <v>0</v>
      </c>
      <c r="I149" s="142">
        <v>0</v>
      </c>
      <c r="J149" s="142">
        <v>0</v>
      </c>
      <c r="K149" s="142">
        <v>0</v>
      </c>
      <c r="L149" s="142">
        <v>0</v>
      </c>
      <c r="M149" s="142">
        <v>0</v>
      </c>
      <c r="N149" s="143"/>
      <c r="O149" s="142">
        <v>0</v>
      </c>
      <c r="P149" s="142">
        <v>0</v>
      </c>
      <c r="Q149" s="142">
        <v>0</v>
      </c>
      <c r="R149" s="142">
        <v>0</v>
      </c>
      <c r="S149" s="142">
        <v>0</v>
      </c>
      <c r="T149" s="142">
        <v>0</v>
      </c>
      <c r="U149" s="142">
        <v>0</v>
      </c>
      <c r="V149" s="142">
        <v>0</v>
      </c>
      <c r="W149" s="142">
        <v>0</v>
      </c>
      <c r="X149" s="145"/>
      <c r="Y149" s="148"/>
      <c r="Z149" s="148"/>
      <c r="AA149" s="148"/>
      <c r="AB149" s="148"/>
      <c r="AC149" s="148"/>
      <c r="AD149" s="148"/>
      <c r="AE149" s="148"/>
      <c r="AF149" s="148"/>
    </row>
    <row r="150" spans="1:32">
      <c r="B150" s="6" t="s">
        <v>48</v>
      </c>
      <c r="C150" s="219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3"/>
      <c r="O150" s="142">
        <v>0</v>
      </c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45"/>
      <c r="Y150" s="148"/>
      <c r="Z150" s="148"/>
      <c r="AA150" s="148"/>
      <c r="AB150" s="148"/>
      <c r="AC150" s="148"/>
      <c r="AD150" s="148"/>
      <c r="AE150" s="148"/>
      <c r="AF150" s="148"/>
    </row>
    <row r="151" spans="1:32">
      <c r="B151" s="6" t="s">
        <v>325</v>
      </c>
      <c r="C151" s="219"/>
      <c r="D151" s="142">
        <v>0</v>
      </c>
      <c r="E151" s="142">
        <v>0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3"/>
      <c r="O151" s="142">
        <v>0</v>
      </c>
      <c r="P151" s="142">
        <v>0</v>
      </c>
      <c r="Q151" s="142">
        <v>0</v>
      </c>
      <c r="R151" s="142">
        <v>0</v>
      </c>
      <c r="S151" s="142">
        <v>0</v>
      </c>
      <c r="T151" s="142">
        <v>0</v>
      </c>
      <c r="U151" s="142">
        <v>0</v>
      </c>
      <c r="V151" s="142">
        <v>0</v>
      </c>
      <c r="W151" s="142">
        <v>0</v>
      </c>
      <c r="X151" s="145"/>
      <c r="Y151" s="148"/>
      <c r="Z151" s="148"/>
      <c r="AA151" s="148"/>
      <c r="AB151" s="148"/>
      <c r="AC151" s="148"/>
      <c r="AD151" s="148"/>
      <c r="AE151" s="148"/>
      <c r="AF151" s="148"/>
    </row>
    <row r="152" spans="1:32">
      <c r="B152" s="8" t="s">
        <v>101</v>
      </c>
      <c r="C152" s="219"/>
      <c r="D152" s="142">
        <v>0</v>
      </c>
      <c r="E152" s="142">
        <v>0</v>
      </c>
      <c r="F152" s="142">
        <v>0</v>
      </c>
      <c r="G152" s="142">
        <v>0</v>
      </c>
      <c r="H152" s="142">
        <v>0</v>
      </c>
      <c r="I152" s="142">
        <v>0</v>
      </c>
      <c r="J152" s="142">
        <v>0</v>
      </c>
      <c r="K152" s="142">
        <v>0</v>
      </c>
      <c r="L152" s="142">
        <v>0</v>
      </c>
      <c r="M152" s="142">
        <v>0</v>
      </c>
      <c r="N152" s="143"/>
      <c r="O152" s="142">
        <v>0</v>
      </c>
      <c r="P152" s="142">
        <v>0</v>
      </c>
      <c r="Q152" s="142">
        <v>0</v>
      </c>
      <c r="R152" s="142">
        <v>0</v>
      </c>
      <c r="S152" s="142">
        <v>0</v>
      </c>
      <c r="T152" s="142">
        <v>0</v>
      </c>
      <c r="U152" s="142">
        <v>0</v>
      </c>
      <c r="V152" s="142">
        <v>0</v>
      </c>
      <c r="W152" s="142">
        <v>0</v>
      </c>
      <c r="X152" s="145"/>
      <c r="Y152" s="148"/>
      <c r="Z152" s="148"/>
      <c r="AA152" s="148"/>
      <c r="AB152" s="148"/>
      <c r="AC152" s="148"/>
      <c r="AD152" s="148"/>
      <c r="AE152" s="148"/>
      <c r="AF152" s="148"/>
    </row>
    <row r="153" spans="1:32" s="45" customFormat="1">
      <c r="A153" s="38"/>
      <c r="B153" s="5" t="s">
        <v>9</v>
      </c>
      <c r="C153" s="209" t="s">
        <v>296</v>
      </c>
      <c r="D153" s="139">
        <v>32480.608499999998</v>
      </c>
      <c r="E153" s="139">
        <v>45589.505997071719</v>
      </c>
      <c r="F153" s="139">
        <v>46061.412094065374</v>
      </c>
      <c r="G153" s="139">
        <v>62210.077062918332</v>
      </c>
      <c r="H153" s="139">
        <v>59361.706754573286</v>
      </c>
      <c r="I153" s="139">
        <v>43549.10327788478</v>
      </c>
      <c r="J153" s="139">
        <v>53930.662868835585</v>
      </c>
      <c r="K153" s="139">
        <v>56248.776884416227</v>
      </c>
      <c r="L153" s="139">
        <v>108778.75705768047</v>
      </c>
      <c r="M153" s="139">
        <v>69967.932659885308</v>
      </c>
      <c r="N153" s="146"/>
      <c r="O153" s="139">
        <v>13108.897497071723</v>
      </c>
      <c r="P153" s="139">
        <v>471.90609699364927</v>
      </c>
      <c r="Q153" s="139">
        <v>16148.664968852961</v>
      </c>
      <c r="R153" s="139">
        <v>-2848.370308345045</v>
      </c>
      <c r="S153" s="139">
        <v>-15812.603476688508</v>
      </c>
      <c r="T153" s="139">
        <v>10381.559590950808</v>
      </c>
      <c r="U153" s="139">
        <v>2318.1140155806361</v>
      </c>
      <c r="V153" s="139">
        <v>52529.980173264245</v>
      </c>
      <c r="W153" s="139">
        <v>-38810.824397795157</v>
      </c>
      <c r="X153" s="141"/>
      <c r="Y153" s="140"/>
      <c r="Z153" s="140"/>
      <c r="AA153" s="140"/>
      <c r="AB153" s="140"/>
      <c r="AC153" s="140"/>
      <c r="AD153" s="140"/>
      <c r="AE153" s="140"/>
      <c r="AF153" s="140"/>
    </row>
    <row r="154" spans="1:32">
      <c r="B154" s="208" t="s">
        <v>40</v>
      </c>
      <c r="C154" s="219"/>
      <c r="D154" s="142">
        <v>32480.608499999998</v>
      </c>
      <c r="E154" s="142">
        <v>45589.505997071719</v>
      </c>
      <c r="F154" s="142">
        <v>46061.412094065374</v>
      </c>
      <c r="G154" s="142">
        <v>62210.077062918332</v>
      </c>
      <c r="H154" s="142">
        <v>59361.706754573286</v>
      </c>
      <c r="I154" s="142">
        <v>43549.10327788478</v>
      </c>
      <c r="J154" s="142">
        <v>53930.662868835585</v>
      </c>
      <c r="K154" s="142">
        <v>56248.776884416227</v>
      </c>
      <c r="L154" s="142">
        <v>108778.75705768047</v>
      </c>
      <c r="M154" s="142">
        <v>69967.932659885308</v>
      </c>
      <c r="N154" s="143"/>
      <c r="O154" s="142">
        <v>13108.897497071723</v>
      </c>
      <c r="P154" s="142">
        <v>471.90609699364927</v>
      </c>
      <c r="Q154" s="142">
        <v>16148.664968852961</v>
      </c>
      <c r="R154" s="142">
        <v>-2848.370308345045</v>
      </c>
      <c r="S154" s="142">
        <v>-15812.603476688508</v>
      </c>
      <c r="T154" s="142">
        <v>10381.559590950808</v>
      </c>
      <c r="U154" s="142">
        <v>2318.1140155806361</v>
      </c>
      <c r="V154" s="142">
        <v>52529.980173264245</v>
      </c>
      <c r="W154" s="142">
        <v>-38810.824397795157</v>
      </c>
      <c r="X154" s="145"/>
      <c r="Y154" s="148"/>
      <c r="Z154" s="148"/>
      <c r="AA154" s="148"/>
      <c r="AB154" s="148"/>
      <c r="AC154" s="148"/>
      <c r="AD154" s="148"/>
      <c r="AE154" s="148"/>
      <c r="AF154" s="148"/>
    </row>
    <row r="155" spans="1:32">
      <c r="B155" s="6" t="s">
        <v>41</v>
      </c>
      <c r="C155" s="219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3"/>
      <c r="O155" s="142">
        <v>0</v>
      </c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45"/>
      <c r="Y155" s="148"/>
      <c r="Z155" s="148"/>
      <c r="AA155" s="148"/>
      <c r="AB155" s="148"/>
      <c r="AC155" s="148"/>
      <c r="AD155" s="148"/>
      <c r="AE155" s="148"/>
      <c r="AF155" s="148"/>
    </row>
    <row r="156" spans="1:32">
      <c r="B156" s="6" t="s">
        <v>42</v>
      </c>
      <c r="C156" s="219"/>
      <c r="D156" s="142">
        <v>17145.514848976174</v>
      </c>
      <c r="E156" s="142">
        <v>18188.593519516624</v>
      </c>
      <c r="F156" s="142">
        <v>16363.611262453636</v>
      </c>
      <c r="G156" s="142">
        <v>18754.110464948022</v>
      </c>
      <c r="H156" s="142">
        <v>22246.150780021264</v>
      </c>
      <c r="I156" s="142">
        <v>26101.415772603315</v>
      </c>
      <c r="J156" s="142">
        <v>35121.239450463734</v>
      </c>
      <c r="K156" s="142">
        <v>29777.114323249334</v>
      </c>
      <c r="L156" s="142">
        <v>29775.394295850812</v>
      </c>
      <c r="M156" s="142">
        <v>23557.495250186159</v>
      </c>
      <c r="N156" s="143"/>
      <c r="O156" s="142">
        <v>1043.07867054045</v>
      </c>
      <c r="P156" s="142">
        <v>-1824.9822570629874</v>
      </c>
      <c r="Q156" s="142">
        <v>2390.4992024943849</v>
      </c>
      <c r="R156" s="142">
        <v>3492.0403150732427</v>
      </c>
      <c r="S156" s="142">
        <v>3855.2649925820506</v>
      </c>
      <c r="T156" s="142">
        <v>9019.8236778604205</v>
      </c>
      <c r="U156" s="142">
        <v>-5344.1251272144027</v>
      </c>
      <c r="V156" s="142">
        <v>-1.7200273985224612</v>
      </c>
      <c r="W156" s="142">
        <v>-6217.8990456646516</v>
      </c>
      <c r="X156" s="145"/>
      <c r="Y156" s="148"/>
      <c r="Z156" s="148"/>
      <c r="AA156" s="148"/>
      <c r="AB156" s="148"/>
      <c r="AC156" s="148"/>
      <c r="AD156" s="148"/>
      <c r="AE156" s="148"/>
      <c r="AF156" s="148"/>
    </row>
    <row r="157" spans="1:32">
      <c r="B157" s="6" t="s">
        <v>43</v>
      </c>
      <c r="C157" s="219"/>
      <c r="D157" s="142">
        <v>1248.8213366482748</v>
      </c>
      <c r="E157" s="142">
        <v>3298.9152022904909</v>
      </c>
      <c r="F157" s="142">
        <v>2811.6960101413742</v>
      </c>
      <c r="G157" s="142">
        <v>2665.242852754121</v>
      </c>
      <c r="H157" s="142">
        <v>3068.9280587786825</v>
      </c>
      <c r="I157" s="142">
        <v>2665.164942934332</v>
      </c>
      <c r="J157" s="142">
        <v>3473.2272684532377</v>
      </c>
      <c r="K157" s="142">
        <v>3023.4059072477135</v>
      </c>
      <c r="L157" s="142">
        <v>3667.9139124619778</v>
      </c>
      <c r="M157" s="142">
        <v>3289.5027102557997</v>
      </c>
      <c r="N157" s="143"/>
      <c r="O157" s="142">
        <v>2050.0938656422163</v>
      </c>
      <c r="P157" s="142">
        <v>-487.21919214911685</v>
      </c>
      <c r="Q157" s="142">
        <v>-146.4531573872531</v>
      </c>
      <c r="R157" s="142">
        <v>403.68520602456147</v>
      </c>
      <c r="S157" s="142">
        <v>-403.76311584435064</v>
      </c>
      <c r="T157" s="142">
        <v>808.06232551890571</v>
      </c>
      <c r="U157" s="142">
        <v>-449.82136120552417</v>
      </c>
      <c r="V157" s="142">
        <v>644.5080052142647</v>
      </c>
      <c r="W157" s="142">
        <v>-378.41120220617836</v>
      </c>
      <c r="X157" s="145"/>
      <c r="Y157" s="148"/>
      <c r="Z157" s="148"/>
      <c r="AA157" s="148"/>
      <c r="AB157" s="148"/>
      <c r="AC157" s="148"/>
      <c r="AD157" s="148"/>
      <c r="AE157" s="148"/>
      <c r="AF157" s="148"/>
    </row>
    <row r="158" spans="1:32">
      <c r="B158" s="6" t="s">
        <v>44</v>
      </c>
      <c r="C158" s="219"/>
      <c r="D158" s="142">
        <v>12544.280900000002</v>
      </c>
      <c r="E158" s="142">
        <v>17289.14803040167</v>
      </c>
      <c r="F158" s="142">
        <v>20226.009137372643</v>
      </c>
      <c r="G158" s="142">
        <v>33541.170980305993</v>
      </c>
      <c r="H158" s="142">
        <v>24805.989659514125</v>
      </c>
      <c r="I158" s="142">
        <v>6369</v>
      </c>
      <c r="J158" s="142">
        <v>5392</v>
      </c>
      <c r="K158" s="142">
        <v>11790</v>
      </c>
      <c r="L158" s="142">
        <v>59659</v>
      </c>
      <c r="M158" s="142">
        <v>29706</v>
      </c>
      <c r="N158" s="143"/>
      <c r="O158" s="142">
        <v>4744.8671304016671</v>
      </c>
      <c r="P158" s="142">
        <v>2936.8611069709741</v>
      </c>
      <c r="Q158" s="142">
        <v>13315.16184293335</v>
      </c>
      <c r="R158" s="142">
        <v>-8735.1813207918676</v>
      </c>
      <c r="S158" s="142">
        <v>-18436.989659514125</v>
      </c>
      <c r="T158" s="142">
        <v>-976.99999999999955</v>
      </c>
      <c r="U158" s="142">
        <v>6398</v>
      </c>
      <c r="V158" s="142">
        <v>47869.000000000007</v>
      </c>
      <c r="W158" s="142">
        <v>-29953.000000000004</v>
      </c>
      <c r="X158" s="145"/>
      <c r="Y158" s="148"/>
      <c r="Z158" s="148"/>
      <c r="AA158" s="148"/>
      <c r="AB158" s="148"/>
      <c r="AC158" s="148"/>
      <c r="AD158" s="148"/>
      <c r="AE158" s="148"/>
      <c r="AF158" s="148"/>
    </row>
    <row r="159" spans="1:32">
      <c r="B159" s="7" t="s">
        <v>45</v>
      </c>
      <c r="C159" s="219"/>
      <c r="D159" s="142">
        <v>11330.639613254727</v>
      </c>
      <c r="E159" s="142">
        <v>15616.447615797097</v>
      </c>
      <c r="F159" s="142">
        <v>18269.171599144156</v>
      </c>
      <c r="G159" s="142">
        <v>30296.110523513937</v>
      </c>
      <c r="H159" s="142">
        <v>22406.045537618487</v>
      </c>
      <c r="I159" s="142">
        <v>5752.8083333034529</v>
      </c>
      <c r="J159" s="142">
        <v>4870.331689931264</v>
      </c>
      <c r="K159" s="142">
        <v>10649.334314593771</v>
      </c>
      <c r="L159" s="142">
        <v>53887.076834126354</v>
      </c>
      <c r="M159" s="142">
        <v>26831.986865930663</v>
      </c>
      <c r="N159" s="143"/>
      <c r="O159" s="142">
        <v>4285.8080025423706</v>
      </c>
      <c r="P159" s="142">
        <v>2652.7239833470589</v>
      </c>
      <c r="Q159" s="142">
        <v>12026.938924369782</v>
      </c>
      <c r="R159" s="142">
        <v>-7890.0649858954494</v>
      </c>
      <c r="S159" s="142">
        <v>-16653.237204315035</v>
      </c>
      <c r="T159" s="142">
        <v>-882.47664337218907</v>
      </c>
      <c r="U159" s="142">
        <v>5779.0026246625057</v>
      </c>
      <c r="V159" s="142">
        <v>43237.742519532585</v>
      </c>
      <c r="W159" s="142">
        <v>-27055.089968195694</v>
      </c>
      <c r="X159" s="145"/>
      <c r="Y159" s="148"/>
      <c r="Z159" s="148"/>
      <c r="AA159" s="148"/>
      <c r="AB159" s="148"/>
      <c r="AC159" s="148"/>
      <c r="AD159" s="148"/>
      <c r="AE159" s="148"/>
      <c r="AF159" s="148"/>
    </row>
    <row r="160" spans="1:32">
      <c r="B160" s="7" t="s">
        <v>46</v>
      </c>
      <c r="C160" s="219"/>
      <c r="D160" s="142">
        <v>1213.6412867452752</v>
      </c>
      <c r="E160" s="142">
        <v>1672.7004146045726</v>
      </c>
      <c r="F160" s="142">
        <v>1956.8375382284867</v>
      </c>
      <c r="G160" s="142">
        <v>3245.0604567920541</v>
      </c>
      <c r="H160" s="142">
        <v>2399.9441218956372</v>
      </c>
      <c r="I160" s="142">
        <v>616.19166669654669</v>
      </c>
      <c r="J160" s="142">
        <v>521.66831006873599</v>
      </c>
      <c r="K160" s="142">
        <v>1140.6656854062312</v>
      </c>
      <c r="L160" s="142">
        <v>5771.9231658736508</v>
      </c>
      <c r="M160" s="142">
        <v>2874.0131340693383</v>
      </c>
      <c r="N160" s="143"/>
      <c r="O160" s="142">
        <v>459.05912785929723</v>
      </c>
      <c r="P160" s="142">
        <v>284.13712362391408</v>
      </c>
      <c r="Q160" s="142">
        <v>1288.2229185635676</v>
      </c>
      <c r="R160" s="142">
        <v>-845.11633489641724</v>
      </c>
      <c r="S160" s="142">
        <v>-1783.7524551990903</v>
      </c>
      <c r="T160" s="142">
        <v>-94.523356627810699</v>
      </c>
      <c r="U160" s="142">
        <v>618.99737533749521</v>
      </c>
      <c r="V160" s="142">
        <v>4631.2574804674196</v>
      </c>
      <c r="W160" s="142">
        <v>-2897.9100318043129</v>
      </c>
      <c r="X160" s="145"/>
      <c r="Y160" s="148"/>
      <c r="Z160" s="148"/>
      <c r="AA160" s="148"/>
      <c r="AB160" s="148"/>
      <c r="AC160" s="148"/>
      <c r="AD160" s="148"/>
      <c r="AE160" s="148"/>
      <c r="AF160" s="148"/>
    </row>
    <row r="161" spans="1:32">
      <c r="B161" s="6" t="s">
        <v>317</v>
      </c>
      <c r="C161" s="219"/>
      <c r="D161" s="142">
        <v>1541.9914143755529</v>
      </c>
      <c r="E161" s="142">
        <v>6812.8492448629413</v>
      </c>
      <c r="F161" s="142">
        <v>6660.095684097716</v>
      </c>
      <c r="G161" s="142">
        <v>7249.5527649101969</v>
      </c>
      <c r="H161" s="142">
        <v>9240.6382562592134</v>
      </c>
      <c r="I161" s="142">
        <v>8413.5225623471324</v>
      </c>
      <c r="J161" s="142">
        <v>9944.1961499186073</v>
      </c>
      <c r="K161" s="142">
        <v>11658.256653919187</v>
      </c>
      <c r="L161" s="142">
        <v>15676.448849367674</v>
      </c>
      <c r="M161" s="142">
        <v>13414.934699443353</v>
      </c>
      <c r="N161" s="143"/>
      <c r="O161" s="142">
        <v>5270.857830487389</v>
      </c>
      <c r="P161" s="142">
        <v>-152.75356076522542</v>
      </c>
      <c r="Q161" s="142">
        <v>589.45708081248108</v>
      </c>
      <c r="R161" s="142">
        <v>1991.085491349017</v>
      </c>
      <c r="S161" s="142">
        <v>-827.1156939120815</v>
      </c>
      <c r="T161" s="142">
        <v>1530.6735875714751</v>
      </c>
      <c r="U161" s="142">
        <v>1714.060504000578</v>
      </c>
      <c r="V161" s="142">
        <v>4018.1921954484878</v>
      </c>
      <c r="W161" s="142">
        <v>-2261.5141499243209</v>
      </c>
      <c r="X161" s="145"/>
      <c r="Y161" s="148"/>
      <c r="Z161" s="148"/>
      <c r="AA161" s="148"/>
      <c r="AB161" s="148"/>
      <c r="AC161" s="148"/>
      <c r="AD161" s="148"/>
      <c r="AE161" s="148"/>
      <c r="AF161" s="148"/>
    </row>
    <row r="162" spans="1:32">
      <c r="B162" s="6" t="s">
        <v>108</v>
      </c>
      <c r="C162" s="219"/>
      <c r="D162" s="142">
        <v>0</v>
      </c>
      <c r="E162" s="142">
        <v>0</v>
      </c>
      <c r="F162" s="142">
        <v>0</v>
      </c>
      <c r="G162" s="142">
        <v>0</v>
      </c>
      <c r="H162" s="142">
        <v>0</v>
      </c>
      <c r="I162" s="142">
        <v>0</v>
      </c>
      <c r="J162" s="142">
        <v>0</v>
      </c>
      <c r="K162" s="142">
        <v>0</v>
      </c>
      <c r="L162" s="142">
        <v>0</v>
      </c>
      <c r="M162" s="142">
        <v>0</v>
      </c>
      <c r="N162" s="143"/>
      <c r="O162" s="142">
        <v>0</v>
      </c>
      <c r="P162" s="142">
        <v>0</v>
      </c>
      <c r="Q162" s="142">
        <v>0</v>
      </c>
      <c r="R162" s="142">
        <v>0</v>
      </c>
      <c r="S162" s="142">
        <v>0</v>
      </c>
      <c r="T162" s="142">
        <v>0</v>
      </c>
      <c r="U162" s="142">
        <v>0</v>
      </c>
      <c r="V162" s="142">
        <v>0</v>
      </c>
      <c r="W162" s="142">
        <v>0</v>
      </c>
      <c r="X162" s="145"/>
      <c r="Y162" s="148"/>
      <c r="Z162" s="148"/>
      <c r="AA162" s="148"/>
      <c r="AB162" s="148"/>
      <c r="AC162" s="148"/>
      <c r="AD162" s="148"/>
      <c r="AE162" s="148"/>
      <c r="AF162" s="148"/>
    </row>
    <row r="163" spans="1:32">
      <c r="B163" s="6" t="s">
        <v>48</v>
      </c>
      <c r="C163" s="219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3"/>
      <c r="O163" s="142">
        <v>0</v>
      </c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45"/>
      <c r="Y163" s="148"/>
      <c r="Z163" s="148"/>
      <c r="AA163" s="148"/>
      <c r="AB163" s="148"/>
      <c r="AC163" s="148"/>
      <c r="AD163" s="148"/>
      <c r="AE163" s="148"/>
      <c r="AF163" s="148"/>
    </row>
    <row r="164" spans="1:32">
      <c r="B164" s="6" t="s">
        <v>325</v>
      </c>
      <c r="C164" s="219"/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3"/>
      <c r="O164" s="142">
        <v>0</v>
      </c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45"/>
      <c r="Y164" s="148"/>
      <c r="Z164" s="148"/>
      <c r="AA164" s="148"/>
      <c r="AB164" s="148"/>
      <c r="AC164" s="148"/>
      <c r="AD164" s="148"/>
      <c r="AE164" s="148"/>
      <c r="AF164" s="148"/>
    </row>
    <row r="165" spans="1:32">
      <c r="B165" s="8" t="s">
        <v>101</v>
      </c>
      <c r="C165" s="219"/>
      <c r="D165" s="142">
        <v>0</v>
      </c>
      <c r="E165" s="142">
        <v>0</v>
      </c>
      <c r="F165" s="142">
        <v>0</v>
      </c>
      <c r="G165" s="142">
        <v>0</v>
      </c>
      <c r="H165" s="142">
        <v>0</v>
      </c>
      <c r="I165" s="142">
        <v>0</v>
      </c>
      <c r="J165" s="142">
        <v>0</v>
      </c>
      <c r="K165" s="142">
        <v>0</v>
      </c>
      <c r="L165" s="142">
        <v>0</v>
      </c>
      <c r="M165" s="142">
        <v>0</v>
      </c>
      <c r="N165" s="143"/>
      <c r="O165" s="142">
        <v>0</v>
      </c>
      <c r="P165" s="142">
        <v>0</v>
      </c>
      <c r="Q165" s="142">
        <v>0</v>
      </c>
      <c r="R165" s="142">
        <v>0</v>
      </c>
      <c r="S165" s="142">
        <v>0</v>
      </c>
      <c r="T165" s="142">
        <v>0</v>
      </c>
      <c r="U165" s="142">
        <v>0</v>
      </c>
      <c r="V165" s="142">
        <v>0</v>
      </c>
      <c r="W165" s="142">
        <v>0</v>
      </c>
      <c r="X165" s="145"/>
      <c r="Y165" s="148"/>
      <c r="Z165" s="148"/>
      <c r="AA165" s="148"/>
      <c r="AB165" s="148"/>
      <c r="AC165" s="148"/>
      <c r="AD165" s="148"/>
      <c r="AE165" s="148"/>
      <c r="AF165" s="148"/>
    </row>
    <row r="166" spans="1:32" s="45" customFormat="1">
      <c r="A166" s="38"/>
      <c r="B166" s="5" t="s">
        <v>25</v>
      </c>
      <c r="C166" s="209" t="s">
        <v>297</v>
      </c>
      <c r="D166" s="139">
        <v>703476.14440000011</v>
      </c>
      <c r="E166" s="139">
        <v>760039.00600000005</v>
      </c>
      <c r="F166" s="139">
        <v>827266.16720000026</v>
      </c>
      <c r="G166" s="139">
        <v>951558</v>
      </c>
      <c r="H166" s="139">
        <v>1100000</v>
      </c>
      <c r="I166" s="139">
        <v>1225544</v>
      </c>
      <c r="J166" s="139">
        <v>1634294</v>
      </c>
      <c r="K166" s="139">
        <v>1916352</v>
      </c>
      <c r="L166" s="139">
        <v>2046134</v>
      </c>
      <c r="M166" s="139">
        <v>2278224</v>
      </c>
      <c r="N166" s="146"/>
      <c r="O166" s="139">
        <v>56562.861599999997</v>
      </c>
      <c r="P166" s="139">
        <v>67227.161200000133</v>
      </c>
      <c r="Q166" s="139">
        <v>124291.8327999998</v>
      </c>
      <c r="R166" s="139">
        <v>148442</v>
      </c>
      <c r="S166" s="139">
        <v>125544.00000000006</v>
      </c>
      <c r="T166" s="139">
        <v>408750</v>
      </c>
      <c r="U166" s="139">
        <v>282058</v>
      </c>
      <c r="V166" s="139">
        <v>129781.99999999997</v>
      </c>
      <c r="W166" s="139">
        <v>232090.00000000015</v>
      </c>
      <c r="X166" s="141"/>
      <c r="Y166" s="140"/>
      <c r="Z166" s="140"/>
      <c r="AA166" s="140"/>
      <c r="AB166" s="140"/>
      <c r="AC166" s="140"/>
      <c r="AD166" s="140"/>
      <c r="AE166" s="140"/>
      <c r="AF166" s="140"/>
    </row>
    <row r="167" spans="1:32">
      <c r="B167" s="208" t="s">
        <v>40</v>
      </c>
      <c r="C167" s="219"/>
      <c r="D167" s="142">
        <v>703536.46228161093</v>
      </c>
      <c r="E167" s="142">
        <v>760104.17372906732</v>
      </c>
      <c r="F167" s="142">
        <v>827337.0991614192</v>
      </c>
      <c r="G167" s="142">
        <v>951639.58906772709</v>
      </c>
      <c r="H167" s="142">
        <v>1099999.9999999998</v>
      </c>
      <c r="I167" s="142">
        <v>1225709.0008751261</v>
      </c>
      <c r="J167" s="142">
        <v>1634494.3530547032</v>
      </c>
      <c r="K167" s="142">
        <v>1916518.9899105558</v>
      </c>
      <c r="L167" s="142">
        <v>2046196.2842011016</v>
      </c>
      <c r="M167" s="142">
        <v>2278224.0000000005</v>
      </c>
      <c r="N167" s="143"/>
      <c r="O167" s="142">
        <v>56567.71144745635</v>
      </c>
      <c r="P167" s="142">
        <v>67232.925432351927</v>
      </c>
      <c r="Q167" s="142">
        <v>124302.48990630789</v>
      </c>
      <c r="R167" s="142">
        <v>148360.41093227267</v>
      </c>
      <c r="S167" s="142">
        <v>125709.00087512637</v>
      </c>
      <c r="T167" s="142">
        <v>408785.35217957705</v>
      </c>
      <c r="U167" s="142">
        <v>282024.63685585244</v>
      </c>
      <c r="V167" s="142">
        <v>129677.29429054598</v>
      </c>
      <c r="W167" s="142">
        <v>232027.71579889886</v>
      </c>
      <c r="X167" s="145"/>
      <c r="Y167" s="148"/>
      <c r="Z167" s="148"/>
      <c r="AA167" s="148"/>
      <c r="AB167" s="148"/>
      <c r="AC167" s="148"/>
      <c r="AD167" s="148"/>
      <c r="AE167" s="148"/>
      <c r="AF167" s="148"/>
    </row>
    <row r="168" spans="1:32">
      <c r="B168" s="6" t="s">
        <v>41</v>
      </c>
      <c r="C168" s="219"/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3"/>
      <c r="O168" s="142">
        <v>0</v>
      </c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45"/>
      <c r="Y168" s="148"/>
      <c r="Z168" s="148"/>
      <c r="AA168" s="148"/>
      <c r="AB168" s="148"/>
      <c r="AC168" s="148"/>
      <c r="AD168" s="148"/>
      <c r="AE168" s="148"/>
      <c r="AF168" s="148"/>
    </row>
    <row r="169" spans="1:32">
      <c r="B169" s="6" t="s">
        <v>42</v>
      </c>
      <c r="C169" s="219"/>
      <c r="D169" s="142">
        <v>0</v>
      </c>
      <c r="E169" s="142">
        <v>0</v>
      </c>
      <c r="F169" s="142">
        <v>0</v>
      </c>
      <c r="G169" s="142">
        <v>0</v>
      </c>
      <c r="H169" s="142">
        <v>0</v>
      </c>
      <c r="I169" s="142">
        <v>0</v>
      </c>
      <c r="J169" s="142">
        <v>0</v>
      </c>
      <c r="K169" s="142">
        <v>0</v>
      </c>
      <c r="L169" s="142">
        <v>0</v>
      </c>
      <c r="M169" s="142">
        <v>0</v>
      </c>
      <c r="N169" s="143"/>
      <c r="O169" s="142">
        <v>0</v>
      </c>
      <c r="P169" s="142">
        <v>0</v>
      </c>
      <c r="Q169" s="142">
        <v>0</v>
      </c>
      <c r="R169" s="142">
        <v>0</v>
      </c>
      <c r="S169" s="142">
        <v>0</v>
      </c>
      <c r="T169" s="142">
        <v>0</v>
      </c>
      <c r="U169" s="142">
        <v>0</v>
      </c>
      <c r="V169" s="142">
        <v>0</v>
      </c>
      <c r="W169" s="142">
        <v>0</v>
      </c>
      <c r="X169" s="145"/>
      <c r="Y169" s="148"/>
      <c r="Z169" s="148"/>
      <c r="AA169" s="148"/>
      <c r="AB169" s="148"/>
      <c r="AC169" s="148"/>
      <c r="AD169" s="148"/>
      <c r="AE169" s="148"/>
      <c r="AF169" s="148"/>
    </row>
    <row r="170" spans="1:32">
      <c r="B170" s="6" t="s">
        <v>43</v>
      </c>
      <c r="C170" s="219"/>
      <c r="D170" s="142">
        <v>9699.0084807138737</v>
      </c>
      <c r="E170" s="142">
        <v>10478.855357852475</v>
      </c>
      <c r="F170" s="142">
        <v>11405.733705901146</v>
      </c>
      <c r="G170" s="142">
        <v>13119.377516010522</v>
      </c>
      <c r="H170" s="142">
        <v>17372.817008352315</v>
      </c>
      <c r="I170" s="142">
        <v>16335.086637495791</v>
      </c>
      <c r="J170" s="142">
        <v>20002.88319173245</v>
      </c>
      <c r="K170" s="142">
        <v>24676.934032366218</v>
      </c>
      <c r="L170" s="142">
        <v>22129.16142342041</v>
      </c>
      <c r="M170" s="142">
        <v>24168.772761818356</v>
      </c>
      <c r="N170" s="143"/>
      <c r="O170" s="142">
        <v>779.84687713860262</v>
      </c>
      <c r="P170" s="142">
        <v>926.87834804867043</v>
      </c>
      <c r="Q170" s="142">
        <v>1713.6438101093759</v>
      </c>
      <c r="R170" s="142">
        <v>4253.4394923417922</v>
      </c>
      <c r="S170" s="142">
        <v>-1037.7303708565223</v>
      </c>
      <c r="T170" s="142">
        <v>3667.7965542366592</v>
      </c>
      <c r="U170" s="142">
        <v>4674.0508406337685</v>
      </c>
      <c r="V170" s="142">
        <v>-2547.7726089458088</v>
      </c>
      <c r="W170" s="142">
        <v>2039.6113383979468</v>
      </c>
      <c r="X170" s="145"/>
      <c r="Y170" s="148"/>
      <c r="Z170" s="148"/>
      <c r="AA170" s="148"/>
      <c r="AB170" s="148"/>
      <c r="AC170" s="148"/>
      <c r="AD170" s="148"/>
      <c r="AE170" s="148"/>
      <c r="AF170" s="148"/>
    </row>
    <row r="171" spans="1:32">
      <c r="B171" s="6" t="s">
        <v>44</v>
      </c>
      <c r="C171" s="219"/>
      <c r="D171" s="142">
        <v>95.927911699442191</v>
      </c>
      <c r="E171" s="142">
        <v>103.64097665015267</v>
      </c>
      <c r="F171" s="142">
        <v>112.80825436771924</v>
      </c>
      <c r="G171" s="142">
        <v>129.75702520623784</v>
      </c>
      <c r="H171" s="142">
        <v>167.04631738800305</v>
      </c>
      <c r="I171" s="142">
        <v>165.00087512622014</v>
      </c>
      <c r="J171" s="142">
        <v>200.35305470294338</v>
      </c>
      <c r="K171" s="142">
        <v>166.98991055568408</v>
      </c>
      <c r="L171" s="142">
        <v>62.284201101682392</v>
      </c>
      <c r="M171" s="142">
        <v>0</v>
      </c>
      <c r="N171" s="143"/>
      <c r="O171" s="142">
        <v>7.7130649507104687</v>
      </c>
      <c r="P171" s="142">
        <v>9.1672777175665807</v>
      </c>
      <c r="Q171" s="142">
        <v>16.948770838518602</v>
      </c>
      <c r="R171" s="142">
        <v>37.289292181765198</v>
      </c>
      <c r="S171" s="142">
        <v>-2.0454422617829149</v>
      </c>
      <c r="T171" s="142">
        <v>35.352179576723252</v>
      </c>
      <c r="U171" s="142">
        <v>-33.363144147259291</v>
      </c>
      <c r="V171" s="142">
        <v>-104.70570945400168</v>
      </c>
      <c r="W171" s="142">
        <v>-62.284201101682392</v>
      </c>
      <c r="X171" s="145"/>
      <c r="Y171" s="148"/>
      <c r="Z171" s="148"/>
      <c r="AA171" s="148"/>
      <c r="AB171" s="148"/>
      <c r="AC171" s="148"/>
      <c r="AD171" s="148"/>
      <c r="AE171" s="148"/>
      <c r="AF171" s="148"/>
    </row>
    <row r="172" spans="1:32">
      <c r="B172" s="7" t="s">
        <v>45</v>
      </c>
      <c r="C172" s="219"/>
      <c r="D172" s="142">
        <v>95.927911699442191</v>
      </c>
      <c r="E172" s="142">
        <v>103.64097665015267</v>
      </c>
      <c r="F172" s="142">
        <v>112.80825436771924</v>
      </c>
      <c r="G172" s="142">
        <v>129.75702520623784</v>
      </c>
      <c r="H172" s="142">
        <v>167.04631738800305</v>
      </c>
      <c r="I172" s="142">
        <v>165.00087512622014</v>
      </c>
      <c r="J172" s="142">
        <v>200.35305470294338</v>
      </c>
      <c r="K172" s="142">
        <v>166.98991055568408</v>
      </c>
      <c r="L172" s="142">
        <v>62.284201101682392</v>
      </c>
      <c r="M172" s="142">
        <v>0</v>
      </c>
      <c r="N172" s="143"/>
      <c r="O172" s="142">
        <v>7.7130649507104687</v>
      </c>
      <c r="P172" s="142">
        <v>9.1672777175665807</v>
      </c>
      <c r="Q172" s="142">
        <v>16.948770838518602</v>
      </c>
      <c r="R172" s="142">
        <v>37.289292181765198</v>
      </c>
      <c r="S172" s="142">
        <v>-2.0454422617829149</v>
      </c>
      <c r="T172" s="142">
        <v>35.352179576723252</v>
      </c>
      <c r="U172" s="142">
        <v>-33.363144147259291</v>
      </c>
      <c r="V172" s="142">
        <v>-104.70570945400168</v>
      </c>
      <c r="W172" s="142">
        <v>-62.284201101682392</v>
      </c>
      <c r="X172" s="145"/>
      <c r="Y172" s="148"/>
      <c r="Z172" s="148"/>
      <c r="AA172" s="148"/>
      <c r="AB172" s="148"/>
      <c r="AC172" s="148"/>
      <c r="AD172" s="148"/>
      <c r="AE172" s="148"/>
      <c r="AF172" s="148"/>
    </row>
    <row r="173" spans="1:32">
      <c r="B173" s="7" t="s">
        <v>46</v>
      </c>
      <c r="C173" s="219"/>
      <c r="D173" s="142">
        <v>0</v>
      </c>
      <c r="E173" s="142">
        <v>0</v>
      </c>
      <c r="F173" s="142">
        <v>0</v>
      </c>
      <c r="G173" s="142">
        <v>0</v>
      </c>
      <c r="H173" s="142">
        <v>0</v>
      </c>
      <c r="I173" s="142">
        <v>0</v>
      </c>
      <c r="J173" s="142">
        <v>0</v>
      </c>
      <c r="K173" s="142">
        <v>0</v>
      </c>
      <c r="L173" s="142">
        <v>0</v>
      </c>
      <c r="M173" s="142">
        <v>0</v>
      </c>
      <c r="N173" s="143"/>
      <c r="O173" s="142">
        <v>0</v>
      </c>
      <c r="P173" s="142">
        <v>0</v>
      </c>
      <c r="Q173" s="142">
        <v>0</v>
      </c>
      <c r="R173" s="142">
        <v>0</v>
      </c>
      <c r="S173" s="142">
        <v>0</v>
      </c>
      <c r="T173" s="142">
        <v>0</v>
      </c>
      <c r="U173" s="142">
        <v>0</v>
      </c>
      <c r="V173" s="142">
        <v>0</v>
      </c>
      <c r="W173" s="142">
        <v>0</v>
      </c>
      <c r="X173" s="145"/>
      <c r="Y173" s="148"/>
      <c r="Z173" s="148"/>
      <c r="AA173" s="148"/>
      <c r="AB173" s="148"/>
      <c r="AC173" s="148"/>
      <c r="AD173" s="148"/>
      <c r="AE173" s="148"/>
      <c r="AF173" s="148"/>
    </row>
    <row r="174" spans="1:32">
      <c r="B174" s="6" t="s">
        <v>317</v>
      </c>
      <c r="C174" s="219"/>
      <c r="D174" s="142">
        <v>222788.78619911266</v>
      </c>
      <c r="E174" s="142">
        <v>240702.07491561968</v>
      </c>
      <c r="F174" s="142">
        <v>261992.7153482594</v>
      </c>
      <c r="G174" s="142">
        <v>301355.56622018584</v>
      </c>
      <c r="H174" s="142">
        <v>351498.86104783602</v>
      </c>
      <c r="I174" s="142">
        <v>389831.06757320772</v>
      </c>
      <c r="J174" s="142">
        <v>510648.89213257958</v>
      </c>
      <c r="K174" s="142">
        <v>535723.33787208016</v>
      </c>
      <c r="L174" s="142">
        <v>554072.94498763746</v>
      </c>
      <c r="M174" s="142">
        <v>622497.75953597587</v>
      </c>
      <c r="N174" s="143"/>
      <c r="O174" s="142">
        <v>17913.288716507031</v>
      </c>
      <c r="P174" s="142">
        <v>21290.640432639702</v>
      </c>
      <c r="Q174" s="142">
        <v>39362.850871926457</v>
      </c>
      <c r="R174" s="142">
        <v>50143.294827650156</v>
      </c>
      <c r="S174" s="142">
        <v>38332.206525371701</v>
      </c>
      <c r="T174" s="142">
        <v>120817.82455937186</v>
      </c>
      <c r="U174" s="142">
        <v>25074.445739500607</v>
      </c>
      <c r="V174" s="142">
        <v>18349.607115557228</v>
      </c>
      <c r="W174" s="142">
        <v>68424.814548338501</v>
      </c>
      <c r="X174" s="145"/>
      <c r="Y174" s="148"/>
      <c r="Z174" s="148"/>
      <c r="AA174" s="148"/>
      <c r="AB174" s="148"/>
      <c r="AC174" s="148"/>
      <c r="AD174" s="148"/>
      <c r="AE174" s="148"/>
      <c r="AF174" s="148"/>
    </row>
    <row r="175" spans="1:32">
      <c r="B175" s="6" t="s">
        <v>108</v>
      </c>
      <c r="C175" s="219"/>
      <c r="D175" s="142">
        <v>334183.17929866898</v>
      </c>
      <c r="E175" s="142">
        <v>361053.11237342953</v>
      </c>
      <c r="F175" s="142">
        <v>392989.07302238903</v>
      </c>
      <c r="G175" s="142">
        <v>452033.3493302787</v>
      </c>
      <c r="H175" s="142">
        <v>527248.29157175391</v>
      </c>
      <c r="I175" s="142">
        <v>584746.6013598115</v>
      </c>
      <c r="J175" s="142">
        <v>765973.33819886937</v>
      </c>
      <c r="K175" s="142">
        <v>803585.00680812018</v>
      </c>
      <c r="L175" s="142">
        <v>831109.41748145595</v>
      </c>
      <c r="M175" s="142">
        <v>933746.63930396386</v>
      </c>
      <c r="N175" s="143"/>
      <c r="O175" s="142">
        <v>26869.933074760549</v>
      </c>
      <c r="P175" s="142">
        <v>31935.96064895951</v>
      </c>
      <c r="Q175" s="142">
        <v>59044.276307889682</v>
      </c>
      <c r="R175" s="142">
        <v>75214.94224147519</v>
      </c>
      <c r="S175" s="142">
        <v>57498.309788057581</v>
      </c>
      <c r="T175" s="142">
        <v>181226.73683905788</v>
      </c>
      <c r="U175" s="142">
        <v>37611.668609250773</v>
      </c>
      <c r="V175" s="142">
        <v>27524.410673335842</v>
      </c>
      <c r="W175" s="142">
        <v>102637.22182250785</v>
      </c>
      <c r="X175" s="145"/>
      <c r="Y175" s="148"/>
      <c r="Z175" s="148"/>
      <c r="AA175" s="148"/>
      <c r="AB175" s="148"/>
      <c r="AC175" s="148"/>
      <c r="AD175" s="148"/>
      <c r="AE175" s="148"/>
      <c r="AF175" s="148"/>
    </row>
    <row r="176" spans="1:32">
      <c r="B176" s="6" t="s">
        <v>48</v>
      </c>
      <c r="C176" s="219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3"/>
      <c r="O176" s="142">
        <v>0</v>
      </c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5"/>
      <c r="Y176" s="148"/>
      <c r="Z176" s="148"/>
      <c r="AA176" s="148"/>
      <c r="AB176" s="148"/>
      <c r="AC176" s="148"/>
      <c r="AD176" s="148"/>
      <c r="AE176" s="148"/>
      <c r="AF176" s="148"/>
    </row>
    <row r="177" spans="1:32">
      <c r="B177" s="6" t="s">
        <v>325</v>
      </c>
      <c r="C177" s="219"/>
      <c r="D177" s="142">
        <v>136769.56039141596</v>
      </c>
      <c r="E177" s="142">
        <v>147766.49010551546</v>
      </c>
      <c r="F177" s="142">
        <v>160836.768830502</v>
      </c>
      <c r="G177" s="142">
        <v>185001.53897604576</v>
      </c>
      <c r="H177" s="142">
        <v>203712.98405466971</v>
      </c>
      <c r="I177" s="142">
        <v>234631.244429485</v>
      </c>
      <c r="J177" s="142">
        <v>337668.88647681876</v>
      </c>
      <c r="K177" s="142">
        <v>552366.72128743352</v>
      </c>
      <c r="L177" s="142">
        <v>638822.47610748629</v>
      </c>
      <c r="M177" s="142">
        <v>697810.82839824213</v>
      </c>
      <c r="N177" s="143"/>
      <c r="O177" s="142">
        <v>10996.929714099497</v>
      </c>
      <c r="P177" s="142">
        <v>13070.278724986543</v>
      </c>
      <c r="Q177" s="142">
        <v>24164.770145543753</v>
      </c>
      <c r="R177" s="142">
        <v>18711.445078623954</v>
      </c>
      <c r="S177" s="142">
        <v>30918.260374815305</v>
      </c>
      <c r="T177" s="142">
        <v>103037.64204733375</v>
      </c>
      <c r="U177" s="142">
        <v>214697.83481061473</v>
      </c>
      <c r="V177" s="142">
        <v>86455.754820052796</v>
      </c>
      <c r="W177" s="142">
        <v>58988.352290755851</v>
      </c>
      <c r="X177" s="145"/>
      <c r="Y177" s="148"/>
      <c r="Z177" s="148"/>
      <c r="AA177" s="148"/>
      <c r="AB177" s="148"/>
      <c r="AC177" s="148"/>
      <c r="AD177" s="148"/>
      <c r="AE177" s="148"/>
      <c r="AF177" s="148"/>
    </row>
    <row r="178" spans="1:32">
      <c r="B178" s="8" t="s">
        <v>101</v>
      </c>
      <c r="C178" s="219"/>
      <c r="D178" s="142">
        <v>0</v>
      </c>
      <c r="E178" s="142">
        <v>0</v>
      </c>
      <c r="F178" s="142">
        <v>0</v>
      </c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3"/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5"/>
      <c r="Y178" s="148"/>
      <c r="Z178" s="148"/>
      <c r="AA178" s="148"/>
      <c r="AB178" s="148"/>
      <c r="AC178" s="148"/>
      <c r="AD178" s="148"/>
      <c r="AE178" s="148"/>
      <c r="AF178" s="148"/>
    </row>
    <row r="179" spans="1:32" s="45" customFormat="1">
      <c r="A179" s="38"/>
      <c r="B179" s="5" t="s">
        <v>10</v>
      </c>
      <c r="C179" s="209" t="s">
        <v>298</v>
      </c>
      <c r="D179" s="139">
        <v>141408.56870000003</v>
      </c>
      <c r="E179" s="139">
        <v>156108.74671469792</v>
      </c>
      <c r="F179" s="139">
        <v>149552.68259691328</v>
      </c>
      <c r="G179" s="139">
        <v>148863.23209590555</v>
      </c>
      <c r="H179" s="139">
        <v>166526.80520281204</v>
      </c>
      <c r="I179" s="139">
        <v>144230</v>
      </c>
      <c r="J179" s="139">
        <v>161608</v>
      </c>
      <c r="K179" s="139">
        <v>188703.00000000003</v>
      </c>
      <c r="L179" s="139">
        <v>214442.99999999997</v>
      </c>
      <c r="M179" s="139">
        <v>341139.00000000006</v>
      </c>
      <c r="N179" s="146"/>
      <c r="O179" s="139">
        <v>14700.178014697894</v>
      </c>
      <c r="P179" s="139">
        <v>-6556.0641177846492</v>
      </c>
      <c r="Q179" s="139">
        <v>-689.45050100771823</v>
      </c>
      <c r="R179" s="139">
        <v>17663.573106906482</v>
      </c>
      <c r="S179" s="139">
        <v>-22296.805202812036</v>
      </c>
      <c r="T179" s="139">
        <v>17377.999999999996</v>
      </c>
      <c r="U179" s="139">
        <v>27095.000000000029</v>
      </c>
      <c r="V179" s="139">
        <v>25739.999999999964</v>
      </c>
      <c r="W179" s="139">
        <v>126696.00000000004</v>
      </c>
      <c r="X179" s="141"/>
      <c r="Y179" s="140"/>
      <c r="Z179" s="140"/>
      <c r="AA179" s="140"/>
      <c r="AB179" s="140"/>
      <c r="AC179" s="140"/>
      <c r="AD179" s="140"/>
      <c r="AE179" s="140"/>
      <c r="AF179" s="140"/>
    </row>
    <row r="180" spans="1:32" s="45" customFormat="1">
      <c r="A180" s="38"/>
      <c r="B180" s="31" t="s">
        <v>26</v>
      </c>
      <c r="C180" s="209" t="s">
        <v>299</v>
      </c>
      <c r="D180" s="139">
        <v>112524.36920000003</v>
      </c>
      <c r="E180" s="139">
        <v>105177.18973325944</v>
      </c>
      <c r="F180" s="139">
        <v>103312.88094723503</v>
      </c>
      <c r="G180" s="139">
        <v>104399.73198835533</v>
      </c>
      <c r="H180" s="139">
        <v>112511.62647838716</v>
      </c>
      <c r="I180" s="139">
        <v>97880</v>
      </c>
      <c r="J180" s="139">
        <v>114085.99999999999</v>
      </c>
      <c r="K180" s="139">
        <v>134913</v>
      </c>
      <c r="L180" s="139">
        <v>140284</v>
      </c>
      <c r="M180" s="139">
        <v>259340</v>
      </c>
      <c r="N180" s="146"/>
      <c r="O180" s="139">
        <v>-7347.1794667405902</v>
      </c>
      <c r="P180" s="139">
        <v>-1864.3087860244123</v>
      </c>
      <c r="Q180" s="139">
        <v>1086.8510411203033</v>
      </c>
      <c r="R180" s="139">
        <v>8111.8944900318411</v>
      </c>
      <c r="S180" s="139">
        <v>-14631.62647838717</v>
      </c>
      <c r="T180" s="139">
        <v>16205.999999999995</v>
      </c>
      <c r="U180" s="139">
        <v>20827.000000000022</v>
      </c>
      <c r="V180" s="139">
        <v>5370.9999999999809</v>
      </c>
      <c r="W180" s="139">
        <v>119056.00000000001</v>
      </c>
      <c r="X180" s="141"/>
      <c r="Y180" s="140"/>
      <c r="Z180" s="140"/>
      <c r="AA180" s="140"/>
      <c r="AB180" s="140"/>
      <c r="AC180" s="140"/>
      <c r="AD180" s="140"/>
      <c r="AE180" s="140"/>
      <c r="AF180" s="140"/>
    </row>
    <row r="181" spans="1:32">
      <c r="B181" s="208" t="s">
        <v>40</v>
      </c>
      <c r="C181" s="219"/>
      <c r="D181" s="142">
        <v>112348.46110461779</v>
      </c>
      <c r="E181" s="142">
        <v>105012.7674018554</v>
      </c>
      <c r="F181" s="142">
        <v>103151.37306902975</v>
      </c>
      <c r="G181" s="142">
        <v>104236.52504800052</v>
      </c>
      <c r="H181" s="142">
        <v>112335.73830355996</v>
      </c>
      <c r="I181" s="142">
        <v>97726.985284179551</v>
      </c>
      <c r="J181" s="142">
        <v>113907.65062454953</v>
      </c>
      <c r="K181" s="142">
        <v>134702.09200699345</v>
      </c>
      <c r="L181" s="142">
        <v>140064.69558240543</v>
      </c>
      <c r="M181" s="142">
        <v>258934.57666120891</v>
      </c>
      <c r="N181" s="143"/>
      <c r="O181" s="142">
        <v>-7335.6937027623871</v>
      </c>
      <c r="P181" s="142">
        <v>-1861.3943328256482</v>
      </c>
      <c r="Q181" s="142">
        <v>1085.1519789707709</v>
      </c>
      <c r="R181" s="142">
        <v>8099.213255559448</v>
      </c>
      <c r="S181" s="142">
        <v>-14608.753019380423</v>
      </c>
      <c r="T181" s="142">
        <v>16180.665340369978</v>
      </c>
      <c r="U181" s="142">
        <v>20794.441382443914</v>
      </c>
      <c r="V181" s="142">
        <v>5362.6035754119812</v>
      </c>
      <c r="W181" s="142">
        <v>118869.88107880348</v>
      </c>
      <c r="X181" s="145"/>
      <c r="Y181" s="148"/>
      <c r="Z181" s="148"/>
      <c r="AA181" s="148"/>
      <c r="AB181" s="148"/>
      <c r="AC181" s="148"/>
      <c r="AD181" s="148"/>
      <c r="AE181" s="148"/>
      <c r="AF181" s="148"/>
    </row>
    <row r="182" spans="1:32">
      <c r="B182" s="6" t="s">
        <v>41</v>
      </c>
      <c r="C182" s="219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3"/>
      <c r="O182" s="142">
        <v>0</v>
      </c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5"/>
      <c r="Y182" s="148"/>
      <c r="Z182" s="148"/>
      <c r="AA182" s="148"/>
      <c r="AB182" s="148"/>
      <c r="AC182" s="148"/>
      <c r="AD182" s="148"/>
      <c r="AE182" s="148"/>
      <c r="AF182" s="148"/>
    </row>
    <row r="183" spans="1:32">
      <c r="B183" s="6" t="s">
        <v>42</v>
      </c>
      <c r="C183" s="219"/>
      <c r="D183" s="142">
        <v>1.4153524915936466E-2</v>
      </c>
      <c r="E183" s="142">
        <v>1.3229382986648764E-2</v>
      </c>
      <c r="F183" s="142">
        <v>1.2994886752263332E-2</v>
      </c>
      <c r="G183" s="142">
        <v>1.3131592902226871E-2</v>
      </c>
      <c r="H183" s="142">
        <v>1.4151922112658148E-2</v>
      </c>
      <c r="I183" s="142">
        <v>1.2311528859224754E-2</v>
      </c>
      <c r="J183" s="142">
        <v>1.4349949749014254E-2</v>
      </c>
      <c r="K183" s="142">
        <v>1.6969608632862579E-2</v>
      </c>
      <c r="L183" s="142">
        <v>1.7645183025004955E-2</v>
      </c>
      <c r="M183" s="142">
        <v>3.2620268638652923E-2</v>
      </c>
      <c r="N183" s="143"/>
      <c r="O183" s="142">
        <v>-9.2414192928770317E-4</v>
      </c>
      <c r="P183" s="142">
        <v>-2.3449623438543071E-4</v>
      </c>
      <c r="Q183" s="142">
        <v>1.3670614996353833E-4</v>
      </c>
      <c r="R183" s="142">
        <v>1.0203292104312767E-3</v>
      </c>
      <c r="S183" s="142">
        <v>-1.8403932534333939E-3</v>
      </c>
      <c r="T183" s="142">
        <v>2.0384208897894994E-3</v>
      </c>
      <c r="U183" s="142">
        <v>2.6196588838483265E-3</v>
      </c>
      <c r="V183" s="142">
        <v>6.7557439214237561E-4</v>
      </c>
      <c r="W183" s="142">
        <v>1.4975085613647965E-2</v>
      </c>
      <c r="X183" s="145"/>
      <c r="Y183" s="148"/>
      <c r="Z183" s="148"/>
      <c r="AA183" s="148"/>
      <c r="AB183" s="148"/>
      <c r="AC183" s="148"/>
      <c r="AD183" s="148"/>
      <c r="AE183" s="148"/>
      <c r="AF183" s="148"/>
    </row>
    <row r="184" spans="1:32">
      <c r="B184" s="6" t="s">
        <v>43</v>
      </c>
      <c r="C184" s="219"/>
      <c r="D184" s="142">
        <v>40320.32966235494</v>
      </c>
      <c r="E184" s="142">
        <v>37687.649290151036</v>
      </c>
      <c r="F184" s="142">
        <v>37019.620263377969</v>
      </c>
      <c r="G184" s="142">
        <v>37409.066501409798</v>
      </c>
      <c r="H184" s="142">
        <v>40315.763622661681</v>
      </c>
      <c r="I184" s="142">
        <v>35072.881504776306</v>
      </c>
      <c r="J184" s="142">
        <v>40879.901505454742</v>
      </c>
      <c r="K184" s="142">
        <v>48342.742771290214</v>
      </c>
      <c r="L184" s="142">
        <v>50267.308020188386</v>
      </c>
      <c r="M184" s="142">
        <v>92928.086324567717</v>
      </c>
      <c r="N184" s="143"/>
      <c r="O184" s="142">
        <v>-2632.6803722039076</v>
      </c>
      <c r="P184" s="142">
        <v>-668.02902677306406</v>
      </c>
      <c r="Q184" s="142">
        <v>389.44623803182594</v>
      </c>
      <c r="R184" s="142">
        <v>2906.6971212518865</v>
      </c>
      <c r="S184" s="142">
        <v>-5242.882117885375</v>
      </c>
      <c r="T184" s="142">
        <v>5807.0200006784316</v>
      </c>
      <c r="U184" s="142">
        <v>7462.8412658354764</v>
      </c>
      <c r="V184" s="142">
        <v>1924.5652488981705</v>
      </c>
      <c r="W184" s="142">
        <v>42660.778304379332</v>
      </c>
      <c r="X184" s="145"/>
      <c r="Y184" s="148"/>
      <c r="Z184" s="148"/>
      <c r="AA184" s="148"/>
      <c r="AB184" s="148"/>
      <c r="AC184" s="148"/>
      <c r="AD184" s="148"/>
      <c r="AE184" s="148"/>
      <c r="AF184" s="148"/>
    </row>
    <row r="185" spans="1:32">
      <c r="B185" s="6" t="s">
        <v>44</v>
      </c>
      <c r="C185" s="219"/>
      <c r="D185" s="142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3"/>
      <c r="O185" s="142">
        <v>0</v>
      </c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45"/>
      <c r="Y185" s="148"/>
      <c r="Z185" s="148"/>
      <c r="AA185" s="148"/>
      <c r="AB185" s="148"/>
      <c r="AC185" s="148"/>
      <c r="AD185" s="148"/>
      <c r="AE185" s="148"/>
      <c r="AF185" s="148"/>
    </row>
    <row r="186" spans="1:32">
      <c r="B186" s="7" t="s">
        <v>45</v>
      </c>
      <c r="C186" s="219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3"/>
      <c r="O186" s="142">
        <v>0</v>
      </c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45"/>
      <c r="Y186" s="148"/>
      <c r="Z186" s="148"/>
      <c r="AA186" s="148"/>
      <c r="AB186" s="148"/>
      <c r="AC186" s="148"/>
      <c r="AD186" s="148"/>
      <c r="AE186" s="148"/>
      <c r="AF186" s="148"/>
    </row>
    <row r="187" spans="1:32">
      <c r="B187" s="7" t="s">
        <v>46</v>
      </c>
      <c r="C187" s="219"/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3"/>
      <c r="O187" s="142">
        <v>0</v>
      </c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45"/>
      <c r="Y187" s="148"/>
      <c r="Z187" s="148"/>
      <c r="AA187" s="148"/>
      <c r="AB187" s="148"/>
      <c r="AC187" s="148"/>
      <c r="AD187" s="148"/>
      <c r="AE187" s="148"/>
      <c r="AF187" s="148"/>
    </row>
    <row r="188" spans="1:32">
      <c r="B188" s="6" t="s">
        <v>317</v>
      </c>
      <c r="C188" s="219"/>
      <c r="D188" s="142">
        <v>6479.5848030650077</v>
      </c>
      <c r="E188" s="142">
        <v>6056.5060268270554</v>
      </c>
      <c r="F188" s="142">
        <v>5949.1519757532515</v>
      </c>
      <c r="G188" s="142">
        <v>6011.7370276785059</v>
      </c>
      <c r="H188" s="142">
        <v>6478.851028275606</v>
      </c>
      <c r="I188" s="142">
        <v>5636.3058511951458</v>
      </c>
      <c r="J188" s="142">
        <v>6569.5094946817462</v>
      </c>
      <c r="K188" s="142">
        <v>7768.8080435460852</v>
      </c>
      <c r="L188" s="142">
        <v>8078.0908257975061</v>
      </c>
      <c r="M188" s="142">
        <v>14933.791984562211</v>
      </c>
      <c r="N188" s="143"/>
      <c r="O188" s="142">
        <v>-423.07877623795207</v>
      </c>
      <c r="P188" s="142">
        <v>-107.35405107380416</v>
      </c>
      <c r="Q188" s="142">
        <v>62.585051925254476</v>
      </c>
      <c r="R188" s="142">
        <v>467.11400059710047</v>
      </c>
      <c r="S188" s="142">
        <v>-842.54517708046069</v>
      </c>
      <c r="T188" s="142">
        <v>933.20364348660053</v>
      </c>
      <c r="U188" s="142">
        <v>1199.2985488643385</v>
      </c>
      <c r="V188" s="142">
        <v>309.28278225142094</v>
      </c>
      <c r="W188" s="142">
        <v>6855.7011587647057</v>
      </c>
      <c r="X188" s="145"/>
      <c r="Y188" s="148"/>
      <c r="Z188" s="148"/>
      <c r="AA188" s="148"/>
      <c r="AB188" s="148"/>
      <c r="AC188" s="148"/>
      <c r="AD188" s="148"/>
      <c r="AE188" s="148"/>
      <c r="AF188" s="148"/>
    </row>
    <row r="189" spans="1:32">
      <c r="B189" s="6" t="s">
        <v>108</v>
      </c>
      <c r="C189" s="219"/>
      <c r="D189" s="142">
        <v>65548.532485672928</v>
      </c>
      <c r="E189" s="142">
        <v>61268.598855494318</v>
      </c>
      <c r="F189" s="142">
        <v>60182.587835011771</v>
      </c>
      <c r="G189" s="142">
        <v>60815.708387319304</v>
      </c>
      <c r="H189" s="142">
        <v>65541.109500700564</v>
      </c>
      <c r="I189" s="142">
        <v>57017.785616679233</v>
      </c>
      <c r="J189" s="142">
        <v>66458.225274463286</v>
      </c>
      <c r="K189" s="142">
        <v>78590.524222548498</v>
      </c>
      <c r="L189" s="142">
        <v>81719.279091236516</v>
      </c>
      <c r="M189" s="142">
        <v>151072.66573181032</v>
      </c>
      <c r="N189" s="143"/>
      <c r="O189" s="142">
        <v>-4279.933630178607</v>
      </c>
      <c r="P189" s="142">
        <v>-1086.0110204825446</v>
      </c>
      <c r="Q189" s="142">
        <v>633.12055230753685</v>
      </c>
      <c r="R189" s="142">
        <v>4725.4011133812583</v>
      </c>
      <c r="S189" s="142">
        <v>-8523.3238840213289</v>
      </c>
      <c r="T189" s="142">
        <v>9440.4396577840544</v>
      </c>
      <c r="U189" s="142">
        <v>12132.298948085212</v>
      </c>
      <c r="V189" s="142">
        <v>3128.7548686880086</v>
      </c>
      <c r="W189" s="142">
        <v>69353.386640573808</v>
      </c>
      <c r="X189" s="145"/>
      <c r="Y189" s="148"/>
      <c r="Z189" s="148"/>
      <c r="AA189" s="148"/>
      <c r="AB189" s="148"/>
      <c r="AC189" s="148"/>
      <c r="AD189" s="148"/>
      <c r="AE189" s="148"/>
      <c r="AF189" s="148"/>
    </row>
    <row r="190" spans="1:32">
      <c r="B190" s="6" t="s">
        <v>48</v>
      </c>
      <c r="C190" s="219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3"/>
      <c r="O190" s="142">
        <v>0</v>
      </c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45"/>
      <c r="Y190" s="148"/>
      <c r="Z190" s="148"/>
      <c r="AA190" s="148"/>
      <c r="AB190" s="148"/>
      <c r="AC190" s="148"/>
      <c r="AD190" s="148"/>
      <c r="AE190" s="148"/>
      <c r="AF190" s="148"/>
    </row>
    <row r="191" spans="1:32">
      <c r="B191" s="6" t="s">
        <v>325</v>
      </c>
      <c r="C191" s="219"/>
      <c r="D191" s="142">
        <v>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3"/>
      <c r="O191" s="142">
        <v>0</v>
      </c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45"/>
      <c r="Y191" s="148"/>
      <c r="Z191" s="148"/>
      <c r="AA191" s="148"/>
      <c r="AB191" s="148"/>
      <c r="AC191" s="148"/>
      <c r="AD191" s="148"/>
      <c r="AE191" s="148"/>
      <c r="AF191" s="148"/>
    </row>
    <row r="192" spans="1:32">
      <c r="B192" s="8" t="s">
        <v>101</v>
      </c>
      <c r="C192" s="219"/>
      <c r="D192" s="142">
        <v>175.9080953822276</v>
      </c>
      <c r="E192" s="142">
        <v>164.42233140403908</v>
      </c>
      <c r="F192" s="142">
        <v>161.50787820527449</v>
      </c>
      <c r="G192" s="142">
        <v>163.20694035480631</v>
      </c>
      <c r="H192" s="142">
        <v>175.88817482719725</v>
      </c>
      <c r="I192" s="142">
        <v>153.01471582044144</v>
      </c>
      <c r="J192" s="142">
        <v>178.34937545045855</v>
      </c>
      <c r="K192" s="142">
        <v>210.9079930065715</v>
      </c>
      <c r="L192" s="142">
        <v>219.30441759455258</v>
      </c>
      <c r="M192" s="142">
        <v>405.4233387911043</v>
      </c>
      <c r="N192" s="143"/>
      <c r="O192" s="142">
        <v>-11.485763978188523</v>
      </c>
      <c r="P192" s="142">
        <v>-2.9144531987645994</v>
      </c>
      <c r="Q192" s="142">
        <v>1.6990621495318159</v>
      </c>
      <c r="R192" s="142">
        <v>12.681234472390956</v>
      </c>
      <c r="S192" s="142">
        <v>-22.873459006755816</v>
      </c>
      <c r="T192" s="142">
        <v>25.334659630017107</v>
      </c>
      <c r="U192" s="142">
        <v>32.558617556112956</v>
      </c>
      <c r="V192" s="142">
        <v>8.3964245879810662</v>
      </c>
      <c r="W192" s="142">
        <v>186.11892119655172</v>
      </c>
      <c r="X192" s="145"/>
      <c r="Y192" s="148"/>
      <c r="Z192" s="148"/>
      <c r="AA192" s="148"/>
      <c r="AB192" s="148"/>
      <c r="AC192" s="148"/>
      <c r="AD192" s="148"/>
      <c r="AE192" s="148"/>
      <c r="AF192" s="148"/>
    </row>
    <row r="193" spans="1:32" s="45" customFormat="1">
      <c r="A193" s="38"/>
      <c r="B193" s="31" t="s">
        <v>27</v>
      </c>
      <c r="C193" s="209" t="s">
        <v>300</v>
      </c>
      <c r="D193" s="139">
        <v>28884.199499999999</v>
      </c>
      <c r="E193" s="139">
        <v>50931.556981438487</v>
      </c>
      <c r="F193" s="139">
        <v>46239.801649678244</v>
      </c>
      <c r="G193" s="139">
        <v>44463.500107550237</v>
      </c>
      <c r="H193" s="139">
        <v>54015.17872442487</v>
      </c>
      <c r="I193" s="139">
        <v>46350</v>
      </c>
      <c r="J193" s="139">
        <v>47522</v>
      </c>
      <c r="K193" s="139">
        <v>53790</v>
      </c>
      <c r="L193" s="139">
        <v>74158.999999999985</v>
      </c>
      <c r="M193" s="139">
        <v>81799</v>
      </c>
      <c r="N193" s="146"/>
      <c r="O193" s="139">
        <v>22047.357481438485</v>
      </c>
      <c r="P193" s="139">
        <v>-4691.7553317602424</v>
      </c>
      <c r="Q193" s="139">
        <v>-1776.3015421280045</v>
      </c>
      <c r="R193" s="139">
        <v>9551.6786168746312</v>
      </c>
      <c r="S193" s="139">
        <v>-7665.1787244248681</v>
      </c>
      <c r="T193" s="139">
        <v>1172.0000000000027</v>
      </c>
      <c r="U193" s="139">
        <v>6267.9999999999945</v>
      </c>
      <c r="V193" s="139">
        <v>20368.999999999993</v>
      </c>
      <c r="W193" s="139">
        <v>7640.0000000000091</v>
      </c>
      <c r="X193" s="141"/>
      <c r="Y193" s="140"/>
      <c r="Z193" s="140"/>
      <c r="AA193" s="140"/>
      <c r="AB193" s="140"/>
      <c r="AC193" s="140"/>
      <c r="AD193" s="140"/>
      <c r="AE193" s="140"/>
      <c r="AF193" s="140"/>
    </row>
    <row r="194" spans="1:32">
      <c r="B194" s="3" t="s">
        <v>12</v>
      </c>
      <c r="C194" s="210" t="s">
        <v>301</v>
      </c>
      <c r="D194" s="142">
        <v>13122.833199999999</v>
      </c>
      <c r="E194" s="142">
        <v>18844.30757111304</v>
      </c>
      <c r="F194" s="142">
        <v>19090.345296376909</v>
      </c>
      <c r="G194" s="142">
        <v>21277.443367449207</v>
      </c>
      <c r="H194" s="142">
        <v>29294.194075003907</v>
      </c>
      <c r="I194" s="142">
        <v>33235</v>
      </c>
      <c r="J194" s="142">
        <v>31272.000000000004</v>
      </c>
      <c r="K194" s="142">
        <v>39615</v>
      </c>
      <c r="L194" s="142">
        <v>49803</v>
      </c>
      <c r="M194" s="142">
        <v>55738</v>
      </c>
      <c r="N194" s="143"/>
      <c r="O194" s="142">
        <v>5721.4743711130413</v>
      </c>
      <c r="P194" s="142">
        <v>246.03772526386933</v>
      </c>
      <c r="Q194" s="142">
        <v>2187.0980710722961</v>
      </c>
      <c r="R194" s="142">
        <v>8016.750707554701</v>
      </c>
      <c r="S194" s="142">
        <v>3940.8059249960957</v>
      </c>
      <c r="T194" s="142">
        <v>-1962.9999999999995</v>
      </c>
      <c r="U194" s="142">
        <v>8342.9999999999945</v>
      </c>
      <c r="V194" s="142">
        <v>10188</v>
      </c>
      <c r="W194" s="142">
        <v>5935.0000000000018</v>
      </c>
      <c r="X194" s="145"/>
      <c r="Y194" s="148"/>
      <c r="Z194" s="148"/>
      <c r="AA194" s="148"/>
      <c r="AB194" s="148"/>
      <c r="AC194" s="148"/>
      <c r="AD194" s="148"/>
      <c r="AE194" s="148"/>
      <c r="AF194" s="148"/>
    </row>
    <row r="195" spans="1:32">
      <c r="B195" s="3" t="s">
        <v>13</v>
      </c>
      <c r="C195" s="210" t="s">
        <v>302</v>
      </c>
      <c r="D195" s="142">
        <v>15761.366299999998</v>
      </c>
      <c r="E195" s="142">
        <v>32087.249410325443</v>
      </c>
      <c r="F195" s="142">
        <v>27149.456353301332</v>
      </c>
      <c r="G195" s="142">
        <v>23186.056740101034</v>
      </c>
      <c r="H195" s="142">
        <v>24720.984649420956</v>
      </c>
      <c r="I195" s="142">
        <v>13115</v>
      </c>
      <c r="J195" s="142">
        <v>16250</v>
      </c>
      <c r="K195" s="142">
        <v>14175</v>
      </c>
      <c r="L195" s="142">
        <v>24356</v>
      </c>
      <c r="M195" s="142">
        <v>26061</v>
      </c>
      <c r="N195" s="143"/>
      <c r="O195" s="142">
        <v>16325.883110325447</v>
      </c>
      <c r="P195" s="142">
        <v>-4937.7930570241115</v>
      </c>
      <c r="Q195" s="142">
        <v>-3963.3996132002976</v>
      </c>
      <c r="R195" s="142">
        <v>1534.9279093199216</v>
      </c>
      <c r="S195" s="142">
        <v>-11605.984649420956</v>
      </c>
      <c r="T195" s="142">
        <v>3134.9999999999995</v>
      </c>
      <c r="U195" s="142">
        <v>-2075</v>
      </c>
      <c r="V195" s="142">
        <v>10181</v>
      </c>
      <c r="W195" s="142">
        <v>1705.0000000000011</v>
      </c>
      <c r="X195" s="145"/>
      <c r="Y195" s="148"/>
      <c r="Z195" s="148"/>
      <c r="AA195" s="148"/>
      <c r="AB195" s="148"/>
      <c r="AC195" s="148"/>
      <c r="AD195" s="148"/>
      <c r="AE195" s="148"/>
      <c r="AF195" s="148"/>
    </row>
    <row r="196" spans="1:32" s="45" customFormat="1">
      <c r="A196" s="38"/>
      <c r="B196" s="5" t="s">
        <v>28</v>
      </c>
      <c r="C196" s="209" t="s">
        <v>311</v>
      </c>
      <c r="D196" s="139">
        <v>0</v>
      </c>
      <c r="E196" s="139">
        <v>0</v>
      </c>
      <c r="F196" s="139">
        <v>0</v>
      </c>
      <c r="G196" s="139">
        <v>0</v>
      </c>
      <c r="H196" s="139">
        <v>0</v>
      </c>
      <c r="I196" s="139">
        <v>0</v>
      </c>
      <c r="J196" s="139">
        <v>0</v>
      </c>
      <c r="K196" s="139">
        <v>0</v>
      </c>
      <c r="L196" s="139">
        <v>0</v>
      </c>
      <c r="M196" s="139">
        <v>0</v>
      </c>
      <c r="N196" s="146"/>
      <c r="O196" s="139">
        <v>0</v>
      </c>
      <c r="P196" s="139">
        <v>0</v>
      </c>
      <c r="Q196" s="139">
        <v>0</v>
      </c>
      <c r="R196" s="139">
        <v>0</v>
      </c>
      <c r="S196" s="139">
        <v>0</v>
      </c>
      <c r="T196" s="139">
        <v>0</v>
      </c>
      <c r="U196" s="139">
        <v>0</v>
      </c>
      <c r="V196" s="139">
        <v>0</v>
      </c>
      <c r="W196" s="139">
        <v>0</v>
      </c>
      <c r="X196" s="141"/>
      <c r="Y196" s="140"/>
      <c r="Z196" s="140"/>
      <c r="AA196" s="140"/>
      <c r="AB196" s="140"/>
      <c r="AC196" s="140"/>
      <c r="AD196" s="140"/>
      <c r="AE196" s="140"/>
      <c r="AF196" s="140"/>
    </row>
    <row r="197" spans="1:32">
      <c r="B197" s="3" t="s">
        <v>15</v>
      </c>
      <c r="C197" s="210" t="s">
        <v>303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3"/>
      <c r="O197" s="142">
        <v>0</v>
      </c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5"/>
      <c r="Y197" s="148"/>
      <c r="Z197" s="148"/>
      <c r="AA197" s="148"/>
      <c r="AB197" s="148"/>
      <c r="AC197" s="148"/>
      <c r="AD197" s="148"/>
      <c r="AE197" s="148"/>
      <c r="AF197" s="148"/>
    </row>
    <row r="198" spans="1:32">
      <c r="B198" s="3" t="s">
        <v>16</v>
      </c>
      <c r="C198" s="210" t="s">
        <v>304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3"/>
      <c r="O198" s="142">
        <v>0</v>
      </c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45"/>
      <c r="Y198" s="148"/>
      <c r="Z198" s="148"/>
      <c r="AA198" s="148"/>
      <c r="AB198" s="148"/>
      <c r="AC198" s="148"/>
      <c r="AD198" s="148"/>
      <c r="AE198" s="148"/>
      <c r="AF198" s="148"/>
    </row>
    <row r="199" spans="1:32">
      <c r="B199" s="3" t="s">
        <v>17</v>
      </c>
      <c r="C199" s="210" t="s">
        <v>305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3"/>
      <c r="O199" s="142">
        <v>0</v>
      </c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45"/>
      <c r="Y199" s="148"/>
      <c r="Z199" s="148"/>
      <c r="AA199" s="148"/>
      <c r="AB199" s="148"/>
      <c r="AC199" s="148"/>
      <c r="AD199" s="148"/>
      <c r="AE199" s="148"/>
      <c r="AF199" s="148"/>
    </row>
    <row r="200" spans="1:32">
      <c r="B200" s="4" t="s">
        <v>34</v>
      </c>
      <c r="C200" s="42"/>
      <c r="D200" s="142">
        <v>0</v>
      </c>
      <c r="E200" s="142">
        <v>0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0</v>
      </c>
      <c r="M200" s="142">
        <v>0</v>
      </c>
      <c r="N200" s="143"/>
      <c r="O200" s="142">
        <v>0</v>
      </c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45"/>
      <c r="Y200" s="148"/>
      <c r="Z200" s="148"/>
      <c r="AA200" s="148"/>
      <c r="AB200" s="148"/>
      <c r="AC200" s="148"/>
      <c r="AD200" s="148"/>
      <c r="AE200" s="148"/>
      <c r="AF200" s="148"/>
    </row>
    <row r="201" spans="1:32">
      <c r="B201" s="3" t="s">
        <v>19</v>
      </c>
      <c r="C201" s="210" t="s">
        <v>306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3"/>
      <c r="O201" s="142">
        <v>0</v>
      </c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5"/>
      <c r="Y201" s="148"/>
      <c r="Z201" s="148"/>
      <c r="AA201" s="148"/>
      <c r="AB201" s="148"/>
      <c r="AC201" s="148"/>
      <c r="AD201" s="148"/>
      <c r="AE201" s="148"/>
      <c r="AF201" s="148"/>
    </row>
    <row r="202" spans="1:32">
      <c r="B202" s="3" t="s">
        <v>20</v>
      </c>
      <c r="C202" s="210" t="s">
        <v>307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3"/>
      <c r="O202" s="142">
        <v>0</v>
      </c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5"/>
      <c r="Y202" s="148"/>
      <c r="Z202" s="148"/>
      <c r="AA202" s="148"/>
      <c r="AB202" s="148"/>
      <c r="AC202" s="148"/>
      <c r="AD202" s="148"/>
      <c r="AE202" s="148"/>
      <c r="AF202" s="148"/>
    </row>
    <row r="203" spans="1:32" s="45" customFormat="1">
      <c r="A203" s="38"/>
      <c r="B203" s="5" t="s">
        <v>21</v>
      </c>
      <c r="C203" s="209" t="s">
        <v>308</v>
      </c>
      <c r="D203" s="139">
        <v>67046.834966832277</v>
      </c>
      <c r="E203" s="139">
        <v>74179.021218771333</v>
      </c>
      <c r="F203" s="139">
        <v>71373.699461648124</v>
      </c>
      <c r="G203" s="139">
        <v>76085.279806506893</v>
      </c>
      <c r="H203" s="139">
        <v>99477.37839348345</v>
      </c>
      <c r="I203" s="139">
        <v>85928.136148297839</v>
      </c>
      <c r="J203" s="139">
        <v>95992.706993759377</v>
      </c>
      <c r="K203" s="139">
        <v>140197.06748787808</v>
      </c>
      <c r="L203" s="139">
        <v>180558.63802005627</v>
      </c>
      <c r="M203" s="139">
        <v>157478.19300079541</v>
      </c>
      <c r="N203" s="146"/>
      <c r="O203" s="139">
        <v>7132.1862519390606</v>
      </c>
      <c r="P203" s="139">
        <v>-2805.3217571232153</v>
      </c>
      <c r="Q203" s="139">
        <v>4711.5803448587712</v>
      </c>
      <c r="R203" s="139">
        <v>23392.098586976557</v>
      </c>
      <c r="S203" s="139">
        <v>-13549.242245185611</v>
      </c>
      <c r="T203" s="139">
        <v>10064.570845461549</v>
      </c>
      <c r="U203" s="139">
        <v>44204.360494118715</v>
      </c>
      <c r="V203" s="139">
        <v>40361.570532178164</v>
      </c>
      <c r="W203" s="139">
        <v>-23080.445019260856</v>
      </c>
      <c r="X203" s="141"/>
      <c r="Y203" s="140"/>
      <c r="Z203" s="140"/>
      <c r="AA203" s="140"/>
      <c r="AB203" s="140"/>
      <c r="AC203" s="140"/>
      <c r="AD203" s="140"/>
      <c r="AE203" s="140"/>
      <c r="AF203" s="140"/>
    </row>
    <row r="204" spans="1:32" s="45" customFormat="1">
      <c r="A204" s="38"/>
      <c r="B204" s="9" t="s">
        <v>94</v>
      </c>
      <c r="C204" s="209" t="s">
        <v>309</v>
      </c>
      <c r="D204" s="139">
        <v>1816.5294178650793</v>
      </c>
      <c r="E204" s="139">
        <v>2009.7648800125378</v>
      </c>
      <c r="F204" s="139">
        <v>1933.7590625729486</v>
      </c>
      <c r="G204" s="139">
        <v>2061.4119831814282</v>
      </c>
      <c r="H204" s="139">
        <v>2695.1844088278272</v>
      </c>
      <c r="I204" s="139">
        <v>2328.0888234756521</v>
      </c>
      <c r="J204" s="139">
        <v>2600.7726724300792</v>
      </c>
      <c r="K204" s="139">
        <v>3798.420872754567</v>
      </c>
      <c r="L204" s="139">
        <v>4891.9546728095274</v>
      </c>
      <c r="M204" s="139">
        <v>4266.6260144821717</v>
      </c>
      <c r="N204" s="146"/>
      <c r="O204" s="139">
        <v>193.23546214745841</v>
      </c>
      <c r="P204" s="139">
        <v>-76.005817439589052</v>
      </c>
      <c r="Q204" s="139">
        <v>127.65292060847955</v>
      </c>
      <c r="R204" s="139">
        <v>633.77242564639891</v>
      </c>
      <c r="S204" s="139">
        <v>-367.09558535217502</v>
      </c>
      <c r="T204" s="139">
        <v>272.68384895442705</v>
      </c>
      <c r="U204" s="139">
        <v>1197.6482003244878</v>
      </c>
      <c r="V204" s="139">
        <v>1093.5338000549607</v>
      </c>
      <c r="W204" s="139">
        <v>-625.3286583273557</v>
      </c>
      <c r="X204" s="141"/>
      <c r="Y204" s="140"/>
      <c r="Z204" s="140"/>
      <c r="AA204" s="140"/>
      <c r="AB204" s="140"/>
      <c r="AC204" s="140"/>
      <c r="AD204" s="140"/>
      <c r="AE204" s="140"/>
      <c r="AF204" s="140"/>
    </row>
    <row r="205" spans="1:32">
      <c r="B205" s="208" t="s">
        <v>40</v>
      </c>
      <c r="C205" s="219"/>
      <c r="D205" s="142">
        <v>1815.6244337236594</v>
      </c>
      <c r="E205" s="142">
        <v>2008.7636271142876</v>
      </c>
      <c r="F205" s="142">
        <v>1932.7956753204526</v>
      </c>
      <c r="G205" s="142">
        <v>2060.3850000038565</v>
      </c>
      <c r="H205" s="142">
        <v>2693.8416840009108</v>
      </c>
      <c r="I205" s="142">
        <v>2326.9289834838846</v>
      </c>
      <c r="J205" s="142">
        <v>2599.4769829681636</v>
      </c>
      <c r="K205" s="142">
        <v>3796.5285220893511</v>
      </c>
      <c r="L205" s="142">
        <v>4889.5175301153895</v>
      </c>
      <c r="M205" s="142">
        <v>4264.5004068027692</v>
      </c>
      <c r="N205" s="143"/>
      <c r="O205" s="142">
        <v>193.13919339062835</v>
      </c>
      <c r="P205" s="142">
        <v>-75.967951793835198</v>
      </c>
      <c r="Q205" s="142">
        <v>127.58932468340376</v>
      </c>
      <c r="R205" s="142">
        <v>633.45668399705448</v>
      </c>
      <c r="S205" s="142">
        <v>-366.91270051702639</v>
      </c>
      <c r="T205" s="142">
        <v>272.54799948427933</v>
      </c>
      <c r="U205" s="142">
        <v>1197.0515391211875</v>
      </c>
      <c r="V205" s="142">
        <v>1092.9890080260379</v>
      </c>
      <c r="W205" s="142">
        <v>-625.01712331262024</v>
      </c>
      <c r="X205" s="145"/>
      <c r="Y205" s="148"/>
      <c r="Z205" s="148"/>
      <c r="AA205" s="148"/>
      <c r="AB205" s="148"/>
      <c r="AC205" s="148"/>
      <c r="AD205" s="148"/>
      <c r="AE205" s="148"/>
      <c r="AF205" s="148"/>
    </row>
    <row r="206" spans="1:32">
      <c r="B206" s="6" t="s">
        <v>41</v>
      </c>
      <c r="C206" s="219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3"/>
      <c r="O206" s="142">
        <v>0</v>
      </c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45"/>
      <c r="Y206" s="148"/>
      <c r="Z206" s="148"/>
      <c r="AA206" s="148"/>
      <c r="AB206" s="148"/>
      <c r="AC206" s="148"/>
      <c r="AD206" s="148"/>
      <c r="AE206" s="148"/>
      <c r="AF206" s="148"/>
    </row>
    <row r="207" spans="1:32">
      <c r="B207" s="6" t="s">
        <v>42</v>
      </c>
      <c r="C207" s="219"/>
      <c r="D207" s="142">
        <v>0</v>
      </c>
      <c r="E207" s="142">
        <v>0</v>
      </c>
      <c r="F207" s="142">
        <v>0</v>
      </c>
      <c r="G207" s="142">
        <v>0</v>
      </c>
      <c r="H207" s="142">
        <v>0</v>
      </c>
      <c r="I207" s="142">
        <v>0</v>
      </c>
      <c r="J207" s="142">
        <v>0</v>
      </c>
      <c r="K207" s="142">
        <v>0</v>
      </c>
      <c r="L207" s="142">
        <v>0</v>
      </c>
      <c r="M207" s="142">
        <v>0</v>
      </c>
      <c r="N207" s="143"/>
      <c r="O207" s="142">
        <v>0</v>
      </c>
      <c r="P207" s="142">
        <v>0</v>
      </c>
      <c r="Q207" s="142">
        <v>0</v>
      </c>
      <c r="R207" s="142">
        <v>0</v>
      </c>
      <c r="S207" s="142">
        <v>0</v>
      </c>
      <c r="T207" s="142">
        <v>0</v>
      </c>
      <c r="U207" s="142">
        <v>0</v>
      </c>
      <c r="V207" s="142">
        <v>0</v>
      </c>
      <c r="W207" s="142">
        <v>0</v>
      </c>
      <c r="X207" s="145"/>
      <c r="Y207" s="148"/>
      <c r="Z207" s="148"/>
      <c r="AA207" s="148"/>
      <c r="AB207" s="148"/>
      <c r="AC207" s="148"/>
      <c r="AD207" s="148"/>
      <c r="AE207" s="148"/>
      <c r="AF207" s="148"/>
    </row>
    <row r="208" spans="1:32">
      <c r="B208" s="6" t="s">
        <v>43</v>
      </c>
      <c r="C208" s="219"/>
      <c r="D208" s="142">
        <v>0</v>
      </c>
      <c r="E208" s="142">
        <v>0</v>
      </c>
      <c r="F208" s="142">
        <v>0</v>
      </c>
      <c r="G208" s="142">
        <v>0</v>
      </c>
      <c r="H208" s="142">
        <v>0</v>
      </c>
      <c r="I208" s="142">
        <v>0</v>
      </c>
      <c r="J208" s="142">
        <v>0</v>
      </c>
      <c r="K208" s="142">
        <v>0</v>
      </c>
      <c r="L208" s="142">
        <v>0</v>
      </c>
      <c r="M208" s="142">
        <v>0</v>
      </c>
      <c r="N208" s="143"/>
      <c r="O208" s="142">
        <v>0</v>
      </c>
      <c r="P208" s="142">
        <v>0</v>
      </c>
      <c r="Q208" s="142">
        <v>0</v>
      </c>
      <c r="R208" s="142">
        <v>0</v>
      </c>
      <c r="S208" s="142">
        <v>0</v>
      </c>
      <c r="T208" s="142">
        <v>0</v>
      </c>
      <c r="U208" s="142">
        <v>0</v>
      </c>
      <c r="V208" s="142">
        <v>0</v>
      </c>
      <c r="W208" s="142">
        <v>0</v>
      </c>
      <c r="X208" s="145"/>
      <c r="Y208" s="148"/>
      <c r="Z208" s="148"/>
      <c r="AA208" s="148"/>
      <c r="AB208" s="148"/>
      <c r="AC208" s="148"/>
      <c r="AD208" s="148"/>
      <c r="AE208" s="148"/>
      <c r="AF208" s="148"/>
    </row>
    <row r="209" spans="1:32">
      <c r="B209" s="6" t="s">
        <v>44</v>
      </c>
      <c r="C209" s="219"/>
      <c r="D209" s="142">
        <v>0</v>
      </c>
      <c r="E209" s="142">
        <v>0</v>
      </c>
      <c r="F209" s="142">
        <v>0</v>
      </c>
      <c r="G209" s="142">
        <v>0</v>
      </c>
      <c r="H209" s="142">
        <v>0</v>
      </c>
      <c r="I209" s="142">
        <v>0</v>
      </c>
      <c r="J209" s="142">
        <v>0</v>
      </c>
      <c r="K209" s="142">
        <v>0</v>
      </c>
      <c r="L209" s="142">
        <v>0</v>
      </c>
      <c r="M209" s="142">
        <v>0</v>
      </c>
      <c r="N209" s="143"/>
      <c r="O209" s="142">
        <v>0</v>
      </c>
      <c r="P209" s="142">
        <v>0</v>
      </c>
      <c r="Q209" s="142">
        <v>0</v>
      </c>
      <c r="R209" s="142">
        <v>0</v>
      </c>
      <c r="S209" s="142">
        <v>0</v>
      </c>
      <c r="T209" s="142">
        <v>0</v>
      </c>
      <c r="U209" s="142">
        <v>0</v>
      </c>
      <c r="V209" s="142">
        <v>0</v>
      </c>
      <c r="W209" s="142">
        <v>0</v>
      </c>
      <c r="X209" s="145"/>
      <c r="Y209" s="148"/>
      <c r="Z209" s="148"/>
      <c r="AA209" s="148"/>
      <c r="AB209" s="148"/>
      <c r="AC209" s="148"/>
      <c r="AD209" s="148"/>
      <c r="AE209" s="148"/>
      <c r="AF209" s="148"/>
    </row>
    <row r="210" spans="1:32">
      <c r="B210" s="7" t="s">
        <v>45</v>
      </c>
      <c r="C210" s="219"/>
      <c r="D210" s="142">
        <v>0</v>
      </c>
      <c r="E210" s="142">
        <v>0</v>
      </c>
      <c r="F210" s="142">
        <v>0</v>
      </c>
      <c r="G210" s="142">
        <v>0</v>
      </c>
      <c r="H210" s="142">
        <v>0</v>
      </c>
      <c r="I210" s="142">
        <v>0</v>
      </c>
      <c r="J210" s="142">
        <v>0</v>
      </c>
      <c r="K210" s="142">
        <v>0</v>
      </c>
      <c r="L210" s="142">
        <v>0</v>
      </c>
      <c r="M210" s="142">
        <v>0</v>
      </c>
      <c r="N210" s="143"/>
      <c r="O210" s="142">
        <v>0</v>
      </c>
      <c r="P210" s="142">
        <v>0</v>
      </c>
      <c r="Q210" s="142">
        <v>0</v>
      </c>
      <c r="R210" s="142">
        <v>0</v>
      </c>
      <c r="S210" s="142">
        <v>0</v>
      </c>
      <c r="T210" s="142">
        <v>0</v>
      </c>
      <c r="U210" s="142">
        <v>0</v>
      </c>
      <c r="V210" s="142">
        <v>0</v>
      </c>
      <c r="W210" s="142">
        <v>0</v>
      </c>
      <c r="X210" s="145"/>
      <c r="Y210" s="148"/>
      <c r="Z210" s="148"/>
      <c r="AA210" s="148"/>
      <c r="AB210" s="148"/>
      <c r="AC210" s="148"/>
      <c r="AD210" s="148"/>
      <c r="AE210" s="148"/>
      <c r="AF210" s="148"/>
    </row>
    <row r="211" spans="1:32">
      <c r="B211" s="7" t="s">
        <v>46</v>
      </c>
      <c r="C211" s="219"/>
      <c r="D211" s="142">
        <v>0</v>
      </c>
      <c r="E211" s="142">
        <v>0</v>
      </c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3"/>
      <c r="O211" s="142">
        <v>0</v>
      </c>
      <c r="P211" s="142">
        <v>0</v>
      </c>
      <c r="Q211" s="142">
        <v>0</v>
      </c>
      <c r="R211" s="142">
        <v>0</v>
      </c>
      <c r="S211" s="142">
        <v>0</v>
      </c>
      <c r="T211" s="142">
        <v>0</v>
      </c>
      <c r="U211" s="142">
        <v>0</v>
      </c>
      <c r="V211" s="142">
        <v>0</v>
      </c>
      <c r="W211" s="142">
        <v>0</v>
      </c>
      <c r="X211" s="145"/>
      <c r="Y211" s="148"/>
      <c r="Z211" s="148"/>
      <c r="AA211" s="148"/>
      <c r="AB211" s="148"/>
      <c r="AC211" s="148"/>
      <c r="AD211" s="148"/>
      <c r="AE211" s="148"/>
      <c r="AF211" s="148"/>
    </row>
    <row r="212" spans="1:32">
      <c r="B212" s="6" t="s">
        <v>317</v>
      </c>
      <c r="C212" s="219"/>
      <c r="D212" s="142">
        <v>0</v>
      </c>
      <c r="E212" s="142">
        <v>0</v>
      </c>
      <c r="F212" s="142">
        <v>0</v>
      </c>
      <c r="G212" s="142">
        <v>0</v>
      </c>
      <c r="H212" s="142">
        <v>0</v>
      </c>
      <c r="I212" s="142">
        <v>0</v>
      </c>
      <c r="J212" s="142">
        <v>0</v>
      </c>
      <c r="K212" s="142">
        <v>0</v>
      </c>
      <c r="L212" s="142">
        <v>0</v>
      </c>
      <c r="M212" s="142">
        <v>0</v>
      </c>
      <c r="N212" s="143"/>
      <c r="O212" s="142">
        <v>0</v>
      </c>
      <c r="P212" s="142">
        <v>0</v>
      </c>
      <c r="Q212" s="142">
        <v>0</v>
      </c>
      <c r="R212" s="142">
        <v>0</v>
      </c>
      <c r="S212" s="142">
        <v>0</v>
      </c>
      <c r="T212" s="142">
        <v>0</v>
      </c>
      <c r="U212" s="142">
        <v>0</v>
      </c>
      <c r="V212" s="142">
        <v>0</v>
      </c>
      <c r="W212" s="142">
        <v>0</v>
      </c>
      <c r="X212" s="145"/>
      <c r="Y212" s="148"/>
      <c r="Z212" s="148"/>
      <c r="AA212" s="148"/>
      <c r="AB212" s="148"/>
      <c r="AC212" s="148"/>
      <c r="AD212" s="148"/>
      <c r="AE212" s="148"/>
      <c r="AF212" s="148"/>
    </row>
    <row r="213" spans="1:32">
      <c r="B213" s="6" t="s">
        <v>108</v>
      </c>
      <c r="C213" s="219"/>
      <c r="D213" s="142">
        <v>1815.6244337236594</v>
      </c>
      <c r="E213" s="142">
        <v>2008.7636271142876</v>
      </c>
      <c r="F213" s="142">
        <v>1932.7956753204526</v>
      </c>
      <c r="G213" s="142">
        <v>2060.3850000038565</v>
      </c>
      <c r="H213" s="142">
        <v>2693.8416840009108</v>
      </c>
      <c r="I213" s="142">
        <v>2326.9289834838846</v>
      </c>
      <c r="J213" s="142">
        <v>2599.4769829681636</v>
      </c>
      <c r="K213" s="142">
        <v>3796.5285220893511</v>
      </c>
      <c r="L213" s="142">
        <v>4889.5175301153895</v>
      </c>
      <c r="M213" s="142">
        <v>4264.5004068027692</v>
      </c>
      <c r="N213" s="143"/>
      <c r="O213" s="142">
        <v>193.13919339062835</v>
      </c>
      <c r="P213" s="142">
        <v>-75.967951793835198</v>
      </c>
      <c r="Q213" s="142">
        <v>127.58932468340376</v>
      </c>
      <c r="R213" s="142">
        <v>633.45668399705448</v>
      </c>
      <c r="S213" s="142">
        <v>-366.91270051702639</v>
      </c>
      <c r="T213" s="142">
        <v>272.54799948427933</v>
      </c>
      <c r="U213" s="142">
        <v>1197.0515391211875</v>
      </c>
      <c r="V213" s="142">
        <v>1092.9890080260379</v>
      </c>
      <c r="W213" s="142">
        <v>-625.01712331262024</v>
      </c>
      <c r="X213" s="145"/>
      <c r="Y213" s="148"/>
      <c r="Z213" s="148"/>
      <c r="AA213" s="148"/>
      <c r="AB213" s="148"/>
      <c r="AC213" s="148"/>
      <c r="AD213" s="148"/>
      <c r="AE213" s="148"/>
      <c r="AF213" s="148"/>
    </row>
    <row r="214" spans="1:32">
      <c r="B214" s="6" t="s">
        <v>48</v>
      </c>
      <c r="C214" s="219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3"/>
      <c r="O214" s="142">
        <v>0</v>
      </c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45"/>
      <c r="Y214" s="148"/>
      <c r="Z214" s="148"/>
      <c r="AA214" s="148"/>
      <c r="AB214" s="148"/>
      <c r="AC214" s="148"/>
      <c r="AD214" s="148"/>
      <c r="AE214" s="148"/>
      <c r="AF214" s="148"/>
    </row>
    <row r="215" spans="1:32">
      <c r="B215" s="6" t="s">
        <v>325</v>
      </c>
      <c r="C215" s="219"/>
      <c r="D215" s="142">
        <v>0</v>
      </c>
      <c r="E215" s="142">
        <v>0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3"/>
      <c r="O215" s="142">
        <v>0</v>
      </c>
      <c r="P215" s="142">
        <v>0</v>
      </c>
      <c r="Q215" s="142">
        <v>0</v>
      </c>
      <c r="R215" s="142">
        <v>0</v>
      </c>
      <c r="S215" s="142">
        <v>0</v>
      </c>
      <c r="T215" s="142">
        <v>0</v>
      </c>
      <c r="U215" s="142">
        <v>0</v>
      </c>
      <c r="V215" s="142">
        <v>0</v>
      </c>
      <c r="W215" s="142">
        <v>0</v>
      </c>
      <c r="X215" s="145"/>
      <c r="Y215" s="148"/>
      <c r="Z215" s="148"/>
      <c r="AA215" s="148"/>
      <c r="AB215" s="148"/>
      <c r="AC215" s="148"/>
      <c r="AD215" s="148"/>
      <c r="AE215" s="148"/>
      <c r="AF215" s="148"/>
    </row>
    <row r="216" spans="1:32">
      <c r="B216" s="8" t="s">
        <v>101</v>
      </c>
      <c r="C216" s="219"/>
      <c r="D216" s="142">
        <v>0.90498414141989247</v>
      </c>
      <c r="E216" s="142">
        <v>1.0012528982501121</v>
      </c>
      <c r="F216" s="142">
        <v>0.96338725249617563</v>
      </c>
      <c r="G216" s="142">
        <v>1.0269831775720157</v>
      </c>
      <c r="H216" s="142">
        <v>1.3427248269163417</v>
      </c>
      <c r="I216" s="142">
        <v>1.1598399917676683</v>
      </c>
      <c r="J216" s="142">
        <v>1.2956894619155956</v>
      </c>
      <c r="K216" s="142">
        <v>1.8923506652158761</v>
      </c>
      <c r="L216" s="142">
        <v>2.4371426941385113</v>
      </c>
      <c r="M216" s="142">
        <v>2.1256076794032492</v>
      </c>
      <c r="N216" s="143"/>
      <c r="O216" s="142">
        <v>9.6268756830219723E-2</v>
      </c>
      <c r="P216" s="142">
        <v>-3.7865645753936555E-2</v>
      </c>
      <c r="Q216" s="142">
        <v>6.3595925075840026E-2</v>
      </c>
      <c r="R216" s="142">
        <v>0.31574164934432597</v>
      </c>
      <c r="S216" s="142">
        <v>-0.18288483514867349</v>
      </c>
      <c r="T216" s="142">
        <v>0.13584947014792739</v>
      </c>
      <c r="U216" s="142">
        <v>0.5966612033002805</v>
      </c>
      <c r="V216" s="142">
        <v>0.54479202892263534</v>
      </c>
      <c r="W216" s="142">
        <v>-0.31153501473526224</v>
      </c>
      <c r="X216" s="145"/>
      <c r="Y216" s="148"/>
      <c r="Z216" s="148"/>
      <c r="AA216" s="148"/>
      <c r="AB216" s="148"/>
      <c r="AC216" s="148"/>
      <c r="AD216" s="148"/>
      <c r="AE216" s="148"/>
      <c r="AF216" s="148"/>
    </row>
    <row r="217" spans="1:32" s="45" customFormat="1">
      <c r="A217" s="38"/>
      <c r="B217" s="9" t="s">
        <v>95</v>
      </c>
      <c r="C217" s="209" t="s">
        <v>310</v>
      </c>
      <c r="D217" s="139">
        <v>65230.30554896719</v>
      </c>
      <c r="E217" s="139">
        <v>72169.256338758787</v>
      </c>
      <c r="F217" s="139">
        <v>69439.940399075174</v>
      </c>
      <c r="G217" s="139">
        <v>74023.867823325461</v>
      </c>
      <c r="H217" s="139">
        <v>96782.19398465562</v>
      </c>
      <c r="I217" s="139">
        <v>83600.047324822182</v>
      </c>
      <c r="J217" s="139">
        <v>93391.934321329303</v>
      </c>
      <c r="K217" s="139">
        <v>136398.64661512355</v>
      </c>
      <c r="L217" s="139">
        <v>175666.68334724673</v>
      </c>
      <c r="M217" s="139">
        <v>153211.56698631324</v>
      </c>
      <c r="N217" s="146"/>
      <c r="O217" s="139">
        <v>6938.9507897916019</v>
      </c>
      <c r="P217" s="139">
        <v>-2729.3159396836245</v>
      </c>
      <c r="Q217" s="139">
        <v>4583.9274242502943</v>
      </c>
      <c r="R217" s="139">
        <v>22758.326161330158</v>
      </c>
      <c r="S217" s="139">
        <v>-13182.146659833437</v>
      </c>
      <c r="T217" s="139">
        <v>9791.8869965071171</v>
      </c>
      <c r="U217" s="139">
        <v>43006.71229379424</v>
      </c>
      <c r="V217" s="139">
        <v>39268.03673212319</v>
      </c>
      <c r="W217" s="139">
        <v>-22455.116360933494</v>
      </c>
      <c r="X217" s="141"/>
      <c r="Y217" s="140"/>
      <c r="Z217" s="140"/>
      <c r="AA217" s="140"/>
      <c r="AB217" s="140"/>
      <c r="AC217" s="140"/>
      <c r="AD217" s="140"/>
      <c r="AE217" s="140"/>
      <c r="AF217" s="140"/>
    </row>
    <row r="218" spans="1:32">
      <c r="B218" s="208" t="s">
        <v>40</v>
      </c>
      <c r="C218" s="18"/>
      <c r="D218" s="142">
        <v>55513.264576506444</v>
      </c>
      <c r="E218" s="142">
        <v>61418.553657022778</v>
      </c>
      <c r="F218" s="142">
        <v>59095.810622210607</v>
      </c>
      <c r="G218" s="142">
        <v>62996.892699940341</v>
      </c>
      <c r="H218" s="142">
        <v>82365.021836848129</v>
      </c>
      <c r="I218" s="142">
        <v>71146.555373214796</v>
      </c>
      <c r="J218" s="142">
        <v>79479.792646376081</v>
      </c>
      <c r="K218" s="142">
        <v>116080.00443503438</v>
      </c>
      <c r="L218" s="142">
        <v>149498.47295460801</v>
      </c>
      <c r="M218" s="142">
        <v>130388.3859306407</v>
      </c>
      <c r="N218" s="143"/>
      <c r="O218" s="142">
        <v>5905.2890805163315</v>
      </c>
      <c r="P218" s="142">
        <v>-2322.7430348121743</v>
      </c>
      <c r="Q218" s="142">
        <v>3901.082077729734</v>
      </c>
      <c r="R218" s="142">
        <v>19368.129136907795</v>
      </c>
      <c r="S218" s="142">
        <v>-11218.466463633342</v>
      </c>
      <c r="T218" s="142">
        <v>8333.237273161285</v>
      </c>
      <c r="U218" s="142">
        <v>36600.211788658307</v>
      </c>
      <c r="V218" s="142">
        <v>33418.468519573617</v>
      </c>
      <c r="W218" s="142">
        <v>-19110.087023967299</v>
      </c>
      <c r="X218" s="145"/>
      <c r="Y218" s="148"/>
      <c r="Z218" s="148"/>
      <c r="AA218" s="148"/>
      <c r="AB218" s="148"/>
      <c r="AC218" s="148"/>
      <c r="AD218" s="148"/>
      <c r="AE218" s="148"/>
      <c r="AF218" s="148"/>
    </row>
    <row r="219" spans="1:32">
      <c r="B219" s="6" t="s">
        <v>41</v>
      </c>
      <c r="C219" s="18"/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3"/>
      <c r="O219" s="142">
        <v>0</v>
      </c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45"/>
      <c r="Y219" s="148"/>
      <c r="Z219" s="148"/>
      <c r="AA219" s="148"/>
      <c r="AB219" s="148"/>
      <c r="AC219" s="148"/>
      <c r="AD219" s="148"/>
      <c r="AE219" s="148"/>
      <c r="AF219" s="148"/>
    </row>
    <row r="220" spans="1:32">
      <c r="B220" s="6" t="s">
        <v>42</v>
      </c>
      <c r="C220" s="18"/>
      <c r="D220" s="142">
        <v>3059.1292055434274</v>
      </c>
      <c r="E220" s="142">
        <v>3384.5476876160797</v>
      </c>
      <c r="F220" s="142">
        <v>3256.5499719534764</v>
      </c>
      <c r="G220" s="142">
        <v>3471.5240724364007</v>
      </c>
      <c r="H220" s="142">
        <v>4538.8295164856427</v>
      </c>
      <c r="I220" s="142">
        <v>3920.6216221721425</v>
      </c>
      <c r="J220" s="142">
        <v>4379.835284231558</v>
      </c>
      <c r="K220" s="142">
        <v>6396.7366080125357</v>
      </c>
      <c r="L220" s="142">
        <v>8238.3039132800805</v>
      </c>
      <c r="M220" s="142">
        <v>7185.2182087827896</v>
      </c>
      <c r="N220" s="143"/>
      <c r="O220" s="142">
        <v>325.41848207265218</v>
      </c>
      <c r="P220" s="142">
        <v>-127.99771566260318</v>
      </c>
      <c r="Q220" s="142">
        <v>214.97410048292451</v>
      </c>
      <c r="R220" s="142">
        <v>1067.3054440492415</v>
      </c>
      <c r="S220" s="142">
        <v>-618.20789431349965</v>
      </c>
      <c r="T220" s="142">
        <v>459.21366205941536</v>
      </c>
      <c r="U220" s="142">
        <v>2016.9013237809779</v>
      </c>
      <c r="V220" s="142">
        <v>1841.5673052675445</v>
      </c>
      <c r="W220" s="142">
        <v>-1053.0857044972904</v>
      </c>
      <c r="X220" s="145"/>
      <c r="Y220" s="148"/>
      <c r="Z220" s="148"/>
      <c r="AA220" s="148"/>
      <c r="AB220" s="148"/>
      <c r="AC220" s="148"/>
      <c r="AD220" s="148"/>
      <c r="AE220" s="148"/>
      <c r="AF220" s="148"/>
    </row>
    <row r="221" spans="1:32">
      <c r="B221" s="6" t="s">
        <v>43</v>
      </c>
      <c r="C221" s="18"/>
      <c r="D221" s="142">
        <v>1553.9708938356328</v>
      </c>
      <c r="E221" s="142">
        <v>1719.2763829077239</v>
      </c>
      <c r="F221" s="142">
        <v>1654.2563359424958</v>
      </c>
      <c r="G221" s="142">
        <v>1763.458488788347</v>
      </c>
      <c r="H221" s="142">
        <v>2305.6263684187229</v>
      </c>
      <c r="I221" s="142">
        <v>1991.5902458640574</v>
      </c>
      <c r="J221" s="142">
        <v>2224.860767291817</v>
      </c>
      <c r="K221" s="142">
        <v>3249.4026360088105</v>
      </c>
      <c r="L221" s="142">
        <v>4184.8786486725912</v>
      </c>
      <c r="M221" s="142">
        <v>3649.9340864953042</v>
      </c>
      <c r="N221" s="143"/>
      <c r="O221" s="142">
        <v>165.30548907209129</v>
      </c>
      <c r="P221" s="142">
        <v>-65.020046965228318</v>
      </c>
      <c r="Q221" s="142">
        <v>109.20215284585133</v>
      </c>
      <c r="R221" s="142">
        <v>542.16787963037586</v>
      </c>
      <c r="S221" s="142">
        <v>-314.03612255466555</v>
      </c>
      <c r="T221" s="142">
        <v>233.27052142775955</v>
      </c>
      <c r="U221" s="142">
        <v>1024.5418687169938</v>
      </c>
      <c r="V221" s="142">
        <v>935.47601266378069</v>
      </c>
      <c r="W221" s="142">
        <v>-534.94456217728725</v>
      </c>
      <c r="X221" s="145"/>
      <c r="Y221" s="148"/>
      <c r="Z221" s="148"/>
      <c r="AA221" s="148"/>
      <c r="AB221" s="148"/>
      <c r="AC221" s="148"/>
      <c r="AD221" s="148"/>
      <c r="AE221" s="148"/>
      <c r="AF221" s="148"/>
    </row>
    <row r="222" spans="1:32">
      <c r="B222" s="6" t="s">
        <v>44</v>
      </c>
      <c r="C222" s="18"/>
      <c r="D222" s="142">
        <v>112.78364862445413</v>
      </c>
      <c r="E222" s="142">
        <v>124.78114244442028</v>
      </c>
      <c r="F222" s="142">
        <v>120.06213634233593</v>
      </c>
      <c r="G222" s="142">
        <v>127.9877785049125</v>
      </c>
      <c r="H222" s="142">
        <v>167.33708155444916</v>
      </c>
      <c r="I222" s="142">
        <v>144.5450589740457</v>
      </c>
      <c r="J222" s="142">
        <v>161.47529919123116</v>
      </c>
      <c r="K222" s="142">
        <v>235.83420165252863</v>
      </c>
      <c r="L222" s="142">
        <v>303.72890825701211</v>
      </c>
      <c r="M222" s="142">
        <v>264.90385704563005</v>
      </c>
      <c r="N222" s="143"/>
      <c r="O222" s="142">
        <v>11.997493819966154</v>
      </c>
      <c r="P222" s="142">
        <v>-4.7190061020843554</v>
      </c>
      <c r="Q222" s="142">
        <v>7.9256421625765627</v>
      </c>
      <c r="R222" s="142">
        <v>39.349303049536658</v>
      </c>
      <c r="S222" s="142">
        <v>-22.792022580403447</v>
      </c>
      <c r="T222" s="142">
        <v>16.930240217185457</v>
      </c>
      <c r="U222" s="142">
        <v>74.358902461297475</v>
      </c>
      <c r="V222" s="142">
        <v>67.894706604483488</v>
      </c>
      <c r="W222" s="142">
        <v>-38.825051211382089</v>
      </c>
      <c r="X222" s="145"/>
      <c r="Y222" s="148"/>
      <c r="Z222" s="148"/>
      <c r="AA222" s="148"/>
      <c r="AB222" s="148"/>
      <c r="AC222" s="148"/>
      <c r="AD222" s="148"/>
      <c r="AE222" s="148"/>
      <c r="AF222" s="148"/>
    </row>
    <row r="223" spans="1:32">
      <c r="B223" s="7" t="s">
        <v>45</v>
      </c>
      <c r="C223" s="18"/>
      <c r="D223" s="142">
        <v>112.78364862445413</v>
      </c>
      <c r="E223" s="142">
        <v>124.78114244442028</v>
      </c>
      <c r="F223" s="142">
        <v>120.06213634233593</v>
      </c>
      <c r="G223" s="142">
        <v>127.9877785049125</v>
      </c>
      <c r="H223" s="142">
        <v>167.33708155444916</v>
      </c>
      <c r="I223" s="142">
        <v>144.5450589740457</v>
      </c>
      <c r="J223" s="142">
        <v>161.47529919123116</v>
      </c>
      <c r="K223" s="142">
        <v>235.83420165252863</v>
      </c>
      <c r="L223" s="142">
        <v>303.72890825701211</v>
      </c>
      <c r="M223" s="142">
        <v>264.90385704563005</v>
      </c>
      <c r="N223" s="143"/>
      <c r="O223" s="142">
        <v>11.997493819966154</v>
      </c>
      <c r="P223" s="142">
        <v>-4.7190061020843554</v>
      </c>
      <c r="Q223" s="142">
        <v>7.9256421625765627</v>
      </c>
      <c r="R223" s="142">
        <v>39.349303049536658</v>
      </c>
      <c r="S223" s="142">
        <v>-22.792022580403447</v>
      </c>
      <c r="T223" s="142">
        <v>16.930240217185457</v>
      </c>
      <c r="U223" s="142">
        <v>74.358902461297475</v>
      </c>
      <c r="V223" s="142">
        <v>67.894706604483488</v>
      </c>
      <c r="W223" s="142">
        <v>-38.825051211382089</v>
      </c>
      <c r="X223" s="145"/>
      <c r="Y223" s="148"/>
      <c r="Z223" s="148"/>
      <c r="AA223" s="148"/>
      <c r="AB223" s="148"/>
      <c r="AC223" s="148"/>
      <c r="AD223" s="148"/>
      <c r="AE223" s="148"/>
      <c r="AF223" s="148"/>
    </row>
    <row r="224" spans="1:32">
      <c r="B224" s="7" t="s">
        <v>46</v>
      </c>
      <c r="C224" s="18"/>
      <c r="D224" s="142">
        <v>0</v>
      </c>
      <c r="E224" s="142">
        <v>0</v>
      </c>
      <c r="F224" s="142">
        <v>0</v>
      </c>
      <c r="G224" s="142">
        <v>0</v>
      </c>
      <c r="H224" s="142">
        <v>0</v>
      </c>
      <c r="I224" s="142">
        <v>0</v>
      </c>
      <c r="J224" s="142">
        <v>0</v>
      </c>
      <c r="K224" s="142">
        <v>0</v>
      </c>
      <c r="L224" s="142">
        <v>0</v>
      </c>
      <c r="M224" s="142">
        <v>0</v>
      </c>
      <c r="N224" s="143"/>
      <c r="O224" s="142">
        <v>0</v>
      </c>
      <c r="P224" s="142">
        <v>0</v>
      </c>
      <c r="Q224" s="142">
        <v>0</v>
      </c>
      <c r="R224" s="142">
        <v>0</v>
      </c>
      <c r="S224" s="142">
        <v>0</v>
      </c>
      <c r="T224" s="142">
        <v>0</v>
      </c>
      <c r="U224" s="142">
        <v>0</v>
      </c>
      <c r="V224" s="142">
        <v>0</v>
      </c>
      <c r="W224" s="142">
        <v>0</v>
      </c>
      <c r="X224" s="145"/>
      <c r="Y224" s="148"/>
      <c r="Z224" s="148"/>
      <c r="AA224" s="148"/>
      <c r="AB224" s="148"/>
      <c r="AC224" s="148"/>
      <c r="AD224" s="148"/>
      <c r="AE224" s="148"/>
      <c r="AF224" s="148"/>
    </row>
    <row r="225" spans="1:32">
      <c r="B225" s="6" t="s">
        <v>317</v>
      </c>
      <c r="C225" s="18"/>
      <c r="D225" s="142">
        <v>21059.263778385095</v>
      </c>
      <c r="E225" s="142">
        <v>23299.467833810817</v>
      </c>
      <c r="F225" s="142">
        <v>22418.322424102415</v>
      </c>
      <c r="G225" s="142">
        <v>23898.219474343798</v>
      </c>
      <c r="H225" s="142">
        <v>31245.626323851691</v>
      </c>
      <c r="I225" s="142">
        <v>26989.839058431073</v>
      </c>
      <c r="J225" s="142">
        <v>30151.098681732758</v>
      </c>
      <c r="K225" s="142">
        <v>44035.591339156323</v>
      </c>
      <c r="L225" s="142">
        <v>56713.072099695091</v>
      </c>
      <c r="M225" s="142">
        <v>49463.554952113431</v>
      </c>
      <c r="N225" s="143"/>
      <c r="O225" s="142">
        <v>2240.2040554257242</v>
      </c>
      <c r="P225" s="142">
        <v>-881.14540970840096</v>
      </c>
      <c r="Q225" s="142">
        <v>1479.8970502413822</v>
      </c>
      <c r="R225" s="142">
        <v>7347.4068495078909</v>
      </c>
      <c r="S225" s="142">
        <v>-4255.7872654206167</v>
      </c>
      <c r="T225" s="142">
        <v>3161.2596233016857</v>
      </c>
      <c r="U225" s="142">
        <v>13884.492657423561</v>
      </c>
      <c r="V225" s="142">
        <v>12677.48076053877</v>
      </c>
      <c r="W225" s="142">
        <v>-7249.5171475816624</v>
      </c>
      <c r="X225" s="145"/>
      <c r="Y225" s="148"/>
      <c r="Z225" s="148"/>
      <c r="AA225" s="148"/>
      <c r="AB225" s="148"/>
      <c r="AC225" s="148"/>
      <c r="AD225" s="148"/>
      <c r="AE225" s="148"/>
      <c r="AF225" s="148"/>
    </row>
    <row r="226" spans="1:32">
      <c r="B226" s="6" t="s">
        <v>108</v>
      </c>
      <c r="C226" s="18"/>
      <c r="D226" s="142">
        <v>28588.28952399948</v>
      </c>
      <c r="E226" s="142">
        <v>31629.402584897729</v>
      </c>
      <c r="F226" s="142">
        <v>30433.233509350943</v>
      </c>
      <c r="G226" s="142">
        <v>32442.21757371493</v>
      </c>
      <c r="H226" s="142">
        <v>42416.4406270365</v>
      </c>
      <c r="I226" s="142">
        <v>36639.140918142097</v>
      </c>
      <c r="J226" s="142">
        <v>40930.601736646</v>
      </c>
      <c r="K226" s="142">
        <v>59779.023987364795</v>
      </c>
      <c r="L226" s="142">
        <v>76988.908161435742</v>
      </c>
      <c r="M226" s="142">
        <v>67147.571953995153</v>
      </c>
      <c r="N226" s="143"/>
      <c r="O226" s="142">
        <v>3041.1130608982489</v>
      </c>
      <c r="P226" s="142">
        <v>-1196.1690755467885</v>
      </c>
      <c r="Q226" s="142">
        <v>2008.9840643639889</v>
      </c>
      <c r="R226" s="142">
        <v>9974.2230533215661</v>
      </c>
      <c r="S226" s="142">
        <v>-5777.2997088944012</v>
      </c>
      <c r="T226" s="142">
        <v>4291.4608185039069</v>
      </c>
      <c r="U226" s="142">
        <v>18848.422250718788</v>
      </c>
      <c r="V226" s="142">
        <v>17209.884174070954</v>
      </c>
      <c r="W226" s="142">
        <v>-9841.3362074405886</v>
      </c>
      <c r="X226" s="145"/>
      <c r="Y226" s="148"/>
      <c r="Z226" s="148"/>
      <c r="AA226" s="148"/>
      <c r="AB226" s="148"/>
      <c r="AC226" s="148"/>
      <c r="AD226" s="148"/>
      <c r="AE226" s="148"/>
      <c r="AF226" s="148"/>
    </row>
    <row r="227" spans="1:32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3"/>
      <c r="O227" s="142">
        <v>0</v>
      </c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45"/>
      <c r="Y227" s="148"/>
      <c r="Z227" s="148"/>
      <c r="AA227" s="148"/>
      <c r="AB227" s="148"/>
      <c r="AC227" s="148"/>
      <c r="AD227" s="148"/>
      <c r="AE227" s="148"/>
      <c r="AF227" s="148"/>
    </row>
    <row r="228" spans="1:32">
      <c r="B228" s="6" t="s">
        <v>325</v>
      </c>
      <c r="C228" s="18"/>
      <c r="D228" s="142">
        <v>1139.8275261183549</v>
      </c>
      <c r="E228" s="142">
        <v>1261.0780253460168</v>
      </c>
      <c r="F228" s="142">
        <v>1213.3862445189336</v>
      </c>
      <c r="G228" s="142">
        <v>1293.4853121519541</v>
      </c>
      <c r="H228" s="142">
        <v>1691.1619195011331</v>
      </c>
      <c r="I228" s="142">
        <v>1460.8184696313788</v>
      </c>
      <c r="J228" s="142">
        <v>1631.9208772826933</v>
      </c>
      <c r="K228" s="142">
        <v>2383.4156628393966</v>
      </c>
      <c r="L228" s="142">
        <v>3069.5812232674562</v>
      </c>
      <c r="M228" s="142">
        <v>2677.2028722083933</v>
      </c>
      <c r="N228" s="143"/>
      <c r="O228" s="142">
        <v>121.25049922766192</v>
      </c>
      <c r="P228" s="142">
        <v>-47.691780827083186</v>
      </c>
      <c r="Q228" s="142">
        <v>80.099067633020482</v>
      </c>
      <c r="R228" s="142">
        <v>397.67660734917882</v>
      </c>
      <c r="S228" s="142">
        <v>-230.34344986975429</v>
      </c>
      <c r="T228" s="142">
        <v>171.10240765131462</v>
      </c>
      <c r="U228" s="142">
        <v>751.49478555670339</v>
      </c>
      <c r="V228" s="142">
        <v>686.16556042805962</v>
      </c>
      <c r="W228" s="142">
        <v>-392.37835105906277</v>
      </c>
      <c r="X228" s="145"/>
      <c r="Y228" s="148"/>
      <c r="Z228" s="148"/>
      <c r="AA228" s="148"/>
      <c r="AB228" s="148"/>
      <c r="AC228" s="148"/>
      <c r="AD228" s="148"/>
      <c r="AE228" s="148"/>
      <c r="AF228" s="148"/>
    </row>
    <row r="229" spans="1:32">
      <c r="B229" s="8" t="s">
        <v>101</v>
      </c>
      <c r="C229" s="18"/>
      <c r="D229" s="142">
        <v>9717.0409724607416</v>
      </c>
      <c r="E229" s="142">
        <v>10750.70268173602</v>
      </c>
      <c r="F229" s="142">
        <v>10344.129776864564</v>
      </c>
      <c r="G229" s="142">
        <v>11026.975123385128</v>
      </c>
      <c r="H229" s="142">
        <v>14417.172147807491</v>
      </c>
      <c r="I229" s="142">
        <v>12453.491951607399</v>
      </c>
      <c r="J229" s="142">
        <v>13912.141674953231</v>
      </c>
      <c r="K229" s="142">
        <v>20318.642180089169</v>
      </c>
      <c r="L229" s="142">
        <v>26168.210392638735</v>
      </c>
      <c r="M229" s="142">
        <v>22823.18105567254</v>
      </c>
      <c r="N229" s="143"/>
      <c r="O229" s="142">
        <v>1033.661709275279</v>
      </c>
      <c r="P229" s="142">
        <v>-406.57290487145588</v>
      </c>
      <c r="Q229" s="142">
        <v>682.84534652056266</v>
      </c>
      <c r="R229" s="142">
        <v>3390.1970244223648</v>
      </c>
      <c r="S229" s="142">
        <v>-1963.6801962000932</v>
      </c>
      <c r="T229" s="142">
        <v>1458.6497233458317</v>
      </c>
      <c r="U229" s="142">
        <v>6406.5005051359376</v>
      </c>
      <c r="V229" s="142">
        <v>5849.5682125495678</v>
      </c>
      <c r="W229" s="142">
        <v>-3345.0293369661949</v>
      </c>
      <c r="X229" s="145"/>
      <c r="Y229" s="148"/>
      <c r="Z229" s="148"/>
      <c r="AA229" s="148"/>
      <c r="AB229" s="148"/>
      <c r="AC229" s="148"/>
      <c r="AD229" s="148"/>
      <c r="AE229" s="148"/>
      <c r="AF229" s="148"/>
    </row>
    <row r="230" spans="1:32" s="45" customFormat="1">
      <c r="A230" s="38"/>
      <c r="B230" s="5" t="s">
        <v>29</v>
      </c>
      <c r="C230" s="2"/>
      <c r="D230" s="139">
        <v>12147.079933167488</v>
      </c>
      <c r="E230" s="139">
        <v>6288.073169459155</v>
      </c>
      <c r="F230" s="139">
        <v>6122.9012473726971</v>
      </c>
      <c r="G230" s="139">
        <v>6922.1391346692653</v>
      </c>
      <c r="H230" s="139">
        <v>9334.1096491312292</v>
      </c>
      <c r="I230" s="139">
        <v>8737.7605738172806</v>
      </c>
      <c r="J230" s="139">
        <v>9690.6301374052491</v>
      </c>
      <c r="K230" s="139">
        <v>15566.155627705559</v>
      </c>
      <c r="L230" s="139">
        <v>18215.604922263065</v>
      </c>
      <c r="M230" s="139">
        <v>15659.874339319111</v>
      </c>
      <c r="N230" s="146"/>
      <c r="O230" s="139">
        <v>-5859.0067637083339</v>
      </c>
      <c r="P230" s="139">
        <v>-165.17192208645781</v>
      </c>
      <c r="Q230" s="139">
        <v>799.23788729656872</v>
      </c>
      <c r="R230" s="139">
        <v>2411.9705144619643</v>
      </c>
      <c r="S230" s="139">
        <v>-596.34907531394958</v>
      </c>
      <c r="T230" s="139">
        <v>952.86956358796851</v>
      </c>
      <c r="U230" s="139">
        <v>5875.5254903003088</v>
      </c>
      <c r="V230" s="139">
        <v>2649.4492945575075</v>
      </c>
      <c r="W230" s="139">
        <v>-2555.7305829439542</v>
      </c>
      <c r="X230" s="141"/>
      <c r="Y230" s="140"/>
      <c r="Z230" s="140"/>
      <c r="AA230" s="140"/>
      <c r="AB230" s="140"/>
      <c r="AC230" s="140"/>
      <c r="AD230" s="140"/>
      <c r="AE230" s="140"/>
      <c r="AF230" s="140"/>
    </row>
    <row r="231" spans="1:32" s="45" customFormat="1">
      <c r="A231" s="38"/>
      <c r="B231" s="5" t="s">
        <v>96</v>
      </c>
      <c r="C231" s="2"/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46"/>
      <c r="O231" s="139">
        <v>0</v>
      </c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41"/>
      <c r="Y231" s="140"/>
      <c r="Z231" s="140"/>
      <c r="AA231" s="140"/>
      <c r="AB231" s="140"/>
      <c r="AC231" s="140"/>
      <c r="AD231" s="140"/>
      <c r="AE231" s="140"/>
      <c r="AF231" s="140"/>
    </row>
    <row r="232" spans="1:32" s="45" customFormat="1">
      <c r="A232" s="38"/>
      <c r="B232" s="5" t="s">
        <v>100</v>
      </c>
      <c r="C232" s="2"/>
      <c r="D232" s="139">
        <v>995231.08369999996</v>
      </c>
      <c r="E232" s="139">
        <v>1079617.683</v>
      </c>
      <c r="F232" s="139">
        <v>1133038.9919999999</v>
      </c>
      <c r="G232" s="139">
        <v>1291981.8410000002</v>
      </c>
      <c r="H232" s="139">
        <v>1483200</v>
      </c>
      <c r="I232" s="139">
        <v>1571622</v>
      </c>
      <c r="J232" s="139">
        <v>2014150.0000000005</v>
      </c>
      <c r="K232" s="139">
        <v>2403310</v>
      </c>
      <c r="L232" s="139">
        <v>2682313</v>
      </c>
      <c r="M232" s="139">
        <v>2985943</v>
      </c>
      <c r="N232" s="146"/>
      <c r="O232" s="139">
        <v>84386.599300000118</v>
      </c>
      <c r="P232" s="139">
        <v>53421.308999999746</v>
      </c>
      <c r="Q232" s="139">
        <v>158942.84900000039</v>
      </c>
      <c r="R232" s="139">
        <v>191218.15899999984</v>
      </c>
      <c r="S232" s="139">
        <v>88421.999999999942</v>
      </c>
      <c r="T232" s="139">
        <v>442528.00000000041</v>
      </c>
      <c r="U232" s="139">
        <v>389159.99999999948</v>
      </c>
      <c r="V232" s="139">
        <v>279003.00000000023</v>
      </c>
      <c r="W232" s="139">
        <v>303629.99999999994</v>
      </c>
      <c r="X232" s="141"/>
      <c r="Y232" s="140"/>
      <c r="Z232" s="140"/>
      <c r="AA232" s="140"/>
      <c r="AB232" s="140"/>
      <c r="AC232" s="140"/>
      <c r="AD232" s="140"/>
      <c r="AE232" s="140"/>
      <c r="AF232" s="140"/>
    </row>
  </sheetData>
  <mergeCells count="9">
    <mergeCell ref="O120:W120"/>
    <mergeCell ref="O121:W121"/>
    <mergeCell ref="B1:O1"/>
    <mergeCell ref="D3:M3"/>
    <mergeCell ref="D4:M4"/>
    <mergeCell ref="D120:M120"/>
    <mergeCell ref="D121:M121"/>
    <mergeCell ref="O3:W3"/>
    <mergeCell ref="O4:W4"/>
  </mergeCells>
  <hyperlinks>
    <hyperlink ref="A1" location="Index!A1" display="Index" xr:uid="{521569AE-BA40-405A-85CC-B3331AE311B1}"/>
  </hyperlinks>
  <pageMargins left="0.7" right="0.7" top="0.75" bottom="0.75" header="0.3" footer="0.3"/>
  <pageSetup scale="21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F232"/>
  <sheetViews>
    <sheetView zoomScale="60" zoomScaleNormal="60" workbookViewId="0">
      <pane xSplit="3" ySplit="5" topLeftCell="E6" activePane="bottomRight" state="frozen"/>
      <selection activeCell="AC121" sqref="AC121"/>
      <selection pane="topRight" activeCell="AC121" sqref="AC121"/>
      <selection pane="bottomLeft" activeCell="AC121" sqref="AC121"/>
      <selection pane="bottomRight"/>
    </sheetView>
  </sheetViews>
  <sheetFormatPr defaultColWidth="9.1796875" defaultRowHeight="14"/>
  <cols>
    <col min="1" max="1" width="6.453125" style="42" customWidth="1"/>
    <col min="2" max="2" width="72.90625" style="39" customWidth="1"/>
    <col min="3" max="3" width="11.1796875" style="40" customWidth="1"/>
    <col min="4" max="13" width="15.6328125" style="40" customWidth="1"/>
    <col min="14" max="14" width="10.54296875" style="41" customWidth="1"/>
    <col min="15" max="18" width="13.90625" style="41" customWidth="1"/>
    <col min="19" max="23" width="13.90625" style="39" customWidth="1"/>
    <col min="24" max="24" width="7.453125" style="39" customWidth="1"/>
    <col min="25" max="32" width="12.81640625" style="39" customWidth="1"/>
    <col min="33" max="16384" width="9.1796875" style="39"/>
  </cols>
  <sheetData>
    <row r="1" spans="1:32">
      <c r="A1" s="205" t="s">
        <v>315</v>
      </c>
    </row>
    <row r="2" spans="1:32" s="45" customFormat="1">
      <c r="A2" s="38"/>
      <c r="B2" s="196" t="s">
        <v>181</v>
      </c>
      <c r="C2" s="185"/>
      <c r="D2" s="52"/>
      <c r="E2" s="52"/>
      <c r="F2" s="52"/>
      <c r="G2" s="52"/>
      <c r="H2" s="52"/>
      <c r="I2" s="52"/>
      <c r="J2" s="52"/>
      <c r="K2" s="108"/>
      <c r="L2" s="165"/>
      <c r="M2" s="272"/>
      <c r="N2" s="26"/>
      <c r="O2" s="26"/>
      <c r="P2" s="26"/>
      <c r="Q2" s="26"/>
      <c r="R2" s="26"/>
      <c r="X2" s="105"/>
      <c r="Y2" s="25"/>
      <c r="Z2" s="25"/>
      <c r="AA2" s="25"/>
      <c r="AB2" s="27"/>
      <c r="AC2" s="27"/>
      <c r="AD2" s="27"/>
    </row>
    <row r="3" spans="1:32" s="45" customFormat="1" ht="27" customHeight="1">
      <c r="A3" s="38"/>
      <c r="B3" s="103"/>
      <c r="C3" s="130" t="s">
        <v>251</v>
      </c>
      <c r="D3" s="326" t="s">
        <v>55</v>
      </c>
      <c r="E3" s="326"/>
      <c r="F3" s="326"/>
      <c r="G3" s="326"/>
      <c r="H3" s="326"/>
      <c r="I3" s="326"/>
      <c r="J3" s="326"/>
      <c r="K3" s="326"/>
      <c r="L3" s="326"/>
      <c r="M3" s="326"/>
      <c r="N3" s="72"/>
      <c r="O3" s="326" t="s">
        <v>226</v>
      </c>
      <c r="P3" s="326"/>
      <c r="Q3" s="326"/>
      <c r="R3" s="326"/>
      <c r="S3" s="326"/>
      <c r="T3" s="326"/>
      <c r="U3" s="326"/>
      <c r="V3" s="326"/>
      <c r="W3" s="326"/>
      <c r="Y3" s="72"/>
      <c r="Z3" s="187"/>
      <c r="AA3" s="187"/>
      <c r="AB3" s="187"/>
      <c r="AC3" s="187"/>
      <c r="AD3" s="187"/>
      <c r="AE3" s="187"/>
      <c r="AF3" s="187"/>
    </row>
    <row r="4" spans="1:32" s="45" customFormat="1" ht="15" customHeight="1">
      <c r="A4" s="38"/>
      <c r="B4" s="135"/>
      <c r="C4" s="101"/>
      <c r="D4" s="327" t="s">
        <v>318</v>
      </c>
      <c r="E4" s="327"/>
      <c r="F4" s="327"/>
      <c r="G4" s="327"/>
      <c r="H4" s="327"/>
      <c r="I4" s="327"/>
      <c r="J4" s="327"/>
      <c r="K4" s="327"/>
      <c r="L4" s="327"/>
      <c r="M4" s="327"/>
      <c r="N4" s="72"/>
      <c r="O4" s="331" t="s">
        <v>318</v>
      </c>
      <c r="P4" s="331"/>
      <c r="Q4" s="331"/>
      <c r="R4" s="331"/>
      <c r="S4" s="331"/>
      <c r="T4" s="331"/>
      <c r="U4" s="331"/>
      <c r="V4" s="331"/>
      <c r="W4" s="331"/>
      <c r="Y4" s="70"/>
      <c r="Z4" s="169"/>
      <c r="AA4" s="169"/>
      <c r="AB4" s="169"/>
      <c r="AC4" s="169"/>
      <c r="AD4" s="169"/>
      <c r="AE4" s="169"/>
      <c r="AF4" s="169"/>
    </row>
    <row r="5" spans="1:32" s="45" customFormat="1">
      <c r="A5" s="38"/>
      <c r="B5" s="107" t="s">
        <v>323</v>
      </c>
      <c r="C5" s="46"/>
      <c r="D5" s="181" t="s">
        <v>1</v>
      </c>
      <c r="E5" s="181" t="s">
        <v>2</v>
      </c>
      <c r="F5" s="181" t="s">
        <v>3</v>
      </c>
      <c r="G5" s="181" t="s">
        <v>4</v>
      </c>
      <c r="H5" s="181" t="s">
        <v>104</v>
      </c>
      <c r="I5" s="181" t="s">
        <v>105</v>
      </c>
      <c r="J5" s="181" t="s">
        <v>111</v>
      </c>
      <c r="K5" s="181" t="s">
        <v>268</v>
      </c>
      <c r="L5" s="181" t="s">
        <v>285</v>
      </c>
      <c r="M5" s="181" t="s">
        <v>367</v>
      </c>
      <c r="N5" s="77"/>
      <c r="O5" s="181" t="s">
        <v>2</v>
      </c>
      <c r="P5" s="181" t="s">
        <v>3</v>
      </c>
      <c r="Q5" s="181" t="s">
        <v>4</v>
      </c>
      <c r="R5" s="181" t="s">
        <v>104</v>
      </c>
      <c r="S5" s="181" t="s">
        <v>105</v>
      </c>
      <c r="T5" s="181" t="s">
        <v>111</v>
      </c>
      <c r="U5" s="181" t="s">
        <v>268</v>
      </c>
      <c r="V5" s="181" t="s">
        <v>285</v>
      </c>
      <c r="W5" s="181" t="s">
        <v>367</v>
      </c>
      <c r="Y5" s="76"/>
      <c r="Z5" s="76"/>
      <c r="AA5" s="76"/>
      <c r="AB5" s="76"/>
      <c r="AC5" s="76"/>
      <c r="AD5" s="76"/>
      <c r="AE5" s="76"/>
      <c r="AF5" s="180"/>
    </row>
    <row r="6" spans="1:32" s="45" customFormat="1">
      <c r="A6" s="38"/>
      <c r="B6" s="29" t="s">
        <v>5</v>
      </c>
      <c r="C6" s="209" t="s">
        <v>290</v>
      </c>
      <c r="D6" s="139">
        <v>0</v>
      </c>
      <c r="E6" s="139">
        <v>0</v>
      </c>
      <c r="F6" s="139">
        <v>0</v>
      </c>
      <c r="G6" s="139">
        <v>0</v>
      </c>
      <c r="H6" s="139">
        <v>0</v>
      </c>
      <c r="I6" s="139">
        <v>0</v>
      </c>
      <c r="J6" s="139">
        <v>0</v>
      </c>
      <c r="K6" s="139">
        <v>0</v>
      </c>
      <c r="L6" s="139">
        <v>0</v>
      </c>
      <c r="M6" s="139">
        <v>0</v>
      </c>
      <c r="N6" s="146"/>
      <c r="O6" s="139">
        <v>0</v>
      </c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41"/>
      <c r="Y6" s="140"/>
      <c r="Z6" s="140"/>
      <c r="AA6" s="140"/>
      <c r="AB6" s="140"/>
      <c r="AC6" s="140"/>
      <c r="AD6" s="140"/>
      <c r="AE6" s="140"/>
      <c r="AF6" s="140"/>
    </row>
    <row r="7" spans="1:32">
      <c r="B7" s="1" t="s">
        <v>35</v>
      </c>
      <c r="C7" s="210" t="s">
        <v>291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3"/>
      <c r="O7" s="142">
        <v>0</v>
      </c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45"/>
      <c r="Y7" s="148"/>
      <c r="Z7" s="148"/>
      <c r="AA7" s="148"/>
      <c r="AB7" s="148"/>
      <c r="AC7" s="148"/>
      <c r="AD7" s="148"/>
      <c r="AE7" s="148"/>
      <c r="AF7" s="148"/>
    </row>
    <row r="8" spans="1:32">
      <c r="B8" s="1" t="s">
        <v>36</v>
      </c>
      <c r="C8" s="210" t="s">
        <v>292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3"/>
      <c r="O8" s="142">
        <v>0</v>
      </c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45"/>
      <c r="Y8" s="148"/>
      <c r="Z8" s="148"/>
      <c r="AA8" s="148"/>
      <c r="AB8" s="148"/>
      <c r="AC8" s="148"/>
      <c r="AD8" s="148"/>
      <c r="AE8" s="148"/>
      <c r="AF8" s="148"/>
    </row>
    <row r="9" spans="1:32" s="45" customFormat="1">
      <c r="A9" s="38"/>
      <c r="B9" s="29" t="s">
        <v>6</v>
      </c>
      <c r="C9" s="209" t="s">
        <v>293</v>
      </c>
      <c r="D9" s="139">
        <v>3.3909533008551944E-3</v>
      </c>
      <c r="E9" s="139">
        <v>1.1340831264822352E-2</v>
      </c>
      <c r="F9" s="139">
        <v>1.311665501944336E-2</v>
      </c>
      <c r="G9" s="139">
        <v>2.4344737798275781E-2</v>
      </c>
      <c r="H9" s="139">
        <v>0</v>
      </c>
      <c r="I9" s="139">
        <v>0</v>
      </c>
      <c r="J9" s="139">
        <v>0</v>
      </c>
      <c r="K9" s="139">
        <v>0</v>
      </c>
      <c r="L9" s="139">
        <v>0</v>
      </c>
      <c r="M9" s="139">
        <v>0</v>
      </c>
      <c r="N9" s="146"/>
      <c r="O9" s="139">
        <v>7.9498779639671571E-3</v>
      </c>
      <c r="P9" s="139">
        <v>1.775823754621008E-3</v>
      </c>
      <c r="Q9" s="139">
        <v>1.1228082778832419E-2</v>
      </c>
      <c r="R9" s="139">
        <v>-2.4344737798275781E-2</v>
      </c>
      <c r="S9" s="139">
        <v>0</v>
      </c>
      <c r="T9" s="139">
        <v>0</v>
      </c>
      <c r="U9" s="139">
        <v>0</v>
      </c>
      <c r="V9" s="139">
        <v>0</v>
      </c>
      <c r="W9" s="139">
        <v>0</v>
      </c>
      <c r="X9" s="141"/>
      <c r="Y9" s="140"/>
      <c r="Z9" s="140"/>
      <c r="AA9" s="140"/>
      <c r="AB9" s="140"/>
      <c r="AC9" s="140"/>
      <c r="AD9" s="140"/>
      <c r="AE9" s="140"/>
      <c r="AF9" s="140"/>
    </row>
    <row r="10" spans="1:32" s="45" customFormat="1">
      <c r="A10" s="38"/>
      <c r="B10" s="31" t="s">
        <v>7</v>
      </c>
      <c r="C10" s="209" t="s">
        <v>294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46"/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41"/>
      <c r="Y10" s="140"/>
      <c r="Z10" s="140"/>
      <c r="AA10" s="140"/>
      <c r="AB10" s="140"/>
      <c r="AC10" s="140"/>
      <c r="AD10" s="140"/>
      <c r="AE10" s="140"/>
      <c r="AF10" s="140"/>
    </row>
    <row r="11" spans="1:32">
      <c r="A11" s="50"/>
      <c r="B11" s="208" t="s">
        <v>40</v>
      </c>
      <c r="C11" s="219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3"/>
      <c r="O11" s="142">
        <v>0</v>
      </c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5"/>
      <c r="Y11" s="148"/>
      <c r="Z11" s="148"/>
      <c r="AA11" s="148"/>
      <c r="AB11" s="148"/>
      <c r="AC11" s="148"/>
      <c r="AD11" s="148"/>
      <c r="AE11" s="148"/>
      <c r="AF11" s="148"/>
    </row>
    <row r="12" spans="1:32">
      <c r="A12" s="50"/>
      <c r="B12" s="6" t="s">
        <v>41</v>
      </c>
      <c r="C12" s="219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3"/>
      <c r="O12" s="142">
        <v>0</v>
      </c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5"/>
      <c r="Y12" s="148"/>
      <c r="Z12" s="148"/>
      <c r="AA12" s="148"/>
      <c r="AB12" s="148"/>
      <c r="AC12" s="148"/>
      <c r="AD12" s="148"/>
      <c r="AE12" s="148"/>
      <c r="AF12" s="148"/>
    </row>
    <row r="13" spans="1:32">
      <c r="A13" s="50"/>
      <c r="B13" s="6" t="s">
        <v>42</v>
      </c>
      <c r="C13" s="219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3"/>
      <c r="O13" s="142">
        <v>0</v>
      </c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5"/>
      <c r="Y13" s="148"/>
      <c r="Z13" s="148"/>
      <c r="AA13" s="148"/>
      <c r="AB13" s="148"/>
      <c r="AC13" s="148"/>
      <c r="AD13" s="148"/>
      <c r="AE13" s="148"/>
      <c r="AF13" s="148"/>
    </row>
    <row r="14" spans="1:32">
      <c r="A14" s="50"/>
      <c r="B14" s="6" t="s">
        <v>43</v>
      </c>
      <c r="C14" s="219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3"/>
      <c r="O14" s="142">
        <v>0</v>
      </c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45"/>
      <c r="Y14" s="148"/>
      <c r="Z14" s="148"/>
      <c r="AA14" s="148"/>
      <c r="AB14" s="148"/>
      <c r="AC14" s="148"/>
      <c r="AD14" s="148"/>
      <c r="AE14" s="148"/>
      <c r="AF14" s="148"/>
    </row>
    <row r="15" spans="1:32">
      <c r="A15" s="50"/>
      <c r="B15" s="6" t="s">
        <v>44</v>
      </c>
      <c r="C15" s="219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3"/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5"/>
      <c r="Y15" s="148"/>
      <c r="Z15" s="148"/>
      <c r="AA15" s="148"/>
      <c r="AB15" s="148"/>
      <c r="AC15" s="148"/>
      <c r="AD15" s="148"/>
      <c r="AE15" s="148"/>
      <c r="AF15" s="148"/>
    </row>
    <row r="16" spans="1:32">
      <c r="A16" s="50"/>
      <c r="B16" s="7" t="s">
        <v>45</v>
      </c>
      <c r="C16" s="219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3"/>
      <c r="O16" s="142">
        <v>0</v>
      </c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5"/>
      <c r="Y16" s="148"/>
      <c r="Z16" s="148"/>
      <c r="AA16" s="148"/>
      <c r="AB16" s="148"/>
      <c r="AC16" s="148"/>
      <c r="AD16" s="148"/>
      <c r="AE16" s="148"/>
      <c r="AF16" s="148"/>
    </row>
    <row r="17" spans="1:32">
      <c r="A17" s="50"/>
      <c r="B17" s="7" t="s">
        <v>46</v>
      </c>
      <c r="C17" s="219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3"/>
      <c r="O17" s="142">
        <v>0</v>
      </c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5"/>
      <c r="Y17" s="148"/>
      <c r="Z17" s="148"/>
      <c r="AA17" s="148"/>
      <c r="AB17" s="148"/>
      <c r="AC17" s="148"/>
      <c r="AD17" s="148"/>
      <c r="AE17" s="148"/>
      <c r="AF17" s="148"/>
    </row>
    <row r="18" spans="1:32">
      <c r="A18" s="50"/>
      <c r="B18" s="6" t="s">
        <v>317</v>
      </c>
      <c r="C18" s="219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3"/>
      <c r="O18" s="142">
        <v>0</v>
      </c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5"/>
      <c r="Y18" s="148"/>
      <c r="Z18" s="148"/>
      <c r="AA18" s="148"/>
      <c r="AB18" s="148"/>
      <c r="AC18" s="148"/>
      <c r="AD18" s="148"/>
      <c r="AE18" s="148"/>
      <c r="AF18" s="148"/>
    </row>
    <row r="19" spans="1:32">
      <c r="A19" s="50"/>
      <c r="B19" s="6" t="s">
        <v>108</v>
      </c>
      <c r="C19" s="210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3"/>
      <c r="O19" s="142">
        <v>0</v>
      </c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5"/>
      <c r="Y19" s="148"/>
      <c r="Z19" s="148"/>
      <c r="AA19" s="148"/>
      <c r="AB19" s="148"/>
      <c r="AC19" s="148"/>
      <c r="AD19" s="148"/>
      <c r="AE19" s="148"/>
      <c r="AF19" s="148"/>
    </row>
    <row r="20" spans="1:32">
      <c r="A20" s="50"/>
      <c r="B20" s="6" t="s">
        <v>48</v>
      </c>
      <c r="C20" s="219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3"/>
      <c r="O20" s="142">
        <v>0</v>
      </c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5"/>
      <c r="Y20" s="148"/>
      <c r="Z20" s="148"/>
      <c r="AA20" s="148"/>
      <c r="AB20" s="148"/>
      <c r="AC20" s="148"/>
      <c r="AD20" s="148"/>
      <c r="AE20" s="148"/>
      <c r="AF20" s="148"/>
    </row>
    <row r="21" spans="1:32">
      <c r="A21" s="50"/>
      <c r="B21" s="6" t="s">
        <v>325</v>
      </c>
      <c r="C21" s="219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3"/>
      <c r="O21" s="142">
        <v>0</v>
      </c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5"/>
      <c r="Y21" s="148"/>
      <c r="Z21" s="148"/>
      <c r="AA21" s="148"/>
      <c r="AB21" s="148"/>
      <c r="AC21" s="148"/>
      <c r="AD21" s="148"/>
      <c r="AE21" s="148"/>
      <c r="AF21" s="148"/>
    </row>
    <row r="22" spans="1:32">
      <c r="A22" s="50"/>
      <c r="B22" s="8" t="s">
        <v>101</v>
      </c>
      <c r="C22" s="219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3"/>
      <c r="O22" s="142">
        <v>0</v>
      </c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5"/>
      <c r="Y22" s="148"/>
      <c r="Z22" s="148"/>
      <c r="AA22" s="148"/>
      <c r="AB22" s="148"/>
      <c r="AC22" s="148"/>
      <c r="AD22" s="148"/>
      <c r="AE22" s="148"/>
      <c r="AF22" s="148"/>
    </row>
    <row r="23" spans="1:32" s="45" customFormat="1">
      <c r="A23" s="38"/>
      <c r="B23" s="31" t="s">
        <v>8</v>
      </c>
      <c r="C23" s="209" t="s">
        <v>295</v>
      </c>
      <c r="D23" s="139">
        <v>3.3909533008551944E-3</v>
      </c>
      <c r="E23" s="139">
        <v>1.1340831264822352E-2</v>
      </c>
      <c r="F23" s="139">
        <v>1.311665501944336E-2</v>
      </c>
      <c r="G23" s="139">
        <v>2.4344737798275781E-2</v>
      </c>
      <c r="H23" s="139">
        <v>3.7287691970300442E-2</v>
      </c>
      <c r="I23" s="139">
        <v>6.3299999999999995E-2</v>
      </c>
      <c r="J23" s="139">
        <v>6.3299999999982745E-2</v>
      </c>
      <c r="K23" s="139">
        <v>5.9165277635567282E-2</v>
      </c>
      <c r="L23" s="139">
        <v>6.5597146895015612E-2</v>
      </c>
      <c r="M23" s="139">
        <v>6.9373247111798264E-2</v>
      </c>
      <c r="N23" s="146"/>
      <c r="O23" s="139">
        <v>7.9498779639671571E-3</v>
      </c>
      <c r="P23" s="139">
        <v>1.775823754621008E-3</v>
      </c>
      <c r="Q23" s="139">
        <v>1.1228082778832419E-2</v>
      </c>
      <c r="R23" s="139">
        <v>1.2942954172024661E-2</v>
      </c>
      <c r="S23" s="139">
        <v>2.6012308029699557E-2</v>
      </c>
      <c r="T23" s="139">
        <v>-1.7249656564244376E-14</v>
      </c>
      <c r="U23" s="139">
        <v>-4.1347223644154687E-3</v>
      </c>
      <c r="V23" s="139">
        <v>6.4318692594483341E-3</v>
      </c>
      <c r="W23" s="139">
        <v>3.7761002167826445E-3</v>
      </c>
      <c r="X23" s="141"/>
      <c r="Y23" s="140"/>
      <c r="Z23" s="140"/>
      <c r="AA23" s="140"/>
      <c r="AB23" s="140"/>
      <c r="AC23" s="140"/>
      <c r="AD23" s="140"/>
      <c r="AE23" s="140"/>
      <c r="AF23" s="140"/>
    </row>
    <row r="24" spans="1:32">
      <c r="B24" s="208" t="s">
        <v>40</v>
      </c>
      <c r="C24" s="219"/>
      <c r="D24" s="142">
        <v>3.3909533008551944E-3</v>
      </c>
      <c r="E24" s="142">
        <v>1.1340831264822352E-2</v>
      </c>
      <c r="F24" s="142">
        <v>1.311665501944336E-2</v>
      </c>
      <c r="G24" s="142">
        <v>2.4344737798275781E-2</v>
      </c>
      <c r="H24" s="142">
        <v>0</v>
      </c>
      <c r="I24" s="142">
        <v>0</v>
      </c>
      <c r="J24" s="142">
        <v>0</v>
      </c>
      <c r="K24" s="142">
        <v>0</v>
      </c>
      <c r="L24" s="142">
        <v>0</v>
      </c>
      <c r="M24" s="142">
        <v>0</v>
      </c>
      <c r="N24" s="143"/>
      <c r="O24" s="142">
        <v>7.9498779639671571E-3</v>
      </c>
      <c r="P24" s="142">
        <v>1.775823754621008E-3</v>
      </c>
      <c r="Q24" s="142">
        <v>1.1228082778832419E-2</v>
      </c>
      <c r="R24" s="142">
        <v>-2.4344737798275781E-2</v>
      </c>
      <c r="S24" s="142">
        <v>0</v>
      </c>
      <c r="T24" s="142">
        <v>0</v>
      </c>
      <c r="U24" s="142">
        <v>0</v>
      </c>
      <c r="V24" s="142">
        <v>0</v>
      </c>
      <c r="W24" s="142">
        <v>0</v>
      </c>
      <c r="X24" s="145"/>
      <c r="Y24" s="148"/>
      <c r="Z24" s="148"/>
      <c r="AA24" s="148"/>
      <c r="AB24" s="148"/>
      <c r="AC24" s="148"/>
      <c r="AD24" s="148"/>
      <c r="AE24" s="148"/>
      <c r="AF24" s="148"/>
    </row>
    <row r="25" spans="1:32">
      <c r="B25" s="6" t="s">
        <v>41</v>
      </c>
      <c r="C25" s="219"/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3"/>
      <c r="O25" s="142">
        <v>0</v>
      </c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5"/>
      <c r="Y25" s="148"/>
      <c r="Z25" s="148"/>
      <c r="AA25" s="148"/>
      <c r="AB25" s="148"/>
      <c r="AC25" s="148"/>
      <c r="AD25" s="148"/>
      <c r="AE25" s="148"/>
      <c r="AF25" s="148"/>
    </row>
    <row r="26" spans="1:32">
      <c r="B26" s="6" t="s">
        <v>42</v>
      </c>
      <c r="C26" s="219"/>
      <c r="D26" s="142">
        <v>0</v>
      </c>
      <c r="E26" s="142">
        <v>0</v>
      </c>
      <c r="F26" s="142">
        <v>0</v>
      </c>
      <c r="G26" s="142">
        <v>0</v>
      </c>
      <c r="H26" s="142">
        <v>0</v>
      </c>
      <c r="I26" s="142">
        <v>0</v>
      </c>
      <c r="J26" s="142">
        <v>0</v>
      </c>
      <c r="K26" s="142">
        <v>0</v>
      </c>
      <c r="L26" s="142">
        <v>0</v>
      </c>
      <c r="M26" s="142">
        <v>0</v>
      </c>
      <c r="N26" s="143"/>
      <c r="O26" s="142">
        <v>0</v>
      </c>
      <c r="P26" s="142">
        <v>0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0</v>
      </c>
      <c r="W26" s="142">
        <v>0</v>
      </c>
      <c r="X26" s="145"/>
      <c r="Y26" s="148"/>
      <c r="Z26" s="148"/>
      <c r="AA26" s="148"/>
      <c r="AB26" s="148"/>
      <c r="AC26" s="148"/>
      <c r="AD26" s="148"/>
      <c r="AE26" s="148"/>
      <c r="AF26" s="148"/>
    </row>
    <row r="27" spans="1:32">
      <c r="B27" s="6" t="s">
        <v>43</v>
      </c>
      <c r="C27" s="219"/>
      <c r="D27" s="142">
        <v>3.3909533008551944E-3</v>
      </c>
      <c r="E27" s="142">
        <v>1.1340831264822352E-2</v>
      </c>
      <c r="F27" s="142">
        <v>1.311665501944336E-2</v>
      </c>
      <c r="G27" s="142">
        <v>2.4344737798275781E-2</v>
      </c>
      <c r="H27" s="142">
        <v>3.7287691970300442E-2</v>
      </c>
      <c r="I27" s="142">
        <v>6.3299999999999995E-2</v>
      </c>
      <c r="J27" s="142">
        <v>6.3299999999982745E-2</v>
      </c>
      <c r="K27" s="142">
        <v>5.9165277635567282E-2</v>
      </c>
      <c r="L27" s="142">
        <v>6.5597146895015612E-2</v>
      </c>
      <c r="M27" s="142">
        <v>6.9373247111798264E-2</v>
      </c>
      <c r="N27" s="143"/>
      <c r="O27" s="142">
        <v>7.9498779639671571E-3</v>
      </c>
      <c r="P27" s="142">
        <v>1.775823754621008E-3</v>
      </c>
      <c r="Q27" s="142">
        <v>1.1228082778832419E-2</v>
      </c>
      <c r="R27" s="142">
        <v>1.2942954172024661E-2</v>
      </c>
      <c r="S27" s="142">
        <v>2.6012308029699557E-2</v>
      </c>
      <c r="T27" s="142">
        <v>-1.7249656564244376E-14</v>
      </c>
      <c r="U27" s="142">
        <v>-4.1347223644154687E-3</v>
      </c>
      <c r="V27" s="142">
        <v>6.4318692594483341E-3</v>
      </c>
      <c r="W27" s="142">
        <v>3.7761002167826445E-3</v>
      </c>
      <c r="X27" s="145"/>
      <c r="Y27" s="148"/>
      <c r="Z27" s="148"/>
      <c r="AA27" s="148"/>
      <c r="AB27" s="148"/>
      <c r="AC27" s="148"/>
      <c r="AD27" s="148"/>
      <c r="AE27" s="148"/>
      <c r="AF27" s="148"/>
    </row>
    <row r="28" spans="1:32">
      <c r="B28" s="6" t="s">
        <v>44</v>
      </c>
      <c r="C28" s="219"/>
      <c r="D28" s="142">
        <v>0</v>
      </c>
      <c r="E28" s="142">
        <v>0</v>
      </c>
      <c r="F28" s="142">
        <v>0</v>
      </c>
      <c r="G28" s="142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3"/>
      <c r="O28" s="142">
        <v>0</v>
      </c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45"/>
      <c r="Y28" s="148"/>
      <c r="Z28" s="148"/>
      <c r="AA28" s="148"/>
      <c r="AB28" s="148"/>
      <c r="AC28" s="148"/>
      <c r="AD28" s="148"/>
      <c r="AE28" s="148"/>
      <c r="AF28" s="148"/>
    </row>
    <row r="29" spans="1:32">
      <c r="B29" s="7" t="s">
        <v>45</v>
      </c>
      <c r="C29" s="219"/>
      <c r="D29" s="142"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3"/>
      <c r="O29" s="142">
        <v>0</v>
      </c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5"/>
      <c r="Y29" s="148"/>
      <c r="Z29" s="148"/>
      <c r="AA29" s="148"/>
      <c r="AB29" s="148"/>
      <c r="AC29" s="148"/>
      <c r="AD29" s="148"/>
      <c r="AE29" s="148"/>
      <c r="AF29" s="148"/>
    </row>
    <row r="30" spans="1:32">
      <c r="B30" s="7" t="s">
        <v>46</v>
      </c>
      <c r="C30" s="219"/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3"/>
      <c r="O30" s="142">
        <v>0</v>
      </c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5"/>
      <c r="Y30" s="148"/>
      <c r="Z30" s="148"/>
      <c r="AA30" s="148"/>
      <c r="AB30" s="148"/>
      <c r="AC30" s="148"/>
      <c r="AD30" s="148"/>
      <c r="AE30" s="148"/>
      <c r="AF30" s="148"/>
    </row>
    <row r="31" spans="1:32">
      <c r="B31" s="6" t="s">
        <v>317</v>
      </c>
      <c r="C31" s="219"/>
      <c r="D31" s="142">
        <v>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3"/>
      <c r="O31" s="142">
        <v>0</v>
      </c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45"/>
      <c r="Y31" s="148"/>
      <c r="Z31" s="148"/>
      <c r="AA31" s="148"/>
      <c r="AB31" s="148"/>
      <c r="AC31" s="148"/>
      <c r="AD31" s="148"/>
      <c r="AE31" s="148"/>
      <c r="AF31" s="148"/>
    </row>
    <row r="32" spans="1:32">
      <c r="B32" s="6" t="s">
        <v>108</v>
      </c>
      <c r="C32" s="219"/>
      <c r="D32" s="142">
        <v>0</v>
      </c>
      <c r="E32" s="142">
        <v>0</v>
      </c>
      <c r="F32" s="142">
        <v>0</v>
      </c>
      <c r="G32" s="142">
        <v>0</v>
      </c>
      <c r="H32" s="142">
        <v>0</v>
      </c>
      <c r="I32" s="142">
        <v>0</v>
      </c>
      <c r="J32" s="142">
        <v>0</v>
      </c>
      <c r="K32" s="142">
        <v>0</v>
      </c>
      <c r="L32" s="142">
        <v>0</v>
      </c>
      <c r="M32" s="142">
        <v>0</v>
      </c>
      <c r="N32" s="143"/>
      <c r="O32" s="142">
        <v>0</v>
      </c>
      <c r="P32" s="142">
        <v>0</v>
      </c>
      <c r="Q32" s="142">
        <v>0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45"/>
      <c r="Y32" s="148"/>
      <c r="Z32" s="148"/>
      <c r="AA32" s="148"/>
      <c r="AB32" s="148"/>
      <c r="AC32" s="148"/>
      <c r="AD32" s="148"/>
      <c r="AE32" s="148"/>
      <c r="AF32" s="148"/>
    </row>
    <row r="33" spans="1:32">
      <c r="B33" s="6" t="s">
        <v>48</v>
      </c>
      <c r="C33" s="219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3"/>
      <c r="O33" s="142">
        <v>0</v>
      </c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5"/>
      <c r="Y33" s="148"/>
      <c r="Z33" s="148"/>
      <c r="AA33" s="148"/>
      <c r="AB33" s="148"/>
      <c r="AC33" s="148"/>
      <c r="AD33" s="148"/>
      <c r="AE33" s="148"/>
      <c r="AF33" s="148"/>
    </row>
    <row r="34" spans="1:32">
      <c r="B34" s="6" t="s">
        <v>325</v>
      </c>
      <c r="C34" s="219"/>
      <c r="D34" s="142">
        <v>0</v>
      </c>
      <c r="E34" s="142">
        <v>0</v>
      </c>
      <c r="F34" s="142">
        <v>0</v>
      </c>
      <c r="G34" s="142">
        <v>0</v>
      </c>
      <c r="H34" s="142">
        <v>0</v>
      </c>
      <c r="I34" s="142">
        <v>0</v>
      </c>
      <c r="J34" s="142">
        <v>0</v>
      </c>
      <c r="K34" s="142">
        <v>0</v>
      </c>
      <c r="L34" s="142">
        <v>0</v>
      </c>
      <c r="M34" s="142">
        <v>0</v>
      </c>
      <c r="N34" s="143"/>
      <c r="O34" s="142">
        <v>0</v>
      </c>
      <c r="P34" s="142">
        <v>0</v>
      </c>
      <c r="Q34" s="142">
        <v>0</v>
      </c>
      <c r="R34" s="142">
        <v>0</v>
      </c>
      <c r="S34" s="142">
        <v>0</v>
      </c>
      <c r="T34" s="142">
        <v>0</v>
      </c>
      <c r="U34" s="142">
        <v>0</v>
      </c>
      <c r="V34" s="142">
        <v>0</v>
      </c>
      <c r="W34" s="142">
        <v>0</v>
      </c>
      <c r="X34" s="145"/>
      <c r="Y34" s="148"/>
      <c r="Z34" s="148"/>
      <c r="AA34" s="148"/>
      <c r="AB34" s="148"/>
      <c r="AC34" s="148"/>
      <c r="AD34" s="148"/>
      <c r="AE34" s="148"/>
      <c r="AF34" s="148"/>
    </row>
    <row r="35" spans="1:32">
      <c r="B35" s="8" t="s">
        <v>101</v>
      </c>
      <c r="C35" s="219"/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142">
        <v>0</v>
      </c>
      <c r="L35" s="142">
        <v>0</v>
      </c>
      <c r="M35" s="142">
        <v>0</v>
      </c>
      <c r="N35" s="143"/>
      <c r="O35" s="142">
        <v>0</v>
      </c>
      <c r="P35" s="142">
        <v>0</v>
      </c>
      <c r="Q35" s="142">
        <v>0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45"/>
      <c r="Y35" s="148"/>
      <c r="Z35" s="148"/>
      <c r="AA35" s="148"/>
      <c r="AB35" s="148"/>
      <c r="AC35" s="148"/>
      <c r="AD35" s="148"/>
      <c r="AE35" s="148"/>
      <c r="AF35" s="148"/>
    </row>
    <row r="36" spans="1:32" s="45" customFormat="1">
      <c r="A36" s="38"/>
      <c r="B36" s="29" t="s">
        <v>9</v>
      </c>
      <c r="C36" s="209" t="s">
        <v>296</v>
      </c>
      <c r="D36" s="139">
        <v>4808.6580606790267</v>
      </c>
      <c r="E36" s="139">
        <v>15340.431640694907</v>
      </c>
      <c r="F36" s="139">
        <v>18539.922223656369</v>
      </c>
      <c r="G36" s="139">
        <v>35467.097351503449</v>
      </c>
      <c r="H36" s="139">
        <v>54292.705265355333</v>
      </c>
      <c r="I36" s="139">
        <v>73076.483187993261</v>
      </c>
      <c r="J36" s="139">
        <v>108661.43118459461</v>
      </c>
      <c r="K36" s="139">
        <v>100597.51716725712</v>
      </c>
      <c r="L36" s="139">
        <v>83131.193452000065</v>
      </c>
      <c r="M36" s="139">
        <v>85207.736974483356</v>
      </c>
      <c r="N36" s="146"/>
      <c r="O36" s="139">
        <v>10531.773580015881</v>
      </c>
      <c r="P36" s="139">
        <v>3199.4905829614622</v>
      </c>
      <c r="Q36" s="139">
        <v>16927.17512784708</v>
      </c>
      <c r="R36" s="139">
        <v>18825.607913851883</v>
      </c>
      <c r="S36" s="139">
        <v>18783.777922637921</v>
      </c>
      <c r="T36" s="139">
        <v>35584.947996601353</v>
      </c>
      <c r="U36" s="139">
        <v>-8063.9140173374926</v>
      </c>
      <c r="V36" s="139">
        <v>-17466.323715257044</v>
      </c>
      <c r="W36" s="139">
        <v>2076.54352248328</v>
      </c>
      <c r="X36" s="141"/>
      <c r="Y36" s="140"/>
      <c r="Z36" s="140"/>
      <c r="AA36" s="140"/>
      <c r="AB36" s="140"/>
      <c r="AC36" s="140"/>
      <c r="AD36" s="140"/>
      <c r="AE36" s="140"/>
      <c r="AF36" s="140"/>
    </row>
    <row r="37" spans="1:32">
      <c r="B37" s="208" t="s">
        <v>40</v>
      </c>
      <c r="C37" s="219"/>
      <c r="D37" s="142">
        <v>4184.6778810413944</v>
      </c>
      <c r="E37" s="142">
        <v>13476.242199091879</v>
      </c>
      <c r="F37" s="142">
        <v>16105.245643444516</v>
      </c>
      <c r="G37" s="142">
        <v>30746.334937648993</v>
      </c>
      <c r="H37" s="142">
        <v>0</v>
      </c>
      <c r="I37" s="142">
        <v>0</v>
      </c>
      <c r="J37" s="142">
        <v>0</v>
      </c>
      <c r="K37" s="142">
        <v>0</v>
      </c>
      <c r="L37" s="142">
        <v>0</v>
      </c>
      <c r="M37" s="142">
        <v>0</v>
      </c>
      <c r="N37" s="143"/>
      <c r="O37" s="142">
        <v>9291.5643180504849</v>
      </c>
      <c r="P37" s="142">
        <v>2629.0034443526365</v>
      </c>
      <c r="Q37" s="142">
        <v>14641.089294204477</v>
      </c>
      <c r="R37" s="142">
        <v>-30746.334937648993</v>
      </c>
      <c r="S37" s="142">
        <v>0</v>
      </c>
      <c r="T37" s="142">
        <v>0</v>
      </c>
      <c r="U37" s="142">
        <v>0</v>
      </c>
      <c r="V37" s="142">
        <v>0</v>
      </c>
      <c r="W37" s="142">
        <v>0</v>
      </c>
      <c r="X37" s="145"/>
      <c r="Y37" s="148"/>
      <c r="Z37" s="148"/>
      <c r="AA37" s="148"/>
      <c r="AB37" s="148"/>
      <c r="AC37" s="148"/>
      <c r="AD37" s="148"/>
      <c r="AE37" s="148"/>
      <c r="AF37" s="148"/>
    </row>
    <row r="38" spans="1:32">
      <c r="B38" s="6" t="s">
        <v>41</v>
      </c>
      <c r="C38" s="219"/>
      <c r="D38" s="142">
        <v>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0</v>
      </c>
      <c r="K38" s="142">
        <v>0</v>
      </c>
      <c r="L38" s="142">
        <v>0</v>
      </c>
      <c r="M38" s="142">
        <v>0</v>
      </c>
      <c r="N38" s="143"/>
      <c r="O38" s="142">
        <v>0</v>
      </c>
      <c r="P38" s="142">
        <v>0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45"/>
      <c r="Y38" s="148"/>
      <c r="Z38" s="148"/>
      <c r="AA38" s="148"/>
      <c r="AB38" s="148"/>
      <c r="AC38" s="148"/>
      <c r="AD38" s="148"/>
      <c r="AE38" s="148"/>
      <c r="AF38" s="148"/>
    </row>
    <row r="39" spans="1:32">
      <c r="B39" s="6" t="s">
        <v>42</v>
      </c>
      <c r="C39" s="219"/>
      <c r="D39" s="142">
        <v>76.993824421320483</v>
      </c>
      <c r="E39" s="142">
        <v>249.22372739263605</v>
      </c>
      <c r="F39" s="142">
        <v>301.31760342508898</v>
      </c>
      <c r="G39" s="142">
        <v>559.44788600075071</v>
      </c>
      <c r="H39" s="142">
        <v>8605.1550781077603</v>
      </c>
      <c r="I39" s="142">
        <v>1255.8197775312353</v>
      </c>
      <c r="J39" s="142">
        <v>26140.11521621967</v>
      </c>
      <c r="K39" s="142">
        <v>21903.80226050823</v>
      </c>
      <c r="L39" s="142">
        <v>19098.724366166298</v>
      </c>
      <c r="M39" s="142">
        <v>19575.793571159193</v>
      </c>
      <c r="N39" s="143"/>
      <c r="O39" s="142">
        <v>172.22990297131557</v>
      </c>
      <c r="P39" s="142">
        <v>52.093876032452926</v>
      </c>
      <c r="Q39" s="142">
        <v>258.13028257566179</v>
      </c>
      <c r="R39" s="142">
        <v>8045.7071921070092</v>
      </c>
      <c r="S39" s="142">
        <v>-7349.3353005765257</v>
      </c>
      <c r="T39" s="142">
        <v>24884.295438688434</v>
      </c>
      <c r="U39" s="142">
        <v>-4236.3129557114407</v>
      </c>
      <c r="V39" s="142">
        <v>-2805.0778943419318</v>
      </c>
      <c r="W39" s="142">
        <v>477.06920499289538</v>
      </c>
      <c r="X39" s="145"/>
      <c r="Y39" s="148"/>
      <c r="Z39" s="148"/>
      <c r="AA39" s="148"/>
      <c r="AB39" s="148"/>
      <c r="AC39" s="148"/>
      <c r="AD39" s="148"/>
      <c r="AE39" s="148"/>
      <c r="AF39" s="148"/>
    </row>
    <row r="40" spans="1:32">
      <c r="B40" s="6" t="s">
        <v>43</v>
      </c>
      <c r="C40" s="219"/>
      <c r="D40" s="142">
        <v>3760.3655888361977</v>
      </c>
      <c r="E40" s="142">
        <v>12107.07299319366</v>
      </c>
      <c r="F40" s="142">
        <v>14481.456839014158</v>
      </c>
      <c r="G40" s="142">
        <v>27623.080466383199</v>
      </c>
      <c r="H40" s="142">
        <v>38325.815885159878</v>
      </c>
      <c r="I40" s="142">
        <v>59786.498805385949</v>
      </c>
      <c r="J40" s="142">
        <v>69920.247753367061</v>
      </c>
      <c r="K40" s="142">
        <v>66004.854263148372</v>
      </c>
      <c r="L40" s="142">
        <v>51201.904860348688</v>
      </c>
      <c r="M40" s="142">
        <v>52480.883056877938</v>
      </c>
      <c r="N40" s="143"/>
      <c r="O40" s="142">
        <v>8346.707404357463</v>
      </c>
      <c r="P40" s="142">
        <v>2374.3838458204978</v>
      </c>
      <c r="Q40" s="142">
        <v>13141.623627369041</v>
      </c>
      <c r="R40" s="142">
        <v>10702.735418776683</v>
      </c>
      <c r="S40" s="142">
        <v>21460.682920226071</v>
      </c>
      <c r="T40" s="142">
        <v>10133.74894798111</v>
      </c>
      <c r="U40" s="142">
        <v>-3915.3934902186847</v>
      </c>
      <c r="V40" s="142">
        <v>-14802.949402799686</v>
      </c>
      <c r="W40" s="142">
        <v>1278.9781965292491</v>
      </c>
      <c r="X40" s="145"/>
      <c r="Y40" s="148"/>
      <c r="Z40" s="148"/>
      <c r="AA40" s="148"/>
      <c r="AB40" s="148"/>
      <c r="AC40" s="148"/>
      <c r="AD40" s="148"/>
      <c r="AE40" s="148"/>
      <c r="AF40" s="148"/>
    </row>
    <row r="41" spans="1:32">
      <c r="B41" s="6" t="s">
        <v>44</v>
      </c>
      <c r="C41" s="219"/>
      <c r="D41" s="142">
        <v>0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142">
        <v>0</v>
      </c>
      <c r="K41" s="142">
        <v>0</v>
      </c>
      <c r="L41" s="142">
        <v>0</v>
      </c>
      <c r="M41" s="142">
        <v>0</v>
      </c>
      <c r="N41" s="143"/>
      <c r="O41" s="142">
        <v>0</v>
      </c>
      <c r="P41" s="142">
        <v>0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  <c r="V41" s="142">
        <v>0</v>
      </c>
      <c r="W41" s="142">
        <v>0</v>
      </c>
      <c r="X41" s="145"/>
      <c r="Y41" s="148"/>
      <c r="Z41" s="148"/>
      <c r="AA41" s="148"/>
      <c r="AB41" s="148"/>
      <c r="AC41" s="148"/>
      <c r="AD41" s="148"/>
      <c r="AE41" s="148"/>
      <c r="AF41" s="148"/>
    </row>
    <row r="42" spans="1:32">
      <c r="B42" s="7" t="s">
        <v>45</v>
      </c>
      <c r="C42" s="219"/>
      <c r="D42" s="142">
        <v>0</v>
      </c>
      <c r="E42" s="142">
        <v>0</v>
      </c>
      <c r="F42" s="142">
        <v>0</v>
      </c>
      <c r="G42" s="142">
        <v>0</v>
      </c>
      <c r="H42" s="142">
        <v>0</v>
      </c>
      <c r="I42" s="142">
        <v>0</v>
      </c>
      <c r="J42" s="142">
        <v>0</v>
      </c>
      <c r="K42" s="142">
        <v>0</v>
      </c>
      <c r="L42" s="142">
        <v>0</v>
      </c>
      <c r="M42" s="142">
        <v>0</v>
      </c>
      <c r="N42" s="143"/>
      <c r="O42" s="142">
        <v>0</v>
      </c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45"/>
      <c r="Y42" s="148"/>
      <c r="Z42" s="148"/>
      <c r="AA42" s="148"/>
      <c r="AB42" s="148"/>
      <c r="AC42" s="148"/>
      <c r="AD42" s="148"/>
      <c r="AE42" s="148"/>
      <c r="AF42" s="148"/>
    </row>
    <row r="43" spans="1:32">
      <c r="B43" s="7" t="s">
        <v>46</v>
      </c>
      <c r="C43" s="219"/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3"/>
      <c r="O43" s="142">
        <v>0</v>
      </c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45"/>
      <c r="Y43" s="148"/>
      <c r="Z43" s="148"/>
      <c r="AA43" s="148"/>
      <c r="AB43" s="148"/>
      <c r="AC43" s="148"/>
      <c r="AD43" s="148"/>
      <c r="AE43" s="148"/>
      <c r="AF43" s="148"/>
    </row>
    <row r="44" spans="1:32">
      <c r="B44" s="6" t="s">
        <v>317</v>
      </c>
      <c r="C44" s="219"/>
      <c r="D44" s="142">
        <v>1.6025871464374546</v>
      </c>
      <c r="E44" s="142">
        <v>5.4214604421327044</v>
      </c>
      <c r="F44" s="142">
        <v>6.2410081338697365</v>
      </c>
      <c r="G44" s="142">
        <v>11.403548735266021</v>
      </c>
      <c r="H44" s="142">
        <v>18.947229668103024</v>
      </c>
      <c r="I44" s="142">
        <v>31.712620644728169</v>
      </c>
      <c r="J44" s="142">
        <v>0</v>
      </c>
      <c r="K44" s="142">
        <v>61.664681336244485</v>
      </c>
      <c r="L44" s="142">
        <v>68.692755760167387</v>
      </c>
      <c r="M44" s="142">
        <v>70.408639907766741</v>
      </c>
      <c r="N44" s="143"/>
      <c r="O44" s="142">
        <v>3.8188732956952491</v>
      </c>
      <c r="P44" s="142">
        <v>0.8195476917370319</v>
      </c>
      <c r="Q44" s="142">
        <v>5.1625406013962847</v>
      </c>
      <c r="R44" s="142">
        <v>7.5436809328370034</v>
      </c>
      <c r="S44" s="142">
        <v>12.765390976625143</v>
      </c>
      <c r="T44" s="142">
        <v>-31.712620644728169</v>
      </c>
      <c r="U44" s="142">
        <v>61.664681336244485</v>
      </c>
      <c r="V44" s="142">
        <v>7.0280744239229032</v>
      </c>
      <c r="W44" s="142">
        <v>1.7158841475993558</v>
      </c>
      <c r="X44" s="145"/>
      <c r="Y44" s="148"/>
      <c r="Z44" s="148"/>
      <c r="AA44" s="148"/>
      <c r="AB44" s="148"/>
      <c r="AC44" s="148"/>
      <c r="AD44" s="148"/>
      <c r="AE44" s="148"/>
      <c r="AF44" s="148"/>
    </row>
    <row r="45" spans="1:32">
      <c r="B45" s="6" t="s">
        <v>108</v>
      </c>
      <c r="C45" s="219"/>
      <c r="D45" s="142">
        <v>245.56039936758944</v>
      </c>
      <c r="E45" s="142">
        <v>788.72880248718479</v>
      </c>
      <c r="F45" s="142">
        <v>939.26282921478548</v>
      </c>
      <c r="G45" s="142">
        <v>1812.1656058360627</v>
      </c>
      <c r="H45" s="142">
        <v>2388.9895479317274</v>
      </c>
      <c r="I45" s="142">
        <v>3859.1651278712361</v>
      </c>
      <c r="J45" s="142">
        <v>4336.8425665517179</v>
      </c>
      <c r="K45" s="142">
        <v>3951.9376145021597</v>
      </c>
      <c r="L45" s="142">
        <v>4164.5042689344737</v>
      </c>
      <c r="M45" s="142">
        <v>4268.5298940327475</v>
      </c>
      <c r="N45" s="143"/>
      <c r="O45" s="142">
        <v>543.16840311959538</v>
      </c>
      <c r="P45" s="142">
        <v>150.5340267276006</v>
      </c>
      <c r="Q45" s="142">
        <v>872.90277662127733</v>
      </c>
      <c r="R45" s="142">
        <v>576.82394209566473</v>
      </c>
      <c r="S45" s="142">
        <v>1470.1755799395087</v>
      </c>
      <c r="T45" s="142">
        <v>477.67743868048171</v>
      </c>
      <c r="U45" s="142">
        <v>-384.90495204955835</v>
      </c>
      <c r="V45" s="142">
        <v>212.56665443231384</v>
      </c>
      <c r="W45" s="142">
        <v>104.02562509827433</v>
      </c>
      <c r="X45" s="145"/>
      <c r="Y45" s="148"/>
      <c r="Z45" s="148"/>
      <c r="AA45" s="148"/>
      <c r="AB45" s="148"/>
      <c r="AC45" s="148"/>
      <c r="AD45" s="148"/>
      <c r="AE45" s="148"/>
      <c r="AF45" s="148"/>
    </row>
    <row r="46" spans="1:32">
      <c r="B46" s="6" t="s">
        <v>48</v>
      </c>
      <c r="C46" s="219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3"/>
      <c r="O46" s="142">
        <v>0</v>
      </c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5"/>
      <c r="Y46" s="148"/>
      <c r="Z46" s="148"/>
      <c r="AA46" s="148"/>
      <c r="AB46" s="148"/>
      <c r="AC46" s="148"/>
      <c r="AD46" s="148"/>
      <c r="AE46" s="148"/>
      <c r="AF46" s="148"/>
    </row>
    <row r="47" spans="1:32">
      <c r="B47" s="6" t="s">
        <v>325</v>
      </c>
      <c r="C47" s="219"/>
      <c r="D47" s="142">
        <v>100.15548126984966</v>
      </c>
      <c r="E47" s="142">
        <v>325.79521557626595</v>
      </c>
      <c r="F47" s="142">
        <v>376.96736365661627</v>
      </c>
      <c r="G47" s="142">
        <v>740.23743069371437</v>
      </c>
      <c r="H47" s="142">
        <v>551.91529471466777</v>
      </c>
      <c r="I47" s="142">
        <v>1671.6820867013475</v>
      </c>
      <c r="J47" s="142">
        <v>409.10201798998401</v>
      </c>
      <c r="K47" s="142">
        <v>387.89834074880031</v>
      </c>
      <c r="L47" s="142">
        <v>723.61247395187456</v>
      </c>
      <c r="M47" s="142">
        <v>741.68767211970169</v>
      </c>
      <c r="N47" s="143"/>
      <c r="O47" s="142">
        <v>225.6397343064163</v>
      </c>
      <c r="P47" s="142">
        <v>51.17214808035029</v>
      </c>
      <c r="Q47" s="142">
        <v>363.27006703709816</v>
      </c>
      <c r="R47" s="142">
        <v>-188.32213597904666</v>
      </c>
      <c r="S47" s="142">
        <v>1119.7667919866797</v>
      </c>
      <c r="T47" s="142">
        <v>-1262.5800687113635</v>
      </c>
      <c r="U47" s="142">
        <v>-21.203677241183705</v>
      </c>
      <c r="V47" s="142">
        <v>335.71413320307431</v>
      </c>
      <c r="W47" s="142">
        <v>18.0751981678271</v>
      </c>
      <c r="X47" s="145"/>
      <c r="Y47" s="148"/>
      <c r="Z47" s="148"/>
      <c r="AA47" s="148"/>
      <c r="AB47" s="148"/>
      <c r="AC47" s="148"/>
      <c r="AD47" s="148"/>
      <c r="AE47" s="148"/>
      <c r="AF47" s="148"/>
    </row>
    <row r="48" spans="1:32">
      <c r="B48" s="8" t="s">
        <v>101</v>
      </c>
      <c r="C48" s="219"/>
      <c r="D48" s="142">
        <v>623.98017963763289</v>
      </c>
      <c r="E48" s="142">
        <v>1864.1894416030273</v>
      </c>
      <c r="F48" s="142">
        <v>2434.6765802118548</v>
      </c>
      <c r="G48" s="142">
        <v>4720.762413854457</v>
      </c>
      <c r="H48" s="142">
        <v>4401.8822297731858</v>
      </c>
      <c r="I48" s="142">
        <v>6471.6047698587618</v>
      </c>
      <c r="J48" s="142">
        <v>7855.1236304661725</v>
      </c>
      <c r="K48" s="142">
        <v>8287.3600070132961</v>
      </c>
      <c r="L48" s="142">
        <v>7873.7547268385651</v>
      </c>
      <c r="M48" s="142">
        <v>8070.4341403860144</v>
      </c>
      <c r="N48" s="143"/>
      <c r="O48" s="142">
        <v>1240.2092619653943</v>
      </c>
      <c r="P48" s="142">
        <v>570.48713860882754</v>
      </c>
      <c r="Q48" s="142">
        <v>2286.0858336426027</v>
      </c>
      <c r="R48" s="142">
        <v>-318.88018408127152</v>
      </c>
      <c r="S48" s="142">
        <v>2069.7225400855759</v>
      </c>
      <c r="T48" s="142">
        <v>1383.5188606074112</v>
      </c>
      <c r="U48" s="142">
        <v>432.23637654712377</v>
      </c>
      <c r="V48" s="142">
        <v>-413.60528017473115</v>
      </c>
      <c r="W48" s="142">
        <v>196.67941354744869</v>
      </c>
      <c r="X48" s="145"/>
      <c r="Y48" s="148"/>
      <c r="Z48" s="148"/>
      <c r="AA48" s="148"/>
      <c r="AB48" s="148"/>
      <c r="AC48" s="148"/>
      <c r="AD48" s="148"/>
      <c r="AE48" s="148"/>
      <c r="AF48" s="148"/>
    </row>
    <row r="49" spans="1:32" s="45" customFormat="1">
      <c r="A49" s="38"/>
      <c r="B49" s="29" t="s">
        <v>25</v>
      </c>
      <c r="C49" s="209" t="s">
        <v>297</v>
      </c>
      <c r="D49" s="139">
        <v>6320.6060537452213</v>
      </c>
      <c r="E49" s="139">
        <v>19832.565239604191</v>
      </c>
      <c r="F49" s="139">
        <v>23633.92066673308</v>
      </c>
      <c r="G49" s="139">
        <v>47737.167898351458</v>
      </c>
      <c r="H49" s="139">
        <v>71994.105146282469</v>
      </c>
      <c r="I49" s="139">
        <v>88601.776416783192</v>
      </c>
      <c r="J49" s="139">
        <v>128662.45327922434</v>
      </c>
      <c r="K49" s="139">
        <v>165056.84888183264</v>
      </c>
      <c r="L49" s="139">
        <v>205455.27224561284</v>
      </c>
      <c r="M49" s="139">
        <v>219079.66737675661</v>
      </c>
      <c r="N49" s="146"/>
      <c r="O49" s="139">
        <v>13511.959185858967</v>
      </c>
      <c r="P49" s="139">
        <v>3801.3554271288881</v>
      </c>
      <c r="Q49" s="139">
        <v>24103.247231618381</v>
      </c>
      <c r="R49" s="139">
        <v>24256.937247931011</v>
      </c>
      <c r="S49" s="139">
        <v>16607.671270500727</v>
      </c>
      <c r="T49" s="139">
        <v>40060.676862441142</v>
      </c>
      <c r="U49" s="139">
        <v>36394.395602608303</v>
      </c>
      <c r="V49" s="139">
        <v>40398.423363780195</v>
      </c>
      <c r="W49" s="139">
        <v>13624.395131143774</v>
      </c>
      <c r="X49" s="141"/>
      <c r="Y49" s="140"/>
      <c r="Z49" s="140"/>
      <c r="AA49" s="140"/>
      <c r="AB49" s="140"/>
      <c r="AC49" s="140"/>
      <c r="AD49" s="140"/>
      <c r="AE49" s="140"/>
      <c r="AF49" s="140"/>
    </row>
    <row r="50" spans="1:32">
      <c r="B50" s="208" t="s">
        <v>40</v>
      </c>
      <c r="C50" s="219"/>
      <c r="D50" s="142">
        <v>5903.9827218072633</v>
      </c>
      <c r="E50" s="142">
        <v>18585.384242267119</v>
      </c>
      <c r="F50" s="142">
        <v>22176.971465572147</v>
      </c>
      <c r="G50" s="142">
        <v>44445.750229624413</v>
      </c>
      <c r="H50" s="142">
        <v>0</v>
      </c>
      <c r="I50" s="142">
        <v>0</v>
      </c>
      <c r="J50" s="142">
        <v>0</v>
      </c>
      <c r="K50" s="142">
        <v>0</v>
      </c>
      <c r="L50" s="142">
        <v>0</v>
      </c>
      <c r="M50" s="142">
        <v>0</v>
      </c>
      <c r="N50" s="143"/>
      <c r="O50" s="142">
        <v>12681.401520459856</v>
      </c>
      <c r="P50" s="142">
        <v>3591.5872233050295</v>
      </c>
      <c r="Q50" s="142">
        <v>22268.778764052262</v>
      </c>
      <c r="R50" s="142">
        <v>-44445.750229624413</v>
      </c>
      <c r="S50" s="142">
        <v>0</v>
      </c>
      <c r="T50" s="142">
        <v>0</v>
      </c>
      <c r="U50" s="142">
        <v>0</v>
      </c>
      <c r="V50" s="142">
        <v>0</v>
      </c>
      <c r="W50" s="142">
        <v>0</v>
      </c>
      <c r="X50" s="145"/>
      <c r="Y50" s="148"/>
      <c r="Z50" s="148"/>
      <c r="AA50" s="148"/>
      <c r="AB50" s="148"/>
      <c r="AC50" s="148"/>
      <c r="AD50" s="148"/>
      <c r="AE50" s="148"/>
      <c r="AF50" s="148"/>
    </row>
    <row r="51" spans="1:32">
      <c r="B51" s="6" t="s">
        <v>41</v>
      </c>
      <c r="C51" s="219"/>
      <c r="D51" s="142">
        <v>0</v>
      </c>
      <c r="E51" s="142">
        <v>0</v>
      </c>
      <c r="F51" s="142">
        <v>0</v>
      </c>
      <c r="G51" s="142">
        <v>0</v>
      </c>
      <c r="H51" s="142">
        <v>0</v>
      </c>
      <c r="I51" s="142">
        <v>0</v>
      </c>
      <c r="J51" s="142">
        <v>0</v>
      </c>
      <c r="K51" s="142">
        <v>0</v>
      </c>
      <c r="L51" s="142">
        <v>0</v>
      </c>
      <c r="M51" s="142">
        <v>0</v>
      </c>
      <c r="N51" s="143"/>
      <c r="O51" s="142">
        <v>0</v>
      </c>
      <c r="P51" s="142">
        <v>0</v>
      </c>
      <c r="Q51" s="142">
        <v>0</v>
      </c>
      <c r="R51" s="142">
        <v>0</v>
      </c>
      <c r="S51" s="142">
        <v>0</v>
      </c>
      <c r="T51" s="142">
        <v>0</v>
      </c>
      <c r="U51" s="142">
        <v>0</v>
      </c>
      <c r="V51" s="142">
        <v>0</v>
      </c>
      <c r="W51" s="142">
        <v>0</v>
      </c>
      <c r="X51" s="145"/>
      <c r="Y51" s="148"/>
      <c r="Z51" s="148"/>
      <c r="AA51" s="148"/>
      <c r="AB51" s="148"/>
      <c r="AC51" s="148"/>
      <c r="AD51" s="148"/>
      <c r="AE51" s="148"/>
      <c r="AF51" s="148"/>
    </row>
    <row r="52" spans="1:32">
      <c r="B52" s="6" t="s">
        <v>42</v>
      </c>
      <c r="C52" s="219"/>
      <c r="D52" s="142">
        <v>5357.2032767003693</v>
      </c>
      <c r="E52" s="142">
        <v>16829.148375389839</v>
      </c>
      <c r="F52" s="142">
        <v>20039.763117789847</v>
      </c>
      <c r="G52" s="142">
        <v>40430.986147492164</v>
      </c>
      <c r="H52" s="142">
        <v>60466.096653066328</v>
      </c>
      <c r="I52" s="142">
        <v>75532.738631388595</v>
      </c>
      <c r="J52" s="142">
        <v>106704.33507803929</v>
      </c>
      <c r="K52" s="142">
        <v>138218.87144427898</v>
      </c>
      <c r="L52" s="142">
        <v>157761.19931768489</v>
      </c>
      <c r="M52" s="142">
        <v>147319.09034451804</v>
      </c>
      <c r="N52" s="143"/>
      <c r="O52" s="142">
        <v>11471.945098689468</v>
      </c>
      <c r="P52" s="142">
        <v>3210.6147424000083</v>
      </c>
      <c r="Q52" s="142">
        <v>20391.22302970232</v>
      </c>
      <c r="R52" s="142">
        <v>20035.110505574157</v>
      </c>
      <c r="S52" s="142">
        <v>15066.641978322275</v>
      </c>
      <c r="T52" s="142">
        <v>31171.596446650699</v>
      </c>
      <c r="U52" s="142">
        <v>31514.536366239692</v>
      </c>
      <c r="V52" s="142">
        <v>19542.327873405906</v>
      </c>
      <c r="W52" s="142">
        <v>-10442.108973166842</v>
      </c>
      <c r="X52" s="145"/>
      <c r="Y52" s="148"/>
      <c r="Z52" s="148"/>
      <c r="AA52" s="148"/>
      <c r="AB52" s="148"/>
      <c r="AC52" s="148"/>
      <c r="AD52" s="148"/>
      <c r="AE52" s="148"/>
      <c r="AF52" s="148"/>
    </row>
    <row r="53" spans="1:32">
      <c r="B53" s="6" t="s">
        <v>43</v>
      </c>
      <c r="C53" s="219"/>
      <c r="D53" s="142">
        <v>530.61745000580606</v>
      </c>
      <c r="E53" s="142">
        <v>1714.0163267236333</v>
      </c>
      <c r="F53" s="142">
        <v>2082.1905435506451</v>
      </c>
      <c r="G53" s="142">
        <v>3872.0400353587697</v>
      </c>
      <c r="H53" s="142">
        <v>6114.8507609812232</v>
      </c>
      <c r="I53" s="142">
        <v>8534.1287494018616</v>
      </c>
      <c r="J53" s="142">
        <v>14069.181292977742</v>
      </c>
      <c r="K53" s="142">
        <v>8800.4666759307511</v>
      </c>
      <c r="L53" s="142">
        <v>17533.852752979004</v>
      </c>
      <c r="M53" s="142">
        <v>26100.818955569524</v>
      </c>
      <c r="N53" s="143"/>
      <c r="O53" s="142">
        <v>1183.3988767178271</v>
      </c>
      <c r="P53" s="142">
        <v>368.17421682701195</v>
      </c>
      <c r="Q53" s="142">
        <v>1789.8494918081249</v>
      </c>
      <c r="R53" s="142">
        <v>2242.8107256224534</v>
      </c>
      <c r="S53" s="142">
        <v>2419.2779884206379</v>
      </c>
      <c r="T53" s="142">
        <v>5535.0525435758809</v>
      </c>
      <c r="U53" s="142">
        <v>-5268.7146170469914</v>
      </c>
      <c r="V53" s="142">
        <v>8733.3860770482534</v>
      </c>
      <c r="W53" s="142">
        <v>8566.9662025905218</v>
      </c>
      <c r="X53" s="145"/>
      <c r="Y53" s="148"/>
      <c r="Z53" s="148"/>
      <c r="AA53" s="148"/>
      <c r="AB53" s="148"/>
      <c r="AC53" s="148"/>
      <c r="AD53" s="148"/>
      <c r="AE53" s="148"/>
      <c r="AF53" s="148"/>
    </row>
    <row r="54" spans="1:32">
      <c r="B54" s="6" t="s">
        <v>44</v>
      </c>
      <c r="C54" s="219"/>
      <c r="D54" s="142">
        <v>0.1887009929714864</v>
      </c>
      <c r="E54" s="142">
        <v>0.55858859193350086</v>
      </c>
      <c r="F54" s="142">
        <v>0.66622352730125045</v>
      </c>
      <c r="G54" s="142">
        <v>1.4906808374138021</v>
      </c>
      <c r="H54" s="142">
        <v>0.56573684863062257</v>
      </c>
      <c r="I54" s="142">
        <v>0</v>
      </c>
      <c r="J54" s="142">
        <v>1.5859354729900565</v>
      </c>
      <c r="K54" s="142">
        <v>2.0241296517507283</v>
      </c>
      <c r="L54" s="142">
        <v>4.7121566836628688</v>
      </c>
      <c r="M54" s="142">
        <v>7.1337653686664462</v>
      </c>
      <c r="N54" s="143"/>
      <c r="O54" s="142">
        <v>0.36988759896201445</v>
      </c>
      <c r="P54" s="142">
        <v>0.10763493536774951</v>
      </c>
      <c r="Q54" s="142">
        <v>0.82445731011255174</v>
      </c>
      <c r="R54" s="142">
        <v>-0.92494398878317963</v>
      </c>
      <c r="S54" s="142">
        <v>-0.56573684863062257</v>
      </c>
      <c r="T54" s="142">
        <v>1.5859354729900565</v>
      </c>
      <c r="U54" s="142">
        <v>0.43819417876067163</v>
      </c>
      <c r="V54" s="142">
        <v>2.6880270319121404</v>
      </c>
      <c r="W54" s="142">
        <v>2.4216086850035774</v>
      </c>
      <c r="X54" s="145"/>
      <c r="Y54" s="148"/>
      <c r="Z54" s="148"/>
      <c r="AA54" s="148"/>
      <c r="AB54" s="148"/>
      <c r="AC54" s="148"/>
      <c r="AD54" s="148"/>
      <c r="AE54" s="148"/>
      <c r="AF54" s="148"/>
    </row>
    <row r="55" spans="1:32">
      <c r="B55" s="7" t="s">
        <v>45</v>
      </c>
      <c r="C55" s="219"/>
      <c r="D55" s="142">
        <v>0.1887009929714864</v>
      </c>
      <c r="E55" s="142">
        <v>0.55858859193350086</v>
      </c>
      <c r="F55" s="142">
        <v>0.66622352730125045</v>
      </c>
      <c r="G55" s="142">
        <v>1.4906808374138021</v>
      </c>
      <c r="H55" s="142">
        <v>1.3211284046911342</v>
      </c>
      <c r="I55" s="142">
        <v>1.8966584223523792</v>
      </c>
      <c r="J55" s="142">
        <v>1.5859354729900565</v>
      </c>
      <c r="K55" s="142">
        <v>2.0241296517507283</v>
      </c>
      <c r="L55" s="142">
        <v>4.7121566836628688</v>
      </c>
      <c r="M55" s="142">
        <v>7.1337653686664462</v>
      </c>
      <c r="N55" s="143"/>
      <c r="O55" s="142">
        <v>0.36988759896201445</v>
      </c>
      <c r="P55" s="142">
        <v>0.10763493536774951</v>
      </c>
      <c r="Q55" s="142">
        <v>0.82445731011255174</v>
      </c>
      <c r="R55" s="142">
        <v>-0.16955243272266785</v>
      </c>
      <c r="S55" s="142">
        <v>0.57553001766124479</v>
      </c>
      <c r="T55" s="142">
        <v>-0.31072294936232253</v>
      </c>
      <c r="U55" s="142">
        <v>0.43819417876067163</v>
      </c>
      <c r="V55" s="142">
        <v>2.6880270319121404</v>
      </c>
      <c r="W55" s="142">
        <v>2.4216086850035774</v>
      </c>
      <c r="X55" s="145"/>
      <c r="Y55" s="148"/>
      <c r="Z55" s="148"/>
      <c r="AA55" s="148"/>
      <c r="AB55" s="148"/>
      <c r="AC55" s="148"/>
      <c r="AD55" s="148"/>
      <c r="AE55" s="148"/>
      <c r="AF55" s="148"/>
    </row>
    <row r="56" spans="1:32">
      <c r="B56" s="7" t="s">
        <v>46</v>
      </c>
      <c r="C56" s="219"/>
      <c r="D56" s="142">
        <v>0</v>
      </c>
      <c r="E56" s="142">
        <v>0</v>
      </c>
      <c r="F56" s="142">
        <v>0</v>
      </c>
      <c r="G56" s="142">
        <v>0</v>
      </c>
      <c r="H56" s="142">
        <v>0</v>
      </c>
      <c r="I56" s="142">
        <v>0</v>
      </c>
      <c r="J56" s="142">
        <v>0</v>
      </c>
      <c r="K56" s="142">
        <v>0</v>
      </c>
      <c r="L56" s="142">
        <v>0</v>
      </c>
      <c r="M56" s="142">
        <v>0</v>
      </c>
      <c r="N56" s="143"/>
      <c r="O56" s="142">
        <v>0</v>
      </c>
      <c r="P56" s="142">
        <v>0</v>
      </c>
      <c r="Q56" s="142">
        <v>0</v>
      </c>
      <c r="R56" s="142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0</v>
      </c>
      <c r="X56" s="145"/>
      <c r="Y56" s="148"/>
      <c r="Z56" s="148"/>
      <c r="AA56" s="148"/>
      <c r="AB56" s="148"/>
      <c r="AC56" s="148"/>
      <c r="AD56" s="148"/>
      <c r="AE56" s="148"/>
      <c r="AF56" s="148"/>
    </row>
    <row r="57" spans="1:32">
      <c r="B57" s="6" t="s">
        <v>317</v>
      </c>
      <c r="C57" s="219"/>
      <c r="D57" s="142">
        <v>1.2096928737797816</v>
      </c>
      <c r="E57" s="142">
        <v>3.0365838509939658</v>
      </c>
      <c r="F57" s="142">
        <v>3.1378543743680822</v>
      </c>
      <c r="G57" s="142">
        <v>12.852991579585629</v>
      </c>
      <c r="H57" s="142">
        <v>2.8142240611525633</v>
      </c>
      <c r="I57" s="142">
        <v>0</v>
      </c>
      <c r="J57" s="142">
        <v>5.4844802674009987</v>
      </c>
      <c r="K57" s="142">
        <v>15.621272223346752</v>
      </c>
      <c r="L57" s="142">
        <v>35.310985377871098</v>
      </c>
      <c r="M57" s="142">
        <v>53.457535802127907</v>
      </c>
      <c r="N57" s="143"/>
      <c r="O57" s="142">
        <v>1.8268909772141839</v>
      </c>
      <c r="P57" s="142">
        <v>0.10127052337411645</v>
      </c>
      <c r="Q57" s="142">
        <v>9.7151372052175464</v>
      </c>
      <c r="R57" s="142">
        <v>-10.038767518433065</v>
      </c>
      <c r="S57" s="142">
        <v>-2.8142240611525633</v>
      </c>
      <c r="T57" s="142">
        <v>5.4844802674009987</v>
      </c>
      <c r="U57" s="142">
        <v>10.136791955945753</v>
      </c>
      <c r="V57" s="142">
        <v>19.689713154524345</v>
      </c>
      <c r="W57" s="142">
        <v>18.146550424256812</v>
      </c>
      <c r="X57" s="145"/>
      <c r="Y57" s="148"/>
      <c r="Z57" s="148"/>
      <c r="AA57" s="148"/>
      <c r="AB57" s="148"/>
      <c r="AC57" s="148"/>
      <c r="AD57" s="148"/>
      <c r="AE57" s="148"/>
      <c r="AF57" s="148"/>
    </row>
    <row r="58" spans="1:32">
      <c r="B58" s="6" t="s">
        <v>108</v>
      </c>
      <c r="C58" s="219"/>
      <c r="D58" s="142">
        <v>14.554773185388767</v>
      </c>
      <c r="E58" s="142">
        <v>37.991558547625928</v>
      </c>
      <c r="F58" s="142">
        <v>50.386772018067006</v>
      </c>
      <c r="G58" s="142">
        <v>126.93582513803541</v>
      </c>
      <c r="H58" s="142">
        <v>85.384325942937124</v>
      </c>
      <c r="I58" s="142">
        <v>32.523611510684304</v>
      </c>
      <c r="J58" s="142">
        <v>113.14893825656213</v>
      </c>
      <c r="K58" s="142">
        <v>466.72159475438127</v>
      </c>
      <c r="L58" s="142">
        <v>964.24982018386936</v>
      </c>
      <c r="M58" s="142">
        <v>1459.7842210593765</v>
      </c>
      <c r="N58" s="143"/>
      <c r="O58" s="142">
        <v>23.436785362237163</v>
      </c>
      <c r="P58" s="142">
        <v>12.395213470441075</v>
      </c>
      <c r="Q58" s="142">
        <v>76.549053119968406</v>
      </c>
      <c r="R58" s="142">
        <v>-41.551499195098287</v>
      </c>
      <c r="S58" s="142">
        <v>-52.86071443225282</v>
      </c>
      <c r="T58" s="142">
        <v>80.625326745877828</v>
      </c>
      <c r="U58" s="142">
        <v>353.5726564978192</v>
      </c>
      <c r="V58" s="142">
        <v>497.52822542948803</v>
      </c>
      <c r="W58" s="142">
        <v>495.53440087550717</v>
      </c>
      <c r="X58" s="145"/>
      <c r="Y58" s="148"/>
      <c r="Z58" s="148"/>
      <c r="AA58" s="148"/>
      <c r="AB58" s="148"/>
      <c r="AC58" s="148"/>
      <c r="AD58" s="148"/>
      <c r="AE58" s="148"/>
      <c r="AF58" s="148"/>
    </row>
    <row r="59" spans="1:32">
      <c r="B59" s="6" t="s">
        <v>48</v>
      </c>
      <c r="C59" s="219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3"/>
      <c r="O59" s="142">
        <v>0</v>
      </c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45"/>
      <c r="Y59" s="148"/>
      <c r="Z59" s="148"/>
      <c r="AA59" s="148"/>
      <c r="AB59" s="148"/>
      <c r="AC59" s="148"/>
      <c r="AD59" s="148"/>
      <c r="AE59" s="148"/>
      <c r="AF59" s="148"/>
    </row>
    <row r="60" spans="1:32">
      <c r="B60" s="6" t="s">
        <v>325</v>
      </c>
      <c r="C60" s="219"/>
      <c r="D60" s="142">
        <v>0.20882804894750642</v>
      </c>
      <c r="E60" s="142">
        <v>0.63280916309258484</v>
      </c>
      <c r="F60" s="142">
        <v>0.82695431192459368</v>
      </c>
      <c r="G60" s="142">
        <v>1.4445492184392899</v>
      </c>
      <c r="H60" s="142">
        <v>0.96621439239984819</v>
      </c>
      <c r="I60" s="142">
        <v>2.4259983454149929</v>
      </c>
      <c r="J60" s="142">
        <v>0</v>
      </c>
      <c r="K60" s="142">
        <v>0</v>
      </c>
      <c r="L60" s="142">
        <v>0</v>
      </c>
      <c r="M60" s="142">
        <v>0</v>
      </c>
      <c r="N60" s="143"/>
      <c r="O60" s="142">
        <v>0.42398111414507839</v>
      </c>
      <c r="P60" s="142">
        <v>0.19414514883200887</v>
      </c>
      <c r="Q60" s="142">
        <v>0.61759490651469606</v>
      </c>
      <c r="R60" s="142">
        <v>-0.47833482603944161</v>
      </c>
      <c r="S60" s="142">
        <v>1.4597839530151446</v>
      </c>
      <c r="T60" s="142">
        <v>-2.4259983454149929</v>
      </c>
      <c r="U60" s="142">
        <v>0</v>
      </c>
      <c r="V60" s="142">
        <v>0</v>
      </c>
      <c r="W60" s="142">
        <v>0</v>
      </c>
      <c r="X60" s="145"/>
      <c r="Y60" s="148"/>
      <c r="Z60" s="148"/>
      <c r="AA60" s="148"/>
      <c r="AB60" s="148"/>
      <c r="AC60" s="148"/>
      <c r="AD60" s="148"/>
      <c r="AE60" s="148"/>
      <c r="AF60" s="148"/>
    </row>
    <row r="61" spans="1:32">
      <c r="B61" s="8" t="s">
        <v>101</v>
      </c>
      <c r="C61" s="219"/>
      <c r="D61" s="142">
        <v>416.62333193795877</v>
      </c>
      <c r="E61" s="142">
        <v>1247.1809973370719</v>
      </c>
      <c r="F61" s="142">
        <v>1456.9492011609314</v>
      </c>
      <c r="G61" s="142">
        <v>3291.4176687270442</v>
      </c>
      <c r="H61" s="142">
        <v>5322.671839433744</v>
      </c>
      <c r="I61" s="142">
        <v>4498.0627677142902</v>
      </c>
      <c r="J61" s="142">
        <v>7768.7175542103432</v>
      </c>
      <c r="K61" s="142">
        <v>17553.143764993431</v>
      </c>
      <c r="L61" s="142">
        <v>29155.947212703511</v>
      </c>
      <c r="M61" s="142">
        <v>44139.382554438867</v>
      </c>
      <c r="N61" s="143"/>
      <c r="O61" s="142">
        <v>830.55766539911315</v>
      </c>
      <c r="P61" s="142">
        <v>209.76820382385935</v>
      </c>
      <c r="Q61" s="142">
        <v>1834.4684675661128</v>
      </c>
      <c r="R61" s="142">
        <v>2031.2541707066998</v>
      </c>
      <c r="S61" s="142">
        <v>-824.60907171945337</v>
      </c>
      <c r="T61" s="142">
        <v>3270.6547864960526</v>
      </c>
      <c r="U61" s="142">
        <v>9784.4262107830873</v>
      </c>
      <c r="V61" s="142">
        <v>11602.803447710081</v>
      </c>
      <c r="W61" s="142">
        <v>14983.435341735356</v>
      </c>
      <c r="X61" s="145"/>
      <c r="Y61" s="148"/>
      <c r="Z61" s="148"/>
      <c r="AA61" s="148"/>
      <c r="AB61" s="148"/>
      <c r="AC61" s="148"/>
      <c r="AD61" s="148"/>
      <c r="AE61" s="148"/>
      <c r="AF61" s="148"/>
    </row>
    <row r="62" spans="1:32" s="45" customFormat="1">
      <c r="A62" s="38"/>
      <c r="B62" s="29" t="s">
        <v>10</v>
      </c>
      <c r="C62" s="209" t="s">
        <v>298</v>
      </c>
      <c r="D62" s="139">
        <v>1004.2081570885637</v>
      </c>
      <c r="E62" s="139">
        <v>3084.6751870110056</v>
      </c>
      <c r="F62" s="139">
        <v>3803.322815162147</v>
      </c>
      <c r="G62" s="139">
        <v>7627.0355862336255</v>
      </c>
      <c r="H62" s="139">
        <v>12133.430039761522</v>
      </c>
      <c r="I62" s="139">
        <v>7612.6621446959125</v>
      </c>
      <c r="J62" s="139">
        <v>29918.095894355953</v>
      </c>
      <c r="K62" s="139">
        <v>31479.390885227214</v>
      </c>
      <c r="L62" s="139">
        <v>27934.446305839992</v>
      </c>
      <c r="M62" s="139">
        <v>28567.855350148246</v>
      </c>
      <c r="N62" s="146"/>
      <c r="O62" s="139">
        <v>2080.4670299224417</v>
      </c>
      <c r="P62" s="139">
        <v>718.64762815114182</v>
      </c>
      <c r="Q62" s="139">
        <v>3823.7127710714785</v>
      </c>
      <c r="R62" s="139">
        <v>4506.3944535278961</v>
      </c>
      <c r="S62" s="139">
        <v>-4520.76789506561</v>
      </c>
      <c r="T62" s="139">
        <v>22305.433749660038</v>
      </c>
      <c r="U62" s="139">
        <v>1561.2949908712608</v>
      </c>
      <c r="V62" s="139">
        <v>-3544.9445793872201</v>
      </c>
      <c r="W62" s="139">
        <v>633.40904430825162</v>
      </c>
      <c r="X62" s="141"/>
      <c r="Y62" s="140"/>
      <c r="Z62" s="140"/>
      <c r="AA62" s="140"/>
      <c r="AB62" s="140"/>
      <c r="AC62" s="140"/>
      <c r="AD62" s="140"/>
      <c r="AE62" s="140"/>
      <c r="AF62" s="140"/>
    </row>
    <row r="63" spans="1:32" s="45" customFormat="1">
      <c r="A63" s="38"/>
      <c r="B63" s="31" t="s">
        <v>26</v>
      </c>
      <c r="C63" s="209" t="s">
        <v>299</v>
      </c>
      <c r="D63" s="139">
        <v>861.32380211839245</v>
      </c>
      <c r="E63" s="139">
        <v>2612.1796747341446</v>
      </c>
      <c r="F63" s="139">
        <v>3225.219762824976</v>
      </c>
      <c r="G63" s="139">
        <v>6608.6167664180866</v>
      </c>
      <c r="H63" s="139">
        <v>10572.888581613019</v>
      </c>
      <c r="I63" s="139">
        <v>5066.2506407999999</v>
      </c>
      <c r="J63" s="139">
        <v>26229.475548525897</v>
      </c>
      <c r="K63" s="139">
        <v>29725.910675650135</v>
      </c>
      <c r="L63" s="139">
        <v>27930.923984860146</v>
      </c>
      <c r="M63" s="139">
        <v>28565.958829380004</v>
      </c>
      <c r="N63" s="146"/>
      <c r="O63" s="139">
        <v>1750.8558726157521</v>
      </c>
      <c r="P63" s="139">
        <v>613.04008809083155</v>
      </c>
      <c r="Q63" s="139">
        <v>3383.3970035931102</v>
      </c>
      <c r="R63" s="139">
        <v>3964.2718151949325</v>
      </c>
      <c r="S63" s="139">
        <v>-5506.6379408130188</v>
      </c>
      <c r="T63" s="139">
        <v>21163.224907725897</v>
      </c>
      <c r="U63" s="139">
        <v>3496.4351271242376</v>
      </c>
      <c r="V63" s="139">
        <v>-1794.9866907899889</v>
      </c>
      <c r="W63" s="139">
        <v>635.03484451985628</v>
      </c>
      <c r="X63" s="141"/>
      <c r="Y63" s="140"/>
      <c r="Z63" s="140"/>
      <c r="AA63" s="140"/>
      <c r="AB63" s="140"/>
      <c r="AC63" s="140"/>
      <c r="AD63" s="140"/>
      <c r="AE63" s="140"/>
      <c r="AF63" s="140"/>
    </row>
    <row r="64" spans="1:32">
      <c r="B64" s="208" t="s">
        <v>40</v>
      </c>
      <c r="C64" s="219"/>
      <c r="D64" s="142">
        <v>272.33324307882083</v>
      </c>
      <c r="E64" s="142">
        <v>896.77793441664312</v>
      </c>
      <c r="F64" s="142">
        <v>1012.4897466135382</v>
      </c>
      <c r="G64" s="142">
        <v>2007.3150242554307</v>
      </c>
      <c r="H64" s="142">
        <v>0</v>
      </c>
      <c r="I64" s="142">
        <v>0</v>
      </c>
      <c r="J64" s="142">
        <v>0</v>
      </c>
      <c r="K64" s="142">
        <v>0</v>
      </c>
      <c r="L64" s="142">
        <v>0</v>
      </c>
      <c r="M64" s="142">
        <v>0</v>
      </c>
      <c r="N64" s="143"/>
      <c r="O64" s="142">
        <v>624.44469133782229</v>
      </c>
      <c r="P64" s="142">
        <v>115.7118121968951</v>
      </c>
      <c r="Q64" s="142">
        <v>994.8252776418924</v>
      </c>
      <c r="R64" s="142">
        <v>-2007.3150242554307</v>
      </c>
      <c r="S64" s="142">
        <v>0</v>
      </c>
      <c r="T64" s="142">
        <v>0</v>
      </c>
      <c r="U64" s="142">
        <v>0</v>
      </c>
      <c r="V64" s="142">
        <v>0</v>
      </c>
      <c r="W64" s="142">
        <v>0</v>
      </c>
      <c r="X64" s="145"/>
      <c r="Y64" s="148"/>
      <c r="Z64" s="148"/>
      <c r="AA64" s="148"/>
      <c r="AB64" s="148"/>
      <c r="AC64" s="148"/>
      <c r="AD64" s="148"/>
      <c r="AE64" s="148"/>
      <c r="AF64" s="148"/>
    </row>
    <row r="65" spans="1:32">
      <c r="B65" s="6" t="s">
        <v>41</v>
      </c>
      <c r="C65" s="219"/>
      <c r="D65" s="142">
        <v>0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142">
        <v>0</v>
      </c>
      <c r="K65" s="142">
        <v>0</v>
      </c>
      <c r="L65" s="142">
        <v>0</v>
      </c>
      <c r="M65" s="142">
        <v>0</v>
      </c>
      <c r="N65" s="143"/>
      <c r="O65" s="142">
        <v>0</v>
      </c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45"/>
      <c r="Y65" s="148"/>
      <c r="Z65" s="148"/>
      <c r="AA65" s="148"/>
      <c r="AB65" s="148"/>
      <c r="AC65" s="148"/>
      <c r="AD65" s="148"/>
      <c r="AE65" s="148"/>
      <c r="AF65" s="148"/>
    </row>
    <row r="66" spans="1:32">
      <c r="B66" s="6" t="s">
        <v>42</v>
      </c>
      <c r="C66" s="219"/>
      <c r="D66" s="142">
        <v>0</v>
      </c>
      <c r="E66" s="142">
        <v>0</v>
      </c>
      <c r="F66" s="142">
        <v>0</v>
      </c>
      <c r="G66" s="142">
        <v>0</v>
      </c>
      <c r="H66" s="142">
        <v>535.7265041549631</v>
      </c>
      <c r="I66" s="142">
        <v>0</v>
      </c>
      <c r="J66" s="142">
        <v>1422.8586912052988</v>
      </c>
      <c r="K66" s="142">
        <v>2906.0925825810805</v>
      </c>
      <c r="L66" s="142">
        <v>3175.4322905148988</v>
      </c>
      <c r="M66" s="142">
        <v>3247.6286185699068</v>
      </c>
      <c r="N66" s="143"/>
      <c r="O66" s="142">
        <v>0</v>
      </c>
      <c r="P66" s="142">
        <v>0</v>
      </c>
      <c r="Q66" s="142">
        <v>0</v>
      </c>
      <c r="R66" s="142">
        <v>535.7265041549631</v>
      </c>
      <c r="S66" s="142">
        <v>-535.7265041549631</v>
      </c>
      <c r="T66" s="142">
        <v>1422.8586912052988</v>
      </c>
      <c r="U66" s="142">
        <v>1483.2338913757817</v>
      </c>
      <c r="V66" s="142">
        <v>269.33970793381832</v>
      </c>
      <c r="W66" s="142">
        <v>72.196328055007797</v>
      </c>
      <c r="X66" s="145"/>
      <c r="Y66" s="148"/>
      <c r="Z66" s="148"/>
      <c r="AA66" s="148"/>
      <c r="AB66" s="148"/>
      <c r="AC66" s="148"/>
      <c r="AD66" s="148"/>
      <c r="AE66" s="148"/>
      <c r="AF66" s="148"/>
    </row>
    <row r="67" spans="1:32">
      <c r="B67" s="6" t="s">
        <v>43</v>
      </c>
      <c r="C67" s="219"/>
      <c r="D67" s="142">
        <v>160.14611652196652</v>
      </c>
      <c r="E67" s="142">
        <v>518.48619746569307</v>
      </c>
      <c r="F67" s="142">
        <v>587.96997175616423</v>
      </c>
      <c r="G67" s="142">
        <v>1199.2294836837286</v>
      </c>
      <c r="H67" s="142">
        <v>1539.4217232206522</v>
      </c>
      <c r="I67" s="142">
        <v>1260.072396205821</v>
      </c>
      <c r="J67" s="142">
        <v>2272.7672135749049</v>
      </c>
      <c r="K67" s="142">
        <v>3015.2274028655229</v>
      </c>
      <c r="L67" s="142">
        <v>2797.6940505789557</v>
      </c>
      <c r="M67" s="142">
        <v>2861.3021577574564</v>
      </c>
      <c r="N67" s="143"/>
      <c r="O67" s="142">
        <v>358.3400809437266</v>
      </c>
      <c r="P67" s="142">
        <v>69.48377429047116</v>
      </c>
      <c r="Q67" s="142">
        <v>611.2595119275644</v>
      </c>
      <c r="R67" s="142">
        <v>340.19223953692352</v>
      </c>
      <c r="S67" s="142">
        <v>-279.34932701483126</v>
      </c>
      <c r="T67" s="142">
        <v>1012.694817369084</v>
      </c>
      <c r="U67" s="142">
        <v>742.46018929061779</v>
      </c>
      <c r="V67" s="142">
        <v>-217.53335228656709</v>
      </c>
      <c r="W67" s="142">
        <v>63.608107178500717</v>
      </c>
      <c r="X67" s="145"/>
      <c r="Y67" s="148"/>
      <c r="Z67" s="148"/>
      <c r="AA67" s="148"/>
      <c r="AB67" s="148"/>
      <c r="AC67" s="148"/>
      <c r="AD67" s="148"/>
      <c r="AE67" s="148"/>
      <c r="AF67" s="148"/>
    </row>
    <row r="68" spans="1:32">
      <c r="B68" s="6" t="s">
        <v>44</v>
      </c>
      <c r="C68" s="219"/>
      <c r="D68" s="142">
        <v>0.19759277851426293</v>
      </c>
      <c r="E68" s="142">
        <v>0.74956422020340074</v>
      </c>
      <c r="F68" s="142">
        <v>0.78129170527296532</v>
      </c>
      <c r="G68" s="142">
        <v>1.2834907620682714</v>
      </c>
      <c r="H68" s="142">
        <v>1.8225013584157406</v>
      </c>
      <c r="I68" s="142">
        <v>2.6198844157848793</v>
      </c>
      <c r="J68" s="142">
        <v>0</v>
      </c>
      <c r="K68" s="142">
        <v>0</v>
      </c>
      <c r="L68" s="142">
        <v>0</v>
      </c>
      <c r="M68" s="142">
        <v>0</v>
      </c>
      <c r="N68" s="143"/>
      <c r="O68" s="142">
        <v>0.55197144168913781</v>
      </c>
      <c r="P68" s="142">
        <v>3.1727485069564521E-2</v>
      </c>
      <c r="Q68" s="142">
        <v>0.50219905679530619</v>
      </c>
      <c r="R68" s="142">
        <v>0.53901059634746895</v>
      </c>
      <c r="S68" s="142">
        <v>0.79738305736913873</v>
      </c>
      <c r="T68" s="142">
        <v>-2.6198844157848793</v>
      </c>
      <c r="U68" s="142">
        <v>0</v>
      </c>
      <c r="V68" s="142">
        <v>0</v>
      </c>
      <c r="W68" s="142">
        <v>0</v>
      </c>
      <c r="X68" s="145"/>
      <c r="Y68" s="148"/>
      <c r="Z68" s="148"/>
      <c r="AA68" s="148"/>
      <c r="AB68" s="148"/>
      <c r="AC68" s="148"/>
      <c r="AD68" s="148"/>
      <c r="AE68" s="148"/>
      <c r="AF68" s="148"/>
    </row>
    <row r="69" spans="1:32">
      <c r="B69" s="7" t="s">
        <v>45</v>
      </c>
      <c r="C69" s="219"/>
      <c r="D69" s="142">
        <v>0.19759277851426293</v>
      </c>
      <c r="E69" s="142">
        <v>0.74956422020340074</v>
      </c>
      <c r="F69" s="142">
        <v>0.78129170527296532</v>
      </c>
      <c r="G69" s="142">
        <v>1.2834907620682714</v>
      </c>
      <c r="H69" s="142">
        <v>1.8225013584157406</v>
      </c>
      <c r="I69" s="142">
        <v>2.6198844157848793</v>
      </c>
      <c r="J69" s="142">
        <v>0</v>
      </c>
      <c r="K69" s="142">
        <v>0</v>
      </c>
      <c r="L69" s="142">
        <v>0</v>
      </c>
      <c r="M69" s="142">
        <v>0</v>
      </c>
      <c r="N69" s="143"/>
      <c r="O69" s="142">
        <v>0.55197144168913781</v>
      </c>
      <c r="P69" s="142">
        <v>3.1727485069564521E-2</v>
      </c>
      <c r="Q69" s="142">
        <v>0.50219905679530619</v>
      </c>
      <c r="R69" s="142">
        <v>0.53901059634746895</v>
      </c>
      <c r="S69" s="142">
        <v>0.79738305736913873</v>
      </c>
      <c r="T69" s="142">
        <v>-2.6198844157848793</v>
      </c>
      <c r="U69" s="142">
        <v>0</v>
      </c>
      <c r="V69" s="142">
        <v>0</v>
      </c>
      <c r="W69" s="142">
        <v>0</v>
      </c>
      <c r="X69" s="145"/>
      <c r="Y69" s="148"/>
      <c r="Z69" s="148"/>
      <c r="AA69" s="148"/>
      <c r="AB69" s="148"/>
      <c r="AC69" s="148"/>
      <c r="AD69" s="148"/>
      <c r="AE69" s="148"/>
      <c r="AF69" s="148"/>
    </row>
    <row r="70" spans="1:32">
      <c r="B70" s="7" t="s">
        <v>46</v>
      </c>
      <c r="C70" s="219"/>
      <c r="D70" s="142">
        <v>0</v>
      </c>
      <c r="E70" s="142">
        <v>0</v>
      </c>
      <c r="F70" s="142">
        <v>0</v>
      </c>
      <c r="G70" s="142">
        <v>0</v>
      </c>
      <c r="H70" s="142">
        <v>0</v>
      </c>
      <c r="I70" s="142">
        <v>0</v>
      </c>
      <c r="J70" s="142">
        <v>0</v>
      </c>
      <c r="K70" s="142">
        <v>0</v>
      </c>
      <c r="L70" s="142">
        <v>0</v>
      </c>
      <c r="M70" s="142">
        <v>0</v>
      </c>
      <c r="N70" s="143"/>
      <c r="O70" s="142">
        <v>0</v>
      </c>
      <c r="P70" s="142">
        <v>0</v>
      </c>
      <c r="Q70" s="142">
        <v>0</v>
      </c>
      <c r="R70" s="142">
        <v>0</v>
      </c>
      <c r="S70" s="142">
        <v>0</v>
      </c>
      <c r="T70" s="142">
        <v>0</v>
      </c>
      <c r="U70" s="142">
        <v>0</v>
      </c>
      <c r="V70" s="142">
        <v>0</v>
      </c>
      <c r="W70" s="142">
        <v>0</v>
      </c>
      <c r="X70" s="145"/>
      <c r="Y70" s="148"/>
      <c r="Z70" s="148"/>
      <c r="AA70" s="148"/>
      <c r="AB70" s="148"/>
      <c r="AC70" s="148"/>
      <c r="AD70" s="148"/>
      <c r="AE70" s="148"/>
      <c r="AF70" s="148"/>
    </row>
    <row r="71" spans="1:32">
      <c r="B71" s="6" t="s">
        <v>317</v>
      </c>
      <c r="C71" s="219"/>
      <c r="D71" s="142">
        <v>0.63304986142931863</v>
      </c>
      <c r="E71" s="142">
        <v>2.2553539546894443</v>
      </c>
      <c r="F71" s="142">
        <v>2.4397943128710695</v>
      </c>
      <c r="G71" s="142">
        <v>4.3617515213757319</v>
      </c>
      <c r="H71" s="142">
        <v>4.8533211430318284</v>
      </c>
      <c r="I71" s="142">
        <v>6.9767522359935743</v>
      </c>
      <c r="J71" s="142">
        <v>0</v>
      </c>
      <c r="K71" s="142">
        <v>0</v>
      </c>
      <c r="L71" s="142">
        <v>0</v>
      </c>
      <c r="M71" s="142">
        <v>0</v>
      </c>
      <c r="N71" s="143"/>
      <c r="O71" s="142">
        <v>1.6223040932601258</v>
      </c>
      <c r="P71" s="142">
        <v>0.18444035818162494</v>
      </c>
      <c r="Q71" s="142">
        <v>1.9219572085046628</v>
      </c>
      <c r="R71" s="142">
        <v>0.49156962165609608</v>
      </c>
      <c r="S71" s="142">
        <v>2.1234310929617464</v>
      </c>
      <c r="T71" s="142">
        <v>-6.9767522359935743</v>
      </c>
      <c r="U71" s="142">
        <v>0</v>
      </c>
      <c r="V71" s="142">
        <v>0</v>
      </c>
      <c r="W71" s="142">
        <v>0</v>
      </c>
      <c r="X71" s="145"/>
      <c r="Y71" s="148"/>
      <c r="Z71" s="148"/>
      <c r="AA71" s="148"/>
      <c r="AB71" s="148"/>
      <c r="AC71" s="148"/>
      <c r="AD71" s="148"/>
      <c r="AE71" s="148"/>
      <c r="AF71" s="148"/>
    </row>
    <row r="72" spans="1:32">
      <c r="B72" s="6" t="s">
        <v>108</v>
      </c>
      <c r="C72" s="219"/>
      <c r="D72" s="142">
        <v>101.87064294990475</v>
      </c>
      <c r="E72" s="142">
        <v>343.77495995067267</v>
      </c>
      <c r="F72" s="142">
        <v>385.45723403798115</v>
      </c>
      <c r="G72" s="142">
        <v>733.4593128910559</v>
      </c>
      <c r="H72" s="142">
        <v>1175.7587820683891</v>
      </c>
      <c r="I72" s="142">
        <v>936.9243910852008</v>
      </c>
      <c r="J72" s="142">
        <v>1909.8615437187086</v>
      </c>
      <c r="K72" s="142">
        <v>2255.2205987995126</v>
      </c>
      <c r="L72" s="142">
        <v>1920.2159081456041</v>
      </c>
      <c r="M72" s="142">
        <v>1963.8737553165311</v>
      </c>
      <c r="N72" s="143"/>
      <c r="O72" s="142">
        <v>241.90431700076795</v>
      </c>
      <c r="P72" s="142">
        <v>41.682274087308492</v>
      </c>
      <c r="Q72" s="142">
        <v>348.00207885307481</v>
      </c>
      <c r="R72" s="142">
        <v>442.29946917733321</v>
      </c>
      <c r="S72" s="142">
        <v>-238.83439098318834</v>
      </c>
      <c r="T72" s="142">
        <v>972.93715263350771</v>
      </c>
      <c r="U72" s="142">
        <v>345.35905508080413</v>
      </c>
      <c r="V72" s="142">
        <v>-335.00469065390848</v>
      </c>
      <c r="W72" s="142">
        <v>43.6578471709268</v>
      </c>
      <c r="X72" s="145"/>
      <c r="Y72" s="148"/>
      <c r="Z72" s="148"/>
      <c r="AA72" s="148"/>
      <c r="AB72" s="148"/>
      <c r="AC72" s="148"/>
      <c r="AD72" s="148"/>
      <c r="AE72" s="148"/>
      <c r="AF72" s="148"/>
    </row>
    <row r="73" spans="1:32">
      <c r="B73" s="6" t="s">
        <v>48</v>
      </c>
      <c r="C73" s="219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3"/>
      <c r="O73" s="142">
        <v>0</v>
      </c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45"/>
      <c r="Y73" s="148"/>
      <c r="Z73" s="148"/>
      <c r="AA73" s="148"/>
      <c r="AB73" s="148"/>
      <c r="AC73" s="148"/>
      <c r="AD73" s="148"/>
      <c r="AE73" s="148"/>
      <c r="AF73" s="148"/>
    </row>
    <row r="74" spans="1:32">
      <c r="B74" s="6" t="s">
        <v>325</v>
      </c>
      <c r="C74" s="219"/>
      <c r="D74" s="142">
        <v>9.4858409670059505</v>
      </c>
      <c r="E74" s="142">
        <v>31.511858825384419</v>
      </c>
      <c r="F74" s="142">
        <v>35.841454801248858</v>
      </c>
      <c r="G74" s="142">
        <v>68.980985397202048</v>
      </c>
      <c r="H74" s="142">
        <v>88.504072857755318</v>
      </c>
      <c r="I74" s="142">
        <v>82.401516916272314</v>
      </c>
      <c r="J74" s="142">
        <v>117.12547513189095</v>
      </c>
      <c r="K74" s="142">
        <v>130.26920531692005</v>
      </c>
      <c r="L74" s="142">
        <v>154.51817006574572</v>
      </c>
      <c r="M74" s="142">
        <v>158.03128055777174</v>
      </c>
      <c r="N74" s="143"/>
      <c r="O74" s="142">
        <v>22.02601785837847</v>
      </c>
      <c r="P74" s="142">
        <v>4.3295959758644367</v>
      </c>
      <c r="Q74" s="142">
        <v>33.13953059595319</v>
      </c>
      <c r="R74" s="142">
        <v>19.523087460553278</v>
      </c>
      <c r="S74" s="142">
        <v>-6.1025559414830122</v>
      </c>
      <c r="T74" s="142">
        <v>34.723958215618644</v>
      </c>
      <c r="U74" s="142">
        <v>13.143730185029101</v>
      </c>
      <c r="V74" s="142">
        <v>24.248964748825674</v>
      </c>
      <c r="W74" s="142">
        <v>3.5131104920260059</v>
      </c>
      <c r="X74" s="145"/>
      <c r="Y74" s="148"/>
      <c r="Z74" s="148"/>
      <c r="AA74" s="148"/>
      <c r="AB74" s="148"/>
      <c r="AC74" s="148"/>
      <c r="AD74" s="148"/>
      <c r="AE74" s="148"/>
      <c r="AF74" s="148"/>
    </row>
    <row r="75" spans="1:32">
      <c r="B75" s="8" t="s">
        <v>101</v>
      </c>
      <c r="C75" s="219"/>
      <c r="D75" s="142">
        <v>588.99055903957174</v>
      </c>
      <c r="E75" s="142">
        <v>1715.4017403175014</v>
      </c>
      <c r="F75" s="142">
        <v>2212.7300162114384</v>
      </c>
      <c r="G75" s="142">
        <v>4601.3017421626564</v>
      </c>
      <c r="H75" s="142">
        <v>7226.8016768098105</v>
      </c>
      <c r="I75" s="142">
        <v>2777.2556999409267</v>
      </c>
      <c r="J75" s="142">
        <v>20506.862624895097</v>
      </c>
      <c r="K75" s="142">
        <v>21419.100886087097</v>
      </c>
      <c r="L75" s="142">
        <v>19883.063565554941</v>
      </c>
      <c r="M75" s="142">
        <v>20335.123017178335</v>
      </c>
      <c r="N75" s="143"/>
      <c r="O75" s="142">
        <v>1126.4111812779297</v>
      </c>
      <c r="P75" s="142">
        <v>497.32827589393696</v>
      </c>
      <c r="Q75" s="142">
        <v>2388.571725951218</v>
      </c>
      <c r="R75" s="142">
        <v>2625.4999346471541</v>
      </c>
      <c r="S75" s="142">
        <v>-4449.5459768688843</v>
      </c>
      <c r="T75" s="142">
        <v>17729.606924954172</v>
      </c>
      <c r="U75" s="142">
        <v>912.23826119199884</v>
      </c>
      <c r="V75" s="142">
        <v>-1536.0373205321566</v>
      </c>
      <c r="W75" s="142">
        <v>452.0594516233956</v>
      </c>
      <c r="X75" s="145"/>
      <c r="Y75" s="148"/>
      <c r="Z75" s="148"/>
      <c r="AA75" s="148"/>
      <c r="AB75" s="148"/>
      <c r="AC75" s="148"/>
      <c r="AD75" s="148"/>
      <c r="AE75" s="148"/>
      <c r="AF75" s="148"/>
    </row>
    <row r="76" spans="1:32" s="45" customFormat="1">
      <c r="A76" s="38"/>
      <c r="B76" s="31" t="s">
        <v>11</v>
      </c>
      <c r="C76" s="209" t="s">
        <v>300</v>
      </c>
      <c r="D76" s="139">
        <v>142.88435497017122</v>
      </c>
      <c r="E76" s="139">
        <v>472.49551227686084</v>
      </c>
      <c r="F76" s="139">
        <v>578.10305233717133</v>
      </c>
      <c r="G76" s="139">
        <v>1018.4188198155395</v>
      </c>
      <c r="H76" s="139">
        <v>1560.5414581485047</v>
      </c>
      <c r="I76" s="139">
        <v>2546.4115038959117</v>
      </c>
      <c r="J76" s="139">
        <v>3688.6203458300515</v>
      </c>
      <c r="K76" s="139">
        <v>1753.4802095770776</v>
      </c>
      <c r="L76" s="139">
        <v>3.5223209798470601</v>
      </c>
      <c r="M76" s="139">
        <v>1.8965207682386944</v>
      </c>
      <c r="N76" s="146"/>
      <c r="O76" s="139">
        <v>329.61115730668962</v>
      </c>
      <c r="P76" s="139">
        <v>105.60754006031053</v>
      </c>
      <c r="Q76" s="139">
        <v>440.31576747836817</v>
      </c>
      <c r="R76" s="139">
        <v>542.12263833296515</v>
      </c>
      <c r="S76" s="139">
        <v>985.87004574740718</v>
      </c>
      <c r="T76" s="139">
        <v>1142.2088419341396</v>
      </c>
      <c r="U76" s="139">
        <v>-1935.1401362529739</v>
      </c>
      <c r="V76" s="139">
        <v>-1749.9578885972305</v>
      </c>
      <c r="W76" s="139">
        <v>-1.6258002116083656</v>
      </c>
      <c r="X76" s="141"/>
      <c r="Y76" s="140"/>
      <c r="Z76" s="140"/>
      <c r="AA76" s="140"/>
      <c r="AB76" s="140"/>
      <c r="AC76" s="140"/>
      <c r="AD76" s="140"/>
      <c r="AE76" s="140"/>
      <c r="AF76" s="140"/>
    </row>
    <row r="77" spans="1:32">
      <c r="B77" s="3" t="s">
        <v>12</v>
      </c>
      <c r="C77" s="210" t="s">
        <v>301</v>
      </c>
      <c r="D77" s="142">
        <v>139.67651774362912</v>
      </c>
      <c r="E77" s="142">
        <v>461.84756049696256</v>
      </c>
      <c r="F77" s="142">
        <v>565.07517532002146</v>
      </c>
      <c r="G77" s="142">
        <v>995.4681796435699</v>
      </c>
      <c r="H77" s="142">
        <v>1544.2557243690205</v>
      </c>
      <c r="I77" s="142">
        <v>2488.1611382217329</v>
      </c>
      <c r="J77" s="142">
        <v>3674.0715534561891</v>
      </c>
      <c r="K77" s="142">
        <v>1753.4802095770776</v>
      </c>
      <c r="L77" s="142">
        <v>3.5223209798470601</v>
      </c>
      <c r="M77" s="142">
        <v>1.8965207682386944</v>
      </c>
      <c r="N77" s="143"/>
      <c r="O77" s="142">
        <v>322.17104275333344</v>
      </c>
      <c r="P77" s="142">
        <v>103.22761482305891</v>
      </c>
      <c r="Q77" s="142">
        <v>430.39300432354838</v>
      </c>
      <c r="R77" s="142">
        <v>548.78754472545063</v>
      </c>
      <c r="S77" s="142">
        <v>943.9054138527124</v>
      </c>
      <c r="T77" s="142">
        <v>1185.9104152344564</v>
      </c>
      <c r="U77" s="142">
        <v>-1920.5913438791117</v>
      </c>
      <c r="V77" s="142">
        <v>-1749.9578885972305</v>
      </c>
      <c r="W77" s="142">
        <v>-1.6258002116083656</v>
      </c>
      <c r="X77" s="145"/>
      <c r="Y77" s="148"/>
      <c r="Z77" s="148"/>
      <c r="AA77" s="148"/>
      <c r="AB77" s="148"/>
      <c r="AC77" s="148"/>
      <c r="AD77" s="148"/>
      <c r="AE77" s="148"/>
      <c r="AF77" s="148"/>
    </row>
    <row r="78" spans="1:32">
      <c r="B78" s="3" t="s">
        <v>13</v>
      </c>
      <c r="C78" s="210" t="s">
        <v>302</v>
      </c>
      <c r="D78" s="142">
        <v>3.2078372265421007</v>
      </c>
      <c r="E78" s="142">
        <v>10.647951779898216</v>
      </c>
      <c r="F78" s="142">
        <v>13.027877017149883</v>
      </c>
      <c r="G78" s="142">
        <v>22.950640171969681</v>
      </c>
      <c r="H78" s="142">
        <v>18.26846137454293</v>
      </c>
      <c r="I78" s="142">
        <v>58.250365674178703</v>
      </c>
      <c r="J78" s="142">
        <v>16.884440061882973</v>
      </c>
      <c r="K78" s="142">
        <v>0</v>
      </c>
      <c r="L78" s="142">
        <v>0</v>
      </c>
      <c r="M78" s="142">
        <v>0</v>
      </c>
      <c r="N78" s="143"/>
      <c r="O78" s="142">
        <v>7.4401145533561168</v>
      </c>
      <c r="P78" s="142">
        <v>2.3799252372516664</v>
      </c>
      <c r="Q78" s="142">
        <v>9.9227631548197976</v>
      </c>
      <c r="R78" s="142">
        <v>-4.6821787974267508</v>
      </c>
      <c r="S78" s="142">
        <v>39.981904299635772</v>
      </c>
      <c r="T78" s="142">
        <v>-41.365925612295726</v>
      </c>
      <c r="U78" s="142">
        <v>-16.884440061882973</v>
      </c>
      <c r="V78" s="142">
        <v>0</v>
      </c>
      <c r="W78" s="142">
        <v>0</v>
      </c>
      <c r="X78" s="145"/>
      <c r="Y78" s="148"/>
      <c r="Z78" s="148"/>
      <c r="AA78" s="148"/>
      <c r="AB78" s="148"/>
      <c r="AC78" s="148"/>
      <c r="AD78" s="148"/>
      <c r="AE78" s="148"/>
      <c r="AF78" s="148"/>
    </row>
    <row r="79" spans="1:32" s="45" customFormat="1">
      <c r="A79" s="38"/>
      <c r="B79" s="5" t="s">
        <v>14</v>
      </c>
      <c r="C79" s="209" t="s">
        <v>311</v>
      </c>
      <c r="D79" s="139">
        <v>0</v>
      </c>
      <c r="E79" s="139">
        <v>0</v>
      </c>
      <c r="F79" s="139">
        <v>0</v>
      </c>
      <c r="G79" s="139">
        <v>0</v>
      </c>
      <c r="H79" s="139">
        <v>7.1721420371985589E-2</v>
      </c>
      <c r="I79" s="139">
        <v>1.446325115289788E-2</v>
      </c>
      <c r="J79" s="139">
        <v>0</v>
      </c>
      <c r="K79" s="139">
        <v>0</v>
      </c>
      <c r="L79" s="139">
        <v>0</v>
      </c>
      <c r="M79" s="139">
        <v>0</v>
      </c>
      <c r="N79" s="146"/>
      <c r="O79" s="139">
        <v>0</v>
      </c>
      <c r="P79" s="139">
        <v>0</v>
      </c>
      <c r="Q79" s="139">
        <v>0</v>
      </c>
      <c r="R79" s="139">
        <v>7.1721420371985589E-2</v>
      </c>
      <c r="S79" s="139">
        <v>-5.7258169219087718E-2</v>
      </c>
      <c r="T79" s="139">
        <v>-1.446325115289788E-2</v>
      </c>
      <c r="U79" s="139">
        <v>0</v>
      </c>
      <c r="V79" s="139">
        <v>0</v>
      </c>
      <c r="W79" s="139">
        <v>0</v>
      </c>
      <c r="X79" s="141"/>
      <c r="Y79" s="140"/>
      <c r="Z79" s="140"/>
      <c r="AA79" s="140"/>
      <c r="AB79" s="140"/>
      <c r="AC79" s="140"/>
      <c r="AD79" s="140"/>
      <c r="AE79" s="140"/>
      <c r="AF79" s="140"/>
    </row>
    <row r="80" spans="1:32">
      <c r="B80" s="3" t="s">
        <v>15</v>
      </c>
      <c r="C80" s="210" t="s">
        <v>303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3"/>
      <c r="O80" s="142">
        <v>0</v>
      </c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45"/>
      <c r="Y80" s="148"/>
      <c r="Z80" s="148"/>
      <c r="AA80" s="148"/>
      <c r="AB80" s="148"/>
      <c r="AC80" s="148"/>
      <c r="AD80" s="148"/>
      <c r="AE80" s="148"/>
      <c r="AF80" s="148"/>
    </row>
    <row r="81" spans="1:32">
      <c r="B81" s="3" t="s">
        <v>16</v>
      </c>
      <c r="C81" s="210" t="s">
        <v>304</v>
      </c>
      <c r="D81" s="142">
        <v>0</v>
      </c>
      <c r="E81" s="142">
        <v>0</v>
      </c>
      <c r="F81" s="142">
        <v>0</v>
      </c>
      <c r="G81" s="142">
        <v>0</v>
      </c>
      <c r="H81" s="142">
        <v>2.974480692682669E-2</v>
      </c>
      <c r="I81" s="142">
        <v>0</v>
      </c>
      <c r="J81" s="142">
        <v>3.0400208383925546E-2</v>
      </c>
      <c r="K81" s="142">
        <v>0.15185606900595969</v>
      </c>
      <c r="L81" s="142">
        <v>-7.1264571384754824E-2</v>
      </c>
      <c r="M81" s="142">
        <v>4.7595787540032686E-2</v>
      </c>
      <c r="N81" s="143"/>
      <c r="O81" s="142">
        <v>0</v>
      </c>
      <c r="P81" s="142">
        <v>0</v>
      </c>
      <c r="Q81" s="142">
        <v>0</v>
      </c>
      <c r="R81" s="142">
        <v>2.974480692682669E-2</v>
      </c>
      <c r="S81" s="142">
        <v>-2.974480692682669E-2</v>
      </c>
      <c r="T81" s="142">
        <v>3.0400208383925546E-2</v>
      </c>
      <c r="U81" s="142">
        <v>0.12145586062203415</v>
      </c>
      <c r="V81" s="142">
        <v>-0.2231206403907145</v>
      </c>
      <c r="W81" s="142">
        <v>0.11886035892478752</v>
      </c>
      <c r="X81" s="145"/>
      <c r="Y81" s="148"/>
      <c r="Z81" s="148"/>
      <c r="AA81" s="148"/>
      <c r="AB81" s="148"/>
      <c r="AC81" s="148"/>
      <c r="AD81" s="148"/>
      <c r="AE81" s="148"/>
      <c r="AF81" s="148"/>
    </row>
    <row r="82" spans="1:32">
      <c r="B82" s="3" t="s">
        <v>17</v>
      </c>
      <c r="C82" s="210" t="s">
        <v>305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0</v>
      </c>
      <c r="M82" s="142">
        <v>0</v>
      </c>
      <c r="N82" s="143"/>
      <c r="O82" s="142">
        <v>0</v>
      </c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45"/>
      <c r="Y82" s="148"/>
      <c r="Z82" s="148"/>
      <c r="AA82" s="148"/>
      <c r="AB82" s="148"/>
      <c r="AC82" s="148"/>
      <c r="AD82" s="148"/>
      <c r="AE82" s="148"/>
      <c r="AF82" s="148"/>
    </row>
    <row r="83" spans="1:32">
      <c r="B83" s="4" t="s">
        <v>18</v>
      </c>
      <c r="C83" s="42"/>
      <c r="D83" s="142">
        <v>0</v>
      </c>
      <c r="E83" s="142">
        <v>0</v>
      </c>
      <c r="F83" s="142">
        <v>0</v>
      </c>
      <c r="G83" s="142">
        <v>0</v>
      </c>
      <c r="H83" s="142">
        <v>4.1976613445158899E-2</v>
      </c>
      <c r="I83" s="142">
        <v>1.446325115289788E-2</v>
      </c>
      <c r="J83" s="142">
        <v>7.4802314548285287E-2</v>
      </c>
      <c r="K83" s="142">
        <v>0.15777692263455825</v>
      </c>
      <c r="L83" s="142">
        <v>-3.4511932699495214E-2</v>
      </c>
      <c r="M83" s="142">
        <v>2.3049638613451013E-2</v>
      </c>
      <c r="N83" s="143"/>
      <c r="O83" s="142">
        <v>0</v>
      </c>
      <c r="P83" s="142">
        <v>0</v>
      </c>
      <c r="Q83" s="142">
        <v>0</v>
      </c>
      <c r="R83" s="142">
        <v>4.1976613445158899E-2</v>
      </c>
      <c r="S83" s="142">
        <v>-2.751336229226102E-2</v>
      </c>
      <c r="T83" s="142">
        <v>6.0339063395387409E-2</v>
      </c>
      <c r="U83" s="142">
        <v>8.2974608086272966E-2</v>
      </c>
      <c r="V83" s="142">
        <v>-0.19228885533405346</v>
      </c>
      <c r="W83" s="142">
        <v>5.7561571312946216E-2</v>
      </c>
      <c r="X83" s="145"/>
      <c r="Y83" s="148"/>
      <c r="Z83" s="148"/>
      <c r="AA83" s="148"/>
      <c r="AB83" s="148"/>
      <c r="AC83" s="148"/>
      <c r="AD83" s="148"/>
      <c r="AE83" s="148"/>
      <c r="AF83" s="148"/>
    </row>
    <row r="84" spans="1:32">
      <c r="B84" s="3" t="s">
        <v>19</v>
      </c>
      <c r="C84" s="210" t="s">
        <v>306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3"/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5"/>
      <c r="Y84" s="148"/>
      <c r="Z84" s="148"/>
      <c r="AA84" s="148"/>
      <c r="AB84" s="148"/>
      <c r="AC84" s="148"/>
      <c r="AD84" s="148"/>
      <c r="AE84" s="148"/>
      <c r="AF84" s="148"/>
    </row>
    <row r="85" spans="1:32">
      <c r="B85" s="3" t="s">
        <v>20</v>
      </c>
      <c r="C85" s="210" t="s">
        <v>307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3"/>
      <c r="O85" s="142">
        <v>0</v>
      </c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5"/>
      <c r="Y85" s="148"/>
      <c r="Z85" s="148"/>
      <c r="AA85" s="148"/>
      <c r="AB85" s="148"/>
      <c r="AC85" s="148"/>
      <c r="AD85" s="148"/>
      <c r="AE85" s="148"/>
      <c r="AF85" s="148"/>
    </row>
    <row r="86" spans="1:32" s="45" customFormat="1">
      <c r="A86" s="38"/>
      <c r="B86" s="5" t="s">
        <v>21</v>
      </c>
      <c r="C86" s="209" t="s">
        <v>308</v>
      </c>
      <c r="D86" s="139">
        <v>472.08343834258278</v>
      </c>
      <c r="E86" s="139">
        <v>1508.1996661333551</v>
      </c>
      <c r="F86" s="139">
        <v>1791.2196599873218</v>
      </c>
      <c r="G86" s="139">
        <v>3496.5895483230938</v>
      </c>
      <c r="H86" s="139">
        <v>5365.0859141192104</v>
      </c>
      <c r="I86" s="139">
        <v>7223.0848889625267</v>
      </c>
      <c r="J86" s="139">
        <v>9634.085871740368</v>
      </c>
      <c r="K86" s="139">
        <v>10909.960816456629</v>
      </c>
      <c r="L86" s="139">
        <v>10789.835224457676</v>
      </c>
      <c r="M86" s="139">
        <v>5809.5632698261097</v>
      </c>
      <c r="N86" s="146"/>
      <c r="O86" s="139">
        <v>1036.1162277907722</v>
      </c>
      <c r="P86" s="139">
        <v>283.01999385396692</v>
      </c>
      <c r="Q86" s="139">
        <v>1705.3698883357717</v>
      </c>
      <c r="R86" s="139">
        <v>1868.4963657961171</v>
      </c>
      <c r="S86" s="139">
        <v>1857.9989748433156</v>
      </c>
      <c r="T86" s="139">
        <v>2411.0009827778413</v>
      </c>
      <c r="U86" s="139">
        <v>1275.8749447162613</v>
      </c>
      <c r="V86" s="139">
        <v>-120.1255919989535</v>
      </c>
      <c r="W86" s="139">
        <v>-4980.2719546315657</v>
      </c>
      <c r="X86" s="141"/>
      <c r="Y86" s="140"/>
      <c r="Z86" s="140"/>
      <c r="AA86" s="140"/>
      <c r="AB86" s="140"/>
      <c r="AC86" s="140"/>
      <c r="AD86" s="140"/>
      <c r="AE86" s="140"/>
      <c r="AF86" s="140"/>
    </row>
    <row r="87" spans="1:32" s="45" customFormat="1">
      <c r="A87" s="38"/>
      <c r="B87" s="9" t="s">
        <v>94</v>
      </c>
      <c r="C87" s="209" t="s">
        <v>309</v>
      </c>
      <c r="D87" s="139">
        <v>4.1614193857230175</v>
      </c>
      <c r="E87" s="139">
        <v>13.248290824596085</v>
      </c>
      <c r="F87" s="139">
        <v>15.211200348821027</v>
      </c>
      <c r="G87" s="139">
        <v>31.272422747643482</v>
      </c>
      <c r="H87" s="139">
        <v>2046.2875140580259</v>
      </c>
      <c r="I87" s="139">
        <v>1812.1987516793147</v>
      </c>
      <c r="J87" s="139">
        <v>4180.9142901492378</v>
      </c>
      <c r="K87" s="139">
        <v>4681.4423264963798</v>
      </c>
      <c r="L87" s="139">
        <v>4993.1669520103032</v>
      </c>
      <c r="M87" s="139">
        <v>2688.4673140100399</v>
      </c>
      <c r="N87" s="146"/>
      <c r="O87" s="139">
        <v>9.086871438873068</v>
      </c>
      <c r="P87" s="139">
        <v>1.9629095242249428</v>
      </c>
      <c r="Q87" s="139">
        <v>16.061222398822451</v>
      </c>
      <c r="R87" s="139">
        <v>2015.0150913103826</v>
      </c>
      <c r="S87" s="139">
        <v>-234.08876237871112</v>
      </c>
      <c r="T87" s="139">
        <v>2368.7155384699231</v>
      </c>
      <c r="U87" s="139">
        <v>500.52803634714212</v>
      </c>
      <c r="V87" s="139">
        <v>311.72462551392357</v>
      </c>
      <c r="W87" s="139">
        <v>-2304.6996380002633</v>
      </c>
      <c r="X87" s="141"/>
      <c r="Y87" s="140"/>
      <c r="Z87" s="140"/>
      <c r="AA87" s="140"/>
      <c r="AB87" s="140"/>
      <c r="AC87" s="140"/>
      <c r="AD87" s="140"/>
      <c r="AE87" s="140"/>
      <c r="AF87" s="140"/>
    </row>
    <row r="88" spans="1:32">
      <c r="B88" s="208" t="s">
        <v>40</v>
      </c>
      <c r="C88" s="219"/>
      <c r="D88" s="142">
        <v>1.6190010749927901</v>
      </c>
      <c r="E88" s="142">
        <v>5.3478521089463174</v>
      </c>
      <c r="F88" s="142">
        <v>5.9989519195990963</v>
      </c>
      <c r="G88" s="142">
        <v>11.928355918282726</v>
      </c>
      <c r="H88" s="142">
        <v>0</v>
      </c>
      <c r="I88" s="142">
        <v>0</v>
      </c>
      <c r="J88" s="142">
        <v>0</v>
      </c>
      <c r="K88" s="142">
        <v>0</v>
      </c>
      <c r="L88" s="142">
        <v>0</v>
      </c>
      <c r="M88" s="142">
        <v>0</v>
      </c>
      <c r="N88" s="143"/>
      <c r="O88" s="142">
        <v>3.7288510339535272</v>
      </c>
      <c r="P88" s="142">
        <v>0.651099810652779</v>
      </c>
      <c r="Q88" s="142">
        <v>5.9294039986836298</v>
      </c>
      <c r="R88" s="142">
        <v>-11.928355918282726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145"/>
      <c r="Y88" s="148"/>
      <c r="Z88" s="148"/>
      <c r="AA88" s="148"/>
      <c r="AB88" s="148"/>
      <c r="AC88" s="148"/>
      <c r="AD88" s="148"/>
      <c r="AE88" s="148"/>
      <c r="AF88" s="148"/>
    </row>
    <row r="89" spans="1:32">
      <c r="B89" s="6" t="s">
        <v>41</v>
      </c>
      <c r="C89" s="219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3"/>
      <c r="O89" s="142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5"/>
      <c r="Y89" s="148"/>
      <c r="Z89" s="148"/>
      <c r="AA89" s="148"/>
      <c r="AB89" s="148"/>
      <c r="AC89" s="148"/>
      <c r="AD89" s="148"/>
      <c r="AE89" s="148"/>
      <c r="AF89" s="148"/>
    </row>
    <row r="90" spans="1:32">
      <c r="B90" s="6" t="s">
        <v>42</v>
      </c>
      <c r="C90" s="219"/>
      <c r="D90" s="142">
        <v>0.14151187163884896</v>
      </c>
      <c r="E90" s="142">
        <v>0.58455639872220899</v>
      </c>
      <c r="F90" s="142">
        <v>0.54906528205609062</v>
      </c>
      <c r="G90" s="142">
        <v>0.90582319223666341</v>
      </c>
      <c r="H90" s="142">
        <v>33.104474650055025</v>
      </c>
      <c r="I90" s="142">
        <v>153.29947734685831</v>
      </c>
      <c r="J90" s="142">
        <v>6.7021630131797458</v>
      </c>
      <c r="K90" s="142">
        <v>1.4041337801541145</v>
      </c>
      <c r="L90" s="142">
        <v>50.406284782574453</v>
      </c>
      <c r="M90" s="142">
        <v>27.140219896727675</v>
      </c>
      <c r="N90" s="143"/>
      <c r="O90" s="142">
        <v>0.44304452708336001</v>
      </c>
      <c r="P90" s="142">
        <v>-3.5491116666118427E-2</v>
      </c>
      <c r="Q90" s="142">
        <v>0.35675791018057285</v>
      </c>
      <c r="R90" s="142">
        <v>32.198651457818364</v>
      </c>
      <c r="S90" s="142">
        <v>120.19500269680327</v>
      </c>
      <c r="T90" s="142">
        <v>-146.59731433367858</v>
      </c>
      <c r="U90" s="142">
        <v>-5.2980292330256313</v>
      </c>
      <c r="V90" s="142">
        <v>49.002151002420334</v>
      </c>
      <c r="W90" s="142">
        <v>-23.266064885846777</v>
      </c>
      <c r="X90" s="145"/>
      <c r="Y90" s="148"/>
      <c r="Z90" s="148"/>
      <c r="AA90" s="148"/>
      <c r="AB90" s="148"/>
      <c r="AC90" s="148"/>
      <c r="AD90" s="148"/>
      <c r="AE90" s="148"/>
      <c r="AF90" s="148"/>
    </row>
    <row r="91" spans="1:32">
      <c r="B91" s="6" t="s">
        <v>43</v>
      </c>
      <c r="C91" s="219"/>
      <c r="D91" s="142">
        <v>0.12572752495667483</v>
      </c>
      <c r="E91" s="142">
        <v>0.37771074776088742</v>
      </c>
      <c r="F91" s="142">
        <v>0.40838179161779853</v>
      </c>
      <c r="G91" s="142">
        <v>0.9850966219007331</v>
      </c>
      <c r="H91" s="142">
        <v>11.109681101056452</v>
      </c>
      <c r="I91" s="142">
        <v>39.324946716863963</v>
      </c>
      <c r="J91" s="142">
        <v>6.0726246888309525</v>
      </c>
      <c r="K91" s="142">
        <v>9.9652314213215654</v>
      </c>
      <c r="L91" s="142">
        <v>12.093963777871958</v>
      </c>
      <c r="M91" s="142">
        <v>6.5117442749515035</v>
      </c>
      <c r="N91" s="143"/>
      <c r="O91" s="142">
        <v>0.25198322280421259</v>
      </c>
      <c r="P91" s="142">
        <v>3.0671043856911068E-2</v>
      </c>
      <c r="Q91" s="142">
        <v>0.57671483028293458</v>
      </c>
      <c r="R91" s="142">
        <v>10.12458447915572</v>
      </c>
      <c r="S91" s="142">
        <v>28.21526561580751</v>
      </c>
      <c r="T91" s="142">
        <v>-33.252322028033007</v>
      </c>
      <c r="U91" s="142">
        <v>3.8926067324906133</v>
      </c>
      <c r="V91" s="142">
        <v>2.1287323565503917</v>
      </c>
      <c r="W91" s="142">
        <v>-5.5822195029204549</v>
      </c>
      <c r="X91" s="145"/>
      <c r="Y91" s="148"/>
      <c r="Z91" s="148"/>
      <c r="AA91" s="148"/>
      <c r="AB91" s="148"/>
      <c r="AC91" s="148"/>
      <c r="AD91" s="148"/>
      <c r="AE91" s="148"/>
      <c r="AF91" s="148"/>
    </row>
    <row r="92" spans="1:32">
      <c r="B92" s="6" t="s">
        <v>44</v>
      </c>
      <c r="C92" s="219"/>
      <c r="D92" s="142">
        <v>1.1728688955150368E-3</v>
      </c>
      <c r="E92" s="142">
        <v>2.9871554460894709E-3</v>
      </c>
      <c r="F92" s="142">
        <v>3.7101895508273651E-3</v>
      </c>
      <c r="G92" s="142">
        <v>9.8120203557112203E-3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3"/>
      <c r="O92" s="142">
        <v>1.8142865505744342E-3</v>
      </c>
      <c r="P92" s="142">
        <v>7.2303410473789436E-4</v>
      </c>
      <c r="Q92" s="142">
        <v>6.1018308048838557E-3</v>
      </c>
      <c r="R92" s="142">
        <v>-9.8120203557112203E-3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45"/>
      <c r="Y92" s="148"/>
      <c r="Z92" s="148"/>
      <c r="AA92" s="148"/>
      <c r="AB92" s="148"/>
      <c r="AC92" s="148"/>
      <c r="AD92" s="148"/>
      <c r="AE92" s="148"/>
      <c r="AF92" s="148"/>
    </row>
    <row r="93" spans="1:32">
      <c r="B93" s="7" t="s">
        <v>45</v>
      </c>
      <c r="C93" s="219"/>
      <c r="D93" s="142">
        <v>1.1728688955150368E-3</v>
      </c>
      <c r="E93" s="142">
        <v>2.9871554460894709E-3</v>
      </c>
      <c r="F93" s="142">
        <v>3.7101895508273651E-3</v>
      </c>
      <c r="G93" s="142">
        <v>9.8120203557112203E-3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3"/>
      <c r="O93" s="142">
        <v>1.8142865505744342E-3</v>
      </c>
      <c r="P93" s="142">
        <v>7.2303410473789436E-4</v>
      </c>
      <c r="Q93" s="142">
        <v>6.1018308048838557E-3</v>
      </c>
      <c r="R93" s="142">
        <v>-9.8120203557112203E-3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5"/>
      <c r="Y93" s="148"/>
      <c r="Z93" s="148"/>
      <c r="AA93" s="148"/>
      <c r="AB93" s="148"/>
      <c r="AC93" s="148"/>
      <c r="AD93" s="148"/>
      <c r="AE93" s="148"/>
      <c r="AF93" s="148"/>
    </row>
    <row r="94" spans="1:32">
      <c r="B94" s="7" t="s">
        <v>46</v>
      </c>
      <c r="C94" s="219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3"/>
      <c r="O94" s="142">
        <v>0</v>
      </c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5"/>
      <c r="Y94" s="148"/>
      <c r="Z94" s="148"/>
      <c r="AA94" s="148"/>
      <c r="AB94" s="148"/>
      <c r="AC94" s="148"/>
      <c r="AD94" s="148"/>
      <c r="AE94" s="148"/>
      <c r="AF94" s="148"/>
    </row>
    <row r="95" spans="1:32">
      <c r="B95" s="6" t="s">
        <v>317</v>
      </c>
      <c r="C95" s="219"/>
      <c r="D95" s="142">
        <v>0</v>
      </c>
      <c r="E95" s="142">
        <v>0</v>
      </c>
      <c r="F95" s="142">
        <v>0</v>
      </c>
      <c r="G95" s="142">
        <v>0</v>
      </c>
      <c r="H95" s="142">
        <v>0</v>
      </c>
      <c r="I95" s="142">
        <v>0</v>
      </c>
      <c r="J95" s="142">
        <v>0</v>
      </c>
      <c r="K95" s="142">
        <v>0</v>
      </c>
      <c r="L95" s="142">
        <v>0</v>
      </c>
      <c r="M95" s="142">
        <v>0</v>
      </c>
      <c r="N95" s="143"/>
      <c r="O95" s="142">
        <v>0</v>
      </c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45"/>
      <c r="Y95" s="148"/>
      <c r="Z95" s="148"/>
      <c r="AA95" s="148"/>
      <c r="AB95" s="148"/>
      <c r="AC95" s="148"/>
      <c r="AD95" s="148"/>
      <c r="AE95" s="148"/>
      <c r="AF95" s="148"/>
    </row>
    <row r="96" spans="1:32">
      <c r="B96" s="6" t="s">
        <v>108</v>
      </c>
      <c r="C96" s="219"/>
      <c r="D96" s="142">
        <v>1.235888878519771</v>
      </c>
      <c r="E96" s="142">
        <v>4.0359987011303815</v>
      </c>
      <c r="F96" s="142">
        <v>4.6498164908707746</v>
      </c>
      <c r="G96" s="142">
        <v>9.1357838492398553</v>
      </c>
      <c r="H96" s="142">
        <v>350.27420906453847</v>
      </c>
      <c r="I96" s="142">
        <v>607.56771980768769</v>
      </c>
      <c r="J96" s="142">
        <v>517.53443095197804</v>
      </c>
      <c r="K96" s="142">
        <v>677.30731215851199</v>
      </c>
      <c r="L96" s="142">
        <v>431.23835626243078</v>
      </c>
      <c r="M96" s="142">
        <v>232.19136001294464</v>
      </c>
      <c r="N96" s="143"/>
      <c r="O96" s="142">
        <v>2.8001098226106103</v>
      </c>
      <c r="P96" s="142">
        <v>0.61381778974039303</v>
      </c>
      <c r="Q96" s="142">
        <v>4.4859673583690807</v>
      </c>
      <c r="R96" s="142">
        <v>341.13842521529858</v>
      </c>
      <c r="S96" s="142">
        <v>257.29351074314928</v>
      </c>
      <c r="T96" s="142">
        <v>-90.033288855709685</v>
      </c>
      <c r="U96" s="142">
        <v>159.77288120653395</v>
      </c>
      <c r="V96" s="142">
        <v>-246.06895589608121</v>
      </c>
      <c r="W96" s="142">
        <v>-199.04699624948611</v>
      </c>
      <c r="X96" s="145"/>
      <c r="Y96" s="148"/>
      <c r="Z96" s="148"/>
      <c r="AA96" s="148"/>
      <c r="AB96" s="148"/>
      <c r="AC96" s="148"/>
      <c r="AD96" s="148"/>
      <c r="AE96" s="148"/>
      <c r="AF96" s="148"/>
    </row>
    <row r="97" spans="1:32">
      <c r="B97" s="6" t="s">
        <v>48</v>
      </c>
      <c r="C97" s="219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3"/>
      <c r="O97" s="142">
        <v>0</v>
      </c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45"/>
      <c r="Y97" s="148"/>
      <c r="Z97" s="148"/>
      <c r="AA97" s="148"/>
      <c r="AB97" s="148"/>
      <c r="AC97" s="148"/>
      <c r="AD97" s="148"/>
      <c r="AE97" s="148"/>
      <c r="AF97" s="148"/>
    </row>
    <row r="98" spans="1:32">
      <c r="B98" s="6" t="s">
        <v>325</v>
      </c>
      <c r="C98" s="219"/>
      <c r="D98" s="142">
        <v>0.11469993098198021</v>
      </c>
      <c r="E98" s="142">
        <v>0.34659910588675041</v>
      </c>
      <c r="F98" s="142">
        <v>0.38797816550360581</v>
      </c>
      <c r="G98" s="142">
        <v>0.89184023454976413</v>
      </c>
      <c r="H98" s="142">
        <v>23.707883563632926</v>
      </c>
      <c r="I98" s="142">
        <v>37.25556481139752</v>
      </c>
      <c r="J98" s="142">
        <v>42.143563563902809</v>
      </c>
      <c r="K98" s="142">
        <v>42.72059178552783</v>
      </c>
      <c r="L98" s="142">
        <v>50.294382830357129</v>
      </c>
      <c r="M98" s="142">
        <v>27.079968608556936</v>
      </c>
      <c r="N98" s="143"/>
      <c r="O98" s="142">
        <v>0.23189917490477019</v>
      </c>
      <c r="P98" s="142">
        <v>4.1379059616855403E-2</v>
      </c>
      <c r="Q98" s="142">
        <v>0.50386206904615838</v>
      </c>
      <c r="R98" s="142">
        <v>22.816043329083161</v>
      </c>
      <c r="S98" s="142">
        <v>13.547681247764592</v>
      </c>
      <c r="T98" s="142">
        <v>4.8879987525052906</v>
      </c>
      <c r="U98" s="142">
        <v>0.57702822162501999</v>
      </c>
      <c r="V98" s="142">
        <v>7.5737910448293029</v>
      </c>
      <c r="W98" s="142">
        <v>-23.214414221800194</v>
      </c>
      <c r="X98" s="145"/>
      <c r="Y98" s="148"/>
      <c r="Z98" s="148"/>
      <c r="AA98" s="148"/>
      <c r="AB98" s="148"/>
      <c r="AC98" s="148"/>
      <c r="AD98" s="148"/>
      <c r="AE98" s="148"/>
      <c r="AF98" s="148"/>
    </row>
    <row r="99" spans="1:32">
      <c r="B99" s="8" t="s">
        <v>101</v>
      </c>
      <c r="C99" s="219"/>
      <c r="D99" s="142">
        <v>2.5424183107302278</v>
      </c>
      <c r="E99" s="142">
        <v>7.90043871564977</v>
      </c>
      <c r="F99" s="142">
        <v>9.2122484292219298</v>
      </c>
      <c r="G99" s="142">
        <v>19.344066829360752</v>
      </c>
      <c r="H99" s="142">
        <v>1628.091265678743</v>
      </c>
      <c r="I99" s="142">
        <v>974.75104299650729</v>
      </c>
      <c r="J99" s="142">
        <v>3608.4615079313467</v>
      </c>
      <c r="K99" s="142">
        <v>3950.0450573508642</v>
      </c>
      <c r="L99" s="142">
        <v>4449.1339643570691</v>
      </c>
      <c r="M99" s="142">
        <v>2395.5440212168592</v>
      </c>
      <c r="N99" s="143"/>
      <c r="O99" s="142">
        <v>5.3580204049195421</v>
      </c>
      <c r="P99" s="142">
        <v>1.3118097135721596</v>
      </c>
      <c r="Q99" s="142">
        <v>10.131818400138821</v>
      </c>
      <c r="R99" s="142">
        <v>1608.7471988493821</v>
      </c>
      <c r="S99" s="142">
        <v>-653.34022268223555</v>
      </c>
      <c r="T99" s="142">
        <v>2633.7104649348389</v>
      </c>
      <c r="U99" s="142">
        <v>341.58354941951785</v>
      </c>
      <c r="V99" s="142">
        <v>499.08890700620464</v>
      </c>
      <c r="W99" s="142">
        <v>-2053.5899431402095</v>
      </c>
      <c r="X99" s="145"/>
      <c r="Y99" s="148"/>
      <c r="Z99" s="148"/>
      <c r="AA99" s="148"/>
      <c r="AB99" s="148"/>
      <c r="AC99" s="148"/>
      <c r="AD99" s="148"/>
      <c r="AE99" s="148"/>
      <c r="AF99" s="148"/>
    </row>
    <row r="100" spans="1:32" s="45" customFormat="1">
      <c r="A100" s="38"/>
      <c r="B100" s="9" t="s">
        <v>95</v>
      </c>
      <c r="C100" s="209" t="s">
        <v>310</v>
      </c>
      <c r="D100" s="139">
        <v>467.9220189568598</v>
      </c>
      <c r="E100" s="139">
        <v>1494.9513753087588</v>
      </c>
      <c r="F100" s="139">
        <v>1776.0084596385009</v>
      </c>
      <c r="G100" s="139">
        <v>3465.3171255754501</v>
      </c>
      <c r="H100" s="139">
        <v>3318.798400061185</v>
      </c>
      <c r="I100" s="139">
        <v>5410.8861372832107</v>
      </c>
      <c r="J100" s="139">
        <v>5453.1715815911293</v>
      </c>
      <c r="K100" s="139">
        <v>6228.51848996025</v>
      </c>
      <c r="L100" s="139">
        <v>5796.6682724473731</v>
      </c>
      <c r="M100" s="139">
        <v>3121.0959558160694</v>
      </c>
      <c r="N100" s="146"/>
      <c r="O100" s="139">
        <v>1027.029356351899</v>
      </c>
      <c r="P100" s="139">
        <v>281.05708432974217</v>
      </c>
      <c r="Q100" s="139">
        <v>1689.3086659369492</v>
      </c>
      <c r="R100" s="139">
        <v>-146.51872551426521</v>
      </c>
      <c r="S100" s="139">
        <v>2092.0877372220261</v>
      </c>
      <c r="T100" s="139">
        <v>42.285444307918141</v>
      </c>
      <c r="U100" s="139">
        <v>775.3469083691208</v>
      </c>
      <c r="V100" s="139">
        <v>-431.85021751287707</v>
      </c>
      <c r="W100" s="139">
        <v>-2675.5723166313032</v>
      </c>
      <c r="X100" s="141"/>
      <c r="Y100" s="140"/>
      <c r="Z100" s="140"/>
      <c r="AA100" s="140"/>
      <c r="AB100" s="140"/>
      <c r="AC100" s="140"/>
      <c r="AD100" s="140"/>
      <c r="AE100" s="140"/>
      <c r="AF100" s="140"/>
    </row>
    <row r="101" spans="1:32">
      <c r="B101" s="208" t="s">
        <v>40</v>
      </c>
      <c r="C101" s="219"/>
      <c r="D101" s="142">
        <v>465.3739910091881</v>
      </c>
      <c r="E101" s="142">
        <v>1487.4184694134287</v>
      </c>
      <c r="F101" s="142">
        <v>1766.703583946007</v>
      </c>
      <c r="G101" s="142">
        <v>3445.5174125332301</v>
      </c>
      <c r="H101" s="142">
        <v>1930.3223379346641</v>
      </c>
      <c r="I101" s="142">
        <v>4703.7359357862697</v>
      </c>
      <c r="J101" s="142">
        <v>1606.0747745976339</v>
      </c>
      <c r="K101" s="142">
        <v>3524.8319135248275</v>
      </c>
      <c r="L101" s="142">
        <v>3700.2659366025669</v>
      </c>
      <c r="M101" s="142">
        <v>1992.3315441506631</v>
      </c>
      <c r="N101" s="143"/>
      <c r="O101" s="142">
        <v>1022.0444784042406</v>
      </c>
      <c r="P101" s="142">
        <v>279.28511453257823</v>
      </c>
      <c r="Q101" s="142">
        <v>1678.8138285872228</v>
      </c>
      <c r="R101" s="142">
        <v>-1515.195074598566</v>
      </c>
      <c r="S101" s="142">
        <v>2773.4135978516056</v>
      </c>
      <c r="T101" s="142">
        <v>-3097.661161188636</v>
      </c>
      <c r="U101" s="142">
        <v>1918.7571389271934</v>
      </c>
      <c r="V101" s="142">
        <v>175.43402307773945</v>
      </c>
      <c r="W101" s="142">
        <v>-1707.9343924519037</v>
      </c>
      <c r="X101" s="145"/>
      <c r="Y101" s="148"/>
      <c r="Z101" s="148"/>
      <c r="AA101" s="148"/>
      <c r="AB101" s="148"/>
      <c r="AC101" s="148"/>
      <c r="AD101" s="148"/>
      <c r="AE101" s="148"/>
      <c r="AF101" s="148"/>
    </row>
    <row r="102" spans="1:32">
      <c r="B102" s="6" t="s">
        <v>41</v>
      </c>
      <c r="C102" s="219"/>
      <c r="D102" s="142">
        <v>2.9677262621982187E-2</v>
      </c>
      <c r="E102" s="142">
        <v>0.10804120083004337</v>
      </c>
      <c r="F102" s="142">
        <v>0.11915321051454381</v>
      </c>
      <c r="G102" s="142">
        <v>0.20064253068971744</v>
      </c>
      <c r="H102" s="142">
        <v>4.5911142362686235</v>
      </c>
      <c r="I102" s="142">
        <v>22.307359446447059</v>
      </c>
      <c r="J102" s="142">
        <v>0</v>
      </c>
      <c r="K102" s="142">
        <v>0</v>
      </c>
      <c r="L102" s="142">
        <v>151.52129205641882</v>
      </c>
      <c r="M102" s="142">
        <v>81.583501009563378</v>
      </c>
      <c r="N102" s="143"/>
      <c r="O102" s="142">
        <v>7.8363938208061173E-2</v>
      </c>
      <c r="P102" s="142">
        <v>1.1112009684500438E-2</v>
      </c>
      <c r="Q102" s="142">
        <v>8.148932017517363E-2</v>
      </c>
      <c r="R102" s="142">
        <v>4.3904717055789062</v>
      </c>
      <c r="S102" s="142">
        <v>17.716245210178435</v>
      </c>
      <c r="T102" s="142">
        <v>-22.307359446447059</v>
      </c>
      <c r="U102" s="142">
        <v>0</v>
      </c>
      <c r="V102" s="142">
        <v>151.52129205641882</v>
      </c>
      <c r="W102" s="142">
        <v>-69.937791046855452</v>
      </c>
      <c r="X102" s="145"/>
      <c r="Y102" s="148"/>
      <c r="Z102" s="148"/>
      <c r="AA102" s="148"/>
      <c r="AB102" s="148"/>
      <c r="AC102" s="148"/>
      <c r="AD102" s="148"/>
      <c r="AE102" s="148"/>
      <c r="AF102" s="148"/>
    </row>
    <row r="103" spans="1:32">
      <c r="B103" s="6" t="s">
        <v>42</v>
      </c>
      <c r="C103" s="219"/>
      <c r="D103" s="142">
        <v>1.4498380557601453</v>
      </c>
      <c r="E103" s="142">
        <v>4.5128726764132248</v>
      </c>
      <c r="F103" s="142">
        <v>5.1309142698244159</v>
      </c>
      <c r="G103" s="142">
        <v>11.14431284962358</v>
      </c>
      <c r="H103" s="142">
        <v>553.85492944495707</v>
      </c>
      <c r="I103" s="142">
        <v>559.4204237265908</v>
      </c>
      <c r="J103" s="142">
        <v>786.60849147565079</v>
      </c>
      <c r="K103" s="142">
        <v>1550.4019952262595</v>
      </c>
      <c r="L103" s="142">
        <v>2034.9118957781673</v>
      </c>
      <c r="M103" s="142">
        <v>1095.6561579594702</v>
      </c>
      <c r="N103" s="143"/>
      <c r="O103" s="142">
        <v>3.0630346206530787</v>
      </c>
      <c r="P103" s="142">
        <v>0.61804159341119147</v>
      </c>
      <c r="Q103" s="142">
        <v>6.0133985797991647</v>
      </c>
      <c r="R103" s="142">
        <v>542.71061659533348</v>
      </c>
      <c r="S103" s="142">
        <v>5.5654942816337538</v>
      </c>
      <c r="T103" s="142">
        <v>227.18806774906</v>
      </c>
      <c r="U103" s="142">
        <v>763.79350375060881</v>
      </c>
      <c r="V103" s="142">
        <v>484.50990055190778</v>
      </c>
      <c r="W103" s="142">
        <v>-939.25573781869718</v>
      </c>
      <c r="X103" s="145"/>
      <c r="Y103" s="148"/>
      <c r="Z103" s="148"/>
      <c r="AA103" s="148"/>
      <c r="AB103" s="148"/>
      <c r="AC103" s="148"/>
      <c r="AD103" s="148"/>
      <c r="AE103" s="148"/>
      <c r="AF103" s="148"/>
    </row>
    <row r="104" spans="1:32">
      <c r="B104" s="6" t="s">
        <v>43</v>
      </c>
      <c r="C104" s="219"/>
      <c r="D104" s="142">
        <v>463.46516750227903</v>
      </c>
      <c r="E104" s="142">
        <v>1481.5067249811068</v>
      </c>
      <c r="F104" s="142">
        <v>1759.8937942582752</v>
      </c>
      <c r="G104" s="142">
        <v>3430.8537949703441</v>
      </c>
      <c r="H104" s="142">
        <v>890.24933404178785</v>
      </c>
      <c r="I104" s="142">
        <v>3987.8676186152411</v>
      </c>
      <c r="J104" s="142">
        <v>157.97867997425632</v>
      </c>
      <c r="K104" s="142">
        <v>210.79150623432193</v>
      </c>
      <c r="L104" s="142">
        <v>367.15344391347111</v>
      </c>
      <c r="M104" s="142">
        <v>197.68616644996746</v>
      </c>
      <c r="N104" s="143"/>
      <c r="O104" s="142">
        <v>1018.0415574788277</v>
      </c>
      <c r="P104" s="142">
        <v>278.38706927716839</v>
      </c>
      <c r="Q104" s="142">
        <v>1670.9600007120691</v>
      </c>
      <c r="R104" s="142">
        <v>-2540.6044609285564</v>
      </c>
      <c r="S104" s="142">
        <v>3097.6182845734534</v>
      </c>
      <c r="T104" s="142">
        <v>-3829.8889386409846</v>
      </c>
      <c r="U104" s="142">
        <v>52.812826260065606</v>
      </c>
      <c r="V104" s="142">
        <v>156.36193767914918</v>
      </c>
      <c r="W104" s="142">
        <v>-169.46727746350365</v>
      </c>
      <c r="X104" s="145"/>
      <c r="Y104" s="148"/>
      <c r="Z104" s="148"/>
      <c r="AA104" s="148"/>
      <c r="AB104" s="148"/>
      <c r="AC104" s="148"/>
      <c r="AD104" s="148"/>
      <c r="AE104" s="148"/>
      <c r="AF104" s="148"/>
    </row>
    <row r="105" spans="1:32">
      <c r="B105" s="6" t="s">
        <v>44</v>
      </c>
      <c r="C105" s="219"/>
      <c r="D105" s="142">
        <v>0.32901883520654823</v>
      </c>
      <c r="E105" s="142">
        <v>0.96503844578129483</v>
      </c>
      <c r="F105" s="142">
        <v>1.195707508529978</v>
      </c>
      <c r="G105" s="142">
        <v>2.5692827268593219</v>
      </c>
      <c r="H105" s="142">
        <v>101.40053992991143</v>
      </c>
      <c r="I105" s="142">
        <v>86.002246004203371</v>
      </c>
      <c r="J105" s="142">
        <v>184.8502785455677</v>
      </c>
      <c r="K105" s="142">
        <v>259.50329221333601</v>
      </c>
      <c r="L105" s="142">
        <v>182.49681902715767</v>
      </c>
      <c r="M105" s="142">
        <v>98.261631862275962</v>
      </c>
      <c r="N105" s="143"/>
      <c r="O105" s="142">
        <v>0.63601961057474665</v>
      </c>
      <c r="P105" s="142">
        <v>0.23066906274868318</v>
      </c>
      <c r="Q105" s="142">
        <v>1.3735752183293437</v>
      </c>
      <c r="R105" s="142">
        <v>98.831257203052104</v>
      </c>
      <c r="S105" s="142">
        <v>-15.398293925708051</v>
      </c>
      <c r="T105" s="142">
        <v>98.848032541364333</v>
      </c>
      <c r="U105" s="142">
        <v>74.653013667768306</v>
      </c>
      <c r="V105" s="142">
        <v>-77.006473186178354</v>
      </c>
      <c r="W105" s="142">
        <v>-84.235187164881694</v>
      </c>
      <c r="X105" s="145"/>
      <c r="Y105" s="148"/>
      <c r="Z105" s="148"/>
      <c r="AA105" s="148"/>
      <c r="AB105" s="148"/>
      <c r="AC105" s="148"/>
      <c r="AD105" s="148"/>
      <c r="AE105" s="148"/>
      <c r="AF105" s="148"/>
    </row>
    <row r="106" spans="1:32">
      <c r="B106" s="7" t="s">
        <v>45</v>
      </c>
      <c r="C106" s="219"/>
      <c r="D106" s="142">
        <v>0.32068467486247487</v>
      </c>
      <c r="E106" s="142">
        <v>0.94063003012806734</v>
      </c>
      <c r="F106" s="142">
        <v>1.162123996555823</v>
      </c>
      <c r="G106" s="142">
        <v>2.5066317227596713</v>
      </c>
      <c r="H106" s="142">
        <v>100.07489788239687</v>
      </c>
      <c r="I106" s="142">
        <v>83.848963695732721</v>
      </c>
      <c r="J106" s="142">
        <v>183.0088685533168</v>
      </c>
      <c r="K106" s="142">
        <v>256.65511635165211</v>
      </c>
      <c r="L106" s="142">
        <v>179.79277387999642</v>
      </c>
      <c r="M106" s="142">
        <v>96.805694765915973</v>
      </c>
      <c r="N106" s="143"/>
      <c r="O106" s="142">
        <v>0.61994535526559247</v>
      </c>
      <c r="P106" s="142">
        <v>0.22149396642775573</v>
      </c>
      <c r="Q106" s="142">
        <v>1.3445077262038483</v>
      </c>
      <c r="R106" s="142">
        <v>97.568266159637204</v>
      </c>
      <c r="S106" s="142">
        <v>-16.225934186664148</v>
      </c>
      <c r="T106" s="142">
        <v>99.159904857584067</v>
      </c>
      <c r="U106" s="142">
        <v>73.646247798335324</v>
      </c>
      <c r="V106" s="142">
        <v>-76.862342471655708</v>
      </c>
      <c r="W106" s="142">
        <v>-82.987079114080444</v>
      </c>
      <c r="X106" s="145"/>
      <c r="Y106" s="148"/>
      <c r="Z106" s="148"/>
      <c r="AA106" s="148"/>
      <c r="AB106" s="148"/>
      <c r="AC106" s="148"/>
      <c r="AD106" s="148"/>
      <c r="AE106" s="148"/>
      <c r="AF106" s="148"/>
    </row>
    <row r="107" spans="1:32">
      <c r="B107" s="7" t="s">
        <v>46</v>
      </c>
      <c r="C107" s="219"/>
      <c r="D107" s="142">
        <v>8.3341603440733793E-3</v>
      </c>
      <c r="E107" s="142">
        <v>2.4408415653227575E-2</v>
      </c>
      <c r="F107" s="142">
        <v>3.358351197415519E-2</v>
      </c>
      <c r="G107" s="142">
        <v>6.265100409965102E-2</v>
      </c>
      <c r="H107" s="142">
        <v>1.3256420475145123</v>
      </c>
      <c r="I107" s="142">
        <v>2.1532823084706316</v>
      </c>
      <c r="J107" s="142">
        <v>1.8414099922509419</v>
      </c>
      <c r="K107" s="142">
        <v>2.8481758616838784</v>
      </c>
      <c r="L107" s="142">
        <v>2.704045147161207</v>
      </c>
      <c r="M107" s="142">
        <v>1.4559370963599561</v>
      </c>
      <c r="N107" s="143"/>
      <c r="O107" s="142">
        <v>1.6074255309154198E-2</v>
      </c>
      <c r="P107" s="142">
        <v>9.1750963209276132E-3</v>
      </c>
      <c r="Q107" s="142">
        <v>2.9067492125495836E-2</v>
      </c>
      <c r="R107" s="142">
        <v>1.2629910434148612</v>
      </c>
      <c r="S107" s="142">
        <v>0.82764026095611953</v>
      </c>
      <c r="T107" s="142">
        <v>-0.31187231621968986</v>
      </c>
      <c r="U107" s="142">
        <v>1.0067658694329364</v>
      </c>
      <c r="V107" s="142">
        <v>-0.14413071452267154</v>
      </c>
      <c r="W107" s="142">
        <v>-1.248108050801251</v>
      </c>
      <c r="X107" s="145"/>
      <c r="Y107" s="148"/>
      <c r="Z107" s="148"/>
      <c r="AA107" s="148"/>
      <c r="AB107" s="148"/>
      <c r="AC107" s="148"/>
      <c r="AD107" s="148"/>
      <c r="AE107" s="148"/>
      <c r="AF107" s="148"/>
    </row>
    <row r="108" spans="1:32">
      <c r="B108" s="6" t="s">
        <v>47</v>
      </c>
      <c r="C108" s="219"/>
      <c r="D108" s="142">
        <v>0</v>
      </c>
      <c r="E108" s="142">
        <v>0</v>
      </c>
      <c r="F108" s="142">
        <v>0</v>
      </c>
      <c r="G108" s="142">
        <v>0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3"/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5"/>
      <c r="Y108" s="148"/>
      <c r="Z108" s="148"/>
      <c r="AA108" s="148"/>
      <c r="AB108" s="148"/>
      <c r="AC108" s="148"/>
      <c r="AD108" s="148"/>
      <c r="AE108" s="148"/>
      <c r="AF108" s="148"/>
    </row>
    <row r="109" spans="1:32">
      <c r="B109" s="6" t="s">
        <v>247</v>
      </c>
      <c r="C109" s="219"/>
      <c r="D109" s="142">
        <v>5.7453970783999428E-2</v>
      </c>
      <c r="E109" s="142">
        <v>0.15660097225169767</v>
      </c>
      <c r="F109" s="142">
        <v>0.19699011565245494</v>
      </c>
      <c r="G109" s="142">
        <v>0.47034732335354501</v>
      </c>
      <c r="H109" s="142">
        <v>330.70105979527165</v>
      </c>
      <c r="I109" s="142">
        <v>6.7599317879200056</v>
      </c>
      <c r="J109" s="142">
        <v>459.17262416207245</v>
      </c>
      <c r="K109" s="142">
        <v>1300.7168228687524</v>
      </c>
      <c r="L109" s="142">
        <v>597.39908333205699</v>
      </c>
      <c r="M109" s="142">
        <v>321.65716155578713</v>
      </c>
      <c r="N109" s="143"/>
      <c r="O109" s="142">
        <v>9.914700146769824E-2</v>
      </c>
      <c r="P109" s="142">
        <v>4.038914340075727E-2</v>
      </c>
      <c r="Q109" s="142">
        <v>0.27335720770109007</v>
      </c>
      <c r="R109" s="142">
        <v>330.23071247191808</v>
      </c>
      <c r="S109" s="142">
        <v>-323.94112800735167</v>
      </c>
      <c r="T109" s="142">
        <v>452.41269237415247</v>
      </c>
      <c r="U109" s="142">
        <v>841.54419870667994</v>
      </c>
      <c r="V109" s="142">
        <v>-703.3177395366954</v>
      </c>
      <c r="W109" s="142">
        <v>-275.74192177626981</v>
      </c>
      <c r="X109" s="145"/>
      <c r="Y109" s="148"/>
      <c r="Z109" s="148"/>
      <c r="AA109" s="148"/>
      <c r="AB109" s="148"/>
      <c r="AC109" s="148"/>
      <c r="AD109" s="148"/>
      <c r="AE109" s="148"/>
      <c r="AF109" s="148"/>
    </row>
    <row r="110" spans="1:32">
      <c r="B110" s="6" t="s">
        <v>48</v>
      </c>
      <c r="C110" s="219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3"/>
      <c r="O110" s="142">
        <v>0</v>
      </c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45"/>
      <c r="Y110" s="148"/>
      <c r="Z110" s="148"/>
      <c r="AA110" s="148"/>
      <c r="AB110" s="148"/>
      <c r="AC110" s="148"/>
      <c r="AD110" s="148"/>
      <c r="AE110" s="148"/>
      <c r="AF110" s="148"/>
    </row>
    <row r="111" spans="1:32">
      <c r="B111" s="6" t="s">
        <v>325</v>
      </c>
      <c r="C111" s="219"/>
      <c r="D111" s="142">
        <v>4.2835382536414779E-2</v>
      </c>
      <c r="E111" s="142">
        <v>0.16919113704576691</v>
      </c>
      <c r="F111" s="142">
        <v>0.16702458321066249</v>
      </c>
      <c r="G111" s="142">
        <v>0.27903213235973134</v>
      </c>
      <c r="H111" s="142">
        <v>49.525360486467108</v>
      </c>
      <c r="I111" s="142">
        <v>41.378356205866673</v>
      </c>
      <c r="J111" s="142">
        <v>17.464700440086435</v>
      </c>
      <c r="K111" s="142">
        <v>203.41829698215744</v>
      </c>
      <c r="L111" s="142">
        <v>366.78340249529487</v>
      </c>
      <c r="M111" s="142">
        <v>197.48692531359885</v>
      </c>
      <c r="N111" s="143"/>
      <c r="O111" s="142">
        <v>0.12635575450935213</v>
      </c>
      <c r="P111" s="142">
        <v>-2.1665538351044004E-3</v>
      </c>
      <c r="Q111" s="142">
        <v>0.11200754914906885</v>
      </c>
      <c r="R111" s="142">
        <v>49.246328354107376</v>
      </c>
      <c r="S111" s="142">
        <v>-8.1470042806004344</v>
      </c>
      <c r="T111" s="142">
        <v>-23.913655765780238</v>
      </c>
      <c r="U111" s="142">
        <v>185.95359654207101</v>
      </c>
      <c r="V111" s="142">
        <v>163.36510551313742</v>
      </c>
      <c r="W111" s="142">
        <v>-169.29647718169602</v>
      </c>
      <c r="X111" s="145"/>
      <c r="Y111" s="148"/>
      <c r="Z111" s="148"/>
      <c r="AA111" s="148"/>
      <c r="AB111" s="148"/>
      <c r="AC111" s="148"/>
      <c r="AD111" s="148"/>
      <c r="AE111" s="148"/>
      <c r="AF111" s="148"/>
    </row>
    <row r="112" spans="1:32">
      <c r="B112" s="8" t="s">
        <v>101</v>
      </c>
      <c r="C112" s="219"/>
      <c r="D112" s="142">
        <v>2.5480279476717085</v>
      </c>
      <c r="E112" s="142">
        <v>7.5329058953300176</v>
      </c>
      <c r="F112" s="142">
        <v>9.3048756924941447</v>
      </c>
      <c r="G112" s="142">
        <v>19.799713042220159</v>
      </c>
      <c r="H112" s="142">
        <v>1388.4760621265216</v>
      </c>
      <c r="I112" s="142">
        <v>707.1502014969418</v>
      </c>
      <c r="J112" s="142">
        <v>3847.0968069934956</v>
      </c>
      <c r="K112" s="142">
        <v>2703.686576435422</v>
      </c>
      <c r="L112" s="142">
        <v>2096.4023358448067</v>
      </c>
      <c r="M112" s="142">
        <v>1128.7644116654064</v>
      </c>
      <c r="N112" s="143"/>
      <c r="O112" s="142">
        <v>4.9848779476583092</v>
      </c>
      <c r="P112" s="142">
        <v>1.7719697971641259</v>
      </c>
      <c r="Q112" s="142">
        <v>10.494837349726014</v>
      </c>
      <c r="R112" s="142">
        <v>1368.6763490843014</v>
      </c>
      <c r="S112" s="142">
        <v>-681.32586062957967</v>
      </c>
      <c r="T112" s="142">
        <v>3139.9466054965537</v>
      </c>
      <c r="U112" s="142">
        <v>-1143.4102305580734</v>
      </c>
      <c r="V112" s="142">
        <v>-607.28424059061547</v>
      </c>
      <c r="W112" s="142">
        <v>-967.63792417940022</v>
      </c>
      <c r="X112" s="145"/>
      <c r="Y112" s="148"/>
      <c r="Z112" s="148"/>
      <c r="AA112" s="148"/>
      <c r="AB112" s="148"/>
      <c r="AC112" s="148"/>
      <c r="AD112" s="148"/>
      <c r="AE112" s="148"/>
      <c r="AF112" s="148"/>
    </row>
    <row r="113" spans="1:32" s="45" customFormat="1">
      <c r="A113" s="38"/>
      <c r="B113" s="5" t="s">
        <v>22</v>
      </c>
      <c r="C113" s="214"/>
      <c r="D113" s="139">
        <v>0</v>
      </c>
      <c r="E113" s="139">
        <v>0</v>
      </c>
      <c r="F113" s="139">
        <v>0</v>
      </c>
      <c r="G113" s="139">
        <v>0</v>
      </c>
      <c r="H113" s="139">
        <v>0</v>
      </c>
      <c r="I113" s="139">
        <v>0</v>
      </c>
      <c r="J113" s="139">
        <v>0</v>
      </c>
      <c r="K113" s="139">
        <v>0</v>
      </c>
      <c r="L113" s="139">
        <v>0</v>
      </c>
      <c r="M113" s="139">
        <v>0</v>
      </c>
      <c r="N113" s="146"/>
      <c r="O113" s="139">
        <v>0</v>
      </c>
      <c r="P113" s="139">
        <v>0</v>
      </c>
      <c r="Q113" s="139">
        <v>0</v>
      </c>
      <c r="R113" s="139">
        <v>0</v>
      </c>
      <c r="S113" s="139">
        <v>0</v>
      </c>
      <c r="T113" s="139">
        <v>0</v>
      </c>
      <c r="U113" s="139">
        <v>0</v>
      </c>
      <c r="V113" s="139">
        <v>0</v>
      </c>
      <c r="W113" s="139">
        <v>0</v>
      </c>
      <c r="X113" s="145"/>
      <c r="Y113" s="148"/>
      <c r="Z113" s="148"/>
      <c r="AA113" s="148"/>
      <c r="AB113" s="148"/>
      <c r="AC113" s="148"/>
      <c r="AD113" s="148"/>
      <c r="AE113" s="148"/>
      <c r="AF113" s="148"/>
    </row>
    <row r="114" spans="1:32" s="45" customFormat="1">
      <c r="A114" s="38"/>
      <c r="B114" s="5" t="s">
        <v>96</v>
      </c>
      <c r="C114" s="214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46"/>
      <c r="O114" s="139">
        <v>0</v>
      </c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45"/>
      <c r="Y114" s="148"/>
      <c r="Z114" s="148"/>
      <c r="AA114" s="148"/>
      <c r="AB114" s="148"/>
      <c r="AC114" s="148"/>
      <c r="AD114" s="148"/>
      <c r="AE114" s="148"/>
      <c r="AF114" s="148"/>
    </row>
    <row r="115" spans="1:32" s="45" customFormat="1">
      <c r="A115" s="38"/>
      <c r="B115" s="5" t="s">
        <v>54</v>
      </c>
      <c r="C115" s="214"/>
      <c r="D115" s="139">
        <v>12605.559100808696</v>
      </c>
      <c r="E115" s="139">
        <v>39765.883074274723</v>
      </c>
      <c r="F115" s="139">
        <v>47768.398482193938</v>
      </c>
      <c r="G115" s="139">
        <v>94327.91472914943</v>
      </c>
      <c r="H115" s="139">
        <v>143785.42759050301</v>
      </c>
      <c r="I115" s="139">
        <v>176514.08440168604</v>
      </c>
      <c r="J115" s="139">
        <v>276876.22017962928</v>
      </c>
      <c r="K115" s="139">
        <v>308044.02273275121</v>
      </c>
      <c r="L115" s="139">
        <v>327311.35200708243</v>
      </c>
      <c r="M115" s="139">
        <v>338665.18265585386</v>
      </c>
      <c r="N115" s="146"/>
      <c r="O115" s="139">
        <v>27160.323973466031</v>
      </c>
      <c r="P115" s="139">
        <v>8002.5154079192134</v>
      </c>
      <c r="Q115" s="139">
        <v>46559.516246955493</v>
      </c>
      <c r="R115" s="139">
        <v>49457.512861353585</v>
      </c>
      <c r="S115" s="139">
        <v>32728.656811183031</v>
      </c>
      <c r="T115" s="139">
        <v>100362.13577794321</v>
      </c>
      <c r="U115" s="139">
        <v>31167.802553121965</v>
      </c>
      <c r="V115" s="139">
        <v>19267.329274331223</v>
      </c>
      <c r="W115" s="139">
        <v>11353.830648771418</v>
      </c>
      <c r="X115" s="141"/>
      <c r="Y115" s="140"/>
      <c r="Z115" s="140"/>
      <c r="AA115" s="140"/>
      <c r="AB115" s="140"/>
      <c r="AC115" s="140"/>
      <c r="AD115" s="140"/>
      <c r="AE115" s="140"/>
      <c r="AF115" s="140"/>
    </row>
    <row r="116" spans="1:32">
      <c r="B116" s="51"/>
      <c r="C116" s="215"/>
      <c r="D116" s="10"/>
      <c r="E116" s="10"/>
      <c r="F116" s="10"/>
      <c r="G116" s="10"/>
      <c r="H116" s="10"/>
      <c r="I116" s="10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Y116" s="11"/>
    </row>
    <row r="117" spans="1:32">
      <c r="B117" s="51"/>
      <c r="C117" s="215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1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2">
      <c r="B118" s="51"/>
      <c r="C118" s="215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1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2" s="45" customFormat="1">
      <c r="A119" s="38"/>
      <c r="B119" s="185" t="s">
        <v>182</v>
      </c>
      <c r="C119" s="196"/>
      <c r="D119" s="52"/>
      <c r="E119" s="52"/>
      <c r="F119" s="52"/>
      <c r="G119" s="52"/>
      <c r="H119" s="52"/>
      <c r="I119" s="52"/>
      <c r="J119" s="52"/>
      <c r="K119" s="108"/>
      <c r="L119" s="165"/>
      <c r="M119" s="272"/>
      <c r="N119" s="83"/>
      <c r="O119" s="83"/>
      <c r="P119" s="72"/>
      <c r="Q119" s="72"/>
      <c r="R119" s="72"/>
      <c r="Y119" s="71"/>
      <c r="Z119" s="71"/>
      <c r="AA119" s="71"/>
    </row>
    <row r="120" spans="1:32" s="45" customFormat="1" ht="28">
      <c r="A120" s="38"/>
      <c r="B120" s="56"/>
      <c r="C120" s="217" t="s">
        <v>251</v>
      </c>
      <c r="D120" s="326" t="s">
        <v>55</v>
      </c>
      <c r="E120" s="326"/>
      <c r="F120" s="326"/>
      <c r="G120" s="326"/>
      <c r="H120" s="326"/>
      <c r="I120" s="326"/>
      <c r="J120" s="326"/>
      <c r="K120" s="326"/>
      <c r="L120" s="326"/>
      <c r="M120" s="326"/>
      <c r="N120" s="72"/>
      <c r="O120" s="326" t="s">
        <v>226</v>
      </c>
      <c r="P120" s="326"/>
      <c r="Q120" s="326"/>
      <c r="R120" s="326"/>
      <c r="S120" s="326"/>
      <c r="T120" s="326"/>
      <c r="U120" s="326"/>
      <c r="V120" s="326"/>
      <c r="W120" s="326"/>
      <c r="Y120" s="72"/>
      <c r="Z120" s="187"/>
      <c r="AA120" s="187"/>
      <c r="AB120" s="187"/>
      <c r="AC120" s="187"/>
      <c r="AD120" s="187"/>
      <c r="AE120" s="187"/>
      <c r="AF120" s="187"/>
    </row>
    <row r="121" spans="1:32" s="45" customFormat="1" ht="14.5" customHeight="1">
      <c r="A121" s="38"/>
      <c r="B121" s="56"/>
      <c r="C121" s="218"/>
      <c r="D121" s="327" t="s">
        <v>318</v>
      </c>
      <c r="E121" s="327"/>
      <c r="F121" s="327"/>
      <c r="G121" s="327"/>
      <c r="H121" s="327"/>
      <c r="I121" s="327"/>
      <c r="J121" s="327"/>
      <c r="K121" s="327"/>
      <c r="L121" s="327"/>
      <c r="M121" s="327"/>
      <c r="N121" s="72"/>
      <c r="O121" s="331" t="s">
        <v>318</v>
      </c>
      <c r="P121" s="331"/>
      <c r="Q121" s="331"/>
      <c r="R121" s="331"/>
      <c r="S121" s="331"/>
      <c r="T121" s="331"/>
      <c r="U121" s="331"/>
      <c r="V121" s="331"/>
      <c r="W121" s="331"/>
      <c r="Y121" s="70"/>
      <c r="Z121" s="169"/>
      <c r="AA121" s="169"/>
      <c r="AB121" s="169"/>
      <c r="AC121" s="169"/>
      <c r="AD121" s="169"/>
      <c r="AE121" s="169"/>
      <c r="AF121" s="169"/>
    </row>
    <row r="122" spans="1:32" s="45" customFormat="1">
      <c r="A122" s="38"/>
      <c r="B122" s="34" t="s">
        <v>324</v>
      </c>
      <c r="C122" s="199"/>
      <c r="D122" s="181" t="s">
        <v>1</v>
      </c>
      <c r="E122" s="181" t="s">
        <v>2</v>
      </c>
      <c r="F122" s="181" t="s">
        <v>3</v>
      </c>
      <c r="G122" s="181" t="s">
        <v>4</v>
      </c>
      <c r="H122" s="181" t="s">
        <v>104</v>
      </c>
      <c r="I122" s="181" t="s">
        <v>105</v>
      </c>
      <c r="J122" s="181" t="s">
        <v>111</v>
      </c>
      <c r="K122" s="181" t="s">
        <v>268</v>
      </c>
      <c r="L122" s="181" t="s">
        <v>285</v>
      </c>
      <c r="M122" s="181" t="s">
        <v>367</v>
      </c>
      <c r="N122" s="77"/>
      <c r="O122" s="181" t="s">
        <v>2</v>
      </c>
      <c r="P122" s="181" t="s">
        <v>3</v>
      </c>
      <c r="Q122" s="181" t="s">
        <v>4</v>
      </c>
      <c r="R122" s="181" t="s">
        <v>104</v>
      </c>
      <c r="S122" s="181" t="s">
        <v>105</v>
      </c>
      <c r="T122" s="181" t="s">
        <v>111</v>
      </c>
      <c r="U122" s="181" t="s">
        <v>268</v>
      </c>
      <c r="V122" s="181" t="s">
        <v>285</v>
      </c>
      <c r="W122" s="181" t="s">
        <v>367</v>
      </c>
      <c r="Y122" s="76"/>
      <c r="Z122" s="76"/>
      <c r="AA122" s="76"/>
      <c r="AB122" s="76"/>
      <c r="AC122" s="76"/>
      <c r="AD122" s="76"/>
      <c r="AE122" s="76"/>
      <c r="AF122" s="180"/>
    </row>
    <row r="123" spans="1:32" s="45" customFormat="1">
      <c r="A123" s="38"/>
      <c r="B123" s="5" t="s">
        <v>5</v>
      </c>
      <c r="C123" s="209" t="s">
        <v>290</v>
      </c>
      <c r="D123" s="139">
        <v>0</v>
      </c>
      <c r="E123" s="139">
        <v>0</v>
      </c>
      <c r="F123" s="139">
        <v>0</v>
      </c>
      <c r="G123" s="139">
        <v>0</v>
      </c>
      <c r="H123" s="139">
        <v>0</v>
      </c>
      <c r="I123" s="139">
        <v>0</v>
      </c>
      <c r="J123" s="139">
        <v>0</v>
      </c>
      <c r="K123" s="139">
        <v>0</v>
      </c>
      <c r="L123" s="139">
        <v>0</v>
      </c>
      <c r="M123" s="139">
        <v>0</v>
      </c>
      <c r="N123" s="146"/>
      <c r="O123" s="139">
        <v>0</v>
      </c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41"/>
      <c r="Y123" s="140"/>
      <c r="Z123" s="140"/>
      <c r="AA123" s="140"/>
      <c r="AB123" s="140"/>
      <c r="AC123" s="140"/>
      <c r="AD123" s="140"/>
      <c r="AE123" s="140"/>
      <c r="AF123" s="140"/>
    </row>
    <row r="124" spans="1:32">
      <c r="B124" s="1" t="s">
        <v>35</v>
      </c>
      <c r="C124" s="210" t="s">
        <v>291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3"/>
      <c r="O124" s="142">
        <v>0</v>
      </c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45"/>
      <c r="Y124" s="148"/>
      <c r="Z124" s="148"/>
      <c r="AA124" s="148"/>
      <c r="AB124" s="148"/>
      <c r="AC124" s="148"/>
      <c r="AD124" s="148"/>
      <c r="AE124" s="148"/>
      <c r="AF124" s="148"/>
    </row>
    <row r="125" spans="1:32">
      <c r="B125" s="1" t="s">
        <v>36</v>
      </c>
      <c r="C125" s="210" t="s">
        <v>292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0</v>
      </c>
      <c r="M125" s="142">
        <v>0</v>
      </c>
      <c r="N125" s="143"/>
      <c r="O125" s="142">
        <v>0</v>
      </c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45"/>
      <c r="Y125" s="148"/>
      <c r="Z125" s="148"/>
      <c r="AA125" s="148"/>
      <c r="AB125" s="148"/>
      <c r="AC125" s="148"/>
      <c r="AD125" s="148"/>
      <c r="AE125" s="148"/>
      <c r="AF125" s="148"/>
    </row>
    <row r="126" spans="1:32" s="45" customFormat="1">
      <c r="A126" s="38"/>
      <c r="B126" s="5" t="s">
        <v>6</v>
      </c>
      <c r="C126" s="209" t="s">
        <v>293</v>
      </c>
      <c r="D126" s="139">
        <v>572.27081238858852</v>
      </c>
      <c r="E126" s="139">
        <v>1779.894081781465</v>
      </c>
      <c r="F126" s="139">
        <v>1964.1286892238606</v>
      </c>
      <c r="G126" s="139">
        <v>3921.174037985184</v>
      </c>
      <c r="H126" s="139">
        <v>6584.1948228973042</v>
      </c>
      <c r="I126" s="139">
        <v>7564.958787523</v>
      </c>
      <c r="J126" s="139">
        <v>9098.7449817161269</v>
      </c>
      <c r="K126" s="139">
        <v>19020.952982418996</v>
      </c>
      <c r="L126" s="139">
        <v>26029.966545219322</v>
      </c>
      <c r="M126" s="139">
        <v>16847.839289315511</v>
      </c>
      <c r="N126" s="146"/>
      <c r="O126" s="139">
        <v>1207.6232693928764</v>
      </c>
      <c r="P126" s="139">
        <v>184.23460744239577</v>
      </c>
      <c r="Q126" s="139">
        <v>1957.0453487613231</v>
      </c>
      <c r="R126" s="139">
        <v>2663.0207849121198</v>
      </c>
      <c r="S126" s="139">
        <v>980.76396462569596</v>
      </c>
      <c r="T126" s="139">
        <v>1533.7861941931264</v>
      </c>
      <c r="U126" s="139">
        <v>9922.208000702869</v>
      </c>
      <c r="V126" s="139">
        <v>7009.0135628003254</v>
      </c>
      <c r="W126" s="139">
        <v>-9182.1272559038116</v>
      </c>
      <c r="X126" s="141"/>
      <c r="Y126" s="140"/>
      <c r="Z126" s="140"/>
      <c r="AA126" s="140"/>
      <c r="AB126" s="140"/>
      <c r="AC126" s="140"/>
      <c r="AD126" s="140"/>
      <c r="AE126" s="140"/>
      <c r="AF126" s="140"/>
    </row>
    <row r="127" spans="1:32" s="45" customFormat="1">
      <c r="A127" s="38"/>
      <c r="B127" s="31" t="s">
        <v>23</v>
      </c>
      <c r="C127" s="232" t="s">
        <v>294</v>
      </c>
      <c r="D127" s="139">
        <v>0</v>
      </c>
      <c r="E127" s="139">
        <v>0</v>
      </c>
      <c r="F127" s="139">
        <v>0</v>
      </c>
      <c r="G127" s="139">
        <v>0</v>
      </c>
      <c r="H127" s="139">
        <v>0</v>
      </c>
      <c r="I127" s="139">
        <v>0</v>
      </c>
      <c r="J127" s="139">
        <v>0</v>
      </c>
      <c r="K127" s="139">
        <v>0</v>
      </c>
      <c r="L127" s="139">
        <v>0</v>
      </c>
      <c r="M127" s="139">
        <v>0</v>
      </c>
      <c r="N127" s="146"/>
      <c r="O127" s="139">
        <v>0</v>
      </c>
      <c r="P127" s="139">
        <v>0</v>
      </c>
      <c r="Q127" s="139">
        <v>0</v>
      </c>
      <c r="R127" s="139">
        <v>0</v>
      </c>
      <c r="S127" s="139">
        <v>0</v>
      </c>
      <c r="T127" s="139">
        <v>0</v>
      </c>
      <c r="U127" s="139">
        <v>0</v>
      </c>
      <c r="V127" s="139">
        <v>0</v>
      </c>
      <c r="W127" s="139">
        <v>0</v>
      </c>
      <c r="X127" s="141"/>
      <c r="Y127" s="140"/>
      <c r="Z127" s="140"/>
      <c r="AA127" s="140"/>
      <c r="AB127" s="140"/>
      <c r="AC127" s="140"/>
      <c r="AD127" s="140"/>
      <c r="AE127" s="140"/>
      <c r="AF127" s="140"/>
    </row>
    <row r="128" spans="1:32" ht="14.25" customHeight="1">
      <c r="B128" s="208" t="s">
        <v>40</v>
      </c>
      <c r="C128" s="219"/>
      <c r="D128" s="142">
        <v>0</v>
      </c>
      <c r="E128" s="142">
        <v>0</v>
      </c>
      <c r="F128" s="142">
        <v>0</v>
      </c>
      <c r="G128" s="142">
        <v>0</v>
      </c>
      <c r="H128" s="142">
        <v>0</v>
      </c>
      <c r="I128" s="142">
        <v>0</v>
      </c>
      <c r="J128" s="142">
        <v>0</v>
      </c>
      <c r="K128" s="142">
        <v>0</v>
      </c>
      <c r="L128" s="142">
        <v>0</v>
      </c>
      <c r="M128" s="142">
        <v>0</v>
      </c>
      <c r="N128" s="143"/>
      <c r="O128" s="142">
        <v>0</v>
      </c>
      <c r="P128" s="142">
        <v>0</v>
      </c>
      <c r="Q128" s="142">
        <v>0</v>
      </c>
      <c r="R128" s="142">
        <v>0</v>
      </c>
      <c r="S128" s="142">
        <v>0</v>
      </c>
      <c r="T128" s="142">
        <v>0</v>
      </c>
      <c r="U128" s="142">
        <v>0</v>
      </c>
      <c r="V128" s="142">
        <v>0</v>
      </c>
      <c r="W128" s="142">
        <v>0</v>
      </c>
      <c r="X128" s="145"/>
      <c r="Y128" s="148"/>
      <c r="Z128" s="148"/>
      <c r="AA128" s="148"/>
      <c r="AB128" s="148"/>
      <c r="AC128" s="148"/>
      <c r="AD128" s="148"/>
      <c r="AE128" s="148"/>
      <c r="AF128" s="148"/>
    </row>
    <row r="129" spans="1:32" ht="14.25" customHeight="1">
      <c r="B129" s="6" t="s">
        <v>41</v>
      </c>
      <c r="C129" s="219"/>
      <c r="D129" s="142">
        <v>0</v>
      </c>
      <c r="E129" s="142">
        <v>0</v>
      </c>
      <c r="F129" s="142">
        <v>0</v>
      </c>
      <c r="G129" s="142">
        <v>0</v>
      </c>
      <c r="H129" s="142">
        <v>0</v>
      </c>
      <c r="I129" s="142">
        <v>0</v>
      </c>
      <c r="J129" s="142">
        <v>0</v>
      </c>
      <c r="K129" s="142">
        <v>0</v>
      </c>
      <c r="L129" s="142">
        <v>0</v>
      </c>
      <c r="M129" s="142">
        <v>0</v>
      </c>
      <c r="N129" s="143"/>
      <c r="O129" s="142">
        <v>0</v>
      </c>
      <c r="P129" s="142">
        <v>0</v>
      </c>
      <c r="Q129" s="142">
        <v>0</v>
      </c>
      <c r="R129" s="142">
        <v>0</v>
      </c>
      <c r="S129" s="142">
        <v>0</v>
      </c>
      <c r="T129" s="142">
        <v>0</v>
      </c>
      <c r="U129" s="142">
        <v>0</v>
      </c>
      <c r="V129" s="142">
        <v>0</v>
      </c>
      <c r="W129" s="142">
        <v>0</v>
      </c>
      <c r="X129" s="145"/>
      <c r="Y129" s="148"/>
      <c r="Z129" s="148"/>
      <c r="AA129" s="148"/>
      <c r="AB129" s="148"/>
      <c r="AC129" s="148"/>
      <c r="AD129" s="148"/>
      <c r="AE129" s="148"/>
      <c r="AF129" s="148"/>
    </row>
    <row r="130" spans="1:32" ht="14.25" customHeight="1">
      <c r="B130" s="6" t="s">
        <v>42</v>
      </c>
      <c r="C130" s="219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3"/>
      <c r="O130" s="142">
        <v>0</v>
      </c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45"/>
      <c r="Y130" s="148"/>
      <c r="Z130" s="148"/>
      <c r="AA130" s="148"/>
      <c r="AB130" s="148"/>
      <c r="AC130" s="148"/>
      <c r="AD130" s="148"/>
      <c r="AE130" s="148"/>
      <c r="AF130" s="148"/>
    </row>
    <row r="131" spans="1:32" ht="14.25" customHeight="1">
      <c r="B131" s="6" t="s">
        <v>43</v>
      </c>
      <c r="C131" s="219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3"/>
      <c r="O131" s="142">
        <v>0</v>
      </c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45"/>
      <c r="Y131" s="148"/>
      <c r="Z131" s="148"/>
      <c r="AA131" s="148"/>
      <c r="AB131" s="148"/>
      <c r="AC131" s="148"/>
      <c r="AD131" s="148"/>
      <c r="AE131" s="148"/>
      <c r="AF131" s="148"/>
    </row>
    <row r="132" spans="1:32">
      <c r="B132" s="6" t="s">
        <v>44</v>
      </c>
      <c r="C132" s="219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3"/>
      <c r="O132" s="142">
        <v>0</v>
      </c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45"/>
      <c r="Y132" s="148"/>
      <c r="Z132" s="148"/>
      <c r="AA132" s="148"/>
      <c r="AB132" s="148"/>
      <c r="AC132" s="148"/>
      <c r="AD132" s="148"/>
      <c r="AE132" s="148"/>
      <c r="AF132" s="148"/>
    </row>
    <row r="133" spans="1:32">
      <c r="B133" s="7" t="s">
        <v>45</v>
      </c>
      <c r="C133" s="219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3"/>
      <c r="O133" s="142">
        <v>0</v>
      </c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45"/>
      <c r="Y133" s="148"/>
      <c r="Z133" s="148"/>
      <c r="AA133" s="148"/>
      <c r="AB133" s="148"/>
      <c r="AC133" s="148"/>
      <c r="AD133" s="148"/>
      <c r="AE133" s="148"/>
      <c r="AF133" s="148"/>
    </row>
    <row r="134" spans="1:32">
      <c r="B134" s="7" t="s">
        <v>46</v>
      </c>
      <c r="C134" s="219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3"/>
      <c r="O134" s="142">
        <v>0</v>
      </c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45"/>
      <c r="Y134" s="148"/>
      <c r="Z134" s="148"/>
      <c r="AA134" s="148"/>
      <c r="AB134" s="148"/>
      <c r="AC134" s="148"/>
      <c r="AD134" s="148"/>
      <c r="AE134" s="148"/>
      <c r="AF134" s="148"/>
    </row>
    <row r="135" spans="1:32">
      <c r="B135" s="6" t="s">
        <v>317</v>
      </c>
      <c r="C135" s="219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3"/>
      <c r="O135" s="142">
        <v>0</v>
      </c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45"/>
      <c r="Y135" s="148"/>
      <c r="Z135" s="148"/>
      <c r="AA135" s="148"/>
      <c r="AB135" s="148"/>
      <c r="AC135" s="148"/>
      <c r="AD135" s="148"/>
      <c r="AE135" s="148"/>
      <c r="AF135" s="148"/>
    </row>
    <row r="136" spans="1:32">
      <c r="B136" s="6" t="s">
        <v>108</v>
      </c>
      <c r="C136" s="210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3"/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5"/>
      <c r="Y136" s="148"/>
      <c r="Z136" s="148"/>
      <c r="AA136" s="148"/>
      <c r="AB136" s="148"/>
      <c r="AC136" s="148"/>
      <c r="AD136" s="148"/>
      <c r="AE136" s="148"/>
      <c r="AF136" s="148"/>
    </row>
    <row r="137" spans="1:32">
      <c r="B137" s="6" t="s">
        <v>48</v>
      </c>
      <c r="C137" s="219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3"/>
      <c r="O137" s="142">
        <v>0</v>
      </c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45"/>
      <c r="Y137" s="148"/>
      <c r="Z137" s="148"/>
      <c r="AA137" s="148"/>
      <c r="AB137" s="148"/>
      <c r="AC137" s="148"/>
      <c r="AD137" s="148"/>
      <c r="AE137" s="148"/>
      <c r="AF137" s="148"/>
    </row>
    <row r="138" spans="1:32">
      <c r="B138" s="6" t="s">
        <v>325</v>
      </c>
      <c r="C138" s="219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3"/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5"/>
      <c r="Y138" s="148"/>
      <c r="Z138" s="148"/>
      <c r="AA138" s="148"/>
      <c r="AB138" s="148"/>
      <c r="AC138" s="148"/>
      <c r="AD138" s="148"/>
      <c r="AE138" s="148"/>
      <c r="AF138" s="148"/>
    </row>
    <row r="139" spans="1:32">
      <c r="B139" s="8" t="s">
        <v>101</v>
      </c>
      <c r="C139" s="219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3"/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5"/>
      <c r="Y139" s="148"/>
      <c r="Z139" s="148"/>
      <c r="AA139" s="148"/>
      <c r="AB139" s="148"/>
      <c r="AC139" s="148"/>
      <c r="AD139" s="148"/>
      <c r="AE139" s="148"/>
      <c r="AF139" s="148"/>
    </row>
    <row r="140" spans="1:32" s="45" customFormat="1">
      <c r="A140" s="38"/>
      <c r="B140" s="31" t="s">
        <v>24</v>
      </c>
      <c r="C140" s="209" t="s">
        <v>295</v>
      </c>
      <c r="D140" s="139">
        <v>572.27081238858852</v>
      </c>
      <c r="E140" s="139">
        <v>1779.894081781465</v>
      </c>
      <c r="F140" s="139">
        <v>1964.1286892238606</v>
      </c>
      <c r="G140" s="139">
        <v>3921.174037985184</v>
      </c>
      <c r="H140" s="139">
        <v>6584.1948228973042</v>
      </c>
      <c r="I140" s="139">
        <v>7564.958787523</v>
      </c>
      <c r="J140" s="139">
        <v>9098.7449817161269</v>
      </c>
      <c r="K140" s="139">
        <v>19020.952982418996</v>
      </c>
      <c r="L140" s="139">
        <v>26029.966545219322</v>
      </c>
      <c r="M140" s="139">
        <v>16847.839289315511</v>
      </c>
      <c r="N140" s="146"/>
      <c r="O140" s="139">
        <v>1207.6232693928764</v>
      </c>
      <c r="P140" s="139">
        <v>184.23460744239577</v>
      </c>
      <c r="Q140" s="139">
        <v>1957.0453487613231</v>
      </c>
      <c r="R140" s="139">
        <v>2663.0207849121198</v>
      </c>
      <c r="S140" s="139">
        <v>980.76396462569596</v>
      </c>
      <c r="T140" s="139">
        <v>1533.7861941931264</v>
      </c>
      <c r="U140" s="139">
        <v>9922.208000702869</v>
      </c>
      <c r="V140" s="139">
        <v>7009.0135628003254</v>
      </c>
      <c r="W140" s="139">
        <v>-9182.1272559038116</v>
      </c>
      <c r="X140" s="141"/>
      <c r="Y140" s="140"/>
      <c r="Z140" s="140"/>
      <c r="AA140" s="140"/>
      <c r="AB140" s="140"/>
      <c r="AC140" s="140"/>
      <c r="AD140" s="140"/>
      <c r="AE140" s="140"/>
      <c r="AF140" s="140"/>
    </row>
    <row r="141" spans="1:32">
      <c r="B141" s="208" t="s">
        <v>40</v>
      </c>
      <c r="C141" s="219"/>
      <c r="D141" s="142">
        <v>570.32792031089923</v>
      </c>
      <c r="E141" s="142">
        <v>1774.3620541775797</v>
      </c>
      <c r="F141" s="142">
        <v>1956.706179629803</v>
      </c>
      <c r="G141" s="142">
        <v>3908.0515771764285</v>
      </c>
      <c r="H141" s="142">
        <v>6414.7890461285315</v>
      </c>
      <c r="I141" s="142">
        <v>7550.1307136786691</v>
      </c>
      <c r="J141" s="142">
        <v>8775.2402274668748</v>
      </c>
      <c r="K141" s="142">
        <v>18266.344373457803</v>
      </c>
      <c r="L141" s="142">
        <v>24637.701228343714</v>
      </c>
      <c r="M141" s="142">
        <v>15946.69858803727</v>
      </c>
      <c r="N141" s="143"/>
      <c r="O141" s="142">
        <v>1204.0341338666806</v>
      </c>
      <c r="P141" s="142">
        <v>182.34412545222335</v>
      </c>
      <c r="Q141" s="142">
        <v>1951.3453975466252</v>
      </c>
      <c r="R141" s="142">
        <v>2506.737468952103</v>
      </c>
      <c r="S141" s="142">
        <v>1135.3416675501378</v>
      </c>
      <c r="T141" s="142">
        <v>1225.1095137882062</v>
      </c>
      <c r="U141" s="142">
        <v>9491.1041459909284</v>
      </c>
      <c r="V141" s="142">
        <v>6371.3568548859112</v>
      </c>
      <c r="W141" s="142">
        <v>-8691.0026403064458</v>
      </c>
      <c r="X141" s="145"/>
      <c r="Y141" s="148"/>
      <c r="Z141" s="148"/>
      <c r="AA141" s="148"/>
      <c r="AB141" s="148"/>
      <c r="AC141" s="148"/>
      <c r="AD141" s="148"/>
      <c r="AE141" s="148"/>
      <c r="AF141" s="148"/>
    </row>
    <row r="142" spans="1:32">
      <c r="B142" s="6" t="s">
        <v>41</v>
      </c>
      <c r="C142" s="219"/>
      <c r="D142" s="142">
        <v>0</v>
      </c>
      <c r="E142" s="142">
        <v>0</v>
      </c>
      <c r="F142" s="142">
        <v>0</v>
      </c>
      <c r="G142" s="142">
        <v>0</v>
      </c>
      <c r="H142" s="142">
        <v>4.4307013200359782</v>
      </c>
      <c r="I142" s="142">
        <v>15.272060041115246</v>
      </c>
      <c r="J142" s="142">
        <v>0</v>
      </c>
      <c r="K142" s="142">
        <v>0</v>
      </c>
      <c r="L142" s="142">
        <v>0</v>
      </c>
      <c r="M142" s="142">
        <v>0</v>
      </c>
      <c r="N142" s="143"/>
      <c r="O142" s="142">
        <v>0</v>
      </c>
      <c r="P142" s="142">
        <v>0</v>
      </c>
      <c r="Q142" s="142">
        <v>0</v>
      </c>
      <c r="R142" s="142">
        <v>4.4307013200359782</v>
      </c>
      <c r="S142" s="142">
        <v>10.841358721079267</v>
      </c>
      <c r="T142" s="142">
        <v>-15.272060041115246</v>
      </c>
      <c r="U142" s="142">
        <v>0</v>
      </c>
      <c r="V142" s="142">
        <v>0</v>
      </c>
      <c r="W142" s="142">
        <v>0</v>
      </c>
      <c r="X142" s="145"/>
      <c r="Y142" s="148"/>
      <c r="Z142" s="148"/>
      <c r="AA142" s="148"/>
      <c r="AB142" s="148"/>
      <c r="AC142" s="148"/>
      <c r="AD142" s="148"/>
      <c r="AE142" s="148"/>
      <c r="AF142" s="148"/>
    </row>
    <row r="143" spans="1:32">
      <c r="B143" s="6" t="s">
        <v>42</v>
      </c>
      <c r="C143" s="219"/>
      <c r="D143" s="142">
        <v>55.829235938641709</v>
      </c>
      <c r="E143" s="142">
        <v>165.39476025623713</v>
      </c>
      <c r="F143" s="142">
        <v>201.5714315028053</v>
      </c>
      <c r="G143" s="142">
        <v>381.68543899410963</v>
      </c>
      <c r="H143" s="142">
        <v>4332.5231515006662</v>
      </c>
      <c r="I143" s="142">
        <v>562.75869380721042</v>
      </c>
      <c r="J143" s="142">
        <v>8580.4927111004781</v>
      </c>
      <c r="K143" s="142">
        <v>18195.909488249828</v>
      </c>
      <c r="L143" s="142">
        <v>23858.006126339311</v>
      </c>
      <c r="M143" s="142">
        <v>15442.042627361468</v>
      </c>
      <c r="N143" s="143"/>
      <c r="O143" s="142">
        <v>109.56552431759543</v>
      </c>
      <c r="P143" s="142">
        <v>36.176671246568162</v>
      </c>
      <c r="Q143" s="142">
        <v>180.11400749130436</v>
      </c>
      <c r="R143" s="142">
        <v>3950.8377125065563</v>
      </c>
      <c r="S143" s="142">
        <v>-3769.7644576934558</v>
      </c>
      <c r="T143" s="142">
        <v>8017.7340172932691</v>
      </c>
      <c r="U143" s="142">
        <v>9615.4167771493485</v>
      </c>
      <c r="V143" s="142">
        <v>5662.0966380894824</v>
      </c>
      <c r="W143" s="142">
        <v>-8415.9634989778424</v>
      </c>
      <c r="X143" s="145"/>
      <c r="Y143" s="148"/>
      <c r="Z143" s="148"/>
      <c r="AA143" s="148"/>
      <c r="AB143" s="148"/>
      <c r="AC143" s="148"/>
      <c r="AD143" s="148"/>
      <c r="AE143" s="148"/>
      <c r="AF143" s="148"/>
    </row>
    <row r="144" spans="1:32">
      <c r="B144" s="6" t="s">
        <v>43</v>
      </c>
      <c r="C144" s="219"/>
      <c r="D144" s="142">
        <v>514.37741136449881</v>
      </c>
      <c r="E144" s="142">
        <v>1608.5950218187743</v>
      </c>
      <c r="F144" s="142">
        <v>1754.6836213473696</v>
      </c>
      <c r="G144" s="142">
        <v>3525.564601806183</v>
      </c>
      <c r="H144" s="142">
        <v>2079.8039343498913</v>
      </c>
      <c r="I144" s="142">
        <v>6985.8733356142484</v>
      </c>
      <c r="J144" s="142">
        <v>188.55934884013143</v>
      </c>
      <c r="K144" s="142">
        <v>65.802555864132515</v>
      </c>
      <c r="L144" s="142">
        <v>766.44114640393138</v>
      </c>
      <c r="M144" s="142">
        <v>496.07736671116714</v>
      </c>
      <c r="N144" s="143"/>
      <c r="O144" s="142">
        <v>1094.2176104542757</v>
      </c>
      <c r="P144" s="142">
        <v>146.08859952859524</v>
      </c>
      <c r="Q144" s="142">
        <v>1770.8809804588136</v>
      </c>
      <c r="R144" s="142">
        <v>-1445.7606674562917</v>
      </c>
      <c r="S144" s="142">
        <v>4906.0694012643562</v>
      </c>
      <c r="T144" s="142">
        <v>-6797.3139867741165</v>
      </c>
      <c r="U144" s="142">
        <v>-122.75679297599891</v>
      </c>
      <c r="V144" s="142">
        <v>700.63859053979888</v>
      </c>
      <c r="W144" s="142">
        <v>-270.36377969276424</v>
      </c>
      <c r="X144" s="145"/>
      <c r="Y144" s="148"/>
      <c r="Z144" s="148"/>
      <c r="AA144" s="148"/>
      <c r="AB144" s="148"/>
      <c r="AC144" s="148"/>
      <c r="AD144" s="148"/>
      <c r="AE144" s="148"/>
      <c r="AF144" s="148"/>
    </row>
    <row r="145" spans="1:32">
      <c r="B145" s="6" t="s">
        <v>44</v>
      </c>
      <c r="C145" s="219"/>
      <c r="D145" s="142">
        <v>0</v>
      </c>
      <c r="E145" s="142">
        <v>0</v>
      </c>
      <c r="F145" s="142">
        <v>0</v>
      </c>
      <c r="G145" s="142">
        <v>0</v>
      </c>
      <c r="H145" s="142">
        <v>0</v>
      </c>
      <c r="I145" s="142">
        <v>0</v>
      </c>
      <c r="J145" s="142">
        <v>0</v>
      </c>
      <c r="K145" s="142">
        <v>0</v>
      </c>
      <c r="L145" s="142">
        <v>0</v>
      </c>
      <c r="M145" s="142">
        <v>0</v>
      </c>
      <c r="N145" s="143"/>
      <c r="O145" s="142">
        <v>0</v>
      </c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5"/>
      <c r="Y145" s="148"/>
      <c r="Z145" s="148"/>
      <c r="AA145" s="148"/>
      <c r="AB145" s="148"/>
      <c r="AC145" s="148"/>
      <c r="AD145" s="148"/>
      <c r="AE145" s="148"/>
      <c r="AF145" s="148"/>
    </row>
    <row r="146" spans="1:32">
      <c r="B146" s="7" t="s">
        <v>45</v>
      </c>
      <c r="C146" s="219"/>
      <c r="D146" s="142">
        <v>0</v>
      </c>
      <c r="E146" s="142">
        <v>0</v>
      </c>
      <c r="F146" s="142">
        <v>0</v>
      </c>
      <c r="G146" s="142">
        <v>0</v>
      </c>
      <c r="H146" s="142">
        <v>0</v>
      </c>
      <c r="I146" s="142">
        <v>0</v>
      </c>
      <c r="J146" s="142">
        <v>0</v>
      </c>
      <c r="K146" s="142">
        <v>0</v>
      </c>
      <c r="L146" s="142">
        <v>0</v>
      </c>
      <c r="M146" s="142">
        <v>0</v>
      </c>
      <c r="N146" s="143"/>
      <c r="O146" s="142">
        <v>0</v>
      </c>
      <c r="P146" s="142">
        <v>0</v>
      </c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5"/>
      <c r="Y146" s="148"/>
      <c r="Z146" s="148"/>
      <c r="AA146" s="148"/>
      <c r="AB146" s="148"/>
      <c r="AC146" s="148"/>
      <c r="AD146" s="148"/>
      <c r="AE146" s="148"/>
      <c r="AF146" s="148"/>
    </row>
    <row r="147" spans="1:32">
      <c r="B147" s="7" t="s">
        <v>46</v>
      </c>
      <c r="C147" s="219"/>
      <c r="D147" s="142">
        <v>0</v>
      </c>
      <c r="E147" s="142">
        <v>0</v>
      </c>
      <c r="F147" s="142">
        <v>0</v>
      </c>
      <c r="G147" s="142">
        <v>0</v>
      </c>
      <c r="H147" s="142">
        <v>0</v>
      </c>
      <c r="I147" s="142">
        <v>0</v>
      </c>
      <c r="J147" s="142">
        <v>0</v>
      </c>
      <c r="K147" s="142">
        <v>0</v>
      </c>
      <c r="L147" s="142">
        <v>0</v>
      </c>
      <c r="M147" s="142">
        <v>0</v>
      </c>
      <c r="N147" s="143"/>
      <c r="O147" s="142">
        <v>0</v>
      </c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5"/>
      <c r="Y147" s="148"/>
      <c r="Z147" s="148"/>
      <c r="AA147" s="148"/>
      <c r="AB147" s="148"/>
      <c r="AC147" s="148"/>
      <c r="AD147" s="148"/>
      <c r="AE147" s="148"/>
      <c r="AF147" s="148"/>
    </row>
    <row r="148" spans="1:32">
      <c r="B148" s="6" t="s">
        <v>317</v>
      </c>
      <c r="C148" s="219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3"/>
      <c r="O148" s="142">
        <v>0</v>
      </c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5"/>
      <c r="Y148" s="148"/>
      <c r="Z148" s="148"/>
      <c r="AA148" s="148"/>
      <c r="AB148" s="148"/>
      <c r="AC148" s="148"/>
      <c r="AD148" s="148"/>
      <c r="AE148" s="148"/>
      <c r="AF148" s="148"/>
    </row>
    <row r="149" spans="1:32">
      <c r="B149" s="6" t="s">
        <v>108</v>
      </c>
      <c r="C149" s="219"/>
      <c r="D149" s="142">
        <v>0.10733366539213392</v>
      </c>
      <c r="E149" s="142">
        <v>0.32879582076790037</v>
      </c>
      <c r="F149" s="142">
        <v>0.39840700050107491</v>
      </c>
      <c r="G149" s="142">
        <v>0.71102753728491674</v>
      </c>
      <c r="H149" s="142">
        <v>1.1893969505278992</v>
      </c>
      <c r="I149" s="142">
        <v>1.3118307984034894</v>
      </c>
      <c r="J149" s="142">
        <v>2.3514674158498461</v>
      </c>
      <c r="K149" s="142">
        <v>2.0939264102078341</v>
      </c>
      <c r="L149" s="142">
        <v>6.1559532067410903</v>
      </c>
      <c r="M149" s="142">
        <v>3.9844273376051889</v>
      </c>
      <c r="N149" s="143"/>
      <c r="O149" s="142">
        <v>0.22146215537576641</v>
      </c>
      <c r="P149" s="142">
        <v>6.9611179733174544E-2</v>
      </c>
      <c r="Q149" s="142">
        <v>0.31262053678384183</v>
      </c>
      <c r="R149" s="142">
        <v>0.47836941324298238</v>
      </c>
      <c r="S149" s="142">
        <v>0.12243384787559031</v>
      </c>
      <c r="T149" s="142">
        <v>1.0396366174463565</v>
      </c>
      <c r="U149" s="142">
        <v>-0.25754100564201188</v>
      </c>
      <c r="V149" s="142">
        <v>4.0620267965332566</v>
      </c>
      <c r="W149" s="142">
        <v>-2.1715258691359014</v>
      </c>
      <c r="X149" s="145"/>
      <c r="Y149" s="148"/>
      <c r="Z149" s="148"/>
      <c r="AA149" s="148"/>
      <c r="AB149" s="148"/>
      <c r="AC149" s="148"/>
      <c r="AD149" s="148"/>
      <c r="AE149" s="148"/>
      <c r="AF149" s="148"/>
    </row>
    <row r="150" spans="1:32">
      <c r="B150" s="6" t="s">
        <v>48</v>
      </c>
      <c r="C150" s="219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3"/>
      <c r="O150" s="142">
        <v>0</v>
      </c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45"/>
      <c r="Y150" s="148"/>
      <c r="Z150" s="148"/>
      <c r="AA150" s="148"/>
      <c r="AB150" s="148"/>
      <c r="AC150" s="148"/>
      <c r="AD150" s="148"/>
      <c r="AE150" s="148"/>
      <c r="AF150" s="148"/>
    </row>
    <row r="151" spans="1:32">
      <c r="B151" s="6" t="s">
        <v>325</v>
      </c>
      <c r="C151" s="219"/>
      <c r="D151" s="142">
        <v>1.3939342366506079E-2</v>
      </c>
      <c r="E151" s="142">
        <v>4.3476281800448581E-2</v>
      </c>
      <c r="F151" s="142">
        <v>5.2719779127207461E-2</v>
      </c>
      <c r="G151" s="142">
        <v>9.0508838850075934E-2</v>
      </c>
      <c r="H151" s="142">
        <v>1.2725633274462171</v>
      </c>
      <c r="I151" s="142">
        <v>0.18685345880740351</v>
      </c>
      <c r="J151" s="142">
        <v>3.8367001104144802</v>
      </c>
      <c r="K151" s="142">
        <v>2.538402933635965</v>
      </c>
      <c r="L151" s="142">
        <v>7.0980023937301766</v>
      </c>
      <c r="M151" s="142">
        <v>4.5941666270295709</v>
      </c>
      <c r="N151" s="143"/>
      <c r="O151" s="142">
        <v>2.9536939433942502E-2</v>
      </c>
      <c r="P151" s="142">
        <v>9.2434973267588819E-3</v>
      </c>
      <c r="Q151" s="142">
        <v>3.7789059722868466E-2</v>
      </c>
      <c r="R151" s="142">
        <v>1.1820544885961413</v>
      </c>
      <c r="S151" s="142">
        <v>-1.0857098686388136</v>
      </c>
      <c r="T151" s="142">
        <v>3.6498466516070769</v>
      </c>
      <c r="U151" s="142">
        <v>-1.2982971767785152</v>
      </c>
      <c r="V151" s="142">
        <v>4.559599460094212</v>
      </c>
      <c r="W151" s="142">
        <v>-2.5038357667006057</v>
      </c>
      <c r="X151" s="145"/>
      <c r="Y151" s="148"/>
      <c r="Z151" s="148"/>
      <c r="AA151" s="148"/>
      <c r="AB151" s="148"/>
      <c r="AC151" s="148"/>
      <c r="AD151" s="148"/>
      <c r="AE151" s="148"/>
      <c r="AF151" s="148"/>
    </row>
    <row r="152" spans="1:32">
      <c r="B152" s="8" t="s">
        <v>101</v>
      </c>
      <c r="C152" s="219"/>
      <c r="D152" s="142">
        <v>1.942892077689377</v>
      </c>
      <c r="E152" s="142">
        <v>5.5320276038850853</v>
      </c>
      <c r="F152" s="142">
        <v>7.4225095940577122</v>
      </c>
      <c r="G152" s="142">
        <v>13.122460808755381</v>
      </c>
      <c r="H152" s="142">
        <v>169.40577676877191</v>
      </c>
      <c r="I152" s="142">
        <v>14.828073844330209</v>
      </c>
      <c r="J152" s="142">
        <v>323.50475424925338</v>
      </c>
      <c r="K152" s="142">
        <v>754.60860896119084</v>
      </c>
      <c r="L152" s="142">
        <v>1392.2653168756053</v>
      </c>
      <c r="M152" s="142">
        <v>901.14070127824255</v>
      </c>
      <c r="N152" s="143"/>
      <c r="O152" s="142">
        <v>3.5891355261957081</v>
      </c>
      <c r="P152" s="142">
        <v>1.8904819901726266</v>
      </c>
      <c r="Q152" s="142">
        <v>5.6999512146976699</v>
      </c>
      <c r="R152" s="142">
        <v>156.28331596001652</v>
      </c>
      <c r="S152" s="142">
        <v>-154.5777029244417</v>
      </c>
      <c r="T152" s="142">
        <v>308.67668040492316</v>
      </c>
      <c r="U152" s="142">
        <v>431.1038547119374</v>
      </c>
      <c r="V152" s="142">
        <v>637.65670791441448</v>
      </c>
      <c r="W152" s="142">
        <v>-491.12461559736272</v>
      </c>
      <c r="X152" s="145"/>
      <c r="Y152" s="148"/>
      <c r="Z152" s="148"/>
      <c r="AA152" s="148"/>
      <c r="AB152" s="148"/>
      <c r="AC152" s="148"/>
      <c r="AD152" s="148"/>
      <c r="AE152" s="148"/>
      <c r="AF152" s="148"/>
    </row>
    <row r="153" spans="1:32" s="45" customFormat="1">
      <c r="A153" s="38"/>
      <c r="B153" s="5" t="s">
        <v>9</v>
      </c>
      <c r="C153" s="209" t="s">
        <v>296</v>
      </c>
      <c r="D153" s="139">
        <v>439.49882145479148</v>
      </c>
      <c r="E153" s="139">
        <v>1312.079461177716</v>
      </c>
      <c r="F153" s="139">
        <v>1643.7838213992607</v>
      </c>
      <c r="G153" s="139">
        <v>2959.3986480191211</v>
      </c>
      <c r="H153" s="139">
        <v>3146.6924359482496</v>
      </c>
      <c r="I153" s="139">
        <v>4602.8520695480256</v>
      </c>
      <c r="J153" s="139">
        <v>6941.5998847832025</v>
      </c>
      <c r="K153" s="139">
        <v>5676.000200860979</v>
      </c>
      <c r="L153" s="139">
        <v>7833.1235056740607</v>
      </c>
      <c r="M153" s="139">
        <v>10395.079841121877</v>
      </c>
      <c r="N153" s="146"/>
      <c r="O153" s="139">
        <v>872.5806397229245</v>
      </c>
      <c r="P153" s="139">
        <v>331.70436022154456</v>
      </c>
      <c r="Q153" s="139">
        <v>1315.6148266198602</v>
      </c>
      <c r="R153" s="139">
        <v>187.29378792912854</v>
      </c>
      <c r="S153" s="139">
        <v>1456.1596335997758</v>
      </c>
      <c r="T153" s="139">
        <v>2338.7478152351778</v>
      </c>
      <c r="U153" s="139">
        <v>-1265.5996839222239</v>
      </c>
      <c r="V153" s="139">
        <v>2157.1233048130821</v>
      </c>
      <c r="W153" s="139">
        <v>2561.9563354478159</v>
      </c>
      <c r="X153" s="141"/>
      <c r="Y153" s="140"/>
      <c r="Z153" s="140"/>
      <c r="AA153" s="140"/>
      <c r="AB153" s="140"/>
      <c r="AC153" s="140"/>
      <c r="AD153" s="140"/>
      <c r="AE153" s="140"/>
      <c r="AF153" s="140"/>
    </row>
    <row r="154" spans="1:32">
      <c r="B154" s="208" t="s">
        <v>40</v>
      </c>
      <c r="C154" s="219"/>
      <c r="D154" s="142">
        <v>408.75202048462319</v>
      </c>
      <c r="E154" s="142">
        <v>1230.1355526479169</v>
      </c>
      <c r="F154" s="142">
        <v>1533.0066830641676</v>
      </c>
      <c r="G154" s="142">
        <v>2740.8878161241491</v>
      </c>
      <c r="H154" s="142">
        <v>0</v>
      </c>
      <c r="I154" s="142">
        <v>0</v>
      </c>
      <c r="J154" s="142">
        <v>0</v>
      </c>
      <c r="K154" s="142">
        <v>0</v>
      </c>
      <c r="L154" s="142">
        <v>0</v>
      </c>
      <c r="M154" s="142">
        <v>0</v>
      </c>
      <c r="N154" s="143"/>
      <c r="O154" s="142">
        <v>821.38353216329381</v>
      </c>
      <c r="P154" s="142">
        <v>302.87113041625059</v>
      </c>
      <c r="Q154" s="142">
        <v>1207.8811330599813</v>
      </c>
      <c r="R154" s="142">
        <v>-2740.8878161241491</v>
      </c>
      <c r="S154" s="142">
        <v>0</v>
      </c>
      <c r="T154" s="142">
        <v>0</v>
      </c>
      <c r="U154" s="142">
        <v>0</v>
      </c>
      <c r="V154" s="142">
        <v>0</v>
      </c>
      <c r="W154" s="142">
        <v>0</v>
      </c>
      <c r="X154" s="145"/>
      <c r="Y154" s="148"/>
      <c r="Z154" s="148"/>
      <c r="AA154" s="148"/>
      <c r="AB154" s="148"/>
      <c r="AC154" s="148"/>
      <c r="AD154" s="148"/>
      <c r="AE154" s="148"/>
      <c r="AF154" s="148"/>
    </row>
    <row r="155" spans="1:32">
      <c r="B155" s="6" t="s">
        <v>41</v>
      </c>
      <c r="C155" s="219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3"/>
      <c r="O155" s="142">
        <v>0</v>
      </c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45"/>
      <c r="Y155" s="148"/>
      <c r="Z155" s="148"/>
      <c r="AA155" s="148"/>
      <c r="AB155" s="148"/>
      <c r="AC155" s="148"/>
      <c r="AD155" s="148"/>
      <c r="AE155" s="148"/>
      <c r="AF155" s="148"/>
    </row>
    <row r="156" spans="1:32">
      <c r="B156" s="6" t="s">
        <v>42</v>
      </c>
      <c r="C156" s="219"/>
      <c r="D156" s="142">
        <v>0</v>
      </c>
      <c r="E156" s="142">
        <v>0</v>
      </c>
      <c r="F156" s="142">
        <v>0</v>
      </c>
      <c r="G156" s="142">
        <v>0</v>
      </c>
      <c r="H156" s="142">
        <v>210.18750331370467</v>
      </c>
      <c r="I156" s="142">
        <v>0</v>
      </c>
      <c r="J156" s="142">
        <v>664.74313934157897</v>
      </c>
      <c r="K156" s="142">
        <v>667.52809815380431</v>
      </c>
      <c r="L156" s="142">
        <v>240.88295195847945</v>
      </c>
      <c r="M156" s="142">
        <v>319.66782039881087</v>
      </c>
      <c r="N156" s="143"/>
      <c r="O156" s="142">
        <v>0</v>
      </c>
      <c r="P156" s="142">
        <v>0</v>
      </c>
      <c r="Q156" s="142">
        <v>0</v>
      </c>
      <c r="R156" s="142">
        <v>210.18750331370467</v>
      </c>
      <c r="S156" s="142">
        <v>-210.18750331370467</v>
      </c>
      <c r="T156" s="142">
        <v>664.74313934157897</v>
      </c>
      <c r="U156" s="142">
        <v>2.7849588122252911</v>
      </c>
      <c r="V156" s="142">
        <v>-426.6451461953248</v>
      </c>
      <c r="W156" s="142">
        <v>78.784868440331394</v>
      </c>
      <c r="X156" s="145"/>
      <c r="Y156" s="148"/>
      <c r="Z156" s="148"/>
      <c r="AA156" s="148"/>
      <c r="AB156" s="148"/>
      <c r="AC156" s="148"/>
      <c r="AD156" s="148"/>
      <c r="AE156" s="148"/>
      <c r="AF156" s="148"/>
    </row>
    <row r="157" spans="1:32">
      <c r="B157" s="6" t="s">
        <v>43</v>
      </c>
      <c r="C157" s="219"/>
      <c r="D157" s="142">
        <v>54.934284586737228</v>
      </c>
      <c r="E157" s="142">
        <v>166.89497063694205</v>
      </c>
      <c r="F157" s="142">
        <v>201.04007873955931</v>
      </c>
      <c r="G157" s="142">
        <v>372.99111097189336</v>
      </c>
      <c r="H157" s="142">
        <v>626.12780281893254</v>
      </c>
      <c r="I157" s="142">
        <v>626.08945320503494</v>
      </c>
      <c r="J157" s="142">
        <v>1347.6846311069503</v>
      </c>
      <c r="K157" s="142">
        <v>1443.2878025127682</v>
      </c>
      <c r="L157" s="142">
        <v>4100.9002453449575</v>
      </c>
      <c r="M157" s="142">
        <v>5442.1694538529782</v>
      </c>
      <c r="N157" s="143"/>
      <c r="O157" s="142">
        <v>111.96068605020484</v>
      </c>
      <c r="P157" s="142">
        <v>34.145108102617236</v>
      </c>
      <c r="Q157" s="142">
        <v>171.95103223233411</v>
      </c>
      <c r="R157" s="142">
        <v>253.13669184703915</v>
      </c>
      <c r="S157" s="142">
        <v>-3.8349613897636914E-2</v>
      </c>
      <c r="T157" s="142">
        <v>721.59517790191535</v>
      </c>
      <c r="U157" s="142">
        <v>95.603171405817903</v>
      </c>
      <c r="V157" s="142">
        <v>2657.6124428321896</v>
      </c>
      <c r="W157" s="142">
        <v>1341.2692085080209</v>
      </c>
      <c r="X157" s="145"/>
      <c r="Y157" s="148"/>
      <c r="Z157" s="148"/>
      <c r="AA157" s="148"/>
      <c r="AB157" s="148"/>
      <c r="AC157" s="148"/>
      <c r="AD157" s="148"/>
      <c r="AE157" s="148"/>
      <c r="AF157" s="148"/>
    </row>
    <row r="158" spans="1:32">
      <c r="B158" s="6" t="s">
        <v>44</v>
      </c>
      <c r="C158" s="219"/>
      <c r="D158" s="142">
        <v>102.22350542073396</v>
      </c>
      <c r="E158" s="142">
        <v>296.05223739323384</v>
      </c>
      <c r="F158" s="142">
        <v>390.33096817648698</v>
      </c>
      <c r="G158" s="142">
        <v>685.37292084640296</v>
      </c>
      <c r="H158" s="142">
        <v>1426.7690764763745</v>
      </c>
      <c r="I158" s="142">
        <v>910.51414370945952</v>
      </c>
      <c r="J158" s="142">
        <v>4630.7866439604759</v>
      </c>
      <c r="K158" s="142">
        <v>2698.3532764789607</v>
      </c>
      <c r="L158" s="142">
        <v>2862.710323866585</v>
      </c>
      <c r="M158" s="142">
        <v>3799.0084488060502</v>
      </c>
      <c r="N158" s="143"/>
      <c r="O158" s="142">
        <v>193.8287319724999</v>
      </c>
      <c r="P158" s="142">
        <v>94.278730783253152</v>
      </c>
      <c r="Q158" s="142">
        <v>295.04195266991593</v>
      </c>
      <c r="R158" s="142">
        <v>741.39615562997164</v>
      </c>
      <c r="S158" s="142">
        <v>-516.25493276691509</v>
      </c>
      <c r="T158" s="142">
        <v>3720.2725002510165</v>
      </c>
      <c r="U158" s="142">
        <v>-1932.433367481515</v>
      </c>
      <c r="V158" s="142">
        <v>164.35704738762416</v>
      </c>
      <c r="W158" s="142">
        <v>936.29812493946542</v>
      </c>
      <c r="X158" s="145"/>
      <c r="Y158" s="148"/>
      <c r="Z158" s="148"/>
      <c r="AA158" s="148"/>
      <c r="AB158" s="148"/>
      <c r="AC158" s="148"/>
      <c r="AD158" s="148"/>
      <c r="AE158" s="148"/>
      <c r="AF158" s="148"/>
    </row>
    <row r="159" spans="1:32">
      <c r="B159" s="7" t="s">
        <v>45</v>
      </c>
      <c r="C159" s="219"/>
      <c r="D159" s="142">
        <v>83.722939591523655</v>
      </c>
      <c r="E159" s="142">
        <v>239.43238731199025</v>
      </c>
      <c r="F159" s="142">
        <v>311.84763901535479</v>
      </c>
      <c r="G159" s="142">
        <v>572.33447616148965</v>
      </c>
      <c r="H159" s="142">
        <v>1192.2664648682003</v>
      </c>
      <c r="I159" s="142">
        <v>692.40778026402086</v>
      </c>
      <c r="J159" s="142">
        <v>3555.5578914651269</v>
      </c>
      <c r="K159" s="142">
        <v>2698.3532764789607</v>
      </c>
      <c r="L159" s="142">
        <v>2862.710323866585</v>
      </c>
      <c r="M159" s="142">
        <v>3799.0084488060502</v>
      </c>
      <c r="N159" s="143"/>
      <c r="O159" s="142">
        <v>155.70944772046658</v>
      </c>
      <c r="P159" s="142">
        <v>72.415251703364532</v>
      </c>
      <c r="Q159" s="142">
        <v>260.48683714613486</v>
      </c>
      <c r="R159" s="142">
        <v>619.93198870671074</v>
      </c>
      <c r="S159" s="142">
        <v>-499.85868460417942</v>
      </c>
      <c r="T159" s="142">
        <v>2863.150111201106</v>
      </c>
      <c r="U159" s="142">
        <v>-857.20461498616623</v>
      </c>
      <c r="V159" s="142">
        <v>164.35704738762416</v>
      </c>
      <c r="W159" s="142">
        <v>936.29812493946542</v>
      </c>
      <c r="X159" s="145"/>
      <c r="Y159" s="148"/>
      <c r="Z159" s="148"/>
      <c r="AA159" s="148"/>
      <c r="AB159" s="148"/>
      <c r="AC159" s="148"/>
      <c r="AD159" s="148"/>
      <c r="AE159" s="148"/>
      <c r="AF159" s="148"/>
    </row>
    <row r="160" spans="1:32">
      <c r="B160" s="7" t="s">
        <v>46</v>
      </c>
      <c r="C160" s="219"/>
      <c r="D160" s="142">
        <v>18.500565829210302</v>
      </c>
      <c r="E160" s="142">
        <v>56.619850081243605</v>
      </c>
      <c r="F160" s="142">
        <v>78.483329161132247</v>
      </c>
      <c r="G160" s="142">
        <v>113.03844468491322</v>
      </c>
      <c r="H160" s="142">
        <v>234.50261160817459</v>
      </c>
      <c r="I160" s="142">
        <v>218.10636344543872</v>
      </c>
      <c r="J160" s="142">
        <v>1075.2287524953495</v>
      </c>
      <c r="K160" s="142">
        <v>0</v>
      </c>
      <c r="L160" s="142">
        <v>0</v>
      </c>
      <c r="M160" s="142">
        <v>0</v>
      </c>
      <c r="N160" s="143"/>
      <c r="O160" s="142">
        <v>38.119284252033303</v>
      </c>
      <c r="P160" s="142">
        <v>21.863479079888648</v>
      </c>
      <c r="Q160" s="142">
        <v>34.55511552378097</v>
      </c>
      <c r="R160" s="142">
        <v>121.46416692326136</v>
      </c>
      <c r="S160" s="142">
        <v>-16.396248162735859</v>
      </c>
      <c r="T160" s="142">
        <v>857.12238904991068</v>
      </c>
      <c r="U160" s="142">
        <v>-1075.2287524953495</v>
      </c>
      <c r="V160" s="142">
        <v>0</v>
      </c>
      <c r="W160" s="142">
        <v>0</v>
      </c>
      <c r="X160" s="145"/>
      <c r="Y160" s="148"/>
      <c r="Z160" s="148"/>
      <c r="AA160" s="148"/>
      <c r="AB160" s="148"/>
      <c r="AC160" s="148"/>
      <c r="AD160" s="148"/>
      <c r="AE160" s="148"/>
      <c r="AF160" s="148"/>
    </row>
    <row r="161" spans="1:32">
      <c r="B161" s="6" t="s">
        <v>317</v>
      </c>
      <c r="C161" s="219"/>
      <c r="D161" s="142">
        <v>0</v>
      </c>
      <c r="E161" s="142">
        <v>0</v>
      </c>
      <c r="F161" s="142">
        <v>0</v>
      </c>
      <c r="G161" s="142">
        <v>0</v>
      </c>
      <c r="H161" s="142">
        <v>0</v>
      </c>
      <c r="I161" s="142">
        <v>0</v>
      </c>
      <c r="J161" s="142">
        <v>0</v>
      </c>
      <c r="K161" s="142">
        <v>0</v>
      </c>
      <c r="L161" s="142">
        <v>0</v>
      </c>
      <c r="M161" s="142">
        <v>0</v>
      </c>
      <c r="N161" s="143"/>
      <c r="O161" s="142">
        <v>0</v>
      </c>
      <c r="P161" s="142">
        <v>0</v>
      </c>
      <c r="Q161" s="142">
        <v>0</v>
      </c>
      <c r="R161" s="142">
        <v>0</v>
      </c>
      <c r="S161" s="142">
        <v>0</v>
      </c>
      <c r="T161" s="142">
        <v>0</v>
      </c>
      <c r="U161" s="142">
        <v>0</v>
      </c>
      <c r="V161" s="142">
        <v>0</v>
      </c>
      <c r="W161" s="142">
        <v>0</v>
      </c>
      <c r="X161" s="145"/>
      <c r="Y161" s="148"/>
      <c r="Z161" s="148"/>
      <c r="AA161" s="148"/>
      <c r="AB161" s="148"/>
      <c r="AC161" s="148"/>
      <c r="AD161" s="148"/>
      <c r="AE161" s="148"/>
      <c r="AF161" s="148"/>
    </row>
    <row r="162" spans="1:32">
      <c r="B162" s="6" t="s">
        <v>108</v>
      </c>
      <c r="C162" s="219"/>
      <c r="D162" s="142">
        <v>35.153981711038888</v>
      </c>
      <c r="E162" s="142">
        <v>113.31329017645774</v>
      </c>
      <c r="F162" s="142">
        <v>137.60755284184577</v>
      </c>
      <c r="G162" s="142">
        <v>224.06433280196279</v>
      </c>
      <c r="H162" s="142">
        <v>223.54593971940534</v>
      </c>
      <c r="I162" s="142">
        <v>514.8840021258145</v>
      </c>
      <c r="J162" s="142">
        <v>114.03766958955326</v>
      </c>
      <c r="K162" s="142">
        <v>334.47796578059808</v>
      </c>
      <c r="L162" s="142">
        <v>429.65871163047461</v>
      </c>
      <c r="M162" s="142">
        <v>570.18590458800691</v>
      </c>
      <c r="N162" s="143"/>
      <c r="O162" s="142">
        <v>78.15930846541886</v>
      </c>
      <c r="P162" s="142">
        <v>24.294262665388032</v>
      </c>
      <c r="Q162" s="142">
        <v>86.456779960117004</v>
      </c>
      <c r="R162" s="142">
        <v>-0.51839308255745564</v>
      </c>
      <c r="S162" s="142">
        <v>291.33806240640922</v>
      </c>
      <c r="T162" s="142">
        <v>-400.84633253626123</v>
      </c>
      <c r="U162" s="142">
        <v>220.44029619104481</v>
      </c>
      <c r="V162" s="142">
        <v>95.18074584987653</v>
      </c>
      <c r="W162" s="142">
        <v>140.52719295753232</v>
      </c>
      <c r="X162" s="145"/>
      <c r="Y162" s="148"/>
      <c r="Z162" s="148"/>
      <c r="AA162" s="148"/>
      <c r="AB162" s="148"/>
      <c r="AC162" s="148"/>
      <c r="AD162" s="148"/>
      <c r="AE162" s="148"/>
      <c r="AF162" s="148"/>
    </row>
    <row r="163" spans="1:32">
      <c r="B163" s="6" t="s">
        <v>48</v>
      </c>
      <c r="C163" s="219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3"/>
      <c r="O163" s="142">
        <v>0</v>
      </c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45"/>
      <c r="Y163" s="148"/>
      <c r="Z163" s="148"/>
      <c r="AA163" s="148"/>
      <c r="AB163" s="148"/>
      <c r="AC163" s="148"/>
      <c r="AD163" s="148"/>
      <c r="AE163" s="148"/>
      <c r="AF163" s="148"/>
    </row>
    <row r="164" spans="1:32">
      <c r="B164" s="6" t="s">
        <v>325</v>
      </c>
      <c r="C164" s="219"/>
      <c r="D164" s="142">
        <v>216.44024876611309</v>
      </c>
      <c r="E164" s="142">
        <v>653.8750544412834</v>
      </c>
      <c r="F164" s="142">
        <v>804.02808330627556</v>
      </c>
      <c r="G164" s="142">
        <v>1458.4594515038896</v>
      </c>
      <c r="H164" s="142">
        <v>765.68871045927358</v>
      </c>
      <c r="I164" s="142">
        <v>2402.0838153438463</v>
      </c>
      <c r="J164" s="142">
        <v>184.34780078464465</v>
      </c>
      <c r="K164" s="142">
        <v>150.11803727821328</v>
      </c>
      <c r="L164" s="142">
        <v>198.97127287356369</v>
      </c>
      <c r="M164" s="142">
        <v>264.04821347603121</v>
      </c>
      <c r="N164" s="143"/>
      <c r="O164" s="142">
        <v>437.43480567517031</v>
      </c>
      <c r="P164" s="142">
        <v>150.15302886499217</v>
      </c>
      <c r="Q164" s="142">
        <v>654.43136819761401</v>
      </c>
      <c r="R164" s="142">
        <v>-692.77074104461599</v>
      </c>
      <c r="S164" s="142">
        <v>1636.3951048845727</v>
      </c>
      <c r="T164" s="142">
        <v>-2217.7360145592015</v>
      </c>
      <c r="U164" s="142">
        <v>-34.229763506431368</v>
      </c>
      <c r="V164" s="142">
        <v>48.853235595350398</v>
      </c>
      <c r="W164" s="142">
        <v>65.076940602467531</v>
      </c>
      <c r="X164" s="145"/>
      <c r="Y164" s="148"/>
      <c r="Z164" s="148"/>
      <c r="AA164" s="148"/>
      <c r="AB164" s="148"/>
      <c r="AC164" s="148"/>
      <c r="AD164" s="148"/>
      <c r="AE164" s="148"/>
      <c r="AF164" s="148"/>
    </row>
    <row r="165" spans="1:32">
      <c r="B165" s="8" t="s">
        <v>101</v>
      </c>
      <c r="C165" s="219"/>
      <c r="D165" s="142">
        <v>30.746800970168277</v>
      </c>
      <c r="E165" s="142">
        <v>81.943908529799074</v>
      </c>
      <c r="F165" s="142">
        <v>110.77713833509245</v>
      </c>
      <c r="G165" s="142">
        <v>218.51083189497245</v>
      </c>
      <c r="H165" s="142">
        <v>104.56090647426348</v>
      </c>
      <c r="I165" s="142">
        <v>149.28065516387056</v>
      </c>
      <c r="J165" s="142">
        <v>0</v>
      </c>
      <c r="K165" s="142">
        <v>382.2350206566332</v>
      </c>
      <c r="L165" s="142">
        <v>0</v>
      </c>
      <c r="M165" s="142">
        <v>0</v>
      </c>
      <c r="N165" s="143"/>
      <c r="O165" s="142">
        <v>51.197107559630794</v>
      </c>
      <c r="P165" s="142">
        <v>28.833229805293371</v>
      </c>
      <c r="Q165" s="142">
        <v>107.73369355988001</v>
      </c>
      <c r="R165" s="142">
        <v>-113.94992542070896</v>
      </c>
      <c r="S165" s="142">
        <v>44.719748689607087</v>
      </c>
      <c r="T165" s="142">
        <v>-149.28065516387056</v>
      </c>
      <c r="U165" s="142">
        <v>382.2350206566332</v>
      </c>
      <c r="V165" s="142">
        <v>-382.2350206566332</v>
      </c>
      <c r="W165" s="142">
        <v>0</v>
      </c>
      <c r="X165" s="145"/>
      <c r="Y165" s="148"/>
      <c r="Z165" s="148"/>
      <c r="AA165" s="148"/>
      <c r="AB165" s="148"/>
      <c r="AC165" s="148"/>
      <c r="AD165" s="148"/>
      <c r="AE165" s="148"/>
      <c r="AF165" s="148"/>
    </row>
    <row r="166" spans="1:32" s="45" customFormat="1">
      <c r="A166" s="38"/>
      <c r="B166" s="5" t="s">
        <v>25</v>
      </c>
      <c r="C166" s="209" t="s">
        <v>297</v>
      </c>
      <c r="D166" s="139">
        <v>12049.412150130996</v>
      </c>
      <c r="E166" s="139">
        <v>38054.164190309035</v>
      </c>
      <c r="F166" s="139">
        <v>44007.659247456832</v>
      </c>
      <c r="G166" s="139">
        <v>79537.675934937812</v>
      </c>
      <c r="H166" s="139">
        <v>134182.50790984335</v>
      </c>
      <c r="I166" s="139">
        <v>171992.87863771207</v>
      </c>
      <c r="J166" s="139">
        <v>253621.93380580674</v>
      </c>
      <c r="K166" s="139">
        <v>280267.70024936041</v>
      </c>
      <c r="L166" s="139">
        <v>292939.17705731955</v>
      </c>
      <c r="M166" s="139">
        <v>316227.56949985307</v>
      </c>
      <c r="N166" s="146"/>
      <c r="O166" s="139">
        <v>26004.752040178038</v>
      </c>
      <c r="P166" s="139">
        <v>5953.4950571477966</v>
      </c>
      <c r="Q166" s="139">
        <v>35530.016687480987</v>
      </c>
      <c r="R166" s="139">
        <v>54644.831974905523</v>
      </c>
      <c r="S166" s="139">
        <v>37810.370727868736</v>
      </c>
      <c r="T166" s="139">
        <v>81629.055168094666</v>
      </c>
      <c r="U166" s="139">
        <v>26645.766443553657</v>
      </c>
      <c r="V166" s="139">
        <v>12671.476807959152</v>
      </c>
      <c r="W166" s="139">
        <v>23288.392442533495</v>
      </c>
      <c r="X166" s="141"/>
      <c r="Y166" s="140"/>
      <c r="Z166" s="140"/>
      <c r="AA166" s="140"/>
      <c r="AB166" s="140"/>
      <c r="AC166" s="140"/>
      <c r="AD166" s="140"/>
      <c r="AE166" s="140"/>
      <c r="AF166" s="140"/>
    </row>
    <row r="167" spans="1:32">
      <c r="B167" s="208" t="s">
        <v>40</v>
      </c>
      <c r="C167" s="219"/>
      <c r="D167" s="142">
        <v>7981.8009246450029</v>
      </c>
      <c r="E167" s="142">
        <v>25805.771779600309</v>
      </c>
      <c r="F167" s="142">
        <v>29611.46631133978</v>
      </c>
      <c r="G167" s="142">
        <v>51647.239083612883</v>
      </c>
      <c r="H167" s="142">
        <v>82763.346372801956</v>
      </c>
      <c r="I167" s="142">
        <v>127442.13660369185</v>
      </c>
      <c r="J167" s="142">
        <v>152611.29120376328</v>
      </c>
      <c r="K167" s="142">
        <v>142289.0189127659</v>
      </c>
      <c r="L167" s="142">
        <v>136525.29710291506</v>
      </c>
      <c r="M167" s="142">
        <v>147378.93139384518</v>
      </c>
      <c r="N167" s="143"/>
      <c r="O167" s="142">
        <v>17823.970854955307</v>
      </c>
      <c r="P167" s="142">
        <v>3805.6945317394707</v>
      </c>
      <c r="Q167" s="142">
        <v>22035.772772273107</v>
      </c>
      <c r="R167" s="142">
        <v>31116.107289189073</v>
      </c>
      <c r="S167" s="142">
        <v>44678.790230889885</v>
      </c>
      <c r="T167" s="142">
        <v>25169.154600071419</v>
      </c>
      <c r="U167" s="142">
        <v>-10322.272290997375</v>
      </c>
      <c r="V167" s="142">
        <v>-5763.7218098508356</v>
      </c>
      <c r="W167" s="142">
        <v>10853.634290930131</v>
      </c>
      <c r="X167" s="145"/>
      <c r="Y167" s="148"/>
      <c r="Z167" s="148"/>
      <c r="AA167" s="148"/>
      <c r="AB167" s="148"/>
      <c r="AC167" s="148"/>
      <c r="AD167" s="148"/>
      <c r="AE167" s="148"/>
      <c r="AF167" s="148"/>
    </row>
    <row r="168" spans="1:32">
      <c r="B168" s="6" t="s">
        <v>41</v>
      </c>
      <c r="C168" s="219"/>
      <c r="D168" s="142">
        <v>1.0654591957148527E-2</v>
      </c>
      <c r="E168" s="142">
        <v>3.4441900041561078E-2</v>
      </c>
      <c r="F168" s="142">
        <v>3.186421109204092E-2</v>
      </c>
      <c r="G168" s="142">
        <v>5.6405758485559829E-2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3"/>
      <c r="O168" s="142">
        <v>2.3787308084412553E-2</v>
      </c>
      <c r="P168" s="142">
        <v>-2.5776889495201594E-3</v>
      </c>
      <c r="Q168" s="142">
        <v>2.4541547393518909E-2</v>
      </c>
      <c r="R168" s="142">
        <v>-5.6405758485559829E-2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45"/>
      <c r="Y168" s="148"/>
      <c r="Z168" s="148"/>
      <c r="AA168" s="148"/>
      <c r="AB168" s="148"/>
      <c r="AC168" s="148"/>
      <c r="AD168" s="148"/>
      <c r="AE168" s="148"/>
      <c r="AF168" s="148"/>
    </row>
    <row r="169" spans="1:32">
      <c r="B169" s="6" t="s">
        <v>42</v>
      </c>
      <c r="C169" s="219"/>
      <c r="D169" s="142">
        <v>0</v>
      </c>
      <c r="E169" s="142">
        <v>0</v>
      </c>
      <c r="F169" s="142">
        <v>0</v>
      </c>
      <c r="G169" s="142">
        <v>0</v>
      </c>
      <c r="H169" s="142">
        <v>4101.5284019204009</v>
      </c>
      <c r="I169" s="142">
        <v>0</v>
      </c>
      <c r="J169" s="142">
        <v>10865.26169805773</v>
      </c>
      <c r="K169" s="142">
        <v>13693.874306589132</v>
      </c>
      <c r="L169" s="142">
        <v>13800.597453166631</v>
      </c>
      <c r="M169" s="142">
        <v>14897.732130266806</v>
      </c>
      <c r="N169" s="143"/>
      <c r="O169" s="142">
        <v>0</v>
      </c>
      <c r="P169" s="142">
        <v>0</v>
      </c>
      <c r="Q169" s="142">
        <v>0</v>
      </c>
      <c r="R169" s="142">
        <v>4101.5284019204009</v>
      </c>
      <c r="S169" s="142">
        <v>-4101.5284019204009</v>
      </c>
      <c r="T169" s="142">
        <v>10865.26169805773</v>
      </c>
      <c r="U169" s="142">
        <v>2828.6126085314022</v>
      </c>
      <c r="V169" s="142">
        <v>106.72314657749951</v>
      </c>
      <c r="W169" s="142">
        <v>1097.1346771001749</v>
      </c>
      <c r="X169" s="145"/>
      <c r="Y169" s="148"/>
      <c r="Z169" s="148"/>
      <c r="AA169" s="148"/>
      <c r="AB169" s="148"/>
      <c r="AC169" s="148"/>
      <c r="AD169" s="148"/>
      <c r="AE169" s="148"/>
      <c r="AF169" s="148"/>
    </row>
    <row r="170" spans="1:32">
      <c r="B170" s="6" t="s">
        <v>43</v>
      </c>
      <c r="C170" s="219"/>
      <c r="D170" s="142">
        <v>604.5209836156929</v>
      </c>
      <c r="E170" s="142">
        <v>1948.7895045269952</v>
      </c>
      <c r="F170" s="142">
        <v>2185.4477922969272</v>
      </c>
      <c r="G170" s="142">
        <v>3969.292557418381</v>
      </c>
      <c r="H170" s="142">
        <v>3225.449191495687</v>
      </c>
      <c r="I170" s="142">
        <v>9523.9503170541248</v>
      </c>
      <c r="J170" s="142">
        <v>1640.2516028876794</v>
      </c>
      <c r="K170" s="142">
        <v>2878.8885663324859</v>
      </c>
      <c r="L170" s="142">
        <v>4557.9490603778268</v>
      </c>
      <c r="M170" s="142">
        <v>4920.301776451668</v>
      </c>
      <c r="N170" s="143"/>
      <c r="O170" s="142">
        <v>1344.2685209113024</v>
      </c>
      <c r="P170" s="142">
        <v>236.65828776993186</v>
      </c>
      <c r="Q170" s="142">
        <v>1783.844765121454</v>
      </c>
      <c r="R170" s="142">
        <v>-743.84336592269381</v>
      </c>
      <c r="S170" s="142">
        <v>6298.5011255584368</v>
      </c>
      <c r="T170" s="142">
        <v>-7883.6987141664449</v>
      </c>
      <c r="U170" s="142">
        <v>1238.6369634448065</v>
      </c>
      <c r="V170" s="142">
        <v>1679.0604940453409</v>
      </c>
      <c r="W170" s="142">
        <v>362.35271607384118</v>
      </c>
      <c r="X170" s="145"/>
      <c r="Y170" s="148"/>
      <c r="Z170" s="148"/>
      <c r="AA170" s="148"/>
      <c r="AB170" s="148"/>
      <c r="AC170" s="148"/>
      <c r="AD170" s="148"/>
      <c r="AE170" s="148"/>
      <c r="AF170" s="148"/>
    </row>
    <row r="171" spans="1:32">
      <c r="B171" s="6" t="s">
        <v>44</v>
      </c>
      <c r="C171" s="219"/>
      <c r="D171" s="142">
        <v>0</v>
      </c>
      <c r="E171" s="142">
        <v>0</v>
      </c>
      <c r="F171" s="142">
        <v>0</v>
      </c>
      <c r="G171" s="142">
        <v>0</v>
      </c>
      <c r="H171" s="142">
        <v>4.5010026068751589E-2</v>
      </c>
      <c r="I171" s="142">
        <v>0</v>
      </c>
      <c r="J171" s="142">
        <v>4.9791559739276445E-2</v>
      </c>
      <c r="K171" s="142">
        <v>0.22701531540766606</v>
      </c>
      <c r="L171" s="142">
        <v>0.308279640610164</v>
      </c>
      <c r="M171" s="142">
        <v>0.33278758565422312</v>
      </c>
      <c r="N171" s="143"/>
      <c r="O171" s="142">
        <v>0</v>
      </c>
      <c r="P171" s="142">
        <v>0</v>
      </c>
      <c r="Q171" s="142">
        <v>0</v>
      </c>
      <c r="R171" s="142">
        <v>4.5010026068751589E-2</v>
      </c>
      <c r="S171" s="142">
        <v>-4.5010026068751589E-2</v>
      </c>
      <c r="T171" s="142">
        <v>4.9791559739276445E-2</v>
      </c>
      <c r="U171" s="142">
        <v>0.17722375566838963</v>
      </c>
      <c r="V171" s="142">
        <v>8.1264325202497906E-2</v>
      </c>
      <c r="W171" s="142">
        <v>2.4507945044059155E-2</v>
      </c>
      <c r="X171" s="145"/>
      <c r="Y171" s="148"/>
      <c r="Z171" s="148"/>
      <c r="AA171" s="148"/>
      <c r="AB171" s="148"/>
      <c r="AC171" s="148"/>
      <c r="AD171" s="148"/>
      <c r="AE171" s="148"/>
      <c r="AF171" s="148"/>
    </row>
    <row r="172" spans="1:32">
      <c r="B172" s="7" t="s">
        <v>45</v>
      </c>
      <c r="C172" s="219"/>
      <c r="D172" s="142">
        <v>0</v>
      </c>
      <c r="E172" s="142">
        <v>0</v>
      </c>
      <c r="F172" s="142">
        <v>0</v>
      </c>
      <c r="G172" s="142">
        <v>0</v>
      </c>
      <c r="H172" s="142">
        <v>2.5088475434582862E-2</v>
      </c>
      <c r="I172" s="142">
        <v>0</v>
      </c>
      <c r="J172" s="142">
        <v>4.9791559739276445E-2</v>
      </c>
      <c r="K172" s="142">
        <v>0.10218457699149863</v>
      </c>
      <c r="L172" s="142">
        <v>0.24746868880399422</v>
      </c>
      <c r="M172" s="142">
        <v>0.26714221967138968</v>
      </c>
      <c r="N172" s="143"/>
      <c r="O172" s="142">
        <v>0</v>
      </c>
      <c r="P172" s="142">
        <v>0</v>
      </c>
      <c r="Q172" s="142">
        <v>0</v>
      </c>
      <c r="R172" s="142">
        <v>2.5088475434582862E-2</v>
      </c>
      <c r="S172" s="142">
        <v>-2.5088475434582862E-2</v>
      </c>
      <c r="T172" s="142">
        <v>4.9791559739276445E-2</v>
      </c>
      <c r="U172" s="142">
        <v>5.2393017252222188E-2</v>
      </c>
      <c r="V172" s="142">
        <v>0.14528411181249559</v>
      </c>
      <c r="W172" s="142">
        <v>1.9673530867395442E-2</v>
      </c>
      <c r="X172" s="145"/>
      <c r="Y172" s="148"/>
      <c r="Z172" s="148"/>
      <c r="AA172" s="148"/>
      <c r="AB172" s="148"/>
      <c r="AC172" s="148"/>
      <c r="AD172" s="148"/>
      <c r="AE172" s="148"/>
      <c r="AF172" s="148"/>
    </row>
    <row r="173" spans="1:32">
      <c r="B173" s="7" t="s">
        <v>46</v>
      </c>
      <c r="C173" s="219"/>
      <c r="D173" s="142">
        <v>0</v>
      </c>
      <c r="E173" s="142">
        <v>0</v>
      </c>
      <c r="F173" s="142">
        <v>0</v>
      </c>
      <c r="G173" s="142">
        <v>0</v>
      </c>
      <c r="H173" s="142">
        <v>1.9921550634168731E-2</v>
      </c>
      <c r="I173" s="142">
        <v>0</v>
      </c>
      <c r="J173" s="142">
        <v>0</v>
      </c>
      <c r="K173" s="142">
        <v>0.12483073841616744</v>
      </c>
      <c r="L173" s="142">
        <v>6.0810951806169758E-2</v>
      </c>
      <c r="M173" s="142">
        <v>6.5645365982833354E-2</v>
      </c>
      <c r="N173" s="143"/>
      <c r="O173" s="142">
        <v>0</v>
      </c>
      <c r="P173" s="142">
        <v>0</v>
      </c>
      <c r="Q173" s="142">
        <v>0</v>
      </c>
      <c r="R173" s="142">
        <v>1.9921550634168731E-2</v>
      </c>
      <c r="S173" s="142">
        <v>-1.9921550634168731E-2</v>
      </c>
      <c r="T173" s="142">
        <v>0</v>
      </c>
      <c r="U173" s="142">
        <v>0.12483073841616744</v>
      </c>
      <c r="V173" s="142">
        <v>-6.4019786609997686E-2</v>
      </c>
      <c r="W173" s="142">
        <v>4.8344141766635939E-3</v>
      </c>
      <c r="X173" s="145"/>
      <c r="Y173" s="148"/>
      <c r="Z173" s="148"/>
      <c r="AA173" s="148"/>
      <c r="AB173" s="148"/>
      <c r="AC173" s="148"/>
      <c r="AD173" s="148"/>
      <c r="AE173" s="148"/>
      <c r="AF173" s="148"/>
    </row>
    <row r="174" spans="1:32">
      <c r="B174" s="6" t="s">
        <v>317</v>
      </c>
      <c r="C174" s="219"/>
      <c r="D174" s="142">
        <v>0</v>
      </c>
      <c r="E174" s="142">
        <v>0</v>
      </c>
      <c r="F174" s="142">
        <v>0</v>
      </c>
      <c r="G174" s="142">
        <v>0</v>
      </c>
      <c r="H174" s="142">
        <v>0</v>
      </c>
      <c r="I174" s="142">
        <v>0</v>
      </c>
      <c r="J174" s="142">
        <v>0</v>
      </c>
      <c r="K174" s="142">
        <v>0</v>
      </c>
      <c r="L174" s="142">
        <v>0</v>
      </c>
      <c r="M174" s="142">
        <v>0</v>
      </c>
      <c r="N174" s="143"/>
      <c r="O174" s="142">
        <v>0</v>
      </c>
      <c r="P174" s="142">
        <v>0</v>
      </c>
      <c r="Q174" s="142">
        <v>0</v>
      </c>
      <c r="R174" s="142">
        <v>0</v>
      </c>
      <c r="S174" s="142">
        <v>0</v>
      </c>
      <c r="T174" s="142">
        <v>0</v>
      </c>
      <c r="U174" s="142">
        <v>0</v>
      </c>
      <c r="V174" s="142">
        <v>0</v>
      </c>
      <c r="W174" s="142">
        <v>0</v>
      </c>
      <c r="X174" s="145"/>
      <c r="Y174" s="148"/>
      <c r="Z174" s="148"/>
      <c r="AA174" s="148"/>
      <c r="AB174" s="148"/>
      <c r="AC174" s="148"/>
      <c r="AD174" s="148"/>
      <c r="AE174" s="148"/>
      <c r="AF174" s="148"/>
    </row>
    <row r="175" spans="1:32">
      <c r="B175" s="6" t="s">
        <v>108</v>
      </c>
      <c r="C175" s="219"/>
      <c r="D175" s="142">
        <v>4189.1982825870255</v>
      </c>
      <c r="E175" s="142">
        <v>13617.381057268534</v>
      </c>
      <c r="F175" s="142">
        <v>15628.542613086505</v>
      </c>
      <c r="G175" s="142">
        <v>26951.295281804254</v>
      </c>
      <c r="H175" s="142">
        <v>42136.344679140195</v>
      </c>
      <c r="I175" s="142">
        <v>68545.64360080786</v>
      </c>
      <c r="J175" s="142">
        <v>79818.335864554523</v>
      </c>
      <c r="K175" s="142">
        <v>64129.837083615676</v>
      </c>
      <c r="L175" s="142">
        <v>59344.871776247135</v>
      </c>
      <c r="M175" s="142">
        <v>64062.733952485338</v>
      </c>
      <c r="N175" s="143"/>
      <c r="O175" s="142">
        <v>9428.1827746815088</v>
      </c>
      <c r="P175" s="142">
        <v>2011.1615558179722</v>
      </c>
      <c r="Q175" s="142">
        <v>11322.752668717749</v>
      </c>
      <c r="R175" s="142">
        <v>15185.049397335939</v>
      </c>
      <c r="S175" s="142">
        <v>26409.298921667669</v>
      </c>
      <c r="T175" s="142">
        <v>11272.69226374666</v>
      </c>
      <c r="U175" s="142">
        <v>-15688.498780938846</v>
      </c>
      <c r="V175" s="142">
        <v>-4784.9653073685431</v>
      </c>
      <c r="W175" s="142">
        <v>4717.8621762382027</v>
      </c>
      <c r="X175" s="145"/>
      <c r="Y175" s="148"/>
      <c r="Z175" s="148"/>
      <c r="AA175" s="148"/>
      <c r="AB175" s="148"/>
      <c r="AC175" s="148"/>
      <c r="AD175" s="148"/>
      <c r="AE175" s="148"/>
      <c r="AF175" s="148"/>
    </row>
    <row r="176" spans="1:32">
      <c r="B176" s="6" t="s">
        <v>48</v>
      </c>
      <c r="C176" s="219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3"/>
      <c r="O176" s="142">
        <v>0</v>
      </c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5"/>
      <c r="Y176" s="148"/>
      <c r="Z176" s="148"/>
      <c r="AA176" s="148"/>
      <c r="AB176" s="148"/>
      <c r="AC176" s="148"/>
      <c r="AD176" s="148"/>
      <c r="AE176" s="148"/>
      <c r="AF176" s="148"/>
    </row>
    <row r="177" spans="1:32">
      <c r="B177" s="6" t="s">
        <v>325</v>
      </c>
      <c r="C177" s="219"/>
      <c r="D177" s="142">
        <v>3188.0710038503275</v>
      </c>
      <c r="E177" s="142">
        <v>10239.566775904734</v>
      </c>
      <c r="F177" s="142">
        <v>11797.444041745253</v>
      </c>
      <c r="G177" s="142">
        <v>20726.594838631758</v>
      </c>
      <c r="H177" s="142">
        <v>33299.979090219611</v>
      </c>
      <c r="I177" s="142">
        <v>49372.542685829867</v>
      </c>
      <c r="J177" s="142">
        <v>60287.392246703617</v>
      </c>
      <c r="K177" s="142">
        <v>61586.191940913195</v>
      </c>
      <c r="L177" s="142">
        <v>58821.57053348286</v>
      </c>
      <c r="M177" s="142">
        <v>63497.830747055705</v>
      </c>
      <c r="N177" s="143"/>
      <c r="O177" s="142">
        <v>7051.4957720544062</v>
      </c>
      <c r="P177" s="142">
        <v>1557.8772658405185</v>
      </c>
      <c r="Q177" s="142">
        <v>8929.1507968865044</v>
      </c>
      <c r="R177" s="142">
        <v>12573.384251587851</v>
      </c>
      <c r="S177" s="142">
        <v>16072.563595610256</v>
      </c>
      <c r="T177" s="142">
        <v>10914.849560873756</v>
      </c>
      <c r="U177" s="142">
        <v>1298.799694209572</v>
      </c>
      <c r="V177" s="142">
        <v>-2764.6214074303316</v>
      </c>
      <c r="W177" s="142">
        <v>4676.2602135728457</v>
      </c>
      <c r="X177" s="145"/>
      <c r="Y177" s="148"/>
      <c r="Z177" s="148"/>
      <c r="AA177" s="148"/>
      <c r="AB177" s="148"/>
      <c r="AC177" s="148"/>
      <c r="AD177" s="148"/>
      <c r="AE177" s="148"/>
      <c r="AF177" s="148"/>
    </row>
    <row r="178" spans="1:32">
      <c r="B178" s="8" t="s">
        <v>101</v>
      </c>
      <c r="C178" s="219"/>
      <c r="D178" s="142">
        <v>4067.6112254859922</v>
      </c>
      <c r="E178" s="142">
        <v>12248.392410708724</v>
      </c>
      <c r="F178" s="142">
        <v>14396.192936117051</v>
      </c>
      <c r="G178" s="142">
        <v>27890.436851324932</v>
      </c>
      <c r="H178" s="142">
        <v>51419.161537041386</v>
      </c>
      <c r="I178" s="142">
        <v>44550.742034020201</v>
      </c>
      <c r="J178" s="142">
        <v>101010.64260204349</v>
      </c>
      <c r="K178" s="142">
        <v>137978.68133659454</v>
      </c>
      <c r="L178" s="142">
        <v>156413.87995440446</v>
      </c>
      <c r="M178" s="142">
        <v>168848.63810600786</v>
      </c>
      <c r="N178" s="143"/>
      <c r="O178" s="142">
        <v>8180.7811852227333</v>
      </c>
      <c r="P178" s="142">
        <v>2147.8005254083273</v>
      </c>
      <c r="Q178" s="142">
        <v>13494.24391520788</v>
      </c>
      <c r="R178" s="142">
        <v>23528.72468571645</v>
      </c>
      <c r="S178" s="142">
        <v>-6868.4195030211813</v>
      </c>
      <c r="T178" s="142">
        <v>56459.900568023295</v>
      </c>
      <c r="U178" s="142">
        <v>36968.038734551046</v>
      </c>
      <c r="V178" s="142">
        <v>18435.198617809918</v>
      </c>
      <c r="W178" s="142">
        <v>12434.75815160341</v>
      </c>
      <c r="X178" s="145"/>
      <c r="Y178" s="148"/>
      <c r="Z178" s="148"/>
      <c r="AA178" s="148"/>
      <c r="AB178" s="148"/>
      <c r="AC178" s="148"/>
      <c r="AD178" s="148"/>
      <c r="AE178" s="148"/>
      <c r="AF178" s="148"/>
    </row>
    <row r="179" spans="1:32" s="45" customFormat="1">
      <c r="A179" s="38"/>
      <c r="B179" s="5" t="s">
        <v>10</v>
      </c>
      <c r="C179" s="209" t="s">
        <v>298</v>
      </c>
      <c r="D179" s="139">
        <v>629.84516316680777</v>
      </c>
      <c r="E179" s="139">
        <v>2007.1403426814727</v>
      </c>
      <c r="F179" s="139">
        <v>2344.7490861516817</v>
      </c>
      <c r="G179" s="139">
        <v>4088.3907609535108</v>
      </c>
      <c r="H179" s="139">
        <v>8010.7839084521447</v>
      </c>
      <c r="I179" s="139">
        <v>9385.9156820450007</v>
      </c>
      <c r="J179" s="139">
        <v>18308.197171586758</v>
      </c>
      <c r="K179" s="139">
        <v>14808.374130683058</v>
      </c>
      <c r="L179" s="139">
        <v>15537.649722181637</v>
      </c>
      <c r="M179" s="139">
        <v>20619.50246137023</v>
      </c>
      <c r="N179" s="146"/>
      <c r="O179" s="139">
        <v>1377.2951795146648</v>
      </c>
      <c r="P179" s="139">
        <v>337.60874347020933</v>
      </c>
      <c r="Q179" s="139">
        <v>1743.6416748018289</v>
      </c>
      <c r="R179" s="139">
        <v>3922.3931474986339</v>
      </c>
      <c r="S179" s="139">
        <v>1375.1317735928567</v>
      </c>
      <c r="T179" s="139">
        <v>8922.2814895417578</v>
      </c>
      <c r="U179" s="139">
        <v>-3499.8230409037005</v>
      </c>
      <c r="V179" s="139">
        <v>729.27559149858041</v>
      </c>
      <c r="W179" s="139">
        <v>5081.8527391885909</v>
      </c>
      <c r="X179" s="141"/>
      <c r="Y179" s="140"/>
      <c r="Z179" s="140"/>
      <c r="AA179" s="140"/>
      <c r="AB179" s="140"/>
      <c r="AC179" s="140"/>
      <c r="AD179" s="140"/>
      <c r="AE179" s="140"/>
      <c r="AF179" s="140"/>
    </row>
    <row r="180" spans="1:32" s="45" customFormat="1">
      <c r="A180" s="38"/>
      <c r="B180" s="31" t="s">
        <v>26</v>
      </c>
      <c r="C180" s="209" t="s">
        <v>299</v>
      </c>
      <c r="D180" s="139">
        <v>94.115635310919572</v>
      </c>
      <c r="E180" s="139">
        <v>281.16496301872223</v>
      </c>
      <c r="F180" s="139">
        <v>322.02214560106637</v>
      </c>
      <c r="G180" s="139">
        <v>656.66232963953894</v>
      </c>
      <c r="H180" s="139">
        <v>1654.9173018323252</v>
      </c>
      <c r="I180" s="139">
        <v>989.89759500607647</v>
      </c>
      <c r="J180" s="139">
        <v>2956.1638405494732</v>
      </c>
      <c r="K180" s="139">
        <v>5673.465304907726</v>
      </c>
      <c r="L180" s="139">
        <v>9170.554917365238</v>
      </c>
      <c r="M180" s="139">
        <v>12169.940954505762</v>
      </c>
      <c r="N180" s="146"/>
      <c r="O180" s="139">
        <v>187.04932770780269</v>
      </c>
      <c r="P180" s="139">
        <v>40.857182582344144</v>
      </c>
      <c r="Q180" s="139">
        <v>334.64018403847251</v>
      </c>
      <c r="R180" s="139">
        <v>998.25497219278634</v>
      </c>
      <c r="S180" s="139">
        <v>-665.01970682624881</v>
      </c>
      <c r="T180" s="139">
        <v>1966.2662455433967</v>
      </c>
      <c r="U180" s="139">
        <v>2717.3014643582528</v>
      </c>
      <c r="V180" s="139">
        <v>3497.0896124575129</v>
      </c>
      <c r="W180" s="139">
        <v>2999.3860371405235</v>
      </c>
      <c r="X180" s="141"/>
      <c r="Y180" s="140"/>
      <c r="Z180" s="140"/>
      <c r="AA180" s="140"/>
      <c r="AB180" s="140"/>
      <c r="AC180" s="140"/>
      <c r="AD180" s="140"/>
      <c r="AE180" s="140"/>
      <c r="AF180" s="140"/>
    </row>
    <row r="181" spans="1:32">
      <c r="B181" s="208" t="s">
        <v>40</v>
      </c>
      <c r="C181" s="219"/>
      <c r="D181" s="142">
        <v>92.808186592191305</v>
      </c>
      <c r="E181" s="142">
        <v>277.73104939907</v>
      </c>
      <c r="F181" s="142">
        <v>317.82713845863191</v>
      </c>
      <c r="G181" s="142">
        <v>647.06389080681333</v>
      </c>
      <c r="H181" s="142">
        <v>0</v>
      </c>
      <c r="I181" s="142">
        <v>0</v>
      </c>
      <c r="J181" s="142">
        <v>0</v>
      </c>
      <c r="K181" s="142">
        <v>0</v>
      </c>
      <c r="L181" s="142">
        <v>0</v>
      </c>
      <c r="M181" s="142">
        <v>0</v>
      </c>
      <c r="N181" s="143"/>
      <c r="O181" s="142">
        <v>184.92286280687873</v>
      </c>
      <c r="P181" s="142">
        <v>40.096089059561855</v>
      </c>
      <c r="Q181" s="142">
        <v>329.23675234818148</v>
      </c>
      <c r="R181" s="142">
        <v>-647.06389080681333</v>
      </c>
      <c r="S181" s="142">
        <v>0</v>
      </c>
      <c r="T181" s="142">
        <v>0</v>
      </c>
      <c r="U181" s="142">
        <v>0</v>
      </c>
      <c r="V181" s="142">
        <v>0</v>
      </c>
      <c r="W181" s="142">
        <v>0</v>
      </c>
      <c r="X181" s="145"/>
      <c r="Y181" s="148"/>
      <c r="Z181" s="148"/>
      <c r="AA181" s="148"/>
      <c r="AB181" s="148"/>
      <c r="AC181" s="148"/>
      <c r="AD181" s="148"/>
      <c r="AE181" s="148"/>
      <c r="AF181" s="148"/>
    </row>
    <row r="182" spans="1:32">
      <c r="B182" s="6" t="s">
        <v>41</v>
      </c>
      <c r="C182" s="219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3"/>
      <c r="O182" s="142">
        <v>0</v>
      </c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5"/>
      <c r="Y182" s="148"/>
      <c r="Z182" s="148"/>
      <c r="AA182" s="148"/>
      <c r="AB182" s="148"/>
      <c r="AC182" s="148"/>
      <c r="AD182" s="148"/>
      <c r="AE182" s="148"/>
      <c r="AF182" s="148"/>
    </row>
    <row r="183" spans="1:32">
      <c r="B183" s="6" t="s">
        <v>42</v>
      </c>
      <c r="C183" s="219"/>
      <c r="D183" s="142">
        <v>0</v>
      </c>
      <c r="E183" s="142">
        <v>0</v>
      </c>
      <c r="F183" s="142">
        <v>0</v>
      </c>
      <c r="G183" s="142">
        <v>0</v>
      </c>
      <c r="H183" s="142">
        <v>13.479887788607822</v>
      </c>
      <c r="I183" s="142">
        <v>0</v>
      </c>
      <c r="J183" s="142">
        <v>59.255814820571636</v>
      </c>
      <c r="K183" s="142">
        <v>26.159738446090959</v>
      </c>
      <c r="L183" s="142">
        <v>29.788208130950412</v>
      </c>
      <c r="M183" s="142">
        <v>39.530948493392764</v>
      </c>
      <c r="N183" s="143"/>
      <c r="O183" s="142">
        <v>0</v>
      </c>
      <c r="P183" s="142">
        <v>0</v>
      </c>
      <c r="Q183" s="142">
        <v>0</v>
      </c>
      <c r="R183" s="142">
        <v>13.479887788607822</v>
      </c>
      <c r="S183" s="142">
        <v>-13.479887788607822</v>
      </c>
      <c r="T183" s="142">
        <v>59.255814820571636</v>
      </c>
      <c r="U183" s="142">
        <v>-33.096076374480681</v>
      </c>
      <c r="V183" s="142">
        <v>3.6284696848594535</v>
      </c>
      <c r="W183" s="142">
        <v>9.742740362442353</v>
      </c>
      <c r="X183" s="145"/>
      <c r="Y183" s="148"/>
      <c r="Z183" s="148"/>
      <c r="AA183" s="148"/>
      <c r="AB183" s="148"/>
      <c r="AC183" s="148"/>
      <c r="AD183" s="148"/>
      <c r="AE183" s="148"/>
      <c r="AF183" s="148"/>
    </row>
    <row r="184" spans="1:32">
      <c r="B184" s="6" t="s">
        <v>43</v>
      </c>
      <c r="C184" s="219"/>
      <c r="D184" s="142">
        <v>92.271044756954652</v>
      </c>
      <c r="E184" s="142">
        <v>275.97648478479908</v>
      </c>
      <c r="F184" s="142">
        <v>315.65222458090642</v>
      </c>
      <c r="G184" s="142">
        <v>643.51585155989312</v>
      </c>
      <c r="H184" s="142">
        <v>1637.2191112081666</v>
      </c>
      <c r="I184" s="142">
        <v>976.16698658967209</v>
      </c>
      <c r="J184" s="142">
        <v>2896.3662750127269</v>
      </c>
      <c r="K184" s="142">
        <v>5646.939903325062</v>
      </c>
      <c r="L184" s="142">
        <v>9140.333979080835</v>
      </c>
      <c r="M184" s="142">
        <v>12129.835744098646</v>
      </c>
      <c r="N184" s="143"/>
      <c r="O184" s="142">
        <v>183.70544002784445</v>
      </c>
      <c r="P184" s="142">
        <v>39.675739796107301</v>
      </c>
      <c r="Q184" s="142">
        <v>327.8636269789867</v>
      </c>
      <c r="R184" s="142">
        <v>993.70325964827339</v>
      </c>
      <c r="S184" s="142">
        <v>-661.05212461849442</v>
      </c>
      <c r="T184" s="142">
        <v>1920.1992884230549</v>
      </c>
      <c r="U184" s="142">
        <v>2750.5736283123347</v>
      </c>
      <c r="V184" s="142">
        <v>3493.394075755773</v>
      </c>
      <c r="W184" s="142">
        <v>2989.5017650178106</v>
      </c>
      <c r="X184" s="145"/>
      <c r="Y184" s="148"/>
      <c r="Z184" s="148"/>
      <c r="AA184" s="148"/>
      <c r="AB184" s="148"/>
      <c r="AC184" s="148"/>
      <c r="AD184" s="148"/>
      <c r="AE184" s="148"/>
      <c r="AF184" s="148"/>
    </row>
    <row r="185" spans="1:32">
      <c r="B185" s="6" t="s">
        <v>44</v>
      </c>
      <c r="C185" s="219"/>
      <c r="D185" s="142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3"/>
      <c r="O185" s="142">
        <v>0</v>
      </c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45"/>
      <c r="Y185" s="148"/>
      <c r="Z185" s="148"/>
      <c r="AA185" s="148"/>
      <c r="AB185" s="148"/>
      <c r="AC185" s="148"/>
      <c r="AD185" s="148"/>
      <c r="AE185" s="148"/>
      <c r="AF185" s="148"/>
    </row>
    <row r="186" spans="1:32">
      <c r="B186" s="7" t="s">
        <v>45</v>
      </c>
      <c r="C186" s="219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3"/>
      <c r="O186" s="142">
        <v>0</v>
      </c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45"/>
      <c r="Y186" s="148"/>
      <c r="Z186" s="148"/>
      <c r="AA186" s="148"/>
      <c r="AB186" s="148"/>
      <c r="AC186" s="148"/>
      <c r="AD186" s="148"/>
      <c r="AE186" s="148"/>
      <c r="AF186" s="148"/>
    </row>
    <row r="187" spans="1:32">
      <c r="B187" s="7" t="s">
        <v>46</v>
      </c>
      <c r="C187" s="219"/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3"/>
      <c r="O187" s="142">
        <v>0</v>
      </c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45"/>
      <c r="Y187" s="148"/>
      <c r="Z187" s="148"/>
      <c r="AA187" s="148"/>
      <c r="AB187" s="148"/>
      <c r="AC187" s="148"/>
      <c r="AD187" s="148"/>
      <c r="AE187" s="148"/>
      <c r="AF187" s="148"/>
    </row>
    <row r="188" spans="1:32">
      <c r="B188" s="6" t="s">
        <v>317</v>
      </c>
      <c r="C188" s="219"/>
      <c r="D188" s="142">
        <v>0</v>
      </c>
      <c r="E188" s="142">
        <v>0</v>
      </c>
      <c r="F188" s="142">
        <v>0</v>
      </c>
      <c r="G188" s="142">
        <v>0</v>
      </c>
      <c r="H188" s="142">
        <v>0.14318174871715436</v>
      </c>
      <c r="I188" s="142">
        <v>0</v>
      </c>
      <c r="J188" s="142">
        <v>0.54175071617522874</v>
      </c>
      <c r="K188" s="142">
        <v>0.36566313657172844</v>
      </c>
      <c r="L188" s="142">
        <v>0.43273015345314697</v>
      </c>
      <c r="M188" s="142">
        <v>0.57426191372419799</v>
      </c>
      <c r="N188" s="143"/>
      <c r="O188" s="142">
        <v>0</v>
      </c>
      <c r="P188" s="142">
        <v>0</v>
      </c>
      <c r="Q188" s="142">
        <v>0</v>
      </c>
      <c r="R188" s="142">
        <v>0.14318174871715436</v>
      </c>
      <c r="S188" s="142">
        <v>-0.14318174871715436</v>
      </c>
      <c r="T188" s="142">
        <v>0.54175071617522874</v>
      </c>
      <c r="U188" s="142">
        <v>-0.17608757960350024</v>
      </c>
      <c r="V188" s="142">
        <v>6.7067016881418529E-2</v>
      </c>
      <c r="W188" s="142">
        <v>0.14153176027105102</v>
      </c>
      <c r="X188" s="145"/>
      <c r="Y188" s="148"/>
      <c r="Z188" s="148"/>
      <c r="AA188" s="148"/>
      <c r="AB188" s="148"/>
      <c r="AC188" s="148"/>
      <c r="AD188" s="148"/>
      <c r="AE188" s="148"/>
      <c r="AF188" s="148"/>
    </row>
    <row r="189" spans="1:32">
      <c r="B189" s="6" t="s">
        <v>108</v>
      </c>
      <c r="C189" s="219"/>
      <c r="D189" s="142">
        <v>0.53714183523666781</v>
      </c>
      <c r="E189" s="142">
        <v>1.7545646142709082</v>
      </c>
      <c r="F189" s="142">
        <v>2.1749138777254879</v>
      </c>
      <c r="G189" s="142">
        <v>3.5480392469202968</v>
      </c>
      <c r="H189" s="142">
        <v>2.4598316419520478</v>
      </c>
      <c r="I189" s="142">
        <v>8.2880936115117407</v>
      </c>
      <c r="J189" s="142">
        <v>0</v>
      </c>
      <c r="K189" s="142">
        <v>0</v>
      </c>
      <c r="L189" s="142">
        <v>0</v>
      </c>
      <c r="M189" s="142">
        <v>0</v>
      </c>
      <c r="N189" s="143"/>
      <c r="O189" s="142">
        <v>1.2174227790342405</v>
      </c>
      <c r="P189" s="142">
        <v>0.42034926345457974</v>
      </c>
      <c r="Q189" s="142">
        <v>1.3731253691948089</v>
      </c>
      <c r="R189" s="142">
        <v>-1.0882076049682488</v>
      </c>
      <c r="S189" s="142">
        <v>5.8282619695596924</v>
      </c>
      <c r="T189" s="142">
        <v>-8.2880936115117407</v>
      </c>
      <c r="U189" s="142">
        <v>0</v>
      </c>
      <c r="V189" s="142">
        <v>0</v>
      </c>
      <c r="W189" s="142">
        <v>0</v>
      </c>
      <c r="X189" s="145"/>
      <c r="Y189" s="148"/>
      <c r="Z189" s="148"/>
      <c r="AA189" s="148"/>
      <c r="AB189" s="148"/>
      <c r="AC189" s="148"/>
      <c r="AD189" s="148"/>
      <c r="AE189" s="148"/>
      <c r="AF189" s="148"/>
    </row>
    <row r="190" spans="1:32">
      <c r="B190" s="6" t="s">
        <v>48</v>
      </c>
      <c r="C190" s="219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3"/>
      <c r="O190" s="142">
        <v>0</v>
      </c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45"/>
      <c r="Y190" s="148"/>
      <c r="Z190" s="148"/>
      <c r="AA190" s="148"/>
      <c r="AB190" s="148"/>
      <c r="AC190" s="148"/>
      <c r="AD190" s="148"/>
      <c r="AE190" s="148"/>
      <c r="AF190" s="148"/>
    </row>
    <row r="191" spans="1:32">
      <c r="B191" s="6" t="s">
        <v>325</v>
      </c>
      <c r="C191" s="219"/>
      <c r="D191" s="142">
        <v>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3"/>
      <c r="O191" s="142">
        <v>0</v>
      </c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45"/>
      <c r="Y191" s="148"/>
      <c r="Z191" s="148"/>
      <c r="AA191" s="148"/>
      <c r="AB191" s="148"/>
      <c r="AC191" s="148"/>
      <c r="AD191" s="148"/>
      <c r="AE191" s="148"/>
      <c r="AF191" s="148"/>
    </row>
    <row r="192" spans="1:32">
      <c r="B192" s="8" t="s">
        <v>101</v>
      </c>
      <c r="C192" s="219"/>
      <c r="D192" s="142">
        <v>1.3074487187282542</v>
      </c>
      <c r="E192" s="142">
        <v>3.4339136196522007</v>
      </c>
      <c r="F192" s="142">
        <v>4.1950071424344904</v>
      </c>
      <c r="G192" s="142">
        <v>9.5984388327255523</v>
      </c>
      <c r="H192" s="142">
        <v>1.6152894448818444</v>
      </c>
      <c r="I192" s="142">
        <v>5.4425148048927099</v>
      </c>
      <c r="J192" s="142">
        <v>0</v>
      </c>
      <c r="K192" s="142">
        <v>0</v>
      </c>
      <c r="L192" s="142">
        <v>0</v>
      </c>
      <c r="M192" s="142">
        <v>0</v>
      </c>
      <c r="N192" s="143"/>
      <c r="O192" s="142">
        <v>2.1264649009239465</v>
      </c>
      <c r="P192" s="142">
        <v>0.76109352278228992</v>
      </c>
      <c r="Q192" s="142">
        <v>5.4034316902910611</v>
      </c>
      <c r="R192" s="142">
        <v>-7.9831493878437074</v>
      </c>
      <c r="S192" s="142">
        <v>3.827225360010865</v>
      </c>
      <c r="T192" s="142">
        <v>-5.4425148048927099</v>
      </c>
      <c r="U192" s="142">
        <v>0</v>
      </c>
      <c r="V192" s="142">
        <v>0</v>
      </c>
      <c r="W192" s="142">
        <v>0</v>
      </c>
      <c r="X192" s="145"/>
      <c r="Y192" s="148"/>
      <c r="Z192" s="148"/>
      <c r="AA192" s="148"/>
      <c r="AB192" s="148"/>
      <c r="AC192" s="148"/>
      <c r="AD192" s="148"/>
      <c r="AE192" s="148"/>
      <c r="AF192" s="148"/>
    </row>
    <row r="193" spans="1:32" s="45" customFormat="1">
      <c r="A193" s="38"/>
      <c r="B193" s="31" t="s">
        <v>27</v>
      </c>
      <c r="C193" s="209" t="s">
        <v>300</v>
      </c>
      <c r="D193" s="139">
        <v>535.72952785588825</v>
      </c>
      <c r="E193" s="139">
        <v>1725.9753796627504</v>
      </c>
      <c r="F193" s="139">
        <v>2022.7269405506156</v>
      </c>
      <c r="G193" s="139">
        <v>3431.7284313139717</v>
      </c>
      <c r="H193" s="139">
        <v>6355.8666066198184</v>
      </c>
      <c r="I193" s="139">
        <v>8396.0180870389249</v>
      </c>
      <c r="J193" s="139">
        <v>15352.033331037284</v>
      </c>
      <c r="K193" s="139">
        <v>9134.9088257753319</v>
      </c>
      <c r="L193" s="139">
        <v>6367.0948048164</v>
      </c>
      <c r="M193" s="139">
        <v>8449.5615068644674</v>
      </c>
      <c r="N193" s="146"/>
      <c r="O193" s="139">
        <v>1190.245851806862</v>
      </c>
      <c r="P193" s="139">
        <v>296.75156088786531</v>
      </c>
      <c r="Q193" s="139">
        <v>1409.0014907633558</v>
      </c>
      <c r="R193" s="139">
        <v>2924.1381753058467</v>
      </c>
      <c r="S193" s="139">
        <v>2040.1514804191065</v>
      </c>
      <c r="T193" s="139">
        <v>6956.0152439983594</v>
      </c>
      <c r="U193" s="139">
        <v>-6217.1245052619524</v>
      </c>
      <c r="V193" s="139">
        <v>-2767.8140209589324</v>
      </c>
      <c r="W193" s="139">
        <v>2082.466702048067</v>
      </c>
      <c r="X193" s="141"/>
      <c r="Y193" s="140"/>
      <c r="Z193" s="140"/>
      <c r="AA193" s="140"/>
      <c r="AB193" s="140"/>
      <c r="AC193" s="140"/>
      <c r="AD193" s="140"/>
      <c r="AE193" s="140"/>
      <c r="AF193" s="140"/>
    </row>
    <row r="194" spans="1:32">
      <c r="B194" s="3" t="s">
        <v>12</v>
      </c>
      <c r="C194" s="210" t="s">
        <v>301</v>
      </c>
      <c r="D194" s="142">
        <v>490.8016855657192</v>
      </c>
      <c r="E194" s="142">
        <v>1593.9585266813165</v>
      </c>
      <c r="F194" s="142">
        <v>1868.2430372087683</v>
      </c>
      <c r="G194" s="142">
        <v>3103.1906173615207</v>
      </c>
      <c r="H194" s="142">
        <v>5733.5038441787483</v>
      </c>
      <c r="I194" s="142">
        <v>8001.4923870722714</v>
      </c>
      <c r="J194" s="142">
        <v>14159.96249810193</v>
      </c>
      <c r="K194" s="142">
        <v>7123.6755285062418</v>
      </c>
      <c r="L194" s="142">
        <v>4714.3281779072922</v>
      </c>
      <c r="M194" s="142">
        <v>6256.229430200955</v>
      </c>
      <c r="N194" s="143"/>
      <c r="O194" s="142">
        <v>1103.1568411155972</v>
      </c>
      <c r="P194" s="142">
        <v>274.28451052745186</v>
      </c>
      <c r="Q194" s="142">
        <v>1234.9475801527526</v>
      </c>
      <c r="R194" s="142">
        <v>2630.3132268172271</v>
      </c>
      <c r="S194" s="142">
        <v>2267.9885428935231</v>
      </c>
      <c r="T194" s="142">
        <v>6158.4701110296592</v>
      </c>
      <c r="U194" s="142">
        <v>-7036.2869695956888</v>
      </c>
      <c r="V194" s="142">
        <v>-2409.3473505989496</v>
      </c>
      <c r="W194" s="142">
        <v>1541.9012522936625</v>
      </c>
      <c r="X194" s="145"/>
      <c r="Y194" s="148"/>
      <c r="Z194" s="148"/>
      <c r="AA194" s="148"/>
      <c r="AB194" s="148"/>
      <c r="AC194" s="148"/>
      <c r="AD194" s="148"/>
      <c r="AE194" s="148"/>
      <c r="AF194" s="148"/>
    </row>
    <row r="195" spans="1:32">
      <c r="B195" s="3" t="s">
        <v>13</v>
      </c>
      <c r="C195" s="210" t="s">
        <v>302</v>
      </c>
      <c r="D195" s="142">
        <v>44.927842290169032</v>
      </c>
      <c r="E195" s="142">
        <v>132.01685298143383</v>
      </c>
      <c r="F195" s="142">
        <v>154.48390334184748</v>
      </c>
      <c r="G195" s="142">
        <v>328.53781395245102</v>
      </c>
      <c r="H195" s="142">
        <v>622.36276244106909</v>
      </c>
      <c r="I195" s="142">
        <v>394.52569996665477</v>
      </c>
      <c r="J195" s="142">
        <v>1192.0708329353538</v>
      </c>
      <c r="K195" s="142">
        <v>2011.2332972690892</v>
      </c>
      <c r="L195" s="142">
        <v>1652.7666269091064</v>
      </c>
      <c r="M195" s="142">
        <v>2193.332076663512</v>
      </c>
      <c r="N195" s="143"/>
      <c r="O195" s="142">
        <v>87.089010691264804</v>
      </c>
      <c r="P195" s="142">
        <v>22.46705036041363</v>
      </c>
      <c r="Q195" s="142">
        <v>174.05391061060357</v>
      </c>
      <c r="R195" s="142">
        <v>293.82494848861802</v>
      </c>
      <c r="S195" s="142">
        <v>-227.8370624744143</v>
      </c>
      <c r="T195" s="142">
        <v>797.54513296869902</v>
      </c>
      <c r="U195" s="142">
        <v>819.16246433373556</v>
      </c>
      <c r="V195" s="142">
        <v>-358.46667035998291</v>
      </c>
      <c r="W195" s="142">
        <v>540.56544975440556</v>
      </c>
      <c r="X195" s="145"/>
      <c r="Y195" s="148"/>
      <c r="Z195" s="148"/>
      <c r="AA195" s="148"/>
      <c r="AB195" s="148"/>
      <c r="AC195" s="148"/>
      <c r="AD195" s="148"/>
      <c r="AE195" s="148"/>
      <c r="AF195" s="148"/>
    </row>
    <row r="196" spans="1:32" s="45" customFormat="1">
      <c r="A196" s="38"/>
      <c r="B196" s="5" t="s">
        <v>28</v>
      </c>
      <c r="C196" s="209" t="s">
        <v>311</v>
      </c>
      <c r="D196" s="139">
        <v>0</v>
      </c>
      <c r="E196" s="139">
        <v>0</v>
      </c>
      <c r="F196" s="139">
        <v>0</v>
      </c>
      <c r="G196" s="139">
        <v>0</v>
      </c>
      <c r="H196" s="139">
        <v>0</v>
      </c>
      <c r="I196" s="139">
        <v>0</v>
      </c>
      <c r="J196" s="139">
        <v>0</v>
      </c>
      <c r="K196" s="139">
        <v>0</v>
      </c>
      <c r="L196" s="139">
        <v>0</v>
      </c>
      <c r="M196" s="139">
        <v>0</v>
      </c>
      <c r="N196" s="146"/>
      <c r="O196" s="139">
        <v>0</v>
      </c>
      <c r="P196" s="139">
        <v>0</v>
      </c>
      <c r="Q196" s="139">
        <v>0</v>
      </c>
      <c r="R196" s="139">
        <v>0</v>
      </c>
      <c r="S196" s="139">
        <v>0</v>
      </c>
      <c r="T196" s="139">
        <v>0</v>
      </c>
      <c r="U196" s="139">
        <v>0</v>
      </c>
      <c r="V196" s="139">
        <v>0</v>
      </c>
      <c r="W196" s="139">
        <v>0</v>
      </c>
      <c r="X196" s="141"/>
      <c r="Y196" s="140"/>
      <c r="Z196" s="140"/>
      <c r="AA196" s="140"/>
      <c r="AB196" s="140"/>
      <c r="AC196" s="140"/>
      <c r="AD196" s="140"/>
      <c r="AE196" s="140"/>
      <c r="AF196" s="140"/>
    </row>
    <row r="197" spans="1:32">
      <c r="B197" s="3" t="s">
        <v>15</v>
      </c>
      <c r="C197" s="210" t="s">
        <v>303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3"/>
      <c r="O197" s="142">
        <v>0</v>
      </c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5"/>
      <c r="Y197" s="148"/>
      <c r="Z197" s="148"/>
      <c r="AA197" s="148"/>
      <c r="AB197" s="148"/>
      <c r="AC197" s="148"/>
      <c r="AD197" s="148"/>
      <c r="AE197" s="148"/>
      <c r="AF197" s="148"/>
    </row>
    <row r="198" spans="1:32">
      <c r="B198" s="3" t="s">
        <v>16</v>
      </c>
      <c r="C198" s="210" t="s">
        <v>304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3"/>
      <c r="O198" s="142">
        <v>0</v>
      </c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45"/>
      <c r="Y198" s="148"/>
      <c r="Z198" s="148"/>
      <c r="AA198" s="148"/>
      <c r="AB198" s="148"/>
      <c r="AC198" s="148"/>
      <c r="AD198" s="148"/>
      <c r="AE198" s="148"/>
      <c r="AF198" s="148"/>
    </row>
    <row r="199" spans="1:32">
      <c r="B199" s="3" t="s">
        <v>17</v>
      </c>
      <c r="C199" s="210" t="s">
        <v>305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3"/>
      <c r="O199" s="142">
        <v>0</v>
      </c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45"/>
      <c r="Y199" s="148"/>
      <c r="Z199" s="148"/>
      <c r="AA199" s="148"/>
      <c r="AB199" s="148"/>
      <c r="AC199" s="148"/>
      <c r="AD199" s="148"/>
      <c r="AE199" s="148"/>
      <c r="AF199" s="148"/>
    </row>
    <row r="200" spans="1:32">
      <c r="B200" s="4" t="s">
        <v>34</v>
      </c>
      <c r="C200" s="42"/>
      <c r="D200" s="142">
        <v>0</v>
      </c>
      <c r="E200" s="142">
        <v>0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0</v>
      </c>
      <c r="M200" s="142">
        <v>0</v>
      </c>
      <c r="N200" s="143"/>
      <c r="O200" s="142">
        <v>0</v>
      </c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45"/>
      <c r="Y200" s="148"/>
      <c r="Z200" s="148"/>
      <c r="AA200" s="148"/>
      <c r="AB200" s="148"/>
      <c r="AC200" s="148"/>
      <c r="AD200" s="148"/>
      <c r="AE200" s="148"/>
      <c r="AF200" s="148"/>
    </row>
    <row r="201" spans="1:32">
      <c r="B201" s="3" t="s">
        <v>19</v>
      </c>
      <c r="C201" s="210" t="s">
        <v>306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3"/>
      <c r="O201" s="142">
        <v>0</v>
      </c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5"/>
      <c r="Y201" s="148"/>
      <c r="Z201" s="148"/>
      <c r="AA201" s="148"/>
      <c r="AB201" s="148"/>
      <c r="AC201" s="148"/>
      <c r="AD201" s="148"/>
      <c r="AE201" s="148"/>
      <c r="AF201" s="148"/>
    </row>
    <row r="202" spans="1:32">
      <c r="B202" s="3" t="s">
        <v>20</v>
      </c>
      <c r="C202" s="210" t="s">
        <v>307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3"/>
      <c r="O202" s="142">
        <v>0</v>
      </c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5"/>
      <c r="Y202" s="148"/>
      <c r="Z202" s="148"/>
      <c r="AA202" s="148"/>
      <c r="AB202" s="148"/>
      <c r="AC202" s="148"/>
      <c r="AD202" s="148"/>
      <c r="AE202" s="148"/>
      <c r="AF202" s="148"/>
    </row>
    <row r="203" spans="1:32" s="45" customFormat="1">
      <c r="A203" s="38"/>
      <c r="B203" s="5" t="s">
        <v>21</v>
      </c>
      <c r="C203" s="209" t="s">
        <v>308</v>
      </c>
      <c r="D203" s="139">
        <v>485.28333660650878</v>
      </c>
      <c r="E203" s="139">
        <v>1346.6088487750835</v>
      </c>
      <c r="F203" s="139">
        <v>1740.2885323432233</v>
      </c>
      <c r="G203" s="139">
        <v>3429.3329338734466</v>
      </c>
      <c r="H203" s="139">
        <v>8322.4161855814855</v>
      </c>
      <c r="I203" s="139">
        <v>5169.0803728858309</v>
      </c>
      <c r="J203" s="139">
        <v>17625.994538867464</v>
      </c>
      <c r="K203" s="139">
        <v>23438.30985177607</v>
      </c>
      <c r="L203" s="139">
        <v>17309.848671934928</v>
      </c>
      <c r="M203" s="139">
        <v>28529.057908113897</v>
      </c>
      <c r="N203" s="146"/>
      <c r="O203" s="139">
        <v>861.32551216857485</v>
      </c>
      <c r="P203" s="139">
        <v>393.67968356813969</v>
      </c>
      <c r="Q203" s="139">
        <v>1689.0444015302232</v>
      </c>
      <c r="R203" s="139">
        <v>4893.0832517080389</v>
      </c>
      <c r="S203" s="139">
        <v>-3153.3358126956541</v>
      </c>
      <c r="T203" s="139">
        <v>12456.914165981634</v>
      </c>
      <c r="U203" s="139">
        <v>5812.3153129086058</v>
      </c>
      <c r="V203" s="139">
        <v>-6128.4611798411443</v>
      </c>
      <c r="W203" s="139">
        <v>11219.209236178969</v>
      </c>
      <c r="X203" s="141"/>
      <c r="Y203" s="140"/>
      <c r="Z203" s="140"/>
      <c r="AA203" s="140"/>
      <c r="AB203" s="140"/>
      <c r="AC203" s="140"/>
      <c r="AD203" s="140"/>
      <c r="AE203" s="140"/>
      <c r="AF203" s="140"/>
    </row>
    <row r="204" spans="1:32" s="45" customFormat="1">
      <c r="A204" s="38"/>
      <c r="B204" s="9" t="s">
        <v>94</v>
      </c>
      <c r="C204" s="209" t="s">
        <v>309</v>
      </c>
      <c r="D204" s="139">
        <v>12.993301090062051</v>
      </c>
      <c r="E204" s="139">
        <v>35.375511188959216</v>
      </c>
      <c r="F204" s="139">
        <v>42.884327067951261</v>
      </c>
      <c r="G204" s="139">
        <v>98.193937376880811</v>
      </c>
      <c r="H204" s="139">
        <v>1416.8108992301993</v>
      </c>
      <c r="I204" s="139">
        <v>632.46187457169572</v>
      </c>
      <c r="J204" s="139">
        <v>2976.8474882419423</v>
      </c>
      <c r="K204" s="139">
        <v>5773.4505715752139</v>
      </c>
      <c r="L204" s="139">
        <v>2924.3858227764345</v>
      </c>
      <c r="M204" s="139">
        <v>4819.7979118629828</v>
      </c>
      <c r="N204" s="146"/>
      <c r="O204" s="139">
        <v>22.382210098897161</v>
      </c>
      <c r="P204" s="139">
        <v>7.5088158789920474</v>
      </c>
      <c r="Q204" s="139">
        <v>55.309610308929557</v>
      </c>
      <c r="R204" s="139">
        <v>1318.6169618533186</v>
      </c>
      <c r="S204" s="139">
        <v>-784.34902465850359</v>
      </c>
      <c r="T204" s="139">
        <v>2344.3856136702466</v>
      </c>
      <c r="U204" s="139">
        <v>2796.6030833332711</v>
      </c>
      <c r="V204" s="139">
        <v>-2849.064748798779</v>
      </c>
      <c r="W204" s="139">
        <v>1895.4120890865486</v>
      </c>
      <c r="X204" s="141"/>
      <c r="Y204" s="140"/>
      <c r="Z204" s="140"/>
      <c r="AA204" s="140"/>
      <c r="AB204" s="140"/>
      <c r="AC204" s="140"/>
      <c r="AD204" s="140"/>
      <c r="AE204" s="140"/>
      <c r="AF204" s="140"/>
    </row>
    <row r="205" spans="1:32">
      <c r="B205" s="208" t="s">
        <v>40</v>
      </c>
      <c r="C205" s="219"/>
      <c r="D205" s="142">
        <v>6.5821567221042141</v>
      </c>
      <c r="E205" s="142">
        <v>17.149777705765366</v>
      </c>
      <c r="F205" s="142">
        <v>21.909930173046284</v>
      </c>
      <c r="G205" s="142">
        <v>50.522434425949051</v>
      </c>
      <c r="H205" s="142">
        <v>641.47672529533259</v>
      </c>
      <c r="I205" s="142">
        <v>250.64413418280191</v>
      </c>
      <c r="J205" s="142">
        <v>1683.9510747437387</v>
      </c>
      <c r="K205" s="142">
        <v>2318.6009842657018</v>
      </c>
      <c r="L205" s="142">
        <v>1925.3540339647468</v>
      </c>
      <c r="M205" s="142">
        <v>3173.2534333277295</v>
      </c>
      <c r="N205" s="143"/>
      <c r="O205" s="142">
        <v>10.567620983661151</v>
      </c>
      <c r="P205" s="142">
        <v>4.7601524672809177</v>
      </c>
      <c r="Q205" s="142">
        <v>28.612504252902767</v>
      </c>
      <c r="R205" s="142">
        <v>590.95429086938361</v>
      </c>
      <c r="S205" s="142">
        <v>-390.83259111253074</v>
      </c>
      <c r="T205" s="142">
        <v>1433.3069405609369</v>
      </c>
      <c r="U205" s="142">
        <v>634.64990952196308</v>
      </c>
      <c r="V205" s="142">
        <v>-393.24695030095495</v>
      </c>
      <c r="W205" s="142">
        <v>1247.8993993629824</v>
      </c>
      <c r="X205" s="145"/>
      <c r="Y205" s="148"/>
      <c r="Z205" s="148"/>
      <c r="AA205" s="148"/>
      <c r="AB205" s="148"/>
      <c r="AC205" s="148"/>
      <c r="AD205" s="148"/>
      <c r="AE205" s="148"/>
      <c r="AF205" s="148"/>
    </row>
    <row r="206" spans="1:32">
      <c r="B206" s="6" t="s">
        <v>41</v>
      </c>
      <c r="C206" s="219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3"/>
      <c r="O206" s="142">
        <v>0</v>
      </c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45"/>
      <c r="Y206" s="148"/>
      <c r="Z206" s="148"/>
      <c r="AA206" s="148"/>
      <c r="AB206" s="148"/>
      <c r="AC206" s="148"/>
      <c r="AD206" s="148"/>
      <c r="AE206" s="148"/>
      <c r="AF206" s="148"/>
    </row>
    <row r="207" spans="1:32">
      <c r="B207" s="6" t="s">
        <v>42</v>
      </c>
      <c r="C207" s="219"/>
      <c r="D207" s="142">
        <v>0</v>
      </c>
      <c r="E207" s="142">
        <v>0</v>
      </c>
      <c r="F207" s="142">
        <v>0</v>
      </c>
      <c r="G207" s="142">
        <v>0</v>
      </c>
      <c r="H207" s="142">
        <v>108.06884487618956</v>
      </c>
      <c r="I207" s="142">
        <v>0</v>
      </c>
      <c r="J207" s="142">
        <v>244.73232807595068</v>
      </c>
      <c r="K207" s="142">
        <v>751.6285135213368</v>
      </c>
      <c r="L207" s="142">
        <v>440.25900272726057</v>
      </c>
      <c r="M207" s="142">
        <v>725.60857240414509</v>
      </c>
      <c r="N207" s="143"/>
      <c r="O207" s="142">
        <v>0</v>
      </c>
      <c r="P207" s="142">
        <v>0</v>
      </c>
      <c r="Q207" s="142">
        <v>0</v>
      </c>
      <c r="R207" s="142">
        <v>108.06884487618956</v>
      </c>
      <c r="S207" s="142">
        <v>-108.06884487618956</v>
      </c>
      <c r="T207" s="142">
        <v>244.73232807595068</v>
      </c>
      <c r="U207" s="142">
        <v>506.89618544538621</v>
      </c>
      <c r="V207" s="142">
        <v>-311.36951079407629</v>
      </c>
      <c r="W207" s="142">
        <v>285.34956967688458</v>
      </c>
      <c r="X207" s="145"/>
      <c r="Y207" s="148"/>
      <c r="Z207" s="148"/>
      <c r="AA207" s="148"/>
      <c r="AB207" s="148"/>
      <c r="AC207" s="148"/>
      <c r="AD207" s="148"/>
      <c r="AE207" s="148"/>
      <c r="AF207" s="148"/>
    </row>
    <row r="208" spans="1:32">
      <c r="B208" s="6" t="s">
        <v>43</v>
      </c>
      <c r="C208" s="219"/>
      <c r="D208" s="142">
        <v>1.5255164034351667</v>
      </c>
      <c r="E208" s="142">
        <v>4.1449574986770292</v>
      </c>
      <c r="F208" s="142">
        <v>5.7810093520517114</v>
      </c>
      <c r="G208" s="142">
        <v>11.388674639229867</v>
      </c>
      <c r="H208" s="142">
        <v>181.73058701983811</v>
      </c>
      <c r="I208" s="142">
        <v>73.66790907110925</v>
      </c>
      <c r="J208" s="142">
        <v>545.62775612886776</v>
      </c>
      <c r="K208" s="142">
        <v>526.52436852923347</v>
      </c>
      <c r="L208" s="142">
        <v>1011.018616981184</v>
      </c>
      <c r="M208" s="142">
        <v>1666.3004522276533</v>
      </c>
      <c r="N208" s="143"/>
      <c r="O208" s="142">
        <v>2.6194410952418625</v>
      </c>
      <c r="P208" s="142">
        <v>1.6360518533746822</v>
      </c>
      <c r="Q208" s="142">
        <v>5.6076652871781558</v>
      </c>
      <c r="R208" s="142">
        <v>170.34191238060825</v>
      </c>
      <c r="S208" s="142">
        <v>-108.06267794872886</v>
      </c>
      <c r="T208" s="142">
        <v>471.95984705775851</v>
      </c>
      <c r="U208" s="142">
        <v>-19.103387599634303</v>
      </c>
      <c r="V208" s="142">
        <v>484.49424845195051</v>
      </c>
      <c r="W208" s="142">
        <v>655.28183524646943</v>
      </c>
      <c r="X208" s="145"/>
      <c r="Y208" s="148"/>
      <c r="Z208" s="148"/>
      <c r="AA208" s="148"/>
      <c r="AB208" s="148"/>
      <c r="AC208" s="148"/>
      <c r="AD208" s="148"/>
      <c r="AE208" s="148"/>
      <c r="AF208" s="148"/>
    </row>
    <row r="209" spans="1:32">
      <c r="B209" s="6" t="s">
        <v>44</v>
      </c>
      <c r="C209" s="219"/>
      <c r="D209" s="142">
        <v>0.22569353662729333</v>
      </c>
      <c r="E209" s="142">
        <v>0.50727580806231676</v>
      </c>
      <c r="F209" s="142">
        <v>0.8049853529537403</v>
      </c>
      <c r="G209" s="142">
        <v>1.8071609803021718</v>
      </c>
      <c r="H209" s="142">
        <v>1.5462278478954035</v>
      </c>
      <c r="I209" s="142">
        <v>0</v>
      </c>
      <c r="J209" s="142">
        <v>1.6174229132268243</v>
      </c>
      <c r="K209" s="142">
        <v>13.820578182652547</v>
      </c>
      <c r="L209" s="142">
        <v>0</v>
      </c>
      <c r="M209" s="142">
        <v>0</v>
      </c>
      <c r="N209" s="143"/>
      <c r="O209" s="142">
        <v>0.28158227143502346</v>
      </c>
      <c r="P209" s="142">
        <v>0.29770954489142348</v>
      </c>
      <c r="Q209" s="142">
        <v>1.0021756273484315</v>
      </c>
      <c r="R209" s="142">
        <v>-0.26093313240676835</v>
      </c>
      <c r="S209" s="142">
        <v>-1.5462278478954035</v>
      </c>
      <c r="T209" s="142">
        <v>1.6174229132268243</v>
      </c>
      <c r="U209" s="142">
        <v>12.203155269425721</v>
      </c>
      <c r="V209" s="142">
        <v>-13.820578182652547</v>
      </c>
      <c r="W209" s="142">
        <v>0</v>
      </c>
      <c r="X209" s="145"/>
      <c r="Y209" s="148"/>
      <c r="Z209" s="148"/>
      <c r="AA209" s="148"/>
      <c r="AB209" s="148"/>
      <c r="AC209" s="148"/>
      <c r="AD209" s="148"/>
      <c r="AE209" s="148"/>
      <c r="AF209" s="148"/>
    </row>
    <row r="210" spans="1:32">
      <c r="B210" s="7" t="s">
        <v>45</v>
      </c>
      <c r="C210" s="219"/>
      <c r="D210" s="142">
        <v>0.22555887124963686</v>
      </c>
      <c r="E210" s="142">
        <v>0.50698249651409477</v>
      </c>
      <c r="F210" s="142">
        <v>0.80470089700228675</v>
      </c>
      <c r="G210" s="142">
        <v>1.80603366508774</v>
      </c>
      <c r="H210" s="142">
        <v>2.4777815059952748</v>
      </c>
      <c r="I210" s="142">
        <v>1.406399398980966</v>
      </c>
      <c r="J210" s="142">
        <v>1.6174229132268243</v>
      </c>
      <c r="K210" s="142">
        <v>13.820578182652547</v>
      </c>
      <c r="L210" s="142">
        <v>0</v>
      </c>
      <c r="M210" s="142">
        <v>0</v>
      </c>
      <c r="N210" s="143"/>
      <c r="O210" s="142">
        <v>0.28142362526445791</v>
      </c>
      <c r="P210" s="142">
        <v>0.29771840048819193</v>
      </c>
      <c r="Q210" s="142">
        <v>1.0013327680854534</v>
      </c>
      <c r="R210" s="142">
        <v>0.67174784090753492</v>
      </c>
      <c r="S210" s="142">
        <v>-1.071382107014309</v>
      </c>
      <c r="T210" s="142">
        <v>0.21102351424585833</v>
      </c>
      <c r="U210" s="142">
        <v>12.203155269425721</v>
      </c>
      <c r="V210" s="142">
        <v>-13.820578182652547</v>
      </c>
      <c r="W210" s="142">
        <v>0</v>
      </c>
      <c r="X210" s="145"/>
      <c r="Y210" s="148"/>
      <c r="Z210" s="148"/>
      <c r="AA210" s="148"/>
      <c r="AB210" s="148"/>
      <c r="AC210" s="148"/>
      <c r="AD210" s="148"/>
      <c r="AE210" s="148"/>
      <c r="AF210" s="148"/>
    </row>
    <row r="211" spans="1:32">
      <c r="B211" s="7" t="s">
        <v>46</v>
      </c>
      <c r="C211" s="219"/>
      <c r="D211" s="142">
        <v>1.3466537765648379E-4</v>
      </c>
      <c r="E211" s="142">
        <v>2.9331154822209141E-4</v>
      </c>
      <c r="F211" s="142">
        <v>2.8445595145353767E-4</v>
      </c>
      <c r="G211" s="142">
        <v>1.1273152144316274E-3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3"/>
      <c r="O211" s="142">
        <v>1.5864617056560759E-4</v>
      </c>
      <c r="P211" s="142">
        <v>-8.8555967685537144E-6</v>
      </c>
      <c r="Q211" s="142">
        <v>8.4285926297808966E-4</v>
      </c>
      <c r="R211" s="142">
        <v>-1.1273152144316274E-3</v>
      </c>
      <c r="S211" s="142">
        <v>0</v>
      </c>
      <c r="T211" s="142">
        <v>0</v>
      </c>
      <c r="U211" s="142">
        <v>0</v>
      </c>
      <c r="V211" s="142">
        <v>0</v>
      </c>
      <c r="W211" s="142">
        <v>0</v>
      </c>
      <c r="X211" s="145"/>
      <c r="Y211" s="148"/>
      <c r="Z211" s="148"/>
      <c r="AA211" s="148"/>
      <c r="AB211" s="148"/>
      <c r="AC211" s="148"/>
      <c r="AD211" s="148"/>
      <c r="AE211" s="148"/>
      <c r="AF211" s="148"/>
    </row>
    <row r="212" spans="1:32">
      <c r="B212" s="6" t="s">
        <v>317</v>
      </c>
      <c r="C212" s="219"/>
      <c r="D212" s="142">
        <v>1.1476115378510339</v>
      </c>
      <c r="E212" s="142">
        <v>3.4554262734407613</v>
      </c>
      <c r="F212" s="142">
        <v>4.1135662649881013</v>
      </c>
      <c r="G212" s="142">
        <v>8.2572412828997344</v>
      </c>
      <c r="H212" s="142">
        <v>57.913714940420633</v>
      </c>
      <c r="I212" s="142">
        <v>85.635046648218918</v>
      </c>
      <c r="J212" s="142">
        <v>4.2380331452191466</v>
      </c>
      <c r="K212" s="142">
        <v>5.78444568349886</v>
      </c>
      <c r="L212" s="142">
        <v>8.7139992606833392</v>
      </c>
      <c r="M212" s="142">
        <v>14.361892713849322</v>
      </c>
      <c r="N212" s="143"/>
      <c r="O212" s="142">
        <v>2.3078147355897278</v>
      </c>
      <c r="P212" s="142">
        <v>0.65813999154734004</v>
      </c>
      <c r="Q212" s="142">
        <v>4.1436750179116331</v>
      </c>
      <c r="R212" s="142">
        <v>49.656473657520898</v>
      </c>
      <c r="S212" s="142">
        <v>27.721331707798281</v>
      </c>
      <c r="T212" s="142">
        <v>-81.397013502999769</v>
      </c>
      <c r="U212" s="142">
        <v>1.5464125382797136</v>
      </c>
      <c r="V212" s="142">
        <v>2.9295535771844787</v>
      </c>
      <c r="W212" s="142">
        <v>5.6478934531659837</v>
      </c>
      <c r="X212" s="145"/>
      <c r="Y212" s="148"/>
      <c r="Z212" s="148"/>
      <c r="AA212" s="148"/>
      <c r="AB212" s="148"/>
      <c r="AC212" s="148"/>
      <c r="AD212" s="148"/>
      <c r="AE212" s="148"/>
      <c r="AF212" s="148"/>
    </row>
    <row r="213" spans="1:32">
      <c r="B213" s="6" t="s">
        <v>108</v>
      </c>
      <c r="C213" s="219"/>
      <c r="D213" s="142">
        <v>1.56274266104653</v>
      </c>
      <c r="E213" s="142">
        <v>4.0392079200843343</v>
      </c>
      <c r="F213" s="142">
        <v>5.5719710692682991</v>
      </c>
      <c r="G213" s="142">
        <v>11.955619935232349</v>
      </c>
      <c r="H213" s="142">
        <v>230.3677505258363</v>
      </c>
      <c r="I213" s="142">
        <v>56.929438654203402</v>
      </c>
      <c r="J213" s="142">
        <v>714.9854282185737</v>
      </c>
      <c r="K213" s="142">
        <v>886.4039464375104</v>
      </c>
      <c r="L213" s="142">
        <v>421.27331447514706</v>
      </c>
      <c r="M213" s="142">
        <v>694.31749587104218</v>
      </c>
      <c r="N213" s="143"/>
      <c r="O213" s="142">
        <v>2.4764652590378047</v>
      </c>
      <c r="P213" s="142">
        <v>1.5327631491839646</v>
      </c>
      <c r="Q213" s="142">
        <v>6.3836488659640507</v>
      </c>
      <c r="R213" s="142">
        <v>218.41213059060399</v>
      </c>
      <c r="S213" s="142">
        <v>-173.43831187163289</v>
      </c>
      <c r="T213" s="142">
        <v>658.05598956437029</v>
      </c>
      <c r="U213" s="142">
        <v>171.41851821893664</v>
      </c>
      <c r="V213" s="142">
        <v>-465.13063196236334</v>
      </c>
      <c r="W213" s="142">
        <v>273.04418139589518</v>
      </c>
      <c r="X213" s="145"/>
      <c r="Y213" s="148"/>
      <c r="Z213" s="148"/>
      <c r="AA213" s="148"/>
      <c r="AB213" s="148"/>
      <c r="AC213" s="148"/>
      <c r="AD213" s="148"/>
      <c r="AE213" s="148"/>
      <c r="AF213" s="148"/>
    </row>
    <row r="214" spans="1:32">
      <c r="B214" s="6" t="s">
        <v>48</v>
      </c>
      <c r="C214" s="219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3"/>
      <c r="O214" s="142">
        <v>0</v>
      </c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45"/>
      <c r="Y214" s="148"/>
      <c r="Z214" s="148"/>
      <c r="AA214" s="148"/>
      <c r="AB214" s="148"/>
      <c r="AC214" s="148"/>
      <c r="AD214" s="148"/>
      <c r="AE214" s="148"/>
      <c r="AF214" s="148"/>
    </row>
    <row r="215" spans="1:32">
      <c r="B215" s="6" t="s">
        <v>325</v>
      </c>
      <c r="C215" s="219"/>
      <c r="D215" s="142">
        <v>2.1205925831441896</v>
      </c>
      <c r="E215" s="142">
        <v>5.0029102055009238</v>
      </c>
      <c r="F215" s="142">
        <v>5.6383981337844302</v>
      </c>
      <c r="G215" s="142">
        <v>17.113737588284927</v>
      </c>
      <c r="H215" s="142">
        <v>61.849600085152609</v>
      </c>
      <c r="I215" s="142">
        <v>34.411739809270294</v>
      </c>
      <c r="J215" s="142">
        <v>172.7501062619005</v>
      </c>
      <c r="K215" s="142">
        <v>134.43913191146981</v>
      </c>
      <c r="L215" s="142">
        <v>44.089100520471938</v>
      </c>
      <c r="M215" s="142">
        <v>72.665020111039297</v>
      </c>
      <c r="N215" s="143"/>
      <c r="O215" s="142">
        <v>2.8823176223567342</v>
      </c>
      <c r="P215" s="142">
        <v>0.6354879282835062</v>
      </c>
      <c r="Q215" s="142">
        <v>11.475339454500496</v>
      </c>
      <c r="R215" s="142">
        <v>44.735862496867682</v>
      </c>
      <c r="S215" s="142">
        <v>-27.437860275882318</v>
      </c>
      <c r="T215" s="142">
        <v>138.33836645263023</v>
      </c>
      <c r="U215" s="142">
        <v>-38.310974350430691</v>
      </c>
      <c r="V215" s="142">
        <v>-90.35003139099787</v>
      </c>
      <c r="W215" s="142">
        <v>28.575919590567366</v>
      </c>
      <c r="X215" s="145"/>
      <c r="Y215" s="148"/>
      <c r="Z215" s="148"/>
      <c r="AA215" s="148"/>
      <c r="AB215" s="148"/>
      <c r="AC215" s="148"/>
      <c r="AD215" s="148"/>
      <c r="AE215" s="148"/>
      <c r="AF215" s="148"/>
    </row>
    <row r="216" spans="1:32">
      <c r="B216" s="8" t="s">
        <v>101</v>
      </c>
      <c r="C216" s="219"/>
      <c r="D216" s="142">
        <v>6.4111443679578386</v>
      </c>
      <c r="E216" s="142">
        <v>18.225733483193849</v>
      </c>
      <c r="F216" s="142">
        <v>20.974396894904977</v>
      </c>
      <c r="G216" s="142">
        <v>47.67150295093176</v>
      </c>
      <c r="H216" s="142">
        <v>775.33417393486673</v>
      </c>
      <c r="I216" s="142">
        <v>381.81774038889375</v>
      </c>
      <c r="J216" s="142">
        <v>1292.8964134982039</v>
      </c>
      <c r="K216" s="142">
        <v>3454.8495873095112</v>
      </c>
      <c r="L216" s="142">
        <v>999.03178881168697</v>
      </c>
      <c r="M216" s="142">
        <v>1646.5444785352524</v>
      </c>
      <c r="N216" s="143"/>
      <c r="O216" s="142">
        <v>11.814589115236013</v>
      </c>
      <c r="P216" s="142">
        <v>2.7486634117111275</v>
      </c>
      <c r="Q216" s="142">
        <v>26.697106056026783</v>
      </c>
      <c r="R216" s="142">
        <v>727.66267098393507</v>
      </c>
      <c r="S216" s="142">
        <v>-393.51643354597303</v>
      </c>
      <c r="T216" s="142">
        <v>911.07867310931022</v>
      </c>
      <c r="U216" s="142">
        <v>2161.9531738113074</v>
      </c>
      <c r="V216" s="142">
        <v>-2455.8177984978242</v>
      </c>
      <c r="W216" s="142">
        <v>647.51268972356547</v>
      </c>
      <c r="X216" s="145"/>
      <c r="Y216" s="148"/>
      <c r="Z216" s="148"/>
      <c r="AA216" s="148"/>
      <c r="AB216" s="148"/>
      <c r="AC216" s="148"/>
      <c r="AD216" s="148"/>
      <c r="AE216" s="148"/>
      <c r="AF216" s="148"/>
    </row>
    <row r="217" spans="1:32" s="45" customFormat="1">
      <c r="A217" s="38"/>
      <c r="B217" s="9" t="s">
        <v>95</v>
      </c>
      <c r="C217" s="209" t="s">
        <v>310</v>
      </c>
      <c r="D217" s="139">
        <v>472.29003551644678</v>
      </c>
      <c r="E217" s="139">
        <v>1311.2333375861244</v>
      </c>
      <c r="F217" s="139">
        <v>1697.4042052752723</v>
      </c>
      <c r="G217" s="139">
        <v>3331.1389964965656</v>
      </c>
      <c r="H217" s="139">
        <v>6905.6052863512859</v>
      </c>
      <c r="I217" s="139">
        <v>4536.6184983141356</v>
      </c>
      <c r="J217" s="139">
        <v>14649.147050625525</v>
      </c>
      <c r="K217" s="139">
        <v>17664.859280200857</v>
      </c>
      <c r="L217" s="139">
        <v>14385.462849158492</v>
      </c>
      <c r="M217" s="139">
        <v>23709.259996250908</v>
      </c>
      <c r="N217" s="146"/>
      <c r="O217" s="139">
        <v>838.94330206967766</v>
      </c>
      <c r="P217" s="139">
        <v>386.17086768914783</v>
      </c>
      <c r="Q217" s="139">
        <v>1633.7347912212933</v>
      </c>
      <c r="R217" s="139">
        <v>3574.4662898547203</v>
      </c>
      <c r="S217" s="139">
        <v>-2368.9867880371507</v>
      </c>
      <c r="T217" s="139">
        <v>10112.528552311389</v>
      </c>
      <c r="U217" s="139">
        <v>3015.7122295753338</v>
      </c>
      <c r="V217" s="139">
        <v>-3279.3964310423662</v>
      </c>
      <c r="W217" s="139">
        <v>9323.7971470924185</v>
      </c>
      <c r="X217" s="141"/>
      <c r="Y217" s="140"/>
      <c r="Z217" s="140"/>
      <c r="AA217" s="140"/>
      <c r="AB217" s="140"/>
      <c r="AC217" s="140"/>
      <c r="AD217" s="140"/>
      <c r="AE217" s="140"/>
      <c r="AF217" s="140"/>
    </row>
    <row r="218" spans="1:32">
      <c r="B218" s="208" t="s">
        <v>40</v>
      </c>
      <c r="C218" s="18"/>
      <c r="D218" s="142">
        <v>459.52346571109535</v>
      </c>
      <c r="E218" s="142">
        <v>1273.7630816576045</v>
      </c>
      <c r="F218" s="142">
        <v>1651.1166366143084</v>
      </c>
      <c r="G218" s="142">
        <v>3244.0967070415218</v>
      </c>
      <c r="H218" s="142">
        <v>7112.3935182487257</v>
      </c>
      <c r="I218" s="142">
        <v>4630.3235660143218</v>
      </c>
      <c r="J218" s="142">
        <v>15180.30861909243</v>
      </c>
      <c r="K218" s="142">
        <v>18340.334487769342</v>
      </c>
      <c r="L218" s="142">
        <v>14758.665314999218</v>
      </c>
      <c r="M218" s="142">
        <v>24324.349992773154</v>
      </c>
      <c r="N218" s="143"/>
      <c r="O218" s="142">
        <v>814.23961594650916</v>
      </c>
      <c r="P218" s="142">
        <v>377.35355495670382</v>
      </c>
      <c r="Q218" s="142">
        <v>1592.9800704272136</v>
      </c>
      <c r="R218" s="142">
        <v>3868.296811207204</v>
      </c>
      <c r="S218" s="142">
        <v>-2482.0699522344044</v>
      </c>
      <c r="T218" s="142">
        <v>10549.985053078108</v>
      </c>
      <c r="U218" s="142">
        <v>3160.0258686769139</v>
      </c>
      <c r="V218" s="142">
        <v>-3581.6691727701254</v>
      </c>
      <c r="W218" s="142">
        <v>9565.6846777739356</v>
      </c>
      <c r="X218" s="145"/>
      <c r="Y218" s="148"/>
      <c r="Z218" s="148"/>
      <c r="AA218" s="148"/>
      <c r="AB218" s="148"/>
      <c r="AC218" s="148"/>
      <c r="AD218" s="148"/>
      <c r="AE218" s="148"/>
      <c r="AF218" s="148"/>
    </row>
    <row r="219" spans="1:32">
      <c r="B219" s="6" t="s">
        <v>41</v>
      </c>
      <c r="C219" s="18"/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3"/>
      <c r="O219" s="142">
        <v>0</v>
      </c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45"/>
      <c r="Y219" s="148"/>
      <c r="Z219" s="148"/>
      <c r="AA219" s="148"/>
      <c r="AB219" s="148"/>
      <c r="AC219" s="148"/>
      <c r="AD219" s="148"/>
      <c r="AE219" s="148"/>
      <c r="AF219" s="148"/>
    </row>
    <row r="220" spans="1:32">
      <c r="B220" s="6" t="s">
        <v>42</v>
      </c>
      <c r="C220" s="18"/>
      <c r="D220" s="142">
        <v>0</v>
      </c>
      <c r="E220" s="142">
        <v>0</v>
      </c>
      <c r="F220" s="142">
        <v>0</v>
      </c>
      <c r="G220" s="142">
        <v>0</v>
      </c>
      <c r="H220" s="142">
        <v>778.83469639612213</v>
      </c>
      <c r="I220" s="142">
        <v>0</v>
      </c>
      <c r="J220" s="142">
        <v>3846.8352633480085</v>
      </c>
      <c r="K220" s="142">
        <v>2026.6871007922059</v>
      </c>
      <c r="L220" s="142">
        <v>113.93349215108589</v>
      </c>
      <c r="M220" s="142">
        <v>187.77837154186003</v>
      </c>
      <c r="N220" s="143"/>
      <c r="O220" s="142">
        <v>0</v>
      </c>
      <c r="P220" s="142">
        <v>0</v>
      </c>
      <c r="Q220" s="142">
        <v>0</v>
      </c>
      <c r="R220" s="142">
        <v>778.83469639612213</v>
      </c>
      <c r="S220" s="142">
        <v>-778.83469639612213</v>
      </c>
      <c r="T220" s="142">
        <v>3846.8352633480085</v>
      </c>
      <c r="U220" s="142">
        <v>-1820.1481625558029</v>
      </c>
      <c r="V220" s="142">
        <v>-1912.7536086411201</v>
      </c>
      <c r="W220" s="142">
        <v>73.844879390774153</v>
      </c>
      <c r="X220" s="145"/>
      <c r="Y220" s="148"/>
      <c r="Z220" s="148"/>
      <c r="AA220" s="148"/>
      <c r="AB220" s="148"/>
      <c r="AC220" s="148"/>
      <c r="AD220" s="148"/>
      <c r="AE220" s="148"/>
      <c r="AF220" s="148"/>
    </row>
    <row r="221" spans="1:32">
      <c r="B221" s="6" t="s">
        <v>43</v>
      </c>
      <c r="C221" s="18"/>
      <c r="D221" s="142">
        <v>435.17826758226886</v>
      </c>
      <c r="E221" s="142">
        <v>1204.823535100149</v>
      </c>
      <c r="F221" s="142">
        <v>1556.2571974090552</v>
      </c>
      <c r="G221" s="142">
        <v>3081.5560017734438</v>
      </c>
      <c r="H221" s="142">
        <v>1903.2962281151483</v>
      </c>
      <c r="I221" s="142">
        <v>1898.6808532152456</v>
      </c>
      <c r="J221" s="142">
        <v>701.78593271170735</v>
      </c>
      <c r="K221" s="142">
        <v>5728.2321759974502</v>
      </c>
      <c r="L221" s="142">
        <v>213.64072523206278</v>
      </c>
      <c r="M221" s="142">
        <v>352.10987323990628</v>
      </c>
      <c r="N221" s="143"/>
      <c r="O221" s="142">
        <v>769.64526751788003</v>
      </c>
      <c r="P221" s="142">
        <v>351.43366230890632</v>
      </c>
      <c r="Q221" s="142">
        <v>1525.2988043643886</v>
      </c>
      <c r="R221" s="142">
        <v>-1178.2597736582954</v>
      </c>
      <c r="S221" s="142">
        <v>-4.6153748999028466</v>
      </c>
      <c r="T221" s="142">
        <v>-1196.8949205035383</v>
      </c>
      <c r="U221" s="142">
        <v>5026.4462432857426</v>
      </c>
      <c r="V221" s="142">
        <v>-5514.591450765387</v>
      </c>
      <c r="W221" s="142">
        <v>138.4691480078435</v>
      </c>
      <c r="X221" s="145"/>
      <c r="Y221" s="148"/>
      <c r="Z221" s="148"/>
      <c r="AA221" s="148"/>
      <c r="AB221" s="148"/>
      <c r="AC221" s="148"/>
      <c r="AD221" s="148"/>
      <c r="AE221" s="148"/>
      <c r="AF221" s="148"/>
    </row>
    <row r="222" spans="1:32">
      <c r="B222" s="6" t="s">
        <v>44</v>
      </c>
      <c r="C222" s="18"/>
      <c r="D222" s="142">
        <v>1.3127540854049931</v>
      </c>
      <c r="E222" s="142">
        <v>3.767608459137322</v>
      </c>
      <c r="F222" s="142">
        <v>4.8273252804668365</v>
      </c>
      <c r="G222" s="142">
        <v>8.9911787475433123</v>
      </c>
      <c r="H222" s="142">
        <v>207.84288208380735</v>
      </c>
      <c r="I222" s="142">
        <v>93.705067700186476</v>
      </c>
      <c r="J222" s="142">
        <v>535.06397182366857</v>
      </c>
      <c r="K222" s="142">
        <v>680.3463197230102</v>
      </c>
      <c r="L222" s="142">
        <v>375.08657378898278</v>
      </c>
      <c r="M222" s="142">
        <v>618.19527062253405</v>
      </c>
      <c r="N222" s="143"/>
      <c r="O222" s="142">
        <v>2.4548543737323292</v>
      </c>
      <c r="P222" s="142">
        <v>1.0597168213295143</v>
      </c>
      <c r="Q222" s="142">
        <v>4.1638534670764757</v>
      </c>
      <c r="R222" s="142">
        <v>198.85170333626405</v>
      </c>
      <c r="S222" s="142">
        <v>-114.13781438362089</v>
      </c>
      <c r="T222" s="142">
        <v>441.35890412348209</v>
      </c>
      <c r="U222" s="142">
        <v>145.28234789934169</v>
      </c>
      <c r="V222" s="142">
        <v>-305.25974593402748</v>
      </c>
      <c r="W222" s="142">
        <v>243.10869683355128</v>
      </c>
      <c r="X222" s="145"/>
      <c r="Y222" s="148"/>
      <c r="Z222" s="148"/>
      <c r="AA222" s="148"/>
      <c r="AB222" s="148"/>
      <c r="AC222" s="148"/>
      <c r="AD222" s="148"/>
      <c r="AE222" s="148"/>
      <c r="AF222" s="148"/>
    </row>
    <row r="223" spans="1:32">
      <c r="B223" s="7" t="s">
        <v>45</v>
      </c>
      <c r="C223" s="18"/>
      <c r="D223" s="142">
        <v>1.3034229238425352</v>
      </c>
      <c r="E223" s="142">
        <v>3.7468833466869307</v>
      </c>
      <c r="F223" s="142">
        <v>4.7996047316874906</v>
      </c>
      <c r="G223" s="142">
        <v>8.9128538719018859</v>
      </c>
      <c r="H223" s="142">
        <v>206.78823189743915</v>
      </c>
      <c r="I223" s="142">
        <v>93.705067700186476</v>
      </c>
      <c r="J223" s="142">
        <v>531.16156846690467</v>
      </c>
      <c r="K223" s="142">
        <v>675.47520756848496</v>
      </c>
      <c r="L223" s="142">
        <v>373.20246584072686</v>
      </c>
      <c r="M223" s="142">
        <v>615.08999652224225</v>
      </c>
      <c r="N223" s="143"/>
      <c r="O223" s="142">
        <v>2.4434604228443959</v>
      </c>
      <c r="P223" s="142">
        <v>1.0527213850005601</v>
      </c>
      <c r="Q223" s="142">
        <v>4.1132491402143954</v>
      </c>
      <c r="R223" s="142">
        <v>197.87537802553726</v>
      </c>
      <c r="S223" s="142">
        <v>-113.08316419725266</v>
      </c>
      <c r="T223" s="142">
        <v>437.45650076671819</v>
      </c>
      <c r="U223" s="142">
        <v>144.31363910158029</v>
      </c>
      <c r="V223" s="142">
        <v>-302.27274172775805</v>
      </c>
      <c r="W223" s="142">
        <v>241.88753068151541</v>
      </c>
      <c r="X223" s="145"/>
      <c r="Y223" s="148"/>
      <c r="Z223" s="148"/>
      <c r="AA223" s="148"/>
      <c r="AB223" s="148"/>
      <c r="AC223" s="148"/>
      <c r="AD223" s="148"/>
      <c r="AE223" s="148"/>
      <c r="AF223" s="148"/>
    </row>
    <row r="224" spans="1:32">
      <c r="B224" s="7" t="s">
        <v>46</v>
      </c>
      <c r="C224" s="18"/>
      <c r="D224" s="142">
        <v>1.2777685975677399E-2</v>
      </c>
      <c r="E224" s="142">
        <v>2.8380065753780128E-2</v>
      </c>
      <c r="F224" s="142">
        <v>3.5648077499613635E-2</v>
      </c>
      <c r="G224" s="142">
        <v>0.10959096237695937</v>
      </c>
      <c r="H224" s="142">
        <v>1.0546501863682214</v>
      </c>
      <c r="I224" s="142">
        <v>0</v>
      </c>
      <c r="J224" s="142">
        <v>3.9024033567638527</v>
      </c>
      <c r="K224" s="142">
        <v>4.8711121545253544</v>
      </c>
      <c r="L224" s="142">
        <v>1.8841079482558574</v>
      </c>
      <c r="M224" s="142">
        <v>3.1052741002917457</v>
      </c>
      <c r="N224" s="143"/>
      <c r="O224" s="142">
        <v>1.5602379778102731E-2</v>
      </c>
      <c r="P224" s="142">
        <v>7.2680117458335091E-3</v>
      </c>
      <c r="Q224" s="142">
        <v>7.3942884877345724E-2</v>
      </c>
      <c r="R224" s="142">
        <v>0.94505922399126197</v>
      </c>
      <c r="S224" s="142">
        <v>-1.0546501863682214</v>
      </c>
      <c r="T224" s="142">
        <v>3.9024033567638527</v>
      </c>
      <c r="U224" s="142">
        <v>0.96870879776150209</v>
      </c>
      <c r="V224" s="142">
        <v>-2.9870042062694973</v>
      </c>
      <c r="W224" s="142">
        <v>1.2211661520358883</v>
      </c>
      <c r="X224" s="145"/>
      <c r="Y224" s="148"/>
      <c r="Z224" s="148"/>
      <c r="AA224" s="148"/>
      <c r="AB224" s="148"/>
      <c r="AC224" s="148"/>
      <c r="AD224" s="148"/>
      <c r="AE224" s="148"/>
      <c r="AF224" s="148"/>
    </row>
    <row r="225" spans="1:32">
      <c r="B225" s="6" t="s">
        <v>317</v>
      </c>
      <c r="C225" s="18"/>
      <c r="D225" s="142">
        <v>0</v>
      </c>
      <c r="E225" s="142">
        <v>0</v>
      </c>
      <c r="F225" s="142">
        <v>0</v>
      </c>
      <c r="G225" s="142">
        <v>0</v>
      </c>
      <c r="H225" s="142">
        <v>0</v>
      </c>
      <c r="I225" s="142">
        <v>0</v>
      </c>
      <c r="J225" s="142">
        <v>0</v>
      </c>
      <c r="K225" s="142">
        <v>0</v>
      </c>
      <c r="L225" s="142">
        <v>0</v>
      </c>
      <c r="M225" s="142">
        <v>0</v>
      </c>
      <c r="N225" s="143"/>
      <c r="O225" s="142">
        <v>0</v>
      </c>
      <c r="P225" s="142">
        <v>0</v>
      </c>
      <c r="Q225" s="142">
        <v>0</v>
      </c>
      <c r="R225" s="142">
        <v>0</v>
      </c>
      <c r="S225" s="142">
        <v>0</v>
      </c>
      <c r="T225" s="142">
        <v>0</v>
      </c>
      <c r="U225" s="142">
        <v>0</v>
      </c>
      <c r="V225" s="142">
        <v>0</v>
      </c>
      <c r="W225" s="142">
        <v>0</v>
      </c>
      <c r="X225" s="145"/>
      <c r="Y225" s="148"/>
      <c r="Z225" s="148"/>
      <c r="AA225" s="148"/>
      <c r="AB225" s="148"/>
      <c r="AC225" s="148"/>
      <c r="AD225" s="148"/>
      <c r="AE225" s="148"/>
      <c r="AF225" s="148"/>
    </row>
    <row r="226" spans="1:32">
      <c r="B226" s="6" t="s">
        <v>108</v>
      </c>
      <c r="C226" s="18"/>
      <c r="D226" s="142">
        <v>2.0773636624409417</v>
      </c>
      <c r="E226" s="142">
        <v>5.5941551468906781</v>
      </c>
      <c r="F226" s="142">
        <v>7.1998514395600539</v>
      </c>
      <c r="G226" s="142">
        <v>15.142855704122058</v>
      </c>
      <c r="H226" s="142">
        <v>294.45944882996315</v>
      </c>
      <c r="I226" s="142">
        <v>107.8174656954985</v>
      </c>
      <c r="J226" s="142">
        <v>619.38992776695204</v>
      </c>
      <c r="K226" s="142">
        <v>1365.3011924536877</v>
      </c>
      <c r="L226" s="142">
        <v>706.10327029471512</v>
      </c>
      <c r="M226" s="142">
        <v>1163.7572037245741</v>
      </c>
      <c r="N226" s="143"/>
      <c r="O226" s="142">
        <v>3.5167914844497363</v>
      </c>
      <c r="P226" s="142">
        <v>1.6056962926693759</v>
      </c>
      <c r="Q226" s="142">
        <v>7.9430042645620036</v>
      </c>
      <c r="R226" s="142">
        <v>279.31659312584111</v>
      </c>
      <c r="S226" s="142">
        <v>-186.64198313446462</v>
      </c>
      <c r="T226" s="142">
        <v>511.57246207145351</v>
      </c>
      <c r="U226" s="142">
        <v>745.91126468673565</v>
      </c>
      <c r="V226" s="142">
        <v>-659.19792215897257</v>
      </c>
      <c r="W226" s="142">
        <v>457.65393342985902</v>
      </c>
      <c r="X226" s="145"/>
      <c r="Y226" s="148"/>
      <c r="Z226" s="148"/>
      <c r="AA226" s="148"/>
      <c r="AB226" s="148"/>
      <c r="AC226" s="148"/>
      <c r="AD226" s="148"/>
      <c r="AE226" s="148"/>
      <c r="AF226" s="148"/>
    </row>
    <row r="227" spans="1:32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3"/>
      <c r="O227" s="142">
        <v>0</v>
      </c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45"/>
      <c r="Y227" s="148"/>
      <c r="Z227" s="148"/>
      <c r="AA227" s="148"/>
      <c r="AB227" s="148"/>
      <c r="AC227" s="148"/>
      <c r="AD227" s="148"/>
      <c r="AE227" s="148"/>
      <c r="AF227" s="148"/>
    </row>
    <row r="228" spans="1:32">
      <c r="B228" s="6" t="s">
        <v>325</v>
      </c>
      <c r="C228" s="18"/>
      <c r="D228" s="142">
        <v>20.955080380980529</v>
      </c>
      <c r="E228" s="142">
        <v>59.577782951427515</v>
      </c>
      <c r="F228" s="142">
        <v>82.832262485226323</v>
      </c>
      <c r="G228" s="142">
        <v>138.40667081641283</v>
      </c>
      <c r="H228" s="142">
        <v>2324.8024305931117</v>
      </c>
      <c r="I228" s="142">
        <v>1433.8166951407102</v>
      </c>
      <c r="J228" s="142">
        <v>7018.0244113468152</v>
      </c>
      <c r="K228" s="142">
        <v>3210.1891610828161</v>
      </c>
      <c r="L228" s="142">
        <v>11725.025656529444</v>
      </c>
      <c r="M228" s="142">
        <v>19324.48643942178</v>
      </c>
      <c r="N228" s="143"/>
      <c r="O228" s="142">
        <v>38.62270257044699</v>
      </c>
      <c r="P228" s="142">
        <v>23.254479533798811</v>
      </c>
      <c r="Q228" s="142">
        <v>55.574408331186497</v>
      </c>
      <c r="R228" s="142">
        <v>2186.3957597766989</v>
      </c>
      <c r="S228" s="142">
        <v>-890.98573545240163</v>
      </c>
      <c r="T228" s="142">
        <v>5584.2077162061041</v>
      </c>
      <c r="U228" s="142">
        <v>-3807.8352502639987</v>
      </c>
      <c r="V228" s="142">
        <v>8514.8364954466269</v>
      </c>
      <c r="W228" s="142">
        <v>7599.4607828923381</v>
      </c>
      <c r="X228" s="145"/>
      <c r="Y228" s="148"/>
      <c r="Z228" s="148"/>
      <c r="AA228" s="148"/>
      <c r="AB228" s="148"/>
      <c r="AC228" s="148"/>
      <c r="AD228" s="148"/>
      <c r="AE228" s="148"/>
      <c r="AF228" s="148"/>
    </row>
    <row r="229" spans="1:32">
      <c r="B229" s="8" t="s">
        <v>101</v>
      </c>
      <c r="C229" s="18"/>
      <c r="D229" s="142">
        <v>12.766569805351391</v>
      </c>
      <c r="E229" s="142">
        <v>37.470255928519904</v>
      </c>
      <c r="F229" s="142">
        <v>46.287568660963721</v>
      </c>
      <c r="G229" s="142">
        <v>87.042289455042663</v>
      </c>
      <c r="H229" s="142">
        <v>1396.369600333134</v>
      </c>
      <c r="I229" s="142">
        <v>1002.5984165624951</v>
      </c>
      <c r="J229" s="142">
        <v>1928.0475436283718</v>
      </c>
      <c r="K229" s="142">
        <v>4654.10333015169</v>
      </c>
      <c r="L229" s="142">
        <v>1251.6731311622023</v>
      </c>
      <c r="M229" s="142">
        <v>2062.9328377002548</v>
      </c>
      <c r="N229" s="143"/>
      <c r="O229" s="142">
        <v>24.703686123168509</v>
      </c>
      <c r="P229" s="142">
        <v>8.8173127324438223</v>
      </c>
      <c r="Q229" s="142">
        <v>40.754720794078942</v>
      </c>
      <c r="R229" s="142">
        <v>1309.3273108780916</v>
      </c>
      <c r="S229" s="142">
        <v>-393.77118377063897</v>
      </c>
      <c r="T229" s="142">
        <v>925.44912706587684</v>
      </c>
      <c r="U229" s="142">
        <v>2726.0557865233177</v>
      </c>
      <c r="V229" s="142">
        <v>-3402.4301989894875</v>
      </c>
      <c r="W229" s="142">
        <v>811.25970653805246</v>
      </c>
      <c r="X229" s="145"/>
      <c r="Y229" s="148"/>
      <c r="Z229" s="148"/>
      <c r="AA229" s="148"/>
      <c r="AB229" s="148"/>
      <c r="AC229" s="148"/>
      <c r="AD229" s="148"/>
      <c r="AE229" s="148"/>
      <c r="AF229" s="148"/>
    </row>
    <row r="230" spans="1:32" s="45" customFormat="1">
      <c r="A230" s="38"/>
      <c r="B230" s="5" t="s">
        <v>29</v>
      </c>
      <c r="C230" s="2"/>
      <c r="D230" s="139">
        <v>0</v>
      </c>
      <c r="E230" s="139">
        <v>0</v>
      </c>
      <c r="F230" s="139">
        <v>0</v>
      </c>
      <c r="G230" s="139">
        <v>0</v>
      </c>
      <c r="H230" s="139">
        <v>0</v>
      </c>
      <c r="I230" s="139">
        <v>0</v>
      </c>
      <c r="J230" s="139">
        <v>0</v>
      </c>
      <c r="K230" s="139">
        <v>0</v>
      </c>
      <c r="L230" s="139">
        <v>0</v>
      </c>
      <c r="M230" s="139">
        <v>0</v>
      </c>
      <c r="N230" s="146"/>
      <c r="O230" s="139">
        <v>0</v>
      </c>
      <c r="P230" s="139">
        <v>0</v>
      </c>
      <c r="Q230" s="139">
        <v>0</v>
      </c>
      <c r="R230" s="139">
        <v>0</v>
      </c>
      <c r="S230" s="139">
        <v>0</v>
      </c>
      <c r="T230" s="139">
        <v>0</v>
      </c>
      <c r="U230" s="139">
        <v>0</v>
      </c>
      <c r="V230" s="139">
        <v>0</v>
      </c>
      <c r="W230" s="139">
        <v>0</v>
      </c>
      <c r="X230" s="141"/>
      <c r="Y230" s="140"/>
      <c r="Z230" s="140"/>
      <c r="AA230" s="140"/>
      <c r="AB230" s="140"/>
      <c r="AC230" s="140"/>
      <c r="AD230" s="140"/>
      <c r="AE230" s="140"/>
      <c r="AF230" s="140"/>
    </row>
    <row r="231" spans="1:32" s="45" customFormat="1">
      <c r="A231" s="38"/>
      <c r="B231" s="5" t="s">
        <v>96</v>
      </c>
      <c r="C231" s="2"/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46"/>
      <c r="O231" s="139">
        <v>0</v>
      </c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41"/>
      <c r="Y231" s="140"/>
      <c r="Z231" s="140"/>
      <c r="AA231" s="140"/>
      <c r="AB231" s="140"/>
      <c r="AC231" s="140"/>
      <c r="AD231" s="140"/>
      <c r="AE231" s="140"/>
      <c r="AF231" s="140"/>
    </row>
    <row r="232" spans="1:32" s="45" customFormat="1">
      <c r="A232" s="38"/>
      <c r="B232" s="5" t="s">
        <v>100</v>
      </c>
      <c r="C232" s="2"/>
      <c r="D232" s="139">
        <v>14176.310283747694</v>
      </c>
      <c r="E232" s="139">
        <v>44499.886924724771</v>
      </c>
      <c r="F232" s="139">
        <v>51700.609376574859</v>
      </c>
      <c r="G232" s="139">
        <v>93935.972315769075</v>
      </c>
      <c r="H232" s="139">
        <v>160246.59526272252</v>
      </c>
      <c r="I232" s="139">
        <v>198715.68554971393</v>
      </c>
      <c r="J232" s="139">
        <v>305596.47038276028</v>
      </c>
      <c r="K232" s="139">
        <v>343211.33741509955</v>
      </c>
      <c r="L232" s="139">
        <v>359649.76550232951</v>
      </c>
      <c r="M232" s="139">
        <v>392619.04899977462</v>
      </c>
      <c r="N232" s="146"/>
      <c r="O232" s="139">
        <v>30323.57664097708</v>
      </c>
      <c r="P232" s="139">
        <v>7200.7224518500834</v>
      </c>
      <c r="Q232" s="139">
        <v>42235.362939194216</v>
      </c>
      <c r="R232" s="139">
        <v>66310.622946953459</v>
      </c>
      <c r="S232" s="139">
        <v>38469.090286991399</v>
      </c>
      <c r="T232" s="139">
        <v>106880.78483304637</v>
      </c>
      <c r="U232" s="139">
        <v>37614.867032339273</v>
      </c>
      <c r="V232" s="139">
        <v>16438.428087229931</v>
      </c>
      <c r="W232" s="139">
        <v>32969.283497445125</v>
      </c>
      <c r="X232" s="141"/>
      <c r="Y232" s="140"/>
      <c r="Z232" s="140"/>
      <c r="AA232" s="140"/>
      <c r="AB232" s="140"/>
      <c r="AC232" s="140"/>
      <c r="AD232" s="140"/>
      <c r="AE232" s="140"/>
      <c r="AF232" s="140"/>
    </row>
  </sheetData>
  <mergeCells count="8">
    <mergeCell ref="D3:M3"/>
    <mergeCell ref="D4:M4"/>
    <mergeCell ref="D120:M120"/>
    <mergeCell ref="D121:M121"/>
    <mergeCell ref="O3:W3"/>
    <mergeCell ref="O4:W4"/>
    <mergeCell ref="O120:W120"/>
    <mergeCell ref="O121:W121"/>
  </mergeCells>
  <hyperlinks>
    <hyperlink ref="A1" location="Index!A1" display="Index" xr:uid="{0B79F0D9-2ACA-4A1D-95E2-FEAFA7333602}"/>
  </hyperlinks>
  <pageMargins left="0.7" right="0.7" top="0.75" bottom="0.75" header="0.3" footer="0.3"/>
  <pageSetup scale="21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G232"/>
  <sheetViews>
    <sheetView zoomScale="60" zoomScaleNormal="60" workbookViewId="0">
      <pane xSplit="3" ySplit="5" topLeftCell="D6" activePane="bottomRight" state="frozen"/>
      <selection activeCell="AC121" sqref="AC121"/>
      <selection pane="topRight" activeCell="AC121" sqref="AC121"/>
      <selection pane="bottomLeft" activeCell="AC121" sqref="AC121"/>
      <selection pane="bottomRight"/>
    </sheetView>
  </sheetViews>
  <sheetFormatPr defaultColWidth="9.1796875" defaultRowHeight="14"/>
  <cols>
    <col min="1" max="1" width="6.1796875" style="42" customWidth="1"/>
    <col min="2" max="2" width="70.1796875" style="39" customWidth="1"/>
    <col min="3" max="3" width="10.54296875" style="40" customWidth="1"/>
    <col min="4" max="13" width="15.6328125" style="40" customWidth="1"/>
    <col min="14" max="14" width="10.54296875" style="41" customWidth="1"/>
    <col min="15" max="16" width="13.90625" style="41" customWidth="1"/>
    <col min="17" max="23" width="13.90625" style="39" customWidth="1"/>
    <col min="24" max="24" width="7.453125" style="39" customWidth="1"/>
    <col min="25" max="30" width="12.81640625" style="21" customWidth="1"/>
    <col min="31" max="33" width="12.81640625" style="39" customWidth="1"/>
    <col min="34" max="16384" width="9.1796875" style="39"/>
  </cols>
  <sheetData>
    <row r="1" spans="1:33">
      <c r="A1" s="205" t="s">
        <v>315</v>
      </c>
    </row>
    <row r="2" spans="1:33" s="45" customFormat="1" ht="15" customHeight="1">
      <c r="A2" s="38"/>
      <c r="B2" s="196" t="s">
        <v>206</v>
      </c>
      <c r="C2" s="185"/>
      <c r="D2" s="52"/>
      <c r="E2" s="52"/>
      <c r="F2" s="52"/>
      <c r="G2" s="52"/>
      <c r="H2" s="52"/>
      <c r="I2" s="52"/>
      <c r="J2" s="52"/>
      <c r="K2" s="108"/>
      <c r="L2" s="165"/>
      <c r="M2" s="272"/>
      <c r="N2" s="76"/>
      <c r="O2" s="71"/>
      <c r="P2" s="71"/>
      <c r="Q2" s="71"/>
      <c r="R2" s="71"/>
      <c r="S2" s="75"/>
      <c r="T2" s="75"/>
      <c r="U2" s="75"/>
      <c r="V2" s="167"/>
      <c r="W2" s="275"/>
      <c r="X2" s="75"/>
      <c r="Y2" s="25"/>
      <c r="Z2" s="25"/>
      <c r="AA2" s="25"/>
      <c r="AB2" s="27"/>
      <c r="AC2" s="27"/>
      <c r="AD2" s="27"/>
    </row>
    <row r="3" spans="1:33" s="45" customFormat="1" ht="27" customHeight="1">
      <c r="A3" s="38"/>
      <c r="B3" s="103"/>
      <c r="C3" s="130" t="s">
        <v>251</v>
      </c>
      <c r="D3" s="326" t="s">
        <v>55</v>
      </c>
      <c r="E3" s="326"/>
      <c r="F3" s="326"/>
      <c r="G3" s="326"/>
      <c r="H3" s="326"/>
      <c r="I3" s="326"/>
      <c r="J3" s="326"/>
      <c r="K3" s="326"/>
      <c r="L3" s="326"/>
      <c r="M3" s="326"/>
      <c r="N3" s="72"/>
      <c r="O3" s="326" t="s">
        <v>226</v>
      </c>
      <c r="P3" s="326"/>
      <c r="Q3" s="326"/>
      <c r="R3" s="326"/>
      <c r="S3" s="326"/>
      <c r="T3" s="326"/>
      <c r="U3" s="326"/>
      <c r="V3" s="326"/>
      <c r="W3" s="326"/>
      <c r="Y3" s="326" t="s">
        <v>169</v>
      </c>
      <c r="Z3" s="326"/>
      <c r="AA3" s="326"/>
      <c r="AB3" s="326"/>
      <c r="AC3" s="326"/>
      <c r="AD3" s="326"/>
      <c r="AE3" s="326"/>
      <c r="AF3" s="326"/>
      <c r="AG3" s="326"/>
    </row>
    <row r="4" spans="1:33" s="45" customFormat="1" ht="15" customHeight="1">
      <c r="A4" s="38"/>
      <c r="B4" s="135"/>
      <c r="C4" s="101"/>
      <c r="D4" s="327" t="s">
        <v>318</v>
      </c>
      <c r="E4" s="327"/>
      <c r="F4" s="327"/>
      <c r="G4" s="327"/>
      <c r="H4" s="327"/>
      <c r="I4" s="327"/>
      <c r="J4" s="327"/>
      <c r="K4" s="327"/>
      <c r="L4" s="327"/>
      <c r="M4" s="327"/>
      <c r="N4" s="72"/>
      <c r="O4" s="331" t="s">
        <v>318</v>
      </c>
      <c r="P4" s="331"/>
      <c r="Q4" s="331"/>
      <c r="R4" s="331"/>
      <c r="S4" s="331"/>
      <c r="T4" s="331"/>
      <c r="U4" s="331"/>
      <c r="V4" s="331"/>
      <c r="W4" s="331"/>
      <c r="Y4" s="331" t="s">
        <v>318</v>
      </c>
      <c r="Z4" s="331"/>
      <c r="AA4" s="331"/>
      <c r="AB4" s="331"/>
      <c r="AC4" s="331"/>
      <c r="AD4" s="331"/>
      <c r="AE4" s="331"/>
      <c r="AF4" s="331"/>
      <c r="AG4" s="331"/>
    </row>
    <row r="5" spans="1:33" s="45" customFormat="1">
      <c r="A5" s="38"/>
      <c r="B5" s="107" t="s">
        <v>323</v>
      </c>
      <c r="C5" s="46"/>
      <c r="D5" s="181" t="s">
        <v>1</v>
      </c>
      <c r="E5" s="181" t="s">
        <v>2</v>
      </c>
      <c r="F5" s="181" t="s">
        <v>3</v>
      </c>
      <c r="G5" s="181" t="s">
        <v>4</v>
      </c>
      <c r="H5" s="181" t="s">
        <v>104</v>
      </c>
      <c r="I5" s="181" t="s">
        <v>105</v>
      </c>
      <c r="J5" s="181" t="s">
        <v>111</v>
      </c>
      <c r="K5" s="181" t="s">
        <v>268</v>
      </c>
      <c r="L5" s="181" t="s">
        <v>285</v>
      </c>
      <c r="M5" s="181" t="s">
        <v>367</v>
      </c>
      <c r="N5" s="73"/>
      <c r="O5" s="181" t="s">
        <v>2</v>
      </c>
      <c r="P5" s="181" t="s">
        <v>3</v>
      </c>
      <c r="Q5" s="181" t="s">
        <v>4</v>
      </c>
      <c r="R5" s="181" t="s">
        <v>104</v>
      </c>
      <c r="S5" s="181" t="s">
        <v>105</v>
      </c>
      <c r="T5" s="181" t="s">
        <v>111</v>
      </c>
      <c r="U5" s="181" t="s">
        <v>268</v>
      </c>
      <c r="V5" s="181" t="s">
        <v>285</v>
      </c>
      <c r="W5" s="181" t="s">
        <v>367</v>
      </c>
      <c r="Y5" s="181" t="s">
        <v>2</v>
      </c>
      <c r="Z5" s="181" t="s">
        <v>3</v>
      </c>
      <c r="AA5" s="181" t="s">
        <v>4</v>
      </c>
      <c r="AB5" s="181" t="s">
        <v>104</v>
      </c>
      <c r="AC5" s="181" t="s">
        <v>105</v>
      </c>
      <c r="AD5" s="181" t="s">
        <v>111</v>
      </c>
      <c r="AE5" s="181" t="s">
        <v>268</v>
      </c>
      <c r="AF5" s="181" t="s">
        <v>285</v>
      </c>
      <c r="AG5" s="181" t="s">
        <v>367</v>
      </c>
    </row>
    <row r="6" spans="1:33" s="45" customFormat="1">
      <c r="A6" s="38"/>
      <c r="B6" s="29" t="s">
        <v>5</v>
      </c>
      <c r="C6" s="209" t="s">
        <v>290</v>
      </c>
      <c r="D6" s="152">
        <f>'St 1.3.6.1'!D6+'St 1.3.6.2'!D6</f>
        <v>0</v>
      </c>
      <c r="E6" s="152">
        <f>'St 1.3.6.1'!E6+'St 1.3.6.2'!E6</f>
        <v>0</v>
      </c>
      <c r="F6" s="152">
        <f>'St 1.3.6.1'!F6+'St 1.3.6.2'!F6</f>
        <v>0</v>
      </c>
      <c r="G6" s="152">
        <f>'St 1.3.6.1'!G6+'St 1.3.6.2'!G6</f>
        <v>0</v>
      </c>
      <c r="H6" s="152">
        <f>'St 1.3.6.1'!H6+'St 1.3.6.2'!H6</f>
        <v>0</v>
      </c>
      <c r="I6" s="152">
        <f>'St 1.3.6.1'!I6+'St 1.3.6.2'!I6</f>
        <v>0</v>
      </c>
      <c r="J6" s="152">
        <f>'St 1.3.6.1'!J6+'St 1.3.6.2'!J6</f>
        <v>0</v>
      </c>
      <c r="K6" s="152">
        <f>'St 1.3.6.1'!K6+'St 1.3.6.2'!K6</f>
        <v>0</v>
      </c>
      <c r="L6" s="152">
        <f>'St 1.3.6.1'!L6+'St 1.3.6.2'!L6</f>
        <v>0</v>
      </c>
      <c r="M6" s="152">
        <f>'St 1.3.6.1'!M6+'St 1.3.6.2'!M6</f>
        <v>0</v>
      </c>
      <c r="N6" s="146"/>
      <c r="O6" s="152">
        <f>'St 1.3.6.1'!O6+'St 1.3.6.2'!O6</f>
        <v>0</v>
      </c>
      <c r="P6" s="152">
        <f>'St 1.3.6.1'!P6+'St 1.3.6.2'!P6</f>
        <v>0</v>
      </c>
      <c r="Q6" s="152">
        <f>'St 1.3.6.1'!Q6+'St 1.3.6.2'!Q6</f>
        <v>0</v>
      </c>
      <c r="R6" s="152">
        <f>'St 1.3.6.1'!R6+'St 1.3.6.2'!R6</f>
        <v>0</v>
      </c>
      <c r="S6" s="152">
        <f>'St 1.3.6.1'!S6+'St 1.3.6.2'!S6</f>
        <v>0</v>
      </c>
      <c r="T6" s="152">
        <f>'St 1.3.6.1'!T6+'St 1.3.6.2'!T6</f>
        <v>0</v>
      </c>
      <c r="U6" s="152">
        <f>'St 1.3.6.1'!U6+'St 1.3.6.2'!U6</f>
        <v>0</v>
      </c>
      <c r="V6" s="152">
        <f>'St 1.3.6.1'!V6+'St 1.3.6.2'!V6</f>
        <v>0</v>
      </c>
      <c r="W6" s="152">
        <f>'St 1.3.6.1'!W6+'St 1.3.6.2'!W6</f>
        <v>0</v>
      </c>
      <c r="X6" s="153"/>
      <c r="Y6" s="152">
        <f>'St 1.3.6.1'!Y6+'St 1.3.6.2'!Y6</f>
        <v>0</v>
      </c>
      <c r="Z6" s="152">
        <f>'St 1.3.6.1'!Z6+'St 1.3.6.2'!Z6</f>
        <v>0</v>
      </c>
      <c r="AA6" s="152">
        <f>'St 1.3.6.1'!AA6+'St 1.3.6.2'!AA6</f>
        <v>0</v>
      </c>
      <c r="AB6" s="152">
        <f>'St 1.3.6.1'!AB6+'St 1.3.6.2'!AB6</f>
        <v>0</v>
      </c>
      <c r="AC6" s="152">
        <f>'St 1.3.6.1'!AC6+'St 1.3.6.2'!AC6</f>
        <v>0</v>
      </c>
      <c r="AD6" s="152">
        <f>'St 1.3.6.1'!AD6+'St 1.3.6.2'!AD6</f>
        <v>0</v>
      </c>
      <c r="AE6" s="152">
        <f>'St 1.3.6.1'!AE6+'St 1.3.6.2'!AE6</f>
        <v>0</v>
      </c>
      <c r="AF6" s="152">
        <f>'St 1.3.6.1'!AF6+'St 1.3.6.2'!AF6</f>
        <v>0</v>
      </c>
      <c r="AG6" s="152">
        <f>'St 1.3.6.1'!AG6+'St 1.3.6.2'!AG6</f>
        <v>0</v>
      </c>
    </row>
    <row r="7" spans="1:33" ht="14.25" customHeight="1">
      <c r="B7" s="1" t="s">
        <v>35</v>
      </c>
      <c r="C7" s="210" t="s">
        <v>291</v>
      </c>
      <c r="D7" s="154">
        <f>'St 1.3.6.1'!D7+'St 1.3.6.2'!D7</f>
        <v>0</v>
      </c>
      <c r="E7" s="154">
        <f>'St 1.3.6.1'!E7+'St 1.3.6.2'!E7</f>
        <v>0</v>
      </c>
      <c r="F7" s="154">
        <f>'St 1.3.6.1'!F7+'St 1.3.6.2'!F7</f>
        <v>0</v>
      </c>
      <c r="G7" s="154">
        <f>'St 1.3.6.1'!G7+'St 1.3.6.2'!G7</f>
        <v>0</v>
      </c>
      <c r="H7" s="154">
        <f>'St 1.3.6.1'!H7+'St 1.3.6.2'!H7</f>
        <v>0</v>
      </c>
      <c r="I7" s="154">
        <f>'St 1.3.6.1'!I7+'St 1.3.6.2'!I7</f>
        <v>0</v>
      </c>
      <c r="J7" s="154">
        <f>'St 1.3.6.1'!J7+'St 1.3.6.2'!J7</f>
        <v>0</v>
      </c>
      <c r="K7" s="154">
        <f>'St 1.3.6.1'!K7+'St 1.3.6.2'!K7</f>
        <v>0</v>
      </c>
      <c r="L7" s="154">
        <f>'St 1.3.6.1'!L7+'St 1.3.6.2'!L7</f>
        <v>0</v>
      </c>
      <c r="M7" s="154">
        <f>'St 1.3.6.1'!M7+'St 1.3.6.2'!M7</f>
        <v>0</v>
      </c>
      <c r="N7" s="143"/>
      <c r="O7" s="154">
        <f>'St 1.3.6.1'!O7+'St 1.3.6.2'!O7</f>
        <v>0</v>
      </c>
      <c r="P7" s="154">
        <f>'St 1.3.6.1'!P7+'St 1.3.6.2'!P7</f>
        <v>0</v>
      </c>
      <c r="Q7" s="154">
        <f>'St 1.3.6.1'!Q7+'St 1.3.6.2'!Q7</f>
        <v>0</v>
      </c>
      <c r="R7" s="154">
        <f>'St 1.3.6.1'!R7+'St 1.3.6.2'!R7</f>
        <v>0</v>
      </c>
      <c r="S7" s="154">
        <f>'St 1.3.6.1'!S7+'St 1.3.6.2'!S7</f>
        <v>0</v>
      </c>
      <c r="T7" s="154">
        <f>'St 1.3.6.1'!T7+'St 1.3.6.2'!T7</f>
        <v>0</v>
      </c>
      <c r="U7" s="154">
        <f>'St 1.3.6.1'!U7+'St 1.3.6.2'!U7</f>
        <v>0</v>
      </c>
      <c r="V7" s="154">
        <f>'St 1.3.6.1'!V7+'St 1.3.6.2'!V7</f>
        <v>0</v>
      </c>
      <c r="W7" s="154">
        <f>'St 1.3.6.1'!W7+'St 1.3.6.2'!W7</f>
        <v>0</v>
      </c>
      <c r="X7" s="155"/>
      <c r="Y7" s="154">
        <f>'St 1.3.6.1'!Y7+'St 1.3.6.2'!Y7</f>
        <v>0</v>
      </c>
      <c r="Z7" s="154">
        <f>'St 1.3.6.1'!Z7+'St 1.3.6.2'!Z7</f>
        <v>0</v>
      </c>
      <c r="AA7" s="154">
        <f>'St 1.3.6.1'!AA7+'St 1.3.6.2'!AA7</f>
        <v>0</v>
      </c>
      <c r="AB7" s="154">
        <f>'St 1.3.6.1'!AB7+'St 1.3.6.2'!AB7</f>
        <v>0</v>
      </c>
      <c r="AC7" s="154">
        <f>'St 1.3.6.1'!AC7+'St 1.3.6.2'!AC7</f>
        <v>0</v>
      </c>
      <c r="AD7" s="154">
        <f>'St 1.3.6.1'!AD7+'St 1.3.6.2'!AD7</f>
        <v>0</v>
      </c>
      <c r="AE7" s="154">
        <f>'St 1.3.6.1'!AE7+'St 1.3.6.2'!AE7</f>
        <v>0</v>
      </c>
      <c r="AF7" s="154">
        <f>'St 1.3.6.1'!AF7+'St 1.3.6.2'!AF7</f>
        <v>0</v>
      </c>
      <c r="AG7" s="154">
        <f>'St 1.3.6.1'!AG7+'St 1.3.6.2'!AG7</f>
        <v>0</v>
      </c>
    </row>
    <row r="8" spans="1:33" ht="14.25" customHeight="1">
      <c r="B8" s="1" t="s">
        <v>36</v>
      </c>
      <c r="C8" s="210" t="s">
        <v>292</v>
      </c>
      <c r="D8" s="154">
        <f>'St 1.3.6.1'!D8+'St 1.3.6.2'!D8</f>
        <v>0</v>
      </c>
      <c r="E8" s="154">
        <f>'St 1.3.6.1'!E8+'St 1.3.6.2'!E8</f>
        <v>0</v>
      </c>
      <c r="F8" s="154">
        <f>'St 1.3.6.1'!F8+'St 1.3.6.2'!F8</f>
        <v>0</v>
      </c>
      <c r="G8" s="154">
        <f>'St 1.3.6.1'!G8+'St 1.3.6.2'!G8</f>
        <v>0</v>
      </c>
      <c r="H8" s="154">
        <f>'St 1.3.6.1'!H8+'St 1.3.6.2'!H8</f>
        <v>0</v>
      </c>
      <c r="I8" s="154">
        <f>'St 1.3.6.1'!I8+'St 1.3.6.2'!I8</f>
        <v>0</v>
      </c>
      <c r="J8" s="154">
        <f>'St 1.3.6.1'!J8+'St 1.3.6.2'!J8</f>
        <v>0</v>
      </c>
      <c r="K8" s="154">
        <f>'St 1.3.6.1'!K8+'St 1.3.6.2'!K8</f>
        <v>0</v>
      </c>
      <c r="L8" s="154">
        <f>'St 1.3.6.1'!L8+'St 1.3.6.2'!L8</f>
        <v>0</v>
      </c>
      <c r="M8" s="154">
        <f>'St 1.3.6.1'!M8+'St 1.3.6.2'!M8</f>
        <v>0</v>
      </c>
      <c r="N8" s="143"/>
      <c r="O8" s="154">
        <f>'St 1.3.6.1'!O8+'St 1.3.6.2'!O8</f>
        <v>0</v>
      </c>
      <c r="P8" s="154">
        <f>'St 1.3.6.1'!P8+'St 1.3.6.2'!P8</f>
        <v>0</v>
      </c>
      <c r="Q8" s="154">
        <f>'St 1.3.6.1'!Q8+'St 1.3.6.2'!Q8</f>
        <v>0</v>
      </c>
      <c r="R8" s="154">
        <f>'St 1.3.6.1'!R8+'St 1.3.6.2'!R8</f>
        <v>0</v>
      </c>
      <c r="S8" s="154">
        <f>'St 1.3.6.1'!S8+'St 1.3.6.2'!S8</f>
        <v>0</v>
      </c>
      <c r="T8" s="154">
        <f>'St 1.3.6.1'!T8+'St 1.3.6.2'!T8</f>
        <v>0</v>
      </c>
      <c r="U8" s="154">
        <f>'St 1.3.6.1'!U8+'St 1.3.6.2'!U8</f>
        <v>0</v>
      </c>
      <c r="V8" s="154">
        <f>'St 1.3.6.1'!V8+'St 1.3.6.2'!V8</f>
        <v>0</v>
      </c>
      <c r="W8" s="154">
        <f>'St 1.3.6.1'!W8+'St 1.3.6.2'!W8</f>
        <v>0</v>
      </c>
      <c r="X8" s="155"/>
      <c r="Y8" s="154">
        <f>'St 1.3.6.1'!Y8+'St 1.3.6.2'!Y8</f>
        <v>0</v>
      </c>
      <c r="Z8" s="154">
        <f>'St 1.3.6.1'!Z8+'St 1.3.6.2'!Z8</f>
        <v>0</v>
      </c>
      <c r="AA8" s="154">
        <f>'St 1.3.6.1'!AA8+'St 1.3.6.2'!AA8</f>
        <v>0</v>
      </c>
      <c r="AB8" s="154">
        <f>'St 1.3.6.1'!AB8+'St 1.3.6.2'!AB8</f>
        <v>0</v>
      </c>
      <c r="AC8" s="154">
        <f>'St 1.3.6.1'!AC8+'St 1.3.6.2'!AC8</f>
        <v>0</v>
      </c>
      <c r="AD8" s="154">
        <f>'St 1.3.6.1'!AD8+'St 1.3.6.2'!AD8</f>
        <v>0</v>
      </c>
      <c r="AE8" s="154">
        <f>'St 1.3.6.1'!AE8+'St 1.3.6.2'!AE8</f>
        <v>0</v>
      </c>
      <c r="AF8" s="154">
        <f>'St 1.3.6.1'!AF8+'St 1.3.6.2'!AF8</f>
        <v>0</v>
      </c>
      <c r="AG8" s="154">
        <f>'St 1.3.6.1'!AG8+'St 1.3.6.2'!AG8</f>
        <v>0</v>
      </c>
    </row>
    <row r="9" spans="1:33" s="45" customFormat="1">
      <c r="A9" s="38"/>
      <c r="B9" s="29" t="s">
        <v>6</v>
      </c>
      <c r="C9" s="209" t="s">
        <v>293</v>
      </c>
      <c r="D9" s="152">
        <f>'St 1.3.6.1'!D9+'St 1.3.6.2'!D9</f>
        <v>0</v>
      </c>
      <c r="E9" s="152">
        <f>'St 1.3.6.1'!E9+'St 1.3.6.2'!E9</f>
        <v>0</v>
      </c>
      <c r="F9" s="152">
        <f>'St 1.3.6.1'!F9+'St 1.3.6.2'!F9</f>
        <v>0</v>
      </c>
      <c r="G9" s="152">
        <f>'St 1.3.6.1'!G9+'St 1.3.6.2'!G9</f>
        <v>0</v>
      </c>
      <c r="H9" s="152">
        <f>'St 1.3.6.1'!H9+'St 1.3.6.2'!H9</f>
        <v>0</v>
      </c>
      <c r="I9" s="152">
        <f>'St 1.3.6.1'!I9+'St 1.3.6.2'!I9</f>
        <v>0</v>
      </c>
      <c r="J9" s="152">
        <f>'St 1.3.6.1'!J9+'St 1.3.6.2'!J9</f>
        <v>0</v>
      </c>
      <c r="K9" s="152">
        <f>'St 1.3.6.1'!K9+'St 1.3.6.2'!K9</f>
        <v>0</v>
      </c>
      <c r="L9" s="152">
        <f>'St 1.3.6.1'!L9+'St 1.3.6.2'!L9</f>
        <v>0</v>
      </c>
      <c r="M9" s="152">
        <f>'St 1.3.6.1'!M9+'St 1.3.6.2'!M9</f>
        <v>0</v>
      </c>
      <c r="N9" s="146"/>
      <c r="O9" s="152">
        <f>'St 1.3.6.1'!O9+'St 1.3.6.2'!O9</f>
        <v>0</v>
      </c>
      <c r="P9" s="152">
        <f>'St 1.3.6.1'!P9+'St 1.3.6.2'!P9</f>
        <v>0</v>
      </c>
      <c r="Q9" s="152">
        <f>'St 1.3.6.1'!Q9+'St 1.3.6.2'!Q9</f>
        <v>0</v>
      </c>
      <c r="R9" s="152">
        <f>'St 1.3.6.1'!R9+'St 1.3.6.2'!R9</f>
        <v>0</v>
      </c>
      <c r="S9" s="152">
        <f>'St 1.3.6.1'!S9+'St 1.3.6.2'!S9</f>
        <v>0</v>
      </c>
      <c r="T9" s="152">
        <f>'St 1.3.6.1'!T9+'St 1.3.6.2'!T9</f>
        <v>0</v>
      </c>
      <c r="U9" s="152">
        <f>'St 1.3.6.1'!U9+'St 1.3.6.2'!U9</f>
        <v>0</v>
      </c>
      <c r="V9" s="152">
        <f>'St 1.3.6.1'!V9+'St 1.3.6.2'!V9</f>
        <v>0</v>
      </c>
      <c r="W9" s="152">
        <f>'St 1.3.6.1'!W9+'St 1.3.6.2'!W9</f>
        <v>0</v>
      </c>
      <c r="X9" s="153"/>
      <c r="Y9" s="152">
        <f>'St 1.3.6.1'!Y9+'St 1.3.6.2'!Y9</f>
        <v>0</v>
      </c>
      <c r="Z9" s="152">
        <f>'St 1.3.6.1'!Z9+'St 1.3.6.2'!Z9</f>
        <v>0</v>
      </c>
      <c r="AA9" s="152">
        <f>'St 1.3.6.1'!AA9+'St 1.3.6.2'!AA9</f>
        <v>0</v>
      </c>
      <c r="AB9" s="152">
        <f>'St 1.3.6.1'!AB9+'St 1.3.6.2'!AB9</f>
        <v>0</v>
      </c>
      <c r="AC9" s="152">
        <f>'St 1.3.6.1'!AC9+'St 1.3.6.2'!AC9</f>
        <v>0</v>
      </c>
      <c r="AD9" s="152">
        <f>'St 1.3.6.1'!AD9+'St 1.3.6.2'!AD9</f>
        <v>0</v>
      </c>
      <c r="AE9" s="152">
        <f>'St 1.3.6.1'!AE9+'St 1.3.6.2'!AE9</f>
        <v>0</v>
      </c>
      <c r="AF9" s="152">
        <f>'St 1.3.6.1'!AF9+'St 1.3.6.2'!AF9</f>
        <v>0</v>
      </c>
      <c r="AG9" s="152">
        <f>'St 1.3.6.1'!AG9+'St 1.3.6.2'!AG9</f>
        <v>0</v>
      </c>
    </row>
    <row r="10" spans="1:33" s="45" customFormat="1">
      <c r="A10" s="38"/>
      <c r="B10" s="31" t="s">
        <v>7</v>
      </c>
      <c r="C10" s="209" t="s">
        <v>294</v>
      </c>
      <c r="D10" s="152">
        <f>'St 1.3.6.1'!D10+'St 1.3.6.2'!D10</f>
        <v>0</v>
      </c>
      <c r="E10" s="152">
        <f>'St 1.3.6.1'!E10+'St 1.3.6.2'!E10</f>
        <v>0</v>
      </c>
      <c r="F10" s="152">
        <f>'St 1.3.6.1'!F10+'St 1.3.6.2'!F10</f>
        <v>0</v>
      </c>
      <c r="G10" s="152">
        <f>'St 1.3.6.1'!G10+'St 1.3.6.2'!G10</f>
        <v>0</v>
      </c>
      <c r="H10" s="152">
        <f>'St 1.3.6.1'!H10+'St 1.3.6.2'!H10</f>
        <v>0</v>
      </c>
      <c r="I10" s="152">
        <f>'St 1.3.6.1'!I10+'St 1.3.6.2'!I10</f>
        <v>0</v>
      </c>
      <c r="J10" s="152">
        <f>'St 1.3.6.1'!J10+'St 1.3.6.2'!J10</f>
        <v>0</v>
      </c>
      <c r="K10" s="152">
        <f>'St 1.3.6.1'!K10+'St 1.3.6.2'!K10</f>
        <v>0</v>
      </c>
      <c r="L10" s="152">
        <f>'St 1.3.6.1'!L10+'St 1.3.6.2'!L10</f>
        <v>0</v>
      </c>
      <c r="M10" s="152">
        <f>'St 1.3.6.1'!M10+'St 1.3.6.2'!M10</f>
        <v>0</v>
      </c>
      <c r="N10" s="146"/>
      <c r="O10" s="152">
        <f>'St 1.3.6.1'!O10+'St 1.3.6.2'!O10</f>
        <v>0</v>
      </c>
      <c r="P10" s="152">
        <f>'St 1.3.6.1'!P10+'St 1.3.6.2'!P10</f>
        <v>0</v>
      </c>
      <c r="Q10" s="152">
        <f>'St 1.3.6.1'!Q10+'St 1.3.6.2'!Q10</f>
        <v>0</v>
      </c>
      <c r="R10" s="152">
        <f>'St 1.3.6.1'!R10+'St 1.3.6.2'!R10</f>
        <v>0</v>
      </c>
      <c r="S10" s="152">
        <f>'St 1.3.6.1'!S10+'St 1.3.6.2'!S10</f>
        <v>0</v>
      </c>
      <c r="T10" s="152">
        <f>'St 1.3.6.1'!T10+'St 1.3.6.2'!T10</f>
        <v>0</v>
      </c>
      <c r="U10" s="152">
        <f>'St 1.3.6.1'!U10+'St 1.3.6.2'!U10</f>
        <v>0</v>
      </c>
      <c r="V10" s="152">
        <f>'St 1.3.6.1'!V10+'St 1.3.6.2'!V10</f>
        <v>0</v>
      </c>
      <c r="W10" s="152">
        <f>'St 1.3.6.1'!W10+'St 1.3.6.2'!W10</f>
        <v>0</v>
      </c>
      <c r="X10" s="153"/>
      <c r="Y10" s="152">
        <f>'St 1.3.6.1'!Y10+'St 1.3.6.2'!Y10</f>
        <v>0</v>
      </c>
      <c r="Z10" s="152">
        <f>'St 1.3.6.1'!Z10+'St 1.3.6.2'!Z10</f>
        <v>0</v>
      </c>
      <c r="AA10" s="152">
        <f>'St 1.3.6.1'!AA10+'St 1.3.6.2'!AA10</f>
        <v>0</v>
      </c>
      <c r="AB10" s="152">
        <f>'St 1.3.6.1'!AB10+'St 1.3.6.2'!AB10</f>
        <v>0</v>
      </c>
      <c r="AC10" s="152">
        <f>'St 1.3.6.1'!AC10+'St 1.3.6.2'!AC10</f>
        <v>0</v>
      </c>
      <c r="AD10" s="152">
        <f>'St 1.3.6.1'!AD10+'St 1.3.6.2'!AD10</f>
        <v>0</v>
      </c>
      <c r="AE10" s="152">
        <f>'St 1.3.6.1'!AE10+'St 1.3.6.2'!AE10</f>
        <v>0</v>
      </c>
      <c r="AF10" s="152">
        <f>'St 1.3.6.1'!AF10+'St 1.3.6.2'!AF10</f>
        <v>0</v>
      </c>
      <c r="AG10" s="152">
        <f>'St 1.3.6.1'!AG10+'St 1.3.6.2'!AG10</f>
        <v>0</v>
      </c>
    </row>
    <row r="11" spans="1:33" ht="14.25" customHeight="1">
      <c r="A11" s="50"/>
      <c r="B11" s="208" t="s">
        <v>40</v>
      </c>
      <c r="C11" s="211"/>
      <c r="D11" s="154">
        <f>'St 1.3.6.1'!D11+'St 1.3.6.2'!D11</f>
        <v>0</v>
      </c>
      <c r="E11" s="154">
        <f>'St 1.3.6.1'!E11+'St 1.3.6.2'!E11</f>
        <v>0</v>
      </c>
      <c r="F11" s="154">
        <f>'St 1.3.6.1'!F11+'St 1.3.6.2'!F11</f>
        <v>0</v>
      </c>
      <c r="G11" s="154">
        <f>'St 1.3.6.1'!G11+'St 1.3.6.2'!G11</f>
        <v>0</v>
      </c>
      <c r="H11" s="154">
        <f>'St 1.3.6.1'!H11+'St 1.3.6.2'!H11</f>
        <v>0</v>
      </c>
      <c r="I11" s="154">
        <f>'St 1.3.6.1'!I11+'St 1.3.6.2'!I11</f>
        <v>0</v>
      </c>
      <c r="J11" s="154">
        <f>'St 1.3.6.1'!J11+'St 1.3.6.2'!J11</f>
        <v>0</v>
      </c>
      <c r="K11" s="154">
        <f>'St 1.3.6.1'!K11+'St 1.3.6.2'!K11</f>
        <v>0</v>
      </c>
      <c r="L11" s="154">
        <f>'St 1.3.6.1'!L11+'St 1.3.6.2'!L11</f>
        <v>0</v>
      </c>
      <c r="M11" s="154">
        <f>'St 1.3.6.1'!M11+'St 1.3.6.2'!M11</f>
        <v>0</v>
      </c>
      <c r="N11" s="143"/>
      <c r="O11" s="154">
        <f>'St 1.3.6.1'!O11+'St 1.3.6.2'!O11</f>
        <v>0</v>
      </c>
      <c r="P11" s="154">
        <f>'St 1.3.6.1'!P11+'St 1.3.6.2'!P11</f>
        <v>0</v>
      </c>
      <c r="Q11" s="154">
        <f>'St 1.3.6.1'!Q11+'St 1.3.6.2'!Q11</f>
        <v>0</v>
      </c>
      <c r="R11" s="154">
        <f>'St 1.3.6.1'!R11+'St 1.3.6.2'!R11</f>
        <v>0</v>
      </c>
      <c r="S11" s="154">
        <f>'St 1.3.6.1'!S11+'St 1.3.6.2'!S11</f>
        <v>0</v>
      </c>
      <c r="T11" s="154">
        <f>'St 1.3.6.1'!T11+'St 1.3.6.2'!T11</f>
        <v>0</v>
      </c>
      <c r="U11" s="154">
        <f>'St 1.3.6.1'!U11+'St 1.3.6.2'!U11</f>
        <v>0</v>
      </c>
      <c r="V11" s="154">
        <f>'St 1.3.6.1'!V11+'St 1.3.6.2'!V11</f>
        <v>0</v>
      </c>
      <c r="W11" s="154">
        <f>'St 1.3.6.1'!W11+'St 1.3.6.2'!W11</f>
        <v>0</v>
      </c>
      <c r="X11" s="155"/>
      <c r="Y11" s="154">
        <f>'St 1.3.6.1'!Y11+'St 1.3.6.2'!Y11</f>
        <v>0</v>
      </c>
      <c r="Z11" s="154">
        <f>'St 1.3.6.1'!Z11+'St 1.3.6.2'!Z11</f>
        <v>0</v>
      </c>
      <c r="AA11" s="154">
        <f>'St 1.3.6.1'!AA11+'St 1.3.6.2'!AA11</f>
        <v>0</v>
      </c>
      <c r="AB11" s="154">
        <f>'St 1.3.6.1'!AB11+'St 1.3.6.2'!AB11</f>
        <v>0</v>
      </c>
      <c r="AC11" s="154">
        <f>'St 1.3.6.1'!AC11+'St 1.3.6.2'!AC11</f>
        <v>0</v>
      </c>
      <c r="AD11" s="154">
        <f>'St 1.3.6.1'!AD11+'St 1.3.6.2'!AD11</f>
        <v>0</v>
      </c>
      <c r="AE11" s="154">
        <f>'St 1.3.6.1'!AE11+'St 1.3.6.2'!AE11</f>
        <v>0</v>
      </c>
      <c r="AF11" s="154">
        <f>'St 1.3.6.1'!AF11+'St 1.3.6.2'!AF11</f>
        <v>0</v>
      </c>
      <c r="AG11" s="154">
        <f>'St 1.3.6.1'!AG11+'St 1.3.6.2'!AG11</f>
        <v>0</v>
      </c>
    </row>
    <row r="12" spans="1:33" ht="14.25" customHeight="1">
      <c r="A12" s="50"/>
      <c r="B12" s="6" t="s">
        <v>41</v>
      </c>
      <c r="C12" s="211"/>
      <c r="D12" s="154">
        <f>'St 1.3.6.1'!D12+'St 1.3.6.2'!D12</f>
        <v>0</v>
      </c>
      <c r="E12" s="154">
        <f>'St 1.3.6.1'!E12+'St 1.3.6.2'!E12</f>
        <v>0</v>
      </c>
      <c r="F12" s="154">
        <f>'St 1.3.6.1'!F12+'St 1.3.6.2'!F12</f>
        <v>0</v>
      </c>
      <c r="G12" s="154">
        <f>'St 1.3.6.1'!G12+'St 1.3.6.2'!G12</f>
        <v>0</v>
      </c>
      <c r="H12" s="154">
        <f>'St 1.3.6.1'!H12+'St 1.3.6.2'!H12</f>
        <v>0</v>
      </c>
      <c r="I12" s="154">
        <f>'St 1.3.6.1'!I12+'St 1.3.6.2'!I12</f>
        <v>0</v>
      </c>
      <c r="J12" s="154">
        <f>'St 1.3.6.1'!J12+'St 1.3.6.2'!J12</f>
        <v>0</v>
      </c>
      <c r="K12" s="154">
        <f>'St 1.3.6.1'!K12+'St 1.3.6.2'!K12</f>
        <v>0</v>
      </c>
      <c r="L12" s="154">
        <f>'St 1.3.6.1'!L12+'St 1.3.6.2'!L12</f>
        <v>0</v>
      </c>
      <c r="M12" s="154">
        <f>'St 1.3.6.1'!M12+'St 1.3.6.2'!M12</f>
        <v>0</v>
      </c>
      <c r="N12" s="143"/>
      <c r="O12" s="154">
        <f>'St 1.3.6.1'!O12+'St 1.3.6.2'!O12</f>
        <v>0</v>
      </c>
      <c r="P12" s="154">
        <f>'St 1.3.6.1'!P12+'St 1.3.6.2'!P12</f>
        <v>0</v>
      </c>
      <c r="Q12" s="154">
        <f>'St 1.3.6.1'!Q12+'St 1.3.6.2'!Q12</f>
        <v>0</v>
      </c>
      <c r="R12" s="154">
        <f>'St 1.3.6.1'!R12+'St 1.3.6.2'!R12</f>
        <v>0</v>
      </c>
      <c r="S12" s="154">
        <f>'St 1.3.6.1'!S12+'St 1.3.6.2'!S12</f>
        <v>0</v>
      </c>
      <c r="T12" s="154">
        <f>'St 1.3.6.1'!T12+'St 1.3.6.2'!T12</f>
        <v>0</v>
      </c>
      <c r="U12" s="154">
        <f>'St 1.3.6.1'!U12+'St 1.3.6.2'!U12</f>
        <v>0</v>
      </c>
      <c r="V12" s="154">
        <f>'St 1.3.6.1'!V12+'St 1.3.6.2'!V12</f>
        <v>0</v>
      </c>
      <c r="W12" s="154">
        <f>'St 1.3.6.1'!W12+'St 1.3.6.2'!W12</f>
        <v>0</v>
      </c>
      <c r="X12" s="155"/>
      <c r="Y12" s="154">
        <f>'St 1.3.6.1'!Y12+'St 1.3.6.2'!Y12</f>
        <v>0</v>
      </c>
      <c r="Z12" s="154">
        <f>'St 1.3.6.1'!Z12+'St 1.3.6.2'!Z12</f>
        <v>0</v>
      </c>
      <c r="AA12" s="154">
        <f>'St 1.3.6.1'!AA12+'St 1.3.6.2'!AA12</f>
        <v>0</v>
      </c>
      <c r="AB12" s="154">
        <f>'St 1.3.6.1'!AB12+'St 1.3.6.2'!AB12</f>
        <v>0</v>
      </c>
      <c r="AC12" s="154">
        <f>'St 1.3.6.1'!AC12+'St 1.3.6.2'!AC12</f>
        <v>0</v>
      </c>
      <c r="AD12" s="154">
        <f>'St 1.3.6.1'!AD12+'St 1.3.6.2'!AD12</f>
        <v>0</v>
      </c>
      <c r="AE12" s="154">
        <f>'St 1.3.6.1'!AE12+'St 1.3.6.2'!AE12</f>
        <v>0</v>
      </c>
      <c r="AF12" s="154">
        <f>'St 1.3.6.1'!AF12+'St 1.3.6.2'!AF12</f>
        <v>0</v>
      </c>
      <c r="AG12" s="154">
        <f>'St 1.3.6.1'!AG12+'St 1.3.6.2'!AG12</f>
        <v>0</v>
      </c>
    </row>
    <row r="13" spans="1:33" ht="14.25" customHeight="1">
      <c r="A13" s="50"/>
      <c r="B13" s="6" t="s">
        <v>42</v>
      </c>
      <c r="C13" s="211"/>
      <c r="D13" s="154">
        <f>'St 1.3.6.1'!D13+'St 1.3.6.2'!D13</f>
        <v>0</v>
      </c>
      <c r="E13" s="154">
        <f>'St 1.3.6.1'!E13+'St 1.3.6.2'!E13</f>
        <v>0</v>
      </c>
      <c r="F13" s="154">
        <f>'St 1.3.6.1'!F13+'St 1.3.6.2'!F13</f>
        <v>0</v>
      </c>
      <c r="G13" s="154">
        <f>'St 1.3.6.1'!G13+'St 1.3.6.2'!G13</f>
        <v>0</v>
      </c>
      <c r="H13" s="154">
        <f>'St 1.3.6.1'!H13+'St 1.3.6.2'!H13</f>
        <v>0</v>
      </c>
      <c r="I13" s="154">
        <f>'St 1.3.6.1'!I13+'St 1.3.6.2'!I13</f>
        <v>0</v>
      </c>
      <c r="J13" s="154">
        <f>'St 1.3.6.1'!J13+'St 1.3.6.2'!J13</f>
        <v>0</v>
      </c>
      <c r="K13" s="154">
        <f>'St 1.3.6.1'!K13+'St 1.3.6.2'!K13</f>
        <v>0</v>
      </c>
      <c r="L13" s="154">
        <f>'St 1.3.6.1'!L13+'St 1.3.6.2'!L13</f>
        <v>0</v>
      </c>
      <c r="M13" s="154">
        <f>'St 1.3.6.1'!M13+'St 1.3.6.2'!M13</f>
        <v>0</v>
      </c>
      <c r="N13" s="143"/>
      <c r="O13" s="154">
        <f>'St 1.3.6.1'!O13+'St 1.3.6.2'!O13</f>
        <v>0</v>
      </c>
      <c r="P13" s="154">
        <f>'St 1.3.6.1'!P13+'St 1.3.6.2'!P13</f>
        <v>0</v>
      </c>
      <c r="Q13" s="154">
        <f>'St 1.3.6.1'!Q13+'St 1.3.6.2'!Q13</f>
        <v>0</v>
      </c>
      <c r="R13" s="154">
        <f>'St 1.3.6.1'!R13+'St 1.3.6.2'!R13</f>
        <v>0</v>
      </c>
      <c r="S13" s="154">
        <f>'St 1.3.6.1'!S13+'St 1.3.6.2'!S13</f>
        <v>0</v>
      </c>
      <c r="T13" s="154">
        <f>'St 1.3.6.1'!T13+'St 1.3.6.2'!T13</f>
        <v>0</v>
      </c>
      <c r="U13" s="154">
        <f>'St 1.3.6.1'!U13+'St 1.3.6.2'!U13</f>
        <v>0</v>
      </c>
      <c r="V13" s="154">
        <f>'St 1.3.6.1'!V13+'St 1.3.6.2'!V13</f>
        <v>0</v>
      </c>
      <c r="W13" s="154">
        <f>'St 1.3.6.1'!W13+'St 1.3.6.2'!W13</f>
        <v>0</v>
      </c>
      <c r="X13" s="155"/>
      <c r="Y13" s="154">
        <f>'St 1.3.6.1'!Y13+'St 1.3.6.2'!Y13</f>
        <v>0</v>
      </c>
      <c r="Z13" s="154">
        <f>'St 1.3.6.1'!Z13+'St 1.3.6.2'!Z13</f>
        <v>0</v>
      </c>
      <c r="AA13" s="154">
        <f>'St 1.3.6.1'!AA13+'St 1.3.6.2'!AA13</f>
        <v>0</v>
      </c>
      <c r="AB13" s="154">
        <f>'St 1.3.6.1'!AB13+'St 1.3.6.2'!AB13</f>
        <v>0</v>
      </c>
      <c r="AC13" s="154">
        <f>'St 1.3.6.1'!AC13+'St 1.3.6.2'!AC13</f>
        <v>0</v>
      </c>
      <c r="AD13" s="154">
        <f>'St 1.3.6.1'!AD13+'St 1.3.6.2'!AD13</f>
        <v>0</v>
      </c>
      <c r="AE13" s="154">
        <f>'St 1.3.6.1'!AE13+'St 1.3.6.2'!AE13</f>
        <v>0</v>
      </c>
      <c r="AF13" s="154">
        <f>'St 1.3.6.1'!AF13+'St 1.3.6.2'!AF13</f>
        <v>0</v>
      </c>
      <c r="AG13" s="154">
        <f>'St 1.3.6.1'!AG13+'St 1.3.6.2'!AG13</f>
        <v>0</v>
      </c>
    </row>
    <row r="14" spans="1:33" ht="14.25" customHeight="1">
      <c r="A14" s="50"/>
      <c r="B14" s="6" t="s">
        <v>43</v>
      </c>
      <c r="C14" s="211"/>
      <c r="D14" s="154">
        <f>'St 1.3.6.1'!D14+'St 1.3.6.2'!D14</f>
        <v>0</v>
      </c>
      <c r="E14" s="154">
        <f>'St 1.3.6.1'!E14+'St 1.3.6.2'!E14</f>
        <v>0</v>
      </c>
      <c r="F14" s="154">
        <f>'St 1.3.6.1'!F14+'St 1.3.6.2'!F14</f>
        <v>0</v>
      </c>
      <c r="G14" s="154">
        <f>'St 1.3.6.1'!G14+'St 1.3.6.2'!G14</f>
        <v>0</v>
      </c>
      <c r="H14" s="154">
        <f>'St 1.3.6.1'!H14+'St 1.3.6.2'!H14</f>
        <v>0</v>
      </c>
      <c r="I14" s="154">
        <f>'St 1.3.6.1'!I14+'St 1.3.6.2'!I14</f>
        <v>0</v>
      </c>
      <c r="J14" s="154">
        <f>'St 1.3.6.1'!J14+'St 1.3.6.2'!J14</f>
        <v>0</v>
      </c>
      <c r="K14" s="154">
        <f>'St 1.3.6.1'!K14+'St 1.3.6.2'!K14</f>
        <v>0</v>
      </c>
      <c r="L14" s="154">
        <f>'St 1.3.6.1'!L14+'St 1.3.6.2'!L14</f>
        <v>0</v>
      </c>
      <c r="M14" s="154">
        <f>'St 1.3.6.1'!M14+'St 1.3.6.2'!M14</f>
        <v>0</v>
      </c>
      <c r="N14" s="143"/>
      <c r="O14" s="154">
        <f>'St 1.3.6.1'!O14+'St 1.3.6.2'!O14</f>
        <v>0</v>
      </c>
      <c r="P14" s="154">
        <f>'St 1.3.6.1'!P14+'St 1.3.6.2'!P14</f>
        <v>0</v>
      </c>
      <c r="Q14" s="154">
        <f>'St 1.3.6.1'!Q14+'St 1.3.6.2'!Q14</f>
        <v>0</v>
      </c>
      <c r="R14" s="154">
        <f>'St 1.3.6.1'!R14+'St 1.3.6.2'!R14</f>
        <v>0</v>
      </c>
      <c r="S14" s="154">
        <f>'St 1.3.6.1'!S14+'St 1.3.6.2'!S14</f>
        <v>0</v>
      </c>
      <c r="T14" s="154">
        <f>'St 1.3.6.1'!T14+'St 1.3.6.2'!T14</f>
        <v>0</v>
      </c>
      <c r="U14" s="154">
        <f>'St 1.3.6.1'!U14+'St 1.3.6.2'!U14</f>
        <v>0</v>
      </c>
      <c r="V14" s="154">
        <f>'St 1.3.6.1'!V14+'St 1.3.6.2'!V14</f>
        <v>0</v>
      </c>
      <c r="W14" s="154">
        <f>'St 1.3.6.1'!W14+'St 1.3.6.2'!W14</f>
        <v>0</v>
      </c>
      <c r="X14" s="155"/>
      <c r="Y14" s="154">
        <f>'St 1.3.6.1'!Y14+'St 1.3.6.2'!Y14</f>
        <v>0</v>
      </c>
      <c r="Z14" s="154">
        <f>'St 1.3.6.1'!Z14+'St 1.3.6.2'!Z14</f>
        <v>0</v>
      </c>
      <c r="AA14" s="154">
        <f>'St 1.3.6.1'!AA14+'St 1.3.6.2'!AA14</f>
        <v>0</v>
      </c>
      <c r="AB14" s="154">
        <f>'St 1.3.6.1'!AB14+'St 1.3.6.2'!AB14</f>
        <v>0</v>
      </c>
      <c r="AC14" s="154">
        <f>'St 1.3.6.1'!AC14+'St 1.3.6.2'!AC14</f>
        <v>0</v>
      </c>
      <c r="AD14" s="154">
        <f>'St 1.3.6.1'!AD14+'St 1.3.6.2'!AD14</f>
        <v>0</v>
      </c>
      <c r="AE14" s="154">
        <f>'St 1.3.6.1'!AE14+'St 1.3.6.2'!AE14</f>
        <v>0</v>
      </c>
      <c r="AF14" s="154">
        <f>'St 1.3.6.1'!AF14+'St 1.3.6.2'!AF14</f>
        <v>0</v>
      </c>
      <c r="AG14" s="154">
        <f>'St 1.3.6.1'!AG14+'St 1.3.6.2'!AG14</f>
        <v>0</v>
      </c>
    </row>
    <row r="15" spans="1:33" ht="14.25" customHeight="1">
      <c r="A15" s="50"/>
      <c r="B15" s="6" t="s">
        <v>44</v>
      </c>
      <c r="C15" s="211"/>
      <c r="D15" s="154">
        <f>'St 1.3.6.1'!D15+'St 1.3.6.2'!D15</f>
        <v>0</v>
      </c>
      <c r="E15" s="154">
        <f>'St 1.3.6.1'!E15+'St 1.3.6.2'!E15</f>
        <v>0</v>
      </c>
      <c r="F15" s="154">
        <f>'St 1.3.6.1'!F15+'St 1.3.6.2'!F15</f>
        <v>0</v>
      </c>
      <c r="G15" s="154">
        <f>'St 1.3.6.1'!G15+'St 1.3.6.2'!G15</f>
        <v>0</v>
      </c>
      <c r="H15" s="154">
        <f>'St 1.3.6.1'!H15+'St 1.3.6.2'!H15</f>
        <v>0</v>
      </c>
      <c r="I15" s="154">
        <f>'St 1.3.6.1'!I15+'St 1.3.6.2'!I15</f>
        <v>0</v>
      </c>
      <c r="J15" s="154">
        <f>'St 1.3.6.1'!J15+'St 1.3.6.2'!J15</f>
        <v>0</v>
      </c>
      <c r="K15" s="154">
        <f>'St 1.3.6.1'!K15+'St 1.3.6.2'!K15</f>
        <v>0</v>
      </c>
      <c r="L15" s="154">
        <f>'St 1.3.6.1'!L15+'St 1.3.6.2'!L15</f>
        <v>0</v>
      </c>
      <c r="M15" s="154">
        <f>'St 1.3.6.1'!M15+'St 1.3.6.2'!M15</f>
        <v>0</v>
      </c>
      <c r="N15" s="143"/>
      <c r="O15" s="154">
        <f>'St 1.3.6.1'!O15+'St 1.3.6.2'!O15</f>
        <v>0</v>
      </c>
      <c r="P15" s="154">
        <f>'St 1.3.6.1'!P15+'St 1.3.6.2'!P15</f>
        <v>0</v>
      </c>
      <c r="Q15" s="154">
        <f>'St 1.3.6.1'!Q15+'St 1.3.6.2'!Q15</f>
        <v>0</v>
      </c>
      <c r="R15" s="154">
        <f>'St 1.3.6.1'!R15+'St 1.3.6.2'!R15</f>
        <v>0</v>
      </c>
      <c r="S15" s="154">
        <f>'St 1.3.6.1'!S15+'St 1.3.6.2'!S15</f>
        <v>0</v>
      </c>
      <c r="T15" s="154">
        <f>'St 1.3.6.1'!T15+'St 1.3.6.2'!T15</f>
        <v>0</v>
      </c>
      <c r="U15" s="154">
        <f>'St 1.3.6.1'!U15+'St 1.3.6.2'!U15</f>
        <v>0</v>
      </c>
      <c r="V15" s="154">
        <f>'St 1.3.6.1'!V15+'St 1.3.6.2'!V15</f>
        <v>0</v>
      </c>
      <c r="W15" s="154">
        <f>'St 1.3.6.1'!W15+'St 1.3.6.2'!W15</f>
        <v>0</v>
      </c>
      <c r="X15" s="155"/>
      <c r="Y15" s="154">
        <f>'St 1.3.6.1'!Y15+'St 1.3.6.2'!Y15</f>
        <v>0</v>
      </c>
      <c r="Z15" s="154">
        <f>'St 1.3.6.1'!Z15+'St 1.3.6.2'!Z15</f>
        <v>0</v>
      </c>
      <c r="AA15" s="154">
        <f>'St 1.3.6.1'!AA15+'St 1.3.6.2'!AA15</f>
        <v>0</v>
      </c>
      <c r="AB15" s="154">
        <f>'St 1.3.6.1'!AB15+'St 1.3.6.2'!AB15</f>
        <v>0</v>
      </c>
      <c r="AC15" s="154">
        <f>'St 1.3.6.1'!AC15+'St 1.3.6.2'!AC15</f>
        <v>0</v>
      </c>
      <c r="AD15" s="154">
        <f>'St 1.3.6.1'!AD15+'St 1.3.6.2'!AD15</f>
        <v>0</v>
      </c>
      <c r="AE15" s="154">
        <f>'St 1.3.6.1'!AE15+'St 1.3.6.2'!AE15</f>
        <v>0</v>
      </c>
      <c r="AF15" s="154">
        <f>'St 1.3.6.1'!AF15+'St 1.3.6.2'!AF15</f>
        <v>0</v>
      </c>
      <c r="AG15" s="154">
        <f>'St 1.3.6.1'!AG15+'St 1.3.6.2'!AG15</f>
        <v>0</v>
      </c>
    </row>
    <row r="16" spans="1:33" ht="14.25" customHeight="1">
      <c r="A16" s="50"/>
      <c r="B16" s="7" t="s">
        <v>45</v>
      </c>
      <c r="C16" s="211"/>
      <c r="D16" s="154">
        <f>'St 1.3.6.1'!D16+'St 1.3.6.2'!D16</f>
        <v>0</v>
      </c>
      <c r="E16" s="154">
        <f>'St 1.3.6.1'!E16+'St 1.3.6.2'!E16</f>
        <v>0</v>
      </c>
      <c r="F16" s="154">
        <f>'St 1.3.6.1'!F16+'St 1.3.6.2'!F16</f>
        <v>0</v>
      </c>
      <c r="G16" s="154">
        <f>'St 1.3.6.1'!G16+'St 1.3.6.2'!G16</f>
        <v>0</v>
      </c>
      <c r="H16" s="154">
        <f>'St 1.3.6.1'!H16+'St 1.3.6.2'!H16</f>
        <v>0</v>
      </c>
      <c r="I16" s="154">
        <f>'St 1.3.6.1'!I16+'St 1.3.6.2'!I16</f>
        <v>0</v>
      </c>
      <c r="J16" s="154">
        <f>'St 1.3.6.1'!J16+'St 1.3.6.2'!J16</f>
        <v>0</v>
      </c>
      <c r="K16" s="154">
        <f>'St 1.3.6.1'!K16+'St 1.3.6.2'!K16</f>
        <v>0</v>
      </c>
      <c r="L16" s="154">
        <f>'St 1.3.6.1'!L16+'St 1.3.6.2'!L16</f>
        <v>0</v>
      </c>
      <c r="M16" s="154">
        <f>'St 1.3.6.1'!M16+'St 1.3.6.2'!M16</f>
        <v>0</v>
      </c>
      <c r="N16" s="143"/>
      <c r="O16" s="154">
        <f>'St 1.3.6.1'!O16+'St 1.3.6.2'!O16</f>
        <v>0</v>
      </c>
      <c r="P16" s="154">
        <f>'St 1.3.6.1'!P16+'St 1.3.6.2'!P16</f>
        <v>0</v>
      </c>
      <c r="Q16" s="154">
        <f>'St 1.3.6.1'!Q16+'St 1.3.6.2'!Q16</f>
        <v>0</v>
      </c>
      <c r="R16" s="154">
        <f>'St 1.3.6.1'!R16+'St 1.3.6.2'!R16</f>
        <v>0</v>
      </c>
      <c r="S16" s="154">
        <f>'St 1.3.6.1'!S16+'St 1.3.6.2'!S16</f>
        <v>0</v>
      </c>
      <c r="T16" s="154">
        <f>'St 1.3.6.1'!T16+'St 1.3.6.2'!T16</f>
        <v>0</v>
      </c>
      <c r="U16" s="154">
        <f>'St 1.3.6.1'!U16+'St 1.3.6.2'!U16</f>
        <v>0</v>
      </c>
      <c r="V16" s="154">
        <f>'St 1.3.6.1'!V16+'St 1.3.6.2'!V16</f>
        <v>0</v>
      </c>
      <c r="W16" s="154">
        <f>'St 1.3.6.1'!W16+'St 1.3.6.2'!W16</f>
        <v>0</v>
      </c>
      <c r="X16" s="155"/>
      <c r="Y16" s="154">
        <f>'St 1.3.6.1'!Y16+'St 1.3.6.2'!Y16</f>
        <v>0</v>
      </c>
      <c r="Z16" s="154">
        <f>'St 1.3.6.1'!Z16+'St 1.3.6.2'!Z16</f>
        <v>0</v>
      </c>
      <c r="AA16" s="154">
        <f>'St 1.3.6.1'!AA16+'St 1.3.6.2'!AA16</f>
        <v>0</v>
      </c>
      <c r="AB16" s="154">
        <f>'St 1.3.6.1'!AB16+'St 1.3.6.2'!AB16</f>
        <v>0</v>
      </c>
      <c r="AC16" s="154">
        <f>'St 1.3.6.1'!AC16+'St 1.3.6.2'!AC16</f>
        <v>0</v>
      </c>
      <c r="AD16" s="154">
        <f>'St 1.3.6.1'!AD16+'St 1.3.6.2'!AD16</f>
        <v>0</v>
      </c>
      <c r="AE16" s="154">
        <f>'St 1.3.6.1'!AE16+'St 1.3.6.2'!AE16</f>
        <v>0</v>
      </c>
      <c r="AF16" s="154">
        <f>'St 1.3.6.1'!AF16+'St 1.3.6.2'!AF16</f>
        <v>0</v>
      </c>
      <c r="AG16" s="154">
        <f>'St 1.3.6.1'!AG16+'St 1.3.6.2'!AG16</f>
        <v>0</v>
      </c>
    </row>
    <row r="17" spans="1:33" ht="14.25" customHeight="1">
      <c r="A17" s="50"/>
      <c r="B17" s="7" t="s">
        <v>46</v>
      </c>
      <c r="C17" s="211"/>
      <c r="D17" s="154">
        <f>'St 1.3.6.1'!D17+'St 1.3.6.2'!D17</f>
        <v>0</v>
      </c>
      <c r="E17" s="154">
        <f>'St 1.3.6.1'!E17+'St 1.3.6.2'!E17</f>
        <v>0</v>
      </c>
      <c r="F17" s="154">
        <f>'St 1.3.6.1'!F17+'St 1.3.6.2'!F17</f>
        <v>0</v>
      </c>
      <c r="G17" s="154">
        <f>'St 1.3.6.1'!G17+'St 1.3.6.2'!G17</f>
        <v>0</v>
      </c>
      <c r="H17" s="154">
        <f>'St 1.3.6.1'!H17+'St 1.3.6.2'!H17</f>
        <v>0</v>
      </c>
      <c r="I17" s="154">
        <f>'St 1.3.6.1'!I17+'St 1.3.6.2'!I17</f>
        <v>0</v>
      </c>
      <c r="J17" s="154">
        <f>'St 1.3.6.1'!J17+'St 1.3.6.2'!J17</f>
        <v>0</v>
      </c>
      <c r="K17" s="154">
        <f>'St 1.3.6.1'!K17+'St 1.3.6.2'!K17</f>
        <v>0</v>
      </c>
      <c r="L17" s="154">
        <f>'St 1.3.6.1'!L17+'St 1.3.6.2'!L17</f>
        <v>0</v>
      </c>
      <c r="M17" s="154">
        <f>'St 1.3.6.1'!M17+'St 1.3.6.2'!M17</f>
        <v>0</v>
      </c>
      <c r="N17" s="143"/>
      <c r="O17" s="154">
        <f>'St 1.3.6.1'!O17+'St 1.3.6.2'!O17</f>
        <v>0</v>
      </c>
      <c r="P17" s="154">
        <f>'St 1.3.6.1'!P17+'St 1.3.6.2'!P17</f>
        <v>0</v>
      </c>
      <c r="Q17" s="154">
        <f>'St 1.3.6.1'!Q17+'St 1.3.6.2'!Q17</f>
        <v>0</v>
      </c>
      <c r="R17" s="154">
        <f>'St 1.3.6.1'!R17+'St 1.3.6.2'!R17</f>
        <v>0</v>
      </c>
      <c r="S17" s="154">
        <f>'St 1.3.6.1'!S17+'St 1.3.6.2'!S17</f>
        <v>0</v>
      </c>
      <c r="T17" s="154">
        <f>'St 1.3.6.1'!T17+'St 1.3.6.2'!T17</f>
        <v>0</v>
      </c>
      <c r="U17" s="154">
        <f>'St 1.3.6.1'!U17+'St 1.3.6.2'!U17</f>
        <v>0</v>
      </c>
      <c r="V17" s="154">
        <f>'St 1.3.6.1'!V17+'St 1.3.6.2'!V17</f>
        <v>0</v>
      </c>
      <c r="W17" s="154">
        <f>'St 1.3.6.1'!W17+'St 1.3.6.2'!W17</f>
        <v>0</v>
      </c>
      <c r="X17" s="155"/>
      <c r="Y17" s="154">
        <f>'St 1.3.6.1'!Y17+'St 1.3.6.2'!Y17</f>
        <v>0</v>
      </c>
      <c r="Z17" s="154">
        <f>'St 1.3.6.1'!Z17+'St 1.3.6.2'!Z17</f>
        <v>0</v>
      </c>
      <c r="AA17" s="154">
        <f>'St 1.3.6.1'!AA17+'St 1.3.6.2'!AA17</f>
        <v>0</v>
      </c>
      <c r="AB17" s="154">
        <f>'St 1.3.6.1'!AB17+'St 1.3.6.2'!AB17</f>
        <v>0</v>
      </c>
      <c r="AC17" s="154">
        <f>'St 1.3.6.1'!AC17+'St 1.3.6.2'!AC17</f>
        <v>0</v>
      </c>
      <c r="AD17" s="154">
        <f>'St 1.3.6.1'!AD17+'St 1.3.6.2'!AD17</f>
        <v>0</v>
      </c>
      <c r="AE17" s="154">
        <f>'St 1.3.6.1'!AE17+'St 1.3.6.2'!AE17</f>
        <v>0</v>
      </c>
      <c r="AF17" s="154">
        <f>'St 1.3.6.1'!AF17+'St 1.3.6.2'!AF17</f>
        <v>0</v>
      </c>
      <c r="AG17" s="154">
        <f>'St 1.3.6.1'!AG17+'St 1.3.6.2'!AG17</f>
        <v>0</v>
      </c>
    </row>
    <row r="18" spans="1:33" ht="14.25" customHeight="1">
      <c r="A18" s="50"/>
      <c r="B18" s="6" t="s">
        <v>317</v>
      </c>
      <c r="C18" s="211"/>
      <c r="D18" s="154">
        <f>'St 1.3.6.1'!D18+'St 1.3.6.2'!D18</f>
        <v>0</v>
      </c>
      <c r="E18" s="154">
        <f>'St 1.3.6.1'!E18+'St 1.3.6.2'!E18</f>
        <v>0</v>
      </c>
      <c r="F18" s="154">
        <f>'St 1.3.6.1'!F18+'St 1.3.6.2'!F18</f>
        <v>0</v>
      </c>
      <c r="G18" s="154">
        <f>'St 1.3.6.1'!G18+'St 1.3.6.2'!G18</f>
        <v>0</v>
      </c>
      <c r="H18" s="154">
        <f>'St 1.3.6.1'!H18+'St 1.3.6.2'!H18</f>
        <v>0</v>
      </c>
      <c r="I18" s="154">
        <f>'St 1.3.6.1'!I18+'St 1.3.6.2'!I18</f>
        <v>0</v>
      </c>
      <c r="J18" s="154">
        <f>'St 1.3.6.1'!J18+'St 1.3.6.2'!J18</f>
        <v>0</v>
      </c>
      <c r="K18" s="154">
        <f>'St 1.3.6.1'!K18+'St 1.3.6.2'!K18</f>
        <v>0</v>
      </c>
      <c r="L18" s="154">
        <f>'St 1.3.6.1'!L18+'St 1.3.6.2'!L18</f>
        <v>0</v>
      </c>
      <c r="M18" s="154">
        <f>'St 1.3.6.1'!M18+'St 1.3.6.2'!M18</f>
        <v>0</v>
      </c>
      <c r="N18" s="143"/>
      <c r="O18" s="154">
        <f>'St 1.3.6.1'!O18+'St 1.3.6.2'!O18</f>
        <v>0</v>
      </c>
      <c r="P18" s="154">
        <f>'St 1.3.6.1'!P18+'St 1.3.6.2'!P18</f>
        <v>0</v>
      </c>
      <c r="Q18" s="154">
        <f>'St 1.3.6.1'!Q18+'St 1.3.6.2'!Q18</f>
        <v>0</v>
      </c>
      <c r="R18" s="154">
        <f>'St 1.3.6.1'!R18+'St 1.3.6.2'!R18</f>
        <v>0</v>
      </c>
      <c r="S18" s="154">
        <f>'St 1.3.6.1'!S18+'St 1.3.6.2'!S18</f>
        <v>0</v>
      </c>
      <c r="T18" s="154">
        <f>'St 1.3.6.1'!T18+'St 1.3.6.2'!T18</f>
        <v>0</v>
      </c>
      <c r="U18" s="154">
        <f>'St 1.3.6.1'!U18+'St 1.3.6.2'!U18</f>
        <v>0</v>
      </c>
      <c r="V18" s="154">
        <f>'St 1.3.6.1'!V18+'St 1.3.6.2'!V18</f>
        <v>0</v>
      </c>
      <c r="W18" s="154">
        <f>'St 1.3.6.1'!W18+'St 1.3.6.2'!W18</f>
        <v>0</v>
      </c>
      <c r="X18" s="155"/>
      <c r="Y18" s="154">
        <f>'St 1.3.6.1'!Y18+'St 1.3.6.2'!Y18</f>
        <v>0</v>
      </c>
      <c r="Z18" s="154">
        <f>'St 1.3.6.1'!Z18+'St 1.3.6.2'!Z18</f>
        <v>0</v>
      </c>
      <c r="AA18" s="154">
        <f>'St 1.3.6.1'!AA18+'St 1.3.6.2'!AA18</f>
        <v>0</v>
      </c>
      <c r="AB18" s="154">
        <f>'St 1.3.6.1'!AB18+'St 1.3.6.2'!AB18</f>
        <v>0</v>
      </c>
      <c r="AC18" s="154">
        <f>'St 1.3.6.1'!AC18+'St 1.3.6.2'!AC18</f>
        <v>0</v>
      </c>
      <c r="AD18" s="154">
        <f>'St 1.3.6.1'!AD18+'St 1.3.6.2'!AD18</f>
        <v>0</v>
      </c>
      <c r="AE18" s="154">
        <f>'St 1.3.6.1'!AE18+'St 1.3.6.2'!AE18</f>
        <v>0</v>
      </c>
      <c r="AF18" s="154">
        <f>'St 1.3.6.1'!AF18+'St 1.3.6.2'!AF18</f>
        <v>0</v>
      </c>
      <c r="AG18" s="154">
        <f>'St 1.3.6.1'!AG18+'St 1.3.6.2'!AG18</f>
        <v>0</v>
      </c>
    </row>
    <row r="19" spans="1:33" ht="14.25" customHeight="1">
      <c r="A19" s="50"/>
      <c r="B19" s="6" t="s">
        <v>108</v>
      </c>
      <c r="C19" s="210"/>
      <c r="D19" s="154">
        <f>'St 1.3.6.1'!D19+'St 1.3.6.2'!D19</f>
        <v>0</v>
      </c>
      <c r="E19" s="154">
        <f>'St 1.3.6.1'!E19+'St 1.3.6.2'!E19</f>
        <v>0</v>
      </c>
      <c r="F19" s="154">
        <f>'St 1.3.6.1'!F19+'St 1.3.6.2'!F19</f>
        <v>0</v>
      </c>
      <c r="G19" s="154">
        <f>'St 1.3.6.1'!G19+'St 1.3.6.2'!G19</f>
        <v>0</v>
      </c>
      <c r="H19" s="154">
        <f>'St 1.3.6.1'!H19+'St 1.3.6.2'!H19</f>
        <v>0</v>
      </c>
      <c r="I19" s="154">
        <f>'St 1.3.6.1'!I19+'St 1.3.6.2'!I19</f>
        <v>0</v>
      </c>
      <c r="J19" s="154">
        <f>'St 1.3.6.1'!J19+'St 1.3.6.2'!J19</f>
        <v>0</v>
      </c>
      <c r="K19" s="154">
        <f>'St 1.3.6.1'!K19+'St 1.3.6.2'!K19</f>
        <v>0</v>
      </c>
      <c r="L19" s="154">
        <f>'St 1.3.6.1'!L19+'St 1.3.6.2'!L19</f>
        <v>0</v>
      </c>
      <c r="M19" s="154">
        <f>'St 1.3.6.1'!M19+'St 1.3.6.2'!M19</f>
        <v>0</v>
      </c>
      <c r="N19" s="143"/>
      <c r="O19" s="154">
        <f>'St 1.3.6.1'!O19+'St 1.3.6.2'!O19</f>
        <v>0</v>
      </c>
      <c r="P19" s="154">
        <f>'St 1.3.6.1'!P19+'St 1.3.6.2'!P19</f>
        <v>0</v>
      </c>
      <c r="Q19" s="154">
        <f>'St 1.3.6.1'!Q19+'St 1.3.6.2'!Q19</f>
        <v>0</v>
      </c>
      <c r="R19" s="154">
        <f>'St 1.3.6.1'!R19+'St 1.3.6.2'!R19</f>
        <v>0</v>
      </c>
      <c r="S19" s="154">
        <f>'St 1.3.6.1'!S19+'St 1.3.6.2'!S19</f>
        <v>0</v>
      </c>
      <c r="T19" s="154">
        <f>'St 1.3.6.1'!T19+'St 1.3.6.2'!T19</f>
        <v>0</v>
      </c>
      <c r="U19" s="154">
        <f>'St 1.3.6.1'!U19+'St 1.3.6.2'!U19</f>
        <v>0</v>
      </c>
      <c r="V19" s="154">
        <f>'St 1.3.6.1'!V19+'St 1.3.6.2'!V19</f>
        <v>0</v>
      </c>
      <c r="W19" s="154">
        <f>'St 1.3.6.1'!W19+'St 1.3.6.2'!W19</f>
        <v>0</v>
      </c>
      <c r="X19" s="155"/>
      <c r="Y19" s="154">
        <f>'St 1.3.6.1'!Y19+'St 1.3.6.2'!Y19</f>
        <v>0</v>
      </c>
      <c r="Z19" s="154">
        <f>'St 1.3.6.1'!Z19+'St 1.3.6.2'!Z19</f>
        <v>0</v>
      </c>
      <c r="AA19" s="154">
        <f>'St 1.3.6.1'!AA19+'St 1.3.6.2'!AA19</f>
        <v>0</v>
      </c>
      <c r="AB19" s="154">
        <f>'St 1.3.6.1'!AB19+'St 1.3.6.2'!AB19</f>
        <v>0</v>
      </c>
      <c r="AC19" s="154">
        <f>'St 1.3.6.1'!AC19+'St 1.3.6.2'!AC19</f>
        <v>0</v>
      </c>
      <c r="AD19" s="154">
        <f>'St 1.3.6.1'!AD19+'St 1.3.6.2'!AD19</f>
        <v>0</v>
      </c>
      <c r="AE19" s="154">
        <f>'St 1.3.6.1'!AE19+'St 1.3.6.2'!AE19</f>
        <v>0</v>
      </c>
      <c r="AF19" s="154">
        <f>'St 1.3.6.1'!AF19+'St 1.3.6.2'!AF19</f>
        <v>0</v>
      </c>
      <c r="AG19" s="154">
        <f>'St 1.3.6.1'!AG19+'St 1.3.6.2'!AG19</f>
        <v>0</v>
      </c>
    </row>
    <row r="20" spans="1:33" ht="14.25" customHeight="1">
      <c r="A20" s="50"/>
      <c r="B20" s="6" t="s">
        <v>48</v>
      </c>
      <c r="C20" s="211"/>
      <c r="D20" s="154">
        <f>'St 1.3.6.1'!D20+'St 1.3.6.2'!D20</f>
        <v>0</v>
      </c>
      <c r="E20" s="154">
        <f>'St 1.3.6.1'!E20+'St 1.3.6.2'!E20</f>
        <v>0</v>
      </c>
      <c r="F20" s="154">
        <f>'St 1.3.6.1'!F20+'St 1.3.6.2'!F20</f>
        <v>0</v>
      </c>
      <c r="G20" s="154">
        <f>'St 1.3.6.1'!G20+'St 1.3.6.2'!G20</f>
        <v>0</v>
      </c>
      <c r="H20" s="154">
        <f>'St 1.3.6.1'!H20+'St 1.3.6.2'!H20</f>
        <v>0</v>
      </c>
      <c r="I20" s="154">
        <f>'St 1.3.6.1'!I20+'St 1.3.6.2'!I20</f>
        <v>0</v>
      </c>
      <c r="J20" s="154">
        <f>'St 1.3.6.1'!J20+'St 1.3.6.2'!J20</f>
        <v>0</v>
      </c>
      <c r="K20" s="154">
        <f>'St 1.3.6.1'!K20+'St 1.3.6.2'!K20</f>
        <v>0</v>
      </c>
      <c r="L20" s="154">
        <f>'St 1.3.6.1'!L20+'St 1.3.6.2'!L20</f>
        <v>0</v>
      </c>
      <c r="M20" s="154">
        <f>'St 1.3.6.1'!M20+'St 1.3.6.2'!M20</f>
        <v>0</v>
      </c>
      <c r="N20" s="148"/>
      <c r="O20" s="154">
        <f>'St 1.3.6.1'!O20+'St 1.3.6.2'!O20</f>
        <v>0</v>
      </c>
      <c r="P20" s="154">
        <f>'St 1.3.6.1'!P20+'St 1.3.6.2'!P20</f>
        <v>0</v>
      </c>
      <c r="Q20" s="154">
        <f>'St 1.3.6.1'!Q20+'St 1.3.6.2'!Q20</f>
        <v>0</v>
      </c>
      <c r="R20" s="154">
        <f>'St 1.3.6.1'!R20+'St 1.3.6.2'!R20</f>
        <v>0</v>
      </c>
      <c r="S20" s="154">
        <f>'St 1.3.6.1'!S20+'St 1.3.6.2'!S20</f>
        <v>0</v>
      </c>
      <c r="T20" s="154">
        <f>'St 1.3.6.1'!T20+'St 1.3.6.2'!T20</f>
        <v>0</v>
      </c>
      <c r="U20" s="154">
        <f>'St 1.3.6.1'!U20+'St 1.3.6.2'!U20</f>
        <v>0</v>
      </c>
      <c r="V20" s="154">
        <f>'St 1.3.6.1'!V20+'St 1.3.6.2'!V20</f>
        <v>0</v>
      </c>
      <c r="W20" s="154">
        <f>'St 1.3.6.1'!W20+'St 1.3.6.2'!W20</f>
        <v>0</v>
      </c>
      <c r="X20" s="155"/>
      <c r="Y20" s="154">
        <f>'St 1.3.6.1'!Y20+'St 1.3.6.2'!Y20</f>
        <v>0</v>
      </c>
      <c r="Z20" s="154">
        <f>'St 1.3.6.1'!Z20+'St 1.3.6.2'!Z20</f>
        <v>0</v>
      </c>
      <c r="AA20" s="154">
        <f>'St 1.3.6.1'!AA20+'St 1.3.6.2'!AA20</f>
        <v>0</v>
      </c>
      <c r="AB20" s="154">
        <f>'St 1.3.6.1'!AB20+'St 1.3.6.2'!AB20</f>
        <v>0</v>
      </c>
      <c r="AC20" s="154">
        <f>'St 1.3.6.1'!AC20+'St 1.3.6.2'!AC20</f>
        <v>0</v>
      </c>
      <c r="AD20" s="154">
        <f>'St 1.3.6.1'!AD20+'St 1.3.6.2'!AD20</f>
        <v>0</v>
      </c>
      <c r="AE20" s="154">
        <f>'St 1.3.6.1'!AE20+'St 1.3.6.2'!AE20</f>
        <v>0</v>
      </c>
      <c r="AF20" s="154">
        <f>'St 1.3.6.1'!AF20+'St 1.3.6.2'!AF20</f>
        <v>0</v>
      </c>
      <c r="AG20" s="154">
        <f>'St 1.3.6.1'!AG20+'St 1.3.6.2'!AG20</f>
        <v>0</v>
      </c>
    </row>
    <row r="21" spans="1:33" ht="14.25" customHeight="1">
      <c r="A21" s="50"/>
      <c r="B21" s="6" t="s">
        <v>325</v>
      </c>
      <c r="C21" s="211"/>
      <c r="D21" s="154">
        <f>'St 1.3.6.1'!D21+'St 1.3.6.2'!D21</f>
        <v>0</v>
      </c>
      <c r="E21" s="154">
        <f>'St 1.3.6.1'!E21+'St 1.3.6.2'!E21</f>
        <v>0</v>
      </c>
      <c r="F21" s="154">
        <f>'St 1.3.6.1'!F21+'St 1.3.6.2'!F21</f>
        <v>0</v>
      </c>
      <c r="G21" s="154">
        <f>'St 1.3.6.1'!G21+'St 1.3.6.2'!G21</f>
        <v>0</v>
      </c>
      <c r="H21" s="154">
        <f>'St 1.3.6.1'!H21+'St 1.3.6.2'!H21</f>
        <v>0</v>
      </c>
      <c r="I21" s="154">
        <f>'St 1.3.6.1'!I21+'St 1.3.6.2'!I21</f>
        <v>0</v>
      </c>
      <c r="J21" s="154">
        <f>'St 1.3.6.1'!J21+'St 1.3.6.2'!J21</f>
        <v>0</v>
      </c>
      <c r="K21" s="154">
        <f>'St 1.3.6.1'!K21+'St 1.3.6.2'!K21</f>
        <v>0</v>
      </c>
      <c r="L21" s="154">
        <f>'St 1.3.6.1'!L21+'St 1.3.6.2'!L21</f>
        <v>0</v>
      </c>
      <c r="M21" s="154">
        <f>'St 1.3.6.1'!M21+'St 1.3.6.2'!M21</f>
        <v>0</v>
      </c>
      <c r="N21" s="143"/>
      <c r="O21" s="154">
        <f>'St 1.3.6.1'!O21+'St 1.3.6.2'!O21</f>
        <v>0</v>
      </c>
      <c r="P21" s="154">
        <f>'St 1.3.6.1'!P21+'St 1.3.6.2'!P21</f>
        <v>0</v>
      </c>
      <c r="Q21" s="154">
        <f>'St 1.3.6.1'!Q21+'St 1.3.6.2'!Q21</f>
        <v>0</v>
      </c>
      <c r="R21" s="154">
        <f>'St 1.3.6.1'!R21+'St 1.3.6.2'!R21</f>
        <v>0</v>
      </c>
      <c r="S21" s="154">
        <f>'St 1.3.6.1'!S21+'St 1.3.6.2'!S21</f>
        <v>0</v>
      </c>
      <c r="T21" s="154">
        <f>'St 1.3.6.1'!T21+'St 1.3.6.2'!T21</f>
        <v>0</v>
      </c>
      <c r="U21" s="154">
        <f>'St 1.3.6.1'!U21+'St 1.3.6.2'!U21</f>
        <v>0</v>
      </c>
      <c r="V21" s="154">
        <f>'St 1.3.6.1'!V21+'St 1.3.6.2'!V21</f>
        <v>0</v>
      </c>
      <c r="W21" s="154">
        <f>'St 1.3.6.1'!W21+'St 1.3.6.2'!W21</f>
        <v>0</v>
      </c>
      <c r="X21" s="155"/>
      <c r="Y21" s="154">
        <f>'St 1.3.6.1'!Y21+'St 1.3.6.2'!Y21</f>
        <v>0</v>
      </c>
      <c r="Z21" s="154">
        <f>'St 1.3.6.1'!Z21+'St 1.3.6.2'!Z21</f>
        <v>0</v>
      </c>
      <c r="AA21" s="154">
        <f>'St 1.3.6.1'!AA21+'St 1.3.6.2'!AA21</f>
        <v>0</v>
      </c>
      <c r="AB21" s="154">
        <f>'St 1.3.6.1'!AB21+'St 1.3.6.2'!AB21</f>
        <v>0</v>
      </c>
      <c r="AC21" s="154">
        <f>'St 1.3.6.1'!AC21+'St 1.3.6.2'!AC21</f>
        <v>0</v>
      </c>
      <c r="AD21" s="154">
        <f>'St 1.3.6.1'!AD21+'St 1.3.6.2'!AD21</f>
        <v>0</v>
      </c>
      <c r="AE21" s="154">
        <f>'St 1.3.6.1'!AE21+'St 1.3.6.2'!AE21</f>
        <v>0</v>
      </c>
      <c r="AF21" s="154">
        <f>'St 1.3.6.1'!AF21+'St 1.3.6.2'!AF21</f>
        <v>0</v>
      </c>
      <c r="AG21" s="154">
        <f>'St 1.3.6.1'!AG21+'St 1.3.6.2'!AG21</f>
        <v>0</v>
      </c>
    </row>
    <row r="22" spans="1:33" ht="14.25" customHeight="1">
      <c r="A22" s="50"/>
      <c r="B22" s="8" t="s">
        <v>101</v>
      </c>
      <c r="C22" s="211"/>
      <c r="D22" s="154">
        <f>'St 1.3.6.1'!D22+'St 1.3.6.2'!D22</f>
        <v>0</v>
      </c>
      <c r="E22" s="154">
        <f>'St 1.3.6.1'!E22+'St 1.3.6.2'!E22</f>
        <v>0</v>
      </c>
      <c r="F22" s="154">
        <f>'St 1.3.6.1'!F22+'St 1.3.6.2'!F22</f>
        <v>0</v>
      </c>
      <c r="G22" s="154">
        <f>'St 1.3.6.1'!G22+'St 1.3.6.2'!G22</f>
        <v>0</v>
      </c>
      <c r="H22" s="154">
        <f>'St 1.3.6.1'!H22+'St 1.3.6.2'!H22</f>
        <v>0</v>
      </c>
      <c r="I22" s="154">
        <f>'St 1.3.6.1'!I22+'St 1.3.6.2'!I22</f>
        <v>0</v>
      </c>
      <c r="J22" s="154">
        <f>'St 1.3.6.1'!J22+'St 1.3.6.2'!J22</f>
        <v>0</v>
      </c>
      <c r="K22" s="154">
        <f>'St 1.3.6.1'!K22+'St 1.3.6.2'!K22</f>
        <v>0</v>
      </c>
      <c r="L22" s="154">
        <f>'St 1.3.6.1'!L22+'St 1.3.6.2'!L22</f>
        <v>0</v>
      </c>
      <c r="M22" s="154">
        <f>'St 1.3.6.1'!M22+'St 1.3.6.2'!M22</f>
        <v>0</v>
      </c>
      <c r="N22" s="143"/>
      <c r="O22" s="154">
        <f>'St 1.3.6.1'!O22+'St 1.3.6.2'!O22</f>
        <v>0</v>
      </c>
      <c r="P22" s="154">
        <f>'St 1.3.6.1'!P22+'St 1.3.6.2'!P22</f>
        <v>0</v>
      </c>
      <c r="Q22" s="154">
        <f>'St 1.3.6.1'!Q22+'St 1.3.6.2'!Q22</f>
        <v>0</v>
      </c>
      <c r="R22" s="154">
        <f>'St 1.3.6.1'!R22+'St 1.3.6.2'!R22</f>
        <v>0</v>
      </c>
      <c r="S22" s="154">
        <f>'St 1.3.6.1'!S22+'St 1.3.6.2'!S22</f>
        <v>0</v>
      </c>
      <c r="T22" s="154">
        <f>'St 1.3.6.1'!T22+'St 1.3.6.2'!T22</f>
        <v>0</v>
      </c>
      <c r="U22" s="154">
        <f>'St 1.3.6.1'!U22+'St 1.3.6.2'!U22</f>
        <v>0</v>
      </c>
      <c r="V22" s="154">
        <f>'St 1.3.6.1'!V22+'St 1.3.6.2'!V22</f>
        <v>0</v>
      </c>
      <c r="W22" s="154">
        <f>'St 1.3.6.1'!W22+'St 1.3.6.2'!W22</f>
        <v>0</v>
      </c>
      <c r="X22" s="155"/>
      <c r="Y22" s="154">
        <f>'St 1.3.6.1'!Y22+'St 1.3.6.2'!Y22</f>
        <v>0</v>
      </c>
      <c r="Z22" s="154">
        <f>'St 1.3.6.1'!Z22+'St 1.3.6.2'!Z22</f>
        <v>0</v>
      </c>
      <c r="AA22" s="154">
        <f>'St 1.3.6.1'!AA22+'St 1.3.6.2'!AA22</f>
        <v>0</v>
      </c>
      <c r="AB22" s="154">
        <f>'St 1.3.6.1'!AB22+'St 1.3.6.2'!AB22</f>
        <v>0</v>
      </c>
      <c r="AC22" s="154">
        <f>'St 1.3.6.1'!AC22+'St 1.3.6.2'!AC22</f>
        <v>0</v>
      </c>
      <c r="AD22" s="154">
        <f>'St 1.3.6.1'!AD22+'St 1.3.6.2'!AD22</f>
        <v>0</v>
      </c>
      <c r="AE22" s="154">
        <f>'St 1.3.6.1'!AE22+'St 1.3.6.2'!AE22</f>
        <v>0</v>
      </c>
      <c r="AF22" s="154">
        <f>'St 1.3.6.1'!AF22+'St 1.3.6.2'!AF22</f>
        <v>0</v>
      </c>
      <c r="AG22" s="154">
        <f>'St 1.3.6.1'!AG22+'St 1.3.6.2'!AG22</f>
        <v>0</v>
      </c>
    </row>
    <row r="23" spans="1:33" s="45" customFormat="1">
      <c r="A23" s="38"/>
      <c r="B23" s="31" t="s">
        <v>8</v>
      </c>
      <c r="C23" s="209" t="s">
        <v>295</v>
      </c>
      <c r="D23" s="152">
        <f>'St 1.3.6.1'!D23+'St 1.3.6.2'!D23</f>
        <v>0</v>
      </c>
      <c r="E23" s="152">
        <f>'St 1.3.6.1'!E23+'St 1.3.6.2'!E23</f>
        <v>0</v>
      </c>
      <c r="F23" s="152">
        <f>'St 1.3.6.1'!F23+'St 1.3.6.2'!F23</f>
        <v>0</v>
      </c>
      <c r="G23" s="152">
        <f>'St 1.3.6.1'!G23+'St 1.3.6.2'!G23</f>
        <v>0</v>
      </c>
      <c r="H23" s="152">
        <f>'St 1.3.6.1'!H23+'St 1.3.6.2'!H23</f>
        <v>0</v>
      </c>
      <c r="I23" s="152">
        <f>'St 1.3.6.1'!I23+'St 1.3.6.2'!I23</f>
        <v>0</v>
      </c>
      <c r="J23" s="152">
        <f>'St 1.3.6.1'!J23+'St 1.3.6.2'!J23</f>
        <v>0</v>
      </c>
      <c r="K23" s="152">
        <f>'St 1.3.6.1'!K23+'St 1.3.6.2'!K23</f>
        <v>0</v>
      </c>
      <c r="L23" s="152">
        <f>'St 1.3.6.1'!L23+'St 1.3.6.2'!L23</f>
        <v>0</v>
      </c>
      <c r="M23" s="152">
        <f>'St 1.3.6.1'!M23+'St 1.3.6.2'!M23</f>
        <v>0</v>
      </c>
      <c r="N23" s="146"/>
      <c r="O23" s="152">
        <f>'St 1.3.6.1'!O23+'St 1.3.6.2'!O23</f>
        <v>0</v>
      </c>
      <c r="P23" s="152">
        <f>'St 1.3.6.1'!P23+'St 1.3.6.2'!P23</f>
        <v>0</v>
      </c>
      <c r="Q23" s="152">
        <f>'St 1.3.6.1'!Q23+'St 1.3.6.2'!Q23</f>
        <v>0</v>
      </c>
      <c r="R23" s="152">
        <f>'St 1.3.6.1'!R23+'St 1.3.6.2'!R23</f>
        <v>0</v>
      </c>
      <c r="S23" s="152">
        <f>'St 1.3.6.1'!S23+'St 1.3.6.2'!S23</f>
        <v>0</v>
      </c>
      <c r="T23" s="152">
        <f>'St 1.3.6.1'!T23+'St 1.3.6.2'!T23</f>
        <v>0</v>
      </c>
      <c r="U23" s="152">
        <f>'St 1.3.6.1'!U23+'St 1.3.6.2'!U23</f>
        <v>0</v>
      </c>
      <c r="V23" s="152">
        <f>'St 1.3.6.1'!V23+'St 1.3.6.2'!V23</f>
        <v>0</v>
      </c>
      <c r="W23" s="152">
        <f>'St 1.3.6.1'!W23+'St 1.3.6.2'!W23</f>
        <v>0</v>
      </c>
      <c r="X23" s="153"/>
      <c r="Y23" s="152">
        <f>'St 1.3.6.1'!Y23+'St 1.3.6.2'!Y23</f>
        <v>0</v>
      </c>
      <c r="Z23" s="152">
        <f>'St 1.3.6.1'!Z23+'St 1.3.6.2'!Z23</f>
        <v>0</v>
      </c>
      <c r="AA23" s="152">
        <f>'St 1.3.6.1'!AA23+'St 1.3.6.2'!AA23</f>
        <v>0</v>
      </c>
      <c r="AB23" s="152">
        <f>'St 1.3.6.1'!AB23+'St 1.3.6.2'!AB23</f>
        <v>0</v>
      </c>
      <c r="AC23" s="152">
        <f>'St 1.3.6.1'!AC23+'St 1.3.6.2'!AC23</f>
        <v>0</v>
      </c>
      <c r="AD23" s="152">
        <f>'St 1.3.6.1'!AD23+'St 1.3.6.2'!AD23</f>
        <v>0</v>
      </c>
      <c r="AE23" s="152">
        <f>'St 1.3.6.1'!AE23+'St 1.3.6.2'!AE23</f>
        <v>0</v>
      </c>
      <c r="AF23" s="152">
        <f>'St 1.3.6.1'!AF23+'St 1.3.6.2'!AF23</f>
        <v>0</v>
      </c>
      <c r="AG23" s="152">
        <f>'St 1.3.6.1'!AG23+'St 1.3.6.2'!AG23</f>
        <v>0</v>
      </c>
    </row>
    <row r="24" spans="1:33">
      <c r="B24" s="208" t="s">
        <v>40</v>
      </c>
      <c r="C24" s="211"/>
      <c r="D24" s="154">
        <f>'St 1.3.6.1'!D24+'St 1.3.6.2'!D24</f>
        <v>0</v>
      </c>
      <c r="E24" s="154">
        <f>'St 1.3.6.1'!E24+'St 1.3.6.2'!E24</f>
        <v>0</v>
      </c>
      <c r="F24" s="154">
        <f>'St 1.3.6.1'!F24+'St 1.3.6.2'!F24</f>
        <v>0</v>
      </c>
      <c r="G24" s="154">
        <f>'St 1.3.6.1'!G24+'St 1.3.6.2'!G24</f>
        <v>0</v>
      </c>
      <c r="H24" s="154">
        <f>'St 1.3.6.1'!H24+'St 1.3.6.2'!H24</f>
        <v>0</v>
      </c>
      <c r="I24" s="154">
        <f>'St 1.3.6.1'!I24+'St 1.3.6.2'!I24</f>
        <v>0</v>
      </c>
      <c r="J24" s="154">
        <f>'St 1.3.6.1'!J24+'St 1.3.6.2'!J24</f>
        <v>0</v>
      </c>
      <c r="K24" s="154">
        <f>'St 1.3.6.1'!K24+'St 1.3.6.2'!K24</f>
        <v>0</v>
      </c>
      <c r="L24" s="154">
        <f>'St 1.3.6.1'!L24+'St 1.3.6.2'!L24</f>
        <v>0</v>
      </c>
      <c r="M24" s="154">
        <f>'St 1.3.6.1'!M24+'St 1.3.6.2'!M24</f>
        <v>0</v>
      </c>
      <c r="N24" s="143"/>
      <c r="O24" s="154">
        <f>'St 1.3.6.1'!O24+'St 1.3.6.2'!O24</f>
        <v>0</v>
      </c>
      <c r="P24" s="154">
        <f>'St 1.3.6.1'!P24+'St 1.3.6.2'!P24</f>
        <v>0</v>
      </c>
      <c r="Q24" s="154">
        <f>'St 1.3.6.1'!Q24+'St 1.3.6.2'!Q24</f>
        <v>0</v>
      </c>
      <c r="R24" s="154">
        <f>'St 1.3.6.1'!R24+'St 1.3.6.2'!R24</f>
        <v>0</v>
      </c>
      <c r="S24" s="154">
        <f>'St 1.3.6.1'!S24+'St 1.3.6.2'!S24</f>
        <v>0</v>
      </c>
      <c r="T24" s="154">
        <f>'St 1.3.6.1'!T24+'St 1.3.6.2'!T24</f>
        <v>0</v>
      </c>
      <c r="U24" s="154">
        <f>'St 1.3.6.1'!U24+'St 1.3.6.2'!U24</f>
        <v>0</v>
      </c>
      <c r="V24" s="154">
        <f>'St 1.3.6.1'!V24+'St 1.3.6.2'!V24</f>
        <v>0</v>
      </c>
      <c r="W24" s="154">
        <f>'St 1.3.6.1'!W24+'St 1.3.6.2'!W24</f>
        <v>0</v>
      </c>
      <c r="X24" s="155"/>
      <c r="Y24" s="154">
        <f>'St 1.3.6.1'!Y24+'St 1.3.6.2'!Y24</f>
        <v>0</v>
      </c>
      <c r="Z24" s="154">
        <f>'St 1.3.6.1'!Z24+'St 1.3.6.2'!Z24</f>
        <v>0</v>
      </c>
      <c r="AA24" s="154">
        <f>'St 1.3.6.1'!AA24+'St 1.3.6.2'!AA24</f>
        <v>0</v>
      </c>
      <c r="AB24" s="154">
        <f>'St 1.3.6.1'!AB24+'St 1.3.6.2'!AB24</f>
        <v>0</v>
      </c>
      <c r="AC24" s="154">
        <f>'St 1.3.6.1'!AC24+'St 1.3.6.2'!AC24</f>
        <v>0</v>
      </c>
      <c r="AD24" s="154">
        <f>'St 1.3.6.1'!AD24+'St 1.3.6.2'!AD24</f>
        <v>0</v>
      </c>
      <c r="AE24" s="154">
        <f>'St 1.3.6.1'!AE24+'St 1.3.6.2'!AE24</f>
        <v>0</v>
      </c>
      <c r="AF24" s="154">
        <f>'St 1.3.6.1'!AF24+'St 1.3.6.2'!AF24</f>
        <v>0</v>
      </c>
      <c r="AG24" s="154">
        <f>'St 1.3.6.1'!AG24+'St 1.3.6.2'!AG24</f>
        <v>0</v>
      </c>
    </row>
    <row r="25" spans="1:33" ht="14.25" customHeight="1">
      <c r="B25" s="6" t="s">
        <v>41</v>
      </c>
      <c r="C25" s="211"/>
      <c r="D25" s="154">
        <f>'St 1.3.6.1'!D25+'St 1.3.6.2'!D25</f>
        <v>0</v>
      </c>
      <c r="E25" s="154">
        <f>'St 1.3.6.1'!E25+'St 1.3.6.2'!E25</f>
        <v>0</v>
      </c>
      <c r="F25" s="154">
        <f>'St 1.3.6.1'!F25+'St 1.3.6.2'!F25</f>
        <v>0</v>
      </c>
      <c r="G25" s="154">
        <f>'St 1.3.6.1'!G25+'St 1.3.6.2'!G25</f>
        <v>0</v>
      </c>
      <c r="H25" s="154">
        <f>'St 1.3.6.1'!H25+'St 1.3.6.2'!H25</f>
        <v>0</v>
      </c>
      <c r="I25" s="154">
        <f>'St 1.3.6.1'!I25+'St 1.3.6.2'!I25</f>
        <v>0</v>
      </c>
      <c r="J25" s="154">
        <f>'St 1.3.6.1'!J25+'St 1.3.6.2'!J25</f>
        <v>0</v>
      </c>
      <c r="K25" s="154">
        <f>'St 1.3.6.1'!K25+'St 1.3.6.2'!K25</f>
        <v>0</v>
      </c>
      <c r="L25" s="154">
        <f>'St 1.3.6.1'!L25+'St 1.3.6.2'!L25</f>
        <v>0</v>
      </c>
      <c r="M25" s="154">
        <f>'St 1.3.6.1'!M25+'St 1.3.6.2'!M25</f>
        <v>0</v>
      </c>
      <c r="N25" s="143"/>
      <c r="O25" s="154">
        <f>'St 1.3.6.1'!O25+'St 1.3.6.2'!O25</f>
        <v>0</v>
      </c>
      <c r="P25" s="154">
        <f>'St 1.3.6.1'!P25+'St 1.3.6.2'!P25</f>
        <v>0</v>
      </c>
      <c r="Q25" s="154">
        <f>'St 1.3.6.1'!Q25+'St 1.3.6.2'!Q25</f>
        <v>0</v>
      </c>
      <c r="R25" s="154">
        <f>'St 1.3.6.1'!R25+'St 1.3.6.2'!R25</f>
        <v>0</v>
      </c>
      <c r="S25" s="154">
        <f>'St 1.3.6.1'!S25+'St 1.3.6.2'!S25</f>
        <v>0</v>
      </c>
      <c r="T25" s="154">
        <f>'St 1.3.6.1'!T25+'St 1.3.6.2'!T25</f>
        <v>0</v>
      </c>
      <c r="U25" s="154">
        <f>'St 1.3.6.1'!U25+'St 1.3.6.2'!U25</f>
        <v>0</v>
      </c>
      <c r="V25" s="154">
        <f>'St 1.3.6.1'!V25+'St 1.3.6.2'!V25</f>
        <v>0</v>
      </c>
      <c r="W25" s="154">
        <f>'St 1.3.6.1'!W25+'St 1.3.6.2'!W25</f>
        <v>0</v>
      </c>
      <c r="X25" s="155"/>
      <c r="Y25" s="154">
        <f>'St 1.3.6.1'!Y25+'St 1.3.6.2'!Y25</f>
        <v>0</v>
      </c>
      <c r="Z25" s="154">
        <f>'St 1.3.6.1'!Z25+'St 1.3.6.2'!Z25</f>
        <v>0</v>
      </c>
      <c r="AA25" s="154">
        <f>'St 1.3.6.1'!AA25+'St 1.3.6.2'!AA25</f>
        <v>0</v>
      </c>
      <c r="AB25" s="154">
        <f>'St 1.3.6.1'!AB25+'St 1.3.6.2'!AB25</f>
        <v>0</v>
      </c>
      <c r="AC25" s="154">
        <f>'St 1.3.6.1'!AC25+'St 1.3.6.2'!AC25</f>
        <v>0</v>
      </c>
      <c r="AD25" s="154">
        <f>'St 1.3.6.1'!AD25+'St 1.3.6.2'!AD25</f>
        <v>0</v>
      </c>
      <c r="AE25" s="154">
        <f>'St 1.3.6.1'!AE25+'St 1.3.6.2'!AE25</f>
        <v>0</v>
      </c>
      <c r="AF25" s="154">
        <f>'St 1.3.6.1'!AF25+'St 1.3.6.2'!AF25</f>
        <v>0</v>
      </c>
      <c r="AG25" s="154">
        <f>'St 1.3.6.1'!AG25+'St 1.3.6.2'!AG25</f>
        <v>0</v>
      </c>
    </row>
    <row r="26" spans="1:33" ht="14.25" customHeight="1">
      <c r="B26" s="6" t="s">
        <v>42</v>
      </c>
      <c r="C26" s="211"/>
      <c r="D26" s="154">
        <f>'St 1.3.6.1'!D26+'St 1.3.6.2'!D26</f>
        <v>0</v>
      </c>
      <c r="E26" s="154">
        <f>'St 1.3.6.1'!E26+'St 1.3.6.2'!E26</f>
        <v>0</v>
      </c>
      <c r="F26" s="154">
        <f>'St 1.3.6.1'!F26+'St 1.3.6.2'!F26</f>
        <v>0</v>
      </c>
      <c r="G26" s="154">
        <f>'St 1.3.6.1'!G26+'St 1.3.6.2'!G26</f>
        <v>0</v>
      </c>
      <c r="H26" s="154">
        <f>'St 1.3.6.1'!H26+'St 1.3.6.2'!H26</f>
        <v>0</v>
      </c>
      <c r="I26" s="154">
        <f>'St 1.3.6.1'!I26+'St 1.3.6.2'!I26</f>
        <v>0</v>
      </c>
      <c r="J26" s="154">
        <f>'St 1.3.6.1'!J26+'St 1.3.6.2'!J26</f>
        <v>0</v>
      </c>
      <c r="K26" s="154">
        <f>'St 1.3.6.1'!K26+'St 1.3.6.2'!K26</f>
        <v>0</v>
      </c>
      <c r="L26" s="154">
        <f>'St 1.3.6.1'!L26+'St 1.3.6.2'!L26</f>
        <v>0</v>
      </c>
      <c r="M26" s="154">
        <f>'St 1.3.6.1'!M26+'St 1.3.6.2'!M26</f>
        <v>0</v>
      </c>
      <c r="N26" s="143"/>
      <c r="O26" s="154">
        <f>'St 1.3.6.1'!O26+'St 1.3.6.2'!O26</f>
        <v>0</v>
      </c>
      <c r="P26" s="154">
        <f>'St 1.3.6.1'!P26+'St 1.3.6.2'!P26</f>
        <v>0</v>
      </c>
      <c r="Q26" s="154">
        <f>'St 1.3.6.1'!Q26+'St 1.3.6.2'!Q26</f>
        <v>0</v>
      </c>
      <c r="R26" s="154">
        <f>'St 1.3.6.1'!R26+'St 1.3.6.2'!R26</f>
        <v>0</v>
      </c>
      <c r="S26" s="154">
        <f>'St 1.3.6.1'!S26+'St 1.3.6.2'!S26</f>
        <v>0</v>
      </c>
      <c r="T26" s="154">
        <f>'St 1.3.6.1'!T26+'St 1.3.6.2'!T26</f>
        <v>0</v>
      </c>
      <c r="U26" s="154">
        <f>'St 1.3.6.1'!U26+'St 1.3.6.2'!U26</f>
        <v>0</v>
      </c>
      <c r="V26" s="154">
        <f>'St 1.3.6.1'!V26+'St 1.3.6.2'!V26</f>
        <v>0</v>
      </c>
      <c r="W26" s="154">
        <f>'St 1.3.6.1'!W26+'St 1.3.6.2'!W26</f>
        <v>0</v>
      </c>
      <c r="X26" s="155"/>
      <c r="Y26" s="154">
        <f>'St 1.3.6.1'!Y26+'St 1.3.6.2'!Y26</f>
        <v>0</v>
      </c>
      <c r="Z26" s="154">
        <f>'St 1.3.6.1'!Z26+'St 1.3.6.2'!Z26</f>
        <v>0</v>
      </c>
      <c r="AA26" s="154">
        <f>'St 1.3.6.1'!AA26+'St 1.3.6.2'!AA26</f>
        <v>0</v>
      </c>
      <c r="AB26" s="154">
        <f>'St 1.3.6.1'!AB26+'St 1.3.6.2'!AB26</f>
        <v>0</v>
      </c>
      <c r="AC26" s="154">
        <f>'St 1.3.6.1'!AC26+'St 1.3.6.2'!AC26</f>
        <v>0</v>
      </c>
      <c r="AD26" s="154">
        <f>'St 1.3.6.1'!AD26+'St 1.3.6.2'!AD26</f>
        <v>0</v>
      </c>
      <c r="AE26" s="154">
        <f>'St 1.3.6.1'!AE26+'St 1.3.6.2'!AE26</f>
        <v>0</v>
      </c>
      <c r="AF26" s="154">
        <f>'St 1.3.6.1'!AF26+'St 1.3.6.2'!AF26</f>
        <v>0</v>
      </c>
      <c r="AG26" s="154">
        <f>'St 1.3.6.1'!AG26+'St 1.3.6.2'!AG26</f>
        <v>0</v>
      </c>
    </row>
    <row r="27" spans="1:33" ht="14.25" customHeight="1">
      <c r="B27" s="6" t="s">
        <v>43</v>
      </c>
      <c r="C27" s="211"/>
      <c r="D27" s="154">
        <f>'St 1.3.6.1'!D27+'St 1.3.6.2'!D27</f>
        <v>0</v>
      </c>
      <c r="E27" s="154">
        <f>'St 1.3.6.1'!E27+'St 1.3.6.2'!E27</f>
        <v>0</v>
      </c>
      <c r="F27" s="154">
        <f>'St 1.3.6.1'!F27+'St 1.3.6.2'!F27</f>
        <v>0</v>
      </c>
      <c r="G27" s="154">
        <f>'St 1.3.6.1'!G27+'St 1.3.6.2'!G27</f>
        <v>0</v>
      </c>
      <c r="H27" s="154">
        <f>'St 1.3.6.1'!H27+'St 1.3.6.2'!H27</f>
        <v>0</v>
      </c>
      <c r="I27" s="154">
        <f>'St 1.3.6.1'!I27+'St 1.3.6.2'!I27</f>
        <v>0</v>
      </c>
      <c r="J27" s="154">
        <f>'St 1.3.6.1'!J27+'St 1.3.6.2'!J27</f>
        <v>0</v>
      </c>
      <c r="K27" s="154">
        <f>'St 1.3.6.1'!K27+'St 1.3.6.2'!K27</f>
        <v>0</v>
      </c>
      <c r="L27" s="154">
        <f>'St 1.3.6.1'!L27+'St 1.3.6.2'!L27</f>
        <v>0</v>
      </c>
      <c r="M27" s="154">
        <f>'St 1.3.6.1'!M27+'St 1.3.6.2'!M27</f>
        <v>0</v>
      </c>
      <c r="N27" s="143"/>
      <c r="O27" s="154">
        <f>'St 1.3.6.1'!O27+'St 1.3.6.2'!O27</f>
        <v>0</v>
      </c>
      <c r="P27" s="154">
        <f>'St 1.3.6.1'!P27+'St 1.3.6.2'!P27</f>
        <v>0</v>
      </c>
      <c r="Q27" s="154">
        <f>'St 1.3.6.1'!Q27+'St 1.3.6.2'!Q27</f>
        <v>0</v>
      </c>
      <c r="R27" s="154">
        <f>'St 1.3.6.1'!R27+'St 1.3.6.2'!R27</f>
        <v>0</v>
      </c>
      <c r="S27" s="154">
        <f>'St 1.3.6.1'!S27+'St 1.3.6.2'!S27</f>
        <v>0</v>
      </c>
      <c r="T27" s="154">
        <f>'St 1.3.6.1'!T27+'St 1.3.6.2'!T27</f>
        <v>0</v>
      </c>
      <c r="U27" s="154">
        <f>'St 1.3.6.1'!U27+'St 1.3.6.2'!U27</f>
        <v>0</v>
      </c>
      <c r="V27" s="154">
        <f>'St 1.3.6.1'!V27+'St 1.3.6.2'!V27</f>
        <v>0</v>
      </c>
      <c r="W27" s="154">
        <f>'St 1.3.6.1'!W27+'St 1.3.6.2'!W27</f>
        <v>0</v>
      </c>
      <c r="X27" s="155"/>
      <c r="Y27" s="154">
        <f>'St 1.3.6.1'!Y27+'St 1.3.6.2'!Y27</f>
        <v>0</v>
      </c>
      <c r="Z27" s="154">
        <f>'St 1.3.6.1'!Z27+'St 1.3.6.2'!Z27</f>
        <v>0</v>
      </c>
      <c r="AA27" s="154">
        <f>'St 1.3.6.1'!AA27+'St 1.3.6.2'!AA27</f>
        <v>0</v>
      </c>
      <c r="AB27" s="154">
        <f>'St 1.3.6.1'!AB27+'St 1.3.6.2'!AB27</f>
        <v>0</v>
      </c>
      <c r="AC27" s="154">
        <f>'St 1.3.6.1'!AC27+'St 1.3.6.2'!AC27</f>
        <v>0</v>
      </c>
      <c r="AD27" s="154">
        <f>'St 1.3.6.1'!AD27+'St 1.3.6.2'!AD27</f>
        <v>0</v>
      </c>
      <c r="AE27" s="154">
        <f>'St 1.3.6.1'!AE27+'St 1.3.6.2'!AE27</f>
        <v>0</v>
      </c>
      <c r="AF27" s="154">
        <f>'St 1.3.6.1'!AF27+'St 1.3.6.2'!AF27</f>
        <v>0</v>
      </c>
      <c r="AG27" s="154">
        <f>'St 1.3.6.1'!AG27+'St 1.3.6.2'!AG27</f>
        <v>0</v>
      </c>
    </row>
    <row r="28" spans="1:33" ht="14.25" customHeight="1">
      <c r="B28" s="6" t="s">
        <v>44</v>
      </c>
      <c r="C28" s="211"/>
      <c r="D28" s="154">
        <f>'St 1.3.6.1'!D28+'St 1.3.6.2'!D28</f>
        <v>0</v>
      </c>
      <c r="E28" s="154">
        <f>'St 1.3.6.1'!E28+'St 1.3.6.2'!E28</f>
        <v>0</v>
      </c>
      <c r="F28" s="154">
        <f>'St 1.3.6.1'!F28+'St 1.3.6.2'!F28</f>
        <v>0</v>
      </c>
      <c r="G28" s="154">
        <f>'St 1.3.6.1'!G28+'St 1.3.6.2'!G28</f>
        <v>0</v>
      </c>
      <c r="H28" s="154">
        <f>'St 1.3.6.1'!H28+'St 1.3.6.2'!H28</f>
        <v>0</v>
      </c>
      <c r="I28" s="154">
        <f>'St 1.3.6.1'!I28+'St 1.3.6.2'!I28</f>
        <v>0</v>
      </c>
      <c r="J28" s="154">
        <f>'St 1.3.6.1'!J28+'St 1.3.6.2'!J28</f>
        <v>0</v>
      </c>
      <c r="K28" s="154">
        <f>'St 1.3.6.1'!K28+'St 1.3.6.2'!K28</f>
        <v>0</v>
      </c>
      <c r="L28" s="154">
        <f>'St 1.3.6.1'!L28+'St 1.3.6.2'!L28</f>
        <v>0</v>
      </c>
      <c r="M28" s="154">
        <f>'St 1.3.6.1'!M28+'St 1.3.6.2'!M28</f>
        <v>0</v>
      </c>
      <c r="N28" s="143"/>
      <c r="O28" s="154">
        <f>'St 1.3.6.1'!O28+'St 1.3.6.2'!O28</f>
        <v>0</v>
      </c>
      <c r="P28" s="154">
        <f>'St 1.3.6.1'!P28+'St 1.3.6.2'!P28</f>
        <v>0</v>
      </c>
      <c r="Q28" s="154">
        <f>'St 1.3.6.1'!Q28+'St 1.3.6.2'!Q28</f>
        <v>0</v>
      </c>
      <c r="R28" s="154">
        <f>'St 1.3.6.1'!R28+'St 1.3.6.2'!R28</f>
        <v>0</v>
      </c>
      <c r="S28" s="154">
        <f>'St 1.3.6.1'!S28+'St 1.3.6.2'!S28</f>
        <v>0</v>
      </c>
      <c r="T28" s="154">
        <f>'St 1.3.6.1'!T28+'St 1.3.6.2'!T28</f>
        <v>0</v>
      </c>
      <c r="U28" s="154">
        <f>'St 1.3.6.1'!U28+'St 1.3.6.2'!U28</f>
        <v>0</v>
      </c>
      <c r="V28" s="154">
        <f>'St 1.3.6.1'!V28+'St 1.3.6.2'!V28</f>
        <v>0</v>
      </c>
      <c r="W28" s="154">
        <f>'St 1.3.6.1'!W28+'St 1.3.6.2'!W28</f>
        <v>0</v>
      </c>
      <c r="X28" s="155"/>
      <c r="Y28" s="154">
        <f>'St 1.3.6.1'!Y28+'St 1.3.6.2'!Y28</f>
        <v>0</v>
      </c>
      <c r="Z28" s="154">
        <f>'St 1.3.6.1'!Z28+'St 1.3.6.2'!Z28</f>
        <v>0</v>
      </c>
      <c r="AA28" s="154">
        <f>'St 1.3.6.1'!AA28+'St 1.3.6.2'!AA28</f>
        <v>0</v>
      </c>
      <c r="AB28" s="154">
        <f>'St 1.3.6.1'!AB28+'St 1.3.6.2'!AB28</f>
        <v>0</v>
      </c>
      <c r="AC28" s="154">
        <f>'St 1.3.6.1'!AC28+'St 1.3.6.2'!AC28</f>
        <v>0</v>
      </c>
      <c r="AD28" s="154">
        <f>'St 1.3.6.1'!AD28+'St 1.3.6.2'!AD28</f>
        <v>0</v>
      </c>
      <c r="AE28" s="154">
        <f>'St 1.3.6.1'!AE28+'St 1.3.6.2'!AE28</f>
        <v>0</v>
      </c>
      <c r="AF28" s="154">
        <f>'St 1.3.6.1'!AF28+'St 1.3.6.2'!AF28</f>
        <v>0</v>
      </c>
      <c r="AG28" s="154">
        <f>'St 1.3.6.1'!AG28+'St 1.3.6.2'!AG28</f>
        <v>0</v>
      </c>
    </row>
    <row r="29" spans="1:33" ht="14.25" customHeight="1">
      <c r="B29" s="7" t="s">
        <v>45</v>
      </c>
      <c r="C29" s="211"/>
      <c r="D29" s="154">
        <f>'St 1.3.6.1'!D29+'St 1.3.6.2'!D29</f>
        <v>0</v>
      </c>
      <c r="E29" s="154">
        <f>'St 1.3.6.1'!E29+'St 1.3.6.2'!E29</f>
        <v>0</v>
      </c>
      <c r="F29" s="154">
        <f>'St 1.3.6.1'!F29+'St 1.3.6.2'!F29</f>
        <v>0</v>
      </c>
      <c r="G29" s="154">
        <f>'St 1.3.6.1'!G29+'St 1.3.6.2'!G29</f>
        <v>0</v>
      </c>
      <c r="H29" s="154">
        <f>'St 1.3.6.1'!H29+'St 1.3.6.2'!H29</f>
        <v>0</v>
      </c>
      <c r="I29" s="154">
        <f>'St 1.3.6.1'!I29+'St 1.3.6.2'!I29</f>
        <v>0</v>
      </c>
      <c r="J29" s="154">
        <f>'St 1.3.6.1'!J29+'St 1.3.6.2'!J29</f>
        <v>0</v>
      </c>
      <c r="K29" s="154">
        <f>'St 1.3.6.1'!K29+'St 1.3.6.2'!K29</f>
        <v>0</v>
      </c>
      <c r="L29" s="154">
        <f>'St 1.3.6.1'!L29+'St 1.3.6.2'!L29</f>
        <v>0</v>
      </c>
      <c r="M29" s="154">
        <f>'St 1.3.6.1'!M29+'St 1.3.6.2'!M29</f>
        <v>0</v>
      </c>
      <c r="N29" s="143"/>
      <c r="O29" s="154">
        <f>'St 1.3.6.1'!O29+'St 1.3.6.2'!O29</f>
        <v>0</v>
      </c>
      <c r="P29" s="154">
        <f>'St 1.3.6.1'!P29+'St 1.3.6.2'!P29</f>
        <v>0</v>
      </c>
      <c r="Q29" s="154">
        <f>'St 1.3.6.1'!Q29+'St 1.3.6.2'!Q29</f>
        <v>0</v>
      </c>
      <c r="R29" s="154">
        <f>'St 1.3.6.1'!R29+'St 1.3.6.2'!R29</f>
        <v>0</v>
      </c>
      <c r="S29" s="154">
        <f>'St 1.3.6.1'!S29+'St 1.3.6.2'!S29</f>
        <v>0</v>
      </c>
      <c r="T29" s="154">
        <f>'St 1.3.6.1'!T29+'St 1.3.6.2'!T29</f>
        <v>0</v>
      </c>
      <c r="U29" s="154">
        <f>'St 1.3.6.1'!U29+'St 1.3.6.2'!U29</f>
        <v>0</v>
      </c>
      <c r="V29" s="154">
        <f>'St 1.3.6.1'!V29+'St 1.3.6.2'!V29</f>
        <v>0</v>
      </c>
      <c r="W29" s="154">
        <f>'St 1.3.6.1'!W29+'St 1.3.6.2'!W29</f>
        <v>0</v>
      </c>
      <c r="X29" s="155"/>
      <c r="Y29" s="154">
        <f>'St 1.3.6.1'!Y29+'St 1.3.6.2'!Y29</f>
        <v>0</v>
      </c>
      <c r="Z29" s="154">
        <f>'St 1.3.6.1'!Z29+'St 1.3.6.2'!Z29</f>
        <v>0</v>
      </c>
      <c r="AA29" s="154">
        <f>'St 1.3.6.1'!AA29+'St 1.3.6.2'!AA29</f>
        <v>0</v>
      </c>
      <c r="AB29" s="154">
        <f>'St 1.3.6.1'!AB29+'St 1.3.6.2'!AB29</f>
        <v>0</v>
      </c>
      <c r="AC29" s="154">
        <f>'St 1.3.6.1'!AC29+'St 1.3.6.2'!AC29</f>
        <v>0</v>
      </c>
      <c r="AD29" s="154">
        <f>'St 1.3.6.1'!AD29+'St 1.3.6.2'!AD29</f>
        <v>0</v>
      </c>
      <c r="AE29" s="154">
        <f>'St 1.3.6.1'!AE29+'St 1.3.6.2'!AE29</f>
        <v>0</v>
      </c>
      <c r="AF29" s="154">
        <f>'St 1.3.6.1'!AF29+'St 1.3.6.2'!AF29</f>
        <v>0</v>
      </c>
      <c r="AG29" s="154">
        <f>'St 1.3.6.1'!AG29+'St 1.3.6.2'!AG29</f>
        <v>0</v>
      </c>
    </row>
    <row r="30" spans="1:33" ht="14.25" customHeight="1">
      <c r="B30" s="7" t="s">
        <v>46</v>
      </c>
      <c r="C30" s="211"/>
      <c r="D30" s="154">
        <f>'St 1.3.6.1'!D30+'St 1.3.6.2'!D30</f>
        <v>0</v>
      </c>
      <c r="E30" s="154">
        <f>'St 1.3.6.1'!E30+'St 1.3.6.2'!E30</f>
        <v>0</v>
      </c>
      <c r="F30" s="154">
        <f>'St 1.3.6.1'!F30+'St 1.3.6.2'!F30</f>
        <v>0</v>
      </c>
      <c r="G30" s="154">
        <f>'St 1.3.6.1'!G30+'St 1.3.6.2'!G30</f>
        <v>0</v>
      </c>
      <c r="H30" s="154">
        <f>'St 1.3.6.1'!H30+'St 1.3.6.2'!H30</f>
        <v>0</v>
      </c>
      <c r="I30" s="154">
        <f>'St 1.3.6.1'!I30+'St 1.3.6.2'!I30</f>
        <v>0</v>
      </c>
      <c r="J30" s="154">
        <f>'St 1.3.6.1'!J30+'St 1.3.6.2'!J30</f>
        <v>0</v>
      </c>
      <c r="K30" s="154">
        <f>'St 1.3.6.1'!K30+'St 1.3.6.2'!K30</f>
        <v>0</v>
      </c>
      <c r="L30" s="154">
        <f>'St 1.3.6.1'!L30+'St 1.3.6.2'!L30</f>
        <v>0</v>
      </c>
      <c r="M30" s="154">
        <f>'St 1.3.6.1'!M30+'St 1.3.6.2'!M30</f>
        <v>0</v>
      </c>
      <c r="N30" s="143"/>
      <c r="O30" s="154">
        <f>'St 1.3.6.1'!O30+'St 1.3.6.2'!O30</f>
        <v>0</v>
      </c>
      <c r="P30" s="154">
        <f>'St 1.3.6.1'!P30+'St 1.3.6.2'!P30</f>
        <v>0</v>
      </c>
      <c r="Q30" s="154">
        <f>'St 1.3.6.1'!Q30+'St 1.3.6.2'!Q30</f>
        <v>0</v>
      </c>
      <c r="R30" s="154">
        <f>'St 1.3.6.1'!R30+'St 1.3.6.2'!R30</f>
        <v>0</v>
      </c>
      <c r="S30" s="154">
        <f>'St 1.3.6.1'!S30+'St 1.3.6.2'!S30</f>
        <v>0</v>
      </c>
      <c r="T30" s="154">
        <f>'St 1.3.6.1'!T30+'St 1.3.6.2'!T30</f>
        <v>0</v>
      </c>
      <c r="U30" s="154">
        <f>'St 1.3.6.1'!U30+'St 1.3.6.2'!U30</f>
        <v>0</v>
      </c>
      <c r="V30" s="154">
        <f>'St 1.3.6.1'!V30+'St 1.3.6.2'!V30</f>
        <v>0</v>
      </c>
      <c r="W30" s="154">
        <f>'St 1.3.6.1'!W30+'St 1.3.6.2'!W30</f>
        <v>0</v>
      </c>
      <c r="X30" s="155"/>
      <c r="Y30" s="154">
        <f>'St 1.3.6.1'!Y30+'St 1.3.6.2'!Y30</f>
        <v>0</v>
      </c>
      <c r="Z30" s="154">
        <f>'St 1.3.6.1'!Z30+'St 1.3.6.2'!Z30</f>
        <v>0</v>
      </c>
      <c r="AA30" s="154">
        <f>'St 1.3.6.1'!AA30+'St 1.3.6.2'!AA30</f>
        <v>0</v>
      </c>
      <c r="AB30" s="154">
        <f>'St 1.3.6.1'!AB30+'St 1.3.6.2'!AB30</f>
        <v>0</v>
      </c>
      <c r="AC30" s="154">
        <f>'St 1.3.6.1'!AC30+'St 1.3.6.2'!AC30</f>
        <v>0</v>
      </c>
      <c r="AD30" s="154">
        <f>'St 1.3.6.1'!AD30+'St 1.3.6.2'!AD30</f>
        <v>0</v>
      </c>
      <c r="AE30" s="154">
        <f>'St 1.3.6.1'!AE30+'St 1.3.6.2'!AE30</f>
        <v>0</v>
      </c>
      <c r="AF30" s="154">
        <f>'St 1.3.6.1'!AF30+'St 1.3.6.2'!AF30</f>
        <v>0</v>
      </c>
      <c r="AG30" s="154">
        <f>'St 1.3.6.1'!AG30+'St 1.3.6.2'!AG30</f>
        <v>0</v>
      </c>
    </row>
    <row r="31" spans="1:33" ht="14.25" customHeight="1">
      <c r="B31" s="6" t="s">
        <v>317</v>
      </c>
      <c r="C31" s="211"/>
      <c r="D31" s="154">
        <f>'St 1.3.6.1'!D31+'St 1.3.6.2'!D31</f>
        <v>0</v>
      </c>
      <c r="E31" s="154">
        <f>'St 1.3.6.1'!E31+'St 1.3.6.2'!E31</f>
        <v>0</v>
      </c>
      <c r="F31" s="154">
        <f>'St 1.3.6.1'!F31+'St 1.3.6.2'!F31</f>
        <v>0</v>
      </c>
      <c r="G31" s="154">
        <f>'St 1.3.6.1'!G31+'St 1.3.6.2'!G31</f>
        <v>0</v>
      </c>
      <c r="H31" s="154">
        <f>'St 1.3.6.1'!H31+'St 1.3.6.2'!H31</f>
        <v>0</v>
      </c>
      <c r="I31" s="154">
        <f>'St 1.3.6.1'!I31+'St 1.3.6.2'!I31</f>
        <v>0</v>
      </c>
      <c r="J31" s="154">
        <f>'St 1.3.6.1'!J31+'St 1.3.6.2'!J31</f>
        <v>0</v>
      </c>
      <c r="K31" s="154">
        <f>'St 1.3.6.1'!K31+'St 1.3.6.2'!K31</f>
        <v>0</v>
      </c>
      <c r="L31" s="154">
        <f>'St 1.3.6.1'!L31+'St 1.3.6.2'!L31</f>
        <v>0</v>
      </c>
      <c r="M31" s="154">
        <f>'St 1.3.6.1'!M31+'St 1.3.6.2'!M31</f>
        <v>0</v>
      </c>
      <c r="N31" s="143"/>
      <c r="O31" s="154">
        <f>'St 1.3.6.1'!O31+'St 1.3.6.2'!O31</f>
        <v>0</v>
      </c>
      <c r="P31" s="154">
        <f>'St 1.3.6.1'!P31+'St 1.3.6.2'!P31</f>
        <v>0</v>
      </c>
      <c r="Q31" s="154">
        <f>'St 1.3.6.1'!Q31+'St 1.3.6.2'!Q31</f>
        <v>0</v>
      </c>
      <c r="R31" s="154">
        <f>'St 1.3.6.1'!R31+'St 1.3.6.2'!R31</f>
        <v>0</v>
      </c>
      <c r="S31" s="154">
        <f>'St 1.3.6.1'!S31+'St 1.3.6.2'!S31</f>
        <v>0</v>
      </c>
      <c r="T31" s="154">
        <f>'St 1.3.6.1'!T31+'St 1.3.6.2'!T31</f>
        <v>0</v>
      </c>
      <c r="U31" s="154">
        <f>'St 1.3.6.1'!U31+'St 1.3.6.2'!U31</f>
        <v>0</v>
      </c>
      <c r="V31" s="154">
        <f>'St 1.3.6.1'!V31+'St 1.3.6.2'!V31</f>
        <v>0</v>
      </c>
      <c r="W31" s="154">
        <f>'St 1.3.6.1'!W31+'St 1.3.6.2'!W31</f>
        <v>0</v>
      </c>
      <c r="X31" s="155"/>
      <c r="Y31" s="154">
        <f>'St 1.3.6.1'!Y31+'St 1.3.6.2'!Y31</f>
        <v>0</v>
      </c>
      <c r="Z31" s="154">
        <f>'St 1.3.6.1'!Z31+'St 1.3.6.2'!Z31</f>
        <v>0</v>
      </c>
      <c r="AA31" s="154">
        <f>'St 1.3.6.1'!AA31+'St 1.3.6.2'!AA31</f>
        <v>0</v>
      </c>
      <c r="AB31" s="154">
        <f>'St 1.3.6.1'!AB31+'St 1.3.6.2'!AB31</f>
        <v>0</v>
      </c>
      <c r="AC31" s="154">
        <f>'St 1.3.6.1'!AC31+'St 1.3.6.2'!AC31</f>
        <v>0</v>
      </c>
      <c r="AD31" s="154">
        <f>'St 1.3.6.1'!AD31+'St 1.3.6.2'!AD31</f>
        <v>0</v>
      </c>
      <c r="AE31" s="154">
        <f>'St 1.3.6.1'!AE31+'St 1.3.6.2'!AE31</f>
        <v>0</v>
      </c>
      <c r="AF31" s="154">
        <f>'St 1.3.6.1'!AF31+'St 1.3.6.2'!AF31</f>
        <v>0</v>
      </c>
      <c r="AG31" s="154">
        <f>'St 1.3.6.1'!AG31+'St 1.3.6.2'!AG31</f>
        <v>0</v>
      </c>
    </row>
    <row r="32" spans="1:33" ht="14.25" customHeight="1">
      <c r="B32" s="6" t="s">
        <v>108</v>
      </c>
      <c r="C32" s="211"/>
      <c r="D32" s="154">
        <f>'St 1.3.6.1'!D32+'St 1.3.6.2'!D32</f>
        <v>0</v>
      </c>
      <c r="E32" s="154">
        <f>'St 1.3.6.1'!E32+'St 1.3.6.2'!E32</f>
        <v>0</v>
      </c>
      <c r="F32" s="154">
        <f>'St 1.3.6.1'!F32+'St 1.3.6.2'!F32</f>
        <v>0</v>
      </c>
      <c r="G32" s="154">
        <f>'St 1.3.6.1'!G32+'St 1.3.6.2'!G32</f>
        <v>0</v>
      </c>
      <c r="H32" s="154">
        <f>'St 1.3.6.1'!H32+'St 1.3.6.2'!H32</f>
        <v>0</v>
      </c>
      <c r="I32" s="154">
        <f>'St 1.3.6.1'!I32+'St 1.3.6.2'!I32</f>
        <v>0</v>
      </c>
      <c r="J32" s="154">
        <f>'St 1.3.6.1'!J32+'St 1.3.6.2'!J32</f>
        <v>0</v>
      </c>
      <c r="K32" s="154">
        <f>'St 1.3.6.1'!K32+'St 1.3.6.2'!K32</f>
        <v>0</v>
      </c>
      <c r="L32" s="154">
        <f>'St 1.3.6.1'!L32+'St 1.3.6.2'!L32</f>
        <v>0</v>
      </c>
      <c r="M32" s="154">
        <f>'St 1.3.6.1'!M32+'St 1.3.6.2'!M32</f>
        <v>0</v>
      </c>
      <c r="N32" s="143"/>
      <c r="O32" s="154">
        <f>'St 1.3.6.1'!O32+'St 1.3.6.2'!O32</f>
        <v>0</v>
      </c>
      <c r="P32" s="154">
        <f>'St 1.3.6.1'!P32+'St 1.3.6.2'!P32</f>
        <v>0</v>
      </c>
      <c r="Q32" s="154">
        <f>'St 1.3.6.1'!Q32+'St 1.3.6.2'!Q32</f>
        <v>0</v>
      </c>
      <c r="R32" s="154">
        <f>'St 1.3.6.1'!R32+'St 1.3.6.2'!R32</f>
        <v>0</v>
      </c>
      <c r="S32" s="154">
        <f>'St 1.3.6.1'!S32+'St 1.3.6.2'!S32</f>
        <v>0</v>
      </c>
      <c r="T32" s="154">
        <f>'St 1.3.6.1'!T32+'St 1.3.6.2'!T32</f>
        <v>0</v>
      </c>
      <c r="U32" s="154">
        <f>'St 1.3.6.1'!U32+'St 1.3.6.2'!U32</f>
        <v>0</v>
      </c>
      <c r="V32" s="154">
        <f>'St 1.3.6.1'!V32+'St 1.3.6.2'!V32</f>
        <v>0</v>
      </c>
      <c r="W32" s="154">
        <f>'St 1.3.6.1'!W32+'St 1.3.6.2'!W32</f>
        <v>0</v>
      </c>
      <c r="X32" s="155"/>
      <c r="Y32" s="154">
        <f>'St 1.3.6.1'!Y32+'St 1.3.6.2'!Y32</f>
        <v>0</v>
      </c>
      <c r="Z32" s="154">
        <f>'St 1.3.6.1'!Z32+'St 1.3.6.2'!Z32</f>
        <v>0</v>
      </c>
      <c r="AA32" s="154">
        <f>'St 1.3.6.1'!AA32+'St 1.3.6.2'!AA32</f>
        <v>0</v>
      </c>
      <c r="AB32" s="154">
        <f>'St 1.3.6.1'!AB32+'St 1.3.6.2'!AB32</f>
        <v>0</v>
      </c>
      <c r="AC32" s="154">
        <f>'St 1.3.6.1'!AC32+'St 1.3.6.2'!AC32</f>
        <v>0</v>
      </c>
      <c r="AD32" s="154">
        <f>'St 1.3.6.1'!AD32+'St 1.3.6.2'!AD32</f>
        <v>0</v>
      </c>
      <c r="AE32" s="154">
        <f>'St 1.3.6.1'!AE32+'St 1.3.6.2'!AE32</f>
        <v>0</v>
      </c>
      <c r="AF32" s="154">
        <f>'St 1.3.6.1'!AF32+'St 1.3.6.2'!AF32</f>
        <v>0</v>
      </c>
      <c r="AG32" s="154">
        <f>'St 1.3.6.1'!AG32+'St 1.3.6.2'!AG32</f>
        <v>0</v>
      </c>
    </row>
    <row r="33" spans="1:33">
      <c r="B33" s="6" t="s">
        <v>48</v>
      </c>
      <c r="C33" s="211"/>
      <c r="D33" s="154">
        <f>'St 1.3.6.1'!D33+'St 1.3.6.2'!D33</f>
        <v>0</v>
      </c>
      <c r="E33" s="154">
        <f>'St 1.3.6.1'!E33+'St 1.3.6.2'!E33</f>
        <v>0</v>
      </c>
      <c r="F33" s="154">
        <f>'St 1.3.6.1'!F33+'St 1.3.6.2'!F33</f>
        <v>0</v>
      </c>
      <c r="G33" s="154">
        <f>'St 1.3.6.1'!G33+'St 1.3.6.2'!G33</f>
        <v>0</v>
      </c>
      <c r="H33" s="154">
        <f>'St 1.3.6.1'!H33+'St 1.3.6.2'!H33</f>
        <v>0</v>
      </c>
      <c r="I33" s="154">
        <f>'St 1.3.6.1'!I33+'St 1.3.6.2'!I33</f>
        <v>0</v>
      </c>
      <c r="J33" s="154">
        <f>'St 1.3.6.1'!J33+'St 1.3.6.2'!J33</f>
        <v>0</v>
      </c>
      <c r="K33" s="154">
        <f>'St 1.3.6.1'!K33+'St 1.3.6.2'!K33</f>
        <v>0</v>
      </c>
      <c r="L33" s="154">
        <f>'St 1.3.6.1'!L33+'St 1.3.6.2'!L33</f>
        <v>0</v>
      </c>
      <c r="M33" s="154">
        <f>'St 1.3.6.1'!M33+'St 1.3.6.2'!M33</f>
        <v>0</v>
      </c>
      <c r="N33" s="148"/>
      <c r="O33" s="154">
        <f>'St 1.3.6.1'!O33+'St 1.3.6.2'!O33</f>
        <v>0</v>
      </c>
      <c r="P33" s="154">
        <f>'St 1.3.6.1'!P33+'St 1.3.6.2'!P33</f>
        <v>0</v>
      </c>
      <c r="Q33" s="154">
        <f>'St 1.3.6.1'!Q33+'St 1.3.6.2'!Q33</f>
        <v>0</v>
      </c>
      <c r="R33" s="154">
        <f>'St 1.3.6.1'!R33+'St 1.3.6.2'!R33</f>
        <v>0</v>
      </c>
      <c r="S33" s="154">
        <f>'St 1.3.6.1'!S33+'St 1.3.6.2'!S33</f>
        <v>0</v>
      </c>
      <c r="T33" s="154">
        <f>'St 1.3.6.1'!T33+'St 1.3.6.2'!T33</f>
        <v>0</v>
      </c>
      <c r="U33" s="154">
        <f>'St 1.3.6.1'!U33+'St 1.3.6.2'!U33</f>
        <v>0</v>
      </c>
      <c r="V33" s="154">
        <f>'St 1.3.6.1'!V33+'St 1.3.6.2'!V33</f>
        <v>0</v>
      </c>
      <c r="W33" s="154">
        <f>'St 1.3.6.1'!W33+'St 1.3.6.2'!W33</f>
        <v>0</v>
      </c>
      <c r="X33" s="155"/>
      <c r="Y33" s="154">
        <f>'St 1.3.6.1'!Y33+'St 1.3.6.2'!Y33</f>
        <v>0</v>
      </c>
      <c r="Z33" s="154">
        <f>'St 1.3.6.1'!Z33+'St 1.3.6.2'!Z33</f>
        <v>0</v>
      </c>
      <c r="AA33" s="154">
        <f>'St 1.3.6.1'!AA33+'St 1.3.6.2'!AA33</f>
        <v>0</v>
      </c>
      <c r="AB33" s="154">
        <f>'St 1.3.6.1'!AB33+'St 1.3.6.2'!AB33</f>
        <v>0</v>
      </c>
      <c r="AC33" s="154">
        <f>'St 1.3.6.1'!AC33+'St 1.3.6.2'!AC33</f>
        <v>0</v>
      </c>
      <c r="AD33" s="154">
        <f>'St 1.3.6.1'!AD33+'St 1.3.6.2'!AD33</f>
        <v>0</v>
      </c>
      <c r="AE33" s="154">
        <f>'St 1.3.6.1'!AE33+'St 1.3.6.2'!AE33</f>
        <v>0</v>
      </c>
      <c r="AF33" s="154">
        <f>'St 1.3.6.1'!AF33+'St 1.3.6.2'!AF33</f>
        <v>0</v>
      </c>
      <c r="AG33" s="154">
        <f>'St 1.3.6.1'!AG33+'St 1.3.6.2'!AG33</f>
        <v>0</v>
      </c>
    </row>
    <row r="34" spans="1:33" ht="14.25" customHeight="1">
      <c r="B34" s="6" t="s">
        <v>325</v>
      </c>
      <c r="C34" s="211"/>
      <c r="D34" s="154">
        <f>'St 1.3.6.1'!D34+'St 1.3.6.2'!D34</f>
        <v>0</v>
      </c>
      <c r="E34" s="154">
        <f>'St 1.3.6.1'!E34+'St 1.3.6.2'!E34</f>
        <v>0</v>
      </c>
      <c r="F34" s="154">
        <f>'St 1.3.6.1'!F34+'St 1.3.6.2'!F34</f>
        <v>0</v>
      </c>
      <c r="G34" s="154">
        <f>'St 1.3.6.1'!G34+'St 1.3.6.2'!G34</f>
        <v>0</v>
      </c>
      <c r="H34" s="154">
        <f>'St 1.3.6.1'!H34+'St 1.3.6.2'!H34</f>
        <v>0</v>
      </c>
      <c r="I34" s="154">
        <f>'St 1.3.6.1'!I34+'St 1.3.6.2'!I34</f>
        <v>0</v>
      </c>
      <c r="J34" s="154">
        <f>'St 1.3.6.1'!J34+'St 1.3.6.2'!J34</f>
        <v>0</v>
      </c>
      <c r="K34" s="154">
        <f>'St 1.3.6.1'!K34+'St 1.3.6.2'!K34</f>
        <v>0</v>
      </c>
      <c r="L34" s="154">
        <f>'St 1.3.6.1'!L34+'St 1.3.6.2'!L34</f>
        <v>0</v>
      </c>
      <c r="M34" s="154">
        <f>'St 1.3.6.1'!M34+'St 1.3.6.2'!M34</f>
        <v>0</v>
      </c>
      <c r="N34" s="143"/>
      <c r="O34" s="154">
        <f>'St 1.3.6.1'!O34+'St 1.3.6.2'!O34</f>
        <v>0</v>
      </c>
      <c r="P34" s="154">
        <f>'St 1.3.6.1'!P34+'St 1.3.6.2'!P34</f>
        <v>0</v>
      </c>
      <c r="Q34" s="154">
        <f>'St 1.3.6.1'!Q34+'St 1.3.6.2'!Q34</f>
        <v>0</v>
      </c>
      <c r="R34" s="154">
        <f>'St 1.3.6.1'!R34+'St 1.3.6.2'!R34</f>
        <v>0</v>
      </c>
      <c r="S34" s="154">
        <f>'St 1.3.6.1'!S34+'St 1.3.6.2'!S34</f>
        <v>0</v>
      </c>
      <c r="T34" s="154">
        <f>'St 1.3.6.1'!T34+'St 1.3.6.2'!T34</f>
        <v>0</v>
      </c>
      <c r="U34" s="154">
        <f>'St 1.3.6.1'!U34+'St 1.3.6.2'!U34</f>
        <v>0</v>
      </c>
      <c r="V34" s="154">
        <f>'St 1.3.6.1'!V34+'St 1.3.6.2'!V34</f>
        <v>0</v>
      </c>
      <c r="W34" s="154">
        <f>'St 1.3.6.1'!W34+'St 1.3.6.2'!W34</f>
        <v>0</v>
      </c>
      <c r="X34" s="155"/>
      <c r="Y34" s="154">
        <f>'St 1.3.6.1'!Y34+'St 1.3.6.2'!Y34</f>
        <v>0</v>
      </c>
      <c r="Z34" s="154">
        <f>'St 1.3.6.1'!Z34+'St 1.3.6.2'!Z34</f>
        <v>0</v>
      </c>
      <c r="AA34" s="154">
        <f>'St 1.3.6.1'!AA34+'St 1.3.6.2'!AA34</f>
        <v>0</v>
      </c>
      <c r="AB34" s="154">
        <f>'St 1.3.6.1'!AB34+'St 1.3.6.2'!AB34</f>
        <v>0</v>
      </c>
      <c r="AC34" s="154">
        <f>'St 1.3.6.1'!AC34+'St 1.3.6.2'!AC34</f>
        <v>0</v>
      </c>
      <c r="AD34" s="154">
        <f>'St 1.3.6.1'!AD34+'St 1.3.6.2'!AD34</f>
        <v>0</v>
      </c>
      <c r="AE34" s="154">
        <f>'St 1.3.6.1'!AE34+'St 1.3.6.2'!AE34</f>
        <v>0</v>
      </c>
      <c r="AF34" s="154">
        <f>'St 1.3.6.1'!AF34+'St 1.3.6.2'!AF34</f>
        <v>0</v>
      </c>
      <c r="AG34" s="154">
        <f>'St 1.3.6.1'!AG34+'St 1.3.6.2'!AG34</f>
        <v>0</v>
      </c>
    </row>
    <row r="35" spans="1:33" ht="14.25" customHeight="1">
      <c r="B35" s="8" t="s">
        <v>101</v>
      </c>
      <c r="C35" s="211"/>
      <c r="D35" s="154">
        <f>'St 1.3.6.1'!D35+'St 1.3.6.2'!D35</f>
        <v>0</v>
      </c>
      <c r="E35" s="154">
        <f>'St 1.3.6.1'!E35+'St 1.3.6.2'!E35</f>
        <v>0</v>
      </c>
      <c r="F35" s="154">
        <f>'St 1.3.6.1'!F35+'St 1.3.6.2'!F35</f>
        <v>0</v>
      </c>
      <c r="G35" s="154">
        <f>'St 1.3.6.1'!G35+'St 1.3.6.2'!G35</f>
        <v>0</v>
      </c>
      <c r="H35" s="154">
        <f>'St 1.3.6.1'!H35+'St 1.3.6.2'!H35</f>
        <v>0</v>
      </c>
      <c r="I35" s="154">
        <f>'St 1.3.6.1'!I35+'St 1.3.6.2'!I35</f>
        <v>0</v>
      </c>
      <c r="J35" s="154">
        <f>'St 1.3.6.1'!J35+'St 1.3.6.2'!J35</f>
        <v>0</v>
      </c>
      <c r="K35" s="154">
        <f>'St 1.3.6.1'!K35+'St 1.3.6.2'!K35</f>
        <v>0</v>
      </c>
      <c r="L35" s="154">
        <f>'St 1.3.6.1'!L35+'St 1.3.6.2'!L35</f>
        <v>0</v>
      </c>
      <c r="M35" s="154">
        <f>'St 1.3.6.1'!M35+'St 1.3.6.2'!M35</f>
        <v>0</v>
      </c>
      <c r="N35" s="143"/>
      <c r="O35" s="154">
        <f>'St 1.3.6.1'!O35+'St 1.3.6.2'!O35</f>
        <v>0</v>
      </c>
      <c r="P35" s="154">
        <f>'St 1.3.6.1'!P35+'St 1.3.6.2'!P35</f>
        <v>0</v>
      </c>
      <c r="Q35" s="154">
        <f>'St 1.3.6.1'!Q35+'St 1.3.6.2'!Q35</f>
        <v>0</v>
      </c>
      <c r="R35" s="154">
        <f>'St 1.3.6.1'!R35+'St 1.3.6.2'!R35</f>
        <v>0</v>
      </c>
      <c r="S35" s="154">
        <f>'St 1.3.6.1'!S35+'St 1.3.6.2'!S35</f>
        <v>0</v>
      </c>
      <c r="T35" s="154">
        <f>'St 1.3.6.1'!T35+'St 1.3.6.2'!T35</f>
        <v>0</v>
      </c>
      <c r="U35" s="154">
        <f>'St 1.3.6.1'!U35+'St 1.3.6.2'!U35</f>
        <v>0</v>
      </c>
      <c r="V35" s="154">
        <f>'St 1.3.6.1'!V35+'St 1.3.6.2'!V35</f>
        <v>0</v>
      </c>
      <c r="W35" s="154">
        <f>'St 1.3.6.1'!W35+'St 1.3.6.2'!W35</f>
        <v>0</v>
      </c>
      <c r="X35" s="155"/>
      <c r="Y35" s="154">
        <f>'St 1.3.6.1'!Y35+'St 1.3.6.2'!Y35</f>
        <v>0</v>
      </c>
      <c r="Z35" s="154">
        <f>'St 1.3.6.1'!Z35+'St 1.3.6.2'!Z35</f>
        <v>0</v>
      </c>
      <c r="AA35" s="154">
        <f>'St 1.3.6.1'!AA35+'St 1.3.6.2'!AA35</f>
        <v>0</v>
      </c>
      <c r="AB35" s="154">
        <f>'St 1.3.6.1'!AB35+'St 1.3.6.2'!AB35</f>
        <v>0</v>
      </c>
      <c r="AC35" s="154">
        <f>'St 1.3.6.1'!AC35+'St 1.3.6.2'!AC35</f>
        <v>0</v>
      </c>
      <c r="AD35" s="154">
        <f>'St 1.3.6.1'!AD35+'St 1.3.6.2'!AD35</f>
        <v>0</v>
      </c>
      <c r="AE35" s="154">
        <f>'St 1.3.6.1'!AE35+'St 1.3.6.2'!AE35</f>
        <v>0</v>
      </c>
      <c r="AF35" s="154">
        <f>'St 1.3.6.1'!AF35+'St 1.3.6.2'!AF35</f>
        <v>0</v>
      </c>
      <c r="AG35" s="154">
        <f>'St 1.3.6.1'!AG35+'St 1.3.6.2'!AG35</f>
        <v>0</v>
      </c>
    </row>
    <row r="36" spans="1:33" s="45" customFormat="1">
      <c r="A36" s="38"/>
      <c r="B36" s="29" t="s">
        <v>9</v>
      </c>
      <c r="C36" s="209" t="s">
        <v>296</v>
      </c>
      <c r="D36" s="152">
        <f>'St 1.3.6.1'!D36+'St 1.3.6.2'!D36</f>
        <v>0</v>
      </c>
      <c r="E36" s="152">
        <f>'St 1.3.6.1'!E36+'St 1.3.6.2'!E36</f>
        <v>0</v>
      </c>
      <c r="F36" s="152">
        <f>'St 1.3.6.1'!F36+'St 1.3.6.2'!F36</f>
        <v>0</v>
      </c>
      <c r="G36" s="152">
        <f>'St 1.3.6.1'!G36+'St 1.3.6.2'!G36</f>
        <v>0</v>
      </c>
      <c r="H36" s="152">
        <f>'St 1.3.6.1'!H36+'St 1.3.6.2'!H36</f>
        <v>0</v>
      </c>
      <c r="I36" s="152">
        <f>'St 1.3.6.1'!I36+'St 1.3.6.2'!I36</f>
        <v>0</v>
      </c>
      <c r="J36" s="152">
        <f>'St 1.3.6.1'!J36+'St 1.3.6.2'!J36</f>
        <v>0</v>
      </c>
      <c r="K36" s="152">
        <f>'St 1.3.6.1'!K36+'St 1.3.6.2'!K36</f>
        <v>0</v>
      </c>
      <c r="L36" s="152">
        <f>'St 1.3.6.1'!L36+'St 1.3.6.2'!L36</f>
        <v>0</v>
      </c>
      <c r="M36" s="152">
        <f>'St 1.3.6.1'!M36+'St 1.3.6.2'!M36</f>
        <v>0</v>
      </c>
      <c r="N36" s="146"/>
      <c r="O36" s="152">
        <f>'St 1.3.6.1'!O36+'St 1.3.6.2'!O36</f>
        <v>0</v>
      </c>
      <c r="P36" s="152">
        <f>'St 1.3.6.1'!P36+'St 1.3.6.2'!P36</f>
        <v>0</v>
      </c>
      <c r="Q36" s="152">
        <f>'St 1.3.6.1'!Q36+'St 1.3.6.2'!Q36</f>
        <v>0</v>
      </c>
      <c r="R36" s="152">
        <f>'St 1.3.6.1'!R36+'St 1.3.6.2'!R36</f>
        <v>0</v>
      </c>
      <c r="S36" s="152">
        <f>'St 1.3.6.1'!S36+'St 1.3.6.2'!S36</f>
        <v>0</v>
      </c>
      <c r="T36" s="152">
        <f>'St 1.3.6.1'!T36+'St 1.3.6.2'!T36</f>
        <v>0</v>
      </c>
      <c r="U36" s="152">
        <f>'St 1.3.6.1'!U36+'St 1.3.6.2'!U36</f>
        <v>0</v>
      </c>
      <c r="V36" s="152">
        <f>'St 1.3.6.1'!V36+'St 1.3.6.2'!V36</f>
        <v>0</v>
      </c>
      <c r="W36" s="152">
        <f>'St 1.3.6.1'!W36+'St 1.3.6.2'!W36</f>
        <v>0</v>
      </c>
      <c r="X36" s="153"/>
      <c r="Y36" s="152">
        <f>'St 1.3.6.1'!Y36+'St 1.3.6.2'!Y36</f>
        <v>0</v>
      </c>
      <c r="Z36" s="152">
        <f>'St 1.3.6.1'!Z36+'St 1.3.6.2'!Z36</f>
        <v>0</v>
      </c>
      <c r="AA36" s="152">
        <f>'St 1.3.6.1'!AA36+'St 1.3.6.2'!AA36</f>
        <v>0</v>
      </c>
      <c r="AB36" s="152">
        <f>'St 1.3.6.1'!AB36+'St 1.3.6.2'!AB36</f>
        <v>0</v>
      </c>
      <c r="AC36" s="152">
        <f>'St 1.3.6.1'!AC36+'St 1.3.6.2'!AC36</f>
        <v>0</v>
      </c>
      <c r="AD36" s="152">
        <f>'St 1.3.6.1'!AD36+'St 1.3.6.2'!AD36</f>
        <v>0</v>
      </c>
      <c r="AE36" s="152">
        <f>'St 1.3.6.1'!AE36+'St 1.3.6.2'!AE36</f>
        <v>0</v>
      </c>
      <c r="AF36" s="152">
        <f>'St 1.3.6.1'!AF36+'St 1.3.6.2'!AF36</f>
        <v>0</v>
      </c>
      <c r="AG36" s="152">
        <f>'St 1.3.6.1'!AG36+'St 1.3.6.2'!AG36</f>
        <v>0</v>
      </c>
    </row>
    <row r="37" spans="1:33" ht="14.25" customHeight="1">
      <c r="B37" s="208" t="s">
        <v>40</v>
      </c>
      <c r="C37" s="211"/>
      <c r="D37" s="154">
        <f>'St 1.3.6.1'!D37+'St 1.3.6.2'!D37</f>
        <v>0</v>
      </c>
      <c r="E37" s="154">
        <f>'St 1.3.6.1'!E37+'St 1.3.6.2'!E37</f>
        <v>0</v>
      </c>
      <c r="F37" s="154">
        <f>'St 1.3.6.1'!F37+'St 1.3.6.2'!F37</f>
        <v>0</v>
      </c>
      <c r="G37" s="154">
        <f>'St 1.3.6.1'!G37+'St 1.3.6.2'!G37</f>
        <v>0</v>
      </c>
      <c r="H37" s="154">
        <f>'St 1.3.6.1'!H37+'St 1.3.6.2'!H37</f>
        <v>0</v>
      </c>
      <c r="I37" s="154">
        <f>'St 1.3.6.1'!I37+'St 1.3.6.2'!I37</f>
        <v>0</v>
      </c>
      <c r="J37" s="154">
        <f>'St 1.3.6.1'!J37+'St 1.3.6.2'!J37</f>
        <v>0</v>
      </c>
      <c r="K37" s="154">
        <f>'St 1.3.6.1'!K37+'St 1.3.6.2'!K37</f>
        <v>0</v>
      </c>
      <c r="L37" s="154">
        <f>'St 1.3.6.1'!L37+'St 1.3.6.2'!L37</f>
        <v>0</v>
      </c>
      <c r="M37" s="154">
        <f>'St 1.3.6.1'!M37+'St 1.3.6.2'!M37</f>
        <v>0</v>
      </c>
      <c r="N37" s="143"/>
      <c r="O37" s="154">
        <f>'St 1.3.6.1'!O37+'St 1.3.6.2'!O37</f>
        <v>0</v>
      </c>
      <c r="P37" s="154">
        <f>'St 1.3.6.1'!P37+'St 1.3.6.2'!P37</f>
        <v>0</v>
      </c>
      <c r="Q37" s="154">
        <f>'St 1.3.6.1'!Q37+'St 1.3.6.2'!Q37</f>
        <v>0</v>
      </c>
      <c r="R37" s="154">
        <f>'St 1.3.6.1'!R37+'St 1.3.6.2'!R37</f>
        <v>0</v>
      </c>
      <c r="S37" s="154">
        <f>'St 1.3.6.1'!S37+'St 1.3.6.2'!S37</f>
        <v>0</v>
      </c>
      <c r="T37" s="154">
        <f>'St 1.3.6.1'!T37+'St 1.3.6.2'!T37</f>
        <v>0</v>
      </c>
      <c r="U37" s="154">
        <f>'St 1.3.6.1'!U37+'St 1.3.6.2'!U37</f>
        <v>0</v>
      </c>
      <c r="V37" s="154">
        <f>'St 1.3.6.1'!V37+'St 1.3.6.2'!V37</f>
        <v>0</v>
      </c>
      <c r="W37" s="154">
        <f>'St 1.3.6.1'!W37+'St 1.3.6.2'!W37</f>
        <v>0</v>
      </c>
      <c r="X37" s="155"/>
      <c r="Y37" s="154">
        <f>'St 1.3.6.1'!Y37+'St 1.3.6.2'!Y37</f>
        <v>0</v>
      </c>
      <c r="Z37" s="154">
        <f>'St 1.3.6.1'!Z37+'St 1.3.6.2'!Z37</f>
        <v>0</v>
      </c>
      <c r="AA37" s="154">
        <f>'St 1.3.6.1'!AA37+'St 1.3.6.2'!AA37</f>
        <v>0</v>
      </c>
      <c r="AB37" s="154">
        <f>'St 1.3.6.1'!AB37+'St 1.3.6.2'!AB37</f>
        <v>0</v>
      </c>
      <c r="AC37" s="154">
        <f>'St 1.3.6.1'!AC37+'St 1.3.6.2'!AC37</f>
        <v>0</v>
      </c>
      <c r="AD37" s="154">
        <f>'St 1.3.6.1'!AD37+'St 1.3.6.2'!AD37</f>
        <v>0</v>
      </c>
      <c r="AE37" s="154">
        <f>'St 1.3.6.1'!AE37+'St 1.3.6.2'!AE37</f>
        <v>0</v>
      </c>
      <c r="AF37" s="154">
        <f>'St 1.3.6.1'!AF37+'St 1.3.6.2'!AF37</f>
        <v>0</v>
      </c>
      <c r="AG37" s="154">
        <f>'St 1.3.6.1'!AG37+'St 1.3.6.2'!AG37</f>
        <v>0</v>
      </c>
    </row>
    <row r="38" spans="1:33" ht="14.25" customHeight="1">
      <c r="B38" s="6" t="s">
        <v>41</v>
      </c>
      <c r="C38" s="211"/>
      <c r="D38" s="154">
        <f>'St 1.3.6.1'!D38+'St 1.3.6.2'!D38</f>
        <v>0</v>
      </c>
      <c r="E38" s="154">
        <f>'St 1.3.6.1'!E38+'St 1.3.6.2'!E38</f>
        <v>0</v>
      </c>
      <c r="F38" s="154">
        <f>'St 1.3.6.1'!F38+'St 1.3.6.2'!F38</f>
        <v>0</v>
      </c>
      <c r="G38" s="154">
        <f>'St 1.3.6.1'!G38+'St 1.3.6.2'!G38</f>
        <v>0</v>
      </c>
      <c r="H38" s="154">
        <f>'St 1.3.6.1'!H38+'St 1.3.6.2'!H38</f>
        <v>0</v>
      </c>
      <c r="I38" s="154">
        <f>'St 1.3.6.1'!I38+'St 1.3.6.2'!I38</f>
        <v>0</v>
      </c>
      <c r="J38" s="154">
        <f>'St 1.3.6.1'!J38+'St 1.3.6.2'!J38</f>
        <v>0</v>
      </c>
      <c r="K38" s="154">
        <f>'St 1.3.6.1'!K38+'St 1.3.6.2'!K38</f>
        <v>0</v>
      </c>
      <c r="L38" s="154">
        <f>'St 1.3.6.1'!L38+'St 1.3.6.2'!L38</f>
        <v>0</v>
      </c>
      <c r="M38" s="154">
        <f>'St 1.3.6.1'!M38+'St 1.3.6.2'!M38</f>
        <v>0</v>
      </c>
      <c r="N38" s="143"/>
      <c r="O38" s="154">
        <f>'St 1.3.6.1'!O38+'St 1.3.6.2'!O38</f>
        <v>0</v>
      </c>
      <c r="P38" s="154">
        <f>'St 1.3.6.1'!P38+'St 1.3.6.2'!P38</f>
        <v>0</v>
      </c>
      <c r="Q38" s="154">
        <f>'St 1.3.6.1'!Q38+'St 1.3.6.2'!Q38</f>
        <v>0</v>
      </c>
      <c r="R38" s="154">
        <f>'St 1.3.6.1'!R38+'St 1.3.6.2'!R38</f>
        <v>0</v>
      </c>
      <c r="S38" s="154">
        <f>'St 1.3.6.1'!S38+'St 1.3.6.2'!S38</f>
        <v>0</v>
      </c>
      <c r="T38" s="154">
        <f>'St 1.3.6.1'!T38+'St 1.3.6.2'!T38</f>
        <v>0</v>
      </c>
      <c r="U38" s="154">
        <f>'St 1.3.6.1'!U38+'St 1.3.6.2'!U38</f>
        <v>0</v>
      </c>
      <c r="V38" s="154">
        <f>'St 1.3.6.1'!V38+'St 1.3.6.2'!V38</f>
        <v>0</v>
      </c>
      <c r="W38" s="154">
        <f>'St 1.3.6.1'!W38+'St 1.3.6.2'!W38</f>
        <v>0</v>
      </c>
      <c r="X38" s="155"/>
      <c r="Y38" s="154">
        <f>'St 1.3.6.1'!Y38+'St 1.3.6.2'!Y38</f>
        <v>0</v>
      </c>
      <c r="Z38" s="154">
        <f>'St 1.3.6.1'!Z38+'St 1.3.6.2'!Z38</f>
        <v>0</v>
      </c>
      <c r="AA38" s="154">
        <f>'St 1.3.6.1'!AA38+'St 1.3.6.2'!AA38</f>
        <v>0</v>
      </c>
      <c r="AB38" s="154">
        <f>'St 1.3.6.1'!AB38+'St 1.3.6.2'!AB38</f>
        <v>0</v>
      </c>
      <c r="AC38" s="154">
        <f>'St 1.3.6.1'!AC38+'St 1.3.6.2'!AC38</f>
        <v>0</v>
      </c>
      <c r="AD38" s="154">
        <f>'St 1.3.6.1'!AD38+'St 1.3.6.2'!AD38</f>
        <v>0</v>
      </c>
      <c r="AE38" s="154">
        <f>'St 1.3.6.1'!AE38+'St 1.3.6.2'!AE38</f>
        <v>0</v>
      </c>
      <c r="AF38" s="154">
        <f>'St 1.3.6.1'!AF38+'St 1.3.6.2'!AF38</f>
        <v>0</v>
      </c>
      <c r="AG38" s="154">
        <f>'St 1.3.6.1'!AG38+'St 1.3.6.2'!AG38</f>
        <v>0</v>
      </c>
    </row>
    <row r="39" spans="1:33" ht="14.25" customHeight="1">
      <c r="B39" s="6" t="s">
        <v>42</v>
      </c>
      <c r="C39" s="211"/>
      <c r="D39" s="154">
        <f>'St 1.3.6.1'!D39+'St 1.3.6.2'!D39</f>
        <v>0</v>
      </c>
      <c r="E39" s="154">
        <f>'St 1.3.6.1'!E39+'St 1.3.6.2'!E39</f>
        <v>0</v>
      </c>
      <c r="F39" s="154">
        <f>'St 1.3.6.1'!F39+'St 1.3.6.2'!F39</f>
        <v>0</v>
      </c>
      <c r="G39" s="154">
        <f>'St 1.3.6.1'!G39+'St 1.3.6.2'!G39</f>
        <v>0</v>
      </c>
      <c r="H39" s="154">
        <f>'St 1.3.6.1'!H39+'St 1.3.6.2'!H39</f>
        <v>0</v>
      </c>
      <c r="I39" s="154">
        <f>'St 1.3.6.1'!I39+'St 1.3.6.2'!I39</f>
        <v>0</v>
      </c>
      <c r="J39" s="154">
        <f>'St 1.3.6.1'!J39+'St 1.3.6.2'!J39</f>
        <v>0</v>
      </c>
      <c r="K39" s="154">
        <f>'St 1.3.6.1'!K39+'St 1.3.6.2'!K39</f>
        <v>0</v>
      </c>
      <c r="L39" s="154">
        <f>'St 1.3.6.1'!L39+'St 1.3.6.2'!L39</f>
        <v>0</v>
      </c>
      <c r="M39" s="154">
        <f>'St 1.3.6.1'!M39+'St 1.3.6.2'!M39</f>
        <v>0</v>
      </c>
      <c r="N39" s="143"/>
      <c r="O39" s="154">
        <f>'St 1.3.6.1'!O39+'St 1.3.6.2'!O39</f>
        <v>0</v>
      </c>
      <c r="P39" s="154">
        <f>'St 1.3.6.1'!P39+'St 1.3.6.2'!P39</f>
        <v>0</v>
      </c>
      <c r="Q39" s="154">
        <f>'St 1.3.6.1'!Q39+'St 1.3.6.2'!Q39</f>
        <v>0</v>
      </c>
      <c r="R39" s="154">
        <f>'St 1.3.6.1'!R39+'St 1.3.6.2'!R39</f>
        <v>0</v>
      </c>
      <c r="S39" s="154">
        <f>'St 1.3.6.1'!S39+'St 1.3.6.2'!S39</f>
        <v>0</v>
      </c>
      <c r="T39" s="154">
        <f>'St 1.3.6.1'!T39+'St 1.3.6.2'!T39</f>
        <v>0</v>
      </c>
      <c r="U39" s="154">
        <f>'St 1.3.6.1'!U39+'St 1.3.6.2'!U39</f>
        <v>0</v>
      </c>
      <c r="V39" s="154">
        <f>'St 1.3.6.1'!V39+'St 1.3.6.2'!V39</f>
        <v>0</v>
      </c>
      <c r="W39" s="154">
        <f>'St 1.3.6.1'!W39+'St 1.3.6.2'!W39</f>
        <v>0</v>
      </c>
      <c r="X39" s="155"/>
      <c r="Y39" s="154">
        <f>'St 1.3.6.1'!Y39+'St 1.3.6.2'!Y39</f>
        <v>0</v>
      </c>
      <c r="Z39" s="154">
        <f>'St 1.3.6.1'!Z39+'St 1.3.6.2'!Z39</f>
        <v>0</v>
      </c>
      <c r="AA39" s="154">
        <f>'St 1.3.6.1'!AA39+'St 1.3.6.2'!AA39</f>
        <v>0</v>
      </c>
      <c r="AB39" s="154">
        <f>'St 1.3.6.1'!AB39+'St 1.3.6.2'!AB39</f>
        <v>0</v>
      </c>
      <c r="AC39" s="154">
        <f>'St 1.3.6.1'!AC39+'St 1.3.6.2'!AC39</f>
        <v>0</v>
      </c>
      <c r="AD39" s="154">
        <f>'St 1.3.6.1'!AD39+'St 1.3.6.2'!AD39</f>
        <v>0</v>
      </c>
      <c r="AE39" s="154">
        <f>'St 1.3.6.1'!AE39+'St 1.3.6.2'!AE39</f>
        <v>0</v>
      </c>
      <c r="AF39" s="154">
        <f>'St 1.3.6.1'!AF39+'St 1.3.6.2'!AF39</f>
        <v>0</v>
      </c>
      <c r="AG39" s="154">
        <f>'St 1.3.6.1'!AG39+'St 1.3.6.2'!AG39</f>
        <v>0</v>
      </c>
    </row>
    <row r="40" spans="1:33" ht="14.25" customHeight="1">
      <c r="B40" s="6" t="s">
        <v>43</v>
      </c>
      <c r="C40" s="211"/>
      <c r="D40" s="154">
        <f>'St 1.3.6.1'!D40+'St 1.3.6.2'!D40</f>
        <v>0</v>
      </c>
      <c r="E40" s="154">
        <f>'St 1.3.6.1'!E40+'St 1.3.6.2'!E40</f>
        <v>0</v>
      </c>
      <c r="F40" s="154">
        <f>'St 1.3.6.1'!F40+'St 1.3.6.2'!F40</f>
        <v>0</v>
      </c>
      <c r="G40" s="154">
        <f>'St 1.3.6.1'!G40+'St 1.3.6.2'!G40</f>
        <v>0</v>
      </c>
      <c r="H40" s="154">
        <f>'St 1.3.6.1'!H40+'St 1.3.6.2'!H40</f>
        <v>0</v>
      </c>
      <c r="I40" s="154">
        <f>'St 1.3.6.1'!I40+'St 1.3.6.2'!I40</f>
        <v>0</v>
      </c>
      <c r="J40" s="154">
        <f>'St 1.3.6.1'!J40+'St 1.3.6.2'!J40</f>
        <v>0</v>
      </c>
      <c r="K40" s="154">
        <f>'St 1.3.6.1'!K40+'St 1.3.6.2'!K40</f>
        <v>0</v>
      </c>
      <c r="L40" s="154">
        <f>'St 1.3.6.1'!L40+'St 1.3.6.2'!L40</f>
        <v>0</v>
      </c>
      <c r="M40" s="154">
        <f>'St 1.3.6.1'!M40+'St 1.3.6.2'!M40</f>
        <v>0</v>
      </c>
      <c r="N40" s="143"/>
      <c r="O40" s="154">
        <f>'St 1.3.6.1'!O40+'St 1.3.6.2'!O40</f>
        <v>0</v>
      </c>
      <c r="P40" s="154">
        <f>'St 1.3.6.1'!P40+'St 1.3.6.2'!P40</f>
        <v>0</v>
      </c>
      <c r="Q40" s="154">
        <f>'St 1.3.6.1'!Q40+'St 1.3.6.2'!Q40</f>
        <v>0</v>
      </c>
      <c r="R40" s="154">
        <f>'St 1.3.6.1'!R40+'St 1.3.6.2'!R40</f>
        <v>0</v>
      </c>
      <c r="S40" s="154">
        <f>'St 1.3.6.1'!S40+'St 1.3.6.2'!S40</f>
        <v>0</v>
      </c>
      <c r="T40" s="154">
        <f>'St 1.3.6.1'!T40+'St 1.3.6.2'!T40</f>
        <v>0</v>
      </c>
      <c r="U40" s="154">
        <f>'St 1.3.6.1'!U40+'St 1.3.6.2'!U40</f>
        <v>0</v>
      </c>
      <c r="V40" s="154">
        <f>'St 1.3.6.1'!V40+'St 1.3.6.2'!V40</f>
        <v>0</v>
      </c>
      <c r="W40" s="154">
        <f>'St 1.3.6.1'!W40+'St 1.3.6.2'!W40</f>
        <v>0</v>
      </c>
      <c r="X40" s="155"/>
      <c r="Y40" s="154">
        <f>'St 1.3.6.1'!Y40+'St 1.3.6.2'!Y40</f>
        <v>0</v>
      </c>
      <c r="Z40" s="154">
        <f>'St 1.3.6.1'!Z40+'St 1.3.6.2'!Z40</f>
        <v>0</v>
      </c>
      <c r="AA40" s="154">
        <f>'St 1.3.6.1'!AA40+'St 1.3.6.2'!AA40</f>
        <v>0</v>
      </c>
      <c r="AB40" s="154">
        <f>'St 1.3.6.1'!AB40+'St 1.3.6.2'!AB40</f>
        <v>0</v>
      </c>
      <c r="AC40" s="154">
        <f>'St 1.3.6.1'!AC40+'St 1.3.6.2'!AC40</f>
        <v>0</v>
      </c>
      <c r="AD40" s="154">
        <f>'St 1.3.6.1'!AD40+'St 1.3.6.2'!AD40</f>
        <v>0</v>
      </c>
      <c r="AE40" s="154">
        <f>'St 1.3.6.1'!AE40+'St 1.3.6.2'!AE40</f>
        <v>0</v>
      </c>
      <c r="AF40" s="154">
        <f>'St 1.3.6.1'!AF40+'St 1.3.6.2'!AF40</f>
        <v>0</v>
      </c>
      <c r="AG40" s="154">
        <f>'St 1.3.6.1'!AG40+'St 1.3.6.2'!AG40</f>
        <v>0</v>
      </c>
    </row>
    <row r="41" spans="1:33" ht="14.25" customHeight="1">
      <c r="B41" s="6" t="s">
        <v>44</v>
      </c>
      <c r="C41" s="211"/>
      <c r="D41" s="154">
        <f>'St 1.3.6.1'!D41+'St 1.3.6.2'!D41</f>
        <v>0</v>
      </c>
      <c r="E41" s="154">
        <f>'St 1.3.6.1'!E41+'St 1.3.6.2'!E41</f>
        <v>0</v>
      </c>
      <c r="F41" s="154">
        <f>'St 1.3.6.1'!F41+'St 1.3.6.2'!F41</f>
        <v>0</v>
      </c>
      <c r="G41" s="154">
        <f>'St 1.3.6.1'!G41+'St 1.3.6.2'!G41</f>
        <v>0</v>
      </c>
      <c r="H41" s="154">
        <f>'St 1.3.6.1'!H41+'St 1.3.6.2'!H41</f>
        <v>0</v>
      </c>
      <c r="I41" s="154">
        <f>'St 1.3.6.1'!I41+'St 1.3.6.2'!I41</f>
        <v>0</v>
      </c>
      <c r="J41" s="154">
        <f>'St 1.3.6.1'!J41+'St 1.3.6.2'!J41</f>
        <v>0</v>
      </c>
      <c r="K41" s="154">
        <f>'St 1.3.6.1'!K41+'St 1.3.6.2'!K41</f>
        <v>0</v>
      </c>
      <c r="L41" s="154">
        <f>'St 1.3.6.1'!L41+'St 1.3.6.2'!L41</f>
        <v>0</v>
      </c>
      <c r="M41" s="154">
        <f>'St 1.3.6.1'!M41+'St 1.3.6.2'!M41</f>
        <v>0</v>
      </c>
      <c r="N41" s="143"/>
      <c r="O41" s="154">
        <f>'St 1.3.6.1'!O41+'St 1.3.6.2'!O41</f>
        <v>0</v>
      </c>
      <c r="P41" s="154">
        <f>'St 1.3.6.1'!P41+'St 1.3.6.2'!P41</f>
        <v>0</v>
      </c>
      <c r="Q41" s="154">
        <f>'St 1.3.6.1'!Q41+'St 1.3.6.2'!Q41</f>
        <v>0</v>
      </c>
      <c r="R41" s="154">
        <f>'St 1.3.6.1'!R41+'St 1.3.6.2'!R41</f>
        <v>0</v>
      </c>
      <c r="S41" s="154">
        <f>'St 1.3.6.1'!S41+'St 1.3.6.2'!S41</f>
        <v>0</v>
      </c>
      <c r="T41" s="154">
        <f>'St 1.3.6.1'!T41+'St 1.3.6.2'!T41</f>
        <v>0</v>
      </c>
      <c r="U41" s="154">
        <f>'St 1.3.6.1'!U41+'St 1.3.6.2'!U41</f>
        <v>0</v>
      </c>
      <c r="V41" s="154">
        <f>'St 1.3.6.1'!V41+'St 1.3.6.2'!V41</f>
        <v>0</v>
      </c>
      <c r="W41" s="154">
        <f>'St 1.3.6.1'!W41+'St 1.3.6.2'!W41</f>
        <v>0</v>
      </c>
      <c r="X41" s="155"/>
      <c r="Y41" s="154">
        <f>'St 1.3.6.1'!Y41+'St 1.3.6.2'!Y41</f>
        <v>0</v>
      </c>
      <c r="Z41" s="154">
        <f>'St 1.3.6.1'!Z41+'St 1.3.6.2'!Z41</f>
        <v>0</v>
      </c>
      <c r="AA41" s="154">
        <f>'St 1.3.6.1'!AA41+'St 1.3.6.2'!AA41</f>
        <v>0</v>
      </c>
      <c r="AB41" s="154">
        <f>'St 1.3.6.1'!AB41+'St 1.3.6.2'!AB41</f>
        <v>0</v>
      </c>
      <c r="AC41" s="154">
        <f>'St 1.3.6.1'!AC41+'St 1.3.6.2'!AC41</f>
        <v>0</v>
      </c>
      <c r="AD41" s="154">
        <f>'St 1.3.6.1'!AD41+'St 1.3.6.2'!AD41</f>
        <v>0</v>
      </c>
      <c r="AE41" s="154">
        <f>'St 1.3.6.1'!AE41+'St 1.3.6.2'!AE41</f>
        <v>0</v>
      </c>
      <c r="AF41" s="154">
        <f>'St 1.3.6.1'!AF41+'St 1.3.6.2'!AF41</f>
        <v>0</v>
      </c>
      <c r="AG41" s="154">
        <f>'St 1.3.6.1'!AG41+'St 1.3.6.2'!AG41</f>
        <v>0</v>
      </c>
    </row>
    <row r="42" spans="1:33" ht="14.25" customHeight="1">
      <c r="B42" s="7" t="s">
        <v>45</v>
      </c>
      <c r="C42" s="211"/>
      <c r="D42" s="154">
        <f>'St 1.3.6.1'!D42+'St 1.3.6.2'!D42</f>
        <v>0</v>
      </c>
      <c r="E42" s="154">
        <f>'St 1.3.6.1'!E42+'St 1.3.6.2'!E42</f>
        <v>0</v>
      </c>
      <c r="F42" s="154">
        <f>'St 1.3.6.1'!F42+'St 1.3.6.2'!F42</f>
        <v>0</v>
      </c>
      <c r="G42" s="154">
        <f>'St 1.3.6.1'!G42+'St 1.3.6.2'!G42</f>
        <v>0</v>
      </c>
      <c r="H42" s="154">
        <f>'St 1.3.6.1'!H42+'St 1.3.6.2'!H42</f>
        <v>0</v>
      </c>
      <c r="I42" s="154">
        <f>'St 1.3.6.1'!I42+'St 1.3.6.2'!I42</f>
        <v>0</v>
      </c>
      <c r="J42" s="154">
        <f>'St 1.3.6.1'!J42+'St 1.3.6.2'!J42</f>
        <v>0</v>
      </c>
      <c r="K42" s="154">
        <f>'St 1.3.6.1'!K42+'St 1.3.6.2'!K42</f>
        <v>0</v>
      </c>
      <c r="L42" s="154">
        <f>'St 1.3.6.1'!L42+'St 1.3.6.2'!L42</f>
        <v>0</v>
      </c>
      <c r="M42" s="154">
        <f>'St 1.3.6.1'!M42+'St 1.3.6.2'!M42</f>
        <v>0</v>
      </c>
      <c r="N42" s="143"/>
      <c r="O42" s="154">
        <f>'St 1.3.6.1'!O42+'St 1.3.6.2'!O42</f>
        <v>0</v>
      </c>
      <c r="P42" s="154">
        <f>'St 1.3.6.1'!P42+'St 1.3.6.2'!P42</f>
        <v>0</v>
      </c>
      <c r="Q42" s="154">
        <f>'St 1.3.6.1'!Q42+'St 1.3.6.2'!Q42</f>
        <v>0</v>
      </c>
      <c r="R42" s="154">
        <f>'St 1.3.6.1'!R42+'St 1.3.6.2'!R42</f>
        <v>0</v>
      </c>
      <c r="S42" s="154">
        <f>'St 1.3.6.1'!S42+'St 1.3.6.2'!S42</f>
        <v>0</v>
      </c>
      <c r="T42" s="154">
        <f>'St 1.3.6.1'!T42+'St 1.3.6.2'!T42</f>
        <v>0</v>
      </c>
      <c r="U42" s="154">
        <f>'St 1.3.6.1'!U42+'St 1.3.6.2'!U42</f>
        <v>0</v>
      </c>
      <c r="V42" s="154">
        <f>'St 1.3.6.1'!V42+'St 1.3.6.2'!V42</f>
        <v>0</v>
      </c>
      <c r="W42" s="154">
        <f>'St 1.3.6.1'!W42+'St 1.3.6.2'!W42</f>
        <v>0</v>
      </c>
      <c r="X42" s="155"/>
      <c r="Y42" s="154">
        <f>'St 1.3.6.1'!Y42+'St 1.3.6.2'!Y42</f>
        <v>0</v>
      </c>
      <c r="Z42" s="154">
        <f>'St 1.3.6.1'!Z42+'St 1.3.6.2'!Z42</f>
        <v>0</v>
      </c>
      <c r="AA42" s="154">
        <f>'St 1.3.6.1'!AA42+'St 1.3.6.2'!AA42</f>
        <v>0</v>
      </c>
      <c r="AB42" s="154">
        <f>'St 1.3.6.1'!AB42+'St 1.3.6.2'!AB42</f>
        <v>0</v>
      </c>
      <c r="AC42" s="154">
        <f>'St 1.3.6.1'!AC42+'St 1.3.6.2'!AC42</f>
        <v>0</v>
      </c>
      <c r="AD42" s="154">
        <f>'St 1.3.6.1'!AD42+'St 1.3.6.2'!AD42</f>
        <v>0</v>
      </c>
      <c r="AE42" s="154">
        <f>'St 1.3.6.1'!AE42+'St 1.3.6.2'!AE42</f>
        <v>0</v>
      </c>
      <c r="AF42" s="154">
        <f>'St 1.3.6.1'!AF42+'St 1.3.6.2'!AF42</f>
        <v>0</v>
      </c>
      <c r="AG42" s="154">
        <f>'St 1.3.6.1'!AG42+'St 1.3.6.2'!AG42</f>
        <v>0</v>
      </c>
    </row>
    <row r="43" spans="1:33" ht="14.25" customHeight="1">
      <c r="B43" s="7" t="s">
        <v>46</v>
      </c>
      <c r="C43" s="211"/>
      <c r="D43" s="154">
        <f>'St 1.3.6.1'!D43+'St 1.3.6.2'!D43</f>
        <v>0</v>
      </c>
      <c r="E43" s="154">
        <f>'St 1.3.6.1'!E43+'St 1.3.6.2'!E43</f>
        <v>0</v>
      </c>
      <c r="F43" s="154">
        <f>'St 1.3.6.1'!F43+'St 1.3.6.2'!F43</f>
        <v>0</v>
      </c>
      <c r="G43" s="154">
        <f>'St 1.3.6.1'!G43+'St 1.3.6.2'!G43</f>
        <v>0</v>
      </c>
      <c r="H43" s="154">
        <f>'St 1.3.6.1'!H43+'St 1.3.6.2'!H43</f>
        <v>0</v>
      </c>
      <c r="I43" s="154">
        <f>'St 1.3.6.1'!I43+'St 1.3.6.2'!I43</f>
        <v>0</v>
      </c>
      <c r="J43" s="154">
        <f>'St 1.3.6.1'!J43+'St 1.3.6.2'!J43</f>
        <v>0</v>
      </c>
      <c r="K43" s="154">
        <f>'St 1.3.6.1'!K43+'St 1.3.6.2'!K43</f>
        <v>0</v>
      </c>
      <c r="L43" s="154">
        <f>'St 1.3.6.1'!L43+'St 1.3.6.2'!L43</f>
        <v>0</v>
      </c>
      <c r="M43" s="154">
        <f>'St 1.3.6.1'!M43+'St 1.3.6.2'!M43</f>
        <v>0</v>
      </c>
      <c r="N43" s="143"/>
      <c r="O43" s="154">
        <f>'St 1.3.6.1'!O43+'St 1.3.6.2'!O43</f>
        <v>0</v>
      </c>
      <c r="P43" s="154">
        <f>'St 1.3.6.1'!P43+'St 1.3.6.2'!P43</f>
        <v>0</v>
      </c>
      <c r="Q43" s="154">
        <f>'St 1.3.6.1'!Q43+'St 1.3.6.2'!Q43</f>
        <v>0</v>
      </c>
      <c r="R43" s="154">
        <f>'St 1.3.6.1'!R43+'St 1.3.6.2'!R43</f>
        <v>0</v>
      </c>
      <c r="S43" s="154">
        <f>'St 1.3.6.1'!S43+'St 1.3.6.2'!S43</f>
        <v>0</v>
      </c>
      <c r="T43" s="154">
        <f>'St 1.3.6.1'!T43+'St 1.3.6.2'!T43</f>
        <v>0</v>
      </c>
      <c r="U43" s="154">
        <f>'St 1.3.6.1'!U43+'St 1.3.6.2'!U43</f>
        <v>0</v>
      </c>
      <c r="V43" s="154">
        <f>'St 1.3.6.1'!V43+'St 1.3.6.2'!V43</f>
        <v>0</v>
      </c>
      <c r="W43" s="154">
        <f>'St 1.3.6.1'!W43+'St 1.3.6.2'!W43</f>
        <v>0</v>
      </c>
      <c r="X43" s="155"/>
      <c r="Y43" s="154">
        <f>'St 1.3.6.1'!Y43+'St 1.3.6.2'!Y43</f>
        <v>0</v>
      </c>
      <c r="Z43" s="154">
        <f>'St 1.3.6.1'!Z43+'St 1.3.6.2'!Z43</f>
        <v>0</v>
      </c>
      <c r="AA43" s="154">
        <f>'St 1.3.6.1'!AA43+'St 1.3.6.2'!AA43</f>
        <v>0</v>
      </c>
      <c r="AB43" s="154">
        <f>'St 1.3.6.1'!AB43+'St 1.3.6.2'!AB43</f>
        <v>0</v>
      </c>
      <c r="AC43" s="154">
        <f>'St 1.3.6.1'!AC43+'St 1.3.6.2'!AC43</f>
        <v>0</v>
      </c>
      <c r="AD43" s="154">
        <f>'St 1.3.6.1'!AD43+'St 1.3.6.2'!AD43</f>
        <v>0</v>
      </c>
      <c r="AE43" s="154">
        <f>'St 1.3.6.1'!AE43+'St 1.3.6.2'!AE43</f>
        <v>0</v>
      </c>
      <c r="AF43" s="154">
        <f>'St 1.3.6.1'!AF43+'St 1.3.6.2'!AF43</f>
        <v>0</v>
      </c>
      <c r="AG43" s="154">
        <f>'St 1.3.6.1'!AG43+'St 1.3.6.2'!AG43</f>
        <v>0</v>
      </c>
    </row>
    <row r="44" spans="1:33" ht="14.25" customHeight="1">
      <c r="B44" s="6" t="s">
        <v>317</v>
      </c>
      <c r="C44" s="211"/>
      <c r="D44" s="154">
        <f>'St 1.3.6.1'!D44+'St 1.3.6.2'!D44</f>
        <v>0</v>
      </c>
      <c r="E44" s="154">
        <f>'St 1.3.6.1'!E44+'St 1.3.6.2'!E44</f>
        <v>0</v>
      </c>
      <c r="F44" s="154">
        <f>'St 1.3.6.1'!F44+'St 1.3.6.2'!F44</f>
        <v>0</v>
      </c>
      <c r="G44" s="154">
        <f>'St 1.3.6.1'!G44+'St 1.3.6.2'!G44</f>
        <v>0</v>
      </c>
      <c r="H44" s="154">
        <f>'St 1.3.6.1'!H44+'St 1.3.6.2'!H44</f>
        <v>0</v>
      </c>
      <c r="I44" s="154">
        <f>'St 1.3.6.1'!I44+'St 1.3.6.2'!I44</f>
        <v>0</v>
      </c>
      <c r="J44" s="154">
        <f>'St 1.3.6.1'!J44+'St 1.3.6.2'!J44</f>
        <v>0</v>
      </c>
      <c r="K44" s="154">
        <f>'St 1.3.6.1'!K44+'St 1.3.6.2'!K44</f>
        <v>0</v>
      </c>
      <c r="L44" s="154">
        <f>'St 1.3.6.1'!L44+'St 1.3.6.2'!L44</f>
        <v>0</v>
      </c>
      <c r="M44" s="154">
        <f>'St 1.3.6.1'!M44+'St 1.3.6.2'!M44</f>
        <v>0</v>
      </c>
      <c r="N44" s="143"/>
      <c r="O44" s="154">
        <f>'St 1.3.6.1'!O44+'St 1.3.6.2'!O44</f>
        <v>0</v>
      </c>
      <c r="P44" s="154">
        <f>'St 1.3.6.1'!P44+'St 1.3.6.2'!P44</f>
        <v>0</v>
      </c>
      <c r="Q44" s="154">
        <f>'St 1.3.6.1'!Q44+'St 1.3.6.2'!Q44</f>
        <v>0</v>
      </c>
      <c r="R44" s="154">
        <f>'St 1.3.6.1'!R44+'St 1.3.6.2'!R44</f>
        <v>0</v>
      </c>
      <c r="S44" s="154">
        <f>'St 1.3.6.1'!S44+'St 1.3.6.2'!S44</f>
        <v>0</v>
      </c>
      <c r="T44" s="154">
        <f>'St 1.3.6.1'!T44+'St 1.3.6.2'!T44</f>
        <v>0</v>
      </c>
      <c r="U44" s="154">
        <f>'St 1.3.6.1'!U44+'St 1.3.6.2'!U44</f>
        <v>0</v>
      </c>
      <c r="V44" s="154">
        <f>'St 1.3.6.1'!V44+'St 1.3.6.2'!V44</f>
        <v>0</v>
      </c>
      <c r="W44" s="154">
        <f>'St 1.3.6.1'!W44+'St 1.3.6.2'!W44</f>
        <v>0</v>
      </c>
      <c r="X44" s="155"/>
      <c r="Y44" s="154">
        <f>'St 1.3.6.1'!Y44+'St 1.3.6.2'!Y44</f>
        <v>0</v>
      </c>
      <c r="Z44" s="154">
        <f>'St 1.3.6.1'!Z44+'St 1.3.6.2'!Z44</f>
        <v>0</v>
      </c>
      <c r="AA44" s="154">
        <f>'St 1.3.6.1'!AA44+'St 1.3.6.2'!AA44</f>
        <v>0</v>
      </c>
      <c r="AB44" s="154">
        <f>'St 1.3.6.1'!AB44+'St 1.3.6.2'!AB44</f>
        <v>0</v>
      </c>
      <c r="AC44" s="154">
        <f>'St 1.3.6.1'!AC44+'St 1.3.6.2'!AC44</f>
        <v>0</v>
      </c>
      <c r="AD44" s="154">
        <f>'St 1.3.6.1'!AD44+'St 1.3.6.2'!AD44</f>
        <v>0</v>
      </c>
      <c r="AE44" s="154">
        <f>'St 1.3.6.1'!AE44+'St 1.3.6.2'!AE44</f>
        <v>0</v>
      </c>
      <c r="AF44" s="154">
        <f>'St 1.3.6.1'!AF44+'St 1.3.6.2'!AF44</f>
        <v>0</v>
      </c>
      <c r="AG44" s="154">
        <f>'St 1.3.6.1'!AG44+'St 1.3.6.2'!AG44</f>
        <v>0</v>
      </c>
    </row>
    <row r="45" spans="1:33" ht="14.25" customHeight="1">
      <c r="B45" s="6" t="s">
        <v>108</v>
      </c>
      <c r="C45" s="211"/>
      <c r="D45" s="154">
        <f>'St 1.3.6.1'!D45+'St 1.3.6.2'!D45</f>
        <v>0</v>
      </c>
      <c r="E45" s="154">
        <f>'St 1.3.6.1'!E45+'St 1.3.6.2'!E45</f>
        <v>0</v>
      </c>
      <c r="F45" s="154">
        <f>'St 1.3.6.1'!F45+'St 1.3.6.2'!F45</f>
        <v>0</v>
      </c>
      <c r="G45" s="154">
        <f>'St 1.3.6.1'!G45+'St 1.3.6.2'!G45</f>
        <v>0</v>
      </c>
      <c r="H45" s="154">
        <f>'St 1.3.6.1'!H45+'St 1.3.6.2'!H45</f>
        <v>0</v>
      </c>
      <c r="I45" s="154">
        <f>'St 1.3.6.1'!I45+'St 1.3.6.2'!I45</f>
        <v>0</v>
      </c>
      <c r="J45" s="154">
        <f>'St 1.3.6.1'!J45+'St 1.3.6.2'!J45</f>
        <v>0</v>
      </c>
      <c r="K45" s="154">
        <f>'St 1.3.6.1'!K45+'St 1.3.6.2'!K45</f>
        <v>0</v>
      </c>
      <c r="L45" s="154">
        <f>'St 1.3.6.1'!L45+'St 1.3.6.2'!L45</f>
        <v>0</v>
      </c>
      <c r="M45" s="154">
        <f>'St 1.3.6.1'!M45+'St 1.3.6.2'!M45</f>
        <v>0</v>
      </c>
      <c r="N45" s="143"/>
      <c r="O45" s="154">
        <f>'St 1.3.6.1'!O45+'St 1.3.6.2'!O45</f>
        <v>0</v>
      </c>
      <c r="P45" s="154">
        <f>'St 1.3.6.1'!P45+'St 1.3.6.2'!P45</f>
        <v>0</v>
      </c>
      <c r="Q45" s="154">
        <f>'St 1.3.6.1'!Q45+'St 1.3.6.2'!Q45</f>
        <v>0</v>
      </c>
      <c r="R45" s="154">
        <f>'St 1.3.6.1'!R45+'St 1.3.6.2'!R45</f>
        <v>0</v>
      </c>
      <c r="S45" s="154">
        <f>'St 1.3.6.1'!S45+'St 1.3.6.2'!S45</f>
        <v>0</v>
      </c>
      <c r="T45" s="154">
        <f>'St 1.3.6.1'!T45+'St 1.3.6.2'!T45</f>
        <v>0</v>
      </c>
      <c r="U45" s="154">
        <f>'St 1.3.6.1'!U45+'St 1.3.6.2'!U45</f>
        <v>0</v>
      </c>
      <c r="V45" s="154">
        <f>'St 1.3.6.1'!V45+'St 1.3.6.2'!V45</f>
        <v>0</v>
      </c>
      <c r="W45" s="154">
        <f>'St 1.3.6.1'!W45+'St 1.3.6.2'!W45</f>
        <v>0</v>
      </c>
      <c r="X45" s="155"/>
      <c r="Y45" s="154">
        <f>'St 1.3.6.1'!Y45+'St 1.3.6.2'!Y45</f>
        <v>0</v>
      </c>
      <c r="Z45" s="154">
        <f>'St 1.3.6.1'!Z45+'St 1.3.6.2'!Z45</f>
        <v>0</v>
      </c>
      <c r="AA45" s="154">
        <f>'St 1.3.6.1'!AA45+'St 1.3.6.2'!AA45</f>
        <v>0</v>
      </c>
      <c r="AB45" s="154">
        <f>'St 1.3.6.1'!AB45+'St 1.3.6.2'!AB45</f>
        <v>0</v>
      </c>
      <c r="AC45" s="154">
        <f>'St 1.3.6.1'!AC45+'St 1.3.6.2'!AC45</f>
        <v>0</v>
      </c>
      <c r="AD45" s="154">
        <f>'St 1.3.6.1'!AD45+'St 1.3.6.2'!AD45</f>
        <v>0</v>
      </c>
      <c r="AE45" s="154">
        <f>'St 1.3.6.1'!AE45+'St 1.3.6.2'!AE45</f>
        <v>0</v>
      </c>
      <c r="AF45" s="154">
        <f>'St 1.3.6.1'!AF45+'St 1.3.6.2'!AF45</f>
        <v>0</v>
      </c>
      <c r="AG45" s="154">
        <f>'St 1.3.6.1'!AG45+'St 1.3.6.2'!AG45</f>
        <v>0</v>
      </c>
    </row>
    <row r="46" spans="1:33" ht="14.25" customHeight="1">
      <c r="B46" s="6" t="s">
        <v>48</v>
      </c>
      <c r="C46" s="211"/>
      <c r="D46" s="154">
        <f>'St 1.3.6.1'!D46+'St 1.3.6.2'!D46</f>
        <v>0</v>
      </c>
      <c r="E46" s="154">
        <f>'St 1.3.6.1'!E46+'St 1.3.6.2'!E46</f>
        <v>0</v>
      </c>
      <c r="F46" s="154">
        <f>'St 1.3.6.1'!F46+'St 1.3.6.2'!F46</f>
        <v>0</v>
      </c>
      <c r="G46" s="154">
        <f>'St 1.3.6.1'!G46+'St 1.3.6.2'!G46</f>
        <v>0</v>
      </c>
      <c r="H46" s="154">
        <f>'St 1.3.6.1'!H46+'St 1.3.6.2'!H46</f>
        <v>0</v>
      </c>
      <c r="I46" s="154">
        <f>'St 1.3.6.1'!I46+'St 1.3.6.2'!I46</f>
        <v>0</v>
      </c>
      <c r="J46" s="154">
        <f>'St 1.3.6.1'!J46+'St 1.3.6.2'!J46</f>
        <v>0</v>
      </c>
      <c r="K46" s="154">
        <f>'St 1.3.6.1'!K46+'St 1.3.6.2'!K46</f>
        <v>0</v>
      </c>
      <c r="L46" s="154">
        <f>'St 1.3.6.1'!L46+'St 1.3.6.2'!L46</f>
        <v>0</v>
      </c>
      <c r="M46" s="154">
        <f>'St 1.3.6.1'!M46+'St 1.3.6.2'!M46</f>
        <v>0</v>
      </c>
      <c r="N46" s="148"/>
      <c r="O46" s="154">
        <f>'St 1.3.6.1'!O46+'St 1.3.6.2'!O46</f>
        <v>0</v>
      </c>
      <c r="P46" s="154">
        <f>'St 1.3.6.1'!P46+'St 1.3.6.2'!P46</f>
        <v>0</v>
      </c>
      <c r="Q46" s="154">
        <f>'St 1.3.6.1'!Q46+'St 1.3.6.2'!Q46</f>
        <v>0</v>
      </c>
      <c r="R46" s="154">
        <f>'St 1.3.6.1'!R46+'St 1.3.6.2'!R46</f>
        <v>0</v>
      </c>
      <c r="S46" s="154">
        <f>'St 1.3.6.1'!S46+'St 1.3.6.2'!S46</f>
        <v>0</v>
      </c>
      <c r="T46" s="154">
        <f>'St 1.3.6.1'!T46+'St 1.3.6.2'!T46</f>
        <v>0</v>
      </c>
      <c r="U46" s="154">
        <f>'St 1.3.6.1'!U46+'St 1.3.6.2'!U46</f>
        <v>0</v>
      </c>
      <c r="V46" s="154">
        <f>'St 1.3.6.1'!V46+'St 1.3.6.2'!V46</f>
        <v>0</v>
      </c>
      <c r="W46" s="154">
        <f>'St 1.3.6.1'!W46+'St 1.3.6.2'!W46</f>
        <v>0</v>
      </c>
      <c r="X46" s="155"/>
      <c r="Y46" s="154">
        <f>'St 1.3.6.1'!Y46+'St 1.3.6.2'!Y46</f>
        <v>0</v>
      </c>
      <c r="Z46" s="154">
        <f>'St 1.3.6.1'!Z46+'St 1.3.6.2'!Z46</f>
        <v>0</v>
      </c>
      <c r="AA46" s="154">
        <f>'St 1.3.6.1'!AA46+'St 1.3.6.2'!AA46</f>
        <v>0</v>
      </c>
      <c r="AB46" s="154">
        <f>'St 1.3.6.1'!AB46+'St 1.3.6.2'!AB46</f>
        <v>0</v>
      </c>
      <c r="AC46" s="154">
        <f>'St 1.3.6.1'!AC46+'St 1.3.6.2'!AC46</f>
        <v>0</v>
      </c>
      <c r="AD46" s="154">
        <f>'St 1.3.6.1'!AD46+'St 1.3.6.2'!AD46</f>
        <v>0</v>
      </c>
      <c r="AE46" s="154">
        <f>'St 1.3.6.1'!AE46+'St 1.3.6.2'!AE46</f>
        <v>0</v>
      </c>
      <c r="AF46" s="154">
        <f>'St 1.3.6.1'!AF46+'St 1.3.6.2'!AF46</f>
        <v>0</v>
      </c>
      <c r="AG46" s="154">
        <f>'St 1.3.6.1'!AG46+'St 1.3.6.2'!AG46</f>
        <v>0</v>
      </c>
    </row>
    <row r="47" spans="1:33" ht="14.25" customHeight="1">
      <c r="B47" s="6" t="s">
        <v>325</v>
      </c>
      <c r="C47" s="211"/>
      <c r="D47" s="154">
        <f>'St 1.3.6.1'!D47+'St 1.3.6.2'!D47</f>
        <v>0</v>
      </c>
      <c r="E47" s="154">
        <f>'St 1.3.6.1'!E47+'St 1.3.6.2'!E47</f>
        <v>0</v>
      </c>
      <c r="F47" s="154">
        <f>'St 1.3.6.1'!F47+'St 1.3.6.2'!F47</f>
        <v>0</v>
      </c>
      <c r="G47" s="154">
        <f>'St 1.3.6.1'!G47+'St 1.3.6.2'!G47</f>
        <v>0</v>
      </c>
      <c r="H47" s="154">
        <f>'St 1.3.6.1'!H47+'St 1.3.6.2'!H47</f>
        <v>0</v>
      </c>
      <c r="I47" s="154">
        <f>'St 1.3.6.1'!I47+'St 1.3.6.2'!I47</f>
        <v>0</v>
      </c>
      <c r="J47" s="154">
        <f>'St 1.3.6.1'!J47+'St 1.3.6.2'!J47</f>
        <v>0</v>
      </c>
      <c r="K47" s="154">
        <f>'St 1.3.6.1'!K47+'St 1.3.6.2'!K47</f>
        <v>0</v>
      </c>
      <c r="L47" s="154">
        <f>'St 1.3.6.1'!L47+'St 1.3.6.2'!L47</f>
        <v>0</v>
      </c>
      <c r="M47" s="154">
        <f>'St 1.3.6.1'!M47+'St 1.3.6.2'!M47</f>
        <v>0</v>
      </c>
      <c r="N47" s="143"/>
      <c r="O47" s="154">
        <f>'St 1.3.6.1'!O47+'St 1.3.6.2'!O47</f>
        <v>0</v>
      </c>
      <c r="P47" s="154">
        <f>'St 1.3.6.1'!P47+'St 1.3.6.2'!P47</f>
        <v>0</v>
      </c>
      <c r="Q47" s="154">
        <f>'St 1.3.6.1'!Q47+'St 1.3.6.2'!Q47</f>
        <v>0</v>
      </c>
      <c r="R47" s="154">
        <f>'St 1.3.6.1'!R47+'St 1.3.6.2'!R47</f>
        <v>0</v>
      </c>
      <c r="S47" s="154">
        <f>'St 1.3.6.1'!S47+'St 1.3.6.2'!S47</f>
        <v>0</v>
      </c>
      <c r="T47" s="154">
        <f>'St 1.3.6.1'!T47+'St 1.3.6.2'!T47</f>
        <v>0</v>
      </c>
      <c r="U47" s="154">
        <f>'St 1.3.6.1'!U47+'St 1.3.6.2'!U47</f>
        <v>0</v>
      </c>
      <c r="V47" s="154">
        <f>'St 1.3.6.1'!V47+'St 1.3.6.2'!V47</f>
        <v>0</v>
      </c>
      <c r="W47" s="154">
        <f>'St 1.3.6.1'!W47+'St 1.3.6.2'!W47</f>
        <v>0</v>
      </c>
      <c r="X47" s="155"/>
      <c r="Y47" s="154">
        <f>'St 1.3.6.1'!Y47+'St 1.3.6.2'!Y47</f>
        <v>0</v>
      </c>
      <c r="Z47" s="154">
        <f>'St 1.3.6.1'!Z47+'St 1.3.6.2'!Z47</f>
        <v>0</v>
      </c>
      <c r="AA47" s="154">
        <f>'St 1.3.6.1'!AA47+'St 1.3.6.2'!AA47</f>
        <v>0</v>
      </c>
      <c r="AB47" s="154">
        <f>'St 1.3.6.1'!AB47+'St 1.3.6.2'!AB47</f>
        <v>0</v>
      </c>
      <c r="AC47" s="154">
        <f>'St 1.3.6.1'!AC47+'St 1.3.6.2'!AC47</f>
        <v>0</v>
      </c>
      <c r="AD47" s="154">
        <f>'St 1.3.6.1'!AD47+'St 1.3.6.2'!AD47</f>
        <v>0</v>
      </c>
      <c r="AE47" s="154">
        <f>'St 1.3.6.1'!AE47+'St 1.3.6.2'!AE47</f>
        <v>0</v>
      </c>
      <c r="AF47" s="154">
        <f>'St 1.3.6.1'!AF47+'St 1.3.6.2'!AF47</f>
        <v>0</v>
      </c>
      <c r="AG47" s="154">
        <f>'St 1.3.6.1'!AG47+'St 1.3.6.2'!AG47</f>
        <v>0</v>
      </c>
    </row>
    <row r="48" spans="1:33" ht="14.25" customHeight="1">
      <c r="B48" s="8" t="s">
        <v>101</v>
      </c>
      <c r="C48" s="211"/>
      <c r="D48" s="154">
        <f>'St 1.3.6.1'!D48+'St 1.3.6.2'!D48</f>
        <v>0</v>
      </c>
      <c r="E48" s="154">
        <f>'St 1.3.6.1'!E48+'St 1.3.6.2'!E48</f>
        <v>0</v>
      </c>
      <c r="F48" s="154">
        <f>'St 1.3.6.1'!F48+'St 1.3.6.2'!F48</f>
        <v>0</v>
      </c>
      <c r="G48" s="154">
        <f>'St 1.3.6.1'!G48+'St 1.3.6.2'!G48</f>
        <v>0</v>
      </c>
      <c r="H48" s="154">
        <f>'St 1.3.6.1'!H48+'St 1.3.6.2'!H48</f>
        <v>0</v>
      </c>
      <c r="I48" s="154">
        <f>'St 1.3.6.1'!I48+'St 1.3.6.2'!I48</f>
        <v>0</v>
      </c>
      <c r="J48" s="154">
        <f>'St 1.3.6.1'!J48+'St 1.3.6.2'!J48</f>
        <v>0</v>
      </c>
      <c r="K48" s="154">
        <f>'St 1.3.6.1'!K48+'St 1.3.6.2'!K48</f>
        <v>0</v>
      </c>
      <c r="L48" s="154">
        <f>'St 1.3.6.1'!L48+'St 1.3.6.2'!L48</f>
        <v>0</v>
      </c>
      <c r="M48" s="154">
        <f>'St 1.3.6.1'!M48+'St 1.3.6.2'!M48</f>
        <v>0</v>
      </c>
      <c r="N48" s="143"/>
      <c r="O48" s="154">
        <f>'St 1.3.6.1'!O48+'St 1.3.6.2'!O48</f>
        <v>0</v>
      </c>
      <c r="P48" s="154">
        <f>'St 1.3.6.1'!P48+'St 1.3.6.2'!P48</f>
        <v>0</v>
      </c>
      <c r="Q48" s="154">
        <f>'St 1.3.6.1'!Q48+'St 1.3.6.2'!Q48</f>
        <v>0</v>
      </c>
      <c r="R48" s="154">
        <f>'St 1.3.6.1'!R48+'St 1.3.6.2'!R48</f>
        <v>0</v>
      </c>
      <c r="S48" s="154">
        <f>'St 1.3.6.1'!S48+'St 1.3.6.2'!S48</f>
        <v>0</v>
      </c>
      <c r="T48" s="154">
        <f>'St 1.3.6.1'!T48+'St 1.3.6.2'!T48</f>
        <v>0</v>
      </c>
      <c r="U48" s="154">
        <f>'St 1.3.6.1'!U48+'St 1.3.6.2'!U48</f>
        <v>0</v>
      </c>
      <c r="V48" s="154">
        <f>'St 1.3.6.1'!V48+'St 1.3.6.2'!V48</f>
        <v>0</v>
      </c>
      <c r="W48" s="154">
        <f>'St 1.3.6.1'!W48+'St 1.3.6.2'!W48</f>
        <v>0</v>
      </c>
      <c r="X48" s="155"/>
      <c r="Y48" s="154">
        <f>'St 1.3.6.1'!Y48+'St 1.3.6.2'!Y48</f>
        <v>0</v>
      </c>
      <c r="Z48" s="154">
        <f>'St 1.3.6.1'!Z48+'St 1.3.6.2'!Z48</f>
        <v>0</v>
      </c>
      <c r="AA48" s="154">
        <f>'St 1.3.6.1'!AA48+'St 1.3.6.2'!AA48</f>
        <v>0</v>
      </c>
      <c r="AB48" s="154">
        <f>'St 1.3.6.1'!AB48+'St 1.3.6.2'!AB48</f>
        <v>0</v>
      </c>
      <c r="AC48" s="154">
        <f>'St 1.3.6.1'!AC48+'St 1.3.6.2'!AC48</f>
        <v>0</v>
      </c>
      <c r="AD48" s="154">
        <f>'St 1.3.6.1'!AD48+'St 1.3.6.2'!AD48</f>
        <v>0</v>
      </c>
      <c r="AE48" s="154">
        <f>'St 1.3.6.1'!AE48+'St 1.3.6.2'!AE48</f>
        <v>0</v>
      </c>
      <c r="AF48" s="154">
        <f>'St 1.3.6.1'!AF48+'St 1.3.6.2'!AF48</f>
        <v>0</v>
      </c>
      <c r="AG48" s="154">
        <f>'St 1.3.6.1'!AG48+'St 1.3.6.2'!AG48</f>
        <v>0</v>
      </c>
    </row>
    <row r="49" spans="1:33" s="45" customFormat="1">
      <c r="A49" s="38"/>
      <c r="B49" s="29" t="s">
        <v>25</v>
      </c>
      <c r="C49" s="209" t="s">
        <v>297</v>
      </c>
      <c r="D49" s="152">
        <f>'St 1.3.6.1'!D49+'St 1.3.6.2'!D49</f>
        <v>3136.1374109158714</v>
      </c>
      <c r="E49" s="152">
        <f>'St 1.3.6.1'!E49+'St 1.3.6.2'!E49</f>
        <v>3683.2796433025824</v>
      </c>
      <c r="F49" s="152">
        <f>'St 1.3.6.1'!F49+'St 1.3.6.2'!F49</f>
        <v>4766.1590863777074</v>
      </c>
      <c r="G49" s="152">
        <f>'St 1.3.6.1'!G49+'St 1.3.6.2'!G49</f>
        <v>6542.4479025700793</v>
      </c>
      <c r="H49" s="152">
        <f>'St 1.3.6.1'!H49+'St 1.3.6.2'!H49</f>
        <v>7172.5365104427628</v>
      </c>
      <c r="I49" s="152">
        <f>'St 1.3.6.1'!I49+'St 1.3.6.2'!I49</f>
        <v>10065.64379865593</v>
      </c>
      <c r="J49" s="152">
        <f>'St 1.3.6.1'!J49+'St 1.3.6.2'!J49</f>
        <v>12103.221077474162</v>
      </c>
      <c r="K49" s="152">
        <f>'St 1.3.6.1'!K49+'St 1.3.6.2'!K49</f>
        <v>14393.651409432508</v>
      </c>
      <c r="L49" s="152">
        <f>'St 1.3.6.1'!L49+'St 1.3.6.2'!L49</f>
        <v>15872.947271489873</v>
      </c>
      <c r="M49" s="152">
        <f>'St 1.3.6.1'!M49+'St 1.3.6.2'!M49</f>
        <v>18747.687007929515</v>
      </c>
      <c r="N49" s="146"/>
      <c r="O49" s="152">
        <f>'St 1.3.6.1'!O49+'St 1.3.6.2'!O49</f>
        <v>547.1422323867107</v>
      </c>
      <c r="P49" s="152">
        <f>'St 1.3.6.1'!P49+'St 1.3.6.2'!P49</f>
        <v>1082.8794430751245</v>
      </c>
      <c r="Q49" s="152">
        <f>'St 1.3.6.1'!Q49+'St 1.3.6.2'!Q49</f>
        <v>1776.2888161923729</v>
      </c>
      <c r="R49" s="152">
        <f>'St 1.3.6.1'!R49+'St 1.3.6.2'!R49</f>
        <v>630.08860787268316</v>
      </c>
      <c r="S49" s="152">
        <f>'St 1.3.6.1'!S49+'St 1.3.6.2'!S49</f>
        <v>2893.1072882131689</v>
      </c>
      <c r="T49" s="152">
        <f>'St 1.3.6.1'!T49+'St 1.3.6.2'!T49</f>
        <v>2037.577278818228</v>
      </c>
      <c r="U49" s="152">
        <f>'St 1.3.6.1'!U49+'St 1.3.6.2'!U49</f>
        <v>2290.4303319583487</v>
      </c>
      <c r="V49" s="152">
        <f>'St 1.3.6.1'!V49+'St 1.3.6.2'!V49</f>
        <v>1479.2958620573663</v>
      </c>
      <c r="W49" s="152">
        <f>'St 1.3.6.1'!W49+'St 1.3.6.2'!W49</f>
        <v>2874.7397364396379</v>
      </c>
      <c r="X49" s="153"/>
      <c r="Y49" s="152">
        <f>'St 1.3.6.1'!Y49+'St 1.3.6.2'!Y49</f>
        <v>0</v>
      </c>
      <c r="Z49" s="152">
        <f>'St 1.3.6.1'!Z49+'St 1.3.6.2'!Z49</f>
        <v>0</v>
      </c>
      <c r="AA49" s="152">
        <f>'St 1.3.6.1'!AA49+'St 1.3.6.2'!AA49</f>
        <v>0</v>
      </c>
      <c r="AB49" s="152">
        <f>'St 1.3.6.1'!AB49+'St 1.3.6.2'!AB49</f>
        <v>0</v>
      </c>
      <c r="AC49" s="152">
        <f>'St 1.3.6.1'!AC49+'St 1.3.6.2'!AC49</f>
        <v>0</v>
      </c>
      <c r="AD49" s="152">
        <f>'St 1.3.6.1'!AD49+'St 1.3.6.2'!AD49</f>
        <v>0</v>
      </c>
      <c r="AE49" s="152">
        <f>'St 1.3.6.1'!AE49+'St 1.3.6.2'!AE49</f>
        <v>0</v>
      </c>
      <c r="AF49" s="152">
        <f>'St 1.3.6.1'!AF49+'St 1.3.6.2'!AF49</f>
        <v>0</v>
      </c>
      <c r="AG49" s="152">
        <f>'St 1.3.6.1'!AG49+'St 1.3.6.2'!AG49</f>
        <v>0</v>
      </c>
    </row>
    <row r="50" spans="1:33">
      <c r="B50" s="208" t="s">
        <v>40</v>
      </c>
      <c r="C50" s="211"/>
      <c r="D50" s="154">
        <f>'St 1.3.6.1'!D50+'St 1.3.6.2'!D50</f>
        <v>3136.1374109158714</v>
      </c>
      <c r="E50" s="154">
        <f>'St 1.3.6.1'!E50+'St 1.3.6.2'!E50</f>
        <v>3683.2796433025824</v>
      </c>
      <c r="F50" s="154">
        <f>'St 1.3.6.1'!F50+'St 1.3.6.2'!F50</f>
        <v>4766.1590863777074</v>
      </c>
      <c r="G50" s="154">
        <f>'St 1.3.6.1'!G50+'St 1.3.6.2'!G50</f>
        <v>6542.4479025700793</v>
      </c>
      <c r="H50" s="154">
        <f>'St 1.3.6.1'!H50+'St 1.3.6.2'!H50</f>
        <v>7172.5365104427628</v>
      </c>
      <c r="I50" s="154">
        <f>'St 1.3.6.1'!I50+'St 1.3.6.2'!I50</f>
        <v>10065.64379865593</v>
      </c>
      <c r="J50" s="154">
        <f>'St 1.3.6.1'!J50+'St 1.3.6.2'!J50</f>
        <v>12103.221077474162</v>
      </c>
      <c r="K50" s="154">
        <f>'St 1.3.6.1'!K50+'St 1.3.6.2'!K50</f>
        <v>14393.651409432508</v>
      </c>
      <c r="L50" s="154">
        <f>'St 1.3.6.1'!L50+'St 1.3.6.2'!L50</f>
        <v>15872.947271489873</v>
      </c>
      <c r="M50" s="154">
        <f>'St 1.3.6.1'!M50+'St 1.3.6.2'!M50</f>
        <v>18747.687007929515</v>
      </c>
      <c r="N50" s="143"/>
      <c r="O50" s="154">
        <f>'St 1.3.6.1'!O50+'St 1.3.6.2'!O50</f>
        <v>547.1422323867107</v>
      </c>
      <c r="P50" s="154">
        <f>'St 1.3.6.1'!P50+'St 1.3.6.2'!P50</f>
        <v>1082.8794430751245</v>
      </c>
      <c r="Q50" s="154">
        <f>'St 1.3.6.1'!Q50+'St 1.3.6.2'!Q50</f>
        <v>1776.2888161923729</v>
      </c>
      <c r="R50" s="154">
        <f>'St 1.3.6.1'!R50+'St 1.3.6.2'!R50</f>
        <v>630.08860787268316</v>
      </c>
      <c r="S50" s="154">
        <f>'St 1.3.6.1'!S50+'St 1.3.6.2'!S50</f>
        <v>2893.1072882131689</v>
      </c>
      <c r="T50" s="154">
        <f>'St 1.3.6.1'!T50+'St 1.3.6.2'!T50</f>
        <v>2037.577278818228</v>
      </c>
      <c r="U50" s="154">
        <f>'St 1.3.6.1'!U50+'St 1.3.6.2'!U50</f>
        <v>2290.4303319583487</v>
      </c>
      <c r="V50" s="154">
        <f>'St 1.3.6.1'!V50+'St 1.3.6.2'!V50</f>
        <v>1479.2958620573663</v>
      </c>
      <c r="W50" s="154">
        <f>'St 1.3.6.1'!W50+'St 1.3.6.2'!W50</f>
        <v>2874.7397364396379</v>
      </c>
      <c r="X50" s="155"/>
      <c r="Y50" s="154">
        <f>'St 1.3.6.1'!Y50+'St 1.3.6.2'!Y50</f>
        <v>0</v>
      </c>
      <c r="Z50" s="154">
        <f>'St 1.3.6.1'!Z50+'St 1.3.6.2'!Z50</f>
        <v>0</v>
      </c>
      <c r="AA50" s="154">
        <f>'St 1.3.6.1'!AA50+'St 1.3.6.2'!AA50</f>
        <v>0</v>
      </c>
      <c r="AB50" s="154">
        <f>'St 1.3.6.1'!AB50+'St 1.3.6.2'!AB50</f>
        <v>0</v>
      </c>
      <c r="AC50" s="154">
        <f>'St 1.3.6.1'!AC50+'St 1.3.6.2'!AC50</f>
        <v>0</v>
      </c>
      <c r="AD50" s="154">
        <f>'St 1.3.6.1'!AD50+'St 1.3.6.2'!AD50</f>
        <v>0</v>
      </c>
      <c r="AE50" s="154">
        <f>'St 1.3.6.1'!AE50+'St 1.3.6.2'!AE50</f>
        <v>0</v>
      </c>
      <c r="AF50" s="154">
        <f>'St 1.3.6.1'!AF50+'St 1.3.6.2'!AF50</f>
        <v>0</v>
      </c>
      <c r="AG50" s="154">
        <f>'St 1.3.6.1'!AG50+'St 1.3.6.2'!AG50</f>
        <v>0</v>
      </c>
    </row>
    <row r="51" spans="1:33">
      <c r="B51" s="6" t="s">
        <v>41</v>
      </c>
      <c r="C51" s="211"/>
      <c r="D51" s="154">
        <f>'St 1.3.6.1'!D51+'St 1.3.6.2'!D51</f>
        <v>0</v>
      </c>
      <c r="E51" s="154">
        <f>'St 1.3.6.1'!E51+'St 1.3.6.2'!E51</f>
        <v>0</v>
      </c>
      <c r="F51" s="154">
        <f>'St 1.3.6.1'!F51+'St 1.3.6.2'!F51</f>
        <v>0</v>
      </c>
      <c r="G51" s="154">
        <f>'St 1.3.6.1'!G51+'St 1.3.6.2'!G51</f>
        <v>0</v>
      </c>
      <c r="H51" s="154">
        <f>'St 1.3.6.1'!H51+'St 1.3.6.2'!H51</f>
        <v>0</v>
      </c>
      <c r="I51" s="154">
        <f>'St 1.3.6.1'!I51+'St 1.3.6.2'!I51</f>
        <v>0</v>
      </c>
      <c r="J51" s="154">
        <f>'St 1.3.6.1'!J51+'St 1.3.6.2'!J51</f>
        <v>0</v>
      </c>
      <c r="K51" s="154">
        <f>'St 1.3.6.1'!K51+'St 1.3.6.2'!K51</f>
        <v>0</v>
      </c>
      <c r="L51" s="154">
        <f>'St 1.3.6.1'!L51+'St 1.3.6.2'!L51</f>
        <v>0</v>
      </c>
      <c r="M51" s="154">
        <f>'St 1.3.6.1'!M51+'St 1.3.6.2'!M51</f>
        <v>0</v>
      </c>
      <c r="N51" s="143"/>
      <c r="O51" s="154">
        <f>'St 1.3.6.1'!O51+'St 1.3.6.2'!O51</f>
        <v>0</v>
      </c>
      <c r="P51" s="154">
        <f>'St 1.3.6.1'!P51+'St 1.3.6.2'!P51</f>
        <v>0</v>
      </c>
      <c r="Q51" s="154">
        <f>'St 1.3.6.1'!Q51+'St 1.3.6.2'!Q51</f>
        <v>0</v>
      </c>
      <c r="R51" s="154">
        <f>'St 1.3.6.1'!R51+'St 1.3.6.2'!R51</f>
        <v>0</v>
      </c>
      <c r="S51" s="154">
        <f>'St 1.3.6.1'!S51+'St 1.3.6.2'!S51</f>
        <v>0</v>
      </c>
      <c r="T51" s="154">
        <f>'St 1.3.6.1'!T51+'St 1.3.6.2'!T51</f>
        <v>0</v>
      </c>
      <c r="U51" s="154">
        <f>'St 1.3.6.1'!U51+'St 1.3.6.2'!U51</f>
        <v>0</v>
      </c>
      <c r="V51" s="154">
        <f>'St 1.3.6.1'!V51+'St 1.3.6.2'!V51</f>
        <v>0</v>
      </c>
      <c r="W51" s="154">
        <f>'St 1.3.6.1'!W51+'St 1.3.6.2'!W51</f>
        <v>0</v>
      </c>
      <c r="X51" s="155"/>
      <c r="Y51" s="154">
        <f>'St 1.3.6.1'!Y51+'St 1.3.6.2'!Y51</f>
        <v>0</v>
      </c>
      <c r="Z51" s="154">
        <f>'St 1.3.6.1'!Z51+'St 1.3.6.2'!Z51</f>
        <v>0</v>
      </c>
      <c r="AA51" s="154">
        <f>'St 1.3.6.1'!AA51+'St 1.3.6.2'!AA51</f>
        <v>0</v>
      </c>
      <c r="AB51" s="154">
        <f>'St 1.3.6.1'!AB51+'St 1.3.6.2'!AB51</f>
        <v>0</v>
      </c>
      <c r="AC51" s="154">
        <f>'St 1.3.6.1'!AC51+'St 1.3.6.2'!AC51</f>
        <v>0</v>
      </c>
      <c r="AD51" s="154">
        <f>'St 1.3.6.1'!AD51+'St 1.3.6.2'!AD51</f>
        <v>0</v>
      </c>
      <c r="AE51" s="154">
        <f>'St 1.3.6.1'!AE51+'St 1.3.6.2'!AE51</f>
        <v>0</v>
      </c>
      <c r="AF51" s="154">
        <f>'St 1.3.6.1'!AF51+'St 1.3.6.2'!AF51</f>
        <v>0</v>
      </c>
      <c r="AG51" s="154">
        <f>'St 1.3.6.1'!AG51+'St 1.3.6.2'!AG51</f>
        <v>0</v>
      </c>
    </row>
    <row r="52" spans="1:33">
      <c r="B52" s="6" t="s">
        <v>42</v>
      </c>
      <c r="C52" s="211"/>
      <c r="D52" s="154">
        <f>'St 1.3.6.1'!D52+'St 1.3.6.2'!D52</f>
        <v>0</v>
      </c>
      <c r="E52" s="154">
        <f>'St 1.3.6.1'!E52+'St 1.3.6.2'!E52</f>
        <v>0</v>
      </c>
      <c r="F52" s="154">
        <f>'St 1.3.6.1'!F52+'St 1.3.6.2'!F52</f>
        <v>0</v>
      </c>
      <c r="G52" s="154">
        <f>'St 1.3.6.1'!G52+'St 1.3.6.2'!G52</f>
        <v>0</v>
      </c>
      <c r="H52" s="154">
        <f>'St 1.3.6.1'!H52+'St 1.3.6.2'!H52</f>
        <v>0</v>
      </c>
      <c r="I52" s="154">
        <f>'St 1.3.6.1'!I52+'St 1.3.6.2'!I52</f>
        <v>0</v>
      </c>
      <c r="J52" s="154">
        <f>'St 1.3.6.1'!J52+'St 1.3.6.2'!J52</f>
        <v>0</v>
      </c>
      <c r="K52" s="154">
        <f>'St 1.3.6.1'!K52+'St 1.3.6.2'!K52</f>
        <v>0</v>
      </c>
      <c r="L52" s="154">
        <f>'St 1.3.6.1'!L52+'St 1.3.6.2'!L52</f>
        <v>0</v>
      </c>
      <c r="M52" s="154">
        <f>'St 1.3.6.1'!M52+'St 1.3.6.2'!M52</f>
        <v>0</v>
      </c>
      <c r="N52" s="143"/>
      <c r="O52" s="154">
        <f>'St 1.3.6.1'!O52+'St 1.3.6.2'!O52</f>
        <v>0</v>
      </c>
      <c r="P52" s="154">
        <f>'St 1.3.6.1'!P52+'St 1.3.6.2'!P52</f>
        <v>0</v>
      </c>
      <c r="Q52" s="154">
        <f>'St 1.3.6.1'!Q52+'St 1.3.6.2'!Q52</f>
        <v>0</v>
      </c>
      <c r="R52" s="154">
        <f>'St 1.3.6.1'!R52+'St 1.3.6.2'!R52</f>
        <v>0</v>
      </c>
      <c r="S52" s="154">
        <f>'St 1.3.6.1'!S52+'St 1.3.6.2'!S52</f>
        <v>0</v>
      </c>
      <c r="T52" s="154">
        <f>'St 1.3.6.1'!T52+'St 1.3.6.2'!T52</f>
        <v>0</v>
      </c>
      <c r="U52" s="154">
        <f>'St 1.3.6.1'!U52+'St 1.3.6.2'!U52</f>
        <v>0</v>
      </c>
      <c r="V52" s="154">
        <f>'St 1.3.6.1'!V52+'St 1.3.6.2'!V52</f>
        <v>0</v>
      </c>
      <c r="W52" s="154">
        <f>'St 1.3.6.1'!W52+'St 1.3.6.2'!W52</f>
        <v>0</v>
      </c>
      <c r="X52" s="155"/>
      <c r="Y52" s="154">
        <f>'St 1.3.6.1'!Y52+'St 1.3.6.2'!Y52</f>
        <v>0</v>
      </c>
      <c r="Z52" s="154">
        <f>'St 1.3.6.1'!Z52+'St 1.3.6.2'!Z52</f>
        <v>0</v>
      </c>
      <c r="AA52" s="154">
        <f>'St 1.3.6.1'!AA52+'St 1.3.6.2'!AA52</f>
        <v>0</v>
      </c>
      <c r="AB52" s="154">
        <f>'St 1.3.6.1'!AB52+'St 1.3.6.2'!AB52</f>
        <v>0</v>
      </c>
      <c r="AC52" s="154">
        <f>'St 1.3.6.1'!AC52+'St 1.3.6.2'!AC52</f>
        <v>0</v>
      </c>
      <c r="AD52" s="154">
        <f>'St 1.3.6.1'!AD52+'St 1.3.6.2'!AD52</f>
        <v>0</v>
      </c>
      <c r="AE52" s="154">
        <f>'St 1.3.6.1'!AE52+'St 1.3.6.2'!AE52</f>
        <v>0</v>
      </c>
      <c r="AF52" s="154">
        <f>'St 1.3.6.1'!AF52+'St 1.3.6.2'!AF52</f>
        <v>0</v>
      </c>
      <c r="AG52" s="154">
        <f>'St 1.3.6.1'!AG52+'St 1.3.6.2'!AG52</f>
        <v>0</v>
      </c>
    </row>
    <row r="53" spans="1:33">
      <c r="B53" s="6" t="s">
        <v>43</v>
      </c>
      <c r="C53" s="211"/>
      <c r="D53" s="154">
        <f>'St 1.3.6.1'!D53+'St 1.3.6.2'!D53</f>
        <v>3136.1374109158714</v>
      </c>
      <c r="E53" s="154">
        <f>'St 1.3.6.1'!E53+'St 1.3.6.2'!E53</f>
        <v>3683.2796433025824</v>
      </c>
      <c r="F53" s="154">
        <f>'St 1.3.6.1'!F53+'St 1.3.6.2'!F53</f>
        <v>4766.1590863777074</v>
      </c>
      <c r="G53" s="154">
        <f>'St 1.3.6.1'!G53+'St 1.3.6.2'!G53</f>
        <v>6542.4479025700793</v>
      </c>
      <c r="H53" s="154">
        <f>'St 1.3.6.1'!H53+'St 1.3.6.2'!H53</f>
        <v>7172.5365104427628</v>
      </c>
      <c r="I53" s="154">
        <f>'St 1.3.6.1'!I53+'St 1.3.6.2'!I53</f>
        <v>10065.64379865593</v>
      </c>
      <c r="J53" s="154">
        <f>'St 1.3.6.1'!J53+'St 1.3.6.2'!J53</f>
        <v>12103.221077474162</v>
      </c>
      <c r="K53" s="154">
        <f>'St 1.3.6.1'!K53+'St 1.3.6.2'!K53</f>
        <v>14393.651409432508</v>
      </c>
      <c r="L53" s="154">
        <f>'St 1.3.6.1'!L53+'St 1.3.6.2'!L53</f>
        <v>15872.947271489873</v>
      </c>
      <c r="M53" s="154">
        <f>'St 1.3.6.1'!M53+'St 1.3.6.2'!M53</f>
        <v>18747.687007929515</v>
      </c>
      <c r="N53" s="143"/>
      <c r="O53" s="154">
        <f>'St 1.3.6.1'!O53+'St 1.3.6.2'!O53</f>
        <v>547.1422323867107</v>
      </c>
      <c r="P53" s="154">
        <f>'St 1.3.6.1'!P53+'St 1.3.6.2'!P53</f>
        <v>1082.8794430751245</v>
      </c>
      <c r="Q53" s="154">
        <f>'St 1.3.6.1'!Q53+'St 1.3.6.2'!Q53</f>
        <v>1776.2888161923729</v>
      </c>
      <c r="R53" s="154">
        <f>'St 1.3.6.1'!R53+'St 1.3.6.2'!R53</f>
        <v>630.08860787268316</v>
      </c>
      <c r="S53" s="154">
        <f>'St 1.3.6.1'!S53+'St 1.3.6.2'!S53</f>
        <v>2893.1072882131689</v>
      </c>
      <c r="T53" s="154">
        <f>'St 1.3.6.1'!T53+'St 1.3.6.2'!T53</f>
        <v>2037.577278818228</v>
      </c>
      <c r="U53" s="154">
        <f>'St 1.3.6.1'!U53+'St 1.3.6.2'!U53</f>
        <v>2290.4303319583487</v>
      </c>
      <c r="V53" s="154">
        <f>'St 1.3.6.1'!V53+'St 1.3.6.2'!V53</f>
        <v>1479.2958620573663</v>
      </c>
      <c r="W53" s="154">
        <f>'St 1.3.6.1'!W53+'St 1.3.6.2'!W53</f>
        <v>2874.7397364396379</v>
      </c>
      <c r="X53" s="155"/>
      <c r="Y53" s="154">
        <f>'St 1.3.6.1'!Y53+'St 1.3.6.2'!Y53</f>
        <v>0</v>
      </c>
      <c r="Z53" s="154">
        <f>'St 1.3.6.1'!Z53+'St 1.3.6.2'!Z53</f>
        <v>0</v>
      </c>
      <c r="AA53" s="154">
        <f>'St 1.3.6.1'!AA53+'St 1.3.6.2'!AA53</f>
        <v>0</v>
      </c>
      <c r="AB53" s="154">
        <f>'St 1.3.6.1'!AB53+'St 1.3.6.2'!AB53</f>
        <v>0</v>
      </c>
      <c r="AC53" s="154">
        <f>'St 1.3.6.1'!AC53+'St 1.3.6.2'!AC53</f>
        <v>0</v>
      </c>
      <c r="AD53" s="154">
        <f>'St 1.3.6.1'!AD53+'St 1.3.6.2'!AD53</f>
        <v>0</v>
      </c>
      <c r="AE53" s="154">
        <f>'St 1.3.6.1'!AE53+'St 1.3.6.2'!AE53</f>
        <v>0</v>
      </c>
      <c r="AF53" s="154">
        <f>'St 1.3.6.1'!AF53+'St 1.3.6.2'!AF53</f>
        <v>0</v>
      </c>
      <c r="AG53" s="154">
        <f>'St 1.3.6.1'!AG53+'St 1.3.6.2'!AG53</f>
        <v>0</v>
      </c>
    </row>
    <row r="54" spans="1:33">
      <c r="B54" s="6" t="s">
        <v>44</v>
      </c>
      <c r="C54" s="211"/>
      <c r="D54" s="154">
        <f>'St 1.3.6.1'!D54+'St 1.3.6.2'!D54</f>
        <v>0</v>
      </c>
      <c r="E54" s="154">
        <f>'St 1.3.6.1'!E54+'St 1.3.6.2'!E54</f>
        <v>0</v>
      </c>
      <c r="F54" s="154">
        <f>'St 1.3.6.1'!F54+'St 1.3.6.2'!F54</f>
        <v>0</v>
      </c>
      <c r="G54" s="154">
        <f>'St 1.3.6.1'!G54+'St 1.3.6.2'!G54</f>
        <v>0</v>
      </c>
      <c r="H54" s="154">
        <f>'St 1.3.6.1'!H54+'St 1.3.6.2'!H54</f>
        <v>0</v>
      </c>
      <c r="I54" s="154">
        <f>'St 1.3.6.1'!I54+'St 1.3.6.2'!I54</f>
        <v>0</v>
      </c>
      <c r="J54" s="154">
        <f>'St 1.3.6.1'!J54+'St 1.3.6.2'!J54</f>
        <v>0</v>
      </c>
      <c r="K54" s="154">
        <f>'St 1.3.6.1'!K54+'St 1.3.6.2'!K54</f>
        <v>0</v>
      </c>
      <c r="L54" s="154">
        <f>'St 1.3.6.1'!L54+'St 1.3.6.2'!L54</f>
        <v>0</v>
      </c>
      <c r="M54" s="154">
        <f>'St 1.3.6.1'!M54+'St 1.3.6.2'!M54</f>
        <v>0</v>
      </c>
      <c r="N54" s="143"/>
      <c r="O54" s="154">
        <f>'St 1.3.6.1'!O54+'St 1.3.6.2'!O54</f>
        <v>0</v>
      </c>
      <c r="P54" s="154">
        <f>'St 1.3.6.1'!P54+'St 1.3.6.2'!P54</f>
        <v>0</v>
      </c>
      <c r="Q54" s="154">
        <f>'St 1.3.6.1'!Q54+'St 1.3.6.2'!Q54</f>
        <v>0</v>
      </c>
      <c r="R54" s="154">
        <f>'St 1.3.6.1'!R54+'St 1.3.6.2'!R54</f>
        <v>0</v>
      </c>
      <c r="S54" s="154">
        <f>'St 1.3.6.1'!S54+'St 1.3.6.2'!S54</f>
        <v>0</v>
      </c>
      <c r="T54" s="154">
        <f>'St 1.3.6.1'!T54+'St 1.3.6.2'!T54</f>
        <v>0</v>
      </c>
      <c r="U54" s="154">
        <f>'St 1.3.6.1'!U54+'St 1.3.6.2'!U54</f>
        <v>0</v>
      </c>
      <c r="V54" s="154">
        <f>'St 1.3.6.1'!V54+'St 1.3.6.2'!V54</f>
        <v>0</v>
      </c>
      <c r="W54" s="154">
        <f>'St 1.3.6.1'!W54+'St 1.3.6.2'!W54</f>
        <v>0</v>
      </c>
      <c r="X54" s="155"/>
      <c r="Y54" s="154">
        <f>'St 1.3.6.1'!Y54+'St 1.3.6.2'!Y54</f>
        <v>0</v>
      </c>
      <c r="Z54" s="154">
        <f>'St 1.3.6.1'!Z54+'St 1.3.6.2'!Z54</f>
        <v>0</v>
      </c>
      <c r="AA54" s="154">
        <f>'St 1.3.6.1'!AA54+'St 1.3.6.2'!AA54</f>
        <v>0</v>
      </c>
      <c r="AB54" s="154">
        <f>'St 1.3.6.1'!AB54+'St 1.3.6.2'!AB54</f>
        <v>0</v>
      </c>
      <c r="AC54" s="154">
        <f>'St 1.3.6.1'!AC54+'St 1.3.6.2'!AC54</f>
        <v>0</v>
      </c>
      <c r="AD54" s="154">
        <f>'St 1.3.6.1'!AD54+'St 1.3.6.2'!AD54</f>
        <v>0</v>
      </c>
      <c r="AE54" s="154">
        <f>'St 1.3.6.1'!AE54+'St 1.3.6.2'!AE54</f>
        <v>0</v>
      </c>
      <c r="AF54" s="154">
        <f>'St 1.3.6.1'!AF54+'St 1.3.6.2'!AF54</f>
        <v>0</v>
      </c>
      <c r="AG54" s="154">
        <f>'St 1.3.6.1'!AG54+'St 1.3.6.2'!AG54</f>
        <v>0</v>
      </c>
    </row>
    <row r="55" spans="1:33">
      <c r="B55" s="7" t="s">
        <v>45</v>
      </c>
      <c r="C55" s="211"/>
      <c r="D55" s="154">
        <f>'St 1.3.6.1'!D55+'St 1.3.6.2'!D55</f>
        <v>0</v>
      </c>
      <c r="E55" s="154">
        <f>'St 1.3.6.1'!E55+'St 1.3.6.2'!E55</f>
        <v>0</v>
      </c>
      <c r="F55" s="154">
        <f>'St 1.3.6.1'!F55+'St 1.3.6.2'!F55</f>
        <v>0</v>
      </c>
      <c r="G55" s="154">
        <f>'St 1.3.6.1'!G55+'St 1.3.6.2'!G55</f>
        <v>0</v>
      </c>
      <c r="H55" s="154">
        <f>'St 1.3.6.1'!H55+'St 1.3.6.2'!H55</f>
        <v>0</v>
      </c>
      <c r="I55" s="154">
        <f>'St 1.3.6.1'!I55+'St 1.3.6.2'!I55</f>
        <v>0</v>
      </c>
      <c r="J55" s="154">
        <f>'St 1.3.6.1'!J55+'St 1.3.6.2'!J55</f>
        <v>0</v>
      </c>
      <c r="K55" s="154">
        <f>'St 1.3.6.1'!K55+'St 1.3.6.2'!K55</f>
        <v>0</v>
      </c>
      <c r="L55" s="154">
        <f>'St 1.3.6.1'!L55+'St 1.3.6.2'!L55</f>
        <v>0</v>
      </c>
      <c r="M55" s="154">
        <f>'St 1.3.6.1'!M55+'St 1.3.6.2'!M55</f>
        <v>0</v>
      </c>
      <c r="N55" s="143"/>
      <c r="O55" s="154">
        <f>'St 1.3.6.1'!O55+'St 1.3.6.2'!O55</f>
        <v>0</v>
      </c>
      <c r="P55" s="154">
        <f>'St 1.3.6.1'!P55+'St 1.3.6.2'!P55</f>
        <v>0</v>
      </c>
      <c r="Q55" s="154">
        <f>'St 1.3.6.1'!Q55+'St 1.3.6.2'!Q55</f>
        <v>0</v>
      </c>
      <c r="R55" s="154">
        <f>'St 1.3.6.1'!R55+'St 1.3.6.2'!R55</f>
        <v>0</v>
      </c>
      <c r="S55" s="154">
        <f>'St 1.3.6.1'!S55+'St 1.3.6.2'!S55</f>
        <v>0</v>
      </c>
      <c r="T55" s="154">
        <f>'St 1.3.6.1'!T55+'St 1.3.6.2'!T55</f>
        <v>0</v>
      </c>
      <c r="U55" s="154">
        <f>'St 1.3.6.1'!U55+'St 1.3.6.2'!U55</f>
        <v>0</v>
      </c>
      <c r="V55" s="154">
        <f>'St 1.3.6.1'!V55+'St 1.3.6.2'!V55</f>
        <v>0</v>
      </c>
      <c r="W55" s="154">
        <f>'St 1.3.6.1'!W55+'St 1.3.6.2'!W55</f>
        <v>0</v>
      </c>
      <c r="X55" s="155"/>
      <c r="Y55" s="154">
        <f>'St 1.3.6.1'!Y55+'St 1.3.6.2'!Y55</f>
        <v>0</v>
      </c>
      <c r="Z55" s="154">
        <f>'St 1.3.6.1'!Z55+'St 1.3.6.2'!Z55</f>
        <v>0</v>
      </c>
      <c r="AA55" s="154">
        <f>'St 1.3.6.1'!AA55+'St 1.3.6.2'!AA55</f>
        <v>0</v>
      </c>
      <c r="AB55" s="154">
        <f>'St 1.3.6.1'!AB55+'St 1.3.6.2'!AB55</f>
        <v>0</v>
      </c>
      <c r="AC55" s="154">
        <f>'St 1.3.6.1'!AC55+'St 1.3.6.2'!AC55</f>
        <v>0</v>
      </c>
      <c r="AD55" s="154">
        <f>'St 1.3.6.1'!AD55+'St 1.3.6.2'!AD55</f>
        <v>0</v>
      </c>
      <c r="AE55" s="154">
        <f>'St 1.3.6.1'!AE55+'St 1.3.6.2'!AE55</f>
        <v>0</v>
      </c>
      <c r="AF55" s="154">
        <f>'St 1.3.6.1'!AF55+'St 1.3.6.2'!AF55</f>
        <v>0</v>
      </c>
      <c r="AG55" s="154">
        <f>'St 1.3.6.1'!AG55+'St 1.3.6.2'!AG55</f>
        <v>0</v>
      </c>
    </row>
    <row r="56" spans="1:33">
      <c r="B56" s="7" t="s">
        <v>46</v>
      </c>
      <c r="C56" s="211"/>
      <c r="D56" s="154">
        <f>'St 1.3.6.1'!D56+'St 1.3.6.2'!D56</f>
        <v>0</v>
      </c>
      <c r="E56" s="154">
        <f>'St 1.3.6.1'!E56+'St 1.3.6.2'!E56</f>
        <v>0</v>
      </c>
      <c r="F56" s="154">
        <f>'St 1.3.6.1'!F56+'St 1.3.6.2'!F56</f>
        <v>0</v>
      </c>
      <c r="G56" s="154">
        <f>'St 1.3.6.1'!G56+'St 1.3.6.2'!G56</f>
        <v>0</v>
      </c>
      <c r="H56" s="154">
        <f>'St 1.3.6.1'!H56+'St 1.3.6.2'!H56</f>
        <v>0</v>
      </c>
      <c r="I56" s="154">
        <f>'St 1.3.6.1'!I56+'St 1.3.6.2'!I56</f>
        <v>0</v>
      </c>
      <c r="J56" s="154">
        <f>'St 1.3.6.1'!J56+'St 1.3.6.2'!J56</f>
        <v>0</v>
      </c>
      <c r="K56" s="154">
        <f>'St 1.3.6.1'!K56+'St 1.3.6.2'!K56</f>
        <v>0</v>
      </c>
      <c r="L56" s="154">
        <f>'St 1.3.6.1'!L56+'St 1.3.6.2'!L56</f>
        <v>0</v>
      </c>
      <c r="M56" s="154">
        <f>'St 1.3.6.1'!M56+'St 1.3.6.2'!M56</f>
        <v>0</v>
      </c>
      <c r="N56" s="143"/>
      <c r="O56" s="154">
        <f>'St 1.3.6.1'!O56+'St 1.3.6.2'!O56</f>
        <v>0</v>
      </c>
      <c r="P56" s="154">
        <f>'St 1.3.6.1'!P56+'St 1.3.6.2'!P56</f>
        <v>0</v>
      </c>
      <c r="Q56" s="154">
        <f>'St 1.3.6.1'!Q56+'St 1.3.6.2'!Q56</f>
        <v>0</v>
      </c>
      <c r="R56" s="154">
        <f>'St 1.3.6.1'!R56+'St 1.3.6.2'!R56</f>
        <v>0</v>
      </c>
      <c r="S56" s="154">
        <f>'St 1.3.6.1'!S56+'St 1.3.6.2'!S56</f>
        <v>0</v>
      </c>
      <c r="T56" s="154">
        <f>'St 1.3.6.1'!T56+'St 1.3.6.2'!T56</f>
        <v>0</v>
      </c>
      <c r="U56" s="154">
        <f>'St 1.3.6.1'!U56+'St 1.3.6.2'!U56</f>
        <v>0</v>
      </c>
      <c r="V56" s="154">
        <f>'St 1.3.6.1'!V56+'St 1.3.6.2'!V56</f>
        <v>0</v>
      </c>
      <c r="W56" s="154">
        <f>'St 1.3.6.1'!W56+'St 1.3.6.2'!W56</f>
        <v>0</v>
      </c>
      <c r="X56" s="155"/>
      <c r="Y56" s="154">
        <f>'St 1.3.6.1'!Y56+'St 1.3.6.2'!Y56</f>
        <v>0</v>
      </c>
      <c r="Z56" s="154">
        <f>'St 1.3.6.1'!Z56+'St 1.3.6.2'!Z56</f>
        <v>0</v>
      </c>
      <c r="AA56" s="154">
        <f>'St 1.3.6.1'!AA56+'St 1.3.6.2'!AA56</f>
        <v>0</v>
      </c>
      <c r="AB56" s="154">
        <f>'St 1.3.6.1'!AB56+'St 1.3.6.2'!AB56</f>
        <v>0</v>
      </c>
      <c r="AC56" s="154">
        <f>'St 1.3.6.1'!AC56+'St 1.3.6.2'!AC56</f>
        <v>0</v>
      </c>
      <c r="AD56" s="154">
        <f>'St 1.3.6.1'!AD56+'St 1.3.6.2'!AD56</f>
        <v>0</v>
      </c>
      <c r="AE56" s="154">
        <f>'St 1.3.6.1'!AE56+'St 1.3.6.2'!AE56</f>
        <v>0</v>
      </c>
      <c r="AF56" s="154">
        <f>'St 1.3.6.1'!AF56+'St 1.3.6.2'!AF56</f>
        <v>0</v>
      </c>
      <c r="AG56" s="154">
        <f>'St 1.3.6.1'!AG56+'St 1.3.6.2'!AG56</f>
        <v>0</v>
      </c>
    </row>
    <row r="57" spans="1:33" ht="14.25" customHeight="1">
      <c r="B57" s="6" t="s">
        <v>317</v>
      </c>
      <c r="C57" s="211"/>
      <c r="D57" s="154">
        <f>'St 1.3.6.1'!D57+'St 1.3.6.2'!D57</f>
        <v>0</v>
      </c>
      <c r="E57" s="154">
        <f>'St 1.3.6.1'!E57+'St 1.3.6.2'!E57</f>
        <v>0</v>
      </c>
      <c r="F57" s="154">
        <f>'St 1.3.6.1'!F57+'St 1.3.6.2'!F57</f>
        <v>0</v>
      </c>
      <c r="G57" s="154">
        <f>'St 1.3.6.1'!G57+'St 1.3.6.2'!G57</f>
        <v>0</v>
      </c>
      <c r="H57" s="154">
        <f>'St 1.3.6.1'!H57+'St 1.3.6.2'!H57</f>
        <v>0</v>
      </c>
      <c r="I57" s="154">
        <f>'St 1.3.6.1'!I57+'St 1.3.6.2'!I57</f>
        <v>0</v>
      </c>
      <c r="J57" s="154">
        <f>'St 1.3.6.1'!J57+'St 1.3.6.2'!J57</f>
        <v>0</v>
      </c>
      <c r="K57" s="154">
        <f>'St 1.3.6.1'!K57+'St 1.3.6.2'!K57</f>
        <v>0</v>
      </c>
      <c r="L57" s="154">
        <f>'St 1.3.6.1'!L57+'St 1.3.6.2'!L57</f>
        <v>0</v>
      </c>
      <c r="M57" s="154">
        <f>'St 1.3.6.1'!M57+'St 1.3.6.2'!M57</f>
        <v>0</v>
      </c>
      <c r="N57" s="143"/>
      <c r="O57" s="154">
        <f>'St 1.3.6.1'!O57+'St 1.3.6.2'!O57</f>
        <v>0</v>
      </c>
      <c r="P57" s="154">
        <f>'St 1.3.6.1'!P57+'St 1.3.6.2'!P57</f>
        <v>0</v>
      </c>
      <c r="Q57" s="154">
        <f>'St 1.3.6.1'!Q57+'St 1.3.6.2'!Q57</f>
        <v>0</v>
      </c>
      <c r="R57" s="154">
        <f>'St 1.3.6.1'!R57+'St 1.3.6.2'!R57</f>
        <v>0</v>
      </c>
      <c r="S57" s="154">
        <f>'St 1.3.6.1'!S57+'St 1.3.6.2'!S57</f>
        <v>0</v>
      </c>
      <c r="T57" s="154">
        <f>'St 1.3.6.1'!T57+'St 1.3.6.2'!T57</f>
        <v>0</v>
      </c>
      <c r="U57" s="154">
        <f>'St 1.3.6.1'!U57+'St 1.3.6.2'!U57</f>
        <v>0</v>
      </c>
      <c r="V57" s="154">
        <f>'St 1.3.6.1'!V57+'St 1.3.6.2'!V57</f>
        <v>0</v>
      </c>
      <c r="W57" s="154">
        <f>'St 1.3.6.1'!W57+'St 1.3.6.2'!W57</f>
        <v>0</v>
      </c>
      <c r="X57" s="155"/>
      <c r="Y57" s="154">
        <f>'St 1.3.6.1'!Y57+'St 1.3.6.2'!Y57</f>
        <v>0</v>
      </c>
      <c r="Z57" s="154">
        <f>'St 1.3.6.1'!Z57+'St 1.3.6.2'!Z57</f>
        <v>0</v>
      </c>
      <c r="AA57" s="154">
        <f>'St 1.3.6.1'!AA57+'St 1.3.6.2'!AA57</f>
        <v>0</v>
      </c>
      <c r="AB57" s="154">
        <f>'St 1.3.6.1'!AB57+'St 1.3.6.2'!AB57</f>
        <v>0</v>
      </c>
      <c r="AC57" s="154">
        <f>'St 1.3.6.1'!AC57+'St 1.3.6.2'!AC57</f>
        <v>0</v>
      </c>
      <c r="AD57" s="154">
        <f>'St 1.3.6.1'!AD57+'St 1.3.6.2'!AD57</f>
        <v>0</v>
      </c>
      <c r="AE57" s="154">
        <f>'St 1.3.6.1'!AE57+'St 1.3.6.2'!AE57</f>
        <v>0</v>
      </c>
      <c r="AF57" s="154">
        <f>'St 1.3.6.1'!AF57+'St 1.3.6.2'!AF57</f>
        <v>0</v>
      </c>
      <c r="AG57" s="154">
        <f>'St 1.3.6.1'!AG57+'St 1.3.6.2'!AG57</f>
        <v>0</v>
      </c>
    </row>
    <row r="58" spans="1:33">
      <c r="B58" s="6" t="s">
        <v>108</v>
      </c>
      <c r="C58" s="211"/>
      <c r="D58" s="154">
        <f>'St 1.3.6.1'!D58+'St 1.3.6.2'!D58</f>
        <v>0</v>
      </c>
      <c r="E58" s="154">
        <f>'St 1.3.6.1'!E58+'St 1.3.6.2'!E58</f>
        <v>0</v>
      </c>
      <c r="F58" s="154">
        <f>'St 1.3.6.1'!F58+'St 1.3.6.2'!F58</f>
        <v>0</v>
      </c>
      <c r="G58" s="154">
        <f>'St 1.3.6.1'!G58+'St 1.3.6.2'!G58</f>
        <v>0</v>
      </c>
      <c r="H58" s="154">
        <f>'St 1.3.6.1'!H58+'St 1.3.6.2'!H58</f>
        <v>0</v>
      </c>
      <c r="I58" s="154">
        <f>'St 1.3.6.1'!I58+'St 1.3.6.2'!I58</f>
        <v>0</v>
      </c>
      <c r="J58" s="154">
        <f>'St 1.3.6.1'!J58+'St 1.3.6.2'!J58</f>
        <v>0</v>
      </c>
      <c r="K58" s="154">
        <f>'St 1.3.6.1'!K58+'St 1.3.6.2'!K58</f>
        <v>0</v>
      </c>
      <c r="L58" s="154">
        <f>'St 1.3.6.1'!L58+'St 1.3.6.2'!L58</f>
        <v>0</v>
      </c>
      <c r="M58" s="154">
        <f>'St 1.3.6.1'!M58+'St 1.3.6.2'!M58</f>
        <v>0</v>
      </c>
      <c r="N58" s="143"/>
      <c r="O58" s="154">
        <f>'St 1.3.6.1'!O58+'St 1.3.6.2'!O58</f>
        <v>0</v>
      </c>
      <c r="P58" s="154">
        <f>'St 1.3.6.1'!P58+'St 1.3.6.2'!P58</f>
        <v>0</v>
      </c>
      <c r="Q58" s="154">
        <f>'St 1.3.6.1'!Q58+'St 1.3.6.2'!Q58</f>
        <v>0</v>
      </c>
      <c r="R58" s="154">
        <f>'St 1.3.6.1'!R58+'St 1.3.6.2'!R58</f>
        <v>0</v>
      </c>
      <c r="S58" s="154">
        <f>'St 1.3.6.1'!S58+'St 1.3.6.2'!S58</f>
        <v>0</v>
      </c>
      <c r="T58" s="154">
        <f>'St 1.3.6.1'!T58+'St 1.3.6.2'!T58</f>
        <v>0</v>
      </c>
      <c r="U58" s="154">
        <f>'St 1.3.6.1'!U58+'St 1.3.6.2'!U58</f>
        <v>0</v>
      </c>
      <c r="V58" s="154">
        <f>'St 1.3.6.1'!V58+'St 1.3.6.2'!V58</f>
        <v>0</v>
      </c>
      <c r="W58" s="154">
        <f>'St 1.3.6.1'!W58+'St 1.3.6.2'!W58</f>
        <v>0</v>
      </c>
      <c r="X58" s="155"/>
      <c r="Y58" s="154">
        <f>'St 1.3.6.1'!Y58+'St 1.3.6.2'!Y58</f>
        <v>0</v>
      </c>
      <c r="Z58" s="154">
        <f>'St 1.3.6.1'!Z58+'St 1.3.6.2'!Z58</f>
        <v>0</v>
      </c>
      <c r="AA58" s="154">
        <f>'St 1.3.6.1'!AA58+'St 1.3.6.2'!AA58</f>
        <v>0</v>
      </c>
      <c r="AB58" s="154">
        <f>'St 1.3.6.1'!AB58+'St 1.3.6.2'!AB58</f>
        <v>0</v>
      </c>
      <c r="AC58" s="154">
        <f>'St 1.3.6.1'!AC58+'St 1.3.6.2'!AC58</f>
        <v>0</v>
      </c>
      <c r="AD58" s="154">
        <f>'St 1.3.6.1'!AD58+'St 1.3.6.2'!AD58</f>
        <v>0</v>
      </c>
      <c r="AE58" s="154">
        <f>'St 1.3.6.1'!AE58+'St 1.3.6.2'!AE58</f>
        <v>0</v>
      </c>
      <c r="AF58" s="154">
        <f>'St 1.3.6.1'!AF58+'St 1.3.6.2'!AF58</f>
        <v>0</v>
      </c>
      <c r="AG58" s="154">
        <f>'St 1.3.6.1'!AG58+'St 1.3.6.2'!AG58</f>
        <v>0</v>
      </c>
    </row>
    <row r="59" spans="1:33">
      <c r="B59" s="6" t="s">
        <v>48</v>
      </c>
      <c r="C59" s="211"/>
      <c r="D59" s="154">
        <f>'St 1.3.6.1'!D59+'St 1.3.6.2'!D59</f>
        <v>0</v>
      </c>
      <c r="E59" s="154">
        <f>'St 1.3.6.1'!E59+'St 1.3.6.2'!E59</f>
        <v>0</v>
      </c>
      <c r="F59" s="154">
        <f>'St 1.3.6.1'!F59+'St 1.3.6.2'!F59</f>
        <v>0</v>
      </c>
      <c r="G59" s="154">
        <f>'St 1.3.6.1'!G59+'St 1.3.6.2'!G59</f>
        <v>0</v>
      </c>
      <c r="H59" s="154">
        <f>'St 1.3.6.1'!H59+'St 1.3.6.2'!H59</f>
        <v>0</v>
      </c>
      <c r="I59" s="154">
        <f>'St 1.3.6.1'!I59+'St 1.3.6.2'!I59</f>
        <v>0</v>
      </c>
      <c r="J59" s="154">
        <f>'St 1.3.6.1'!J59+'St 1.3.6.2'!J59</f>
        <v>0</v>
      </c>
      <c r="K59" s="154">
        <f>'St 1.3.6.1'!K59+'St 1.3.6.2'!K59</f>
        <v>0</v>
      </c>
      <c r="L59" s="154">
        <f>'St 1.3.6.1'!L59+'St 1.3.6.2'!L59</f>
        <v>0</v>
      </c>
      <c r="M59" s="154">
        <f>'St 1.3.6.1'!M59+'St 1.3.6.2'!M59</f>
        <v>0</v>
      </c>
      <c r="N59" s="148"/>
      <c r="O59" s="154">
        <f>'St 1.3.6.1'!O59+'St 1.3.6.2'!O59</f>
        <v>0</v>
      </c>
      <c r="P59" s="154">
        <f>'St 1.3.6.1'!P59+'St 1.3.6.2'!P59</f>
        <v>0</v>
      </c>
      <c r="Q59" s="154">
        <f>'St 1.3.6.1'!Q59+'St 1.3.6.2'!Q59</f>
        <v>0</v>
      </c>
      <c r="R59" s="154">
        <f>'St 1.3.6.1'!R59+'St 1.3.6.2'!R59</f>
        <v>0</v>
      </c>
      <c r="S59" s="154">
        <f>'St 1.3.6.1'!S59+'St 1.3.6.2'!S59</f>
        <v>0</v>
      </c>
      <c r="T59" s="154">
        <f>'St 1.3.6.1'!T59+'St 1.3.6.2'!T59</f>
        <v>0</v>
      </c>
      <c r="U59" s="154">
        <f>'St 1.3.6.1'!U59+'St 1.3.6.2'!U59</f>
        <v>0</v>
      </c>
      <c r="V59" s="154">
        <f>'St 1.3.6.1'!V59+'St 1.3.6.2'!V59</f>
        <v>0</v>
      </c>
      <c r="W59" s="154">
        <f>'St 1.3.6.1'!W59+'St 1.3.6.2'!W59</f>
        <v>0</v>
      </c>
      <c r="X59" s="155"/>
      <c r="Y59" s="154">
        <f>'St 1.3.6.1'!Y59+'St 1.3.6.2'!Y59</f>
        <v>0</v>
      </c>
      <c r="Z59" s="154">
        <f>'St 1.3.6.1'!Z59+'St 1.3.6.2'!Z59</f>
        <v>0</v>
      </c>
      <c r="AA59" s="154">
        <f>'St 1.3.6.1'!AA59+'St 1.3.6.2'!AA59</f>
        <v>0</v>
      </c>
      <c r="AB59" s="154">
        <f>'St 1.3.6.1'!AB59+'St 1.3.6.2'!AB59</f>
        <v>0</v>
      </c>
      <c r="AC59" s="154">
        <f>'St 1.3.6.1'!AC59+'St 1.3.6.2'!AC59</f>
        <v>0</v>
      </c>
      <c r="AD59" s="154">
        <f>'St 1.3.6.1'!AD59+'St 1.3.6.2'!AD59</f>
        <v>0</v>
      </c>
      <c r="AE59" s="154">
        <f>'St 1.3.6.1'!AE59+'St 1.3.6.2'!AE59</f>
        <v>0</v>
      </c>
      <c r="AF59" s="154">
        <f>'St 1.3.6.1'!AF59+'St 1.3.6.2'!AF59</f>
        <v>0</v>
      </c>
      <c r="AG59" s="154">
        <f>'St 1.3.6.1'!AG59+'St 1.3.6.2'!AG59</f>
        <v>0</v>
      </c>
    </row>
    <row r="60" spans="1:33">
      <c r="B60" s="6" t="s">
        <v>325</v>
      </c>
      <c r="C60" s="211"/>
      <c r="D60" s="154">
        <f>'St 1.3.6.1'!D60+'St 1.3.6.2'!D60</f>
        <v>0</v>
      </c>
      <c r="E60" s="154">
        <f>'St 1.3.6.1'!E60+'St 1.3.6.2'!E60</f>
        <v>0</v>
      </c>
      <c r="F60" s="154">
        <f>'St 1.3.6.1'!F60+'St 1.3.6.2'!F60</f>
        <v>0</v>
      </c>
      <c r="G60" s="154">
        <f>'St 1.3.6.1'!G60+'St 1.3.6.2'!G60</f>
        <v>0</v>
      </c>
      <c r="H60" s="154">
        <f>'St 1.3.6.1'!H60+'St 1.3.6.2'!H60</f>
        <v>0</v>
      </c>
      <c r="I60" s="154">
        <f>'St 1.3.6.1'!I60+'St 1.3.6.2'!I60</f>
        <v>0</v>
      </c>
      <c r="J60" s="154">
        <f>'St 1.3.6.1'!J60+'St 1.3.6.2'!J60</f>
        <v>0</v>
      </c>
      <c r="K60" s="154">
        <f>'St 1.3.6.1'!K60+'St 1.3.6.2'!K60</f>
        <v>0</v>
      </c>
      <c r="L60" s="154">
        <f>'St 1.3.6.1'!L60+'St 1.3.6.2'!L60</f>
        <v>0</v>
      </c>
      <c r="M60" s="154">
        <f>'St 1.3.6.1'!M60+'St 1.3.6.2'!M60</f>
        <v>0</v>
      </c>
      <c r="N60" s="143"/>
      <c r="O60" s="154">
        <f>'St 1.3.6.1'!O60+'St 1.3.6.2'!O60</f>
        <v>0</v>
      </c>
      <c r="P60" s="154">
        <f>'St 1.3.6.1'!P60+'St 1.3.6.2'!P60</f>
        <v>0</v>
      </c>
      <c r="Q60" s="154">
        <f>'St 1.3.6.1'!Q60+'St 1.3.6.2'!Q60</f>
        <v>0</v>
      </c>
      <c r="R60" s="154">
        <f>'St 1.3.6.1'!R60+'St 1.3.6.2'!R60</f>
        <v>0</v>
      </c>
      <c r="S60" s="154">
        <f>'St 1.3.6.1'!S60+'St 1.3.6.2'!S60</f>
        <v>0</v>
      </c>
      <c r="T60" s="154">
        <f>'St 1.3.6.1'!T60+'St 1.3.6.2'!T60</f>
        <v>0</v>
      </c>
      <c r="U60" s="154">
        <f>'St 1.3.6.1'!U60+'St 1.3.6.2'!U60</f>
        <v>0</v>
      </c>
      <c r="V60" s="154">
        <f>'St 1.3.6.1'!V60+'St 1.3.6.2'!V60</f>
        <v>0</v>
      </c>
      <c r="W60" s="154">
        <f>'St 1.3.6.1'!W60+'St 1.3.6.2'!W60</f>
        <v>0</v>
      </c>
      <c r="X60" s="155"/>
      <c r="Y60" s="154">
        <f>'St 1.3.6.1'!Y60+'St 1.3.6.2'!Y60</f>
        <v>0</v>
      </c>
      <c r="Z60" s="154">
        <f>'St 1.3.6.1'!Z60+'St 1.3.6.2'!Z60</f>
        <v>0</v>
      </c>
      <c r="AA60" s="154">
        <f>'St 1.3.6.1'!AA60+'St 1.3.6.2'!AA60</f>
        <v>0</v>
      </c>
      <c r="AB60" s="154">
        <f>'St 1.3.6.1'!AB60+'St 1.3.6.2'!AB60</f>
        <v>0</v>
      </c>
      <c r="AC60" s="154">
        <f>'St 1.3.6.1'!AC60+'St 1.3.6.2'!AC60</f>
        <v>0</v>
      </c>
      <c r="AD60" s="154">
        <f>'St 1.3.6.1'!AD60+'St 1.3.6.2'!AD60</f>
        <v>0</v>
      </c>
      <c r="AE60" s="154">
        <f>'St 1.3.6.1'!AE60+'St 1.3.6.2'!AE60</f>
        <v>0</v>
      </c>
      <c r="AF60" s="154">
        <f>'St 1.3.6.1'!AF60+'St 1.3.6.2'!AF60</f>
        <v>0</v>
      </c>
      <c r="AG60" s="154">
        <f>'St 1.3.6.1'!AG60+'St 1.3.6.2'!AG60</f>
        <v>0</v>
      </c>
    </row>
    <row r="61" spans="1:33" ht="14.25" customHeight="1">
      <c r="B61" s="8" t="s">
        <v>101</v>
      </c>
      <c r="C61" s="211"/>
      <c r="D61" s="154">
        <f>'St 1.3.6.1'!D61+'St 1.3.6.2'!D61</f>
        <v>0</v>
      </c>
      <c r="E61" s="154">
        <f>'St 1.3.6.1'!E61+'St 1.3.6.2'!E61</f>
        <v>0</v>
      </c>
      <c r="F61" s="154">
        <f>'St 1.3.6.1'!F61+'St 1.3.6.2'!F61</f>
        <v>0</v>
      </c>
      <c r="G61" s="154">
        <f>'St 1.3.6.1'!G61+'St 1.3.6.2'!G61</f>
        <v>0</v>
      </c>
      <c r="H61" s="154">
        <f>'St 1.3.6.1'!H61+'St 1.3.6.2'!H61</f>
        <v>0</v>
      </c>
      <c r="I61" s="154">
        <f>'St 1.3.6.1'!I61+'St 1.3.6.2'!I61</f>
        <v>0</v>
      </c>
      <c r="J61" s="154">
        <f>'St 1.3.6.1'!J61+'St 1.3.6.2'!J61</f>
        <v>0</v>
      </c>
      <c r="K61" s="154">
        <f>'St 1.3.6.1'!K61+'St 1.3.6.2'!K61</f>
        <v>0</v>
      </c>
      <c r="L61" s="154">
        <f>'St 1.3.6.1'!L61+'St 1.3.6.2'!L61</f>
        <v>0</v>
      </c>
      <c r="M61" s="154">
        <f>'St 1.3.6.1'!M61+'St 1.3.6.2'!M61</f>
        <v>0</v>
      </c>
      <c r="N61" s="143"/>
      <c r="O61" s="154">
        <f>'St 1.3.6.1'!O61+'St 1.3.6.2'!O61</f>
        <v>0</v>
      </c>
      <c r="P61" s="154">
        <f>'St 1.3.6.1'!P61+'St 1.3.6.2'!P61</f>
        <v>0</v>
      </c>
      <c r="Q61" s="154">
        <f>'St 1.3.6.1'!Q61+'St 1.3.6.2'!Q61</f>
        <v>0</v>
      </c>
      <c r="R61" s="154">
        <f>'St 1.3.6.1'!R61+'St 1.3.6.2'!R61</f>
        <v>0</v>
      </c>
      <c r="S61" s="154">
        <f>'St 1.3.6.1'!S61+'St 1.3.6.2'!S61</f>
        <v>0</v>
      </c>
      <c r="T61" s="154">
        <f>'St 1.3.6.1'!T61+'St 1.3.6.2'!T61</f>
        <v>0</v>
      </c>
      <c r="U61" s="154">
        <f>'St 1.3.6.1'!U61+'St 1.3.6.2'!U61</f>
        <v>0</v>
      </c>
      <c r="V61" s="154">
        <f>'St 1.3.6.1'!V61+'St 1.3.6.2'!V61</f>
        <v>0</v>
      </c>
      <c r="W61" s="154">
        <f>'St 1.3.6.1'!W61+'St 1.3.6.2'!W61</f>
        <v>0</v>
      </c>
      <c r="X61" s="155"/>
      <c r="Y61" s="154">
        <f>'St 1.3.6.1'!Y61+'St 1.3.6.2'!Y61</f>
        <v>0</v>
      </c>
      <c r="Z61" s="154">
        <f>'St 1.3.6.1'!Z61+'St 1.3.6.2'!Z61</f>
        <v>0</v>
      </c>
      <c r="AA61" s="154">
        <f>'St 1.3.6.1'!AA61+'St 1.3.6.2'!AA61</f>
        <v>0</v>
      </c>
      <c r="AB61" s="154">
        <f>'St 1.3.6.1'!AB61+'St 1.3.6.2'!AB61</f>
        <v>0</v>
      </c>
      <c r="AC61" s="154">
        <f>'St 1.3.6.1'!AC61+'St 1.3.6.2'!AC61</f>
        <v>0</v>
      </c>
      <c r="AD61" s="154">
        <f>'St 1.3.6.1'!AD61+'St 1.3.6.2'!AD61</f>
        <v>0</v>
      </c>
      <c r="AE61" s="154">
        <f>'St 1.3.6.1'!AE61+'St 1.3.6.2'!AE61</f>
        <v>0</v>
      </c>
      <c r="AF61" s="154">
        <f>'St 1.3.6.1'!AF61+'St 1.3.6.2'!AF61</f>
        <v>0</v>
      </c>
      <c r="AG61" s="154">
        <f>'St 1.3.6.1'!AG61+'St 1.3.6.2'!AG61</f>
        <v>0</v>
      </c>
    </row>
    <row r="62" spans="1:33" s="45" customFormat="1">
      <c r="A62" s="38"/>
      <c r="B62" s="29" t="s">
        <v>10</v>
      </c>
      <c r="C62" s="209" t="s">
        <v>298</v>
      </c>
      <c r="D62" s="152">
        <f>'St 1.3.6.1'!D62+'St 1.3.6.2'!D62</f>
        <v>577053.16069230891</v>
      </c>
      <c r="E62" s="152">
        <f>'St 1.3.6.1'!E62+'St 1.3.6.2'!E62</f>
        <v>688260.69986967964</v>
      </c>
      <c r="F62" s="152">
        <f>'St 1.3.6.1'!F62+'St 1.3.6.2'!F62</f>
        <v>810006.29945589521</v>
      </c>
      <c r="G62" s="152">
        <f>'St 1.3.6.1'!G62+'St 1.3.6.2'!G62</f>
        <v>1059074.3622169083</v>
      </c>
      <c r="H62" s="152">
        <f>'St 1.3.6.1'!H62+'St 1.3.6.2'!H62</f>
        <v>1205662.2768655824</v>
      </c>
      <c r="I62" s="152">
        <f>'St 1.3.6.1'!I62+'St 1.3.6.2'!I62</f>
        <v>1737234.4130485414</v>
      </c>
      <c r="J62" s="152">
        <f>'St 1.3.6.1'!J62+'St 1.3.6.2'!J62</f>
        <v>2098567.5693142419</v>
      </c>
      <c r="K62" s="152">
        <f>'St 1.3.6.1'!K62+'St 1.3.6.2'!K62</f>
        <v>2340547.4980323995</v>
      </c>
      <c r="L62" s="152">
        <f>'St 1.3.6.1'!L62+'St 1.3.6.2'!L62</f>
        <v>2188763.8196027745</v>
      </c>
      <c r="M62" s="152">
        <f>'St 1.3.6.1'!M62+'St 1.3.6.2'!M62</f>
        <v>3089295.617700866</v>
      </c>
      <c r="N62" s="146"/>
      <c r="O62" s="152">
        <f>'St 1.3.6.1'!O62+'St 1.3.6.2'!O62</f>
        <v>72911.369177370856</v>
      </c>
      <c r="P62" s="152">
        <f>'St 1.3.6.1'!P62+'St 1.3.6.2'!P62</f>
        <v>53079.869586215442</v>
      </c>
      <c r="Q62" s="152">
        <f>'St 1.3.6.1'!Q62+'St 1.3.6.2'!Q62</f>
        <v>94841.212761013012</v>
      </c>
      <c r="R62" s="152">
        <f>'St 1.3.6.1'!R62+'St 1.3.6.2'!R62</f>
        <v>130701.85464867417</v>
      </c>
      <c r="S62" s="152">
        <f>'St 1.3.6.1'!S62+'St 1.3.6.2'!S62</f>
        <v>352825.66618295904</v>
      </c>
      <c r="T62" s="152">
        <f>'St 1.3.6.1'!T62+'St 1.3.6.2'!T62</f>
        <v>251713.46626569988</v>
      </c>
      <c r="U62" s="152">
        <f>'St 1.3.6.1'!U62+'St 1.3.6.2'!U62</f>
        <v>108132.16871815757</v>
      </c>
      <c r="V62" s="152">
        <f>'St 1.3.6.1'!V62+'St 1.3.6.2'!V62</f>
        <v>88898.673974651247</v>
      </c>
      <c r="W62" s="152">
        <f>'St 1.3.6.1'!W62+'St 1.3.6.2'!W62</f>
        <v>198714.29906009173</v>
      </c>
      <c r="X62" s="153"/>
      <c r="Y62" s="152">
        <f>'St 1.3.6.1'!Y62+'St 1.3.6.2'!Y62</f>
        <v>38296.16999999994</v>
      </c>
      <c r="Z62" s="152">
        <f>'St 1.3.6.1'!Z62+'St 1.3.6.2'!Z62</f>
        <v>68665.73000000001</v>
      </c>
      <c r="AA62" s="152">
        <f>'St 1.3.6.1'!AA62+'St 1.3.6.2'!AA62</f>
        <v>154226.85000000006</v>
      </c>
      <c r="AB62" s="152">
        <f>'St 1.3.6.1'!AB62+'St 1.3.6.2'!AB62</f>
        <v>15886.059999999899</v>
      </c>
      <c r="AC62" s="152">
        <f>'St 1.3.6.1'!AC62+'St 1.3.6.2'!AC62</f>
        <v>178746.47</v>
      </c>
      <c r="AD62" s="152">
        <f>'St 1.3.6.1'!AD62+'St 1.3.6.2'!AD62</f>
        <v>109619.69000000074</v>
      </c>
      <c r="AE62" s="152">
        <f>'St 1.3.6.1'!AE62+'St 1.3.6.2'!AE62</f>
        <v>133847.75999999966</v>
      </c>
      <c r="AF62" s="152">
        <f>'St 1.3.6.1'!AF62+'St 1.3.6.2'!AF62</f>
        <v>-240682.35240427614</v>
      </c>
      <c r="AG62" s="152">
        <f>'St 1.3.6.1'!AG62+'St 1.3.6.2'!AG62</f>
        <v>701817.49903800013</v>
      </c>
    </row>
    <row r="63" spans="1:33" s="45" customFormat="1">
      <c r="A63" s="38"/>
      <c r="B63" s="31" t="s">
        <v>26</v>
      </c>
      <c r="C63" s="209" t="s">
        <v>299</v>
      </c>
      <c r="D63" s="152">
        <f>'St 1.3.6.1'!D63+'St 1.3.6.2'!D63</f>
        <v>0</v>
      </c>
      <c r="E63" s="152">
        <f>'St 1.3.6.1'!E63+'St 1.3.6.2'!E63</f>
        <v>0</v>
      </c>
      <c r="F63" s="152">
        <f>'St 1.3.6.1'!F63+'St 1.3.6.2'!F63</f>
        <v>0</v>
      </c>
      <c r="G63" s="152">
        <f>'St 1.3.6.1'!G63+'St 1.3.6.2'!G63</f>
        <v>0</v>
      </c>
      <c r="H63" s="152">
        <f>'St 1.3.6.1'!H63+'St 1.3.6.2'!H63</f>
        <v>0</v>
      </c>
      <c r="I63" s="152">
        <f>'St 1.3.6.1'!I63+'St 1.3.6.2'!I63</f>
        <v>0</v>
      </c>
      <c r="J63" s="152">
        <f>'St 1.3.6.1'!J63+'St 1.3.6.2'!J63</f>
        <v>0</v>
      </c>
      <c r="K63" s="152">
        <f>'St 1.3.6.1'!K63+'St 1.3.6.2'!K63</f>
        <v>0</v>
      </c>
      <c r="L63" s="152">
        <f>'St 1.3.6.1'!L63+'St 1.3.6.2'!L63</f>
        <v>0</v>
      </c>
      <c r="M63" s="152">
        <f>'St 1.3.6.1'!M63+'St 1.3.6.2'!M63</f>
        <v>0</v>
      </c>
      <c r="N63" s="146"/>
      <c r="O63" s="152">
        <f>'St 1.3.6.1'!O63+'St 1.3.6.2'!O63</f>
        <v>0</v>
      </c>
      <c r="P63" s="152">
        <f>'St 1.3.6.1'!P63+'St 1.3.6.2'!P63</f>
        <v>0</v>
      </c>
      <c r="Q63" s="152">
        <f>'St 1.3.6.1'!Q63+'St 1.3.6.2'!Q63</f>
        <v>0</v>
      </c>
      <c r="R63" s="152">
        <f>'St 1.3.6.1'!R63+'St 1.3.6.2'!R63</f>
        <v>0</v>
      </c>
      <c r="S63" s="152">
        <f>'St 1.3.6.1'!S63+'St 1.3.6.2'!S63</f>
        <v>0</v>
      </c>
      <c r="T63" s="152">
        <f>'St 1.3.6.1'!T63+'St 1.3.6.2'!T63</f>
        <v>0</v>
      </c>
      <c r="U63" s="152">
        <f>'St 1.3.6.1'!U63+'St 1.3.6.2'!U63</f>
        <v>0</v>
      </c>
      <c r="V63" s="152">
        <f>'St 1.3.6.1'!V63+'St 1.3.6.2'!V63</f>
        <v>0</v>
      </c>
      <c r="W63" s="152">
        <f>'St 1.3.6.1'!W63+'St 1.3.6.2'!W63</f>
        <v>0</v>
      </c>
      <c r="X63" s="153"/>
      <c r="Y63" s="152">
        <f>'St 1.3.6.1'!Y63+'St 1.3.6.2'!Y63</f>
        <v>0</v>
      </c>
      <c r="Z63" s="152">
        <f>'St 1.3.6.1'!Z63+'St 1.3.6.2'!Z63</f>
        <v>0</v>
      </c>
      <c r="AA63" s="152">
        <f>'St 1.3.6.1'!AA63+'St 1.3.6.2'!AA63</f>
        <v>0</v>
      </c>
      <c r="AB63" s="152">
        <f>'St 1.3.6.1'!AB63+'St 1.3.6.2'!AB63</f>
        <v>0</v>
      </c>
      <c r="AC63" s="152">
        <f>'St 1.3.6.1'!AC63+'St 1.3.6.2'!AC63</f>
        <v>0</v>
      </c>
      <c r="AD63" s="152">
        <f>'St 1.3.6.1'!AD63+'St 1.3.6.2'!AD63</f>
        <v>0</v>
      </c>
      <c r="AE63" s="152">
        <f>'St 1.3.6.1'!AE63+'St 1.3.6.2'!AE63</f>
        <v>0</v>
      </c>
      <c r="AF63" s="152">
        <f>'St 1.3.6.1'!AF63+'St 1.3.6.2'!AF63</f>
        <v>0</v>
      </c>
      <c r="AG63" s="152">
        <f>'St 1.3.6.1'!AG63+'St 1.3.6.2'!AG63</f>
        <v>0</v>
      </c>
    </row>
    <row r="64" spans="1:33">
      <c r="B64" s="208" t="s">
        <v>40</v>
      </c>
      <c r="C64" s="211"/>
      <c r="D64" s="154">
        <f>'St 1.3.6.1'!D64+'St 1.3.6.2'!D64</f>
        <v>0</v>
      </c>
      <c r="E64" s="154">
        <f>'St 1.3.6.1'!E64+'St 1.3.6.2'!E64</f>
        <v>0</v>
      </c>
      <c r="F64" s="154">
        <f>'St 1.3.6.1'!F64+'St 1.3.6.2'!F64</f>
        <v>0</v>
      </c>
      <c r="G64" s="154">
        <f>'St 1.3.6.1'!G64+'St 1.3.6.2'!G64</f>
        <v>0</v>
      </c>
      <c r="H64" s="154">
        <f>'St 1.3.6.1'!H64+'St 1.3.6.2'!H64</f>
        <v>0</v>
      </c>
      <c r="I64" s="154">
        <f>'St 1.3.6.1'!I64+'St 1.3.6.2'!I64</f>
        <v>0</v>
      </c>
      <c r="J64" s="154">
        <f>'St 1.3.6.1'!J64+'St 1.3.6.2'!J64</f>
        <v>0</v>
      </c>
      <c r="K64" s="154">
        <f>'St 1.3.6.1'!K64+'St 1.3.6.2'!K64</f>
        <v>0</v>
      </c>
      <c r="L64" s="154">
        <f>'St 1.3.6.1'!L64+'St 1.3.6.2'!L64</f>
        <v>0</v>
      </c>
      <c r="M64" s="154">
        <f>'St 1.3.6.1'!M64+'St 1.3.6.2'!M64</f>
        <v>0</v>
      </c>
      <c r="N64" s="143"/>
      <c r="O64" s="154">
        <f>'St 1.3.6.1'!O64+'St 1.3.6.2'!O64</f>
        <v>0</v>
      </c>
      <c r="P64" s="154">
        <f>'St 1.3.6.1'!P64+'St 1.3.6.2'!P64</f>
        <v>0</v>
      </c>
      <c r="Q64" s="154">
        <f>'St 1.3.6.1'!Q64+'St 1.3.6.2'!Q64</f>
        <v>0</v>
      </c>
      <c r="R64" s="154">
        <f>'St 1.3.6.1'!R64+'St 1.3.6.2'!R64</f>
        <v>0</v>
      </c>
      <c r="S64" s="154">
        <f>'St 1.3.6.1'!S64+'St 1.3.6.2'!S64</f>
        <v>0</v>
      </c>
      <c r="T64" s="154">
        <f>'St 1.3.6.1'!T64+'St 1.3.6.2'!T64</f>
        <v>0</v>
      </c>
      <c r="U64" s="154">
        <f>'St 1.3.6.1'!U64+'St 1.3.6.2'!U64</f>
        <v>0</v>
      </c>
      <c r="V64" s="154">
        <f>'St 1.3.6.1'!V64+'St 1.3.6.2'!V64</f>
        <v>0</v>
      </c>
      <c r="W64" s="154">
        <f>'St 1.3.6.1'!W64+'St 1.3.6.2'!W64</f>
        <v>0</v>
      </c>
      <c r="X64" s="155"/>
      <c r="Y64" s="154">
        <f>'St 1.3.6.1'!Y64+'St 1.3.6.2'!Y64</f>
        <v>0</v>
      </c>
      <c r="Z64" s="154">
        <f>'St 1.3.6.1'!Z64+'St 1.3.6.2'!Z64</f>
        <v>0</v>
      </c>
      <c r="AA64" s="154">
        <f>'St 1.3.6.1'!AA64+'St 1.3.6.2'!AA64</f>
        <v>0</v>
      </c>
      <c r="AB64" s="154">
        <f>'St 1.3.6.1'!AB64+'St 1.3.6.2'!AB64</f>
        <v>0</v>
      </c>
      <c r="AC64" s="154">
        <f>'St 1.3.6.1'!AC64+'St 1.3.6.2'!AC64</f>
        <v>0</v>
      </c>
      <c r="AD64" s="154">
        <f>'St 1.3.6.1'!AD64+'St 1.3.6.2'!AD64</f>
        <v>0</v>
      </c>
      <c r="AE64" s="154">
        <f>'St 1.3.6.1'!AE64+'St 1.3.6.2'!AE64</f>
        <v>0</v>
      </c>
      <c r="AF64" s="154">
        <f>'St 1.3.6.1'!AF64+'St 1.3.6.2'!AF64</f>
        <v>0</v>
      </c>
      <c r="AG64" s="154">
        <f>'St 1.3.6.1'!AG64+'St 1.3.6.2'!AG64</f>
        <v>0</v>
      </c>
    </row>
    <row r="65" spans="1:33" ht="14.25" customHeight="1">
      <c r="B65" s="6" t="s">
        <v>41</v>
      </c>
      <c r="C65" s="211"/>
      <c r="D65" s="154">
        <f>'St 1.3.6.1'!D65+'St 1.3.6.2'!D65</f>
        <v>0</v>
      </c>
      <c r="E65" s="154">
        <f>'St 1.3.6.1'!E65+'St 1.3.6.2'!E65</f>
        <v>0</v>
      </c>
      <c r="F65" s="154">
        <f>'St 1.3.6.1'!F65+'St 1.3.6.2'!F65</f>
        <v>0</v>
      </c>
      <c r="G65" s="154">
        <f>'St 1.3.6.1'!G65+'St 1.3.6.2'!G65</f>
        <v>0</v>
      </c>
      <c r="H65" s="154">
        <f>'St 1.3.6.1'!H65+'St 1.3.6.2'!H65</f>
        <v>0</v>
      </c>
      <c r="I65" s="154">
        <f>'St 1.3.6.1'!I65+'St 1.3.6.2'!I65</f>
        <v>0</v>
      </c>
      <c r="J65" s="154">
        <f>'St 1.3.6.1'!J65+'St 1.3.6.2'!J65</f>
        <v>0</v>
      </c>
      <c r="K65" s="154">
        <f>'St 1.3.6.1'!K65+'St 1.3.6.2'!K65</f>
        <v>0</v>
      </c>
      <c r="L65" s="154">
        <f>'St 1.3.6.1'!L65+'St 1.3.6.2'!L65</f>
        <v>0</v>
      </c>
      <c r="M65" s="154">
        <f>'St 1.3.6.1'!M65+'St 1.3.6.2'!M65</f>
        <v>0</v>
      </c>
      <c r="N65" s="143"/>
      <c r="O65" s="154">
        <f>'St 1.3.6.1'!O65+'St 1.3.6.2'!O65</f>
        <v>0</v>
      </c>
      <c r="P65" s="154">
        <f>'St 1.3.6.1'!P65+'St 1.3.6.2'!P65</f>
        <v>0</v>
      </c>
      <c r="Q65" s="154">
        <f>'St 1.3.6.1'!Q65+'St 1.3.6.2'!Q65</f>
        <v>0</v>
      </c>
      <c r="R65" s="154">
        <f>'St 1.3.6.1'!R65+'St 1.3.6.2'!R65</f>
        <v>0</v>
      </c>
      <c r="S65" s="154">
        <f>'St 1.3.6.1'!S65+'St 1.3.6.2'!S65</f>
        <v>0</v>
      </c>
      <c r="T65" s="154">
        <f>'St 1.3.6.1'!T65+'St 1.3.6.2'!T65</f>
        <v>0</v>
      </c>
      <c r="U65" s="154">
        <f>'St 1.3.6.1'!U65+'St 1.3.6.2'!U65</f>
        <v>0</v>
      </c>
      <c r="V65" s="154">
        <f>'St 1.3.6.1'!V65+'St 1.3.6.2'!V65</f>
        <v>0</v>
      </c>
      <c r="W65" s="154">
        <f>'St 1.3.6.1'!W65+'St 1.3.6.2'!W65</f>
        <v>0</v>
      </c>
      <c r="X65" s="155"/>
      <c r="Y65" s="154">
        <f>'St 1.3.6.1'!Y65+'St 1.3.6.2'!Y65</f>
        <v>0</v>
      </c>
      <c r="Z65" s="154">
        <f>'St 1.3.6.1'!Z65+'St 1.3.6.2'!Z65</f>
        <v>0</v>
      </c>
      <c r="AA65" s="154">
        <f>'St 1.3.6.1'!AA65+'St 1.3.6.2'!AA65</f>
        <v>0</v>
      </c>
      <c r="AB65" s="154">
        <f>'St 1.3.6.1'!AB65+'St 1.3.6.2'!AB65</f>
        <v>0</v>
      </c>
      <c r="AC65" s="154">
        <f>'St 1.3.6.1'!AC65+'St 1.3.6.2'!AC65</f>
        <v>0</v>
      </c>
      <c r="AD65" s="154">
        <f>'St 1.3.6.1'!AD65+'St 1.3.6.2'!AD65</f>
        <v>0</v>
      </c>
      <c r="AE65" s="154">
        <f>'St 1.3.6.1'!AE65+'St 1.3.6.2'!AE65</f>
        <v>0</v>
      </c>
      <c r="AF65" s="154">
        <f>'St 1.3.6.1'!AF65+'St 1.3.6.2'!AF65</f>
        <v>0</v>
      </c>
      <c r="AG65" s="154">
        <f>'St 1.3.6.1'!AG65+'St 1.3.6.2'!AG65</f>
        <v>0</v>
      </c>
    </row>
    <row r="66" spans="1:33">
      <c r="B66" s="6" t="s">
        <v>42</v>
      </c>
      <c r="C66" s="211"/>
      <c r="D66" s="154">
        <f>'St 1.3.6.1'!D66+'St 1.3.6.2'!D66</f>
        <v>0</v>
      </c>
      <c r="E66" s="154">
        <f>'St 1.3.6.1'!E66+'St 1.3.6.2'!E66</f>
        <v>0</v>
      </c>
      <c r="F66" s="154">
        <f>'St 1.3.6.1'!F66+'St 1.3.6.2'!F66</f>
        <v>0</v>
      </c>
      <c r="G66" s="154">
        <f>'St 1.3.6.1'!G66+'St 1.3.6.2'!G66</f>
        <v>0</v>
      </c>
      <c r="H66" s="154">
        <f>'St 1.3.6.1'!H66+'St 1.3.6.2'!H66</f>
        <v>0</v>
      </c>
      <c r="I66" s="154">
        <f>'St 1.3.6.1'!I66+'St 1.3.6.2'!I66</f>
        <v>0</v>
      </c>
      <c r="J66" s="154">
        <f>'St 1.3.6.1'!J66+'St 1.3.6.2'!J66</f>
        <v>0</v>
      </c>
      <c r="K66" s="154">
        <f>'St 1.3.6.1'!K66+'St 1.3.6.2'!K66</f>
        <v>0</v>
      </c>
      <c r="L66" s="154">
        <f>'St 1.3.6.1'!L66+'St 1.3.6.2'!L66</f>
        <v>0</v>
      </c>
      <c r="M66" s="154">
        <f>'St 1.3.6.1'!M66+'St 1.3.6.2'!M66</f>
        <v>0</v>
      </c>
      <c r="N66" s="143"/>
      <c r="O66" s="154">
        <f>'St 1.3.6.1'!O66+'St 1.3.6.2'!O66</f>
        <v>0</v>
      </c>
      <c r="P66" s="154">
        <f>'St 1.3.6.1'!P66+'St 1.3.6.2'!P66</f>
        <v>0</v>
      </c>
      <c r="Q66" s="154">
        <f>'St 1.3.6.1'!Q66+'St 1.3.6.2'!Q66</f>
        <v>0</v>
      </c>
      <c r="R66" s="154">
        <f>'St 1.3.6.1'!R66+'St 1.3.6.2'!R66</f>
        <v>0</v>
      </c>
      <c r="S66" s="154">
        <f>'St 1.3.6.1'!S66+'St 1.3.6.2'!S66</f>
        <v>0</v>
      </c>
      <c r="T66" s="154">
        <f>'St 1.3.6.1'!T66+'St 1.3.6.2'!T66</f>
        <v>0</v>
      </c>
      <c r="U66" s="154">
        <f>'St 1.3.6.1'!U66+'St 1.3.6.2'!U66</f>
        <v>0</v>
      </c>
      <c r="V66" s="154">
        <f>'St 1.3.6.1'!V66+'St 1.3.6.2'!V66</f>
        <v>0</v>
      </c>
      <c r="W66" s="154">
        <f>'St 1.3.6.1'!W66+'St 1.3.6.2'!W66</f>
        <v>0</v>
      </c>
      <c r="X66" s="155"/>
      <c r="Y66" s="154">
        <f>'St 1.3.6.1'!Y66+'St 1.3.6.2'!Y66</f>
        <v>0</v>
      </c>
      <c r="Z66" s="154">
        <f>'St 1.3.6.1'!Z66+'St 1.3.6.2'!Z66</f>
        <v>0</v>
      </c>
      <c r="AA66" s="154">
        <f>'St 1.3.6.1'!AA66+'St 1.3.6.2'!AA66</f>
        <v>0</v>
      </c>
      <c r="AB66" s="154">
        <f>'St 1.3.6.1'!AB66+'St 1.3.6.2'!AB66</f>
        <v>0</v>
      </c>
      <c r="AC66" s="154">
        <f>'St 1.3.6.1'!AC66+'St 1.3.6.2'!AC66</f>
        <v>0</v>
      </c>
      <c r="AD66" s="154">
        <f>'St 1.3.6.1'!AD66+'St 1.3.6.2'!AD66</f>
        <v>0</v>
      </c>
      <c r="AE66" s="154">
        <f>'St 1.3.6.1'!AE66+'St 1.3.6.2'!AE66</f>
        <v>0</v>
      </c>
      <c r="AF66" s="154">
        <f>'St 1.3.6.1'!AF66+'St 1.3.6.2'!AF66</f>
        <v>0</v>
      </c>
      <c r="AG66" s="154">
        <f>'St 1.3.6.1'!AG66+'St 1.3.6.2'!AG66</f>
        <v>0</v>
      </c>
    </row>
    <row r="67" spans="1:33">
      <c r="B67" s="6" t="s">
        <v>43</v>
      </c>
      <c r="C67" s="211"/>
      <c r="D67" s="154">
        <f>'St 1.3.6.1'!D67+'St 1.3.6.2'!D67</f>
        <v>0</v>
      </c>
      <c r="E67" s="154">
        <f>'St 1.3.6.1'!E67+'St 1.3.6.2'!E67</f>
        <v>0</v>
      </c>
      <c r="F67" s="154">
        <f>'St 1.3.6.1'!F67+'St 1.3.6.2'!F67</f>
        <v>0</v>
      </c>
      <c r="G67" s="154">
        <f>'St 1.3.6.1'!G67+'St 1.3.6.2'!G67</f>
        <v>0</v>
      </c>
      <c r="H67" s="154">
        <f>'St 1.3.6.1'!H67+'St 1.3.6.2'!H67</f>
        <v>0</v>
      </c>
      <c r="I67" s="154">
        <f>'St 1.3.6.1'!I67+'St 1.3.6.2'!I67</f>
        <v>0</v>
      </c>
      <c r="J67" s="154">
        <f>'St 1.3.6.1'!J67+'St 1.3.6.2'!J67</f>
        <v>0</v>
      </c>
      <c r="K67" s="154">
        <f>'St 1.3.6.1'!K67+'St 1.3.6.2'!K67</f>
        <v>0</v>
      </c>
      <c r="L67" s="154">
        <f>'St 1.3.6.1'!L67+'St 1.3.6.2'!L67</f>
        <v>0</v>
      </c>
      <c r="M67" s="154">
        <f>'St 1.3.6.1'!M67+'St 1.3.6.2'!M67</f>
        <v>0</v>
      </c>
      <c r="N67" s="143"/>
      <c r="O67" s="154">
        <f>'St 1.3.6.1'!O67+'St 1.3.6.2'!O67</f>
        <v>0</v>
      </c>
      <c r="P67" s="154">
        <f>'St 1.3.6.1'!P67+'St 1.3.6.2'!P67</f>
        <v>0</v>
      </c>
      <c r="Q67" s="154">
        <f>'St 1.3.6.1'!Q67+'St 1.3.6.2'!Q67</f>
        <v>0</v>
      </c>
      <c r="R67" s="154">
        <f>'St 1.3.6.1'!R67+'St 1.3.6.2'!R67</f>
        <v>0</v>
      </c>
      <c r="S67" s="154">
        <f>'St 1.3.6.1'!S67+'St 1.3.6.2'!S67</f>
        <v>0</v>
      </c>
      <c r="T67" s="154">
        <f>'St 1.3.6.1'!T67+'St 1.3.6.2'!T67</f>
        <v>0</v>
      </c>
      <c r="U67" s="154">
        <f>'St 1.3.6.1'!U67+'St 1.3.6.2'!U67</f>
        <v>0</v>
      </c>
      <c r="V67" s="154">
        <f>'St 1.3.6.1'!V67+'St 1.3.6.2'!V67</f>
        <v>0</v>
      </c>
      <c r="W67" s="154">
        <f>'St 1.3.6.1'!W67+'St 1.3.6.2'!W67</f>
        <v>0</v>
      </c>
      <c r="X67" s="155"/>
      <c r="Y67" s="154">
        <f>'St 1.3.6.1'!Y67+'St 1.3.6.2'!Y67</f>
        <v>0</v>
      </c>
      <c r="Z67" s="154">
        <f>'St 1.3.6.1'!Z67+'St 1.3.6.2'!Z67</f>
        <v>0</v>
      </c>
      <c r="AA67" s="154">
        <f>'St 1.3.6.1'!AA67+'St 1.3.6.2'!AA67</f>
        <v>0</v>
      </c>
      <c r="AB67" s="154">
        <f>'St 1.3.6.1'!AB67+'St 1.3.6.2'!AB67</f>
        <v>0</v>
      </c>
      <c r="AC67" s="154">
        <f>'St 1.3.6.1'!AC67+'St 1.3.6.2'!AC67</f>
        <v>0</v>
      </c>
      <c r="AD67" s="154">
        <f>'St 1.3.6.1'!AD67+'St 1.3.6.2'!AD67</f>
        <v>0</v>
      </c>
      <c r="AE67" s="154">
        <f>'St 1.3.6.1'!AE67+'St 1.3.6.2'!AE67</f>
        <v>0</v>
      </c>
      <c r="AF67" s="154">
        <f>'St 1.3.6.1'!AF67+'St 1.3.6.2'!AF67</f>
        <v>0</v>
      </c>
      <c r="AG67" s="154">
        <f>'St 1.3.6.1'!AG67+'St 1.3.6.2'!AG67</f>
        <v>0</v>
      </c>
    </row>
    <row r="68" spans="1:33" ht="14.25" customHeight="1">
      <c r="B68" s="6" t="s">
        <v>44</v>
      </c>
      <c r="C68" s="211"/>
      <c r="D68" s="154">
        <f>'St 1.3.6.1'!D68+'St 1.3.6.2'!D68</f>
        <v>0</v>
      </c>
      <c r="E68" s="154">
        <f>'St 1.3.6.1'!E68+'St 1.3.6.2'!E68</f>
        <v>0</v>
      </c>
      <c r="F68" s="154">
        <f>'St 1.3.6.1'!F68+'St 1.3.6.2'!F68</f>
        <v>0</v>
      </c>
      <c r="G68" s="154">
        <f>'St 1.3.6.1'!G68+'St 1.3.6.2'!G68</f>
        <v>0</v>
      </c>
      <c r="H68" s="154">
        <f>'St 1.3.6.1'!H68+'St 1.3.6.2'!H68</f>
        <v>0</v>
      </c>
      <c r="I68" s="154">
        <f>'St 1.3.6.1'!I68+'St 1.3.6.2'!I68</f>
        <v>0</v>
      </c>
      <c r="J68" s="154">
        <f>'St 1.3.6.1'!J68+'St 1.3.6.2'!J68</f>
        <v>0</v>
      </c>
      <c r="K68" s="154">
        <f>'St 1.3.6.1'!K68+'St 1.3.6.2'!K68</f>
        <v>0</v>
      </c>
      <c r="L68" s="154">
        <f>'St 1.3.6.1'!L68+'St 1.3.6.2'!L68</f>
        <v>0</v>
      </c>
      <c r="M68" s="154">
        <f>'St 1.3.6.1'!M68+'St 1.3.6.2'!M68</f>
        <v>0</v>
      </c>
      <c r="N68" s="143"/>
      <c r="O68" s="154">
        <f>'St 1.3.6.1'!O68+'St 1.3.6.2'!O68</f>
        <v>0</v>
      </c>
      <c r="P68" s="154">
        <f>'St 1.3.6.1'!P68+'St 1.3.6.2'!P68</f>
        <v>0</v>
      </c>
      <c r="Q68" s="154">
        <f>'St 1.3.6.1'!Q68+'St 1.3.6.2'!Q68</f>
        <v>0</v>
      </c>
      <c r="R68" s="154">
        <f>'St 1.3.6.1'!R68+'St 1.3.6.2'!R68</f>
        <v>0</v>
      </c>
      <c r="S68" s="154">
        <f>'St 1.3.6.1'!S68+'St 1.3.6.2'!S68</f>
        <v>0</v>
      </c>
      <c r="T68" s="154">
        <f>'St 1.3.6.1'!T68+'St 1.3.6.2'!T68</f>
        <v>0</v>
      </c>
      <c r="U68" s="154">
        <f>'St 1.3.6.1'!U68+'St 1.3.6.2'!U68</f>
        <v>0</v>
      </c>
      <c r="V68" s="154">
        <f>'St 1.3.6.1'!V68+'St 1.3.6.2'!V68</f>
        <v>0</v>
      </c>
      <c r="W68" s="154">
        <f>'St 1.3.6.1'!W68+'St 1.3.6.2'!W68</f>
        <v>0</v>
      </c>
      <c r="X68" s="155"/>
      <c r="Y68" s="154">
        <f>'St 1.3.6.1'!Y68+'St 1.3.6.2'!Y68</f>
        <v>0</v>
      </c>
      <c r="Z68" s="154">
        <f>'St 1.3.6.1'!Z68+'St 1.3.6.2'!Z68</f>
        <v>0</v>
      </c>
      <c r="AA68" s="154">
        <f>'St 1.3.6.1'!AA68+'St 1.3.6.2'!AA68</f>
        <v>0</v>
      </c>
      <c r="AB68" s="154">
        <f>'St 1.3.6.1'!AB68+'St 1.3.6.2'!AB68</f>
        <v>0</v>
      </c>
      <c r="AC68" s="154">
        <f>'St 1.3.6.1'!AC68+'St 1.3.6.2'!AC68</f>
        <v>0</v>
      </c>
      <c r="AD68" s="154">
        <f>'St 1.3.6.1'!AD68+'St 1.3.6.2'!AD68</f>
        <v>0</v>
      </c>
      <c r="AE68" s="154">
        <f>'St 1.3.6.1'!AE68+'St 1.3.6.2'!AE68</f>
        <v>0</v>
      </c>
      <c r="AF68" s="154">
        <f>'St 1.3.6.1'!AF68+'St 1.3.6.2'!AF68</f>
        <v>0</v>
      </c>
      <c r="AG68" s="154">
        <f>'St 1.3.6.1'!AG68+'St 1.3.6.2'!AG68</f>
        <v>0</v>
      </c>
    </row>
    <row r="69" spans="1:33" ht="14.25" customHeight="1">
      <c r="B69" s="7" t="s">
        <v>45</v>
      </c>
      <c r="C69" s="211"/>
      <c r="D69" s="154">
        <f>'St 1.3.6.1'!D69+'St 1.3.6.2'!D69</f>
        <v>0</v>
      </c>
      <c r="E69" s="154">
        <f>'St 1.3.6.1'!E69+'St 1.3.6.2'!E69</f>
        <v>0</v>
      </c>
      <c r="F69" s="154">
        <f>'St 1.3.6.1'!F69+'St 1.3.6.2'!F69</f>
        <v>0</v>
      </c>
      <c r="G69" s="154">
        <f>'St 1.3.6.1'!G69+'St 1.3.6.2'!G69</f>
        <v>0</v>
      </c>
      <c r="H69" s="154">
        <f>'St 1.3.6.1'!H69+'St 1.3.6.2'!H69</f>
        <v>0</v>
      </c>
      <c r="I69" s="154">
        <f>'St 1.3.6.1'!I69+'St 1.3.6.2'!I69</f>
        <v>0</v>
      </c>
      <c r="J69" s="154">
        <f>'St 1.3.6.1'!J69+'St 1.3.6.2'!J69</f>
        <v>0</v>
      </c>
      <c r="K69" s="154">
        <f>'St 1.3.6.1'!K69+'St 1.3.6.2'!K69</f>
        <v>0</v>
      </c>
      <c r="L69" s="154">
        <f>'St 1.3.6.1'!L69+'St 1.3.6.2'!L69</f>
        <v>0</v>
      </c>
      <c r="M69" s="154">
        <f>'St 1.3.6.1'!M69+'St 1.3.6.2'!M69</f>
        <v>0</v>
      </c>
      <c r="N69" s="143"/>
      <c r="O69" s="154">
        <f>'St 1.3.6.1'!O69+'St 1.3.6.2'!O69</f>
        <v>0</v>
      </c>
      <c r="P69" s="154">
        <f>'St 1.3.6.1'!P69+'St 1.3.6.2'!P69</f>
        <v>0</v>
      </c>
      <c r="Q69" s="154">
        <f>'St 1.3.6.1'!Q69+'St 1.3.6.2'!Q69</f>
        <v>0</v>
      </c>
      <c r="R69" s="154">
        <f>'St 1.3.6.1'!R69+'St 1.3.6.2'!R69</f>
        <v>0</v>
      </c>
      <c r="S69" s="154">
        <f>'St 1.3.6.1'!S69+'St 1.3.6.2'!S69</f>
        <v>0</v>
      </c>
      <c r="T69" s="154">
        <f>'St 1.3.6.1'!T69+'St 1.3.6.2'!T69</f>
        <v>0</v>
      </c>
      <c r="U69" s="154">
        <f>'St 1.3.6.1'!U69+'St 1.3.6.2'!U69</f>
        <v>0</v>
      </c>
      <c r="V69" s="154">
        <f>'St 1.3.6.1'!V69+'St 1.3.6.2'!V69</f>
        <v>0</v>
      </c>
      <c r="W69" s="154">
        <f>'St 1.3.6.1'!W69+'St 1.3.6.2'!W69</f>
        <v>0</v>
      </c>
      <c r="X69" s="155"/>
      <c r="Y69" s="154">
        <f>'St 1.3.6.1'!Y69+'St 1.3.6.2'!Y69</f>
        <v>0</v>
      </c>
      <c r="Z69" s="154">
        <f>'St 1.3.6.1'!Z69+'St 1.3.6.2'!Z69</f>
        <v>0</v>
      </c>
      <c r="AA69" s="154">
        <f>'St 1.3.6.1'!AA69+'St 1.3.6.2'!AA69</f>
        <v>0</v>
      </c>
      <c r="AB69" s="154">
        <f>'St 1.3.6.1'!AB69+'St 1.3.6.2'!AB69</f>
        <v>0</v>
      </c>
      <c r="AC69" s="154">
        <f>'St 1.3.6.1'!AC69+'St 1.3.6.2'!AC69</f>
        <v>0</v>
      </c>
      <c r="AD69" s="154">
        <f>'St 1.3.6.1'!AD69+'St 1.3.6.2'!AD69</f>
        <v>0</v>
      </c>
      <c r="AE69" s="154">
        <f>'St 1.3.6.1'!AE69+'St 1.3.6.2'!AE69</f>
        <v>0</v>
      </c>
      <c r="AF69" s="154">
        <f>'St 1.3.6.1'!AF69+'St 1.3.6.2'!AF69</f>
        <v>0</v>
      </c>
      <c r="AG69" s="154">
        <f>'St 1.3.6.1'!AG69+'St 1.3.6.2'!AG69</f>
        <v>0</v>
      </c>
    </row>
    <row r="70" spans="1:33" ht="14.25" customHeight="1">
      <c r="B70" s="7" t="s">
        <v>46</v>
      </c>
      <c r="C70" s="211"/>
      <c r="D70" s="154">
        <f>'St 1.3.6.1'!D70+'St 1.3.6.2'!D70</f>
        <v>0</v>
      </c>
      <c r="E70" s="154">
        <f>'St 1.3.6.1'!E70+'St 1.3.6.2'!E70</f>
        <v>0</v>
      </c>
      <c r="F70" s="154">
        <f>'St 1.3.6.1'!F70+'St 1.3.6.2'!F70</f>
        <v>0</v>
      </c>
      <c r="G70" s="154">
        <f>'St 1.3.6.1'!G70+'St 1.3.6.2'!G70</f>
        <v>0</v>
      </c>
      <c r="H70" s="154">
        <f>'St 1.3.6.1'!H70+'St 1.3.6.2'!H70</f>
        <v>0</v>
      </c>
      <c r="I70" s="154">
        <f>'St 1.3.6.1'!I70+'St 1.3.6.2'!I70</f>
        <v>0</v>
      </c>
      <c r="J70" s="154">
        <f>'St 1.3.6.1'!J70+'St 1.3.6.2'!J70</f>
        <v>0</v>
      </c>
      <c r="K70" s="154">
        <f>'St 1.3.6.1'!K70+'St 1.3.6.2'!K70</f>
        <v>0</v>
      </c>
      <c r="L70" s="154">
        <f>'St 1.3.6.1'!L70+'St 1.3.6.2'!L70</f>
        <v>0</v>
      </c>
      <c r="M70" s="154">
        <f>'St 1.3.6.1'!M70+'St 1.3.6.2'!M70</f>
        <v>0</v>
      </c>
      <c r="N70" s="143"/>
      <c r="O70" s="154">
        <f>'St 1.3.6.1'!O70+'St 1.3.6.2'!O70</f>
        <v>0</v>
      </c>
      <c r="P70" s="154">
        <f>'St 1.3.6.1'!P70+'St 1.3.6.2'!P70</f>
        <v>0</v>
      </c>
      <c r="Q70" s="154">
        <f>'St 1.3.6.1'!Q70+'St 1.3.6.2'!Q70</f>
        <v>0</v>
      </c>
      <c r="R70" s="154">
        <f>'St 1.3.6.1'!R70+'St 1.3.6.2'!R70</f>
        <v>0</v>
      </c>
      <c r="S70" s="154">
        <f>'St 1.3.6.1'!S70+'St 1.3.6.2'!S70</f>
        <v>0</v>
      </c>
      <c r="T70" s="154">
        <f>'St 1.3.6.1'!T70+'St 1.3.6.2'!T70</f>
        <v>0</v>
      </c>
      <c r="U70" s="154">
        <f>'St 1.3.6.1'!U70+'St 1.3.6.2'!U70</f>
        <v>0</v>
      </c>
      <c r="V70" s="154">
        <f>'St 1.3.6.1'!V70+'St 1.3.6.2'!V70</f>
        <v>0</v>
      </c>
      <c r="W70" s="154">
        <f>'St 1.3.6.1'!W70+'St 1.3.6.2'!W70</f>
        <v>0</v>
      </c>
      <c r="X70" s="155"/>
      <c r="Y70" s="154">
        <f>'St 1.3.6.1'!Y70+'St 1.3.6.2'!Y70</f>
        <v>0</v>
      </c>
      <c r="Z70" s="154">
        <f>'St 1.3.6.1'!Z70+'St 1.3.6.2'!Z70</f>
        <v>0</v>
      </c>
      <c r="AA70" s="154">
        <f>'St 1.3.6.1'!AA70+'St 1.3.6.2'!AA70</f>
        <v>0</v>
      </c>
      <c r="AB70" s="154">
        <f>'St 1.3.6.1'!AB70+'St 1.3.6.2'!AB70</f>
        <v>0</v>
      </c>
      <c r="AC70" s="154">
        <f>'St 1.3.6.1'!AC70+'St 1.3.6.2'!AC70</f>
        <v>0</v>
      </c>
      <c r="AD70" s="154">
        <f>'St 1.3.6.1'!AD70+'St 1.3.6.2'!AD70</f>
        <v>0</v>
      </c>
      <c r="AE70" s="154">
        <f>'St 1.3.6.1'!AE70+'St 1.3.6.2'!AE70</f>
        <v>0</v>
      </c>
      <c r="AF70" s="154">
        <f>'St 1.3.6.1'!AF70+'St 1.3.6.2'!AF70</f>
        <v>0</v>
      </c>
      <c r="AG70" s="154">
        <f>'St 1.3.6.1'!AG70+'St 1.3.6.2'!AG70</f>
        <v>0</v>
      </c>
    </row>
    <row r="71" spans="1:33" ht="14.25" customHeight="1">
      <c r="B71" s="6" t="s">
        <v>317</v>
      </c>
      <c r="C71" s="211"/>
      <c r="D71" s="154">
        <f>'St 1.3.6.1'!D71+'St 1.3.6.2'!D71</f>
        <v>0</v>
      </c>
      <c r="E71" s="154">
        <f>'St 1.3.6.1'!E71+'St 1.3.6.2'!E71</f>
        <v>0</v>
      </c>
      <c r="F71" s="154">
        <f>'St 1.3.6.1'!F71+'St 1.3.6.2'!F71</f>
        <v>0</v>
      </c>
      <c r="G71" s="154">
        <f>'St 1.3.6.1'!G71+'St 1.3.6.2'!G71</f>
        <v>0</v>
      </c>
      <c r="H71" s="154">
        <f>'St 1.3.6.1'!H71+'St 1.3.6.2'!H71</f>
        <v>0</v>
      </c>
      <c r="I71" s="154">
        <f>'St 1.3.6.1'!I71+'St 1.3.6.2'!I71</f>
        <v>0</v>
      </c>
      <c r="J71" s="154">
        <f>'St 1.3.6.1'!J71+'St 1.3.6.2'!J71</f>
        <v>0</v>
      </c>
      <c r="K71" s="154">
        <f>'St 1.3.6.1'!K71+'St 1.3.6.2'!K71</f>
        <v>0</v>
      </c>
      <c r="L71" s="154">
        <f>'St 1.3.6.1'!L71+'St 1.3.6.2'!L71</f>
        <v>0</v>
      </c>
      <c r="M71" s="154">
        <f>'St 1.3.6.1'!M71+'St 1.3.6.2'!M71</f>
        <v>0</v>
      </c>
      <c r="N71" s="143"/>
      <c r="O71" s="154">
        <f>'St 1.3.6.1'!O71+'St 1.3.6.2'!O71</f>
        <v>0</v>
      </c>
      <c r="P71" s="154">
        <f>'St 1.3.6.1'!P71+'St 1.3.6.2'!P71</f>
        <v>0</v>
      </c>
      <c r="Q71" s="154">
        <f>'St 1.3.6.1'!Q71+'St 1.3.6.2'!Q71</f>
        <v>0</v>
      </c>
      <c r="R71" s="154">
        <f>'St 1.3.6.1'!R71+'St 1.3.6.2'!R71</f>
        <v>0</v>
      </c>
      <c r="S71" s="154">
        <f>'St 1.3.6.1'!S71+'St 1.3.6.2'!S71</f>
        <v>0</v>
      </c>
      <c r="T71" s="154">
        <f>'St 1.3.6.1'!T71+'St 1.3.6.2'!T71</f>
        <v>0</v>
      </c>
      <c r="U71" s="154">
        <f>'St 1.3.6.1'!U71+'St 1.3.6.2'!U71</f>
        <v>0</v>
      </c>
      <c r="V71" s="154">
        <f>'St 1.3.6.1'!V71+'St 1.3.6.2'!V71</f>
        <v>0</v>
      </c>
      <c r="W71" s="154">
        <f>'St 1.3.6.1'!W71+'St 1.3.6.2'!W71</f>
        <v>0</v>
      </c>
      <c r="X71" s="155"/>
      <c r="Y71" s="154">
        <f>'St 1.3.6.1'!Y71+'St 1.3.6.2'!Y71</f>
        <v>0</v>
      </c>
      <c r="Z71" s="154">
        <f>'St 1.3.6.1'!Z71+'St 1.3.6.2'!Z71</f>
        <v>0</v>
      </c>
      <c r="AA71" s="154">
        <f>'St 1.3.6.1'!AA71+'St 1.3.6.2'!AA71</f>
        <v>0</v>
      </c>
      <c r="AB71" s="154">
        <f>'St 1.3.6.1'!AB71+'St 1.3.6.2'!AB71</f>
        <v>0</v>
      </c>
      <c r="AC71" s="154">
        <f>'St 1.3.6.1'!AC71+'St 1.3.6.2'!AC71</f>
        <v>0</v>
      </c>
      <c r="AD71" s="154">
        <f>'St 1.3.6.1'!AD71+'St 1.3.6.2'!AD71</f>
        <v>0</v>
      </c>
      <c r="AE71" s="154">
        <f>'St 1.3.6.1'!AE71+'St 1.3.6.2'!AE71</f>
        <v>0</v>
      </c>
      <c r="AF71" s="154">
        <f>'St 1.3.6.1'!AF71+'St 1.3.6.2'!AF71</f>
        <v>0</v>
      </c>
      <c r="AG71" s="154">
        <f>'St 1.3.6.1'!AG71+'St 1.3.6.2'!AG71</f>
        <v>0</v>
      </c>
    </row>
    <row r="72" spans="1:33">
      <c r="B72" s="6" t="s">
        <v>108</v>
      </c>
      <c r="C72" s="211"/>
      <c r="D72" s="154">
        <f>'St 1.3.6.1'!D72+'St 1.3.6.2'!D72</f>
        <v>0</v>
      </c>
      <c r="E72" s="154">
        <f>'St 1.3.6.1'!E72+'St 1.3.6.2'!E72</f>
        <v>0</v>
      </c>
      <c r="F72" s="154">
        <f>'St 1.3.6.1'!F72+'St 1.3.6.2'!F72</f>
        <v>0</v>
      </c>
      <c r="G72" s="154">
        <f>'St 1.3.6.1'!G72+'St 1.3.6.2'!G72</f>
        <v>0</v>
      </c>
      <c r="H72" s="154">
        <f>'St 1.3.6.1'!H72+'St 1.3.6.2'!H72</f>
        <v>0</v>
      </c>
      <c r="I72" s="154">
        <f>'St 1.3.6.1'!I72+'St 1.3.6.2'!I72</f>
        <v>0</v>
      </c>
      <c r="J72" s="154">
        <f>'St 1.3.6.1'!J72+'St 1.3.6.2'!J72</f>
        <v>0</v>
      </c>
      <c r="K72" s="154">
        <f>'St 1.3.6.1'!K72+'St 1.3.6.2'!K72</f>
        <v>0</v>
      </c>
      <c r="L72" s="154">
        <f>'St 1.3.6.1'!L72+'St 1.3.6.2'!L72</f>
        <v>0</v>
      </c>
      <c r="M72" s="154">
        <f>'St 1.3.6.1'!M72+'St 1.3.6.2'!M72</f>
        <v>0</v>
      </c>
      <c r="N72" s="143"/>
      <c r="O72" s="154">
        <f>'St 1.3.6.1'!O72+'St 1.3.6.2'!O72</f>
        <v>0</v>
      </c>
      <c r="P72" s="154">
        <f>'St 1.3.6.1'!P72+'St 1.3.6.2'!P72</f>
        <v>0</v>
      </c>
      <c r="Q72" s="154">
        <f>'St 1.3.6.1'!Q72+'St 1.3.6.2'!Q72</f>
        <v>0</v>
      </c>
      <c r="R72" s="154">
        <f>'St 1.3.6.1'!R72+'St 1.3.6.2'!R72</f>
        <v>0</v>
      </c>
      <c r="S72" s="154">
        <f>'St 1.3.6.1'!S72+'St 1.3.6.2'!S72</f>
        <v>0</v>
      </c>
      <c r="T72" s="154">
        <f>'St 1.3.6.1'!T72+'St 1.3.6.2'!T72</f>
        <v>0</v>
      </c>
      <c r="U72" s="154">
        <f>'St 1.3.6.1'!U72+'St 1.3.6.2'!U72</f>
        <v>0</v>
      </c>
      <c r="V72" s="154">
        <f>'St 1.3.6.1'!V72+'St 1.3.6.2'!V72</f>
        <v>0</v>
      </c>
      <c r="W72" s="154">
        <f>'St 1.3.6.1'!W72+'St 1.3.6.2'!W72</f>
        <v>0</v>
      </c>
      <c r="X72" s="155"/>
      <c r="Y72" s="154">
        <f>'St 1.3.6.1'!Y72+'St 1.3.6.2'!Y72</f>
        <v>0</v>
      </c>
      <c r="Z72" s="154">
        <f>'St 1.3.6.1'!Z72+'St 1.3.6.2'!Z72</f>
        <v>0</v>
      </c>
      <c r="AA72" s="154">
        <f>'St 1.3.6.1'!AA72+'St 1.3.6.2'!AA72</f>
        <v>0</v>
      </c>
      <c r="AB72" s="154">
        <f>'St 1.3.6.1'!AB72+'St 1.3.6.2'!AB72</f>
        <v>0</v>
      </c>
      <c r="AC72" s="154">
        <f>'St 1.3.6.1'!AC72+'St 1.3.6.2'!AC72</f>
        <v>0</v>
      </c>
      <c r="AD72" s="154">
        <f>'St 1.3.6.1'!AD72+'St 1.3.6.2'!AD72</f>
        <v>0</v>
      </c>
      <c r="AE72" s="154">
        <f>'St 1.3.6.1'!AE72+'St 1.3.6.2'!AE72</f>
        <v>0</v>
      </c>
      <c r="AF72" s="154">
        <f>'St 1.3.6.1'!AF72+'St 1.3.6.2'!AF72</f>
        <v>0</v>
      </c>
      <c r="AG72" s="154">
        <f>'St 1.3.6.1'!AG72+'St 1.3.6.2'!AG72</f>
        <v>0</v>
      </c>
    </row>
    <row r="73" spans="1:33" ht="14.25" customHeight="1">
      <c r="B73" s="6" t="s">
        <v>48</v>
      </c>
      <c r="C73" s="211"/>
      <c r="D73" s="154">
        <f>'St 1.3.6.1'!D73+'St 1.3.6.2'!D73</f>
        <v>0</v>
      </c>
      <c r="E73" s="154">
        <f>'St 1.3.6.1'!E73+'St 1.3.6.2'!E73</f>
        <v>0</v>
      </c>
      <c r="F73" s="154">
        <f>'St 1.3.6.1'!F73+'St 1.3.6.2'!F73</f>
        <v>0</v>
      </c>
      <c r="G73" s="154">
        <f>'St 1.3.6.1'!G73+'St 1.3.6.2'!G73</f>
        <v>0</v>
      </c>
      <c r="H73" s="154">
        <f>'St 1.3.6.1'!H73+'St 1.3.6.2'!H73</f>
        <v>0</v>
      </c>
      <c r="I73" s="154">
        <f>'St 1.3.6.1'!I73+'St 1.3.6.2'!I73</f>
        <v>0</v>
      </c>
      <c r="J73" s="154">
        <f>'St 1.3.6.1'!J73+'St 1.3.6.2'!J73</f>
        <v>0</v>
      </c>
      <c r="K73" s="154">
        <f>'St 1.3.6.1'!K73+'St 1.3.6.2'!K73</f>
        <v>0</v>
      </c>
      <c r="L73" s="154">
        <f>'St 1.3.6.1'!L73+'St 1.3.6.2'!L73</f>
        <v>0</v>
      </c>
      <c r="M73" s="154">
        <f>'St 1.3.6.1'!M73+'St 1.3.6.2'!M73</f>
        <v>0</v>
      </c>
      <c r="N73" s="148"/>
      <c r="O73" s="154">
        <f>'St 1.3.6.1'!O73+'St 1.3.6.2'!O73</f>
        <v>0</v>
      </c>
      <c r="P73" s="154">
        <f>'St 1.3.6.1'!P73+'St 1.3.6.2'!P73</f>
        <v>0</v>
      </c>
      <c r="Q73" s="154">
        <f>'St 1.3.6.1'!Q73+'St 1.3.6.2'!Q73</f>
        <v>0</v>
      </c>
      <c r="R73" s="154">
        <f>'St 1.3.6.1'!R73+'St 1.3.6.2'!R73</f>
        <v>0</v>
      </c>
      <c r="S73" s="154">
        <f>'St 1.3.6.1'!S73+'St 1.3.6.2'!S73</f>
        <v>0</v>
      </c>
      <c r="T73" s="154">
        <f>'St 1.3.6.1'!T73+'St 1.3.6.2'!T73</f>
        <v>0</v>
      </c>
      <c r="U73" s="154">
        <f>'St 1.3.6.1'!U73+'St 1.3.6.2'!U73</f>
        <v>0</v>
      </c>
      <c r="V73" s="154">
        <f>'St 1.3.6.1'!V73+'St 1.3.6.2'!V73</f>
        <v>0</v>
      </c>
      <c r="W73" s="154">
        <f>'St 1.3.6.1'!W73+'St 1.3.6.2'!W73</f>
        <v>0</v>
      </c>
      <c r="X73" s="155"/>
      <c r="Y73" s="154">
        <f>'St 1.3.6.1'!Y73+'St 1.3.6.2'!Y73</f>
        <v>0</v>
      </c>
      <c r="Z73" s="154">
        <f>'St 1.3.6.1'!Z73+'St 1.3.6.2'!Z73</f>
        <v>0</v>
      </c>
      <c r="AA73" s="154">
        <f>'St 1.3.6.1'!AA73+'St 1.3.6.2'!AA73</f>
        <v>0</v>
      </c>
      <c r="AB73" s="154">
        <f>'St 1.3.6.1'!AB73+'St 1.3.6.2'!AB73</f>
        <v>0</v>
      </c>
      <c r="AC73" s="154">
        <f>'St 1.3.6.1'!AC73+'St 1.3.6.2'!AC73</f>
        <v>0</v>
      </c>
      <c r="AD73" s="154">
        <f>'St 1.3.6.1'!AD73+'St 1.3.6.2'!AD73</f>
        <v>0</v>
      </c>
      <c r="AE73" s="154">
        <f>'St 1.3.6.1'!AE73+'St 1.3.6.2'!AE73</f>
        <v>0</v>
      </c>
      <c r="AF73" s="154">
        <f>'St 1.3.6.1'!AF73+'St 1.3.6.2'!AF73</f>
        <v>0</v>
      </c>
      <c r="AG73" s="154">
        <f>'St 1.3.6.1'!AG73+'St 1.3.6.2'!AG73</f>
        <v>0</v>
      </c>
    </row>
    <row r="74" spans="1:33" ht="14.25" customHeight="1">
      <c r="B74" s="6" t="s">
        <v>325</v>
      </c>
      <c r="C74" s="211"/>
      <c r="D74" s="154">
        <f>'St 1.3.6.1'!D74+'St 1.3.6.2'!D74</f>
        <v>0</v>
      </c>
      <c r="E74" s="154">
        <f>'St 1.3.6.1'!E74+'St 1.3.6.2'!E74</f>
        <v>0</v>
      </c>
      <c r="F74" s="154">
        <f>'St 1.3.6.1'!F74+'St 1.3.6.2'!F74</f>
        <v>0</v>
      </c>
      <c r="G74" s="154">
        <f>'St 1.3.6.1'!G74+'St 1.3.6.2'!G74</f>
        <v>0</v>
      </c>
      <c r="H74" s="154">
        <f>'St 1.3.6.1'!H74+'St 1.3.6.2'!H74</f>
        <v>0</v>
      </c>
      <c r="I74" s="154">
        <f>'St 1.3.6.1'!I74+'St 1.3.6.2'!I74</f>
        <v>0</v>
      </c>
      <c r="J74" s="154">
        <f>'St 1.3.6.1'!J74+'St 1.3.6.2'!J74</f>
        <v>0</v>
      </c>
      <c r="K74" s="154">
        <f>'St 1.3.6.1'!K74+'St 1.3.6.2'!K74</f>
        <v>0</v>
      </c>
      <c r="L74" s="154">
        <f>'St 1.3.6.1'!L74+'St 1.3.6.2'!L74</f>
        <v>0</v>
      </c>
      <c r="M74" s="154">
        <f>'St 1.3.6.1'!M74+'St 1.3.6.2'!M74</f>
        <v>0</v>
      </c>
      <c r="N74" s="143"/>
      <c r="O74" s="154">
        <f>'St 1.3.6.1'!O74+'St 1.3.6.2'!O74</f>
        <v>0</v>
      </c>
      <c r="P74" s="154">
        <f>'St 1.3.6.1'!P74+'St 1.3.6.2'!P74</f>
        <v>0</v>
      </c>
      <c r="Q74" s="154">
        <f>'St 1.3.6.1'!Q74+'St 1.3.6.2'!Q74</f>
        <v>0</v>
      </c>
      <c r="R74" s="154">
        <f>'St 1.3.6.1'!R74+'St 1.3.6.2'!R74</f>
        <v>0</v>
      </c>
      <c r="S74" s="154">
        <f>'St 1.3.6.1'!S74+'St 1.3.6.2'!S74</f>
        <v>0</v>
      </c>
      <c r="T74" s="154">
        <f>'St 1.3.6.1'!T74+'St 1.3.6.2'!T74</f>
        <v>0</v>
      </c>
      <c r="U74" s="154">
        <f>'St 1.3.6.1'!U74+'St 1.3.6.2'!U74</f>
        <v>0</v>
      </c>
      <c r="V74" s="154">
        <f>'St 1.3.6.1'!V74+'St 1.3.6.2'!V74</f>
        <v>0</v>
      </c>
      <c r="W74" s="154">
        <f>'St 1.3.6.1'!W74+'St 1.3.6.2'!W74</f>
        <v>0</v>
      </c>
      <c r="X74" s="155"/>
      <c r="Y74" s="154">
        <f>'St 1.3.6.1'!Y74+'St 1.3.6.2'!Y74</f>
        <v>0</v>
      </c>
      <c r="Z74" s="154">
        <f>'St 1.3.6.1'!Z74+'St 1.3.6.2'!Z74</f>
        <v>0</v>
      </c>
      <c r="AA74" s="154">
        <f>'St 1.3.6.1'!AA74+'St 1.3.6.2'!AA74</f>
        <v>0</v>
      </c>
      <c r="AB74" s="154">
        <f>'St 1.3.6.1'!AB74+'St 1.3.6.2'!AB74</f>
        <v>0</v>
      </c>
      <c r="AC74" s="154">
        <f>'St 1.3.6.1'!AC74+'St 1.3.6.2'!AC74</f>
        <v>0</v>
      </c>
      <c r="AD74" s="154">
        <f>'St 1.3.6.1'!AD74+'St 1.3.6.2'!AD74</f>
        <v>0</v>
      </c>
      <c r="AE74" s="154">
        <f>'St 1.3.6.1'!AE74+'St 1.3.6.2'!AE74</f>
        <v>0</v>
      </c>
      <c r="AF74" s="154">
        <f>'St 1.3.6.1'!AF74+'St 1.3.6.2'!AF74</f>
        <v>0</v>
      </c>
      <c r="AG74" s="154">
        <f>'St 1.3.6.1'!AG74+'St 1.3.6.2'!AG74</f>
        <v>0</v>
      </c>
    </row>
    <row r="75" spans="1:33">
      <c r="B75" s="8" t="s">
        <v>101</v>
      </c>
      <c r="C75" s="211"/>
      <c r="D75" s="154">
        <f>'St 1.3.6.1'!D75+'St 1.3.6.2'!D75</f>
        <v>0</v>
      </c>
      <c r="E75" s="154">
        <f>'St 1.3.6.1'!E75+'St 1.3.6.2'!E75</f>
        <v>0</v>
      </c>
      <c r="F75" s="154">
        <f>'St 1.3.6.1'!F75+'St 1.3.6.2'!F75</f>
        <v>0</v>
      </c>
      <c r="G75" s="154">
        <f>'St 1.3.6.1'!G75+'St 1.3.6.2'!G75</f>
        <v>0</v>
      </c>
      <c r="H75" s="154">
        <f>'St 1.3.6.1'!H75+'St 1.3.6.2'!H75</f>
        <v>0</v>
      </c>
      <c r="I75" s="154">
        <f>'St 1.3.6.1'!I75+'St 1.3.6.2'!I75</f>
        <v>0</v>
      </c>
      <c r="J75" s="154">
        <f>'St 1.3.6.1'!J75+'St 1.3.6.2'!J75</f>
        <v>0</v>
      </c>
      <c r="K75" s="154">
        <f>'St 1.3.6.1'!K75+'St 1.3.6.2'!K75</f>
        <v>0</v>
      </c>
      <c r="L75" s="154">
        <f>'St 1.3.6.1'!L75+'St 1.3.6.2'!L75</f>
        <v>0</v>
      </c>
      <c r="M75" s="154">
        <f>'St 1.3.6.1'!M75+'St 1.3.6.2'!M75</f>
        <v>0</v>
      </c>
      <c r="N75" s="143"/>
      <c r="O75" s="154">
        <f>'St 1.3.6.1'!O75+'St 1.3.6.2'!O75</f>
        <v>0</v>
      </c>
      <c r="P75" s="154">
        <f>'St 1.3.6.1'!P75+'St 1.3.6.2'!P75</f>
        <v>0</v>
      </c>
      <c r="Q75" s="154">
        <f>'St 1.3.6.1'!Q75+'St 1.3.6.2'!Q75</f>
        <v>0</v>
      </c>
      <c r="R75" s="154">
        <f>'St 1.3.6.1'!R75+'St 1.3.6.2'!R75</f>
        <v>0</v>
      </c>
      <c r="S75" s="154">
        <f>'St 1.3.6.1'!S75+'St 1.3.6.2'!S75</f>
        <v>0</v>
      </c>
      <c r="T75" s="154">
        <f>'St 1.3.6.1'!T75+'St 1.3.6.2'!T75</f>
        <v>0</v>
      </c>
      <c r="U75" s="154">
        <f>'St 1.3.6.1'!U75+'St 1.3.6.2'!U75</f>
        <v>0</v>
      </c>
      <c r="V75" s="154">
        <f>'St 1.3.6.1'!V75+'St 1.3.6.2'!V75</f>
        <v>0</v>
      </c>
      <c r="W75" s="154">
        <f>'St 1.3.6.1'!W75+'St 1.3.6.2'!W75</f>
        <v>0</v>
      </c>
      <c r="X75" s="155"/>
      <c r="Y75" s="154">
        <f>'St 1.3.6.1'!Y75+'St 1.3.6.2'!Y75</f>
        <v>0</v>
      </c>
      <c r="Z75" s="154">
        <f>'St 1.3.6.1'!Z75+'St 1.3.6.2'!Z75</f>
        <v>0</v>
      </c>
      <c r="AA75" s="154">
        <f>'St 1.3.6.1'!AA75+'St 1.3.6.2'!AA75</f>
        <v>0</v>
      </c>
      <c r="AB75" s="154">
        <f>'St 1.3.6.1'!AB75+'St 1.3.6.2'!AB75</f>
        <v>0</v>
      </c>
      <c r="AC75" s="154">
        <f>'St 1.3.6.1'!AC75+'St 1.3.6.2'!AC75</f>
        <v>0</v>
      </c>
      <c r="AD75" s="154">
        <f>'St 1.3.6.1'!AD75+'St 1.3.6.2'!AD75</f>
        <v>0</v>
      </c>
      <c r="AE75" s="154">
        <f>'St 1.3.6.1'!AE75+'St 1.3.6.2'!AE75</f>
        <v>0</v>
      </c>
      <c r="AF75" s="154">
        <f>'St 1.3.6.1'!AF75+'St 1.3.6.2'!AF75</f>
        <v>0</v>
      </c>
      <c r="AG75" s="154">
        <f>'St 1.3.6.1'!AG75+'St 1.3.6.2'!AG75</f>
        <v>0</v>
      </c>
    </row>
    <row r="76" spans="1:33" s="45" customFormat="1">
      <c r="A76" s="38"/>
      <c r="B76" s="31" t="s">
        <v>11</v>
      </c>
      <c r="C76" s="209" t="s">
        <v>300</v>
      </c>
      <c r="D76" s="152">
        <f>'St 1.3.6.1'!D76+'St 1.3.6.2'!D76</f>
        <v>577053.16069230891</v>
      </c>
      <c r="E76" s="152">
        <f>'St 1.3.6.1'!E76+'St 1.3.6.2'!E76</f>
        <v>688260.69986967964</v>
      </c>
      <c r="F76" s="152">
        <f>'St 1.3.6.1'!F76+'St 1.3.6.2'!F76</f>
        <v>810006.29945589521</v>
      </c>
      <c r="G76" s="152">
        <f>'St 1.3.6.1'!G76+'St 1.3.6.2'!G76</f>
        <v>1059074.3622169083</v>
      </c>
      <c r="H76" s="152">
        <f>'St 1.3.6.1'!H76+'St 1.3.6.2'!H76</f>
        <v>1205662.2768655824</v>
      </c>
      <c r="I76" s="152">
        <f>'St 1.3.6.1'!I76+'St 1.3.6.2'!I76</f>
        <v>1737234.4130485414</v>
      </c>
      <c r="J76" s="152">
        <f>'St 1.3.6.1'!J76+'St 1.3.6.2'!J76</f>
        <v>2098567.5693142419</v>
      </c>
      <c r="K76" s="152">
        <f>'St 1.3.6.1'!K76+'St 1.3.6.2'!K76</f>
        <v>2340547.4980323995</v>
      </c>
      <c r="L76" s="152">
        <f>'St 1.3.6.1'!L76+'St 1.3.6.2'!L76</f>
        <v>2188763.8196027745</v>
      </c>
      <c r="M76" s="152">
        <f>'St 1.3.6.1'!M76+'St 1.3.6.2'!M76</f>
        <v>3089295.617700866</v>
      </c>
      <c r="N76" s="146"/>
      <c r="O76" s="152">
        <f>'St 1.3.6.1'!O76+'St 1.3.6.2'!O76</f>
        <v>72911.369177370856</v>
      </c>
      <c r="P76" s="152">
        <f>'St 1.3.6.1'!P76+'St 1.3.6.2'!P76</f>
        <v>53079.869586215442</v>
      </c>
      <c r="Q76" s="152">
        <f>'St 1.3.6.1'!Q76+'St 1.3.6.2'!Q76</f>
        <v>94841.212761013012</v>
      </c>
      <c r="R76" s="152">
        <f>'St 1.3.6.1'!R76+'St 1.3.6.2'!R76</f>
        <v>130701.85464867417</v>
      </c>
      <c r="S76" s="152">
        <f>'St 1.3.6.1'!S76+'St 1.3.6.2'!S76</f>
        <v>352825.66618295904</v>
      </c>
      <c r="T76" s="152">
        <f>'St 1.3.6.1'!T76+'St 1.3.6.2'!T76</f>
        <v>251713.46626569988</v>
      </c>
      <c r="U76" s="152">
        <f>'St 1.3.6.1'!U76+'St 1.3.6.2'!U76</f>
        <v>108132.16871815757</v>
      </c>
      <c r="V76" s="152">
        <f>'St 1.3.6.1'!V76+'St 1.3.6.2'!V76</f>
        <v>88898.673974651247</v>
      </c>
      <c r="W76" s="152">
        <f>'St 1.3.6.1'!W76+'St 1.3.6.2'!W76</f>
        <v>198714.29906009173</v>
      </c>
      <c r="X76" s="153"/>
      <c r="Y76" s="152">
        <f>'St 1.3.6.1'!Y76+'St 1.3.6.2'!Y76</f>
        <v>38296.16999999994</v>
      </c>
      <c r="Z76" s="152">
        <f>'St 1.3.6.1'!Z76+'St 1.3.6.2'!Z76</f>
        <v>68665.73000000001</v>
      </c>
      <c r="AA76" s="152">
        <f>'St 1.3.6.1'!AA76+'St 1.3.6.2'!AA76</f>
        <v>154226.85000000006</v>
      </c>
      <c r="AB76" s="152">
        <f>'St 1.3.6.1'!AB76+'St 1.3.6.2'!AB76</f>
        <v>15886.059999999899</v>
      </c>
      <c r="AC76" s="152">
        <f>'St 1.3.6.1'!AC76+'St 1.3.6.2'!AC76</f>
        <v>178746.47</v>
      </c>
      <c r="AD76" s="152">
        <f>'St 1.3.6.1'!AD76+'St 1.3.6.2'!AD76</f>
        <v>109619.69000000074</v>
      </c>
      <c r="AE76" s="152">
        <f>'St 1.3.6.1'!AE76+'St 1.3.6.2'!AE76</f>
        <v>133847.75999999966</v>
      </c>
      <c r="AF76" s="152">
        <f>'St 1.3.6.1'!AF76+'St 1.3.6.2'!AF76</f>
        <v>-240682.35240427614</v>
      </c>
      <c r="AG76" s="152">
        <f>'St 1.3.6.1'!AG76+'St 1.3.6.2'!AG76</f>
        <v>701817.49903800013</v>
      </c>
    </row>
    <row r="77" spans="1:33">
      <c r="B77" s="3" t="s">
        <v>12</v>
      </c>
      <c r="C77" s="210" t="s">
        <v>301</v>
      </c>
      <c r="D77" s="154">
        <f>'St 1.3.6.1'!D77+'St 1.3.6.2'!D77</f>
        <v>75968.28940765826</v>
      </c>
      <c r="E77" s="154">
        <f>'St 1.3.6.1'!E77+'St 1.3.6.2'!E77</f>
        <v>88501.668319903591</v>
      </c>
      <c r="F77" s="154">
        <f>'St 1.3.6.1'!F77+'St 1.3.6.2'!F77</f>
        <v>127561.31166888864</v>
      </c>
      <c r="G77" s="154">
        <f>'St 1.3.6.1'!G77+'St 1.3.6.2'!G77</f>
        <v>153480.3648651159</v>
      </c>
      <c r="H77" s="154">
        <f>'St 1.3.6.1'!H77+'St 1.3.6.2'!H77</f>
        <v>190222.13058249198</v>
      </c>
      <c r="I77" s="154">
        <f>'St 1.3.6.1'!I77+'St 1.3.6.2'!I77</f>
        <v>304817.81147453916</v>
      </c>
      <c r="J77" s="154">
        <f>'St 1.3.6.1'!J77+'St 1.3.6.2'!J77</f>
        <v>320370.59666500561</v>
      </c>
      <c r="K77" s="154">
        <f>'St 1.3.6.1'!K77+'St 1.3.6.2'!K77</f>
        <v>417868.78269835236</v>
      </c>
      <c r="L77" s="154">
        <f>'St 1.3.6.1'!L77+'St 1.3.6.2'!L77</f>
        <v>468594.89885334333</v>
      </c>
      <c r="M77" s="154">
        <f>'St 1.3.6.1'!M77+'St 1.3.6.2'!M77</f>
        <v>534574.77312534174</v>
      </c>
      <c r="N77" s="143"/>
      <c r="O77" s="154">
        <f>'St 1.3.6.1'!O77+'St 1.3.6.2'!O77</f>
        <v>2633.8689122453197</v>
      </c>
      <c r="P77" s="154">
        <f>'St 1.3.6.1'!P77+'St 1.3.6.2'!P77</f>
        <v>23051.823348985017</v>
      </c>
      <c r="Q77" s="154">
        <f>'St 1.3.6.1'!Q77+'St 1.3.6.2'!Q77</f>
        <v>6418.6231962273523</v>
      </c>
      <c r="R77" s="154">
        <f>'St 1.3.6.1'!R77+'St 1.3.6.2'!R77</f>
        <v>17009.405717376016</v>
      </c>
      <c r="S77" s="154">
        <f>'St 1.3.6.1'!S77+'St 1.3.6.2'!S77</f>
        <v>95739.51089204727</v>
      </c>
      <c r="T77" s="154">
        <f>'St 1.3.6.1'!T77+'St 1.3.6.2'!T77</f>
        <v>-8822.1348095335998</v>
      </c>
      <c r="U77" s="154">
        <f>'St 1.3.6.1'!U77+'St 1.3.6.2'!U77</f>
        <v>72892.106033346761</v>
      </c>
      <c r="V77" s="154">
        <f>'St 1.3.6.1'!V77+'St 1.3.6.2'!V77</f>
        <v>-19123.905671753106</v>
      </c>
      <c r="W77" s="154">
        <f>'St 1.3.6.1'!W77+'St 1.3.6.2'!W77</f>
        <v>100471.45002818834</v>
      </c>
      <c r="X77" s="155"/>
      <c r="Y77" s="154">
        <f>'St 1.3.6.1'!Y77+'St 1.3.6.2'!Y77</f>
        <v>9899.510000000013</v>
      </c>
      <c r="Z77" s="154">
        <f>'St 1.3.6.1'!Z77+'St 1.3.6.2'!Z77</f>
        <v>16007.820000000029</v>
      </c>
      <c r="AA77" s="154">
        <f>'St 1.3.6.1'!AA77+'St 1.3.6.2'!AA77</f>
        <v>19500.429999999931</v>
      </c>
      <c r="AB77" s="154">
        <f>'St 1.3.6.1'!AB77+'St 1.3.6.2'!AB77</f>
        <v>19732.360000000055</v>
      </c>
      <c r="AC77" s="154">
        <f>'St 1.3.6.1'!AC77+'St 1.3.6.2'!AC77</f>
        <v>18856.169999999889</v>
      </c>
      <c r="AD77" s="154">
        <f>'St 1.3.6.1'!AD77+'St 1.3.6.2'!AD77</f>
        <v>24374.920000000089</v>
      </c>
      <c r="AE77" s="154">
        <f>'St 1.3.6.1'!AE77+'St 1.3.6.2'!AE77</f>
        <v>24606.079999999958</v>
      </c>
      <c r="AF77" s="154">
        <f>'St 1.3.6.1'!AF77+'St 1.3.6.2'!AF77</f>
        <v>69850.02182674408</v>
      </c>
      <c r="AG77" s="154">
        <f>'St 1.3.6.1'!AG77+'St 1.3.6.2'!AG77</f>
        <v>-34491.575756189981</v>
      </c>
    </row>
    <row r="78" spans="1:33">
      <c r="B78" s="3" t="s">
        <v>13</v>
      </c>
      <c r="C78" s="210" t="s">
        <v>302</v>
      </c>
      <c r="D78" s="154">
        <f>'St 1.3.6.1'!D78+'St 1.3.6.2'!D78</f>
        <v>501084.8712846507</v>
      </c>
      <c r="E78" s="154">
        <f>'St 1.3.6.1'!E78+'St 1.3.6.2'!E78</f>
        <v>599759.03154977609</v>
      </c>
      <c r="F78" s="154">
        <f>'St 1.3.6.1'!F78+'St 1.3.6.2'!F78</f>
        <v>682444.98778700654</v>
      </c>
      <c r="G78" s="154">
        <f>'St 1.3.6.1'!G78+'St 1.3.6.2'!G78</f>
        <v>905593.99735179229</v>
      </c>
      <c r="H78" s="154">
        <f>'St 1.3.6.1'!H78+'St 1.3.6.2'!H78</f>
        <v>1015440.1462830903</v>
      </c>
      <c r="I78" s="154">
        <f>'St 1.3.6.1'!I78+'St 1.3.6.2'!I78</f>
        <v>1432416.6015740023</v>
      </c>
      <c r="J78" s="154">
        <f>'St 1.3.6.1'!J78+'St 1.3.6.2'!J78</f>
        <v>1778196.9726492364</v>
      </c>
      <c r="K78" s="154">
        <f>'St 1.3.6.1'!K78+'St 1.3.6.2'!K78</f>
        <v>1922678.7153340469</v>
      </c>
      <c r="L78" s="154">
        <f>'St 1.3.6.1'!L78+'St 1.3.6.2'!L78</f>
        <v>1720168.920749431</v>
      </c>
      <c r="M78" s="154">
        <f>'St 1.3.6.1'!M78+'St 1.3.6.2'!M78</f>
        <v>2554720.8445755243</v>
      </c>
      <c r="N78" s="143"/>
      <c r="O78" s="154">
        <f>'St 1.3.6.1'!O78+'St 1.3.6.2'!O78</f>
        <v>70277.500265125534</v>
      </c>
      <c r="P78" s="154">
        <f>'St 1.3.6.1'!P78+'St 1.3.6.2'!P78</f>
        <v>30028.046237230421</v>
      </c>
      <c r="Q78" s="154">
        <f>'St 1.3.6.1'!Q78+'St 1.3.6.2'!Q78</f>
        <v>88422.589564785652</v>
      </c>
      <c r="R78" s="154">
        <f>'St 1.3.6.1'!R78+'St 1.3.6.2'!R78</f>
        <v>113692.44893129816</v>
      </c>
      <c r="S78" s="154">
        <f>'St 1.3.6.1'!S78+'St 1.3.6.2'!S78</f>
        <v>257086.15529091176</v>
      </c>
      <c r="T78" s="154">
        <f>'St 1.3.6.1'!T78+'St 1.3.6.2'!T78</f>
        <v>260535.60107523348</v>
      </c>
      <c r="U78" s="154">
        <f>'St 1.3.6.1'!U78+'St 1.3.6.2'!U78</f>
        <v>35240.062684810815</v>
      </c>
      <c r="V78" s="154">
        <f>'St 1.3.6.1'!V78+'St 1.3.6.2'!V78</f>
        <v>108022.57964640435</v>
      </c>
      <c r="W78" s="154">
        <f>'St 1.3.6.1'!W78+'St 1.3.6.2'!W78</f>
        <v>98242.849031903388</v>
      </c>
      <c r="X78" s="155"/>
      <c r="Y78" s="154">
        <f>'St 1.3.6.1'!Y78+'St 1.3.6.2'!Y78</f>
        <v>28396.659999999931</v>
      </c>
      <c r="Z78" s="154">
        <f>'St 1.3.6.1'!Z78+'St 1.3.6.2'!Z78</f>
        <v>52657.909999999982</v>
      </c>
      <c r="AA78" s="154">
        <f>'St 1.3.6.1'!AA78+'St 1.3.6.2'!AA78</f>
        <v>134726.42000000013</v>
      </c>
      <c r="AB78" s="154">
        <f>'St 1.3.6.1'!AB78+'St 1.3.6.2'!AB78</f>
        <v>-3846.3000000001557</v>
      </c>
      <c r="AC78" s="154">
        <f>'St 1.3.6.1'!AC78+'St 1.3.6.2'!AC78</f>
        <v>159890.3000000001</v>
      </c>
      <c r="AD78" s="154">
        <f>'St 1.3.6.1'!AD78+'St 1.3.6.2'!AD78</f>
        <v>85244.770000000659</v>
      </c>
      <c r="AE78" s="154">
        <f>'St 1.3.6.1'!AE78+'St 1.3.6.2'!AE78</f>
        <v>109241.6799999997</v>
      </c>
      <c r="AF78" s="154">
        <f>'St 1.3.6.1'!AF78+'St 1.3.6.2'!AF78</f>
        <v>-310532.37423102022</v>
      </c>
      <c r="AG78" s="154">
        <f>'St 1.3.6.1'!AG78+'St 1.3.6.2'!AG78</f>
        <v>736309.07479419012</v>
      </c>
    </row>
    <row r="79" spans="1:33" s="45" customFormat="1">
      <c r="A79" s="38"/>
      <c r="B79" s="5" t="s">
        <v>14</v>
      </c>
      <c r="C79" s="209" t="s">
        <v>311</v>
      </c>
      <c r="D79" s="152">
        <f>'St 1.3.6.1'!D79+'St 1.3.6.2'!D79</f>
        <v>0</v>
      </c>
      <c r="E79" s="152">
        <f>'St 1.3.6.1'!E79+'St 1.3.6.2'!E79</f>
        <v>0</v>
      </c>
      <c r="F79" s="152">
        <f>'St 1.3.6.1'!F79+'St 1.3.6.2'!F79</f>
        <v>0</v>
      </c>
      <c r="G79" s="152">
        <f>'St 1.3.6.1'!G79+'St 1.3.6.2'!G79</f>
        <v>0</v>
      </c>
      <c r="H79" s="152">
        <f>'St 1.3.6.1'!H79+'St 1.3.6.2'!H79</f>
        <v>0</v>
      </c>
      <c r="I79" s="152">
        <f>'St 1.3.6.1'!I79+'St 1.3.6.2'!I79</f>
        <v>0</v>
      </c>
      <c r="J79" s="152">
        <f>'St 1.3.6.1'!J79+'St 1.3.6.2'!J79</f>
        <v>0</v>
      </c>
      <c r="K79" s="152">
        <f>'St 1.3.6.1'!K79+'St 1.3.6.2'!K79</f>
        <v>0</v>
      </c>
      <c r="L79" s="152">
        <f>'St 1.3.6.1'!L79+'St 1.3.6.2'!L79</f>
        <v>0</v>
      </c>
      <c r="M79" s="152">
        <f>'St 1.3.6.1'!M79+'St 1.3.6.2'!M79</f>
        <v>0</v>
      </c>
      <c r="N79" s="146"/>
      <c r="O79" s="152">
        <f>'St 1.3.6.1'!O79+'St 1.3.6.2'!O79</f>
        <v>0</v>
      </c>
      <c r="P79" s="152">
        <f>'St 1.3.6.1'!P79+'St 1.3.6.2'!P79</f>
        <v>0</v>
      </c>
      <c r="Q79" s="152">
        <f>'St 1.3.6.1'!Q79+'St 1.3.6.2'!Q79</f>
        <v>0</v>
      </c>
      <c r="R79" s="152">
        <f>'St 1.3.6.1'!R79+'St 1.3.6.2'!R79</f>
        <v>0</v>
      </c>
      <c r="S79" s="152">
        <f>'St 1.3.6.1'!S79+'St 1.3.6.2'!S79</f>
        <v>0</v>
      </c>
      <c r="T79" s="152">
        <f>'St 1.3.6.1'!T79+'St 1.3.6.2'!T79</f>
        <v>0</v>
      </c>
      <c r="U79" s="152">
        <f>'St 1.3.6.1'!U79+'St 1.3.6.2'!U79</f>
        <v>0</v>
      </c>
      <c r="V79" s="152">
        <f>'St 1.3.6.1'!V79+'St 1.3.6.2'!V79</f>
        <v>0</v>
      </c>
      <c r="W79" s="152">
        <f>'St 1.3.6.1'!W79+'St 1.3.6.2'!W79</f>
        <v>0</v>
      </c>
      <c r="X79" s="153"/>
      <c r="Y79" s="152">
        <f>'St 1.3.6.1'!Y79+'St 1.3.6.2'!Y79</f>
        <v>0</v>
      </c>
      <c r="Z79" s="152">
        <f>'St 1.3.6.1'!Z79+'St 1.3.6.2'!Z79</f>
        <v>0</v>
      </c>
      <c r="AA79" s="152">
        <f>'St 1.3.6.1'!AA79+'St 1.3.6.2'!AA79</f>
        <v>0</v>
      </c>
      <c r="AB79" s="152">
        <f>'St 1.3.6.1'!AB79+'St 1.3.6.2'!AB79</f>
        <v>0</v>
      </c>
      <c r="AC79" s="152">
        <f>'St 1.3.6.1'!AC79+'St 1.3.6.2'!AC79</f>
        <v>0</v>
      </c>
      <c r="AD79" s="152">
        <f>'St 1.3.6.1'!AD79+'St 1.3.6.2'!AD79</f>
        <v>0</v>
      </c>
      <c r="AE79" s="152">
        <f>'St 1.3.6.1'!AE79+'St 1.3.6.2'!AE79</f>
        <v>0</v>
      </c>
      <c r="AF79" s="152">
        <f>'St 1.3.6.1'!AF79+'St 1.3.6.2'!AF79</f>
        <v>0</v>
      </c>
      <c r="AG79" s="152">
        <f>'St 1.3.6.1'!AG79+'St 1.3.6.2'!AG79</f>
        <v>0</v>
      </c>
    </row>
    <row r="80" spans="1:33">
      <c r="B80" s="3" t="s">
        <v>15</v>
      </c>
      <c r="C80" s="210" t="s">
        <v>303</v>
      </c>
      <c r="D80" s="154">
        <f>'St 1.3.6.1'!D80+'St 1.3.6.2'!D80</f>
        <v>0</v>
      </c>
      <c r="E80" s="154">
        <f>'St 1.3.6.1'!E80+'St 1.3.6.2'!E80</f>
        <v>0</v>
      </c>
      <c r="F80" s="154">
        <f>'St 1.3.6.1'!F80+'St 1.3.6.2'!F80</f>
        <v>0</v>
      </c>
      <c r="G80" s="154">
        <f>'St 1.3.6.1'!G80+'St 1.3.6.2'!G80</f>
        <v>0</v>
      </c>
      <c r="H80" s="154">
        <f>'St 1.3.6.1'!H80+'St 1.3.6.2'!H80</f>
        <v>0</v>
      </c>
      <c r="I80" s="154">
        <f>'St 1.3.6.1'!I80+'St 1.3.6.2'!I80</f>
        <v>0</v>
      </c>
      <c r="J80" s="154">
        <f>'St 1.3.6.1'!J80+'St 1.3.6.2'!J80</f>
        <v>0</v>
      </c>
      <c r="K80" s="154">
        <f>'St 1.3.6.1'!K80+'St 1.3.6.2'!K80</f>
        <v>0</v>
      </c>
      <c r="L80" s="154">
        <f>'St 1.3.6.1'!L80+'St 1.3.6.2'!L80</f>
        <v>0</v>
      </c>
      <c r="M80" s="154">
        <f>'St 1.3.6.1'!M80+'St 1.3.6.2'!M80</f>
        <v>0</v>
      </c>
      <c r="N80" s="143"/>
      <c r="O80" s="154">
        <f>'St 1.3.6.1'!O80+'St 1.3.6.2'!O80</f>
        <v>0</v>
      </c>
      <c r="P80" s="154">
        <f>'St 1.3.6.1'!P80+'St 1.3.6.2'!P80</f>
        <v>0</v>
      </c>
      <c r="Q80" s="154">
        <f>'St 1.3.6.1'!Q80+'St 1.3.6.2'!Q80</f>
        <v>0</v>
      </c>
      <c r="R80" s="154">
        <f>'St 1.3.6.1'!R80+'St 1.3.6.2'!R80</f>
        <v>0</v>
      </c>
      <c r="S80" s="154">
        <f>'St 1.3.6.1'!S80+'St 1.3.6.2'!S80</f>
        <v>0</v>
      </c>
      <c r="T80" s="154">
        <f>'St 1.3.6.1'!T80+'St 1.3.6.2'!T80</f>
        <v>0</v>
      </c>
      <c r="U80" s="154">
        <f>'St 1.3.6.1'!U80+'St 1.3.6.2'!U80</f>
        <v>0</v>
      </c>
      <c r="V80" s="154">
        <f>'St 1.3.6.1'!V80+'St 1.3.6.2'!V80</f>
        <v>0</v>
      </c>
      <c r="W80" s="154">
        <f>'St 1.3.6.1'!W80+'St 1.3.6.2'!W80</f>
        <v>0</v>
      </c>
      <c r="X80" s="155"/>
      <c r="Y80" s="154">
        <f>'St 1.3.6.1'!Y80+'St 1.3.6.2'!Y80</f>
        <v>0</v>
      </c>
      <c r="Z80" s="154">
        <f>'St 1.3.6.1'!Z80+'St 1.3.6.2'!Z80</f>
        <v>0</v>
      </c>
      <c r="AA80" s="154">
        <f>'St 1.3.6.1'!AA80+'St 1.3.6.2'!AA80</f>
        <v>0</v>
      </c>
      <c r="AB80" s="154">
        <f>'St 1.3.6.1'!AB80+'St 1.3.6.2'!AB80</f>
        <v>0</v>
      </c>
      <c r="AC80" s="154">
        <f>'St 1.3.6.1'!AC80+'St 1.3.6.2'!AC80</f>
        <v>0</v>
      </c>
      <c r="AD80" s="154">
        <f>'St 1.3.6.1'!AD80+'St 1.3.6.2'!AD80</f>
        <v>0</v>
      </c>
      <c r="AE80" s="154">
        <f>'St 1.3.6.1'!AE80+'St 1.3.6.2'!AE80</f>
        <v>0</v>
      </c>
      <c r="AF80" s="154">
        <f>'St 1.3.6.1'!AF80+'St 1.3.6.2'!AF80</f>
        <v>0</v>
      </c>
      <c r="AG80" s="154">
        <f>'St 1.3.6.1'!AG80+'St 1.3.6.2'!AG80</f>
        <v>0</v>
      </c>
    </row>
    <row r="81" spans="1:33">
      <c r="B81" s="3" t="s">
        <v>16</v>
      </c>
      <c r="C81" s="210" t="s">
        <v>304</v>
      </c>
      <c r="D81" s="154">
        <f>'St 1.3.6.1'!D81+'St 1.3.6.2'!D81</f>
        <v>0</v>
      </c>
      <c r="E81" s="154">
        <f>'St 1.3.6.1'!E81+'St 1.3.6.2'!E81</f>
        <v>0</v>
      </c>
      <c r="F81" s="154">
        <f>'St 1.3.6.1'!F81+'St 1.3.6.2'!F81</f>
        <v>0</v>
      </c>
      <c r="G81" s="154">
        <f>'St 1.3.6.1'!G81+'St 1.3.6.2'!G81</f>
        <v>0</v>
      </c>
      <c r="H81" s="154">
        <f>'St 1.3.6.1'!H81+'St 1.3.6.2'!H81</f>
        <v>0</v>
      </c>
      <c r="I81" s="154">
        <f>'St 1.3.6.1'!I81+'St 1.3.6.2'!I81</f>
        <v>0</v>
      </c>
      <c r="J81" s="154">
        <f>'St 1.3.6.1'!J81+'St 1.3.6.2'!J81</f>
        <v>0</v>
      </c>
      <c r="K81" s="154">
        <f>'St 1.3.6.1'!K81+'St 1.3.6.2'!K81</f>
        <v>0</v>
      </c>
      <c r="L81" s="154">
        <f>'St 1.3.6.1'!L81+'St 1.3.6.2'!L81</f>
        <v>0</v>
      </c>
      <c r="M81" s="154">
        <f>'St 1.3.6.1'!M81+'St 1.3.6.2'!M81</f>
        <v>0</v>
      </c>
      <c r="N81" s="143"/>
      <c r="O81" s="154">
        <f>'St 1.3.6.1'!O81+'St 1.3.6.2'!O81</f>
        <v>0</v>
      </c>
      <c r="P81" s="154">
        <f>'St 1.3.6.1'!P81+'St 1.3.6.2'!P81</f>
        <v>0</v>
      </c>
      <c r="Q81" s="154">
        <f>'St 1.3.6.1'!Q81+'St 1.3.6.2'!Q81</f>
        <v>0</v>
      </c>
      <c r="R81" s="154">
        <f>'St 1.3.6.1'!R81+'St 1.3.6.2'!R81</f>
        <v>0</v>
      </c>
      <c r="S81" s="154">
        <f>'St 1.3.6.1'!S81+'St 1.3.6.2'!S81</f>
        <v>0</v>
      </c>
      <c r="T81" s="154">
        <f>'St 1.3.6.1'!T81+'St 1.3.6.2'!T81</f>
        <v>0</v>
      </c>
      <c r="U81" s="154">
        <f>'St 1.3.6.1'!U81+'St 1.3.6.2'!U81</f>
        <v>0</v>
      </c>
      <c r="V81" s="154">
        <f>'St 1.3.6.1'!V81+'St 1.3.6.2'!V81</f>
        <v>0</v>
      </c>
      <c r="W81" s="154">
        <f>'St 1.3.6.1'!W81+'St 1.3.6.2'!W81</f>
        <v>0</v>
      </c>
      <c r="X81" s="155"/>
      <c r="Y81" s="154">
        <f>'St 1.3.6.1'!Y81+'St 1.3.6.2'!Y81</f>
        <v>0</v>
      </c>
      <c r="Z81" s="154">
        <f>'St 1.3.6.1'!Z81+'St 1.3.6.2'!Z81</f>
        <v>0</v>
      </c>
      <c r="AA81" s="154">
        <f>'St 1.3.6.1'!AA81+'St 1.3.6.2'!AA81</f>
        <v>0</v>
      </c>
      <c r="AB81" s="154">
        <f>'St 1.3.6.1'!AB81+'St 1.3.6.2'!AB81</f>
        <v>0</v>
      </c>
      <c r="AC81" s="154">
        <f>'St 1.3.6.1'!AC81+'St 1.3.6.2'!AC81</f>
        <v>0</v>
      </c>
      <c r="AD81" s="154">
        <f>'St 1.3.6.1'!AD81+'St 1.3.6.2'!AD81</f>
        <v>0</v>
      </c>
      <c r="AE81" s="154">
        <f>'St 1.3.6.1'!AE81+'St 1.3.6.2'!AE81</f>
        <v>0</v>
      </c>
      <c r="AF81" s="154">
        <f>'St 1.3.6.1'!AF81+'St 1.3.6.2'!AF81</f>
        <v>0</v>
      </c>
      <c r="AG81" s="154">
        <f>'St 1.3.6.1'!AG81+'St 1.3.6.2'!AG81</f>
        <v>0</v>
      </c>
    </row>
    <row r="82" spans="1:33">
      <c r="B82" s="3" t="s">
        <v>17</v>
      </c>
      <c r="C82" s="210" t="s">
        <v>305</v>
      </c>
      <c r="D82" s="154">
        <f>'St 1.3.6.1'!D82+'St 1.3.6.2'!D82</f>
        <v>0</v>
      </c>
      <c r="E82" s="154">
        <f>'St 1.3.6.1'!E82+'St 1.3.6.2'!E82</f>
        <v>0</v>
      </c>
      <c r="F82" s="154">
        <f>'St 1.3.6.1'!F82+'St 1.3.6.2'!F82</f>
        <v>0</v>
      </c>
      <c r="G82" s="154">
        <f>'St 1.3.6.1'!G82+'St 1.3.6.2'!G82</f>
        <v>0</v>
      </c>
      <c r="H82" s="154">
        <f>'St 1.3.6.1'!H82+'St 1.3.6.2'!H82</f>
        <v>0</v>
      </c>
      <c r="I82" s="154">
        <f>'St 1.3.6.1'!I82+'St 1.3.6.2'!I82</f>
        <v>0</v>
      </c>
      <c r="J82" s="154">
        <f>'St 1.3.6.1'!J82+'St 1.3.6.2'!J82</f>
        <v>0</v>
      </c>
      <c r="K82" s="154">
        <f>'St 1.3.6.1'!K82+'St 1.3.6.2'!K82</f>
        <v>0</v>
      </c>
      <c r="L82" s="154">
        <f>'St 1.3.6.1'!L82+'St 1.3.6.2'!L82</f>
        <v>0</v>
      </c>
      <c r="M82" s="154">
        <f>'St 1.3.6.1'!M82+'St 1.3.6.2'!M82</f>
        <v>0</v>
      </c>
      <c r="N82" s="143"/>
      <c r="O82" s="154">
        <f>'St 1.3.6.1'!O82+'St 1.3.6.2'!O82</f>
        <v>0</v>
      </c>
      <c r="P82" s="154">
        <f>'St 1.3.6.1'!P82+'St 1.3.6.2'!P82</f>
        <v>0</v>
      </c>
      <c r="Q82" s="154">
        <f>'St 1.3.6.1'!Q82+'St 1.3.6.2'!Q82</f>
        <v>0</v>
      </c>
      <c r="R82" s="154">
        <f>'St 1.3.6.1'!R82+'St 1.3.6.2'!R82</f>
        <v>0</v>
      </c>
      <c r="S82" s="154">
        <f>'St 1.3.6.1'!S82+'St 1.3.6.2'!S82</f>
        <v>0</v>
      </c>
      <c r="T82" s="154">
        <f>'St 1.3.6.1'!T82+'St 1.3.6.2'!T82</f>
        <v>0</v>
      </c>
      <c r="U82" s="154">
        <f>'St 1.3.6.1'!U82+'St 1.3.6.2'!U82</f>
        <v>0</v>
      </c>
      <c r="V82" s="154">
        <f>'St 1.3.6.1'!V82+'St 1.3.6.2'!V82</f>
        <v>0</v>
      </c>
      <c r="W82" s="154">
        <f>'St 1.3.6.1'!W82+'St 1.3.6.2'!W82</f>
        <v>0</v>
      </c>
      <c r="X82" s="155"/>
      <c r="Y82" s="154">
        <f>'St 1.3.6.1'!Y82+'St 1.3.6.2'!Y82</f>
        <v>0</v>
      </c>
      <c r="Z82" s="154">
        <f>'St 1.3.6.1'!Z82+'St 1.3.6.2'!Z82</f>
        <v>0</v>
      </c>
      <c r="AA82" s="154">
        <f>'St 1.3.6.1'!AA82+'St 1.3.6.2'!AA82</f>
        <v>0</v>
      </c>
      <c r="AB82" s="154">
        <f>'St 1.3.6.1'!AB82+'St 1.3.6.2'!AB82</f>
        <v>0</v>
      </c>
      <c r="AC82" s="154">
        <f>'St 1.3.6.1'!AC82+'St 1.3.6.2'!AC82</f>
        <v>0</v>
      </c>
      <c r="AD82" s="154">
        <f>'St 1.3.6.1'!AD82+'St 1.3.6.2'!AD82</f>
        <v>0</v>
      </c>
      <c r="AE82" s="154">
        <f>'St 1.3.6.1'!AE82+'St 1.3.6.2'!AE82</f>
        <v>0</v>
      </c>
      <c r="AF82" s="154">
        <f>'St 1.3.6.1'!AF82+'St 1.3.6.2'!AF82</f>
        <v>0</v>
      </c>
      <c r="AG82" s="154">
        <f>'St 1.3.6.1'!AG82+'St 1.3.6.2'!AG82</f>
        <v>0</v>
      </c>
    </row>
    <row r="83" spans="1:33">
      <c r="B83" s="4" t="s">
        <v>18</v>
      </c>
      <c r="C83" s="42"/>
      <c r="D83" s="154">
        <f>'St 1.3.6.1'!D83+'St 1.3.6.2'!D83</f>
        <v>0</v>
      </c>
      <c r="E83" s="154">
        <f>'St 1.3.6.1'!E83+'St 1.3.6.2'!E83</f>
        <v>0</v>
      </c>
      <c r="F83" s="154">
        <f>'St 1.3.6.1'!F83+'St 1.3.6.2'!F83</f>
        <v>0</v>
      </c>
      <c r="G83" s="154">
        <f>'St 1.3.6.1'!G83+'St 1.3.6.2'!G83</f>
        <v>0</v>
      </c>
      <c r="H83" s="154">
        <f>'St 1.3.6.1'!H83+'St 1.3.6.2'!H83</f>
        <v>0</v>
      </c>
      <c r="I83" s="154">
        <f>'St 1.3.6.1'!I83+'St 1.3.6.2'!I83</f>
        <v>0</v>
      </c>
      <c r="J83" s="154">
        <f>'St 1.3.6.1'!J83+'St 1.3.6.2'!J83</f>
        <v>0</v>
      </c>
      <c r="K83" s="154">
        <f>'St 1.3.6.1'!K83+'St 1.3.6.2'!K83</f>
        <v>0</v>
      </c>
      <c r="L83" s="154">
        <f>'St 1.3.6.1'!L83+'St 1.3.6.2'!L83</f>
        <v>0</v>
      </c>
      <c r="M83" s="154">
        <f>'St 1.3.6.1'!M83+'St 1.3.6.2'!M83</f>
        <v>0</v>
      </c>
      <c r="N83" s="143"/>
      <c r="O83" s="154">
        <f>'St 1.3.6.1'!O83+'St 1.3.6.2'!O83</f>
        <v>0</v>
      </c>
      <c r="P83" s="154">
        <f>'St 1.3.6.1'!P83+'St 1.3.6.2'!P83</f>
        <v>0</v>
      </c>
      <c r="Q83" s="154">
        <f>'St 1.3.6.1'!Q83+'St 1.3.6.2'!Q83</f>
        <v>0</v>
      </c>
      <c r="R83" s="154">
        <f>'St 1.3.6.1'!R83+'St 1.3.6.2'!R83</f>
        <v>0</v>
      </c>
      <c r="S83" s="154">
        <f>'St 1.3.6.1'!S83+'St 1.3.6.2'!S83</f>
        <v>0</v>
      </c>
      <c r="T83" s="154">
        <f>'St 1.3.6.1'!T83+'St 1.3.6.2'!T83</f>
        <v>0</v>
      </c>
      <c r="U83" s="154">
        <f>'St 1.3.6.1'!U83+'St 1.3.6.2'!U83</f>
        <v>0</v>
      </c>
      <c r="V83" s="154">
        <f>'St 1.3.6.1'!V83+'St 1.3.6.2'!V83</f>
        <v>0</v>
      </c>
      <c r="W83" s="154">
        <f>'St 1.3.6.1'!W83+'St 1.3.6.2'!W83</f>
        <v>0</v>
      </c>
      <c r="X83" s="155"/>
      <c r="Y83" s="154">
        <f>'St 1.3.6.1'!Y83+'St 1.3.6.2'!Y83</f>
        <v>0</v>
      </c>
      <c r="Z83" s="154">
        <f>'St 1.3.6.1'!Z83+'St 1.3.6.2'!Z83</f>
        <v>0</v>
      </c>
      <c r="AA83" s="154">
        <f>'St 1.3.6.1'!AA83+'St 1.3.6.2'!AA83</f>
        <v>0</v>
      </c>
      <c r="AB83" s="154">
        <f>'St 1.3.6.1'!AB83+'St 1.3.6.2'!AB83</f>
        <v>0</v>
      </c>
      <c r="AC83" s="154">
        <f>'St 1.3.6.1'!AC83+'St 1.3.6.2'!AC83</f>
        <v>0</v>
      </c>
      <c r="AD83" s="154">
        <f>'St 1.3.6.1'!AD83+'St 1.3.6.2'!AD83</f>
        <v>0</v>
      </c>
      <c r="AE83" s="154">
        <f>'St 1.3.6.1'!AE83+'St 1.3.6.2'!AE83</f>
        <v>0</v>
      </c>
      <c r="AF83" s="154">
        <f>'St 1.3.6.1'!AF83+'St 1.3.6.2'!AF83</f>
        <v>0</v>
      </c>
      <c r="AG83" s="154">
        <f>'St 1.3.6.1'!AG83+'St 1.3.6.2'!AG83</f>
        <v>0</v>
      </c>
    </row>
    <row r="84" spans="1:33">
      <c r="B84" s="3" t="s">
        <v>19</v>
      </c>
      <c r="C84" s="210" t="s">
        <v>306</v>
      </c>
      <c r="D84" s="154">
        <f>'St 1.3.6.1'!D84+'St 1.3.6.2'!D84</f>
        <v>0</v>
      </c>
      <c r="E84" s="154">
        <f>'St 1.3.6.1'!E84+'St 1.3.6.2'!E84</f>
        <v>0</v>
      </c>
      <c r="F84" s="154">
        <f>'St 1.3.6.1'!F84+'St 1.3.6.2'!F84</f>
        <v>0</v>
      </c>
      <c r="G84" s="154">
        <f>'St 1.3.6.1'!G84+'St 1.3.6.2'!G84</f>
        <v>0</v>
      </c>
      <c r="H84" s="154">
        <f>'St 1.3.6.1'!H84+'St 1.3.6.2'!H84</f>
        <v>0</v>
      </c>
      <c r="I84" s="154">
        <f>'St 1.3.6.1'!I84+'St 1.3.6.2'!I84</f>
        <v>0</v>
      </c>
      <c r="J84" s="154">
        <f>'St 1.3.6.1'!J84+'St 1.3.6.2'!J84</f>
        <v>0</v>
      </c>
      <c r="K84" s="154">
        <f>'St 1.3.6.1'!K84+'St 1.3.6.2'!K84</f>
        <v>0</v>
      </c>
      <c r="L84" s="154">
        <f>'St 1.3.6.1'!L84+'St 1.3.6.2'!L84</f>
        <v>0</v>
      </c>
      <c r="M84" s="154">
        <f>'St 1.3.6.1'!M84+'St 1.3.6.2'!M84</f>
        <v>0</v>
      </c>
      <c r="N84" s="143"/>
      <c r="O84" s="154">
        <f>'St 1.3.6.1'!O84+'St 1.3.6.2'!O84</f>
        <v>0</v>
      </c>
      <c r="P84" s="154">
        <f>'St 1.3.6.1'!P84+'St 1.3.6.2'!P84</f>
        <v>0</v>
      </c>
      <c r="Q84" s="154">
        <f>'St 1.3.6.1'!Q84+'St 1.3.6.2'!Q84</f>
        <v>0</v>
      </c>
      <c r="R84" s="154">
        <f>'St 1.3.6.1'!R84+'St 1.3.6.2'!R84</f>
        <v>0</v>
      </c>
      <c r="S84" s="154">
        <f>'St 1.3.6.1'!S84+'St 1.3.6.2'!S84</f>
        <v>0</v>
      </c>
      <c r="T84" s="154">
        <f>'St 1.3.6.1'!T84+'St 1.3.6.2'!T84</f>
        <v>0</v>
      </c>
      <c r="U84" s="154">
        <f>'St 1.3.6.1'!U84+'St 1.3.6.2'!U84</f>
        <v>0</v>
      </c>
      <c r="V84" s="154">
        <f>'St 1.3.6.1'!V84+'St 1.3.6.2'!V84</f>
        <v>0</v>
      </c>
      <c r="W84" s="154">
        <f>'St 1.3.6.1'!W84+'St 1.3.6.2'!W84</f>
        <v>0</v>
      </c>
      <c r="X84" s="155"/>
      <c r="Y84" s="154">
        <f>'St 1.3.6.1'!Y84+'St 1.3.6.2'!Y84</f>
        <v>0</v>
      </c>
      <c r="Z84" s="154">
        <f>'St 1.3.6.1'!Z84+'St 1.3.6.2'!Z84</f>
        <v>0</v>
      </c>
      <c r="AA84" s="154">
        <f>'St 1.3.6.1'!AA84+'St 1.3.6.2'!AA84</f>
        <v>0</v>
      </c>
      <c r="AB84" s="154">
        <f>'St 1.3.6.1'!AB84+'St 1.3.6.2'!AB84</f>
        <v>0</v>
      </c>
      <c r="AC84" s="154">
        <f>'St 1.3.6.1'!AC84+'St 1.3.6.2'!AC84</f>
        <v>0</v>
      </c>
      <c r="AD84" s="154">
        <f>'St 1.3.6.1'!AD84+'St 1.3.6.2'!AD84</f>
        <v>0</v>
      </c>
      <c r="AE84" s="154">
        <f>'St 1.3.6.1'!AE84+'St 1.3.6.2'!AE84</f>
        <v>0</v>
      </c>
      <c r="AF84" s="154">
        <f>'St 1.3.6.1'!AF84+'St 1.3.6.2'!AF84</f>
        <v>0</v>
      </c>
      <c r="AG84" s="154">
        <f>'St 1.3.6.1'!AG84+'St 1.3.6.2'!AG84</f>
        <v>0</v>
      </c>
    </row>
    <row r="85" spans="1:33">
      <c r="B85" s="3" t="s">
        <v>20</v>
      </c>
      <c r="C85" s="210" t="s">
        <v>307</v>
      </c>
      <c r="D85" s="154">
        <f>'St 1.3.6.1'!D85+'St 1.3.6.2'!D85</f>
        <v>0</v>
      </c>
      <c r="E85" s="154">
        <f>'St 1.3.6.1'!E85+'St 1.3.6.2'!E85</f>
        <v>0</v>
      </c>
      <c r="F85" s="154">
        <f>'St 1.3.6.1'!F85+'St 1.3.6.2'!F85</f>
        <v>0</v>
      </c>
      <c r="G85" s="154">
        <f>'St 1.3.6.1'!G85+'St 1.3.6.2'!G85</f>
        <v>0</v>
      </c>
      <c r="H85" s="154">
        <f>'St 1.3.6.1'!H85+'St 1.3.6.2'!H85</f>
        <v>0</v>
      </c>
      <c r="I85" s="154">
        <f>'St 1.3.6.1'!I85+'St 1.3.6.2'!I85</f>
        <v>0</v>
      </c>
      <c r="J85" s="154">
        <f>'St 1.3.6.1'!J85+'St 1.3.6.2'!J85</f>
        <v>0</v>
      </c>
      <c r="K85" s="154">
        <f>'St 1.3.6.1'!K85+'St 1.3.6.2'!K85</f>
        <v>0</v>
      </c>
      <c r="L85" s="154">
        <f>'St 1.3.6.1'!L85+'St 1.3.6.2'!L85</f>
        <v>0</v>
      </c>
      <c r="M85" s="154">
        <f>'St 1.3.6.1'!M85+'St 1.3.6.2'!M85</f>
        <v>0</v>
      </c>
      <c r="N85" s="143"/>
      <c r="O85" s="154">
        <f>'St 1.3.6.1'!O85+'St 1.3.6.2'!O85</f>
        <v>0</v>
      </c>
      <c r="P85" s="154">
        <f>'St 1.3.6.1'!P85+'St 1.3.6.2'!P85</f>
        <v>0</v>
      </c>
      <c r="Q85" s="154">
        <f>'St 1.3.6.1'!Q85+'St 1.3.6.2'!Q85</f>
        <v>0</v>
      </c>
      <c r="R85" s="154">
        <f>'St 1.3.6.1'!R85+'St 1.3.6.2'!R85</f>
        <v>0</v>
      </c>
      <c r="S85" s="154">
        <f>'St 1.3.6.1'!S85+'St 1.3.6.2'!S85</f>
        <v>0</v>
      </c>
      <c r="T85" s="154">
        <f>'St 1.3.6.1'!T85+'St 1.3.6.2'!T85</f>
        <v>0</v>
      </c>
      <c r="U85" s="154">
        <f>'St 1.3.6.1'!U85+'St 1.3.6.2'!U85</f>
        <v>0</v>
      </c>
      <c r="V85" s="154">
        <f>'St 1.3.6.1'!V85+'St 1.3.6.2'!V85</f>
        <v>0</v>
      </c>
      <c r="W85" s="154">
        <f>'St 1.3.6.1'!W85+'St 1.3.6.2'!W85</f>
        <v>0</v>
      </c>
      <c r="X85" s="155"/>
      <c r="Y85" s="154">
        <f>'St 1.3.6.1'!Y85+'St 1.3.6.2'!Y85</f>
        <v>0</v>
      </c>
      <c r="Z85" s="154">
        <f>'St 1.3.6.1'!Z85+'St 1.3.6.2'!Z85</f>
        <v>0</v>
      </c>
      <c r="AA85" s="154">
        <f>'St 1.3.6.1'!AA85+'St 1.3.6.2'!AA85</f>
        <v>0</v>
      </c>
      <c r="AB85" s="154">
        <f>'St 1.3.6.1'!AB85+'St 1.3.6.2'!AB85</f>
        <v>0</v>
      </c>
      <c r="AC85" s="154">
        <f>'St 1.3.6.1'!AC85+'St 1.3.6.2'!AC85</f>
        <v>0</v>
      </c>
      <c r="AD85" s="154">
        <f>'St 1.3.6.1'!AD85+'St 1.3.6.2'!AD85</f>
        <v>0</v>
      </c>
      <c r="AE85" s="154">
        <f>'St 1.3.6.1'!AE85+'St 1.3.6.2'!AE85</f>
        <v>0</v>
      </c>
      <c r="AF85" s="154">
        <f>'St 1.3.6.1'!AF85+'St 1.3.6.2'!AF85</f>
        <v>0</v>
      </c>
      <c r="AG85" s="154">
        <f>'St 1.3.6.1'!AG85+'St 1.3.6.2'!AG85</f>
        <v>0</v>
      </c>
    </row>
    <row r="86" spans="1:33" s="45" customFormat="1">
      <c r="A86" s="38"/>
      <c r="B86" s="5" t="s">
        <v>21</v>
      </c>
      <c r="C86" s="209" t="s">
        <v>308</v>
      </c>
      <c r="D86" s="152">
        <f>'St 1.3.6.1'!D86+'St 1.3.6.2'!D86</f>
        <v>0</v>
      </c>
      <c r="E86" s="152">
        <f>'St 1.3.6.1'!E86+'St 1.3.6.2'!E86</f>
        <v>0</v>
      </c>
      <c r="F86" s="152">
        <f>'St 1.3.6.1'!F86+'St 1.3.6.2'!F86</f>
        <v>0</v>
      </c>
      <c r="G86" s="152">
        <f>'St 1.3.6.1'!G86+'St 1.3.6.2'!G86</f>
        <v>0</v>
      </c>
      <c r="H86" s="152">
        <f>'St 1.3.6.1'!H86+'St 1.3.6.2'!H86</f>
        <v>0</v>
      </c>
      <c r="I86" s="152">
        <f>'St 1.3.6.1'!I86+'St 1.3.6.2'!I86</f>
        <v>0</v>
      </c>
      <c r="J86" s="152">
        <f>'St 1.3.6.1'!J86+'St 1.3.6.2'!J86</f>
        <v>0</v>
      </c>
      <c r="K86" s="152">
        <f>'St 1.3.6.1'!K86+'St 1.3.6.2'!K86</f>
        <v>0</v>
      </c>
      <c r="L86" s="152">
        <f>'St 1.3.6.1'!L86+'St 1.3.6.2'!L86</f>
        <v>0</v>
      </c>
      <c r="M86" s="152">
        <f>'St 1.3.6.1'!M86+'St 1.3.6.2'!M86</f>
        <v>0</v>
      </c>
      <c r="N86" s="146"/>
      <c r="O86" s="152">
        <f>'St 1.3.6.1'!O86+'St 1.3.6.2'!O86</f>
        <v>0</v>
      </c>
      <c r="P86" s="152">
        <f>'St 1.3.6.1'!P86+'St 1.3.6.2'!P86</f>
        <v>0</v>
      </c>
      <c r="Q86" s="152">
        <f>'St 1.3.6.1'!Q86+'St 1.3.6.2'!Q86</f>
        <v>0</v>
      </c>
      <c r="R86" s="152">
        <f>'St 1.3.6.1'!R86+'St 1.3.6.2'!R86</f>
        <v>0</v>
      </c>
      <c r="S86" s="152">
        <f>'St 1.3.6.1'!S86+'St 1.3.6.2'!S86</f>
        <v>0</v>
      </c>
      <c r="T86" s="152">
        <f>'St 1.3.6.1'!T86+'St 1.3.6.2'!T86</f>
        <v>0</v>
      </c>
      <c r="U86" s="152">
        <f>'St 1.3.6.1'!U86+'St 1.3.6.2'!U86</f>
        <v>0</v>
      </c>
      <c r="V86" s="152">
        <f>'St 1.3.6.1'!V86+'St 1.3.6.2'!V86</f>
        <v>0</v>
      </c>
      <c r="W86" s="152">
        <f>'St 1.3.6.1'!W86+'St 1.3.6.2'!W86</f>
        <v>0</v>
      </c>
      <c r="X86" s="153"/>
      <c r="Y86" s="152">
        <f>'St 1.3.6.1'!Y86+'St 1.3.6.2'!Y86</f>
        <v>0</v>
      </c>
      <c r="Z86" s="152">
        <f>'St 1.3.6.1'!Z86+'St 1.3.6.2'!Z86</f>
        <v>0</v>
      </c>
      <c r="AA86" s="152">
        <f>'St 1.3.6.1'!AA86+'St 1.3.6.2'!AA86</f>
        <v>0</v>
      </c>
      <c r="AB86" s="152">
        <f>'St 1.3.6.1'!AB86+'St 1.3.6.2'!AB86</f>
        <v>0</v>
      </c>
      <c r="AC86" s="152">
        <f>'St 1.3.6.1'!AC86+'St 1.3.6.2'!AC86</f>
        <v>0</v>
      </c>
      <c r="AD86" s="152">
        <f>'St 1.3.6.1'!AD86+'St 1.3.6.2'!AD86</f>
        <v>0</v>
      </c>
      <c r="AE86" s="152">
        <f>'St 1.3.6.1'!AE86+'St 1.3.6.2'!AE86</f>
        <v>0</v>
      </c>
      <c r="AF86" s="152">
        <f>'St 1.3.6.1'!AF86+'St 1.3.6.2'!AF86</f>
        <v>0</v>
      </c>
      <c r="AG86" s="152">
        <f>'St 1.3.6.1'!AG86+'St 1.3.6.2'!AG86</f>
        <v>0</v>
      </c>
    </row>
    <row r="87" spans="1:33" s="45" customFormat="1">
      <c r="A87" s="38"/>
      <c r="B87" s="9" t="s">
        <v>94</v>
      </c>
      <c r="C87" s="209" t="s">
        <v>309</v>
      </c>
      <c r="D87" s="152">
        <f>'St 1.3.6.1'!D87+'St 1.3.6.2'!D87</f>
        <v>0</v>
      </c>
      <c r="E87" s="152">
        <f>'St 1.3.6.1'!E87+'St 1.3.6.2'!E87</f>
        <v>0</v>
      </c>
      <c r="F87" s="152">
        <f>'St 1.3.6.1'!F87+'St 1.3.6.2'!F87</f>
        <v>0</v>
      </c>
      <c r="G87" s="152">
        <f>'St 1.3.6.1'!G87+'St 1.3.6.2'!G87</f>
        <v>0</v>
      </c>
      <c r="H87" s="152">
        <f>'St 1.3.6.1'!H87+'St 1.3.6.2'!H87</f>
        <v>0</v>
      </c>
      <c r="I87" s="152">
        <f>'St 1.3.6.1'!I87+'St 1.3.6.2'!I87</f>
        <v>0</v>
      </c>
      <c r="J87" s="152">
        <f>'St 1.3.6.1'!J87+'St 1.3.6.2'!J87</f>
        <v>0</v>
      </c>
      <c r="K87" s="152">
        <f>'St 1.3.6.1'!K87+'St 1.3.6.2'!K87</f>
        <v>0</v>
      </c>
      <c r="L87" s="152">
        <f>'St 1.3.6.1'!L87+'St 1.3.6.2'!L87</f>
        <v>0</v>
      </c>
      <c r="M87" s="152">
        <f>'St 1.3.6.1'!M87+'St 1.3.6.2'!M87</f>
        <v>0</v>
      </c>
      <c r="N87" s="146"/>
      <c r="O87" s="152">
        <f>'St 1.3.6.1'!O87+'St 1.3.6.2'!O87</f>
        <v>0</v>
      </c>
      <c r="P87" s="152">
        <f>'St 1.3.6.1'!P87+'St 1.3.6.2'!P87</f>
        <v>0</v>
      </c>
      <c r="Q87" s="152">
        <f>'St 1.3.6.1'!Q87+'St 1.3.6.2'!Q87</f>
        <v>0</v>
      </c>
      <c r="R87" s="152">
        <f>'St 1.3.6.1'!R87+'St 1.3.6.2'!R87</f>
        <v>0</v>
      </c>
      <c r="S87" s="152">
        <f>'St 1.3.6.1'!S87+'St 1.3.6.2'!S87</f>
        <v>0</v>
      </c>
      <c r="T87" s="152">
        <f>'St 1.3.6.1'!T87+'St 1.3.6.2'!T87</f>
        <v>0</v>
      </c>
      <c r="U87" s="152">
        <f>'St 1.3.6.1'!U87+'St 1.3.6.2'!U87</f>
        <v>0</v>
      </c>
      <c r="V87" s="152">
        <f>'St 1.3.6.1'!V87+'St 1.3.6.2'!V87</f>
        <v>0</v>
      </c>
      <c r="W87" s="152">
        <f>'St 1.3.6.1'!W87+'St 1.3.6.2'!W87</f>
        <v>0</v>
      </c>
      <c r="X87" s="153"/>
      <c r="Y87" s="152">
        <f>'St 1.3.6.1'!Y87+'St 1.3.6.2'!Y87</f>
        <v>0</v>
      </c>
      <c r="Z87" s="152">
        <f>'St 1.3.6.1'!Z87+'St 1.3.6.2'!Z87</f>
        <v>0</v>
      </c>
      <c r="AA87" s="152">
        <f>'St 1.3.6.1'!AA87+'St 1.3.6.2'!AA87</f>
        <v>0</v>
      </c>
      <c r="AB87" s="152">
        <f>'St 1.3.6.1'!AB87+'St 1.3.6.2'!AB87</f>
        <v>0</v>
      </c>
      <c r="AC87" s="152">
        <f>'St 1.3.6.1'!AC87+'St 1.3.6.2'!AC87</f>
        <v>0</v>
      </c>
      <c r="AD87" s="152">
        <f>'St 1.3.6.1'!AD87+'St 1.3.6.2'!AD87</f>
        <v>0</v>
      </c>
      <c r="AE87" s="152">
        <f>'St 1.3.6.1'!AE87+'St 1.3.6.2'!AE87</f>
        <v>0</v>
      </c>
      <c r="AF87" s="152">
        <f>'St 1.3.6.1'!AF87+'St 1.3.6.2'!AF87</f>
        <v>0</v>
      </c>
      <c r="AG87" s="152">
        <f>'St 1.3.6.1'!AG87+'St 1.3.6.2'!AG87</f>
        <v>0</v>
      </c>
    </row>
    <row r="88" spans="1:33">
      <c r="B88" s="208" t="s">
        <v>40</v>
      </c>
      <c r="C88" s="219"/>
      <c r="D88" s="154">
        <f>'St 1.3.6.1'!D88+'St 1.3.6.2'!D88</f>
        <v>0</v>
      </c>
      <c r="E88" s="154">
        <f>'St 1.3.6.1'!E88+'St 1.3.6.2'!E88</f>
        <v>0</v>
      </c>
      <c r="F88" s="154">
        <f>'St 1.3.6.1'!F88+'St 1.3.6.2'!F88</f>
        <v>0</v>
      </c>
      <c r="G88" s="154">
        <f>'St 1.3.6.1'!G88+'St 1.3.6.2'!G88</f>
        <v>0</v>
      </c>
      <c r="H88" s="154">
        <f>'St 1.3.6.1'!H88+'St 1.3.6.2'!H88</f>
        <v>0</v>
      </c>
      <c r="I88" s="154">
        <f>'St 1.3.6.1'!I88+'St 1.3.6.2'!I88</f>
        <v>0</v>
      </c>
      <c r="J88" s="154">
        <f>'St 1.3.6.1'!J88+'St 1.3.6.2'!J88</f>
        <v>0</v>
      </c>
      <c r="K88" s="154">
        <f>'St 1.3.6.1'!K88+'St 1.3.6.2'!K88</f>
        <v>0</v>
      </c>
      <c r="L88" s="154">
        <f>'St 1.3.6.1'!L88+'St 1.3.6.2'!L88</f>
        <v>0</v>
      </c>
      <c r="M88" s="154">
        <f>'St 1.3.6.1'!M88+'St 1.3.6.2'!M88</f>
        <v>0</v>
      </c>
      <c r="N88" s="143"/>
      <c r="O88" s="154">
        <f>'St 1.3.6.1'!O88+'St 1.3.6.2'!O88</f>
        <v>0</v>
      </c>
      <c r="P88" s="154">
        <f>'St 1.3.6.1'!P88+'St 1.3.6.2'!P88</f>
        <v>0</v>
      </c>
      <c r="Q88" s="154">
        <f>'St 1.3.6.1'!Q88+'St 1.3.6.2'!Q88</f>
        <v>0</v>
      </c>
      <c r="R88" s="154">
        <f>'St 1.3.6.1'!R88+'St 1.3.6.2'!R88</f>
        <v>0</v>
      </c>
      <c r="S88" s="154">
        <f>'St 1.3.6.1'!S88+'St 1.3.6.2'!S88</f>
        <v>0</v>
      </c>
      <c r="T88" s="154">
        <f>'St 1.3.6.1'!T88+'St 1.3.6.2'!T88</f>
        <v>0</v>
      </c>
      <c r="U88" s="154">
        <f>'St 1.3.6.1'!U88+'St 1.3.6.2'!U88</f>
        <v>0</v>
      </c>
      <c r="V88" s="154">
        <f>'St 1.3.6.1'!V88+'St 1.3.6.2'!V88</f>
        <v>0</v>
      </c>
      <c r="W88" s="154">
        <f>'St 1.3.6.1'!W88+'St 1.3.6.2'!W88</f>
        <v>0</v>
      </c>
      <c r="X88" s="155"/>
      <c r="Y88" s="154">
        <f>'St 1.3.6.1'!Y88+'St 1.3.6.2'!Y88</f>
        <v>0</v>
      </c>
      <c r="Z88" s="154">
        <f>'St 1.3.6.1'!Z88+'St 1.3.6.2'!Z88</f>
        <v>0</v>
      </c>
      <c r="AA88" s="154">
        <f>'St 1.3.6.1'!AA88+'St 1.3.6.2'!AA88</f>
        <v>0</v>
      </c>
      <c r="AB88" s="154">
        <f>'St 1.3.6.1'!AB88+'St 1.3.6.2'!AB88</f>
        <v>0</v>
      </c>
      <c r="AC88" s="154">
        <f>'St 1.3.6.1'!AC88+'St 1.3.6.2'!AC88</f>
        <v>0</v>
      </c>
      <c r="AD88" s="154">
        <f>'St 1.3.6.1'!AD88+'St 1.3.6.2'!AD88</f>
        <v>0</v>
      </c>
      <c r="AE88" s="154">
        <f>'St 1.3.6.1'!AE88+'St 1.3.6.2'!AE88</f>
        <v>0</v>
      </c>
      <c r="AF88" s="154">
        <f>'St 1.3.6.1'!AF88+'St 1.3.6.2'!AF88</f>
        <v>0</v>
      </c>
      <c r="AG88" s="154">
        <f>'St 1.3.6.1'!AG88+'St 1.3.6.2'!AG88</f>
        <v>0</v>
      </c>
    </row>
    <row r="89" spans="1:33">
      <c r="B89" s="6" t="s">
        <v>41</v>
      </c>
      <c r="C89" s="219"/>
      <c r="D89" s="154">
        <f>'St 1.3.6.1'!D89+'St 1.3.6.2'!D89</f>
        <v>0</v>
      </c>
      <c r="E89" s="154">
        <f>'St 1.3.6.1'!E89+'St 1.3.6.2'!E89</f>
        <v>0</v>
      </c>
      <c r="F89" s="154">
        <f>'St 1.3.6.1'!F89+'St 1.3.6.2'!F89</f>
        <v>0</v>
      </c>
      <c r="G89" s="154">
        <f>'St 1.3.6.1'!G89+'St 1.3.6.2'!G89</f>
        <v>0</v>
      </c>
      <c r="H89" s="154">
        <f>'St 1.3.6.1'!H89+'St 1.3.6.2'!H89</f>
        <v>0</v>
      </c>
      <c r="I89" s="154">
        <f>'St 1.3.6.1'!I89+'St 1.3.6.2'!I89</f>
        <v>0</v>
      </c>
      <c r="J89" s="154">
        <f>'St 1.3.6.1'!J89+'St 1.3.6.2'!J89</f>
        <v>0</v>
      </c>
      <c r="K89" s="154">
        <f>'St 1.3.6.1'!K89+'St 1.3.6.2'!K89</f>
        <v>0</v>
      </c>
      <c r="L89" s="154">
        <f>'St 1.3.6.1'!L89+'St 1.3.6.2'!L89</f>
        <v>0</v>
      </c>
      <c r="M89" s="154">
        <f>'St 1.3.6.1'!M89+'St 1.3.6.2'!M89</f>
        <v>0</v>
      </c>
      <c r="N89" s="143"/>
      <c r="O89" s="154">
        <f>'St 1.3.6.1'!O89+'St 1.3.6.2'!O89</f>
        <v>0</v>
      </c>
      <c r="P89" s="154">
        <f>'St 1.3.6.1'!P89+'St 1.3.6.2'!P89</f>
        <v>0</v>
      </c>
      <c r="Q89" s="154">
        <f>'St 1.3.6.1'!Q89+'St 1.3.6.2'!Q89</f>
        <v>0</v>
      </c>
      <c r="R89" s="154">
        <f>'St 1.3.6.1'!R89+'St 1.3.6.2'!R89</f>
        <v>0</v>
      </c>
      <c r="S89" s="154">
        <f>'St 1.3.6.1'!S89+'St 1.3.6.2'!S89</f>
        <v>0</v>
      </c>
      <c r="T89" s="154">
        <f>'St 1.3.6.1'!T89+'St 1.3.6.2'!T89</f>
        <v>0</v>
      </c>
      <c r="U89" s="154">
        <f>'St 1.3.6.1'!U89+'St 1.3.6.2'!U89</f>
        <v>0</v>
      </c>
      <c r="V89" s="154">
        <f>'St 1.3.6.1'!V89+'St 1.3.6.2'!V89</f>
        <v>0</v>
      </c>
      <c r="W89" s="154">
        <f>'St 1.3.6.1'!W89+'St 1.3.6.2'!W89</f>
        <v>0</v>
      </c>
      <c r="X89" s="155"/>
      <c r="Y89" s="154">
        <f>'St 1.3.6.1'!Y89+'St 1.3.6.2'!Y89</f>
        <v>0</v>
      </c>
      <c r="Z89" s="154">
        <f>'St 1.3.6.1'!Z89+'St 1.3.6.2'!Z89</f>
        <v>0</v>
      </c>
      <c r="AA89" s="154">
        <f>'St 1.3.6.1'!AA89+'St 1.3.6.2'!AA89</f>
        <v>0</v>
      </c>
      <c r="AB89" s="154">
        <f>'St 1.3.6.1'!AB89+'St 1.3.6.2'!AB89</f>
        <v>0</v>
      </c>
      <c r="AC89" s="154">
        <f>'St 1.3.6.1'!AC89+'St 1.3.6.2'!AC89</f>
        <v>0</v>
      </c>
      <c r="AD89" s="154">
        <f>'St 1.3.6.1'!AD89+'St 1.3.6.2'!AD89</f>
        <v>0</v>
      </c>
      <c r="AE89" s="154">
        <f>'St 1.3.6.1'!AE89+'St 1.3.6.2'!AE89</f>
        <v>0</v>
      </c>
      <c r="AF89" s="154">
        <f>'St 1.3.6.1'!AF89+'St 1.3.6.2'!AF89</f>
        <v>0</v>
      </c>
      <c r="AG89" s="154">
        <f>'St 1.3.6.1'!AG89+'St 1.3.6.2'!AG89</f>
        <v>0</v>
      </c>
    </row>
    <row r="90" spans="1:33">
      <c r="B90" s="6" t="s">
        <v>42</v>
      </c>
      <c r="C90" s="219"/>
      <c r="D90" s="154">
        <f>'St 1.3.6.1'!D90+'St 1.3.6.2'!D90</f>
        <v>0</v>
      </c>
      <c r="E90" s="154">
        <f>'St 1.3.6.1'!E90+'St 1.3.6.2'!E90</f>
        <v>0</v>
      </c>
      <c r="F90" s="154">
        <f>'St 1.3.6.1'!F90+'St 1.3.6.2'!F90</f>
        <v>0</v>
      </c>
      <c r="G90" s="154">
        <f>'St 1.3.6.1'!G90+'St 1.3.6.2'!G90</f>
        <v>0</v>
      </c>
      <c r="H90" s="154">
        <f>'St 1.3.6.1'!H90+'St 1.3.6.2'!H90</f>
        <v>0</v>
      </c>
      <c r="I90" s="154">
        <f>'St 1.3.6.1'!I90+'St 1.3.6.2'!I90</f>
        <v>0</v>
      </c>
      <c r="J90" s="154">
        <f>'St 1.3.6.1'!J90+'St 1.3.6.2'!J90</f>
        <v>0</v>
      </c>
      <c r="K90" s="154">
        <f>'St 1.3.6.1'!K90+'St 1.3.6.2'!K90</f>
        <v>0</v>
      </c>
      <c r="L90" s="154">
        <f>'St 1.3.6.1'!L90+'St 1.3.6.2'!L90</f>
        <v>0</v>
      </c>
      <c r="M90" s="154">
        <f>'St 1.3.6.1'!M90+'St 1.3.6.2'!M90</f>
        <v>0</v>
      </c>
      <c r="N90" s="143"/>
      <c r="O90" s="154">
        <f>'St 1.3.6.1'!O90+'St 1.3.6.2'!O90</f>
        <v>0</v>
      </c>
      <c r="P90" s="154">
        <f>'St 1.3.6.1'!P90+'St 1.3.6.2'!P90</f>
        <v>0</v>
      </c>
      <c r="Q90" s="154">
        <f>'St 1.3.6.1'!Q90+'St 1.3.6.2'!Q90</f>
        <v>0</v>
      </c>
      <c r="R90" s="154">
        <f>'St 1.3.6.1'!R90+'St 1.3.6.2'!R90</f>
        <v>0</v>
      </c>
      <c r="S90" s="154">
        <f>'St 1.3.6.1'!S90+'St 1.3.6.2'!S90</f>
        <v>0</v>
      </c>
      <c r="T90" s="154">
        <f>'St 1.3.6.1'!T90+'St 1.3.6.2'!T90</f>
        <v>0</v>
      </c>
      <c r="U90" s="154">
        <f>'St 1.3.6.1'!U90+'St 1.3.6.2'!U90</f>
        <v>0</v>
      </c>
      <c r="V90" s="154">
        <f>'St 1.3.6.1'!V90+'St 1.3.6.2'!V90</f>
        <v>0</v>
      </c>
      <c r="W90" s="154">
        <f>'St 1.3.6.1'!W90+'St 1.3.6.2'!W90</f>
        <v>0</v>
      </c>
      <c r="X90" s="155"/>
      <c r="Y90" s="154">
        <f>'St 1.3.6.1'!Y90+'St 1.3.6.2'!Y90</f>
        <v>0</v>
      </c>
      <c r="Z90" s="154">
        <f>'St 1.3.6.1'!Z90+'St 1.3.6.2'!Z90</f>
        <v>0</v>
      </c>
      <c r="AA90" s="154">
        <f>'St 1.3.6.1'!AA90+'St 1.3.6.2'!AA90</f>
        <v>0</v>
      </c>
      <c r="AB90" s="154">
        <f>'St 1.3.6.1'!AB90+'St 1.3.6.2'!AB90</f>
        <v>0</v>
      </c>
      <c r="AC90" s="154">
        <f>'St 1.3.6.1'!AC90+'St 1.3.6.2'!AC90</f>
        <v>0</v>
      </c>
      <c r="AD90" s="154">
        <f>'St 1.3.6.1'!AD90+'St 1.3.6.2'!AD90</f>
        <v>0</v>
      </c>
      <c r="AE90" s="154">
        <f>'St 1.3.6.1'!AE90+'St 1.3.6.2'!AE90</f>
        <v>0</v>
      </c>
      <c r="AF90" s="154">
        <f>'St 1.3.6.1'!AF90+'St 1.3.6.2'!AF90</f>
        <v>0</v>
      </c>
      <c r="AG90" s="154">
        <f>'St 1.3.6.1'!AG90+'St 1.3.6.2'!AG90</f>
        <v>0</v>
      </c>
    </row>
    <row r="91" spans="1:33">
      <c r="B91" s="6" t="s">
        <v>43</v>
      </c>
      <c r="C91" s="219"/>
      <c r="D91" s="154">
        <f>'St 1.3.6.1'!D91+'St 1.3.6.2'!D91</f>
        <v>0</v>
      </c>
      <c r="E91" s="154">
        <f>'St 1.3.6.1'!E91+'St 1.3.6.2'!E91</f>
        <v>0</v>
      </c>
      <c r="F91" s="154">
        <f>'St 1.3.6.1'!F91+'St 1.3.6.2'!F91</f>
        <v>0</v>
      </c>
      <c r="G91" s="154">
        <f>'St 1.3.6.1'!G91+'St 1.3.6.2'!G91</f>
        <v>0</v>
      </c>
      <c r="H91" s="154">
        <f>'St 1.3.6.1'!H91+'St 1.3.6.2'!H91</f>
        <v>0</v>
      </c>
      <c r="I91" s="154">
        <f>'St 1.3.6.1'!I91+'St 1.3.6.2'!I91</f>
        <v>0</v>
      </c>
      <c r="J91" s="154">
        <f>'St 1.3.6.1'!J91+'St 1.3.6.2'!J91</f>
        <v>0</v>
      </c>
      <c r="K91" s="154">
        <f>'St 1.3.6.1'!K91+'St 1.3.6.2'!K91</f>
        <v>0</v>
      </c>
      <c r="L91" s="154">
        <f>'St 1.3.6.1'!L91+'St 1.3.6.2'!L91</f>
        <v>0</v>
      </c>
      <c r="M91" s="154">
        <f>'St 1.3.6.1'!M91+'St 1.3.6.2'!M91</f>
        <v>0</v>
      </c>
      <c r="N91" s="143"/>
      <c r="O91" s="154">
        <f>'St 1.3.6.1'!O91+'St 1.3.6.2'!O91</f>
        <v>0</v>
      </c>
      <c r="P91" s="154">
        <f>'St 1.3.6.1'!P91+'St 1.3.6.2'!P91</f>
        <v>0</v>
      </c>
      <c r="Q91" s="154">
        <f>'St 1.3.6.1'!Q91+'St 1.3.6.2'!Q91</f>
        <v>0</v>
      </c>
      <c r="R91" s="154">
        <f>'St 1.3.6.1'!R91+'St 1.3.6.2'!R91</f>
        <v>0</v>
      </c>
      <c r="S91" s="154">
        <f>'St 1.3.6.1'!S91+'St 1.3.6.2'!S91</f>
        <v>0</v>
      </c>
      <c r="T91" s="154">
        <f>'St 1.3.6.1'!T91+'St 1.3.6.2'!T91</f>
        <v>0</v>
      </c>
      <c r="U91" s="154">
        <f>'St 1.3.6.1'!U91+'St 1.3.6.2'!U91</f>
        <v>0</v>
      </c>
      <c r="V91" s="154">
        <f>'St 1.3.6.1'!V91+'St 1.3.6.2'!V91</f>
        <v>0</v>
      </c>
      <c r="W91" s="154">
        <f>'St 1.3.6.1'!W91+'St 1.3.6.2'!W91</f>
        <v>0</v>
      </c>
      <c r="X91" s="155"/>
      <c r="Y91" s="154">
        <f>'St 1.3.6.1'!Y91+'St 1.3.6.2'!Y91</f>
        <v>0</v>
      </c>
      <c r="Z91" s="154">
        <f>'St 1.3.6.1'!Z91+'St 1.3.6.2'!Z91</f>
        <v>0</v>
      </c>
      <c r="AA91" s="154">
        <f>'St 1.3.6.1'!AA91+'St 1.3.6.2'!AA91</f>
        <v>0</v>
      </c>
      <c r="AB91" s="154">
        <f>'St 1.3.6.1'!AB91+'St 1.3.6.2'!AB91</f>
        <v>0</v>
      </c>
      <c r="AC91" s="154">
        <f>'St 1.3.6.1'!AC91+'St 1.3.6.2'!AC91</f>
        <v>0</v>
      </c>
      <c r="AD91" s="154">
        <f>'St 1.3.6.1'!AD91+'St 1.3.6.2'!AD91</f>
        <v>0</v>
      </c>
      <c r="AE91" s="154">
        <f>'St 1.3.6.1'!AE91+'St 1.3.6.2'!AE91</f>
        <v>0</v>
      </c>
      <c r="AF91" s="154">
        <f>'St 1.3.6.1'!AF91+'St 1.3.6.2'!AF91</f>
        <v>0</v>
      </c>
      <c r="AG91" s="154">
        <f>'St 1.3.6.1'!AG91+'St 1.3.6.2'!AG91</f>
        <v>0</v>
      </c>
    </row>
    <row r="92" spans="1:33">
      <c r="B92" s="6" t="s">
        <v>44</v>
      </c>
      <c r="C92" s="219"/>
      <c r="D92" s="154">
        <f>'St 1.3.6.1'!D92+'St 1.3.6.2'!D92</f>
        <v>0</v>
      </c>
      <c r="E92" s="154">
        <f>'St 1.3.6.1'!E92+'St 1.3.6.2'!E92</f>
        <v>0</v>
      </c>
      <c r="F92" s="154">
        <f>'St 1.3.6.1'!F92+'St 1.3.6.2'!F92</f>
        <v>0</v>
      </c>
      <c r="G92" s="154">
        <f>'St 1.3.6.1'!G92+'St 1.3.6.2'!G92</f>
        <v>0</v>
      </c>
      <c r="H92" s="154">
        <f>'St 1.3.6.1'!H92+'St 1.3.6.2'!H92</f>
        <v>0</v>
      </c>
      <c r="I92" s="154">
        <f>'St 1.3.6.1'!I92+'St 1.3.6.2'!I92</f>
        <v>0</v>
      </c>
      <c r="J92" s="154">
        <f>'St 1.3.6.1'!J92+'St 1.3.6.2'!J92</f>
        <v>0</v>
      </c>
      <c r="K92" s="154">
        <f>'St 1.3.6.1'!K92+'St 1.3.6.2'!K92</f>
        <v>0</v>
      </c>
      <c r="L92" s="154">
        <f>'St 1.3.6.1'!L92+'St 1.3.6.2'!L92</f>
        <v>0</v>
      </c>
      <c r="M92" s="154">
        <f>'St 1.3.6.1'!M92+'St 1.3.6.2'!M92</f>
        <v>0</v>
      </c>
      <c r="N92" s="143"/>
      <c r="O92" s="154">
        <f>'St 1.3.6.1'!O92+'St 1.3.6.2'!O92</f>
        <v>0</v>
      </c>
      <c r="P92" s="154">
        <f>'St 1.3.6.1'!P92+'St 1.3.6.2'!P92</f>
        <v>0</v>
      </c>
      <c r="Q92" s="154">
        <f>'St 1.3.6.1'!Q92+'St 1.3.6.2'!Q92</f>
        <v>0</v>
      </c>
      <c r="R92" s="154">
        <f>'St 1.3.6.1'!R92+'St 1.3.6.2'!R92</f>
        <v>0</v>
      </c>
      <c r="S92" s="154">
        <f>'St 1.3.6.1'!S92+'St 1.3.6.2'!S92</f>
        <v>0</v>
      </c>
      <c r="T92" s="154">
        <f>'St 1.3.6.1'!T92+'St 1.3.6.2'!T92</f>
        <v>0</v>
      </c>
      <c r="U92" s="154">
        <f>'St 1.3.6.1'!U92+'St 1.3.6.2'!U92</f>
        <v>0</v>
      </c>
      <c r="V92" s="154">
        <f>'St 1.3.6.1'!V92+'St 1.3.6.2'!V92</f>
        <v>0</v>
      </c>
      <c r="W92" s="154">
        <f>'St 1.3.6.1'!W92+'St 1.3.6.2'!W92</f>
        <v>0</v>
      </c>
      <c r="X92" s="155"/>
      <c r="Y92" s="154">
        <f>'St 1.3.6.1'!Y92+'St 1.3.6.2'!Y92</f>
        <v>0</v>
      </c>
      <c r="Z92" s="154">
        <f>'St 1.3.6.1'!Z92+'St 1.3.6.2'!Z92</f>
        <v>0</v>
      </c>
      <c r="AA92" s="154">
        <f>'St 1.3.6.1'!AA92+'St 1.3.6.2'!AA92</f>
        <v>0</v>
      </c>
      <c r="AB92" s="154">
        <f>'St 1.3.6.1'!AB92+'St 1.3.6.2'!AB92</f>
        <v>0</v>
      </c>
      <c r="AC92" s="154">
        <f>'St 1.3.6.1'!AC92+'St 1.3.6.2'!AC92</f>
        <v>0</v>
      </c>
      <c r="AD92" s="154">
        <f>'St 1.3.6.1'!AD92+'St 1.3.6.2'!AD92</f>
        <v>0</v>
      </c>
      <c r="AE92" s="154">
        <f>'St 1.3.6.1'!AE92+'St 1.3.6.2'!AE92</f>
        <v>0</v>
      </c>
      <c r="AF92" s="154">
        <f>'St 1.3.6.1'!AF92+'St 1.3.6.2'!AF92</f>
        <v>0</v>
      </c>
      <c r="AG92" s="154">
        <f>'St 1.3.6.1'!AG92+'St 1.3.6.2'!AG92</f>
        <v>0</v>
      </c>
    </row>
    <row r="93" spans="1:33">
      <c r="B93" s="7" t="s">
        <v>45</v>
      </c>
      <c r="C93" s="219"/>
      <c r="D93" s="154">
        <f>'St 1.3.6.1'!D93+'St 1.3.6.2'!D93</f>
        <v>0</v>
      </c>
      <c r="E93" s="154">
        <f>'St 1.3.6.1'!E93+'St 1.3.6.2'!E93</f>
        <v>0</v>
      </c>
      <c r="F93" s="154">
        <f>'St 1.3.6.1'!F93+'St 1.3.6.2'!F93</f>
        <v>0</v>
      </c>
      <c r="G93" s="154">
        <f>'St 1.3.6.1'!G93+'St 1.3.6.2'!G93</f>
        <v>0</v>
      </c>
      <c r="H93" s="154">
        <f>'St 1.3.6.1'!H93+'St 1.3.6.2'!H93</f>
        <v>0</v>
      </c>
      <c r="I93" s="154">
        <f>'St 1.3.6.1'!I93+'St 1.3.6.2'!I93</f>
        <v>0</v>
      </c>
      <c r="J93" s="154">
        <f>'St 1.3.6.1'!J93+'St 1.3.6.2'!J93</f>
        <v>0</v>
      </c>
      <c r="K93" s="154">
        <f>'St 1.3.6.1'!K93+'St 1.3.6.2'!K93</f>
        <v>0</v>
      </c>
      <c r="L93" s="154">
        <f>'St 1.3.6.1'!L93+'St 1.3.6.2'!L93</f>
        <v>0</v>
      </c>
      <c r="M93" s="154">
        <f>'St 1.3.6.1'!M93+'St 1.3.6.2'!M93</f>
        <v>0</v>
      </c>
      <c r="N93" s="143"/>
      <c r="O93" s="154">
        <f>'St 1.3.6.1'!O93+'St 1.3.6.2'!O93</f>
        <v>0</v>
      </c>
      <c r="P93" s="154">
        <f>'St 1.3.6.1'!P93+'St 1.3.6.2'!P93</f>
        <v>0</v>
      </c>
      <c r="Q93" s="154">
        <f>'St 1.3.6.1'!Q93+'St 1.3.6.2'!Q93</f>
        <v>0</v>
      </c>
      <c r="R93" s="154">
        <f>'St 1.3.6.1'!R93+'St 1.3.6.2'!R93</f>
        <v>0</v>
      </c>
      <c r="S93" s="154">
        <f>'St 1.3.6.1'!S93+'St 1.3.6.2'!S93</f>
        <v>0</v>
      </c>
      <c r="T93" s="154">
        <f>'St 1.3.6.1'!T93+'St 1.3.6.2'!T93</f>
        <v>0</v>
      </c>
      <c r="U93" s="154">
        <f>'St 1.3.6.1'!U93+'St 1.3.6.2'!U93</f>
        <v>0</v>
      </c>
      <c r="V93" s="154">
        <f>'St 1.3.6.1'!V93+'St 1.3.6.2'!V93</f>
        <v>0</v>
      </c>
      <c r="W93" s="154">
        <f>'St 1.3.6.1'!W93+'St 1.3.6.2'!W93</f>
        <v>0</v>
      </c>
      <c r="X93" s="155"/>
      <c r="Y93" s="154">
        <f>'St 1.3.6.1'!Y93+'St 1.3.6.2'!Y93</f>
        <v>0</v>
      </c>
      <c r="Z93" s="154">
        <f>'St 1.3.6.1'!Z93+'St 1.3.6.2'!Z93</f>
        <v>0</v>
      </c>
      <c r="AA93" s="154">
        <f>'St 1.3.6.1'!AA93+'St 1.3.6.2'!AA93</f>
        <v>0</v>
      </c>
      <c r="AB93" s="154">
        <f>'St 1.3.6.1'!AB93+'St 1.3.6.2'!AB93</f>
        <v>0</v>
      </c>
      <c r="AC93" s="154">
        <f>'St 1.3.6.1'!AC93+'St 1.3.6.2'!AC93</f>
        <v>0</v>
      </c>
      <c r="AD93" s="154">
        <f>'St 1.3.6.1'!AD93+'St 1.3.6.2'!AD93</f>
        <v>0</v>
      </c>
      <c r="AE93" s="154">
        <f>'St 1.3.6.1'!AE93+'St 1.3.6.2'!AE93</f>
        <v>0</v>
      </c>
      <c r="AF93" s="154">
        <f>'St 1.3.6.1'!AF93+'St 1.3.6.2'!AF93</f>
        <v>0</v>
      </c>
      <c r="AG93" s="154">
        <f>'St 1.3.6.1'!AG93+'St 1.3.6.2'!AG93</f>
        <v>0</v>
      </c>
    </row>
    <row r="94" spans="1:33">
      <c r="B94" s="7" t="s">
        <v>46</v>
      </c>
      <c r="C94" s="219"/>
      <c r="D94" s="154">
        <f>'St 1.3.6.1'!D94+'St 1.3.6.2'!D94</f>
        <v>0</v>
      </c>
      <c r="E94" s="154">
        <f>'St 1.3.6.1'!E94+'St 1.3.6.2'!E94</f>
        <v>0</v>
      </c>
      <c r="F94" s="154">
        <f>'St 1.3.6.1'!F94+'St 1.3.6.2'!F94</f>
        <v>0</v>
      </c>
      <c r="G94" s="154">
        <f>'St 1.3.6.1'!G94+'St 1.3.6.2'!G94</f>
        <v>0</v>
      </c>
      <c r="H94" s="154">
        <f>'St 1.3.6.1'!H94+'St 1.3.6.2'!H94</f>
        <v>0</v>
      </c>
      <c r="I94" s="154">
        <f>'St 1.3.6.1'!I94+'St 1.3.6.2'!I94</f>
        <v>0</v>
      </c>
      <c r="J94" s="154">
        <f>'St 1.3.6.1'!J94+'St 1.3.6.2'!J94</f>
        <v>0</v>
      </c>
      <c r="K94" s="154">
        <f>'St 1.3.6.1'!K94+'St 1.3.6.2'!K94</f>
        <v>0</v>
      </c>
      <c r="L94" s="154">
        <f>'St 1.3.6.1'!L94+'St 1.3.6.2'!L94</f>
        <v>0</v>
      </c>
      <c r="M94" s="154">
        <f>'St 1.3.6.1'!M94+'St 1.3.6.2'!M94</f>
        <v>0</v>
      </c>
      <c r="N94" s="143"/>
      <c r="O94" s="154">
        <f>'St 1.3.6.1'!O94+'St 1.3.6.2'!O94</f>
        <v>0</v>
      </c>
      <c r="P94" s="154">
        <f>'St 1.3.6.1'!P94+'St 1.3.6.2'!P94</f>
        <v>0</v>
      </c>
      <c r="Q94" s="154">
        <f>'St 1.3.6.1'!Q94+'St 1.3.6.2'!Q94</f>
        <v>0</v>
      </c>
      <c r="R94" s="154">
        <f>'St 1.3.6.1'!R94+'St 1.3.6.2'!R94</f>
        <v>0</v>
      </c>
      <c r="S94" s="154">
        <f>'St 1.3.6.1'!S94+'St 1.3.6.2'!S94</f>
        <v>0</v>
      </c>
      <c r="T94" s="154">
        <f>'St 1.3.6.1'!T94+'St 1.3.6.2'!T94</f>
        <v>0</v>
      </c>
      <c r="U94" s="154">
        <f>'St 1.3.6.1'!U94+'St 1.3.6.2'!U94</f>
        <v>0</v>
      </c>
      <c r="V94" s="154">
        <f>'St 1.3.6.1'!V94+'St 1.3.6.2'!V94</f>
        <v>0</v>
      </c>
      <c r="W94" s="154">
        <f>'St 1.3.6.1'!W94+'St 1.3.6.2'!W94</f>
        <v>0</v>
      </c>
      <c r="X94" s="155"/>
      <c r="Y94" s="154">
        <f>'St 1.3.6.1'!Y94+'St 1.3.6.2'!Y94</f>
        <v>0</v>
      </c>
      <c r="Z94" s="154">
        <f>'St 1.3.6.1'!Z94+'St 1.3.6.2'!Z94</f>
        <v>0</v>
      </c>
      <c r="AA94" s="154">
        <f>'St 1.3.6.1'!AA94+'St 1.3.6.2'!AA94</f>
        <v>0</v>
      </c>
      <c r="AB94" s="154">
        <f>'St 1.3.6.1'!AB94+'St 1.3.6.2'!AB94</f>
        <v>0</v>
      </c>
      <c r="AC94" s="154">
        <f>'St 1.3.6.1'!AC94+'St 1.3.6.2'!AC94</f>
        <v>0</v>
      </c>
      <c r="AD94" s="154">
        <f>'St 1.3.6.1'!AD94+'St 1.3.6.2'!AD94</f>
        <v>0</v>
      </c>
      <c r="AE94" s="154">
        <f>'St 1.3.6.1'!AE94+'St 1.3.6.2'!AE94</f>
        <v>0</v>
      </c>
      <c r="AF94" s="154">
        <f>'St 1.3.6.1'!AF94+'St 1.3.6.2'!AF94</f>
        <v>0</v>
      </c>
      <c r="AG94" s="154">
        <f>'St 1.3.6.1'!AG94+'St 1.3.6.2'!AG94</f>
        <v>0</v>
      </c>
    </row>
    <row r="95" spans="1:33">
      <c r="B95" s="6" t="s">
        <v>317</v>
      </c>
      <c r="C95" s="219"/>
      <c r="D95" s="154">
        <f>'St 1.3.6.1'!D95+'St 1.3.6.2'!D95</f>
        <v>0</v>
      </c>
      <c r="E95" s="154">
        <f>'St 1.3.6.1'!E95+'St 1.3.6.2'!E95</f>
        <v>0</v>
      </c>
      <c r="F95" s="154">
        <f>'St 1.3.6.1'!F95+'St 1.3.6.2'!F95</f>
        <v>0</v>
      </c>
      <c r="G95" s="154">
        <f>'St 1.3.6.1'!G95+'St 1.3.6.2'!G95</f>
        <v>0</v>
      </c>
      <c r="H95" s="154">
        <f>'St 1.3.6.1'!H95+'St 1.3.6.2'!H95</f>
        <v>0</v>
      </c>
      <c r="I95" s="154">
        <f>'St 1.3.6.1'!I95+'St 1.3.6.2'!I95</f>
        <v>0</v>
      </c>
      <c r="J95" s="154">
        <f>'St 1.3.6.1'!J95+'St 1.3.6.2'!J95</f>
        <v>0</v>
      </c>
      <c r="K95" s="154">
        <f>'St 1.3.6.1'!K95+'St 1.3.6.2'!K95</f>
        <v>0</v>
      </c>
      <c r="L95" s="154">
        <f>'St 1.3.6.1'!L95+'St 1.3.6.2'!L95</f>
        <v>0</v>
      </c>
      <c r="M95" s="154">
        <f>'St 1.3.6.1'!M95+'St 1.3.6.2'!M95</f>
        <v>0</v>
      </c>
      <c r="N95" s="143"/>
      <c r="O95" s="154">
        <f>'St 1.3.6.1'!O95+'St 1.3.6.2'!O95</f>
        <v>0</v>
      </c>
      <c r="P95" s="154">
        <f>'St 1.3.6.1'!P95+'St 1.3.6.2'!P95</f>
        <v>0</v>
      </c>
      <c r="Q95" s="154">
        <f>'St 1.3.6.1'!Q95+'St 1.3.6.2'!Q95</f>
        <v>0</v>
      </c>
      <c r="R95" s="154">
        <f>'St 1.3.6.1'!R95+'St 1.3.6.2'!R95</f>
        <v>0</v>
      </c>
      <c r="S95" s="154">
        <f>'St 1.3.6.1'!S95+'St 1.3.6.2'!S95</f>
        <v>0</v>
      </c>
      <c r="T95" s="154">
        <f>'St 1.3.6.1'!T95+'St 1.3.6.2'!T95</f>
        <v>0</v>
      </c>
      <c r="U95" s="154">
        <f>'St 1.3.6.1'!U95+'St 1.3.6.2'!U95</f>
        <v>0</v>
      </c>
      <c r="V95" s="154">
        <f>'St 1.3.6.1'!V95+'St 1.3.6.2'!V95</f>
        <v>0</v>
      </c>
      <c r="W95" s="154">
        <f>'St 1.3.6.1'!W95+'St 1.3.6.2'!W95</f>
        <v>0</v>
      </c>
      <c r="X95" s="155"/>
      <c r="Y95" s="154">
        <f>'St 1.3.6.1'!Y95+'St 1.3.6.2'!Y95</f>
        <v>0</v>
      </c>
      <c r="Z95" s="154">
        <f>'St 1.3.6.1'!Z95+'St 1.3.6.2'!Z95</f>
        <v>0</v>
      </c>
      <c r="AA95" s="154">
        <f>'St 1.3.6.1'!AA95+'St 1.3.6.2'!AA95</f>
        <v>0</v>
      </c>
      <c r="AB95" s="154">
        <f>'St 1.3.6.1'!AB95+'St 1.3.6.2'!AB95</f>
        <v>0</v>
      </c>
      <c r="AC95" s="154">
        <f>'St 1.3.6.1'!AC95+'St 1.3.6.2'!AC95</f>
        <v>0</v>
      </c>
      <c r="AD95" s="154">
        <f>'St 1.3.6.1'!AD95+'St 1.3.6.2'!AD95</f>
        <v>0</v>
      </c>
      <c r="AE95" s="154">
        <f>'St 1.3.6.1'!AE95+'St 1.3.6.2'!AE95</f>
        <v>0</v>
      </c>
      <c r="AF95" s="154">
        <f>'St 1.3.6.1'!AF95+'St 1.3.6.2'!AF95</f>
        <v>0</v>
      </c>
      <c r="AG95" s="154">
        <f>'St 1.3.6.1'!AG95+'St 1.3.6.2'!AG95</f>
        <v>0</v>
      </c>
    </row>
    <row r="96" spans="1:33">
      <c r="B96" s="6" t="s">
        <v>108</v>
      </c>
      <c r="C96" s="219"/>
      <c r="D96" s="154">
        <f>'St 1.3.6.1'!D96+'St 1.3.6.2'!D96</f>
        <v>0</v>
      </c>
      <c r="E96" s="154">
        <f>'St 1.3.6.1'!E96+'St 1.3.6.2'!E96</f>
        <v>0</v>
      </c>
      <c r="F96" s="154">
        <f>'St 1.3.6.1'!F96+'St 1.3.6.2'!F96</f>
        <v>0</v>
      </c>
      <c r="G96" s="154">
        <f>'St 1.3.6.1'!G96+'St 1.3.6.2'!G96</f>
        <v>0</v>
      </c>
      <c r="H96" s="154">
        <f>'St 1.3.6.1'!H96+'St 1.3.6.2'!H96</f>
        <v>0</v>
      </c>
      <c r="I96" s="154">
        <f>'St 1.3.6.1'!I96+'St 1.3.6.2'!I96</f>
        <v>0</v>
      </c>
      <c r="J96" s="154">
        <f>'St 1.3.6.1'!J96+'St 1.3.6.2'!J96</f>
        <v>0</v>
      </c>
      <c r="K96" s="154">
        <f>'St 1.3.6.1'!K96+'St 1.3.6.2'!K96</f>
        <v>0</v>
      </c>
      <c r="L96" s="154">
        <f>'St 1.3.6.1'!L96+'St 1.3.6.2'!L96</f>
        <v>0</v>
      </c>
      <c r="M96" s="154">
        <f>'St 1.3.6.1'!M96+'St 1.3.6.2'!M96</f>
        <v>0</v>
      </c>
      <c r="N96" s="143"/>
      <c r="O96" s="154">
        <f>'St 1.3.6.1'!O96+'St 1.3.6.2'!O96</f>
        <v>0</v>
      </c>
      <c r="P96" s="154">
        <f>'St 1.3.6.1'!P96+'St 1.3.6.2'!P96</f>
        <v>0</v>
      </c>
      <c r="Q96" s="154">
        <f>'St 1.3.6.1'!Q96+'St 1.3.6.2'!Q96</f>
        <v>0</v>
      </c>
      <c r="R96" s="154">
        <f>'St 1.3.6.1'!R96+'St 1.3.6.2'!R96</f>
        <v>0</v>
      </c>
      <c r="S96" s="154">
        <f>'St 1.3.6.1'!S96+'St 1.3.6.2'!S96</f>
        <v>0</v>
      </c>
      <c r="T96" s="154">
        <f>'St 1.3.6.1'!T96+'St 1.3.6.2'!T96</f>
        <v>0</v>
      </c>
      <c r="U96" s="154">
        <f>'St 1.3.6.1'!U96+'St 1.3.6.2'!U96</f>
        <v>0</v>
      </c>
      <c r="V96" s="154">
        <f>'St 1.3.6.1'!V96+'St 1.3.6.2'!V96</f>
        <v>0</v>
      </c>
      <c r="W96" s="154">
        <f>'St 1.3.6.1'!W96+'St 1.3.6.2'!W96</f>
        <v>0</v>
      </c>
      <c r="X96" s="155"/>
      <c r="Y96" s="154">
        <f>'St 1.3.6.1'!Y96+'St 1.3.6.2'!Y96</f>
        <v>0</v>
      </c>
      <c r="Z96" s="154">
        <f>'St 1.3.6.1'!Z96+'St 1.3.6.2'!Z96</f>
        <v>0</v>
      </c>
      <c r="AA96" s="154">
        <f>'St 1.3.6.1'!AA96+'St 1.3.6.2'!AA96</f>
        <v>0</v>
      </c>
      <c r="AB96" s="154">
        <f>'St 1.3.6.1'!AB96+'St 1.3.6.2'!AB96</f>
        <v>0</v>
      </c>
      <c r="AC96" s="154">
        <f>'St 1.3.6.1'!AC96+'St 1.3.6.2'!AC96</f>
        <v>0</v>
      </c>
      <c r="AD96" s="154">
        <f>'St 1.3.6.1'!AD96+'St 1.3.6.2'!AD96</f>
        <v>0</v>
      </c>
      <c r="AE96" s="154">
        <f>'St 1.3.6.1'!AE96+'St 1.3.6.2'!AE96</f>
        <v>0</v>
      </c>
      <c r="AF96" s="154">
        <f>'St 1.3.6.1'!AF96+'St 1.3.6.2'!AF96</f>
        <v>0</v>
      </c>
      <c r="AG96" s="154">
        <f>'St 1.3.6.1'!AG96+'St 1.3.6.2'!AG96</f>
        <v>0</v>
      </c>
    </row>
    <row r="97" spans="1:33">
      <c r="B97" s="6" t="s">
        <v>48</v>
      </c>
      <c r="C97" s="211"/>
      <c r="D97" s="154">
        <f>'St 1.3.6.1'!D97+'St 1.3.6.2'!D97</f>
        <v>0</v>
      </c>
      <c r="E97" s="154">
        <f>'St 1.3.6.1'!E97+'St 1.3.6.2'!E97</f>
        <v>0</v>
      </c>
      <c r="F97" s="154">
        <f>'St 1.3.6.1'!F97+'St 1.3.6.2'!F97</f>
        <v>0</v>
      </c>
      <c r="G97" s="154">
        <f>'St 1.3.6.1'!G97+'St 1.3.6.2'!G97</f>
        <v>0</v>
      </c>
      <c r="H97" s="154">
        <f>'St 1.3.6.1'!H97+'St 1.3.6.2'!H97</f>
        <v>0</v>
      </c>
      <c r="I97" s="154">
        <f>'St 1.3.6.1'!I97+'St 1.3.6.2'!I97</f>
        <v>0</v>
      </c>
      <c r="J97" s="154">
        <f>'St 1.3.6.1'!J97+'St 1.3.6.2'!J97</f>
        <v>0</v>
      </c>
      <c r="K97" s="154">
        <f>'St 1.3.6.1'!K97+'St 1.3.6.2'!K97</f>
        <v>0</v>
      </c>
      <c r="L97" s="154">
        <f>'St 1.3.6.1'!L97+'St 1.3.6.2'!L97</f>
        <v>0</v>
      </c>
      <c r="M97" s="154">
        <f>'St 1.3.6.1'!M97+'St 1.3.6.2'!M97</f>
        <v>0</v>
      </c>
      <c r="N97" s="148"/>
      <c r="O97" s="154">
        <f>'St 1.3.6.1'!O97+'St 1.3.6.2'!O97</f>
        <v>0</v>
      </c>
      <c r="P97" s="154">
        <f>'St 1.3.6.1'!P97+'St 1.3.6.2'!P97</f>
        <v>0</v>
      </c>
      <c r="Q97" s="154">
        <f>'St 1.3.6.1'!Q97+'St 1.3.6.2'!Q97</f>
        <v>0</v>
      </c>
      <c r="R97" s="154">
        <f>'St 1.3.6.1'!R97+'St 1.3.6.2'!R97</f>
        <v>0</v>
      </c>
      <c r="S97" s="154">
        <f>'St 1.3.6.1'!S97+'St 1.3.6.2'!S97</f>
        <v>0</v>
      </c>
      <c r="T97" s="154">
        <f>'St 1.3.6.1'!T97+'St 1.3.6.2'!T97</f>
        <v>0</v>
      </c>
      <c r="U97" s="154">
        <f>'St 1.3.6.1'!U97+'St 1.3.6.2'!U97</f>
        <v>0</v>
      </c>
      <c r="V97" s="154">
        <f>'St 1.3.6.1'!V97+'St 1.3.6.2'!V97</f>
        <v>0</v>
      </c>
      <c r="W97" s="154">
        <f>'St 1.3.6.1'!W97+'St 1.3.6.2'!W97</f>
        <v>0</v>
      </c>
      <c r="X97" s="155"/>
      <c r="Y97" s="154">
        <f>'St 1.3.6.1'!Y97+'St 1.3.6.2'!Y97</f>
        <v>0</v>
      </c>
      <c r="Z97" s="154">
        <f>'St 1.3.6.1'!Z97+'St 1.3.6.2'!Z97</f>
        <v>0</v>
      </c>
      <c r="AA97" s="154">
        <f>'St 1.3.6.1'!AA97+'St 1.3.6.2'!AA97</f>
        <v>0</v>
      </c>
      <c r="AB97" s="154">
        <f>'St 1.3.6.1'!AB97+'St 1.3.6.2'!AB97</f>
        <v>0</v>
      </c>
      <c r="AC97" s="154">
        <f>'St 1.3.6.1'!AC97+'St 1.3.6.2'!AC97</f>
        <v>0</v>
      </c>
      <c r="AD97" s="154">
        <f>'St 1.3.6.1'!AD97+'St 1.3.6.2'!AD97</f>
        <v>0</v>
      </c>
      <c r="AE97" s="154">
        <f>'St 1.3.6.1'!AE97+'St 1.3.6.2'!AE97</f>
        <v>0</v>
      </c>
      <c r="AF97" s="154">
        <f>'St 1.3.6.1'!AF97+'St 1.3.6.2'!AF97</f>
        <v>0</v>
      </c>
      <c r="AG97" s="154">
        <f>'St 1.3.6.1'!AG97+'St 1.3.6.2'!AG97</f>
        <v>0</v>
      </c>
    </row>
    <row r="98" spans="1:33">
      <c r="B98" s="6" t="s">
        <v>325</v>
      </c>
      <c r="C98" s="219"/>
      <c r="D98" s="154">
        <f>'St 1.3.6.1'!D98+'St 1.3.6.2'!D98</f>
        <v>0</v>
      </c>
      <c r="E98" s="154">
        <f>'St 1.3.6.1'!E98+'St 1.3.6.2'!E98</f>
        <v>0</v>
      </c>
      <c r="F98" s="154">
        <f>'St 1.3.6.1'!F98+'St 1.3.6.2'!F98</f>
        <v>0</v>
      </c>
      <c r="G98" s="154">
        <f>'St 1.3.6.1'!G98+'St 1.3.6.2'!G98</f>
        <v>0</v>
      </c>
      <c r="H98" s="154">
        <f>'St 1.3.6.1'!H98+'St 1.3.6.2'!H98</f>
        <v>0</v>
      </c>
      <c r="I98" s="154">
        <f>'St 1.3.6.1'!I98+'St 1.3.6.2'!I98</f>
        <v>0</v>
      </c>
      <c r="J98" s="154">
        <f>'St 1.3.6.1'!J98+'St 1.3.6.2'!J98</f>
        <v>0</v>
      </c>
      <c r="K98" s="154">
        <f>'St 1.3.6.1'!K98+'St 1.3.6.2'!K98</f>
        <v>0</v>
      </c>
      <c r="L98" s="154">
        <f>'St 1.3.6.1'!L98+'St 1.3.6.2'!L98</f>
        <v>0</v>
      </c>
      <c r="M98" s="154">
        <f>'St 1.3.6.1'!M98+'St 1.3.6.2'!M98</f>
        <v>0</v>
      </c>
      <c r="N98" s="143"/>
      <c r="O98" s="154">
        <f>'St 1.3.6.1'!O98+'St 1.3.6.2'!O98</f>
        <v>0</v>
      </c>
      <c r="P98" s="154">
        <f>'St 1.3.6.1'!P98+'St 1.3.6.2'!P98</f>
        <v>0</v>
      </c>
      <c r="Q98" s="154">
        <f>'St 1.3.6.1'!Q98+'St 1.3.6.2'!Q98</f>
        <v>0</v>
      </c>
      <c r="R98" s="154">
        <f>'St 1.3.6.1'!R98+'St 1.3.6.2'!R98</f>
        <v>0</v>
      </c>
      <c r="S98" s="154">
        <f>'St 1.3.6.1'!S98+'St 1.3.6.2'!S98</f>
        <v>0</v>
      </c>
      <c r="T98" s="154">
        <f>'St 1.3.6.1'!T98+'St 1.3.6.2'!T98</f>
        <v>0</v>
      </c>
      <c r="U98" s="154">
        <f>'St 1.3.6.1'!U98+'St 1.3.6.2'!U98</f>
        <v>0</v>
      </c>
      <c r="V98" s="154">
        <f>'St 1.3.6.1'!V98+'St 1.3.6.2'!V98</f>
        <v>0</v>
      </c>
      <c r="W98" s="154">
        <f>'St 1.3.6.1'!W98+'St 1.3.6.2'!W98</f>
        <v>0</v>
      </c>
      <c r="X98" s="155"/>
      <c r="Y98" s="154">
        <f>'St 1.3.6.1'!Y98+'St 1.3.6.2'!Y98</f>
        <v>0</v>
      </c>
      <c r="Z98" s="154">
        <f>'St 1.3.6.1'!Z98+'St 1.3.6.2'!Z98</f>
        <v>0</v>
      </c>
      <c r="AA98" s="154">
        <f>'St 1.3.6.1'!AA98+'St 1.3.6.2'!AA98</f>
        <v>0</v>
      </c>
      <c r="AB98" s="154">
        <f>'St 1.3.6.1'!AB98+'St 1.3.6.2'!AB98</f>
        <v>0</v>
      </c>
      <c r="AC98" s="154">
        <f>'St 1.3.6.1'!AC98+'St 1.3.6.2'!AC98</f>
        <v>0</v>
      </c>
      <c r="AD98" s="154">
        <f>'St 1.3.6.1'!AD98+'St 1.3.6.2'!AD98</f>
        <v>0</v>
      </c>
      <c r="AE98" s="154">
        <f>'St 1.3.6.1'!AE98+'St 1.3.6.2'!AE98</f>
        <v>0</v>
      </c>
      <c r="AF98" s="154">
        <f>'St 1.3.6.1'!AF98+'St 1.3.6.2'!AF98</f>
        <v>0</v>
      </c>
      <c r="AG98" s="154">
        <f>'St 1.3.6.1'!AG98+'St 1.3.6.2'!AG98</f>
        <v>0</v>
      </c>
    </row>
    <row r="99" spans="1:33">
      <c r="B99" s="8" t="s">
        <v>101</v>
      </c>
      <c r="C99" s="219"/>
      <c r="D99" s="154">
        <f>'St 1.3.6.1'!D99+'St 1.3.6.2'!D99</f>
        <v>0</v>
      </c>
      <c r="E99" s="154">
        <f>'St 1.3.6.1'!E99+'St 1.3.6.2'!E99</f>
        <v>0</v>
      </c>
      <c r="F99" s="154">
        <f>'St 1.3.6.1'!F99+'St 1.3.6.2'!F99</f>
        <v>0</v>
      </c>
      <c r="G99" s="154">
        <f>'St 1.3.6.1'!G99+'St 1.3.6.2'!G99</f>
        <v>0</v>
      </c>
      <c r="H99" s="154">
        <f>'St 1.3.6.1'!H99+'St 1.3.6.2'!H99</f>
        <v>0</v>
      </c>
      <c r="I99" s="154">
        <f>'St 1.3.6.1'!I99+'St 1.3.6.2'!I99</f>
        <v>0</v>
      </c>
      <c r="J99" s="154">
        <f>'St 1.3.6.1'!J99+'St 1.3.6.2'!J99</f>
        <v>0</v>
      </c>
      <c r="K99" s="154">
        <f>'St 1.3.6.1'!K99+'St 1.3.6.2'!K99</f>
        <v>0</v>
      </c>
      <c r="L99" s="154">
        <f>'St 1.3.6.1'!L99+'St 1.3.6.2'!L99</f>
        <v>0</v>
      </c>
      <c r="M99" s="154">
        <f>'St 1.3.6.1'!M99+'St 1.3.6.2'!M99</f>
        <v>0</v>
      </c>
      <c r="N99" s="143"/>
      <c r="O99" s="154">
        <f>'St 1.3.6.1'!O99+'St 1.3.6.2'!O99</f>
        <v>0</v>
      </c>
      <c r="P99" s="154">
        <f>'St 1.3.6.1'!P99+'St 1.3.6.2'!P99</f>
        <v>0</v>
      </c>
      <c r="Q99" s="154">
        <f>'St 1.3.6.1'!Q99+'St 1.3.6.2'!Q99</f>
        <v>0</v>
      </c>
      <c r="R99" s="154">
        <f>'St 1.3.6.1'!R99+'St 1.3.6.2'!R99</f>
        <v>0</v>
      </c>
      <c r="S99" s="154">
        <f>'St 1.3.6.1'!S99+'St 1.3.6.2'!S99</f>
        <v>0</v>
      </c>
      <c r="T99" s="154">
        <f>'St 1.3.6.1'!T99+'St 1.3.6.2'!T99</f>
        <v>0</v>
      </c>
      <c r="U99" s="154">
        <f>'St 1.3.6.1'!U99+'St 1.3.6.2'!U99</f>
        <v>0</v>
      </c>
      <c r="V99" s="154">
        <f>'St 1.3.6.1'!V99+'St 1.3.6.2'!V99</f>
        <v>0</v>
      </c>
      <c r="W99" s="154">
        <f>'St 1.3.6.1'!W99+'St 1.3.6.2'!W99</f>
        <v>0</v>
      </c>
      <c r="X99" s="155"/>
      <c r="Y99" s="154">
        <f>'St 1.3.6.1'!Y99+'St 1.3.6.2'!Y99</f>
        <v>0</v>
      </c>
      <c r="Z99" s="154">
        <f>'St 1.3.6.1'!Z99+'St 1.3.6.2'!Z99</f>
        <v>0</v>
      </c>
      <c r="AA99" s="154">
        <f>'St 1.3.6.1'!AA99+'St 1.3.6.2'!AA99</f>
        <v>0</v>
      </c>
      <c r="AB99" s="154">
        <f>'St 1.3.6.1'!AB99+'St 1.3.6.2'!AB99</f>
        <v>0</v>
      </c>
      <c r="AC99" s="154">
        <f>'St 1.3.6.1'!AC99+'St 1.3.6.2'!AC99</f>
        <v>0</v>
      </c>
      <c r="AD99" s="154">
        <f>'St 1.3.6.1'!AD99+'St 1.3.6.2'!AD99</f>
        <v>0</v>
      </c>
      <c r="AE99" s="154">
        <f>'St 1.3.6.1'!AE99+'St 1.3.6.2'!AE99</f>
        <v>0</v>
      </c>
      <c r="AF99" s="154">
        <f>'St 1.3.6.1'!AF99+'St 1.3.6.2'!AF99</f>
        <v>0</v>
      </c>
      <c r="AG99" s="154">
        <f>'St 1.3.6.1'!AG99+'St 1.3.6.2'!AG99</f>
        <v>0</v>
      </c>
    </row>
    <row r="100" spans="1:33" s="45" customFormat="1">
      <c r="A100" s="38"/>
      <c r="B100" s="9" t="s">
        <v>95</v>
      </c>
      <c r="C100" s="209" t="s">
        <v>310</v>
      </c>
      <c r="D100" s="152">
        <f>'St 1.3.6.1'!D100+'St 1.3.6.2'!D100</f>
        <v>0</v>
      </c>
      <c r="E100" s="152">
        <f>'St 1.3.6.1'!E100+'St 1.3.6.2'!E100</f>
        <v>0</v>
      </c>
      <c r="F100" s="152">
        <f>'St 1.3.6.1'!F100+'St 1.3.6.2'!F100</f>
        <v>0</v>
      </c>
      <c r="G100" s="152">
        <f>'St 1.3.6.1'!G100+'St 1.3.6.2'!G100</f>
        <v>0</v>
      </c>
      <c r="H100" s="152">
        <f>'St 1.3.6.1'!H100+'St 1.3.6.2'!H100</f>
        <v>0</v>
      </c>
      <c r="I100" s="152">
        <f>'St 1.3.6.1'!I100+'St 1.3.6.2'!I100</f>
        <v>0</v>
      </c>
      <c r="J100" s="152">
        <f>'St 1.3.6.1'!J100+'St 1.3.6.2'!J100</f>
        <v>0</v>
      </c>
      <c r="K100" s="152">
        <f>'St 1.3.6.1'!K100+'St 1.3.6.2'!K100</f>
        <v>0</v>
      </c>
      <c r="L100" s="152">
        <f>'St 1.3.6.1'!L100+'St 1.3.6.2'!L100</f>
        <v>0</v>
      </c>
      <c r="M100" s="152">
        <f>'St 1.3.6.1'!M100+'St 1.3.6.2'!M100</f>
        <v>0</v>
      </c>
      <c r="N100" s="146"/>
      <c r="O100" s="152">
        <f>'St 1.3.6.1'!O100+'St 1.3.6.2'!O100</f>
        <v>0</v>
      </c>
      <c r="P100" s="152">
        <f>'St 1.3.6.1'!P100+'St 1.3.6.2'!P100</f>
        <v>0</v>
      </c>
      <c r="Q100" s="152">
        <f>'St 1.3.6.1'!Q100+'St 1.3.6.2'!Q100</f>
        <v>0</v>
      </c>
      <c r="R100" s="152">
        <f>'St 1.3.6.1'!R100+'St 1.3.6.2'!R100</f>
        <v>0</v>
      </c>
      <c r="S100" s="152">
        <f>'St 1.3.6.1'!S100+'St 1.3.6.2'!S100</f>
        <v>0</v>
      </c>
      <c r="T100" s="152">
        <f>'St 1.3.6.1'!T100+'St 1.3.6.2'!T100</f>
        <v>0</v>
      </c>
      <c r="U100" s="152">
        <f>'St 1.3.6.1'!U100+'St 1.3.6.2'!U100</f>
        <v>0</v>
      </c>
      <c r="V100" s="152">
        <f>'St 1.3.6.1'!V100+'St 1.3.6.2'!V100</f>
        <v>0</v>
      </c>
      <c r="W100" s="152">
        <f>'St 1.3.6.1'!W100+'St 1.3.6.2'!W100</f>
        <v>0</v>
      </c>
      <c r="X100" s="153"/>
      <c r="Y100" s="152">
        <f>'St 1.3.6.1'!Y100+'St 1.3.6.2'!Y100</f>
        <v>0</v>
      </c>
      <c r="Z100" s="152">
        <f>'St 1.3.6.1'!Z100+'St 1.3.6.2'!Z100</f>
        <v>0</v>
      </c>
      <c r="AA100" s="152">
        <f>'St 1.3.6.1'!AA100+'St 1.3.6.2'!AA100</f>
        <v>0</v>
      </c>
      <c r="AB100" s="152">
        <f>'St 1.3.6.1'!AB100+'St 1.3.6.2'!AB100</f>
        <v>0</v>
      </c>
      <c r="AC100" s="152">
        <f>'St 1.3.6.1'!AC100+'St 1.3.6.2'!AC100</f>
        <v>0</v>
      </c>
      <c r="AD100" s="152">
        <f>'St 1.3.6.1'!AD100+'St 1.3.6.2'!AD100</f>
        <v>0</v>
      </c>
      <c r="AE100" s="152">
        <f>'St 1.3.6.1'!AE100+'St 1.3.6.2'!AE100</f>
        <v>0</v>
      </c>
      <c r="AF100" s="152">
        <f>'St 1.3.6.1'!AF100+'St 1.3.6.2'!AF100</f>
        <v>0</v>
      </c>
      <c r="AG100" s="152">
        <f>'St 1.3.6.1'!AG100+'St 1.3.6.2'!AG100</f>
        <v>0</v>
      </c>
    </row>
    <row r="101" spans="1:33">
      <c r="B101" s="208" t="s">
        <v>40</v>
      </c>
      <c r="C101" s="219"/>
      <c r="D101" s="154">
        <f>'St 1.3.6.1'!D101+'St 1.3.6.2'!D101</f>
        <v>0</v>
      </c>
      <c r="E101" s="154">
        <f>'St 1.3.6.1'!E101+'St 1.3.6.2'!E101</f>
        <v>0</v>
      </c>
      <c r="F101" s="154">
        <f>'St 1.3.6.1'!F101+'St 1.3.6.2'!F101</f>
        <v>0</v>
      </c>
      <c r="G101" s="154">
        <f>'St 1.3.6.1'!G101+'St 1.3.6.2'!G101</f>
        <v>0</v>
      </c>
      <c r="H101" s="154">
        <f>'St 1.3.6.1'!H101+'St 1.3.6.2'!H101</f>
        <v>0</v>
      </c>
      <c r="I101" s="154">
        <f>'St 1.3.6.1'!I101+'St 1.3.6.2'!I101</f>
        <v>0</v>
      </c>
      <c r="J101" s="154">
        <f>'St 1.3.6.1'!J101+'St 1.3.6.2'!J101</f>
        <v>0</v>
      </c>
      <c r="K101" s="154">
        <f>'St 1.3.6.1'!K101+'St 1.3.6.2'!K101</f>
        <v>0</v>
      </c>
      <c r="L101" s="154">
        <f>'St 1.3.6.1'!L101+'St 1.3.6.2'!L101</f>
        <v>0</v>
      </c>
      <c r="M101" s="154">
        <f>'St 1.3.6.1'!M101+'St 1.3.6.2'!M101</f>
        <v>0</v>
      </c>
      <c r="N101" s="143"/>
      <c r="O101" s="154">
        <f>'St 1.3.6.1'!O101+'St 1.3.6.2'!O101</f>
        <v>0</v>
      </c>
      <c r="P101" s="154">
        <f>'St 1.3.6.1'!P101+'St 1.3.6.2'!P101</f>
        <v>0</v>
      </c>
      <c r="Q101" s="154">
        <f>'St 1.3.6.1'!Q101+'St 1.3.6.2'!Q101</f>
        <v>0</v>
      </c>
      <c r="R101" s="154">
        <f>'St 1.3.6.1'!R101+'St 1.3.6.2'!R101</f>
        <v>0</v>
      </c>
      <c r="S101" s="154">
        <f>'St 1.3.6.1'!S101+'St 1.3.6.2'!S101</f>
        <v>0</v>
      </c>
      <c r="T101" s="154">
        <f>'St 1.3.6.1'!T101+'St 1.3.6.2'!T101</f>
        <v>0</v>
      </c>
      <c r="U101" s="154">
        <f>'St 1.3.6.1'!U101+'St 1.3.6.2'!U101</f>
        <v>0</v>
      </c>
      <c r="V101" s="154">
        <f>'St 1.3.6.1'!V101+'St 1.3.6.2'!V101</f>
        <v>0</v>
      </c>
      <c r="W101" s="154">
        <f>'St 1.3.6.1'!W101+'St 1.3.6.2'!W101</f>
        <v>0</v>
      </c>
      <c r="X101" s="155"/>
      <c r="Y101" s="154">
        <f>'St 1.3.6.1'!Y101+'St 1.3.6.2'!Y101</f>
        <v>0</v>
      </c>
      <c r="Z101" s="154">
        <f>'St 1.3.6.1'!Z101+'St 1.3.6.2'!Z101</f>
        <v>0</v>
      </c>
      <c r="AA101" s="154">
        <f>'St 1.3.6.1'!AA101+'St 1.3.6.2'!AA101</f>
        <v>0</v>
      </c>
      <c r="AB101" s="154">
        <f>'St 1.3.6.1'!AB101+'St 1.3.6.2'!AB101</f>
        <v>0</v>
      </c>
      <c r="AC101" s="154">
        <f>'St 1.3.6.1'!AC101+'St 1.3.6.2'!AC101</f>
        <v>0</v>
      </c>
      <c r="AD101" s="154">
        <f>'St 1.3.6.1'!AD101+'St 1.3.6.2'!AD101</f>
        <v>0</v>
      </c>
      <c r="AE101" s="154">
        <f>'St 1.3.6.1'!AE101+'St 1.3.6.2'!AE101</f>
        <v>0</v>
      </c>
      <c r="AF101" s="154">
        <f>'St 1.3.6.1'!AF101+'St 1.3.6.2'!AF101</f>
        <v>0</v>
      </c>
      <c r="AG101" s="154">
        <f>'St 1.3.6.1'!AG101+'St 1.3.6.2'!AG101</f>
        <v>0</v>
      </c>
    </row>
    <row r="102" spans="1:33">
      <c r="B102" s="6" t="s">
        <v>41</v>
      </c>
      <c r="C102" s="219"/>
      <c r="D102" s="154">
        <f>'St 1.3.6.1'!D102+'St 1.3.6.2'!D102</f>
        <v>0</v>
      </c>
      <c r="E102" s="154">
        <f>'St 1.3.6.1'!E102+'St 1.3.6.2'!E102</f>
        <v>0</v>
      </c>
      <c r="F102" s="154">
        <f>'St 1.3.6.1'!F102+'St 1.3.6.2'!F102</f>
        <v>0</v>
      </c>
      <c r="G102" s="154">
        <f>'St 1.3.6.1'!G102+'St 1.3.6.2'!G102</f>
        <v>0</v>
      </c>
      <c r="H102" s="154">
        <f>'St 1.3.6.1'!H102+'St 1.3.6.2'!H102</f>
        <v>0</v>
      </c>
      <c r="I102" s="154">
        <f>'St 1.3.6.1'!I102+'St 1.3.6.2'!I102</f>
        <v>0</v>
      </c>
      <c r="J102" s="154">
        <f>'St 1.3.6.1'!J102+'St 1.3.6.2'!J102</f>
        <v>0</v>
      </c>
      <c r="K102" s="154">
        <f>'St 1.3.6.1'!K102+'St 1.3.6.2'!K102</f>
        <v>0</v>
      </c>
      <c r="L102" s="154">
        <f>'St 1.3.6.1'!L102+'St 1.3.6.2'!L102</f>
        <v>0</v>
      </c>
      <c r="M102" s="154">
        <f>'St 1.3.6.1'!M102+'St 1.3.6.2'!M102</f>
        <v>0</v>
      </c>
      <c r="N102" s="143"/>
      <c r="O102" s="154">
        <f>'St 1.3.6.1'!O102+'St 1.3.6.2'!O102</f>
        <v>0</v>
      </c>
      <c r="P102" s="154">
        <f>'St 1.3.6.1'!P102+'St 1.3.6.2'!P102</f>
        <v>0</v>
      </c>
      <c r="Q102" s="154">
        <f>'St 1.3.6.1'!Q102+'St 1.3.6.2'!Q102</f>
        <v>0</v>
      </c>
      <c r="R102" s="154">
        <f>'St 1.3.6.1'!R102+'St 1.3.6.2'!R102</f>
        <v>0</v>
      </c>
      <c r="S102" s="154">
        <f>'St 1.3.6.1'!S102+'St 1.3.6.2'!S102</f>
        <v>0</v>
      </c>
      <c r="T102" s="154">
        <f>'St 1.3.6.1'!T102+'St 1.3.6.2'!T102</f>
        <v>0</v>
      </c>
      <c r="U102" s="154">
        <f>'St 1.3.6.1'!U102+'St 1.3.6.2'!U102</f>
        <v>0</v>
      </c>
      <c r="V102" s="154">
        <f>'St 1.3.6.1'!V102+'St 1.3.6.2'!V102</f>
        <v>0</v>
      </c>
      <c r="W102" s="154">
        <f>'St 1.3.6.1'!W102+'St 1.3.6.2'!W102</f>
        <v>0</v>
      </c>
      <c r="X102" s="155"/>
      <c r="Y102" s="154">
        <f>'St 1.3.6.1'!Y102+'St 1.3.6.2'!Y102</f>
        <v>0</v>
      </c>
      <c r="Z102" s="154">
        <f>'St 1.3.6.1'!Z102+'St 1.3.6.2'!Z102</f>
        <v>0</v>
      </c>
      <c r="AA102" s="154">
        <f>'St 1.3.6.1'!AA102+'St 1.3.6.2'!AA102</f>
        <v>0</v>
      </c>
      <c r="AB102" s="154">
        <f>'St 1.3.6.1'!AB102+'St 1.3.6.2'!AB102</f>
        <v>0</v>
      </c>
      <c r="AC102" s="154">
        <f>'St 1.3.6.1'!AC102+'St 1.3.6.2'!AC102</f>
        <v>0</v>
      </c>
      <c r="AD102" s="154">
        <f>'St 1.3.6.1'!AD102+'St 1.3.6.2'!AD102</f>
        <v>0</v>
      </c>
      <c r="AE102" s="154">
        <f>'St 1.3.6.1'!AE102+'St 1.3.6.2'!AE102</f>
        <v>0</v>
      </c>
      <c r="AF102" s="154">
        <f>'St 1.3.6.1'!AF102+'St 1.3.6.2'!AF102</f>
        <v>0</v>
      </c>
      <c r="AG102" s="154">
        <f>'St 1.3.6.1'!AG102+'St 1.3.6.2'!AG102</f>
        <v>0</v>
      </c>
    </row>
    <row r="103" spans="1:33">
      <c r="B103" s="6" t="s">
        <v>42</v>
      </c>
      <c r="C103" s="219"/>
      <c r="D103" s="154">
        <f>'St 1.3.6.1'!D103+'St 1.3.6.2'!D103</f>
        <v>0</v>
      </c>
      <c r="E103" s="154">
        <f>'St 1.3.6.1'!E103+'St 1.3.6.2'!E103</f>
        <v>0</v>
      </c>
      <c r="F103" s="154">
        <f>'St 1.3.6.1'!F103+'St 1.3.6.2'!F103</f>
        <v>0</v>
      </c>
      <c r="G103" s="154">
        <f>'St 1.3.6.1'!G103+'St 1.3.6.2'!G103</f>
        <v>0</v>
      </c>
      <c r="H103" s="154">
        <f>'St 1.3.6.1'!H103+'St 1.3.6.2'!H103</f>
        <v>0</v>
      </c>
      <c r="I103" s="154">
        <f>'St 1.3.6.1'!I103+'St 1.3.6.2'!I103</f>
        <v>0</v>
      </c>
      <c r="J103" s="154">
        <f>'St 1.3.6.1'!J103+'St 1.3.6.2'!J103</f>
        <v>0</v>
      </c>
      <c r="K103" s="154">
        <f>'St 1.3.6.1'!K103+'St 1.3.6.2'!K103</f>
        <v>0</v>
      </c>
      <c r="L103" s="154">
        <f>'St 1.3.6.1'!L103+'St 1.3.6.2'!L103</f>
        <v>0</v>
      </c>
      <c r="M103" s="154">
        <f>'St 1.3.6.1'!M103+'St 1.3.6.2'!M103</f>
        <v>0</v>
      </c>
      <c r="N103" s="143"/>
      <c r="O103" s="154">
        <f>'St 1.3.6.1'!O103+'St 1.3.6.2'!O103</f>
        <v>0</v>
      </c>
      <c r="P103" s="154">
        <f>'St 1.3.6.1'!P103+'St 1.3.6.2'!P103</f>
        <v>0</v>
      </c>
      <c r="Q103" s="154">
        <f>'St 1.3.6.1'!Q103+'St 1.3.6.2'!Q103</f>
        <v>0</v>
      </c>
      <c r="R103" s="154">
        <f>'St 1.3.6.1'!R103+'St 1.3.6.2'!R103</f>
        <v>0</v>
      </c>
      <c r="S103" s="154">
        <f>'St 1.3.6.1'!S103+'St 1.3.6.2'!S103</f>
        <v>0</v>
      </c>
      <c r="T103" s="154">
        <f>'St 1.3.6.1'!T103+'St 1.3.6.2'!T103</f>
        <v>0</v>
      </c>
      <c r="U103" s="154">
        <f>'St 1.3.6.1'!U103+'St 1.3.6.2'!U103</f>
        <v>0</v>
      </c>
      <c r="V103" s="154">
        <f>'St 1.3.6.1'!V103+'St 1.3.6.2'!V103</f>
        <v>0</v>
      </c>
      <c r="W103" s="154">
        <f>'St 1.3.6.1'!W103+'St 1.3.6.2'!W103</f>
        <v>0</v>
      </c>
      <c r="X103" s="155"/>
      <c r="Y103" s="154">
        <f>'St 1.3.6.1'!Y103+'St 1.3.6.2'!Y103</f>
        <v>0</v>
      </c>
      <c r="Z103" s="154">
        <f>'St 1.3.6.1'!Z103+'St 1.3.6.2'!Z103</f>
        <v>0</v>
      </c>
      <c r="AA103" s="154">
        <f>'St 1.3.6.1'!AA103+'St 1.3.6.2'!AA103</f>
        <v>0</v>
      </c>
      <c r="AB103" s="154">
        <f>'St 1.3.6.1'!AB103+'St 1.3.6.2'!AB103</f>
        <v>0</v>
      </c>
      <c r="AC103" s="154">
        <f>'St 1.3.6.1'!AC103+'St 1.3.6.2'!AC103</f>
        <v>0</v>
      </c>
      <c r="AD103" s="154">
        <f>'St 1.3.6.1'!AD103+'St 1.3.6.2'!AD103</f>
        <v>0</v>
      </c>
      <c r="AE103" s="154">
        <f>'St 1.3.6.1'!AE103+'St 1.3.6.2'!AE103</f>
        <v>0</v>
      </c>
      <c r="AF103" s="154">
        <f>'St 1.3.6.1'!AF103+'St 1.3.6.2'!AF103</f>
        <v>0</v>
      </c>
      <c r="AG103" s="154">
        <f>'St 1.3.6.1'!AG103+'St 1.3.6.2'!AG103</f>
        <v>0</v>
      </c>
    </row>
    <row r="104" spans="1:33">
      <c r="B104" s="6" t="s">
        <v>43</v>
      </c>
      <c r="C104" s="219"/>
      <c r="D104" s="154">
        <f>'St 1.3.6.1'!D104+'St 1.3.6.2'!D104</f>
        <v>0</v>
      </c>
      <c r="E104" s="154">
        <f>'St 1.3.6.1'!E104+'St 1.3.6.2'!E104</f>
        <v>0</v>
      </c>
      <c r="F104" s="154">
        <f>'St 1.3.6.1'!F104+'St 1.3.6.2'!F104</f>
        <v>0</v>
      </c>
      <c r="G104" s="154">
        <f>'St 1.3.6.1'!G104+'St 1.3.6.2'!G104</f>
        <v>0</v>
      </c>
      <c r="H104" s="154">
        <f>'St 1.3.6.1'!H104+'St 1.3.6.2'!H104</f>
        <v>0</v>
      </c>
      <c r="I104" s="154">
        <f>'St 1.3.6.1'!I104+'St 1.3.6.2'!I104</f>
        <v>0</v>
      </c>
      <c r="J104" s="154">
        <f>'St 1.3.6.1'!J104+'St 1.3.6.2'!J104</f>
        <v>0</v>
      </c>
      <c r="K104" s="154">
        <f>'St 1.3.6.1'!K104+'St 1.3.6.2'!K104</f>
        <v>0</v>
      </c>
      <c r="L104" s="154">
        <f>'St 1.3.6.1'!L104+'St 1.3.6.2'!L104</f>
        <v>0</v>
      </c>
      <c r="M104" s="154">
        <f>'St 1.3.6.1'!M104+'St 1.3.6.2'!M104</f>
        <v>0</v>
      </c>
      <c r="N104" s="143"/>
      <c r="O104" s="154">
        <f>'St 1.3.6.1'!O104+'St 1.3.6.2'!O104</f>
        <v>0</v>
      </c>
      <c r="P104" s="154">
        <f>'St 1.3.6.1'!P104+'St 1.3.6.2'!P104</f>
        <v>0</v>
      </c>
      <c r="Q104" s="154">
        <f>'St 1.3.6.1'!Q104+'St 1.3.6.2'!Q104</f>
        <v>0</v>
      </c>
      <c r="R104" s="154">
        <f>'St 1.3.6.1'!R104+'St 1.3.6.2'!R104</f>
        <v>0</v>
      </c>
      <c r="S104" s="154">
        <f>'St 1.3.6.1'!S104+'St 1.3.6.2'!S104</f>
        <v>0</v>
      </c>
      <c r="T104" s="154">
        <f>'St 1.3.6.1'!T104+'St 1.3.6.2'!T104</f>
        <v>0</v>
      </c>
      <c r="U104" s="154">
        <f>'St 1.3.6.1'!U104+'St 1.3.6.2'!U104</f>
        <v>0</v>
      </c>
      <c r="V104" s="154">
        <f>'St 1.3.6.1'!V104+'St 1.3.6.2'!V104</f>
        <v>0</v>
      </c>
      <c r="W104" s="154">
        <f>'St 1.3.6.1'!W104+'St 1.3.6.2'!W104</f>
        <v>0</v>
      </c>
      <c r="X104" s="155"/>
      <c r="Y104" s="154">
        <f>'St 1.3.6.1'!Y104+'St 1.3.6.2'!Y104</f>
        <v>0</v>
      </c>
      <c r="Z104" s="154">
        <f>'St 1.3.6.1'!Z104+'St 1.3.6.2'!Z104</f>
        <v>0</v>
      </c>
      <c r="AA104" s="154">
        <f>'St 1.3.6.1'!AA104+'St 1.3.6.2'!AA104</f>
        <v>0</v>
      </c>
      <c r="AB104" s="154">
        <f>'St 1.3.6.1'!AB104+'St 1.3.6.2'!AB104</f>
        <v>0</v>
      </c>
      <c r="AC104" s="154">
        <f>'St 1.3.6.1'!AC104+'St 1.3.6.2'!AC104</f>
        <v>0</v>
      </c>
      <c r="AD104" s="154">
        <f>'St 1.3.6.1'!AD104+'St 1.3.6.2'!AD104</f>
        <v>0</v>
      </c>
      <c r="AE104" s="154">
        <f>'St 1.3.6.1'!AE104+'St 1.3.6.2'!AE104</f>
        <v>0</v>
      </c>
      <c r="AF104" s="154">
        <f>'St 1.3.6.1'!AF104+'St 1.3.6.2'!AF104</f>
        <v>0</v>
      </c>
      <c r="AG104" s="154">
        <f>'St 1.3.6.1'!AG104+'St 1.3.6.2'!AG104</f>
        <v>0</v>
      </c>
    </row>
    <row r="105" spans="1:33">
      <c r="B105" s="6" t="s">
        <v>44</v>
      </c>
      <c r="C105" s="219"/>
      <c r="D105" s="154">
        <f>'St 1.3.6.1'!D105+'St 1.3.6.2'!D105</f>
        <v>0</v>
      </c>
      <c r="E105" s="154">
        <f>'St 1.3.6.1'!E105+'St 1.3.6.2'!E105</f>
        <v>0</v>
      </c>
      <c r="F105" s="154">
        <f>'St 1.3.6.1'!F105+'St 1.3.6.2'!F105</f>
        <v>0</v>
      </c>
      <c r="G105" s="154">
        <f>'St 1.3.6.1'!G105+'St 1.3.6.2'!G105</f>
        <v>0</v>
      </c>
      <c r="H105" s="154">
        <f>'St 1.3.6.1'!H105+'St 1.3.6.2'!H105</f>
        <v>0</v>
      </c>
      <c r="I105" s="154">
        <f>'St 1.3.6.1'!I105+'St 1.3.6.2'!I105</f>
        <v>0</v>
      </c>
      <c r="J105" s="154">
        <f>'St 1.3.6.1'!J105+'St 1.3.6.2'!J105</f>
        <v>0</v>
      </c>
      <c r="K105" s="154">
        <f>'St 1.3.6.1'!K105+'St 1.3.6.2'!K105</f>
        <v>0</v>
      </c>
      <c r="L105" s="154">
        <f>'St 1.3.6.1'!L105+'St 1.3.6.2'!L105</f>
        <v>0</v>
      </c>
      <c r="M105" s="154">
        <f>'St 1.3.6.1'!M105+'St 1.3.6.2'!M105</f>
        <v>0</v>
      </c>
      <c r="N105" s="143"/>
      <c r="O105" s="154">
        <f>'St 1.3.6.1'!O105+'St 1.3.6.2'!O105</f>
        <v>0</v>
      </c>
      <c r="P105" s="154">
        <f>'St 1.3.6.1'!P105+'St 1.3.6.2'!P105</f>
        <v>0</v>
      </c>
      <c r="Q105" s="154">
        <f>'St 1.3.6.1'!Q105+'St 1.3.6.2'!Q105</f>
        <v>0</v>
      </c>
      <c r="R105" s="154">
        <f>'St 1.3.6.1'!R105+'St 1.3.6.2'!R105</f>
        <v>0</v>
      </c>
      <c r="S105" s="154">
        <f>'St 1.3.6.1'!S105+'St 1.3.6.2'!S105</f>
        <v>0</v>
      </c>
      <c r="T105" s="154">
        <f>'St 1.3.6.1'!T105+'St 1.3.6.2'!T105</f>
        <v>0</v>
      </c>
      <c r="U105" s="154">
        <f>'St 1.3.6.1'!U105+'St 1.3.6.2'!U105</f>
        <v>0</v>
      </c>
      <c r="V105" s="154">
        <f>'St 1.3.6.1'!V105+'St 1.3.6.2'!V105</f>
        <v>0</v>
      </c>
      <c r="W105" s="154">
        <f>'St 1.3.6.1'!W105+'St 1.3.6.2'!W105</f>
        <v>0</v>
      </c>
      <c r="X105" s="155"/>
      <c r="Y105" s="154">
        <f>'St 1.3.6.1'!Y105+'St 1.3.6.2'!Y105</f>
        <v>0</v>
      </c>
      <c r="Z105" s="154">
        <f>'St 1.3.6.1'!Z105+'St 1.3.6.2'!Z105</f>
        <v>0</v>
      </c>
      <c r="AA105" s="154">
        <f>'St 1.3.6.1'!AA105+'St 1.3.6.2'!AA105</f>
        <v>0</v>
      </c>
      <c r="AB105" s="154">
        <f>'St 1.3.6.1'!AB105+'St 1.3.6.2'!AB105</f>
        <v>0</v>
      </c>
      <c r="AC105" s="154">
        <f>'St 1.3.6.1'!AC105+'St 1.3.6.2'!AC105</f>
        <v>0</v>
      </c>
      <c r="AD105" s="154">
        <f>'St 1.3.6.1'!AD105+'St 1.3.6.2'!AD105</f>
        <v>0</v>
      </c>
      <c r="AE105" s="154">
        <f>'St 1.3.6.1'!AE105+'St 1.3.6.2'!AE105</f>
        <v>0</v>
      </c>
      <c r="AF105" s="154">
        <f>'St 1.3.6.1'!AF105+'St 1.3.6.2'!AF105</f>
        <v>0</v>
      </c>
      <c r="AG105" s="154">
        <f>'St 1.3.6.1'!AG105+'St 1.3.6.2'!AG105</f>
        <v>0</v>
      </c>
    </row>
    <row r="106" spans="1:33">
      <c r="B106" s="7" t="s">
        <v>45</v>
      </c>
      <c r="C106" s="219"/>
      <c r="D106" s="154">
        <f>'St 1.3.6.1'!D106+'St 1.3.6.2'!D106</f>
        <v>0</v>
      </c>
      <c r="E106" s="154">
        <f>'St 1.3.6.1'!E106+'St 1.3.6.2'!E106</f>
        <v>0</v>
      </c>
      <c r="F106" s="154">
        <f>'St 1.3.6.1'!F106+'St 1.3.6.2'!F106</f>
        <v>0</v>
      </c>
      <c r="G106" s="154">
        <f>'St 1.3.6.1'!G106+'St 1.3.6.2'!G106</f>
        <v>0</v>
      </c>
      <c r="H106" s="154">
        <f>'St 1.3.6.1'!H106+'St 1.3.6.2'!H106</f>
        <v>0</v>
      </c>
      <c r="I106" s="154">
        <f>'St 1.3.6.1'!I106+'St 1.3.6.2'!I106</f>
        <v>0</v>
      </c>
      <c r="J106" s="154">
        <f>'St 1.3.6.1'!J106+'St 1.3.6.2'!J106</f>
        <v>0</v>
      </c>
      <c r="K106" s="154">
        <f>'St 1.3.6.1'!K106+'St 1.3.6.2'!K106</f>
        <v>0</v>
      </c>
      <c r="L106" s="154">
        <f>'St 1.3.6.1'!L106+'St 1.3.6.2'!L106</f>
        <v>0</v>
      </c>
      <c r="M106" s="154">
        <f>'St 1.3.6.1'!M106+'St 1.3.6.2'!M106</f>
        <v>0</v>
      </c>
      <c r="N106" s="143"/>
      <c r="O106" s="154">
        <f>'St 1.3.6.1'!O106+'St 1.3.6.2'!O106</f>
        <v>0</v>
      </c>
      <c r="P106" s="154">
        <f>'St 1.3.6.1'!P106+'St 1.3.6.2'!P106</f>
        <v>0</v>
      </c>
      <c r="Q106" s="154">
        <f>'St 1.3.6.1'!Q106+'St 1.3.6.2'!Q106</f>
        <v>0</v>
      </c>
      <c r="R106" s="154">
        <f>'St 1.3.6.1'!R106+'St 1.3.6.2'!R106</f>
        <v>0</v>
      </c>
      <c r="S106" s="154">
        <f>'St 1.3.6.1'!S106+'St 1.3.6.2'!S106</f>
        <v>0</v>
      </c>
      <c r="T106" s="154">
        <f>'St 1.3.6.1'!T106+'St 1.3.6.2'!T106</f>
        <v>0</v>
      </c>
      <c r="U106" s="154">
        <f>'St 1.3.6.1'!U106+'St 1.3.6.2'!U106</f>
        <v>0</v>
      </c>
      <c r="V106" s="154">
        <f>'St 1.3.6.1'!V106+'St 1.3.6.2'!V106</f>
        <v>0</v>
      </c>
      <c r="W106" s="154">
        <f>'St 1.3.6.1'!W106+'St 1.3.6.2'!W106</f>
        <v>0</v>
      </c>
      <c r="X106" s="155"/>
      <c r="Y106" s="154">
        <f>'St 1.3.6.1'!Y106+'St 1.3.6.2'!Y106</f>
        <v>0</v>
      </c>
      <c r="Z106" s="154">
        <f>'St 1.3.6.1'!Z106+'St 1.3.6.2'!Z106</f>
        <v>0</v>
      </c>
      <c r="AA106" s="154">
        <f>'St 1.3.6.1'!AA106+'St 1.3.6.2'!AA106</f>
        <v>0</v>
      </c>
      <c r="AB106" s="154">
        <f>'St 1.3.6.1'!AB106+'St 1.3.6.2'!AB106</f>
        <v>0</v>
      </c>
      <c r="AC106" s="154">
        <f>'St 1.3.6.1'!AC106+'St 1.3.6.2'!AC106</f>
        <v>0</v>
      </c>
      <c r="AD106" s="154">
        <f>'St 1.3.6.1'!AD106+'St 1.3.6.2'!AD106</f>
        <v>0</v>
      </c>
      <c r="AE106" s="154">
        <f>'St 1.3.6.1'!AE106+'St 1.3.6.2'!AE106</f>
        <v>0</v>
      </c>
      <c r="AF106" s="154">
        <f>'St 1.3.6.1'!AF106+'St 1.3.6.2'!AF106</f>
        <v>0</v>
      </c>
      <c r="AG106" s="154">
        <f>'St 1.3.6.1'!AG106+'St 1.3.6.2'!AG106</f>
        <v>0</v>
      </c>
    </row>
    <row r="107" spans="1:33">
      <c r="B107" s="7" t="s">
        <v>46</v>
      </c>
      <c r="C107" s="219"/>
      <c r="D107" s="154">
        <f>'St 1.3.6.1'!D107+'St 1.3.6.2'!D107</f>
        <v>0</v>
      </c>
      <c r="E107" s="154">
        <f>'St 1.3.6.1'!E107+'St 1.3.6.2'!E107</f>
        <v>0</v>
      </c>
      <c r="F107" s="154">
        <f>'St 1.3.6.1'!F107+'St 1.3.6.2'!F107</f>
        <v>0</v>
      </c>
      <c r="G107" s="154">
        <f>'St 1.3.6.1'!G107+'St 1.3.6.2'!G107</f>
        <v>0</v>
      </c>
      <c r="H107" s="154">
        <f>'St 1.3.6.1'!H107+'St 1.3.6.2'!H107</f>
        <v>0</v>
      </c>
      <c r="I107" s="154">
        <f>'St 1.3.6.1'!I107+'St 1.3.6.2'!I107</f>
        <v>0</v>
      </c>
      <c r="J107" s="154">
        <f>'St 1.3.6.1'!J107+'St 1.3.6.2'!J107</f>
        <v>0</v>
      </c>
      <c r="K107" s="154">
        <f>'St 1.3.6.1'!K107+'St 1.3.6.2'!K107</f>
        <v>0</v>
      </c>
      <c r="L107" s="154">
        <f>'St 1.3.6.1'!L107+'St 1.3.6.2'!L107</f>
        <v>0</v>
      </c>
      <c r="M107" s="154">
        <f>'St 1.3.6.1'!M107+'St 1.3.6.2'!M107</f>
        <v>0</v>
      </c>
      <c r="N107" s="143"/>
      <c r="O107" s="154">
        <f>'St 1.3.6.1'!O107+'St 1.3.6.2'!O107</f>
        <v>0</v>
      </c>
      <c r="P107" s="154">
        <f>'St 1.3.6.1'!P107+'St 1.3.6.2'!P107</f>
        <v>0</v>
      </c>
      <c r="Q107" s="154">
        <f>'St 1.3.6.1'!Q107+'St 1.3.6.2'!Q107</f>
        <v>0</v>
      </c>
      <c r="R107" s="154">
        <f>'St 1.3.6.1'!R107+'St 1.3.6.2'!R107</f>
        <v>0</v>
      </c>
      <c r="S107" s="154">
        <f>'St 1.3.6.1'!S107+'St 1.3.6.2'!S107</f>
        <v>0</v>
      </c>
      <c r="T107" s="154">
        <f>'St 1.3.6.1'!T107+'St 1.3.6.2'!T107</f>
        <v>0</v>
      </c>
      <c r="U107" s="154">
        <f>'St 1.3.6.1'!U107+'St 1.3.6.2'!U107</f>
        <v>0</v>
      </c>
      <c r="V107" s="154">
        <f>'St 1.3.6.1'!V107+'St 1.3.6.2'!V107</f>
        <v>0</v>
      </c>
      <c r="W107" s="154">
        <f>'St 1.3.6.1'!W107+'St 1.3.6.2'!W107</f>
        <v>0</v>
      </c>
      <c r="X107" s="155"/>
      <c r="Y107" s="154">
        <f>'St 1.3.6.1'!Y107+'St 1.3.6.2'!Y107</f>
        <v>0</v>
      </c>
      <c r="Z107" s="154">
        <f>'St 1.3.6.1'!Z107+'St 1.3.6.2'!Z107</f>
        <v>0</v>
      </c>
      <c r="AA107" s="154">
        <f>'St 1.3.6.1'!AA107+'St 1.3.6.2'!AA107</f>
        <v>0</v>
      </c>
      <c r="AB107" s="154">
        <f>'St 1.3.6.1'!AB107+'St 1.3.6.2'!AB107</f>
        <v>0</v>
      </c>
      <c r="AC107" s="154">
        <f>'St 1.3.6.1'!AC107+'St 1.3.6.2'!AC107</f>
        <v>0</v>
      </c>
      <c r="AD107" s="154">
        <f>'St 1.3.6.1'!AD107+'St 1.3.6.2'!AD107</f>
        <v>0</v>
      </c>
      <c r="AE107" s="154">
        <f>'St 1.3.6.1'!AE107+'St 1.3.6.2'!AE107</f>
        <v>0</v>
      </c>
      <c r="AF107" s="154">
        <f>'St 1.3.6.1'!AF107+'St 1.3.6.2'!AF107</f>
        <v>0</v>
      </c>
      <c r="AG107" s="154">
        <f>'St 1.3.6.1'!AG107+'St 1.3.6.2'!AG107</f>
        <v>0</v>
      </c>
    </row>
    <row r="108" spans="1:33">
      <c r="B108" s="6" t="s">
        <v>47</v>
      </c>
      <c r="C108" s="219"/>
      <c r="D108" s="154">
        <f>'St 1.3.6.1'!D108+'St 1.3.6.2'!D108</f>
        <v>0</v>
      </c>
      <c r="E108" s="154">
        <f>'St 1.3.6.1'!E108+'St 1.3.6.2'!E108</f>
        <v>0</v>
      </c>
      <c r="F108" s="154">
        <f>'St 1.3.6.1'!F108+'St 1.3.6.2'!F108</f>
        <v>0</v>
      </c>
      <c r="G108" s="154">
        <f>'St 1.3.6.1'!G108+'St 1.3.6.2'!G108</f>
        <v>0</v>
      </c>
      <c r="H108" s="154">
        <f>'St 1.3.6.1'!H108+'St 1.3.6.2'!H108</f>
        <v>0</v>
      </c>
      <c r="I108" s="154">
        <f>'St 1.3.6.1'!I108+'St 1.3.6.2'!I108</f>
        <v>0</v>
      </c>
      <c r="J108" s="154">
        <f>'St 1.3.6.1'!J108+'St 1.3.6.2'!J108</f>
        <v>0</v>
      </c>
      <c r="K108" s="154">
        <f>'St 1.3.6.1'!K108+'St 1.3.6.2'!K108</f>
        <v>0</v>
      </c>
      <c r="L108" s="154">
        <f>'St 1.3.6.1'!L108+'St 1.3.6.2'!L108</f>
        <v>0</v>
      </c>
      <c r="M108" s="154">
        <f>'St 1.3.6.1'!M108+'St 1.3.6.2'!M108</f>
        <v>0</v>
      </c>
      <c r="N108" s="143"/>
      <c r="O108" s="154">
        <f>'St 1.3.6.1'!O108+'St 1.3.6.2'!O108</f>
        <v>0</v>
      </c>
      <c r="P108" s="154">
        <f>'St 1.3.6.1'!P108+'St 1.3.6.2'!P108</f>
        <v>0</v>
      </c>
      <c r="Q108" s="154">
        <f>'St 1.3.6.1'!Q108+'St 1.3.6.2'!Q108</f>
        <v>0</v>
      </c>
      <c r="R108" s="154">
        <f>'St 1.3.6.1'!R108+'St 1.3.6.2'!R108</f>
        <v>0</v>
      </c>
      <c r="S108" s="154">
        <f>'St 1.3.6.1'!S108+'St 1.3.6.2'!S108</f>
        <v>0</v>
      </c>
      <c r="T108" s="154">
        <f>'St 1.3.6.1'!T108+'St 1.3.6.2'!T108</f>
        <v>0</v>
      </c>
      <c r="U108" s="154">
        <f>'St 1.3.6.1'!U108+'St 1.3.6.2'!U108</f>
        <v>0</v>
      </c>
      <c r="V108" s="154">
        <f>'St 1.3.6.1'!V108+'St 1.3.6.2'!V108</f>
        <v>0</v>
      </c>
      <c r="W108" s="154">
        <f>'St 1.3.6.1'!W108+'St 1.3.6.2'!W108</f>
        <v>0</v>
      </c>
      <c r="X108" s="155"/>
      <c r="Y108" s="154">
        <f>'St 1.3.6.1'!Y108+'St 1.3.6.2'!Y108</f>
        <v>0</v>
      </c>
      <c r="Z108" s="154">
        <f>'St 1.3.6.1'!Z108+'St 1.3.6.2'!Z108</f>
        <v>0</v>
      </c>
      <c r="AA108" s="154">
        <f>'St 1.3.6.1'!AA108+'St 1.3.6.2'!AA108</f>
        <v>0</v>
      </c>
      <c r="AB108" s="154">
        <f>'St 1.3.6.1'!AB108+'St 1.3.6.2'!AB108</f>
        <v>0</v>
      </c>
      <c r="AC108" s="154">
        <f>'St 1.3.6.1'!AC108+'St 1.3.6.2'!AC108</f>
        <v>0</v>
      </c>
      <c r="AD108" s="154">
        <f>'St 1.3.6.1'!AD108+'St 1.3.6.2'!AD108</f>
        <v>0</v>
      </c>
      <c r="AE108" s="154">
        <f>'St 1.3.6.1'!AE108+'St 1.3.6.2'!AE108</f>
        <v>0</v>
      </c>
      <c r="AF108" s="154">
        <f>'St 1.3.6.1'!AF108+'St 1.3.6.2'!AF108</f>
        <v>0</v>
      </c>
      <c r="AG108" s="154">
        <f>'St 1.3.6.1'!AG108+'St 1.3.6.2'!AG108</f>
        <v>0</v>
      </c>
    </row>
    <row r="109" spans="1:33">
      <c r="B109" s="6" t="s">
        <v>247</v>
      </c>
      <c r="C109" s="219"/>
      <c r="D109" s="154">
        <f>'St 1.3.6.1'!D109+'St 1.3.6.2'!D109</f>
        <v>0</v>
      </c>
      <c r="E109" s="154">
        <f>'St 1.3.6.1'!E109+'St 1.3.6.2'!E109</f>
        <v>0</v>
      </c>
      <c r="F109" s="154">
        <f>'St 1.3.6.1'!F109+'St 1.3.6.2'!F109</f>
        <v>0</v>
      </c>
      <c r="G109" s="154">
        <f>'St 1.3.6.1'!G109+'St 1.3.6.2'!G109</f>
        <v>0</v>
      </c>
      <c r="H109" s="154">
        <f>'St 1.3.6.1'!H109+'St 1.3.6.2'!H109</f>
        <v>0</v>
      </c>
      <c r="I109" s="154">
        <f>'St 1.3.6.1'!I109+'St 1.3.6.2'!I109</f>
        <v>0</v>
      </c>
      <c r="J109" s="154">
        <f>'St 1.3.6.1'!J109+'St 1.3.6.2'!J109</f>
        <v>0</v>
      </c>
      <c r="K109" s="154">
        <f>'St 1.3.6.1'!K109+'St 1.3.6.2'!K109</f>
        <v>0</v>
      </c>
      <c r="L109" s="154">
        <f>'St 1.3.6.1'!L109+'St 1.3.6.2'!L109</f>
        <v>0</v>
      </c>
      <c r="M109" s="154">
        <f>'St 1.3.6.1'!M109+'St 1.3.6.2'!M109</f>
        <v>0</v>
      </c>
      <c r="N109" s="143"/>
      <c r="O109" s="154">
        <f>'St 1.3.6.1'!O109+'St 1.3.6.2'!O109</f>
        <v>0</v>
      </c>
      <c r="P109" s="154">
        <f>'St 1.3.6.1'!P109+'St 1.3.6.2'!P109</f>
        <v>0</v>
      </c>
      <c r="Q109" s="154">
        <f>'St 1.3.6.1'!Q109+'St 1.3.6.2'!Q109</f>
        <v>0</v>
      </c>
      <c r="R109" s="154">
        <f>'St 1.3.6.1'!R109+'St 1.3.6.2'!R109</f>
        <v>0</v>
      </c>
      <c r="S109" s="154">
        <f>'St 1.3.6.1'!S109+'St 1.3.6.2'!S109</f>
        <v>0</v>
      </c>
      <c r="T109" s="154">
        <f>'St 1.3.6.1'!T109+'St 1.3.6.2'!T109</f>
        <v>0</v>
      </c>
      <c r="U109" s="154">
        <f>'St 1.3.6.1'!U109+'St 1.3.6.2'!U109</f>
        <v>0</v>
      </c>
      <c r="V109" s="154">
        <f>'St 1.3.6.1'!V109+'St 1.3.6.2'!V109</f>
        <v>0</v>
      </c>
      <c r="W109" s="154">
        <f>'St 1.3.6.1'!W109+'St 1.3.6.2'!W109</f>
        <v>0</v>
      </c>
      <c r="X109" s="155"/>
      <c r="Y109" s="154">
        <f>'St 1.3.6.1'!Y109+'St 1.3.6.2'!Y109</f>
        <v>0</v>
      </c>
      <c r="Z109" s="154">
        <f>'St 1.3.6.1'!Z109+'St 1.3.6.2'!Z109</f>
        <v>0</v>
      </c>
      <c r="AA109" s="154">
        <f>'St 1.3.6.1'!AA109+'St 1.3.6.2'!AA109</f>
        <v>0</v>
      </c>
      <c r="AB109" s="154">
        <f>'St 1.3.6.1'!AB109+'St 1.3.6.2'!AB109</f>
        <v>0</v>
      </c>
      <c r="AC109" s="154">
        <f>'St 1.3.6.1'!AC109+'St 1.3.6.2'!AC109</f>
        <v>0</v>
      </c>
      <c r="AD109" s="154">
        <f>'St 1.3.6.1'!AD109+'St 1.3.6.2'!AD109</f>
        <v>0</v>
      </c>
      <c r="AE109" s="154">
        <f>'St 1.3.6.1'!AE109+'St 1.3.6.2'!AE109</f>
        <v>0</v>
      </c>
      <c r="AF109" s="154">
        <f>'St 1.3.6.1'!AF109+'St 1.3.6.2'!AF109</f>
        <v>0</v>
      </c>
      <c r="AG109" s="154">
        <f>'St 1.3.6.1'!AG109+'St 1.3.6.2'!AG109</f>
        <v>0</v>
      </c>
    </row>
    <row r="110" spans="1:33">
      <c r="B110" s="6" t="s">
        <v>48</v>
      </c>
      <c r="C110" s="219"/>
      <c r="D110" s="154">
        <f>'St 1.3.6.1'!D110+'St 1.3.6.2'!D110</f>
        <v>0</v>
      </c>
      <c r="E110" s="154">
        <f>'St 1.3.6.1'!E110+'St 1.3.6.2'!E110</f>
        <v>0</v>
      </c>
      <c r="F110" s="154">
        <f>'St 1.3.6.1'!F110+'St 1.3.6.2'!F110</f>
        <v>0</v>
      </c>
      <c r="G110" s="154">
        <f>'St 1.3.6.1'!G110+'St 1.3.6.2'!G110</f>
        <v>0</v>
      </c>
      <c r="H110" s="154">
        <f>'St 1.3.6.1'!H110+'St 1.3.6.2'!H110</f>
        <v>0</v>
      </c>
      <c r="I110" s="154">
        <f>'St 1.3.6.1'!I110+'St 1.3.6.2'!I110</f>
        <v>0</v>
      </c>
      <c r="J110" s="154">
        <f>'St 1.3.6.1'!J110+'St 1.3.6.2'!J110</f>
        <v>0</v>
      </c>
      <c r="K110" s="154">
        <f>'St 1.3.6.1'!K110+'St 1.3.6.2'!K110</f>
        <v>0</v>
      </c>
      <c r="L110" s="154">
        <f>'St 1.3.6.1'!L110+'St 1.3.6.2'!L110</f>
        <v>0</v>
      </c>
      <c r="M110" s="154">
        <f>'St 1.3.6.1'!M110+'St 1.3.6.2'!M110</f>
        <v>0</v>
      </c>
      <c r="N110" s="148"/>
      <c r="O110" s="154">
        <f>'St 1.3.6.1'!O110+'St 1.3.6.2'!O110</f>
        <v>0</v>
      </c>
      <c r="P110" s="154">
        <f>'St 1.3.6.1'!P110+'St 1.3.6.2'!P110</f>
        <v>0</v>
      </c>
      <c r="Q110" s="154">
        <f>'St 1.3.6.1'!Q110+'St 1.3.6.2'!Q110</f>
        <v>0</v>
      </c>
      <c r="R110" s="154">
        <f>'St 1.3.6.1'!R110+'St 1.3.6.2'!R110</f>
        <v>0</v>
      </c>
      <c r="S110" s="154">
        <f>'St 1.3.6.1'!S110+'St 1.3.6.2'!S110</f>
        <v>0</v>
      </c>
      <c r="T110" s="154">
        <f>'St 1.3.6.1'!T110+'St 1.3.6.2'!T110</f>
        <v>0</v>
      </c>
      <c r="U110" s="154">
        <f>'St 1.3.6.1'!U110+'St 1.3.6.2'!U110</f>
        <v>0</v>
      </c>
      <c r="V110" s="154">
        <f>'St 1.3.6.1'!V110+'St 1.3.6.2'!V110</f>
        <v>0</v>
      </c>
      <c r="W110" s="154">
        <f>'St 1.3.6.1'!W110+'St 1.3.6.2'!W110</f>
        <v>0</v>
      </c>
      <c r="X110" s="155"/>
      <c r="Y110" s="154">
        <f>'St 1.3.6.1'!Y110+'St 1.3.6.2'!Y110</f>
        <v>0</v>
      </c>
      <c r="Z110" s="154">
        <f>'St 1.3.6.1'!Z110+'St 1.3.6.2'!Z110</f>
        <v>0</v>
      </c>
      <c r="AA110" s="154">
        <f>'St 1.3.6.1'!AA110+'St 1.3.6.2'!AA110</f>
        <v>0</v>
      </c>
      <c r="AB110" s="154">
        <f>'St 1.3.6.1'!AB110+'St 1.3.6.2'!AB110</f>
        <v>0</v>
      </c>
      <c r="AC110" s="154">
        <f>'St 1.3.6.1'!AC110+'St 1.3.6.2'!AC110</f>
        <v>0</v>
      </c>
      <c r="AD110" s="154">
        <f>'St 1.3.6.1'!AD110+'St 1.3.6.2'!AD110</f>
        <v>0</v>
      </c>
      <c r="AE110" s="154">
        <f>'St 1.3.6.1'!AE110+'St 1.3.6.2'!AE110</f>
        <v>0</v>
      </c>
      <c r="AF110" s="154">
        <f>'St 1.3.6.1'!AF110+'St 1.3.6.2'!AF110</f>
        <v>0</v>
      </c>
      <c r="AG110" s="154">
        <f>'St 1.3.6.1'!AG110+'St 1.3.6.2'!AG110</f>
        <v>0</v>
      </c>
    </row>
    <row r="111" spans="1:33">
      <c r="B111" s="6" t="s">
        <v>325</v>
      </c>
      <c r="C111" s="219"/>
      <c r="D111" s="154">
        <f>'St 1.3.6.1'!D111+'St 1.3.6.2'!D111</f>
        <v>0</v>
      </c>
      <c r="E111" s="154">
        <f>'St 1.3.6.1'!E111+'St 1.3.6.2'!E111</f>
        <v>0</v>
      </c>
      <c r="F111" s="154">
        <f>'St 1.3.6.1'!F111+'St 1.3.6.2'!F111</f>
        <v>0</v>
      </c>
      <c r="G111" s="154">
        <f>'St 1.3.6.1'!G111+'St 1.3.6.2'!G111</f>
        <v>0</v>
      </c>
      <c r="H111" s="154">
        <f>'St 1.3.6.1'!H111+'St 1.3.6.2'!H111</f>
        <v>0</v>
      </c>
      <c r="I111" s="154">
        <f>'St 1.3.6.1'!I111+'St 1.3.6.2'!I111</f>
        <v>0</v>
      </c>
      <c r="J111" s="154">
        <f>'St 1.3.6.1'!J111+'St 1.3.6.2'!J111</f>
        <v>0</v>
      </c>
      <c r="K111" s="154">
        <f>'St 1.3.6.1'!K111+'St 1.3.6.2'!K111</f>
        <v>0</v>
      </c>
      <c r="L111" s="154">
        <f>'St 1.3.6.1'!L111+'St 1.3.6.2'!L111</f>
        <v>0</v>
      </c>
      <c r="M111" s="154">
        <f>'St 1.3.6.1'!M111+'St 1.3.6.2'!M111</f>
        <v>0</v>
      </c>
      <c r="N111" s="143"/>
      <c r="O111" s="154">
        <f>'St 1.3.6.1'!O111+'St 1.3.6.2'!O111</f>
        <v>0</v>
      </c>
      <c r="P111" s="154">
        <f>'St 1.3.6.1'!P111+'St 1.3.6.2'!P111</f>
        <v>0</v>
      </c>
      <c r="Q111" s="154">
        <f>'St 1.3.6.1'!Q111+'St 1.3.6.2'!Q111</f>
        <v>0</v>
      </c>
      <c r="R111" s="154">
        <f>'St 1.3.6.1'!R111+'St 1.3.6.2'!R111</f>
        <v>0</v>
      </c>
      <c r="S111" s="154">
        <f>'St 1.3.6.1'!S111+'St 1.3.6.2'!S111</f>
        <v>0</v>
      </c>
      <c r="T111" s="154">
        <f>'St 1.3.6.1'!T111+'St 1.3.6.2'!T111</f>
        <v>0</v>
      </c>
      <c r="U111" s="154">
        <f>'St 1.3.6.1'!U111+'St 1.3.6.2'!U111</f>
        <v>0</v>
      </c>
      <c r="V111" s="154">
        <f>'St 1.3.6.1'!V111+'St 1.3.6.2'!V111</f>
        <v>0</v>
      </c>
      <c r="W111" s="154">
        <f>'St 1.3.6.1'!W111+'St 1.3.6.2'!W111</f>
        <v>0</v>
      </c>
      <c r="X111" s="155"/>
      <c r="Y111" s="154">
        <f>'St 1.3.6.1'!Y111+'St 1.3.6.2'!Y111</f>
        <v>0</v>
      </c>
      <c r="Z111" s="154">
        <f>'St 1.3.6.1'!Z111+'St 1.3.6.2'!Z111</f>
        <v>0</v>
      </c>
      <c r="AA111" s="154">
        <f>'St 1.3.6.1'!AA111+'St 1.3.6.2'!AA111</f>
        <v>0</v>
      </c>
      <c r="AB111" s="154">
        <f>'St 1.3.6.1'!AB111+'St 1.3.6.2'!AB111</f>
        <v>0</v>
      </c>
      <c r="AC111" s="154">
        <f>'St 1.3.6.1'!AC111+'St 1.3.6.2'!AC111</f>
        <v>0</v>
      </c>
      <c r="AD111" s="154">
        <f>'St 1.3.6.1'!AD111+'St 1.3.6.2'!AD111</f>
        <v>0</v>
      </c>
      <c r="AE111" s="154">
        <f>'St 1.3.6.1'!AE111+'St 1.3.6.2'!AE111</f>
        <v>0</v>
      </c>
      <c r="AF111" s="154">
        <f>'St 1.3.6.1'!AF111+'St 1.3.6.2'!AF111</f>
        <v>0</v>
      </c>
      <c r="AG111" s="154">
        <f>'St 1.3.6.1'!AG111+'St 1.3.6.2'!AG111</f>
        <v>0</v>
      </c>
    </row>
    <row r="112" spans="1:33">
      <c r="B112" s="8" t="s">
        <v>101</v>
      </c>
      <c r="C112" s="219"/>
      <c r="D112" s="154">
        <f>'St 1.3.6.1'!D112+'St 1.3.6.2'!D112</f>
        <v>0</v>
      </c>
      <c r="E112" s="154">
        <f>'St 1.3.6.1'!E112+'St 1.3.6.2'!E112</f>
        <v>0</v>
      </c>
      <c r="F112" s="154">
        <f>'St 1.3.6.1'!F112+'St 1.3.6.2'!F112</f>
        <v>0</v>
      </c>
      <c r="G112" s="154">
        <f>'St 1.3.6.1'!G112+'St 1.3.6.2'!G112</f>
        <v>0</v>
      </c>
      <c r="H112" s="154">
        <f>'St 1.3.6.1'!H112+'St 1.3.6.2'!H112</f>
        <v>0</v>
      </c>
      <c r="I112" s="154">
        <f>'St 1.3.6.1'!I112+'St 1.3.6.2'!I112</f>
        <v>0</v>
      </c>
      <c r="J112" s="154">
        <f>'St 1.3.6.1'!J112+'St 1.3.6.2'!J112</f>
        <v>0</v>
      </c>
      <c r="K112" s="154">
        <f>'St 1.3.6.1'!K112+'St 1.3.6.2'!K112</f>
        <v>0</v>
      </c>
      <c r="L112" s="154">
        <f>'St 1.3.6.1'!L112+'St 1.3.6.2'!L112</f>
        <v>0</v>
      </c>
      <c r="M112" s="154">
        <f>'St 1.3.6.1'!M112+'St 1.3.6.2'!M112</f>
        <v>0</v>
      </c>
      <c r="N112" s="143"/>
      <c r="O112" s="154">
        <f>'St 1.3.6.1'!O112+'St 1.3.6.2'!O112</f>
        <v>0</v>
      </c>
      <c r="P112" s="154">
        <f>'St 1.3.6.1'!P112+'St 1.3.6.2'!P112</f>
        <v>0</v>
      </c>
      <c r="Q112" s="154">
        <f>'St 1.3.6.1'!Q112+'St 1.3.6.2'!Q112</f>
        <v>0</v>
      </c>
      <c r="R112" s="154">
        <f>'St 1.3.6.1'!R112+'St 1.3.6.2'!R112</f>
        <v>0</v>
      </c>
      <c r="S112" s="154">
        <f>'St 1.3.6.1'!S112+'St 1.3.6.2'!S112</f>
        <v>0</v>
      </c>
      <c r="T112" s="154">
        <f>'St 1.3.6.1'!T112+'St 1.3.6.2'!T112</f>
        <v>0</v>
      </c>
      <c r="U112" s="154">
        <f>'St 1.3.6.1'!U112+'St 1.3.6.2'!U112</f>
        <v>0</v>
      </c>
      <c r="V112" s="154">
        <f>'St 1.3.6.1'!V112+'St 1.3.6.2'!V112</f>
        <v>0</v>
      </c>
      <c r="W112" s="154">
        <f>'St 1.3.6.1'!W112+'St 1.3.6.2'!W112</f>
        <v>0</v>
      </c>
      <c r="X112" s="155"/>
      <c r="Y112" s="154">
        <f>'St 1.3.6.1'!Y112+'St 1.3.6.2'!Y112</f>
        <v>0</v>
      </c>
      <c r="Z112" s="154">
        <f>'St 1.3.6.1'!Z112+'St 1.3.6.2'!Z112</f>
        <v>0</v>
      </c>
      <c r="AA112" s="154">
        <f>'St 1.3.6.1'!AA112+'St 1.3.6.2'!AA112</f>
        <v>0</v>
      </c>
      <c r="AB112" s="154">
        <f>'St 1.3.6.1'!AB112+'St 1.3.6.2'!AB112</f>
        <v>0</v>
      </c>
      <c r="AC112" s="154">
        <f>'St 1.3.6.1'!AC112+'St 1.3.6.2'!AC112</f>
        <v>0</v>
      </c>
      <c r="AD112" s="154">
        <f>'St 1.3.6.1'!AD112+'St 1.3.6.2'!AD112</f>
        <v>0</v>
      </c>
      <c r="AE112" s="154">
        <f>'St 1.3.6.1'!AE112+'St 1.3.6.2'!AE112</f>
        <v>0</v>
      </c>
      <c r="AF112" s="154">
        <f>'St 1.3.6.1'!AF112+'St 1.3.6.2'!AF112</f>
        <v>0</v>
      </c>
      <c r="AG112" s="154">
        <f>'St 1.3.6.1'!AG112+'St 1.3.6.2'!AG112</f>
        <v>0</v>
      </c>
    </row>
    <row r="113" spans="1:33" s="45" customFormat="1">
      <c r="A113" s="38"/>
      <c r="B113" s="5" t="s">
        <v>22</v>
      </c>
      <c r="C113" s="213"/>
      <c r="D113" s="152">
        <f>'St 1.3.6.1'!D113+'St 1.3.6.2'!D113</f>
        <v>7469.40189677531</v>
      </c>
      <c r="E113" s="152">
        <f>'St 1.3.6.1'!E113+'St 1.3.6.2'!E113</f>
        <v>10549.890487017739</v>
      </c>
      <c r="F113" s="152">
        <f>'St 1.3.6.1'!F113+'St 1.3.6.2'!F113</f>
        <v>10470.141457727175</v>
      </c>
      <c r="G113" s="152">
        <f>'St 1.3.6.1'!G113+'St 1.3.6.2'!G113</f>
        <v>17140.63988052178</v>
      </c>
      <c r="H113" s="152">
        <f>'St 1.3.6.1'!H113+'St 1.3.6.2'!H113</f>
        <v>19988.696623974898</v>
      </c>
      <c r="I113" s="152">
        <f>'St 1.3.6.1'!I113+'St 1.3.6.2'!I113</f>
        <v>7318.9231528026958</v>
      </c>
      <c r="J113" s="152">
        <f>'St 1.3.6.1'!J113+'St 1.3.6.2'!J113</f>
        <v>25364.87960828454</v>
      </c>
      <c r="K113" s="152">
        <f>'St 1.3.6.1'!K113+'St 1.3.6.2'!K113</f>
        <v>24643.280558168597</v>
      </c>
      <c r="L113" s="152">
        <f>'St 1.3.6.1'!L113+'St 1.3.6.2'!L113</f>
        <v>21566.083125735826</v>
      </c>
      <c r="M113" s="152">
        <f>'St 1.3.6.1'!M113+'St 1.3.6.2'!M113</f>
        <v>34720.335291204574</v>
      </c>
      <c r="N113" s="146"/>
      <c r="O113" s="152">
        <f>'St 1.3.6.1'!O113+'St 1.3.6.2'!O113</f>
        <v>3080.4885902424289</v>
      </c>
      <c r="P113" s="152">
        <f>'St 1.3.6.1'!P113+'St 1.3.6.2'!P113</f>
        <v>-79.749029290563016</v>
      </c>
      <c r="Q113" s="152">
        <f>'St 1.3.6.1'!Q113+'St 1.3.6.2'!Q113</f>
        <v>6670.4984227946024</v>
      </c>
      <c r="R113" s="152">
        <f>'St 1.3.6.1'!R113+'St 1.3.6.2'!R113</f>
        <v>2848.0567434531176</v>
      </c>
      <c r="S113" s="152">
        <f>'St 1.3.6.1'!S113+'St 1.3.6.2'!S113</f>
        <v>-12669.773471172201</v>
      </c>
      <c r="T113" s="152">
        <f>'St 1.3.6.1'!T113+'St 1.3.6.2'!T113</f>
        <v>18045.956455481843</v>
      </c>
      <c r="U113" s="152">
        <f>'St 1.3.6.1'!U113+'St 1.3.6.2'!U113</f>
        <v>-721.59905011594094</v>
      </c>
      <c r="V113" s="152">
        <f>'St 1.3.6.1'!V113+'St 1.3.6.2'!V113</f>
        <v>-3077.1974324327712</v>
      </c>
      <c r="W113" s="152">
        <f>'St 1.3.6.1'!W113+'St 1.3.6.2'!W113</f>
        <v>13154.252165468748</v>
      </c>
      <c r="X113" s="153"/>
      <c r="Y113" s="152">
        <f>'St 1.3.6.1'!Y113+'St 1.3.6.2'!Y113</f>
        <v>0</v>
      </c>
      <c r="Z113" s="152">
        <f>'St 1.3.6.1'!Z113+'St 1.3.6.2'!Z113</f>
        <v>0</v>
      </c>
      <c r="AA113" s="152">
        <f>'St 1.3.6.1'!AA113+'St 1.3.6.2'!AA113</f>
        <v>0</v>
      </c>
      <c r="AB113" s="152">
        <f>'St 1.3.6.1'!AB113+'St 1.3.6.2'!AB113</f>
        <v>0</v>
      </c>
      <c r="AC113" s="152">
        <f>'St 1.3.6.1'!AC113+'St 1.3.6.2'!AC113</f>
        <v>0</v>
      </c>
      <c r="AD113" s="152">
        <f>'St 1.3.6.1'!AD113+'St 1.3.6.2'!AD113</f>
        <v>0</v>
      </c>
      <c r="AE113" s="152">
        <f>'St 1.3.6.1'!AE113+'St 1.3.6.2'!AE113</f>
        <v>0</v>
      </c>
      <c r="AF113" s="152">
        <f>'St 1.3.6.1'!AF113+'St 1.3.6.2'!AF113</f>
        <v>0</v>
      </c>
      <c r="AG113" s="152">
        <f>'St 1.3.6.1'!AG113+'St 1.3.6.2'!AG113</f>
        <v>0</v>
      </c>
    </row>
    <row r="114" spans="1:33" s="45" customFormat="1">
      <c r="A114" s="38"/>
      <c r="B114" s="5" t="s">
        <v>96</v>
      </c>
      <c r="C114" s="213"/>
      <c r="D114" s="152">
        <f>'St 1.3.6.1'!D114+'St 1.3.6.2'!D114</f>
        <v>0</v>
      </c>
      <c r="E114" s="152">
        <f>'St 1.3.6.1'!E114+'St 1.3.6.2'!E114</f>
        <v>0</v>
      </c>
      <c r="F114" s="152">
        <f>'St 1.3.6.1'!F114+'St 1.3.6.2'!F114</f>
        <v>0</v>
      </c>
      <c r="G114" s="152">
        <f>'St 1.3.6.1'!G114+'St 1.3.6.2'!G114</f>
        <v>0</v>
      </c>
      <c r="H114" s="152">
        <f>'St 1.3.6.1'!H114+'St 1.3.6.2'!H114</f>
        <v>0</v>
      </c>
      <c r="I114" s="152">
        <f>'St 1.3.6.1'!I114+'St 1.3.6.2'!I114</f>
        <v>0</v>
      </c>
      <c r="J114" s="152">
        <f>'St 1.3.6.1'!J114+'St 1.3.6.2'!J114</f>
        <v>0</v>
      </c>
      <c r="K114" s="152">
        <f>'St 1.3.6.1'!K114+'St 1.3.6.2'!K114</f>
        <v>0</v>
      </c>
      <c r="L114" s="152">
        <f>'St 1.3.6.1'!L114+'St 1.3.6.2'!L114</f>
        <v>0</v>
      </c>
      <c r="M114" s="152">
        <f>'St 1.3.6.1'!M114+'St 1.3.6.2'!M114</f>
        <v>0</v>
      </c>
      <c r="N114" s="140"/>
      <c r="O114" s="152">
        <f>'St 1.3.6.1'!O114+'St 1.3.6.2'!O114</f>
        <v>0</v>
      </c>
      <c r="P114" s="152">
        <f>'St 1.3.6.1'!P114+'St 1.3.6.2'!P114</f>
        <v>0</v>
      </c>
      <c r="Q114" s="152">
        <f>'St 1.3.6.1'!Q114+'St 1.3.6.2'!Q114</f>
        <v>0</v>
      </c>
      <c r="R114" s="152">
        <f>'St 1.3.6.1'!R114+'St 1.3.6.2'!R114</f>
        <v>0</v>
      </c>
      <c r="S114" s="152">
        <f>'St 1.3.6.1'!S114+'St 1.3.6.2'!S114</f>
        <v>0</v>
      </c>
      <c r="T114" s="152">
        <f>'St 1.3.6.1'!T114+'St 1.3.6.2'!T114</f>
        <v>0</v>
      </c>
      <c r="U114" s="152">
        <f>'St 1.3.6.1'!U114+'St 1.3.6.2'!U114</f>
        <v>0</v>
      </c>
      <c r="V114" s="152">
        <f>'St 1.3.6.1'!V114+'St 1.3.6.2'!V114</f>
        <v>0</v>
      </c>
      <c r="W114" s="152">
        <f>'St 1.3.6.1'!W114+'St 1.3.6.2'!W114</f>
        <v>0</v>
      </c>
      <c r="X114" s="153"/>
      <c r="Y114" s="152">
        <f>'St 1.3.6.1'!Y114+'St 1.3.6.2'!Y114</f>
        <v>0</v>
      </c>
      <c r="Z114" s="152">
        <f>'St 1.3.6.1'!Z114+'St 1.3.6.2'!Z114</f>
        <v>0</v>
      </c>
      <c r="AA114" s="152">
        <f>'St 1.3.6.1'!AA114+'St 1.3.6.2'!AA114</f>
        <v>0</v>
      </c>
      <c r="AB114" s="152">
        <f>'St 1.3.6.1'!AB114+'St 1.3.6.2'!AB114</f>
        <v>0</v>
      </c>
      <c r="AC114" s="152">
        <f>'St 1.3.6.1'!AC114+'St 1.3.6.2'!AC114</f>
        <v>0</v>
      </c>
      <c r="AD114" s="152">
        <f>'St 1.3.6.1'!AD114+'St 1.3.6.2'!AD114</f>
        <v>0</v>
      </c>
      <c r="AE114" s="152">
        <f>'St 1.3.6.1'!AE114+'St 1.3.6.2'!AE114</f>
        <v>0</v>
      </c>
      <c r="AF114" s="152">
        <f>'St 1.3.6.1'!AF114+'St 1.3.6.2'!AF114</f>
        <v>0</v>
      </c>
      <c r="AG114" s="152">
        <f>'St 1.3.6.1'!AG114+'St 1.3.6.2'!AG114</f>
        <v>0</v>
      </c>
    </row>
    <row r="115" spans="1:33" s="45" customFormat="1">
      <c r="A115" s="38"/>
      <c r="B115" s="5" t="s">
        <v>54</v>
      </c>
      <c r="C115" s="213"/>
      <c r="D115" s="152">
        <f>'St 1.3.6.1'!D115+'St 1.3.6.2'!D115</f>
        <v>587658.70000000007</v>
      </c>
      <c r="E115" s="152">
        <f>'St 1.3.6.1'!E115+'St 1.3.6.2'!E115</f>
        <v>702493.87</v>
      </c>
      <c r="F115" s="152">
        <f>'St 1.3.6.1'!F115+'St 1.3.6.2'!F115</f>
        <v>825242.60000000009</v>
      </c>
      <c r="G115" s="152">
        <f>'St 1.3.6.1'!G115+'St 1.3.6.2'!G115</f>
        <v>1082757.4500000002</v>
      </c>
      <c r="H115" s="152">
        <f>'St 1.3.6.1'!H115+'St 1.3.6.2'!H115</f>
        <v>1232823.51</v>
      </c>
      <c r="I115" s="152">
        <f>'St 1.3.6.1'!I115+'St 1.3.6.2'!I115</f>
        <v>1754618.98</v>
      </c>
      <c r="J115" s="152">
        <f>'St 1.3.6.1'!J115+'St 1.3.6.2'!J115</f>
        <v>2136035.6700000004</v>
      </c>
      <c r="K115" s="152">
        <f>'St 1.3.6.1'!K115+'St 1.3.6.2'!K115</f>
        <v>2379584.4300000002</v>
      </c>
      <c r="L115" s="152">
        <f>'St 1.3.6.1'!L115+'St 1.3.6.2'!L115</f>
        <v>2226202.85</v>
      </c>
      <c r="M115" s="152">
        <f>'St 1.3.6.1'!M115+'St 1.3.6.2'!M115</f>
        <v>3142763.64</v>
      </c>
      <c r="N115" s="146"/>
      <c r="O115" s="152">
        <f>'St 1.3.6.1'!O115+'St 1.3.6.2'!O115</f>
        <v>76539</v>
      </c>
      <c r="P115" s="152">
        <f>'St 1.3.6.1'!P115+'St 1.3.6.2'!P115</f>
        <v>54083</v>
      </c>
      <c r="Q115" s="152">
        <f>'St 1.3.6.1'!Q115+'St 1.3.6.2'!Q115</f>
        <v>103288</v>
      </c>
      <c r="R115" s="152">
        <f>'St 1.3.6.1'!R115+'St 1.3.6.2'!R115</f>
        <v>134180</v>
      </c>
      <c r="S115" s="152">
        <f>'St 1.3.6.1'!S115+'St 1.3.6.2'!S115</f>
        <v>343049</v>
      </c>
      <c r="T115" s="152">
        <f>'St 1.3.6.1'!T115+'St 1.3.6.2'!T115</f>
        <v>271797</v>
      </c>
      <c r="U115" s="152">
        <f>'St 1.3.6.1'!U115+'St 1.3.6.2'!U115</f>
        <v>109701</v>
      </c>
      <c r="V115" s="152">
        <f>'St 1.3.6.1'!V115+'St 1.3.6.2'!V115</f>
        <v>87300.772404275835</v>
      </c>
      <c r="W115" s="152">
        <f>'St 1.3.6.1'!W115+'St 1.3.6.2'!W115</f>
        <v>214743.29096200012</v>
      </c>
      <c r="X115" s="153"/>
      <c r="Y115" s="152">
        <f>'St 1.3.6.1'!Y115+'St 1.3.6.2'!Y115</f>
        <v>38296.169999999925</v>
      </c>
      <c r="Z115" s="152">
        <f>'St 1.3.6.1'!Z115+'St 1.3.6.2'!Z115</f>
        <v>68665.730000000127</v>
      </c>
      <c r="AA115" s="152">
        <f>'St 1.3.6.1'!AA115+'St 1.3.6.2'!AA115</f>
        <v>154226.84999999998</v>
      </c>
      <c r="AB115" s="152">
        <f>'St 1.3.6.1'!AB115+'St 1.3.6.2'!AB115</f>
        <v>15886.059999999965</v>
      </c>
      <c r="AC115" s="152">
        <f>'St 1.3.6.1'!AC115+'St 1.3.6.2'!AC115</f>
        <v>178746.46999999994</v>
      </c>
      <c r="AD115" s="152">
        <f>'St 1.3.6.1'!AD115+'St 1.3.6.2'!AD115</f>
        <v>109619.69000000048</v>
      </c>
      <c r="AE115" s="152">
        <f>'St 1.3.6.1'!AE115+'St 1.3.6.2'!AE115</f>
        <v>133847.75999999975</v>
      </c>
      <c r="AF115" s="152">
        <f>'St 1.3.6.1'!AF115+'St 1.3.6.2'!AF115</f>
        <v>-240682.35240427591</v>
      </c>
      <c r="AG115" s="152">
        <f>'St 1.3.6.1'!AG115+'St 1.3.6.2'!AG115</f>
        <v>701817.49903800001</v>
      </c>
    </row>
    <row r="116" spans="1:33">
      <c r="B116" s="51"/>
      <c r="C116" s="215"/>
      <c r="D116" s="10"/>
      <c r="E116" s="10"/>
      <c r="F116" s="10"/>
      <c r="G116" s="10"/>
      <c r="H116" s="10"/>
      <c r="N116" s="11"/>
      <c r="O116" s="11"/>
      <c r="P116" s="11"/>
      <c r="S116" s="40"/>
      <c r="T116" s="40"/>
      <c r="U116" s="40"/>
      <c r="V116" s="40"/>
      <c r="W116" s="40"/>
      <c r="Y116" s="113"/>
      <c r="Z116" s="113"/>
      <c r="AA116" s="113"/>
      <c r="AB116" s="40"/>
      <c r="AC116" s="40"/>
      <c r="AD116" s="40"/>
    </row>
    <row r="117" spans="1:33">
      <c r="B117" s="51"/>
      <c r="C117" s="215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54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3">
      <c r="B118" s="51"/>
      <c r="C118" s="215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54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3" s="45" customFormat="1">
      <c r="A119" s="38"/>
      <c r="B119" s="185" t="s">
        <v>207</v>
      </c>
      <c r="C119" s="196"/>
      <c r="D119" s="52"/>
      <c r="E119" s="52"/>
      <c r="F119" s="52"/>
      <c r="G119" s="52"/>
      <c r="H119" s="52"/>
      <c r="I119" s="52"/>
      <c r="J119" s="52"/>
      <c r="K119" s="108"/>
      <c r="L119" s="165"/>
      <c r="M119" s="272"/>
      <c r="N119" s="76"/>
      <c r="O119" s="26"/>
      <c r="P119" s="71"/>
      <c r="Q119" s="71"/>
      <c r="R119" s="71"/>
      <c r="S119" s="75"/>
      <c r="T119" s="75"/>
      <c r="U119" s="75"/>
      <c r="V119" s="167"/>
      <c r="W119" s="275"/>
      <c r="X119" s="75"/>
      <c r="Y119" s="25"/>
      <c r="Z119" s="25"/>
      <c r="AA119" s="25"/>
      <c r="AB119" s="27"/>
      <c r="AC119" s="27"/>
      <c r="AD119" s="27"/>
    </row>
    <row r="120" spans="1:33" s="45" customFormat="1" ht="28">
      <c r="A120" s="38"/>
      <c r="B120" s="56"/>
      <c r="C120" s="217" t="s">
        <v>251</v>
      </c>
      <c r="D120" s="326" t="s">
        <v>55</v>
      </c>
      <c r="E120" s="326"/>
      <c r="F120" s="326"/>
      <c r="G120" s="326"/>
      <c r="H120" s="326"/>
      <c r="I120" s="326"/>
      <c r="J120" s="326"/>
      <c r="K120" s="326"/>
      <c r="L120" s="326"/>
      <c r="M120" s="326"/>
      <c r="N120" s="72"/>
      <c r="O120" s="326" t="s">
        <v>226</v>
      </c>
      <c r="P120" s="326"/>
      <c r="Q120" s="326"/>
      <c r="R120" s="326"/>
      <c r="S120" s="326"/>
      <c r="T120" s="326"/>
      <c r="U120" s="326"/>
      <c r="V120" s="326"/>
      <c r="W120" s="326"/>
      <c r="Y120" s="326" t="s">
        <v>169</v>
      </c>
      <c r="Z120" s="326"/>
      <c r="AA120" s="326"/>
      <c r="AB120" s="326"/>
      <c r="AC120" s="326"/>
      <c r="AD120" s="326"/>
      <c r="AE120" s="326"/>
      <c r="AF120" s="326"/>
      <c r="AG120" s="326"/>
    </row>
    <row r="121" spans="1:33" s="45" customFormat="1" ht="14.5" customHeight="1">
      <c r="A121" s="38"/>
      <c r="B121" s="56"/>
      <c r="C121" s="218"/>
      <c r="D121" s="327" t="s">
        <v>318</v>
      </c>
      <c r="E121" s="327"/>
      <c r="F121" s="327"/>
      <c r="G121" s="327"/>
      <c r="H121" s="327"/>
      <c r="I121" s="327"/>
      <c r="J121" s="327"/>
      <c r="K121" s="327"/>
      <c r="L121" s="327"/>
      <c r="M121" s="327"/>
      <c r="N121" s="72"/>
      <c r="O121" s="331" t="s">
        <v>318</v>
      </c>
      <c r="P121" s="331"/>
      <c r="Q121" s="331"/>
      <c r="R121" s="331"/>
      <c r="S121" s="331"/>
      <c r="T121" s="331"/>
      <c r="U121" s="331"/>
      <c r="V121" s="331"/>
      <c r="W121" s="331"/>
      <c r="Y121" s="331" t="s">
        <v>318</v>
      </c>
      <c r="Z121" s="331"/>
      <c r="AA121" s="331"/>
      <c r="AB121" s="331"/>
      <c r="AC121" s="331"/>
      <c r="AD121" s="331"/>
      <c r="AE121" s="331"/>
      <c r="AF121" s="331"/>
      <c r="AG121" s="331"/>
    </row>
    <row r="122" spans="1:33" s="45" customFormat="1">
      <c r="A122" s="38"/>
      <c r="B122" s="34" t="s">
        <v>324</v>
      </c>
      <c r="C122" s="199"/>
      <c r="D122" s="181" t="s">
        <v>1</v>
      </c>
      <c r="E122" s="181" t="s">
        <v>2</v>
      </c>
      <c r="F122" s="181" t="s">
        <v>3</v>
      </c>
      <c r="G122" s="181" t="s">
        <v>4</v>
      </c>
      <c r="H122" s="181" t="s">
        <v>104</v>
      </c>
      <c r="I122" s="181" t="s">
        <v>105</v>
      </c>
      <c r="J122" s="181" t="s">
        <v>111</v>
      </c>
      <c r="K122" s="181" t="s">
        <v>268</v>
      </c>
      <c r="L122" s="181" t="s">
        <v>285</v>
      </c>
      <c r="M122" s="181" t="s">
        <v>367</v>
      </c>
      <c r="N122" s="73"/>
      <c r="O122" s="181" t="s">
        <v>2</v>
      </c>
      <c r="P122" s="181" t="s">
        <v>3</v>
      </c>
      <c r="Q122" s="181" t="s">
        <v>4</v>
      </c>
      <c r="R122" s="181" t="s">
        <v>104</v>
      </c>
      <c r="S122" s="181" t="s">
        <v>105</v>
      </c>
      <c r="T122" s="181" t="s">
        <v>111</v>
      </c>
      <c r="U122" s="181" t="s">
        <v>268</v>
      </c>
      <c r="V122" s="181" t="s">
        <v>285</v>
      </c>
      <c r="W122" s="181" t="s">
        <v>367</v>
      </c>
      <c r="Y122" s="181" t="s">
        <v>2</v>
      </c>
      <c r="Z122" s="181" t="s">
        <v>3</v>
      </c>
      <c r="AA122" s="181" t="s">
        <v>4</v>
      </c>
      <c r="AB122" s="181" t="s">
        <v>104</v>
      </c>
      <c r="AC122" s="181" t="s">
        <v>105</v>
      </c>
      <c r="AD122" s="181" t="s">
        <v>111</v>
      </c>
      <c r="AE122" s="181" t="s">
        <v>268</v>
      </c>
      <c r="AF122" s="181" t="s">
        <v>285</v>
      </c>
      <c r="AG122" s="181" t="s">
        <v>367</v>
      </c>
    </row>
    <row r="123" spans="1:33" s="45" customFormat="1">
      <c r="A123" s="38"/>
      <c r="B123" s="5" t="s">
        <v>5</v>
      </c>
      <c r="C123" s="209" t="s">
        <v>290</v>
      </c>
      <c r="D123" s="152">
        <f>'St 1.3.6.1'!D123+'St 1.3.6.2'!D123</f>
        <v>818.36447925453854</v>
      </c>
      <c r="E123" s="152">
        <f>'St 1.3.6.1'!E123+'St 1.3.6.2'!E123</f>
        <v>944.82500324349451</v>
      </c>
      <c r="F123" s="152">
        <f>'St 1.3.6.1'!F123+'St 1.3.6.2'!F123</f>
        <v>1139.8933470490108</v>
      </c>
      <c r="G123" s="152">
        <f>'St 1.3.6.1'!G123+'St 1.3.6.2'!G123</f>
        <v>1507.8496846255912</v>
      </c>
      <c r="H123" s="152">
        <f>'St 1.3.6.1'!H123+'St 1.3.6.2'!H123</f>
        <v>1411.5553746803041</v>
      </c>
      <c r="I123" s="152">
        <f>'St 1.3.6.1'!I123+'St 1.3.6.2'!I123</f>
        <v>2790.9955709999244</v>
      </c>
      <c r="J123" s="152">
        <f>'St 1.3.6.1'!J123+'St 1.3.6.2'!J123</f>
        <v>2966.0419865453246</v>
      </c>
      <c r="K123" s="152">
        <f>'St 1.3.6.1'!K123+'St 1.3.6.2'!K123</f>
        <v>3207.0078790568696</v>
      </c>
      <c r="L123" s="152">
        <f>'St 1.3.6.1'!L123+'St 1.3.6.2'!L123</f>
        <v>3031.8716474310404</v>
      </c>
      <c r="M123" s="152">
        <f>'St 1.3.6.1'!M123+'St 1.3.6.2'!M123</f>
        <v>4265.4514065716421</v>
      </c>
      <c r="N123" s="146"/>
      <c r="O123" s="152">
        <f>'St 1.3.6.1'!O123+'St 1.3.6.2'!O123</f>
        <v>126.46052398895603</v>
      </c>
      <c r="P123" s="152">
        <f>'St 1.3.6.1'!P123+'St 1.3.6.2'!P123</f>
        <v>195.06834380551635</v>
      </c>
      <c r="Q123" s="152">
        <f>'St 1.3.6.1'!Q123+'St 1.3.6.2'!Q123</f>
        <v>367.95633757658027</v>
      </c>
      <c r="R123" s="152">
        <f>'St 1.3.6.1'!R123+'St 1.3.6.2'!R123</f>
        <v>-96.294309945287011</v>
      </c>
      <c r="S123" s="152">
        <f>'St 1.3.6.1'!S123+'St 1.3.6.2'!S123</f>
        <v>1379.4401963196203</v>
      </c>
      <c r="T123" s="152">
        <f>'St 1.3.6.1'!T123+'St 1.3.6.2'!T123</f>
        <v>175.04641554540007</v>
      </c>
      <c r="U123" s="152">
        <f>'St 1.3.6.1'!U123+'St 1.3.6.2'!U123</f>
        <v>240.96589251154478</v>
      </c>
      <c r="V123" s="152">
        <f>'St 1.3.6.1'!V123+'St 1.3.6.2'!V123</f>
        <v>-175.13623162582874</v>
      </c>
      <c r="W123" s="152">
        <f>'St 1.3.6.1'!W123+'St 1.3.6.2'!W123</f>
        <v>1233.5797591406013</v>
      </c>
      <c r="X123" s="153"/>
      <c r="Y123" s="152">
        <f>'St 1.3.6.1'!Y123+'St 1.3.6.2'!Y123</f>
        <v>0</v>
      </c>
      <c r="Z123" s="152">
        <f>'St 1.3.6.1'!Z123+'St 1.3.6.2'!Z123</f>
        <v>0</v>
      </c>
      <c r="AA123" s="152">
        <f>'St 1.3.6.1'!AA123+'St 1.3.6.2'!AA123</f>
        <v>0</v>
      </c>
      <c r="AB123" s="152">
        <f>'St 1.3.6.1'!AB123+'St 1.3.6.2'!AB123</f>
        <v>0</v>
      </c>
      <c r="AC123" s="152">
        <f>'St 1.3.6.1'!AC123+'St 1.3.6.2'!AC123</f>
        <v>0</v>
      </c>
      <c r="AD123" s="152">
        <f>'St 1.3.6.1'!AD123+'St 1.3.6.2'!AD123</f>
        <v>0</v>
      </c>
      <c r="AE123" s="152">
        <f>'St 1.3.6.1'!AE123+'St 1.3.6.2'!AE123</f>
        <v>0</v>
      </c>
      <c r="AF123" s="152">
        <f>'St 1.3.6.1'!AF123+'St 1.3.6.2'!AF123</f>
        <v>0</v>
      </c>
      <c r="AG123" s="152">
        <f>'St 1.3.6.1'!AG123+'St 1.3.6.2'!AG123</f>
        <v>0</v>
      </c>
    </row>
    <row r="124" spans="1:33" ht="14.25" customHeight="1">
      <c r="B124" s="1" t="s">
        <v>35</v>
      </c>
      <c r="C124" s="210" t="s">
        <v>291</v>
      </c>
      <c r="D124" s="154">
        <f>'St 1.3.6.1'!D124+'St 1.3.6.2'!D124</f>
        <v>818.36447925453854</v>
      </c>
      <c r="E124" s="154">
        <f>'St 1.3.6.1'!E124+'St 1.3.6.2'!E124</f>
        <v>944.82500324349451</v>
      </c>
      <c r="F124" s="154">
        <f>'St 1.3.6.1'!F124+'St 1.3.6.2'!F124</f>
        <v>1139.8933470490108</v>
      </c>
      <c r="G124" s="154">
        <f>'St 1.3.6.1'!G124+'St 1.3.6.2'!G124</f>
        <v>1507.8496846255912</v>
      </c>
      <c r="H124" s="154">
        <f>'St 1.3.6.1'!H124+'St 1.3.6.2'!H124</f>
        <v>1411.5553746803041</v>
      </c>
      <c r="I124" s="154">
        <f>'St 1.3.6.1'!I124+'St 1.3.6.2'!I124</f>
        <v>2790.9955709999244</v>
      </c>
      <c r="J124" s="154">
        <f>'St 1.3.6.1'!J124+'St 1.3.6.2'!J124</f>
        <v>2966.0419865453246</v>
      </c>
      <c r="K124" s="154">
        <f>'St 1.3.6.1'!K124+'St 1.3.6.2'!K124</f>
        <v>3207.0078790568696</v>
      </c>
      <c r="L124" s="154">
        <f>'St 1.3.6.1'!L124+'St 1.3.6.2'!L124</f>
        <v>3031.8716474310404</v>
      </c>
      <c r="M124" s="154">
        <f>'St 1.3.6.1'!M124+'St 1.3.6.2'!M124</f>
        <v>4265.4514065716421</v>
      </c>
      <c r="N124" s="143"/>
      <c r="O124" s="154">
        <f>'St 1.3.6.1'!O124+'St 1.3.6.2'!O124</f>
        <v>126.46052398895603</v>
      </c>
      <c r="P124" s="154">
        <f>'St 1.3.6.1'!P124+'St 1.3.6.2'!P124</f>
        <v>195.06834380551635</v>
      </c>
      <c r="Q124" s="154">
        <f>'St 1.3.6.1'!Q124+'St 1.3.6.2'!Q124</f>
        <v>367.95633757658027</v>
      </c>
      <c r="R124" s="154">
        <f>'St 1.3.6.1'!R124+'St 1.3.6.2'!R124</f>
        <v>-96.294309945287011</v>
      </c>
      <c r="S124" s="154">
        <f>'St 1.3.6.1'!S124+'St 1.3.6.2'!S124</f>
        <v>1379.4401963196203</v>
      </c>
      <c r="T124" s="154">
        <f>'St 1.3.6.1'!T124+'St 1.3.6.2'!T124</f>
        <v>175.04641554540007</v>
      </c>
      <c r="U124" s="154">
        <f>'St 1.3.6.1'!U124+'St 1.3.6.2'!U124</f>
        <v>240.96589251154478</v>
      </c>
      <c r="V124" s="154">
        <f>'St 1.3.6.1'!V124+'St 1.3.6.2'!V124</f>
        <v>-175.13623162582874</v>
      </c>
      <c r="W124" s="154">
        <f>'St 1.3.6.1'!W124+'St 1.3.6.2'!W124</f>
        <v>1233.5797591406013</v>
      </c>
      <c r="X124" s="155"/>
      <c r="Y124" s="154">
        <f>'St 1.3.6.1'!Y124+'St 1.3.6.2'!Y124</f>
        <v>0</v>
      </c>
      <c r="Z124" s="154">
        <f>'St 1.3.6.1'!Z124+'St 1.3.6.2'!Z124</f>
        <v>0</v>
      </c>
      <c r="AA124" s="154">
        <f>'St 1.3.6.1'!AA124+'St 1.3.6.2'!AA124</f>
        <v>0</v>
      </c>
      <c r="AB124" s="154">
        <f>'St 1.3.6.1'!AB124+'St 1.3.6.2'!AB124</f>
        <v>0</v>
      </c>
      <c r="AC124" s="154">
        <f>'St 1.3.6.1'!AC124+'St 1.3.6.2'!AC124</f>
        <v>0</v>
      </c>
      <c r="AD124" s="154">
        <f>'St 1.3.6.1'!AD124+'St 1.3.6.2'!AD124</f>
        <v>0</v>
      </c>
      <c r="AE124" s="154">
        <f>'St 1.3.6.1'!AE124+'St 1.3.6.2'!AE124</f>
        <v>0</v>
      </c>
      <c r="AF124" s="154">
        <f>'St 1.3.6.1'!AF124+'St 1.3.6.2'!AF124</f>
        <v>0</v>
      </c>
      <c r="AG124" s="154">
        <f>'St 1.3.6.1'!AG124+'St 1.3.6.2'!AG124</f>
        <v>0</v>
      </c>
    </row>
    <row r="125" spans="1:33" ht="14.25" customHeight="1">
      <c r="B125" s="1" t="s">
        <v>36</v>
      </c>
      <c r="C125" s="210" t="s">
        <v>292</v>
      </c>
      <c r="D125" s="154">
        <f>'St 1.3.6.1'!D125+'St 1.3.6.2'!D125</f>
        <v>0</v>
      </c>
      <c r="E125" s="154">
        <f>'St 1.3.6.1'!E125+'St 1.3.6.2'!E125</f>
        <v>0</v>
      </c>
      <c r="F125" s="154">
        <f>'St 1.3.6.1'!F125+'St 1.3.6.2'!F125</f>
        <v>0</v>
      </c>
      <c r="G125" s="154">
        <f>'St 1.3.6.1'!G125+'St 1.3.6.2'!G125</f>
        <v>0</v>
      </c>
      <c r="H125" s="154">
        <f>'St 1.3.6.1'!H125+'St 1.3.6.2'!H125</f>
        <v>0</v>
      </c>
      <c r="I125" s="154">
        <f>'St 1.3.6.1'!I125+'St 1.3.6.2'!I125</f>
        <v>0</v>
      </c>
      <c r="J125" s="154">
        <f>'St 1.3.6.1'!J125+'St 1.3.6.2'!J125</f>
        <v>0</v>
      </c>
      <c r="K125" s="154">
        <f>'St 1.3.6.1'!K125+'St 1.3.6.2'!K125</f>
        <v>0</v>
      </c>
      <c r="L125" s="154">
        <f>'St 1.3.6.1'!L125+'St 1.3.6.2'!L125</f>
        <v>0</v>
      </c>
      <c r="M125" s="154">
        <f>'St 1.3.6.1'!M125+'St 1.3.6.2'!M125</f>
        <v>0</v>
      </c>
      <c r="N125" s="143"/>
      <c r="O125" s="154">
        <f>'St 1.3.6.1'!O125+'St 1.3.6.2'!O125</f>
        <v>0</v>
      </c>
      <c r="P125" s="154">
        <f>'St 1.3.6.1'!P125+'St 1.3.6.2'!P125</f>
        <v>0</v>
      </c>
      <c r="Q125" s="154">
        <f>'St 1.3.6.1'!Q125+'St 1.3.6.2'!Q125</f>
        <v>0</v>
      </c>
      <c r="R125" s="154">
        <f>'St 1.3.6.1'!R125+'St 1.3.6.2'!R125</f>
        <v>0</v>
      </c>
      <c r="S125" s="154">
        <f>'St 1.3.6.1'!S125+'St 1.3.6.2'!S125</f>
        <v>0</v>
      </c>
      <c r="T125" s="154">
        <f>'St 1.3.6.1'!T125+'St 1.3.6.2'!T125</f>
        <v>0</v>
      </c>
      <c r="U125" s="154">
        <f>'St 1.3.6.1'!U125+'St 1.3.6.2'!U125</f>
        <v>0</v>
      </c>
      <c r="V125" s="154">
        <f>'St 1.3.6.1'!V125+'St 1.3.6.2'!V125</f>
        <v>0</v>
      </c>
      <c r="W125" s="154">
        <f>'St 1.3.6.1'!W125+'St 1.3.6.2'!W125</f>
        <v>0</v>
      </c>
      <c r="X125" s="155"/>
      <c r="Y125" s="154">
        <f>'St 1.3.6.1'!Y125+'St 1.3.6.2'!Y125</f>
        <v>0</v>
      </c>
      <c r="Z125" s="154">
        <f>'St 1.3.6.1'!Z125+'St 1.3.6.2'!Z125</f>
        <v>0</v>
      </c>
      <c r="AA125" s="154">
        <f>'St 1.3.6.1'!AA125+'St 1.3.6.2'!AA125</f>
        <v>0</v>
      </c>
      <c r="AB125" s="154">
        <f>'St 1.3.6.1'!AB125+'St 1.3.6.2'!AB125</f>
        <v>0</v>
      </c>
      <c r="AC125" s="154">
        <f>'St 1.3.6.1'!AC125+'St 1.3.6.2'!AC125</f>
        <v>0</v>
      </c>
      <c r="AD125" s="154">
        <f>'St 1.3.6.1'!AD125+'St 1.3.6.2'!AD125</f>
        <v>0</v>
      </c>
      <c r="AE125" s="154">
        <f>'St 1.3.6.1'!AE125+'St 1.3.6.2'!AE125</f>
        <v>0</v>
      </c>
      <c r="AF125" s="154">
        <f>'St 1.3.6.1'!AF125+'St 1.3.6.2'!AF125</f>
        <v>0</v>
      </c>
      <c r="AG125" s="154">
        <f>'St 1.3.6.1'!AG125+'St 1.3.6.2'!AG125</f>
        <v>0</v>
      </c>
    </row>
    <row r="126" spans="1:33" s="45" customFormat="1">
      <c r="A126" s="38"/>
      <c r="B126" s="5" t="s">
        <v>6</v>
      </c>
      <c r="C126" s="209" t="s">
        <v>293</v>
      </c>
      <c r="D126" s="152">
        <f>'St 1.3.6.1'!D126+'St 1.3.6.2'!D126</f>
        <v>29054.14568415047</v>
      </c>
      <c r="E126" s="152">
        <f>'St 1.3.6.1'!E126+'St 1.3.6.2'!E126</f>
        <v>32938.633408925816</v>
      </c>
      <c r="F126" s="152">
        <f>'St 1.3.6.1'!F126+'St 1.3.6.2'!F126</f>
        <v>38161.378057731199</v>
      </c>
      <c r="G126" s="152">
        <f>'St 1.3.6.1'!G126+'St 1.3.6.2'!G126</f>
        <v>64831.715490583752</v>
      </c>
      <c r="H126" s="152">
        <f>'St 1.3.6.1'!H126+'St 1.3.6.2'!H126</f>
        <v>54925.283722596789</v>
      </c>
      <c r="I126" s="152">
        <f>'St 1.3.6.1'!I126+'St 1.3.6.2'!I126</f>
        <v>58972.704739113789</v>
      </c>
      <c r="J126" s="152">
        <f>'St 1.3.6.1'!J126+'St 1.3.6.2'!J126</f>
        <v>97666.2591843275</v>
      </c>
      <c r="K126" s="152">
        <f>'St 1.3.6.1'!K126+'St 1.3.6.2'!K126</f>
        <v>110422.35675606003</v>
      </c>
      <c r="L126" s="152">
        <f>'St 1.3.6.1'!L126+'St 1.3.6.2'!L126</f>
        <v>113680.73929180184</v>
      </c>
      <c r="M126" s="152">
        <f>'St 1.3.6.1'!M126+'St 1.3.6.2'!M126</f>
        <v>143657.47485139983</v>
      </c>
      <c r="N126" s="146"/>
      <c r="O126" s="152">
        <f>'St 1.3.6.1'!O126+'St 1.3.6.2'!O126</f>
        <v>3884.4877247753484</v>
      </c>
      <c r="P126" s="152">
        <f>'St 1.3.6.1'!P126+'St 1.3.6.2'!P126</f>
        <v>5222.7446488053829</v>
      </c>
      <c r="Q126" s="152">
        <f>'St 1.3.6.1'!Q126+'St 1.3.6.2'!Q126</f>
        <v>26670.33743285255</v>
      </c>
      <c r="R126" s="152">
        <f>'St 1.3.6.1'!R126+'St 1.3.6.2'!R126</f>
        <v>-9906.4317679869582</v>
      </c>
      <c r="S126" s="152">
        <f>'St 1.3.6.1'!S126+'St 1.3.6.2'!S126</f>
        <v>4047.4210165169952</v>
      </c>
      <c r="T126" s="152">
        <f>'St 1.3.6.1'!T126+'St 1.3.6.2'!T126</f>
        <v>38693.554445213726</v>
      </c>
      <c r="U126" s="152">
        <f>'St 1.3.6.1'!U126+'St 1.3.6.2'!U126</f>
        <v>12756.097571732527</v>
      </c>
      <c r="V126" s="152">
        <f>'St 1.3.6.1'!V126+'St 1.3.6.2'!V126</f>
        <v>3258.3825357418218</v>
      </c>
      <c r="W126" s="152">
        <f>'St 1.3.6.1'!W126+'St 1.3.6.2'!W126</f>
        <v>29976.735559597979</v>
      </c>
      <c r="X126" s="153"/>
      <c r="Y126" s="152">
        <f>'St 1.3.6.1'!Y126+'St 1.3.6.2'!Y126</f>
        <v>0</v>
      </c>
      <c r="Z126" s="152">
        <f>'St 1.3.6.1'!Z126+'St 1.3.6.2'!Z126</f>
        <v>0</v>
      </c>
      <c r="AA126" s="152">
        <f>'St 1.3.6.1'!AA126+'St 1.3.6.2'!AA126</f>
        <v>0</v>
      </c>
      <c r="AB126" s="152">
        <f>'St 1.3.6.1'!AB126+'St 1.3.6.2'!AB126</f>
        <v>0</v>
      </c>
      <c r="AC126" s="152">
        <f>'St 1.3.6.1'!AC126+'St 1.3.6.2'!AC126</f>
        <v>0</v>
      </c>
      <c r="AD126" s="152">
        <f>'St 1.3.6.1'!AD126+'St 1.3.6.2'!AD126</f>
        <v>0</v>
      </c>
      <c r="AE126" s="152">
        <f>'St 1.3.6.1'!AE126+'St 1.3.6.2'!AE126</f>
        <v>0</v>
      </c>
      <c r="AF126" s="152">
        <f>'St 1.3.6.1'!AF126+'St 1.3.6.2'!AF126</f>
        <v>0</v>
      </c>
      <c r="AG126" s="152">
        <f>'St 1.3.6.1'!AG126+'St 1.3.6.2'!AG126</f>
        <v>0</v>
      </c>
    </row>
    <row r="127" spans="1:33" s="45" customFormat="1">
      <c r="A127" s="38"/>
      <c r="B127" s="31" t="s">
        <v>23</v>
      </c>
      <c r="C127" s="232" t="s">
        <v>294</v>
      </c>
      <c r="D127" s="152">
        <f>'St 1.3.6.1'!D127+'St 1.3.6.2'!D127</f>
        <v>806.88625820604841</v>
      </c>
      <c r="E127" s="152">
        <f>'St 1.3.6.1'!E127+'St 1.3.6.2'!E127</f>
        <v>1117.7853401011644</v>
      </c>
      <c r="F127" s="152">
        <f>'St 1.3.6.1'!F127+'St 1.3.6.2'!F127</f>
        <v>1320.749616554127</v>
      </c>
      <c r="G127" s="152">
        <f>'St 1.3.6.1'!G127+'St 1.3.6.2'!G127</f>
        <v>1000.7920439354922</v>
      </c>
      <c r="H127" s="152">
        <f>'St 1.3.6.1'!H127+'St 1.3.6.2'!H127</f>
        <v>2786.2463330365385</v>
      </c>
      <c r="I127" s="152">
        <f>'St 1.3.6.1'!I127+'St 1.3.6.2'!I127</f>
        <v>2860.2006052509751</v>
      </c>
      <c r="J127" s="152">
        <f>'St 1.3.6.1'!J127+'St 1.3.6.2'!J127</f>
        <v>3417.1443783212621</v>
      </c>
      <c r="K127" s="152">
        <f>'St 1.3.6.1'!K127+'St 1.3.6.2'!K127</f>
        <v>4190.1032998462451</v>
      </c>
      <c r="L127" s="152">
        <f>'St 1.3.6.1'!L127+'St 1.3.6.2'!L127</f>
        <v>3681.907176002122</v>
      </c>
      <c r="M127" s="152">
        <f>'St 1.3.6.1'!M127+'St 1.3.6.2'!M127</f>
        <v>5534.6601153026177</v>
      </c>
      <c r="N127" s="146"/>
      <c r="O127" s="152">
        <f>'St 1.3.6.1'!O127+'St 1.3.6.2'!O127</f>
        <v>310.89908189511578</v>
      </c>
      <c r="P127" s="152">
        <f>'St 1.3.6.1'!P127+'St 1.3.6.2'!P127</f>
        <v>202.96427645296268</v>
      </c>
      <c r="Q127" s="152">
        <f>'St 1.3.6.1'!Q127+'St 1.3.6.2'!Q127</f>
        <v>-319.95757261863469</v>
      </c>
      <c r="R127" s="152">
        <f>'St 1.3.6.1'!R127+'St 1.3.6.2'!R127</f>
        <v>1785.454289101046</v>
      </c>
      <c r="S127" s="152">
        <f>'St 1.3.6.1'!S127+'St 1.3.6.2'!S127</f>
        <v>73.954272214436486</v>
      </c>
      <c r="T127" s="152">
        <f>'St 1.3.6.1'!T127+'St 1.3.6.2'!T127</f>
        <v>556.94377307028753</v>
      </c>
      <c r="U127" s="152">
        <f>'St 1.3.6.1'!U127+'St 1.3.6.2'!U127</f>
        <v>772.9589215249822</v>
      </c>
      <c r="V127" s="152">
        <f>'St 1.3.6.1'!V127+'St 1.3.6.2'!V127</f>
        <v>-508.19612384412233</v>
      </c>
      <c r="W127" s="152">
        <f>'St 1.3.6.1'!W127+'St 1.3.6.2'!W127</f>
        <v>1852.7529393004952</v>
      </c>
      <c r="X127" s="153"/>
      <c r="Y127" s="152">
        <f>'St 1.3.6.1'!Y127+'St 1.3.6.2'!Y127</f>
        <v>0</v>
      </c>
      <c r="Z127" s="152">
        <f>'St 1.3.6.1'!Z127+'St 1.3.6.2'!Z127</f>
        <v>0</v>
      </c>
      <c r="AA127" s="152">
        <f>'St 1.3.6.1'!AA127+'St 1.3.6.2'!AA127</f>
        <v>0</v>
      </c>
      <c r="AB127" s="152">
        <f>'St 1.3.6.1'!AB127+'St 1.3.6.2'!AB127</f>
        <v>0</v>
      </c>
      <c r="AC127" s="152">
        <f>'St 1.3.6.1'!AC127+'St 1.3.6.2'!AC127</f>
        <v>0</v>
      </c>
      <c r="AD127" s="152">
        <f>'St 1.3.6.1'!AD127+'St 1.3.6.2'!AD127</f>
        <v>0</v>
      </c>
      <c r="AE127" s="152">
        <f>'St 1.3.6.1'!AE127+'St 1.3.6.2'!AE127</f>
        <v>0</v>
      </c>
      <c r="AF127" s="152">
        <f>'St 1.3.6.1'!AF127+'St 1.3.6.2'!AF127</f>
        <v>0</v>
      </c>
      <c r="AG127" s="152">
        <f>'St 1.3.6.1'!AG127+'St 1.3.6.2'!AG127</f>
        <v>0</v>
      </c>
    </row>
    <row r="128" spans="1:33" ht="14.25" customHeight="1">
      <c r="B128" s="208" t="s">
        <v>40</v>
      </c>
      <c r="C128" s="211"/>
      <c r="D128" s="154">
        <f>'St 1.3.6.1'!D128+'St 1.3.6.2'!D128</f>
        <v>703.39446124050346</v>
      </c>
      <c r="E128" s="154">
        <f>'St 1.3.6.1'!E128+'St 1.3.6.2'!E128</f>
        <v>964.37468613999863</v>
      </c>
      <c r="F128" s="154">
        <f>'St 1.3.6.1'!F128+'St 1.3.6.2'!F128</f>
        <v>1090.3222508168863</v>
      </c>
      <c r="G128" s="154">
        <f>'St 1.3.6.1'!G128+'St 1.3.6.2'!G128</f>
        <v>918.99448910694105</v>
      </c>
      <c r="H128" s="154">
        <f>'St 1.3.6.1'!H128+'St 1.3.6.2'!H128</f>
        <v>2246.3682622498295</v>
      </c>
      <c r="I128" s="154">
        <f>'St 1.3.6.1'!I128+'St 1.3.6.2'!I128</f>
        <v>2239.5497895600874</v>
      </c>
      <c r="J128" s="154">
        <f>'St 1.3.6.1'!J128+'St 1.3.6.2'!J128</f>
        <v>2837.0562765013142</v>
      </c>
      <c r="K128" s="154">
        <f>'St 1.3.6.1'!K128+'St 1.3.6.2'!K128</f>
        <v>3435.9167761742756</v>
      </c>
      <c r="L128" s="154">
        <f>'St 1.3.6.1'!L128+'St 1.3.6.2'!L128</f>
        <v>2836.8982947592094</v>
      </c>
      <c r="M128" s="154">
        <f>'St 1.3.6.1'!M128+'St 1.3.6.2'!M128</f>
        <v>4569.9095850384019</v>
      </c>
      <c r="N128" s="143"/>
      <c r="O128" s="154">
        <f>'St 1.3.6.1'!O128+'St 1.3.6.2'!O128</f>
        <v>260.98022489949511</v>
      </c>
      <c r="P128" s="154">
        <f>'St 1.3.6.1'!P128+'St 1.3.6.2'!P128</f>
        <v>125.94756467688768</v>
      </c>
      <c r="Q128" s="154">
        <f>'St 1.3.6.1'!Q128+'St 1.3.6.2'!Q128</f>
        <v>-171.32776170994521</v>
      </c>
      <c r="R128" s="154">
        <f>'St 1.3.6.1'!R128+'St 1.3.6.2'!R128</f>
        <v>1327.3737731428882</v>
      </c>
      <c r="S128" s="154">
        <f>'St 1.3.6.1'!S128+'St 1.3.6.2'!S128</f>
        <v>-6.8184726897420944</v>
      </c>
      <c r="T128" s="154">
        <f>'St 1.3.6.1'!T128+'St 1.3.6.2'!T128</f>
        <v>597.50648694122719</v>
      </c>
      <c r="U128" s="154">
        <f>'St 1.3.6.1'!U128+'St 1.3.6.2'!U128</f>
        <v>598.86049967296094</v>
      </c>
      <c r="V128" s="154">
        <f>'St 1.3.6.1'!V128+'St 1.3.6.2'!V128</f>
        <v>-599.01848141506593</v>
      </c>
      <c r="W128" s="154">
        <f>'St 1.3.6.1'!W128+'St 1.3.6.2'!W128</f>
        <v>1733.0112902791925</v>
      </c>
      <c r="X128" s="155"/>
      <c r="Y128" s="154">
        <f>'St 1.3.6.1'!Y128+'St 1.3.6.2'!Y128</f>
        <v>0</v>
      </c>
      <c r="Z128" s="154">
        <f>'St 1.3.6.1'!Z128+'St 1.3.6.2'!Z128</f>
        <v>0</v>
      </c>
      <c r="AA128" s="154">
        <f>'St 1.3.6.1'!AA128+'St 1.3.6.2'!AA128</f>
        <v>0</v>
      </c>
      <c r="AB128" s="154">
        <f>'St 1.3.6.1'!AB128+'St 1.3.6.2'!AB128</f>
        <v>0</v>
      </c>
      <c r="AC128" s="154">
        <f>'St 1.3.6.1'!AC128+'St 1.3.6.2'!AC128</f>
        <v>0</v>
      </c>
      <c r="AD128" s="154">
        <f>'St 1.3.6.1'!AD128+'St 1.3.6.2'!AD128</f>
        <v>0</v>
      </c>
      <c r="AE128" s="154">
        <f>'St 1.3.6.1'!AE128+'St 1.3.6.2'!AE128</f>
        <v>0</v>
      </c>
      <c r="AF128" s="154">
        <f>'St 1.3.6.1'!AF128+'St 1.3.6.2'!AF128</f>
        <v>0</v>
      </c>
      <c r="AG128" s="154">
        <f>'St 1.3.6.1'!AG128+'St 1.3.6.2'!AG128</f>
        <v>0</v>
      </c>
    </row>
    <row r="129" spans="1:33" ht="14.25" customHeight="1">
      <c r="B129" s="6" t="s">
        <v>41</v>
      </c>
      <c r="C129" s="211"/>
      <c r="D129" s="154">
        <f>'St 1.3.6.1'!D129+'St 1.3.6.2'!D129</f>
        <v>806.88625820604841</v>
      </c>
      <c r="E129" s="154">
        <f>'St 1.3.6.1'!E129+'St 1.3.6.2'!E129</f>
        <v>1117.7853401011644</v>
      </c>
      <c r="F129" s="154">
        <f>'St 1.3.6.1'!F129+'St 1.3.6.2'!F129</f>
        <v>1320.749616554127</v>
      </c>
      <c r="G129" s="154">
        <f>'St 1.3.6.1'!G129+'St 1.3.6.2'!G129</f>
        <v>1000.7920439354922</v>
      </c>
      <c r="H129" s="154">
        <f>'St 1.3.6.1'!H129+'St 1.3.6.2'!H129</f>
        <v>2786.2463330365385</v>
      </c>
      <c r="I129" s="154">
        <f>'St 1.3.6.1'!I129+'St 1.3.6.2'!I129</f>
        <v>2860.2006052509751</v>
      </c>
      <c r="J129" s="154">
        <f>'St 1.3.6.1'!J129+'St 1.3.6.2'!J129</f>
        <v>3417.1443783212621</v>
      </c>
      <c r="K129" s="154">
        <f>'St 1.3.6.1'!K129+'St 1.3.6.2'!K129</f>
        <v>4190.1032998462451</v>
      </c>
      <c r="L129" s="154">
        <f>'St 1.3.6.1'!L129+'St 1.3.6.2'!L129</f>
        <v>3681.907176002122</v>
      </c>
      <c r="M129" s="154">
        <f>'St 1.3.6.1'!M129+'St 1.3.6.2'!M129</f>
        <v>5534.6601153026177</v>
      </c>
      <c r="N129" s="143"/>
      <c r="O129" s="154">
        <f>'St 1.3.6.1'!O129+'St 1.3.6.2'!O129</f>
        <v>260.98022489949511</v>
      </c>
      <c r="P129" s="154">
        <f>'St 1.3.6.1'!P129+'St 1.3.6.2'!P129</f>
        <v>125.94756467688768</v>
      </c>
      <c r="Q129" s="154">
        <f>'St 1.3.6.1'!Q129+'St 1.3.6.2'!Q129</f>
        <v>-171.32776170994521</v>
      </c>
      <c r="R129" s="154">
        <f>'St 1.3.6.1'!R129+'St 1.3.6.2'!R129</f>
        <v>1327.3737731428882</v>
      </c>
      <c r="S129" s="154">
        <f>'St 1.3.6.1'!S129+'St 1.3.6.2'!S129</f>
        <v>-6.8184726897420944</v>
      </c>
      <c r="T129" s="154">
        <f>'St 1.3.6.1'!T129+'St 1.3.6.2'!T129</f>
        <v>597.50648694122719</v>
      </c>
      <c r="U129" s="154">
        <f>'St 1.3.6.1'!U129+'St 1.3.6.2'!U129</f>
        <v>598.86049967296094</v>
      </c>
      <c r="V129" s="154">
        <f>'St 1.3.6.1'!V129+'St 1.3.6.2'!V129</f>
        <v>-599.01848141506593</v>
      </c>
      <c r="W129" s="154">
        <f>'St 1.3.6.1'!W129+'St 1.3.6.2'!W129</f>
        <v>1733.0112902791925</v>
      </c>
      <c r="X129" s="155"/>
      <c r="Y129" s="154">
        <f>'St 1.3.6.1'!Y129+'St 1.3.6.2'!Y129</f>
        <v>0</v>
      </c>
      <c r="Z129" s="154">
        <f>'St 1.3.6.1'!Z129+'St 1.3.6.2'!Z129</f>
        <v>0</v>
      </c>
      <c r="AA129" s="154">
        <f>'St 1.3.6.1'!AA129+'St 1.3.6.2'!AA129</f>
        <v>0</v>
      </c>
      <c r="AB129" s="154">
        <f>'St 1.3.6.1'!AB129+'St 1.3.6.2'!AB129</f>
        <v>0</v>
      </c>
      <c r="AC129" s="154">
        <f>'St 1.3.6.1'!AC129+'St 1.3.6.2'!AC129</f>
        <v>0</v>
      </c>
      <c r="AD129" s="154">
        <f>'St 1.3.6.1'!AD129+'St 1.3.6.2'!AD129</f>
        <v>0</v>
      </c>
      <c r="AE129" s="154">
        <f>'St 1.3.6.1'!AE129+'St 1.3.6.2'!AE129</f>
        <v>0</v>
      </c>
      <c r="AF129" s="154">
        <f>'St 1.3.6.1'!AF129+'St 1.3.6.2'!AF129</f>
        <v>0</v>
      </c>
      <c r="AG129" s="154">
        <f>'St 1.3.6.1'!AG129+'St 1.3.6.2'!AG129</f>
        <v>0</v>
      </c>
    </row>
    <row r="130" spans="1:33" ht="14.25" customHeight="1">
      <c r="B130" s="6" t="s">
        <v>42</v>
      </c>
      <c r="C130" s="211"/>
      <c r="D130" s="154">
        <f>'St 1.3.6.1'!D130+'St 1.3.6.2'!D130</f>
        <v>0</v>
      </c>
      <c r="E130" s="154">
        <f>'St 1.3.6.1'!E130+'St 1.3.6.2'!E130</f>
        <v>0</v>
      </c>
      <c r="F130" s="154">
        <f>'St 1.3.6.1'!F130+'St 1.3.6.2'!F130</f>
        <v>0</v>
      </c>
      <c r="G130" s="154">
        <f>'St 1.3.6.1'!G130+'St 1.3.6.2'!G130</f>
        <v>0</v>
      </c>
      <c r="H130" s="154">
        <f>'St 1.3.6.1'!H130+'St 1.3.6.2'!H130</f>
        <v>0</v>
      </c>
      <c r="I130" s="154">
        <f>'St 1.3.6.1'!I130+'St 1.3.6.2'!I130</f>
        <v>0</v>
      </c>
      <c r="J130" s="154">
        <f>'St 1.3.6.1'!J130+'St 1.3.6.2'!J130</f>
        <v>0</v>
      </c>
      <c r="K130" s="154">
        <f>'St 1.3.6.1'!K130+'St 1.3.6.2'!K130</f>
        <v>0</v>
      </c>
      <c r="L130" s="154">
        <f>'St 1.3.6.1'!L130+'St 1.3.6.2'!L130</f>
        <v>0</v>
      </c>
      <c r="M130" s="154">
        <f>'St 1.3.6.1'!M130+'St 1.3.6.2'!M130</f>
        <v>0</v>
      </c>
      <c r="N130" s="143"/>
      <c r="O130" s="154">
        <f>'St 1.3.6.1'!O130+'St 1.3.6.2'!O130</f>
        <v>0</v>
      </c>
      <c r="P130" s="154">
        <f>'St 1.3.6.1'!P130+'St 1.3.6.2'!P130</f>
        <v>0</v>
      </c>
      <c r="Q130" s="154">
        <f>'St 1.3.6.1'!Q130+'St 1.3.6.2'!Q130</f>
        <v>0</v>
      </c>
      <c r="R130" s="154">
        <f>'St 1.3.6.1'!R130+'St 1.3.6.2'!R130</f>
        <v>0</v>
      </c>
      <c r="S130" s="154">
        <f>'St 1.3.6.1'!S130+'St 1.3.6.2'!S130</f>
        <v>0</v>
      </c>
      <c r="T130" s="154">
        <f>'St 1.3.6.1'!T130+'St 1.3.6.2'!T130</f>
        <v>0</v>
      </c>
      <c r="U130" s="154">
        <f>'St 1.3.6.1'!U130+'St 1.3.6.2'!U130</f>
        <v>0</v>
      </c>
      <c r="V130" s="154">
        <f>'St 1.3.6.1'!V130+'St 1.3.6.2'!V130</f>
        <v>0</v>
      </c>
      <c r="W130" s="154">
        <f>'St 1.3.6.1'!W130+'St 1.3.6.2'!W130</f>
        <v>0</v>
      </c>
      <c r="X130" s="155"/>
      <c r="Y130" s="154">
        <f>'St 1.3.6.1'!Y130+'St 1.3.6.2'!Y130</f>
        <v>0</v>
      </c>
      <c r="Z130" s="154">
        <f>'St 1.3.6.1'!Z130+'St 1.3.6.2'!Z130</f>
        <v>0</v>
      </c>
      <c r="AA130" s="154">
        <f>'St 1.3.6.1'!AA130+'St 1.3.6.2'!AA130</f>
        <v>0</v>
      </c>
      <c r="AB130" s="154">
        <f>'St 1.3.6.1'!AB130+'St 1.3.6.2'!AB130</f>
        <v>0</v>
      </c>
      <c r="AC130" s="154">
        <f>'St 1.3.6.1'!AC130+'St 1.3.6.2'!AC130</f>
        <v>0</v>
      </c>
      <c r="AD130" s="154">
        <f>'St 1.3.6.1'!AD130+'St 1.3.6.2'!AD130</f>
        <v>0</v>
      </c>
      <c r="AE130" s="154">
        <f>'St 1.3.6.1'!AE130+'St 1.3.6.2'!AE130</f>
        <v>0</v>
      </c>
      <c r="AF130" s="154">
        <f>'St 1.3.6.1'!AF130+'St 1.3.6.2'!AF130</f>
        <v>0</v>
      </c>
      <c r="AG130" s="154">
        <f>'St 1.3.6.1'!AG130+'St 1.3.6.2'!AG130</f>
        <v>0</v>
      </c>
    </row>
    <row r="131" spans="1:33" ht="14.25" customHeight="1">
      <c r="B131" s="6" t="s">
        <v>43</v>
      </c>
      <c r="C131" s="211"/>
      <c r="D131" s="154">
        <f>'St 1.3.6.1'!D131+'St 1.3.6.2'!D131</f>
        <v>0</v>
      </c>
      <c r="E131" s="154">
        <f>'St 1.3.6.1'!E131+'St 1.3.6.2'!E131</f>
        <v>0</v>
      </c>
      <c r="F131" s="154">
        <f>'St 1.3.6.1'!F131+'St 1.3.6.2'!F131</f>
        <v>0</v>
      </c>
      <c r="G131" s="154">
        <f>'St 1.3.6.1'!G131+'St 1.3.6.2'!G131</f>
        <v>0</v>
      </c>
      <c r="H131" s="154">
        <f>'St 1.3.6.1'!H131+'St 1.3.6.2'!H131</f>
        <v>0</v>
      </c>
      <c r="I131" s="154">
        <f>'St 1.3.6.1'!I131+'St 1.3.6.2'!I131</f>
        <v>0</v>
      </c>
      <c r="J131" s="154">
        <f>'St 1.3.6.1'!J131+'St 1.3.6.2'!J131</f>
        <v>0</v>
      </c>
      <c r="K131" s="154">
        <f>'St 1.3.6.1'!K131+'St 1.3.6.2'!K131</f>
        <v>0</v>
      </c>
      <c r="L131" s="154">
        <f>'St 1.3.6.1'!L131+'St 1.3.6.2'!L131</f>
        <v>0</v>
      </c>
      <c r="M131" s="154">
        <f>'St 1.3.6.1'!M131+'St 1.3.6.2'!M131</f>
        <v>0</v>
      </c>
      <c r="N131" s="143"/>
      <c r="O131" s="154">
        <f>'St 1.3.6.1'!O131+'St 1.3.6.2'!O131</f>
        <v>0</v>
      </c>
      <c r="P131" s="154">
        <f>'St 1.3.6.1'!P131+'St 1.3.6.2'!P131</f>
        <v>0</v>
      </c>
      <c r="Q131" s="154">
        <f>'St 1.3.6.1'!Q131+'St 1.3.6.2'!Q131</f>
        <v>0</v>
      </c>
      <c r="R131" s="154">
        <f>'St 1.3.6.1'!R131+'St 1.3.6.2'!R131</f>
        <v>0</v>
      </c>
      <c r="S131" s="154">
        <f>'St 1.3.6.1'!S131+'St 1.3.6.2'!S131</f>
        <v>0</v>
      </c>
      <c r="T131" s="154">
        <f>'St 1.3.6.1'!T131+'St 1.3.6.2'!T131</f>
        <v>0</v>
      </c>
      <c r="U131" s="154">
        <f>'St 1.3.6.1'!U131+'St 1.3.6.2'!U131</f>
        <v>0</v>
      </c>
      <c r="V131" s="154">
        <f>'St 1.3.6.1'!V131+'St 1.3.6.2'!V131</f>
        <v>0</v>
      </c>
      <c r="W131" s="154">
        <f>'St 1.3.6.1'!W131+'St 1.3.6.2'!W131</f>
        <v>0</v>
      </c>
      <c r="X131" s="155"/>
      <c r="Y131" s="154">
        <f>'St 1.3.6.1'!Y131+'St 1.3.6.2'!Y131</f>
        <v>0</v>
      </c>
      <c r="Z131" s="154">
        <f>'St 1.3.6.1'!Z131+'St 1.3.6.2'!Z131</f>
        <v>0</v>
      </c>
      <c r="AA131" s="154">
        <f>'St 1.3.6.1'!AA131+'St 1.3.6.2'!AA131</f>
        <v>0</v>
      </c>
      <c r="AB131" s="154">
        <f>'St 1.3.6.1'!AB131+'St 1.3.6.2'!AB131</f>
        <v>0</v>
      </c>
      <c r="AC131" s="154">
        <f>'St 1.3.6.1'!AC131+'St 1.3.6.2'!AC131</f>
        <v>0</v>
      </c>
      <c r="AD131" s="154">
        <f>'St 1.3.6.1'!AD131+'St 1.3.6.2'!AD131</f>
        <v>0</v>
      </c>
      <c r="AE131" s="154">
        <f>'St 1.3.6.1'!AE131+'St 1.3.6.2'!AE131</f>
        <v>0</v>
      </c>
      <c r="AF131" s="154">
        <f>'St 1.3.6.1'!AF131+'St 1.3.6.2'!AF131</f>
        <v>0</v>
      </c>
      <c r="AG131" s="154">
        <f>'St 1.3.6.1'!AG131+'St 1.3.6.2'!AG131</f>
        <v>0</v>
      </c>
    </row>
    <row r="132" spans="1:33" ht="14.25" customHeight="1">
      <c r="B132" s="6" t="s">
        <v>44</v>
      </c>
      <c r="C132" s="211"/>
      <c r="D132" s="154">
        <f>'St 1.3.6.1'!D132+'St 1.3.6.2'!D132</f>
        <v>0</v>
      </c>
      <c r="E132" s="154">
        <f>'St 1.3.6.1'!E132+'St 1.3.6.2'!E132</f>
        <v>0</v>
      </c>
      <c r="F132" s="154">
        <f>'St 1.3.6.1'!F132+'St 1.3.6.2'!F132</f>
        <v>0</v>
      </c>
      <c r="G132" s="154">
        <f>'St 1.3.6.1'!G132+'St 1.3.6.2'!G132</f>
        <v>0</v>
      </c>
      <c r="H132" s="154">
        <f>'St 1.3.6.1'!H132+'St 1.3.6.2'!H132</f>
        <v>0</v>
      </c>
      <c r="I132" s="154">
        <f>'St 1.3.6.1'!I132+'St 1.3.6.2'!I132</f>
        <v>0</v>
      </c>
      <c r="J132" s="154">
        <f>'St 1.3.6.1'!J132+'St 1.3.6.2'!J132</f>
        <v>0</v>
      </c>
      <c r="K132" s="154">
        <f>'St 1.3.6.1'!K132+'St 1.3.6.2'!K132</f>
        <v>0</v>
      </c>
      <c r="L132" s="154">
        <f>'St 1.3.6.1'!L132+'St 1.3.6.2'!L132</f>
        <v>0</v>
      </c>
      <c r="M132" s="154">
        <f>'St 1.3.6.1'!M132+'St 1.3.6.2'!M132</f>
        <v>0</v>
      </c>
      <c r="N132" s="143"/>
      <c r="O132" s="154">
        <f>'St 1.3.6.1'!O132+'St 1.3.6.2'!O132</f>
        <v>0</v>
      </c>
      <c r="P132" s="154">
        <f>'St 1.3.6.1'!P132+'St 1.3.6.2'!P132</f>
        <v>0</v>
      </c>
      <c r="Q132" s="154">
        <f>'St 1.3.6.1'!Q132+'St 1.3.6.2'!Q132</f>
        <v>0</v>
      </c>
      <c r="R132" s="154">
        <f>'St 1.3.6.1'!R132+'St 1.3.6.2'!R132</f>
        <v>0</v>
      </c>
      <c r="S132" s="154">
        <f>'St 1.3.6.1'!S132+'St 1.3.6.2'!S132</f>
        <v>0</v>
      </c>
      <c r="T132" s="154">
        <f>'St 1.3.6.1'!T132+'St 1.3.6.2'!T132</f>
        <v>0</v>
      </c>
      <c r="U132" s="154">
        <f>'St 1.3.6.1'!U132+'St 1.3.6.2'!U132</f>
        <v>0</v>
      </c>
      <c r="V132" s="154">
        <f>'St 1.3.6.1'!V132+'St 1.3.6.2'!V132</f>
        <v>0</v>
      </c>
      <c r="W132" s="154">
        <f>'St 1.3.6.1'!W132+'St 1.3.6.2'!W132</f>
        <v>0</v>
      </c>
      <c r="X132" s="155"/>
      <c r="Y132" s="154">
        <f>'St 1.3.6.1'!Y132+'St 1.3.6.2'!Y132</f>
        <v>0</v>
      </c>
      <c r="Z132" s="154">
        <f>'St 1.3.6.1'!Z132+'St 1.3.6.2'!Z132</f>
        <v>0</v>
      </c>
      <c r="AA132" s="154">
        <f>'St 1.3.6.1'!AA132+'St 1.3.6.2'!AA132</f>
        <v>0</v>
      </c>
      <c r="AB132" s="154">
        <f>'St 1.3.6.1'!AB132+'St 1.3.6.2'!AB132</f>
        <v>0</v>
      </c>
      <c r="AC132" s="154">
        <f>'St 1.3.6.1'!AC132+'St 1.3.6.2'!AC132</f>
        <v>0</v>
      </c>
      <c r="AD132" s="154">
        <f>'St 1.3.6.1'!AD132+'St 1.3.6.2'!AD132</f>
        <v>0</v>
      </c>
      <c r="AE132" s="154">
        <f>'St 1.3.6.1'!AE132+'St 1.3.6.2'!AE132</f>
        <v>0</v>
      </c>
      <c r="AF132" s="154">
        <f>'St 1.3.6.1'!AF132+'St 1.3.6.2'!AF132</f>
        <v>0</v>
      </c>
      <c r="AG132" s="154">
        <f>'St 1.3.6.1'!AG132+'St 1.3.6.2'!AG132</f>
        <v>0</v>
      </c>
    </row>
    <row r="133" spans="1:33" ht="14.25" customHeight="1">
      <c r="B133" s="7" t="s">
        <v>45</v>
      </c>
      <c r="C133" s="211"/>
      <c r="D133" s="154">
        <f>'St 1.3.6.1'!D133+'St 1.3.6.2'!D133</f>
        <v>0</v>
      </c>
      <c r="E133" s="154">
        <f>'St 1.3.6.1'!E133+'St 1.3.6.2'!E133</f>
        <v>0</v>
      </c>
      <c r="F133" s="154">
        <f>'St 1.3.6.1'!F133+'St 1.3.6.2'!F133</f>
        <v>0</v>
      </c>
      <c r="G133" s="154">
        <f>'St 1.3.6.1'!G133+'St 1.3.6.2'!G133</f>
        <v>0</v>
      </c>
      <c r="H133" s="154">
        <f>'St 1.3.6.1'!H133+'St 1.3.6.2'!H133</f>
        <v>0</v>
      </c>
      <c r="I133" s="154">
        <f>'St 1.3.6.1'!I133+'St 1.3.6.2'!I133</f>
        <v>0</v>
      </c>
      <c r="J133" s="154">
        <f>'St 1.3.6.1'!J133+'St 1.3.6.2'!J133</f>
        <v>0</v>
      </c>
      <c r="K133" s="154">
        <f>'St 1.3.6.1'!K133+'St 1.3.6.2'!K133</f>
        <v>0</v>
      </c>
      <c r="L133" s="154">
        <f>'St 1.3.6.1'!L133+'St 1.3.6.2'!L133</f>
        <v>0</v>
      </c>
      <c r="M133" s="154">
        <f>'St 1.3.6.1'!M133+'St 1.3.6.2'!M133</f>
        <v>0</v>
      </c>
      <c r="N133" s="143"/>
      <c r="O133" s="154">
        <f>'St 1.3.6.1'!O133+'St 1.3.6.2'!O133</f>
        <v>0</v>
      </c>
      <c r="P133" s="154">
        <f>'St 1.3.6.1'!P133+'St 1.3.6.2'!P133</f>
        <v>0</v>
      </c>
      <c r="Q133" s="154">
        <f>'St 1.3.6.1'!Q133+'St 1.3.6.2'!Q133</f>
        <v>0</v>
      </c>
      <c r="R133" s="154">
        <f>'St 1.3.6.1'!R133+'St 1.3.6.2'!R133</f>
        <v>0</v>
      </c>
      <c r="S133" s="154">
        <f>'St 1.3.6.1'!S133+'St 1.3.6.2'!S133</f>
        <v>0</v>
      </c>
      <c r="T133" s="154">
        <f>'St 1.3.6.1'!T133+'St 1.3.6.2'!T133</f>
        <v>0</v>
      </c>
      <c r="U133" s="154">
        <f>'St 1.3.6.1'!U133+'St 1.3.6.2'!U133</f>
        <v>0</v>
      </c>
      <c r="V133" s="154">
        <f>'St 1.3.6.1'!V133+'St 1.3.6.2'!V133</f>
        <v>0</v>
      </c>
      <c r="W133" s="154">
        <f>'St 1.3.6.1'!W133+'St 1.3.6.2'!W133</f>
        <v>0</v>
      </c>
      <c r="X133" s="155"/>
      <c r="Y133" s="154">
        <f>'St 1.3.6.1'!Y133+'St 1.3.6.2'!Y133</f>
        <v>0</v>
      </c>
      <c r="Z133" s="154">
        <f>'St 1.3.6.1'!Z133+'St 1.3.6.2'!Z133</f>
        <v>0</v>
      </c>
      <c r="AA133" s="154">
        <f>'St 1.3.6.1'!AA133+'St 1.3.6.2'!AA133</f>
        <v>0</v>
      </c>
      <c r="AB133" s="154">
        <f>'St 1.3.6.1'!AB133+'St 1.3.6.2'!AB133</f>
        <v>0</v>
      </c>
      <c r="AC133" s="154">
        <f>'St 1.3.6.1'!AC133+'St 1.3.6.2'!AC133</f>
        <v>0</v>
      </c>
      <c r="AD133" s="154">
        <f>'St 1.3.6.1'!AD133+'St 1.3.6.2'!AD133</f>
        <v>0</v>
      </c>
      <c r="AE133" s="154">
        <f>'St 1.3.6.1'!AE133+'St 1.3.6.2'!AE133</f>
        <v>0</v>
      </c>
      <c r="AF133" s="154">
        <f>'St 1.3.6.1'!AF133+'St 1.3.6.2'!AF133</f>
        <v>0</v>
      </c>
      <c r="AG133" s="154">
        <f>'St 1.3.6.1'!AG133+'St 1.3.6.2'!AG133</f>
        <v>0</v>
      </c>
    </row>
    <row r="134" spans="1:33" ht="14.25" customHeight="1">
      <c r="B134" s="7" t="s">
        <v>46</v>
      </c>
      <c r="C134" s="211"/>
      <c r="D134" s="154">
        <f>'St 1.3.6.1'!D134+'St 1.3.6.2'!D134</f>
        <v>0</v>
      </c>
      <c r="E134" s="154">
        <f>'St 1.3.6.1'!E134+'St 1.3.6.2'!E134</f>
        <v>0</v>
      </c>
      <c r="F134" s="154">
        <f>'St 1.3.6.1'!F134+'St 1.3.6.2'!F134</f>
        <v>0</v>
      </c>
      <c r="G134" s="154">
        <f>'St 1.3.6.1'!G134+'St 1.3.6.2'!G134</f>
        <v>0</v>
      </c>
      <c r="H134" s="154">
        <f>'St 1.3.6.1'!H134+'St 1.3.6.2'!H134</f>
        <v>0</v>
      </c>
      <c r="I134" s="154">
        <f>'St 1.3.6.1'!I134+'St 1.3.6.2'!I134</f>
        <v>0</v>
      </c>
      <c r="J134" s="154">
        <f>'St 1.3.6.1'!J134+'St 1.3.6.2'!J134</f>
        <v>0</v>
      </c>
      <c r="K134" s="154">
        <f>'St 1.3.6.1'!K134+'St 1.3.6.2'!K134</f>
        <v>0</v>
      </c>
      <c r="L134" s="154">
        <f>'St 1.3.6.1'!L134+'St 1.3.6.2'!L134</f>
        <v>0</v>
      </c>
      <c r="M134" s="154">
        <f>'St 1.3.6.1'!M134+'St 1.3.6.2'!M134</f>
        <v>0</v>
      </c>
      <c r="N134" s="143"/>
      <c r="O134" s="154">
        <f>'St 1.3.6.1'!O134+'St 1.3.6.2'!O134</f>
        <v>0</v>
      </c>
      <c r="P134" s="154">
        <f>'St 1.3.6.1'!P134+'St 1.3.6.2'!P134</f>
        <v>0</v>
      </c>
      <c r="Q134" s="154">
        <f>'St 1.3.6.1'!Q134+'St 1.3.6.2'!Q134</f>
        <v>0</v>
      </c>
      <c r="R134" s="154">
        <f>'St 1.3.6.1'!R134+'St 1.3.6.2'!R134</f>
        <v>0</v>
      </c>
      <c r="S134" s="154">
        <f>'St 1.3.6.1'!S134+'St 1.3.6.2'!S134</f>
        <v>0</v>
      </c>
      <c r="T134" s="154">
        <f>'St 1.3.6.1'!T134+'St 1.3.6.2'!T134</f>
        <v>0</v>
      </c>
      <c r="U134" s="154">
        <f>'St 1.3.6.1'!U134+'St 1.3.6.2'!U134</f>
        <v>0</v>
      </c>
      <c r="V134" s="154">
        <f>'St 1.3.6.1'!V134+'St 1.3.6.2'!V134</f>
        <v>0</v>
      </c>
      <c r="W134" s="154">
        <f>'St 1.3.6.1'!W134+'St 1.3.6.2'!W134</f>
        <v>0</v>
      </c>
      <c r="X134" s="155"/>
      <c r="Y134" s="154">
        <f>'St 1.3.6.1'!Y134+'St 1.3.6.2'!Y134</f>
        <v>0</v>
      </c>
      <c r="Z134" s="154">
        <f>'St 1.3.6.1'!Z134+'St 1.3.6.2'!Z134</f>
        <v>0</v>
      </c>
      <c r="AA134" s="154">
        <f>'St 1.3.6.1'!AA134+'St 1.3.6.2'!AA134</f>
        <v>0</v>
      </c>
      <c r="AB134" s="154">
        <f>'St 1.3.6.1'!AB134+'St 1.3.6.2'!AB134</f>
        <v>0</v>
      </c>
      <c r="AC134" s="154">
        <f>'St 1.3.6.1'!AC134+'St 1.3.6.2'!AC134</f>
        <v>0</v>
      </c>
      <c r="AD134" s="154">
        <f>'St 1.3.6.1'!AD134+'St 1.3.6.2'!AD134</f>
        <v>0</v>
      </c>
      <c r="AE134" s="154">
        <f>'St 1.3.6.1'!AE134+'St 1.3.6.2'!AE134</f>
        <v>0</v>
      </c>
      <c r="AF134" s="154">
        <f>'St 1.3.6.1'!AF134+'St 1.3.6.2'!AF134</f>
        <v>0</v>
      </c>
      <c r="AG134" s="154">
        <f>'St 1.3.6.1'!AG134+'St 1.3.6.2'!AG134</f>
        <v>0</v>
      </c>
    </row>
    <row r="135" spans="1:33" ht="14.25" customHeight="1">
      <c r="B135" s="6" t="s">
        <v>317</v>
      </c>
      <c r="C135" s="211"/>
      <c r="D135" s="154">
        <f>'St 1.3.6.1'!D135+'St 1.3.6.2'!D135</f>
        <v>0</v>
      </c>
      <c r="E135" s="154">
        <f>'St 1.3.6.1'!E135+'St 1.3.6.2'!E135</f>
        <v>0</v>
      </c>
      <c r="F135" s="154">
        <f>'St 1.3.6.1'!F135+'St 1.3.6.2'!F135</f>
        <v>0</v>
      </c>
      <c r="G135" s="154">
        <f>'St 1.3.6.1'!G135+'St 1.3.6.2'!G135</f>
        <v>0</v>
      </c>
      <c r="H135" s="154">
        <f>'St 1.3.6.1'!H135+'St 1.3.6.2'!H135</f>
        <v>0</v>
      </c>
      <c r="I135" s="154">
        <f>'St 1.3.6.1'!I135+'St 1.3.6.2'!I135</f>
        <v>0</v>
      </c>
      <c r="J135" s="154">
        <f>'St 1.3.6.1'!J135+'St 1.3.6.2'!J135</f>
        <v>0</v>
      </c>
      <c r="K135" s="154">
        <f>'St 1.3.6.1'!K135+'St 1.3.6.2'!K135</f>
        <v>0</v>
      </c>
      <c r="L135" s="154">
        <f>'St 1.3.6.1'!L135+'St 1.3.6.2'!L135</f>
        <v>0</v>
      </c>
      <c r="M135" s="154">
        <f>'St 1.3.6.1'!M135+'St 1.3.6.2'!M135</f>
        <v>0</v>
      </c>
      <c r="N135" s="143"/>
      <c r="O135" s="154">
        <f>'St 1.3.6.1'!O135+'St 1.3.6.2'!O135</f>
        <v>0</v>
      </c>
      <c r="P135" s="154">
        <f>'St 1.3.6.1'!P135+'St 1.3.6.2'!P135</f>
        <v>0</v>
      </c>
      <c r="Q135" s="154">
        <f>'St 1.3.6.1'!Q135+'St 1.3.6.2'!Q135</f>
        <v>0</v>
      </c>
      <c r="R135" s="154">
        <f>'St 1.3.6.1'!R135+'St 1.3.6.2'!R135</f>
        <v>0</v>
      </c>
      <c r="S135" s="154">
        <f>'St 1.3.6.1'!S135+'St 1.3.6.2'!S135</f>
        <v>0</v>
      </c>
      <c r="T135" s="154">
        <f>'St 1.3.6.1'!T135+'St 1.3.6.2'!T135</f>
        <v>0</v>
      </c>
      <c r="U135" s="154">
        <f>'St 1.3.6.1'!U135+'St 1.3.6.2'!U135</f>
        <v>0</v>
      </c>
      <c r="V135" s="154">
        <f>'St 1.3.6.1'!V135+'St 1.3.6.2'!V135</f>
        <v>0</v>
      </c>
      <c r="W135" s="154">
        <f>'St 1.3.6.1'!W135+'St 1.3.6.2'!W135</f>
        <v>0</v>
      </c>
      <c r="X135" s="155"/>
      <c r="Y135" s="154">
        <f>'St 1.3.6.1'!Y135+'St 1.3.6.2'!Y135</f>
        <v>0</v>
      </c>
      <c r="Z135" s="154">
        <f>'St 1.3.6.1'!Z135+'St 1.3.6.2'!Z135</f>
        <v>0</v>
      </c>
      <c r="AA135" s="154">
        <f>'St 1.3.6.1'!AA135+'St 1.3.6.2'!AA135</f>
        <v>0</v>
      </c>
      <c r="AB135" s="154">
        <f>'St 1.3.6.1'!AB135+'St 1.3.6.2'!AB135</f>
        <v>0</v>
      </c>
      <c r="AC135" s="154">
        <f>'St 1.3.6.1'!AC135+'St 1.3.6.2'!AC135</f>
        <v>0</v>
      </c>
      <c r="AD135" s="154">
        <f>'St 1.3.6.1'!AD135+'St 1.3.6.2'!AD135</f>
        <v>0</v>
      </c>
      <c r="AE135" s="154">
        <f>'St 1.3.6.1'!AE135+'St 1.3.6.2'!AE135</f>
        <v>0</v>
      </c>
      <c r="AF135" s="154">
        <f>'St 1.3.6.1'!AF135+'St 1.3.6.2'!AF135</f>
        <v>0</v>
      </c>
      <c r="AG135" s="154">
        <f>'St 1.3.6.1'!AG135+'St 1.3.6.2'!AG135</f>
        <v>0</v>
      </c>
    </row>
    <row r="136" spans="1:33" ht="14.25" customHeight="1">
      <c r="B136" s="6" t="s">
        <v>108</v>
      </c>
      <c r="C136" s="210"/>
      <c r="D136" s="154">
        <f>'St 1.3.6.1'!D136+'St 1.3.6.2'!D136</f>
        <v>0</v>
      </c>
      <c r="E136" s="154">
        <f>'St 1.3.6.1'!E136+'St 1.3.6.2'!E136</f>
        <v>0</v>
      </c>
      <c r="F136" s="154">
        <f>'St 1.3.6.1'!F136+'St 1.3.6.2'!F136</f>
        <v>0</v>
      </c>
      <c r="G136" s="154">
        <f>'St 1.3.6.1'!G136+'St 1.3.6.2'!G136</f>
        <v>0</v>
      </c>
      <c r="H136" s="154">
        <f>'St 1.3.6.1'!H136+'St 1.3.6.2'!H136</f>
        <v>0</v>
      </c>
      <c r="I136" s="154">
        <f>'St 1.3.6.1'!I136+'St 1.3.6.2'!I136</f>
        <v>0</v>
      </c>
      <c r="J136" s="154">
        <f>'St 1.3.6.1'!J136+'St 1.3.6.2'!J136</f>
        <v>0</v>
      </c>
      <c r="K136" s="154">
        <f>'St 1.3.6.1'!K136+'St 1.3.6.2'!K136</f>
        <v>0</v>
      </c>
      <c r="L136" s="154">
        <f>'St 1.3.6.1'!L136+'St 1.3.6.2'!L136</f>
        <v>0</v>
      </c>
      <c r="M136" s="154">
        <f>'St 1.3.6.1'!M136+'St 1.3.6.2'!M136</f>
        <v>0</v>
      </c>
      <c r="N136" s="143"/>
      <c r="O136" s="154">
        <f>'St 1.3.6.1'!O136+'St 1.3.6.2'!O136</f>
        <v>0</v>
      </c>
      <c r="P136" s="154">
        <f>'St 1.3.6.1'!P136+'St 1.3.6.2'!P136</f>
        <v>0</v>
      </c>
      <c r="Q136" s="154">
        <f>'St 1.3.6.1'!Q136+'St 1.3.6.2'!Q136</f>
        <v>0</v>
      </c>
      <c r="R136" s="154">
        <f>'St 1.3.6.1'!R136+'St 1.3.6.2'!R136</f>
        <v>0</v>
      </c>
      <c r="S136" s="154">
        <f>'St 1.3.6.1'!S136+'St 1.3.6.2'!S136</f>
        <v>0</v>
      </c>
      <c r="T136" s="154">
        <f>'St 1.3.6.1'!T136+'St 1.3.6.2'!T136</f>
        <v>0</v>
      </c>
      <c r="U136" s="154">
        <f>'St 1.3.6.1'!U136+'St 1.3.6.2'!U136</f>
        <v>0</v>
      </c>
      <c r="V136" s="154">
        <f>'St 1.3.6.1'!V136+'St 1.3.6.2'!V136</f>
        <v>0</v>
      </c>
      <c r="W136" s="154">
        <f>'St 1.3.6.1'!W136+'St 1.3.6.2'!W136</f>
        <v>0</v>
      </c>
      <c r="X136" s="155"/>
      <c r="Y136" s="154">
        <f>'St 1.3.6.1'!Y136+'St 1.3.6.2'!Y136</f>
        <v>0</v>
      </c>
      <c r="Z136" s="154">
        <f>'St 1.3.6.1'!Z136+'St 1.3.6.2'!Z136</f>
        <v>0</v>
      </c>
      <c r="AA136" s="154">
        <f>'St 1.3.6.1'!AA136+'St 1.3.6.2'!AA136</f>
        <v>0</v>
      </c>
      <c r="AB136" s="154">
        <f>'St 1.3.6.1'!AB136+'St 1.3.6.2'!AB136</f>
        <v>0</v>
      </c>
      <c r="AC136" s="154">
        <f>'St 1.3.6.1'!AC136+'St 1.3.6.2'!AC136</f>
        <v>0</v>
      </c>
      <c r="AD136" s="154">
        <f>'St 1.3.6.1'!AD136+'St 1.3.6.2'!AD136</f>
        <v>0</v>
      </c>
      <c r="AE136" s="154">
        <f>'St 1.3.6.1'!AE136+'St 1.3.6.2'!AE136</f>
        <v>0</v>
      </c>
      <c r="AF136" s="154">
        <f>'St 1.3.6.1'!AF136+'St 1.3.6.2'!AF136</f>
        <v>0</v>
      </c>
      <c r="AG136" s="154">
        <f>'St 1.3.6.1'!AG136+'St 1.3.6.2'!AG136</f>
        <v>0</v>
      </c>
    </row>
    <row r="137" spans="1:33">
      <c r="B137" s="6" t="s">
        <v>48</v>
      </c>
      <c r="C137" s="211"/>
      <c r="D137" s="154">
        <f>'St 1.3.6.1'!D137+'St 1.3.6.2'!D137</f>
        <v>0</v>
      </c>
      <c r="E137" s="154">
        <f>'St 1.3.6.1'!E137+'St 1.3.6.2'!E137</f>
        <v>0</v>
      </c>
      <c r="F137" s="154">
        <f>'St 1.3.6.1'!F137+'St 1.3.6.2'!F137</f>
        <v>0</v>
      </c>
      <c r="G137" s="154">
        <f>'St 1.3.6.1'!G137+'St 1.3.6.2'!G137</f>
        <v>0</v>
      </c>
      <c r="H137" s="154">
        <f>'St 1.3.6.1'!H137+'St 1.3.6.2'!H137</f>
        <v>0</v>
      </c>
      <c r="I137" s="154">
        <f>'St 1.3.6.1'!I137+'St 1.3.6.2'!I137</f>
        <v>0</v>
      </c>
      <c r="J137" s="154">
        <f>'St 1.3.6.1'!J137+'St 1.3.6.2'!J137</f>
        <v>0</v>
      </c>
      <c r="K137" s="154">
        <f>'St 1.3.6.1'!K137+'St 1.3.6.2'!K137</f>
        <v>0</v>
      </c>
      <c r="L137" s="154">
        <f>'St 1.3.6.1'!L137+'St 1.3.6.2'!L137</f>
        <v>0</v>
      </c>
      <c r="M137" s="154">
        <f>'St 1.3.6.1'!M137+'St 1.3.6.2'!M137</f>
        <v>0</v>
      </c>
      <c r="N137" s="143"/>
      <c r="O137" s="154">
        <f>'St 1.3.6.1'!O137+'St 1.3.6.2'!O137</f>
        <v>0</v>
      </c>
      <c r="P137" s="154">
        <f>'St 1.3.6.1'!P137+'St 1.3.6.2'!P137</f>
        <v>0</v>
      </c>
      <c r="Q137" s="154">
        <f>'St 1.3.6.1'!Q137+'St 1.3.6.2'!Q137</f>
        <v>0</v>
      </c>
      <c r="R137" s="154">
        <f>'St 1.3.6.1'!R137+'St 1.3.6.2'!R137</f>
        <v>0</v>
      </c>
      <c r="S137" s="154">
        <f>'St 1.3.6.1'!S137+'St 1.3.6.2'!S137</f>
        <v>0</v>
      </c>
      <c r="T137" s="154">
        <f>'St 1.3.6.1'!T137+'St 1.3.6.2'!T137</f>
        <v>0</v>
      </c>
      <c r="U137" s="154">
        <f>'St 1.3.6.1'!U137+'St 1.3.6.2'!U137</f>
        <v>0</v>
      </c>
      <c r="V137" s="154">
        <f>'St 1.3.6.1'!V137+'St 1.3.6.2'!V137</f>
        <v>0</v>
      </c>
      <c r="W137" s="154">
        <f>'St 1.3.6.1'!W137+'St 1.3.6.2'!W137</f>
        <v>0</v>
      </c>
      <c r="X137" s="155"/>
      <c r="Y137" s="154">
        <f>'St 1.3.6.1'!Y137+'St 1.3.6.2'!Y137</f>
        <v>0</v>
      </c>
      <c r="Z137" s="154">
        <f>'St 1.3.6.1'!Z137+'St 1.3.6.2'!Z137</f>
        <v>0</v>
      </c>
      <c r="AA137" s="154">
        <f>'St 1.3.6.1'!AA137+'St 1.3.6.2'!AA137</f>
        <v>0</v>
      </c>
      <c r="AB137" s="154">
        <f>'St 1.3.6.1'!AB137+'St 1.3.6.2'!AB137</f>
        <v>0</v>
      </c>
      <c r="AC137" s="154">
        <f>'St 1.3.6.1'!AC137+'St 1.3.6.2'!AC137</f>
        <v>0</v>
      </c>
      <c r="AD137" s="154">
        <f>'St 1.3.6.1'!AD137+'St 1.3.6.2'!AD137</f>
        <v>0</v>
      </c>
      <c r="AE137" s="154">
        <f>'St 1.3.6.1'!AE137+'St 1.3.6.2'!AE137</f>
        <v>0</v>
      </c>
      <c r="AF137" s="154">
        <f>'St 1.3.6.1'!AF137+'St 1.3.6.2'!AF137</f>
        <v>0</v>
      </c>
      <c r="AG137" s="154">
        <f>'St 1.3.6.1'!AG137+'St 1.3.6.2'!AG137</f>
        <v>0</v>
      </c>
    </row>
    <row r="138" spans="1:33" ht="14.25" customHeight="1">
      <c r="B138" s="6" t="s">
        <v>325</v>
      </c>
      <c r="C138" s="211"/>
      <c r="D138" s="154">
        <f>'St 1.3.6.1'!D138+'St 1.3.6.2'!D138</f>
        <v>0</v>
      </c>
      <c r="E138" s="154">
        <f>'St 1.3.6.1'!E138+'St 1.3.6.2'!E138</f>
        <v>0</v>
      </c>
      <c r="F138" s="154">
        <f>'St 1.3.6.1'!F138+'St 1.3.6.2'!F138</f>
        <v>0</v>
      </c>
      <c r="G138" s="154">
        <f>'St 1.3.6.1'!G138+'St 1.3.6.2'!G138</f>
        <v>0</v>
      </c>
      <c r="H138" s="154">
        <f>'St 1.3.6.1'!H138+'St 1.3.6.2'!H138</f>
        <v>0</v>
      </c>
      <c r="I138" s="154">
        <f>'St 1.3.6.1'!I138+'St 1.3.6.2'!I138</f>
        <v>0</v>
      </c>
      <c r="J138" s="154">
        <f>'St 1.3.6.1'!J138+'St 1.3.6.2'!J138</f>
        <v>0</v>
      </c>
      <c r="K138" s="154">
        <f>'St 1.3.6.1'!K138+'St 1.3.6.2'!K138</f>
        <v>0</v>
      </c>
      <c r="L138" s="154">
        <f>'St 1.3.6.1'!L138+'St 1.3.6.2'!L138</f>
        <v>0</v>
      </c>
      <c r="M138" s="154">
        <f>'St 1.3.6.1'!M138+'St 1.3.6.2'!M138</f>
        <v>0</v>
      </c>
      <c r="N138" s="143"/>
      <c r="O138" s="154">
        <f>'St 1.3.6.1'!O138+'St 1.3.6.2'!O138</f>
        <v>0</v>
      </c>
      <c r="P138" s="154">
        <f>'St 1.3.6.1'!P138+'St 1.3.6.2'!P138</f>
        <v>0</v>
      </c>
      <c r="Q138" s="154">
        <f>'St 1.3.6.1'!Q138+'St 1.3.6.2'!Q138</f>
        <v>0</v>
      </c>
      <c r="R138" s="154">
        <f>'St 1.3.6.1'!R138+'St 1.3.6.2'!R138</f>
        <v>0</v>
      </c>
      <c r="S138" s="154">
        <f>'St 1.3.6.1'!S138+'St 1.3.6.2'!S138</f>
        <v>0</v>
      </c>
      <c r="T138" s="154">
        <f>'St 1.3.6.1'!T138+'St 1.3.6.2'!T138</f>
        <v>0</v>
      </c>
      <c r="U138" s="154">
        <f>'St 1.3.6.1'!U138+'St 1.3.6.2'!U138</f>
        <v>0</v>
      </c>
      <c r="V138" s="154">
        <f>'St 1.3.6.1'!V138+'St 1.3.6.2'!V138</f>
        <v>0</v>
      </c>
      <c r="W138" s="154">
        <f>'St 1.3.6.1'!W138+'St 1.3.6.2'!W138</f>
        <v>0</v>
      </c>
      <c r="X138" s="155"/>
      <c r="Y138" s="154">
        <f>'St 1.3.6.1'!Y138+'St 1.3.6.2'!Y138</f>
        <v>0</v>
      </c>
      <c r="Z138" s="154">
        <f>'St 1.3.6.1'!Z138+'St 1.3.6.2'!Z138</f>
        <v>0</v>
      </c>
      <c r="AA138" s="154">
        <f>'St 1.3.6.1'!AA138+'St 1.3.6.2'!AA138</f>
        <v>0</v>
      </c>
      <c r="AB138" s="154">
        <f>'St 1.3.6.1'!AB138+'St 1.3.6.2'!AB138</f>
        <v>0</v>
      </c>
      <c r="AC138" s="154">
        <f>'St 1.3.6.1'!AC138+'St 1.3.6.2'!AC138</f>
        <v>0</v>
      </c>
      <c r="AD138" s="154">
        <f>'St 1.3.6.1'!AD138+'St 1.3.6.2'!AD138</f>
        <v>0</v>
      </c>
      <c r="AE138" s="154">
        <f>'St 1.3.6.1'!AE138+'St 1.3.6.2'!AE138</f>
        <v>0</v>
      </c>
      <c r="AF138" s="154">
        <f>'St 1.3.6.1'!AF138+'St 1.3.6.2'!AF138</f>
        <v>0</v>
      </c>
      <c r="AG138" s="154">
        <f>'St 1.3.6.1'!AG138+'St 1.3.6.2'!AG138</f>
        <v>0</v>
      </c>
    </row>
    <row r="139" spans="1:33" ht="14.25" customHeight="1">
      <c r="B139" s="8" t="s">
        <v>101</v>
      </c>
      <c r="C139" s="211"/>
      <c r="D139" s="154">
        <f>'St 1.3.6.1'!D139+'St 1.3.6.2'!D139</f>
        <v>0</v>
      </c>
      <c r="E139" s="154">
        <f>'St 1.3.6.1'!E139+'St 1.3.6.2'!E139</f>
        <v>0</v>
      </c>
      <c r="F139" s="154">
        <f>'St 1.3.6.1'!F139+'St 1.3.6.2'!F139</f>
        <v>0</v>
      </c>
      <c r="G139" s="154">
        <f>'St 1.3.6.1'!G139+'St 1.3.6.2'!G139</f>
        <v>0</v>
      </c>
      <c r="H139" s="154">
        <f>'St 1.3.6.1'!H139+'St 1.3.6.2'!H139</f>
        <v>0</v>
      </c>
      <c r="I139" s="154">
        <f>'St 1.3.6.1'!I139+'St 1.3.6.2'!I139</f>
        <v>0</v>
      </c>
      <c r="J139" s="154">
        <f>'St 1.3.6.1'!J139+'St 1.3.6.2'!J139</f>
        <v>0</v>
      </c>
      <c r="K139" s="154">
        <f>'St 1.3.6.1'!K139+'St 1.3.6.2'!K139</f>
        <v>0</v>
      </c>
      <c r="L139" s="154">
        <f>'St 1.3.6.1'!L139+'St 1.3.6.2'!L139</f>
        <v>0</v>
      </c>
      <c r="M139" s="154">
        <f>'St 1.3.6.1'!M139+'St 1.3.6.2'!M139</f>
        <v>0</v>
      </c>
      <c r="N139" s="143"/>
      <c r="O139" s="154">
        <f>'St 1.3.6.1'!O139+'St 1.3.6.2'!O139</f>
        <v>0</v>
      </c>
      <c r="P139" s="154">
        <f>'St 1.3.6.1'!P139+'St 1.3.6.2'!P139</f>
        <v>0</v>
      </c>
      <c r="Q139" s="154">
        <f>'St 1.3.6.1'!Q139+'St 1.3.6.2'!Q139</f>
        <v>0</v>
      </c>
      <c r="R139" s="154">
        <f>'St 1.3.6.1'!R139+'St 1.3.6.2'!R139</f>
        <v>0</v>
      </c>
      <c r="S139" s="154">
        <f>'St 1.3.6.1'!S139+'St 1.3.6.2'!S139</f>
        <v>0</v>
      </c>
      <c r="T139" s="154">
        <f>'St 1.3.6.1'!T139+'St 1.3.6.2'!T139</f>
        <v>0</v>
      </c>
      <c r="U139" s="154">
        <f>'St 1.3.6.1'!U139+'St 1.3.6.2'!U139</f>
        <v>0</v>
      </c>
      <c r="V139" s="154">
        <f>'St 1.3.6.1'!V139+'St 1.3.6.2'!V139</f>
        <v>0</v>
      </c>
      <c r="W139" s="154">
        <f>'St 1.3.6.1'!W139+'St 1.3.6.2'!W139</f>
        <v>0</v>
      </c>
      <c r="X139" s="155"/>
      <c r="Y139" s="154">
        <f>'St 1.3.6.1'!Y139+'St 1.3.6.2'!Y139</f>
        <v>0</v>
      </c>
      <c r="Z139" s="154">
        <f>'St 1.3.6.1'!Z139+'St 1.3.6.2'!Z139</f>
        <v>0</v>
      </c>
      <c r="AA139" s="154">
        <f>'St 1.3.6.1'!AA139+'St 1.3.6.2'!AA139</f>
        <v>0</v>
      </c>
      <c r="AB139" s="154">
        <f>'St 1.3.6.1'!AB139+'St 1.3.6.2'!AB139</f>
        <v>0</v>
      </c>
      <c r="AC139" s="154">
        <f>'St 1.3.6.1'!AC139+'St 1.3.6.2'!AC139</f>
        <v>0</v>
      </c>
      <c r="AD139" s="154">
        <f>'St 1.3.6.1'!AD139+'St 1.3.6.2'!AD139</f>
        <v>0</v>
      </c>
      <c r="AE139" s="154">
        <f>'St 1.3.6.1'!AE139+'St 1.3.6.2'!AE139</f>
        <v>0</v>
      </c>
      <c r="AF139" s="154">
        <f>'St 1.3.6.1'!AF139+'St 1.3.6.2'!AF139</f>
        <v>0</v>
      </c>
      <c r="AG139" s="154">
        <f>'St 1.3.6.1'!AG139+'St 1.3.6.2'!AG139</f>
        <v>0</v>
      </c>
    </row>
    <row r="140" spans="1:33" s="45" customFormat="1">
      <c r="A140" s="38"/>
      <c r="B140" s="31" t="s">
        <v>24</v>
      </c>
      <c r="C140" s="209" t="s">
        <v>295</v>
      </c>
      <c r="D140" s="152">
        <f>'St 1.3.6.1'!D140+'St 1.3.6.2'!D140</f>
        <v>28247.259425944419</v>
      </c>
      <c r="E140" s="152">
        <f>'St 1.3.6.1'!E140+'St 1.3.6.2'!E140</f>
        <v>31820.848068824653</v>
      </c>
      <c r="F140" s="152">
        <f>'St 1.3.6.1'!F140+'St 1.3.6.2'!F140</f>
        <v>36840.628441177076</v>
      </c>
      <c r="G140" s="152">
        <f>'St 1.3.6.1'!G140+'St 1.3.6.2'!G140</f>
        <v>63830.923446648259</v>
      </c>
      <c r="H140" s="152">
        <f>'St 1.3.6.1'!H140+'St 1.3.6.2'!H140</f>
        <v>52139.037389560253</v>
      </c>
      <c r="I140" s="152">
        <f>'St 1.3.6.1'!I140+'St 1.3.6.2'!I140</f>
        <v>56112.504133862807</v>
      </c>
      <c r="J140" s="152">
        <f>'St 1.3.6.1'!J140+'St 1.3.6.2'!J140</f>
        <v>94249.114806006241</v>
      </c>
      <c r="K140" s="152">
        <f>'St 1.3.6.1'!K140+'St 1.3.6.2'!K140</f>
        <v>106232.25345621379</v>
      </c>
      <c r="L140" s="152">
        <f>'St 1.3.6.1'!L140+'St 1.3.6.2'!L140</f>
        <v>109998.83211579973</v>
      </c>
      <c r="M140" s="152">
        <f>'St 1.3.6.1'!M140+'St 1.3.6.2'!M140</f>
        <v>138122.81473609724</v>
      </c>
      <c r="N140" s="146"/>
      <c r="O140" s="152">
        <f>'St 1.3.6.1'!O140+'St 1.3.6.2'!O140</f>
        <v>3573.5886428802323</v>
      </c>
      <c r="P140" s="152">
        <f>'St 1.3.6.1'!P140+'St 1.3.6.2'!P140</f>
        <v>5019.7803723524212</v>
      </c>
      <c r="Q140" s="152">
        <f>'St 1.3.6.1'!Q140+'St 1.3.6.2'!Q140</f>
        <v>26990.295005471198</v>
      </c>
      <c r="R140" s="152">
        <f>'St 1.3.6.1'!R140+'St 1.3.6.2'!R140</f>
        <v>-11691.886057088015</v>
      </c>
      <c r="S140" s="152">
        <f>'St 1.3.6.1'!S140+'St 1.3.6.2'!S140</f>
        <v>3973.466744302561</v>
      </c>
      <c r="T140" s="152">
        <f>'St 1.3.6.1'!T140+'St 1.3.6.2'!T140</f>
        <v>38136.610672143419</v>
      </c>
      <c r="U140" s="152">
        <f>'St 1.3.6.1'!U140+'St 1.3.6.2'!U140</f>
        <v>11983.138650207553</v>
      </c>
      <c r="V140" s="152">
        <f>'St 1.3.6.1'!V140+'St 1.3.6.2'!V140</f>
        <v>3766.5786595859367</v>
      </c>
      <c r="W140" s="152">
        <f>'St 1.3.6.1'!W140+'St 1.3.6.2'!W140</f>
        <v>28123.982620297484</v>
      </c>
      <c r="X140" s="153"/>
      <c r="Y140" s="152">
        <f>'St 1.3.6.1'!Y140+'St 1.3.6.2'!Y140</f>
        <v>0</v>
      </c>
      <c r="Z140" s="152">
        <f>'St 1.3.6.1'!Z140+'St 1.3.6.2'!Z140</f>
        <v>0</v>
      </c>
      <c r="AA140" s="152">
        <f>'St 1.3.6.1'!AA140+'St 1.3.6.2'!AA140</f>
        <v>0</v>
      </c>
      <c r="AB140" s="152">
        <f>'St 1.3.6.1'!AB140+'St 1.3.6.2'!AB140</f>
        <v>0</v>
      </c>
      <c r="AC140" s="152">
        <f>'St 1.3.6.1'!AC140+'St 1.3.6.2'!AC140</f>
        <v>0</v>
      </c>
      <c r="AD140" s="152">
        <f>'St 1.3.6.1'!AD140+'St 1.3.6.2'!AD140</f>
        <v>0</v>
      </c>
      <c r="AE140" s="152">
        <f>'St 1.3.6.1'!AE140+'St 1.3.6.2'!AE140</f>
        <v>-4.6185277824406512E-12</v>
      </c>
      <c r="AF140" s="152">
        <f>'St 1.3.6.1'!AF140+'St 1.3.6.2'!AF140</f>
        <v>0</v>
      </c>
      <c r="AG140" s="152">
        <f>'St 1.3.6.1'!AG140+'St 1.3.6.2'!AG140</f>
        <v>0</v>
      </c>
    </row>
    <row r="141" spans="1:33">
      <c r="B141" s="208" t="s">
        <v>40</v>
      </c>
      <c r="C141" s="211"/>
      <c r="D141" s="154">
        <f>'St 1.3.6.1'!D141+'St 1.3.6.2'!D141</f>
        <v>14772.729013527492</v>
      </c>
      <c r="E141" s="154">
        <f>'St 1.3.6.1'!E141+'St 1.3.6.2'!E141</f>
        <v>16397.037352247942</v>
      </c>
      <c r="F141" s="154">
        <f>'St 1.3.6.1'!F141+'St 1.3.6.2'!F141</f>
        <v>17521.600045508883</v>
      </c>
      <c r="G141" s="154">
        <f>'St 1.3.6.1'!G141+'St 1.3.6.2'!G141</f>
        <v>32276.380299447002</v>
      </c>
      <c r="H141" s="154">
        <f>'St 1.3.6.1'!H141+'St 1.3.6.2'!H141</f>
        <v>21013.434241778559</v>
      </c>
      <c r="I141" s="154">
        <f>'St 1.3.6.1'!I141+'St 1.3.6.2'!I141</f>
        <v>29610.628748151066</v>
      </c>
      <c r="J141" s="154">
        <f>'St 1.3.6.1'!J141+'St 1.3.6.2'!J141</f>
        <v>45591.810445226969</v>
      </c>
      <c r="K141" s="154">
        <f>'St 1.3.6.1'!K141+'St 1.3.6.2'!K141</f>
        <v>42890.488032490699</v>
      </c>
      <c r="L141" s="154">
        <f>'St 1.3.6.1'!L141+'St 1.3.6.2'!L141</f>
        <v>39351.54880629087</v>
      </c>
      <c r="M141" s="154">
        <f>'St 1.3.6.1'!M141+'St 1.3.6.2'!M141</f>
        <v>57046.100105165169</v>
      </c>
      <c r="N141" s="143"/>
      <c r="O141" s="154">
        <f>'St 1.3.6.1'!O141+'St 1.3.6.2'!O141</f>
        <v>1624.3083387204479</v>
      </c>
      <c r="P141" s="154">
        <f>'St 1.3.6.1'!P141+'St 1.3.6.2'!P141</f>
        <v>1124.5626932609439</v>
      </c>
      <c r="Q141" s="154">
        <f>'St 1.3.6.1'!Q141+'St 1.3.6.2'!Q141</f>
        <v>14754.780253938119</v>
      </c>
      <c r="R141" s="154">
        <f>'St 1.3.6.1'!R141+'St 1.3.6.2'!R141</f>
        <v>-11262.946057668447</v>
      </c>
      <c r="S141" s="154">
        <f>'St 1.3.6.1'!S141+'St 1.3.6.2'!S141</f>
        <v>8597.1945063725088</v>
      </c>
      <c r="T141" s="154">
        <f>'St 1.3.6.1'!T141+'St 1.3.6.2'!T141</f>
        <v>15981.181697075903</v>
      </c>
      <c r="U141" s="154">
        <f>'St 1.3.6.1'!U141+'St 1.3.6.2'!U141</f>
        <v>-2701.3224127362719</v>
      </c>
      <c r="V141" s="154">
        <f>'St 1.3.6.1'!V141+'St 1.3.6.2'!V141</f>
        <v>-3538.9392261998237</v>
      </c>
      <c r="W141" s="154">
        <f>'St 1.3.6.1'!W141+'St 1.3.6.2'!W141</f>
        <v>17694.551298874296</v>
      </c>
      <c r="X141" s="155"/>
      <c r="Y141" s="154">
        <f>'St 1.3.6.1'!Y141+'St 1.3.6.2'!Y141</f>
        <v>0</v>
      </c>
      <c r="Z141" s="154">
        <f>'St 1.3.6.1'!Z141+'St 1.3.6.2'!Z141</f>
        <v>0</v>
      </c>
      <c r="AA141" s="154">
        <f>'St 1.3.6.1'!AA141+'St 1.3.6.2'!AA141</f>
        <v>0</v>
      </c>
      <c r="AB141" s="154">
        <f>'St 1.3.6.1'!AB141+'St 1.3.6.2'!AB141</f>
        <v>0</v>
      </c>
      <c r="AC141" s="154">
        <f>'St 1.3.6.1'!AC141+'St 1.3.6.2'!AC141</f>
        <v>0</v>
      </c>
      <c r="AD141" s="154">
        <f>'St 1.3.6.1'!AD141+'St 1.3.6.2'!AD141</f>
        <v>0</v>
      </c>
      <c r="AE141" s="154">
        <f>'St 1.3.6.1'!AE141+'St 1.3.6.2'!AE141</f>
        <v>0</v>
      </c>
      <c r="AF141" s="154">
        <f>'St 1.3.6.1'!AF141+'St 1.3.6.2'!AF141</f>
        <v>0</v>
      </c>
      <c r="AG141" s="154">
        <f>'St 1.3.6.1'!AG141+'St 1.3.6.2'!AG141</f>
        <v>0</v>
      </c>
    </row>
    <row r="142" spans="1:33">
      <c r="B142" s="6" t="s">
        <v>41</v>
      </c>
      <c r="C142" s="211"/>
      <c r="D142" s="154">
        <f>'St 1.3.6.1'!D142+'St 1.3.6.2'!D142</f>
        <v>0</v>
      </c>
      <c r="E142" s="154">
        <f>'St 1.3.6.1'!E142+'St 1.3.6.2'!E142</f>
        <v>0</v>
      </c>
      <c r="F142" s="154">
        <f>'St 1.3.6.1'!F142+'St 1.3.6.2'!F142</f>
        <v>0</v>
      </c>
      <c r="G142" s="154">
        <f>'St 1.3.6.1'!G142+'St 1.3.6.2'!G142</f>
        <v>0</v>
      </c>
      <c r="H142" s="154">
        <f>'St 1.3.6.1'!H142+'St 1.3.6.2'!H142</f>
        <v>0</v>
      </c>
      <c r="I142" s="154">
        <f>'St 1.3.6.1'!I142+'St 1.3.6.2'!I142</f>
        <v>0</v>
      </c>
      <c r="J142" s="154">
        <f>'St 1.3.6.1'!J142+'St 1.3.6.2'!J142</f>
        <v>0</v>
      </c>
      <c r="K142" s="154">
        <f>'St 1.3.6.1'!K142+'St 1.3.6.2'!K142</f>
        <v>0</v>
      </c>
      <c r="L142" s="154">
        <f>'St 1.3.6.1'!L142+'St 1.3.6.2'!L142</f>
        <v>0</v>
      </c>
      <c r="M142" s="154">
        <f>'St 1.3.6.1'!M142+'St 1.3.6.2'!M142</f>
        <v>0</v>
      </c>
      <c r="N142" s="143"/>
      <c r="O142" s="154">
        <f>'St 1.3.6.1'!O142+'St 1.3.6.2'!O142</f>
        <v>0</v>
      </c>
      <c r="P142" s="154">
        <f>'St 1.3.6.1'!P142+'St 1.3.6.2'!P142</f>
        <v>0</v>
      </c>
      <c r="Q142" s="154">
        <f>'St 1.3.6.1'!Q142+'St 1.3.6.2'!Q142</f>
        <v>0</v>
      </c>
      <c r="R142" s="154">
        <f>'St 1.3.6.1'!R142+'St 1.3.6.2'!R142</f>
        <v>0</v>
      </c>
      <c r="S142" s="154">
        <f>'St 1.3.6.1'!S142+'St 1.3.6.2'!S142</f>
        <v>0</v>
      </c>
      <c r="T142" s="154">
        <f>'St 1.3.6.1'!T142+'St 1.3.6.2'!T142</f>
        <v>0</v>
      </c>
      <c r="U142" s="154">
        <f>'St 1.3.6.1'!U142+'St 1.3.6.2'!U142</f>
        <v>0</v>
      </c>
      <c r="V142" s="154">
        <f>'St 1.3.6.1'!V142+'St 1.3.6.2'!V142</f>
        <v>0</v>
      </c>
      <c r="W142" s="154">
        <f>'St 1.3.6.1'!W142+'St 1.3.6.2'!W142</f>
        <v>0</v>
      </c>
      <c r="X142" s="155"/>
      <c r="Y142" s="154">
        <f>'St 1.3.6.1'!Y142+'St 1.3.6.2'!Y142</f>
        <v>0</v>
      </c>
      <c r="Z142" s="154">
        <f>'St 1.3.6.1'!Z142+'St 1.3.6.2'!Z142</f>
        <v>0</v>
      </c>
      <c r="AA142" s="154">
        <f>'St 1.3.6.1'!AA142+'St 1.3.6.2'!AA142</f>
        <v>0</v>
      </c>
      <c r="AB142" s="154">
        <f>'St 1.3.6.1'!AB142+'St 1.3.6.2'!AB142</f>
        <v>0</v>
      </c>
      <c r="AC142" s="154">
        <f>'St 1.3.6.1'!AC142+'St 1.3.6.2'!AC142</f>
        <v>0</v>
      </c>
      <c r="AD142" s="154">
        <f>'St 1.3.6.1'!AD142+'St 1.3.6.2'!AD142</f>
        <v>0</v>
      </c>
      <c r="AE142" s="154">
        <f>'St 1.3.6.1'!AE142+'St 1.3.6.2'!AE142</f>
        <v>0</v>
      </c>
      <c r="AF142" s="154">
        <f>'St 1.3.6.1'!AF142+'St 1.3.6.2'!AF142</f>
        <v>0</v>
      </c>
      <c r="AG142" s="154">
        <f>'St 1.3.6.1'!AG142+'St 1.3.6.2'!AG142</f>
        <v>0</v>
      </c>
    </row>
    <row r="143" spans="1:33">
      <c r="B143" s="6" t="s">
        <v>42</v>
      </c>
      <c r="C143" s="211"/>
      <c r="D143" s="154">
        <f>'St 1.3.6.1'!D143+'St 1.3.6.2'!D143</f>
        <v>28115.030882870309</v>
      </c>
      <c r="E143" s="154">
        <f>'St 1.3.6.1'!E143+'St 1.3.6.2'!E143</f>
        <v>31598.179013504934</v>
      </c>
      <c r="F143" s="154">
        <f>'St 1.3.6.1'!F143+'St 1.3.6.2'!F143</f>
        <v>36570.826126389278</v>
      </c>
      <c r="G143" s="154">
        <f>'St 1.3.6.1'!G143+'St 1.3.6.2'!G143</f>
        <v>63806.436149400412</v>
      </c>
      <c r="H143" s="154">
        <f>'St 1.3.6.1'!H143+'St 1.3.6.2'!H143</f>
        <v>51435.512639716355</v>
      </c>
      <c r="I143" s="154">
        <f>'St 1.3.6.1'!I143+'St 1.3.6.2'!I143</f>
        <v>55446.518159277031</v>
      </c>
      <c r="J143" s="154">
        <f>'St 1.3.6.1'!J143+'St 1.3.6.2'!J143</f>
        <v>93547.179648196005</v>
      </c>
      <c r="K143" s="154">
        <f>'St 1.3.6.1'!K143+'St 1.3.6.2'!K143</f>
        <v>105238.41945380936</v>
      </c>
      <c r="L143" s="154">
        <f>'St 1.3.6.1'!L143+'St 1.3.6.2'!L143</f>
        <v>109207.68402550528</v>
      </c>
      <c r="M143" s="154">
        <f>'St 1.3.6.1'!M143+'St 1.3.6.2'!M143</f>
        <v>136801.17131319465</v>
      </c>
      <c r="N143" s="143"/>
      <c r="O143" s="154">
        <f>'St 1.3.6.1'!O143+'St 1.3.6.2'!O143</f>
        <v>3483.1481306346232</v>
      </c>
      <c r="P143" s="154">
        <f>'St 1.3.6.1'!P143+'St 1.3.6.2'!P143</f>
        <v>4972.6471128843423</v>
      </c>
      <c r="Q143" s="154">
        <f>'St 1.3.6.1'!Q143+'St 1.3.6.2'!Q143</f>
        <v>27235.610023011141</v>
      </c>
      <c r="R143" s="154">
        <f>'St 1.3.6.1'!R143+'St 1.3.6.2'!R143</f>
        <v>-12370.923509684062</v>
      </c>
      <c r="S143" s="154">
        <f>'St 1.3.6.1'!S143+'St 1.3.6.2'!S143</f>
        <v>4011.0055195606747</v>
      </c>
      <c r="T143" s="154">
        <f>'St 1.3.6.1'!T143+'St 1.3.6.2'!T143</f>
        <v>38100.661488918966</v>
      </c>
      <c r="U143" s="154">
        <f>'St 1.3.6.1'!U143+'St 1.3.6.2'!U143</f>
        <v>11691.23980561335</v>
      </c>
      <c r="V143" s="154">
        <f>'St 1.3.6.1'!V143+'St 1.3.6.2'!V143</f>
        <v>3969.264571695936</v>
      </c>
      <c r="W143" s="154">
        <f>'St 1.3.6.1'!W143+'St 1.3.6.2'!W143</f>
        <v>27593.487287689357</v>
      </c>
      <c r="X143" s="155"/>
      <c r="Y143" s="154">
        <f>'St 1.3.6.1'!Y143+'St 1.3.6.2'!Y143</f>
        <v>0</v>
      </c>
      <c r="Z143" s="154">
        <f>'St 1.3.6.1'!Z143+'St 1.3.6.2'!Z143</f>
        <v>0</v>
      </c>
      <c r="AA143" s="154">
        <f>'St 1.3.6.1'!AA143+'St 1.3.6.2'!AA143</f>
        <v>0</v>
      </c>
      <c r="AB143" s="154">
        <f>'St 1.3.6.1'!AB143+'St 1.3.6.2'!AB143</f>
        <v>0</v>
      </c>
      <c r="AC143" s="154">
        <f>'St 1.3.6.1'!AC143+'St 1.3.6.2'!AC143</f>
        <v>0</v>
      </c>
      <c r="AD143" s="154">
        <f>'St 1.3.6.1'!AD143+'St 1.3.6.2'!AD143</f>
        <v>0</v>
      </c>
      <c r="AE143" s="154">
        <f>'St 1.3.6.1'!AE143+'St 1.3.6.2'!AE143</f>
        <v>0</v>
      </c>
      <c r="AF143" s="154">
        <f>'St 1.3.6.1'!AF143+'St 1.3.6.2'!AF143</f>
        <v>0</v>
      </c>
      <c r="AG143" s="154">
        <f>'St 1.3.6.1'!AG143+'St 1.3.6.2'!AG143</f>
        <v>0</v>
      </c>
    </row>
    <row r="144" spans="1:33">
      <c r="B144" s="6" t="s">
        <v>43</v>
      </c>
      <c r="C144" s="211"/>
      <c r="D144" s="154">
        <f>'St 1.3.6.1'!D144+'St 1.3.6.2'!D144</f>
        <v>0</v>
      </c>
      <c r="E144" s="154">
        <f>'St 1.3.6.1'!E144+'St 1.3.6.2'!E144</f>
        <v>0</v>
      </c>
      <c r="F144" s="154">
        <f>'St 1.3.6.1'!F144+'St 1.3.6.2'!F144</f>
        <v>0</v>
      </c>
      <c r="G144" s="154">
        <f>'St 1.3.6.1'!G144+'St 1.3.6.2'!G144</f>
        <v>0</v>
      </c>
      <c r="H144" s="154">
        <f>'St 1.3.6.1'!H144+'St 1.3.6.2'!H144</f>
        <v>0</v>
      </c>
      <c r="I144" s="154">
        <f>'St 1.3.6.1'!I144+'St 1.3.6.2'!I144</f>
        <v>0</v>
      </c>
      <c r="J144" s="154">
        <f>'St 1.3.6.1'!J144+'St 1.3.6.2'!J144</f>
        <v>0</v>
      </c>
      <c r="K144" s="154">
        <f>'St 1.3.6.1'!K144+'St 1.3.6.2'!K144</f>
        <v>0</v>
      </c>
      <c r="L144" s="154">
        <f>'St 1.3.6.1'!L144+'St 1.3.6.2'!L144</f>
        <v>0</v>
      </c>
      <c r="M144" s="154">
        <f>'St 1.3.6.1'!M144+'St 1.3.6.2'!M144</f>
        <v>0</v>
      </c>
      <c r="N144" s="143"/>
      <c r="O144" s="154">
        <f>'St 1.3.6.1'!O144+'St 1.3.6.2'!O144</f>
        <v>0</v>
      </c>
      <c r="P144" s="154">
        <f>'St 1.3.6.1'!P144+'St 1.3.6.2'!P144</f>
        <v>0</v>
      </c>
      <c r="Q144" s="154">
        <f>'St 1.3.6.1'!Q144+'St 1.3.6.2'!Q144</f>
        <v>0</v>
      </c>
      <c r="R144" s="154">
        <f>'St 1.3.6.1'!R144+'St 1.3.6.2'!R144</f>
        <v>0</v>
      </c>
      <c r="S144" s="154">
        <f>'St 1.3.6.1'!S144+'St 1.3.6.2'!S144</f>
        <v>0</v>
      </c>
      <c r="T144" s="154">
        <f>'St 1.3.6.1'!T144+'St 1.3.6.2'!T144</f>
        <v>0</v>
      </c>
      <c r="U144" s="154">
        <f>'St 1.3.6.1'!U144+'St 1.3.6.2'!U144</f>
        <v>0</v>
      </c>
      <c r="V144" s="154">
        <f>'St 1.3.6.1'!V144+'St 1.3.6.2'!V144</f>
        <v>0</v>
      </c>
      <c r="W144" s="154">
        <f>'St 1.3.6.1'!W144+'St 1.3.6.2'!W144</f>
        <v>0</v>
      </c>
      <c r="X144" s="155"/>
      <c r="Y144" s="154">
        <f>'St 1.3.6.1'!Y144+'St 1.3.6.2'!Y144</f>
        <v>0</v>
      </c>
      <c r="Z144" s="154">
        <f>'St 1.3.6.1'!Z144+'St 1.3.6.2'!Z144</f>
        <v>0</v>
      </c>
      <c r="AA144" s="154">
        <f>'St 1.3.6.1'!AA144+'St 1.3.6.2'!AA144</f>
        <v>0</v>
      </c>
      <c r="AB144" s="154">
        <f>'St 1.3.6.1'!AB144+'St 1.3.6.2'!AB144</f>
        <v>0</v>
      </c>
      <c r="AC144" s="154">
        <f>'St 1.3.6.1'!AC144+'St 1.3.6.2'!AC144</f>
        <v>0</v>
      </c>
      <c r="AD144" s="154">
        <f>'St 1.3.6.1'!AD144+'St 1.3.6.2'!AD144</f>
        <v>0</v>
      </c>
      <c r="AE144" s="154">
        <f>'St 1.3.6.1'!AE144+'St 1.3.6.2'!AE144</f>
        <v>0</v>
      </c>
      <c r="AF144" s="154">
        <f>'St 1.3.6.1'!AF144+'St 1.3.6.2'!AF144</f>
        <v>0</v>
      </c>
      <c r="AG144" s="154">
        <f>'St 1.3.6.1'!AG144+'St 1.3.6.2'!AG144</f>
        <v>0</v>
      </c>
    </row>
    <row r="145" spans="1:33" ht="14.25" customHeight="1">
      <c r="B145" s="6" t="s">
        <v>44</v>
      </c>
      <c r="C145" s="211"/>
      <c r="D145" s="154">
        <f>'St 1.3.6.1'!D145+'St 1.3.6.2'!D145</f>
        <v>0</v>
      </c>
      <c r="E145" s="154">
        <f>'St 1.3.6.1'!E145+'St 1.3.6.2'!E145</f>
        <v>0</v>
      </c>
      <c r="F145" s="154">
        <f>'St 1.3.6.1'!F145+'St 1.3.6.2'!F145</f>
        <v>0</v>
      </c>
      <c r="G145" s="154">
        <f>'St 1.3.6.1'!G145+'St 1.3.6.2'!G145</f>
        <v>0</v>
      </c>
      <c r="H145" s="154">
        <f>'St 1.3.6.1'!H145+'St 1.3.6.2'!H145</f>
        <v>0</v>
      </c>
      <c r="I145" s="154">
        <f>'St 1.3.6.1'!I145+'St 1.3.6.2'!I145</f>
        <v>0</v>
      </c>
      <c r="J145" s="154">
        <f>'St 1.3.6.1'!J145+'St 1.3.6.2'!J145</f>
        <v>0</v>
      </c>
      <c r="K145" s="154">
        <f>'St 1.3.6.1'!K145+'St 1.3.6.2'!K145</f>
        <v>0</v>
      </c>
      <c r="L145" s="154">
        <f>'St 1.3.6.1'!L145+'St 1.3.6.2'!L145</f>
        <v>0</v>
      </c>
      <c r="M145" s="154">
        <f>'St 1.3.6.1'!M145+'St 1.3.6.2'!M145</f>
        <v>0</v>
      </c>
      <c r="N145" s="143"/>
      <c r="O145" s="154">
        <f>'St 1.3.6.1'!O145+'St 1.3.6.2'!O145</f>
        <v>0</v>
      </c>
      <c r="P145" s="154">
        <f>'St 1.3.6.1'!P145+'St 1.3.6.2'!P145</f>
        <v>0</v>
      </c>
      <c r="Q145" s="154">
        <f>'St 1.3.6.1'!Q145+'St 1.3.6.2'!Q145</f>
        <v>0</v>
      </c>
      <c r="R145" s="154">
        <f>'St 1.3.6.1'!R145+'St 1.3.6.2'!R145</f>
        <v>0</v>
      </c>
      <c r="S145" s="154">
        <f>'St 1.3.6.1'!S145+'St 1.3.6.2'!S145</f>
        <v>0</v>
      </c>
      <c r="T145" s="154">
        <f>'St 1.3.6.1'!T145+'St 1.3.6.2'!T145</f>
        <v>0</v>
      </c>
      <c r="U145" s="154">
        <f>'St 1.3.6.1'!U145+'St 1.3.6.2'!U145</f>
        <v>0</v>
      </c>
      <c r="V145" s="154">
        <f>'St 1.3.6.1'!V145+'St 1.3.6.2'!V145</f>
        <v>0</v>
      </c>
      <c r="W145" s="154">
        <f>'St 1.3.6.1'!W145+'St 1.3.6.2'!W145</f>
        <v>0</v>
      </c>
      <c r="X145" s="155"/>
      <c r="Y145" s="154">
        <f>'St 1.3.6.1'!Y145+'St 1.3.6.2'!Y145</f>
        <v>0</v>
      </c>
      <c r="Z145" s="154">
        <f>'St 1.3.6.1'!Z145+'St 1.3.6.2'!Z145</f>
        <v>0</v>
      </c>
      <c r="AA145" s="154">
        <f>'St 1.3.6.1'!AA145+'St 1.3.6.2'!AA145</f>
        <v>0</v>
      </c>
      <c r="AB145" s="154">
        <f>'St 1.3.6.1'!AB145+'St 1.3.6.2'!AB145</f>
        <v>0</v>
      </c>
      <c r="AC145" s="154">
        <f>'St 1.3.6.1'!AC145+'St 1.3.6.2'!AC145</f>
        <v>0</v>
      </c>
      <c r="AD145" s="154">
        <f>'St 1.3.6.1'!AD145+'St 1.3.6.2'!AD145</f>
        <v>0</v>
      </c>
      <c r="AE145" s="154">
        <f>'St 1.3.6.1'!AE145+'St 1.3.6.2'!AE145</f>
        <v>0</v>
      </c>
      <c r="AF145" s="154">
        <f>'St 1.3.6.1'!AF145+'St 1.3.6.2'!AF145</f>
        <v>0</v>
      </c>
      <c r="AG145" s="154">
        <f>'St 1.3.6.1'!AG145+'St 1.3.6.2'!AG145</f>
        <v>0</v>
      </c>
    </row>
    <row r="146" spans="1:33" ht="14.25" customHeight="1">
      <c r="B146" s="7" t="s">
        <v>45</v>
      </c>
      <c r="C146" s="211"/>
      <c r="D146" s="154">
        <f>'St 1.3.6.1'!D146+'St 1.3.6.2'!D146</f>
        <v>0</v>
      </c>
      <c r="E146" s="154">
        <f>'St 1.3.6.1'!E146+'St 1.3.6.2'!E146</f>
        <v>0</v>
      </c>
      <c r="F146" s="154">
        <f>'St 1.3.6.1'!F146+'St 1.3.6.2'!F146</f>
        <v>0</v>
      </c>
      <c r="G146" s="154">
        <f>'St 1.3.6.1'!G146+'St 1.3.6.2'!G146</f>
        <v>0</v>
      </c>
      <c r="H146" s="154">
        <f>'St 1.3.6.1'!H146+'St 1.3.6.2'!H146</f>
        <v>0</v>
      </c>
      <c r="I146" s="154">
        <f>'St 1.3.6.1'!I146+'St 1.3.6.2'!I146</f>
        <v>0</v>
      </c>
      <c r="J146" s="154">
        <f>'St 1.3.6.1'!J146+'St 1.3.6.2'!J146</f>
        <v>0</v>
      </c>
      <c r="K146" s="154">
        <f>'St 1.3.6.1'!K146+'St 1.3.6.2'!K146</f>
        <v>0</v>
      </c>
      <c r="L146" s="154">
        <f>'St 1.3.6.1'!L146+'St 1.3.6.2'!L146</f>
        <v>0</v>
      </c>
      <c r="M146" s="154">
        <f>'St 1.3.6.1'!M146+'St 1.3.6.2'!M146</f>
        <v>0</v>
      </c>
      <c r="N146" s="143"/>
      <c r="O146" s="154">
        <f>'St 1.3.6.1'!O146+'St 1.3.6.2'!O146</f>
        <v>0</v>
      </c>
      <c r="P146" s="154">
        <f>'St 1.3.6.1'!P146+'St 1.3.6.2'!P146</f>
        <v>0</v>
      </c>
      <c r="Q146" s="154">
        <f>'St 1.3.6.1'!Q146+'St 1.3.6.2'!Q146</f>
        <v>0</v>
      </c>
      <c r="R146" s="154">
        <f>'St 1.3.6.1'!R146+'St 1.3.6.2'!R146</f>
        <v>0</v>
      </c>
      <c r="S146" s="154">
        <f>'St 1.3.6.1'!S146+'St 1.3.6.2'!S146</f>
        <v>0</v>
      </c>
      <c r="T146" s="154">
        <f>'St 1.3.6.1'!T146+'St 1.3.6.2'!T146</f>
        <v>0</v>
      </c>
      <c r="U146" s="154">
        <f>'St 1.3.6.1'!U146+'St 1.3.6.2'!U146</f>
        <v>0</v>
      </c>
      <c r="V146" s="154">
        <f>'St 1.3.6.1'!V146+'St 1.3.6.2'!V146</f>
        <v>0</v>
      </c>
      <c r="W146" s="154">
        <f>'St 1.3.6.1'!W146+'St 1.3.6.2'!W146</f>
        <v>0</v>
      </c>
      <c r="X146" s="155"/>
      <c r="Y146" s="154">
        <f>'St 1.3.6.1'!Y146+'St 1.3.6.2'!Y146</f>
        <v>0</v>
      </c>
      <c r="Z146" s="154">
        <f>'St 1.3.6.1'!Z146+'St 1.3.6.2'!Z146</f>
        <v>0</v>
      </c>
      <c r="AA146" s="154">
        <f>'St 1.3.6.1'!AA146+'St 1.3.6.2'!AA146</f>
        <v>0</v>
      </c>
      <c r="AB146" s="154">
        <f>'St 1.3.6.1'!AB146+'St 1.3.6.2'!AB146</f>
        <v>0</v>
      </c>
      <c r="AC146" s="154">
        <f>'St 1.3.6.1'!AC146+'St 1.3.6.2'!AC146</f>
        <v>0</v>
      </c>
      <c r="AD146" s="154">
        <f>'St 1.3.6.1'!AD146+'St 1.3.6.2'!AD146</f>
        <v>0</v>
      </c>
      <c r="AE146" s="154">
        <f>'St 1.3.6.1'!AE146+'St 1.3.6.2'!AE146</f>
        <v>0</v>
      </c>
      <c r="AF146" s="154">
        <f>'St 1.3.6.1'!AF146+'St 1.3.6.2'!AF146</f>
        <v>0</v>
      </c>
      <c r="AG146" s="154">
        <f>'St 1.3.6.1'!AG146+'St 1.3.6.2'!AG146</f>
        <v>0</v>
      </c>
    </row>
    <row r="147" spans="1:33" ht="14.25" customHeight="1">
      <c r="B147" s="7" t="s">
        <v>46</v>
      </c>
      <c r="C147" s="211"/>
      <c r="D147" s="154">
        <f>'St 1.3.6.1'!D147+'St 1.3.6.2'!D147</f>
        <v>0</v>
      </c>
      <c r="E147" s="154">
        <f>'St 1.3.6.1'!E147+'St 1.3.6.2'!E147</f>
        <v>0</v>
      </c>
      <c r="F147" s="154">
        <f>'St 1.3.6.1'!F147+'St 1.3.6.2'!F147</f>
        <v>0</v>
      </c>
      <c r="G147" s="154">
        <f>'St 1.3.6.1'!G147+'St 1.3.6.2'!G147</f>
        <v>0</v>
      </c>
      <c r="H147" s="154">
        <f>'St 1.3.6.1'!H147+'St 1.3.6.2'!H147</f>
        <v>0</v>
      </c>
      <c r="I147" s="154">
        <f>'St 1.3.6.1'!I147+'St 1.3.6.2'!I147</f>
        <v>0</v>
      </c>
      <c r="J147" s="154">
        <f>'St 1.3.6.1'!J147+'St 1.3.6.2'!J147</f>
        <v>0</v>
      </c>
      <c r="K147" s="154">
        <f>'St 1.3.6.1'!K147+'St 1.3.6.2'!K147</f>
        <v>0</v>
      </c>
      <c r="L147" s="154">
        <f>'St 1.3.6.1'!L147+'St 1.3.6.2'!L147</f>
        <v>0</v>
      </c>
      <c r="M147" s="154">
        <f>'St 1.3.6.1'!M147+'St 1.3.6.2'!M147</f>
        <v>0</v>
      </c>
      <c r="N147" s="143"/>
      <c r="O147" s="154">
        <f>'St 1.3.6.1'!O147+'St 1.3.6.2'!O147</f>
        <v>0</v>
      </c>
      <c r="P147" s="154">
        <f>'St 1.3.6.1'!P147+'St 1.3.6.2'!P147</f>
        <v>0</v>
      </c>
      <c r="Q147" s="154">
        <f>'St 1.3.6.1'!Q147+'St 1.3.6.2'!Q147</f>
        <v>0</v>
      </c>
      <c r="R147" s="154">
        <f>'St 1.3.6.1'!R147+'St 1.3.6.2'!R147</f>
        <v>0</v>
      </c>
      <c r="S147" s="154">
        <f>'St 1.3.6.1'!S147+'St 1.3.6.2'!S147</f>
        <v>0</v>
      </c>
      <c r="T147" s="154">
        <f>'St 1.3.6.1'!T147+'St 1.3.6.2'!T147</f>
        <v>0</v>
      </c>
      <c r="U147" s="154">
        <f>'St 1.3.6.1'!U147+'St 1.3.6.2'!U147</f>
        <v>0</v>
      </c>
      <c r="V147" s="154">
        <f>'St 1.3.6.1'!V147+'St 1.3.6.2'!V147</f>
        <v>0</v>
      </c>
      <c r="W147" s="154">
        <f>'St 1.3.6.1'!W147+'St 1.3.6.2'!W147</f>
        <v>0</v>
      </c>
      <c r="X147" s="155"/>
      <c r="Y147" s="154">
        <f>'St 1.3.6.1'!Y147+'St 1.3.6.2'!Y147</f>
        <v>0</v>
      </c>
      <c r="Z147" s="154">
        <f>'St 1.3.6.1'!Z147+'St 1.3.6.2'!Z147</f>
        <v>0</v>
      </c>
      <c r="AA147" s="154">
        <f>'St 1.3.6.1'!AA147+'St 1.3.6.2'!AA147</f>
        <v>0</v>
      </c>
      <c r="AB147" s="154">
        <f>'St 1.3.6.1'!AB147+'St 1.3.6.2'!AB147</f>
        <v>0</v>
      </c>
      <c r="AC147" s="154">
        <f>'St 1.3.6.1'!AC147+'St 1.3.6.2'!AC147</f>
        <v>0</v>
      </c>
      <c r="AD147" s="154">
        <f>'St 1.3.6.1'!AD147+'St 1.3.6.2'!AD147</f>
        <v>0</v>
      </c>
      <c r="AE147" s="154">
        <f>'St 1.3.6.1'!AE147+'St 1.3.6.2'!AE147</f>
        <v>0</v>
      </c>
      <c r="AF147" s="154">
        <f>'St 1.3.6.1'!AF147+'St 1.3.6.2'!AF147</f>
        <v>0</v>
      </c>
      <c r="AG147" s="154">
        <f>'St 1.3.6.1'!AG147+'St 1.3.6.2'!AG147</f>
        <v>0</v>
      </c>
    </row>
    <row r="148" spans="1:33" ht="14.25" customHeight="1">
      <c r="B148" s="6" t="s">
        <v>317</v>
      </c>
      <c r="C148" s="211"/>
      <c r="D148" s="154">
        <f>'St 1.3.6.1'!D148+'St 1.3.6.2'!D148</f>
        <v>0</v>
      </c>
      <c r="E148" s="154">
        <f>'St 1.3.6.1'!E148+'St 1.3.6.2'!E148</f>
        <v>0</v>
      </c>
      <c r="F148" s="154">
        <f>'St 1.3.6.1'!F148+'St 1.3.6.2'!F148</f>
        <v>0</v>
      </c>
      <c r="G148" s="154">
        <f>'St 1.3.6.1'!G148+'St 1.3.6.2'!G148</f>
        <v>0</v>
      </c>
      <c r="H148" s="154">
        <f>'St 1.3.6.1'!H148+'St 1.3.6.2'!H148</f>
        <v>0</v>
      </c>
      <c r="I148" s="154">
        <f>'St 1.3.6.1'!I148+'St 1.3.6.2'!I148</f>
        <v>0</v>
      </c>
      <c r="J148" s="154">
        <f>'St 1.3.6.1'!J148+'St 1.3.6.2'!J148</f>
        <v>0</v>
      </c>
      <c r="K148" s="154">
        <f>'St 1.3.6.1'!K148+'St 1.3.6.2'!K148</f>
        <v>0</v>
      </c>
      <c r="L148" s="154">
        <f>'St 1.3.6.1'!L148+'St 1.3.6.2'!L148</f>
        <v>0</v>
      </c>
      <c r="M148" s="154">
        <f>'St 1.3.6.1'!M148+'St 1.3.6.2'!M148</f>
        <v>0</v>
      </c>
      <c r="N148" s="143"/>
      <c r="O148" s="154">
        <f>'St 1.3.6.1'!O148+'St 1.3.6.2'!O148</f>
        <v>0</v>
      </c>
      <c r="P148" s="154">
        <f>'St 1.3.6.1'!P148+'St 1.3.6.2'!P148</f>
        <v>0</v>
      </c>
      <c r="Q148" s="154">
        <f>'St 1.3.6.1'!Q148+'St 1.3.6.2'!Q148</f>
        <v>0</v>
      </c>
      <c r="R148" s="154">
        <f>'St 1.3.6.1'!R148+'St 1.3.6.2'!R148</f>
        <v>0</v>
      </c>
      <c r="S148" s="154">
        <f>'St 1.3.6.1'!S148+'St 1.3.6.2'!S148</f>
        <v>0</v>
      </c>
      <c r="T148" s="154">
        <f>'St 1.3.6.1'!T148+'St 1.3.6.2'!T148</f>
        <v>0</v>
      </c>
      <c r="U148" s="154">
        <f>'St 1.3.6.1'!U148+'St 1.3.6.2'!U148</f>
        <v>0</v>
      </c>
      <c r="V148" s="154">
        <f>'St 1.3.6.1'!V148+'St 1.3.6.2'!V148</f>
        <v>0</v>
      </c>
      <c r="W148" s="154">
        <f>'St 1.3.6.1'!W148+'St 1.3.6.2'!W148</f>
        <v>0</v>
      </c>
      <c r="X148" s="155"/>
      <c r="Y148" s="154">
        <f>'St 1.3.6.1'!Y148+'St 1.3.6.2'!Y148</f>
        <v>0</v>
      </c>
      <c r="Z148" s="154">
        <f>'St 1.3.6.1'!Z148+'St 1.3.6.2'!Z148</f>
        <v>0</v>
      </c>
      <c r="AA148" s="154">
        <f>'St 1.3.6.1'!AA148+'St 1.3.6.2'!AA148</f>
        <v>0</v>
      </c>
      <c r="AB148" s="154">
        <f>'St 1.3.6.1'!AB148+'St 1.3.6.2'!AB148</f>
        <v>0</v>
      </c>
      <c r="AC148" s="154">
        <f>'St 1.3.6.1'!AC148+'St 1.3.6.2'!AC148</f>
        <v>0</v>
      </c>
      <c r="AD148" s="154">
        <f>'St 1.3.6.1'!AD148+'St 1.3.6.2'!AD148</f>
        <v>0</v>
      </c>
      <c r="AE148" s="154">
        <f>'St 1.3.6.1'!AE148+'St 1.3.6.2'!AE148</f>
        <v>0</v>
      </c>
      <c r="AF148" s="154">
        <f>'St 1.3.6.1'!AF148+'St 1.3.6.2'!AF148</f>
        <v>0</v>
      </c>
      <c r="AG148" s="154">
        <f>'St 1.3.6.1'!AG148+'St 1.3.6.2'!AG148</f>
        <v>0</v>
      </c>
    </row>
    <row r="149" spans="1:33" ht="14.25" customHeight="1">
      <c r="B149" s="6" t="s">
        <v>108</v>
      </c>
      <c r="C149" s="211"/>
      <c r="D149" s="154">
        <f>'St 1.3.6.1'!D149+'St 1.3.6.2'!D149</f>
        <v>0</v>
      </c>
      <c r="E149" s="154">
        <f>'St 1.3.6.1'!E149+'St 1.3.6.2'!E149</f>
        <v>0</v>
      </c>
      <c r="F149" s="154">
        <f>'St 1.3.6.1'!F149+'St 1.3.6.2'!F149</f>
        <v>0</v>
      </c>
      <c r="G149" s="154">
        <f>'St 1.3.6.1'!G149+'St 1.3.6.2'!G149</f>
        <v>0</v>
      </c>
      <c r="H149" s="154">
        <f>'St 1.3.6.1'!H149+'St 1.3.6.2'!H149</f>
        <v>0</v>
      </c>
      <c r="I149" s="154">
        <f>'St 1.3.6.1'!I149+'St 1.3.6.2'!I149</f>
        <v>0</v>
      </c>
      <c r="J149" s="154">
        <f>'St 1.3.6.1'!J149+'St 1.3.6.2'!J149</f>
        <v>0</v>
      </c>
      <c r="K149" s="154">
        <f>'St 1.3.6.1'!K149+'St 1.3.6.2'!K149</f>
        <v>0</v>
      </c>
      <c r="L149" s="154">
        <f>'St 1.3.6.1'!L149+'St 1.3.6.2'!L149</f>
        <v>0</v>
      </c>
      <c r="M149" s="154">
        <f>'St 1.3.6.1'!M149+'St 1.3.6.2'!M149</f>
        <v>0</v>
      </c>
      <c r="N149" s="143"/>
      <c r="O149" s="154">
        <f>'St 1.3.6.1'!O149+'St 1.3.6.2'!O149</f>
        <v>0</v>
      </c>
      <c r="P149" s="154">
        <f>'St 1.3.6.1'!P149+'St 1.3.6.2'!P149</f>
        <v>0</v>
      </c>
      <c r="Q149" s="154">
        <f>'St 1.3.6.1'!Q149+'St 1.3.6.2'!Q149</f>
        <v>0</v>
      </c>
      <c r="R149" s="154">
        <f>'St 1.3.6.1'!R149+'St 1.3.6.2'!R149</f>
        <v>0</v>
      </c>
      <c r="S149" s="154">
        <f>'St 1.3.6.1'!S149+'St 1.3.6.2'!S149</f>
        <v>0</v>
      </c>
      <c r="T149" s="154">
        <f>'St 1.3.6.1'!T149+'St 1.3.6.2'!T149</f>
        <v>0</v>
      </c>
      <c r="U149" s="154">
        <f>'St 1.3.6.1'!U149+'St 1.3.6.2'!U149</f>
        <v>0</v>
      </c>
      <c r="V149" s="154">
        <f>'St 1.3.6.1'!V149+'St 1.3.6.2'!V149</f>
        <v>0</v>
      </c>
      <c r="W149" s="154">
        <f>'St 1.3.6.1'!W149+'St 1.3.6.2'!W149</f>
        <v>0</v>
      </c>
      <c r="X149" s="155"/>
      <c r="Y149" s="154">
        <f>'St 1.3.6.1'!Y149+'St 1.3.6.2'!Y149</f>
        <v>0</v>
      </c>
      <c r="Z149" s="154">
        <f>'St 1.3.6.1'!Z149+'St 1.3.6.2'!Z149</f>
        <v>0</v>
      </c>
      <c r="AA149" s="154">
        <f>'St 1.3.6.1'!AA149+'St 1.3.6.2'!AA149</f>
        <v>0</v>
      </c>
      <c r="AB149" s="154">
        <f>'St 1.3.6.1'!AB149+'St 1.3.6.2'!AB149</f>
        <v>0</v>
      </c>
      <c r="AC149" s="154">
        <f>'St 1.3.6.1'!AC149+'St 1.3.6.2'!AC149</f>
        <v>0</v>
      </c>
      <c r="AD149" s="154">
        <f>'St 1.3.6.1'!AD149+'St 1.3.6.2'!AD149</f>
        <v>0</v>
      </c>
      <c r="AE149" s="154">
        <f>'St 1.3.6.1'!AE149+'St 1.3.6.2'!AE149</f>
        <v>0</v>
      </c>
      <c r="AF149" s="154">
        <f>'St 1.3.6.1'!AF149+'St 1.3.6.2'!AF149</f>
        <v>0</v>
      </c>
      <c r="AG149" s="154">
        <f>'St 1.3.6.1'!AG149+'St 1.3.6.2'!AG149</f>
        <v>0</v>
      </c>
    </row>
    <row r="150" spans="1:33">
      <c r="B150" s="6" t="s">
        <v>48</v>
      </c>
      <c r="C150" s="211"/>
      <c r="D150" s="154">
        <f>'St 1.3.6.1'!D150+'St 1.3.6.2'!D150</f>
        <v>0</v>
      </c>
      <c r="E150" s="154">
        <f>'St 1.3.6.1'!E150+'St 1.3.6.2'!E150</f>
        <v>0</v>
      </c>
      <c r="F150" s="154">
        <f>'St 1.3.6.1'!F150+'St 1.3.6.2'!F150</f>
        <v>0</v>
      </c>
      <c r="G150" s="154">
        <f>'St 1.3.6.1'!G150+'St 1.3.6.2'!G150</f>
        <v>0</v>
      </c>
      <c r="H150" s="154">
        <f>'St 1.3.6.1'!H150+'St 1.3.6.2'!H150</f>
        <v>0</v>
      </c>
      <c r="I150" s="154">
        <f>'St 1.3.6.1'!I150+'St 1.3.6.2'!I150</f>
        <v>0</v>
      </c>
      <c r="J150" s="154">
        <f>'St 1.3.6.1'!J150+'St 1.3.6.2'!J150</f>
        <v>0</v>
      </c>
      <c r="K150" s="154">
        <f>'St 1.3.6.1'!K150+'St 1.3.6.2'!K150</f>
        <v>0</v>
      </c>
      <c r="L150" s="154">
        <f>'St 1.3.6.1'!L150+'St 1.3.6.2'!L150</f>
        <v>0</v>
      </c>
      <c r="M150" s="154">
        <f>'St 1.3.6.1'!M150+'St 1.3.6.2'!M150</f>
        <v>0</v>
      </c>
      <c r="N150" s="148"/>
      <c r="O150" s="154">
        <f>'St 1.3.6.1'!O150+'St 1.3.6.2'!O150</f>
        <v>0</v>
      </c>
      <c r="P150" s="154">
        <f>'St 1.3.6.1'!P150+'St 1.3.6.2'!P150</f>
        <v>0</v>
      </c>
      <c r="Q150" s="154">
        <f>'St 1.3.6.1'!Q150+'St 1.3.6.2'!Q150</f>
        <v>0</v>
      </c>
      <c r="R150" s="154">
        <f>'St 1.3.6.1'!R150+'St 1.3.6.2'!R150</f>
        <v>0</v>
      </c>
      <c r="S150" s="154">
        <f>'St 1.3.6.1'!S150+'St 1.3.6.2'!S150</f>
        <v>0</v>
      </c>
      <c r="T150" s="154">
        <f>'St 1.3.6.1'!T150+'St 1.3.6.2'!T150</f>
        <v>0</v>
      </c>
      <c r="U150" s="154">
        <f>'St 1.3.6.1'!U150+'St 1.3.6.2'!U150</f>
        <v>0</v>
      </c>
      <c r="V150" s="154">
        <f>'St 1.3.6.1'!V150+'St 1.3.6.2'!V150</f>
        <v>0</v>
      </c>
      <c r="W150" s="154">
        <f>'St 1.3.6.1'!W150+'St 1.3.6.2'!W150</f>
        <v>0</v>
      </c>
      <c r="X150" s="155"/>
      <c r="Y150" s="154">
        <f>'St 1.3.6.1'!Y150+'St 1.3.6.2'!Y150</f>
        <v>0</v>
      </c>
      <c r="Z150" s="154">
        <f>'St 1.3.6.1'!Z150+'St 1.3.6.2'!Z150</f>
        <v>0</v>
      </c>
      <c r="AA150" s="154">
        <f>'St 1.3.6.1'!AA150+'St 1.3.6.2'!AA150</f>
        <v>0</v>
      </c>
      <c r="AB150" s="154">
        <f>'St 1.3.6.1'!AB150+'St 1.3.6.2'!AB150</f>
        <v>0</v>
      </c>
      <c r="AC150" s="154">
        <f>'St 1.3.6.1'!AC150+'St 1.3.6.2'!AC150</f>
        <v>0</v>
      </c>
      <c r="AD150" s="154">
        <f>'St 1.3.6.1'!AD150+'St 1.3.6.2'!AD150</f>
        <v>0</v>
      </c>
      <c r="AE150" s="154">
        <f>'St 1.3.6.1'!AE150+'St 1.3.6.2'!AE150</f>
        <v>0</v>
      </c>
      <c r="AF150" s="154">
        <f>'St 1.3.6.1'!AF150+'St 1.3.6.2'!AF150</f>
        <v>0</v>
      </c>
      <c r="AG150" s="154">
        <f>'St 1.3.6.1'!AG150+'St 1.3.6.2'!AG150</f>
        <v>0</v>
      </c>
    </row>
    <row r="151" spans="1:33" ht="14.25" customHeight="1">
      <c r="B151" s="6" t="s">
        <v>325</v>
      </c>
      <c r="C151" s="211"/>
      <c r="D151" s="154">
        <f>'St 1.3.6.1'!D151+'St 1.3.6.2'!D151</f>
        <v>0</v>
      </c>
      <c r="E151" s="154">
        <f>'St 1.3.6.1'!E151+'St 1.3.6.2'!E151</f>
        <v>0</v>
      </c>
      <c r="F151" s="154">
        <f>'St 1.3.6.1'!F151+'St 1.3.6.2'!F151</f>
        <v>0</v>
      </c>
      <c r="G151" s="154">
        <f>'St 1.3.6.1'!G151+'St 1.3.6.2'!G151</f>
        <v>0</v>
      </c>
      <c r="H151" s="154">
        <f>'St 1.3.6.1'!H151+'St 1.3.6.2'!H151</f>
        <v>0</v>
      </c>
      <c r="I151" s="154">
        <f>'St 1.3.6.1'!I151+'St 1.3.6.2'!I151</f>
        <v>0</v>
      </c>
      <c r="J151" s="154">
        <f>'St 1.3.6.1'!J151+'St 1.3.6.2'!J151</f>
        <v>0</v>
      </c>
      <c r="K151" s="154">
        <f>'St 1.3.6.1'!K151+'St 1.3.6.2'!K151</f>
        <v>0</v>
      </c>
      <c r="L151" s="154">
        <f>'St 1.3.6.1'!L151+'St 1.3.6.2'!L151</f>
        <v>0</v>
      </c>
      <c r="M151" s="154">
        <f>'St 1.3.6.1'!M151+'St 1.3.6.2'!M151</f>
        <v>0</v>
      </c>
      <c r="N151" s="143"/>
      <c r="O151" s="154">
        <f>'St 1.3.6.1'!O151+'St 1.3.6.2'!O151</f>
        <v>0</v>
      </c>
      <c r="P151" s="154">
        <f>'St 1.3.6.1'!P151+'St 1.3.6.2'!P151</f>
        <v>0</v>
      </c>
      <c r="Q151" s="154">
        <f>'St 1.3.6.1'!Q151+'St 1.3.6.2'!Q151</f>
        <v>0</v>
      </c>
      <c r="R151" s="154">
        <f>'St 1.3.6.1'!R151+'St 1.3.6.2'!R151</f>
        <v>0</v>
      </c>
      <c r="S151" s="154">
        <f>'St 1.3.6.1'!S151+'St 1.3.6.2'!S151</f>
        <v>0</v>
      </c>
      <c r="T151" s="154">
        <f>'St 1.3.6.1'!T151+'St 1.3.6.2'!T151</f>
        <v>0</v>
      </c>
      <c r="U151" s="154">
        <f>'St 1.3.6.1'!U151+'St 1.3.6.2'!U151</f>
        <v>0</v>
      </c>
      <c r="V151" s="154">
        <f>'St 1.3.6.1'!V151+'St 1.3.6.2'!V151</f>
        <v>0</v>
      </c>
      <c r="W151" s="154">
        <f>'St 1.3.6.1'!W151+'St 1.3.6.2'!W151</f>
        <v>0</v>
      </c>
      <c r="X151" s="155"/>
      <c r="Y151" s="154">
        <f>'St 1.3.6.1'!Y151+'St 1.3.6.2'!Y151</f>
        <v>0</v>
      </c>
      <c r="Z151" s="154">
        <f>'St 1.3.6.1'!Z151+'St 1.3.6.2'!Z151</f>
        <v>0</v>
      </c>
      <c r="AA151" s="154">
        <f>'St 1.3.6.1'!AA151+'St 1.3.6.2'!AA151</f>
        <v>0</v>
      </c>
      <c r="AB151" s="154">
        <f>'St 1.3.6.1'!AB151+'St 1.3.6.2'!AB151</f>
        <v>0</v>
      </c>
      <c r="AC151" s="154">
        <f>'St 1.3.6.1'!AC151+'St 1.3.6.2'!AC151</f>
        <v>0</v>
      </c>
      <c r="AD151" s="154">
        <f>'St 1.3.6.1'!AD151+'St 1.3.6.2'!AD151</f>
        <v>0</v>
      </c>
      <c r="AE151" s="154">
        <f>'St 1.3.6.1'!AE151+'St 1.3.6.2'!AE151</f>
        <v>0</v>
      </c>
      <c r="AF151" s="154">
        <f>'St 1.3.6.1'!AF151+'St 1.3.6.2'!AF151</f>
        <v>0</v>
      </c>
      <c r="AG151" s="154">
        <f>'St 1.3.6.1'!AG151+'St 1.3.6.2'!AG151</f>
        <v>0</v>
      </c>
    </row>
    <row r="152" spans="1:33">
      <c r="B152" s="8" t="s">
        <v>101</v>
      </c>
      <c r="C152" s="211"/>
      <c r="D152" s="154">
        <f>'St 1.3.6.1'!D152+'St 1.3.6.2'!D152</f>
        <v>132.22854307409909</v>
      </c>
      <c r="E152" s="154">
        <f>'St 1.3.6.1'!E152+'St 1.3.6.2'!E152</f>
        <v>222.66905531971295</v>
      </c>
      <c r="F152" s="154">
        <f>'St 1.3.6.1'!F152+'St 1.3.6.2'!F152</f>
        <v>269.80231478779285</v>
      </c>
      <c r="G152" s="154">
        <f>'St 1.3.6.1'!G152+'St 1.3.6.2'!G152</f>
        <v>24.487297247840949</v>
      </c>
      <c r="H152" s="154">
        <f>'St 1.3.6.1'!H152+'St 1.3.6.2'!H152</f>
        <v>703.52474984389494</v>
      </c>
      <c r="I152" s="154">
        <f>'St 1.3.6.1'!I152+'St 1.3.6.2'!I152</f>
        <v>665.98597458577672</v>
      </c>
      <c r="J152" s="154">
        <f>'St 1.3.6.1'!J152+'St 1.3.6.2'!J152</f>
        <v>701.93515781023405</v>
      </c>
      <c r="K152" s="154">
        <f>'St 1.3.6.1'!K152+'St 1.3.6.2'!K152</f>
        <v>993.83400240442938</v>
      </c>
      <c r="L152" s="154">
        <f>'St 1.3.6.1'!L152+'St 1.3.6.2'!L152</f>
        <v>791.14809029444564</v>
      </c>
      <c r="M152" s="154">
        <f>'St 1.3.6.1'!M152+'St 1.3.6.2'!M152</f>
        <v>1321.643422902572</v>
      </c>
      <c r="N152" s="143"/>
      <c r="O152" s="154">
        <f>'St 1.3.6.1'!O152+'St 1.3.6.2'!O152</f>
        <v>90.44051224561386</v>
      </c>
      <c r="P152" s="154">
        <f>'St 1.3.6.1'!P152+'St 1.3.6.2'!P152</f>
        <v>47.133259468079899</v>
      </c>
      <c r="Q152" s="154">
        <f>'St 1.3.6.1'!Q152+'St 1.3.6.2'!Q152</f>
        <v>-245.3150175399519</v>
      </c>
      <c r="R152" s="154">
        <f>'St 1.3.6.1'!R152+'St 1.3.6.2'!R152</f>
        <v>679.03745259605398</v>
      </c>
      <c r="S152" s="154">
        <f>'St 1.3.6.1'!S152+'St 1.3.6.2'!S152</f>
        <v>-37.53877525811815</v>
      </c>
      <c r="T152" s="154">
        <f>'St 1.3.6.1'!T152+'St 1.3.6.2'!T152</f>
        <v>35.949183224457364</v>
      </c>
      <c r="U152" s="154">
        <f>'St 1.3.6.1'!U152+'St 1.3.6.2'!U152</f>
        <v>291.89884459419528</v>
      </c>
      <c r="V152" s="154">
        <f>'St 1.3.6.1'!V152+'St 1.3.6.2'!V152</f>
        <v>-202.68591210998366</v>
      </c>
      <c r="W152" s="154">
        <f>'St 1.3.6.1'!W152+'St 1.3.6.2'!W152</f>
        <v>530.49533260812609</v>
      </c>
      <c r="X152" s="155"/>
      <c r="Y152" s="154">
        <f>'St 1.3.6.1'!Y152+'St 1.3.6.2'!Y152</f>
        <v>0</v>
      </c>
      <c r="Z152" s="154">
        <f>'St 1.3.6.1'!Z152+'St 1.3.6.2'!Z152</f>
        <v>0</v>
      </c>
      <c r="AA152" s="154">
        <f>'St 1.3.6.1'!AA152+'St 1.3.6.2'!AA152</f>
        <v>0</v>
      </c>
      <c r="AB152" s="154">
        <f>'St 1.3.6.1'!AB152+'St 1.3.6.2'!AB152</f>
        <v>0</v>
      </c>
      <c r="AC152" s="154">
        <f>'St 1.3.6.1'!AC152+'St 1.3.6.2'!AC152</f>
        <v>0</v>
      </c>
      <c r="AD152" s="154">
        <f>'St 1.3.6.1'!AD152+'St 1.3.6.2'!AD152</f>
        <v>0</v>
      </c>
      <c r="AE152" s="154">
        <f>'St 1.3.6.1'!AE152+'St 1.3.6.2'!AE152</f>
        <v>0</v>
      </c>
      <c r="AF152" s="154">
        <f>'St 1.3.6.1'!AF152+'St 1.3.6.2'!AF152</f>
        <v>0</v>
      </c>
      <c r="AG152" s="154">
        <f>'St 1.3.6.1'!AG152+'St 1.3.6.2'!AG152</f>
        <v>0</v>
      </c>
    </row>
    <row r="153" spans="1:33" s="45" customFormat="1">
      <c r="A153" s="38"/>
      <c r="B153" s="5" t="s">
        <v>9</v>
      </c>
      <c r="C153" s="209" t="s">
        <v>296</v>
      </c>
      <c r="D153" s="152">
        <f>'St 1.3.6.1'!D153+'St 1.3.6.2'!D153</f>
        <v>325438.23628317658</v>
      </c>
      <c r="E153" s="152">
        <f>'St 1.3.6.1'!E153+'St 1.3.6.2'!E153</f>
        <v>391162.34136408649</v>
      </c>
      <c r="F153" s="152">
        <f>'St 1.3.6.1'!F153+'St 1.3.6.2'!F153</f>
        <v>463813.9040078072</v>
      </c>
      <c r="G153" s="152">
        <f>'St 1.3.6.1'!G153+'St 1.3.6.2'!G153</f>
        <v>599566.67557034444</v>
      </c>
      <c r="H153" s="152">
        <f>'St 1.3.6.1'!H153+'St 1.3.6.2'!H153</f>
        <v>713166.81813389261</v>
      </c>
      <c r="I153" s="152">
        <f>'St 1.3.6.1'!I153+'St 1.3.6.2'!I153</f>
        <v>978306.98142033117</v>
      </c>
      <c r="J153" s="152">
        <f>'St 1.3.6.1'!J153+'St 1.3.6.2'!J153</f>
        <v>1197391.795069566</v>
      </c>
      <c r="K153" s="152">
        <f>'St 1.3.6.1'!K153+'St 1.3.6.2'!K153</f>
        <v>1353043.1187394555</v>
      </c>
      <c r="L153" s="152">
        <f>'St 1.3.6.1'!L153+'St 1.3.6.2'!L153</f>
        <v>1281374.1475727148</v>
      </c>
      <c r="M153" s="152">
        <f>'St 1.3.6.1'!M153+'St 1.3.6.2'!M153</f>
        <v>1780975.1384829173</v>
      </c>
      <c r="N153" s="146"/>
      <c r="O153" s="152">
        <f>'St 1.3.6.1'!O153+'St 1.3.6.2'!O153</f>
        <v>39047.940604114345</v>
      </c>
      <c r="P153" s="152">
        <f>'St 1.3.6.1'!P153+'St 1.3.6.2'!P153</f>
        <v>34064.162601137614</v>
      </c>
      <c r="Q153" s="152">
        <f>'St 1.3.6.1'!Q153+'St 1.3.6.2'!Q153</f>
        <v>39843.28529912934</v>
      </c>
      <c r="R153" s="152">
        <f>'St 1.3.6.1'!R153+'St 1.3.6.2'!R153</f>
        <v>85331.709382137167</v>
      </c>
      <c r="S153" s="152">
        <f>'St 1.3.6.1'!S153+'St 1.3.6.2'!S153</f>
        <v>216972.81745862585</v>
      </c>
      <c r="T153" s="152">
        <f>'St 1.3.6.1'!T153+'St 1.3.6.2'!T153</f>
        <v>110362.25499524068</v>
      </c>
      <c r="U153" s="152">
        <f>'St 1.3.6.1'!U153+'St 1.3.6.2'!U153</f>
        <v>78077.405902978629</v>
      </c>
      <c r="V153" s="152">
        <f>'St 1.3.6.1'!V153+'St 1.3.6.2'!V153</f>
        <v>32374.01055246035</v>
      </c>
      <c r="W153" s="152">
        <f>'St 1.3.6.1'!W153+'St 1.3.6.2'!W153</f>
        <v>137125.13112539216</v>
      </c>
      <c r="X153" s="153"/>
      <c r="Y153" s="152">
        <f>'St 1.3.6.1'!Y153+'St 1.3.6.2'!Y153</f>
        <v>26676.164476795551</v>
      </c>
      <c r="Z153" s="152">
        <f>'St 1.3.6.1'!Z153+'St 1.3.6.2'!Z153</f>
        <v>38587.400042583082</v>
      </c>
      <c r="AA153" s="152">
        <f>'St 1.3.6.1'!AA153+'St 1.3.6.2'!AA153</f>
        <v>95909.486263407976</v>
      </c>
      <c r="AB153" s="152">
        <f>'St 1.3.6.1'!AB153+'St 1.3.6.2'!AB153</f>
        <v>28268.433181410972</v>
      </c>
      <c r="AC153" s="152">
        <f>'St 1.3.6.1'!AC153+'St 1.3.6.2'!AC153</f>
        <v>48167.345827812664</v>
      </c>
      <c r="AD153" s="152">
        <f>'St 1.3.6.1'!AD153+'St 1.3.6.2'!AD153</f>
        <v>108722.55865399409</v>
      </c>
      <c r="AE153" s="152">
        <f>'St 1.3.6.1'!AE153+'St 1.3.6.2'!AE153</f>
        <v>77573.917766910978</v>
      </c>
      <c r="AF153" s="152">
        <f>'St 1.3.6.1'!AF153+'St 1.3.6.2'!AF153</f>
        <v>-104042.98171920114</v>
      </c>
      <c r="AG153" s="152">
        <f>'St 1.3.6.1'!AG153+'St 1.3.6.2'!AG153</f>
        <v>362475.8597848104</v>
      </c>
    </row>
    <row r="154" spans="1:33" ht="14.25" customHeight="1">
      <c r="B154" s="208" t="s">
        <v>40</v>
      </c>
      <c r="C154" s="211"/>
      <c r="D154" s="154">
        <f>'St 1.3.6.1'!D154+'St 1.3.6.2'!D154</f>
        <v>319392.39352005417</v>
      </c>
      <c r="E154" s="154">
        <f>'St 1.3.6.1'!E154+'St 1.3.6.2'!E154</f>
        <v>383657.64002078836</v>
      </c>
      <c r="F154" s="154">
        <f>'St 1.3.6.1'!F154+'St 1.3.6.2'!F154</f>
        <v>456370.85142381099</v>
      </c>
      <c r="G154" s="154">
        <f>'St 1.3.6.1'!G154+'St 1.3.6.2'!G154</f>
        <v>587665.61657668673</v>
      </c>
      <c r="H154" s="154">
        <f>'St 1.3.6.1'!H154+'St 1.3.6.2'!H154</f>
        <v>698859.03367561626</v>
      </c>
      <c r="I154" s="154">
        <f>'St 1.3.6.1'!I154+'St 1.3.6.2'!I154</f>
        <v>970187.2969949611</v>
      </c>
      <c r="J154" s="154">
        <f>'St 1.3.6.1'!J154+'St 1.3.6.2'!J154</f>
        <v>1178094.8709169335</v>
      </c>
      <c r="K154" s="154">
        <f>'St 1.3.6.1'!K154+'St 1.3.6.2'!K154</f>
        <v>1333434.3719632826</v>
      </c>
      <c r="L154" s="154">
        <f>'St 1.3.6.1'!L154+'St 1.3.6.2'!L154</f>
        <v>1265561.7092529715</v>
      </c>
      <c r="M154" s="154">
        <f>'St 1.3.6.1'!M154+'St 1.3.6.2'!M154</f>
        <v>1755032.7307627422</v>
      </c>
      <c r="N154" s="143"/>
      <c r="O154" s="154">
        <f>'St 1.3.6.1'!O154+'St 1.3.6.2'!O154</f>
        <v>36840.334084017639</v>
      </c>
      <c r="P154" s="154">
        <f>'St 1.3.6.1'!P154+'St 1.3.6.2'!P154</f>
        <v>14413.483365689228</v>
      </c>
      <c r="Q154" s="154">
        <f>'St 1.3.6.1'!Q154+'St 1.3.6.2'!Q154</f>
        <v>40721.562437648565</v>
      </c>
      <c r="R154" s="154">
        <f>'St 1.3.6.1'!R154+'St 1.3.6.2'!R154</f>
        <v>65644.79661602652</v>
      </c>
      <c r="S154" s="154">
        <f>'St 1.3.6.1'!S154+'St 1.3.6.2'!S154</f>
        <v>121954.97541887671</v>
      </c>
      <c r="T154" s="154">
        <f>'St 1.3.6.1'!T154+'St 1.3.6.2'!T154</f>
        <v>129836.59069796681</v>
      </c>
      <c r="U154" s="154">
        <f>'St 1.3.6.1'!U154+'St 1.3.6.2'!U154</f>
        <v>17445.662890907188</v>
      </c>
      <c r="V154" s="154">
        <f>'St 1.3.6.1'!V154+'St 1.3.6.2'!V154</f>
        <v>56173.203200470678</v>
      </c>
      <c r="W154" s="154">
        <f>'St 1.3.6.1'!W154+'St 1.3.6.2'!W154</f>
        <v>44283.132277758436</v>
      </c>
      <c r="X154" s="155"/>
      <c r="Y154" s="154">
        <f>'St 1.3.6.1'!Y154+'St 1.3.6.2'!Y154</f>
        <v>0</v>
      </c>
      <c r="Z154" s="154">
        <f>'St 1.3.6.1'!Z154+'St 1.3.6.2'!Z154</f>
        <v>0</v>
      </c>
      <c r="AA154" s="154">
        <f>'St 1.3.6.1'!AA154+'St 1.3.6.2'!AA154</f>
        <v>0</v>
      </c>
      <c r="AB154" s="154">
        <f>'St 1.3.6.1'!AB154+'St 1.3.6.2'!AB154</f>
        <v>0</v>
      </c>
      <c r="AC154" s="154">
        <f>'St 1.3.6.1'!AC154+'St 1.3.6.2'!AC154</f>
        <v>0</v>
      </c>
      <c r="AD154" s="154">
        <f>'St 1.3.6.1'!AD154+'St 1.3.6.2'!AD154</f>
        <v>0</v>
      </c>
      <c r="AE154" s="154">
        <f>'St 1.3.6.1'!AE154+'St 1.3.6.2'!AE154</f>
        <v>0</v>
      </c>
      <c r="AF154" s="154">
        <f>'St 1.3.6.1'!AF154+'St 1.3.6.2'!AF154</f>
        <v>0</v>
      </c>
      <c r="AG154" s="154">
        <f>'St 1.3.6.1'!AG154+'St 1.3.6.2'!AG154</f>
        <v>0</v>
      </c>
    </row>
    <row r="155" spans="1:33" ht="14.25" customHeight="1">
      <c r="B155" s="6" t="s">
        <v>41</v>
      </c>
      <c r="C155" s="211"/>
      <c r="D155" s="154">
        <f>'St 1.3.6.1'!D155+'St 1.3.6.2'!D155</f>
        <v>0</v>
      </c>
      <c r="E155" s="154">
        <f>'St 1.3.6.1'!E155+'St 1.3.6.2'!E155</f>
        <v>0</v>
      </c>
      <c r="F155" s="154">
        <f>'St 1.3.6.1'!F155+'St 1.3.6.2'!F155</f>
        <v>0</v>
      </c>
      <c r="G155" s="154">
        <f>'St 1.3.6.1'!G155+'St 1.3.6.2'!G155</f>
        <v>0</v>
      </c>
      <c r="H155" s="154">
        <f>'St 1.3.6.1'!H155+'St 1.3.6.2'!H155</f>
        <v>0</v>
      </c>
      <c r="I155" s="154">
        <f>'St 1.3.6.1'!I155+'St 1.3.6.2'!I155</f>
        <v>0</v>
      </c>
      <c r="J155" s="154">
        <f>'St 1.3.6.1'!J155+'St 1.3.6.2'!J155</f>
        <v>0</v>
      </c>
      <c r="K155" s="154">
        <f>'St 1.3.6.1'!K155+'St 1.3.6.2'!K155</f>
        <v>0</v>
      </c>
      <c r="L155" s="154">
        <f>'St 1.3.6.1'!L155+'St 1.3.6.2'!L155</f>
        <v>0</v>
      </c>
      <c r="M155" s="154">
        <f>'St 1.3.6.1'!M155+'St 1.3.6.2'!M155</f>
        <v>0</v>
      </c>
      <c r="N155" s="143"/>
      <c r="O155" s="154">
        <f>'St 1.3.6.1'!O155+'St 1.3.6.2'!O155</f>
        <v>0</v>
      </c>
      <c r="P155" s="154">
        <f>'St 1.3.6.1'!P155+'St 1.3.6.2'!P155</f>
        <v>0</v>
      </c>
      <c r="Q155" s="154">
        <f>'St 1.3.6.1'!Q155+'St 1.3.6.2'!Q155</f>
        <v>0</v>
      </c>
      <c r="R155" s="154">
        <f>'St 1.3.6.1'!R155+'St 1.3.6.2'!R155</f>
        <v>0</v>
      </c>
      <c r="S155" s="154">
        <f>'St 1.3.6.1'!S155+'St 1.3.6.2'!S155</f>
        <v>0</v>
      </c>
      <c r="T155" s="154">
        <f>'St 1.3.6.1'!T155+'St 1.3.6.2'!T155</f>
        <v>0</v>
      </c>
      <c r="U155" s="154">
        <f>'St 1.3.6.1'!U155+'St 1.3.6.2'!U155</f>
        <v>0</v>
      </c>
      <c r="V155" s="154">
        <f>'St 1.3.6.1'!V155+'St 1.3.6.2'!V155</f>
        <v>0</v>
      </c>
      <c r="W155" s="154">
        <f>'St 1.3.6.1'!W155+'St 1.3.6.2'!W155</f>
        <v>0</v>
      </c>
      <c r="X155" s="155"/>
      <c r="Y155" s="154">
        <f>'St 1.3.6.1'!Y155+'St 1.3.6.2'!Y155</f>
        <v>0</v>
      </c>
      <c r="Z155" s="154">
        <f>'St 1.3.6.1'!Z155+'St 1.3.6.2'!Z155</f>
        <v>0</v>
      </c>
      <c r="AA155" s="154">
        <f>'St 1.3.6.1'!AA155+'St 1.3.6.2'!AA155</f>
        <v>0</v>
      </c>
      <c r="AB155" s="154">
        <f>'St 1.3.6.1'!AB155+'St 1.3.6.2'!AB155</f>
        <v>0</v>
      </c>
      <c r="AC155" s="154">
        <f>'St 1.3.6.1'!AC155+'St 1.3.6.2'!AC155</f>
        <v>0</v>
      </c>
      <c r="AD155" s="154">
        <f>'St 1.3.6.1'!AD155+'St 1.3.6.2'!AD155</f>
        <v>0</v>
      </c>
      <c r="AE155" s="154">
        <f>'St 1.3.6.1'!AE155+'St 1.3.6.2'!AE155</f>
        <v>0</v>
      </c>
      <c r="AF155" s="154">
        <f>'St 1.3.6.1'!AF155+'St 1.3.6.2'!AF155</f>
        <v>0</v>
      </c>
      <c r="AG155" s="154">
        <f>'St 1.3.6.1'!AG155+'St 1.3.6.2'!AG155</f>
        <v>0</v>
      </c>
    </row>
    <row r="156" spans="1:33" ht="14.25" customHeight="1">
      <c r="B156" s="6" t="s">
        <v>42</v>
      </c>
      <c r="C156" s="211"/>
      <c r="D156" s="154">
        <f>'St 1.3.6.1'!D156+'St 1.3.6.2'!D156</f>
        <v>142136.97801550265</v>
      </c>
      <c r="E156" s="154">
        <f>'St 1.3.6.1'!E156+'St 1.3.6.2'!E156</f>
        <v>166943.4604333966</v>
      </c>
      <c r="F156" s="154">
        <f>'St 1.3.6.1'!F156+'St 1.3.6.2'!F156</f>
        <v>193954.15374600334</v>
      </c>
      <c r="G156" s="154">
        <f>'St 1.3.6.1'!G156+'St 1.3.6.2'!G156</f>
        <v>283410.55614239903</v>
      </c>
      <c r="H156" s="154">
        <f>'St 1.3.6.1'!H156+'St 1.3.6.2'!H156</f>
        <v>288301.90230648674</v>
      </c>
      <c r="I156" s="154">
        <f>'St 1.3.6.1'!I156+'St 1.3.6.2'!I156</f>
        <v>367855.59517400683</v>
      </c>
      <c r="J156" s="154">
        <f>'St 1.3.6.1'!J156+'St 1.3.6.2'!J156</f>
        <v>499872.07425165141</v>
      </c>
      <c r="K156" s="154">
        <f>'St 1.3.6.1'!K156+'St 1.3.6.2'!K156</f>
        <v>557273.62722792674</v>
      </c>
      <c r="L156" s="154">
        <f>'St 1.3.6.1'!L156+'St 1.3.6.2'!L156</f>
        <v>535509.64543681673</v>
      </c>
      <c r="M156" s="154">
        <f>'St 1.3.6.1'!M156+'St 1.3.6.2'!M156</f>
        <v>731746.55693927943</v>
      </c>
      <c r="N156" s="143"/>
      <c r="O156" s="154">
        <f>'St 1.3.6.1'!O156+'St 1.3.6.2'!O156</f>
        <v>16047.781078368198</v>
      </c>
      <c r="P156" s="154">
        <f>'St 1.3.6.1'!P156+'St 1.3.6.2'!P156</f>
        <v>15685.600280358918</v>
      </c>
      <c r="Q156" s="154">
        <f>'St 1.3.6.1'!Q156+'St 1.3.6.2'!Q156</f>
        <v>15135.233875192946</v>
      </c>
      <c r="R156" s="154">
        <f>'St 1.3.6.1'!R156+'St 1.3.6.2'!R156</f>
        <v>37729.565264907578</v>
      </c>
      <c r="S156" s="154">
        <f>'St 1.3.6.1'!S156+'St 1.3.6.2'!S156</f>
        <v>85502.839400889119</v>
      </c>
      <c r="T156" s="154">
        <f>'St 1.3.6.1'!T156+'St 1.3.6.2'!T156</f>
        <v>36773.319599733601</v>
      </c>
      <c r="U156" s="154">
        <f>'St 1.3.6.1'!U156+'St 1.3.6.2'!U156</f>
        <v>37521.150001995818</v>
      </c>
      <c r="V156" s="154">
        <f>'St 1.3.6.1'!V156+'St 1.3.6.2'!V156</f>
        <v>8943.1276933214758</v>
      </c>
      <c r="W156" s="154">
        <f>'St 1.3.6.1'!W156+'St 1.3.6.2'!W156</f>
        <v>63654.957591718245</v>
      </c>
      <c r="X156" s="155"/>
      <c r="Y156" s="154">
        <f>'St 1.3.6.1'!Y156+'St 1.3.6.2'!Y156</f>
        <v>8758.7013395257381</v>
      </c>
      <c r="Z156" s="154">
        <f>'St 1.3.6.1'!Z156+'St 1.3.6.2'!Z156</f>
        <v>11325.093032247836</v>
      </c>
      <c r="AA156" s="154">
        <f>'St 1.3.6.1'!AA156+'St 1.3.6.2'!AA156</f>
        <v>74321.168521202751</v>
      </c>
      <c r="AB156" s="154">
        <f>'St 1.3.6.1'!AB156+'St 1.3.6.2'!AB156</f>
        <v>-32838.219100819879</v>
      </c>
      <c r="AC156" s="154">
        <f>'St 1.3.6.1'!AC156+'St 1.3.6.2'!AC156</f>
        <v>-5949.146533369043</v>
      </c>
      <c r="AD156" s="154">
        <f>'St 1.3.6.1'!AD156+'St 1.3.6.2'!AD156</f>
        <v>95243.159477910987</v>
      </c>
      <c r="AE156" s="154">
        <f>'St 1.3.6.1'!AE156+'St 1.3.6.2'!AE156</f>
        <v>19880.402974279456</v>
      </c>
      <c r="AF156" s="154">
        <f>'St 1.3.6.1'!AF156+'St 1.3.6.2'!AF156</f>
        <v>-30707.109484431501</v>
      </c>
      <c r="AG156" s="154">
        <f>'St 1.3.6.1'!AG156+'St 1.3.6.2'!AG156</f>
        <v>132581.95391074455</v>
      </c>
    </row>
    <row r="157" spans="1:33" ht="14.25" customHeight="1">
      <c r="B157" s="6" t="s">
        <v>43</v>
      </c>
      <c r="C157" s="211"/>
      <c r="D157" s="154">
        <f>'St 1.3.6.1'!D157+'St 1.3.6.2'!D157</f>
        <v>75207.014847289465</v>
      </c>
      <c r="E157" s="154">
        <f>'St 1.3.6.1'!E157+'St 1.3.6.2'!E157</f>
        <v>92185.573205472421</v>
      </c>
      <c r="F157" s="154">
        <f>'St 1.3.6.1'!F157+'St 1.3.6.2'!F157</f>
        <v>115074.41338854338</v>
      </c>
      <c r="G157" s="154">
        <f>'St 1.3.6.1'!G157+'St 1.3.6.2'!G157</f>
        <v>127894.52071460268</v>
      </c>
      <c r="H157" s="154">
        <f>'St 1.3.6.1'!H157+'St 1.3.6.2'!H157</f>
        <v>181468.00009570061</v>
      </c>
      <c r="I157" s="154">
        <f>'St 1.3.6.1'!I157+'St 1.3.6.2'!I157</f>
        <v>272066.98850486951</v>
      </c>
      <c r="J157" s="154">
        <f>'St 1.3.6.1'!J157+'St 1.3.6.2'!J157</f>
        <v>296413.92055358662</v>
      </c>
      <c r="K157" s="154">
        <f>'St 1.3.6.1'!K157+'St 1.3.6.2'!K157</f>
        <v>348127.82847621531</v>
      </c>
      <c r="L157" s="154">
        <f>'St 1.3.6.1'!L157+'St 1.3.6.2'!L157</f>
        <v>336772.11222231161</v>
      </c>
      <c r="M157" s="154">
        <f>'St 1.3.6.1'!M157+'St 1.3.6.2'!M157</f>
        <v>457095.0904892683</v>
      </c>
      <c r="N157" s="143"/>
      <c r="O157" s="154">
        <f>'St 1.3.6.1'!O157+'St 1.3.6.2'!O157</f>
        <v>8501.3672737509041</v>
      </c>
      <c r="P157" s="154">
        <f>'St 1.3.6.1'!P157+'St 1.3.6.2'!P157</f>
        <v>9365.3956000912513</v>
      </c>
      <c r="Q157" s="154">
        <f>'St 1.3.6.1'!Q157+'St 1.3.6.2'!Q157</f>
        <v>8932.2222863190254</v>
      </c>
      <c r="R157" s="154">
        <f>'St 1.3.6.1'!R157+'St 1.3.6.2'!R157</f>
        <v>19505.834964085203</v>
      </c>
      <c r="S157" s="154">
        <f>'St 1.3.6.1'!S157+'St 1.3.6.2'!S157</f>
        <v>60725.675820671335</v>
      </c>
      <c r="T157" s="154">
        <f>'St 1.3.6.1'!T157+'St 1.3.6.2'!T157</f>
        <v>26211.34773019396</v>
      </c>
      <c r="U157" s="154">
        <f>'St 1.3.6.1'!U157+'St 1.3.6.2'!U157</f>
        <v>23207.041737437528</v>
      </c>
      <c r="V157" s="154">
        <f>'St 1.3.6.1'!V157+'St 1.3.6.2'!V157</f>
        <v>5523.3881004441046</v>
      </c>
      <c r="W157" s="154">
        <f>'St 1.3.6.1'!W157+'St 1.3.6.2'!W157</f>
        <v>39978.554734962585</v>
      </c>
      <c r="X157" s="155"/>
      <c r="Y157" s="154">
        <f>'St 1.3.6.1'!Y157+'St 1.3.6.2'!Y157</f>
        <v>8477.1910844320664</v>
      </c>
      <c r="Z157" s="154">
        <f>'St 1.3.6.1'!Z157+'St 1.3.6.2'!Z157</f>
        <v>13523.444582979693</v>
      </c>
      <c r="AA157" s="154">
        <f>'St 1.3.6.1'!AA157+'St 1.3.6.2'!AA157</f>
        <v>3887.8850397402775</v>
      </c>
      <c r="AB157" s="154">
        <f>'St 1.3.6.1'!AB157+'St 1.3.6.2'!AB157</f>
        <v>34067.644417012751</v>
      </c>
      <c r="AC157" s="154">
        <f>'St 1.3.6.1'!AC157+'St 1.3.6.2'!AC157</f>
        <v>29873.312588497574</v>
      </c>
      <c r="AD157" s="154">
        <f>'St 1.3.6.1'!AD157+'St 1.3.6.2'!AD157</f>
        <v>-1864.4156814768721</v>
      </c>
      <c r="AE157" s="154">
        <f>'St 1.3.6.1'!AE157+'St 1.3.6.2'!AE157</f>
        <v>28506.866185191135</v>
      </c>
      <c r="AF157" s="154">
        <f>'St 1.3.6.1'!AF157+'St 1.3.6.2'!AF157</f>
        <v>-155414.85525458143</v>
      </c>
      <c r="AG157" s="154">
        <f>'St 1.3.6.1'!AG157+'St 1.3.6.2'!AG157</f>
        <v>91172.787395392515</v>
      </c>
    </row>
    <row r="158" spans="1:33" ht="14.25" customHeight="1">
      <c r="B158" s="6" t="s">
        <v>44</v>
      </c>
      <c r="C158" s="211"/>
      <c r="D158" s="154">
        <f>'St 1.3.6.1'!D158+'St 1.3.6.2'!D158</f>
        <v>56819.896757889415</v>
      </c>
      <c r="E158" s="154">
        <f>'St 1.3.6.1'!E158+'St 1.3.6.2'!E158</f>
        <v>69682.582757350494</v>
      </c>
      <c r="F158" s="154">
        <f>'St 1.3.6.1'!F158+'St 1.3.6.2'!F158</f>
        <v>76925.802710603166</v>
      </c>
      <c r="G158" s="154">
        <f>'St 1.3.6.1'!G158+'St 1.3.6.2'!G158</f>
        <v>102491.30960079315</v>
      </c>
      <c r="H158" s="154">
        <f>'St 1.3.6.1'!H158+'St 1.3.6.2'!H158</f>
        <v>127140.42989308486</v>
      </c>
      <c r="I158" s="154">
        <f>'St 1.3.6.1'!I158+'St 1.3.6.2'!I158</f>
        <v>144328.50768305542</v>
      </c>
      <c r="J158" s="154">
        <f>'St 1.3.6.1'!J158+'St 1.3.6.2'!J158</f>
        <v>199837.05757169463</v>
      </c>
      <c r="K158" s="154">
        <f>'St 1.3.6.1'!K158+'St 1.3.6.2'!K158</f>
        <v>215285.88851150492</v>
      </c>
      <c r="L158" s="154">
        <f>'St 1.3.6.1'!L158+'St 1.3.6.2'!L158</f>
        <v>187539.0027017869</v>
      </c>
      <c r="M158" s="154">
        <f>'St 1.3.6.1'!M158+'St 1.3.6.2'!M158</f>
        <v>285696.57320120331</v>
      </c>
      <c r="N158" s="143"/>
      <c r="O158" s="154">
        <f>'St 1.3.6.1'!O158+'St 1.3.6.2'!O158</f>
        <v>8036.3497476648909</v>
      </c>
      <c r="P158" s="154">
        <f>'St 1.3.6.1'!P158+'St 1.3.6.2'!P158</f>
        <v>3839.1390922616802</v>
      </c>
      <c r="Q158" s="154">
        <f>'St 1.3.6.1'!Q158+'St 1.3.6.2'!Q158</f>
        <v>8595.5784178327576</v>
      </c>
      <c r="R158" s="154">
        <f>'St 1.3.6.1'!R158+'St 1.3.6.2'!R158</f>
        <v>15002.159640988539</v>
      </c>
      <c r="S158" s="154">
        <f>'St 1.3.6.1'!S158+'St 1.3.6.2'!S158</f>
        <v>33044.767525471107</v>
      </c>
      <c r="T158" s="154">
        <f>'St 1.3.6.1'!T158+'St 1.3.6.2'!T158</f>
        <v>23317.074952844017</v>
      </c>
      <c r="U158" s="154">
        <f>'St 1.3.6.1'!U158+'St 1.3.6.2'!U158</f>
        <v>5771.425485509988</v>
      </c>
      <c r="V158" s="154">
        <f>'St 1.3.6.1'!V158+'St 1.3.6.2'!V158</f>
        <v>10883.38545920875</v>
      </c>
      <c r="W158" s="154">
        <f>'St 1.3.6.1'!W158+'St 1.3.6.2'!W158</f>
        <v>12126.437593070335</v>
      </c>
      <c r="X158" s="155"/>
      <c r="Y158" s="154">
        <f>'St 1.3.6.1'!Y158+'St 1.3.6.2'!Y158</f>
        <v>4826.3362517961823</v>
      </c>
      <c r="Z158" s="154">
        <f>'St 1.3.6.1'!Z158+'St 1.3.6.2'!Z158</f>
        <v>3404.0808609909882</v>
      </c>
      <c r="AA158" s="154">
        <f>'St 1.3.6.1'!AA158+'St 1.3.6.2'!AA158</f>
        <v>16969.92847235722</v>
      </c>
      <c r="AB158" s="154">
        <f>'St 1.3.6.1'!AB158+'St 1.3.6.2'!AB158</f>
        <v>9646.9606513031795</v>
      </c>
      <c r="AC158" s="154">
        <f>'St 1.3.6.1'!AC158+'St 1.3.6.2'!AC158</f>
        <v>-15856.68973550056</v>
      </c>
      <c r="AD158" s="154">
        <f>'St 1.3.6.1'!AD158+'St 1.3.6.2'!AD158</f>
        <v>32191.47493579521</v>
      </c>
      <c r="AE158" s="154">
        <f>'St 1.3.6.1'!AE158+'St 1.3.6.2'!AE158</f>
        <v>9677.4054543002967</v>
      </c>
      <c r="AF158" s="154">
        <f>'St 1.3.6.1'!AF158+'St 1.3.6.2'!AF158</f>
        <v>-38630.271268926757</v>
      </c>
      <c r="AG158" s="154">
        <f>'St 1.3.6.1'!AG158+'St 1.3.6.2'!AG158</f>
        <v>86031.132906346029</v>
      </c>
    </row>
    <row r="159" spans="1:33" ht="14.25" customHeight="1">
      <c r="B159" s="7" t="s">
        <v>45</v>
      </c>
      <c r="C159" s="211"/>
      <c r="D159" s="154">
        <f>'St 1.3.6.1'!D159+'St 1.3.6.2'!D159</f>
        <v>49774.966329855408</v>
      </c>
      <c r="E159" s="154">
        <f>'St 1.3.6.1'!E159+'St 1.3.6.2'!E159</f>
        <v>60416.451344229732</v>
      </c>
      <c r="F159" s="154">
        <f>'St 1.3.6.1'!F159+'St 1.3.6.2'!F159</f>
        <v>62359.469182310888</v>
      </c>
      <c r="G159" s="154">
        <f>'St 1.3.6.1'!G159+'St 1.3.6.2'!G159</f>
        <v>97542.672801559864</v>
      </c>
      <c r="H159" s="154">
        <f>'St 1.3.6.1'!H159+'St 1.3.6.2'!H159</f>
        <v>107305.61619115638</v>
      </c>
      <c r="I159" s="154">
        <f>'St 1.3.6.1'!I159+'St 1.3.6.2'!I159</f>
        <v>88751.209295466295</v>
      </c>
      <c r="J159" s="154">
        <f>'St 1.3.6.1'!J159+'St 1.3.6.2'!J159</f>
        <v>161934.95300481876</v>
      </c>
      <c r="K159" s="154">
        <f>'St 1.3.6.1'!K159+'St 1.3.6.2'!K159</f>
        <v>164223.96812938468</v>
      </c>
      <c r="L159" s="154">
        <f>'St 1.3.6.1'!L159+'St 1.3.6.2'!L159</f>
        <v>137786.12050299623</v>
      </c>
      <c r="M159" s="154">
        <f>'St 1.3.6.1'!M159+'St 1.3.6.2'!M159</f>
        <v>217782.134468918</v>
      </c>
      <c r="N159" s="143"/>
      <c r="O159" s="154">
        <f>'St 1.3.6.1'!O159+'St 1.3.6.2'!O159</f>
        <v>7015.0027540939909</v>
      </c>
      <c r="P159" s="154">
        <f>'St 1.3.6.1'!P159+'St 1.3.6.2'!P159</f>
        <v>3404.2873448742803</v>
      </c>
      <c r="Q159" s="154">
        <f>'St 1.3.6.1'!Q159+'St 1.3.6.2'!Q159</f>
        <v>6877.6156847262992</v>
      </c>
      <c r="R159" s="154">
        <f>'St 1.3.6.1'!R159+'St 1.3.6.2'!R159</f>
        <v>14294.393414972999</v>
      </c>
      <c r="S159" s="154">
        <f>'St 1.3.6.1'!S159+'St 1.3.6.2'!S159</f>
        <v>28494.455653603243</v>
      </c>
      <c r="T159" s="154">
        <f>'St 1.3.6.1'!T159+'St 1.3.6.2'!T159</f>
        <v>12961.528410212164</v>
      </c>
      <c r="U159" s="154">
        <f>'St 1.3.6.1'!U159+'St 1.3.6.2'!U159</f>
        <v>5035.4272352756707</v>
      </c>
      <c r="V159" s="154">
        <f>'St 1.3.6.1'!V159+'St 1.3.6.2'!V159</f>
        <v>7925.7772197187469</v>
      </c>
      <c r="W159" s="154">
        <f>'St 1.3.6.1'!W159+'St 1.3.6.2'!W159</f>
        <v>9559.0257403897485</v>
      </c>
      <c r="X159" s="155"/>
      <c r="Y159" s="154">
        <f>'St 1.3.6.1'!Y159+'St 1.3.6.2'!Y159</f>
        <v>3626.482260280332</v>
      </c>
      <c r="Z159" s="154">
        <f>'St 1.3.6.1'!Z159+'St 1.3.6.2'!Z159</f>
        <v>-1461.2695067931218</v>
      </c>
      <c r="AA159" s="154">
        <f>'St 1.3.6.1'!AA159+'St 1.3.6.2'!AA159</f>
        <v>28305.587934522671</v>
      </c>
      <c r="AB159" s="154">
        <f>'St 1.3.6.1'!AB159+'St 1.3.6.2'!AB159</f>
        <v>-4531.4500253764754</v>
      </c>
      <c r="AC159" s="154">
        <f>'St 1.3.6.1'!AC159+'St 1.3.6.2'!AC159</f>
        <v>-47048.862549293321</v>
      </c>
      <c r="AD159" s="154">
        <f>'St 1.3.6.1'!AD159+'St 1.3.6.2'!AD159</f>
        <v>60222.215299140262</v>
      </c>
      <c r="AE159" s="154">
        <f>'St 1.3.6.1'!AE159+'St 1.3.6.2'!AE159</f>
        <v>-2746.4121107097258</v>
      </c>
      <c r="AF159" s="154">
        <f>'St 1.3.6.1'!AF159+'St 1.3.6.2'!AF159</f>
        <v>-34363.624846107188</v>
      </c>
      <c r="AG159" s="154">
        <f>'St 1.3.6.1'!AG159+'St 1.3.6.2'!AG159</f>
        <v>70436.988225531997</v>
      </c>
    </row>
    <row r="160" spans="1:33" ht="14.25" customHeight="1">
      <c r="B160" s="7" t="s">
        <v>46</v>
      </c>
      <c r="C160" s="211"/>
      <c r="D160" s="154">
        <f>'St 1.3.6.1'!D160+'St 1.3.6.2'!D160</f>
        <v>7044.9304280340357</v>
      </c>
      <c r="E160" s="154">
        <f>'St 1.3.6.1'!E160+'St 1.3.6.2'!E160</f>
        <v>9266.1314131207801</v>
      </c>
      <c r="F160" s="154">
        <f>'St 1.3.6.1'!F160+'St 1.3.6.2'!F160</f>
        <v>14566.333528292291</v>
      </c>
      <c r="G160" s="154">
        <f>'St 1.3.6.1'!G160+'St 1.3.6.2'!G160</f>
        <v>4948.6367992333089</v>
      </c>
      <c r="H160" s="154">
        <f>'St 1.3.6.1'!H160+'St 1.3.6.2'!H160</f>
        <v>19834.81370192847</v>
      </c>
      <c r="I160" s="154">
        <f>'St 1.3.6.1'!I160+'St 1.3.6.2'!I160</f>
        <v>55577.2983875891</v>
      </c>
      <c r="J160" s="154">
        <f>'St 1.3.6.1'!J160+'St 1.3.6.2'!J160</f>
        <v>37902.104566875954</v>
      </c>
      <c r="K160" s="154">
        <f>'St 1.3.6.1'!K160+'St 1.3.6.2'!K160</f>
        <v>51061.920382120232</v>
      </c>
      <c r="L160" s="154">
        <f>'St 1.3.6.1'!L160+'St 1.3.6.2'!L160</f>
        <v>49752.882198790641</v>
      </c>
      <c r="M160" s="154">
        <f>'St 1.3.6.1'!M160+'St 1.3.6.2'!M160</f>
        <v>67914.4387322853</v>
      </c>
      <c r="N160" s="143"/>
      <c r="O160" s="154">
        <f>'St 1.3.6.1'!O160+'St 1.3.6.2'!O160</f>
        <v>1021.3469935709029</v>
      </c>
      <c r="P160" s="154">
        <f>'St 1.3.6.1'!P160+'St 1.3.6.2'!P160</f>
        <v>434.85174738740085</v>
      </c>
      <c r="Q160" s="154">
        <f>'St 1.3.6.1'!Q160+'St 1.3.6.2'!Q160</f>
        <v>1717.9627331064607</v>
      </c>
      <c r="R160" s="154">
        <f>'St 1.3.6.1'!R160+'St 1.3.6.2'!R160</f>
        <v>707.76622601554516</v>
      </c>
      <c r="S160" s="154">
        <f>'St 1.3.6.1'!S160+'St 1.3.6.2'!S160</f>
        <v>4550.3118718678561</v>
      </c>
      <c r="T160" s="154">
        <f>'St 1.3.6.1'!T160+'St 1.3.6.2'!T160</f>
        <v>10355.546542631851</v>
      </c>
      <c r="U160" s="154">
        <f>'St 1.3.6.1'!U160+'St 1.3.6.2'!U160</f>
        <v>735.99825023431822</v>
      </c>
      <c r="V160" s="154">
        <f>'St 1.3.6.1'!V160+'St 1.3.6.2'!V160</f>
        <v>2957.6082394900027</v>
      </c>
      <c r="W160" s="154">
        <f>'St 1.3.6.1'!W160+'St 1.3.6.2'!W160</f>
        <v>2567.4118526805851</v>
      </c>
      <c r="X160" s="155"/>
      <c r="Y160" s="154">
        <f>'St 1.3.6.1'!Y160+'St 1.3.6.2'!Y160</f>
        <v>1199.8539915158417</v>
      </c>
      <c r="Z160" s="154">
        <f>'St 1.3.6.1'!Z160+'St 1.3.6.2'!Z160</f>
        <v>4865.350367784109</v>
      </c>
      <c r="AA160" s="154">
        <f>'St 1.3.6.1'!AA160+'St 1.3.6.2'!AA160</f>
        <v>-11335.659462165442</v>
      </c>
      <c r="AB160" s="154">
        <f>'St 1.3.6.1'!AB160+'St 1.3.6.2'!AB160</f>
        <v>14178.410676679616</v>
      </c>
      <c r="AC160" s="154">
        <f>'St 1.3.6.1'!AC160+'St 1.3.6.2'!AC160</f>
        <v>31192.172813792778</v>
      </c>
      <c r="AD160" s="154">
        <f>'St 1.3.6.1'!AD160+'St 1.3.6.2'!AD160</f>
        <v>-28030.740363344994</v>
      </c>
      <c r="AE160" s="154">
        <f>'St 1.3.6.1'!AE160+'St 1.3.6.2'!AE160</f>
        <v>12423.817565009962</v>
      </c>
      <c r="AF160" s="154">
        <f>'St 1.3.6.1'!AF160+'St 1.3.6.2'!AF160</f>
        <v>-4266.6464228195937</v>
      </c>
      <c r="AG160" s="154">
        <f>'St 1.3.6.1'!AG160+'St 1.3.6.2'!AG160</f>
        <v>15594.144680814064</v>
      </c>
    </row>
    <row r="161" spans="1:33" ht="14.25" customHeight="1">
      <c r="B161" s="6" t="s">
        <v>317</v>
      </c>
      <c r="C161" s="211"/>
      <c r="D161" s="154">
        <f>'St 1.3.6.1'!D161+'St 1.3.6.2'!D161</f>
        <v>11730.568556140282</v>
      </c>
      <c r="E161" s="154">
        <f>'St 1.3.6.1'!E161+'St 1.3.6.2'!E161</f>
        <v>15078.626261710631</v>
      </c>
      <c r="F161" s="154">
        <f>'St 1.3.6.1'!F161+'St 1.3.6.2'!F161</f>
        <v>20831.784848391857</v>
      </c>
      <c r="G161" s="154">
        <f>'St 1.3.6.1'!G161+'St 1.3.6.2'!G161</f>
        <v>15165.726563983713</v>
      </c>
      <c r="H161" s="154">
        <f>'St 1.3.6.1'!H161+'St 1.3.6.2'!H161</f>
        <v>33814.306731338707</v>
      </c>
      <c r="I161" s="154">
        <f>'St 1.3.6.1'!I161+'St 1.3.6.2'!I161</f>
        <v>61054.52994289287</v>
      </c>
      <c r="J161" s="154">
        <f>'St 1.3.6.1'!J161+'St 1.3.6.2'!J161</f>
        <v>53637.313598434557</v>
      </c>
      <c r="K161" s="154">
        <f>'St 1.3.6.1'!K161+'St 1.3.6.2'!K161</f>
        <v>66972.13127313304</v>
      </c>
      <c r="L161" s="154">
        <f>'St 1.3.6.1'!L161+'St 1.3.6.2'!L161</f>
        <v>66248.65000666416</v>
      </c>
      <c r="M161" s="154">
        <f>'St 1.3.6.1'!M161+'St 1.3.6.2'!M161</f>
        <v>87958.751512011688</v>
      </c>
      <c r="N161" s="143"/>
      <c r="O161" s="154">
        <f>'St 1.3.6.1'!O161+'St 1.3.6.2'!O161</f>
        <v>1311.3415268895367</v>
      </c>
      <c r="P161" s="154">
        <f>'St 1.3.6.1'!P161+'St 1.3.6.2'!P161</f>
        <v>1666.5992065294577</v>
      </c>
      <c r="Q161" s="154">
        <f>'St 1.3.6.1'!Q161+'St 1.3.6.2'!Q161</f>
        <v>1614.2907406830259</v>
      </c>
      <c r="R161" s="154">
        <f>'St 1.3.6.1'!R161+'St 1.3.6.2'!R161</f>
        <v>2928.4429289005648</v>
      </c>
      <c r="S161" s="154">
        <f>'St 1.3.6.1'!S161+'St 1.3.6.2'!S161</f>
        <v>11665.923047533321</v>
      </c>
      <c r="T161" s="154">
        <f>'St 1.3.6.1'!T161+'St 1.3.6.2'!T161</f>
        <v>6374.8395700770179</v>
      </c>
      <c r="U161" s="154">
        <f>'St 1.3.6.1'!U161+'St 1.3.6.2'!U161</f>
        <v>4328.9616626007246</v>
      </c>
      <c r="V161" s="154">
        <f>'St 1.3.6.1'!V161+'St 1.3.6.2'!V161</f>
        <v>1121.1443863375396</v>
      </c>
      <c r="W161" s="154">
        <f>'St 1.3.6.1'!W161+'St 1.3.6.2'!W161</f>
        <v>7675.9878473421604</v>
      </c>
      <c r="X161" s="155"/>
      <c r="Y161" s="154">
        <f>'St 1.3.6.1'!Y161+'St 1.3.6.2'!Y161</f>
        <v>2036.7161786808113</v>
      </c>
      <c r="Z161" s="154">
        <f>'St 1.3.6.1'!Z161+'St 1.3.6.2'!Z161</f>
        <v>4086.5593801517666</v>
      </c>
      <c r="AA161" s="154">
        <f>'St 1.3.6.1'!AA161+'St 1.3.6.2'!AA161</f>
        <v>-7280.3490250911691</v>
      </c>
      <c r="AB161" s="154">
        <f>'St 1.3.6.1'!AB161+'St 1.3.6.2'!AB161</f>
        <v>15720.137238454427</v>
      </c>
      <c r="AC161" s="154">
        <f>'St 1.3.6.1'!AC161+'St 1.3.6.2'!AC161</f>
        <v>15574.300164020844</v>
      </c>
      <c r="AD161" s="154">
        <f>'St 1.3.6.1'!AD161+'St 1.3.6.2'!AD161</f>
        <v>-13792.055914535336</v>
      </c>
      <c r="AE161" s="154">
        <f>'St 1.3.6.1'!AE161+'St 1.3.6.2'!AE161</f>
        <v>9005.8560120977581</v>
      </c>
      <c r="AF161" s="154">
        <f>'St 1.3.6.1'!AF161+'St 1.3.6.2'!AF161</f>
        <v>-1844.6256528064023</v>
      </c>
      <c r="AG161" s="154">
        <f>'St 1.3.6.1'!AG161+'St 1.3.6.2'!AG161</f>
        <v>14034.113658005361</v>
      </c>
    </row>
    <row r="162" spans="1:33" ht="14.25" customHeight="1">
      <c r="B162" s="6" t="s">
        <v>108</v>
      </c>
      <c r="C162" s="211"/>
      <c r="D162" s="154">
        <f>'St 1.3.6.1'!D162+'St 1.3.6.2'!D162</f>
        <v>33497.935343232304</v>
      </c>
      <c r="E162" s="154">
        <f>'St 1.3.6.1'!E162+'St 1.3.6.2'!E162</f>
        <v>39767.397362858232</v>
      </c>
      <c r="F162" s="154">
        <f>'St 1.3.6.1'!F162+'St 1.3.6.2'!F162</f>
        <v>49584.696730269185</v>
      </c>
      <c r="G162" s="154">
        <f>'St 1.3.6.1'!G162+'St 1.3.6.2'!G162</f>
        <v>58703.503554908202</v>
      </c>
      <c r="H162" s="154">
        <f>'St 1.3.6.1'!H162+'St 1.3.6.2'!H162</f>
        <v>68134.394649005219</v>
      </c>
      <c r="I162" s="154">
        <f>'St 1.3.6.1'!I162+'St 1.3.6.2'!I162</f>
        <v>124881.67569013647</v>
      </c>
      <c r="J162" s="154">
        <f>'St 1.3.6.1'!J162+'St 1.3.6.2'!J162</f>
        <v>128334.50494156634</v>
      </c>
      <c r="K162" s="154">
        <f>'St 1.3.6.1'!K162+'St 1.3.6.2'!K162</f>
        <v>145774.89647450269</v>
      </c>
      <c r="L162" s="154">
        <f>'St 1.3.6.1'!L162+'St 1.3.6.2'!L162</f>
        <v>139492.2988853922</v>
      </c>
      <c r="M162" s="154">
        <f>'St 1.3.6.1'!M162+'St 1.3.6.2'!M162</f>
        <v>192535.75862097961</v>
      </c>
      <c r="N162" s="143"/>
      <c r="O162" s="154">
        <f>'St 1.3.6.1'!O162+'St 1.3.6.2'!O162</f>
        <v>4327.7696335457085</v>
      </c>
      <c r="P162" s="154">
        <f>'St 1.3.6.1'!P162+'St 1.3.6.2'!P162</f>
        <v>3036.0661189436905</v>
      </c>
      <c r="Q162" s="154">
        <f>'St 1.3.6.1'!Q162+'St 1.3.6.2'!Q162</f>
        <v>4795.1557335577536</v>
      </c>
      <c r="R162" s="154">
        <f>'St 1.3.6.1'!R162+'St 1.3.6.2'!R162</f>
        <v>8441.7988283979594</v>
      </c>
      <c r="S162" s="154">
        <f>'St 1.3.6.1'!S162+'St 1.3.6.2'!S162</f>
        <v>22135.774732565747</v>
      </c>
      <c r="T162" s="154">
        <f>'St 1.3.6.1'!T162+'St 1.3.6.2'!T162</f>
        <v>16817.521909564537</v>
      </c>
      <c r="U162" s="154">
        <f>'St 1.3.6.1'!U162+'St 1.3.6.2'!U162</f>
        <v>6467.8610527423962</v>
      </c>
      <c r="V162" s="154">
        <f>'St 1.3.6.1'!V162+'St 1.3.6.2'!V162</f>
        <v>5108.0162602214259</v>
      </c>
      <c r="W162" s="154">
        <f>'St 1.3.6.1'!W162+'St 1.3.6.2'!W162</f>
        <v>12347.107514847099</v>
      </c>
      <c r="X162" s="155"/>
      <c r="Y162" s="154">
        <f>'St 1.3.6.1'!Y162+'St 1.3.6.2'!Y162</f>
        <v>1941.6923860802169</v>
      </c>
      <c r="Z162" s="154">
        <f>'St 1.3.6.1'!Z162+'St 1.3.6.2'!Z162</f>
        <v>6781.2332484672615</v>
      </c>
      <c r="AA162" s="154">
        <f>'St 1.3.6.1'!AA162+'St 1.3.6.2'!AA162</f>
        <v>4323.6510910812704</v>
      </c>
      <c r="AB162" s="154">
        <f>'St 1.3.6.1'!AB162+'St 1.3.6.2'!AB162</f>
        <v>989.09226569905081</v>
      </c>
      <c r="AC162" s="154">
        <f>'St 1.3.6.1'!AC162+'St 1.3.6.2'!AC162</f>
        <v>34611.506308565506</v>
      </c>
      <c r="AD162" s="154">
        <f>'St 1.3.6.1'!AD162+'St 1.3.6.2'!AD162</f>
        <v>-13364.69265813466</v>
      </c>
      <c r="AE162" s="154">
        <f>'St 1.3.6.1'!AE162+'St 1.3.6.2'!AE162</f>
        <v>10972.530480193938</v>
      </c>
      <c r="AF162" s="154">
        <f>'St 1.3.6.1'!AF162+'St 1.3.6.2'!AF162</f>
        <v>-11390.613849331898</v>
      </c>
      <c r="AG162" s="154">
        <f>'St 1.3.6.1'!AG162+'St 1.3.6.2'!AG162</f>
        <v>40696.3522207403</v>
      </c>
    </row>
    <row r="163" spans="1:33" ht="14.25" customHeight="1">
      <c r="B163" s="6" t="s">
        <v>48</v>
      </c>
      <c r="C163" s="211"/>
      <c r="D163" s="154">
        <f>'St 1.3.6.1'!D163+'St 1.3.6.2'!D163</f>
        <v>0</v>
      </c>
      <c r="E163" s="154">
        <f>'St 1.3.6.1'!E163+'St 1.3.6.2'!E163</f>
        <v>0</v>
      </c>
      <c r="F163" s="154">
        <f>'St 1.3.6.1'!F163+'St 1.3.6.2'!F163</f>
        <v>0</v>
      </c>
      <c r="G163" s="154">
        <f>'St 1.3.6.1'!G163+'St 1.3.6.2'!G163</f>
        <v>0</v>
      </c>
      <c r="H163" s="154">
        <f>'St 1.3.6.1'!H163+'St 1.3.6.2'!H163</f>
        <v>0</v>
      </c>
      <c r="I163" s="154">
        <f>'St 1.3.6.1'!I163+'St 1.3.6.2'!I163</f>
        <v>0</v>
      </c>
      <c r="J163" s="154">
        <f>'St 1.3.6.1'!J163+'St 1.3.6.2'!J163</f>
        <v>0</v>
      </c>
      <c r="K163" s="154">
        <f>'St 1.3.6.1'!K163+'St 1.3.6.2'!K163</f>
        <v>0</v>
      </c>
      <c r="L163" s="154">
        <f>'St 1.3.6.1'!L163+'St 1.3.6.2'!L163</f>
        <v>0</v>
      </c>
      <c r="M163" s="154">
        <f>'St 1.3.6.1'!M163+'St 1.3.6.2'!M163</f>
        <v>0</v>
      </c>
      <c r="N163" s="148"/>
      <c r="O163" s="154">
        <f>'St 1.3.6.1'!O163+'St 1.3.6.2'!O163</f>
        <v>0</v>
      </c>
      <c r="P163" s="154">
        <f>'St 1.3.6.1'!P163+'St 1.3.6.2'!P163</f>
        <v>0</v>
      </c>
      <c r="Q163" s="154">
        <f>'St 1.3.6.1'!Q163+'St 1.3.6.2'!Q163</f>
        <v>0</v>
      </c>
      <c r="R163" s="154">
        <f>'St 1.3.6.1'!R163+'St 1.3.6.2'!R163</f>
        <v>0</v>
      </c>
      <c r="S163" s="154">
        <f>'St 1.3.6.1'!S163+'St 1.3.6.2'!S163</f>
        <v>0</v>
      </c>
      <c r="T163" s="154">
        <f>'St 1.3.6.1'!T163+'St 1.3.6.2'!T163</f>
        <v>0</v>
      </c>
      <c r="U163" s="154">
        <f>'St 1.3.6.1'!U163+'St 1.3.6.2'!U163</f>
        <v>0</v>
      </c>
      <c r="V163" s="154">
        <f>'St 1.3.6.1'!V163+'St 1.3.6.2'!V163</f>
        <v>0</v>
      </c>
      <c r="W163" s="154">
        <f>'St 1.3.6.1'!W163+'St 1.3.6.2'!W163</f>
        <v>0</v>
      </c>
      <c r="X163" s="155"/>
      <c r="Y163" s="154">
        <f>'St 1.3.6.1'!Y163+'St 1.3.6.2'!Y163</f>
        <v>0</v>
      </c>
      <c r="Z163" s="154">
        <f>'St 1.3.6.1'!Z163+'St 1.3.6.2'!Z163</f>
        <v>0</v>
      </c>
      <c r="AA163" s="154">
        <f>'St 1.3.6.1'!AA163+'St 1.3.6.2'!AA163</f>
        <v>0</v>
      </c>
      <c r="AB163" s="154">
        <f>'St 1.3.6.1'!AB163+'St 1.3.6.2'!AB163</f>
        <v>0</v>
      </c>
      <c r="AC163" s="154">
        <f>'St 1.3.6.1'!AC163+'St 1.3.6.2'!AC163</f>
        <v>0</v>
      </c>
      <c r="AD163" s="154">
        <f>'St 1.3.6.1'!AD163+'St 1.3.6.2'!AD163</f>
        <v>0</v>
      </c>
      <c r="AE163" s="154">
        <f>'St 1.3.6.1'!AE163+'St 1.3.6.2'!AE163</f>
        <v>0</v>
      </c>
      <c r="AF163" s="154">
        <f>'St 1.3.6.1'!AF163+'St 1.3.6.2'!AF163</f>
        <v>0</v>
      </c>
      <c r="AG163" s="154">
        <f>'St 1.3.6.1'!AG163+'St 1.3.6.2'!AG163</f>
        <v>0</v>
      </c>
    </row>
    <row r="164" spans="1:33" ht="14.25" customHeight="1">
      <c r="B164" s="6" t="s">
        <v>325</v>
      </c>
      <c r="C164" s="211"/>
      <c r="D164" s="154">
        <f>'St 1.3.6.1'!D164+'St 1.3.6.2'!D164</f>
        <v>0</v>
      </c>
      <c r="E164" s="154">
        <f>'St 1.3.6.1'!E164+'St 1.3.6.2'!E164</f>
        <v>0</v>
      </c>
      <c r="F164" s="154">
        <f>'St 1.3.6.1'!F164+'St 1.3.6.2'!F164</f>
        <v>0</v>
      </c>
      <c r="G164" s="154">
        <f>'St 1.3.6.1'!G164+'St 1.3.6.2'!G164</f>
        <v>0</v>
      </c>
      <c r="H164" s="154">
        <f>'St 1.3.6.1'!H164+'St 1.3.6.2'!H164</f>
        <v>0</v>
      </c>
      <c r="I164" s="154">
        <f>'St 1.3.6.1'!I164+'St 1.3.6.2'!I164</f>
        <v>0</v>
      </c>
      <c r="J164" s="154">
        <f>'St 1.3.6.1'!J164+'St 1.3.6.2'!J164</f>
        <v>0</v>
      </c>
      <c r="K164" s="154">
        <f>'St 1.3.6.1'!K164+'St 1.3.6.2'!K164</f>
        <v>0</v>
      </c>
      <c r="L164" s="154">
        <f>'St 1.3.6.1'!L164+'St 1.3.6.2'!L164</f>
        <v>0</v>
      </c>
      <c r="M164" s="154">
        <f>'St 1.3.6.1'!M164+'St 1.3.6.2'!M164</f>
        <v>0</v>
      </c>
      <c r="N164" s="143"/>
      <c r="O164" s="154">
        <f>'St 1.3.6.1'!O164+'St 1.3.6.2'!O164</f>
        <v>0</v>
      </c>
      <c r="P164" s="154">
        <f>'St 1.3.6.1'!P164+'St 1.3.6.2'!P164</f>
        <v>0</v>
      </c>
      <c r="Q164" s="154">
        <f>'St 1.3.6.1'!Q164+'St 1.3.6.2'!Q164</f>
        <v>0</v>
      </c>
      <c r="R164" s="154">
        <f>'St 1.3.6.1'!R164+'St 1.3.6.2'!R164</f>
        <v>0</v>
      </c>
      <c r="S164" s="154">
        <f>'St 1.3.6.1'!S164+'St 1.3.6.2'!S164</f>
        <v>0</v>
      </c>
      <c r="T164" s="154">
        <f>'St 1.3.6.1'!T164+'St 1.3.6.2'!T164</f>
        <v>0</v>
      </c>
      <c r="U164" s="154">
        <f>'St 1.3.6.1'!U164+'St 1.3.6.2'!U164</f>
        <v>0</v>
      </c>
      <c r="V164" s="154">
        <f>'St 1.3.6.1'!V164+'St 1.3.6.2'!V164</f>
        <v>0</v>
      </c>
      <c r="W164" s="154">
        <f>'St 1.3.6.1'!W164+'St 1.3.6.2'!W164</f>
        <v>0</v>
      </c>
      <c r="X164" s="155"/>
      <c r="Y164" s="154">
        <f>'St 1.3.6.1'!Y164+'St 1.3.6.2'!Y164</f>
        <v>0</v>
      </c>
      <c r="Z164" s="154">
        <f>'St 1.3.6.1'!Z164+'St 1.3.6.2'!Z164</f>
        <v>0</v>
      </c>
      <c r="AA164" s="154">
        <f>'St 1.3.6.1'!AA164+'St 1.3.6.2'!AA164</f>
        <v>0</v>
      </c>
      <c r="AB164" s="154">
        <f>'St 1.3.6.1'!AB164+'St 1.3.6.2'!AB164</f>
        <v>0</v>
      </c>
      <c r="AC164" s="154">
        <f>'St 1.3.6.1'!AC164+'St 1.3.6.2'!AC164</f>
        <v>0</v>
      </c>
      <c r="AD164" s="154">
        <f>'St 1.3.6.1'!AD164+'St 1.3.6.2'!AD164</f>
        <v>0</v>
      </c>
      <c r="AE164" s="154">
        <f>'St 1.3.6.1'!AE164+'St 1.3.6.2'!AE164</f>
        <v>0</v>
      </c>
      <c r="AF164" s="154">
        <f>'St 1.3.6.1'!AF164+'St 1.3.6.2'!AF164</f>
        <v>0</v>
      </c>
      <c r="AG164" s="154">
        <f>'St 1.3.6.1'!AG164+'St 1.3.6.2'!AG164</f>
        <v>0</v>
      </c>
    </row>
    <row r="165" spans="1:33" ht="14.25" customHeight="1">
      <c r="B165" s="8" t="s">
        <v>101</v>
      </c>
      <c r="C165" s="211"/>
      <c r="D165" s="154">
        <f>'St 1.3.6.1'!D165+'St 1.3.6.2'!D165</f>
        <v>6045.8427631224586</v>
      </c>
      <c r="E165" s="154">
        <f>'St 1.3.6.1'!E165+'St 1.3.6.2'!E165</f>
        <v>7504.7013432980848</v>
      </c>
      <c r="F165" s="154">
        <f>'St 1.3.6.1'!F165+'St 1.3.6.2'!F165</f>
        <v>7443.0525839962256</v>
      </c>
      <c r="G165" s="154">
        <f>'St 1.3.6.1'!G165+'St 1.3.6.2'!G165</f>
        <v>11901.058993657751</v>
      </c>
      <c r="H165" s="154">
        <f>'St 1.3.6.1'!H165+'St 1.3.6.2'!H165</f>
        <v>14307.784458276543</v>
      </c>
      <c r="I165" s="154">
        <f>'St 1.3.6.1'!I165+'St 1.3.6.2'!I165</f>
        <v>8119.6844253700092</v>
      </c>
      <c r="J165" s="154">
        <f>'St 1.3.6.1'!J165+'St 1.3.6.2'!J165</f>
        <v>19296.924152632273</v>
      </c>
      <c r="K165" s="154">
        <f>'St 1.3.6.1'!K165+'St 1.3.6.2'!K165</f>
        <v>19608.74677617308</v>
      </c>
      <c r="L165" s="154">
        <f>'St 1.3.6.1'!L165+'St 1.3.6.2'!L165</f>
        <v>15812.438319743096</v>
      </c>
      <c r="M165" s="154">
        <f>'St 1.3.6.1'!M165+'St 1.3.6.2'!M165</f>
        <v>25942.407720175222</v>
      </c>
      <c r="N165" s="143"/>
      <c r="O165" s="154">
        <f>'St 1.3.6.1'!O165+'St 1.3.6.2'!O165</f>
        <v>823.33134389510735</v>
      </c>
      <c r="P165" s="154">
        <f>'St 1.3.6.1'!P165+'St 1.3.6.2'!P165</f>
        <v>471.36230295261919</v>
      </c>
      <c r="Q165" s="154">
        <f>'St 1.3.6.1'!Q165+'St 1.3.6.2'!Q165</f>
        <v>770.80424554382637</v>
      </c>
      <c r="R165" s="154">
        <f>'St 1.3.6.1'!R165+'St 1.3.6.2'!R165</f>
        <v>1723.9077548573223</v>
      </c>
      <c r="S165" s="154">
        <f>'St 1.3.6.1'!S165+'St 1.3.6.2'!S165</f>
        <v>3897.8369314952411</v>
      </c>
      <c r="T165" s="154">
        <f>'St 1.3.6.1'!T165+'St 1.3.6.2'!T165</f>
        <v>868.15123282752722</v>
      </c>
      <c r="U165" s="154">
        <f>'St 1.3.6.1'!U165+'St 1.3.6.2'!U165</f>
        <v>780.96596269217548</v>
      </c>
      <c r="V165" s="154">
        <f>'St 1.3.6.1'!V165+'St 1.3.6.2'!V165</f>
        <v>794.94865292706163</v>
      </c>
      <c r="W165" s="154">
        <f>'St 1.3.6.1'!W165+'St 1.3.6.2'!W165</f>
        <v>1342.0858434517372</v>
      </c>
      <c r="X165" s="155"/>
      <c r="Y165" s="154">
        <f>'St 1.3.6.1'!Y165+'St 1.3.6.2'!Y165</f>
        <v>635.52723628051854</v>
      </c>
      <c r="Z165" s="154">
        <f>'St 1.3.6.1'!Z165+'St 1.3.6.2'!Z165</f>
        <v>-533.01106225447847</v>
      </c>
      <c r="AA165" s="154">
        <f>'St 1.3.6.1'!AA165+'St 1.3.6.2'!AA165</f>
        <v>3687.2021641176993</v>
      </c>
      <c r="AB165" s="154">
        <f>'St 1.3.6.1'!AB165+'St 1.3.6.2'!AB165</f>
        <v>682.81770976146959</v>
      </c>
      <c r="AC165" s="154">
        <f>'St 1.3.6.1'!AC165+'St 1.3.6.2'!AC165</f>
        <v>-10085.936964401777</v>
      </c>
      <c r="AD165" s="154">
        <f>'St 1.3.6.1'!AD165+'St 1.3.6.2'!AD165</f>
        <v>10309.088494434736</v>
      </c>
      <c r="AE165" s="154">
        <f>'St 1.3.6.1'!AE165+'St 1.3.6.2'!AE165</f>
        <v>-469.14333915136751</v>
      </c>
      <c r="AF165" s="154">
        <f>'St 1.3.6.1'!AF165+'St 1.3.6.2'!AF165</f>
        <v>-4591.2571093570477</v>
      </c>
      <c r="AG165" s="154">
        <f>'St 1.3.6.1'!AG165+'St 1.3.6.2'!AG165</f>
        <v>8787.8835569803905</v>
      </c>
    </row>
    <row r="166" spans="1:33" s="45" customFormat="1">
      <c r="A166" s="38"/>
      <c r="B166" s="5" t="s">
        <v>25</v>
      </c>
      <c r="C166" s="209" t="s">
        <v>297</v>
      </c>
      <c r="D166" s="152">
        <f>'St 1.3.6.1'!D166+'St 1.3.6.2'!D166</f>
        <v>403.23520731944114</v>
      </c>
      <c r="E166" s="152">
        <f>'St 1.3.6.1'!E166+'St 1.3.6.2'!E166</f>
        <v>466.94092817251266</v>
      </c>
      <c r="F166" s="152">
        <f>'St 1.3.6.1'!F166+'St 1.3.6.2'!F166</f>
        <v>756.4135051036568</v>
      </c>
      <c r="G166" s="152">
        <f>'St 1.3.6.1'!G166+'St 1.3.6.2'!G166</f>
        <v>668.6306715205103</v>
      </c>
      <c r="H166" s="152">
        <f>'St 1.3.6.1'!H166+'St 1.3.6.2'!H166</f>
        <v>905.40012640798841</v>
      </c>
      <c r="I166" s="152">
        <f>'St 1.3.6.1'!I166+'St 1.3.6.2'!I166</f>
        <v>2547.4083940922037</v>
      </c>
      <c r="J166" s="152">
        <f>'St 1.3.6.1'!J166+'St 1.3.6.2'!J166</f>
        <v>1919.379798871342</v>
      </c>
      <c r="K166" s="152">
        <f>'St 1.3.6.1'!K166+'St 1.3.6.2'!K166</f>
        <v>2511.8061780252215</v>
      </c>
      <c r="L166" s="152">
        <f>'St 1.3.6.1'!L166+'St 1.3.6.2'!L166</f>
        <v>2734.6494354722836</v>
      </c>
      <c r="M166" s="152">
        <f>'St 1.3.6.1'!M166+'St 1.3.6.2'!M166</f>
        <v>3244.7280711401741</v>
      </c>
      <c r="N166" s="146"/>
      <c r="O166" s="152">
        <f>'St 1.3.6.1'!O166+'St 1.3.6.2'!O166</f>
        <v>63.70572085307149</v>
      </c>
      <c r="P166" s="152">
        <f>'St 1.3.6.1'!P166+'St 1.3.6.2'!P166</f>
        <v>289.4725769311442</v>
      </c>
      <c r="Q166" s="152">
        <f>'St 1.3.6.1'!Q166+'St 1.3.6.2'!Q166</f>
        <v>-87.782833583146456</v>
      </c>
      <c r="R166" s="152">
        <f>'St 1.3.6.1'!R166+'St 1.3.6.2'!R166</f>
        <v>236.76945488747813</v>
      </c>
      <c r="S166" s="152">
        <f>'St 1.3.6.1'!S166+'St 1.3.6.2'!S166</f>
        <v>1642.0082676842153</v>
      </c>
      <c r="T166" s="152">
        <f>'St 1.3.6.1'!T166+'St 1.3.6.2'!T166</f>
        <v>-628.02859522086192</v>
      </c>
      <c r="U166" s="152">
        <f>'St 1.3.6.1'!U166+'St 1.3.6.2'!U166</f>
        <v>592.42637915387945</v>
      </c>
      <c r="V166" s="152">
        <f>'St 1.3.6.1'!V166+'St 1.3.6.2'!V166</f>
        <v>222.84325744706248</v>
      </c>
      <c r="W166" s="152">
        <f>'St 1.3.6.1'!W166+'St 1.3.6.2'!W166</f>
        <v>510.07863566789013</v>
      </c>
      <c r="X166" s="153"/>
      <c r="Y166" s="152">
        <f>'St 1.3.6.1'!Y166+'St 1.3.6.2'!Y166</f>
        <v>0</v>
      </c>
      <c r="Z166" s="152">
        <f>'St 1.3.6.1'!Z166+'St 1.3.6.2'!Z166</f>
        <v>0</v>
      </c>
      <c r="AA166" s="152">
        <f>'St 1.3.6.1'!AA166+'St 1.3.6.2'!AA166</f>
        <v>0</v>
      </c>
      <c r="AB166" s="152">
        <f>'St 1.3.6.1'!AB166+'St 1.3.6.2'!AB166</f>
        <v>0</v>
      </c>
      <c r="AC166" s="152">
        <f>'St 1.3.6.1'!AC166+'St 1.3.6.2'!AC166</f>
        <v>0</v>
      </c>
      <c r="AD166" s="152">
        <f>'St 1.3.6.1'!AD166+'St 1.3.6.2'!AD166</f>
        <v>0</v>
      </c>
      <c r="AE166" s="152">
        <f>'St 1.3.6.1'!AE166+'St 1.3.6.2'!AE166</f>
        <v>0</v>
      </c>
      <c r="AF166" s="152">
        <f>'St 1.3.6.1'!AF166+'St 1.3.6.2'!AF166</f>
        <v>0</v>
      </c>
      <c r="AG166" s="152">
        <f>'St 1.3.6.1'!AG166+'St 1.3.6.2'!AG166</f>
        <v>0</v>
      </c>
    </row>
    <row r="167" spans="1:33">
      <c r="B167" s="208" t="s">
        <v>40</v>
      </c>
      <c r="C167" s="211"/>
      <c r="D167" s="154">
        <f>'St 1.3.6.1'!D167+'St 1.3.6.2'!D167</f>
        <v>403.13367212744168</v>
      </c>
      <c r="E167" s="154">
        <f>'St 1.3.6.1'!E167+'St 1.3.6.2'!E167</f>
        <v>467.07104496769637</v>
      </c>
      <c r="F167" s="154">
        <f>'St 1.3.6.1'!F167+'St 1.3.6.2'!F167</f>
        <v>755.72021434690191</v>
      </c>
      <c r="G167" s="154">
        <f>'St 1.3.6.1'!G167+'St 1.3.6.2'!G167</f>
        <v>668.6306715205103</v>
      </c>
      <c r="H167" s="154">
        <f>'St 1.3.6.1'!H167+'St 1.3.6.2'!H167</f>
        <v>907.27278299345858</v>
      </c>
      <c r="I167" s="154">
        <f>'St 1.3.6.1'!I167+'St 1.3.6.2'!I167</f>
        <v>2539.5573224989125</v>
      </c>
      <c r="J167" s="154">
        <f>'St 1.3.6.1'!J167+'St 1.3.6.2'!J167</f>
        <v>1917.6344778769862</v>
      </c>
      <c r="K167" s="154">
        <f>'St 1.3.6.1'!K167+'St 1.3.6.2'!K167</f>
        <v>2509.5370441310852</v>
      </c>
      <c r="L167" s="154">
        <f>'St 1.3.6.1'!L167+'St 1.3.6.2'!L167</f>
        <v>2732.1070427974073</v>
      </c>
      <c r="M167" s="154">
        <f>'St 1.3.6.1'!M167+'St 1.3.6.2'!M167</f>
        <v>3241.825409717705</v>
      </c>
      <c r="N167" s="143"/>
      <c r="O167" s="154">
        <f>'St 1.3.6.1'!O167+'St 1.3.6.2'!O167</f>
        <v>0</v>
      </c>
      <c r="P167" s="154">
        <f>'St 1.3.6.1'!P167+'St 1.3.6.2'!P167</f>
        <v>0</v>
      </c>
      <c r="Q167" s="154">
        <f>'St 1.3.6.1'!Q167+'St 1.3.6.2'!Q167</f>
        <v>0</v>
      </c>
      <c r="R167" s="154">
        <f>'St 1.3.6.1'!R167+'St 1.3.6.2'!R167</f>
        <v>0</v>
      </c>
      <c r="S167" s="154">
        <f>'St 1.3.6.1'!S167+'St 1.3.6.2'!S167</f>
        <v>0</v>
      </c>
      <c r="T167" s="154">
        <f>'St 1.3.6.1'!T167+'St 1.3.6.2'!T167</f>
        <v>0</v>
      </c>
      <c r="U167" s="154">
        <f>'St 1.3.6.1'!U167+'St 1.3.6.2'!U167</f>
        <v>0</v>
      </c>
      <c r="V167" s="154">
        <f>'St 1.3.6.1'!V167+'St 1.3.6.2'!V167</f>
        <v>0</v>
      </c>
      <c r="W167" s="154">
        <f>'St 1.3.6.1'!W167+'St 1.3.6.2'!W167</f>
        <v>0</v>
      </c>
      <c r="X167" s="155"/>
      <c r="Y167" s="154">
        <f>'St 1.3.6.1'!Y167+'St 1.3.6.2'!Y167</f>
        <v>0</v>
      </c>
      <c r="Z167" s="154">
        <f>'St 1.3.6.1'!Z167+'St 1.3.6.2'!Z167</f>
        <v>0</v>
      </c>
      <c r="AA167" s="154">
        <f>'St 1.3.6.1'!AA167+'St 1.3.6.2'!AA167</f>
        <v>0</v>
      </c>
      <c r="AB167" s="154">
        <f>'St 1.3.6.1'!AB167+'St 1.3.6.2'!AB167</f>
        <v>0</v>
      </c>
      <c r="AC167" s="154">
        <f>'St 1.3.6.1'!AC167+'St 1.3.6.2'!AC167</f>
        <v>0</v>
      </c>
      <c r="AD167" s="154">
        <f>'St 1.3.6.1'!AD167+'St 1.3.6.2'!AD167</f>
        <v>0</v>
      </c>
      <c r="AE167" s="154">
        <f>'St 1.3.6.1'!AE167+'St 1.3.6.2'!AE167</f>
        <v>0</v>
      </c>
      <c r="AF167" s="154">
        <f>'St 1.3.6.1'!AF167+'St 1.3.6.2'!AF167</f>
        <v>0</v>
      </c>
      <c r="AG167" s="154">
        <f>'St 1.3.6.1'!AG167+'St 1.3.6.2'!AG167</f>
        <v>0</v>
      </c>
    </row>
    <row r="168" spans="1:33" ht="14.25" customHeight="1">
      <c r="B168" s="6" t="s">
        <v>41</v>
      </c>
      <c r="C168" s="211"/>
      <c r="D168" s="154">
        <f>'St 1.3.6.1'!D168+'St 1.3.6.2'!D168</f>
        <v>0</v>
      </c>
      <c r="E168" s="154">
        <f>'St 1.3.6.1'!E168+'St 1.3.6.2'!E168</f>
        <v>0</v>
      </c>
      <c r="F168" s="154">
        <f>'St 1.3.6.1'!F168+'St 1.3.6.2'!F168</f>
        <v>0</v>
      </c>
      <c r="G168" s="154">
        <f>'St 1.3.6.1'!G168+'St 1.3.6.2'!G168</f>
        <v>0</v>
      </c>
      <c r="H168" s="154">
        <f>'St 1.3.6.1'!H168+'St 1.3.6.2'!H168</f>
        <v>0</v>
      </c>
      <c r="I168" s="154">
        <f>'St 1.3.6.1'!I168+'St 1.3.6.2'!I168</f>
        <v>0</v>
      </c>
      <c r="J168" s="154">
        <f>'St 1.3.6.1'!J168+'St 1.3.6.2'!J168</f>
        <v>0</v>
      </c>
      <c r="K168" s="154">
        <f>'St 1.3.6.1'!K168+'St 1.3.6.2'!K168</f>
        <v>0</v>
      </c>
      <c r="L168" s="154">
        <f>'St 1.3.6.1'!L168+'St 1.3.6.2'!L168</f>
        <v>0</v>
      </c>
      <c r="M168" s="154">
        <f>'St 1.3.6.1'!M168+'St 1.3.6.2'!M168</f>
        <v>0</v>
      </c>
      <c r="N168" s="143"/>
      <c r="O168" s="154">
        <f>'St 1.3.6.1'!O168+'St 1.3.6.2'!O168</f>
        <v>0</v>
      </c>
      <c r="P168" s="154">
        <f>'St 1.3.6.1'!P168+'St 1.3.6.2'!P168</f>
        <v>0</v>
      </c>
      <c r="Q168" s="154">
        <f>'St 1.3.6.1'!Q168+'St 1.3.6.2'!Q168</f>
        <v>0</v>
      </c>
      <c r="R168" s="154">
        <f>'St 1.3.6.1'!R168+'St 1.3.6.2'!R168</f>
        <v>0</v>
      </c>
      <c r="S168" s="154">
        <f>'St 1.3.6.1'!S168+'St 1.3.6.2'!S168</f>
        <v>0</v>
      </c>
      <c r="T168" s="154">
        <f>'St 1.3.6.1'!T168+'St 1.3.6.2'!T168</f>
        <v>0</v>
      </c>
      <c r="U168" s="154">
        <f>'St 1.3.6.1'!U168+'St 1.3.6.2'!U168</f>
        <v>0</v>
      </c>
      <c r="V168" s="154">
        <f>'St 1.3.6.1'!V168+'St 1.3.6.2'!V168</f>
        <v>0</v>
      </c>
      <c r="W168" s="154">
        <f>'St 1.3.6.1'!W168+'St 1.3.6.2'!W168</f>
        <v>0</v>
      </c>
      <c r="X168" s="155"/>
      <c r="Y168" s="154">
        <f>'St 1.3.6.1'!Y168+'St 1.3.6.2'!Y168</f>
        <v>0</v>
      </c>
      <c r="Z168" s="154">
        <f>'St 1.3.6.1'!Z168+'St 1.3.6.2'!Z168</f>
        <v>0</v>
      </c>
      <c r="AA168" s="154">
        <f>'St 1.3.6.1'!AA168+'St 1.3.6.2'!AA168</f>
        <v>0</v>
      </c>
      <c r="AB168" s="154">
        <f>'St 1.3.6.1'!AB168+'St 1.3.6.2'!AB168</f>
        <v>0</v>
      </c>
      <c r="AC168" s="154">
        <f>'St 1.3.6.1'!AC168+'St 1.3.6.2'!AC168</f>
        <v>0</v>
      </c>
      <c r="AD168" s="154">
        <f>'St 1.3.6.1'!AD168+'St 1.3.6.2'!AD168</f>
        <v>0</v>
      </c>
      <c r="AE168" s="154">
        <f>'St 1.3.6.1'!AE168+'St 1.3.6.2'!AE168</f>
        <v>0</v>
      </c>
      <c r="AF168" s="154">
        <f>'St 1.3.6.1'!AF168+'St 1.3.6.2'!AF168</f>
        <v>0</v>
      </c>
      <c r="AG168" s="154">
        <f>'St 1.3.6.1'!AG168+'St 1.3.6.2'!AG168</f>
        <v>0</v>
      </c>
    </row>
    <row r="169" spans="1:33" ht="14.25" customHeight="1">
      <c r="B169" s="6" t="s">
        <v>42</v>
      </c>
      <c r="C169" s="211"/>
      <c r="D169" s="154">
        <f>'St 1.3.6.1'!D169+'St 1.3.6.2'!D169</f>
        <v>-2.6292994123591455</v>
      </c>
      <c r="E169" s="154">
        <f>'St 1.3.6.1'!E169+'St 1.3.6.2'!E169</f>
        <v>6.548844327565547</v>
      </c>
      <c r="F169" s="154">
        <f>'St 1.3.6.1'!F169+'St 1.3.6.2'!F169</f>
        <v>122.5219692253103</v>
      </c>
      <c r="G169" s="154">
        <f>'St 1.3.6.1'!G169+'St 1.3.6.2'!G169</f>
        <v>-153.28809050805825</v>
      </c>
      <c r="H169" s="154">
        <f>'St 1.3.6.1'!H169+'St 1.3.6.2'!H169</f>
        <v>69.675705401387191</v>
      </c>
      <c r="I169" s="154">
        <f>'St 1.3.6.1'!I169+'St 1.3.6.2'!I169</f>
        <v>1027.9230863048642</v>
      </c>
      <c r="J169" s="154">
        <f>'St 1.3.6.1'!J169+'St 1.3.6.2'!J169</f>
        <v>306.34120624897901</v>
      </c>
      <c r="K169" s="154">
        <f>'St 1.3.6.1'!K169+'St 1.3.6.2'!K169</f>
        <v>497.20824763697982</v>
      </c>
      <c r="L169" s="154">
        <f>'St 1.3.6.1'!L169+'St 1.3.6.2'!L169</f>
        <v>524.04129489877027</v>
      </c>
      <c r="M169" s="154">
        <f>'St 1.3.6.1'!M169+'St 1.3.6.2'!M169</f>
        <v>636.78323048863183</v>
      </c>
      <c r="N169" s="143"/>
      <c r="O169" s="154">
        <f>'St 1.3.6.1'!O169+'St 1.3.6.2'!O169</f>
        <v>9.1781437399246997</v>
      </c>
      <c r="P169" s="154">
        <f>'St 1.3.6.1'!P169+'St 1.3.6.2'!P169</f>
        <v>115.97312489774474</v>
      </c>
      <c r="Q169" s="154">
        <f>'St 1.3.6.1'!Q169+'St 1.3.6.2'!Q169</f>
        <v>-275.81005973336858</v>
      </c>
      <c r="R169" s="154">
        <f>'St 1.3.6.1'!R169+'St 1.3.6.2'!R169</f>
        <v>222.96379590944542</v>
      </c>
      <c r="S169" s="154">
        <f>'St 1.3.6.1'!S169+'St 1.3.6.2'!S169</f>
        <v>958.24738090347705</v>
      </c>
      <c r="T169" s="154">
        <f>'St 1.3.6.1'!T169+'St 1.3.6.2'!T169</f>
        <v>-721.58188005588522</v>
      </c>
      <c r="U169" s="154">
        <f>'St 1.3.6.1'!U169+'St 1.3.6.2'!U169</f>
        <v>190.86704138800081</v>
      </c>
      <c r="V169" s="154">
        <f>'St 1.3.6.1'!V169+'St 1.3.6.2'!V169</f>
        <v>26.833047261790487</v>
      </c>
      <c r="W169" s="154">
        <f>'St 1.3.6.1'!W169+'St 1.3.6.2'!W169</f>
        <v>112.74193558986157</v>
      </c>
      <c r="X169" s="155"/>
      <c r="Y169" s="154">
        <f>'St 1.3.6.1'!Y169+'St 1.3.6.2'!Y169</f>
        <v>0</v>
      </c>
      <c r="Z169" s="154">
        <f>'St 1.3.6.1'!Z169+'St 1.3.6.2'!Z169</f>
        <v>0</v>
      </c>
      <c r="AA169" s="154">
        <f>'St 1.3.6.1'!AA169+'St 1.3.6.2'!AA169</f>
        <v>0</v>
      </c>
      <c r="AB169" s="154">
        <f>'St 1.3.6.1'!AB169+'St 1.3.6.2'!AB169</f>
        <v>0</v>
      </c>
      <c r="AC169" s="154">
        <f>'St 1.3.6.1'!AC169+'St 1.3.6.2'!AC169</f>
        <v>0</v>
      </c>
      <c r="AD169" s="154">
        <f>'St 1.3.6.1'!AD169+'St 1.3.6.2'!AD169</f>
        <v>0</v>
      </c>
      <c r="AE169" s="154">
        <f>'St 1.3.6.1'!AE169+'St 1.3.6.2'!AE169</f>
        <v>0</v>
      </c>
      <c r="AF169" s="154">
        <f>'St 1.3.6.1'!AF169+'St 1.3.6.2'!AF169</f>
        <v>0</v>
      </c>
      <c r="AG169" s="154">
        <f>'St 1.3.6.1'!AG169+'St 1.3.6.2'!AG169</f>
        <v>0</v>
      </c>
    </row>
    <row r="170" spans="1:33">
      <c r="B170" s="6" t="s">
        <v>43</v>
      </c>
      <c r="C170" s="211"/>
      <c r="D170" s="154">
        <f>'St 1.3.6.1'!D170+'St 1.3.6.2'!D170</f>
        <v>405.76297153980084</v>
      </c>
      <c r="E170" s="154">
        <f>'St 1.3.6.1'!E170+'St 1.3.6.2'!E170</f>
        <v>460.52220064013079</v>
      </c>
      <c r="F170" s="154">
        <f>'St 1.3.6.1'!F170+'St 1.3.6.2'!F170</f>
        <v>633.19824512159164</v>
      </c>
      <c r="G170" s="154">
        <f>'St 1.3.6.1'!G170+'St 1.3.6.2'!G170</f>
        <v>821.91876202856861</v>
      </c>
      <c r="H170" s="154">
        <f>'St 1.3.6.1'!H170+'St 1.3.6.2'!H170</f>
        <v>837.5970775920714</v>
      </c>
      <c r="I170" s="154">
        <f>'St 1.3.6.1'!I170+'St 1.3.6.2'!I170</f>
        <v>1511.6342361940483</v>
      </c>
      <c r="J170" s="154">
        <f>'St 1.3.6.1'!J170+'St 1.3.6.2'!J170</f>
        <v>1611.2932716280072</v>
      </c>
      <c r="K170" s="154">
        <f>'St 1.3.6.1'!K170+'St 1.3.6.2'!K170</f>
        <v>2012.3287964941051</v>
      </c>
      <c r="L170" s="154">
        <f>'St 1.3.6.1'!L170+'St 1.3.6.2'!L170</f>
        <v>2208.0657478986368</v>
      </c>
      <c r="M170" s="154">
        <f>'St 1.3.6.1'!M170+'St 1.3.6.2'!M170</f>
        <v>2605.0421792290736</v>
      </c>
      <c r="N170" s="143"/>
      <c r="O170" s="154">
        <f>'St 1.3.6.1'!O170+'St 1.3.6.2'!O170</f>
        <v>54.759229100329947</v>
      </c>
      <c r="P170" s="154">
        <f>'St 1.3.6.1'!P170+'St 1.3.6.2'!P170</f>
        <v>172.67604448146079</v>
      </c>
      <c r="Q170" s="154">
        <f>'St 1.3.6.1'!Q170+'St 1.3.6.2'!Q170</f>
        <v>188.72051690697705</v>
      </c>
      <c r="R170" s="154">
        <f>'St 1.3.6.1'!R170+'St 1.3.6.2'!R170</f>
        <v>15.678315563502792</v>
      </c>
      <c r="S170" s="154">
        <f>'St 1.3.6.1'!S170+'St 1.3.6.2'!S170</f>
        <v>674.0371586019769</v>
      </c>
      <c r="T170" s="154">
        <f>'St 1.3.6.1'!T170+'St 1.3.6.2'!T170</f>
        <v>99.659035433958906</v>
      </c>
      <c r="U170" s="154">
        <f>'St 1.3.6.1'!U170+'St 1.3.6.2'!U170</f>
        <v>401.03552486609806</v>
      </c>
      <c r="V170" s="154">
        <f>'St 1.3.6.1'!V170+'St 1.3.6.2'!V170</f>
        <v>195.7369514045314</v>
      </c>
      <c r="W170" s="154">
        <f>'St 1.3.6.1'!W170+'St 1.3.6.2'!W170</f>
        <v>396.97643133043687</v>
      </c>
      <c r="X170" s="155"/>
      <c r="Y170" s="154">
        <f>'St 1.3.6.1'!Y170+'St 1.3.6.2'!Y170</f>
        <v>0</v>
      </c>
      <c r="Z170" s="154">
        <f>'St 1.3.6.1'!Z170+'St 1.3.6.2'!Z170</f>
        <v>0</v>
      </c>
      <c r="AA170" s="154">
        <f>'St 1.3.6.1'!AA170+'St 1.3.6.2'!AA170</f>
        <v>0</v>
      </c>
      <c r="AB170" s="154">
        <f>'St 1.3.6.1'!AB170+'St 1.3.6.2'!AB170</f>
        <v>0</v>
      </c>
      <c r="AC170" s="154">
        <f>'St 1.3.6.1'!AC170+'St 1.3.6.2'!AC170</f>
        <v>0</v>
      </c>
      <c r="AD170" s="154">
        <f>'St 1.3.6.1'!AD170+'St 1.3.6.2'!AD170</f>
        <v>0</v>
      </c>
      <c r="AE170" s="154">
        <f>'St 1.3.6.1'!AE170+'St 1.3.6.2'!AE170</f>
        <v>0</v>
      </c>
      <c r="AF170" s="154">
        <f>'St 1.3.6.1'!AF170+'St 1.3.6.2'!AF170</f>
        <v>0</v>
      </c>
      <c r="AG170" s="154">
        <f>'St 1.3.6.1'!AG170+'St 1.3.6.2'!AG170</f>
        <v>0</v>
      </c>
    </row>
    <row r="171" spans="1:33">
      <c r="B171" s="6" t="s">
        <v>44</v>
      </c>
      <c r="C171" s="211"/>
      <c r="D171" s="154">
        <f>'St 1.3.6.1'!D171+'St 1.3.6.2'!D171</f>
        <v>0</v>
      </c>
      <c r="E171" s="154">
        <f>'St 1.3.6.1'!E171+'St 1.3.6.2'!E171</f>
        <v>0</v>
      </c>
      <c r="F171" s="154">
        <f>'St 1.3.6.1'!F171+'St 1.3.6.2'!F171</f>
        <v>0</v>
      </c>
      <c r="G171" s="154">
        <f>'St 1.3.6.1'!G171+'St 1.3.6.2'!G171</f>
        <v>0</v>
      </c>
      <c r="H171" s="154">
        <f>'St 1.3.6.1'!H171+'St 1.3.6.2'!H171</f>
        <v>0</v>
      </c>
      <c r="I171" s="154">
        <f>'St 1.3.6.1'!I171+'St 1.3.6.2'!I171</f>
        <v>0</v>
      </c>
      <c r="J171" s="154">
        <f>'St 1.3.6.1'!J171+'St 1.3.6.2'!J171</f>
        <v>0</v>
      </c>
      <c r="K171" s="154">
        <f>'St 1.3.6.1'!K171+'St 1.3.6.2'!K171</f>
        <v>0</v>
      </c>
      <c r="L171" s="154">
        <f>'St 1.3.6.1'!L171+'St 1.3.6.2'!L171</f>
        <v>0</v>
      </c>
      <c r="M171" s="154">
        <f>'St 1.3.6.1'!M171+'St 1.3.6.2'!M171</f>
        <v>0</v>
      </c>
      <c r="N171" s="143"/>
      <c r="O171" s="154">
        <f>'St 1.3.6.1'!O171+'St 1.3.6.2'!O171</f>
        <v>0</v>
      </c>
      <c r="P171" s="154">
        <f>'St 1.3.6.1'!P171+'St 1.3.6.2'!P171</f>
        <v>0</v>
      </c>
      <c r="Q171" s="154">
        <f>'St 1.3.6.1'!Q171+'St 1.3.6.2'!Q171</f>
        <v>0</v>
      </c>
      <c r="R171" s="154">
        <f>'St 1.3.6.1'!R171+'St 1.3.6.2'!R171</f>
        <v>0</v>
      </c>
      <c r="S171" s="154">
        <f>'St 1.3.6.1'!S171+'St 1.3.6.2'!S171</f>
        <v>0</v>
      </c>
      <c r="T171" s="154">
        <f>'St 1.3.6.1'!T171+'St 1.3.6.2'!T171</f>
        <v>0</v>
      </c>
      <c r="U171" s="154">
        <f>'St 1.3.6.1'!U171+'St 1.3.6.2'!U171</f>
        <v>0</v>
      </c>
      <c r="V171" s="154">
        <f>'St 1.3.6.1'!V171+'St 1.3.6.2'!V171</f>
        <v>0</v>
      </c>
      <c r="W171" s="154">
        <f>'St 1.3.6.1'!W171+'St 1.3.6.2'!W171</f>
        <v>0</v>
      </c>
      <c r="X171" s="155"/>
      <c r="Y171" s="154">
        <f>'St 1.3.6.1'!Y171+'St 1.3.6.2'!Y171</f>
        <v>0</v>
      </c>
      <c r="Z171" s="154">
        <f>'St 1.3.6.1'!Z171+'St 1.3.6.2'!Z171</f>
        <v>0</v>
      </c>
      <c r="AA171" s="154">
        <f>'St 1.3.6.1'!AA171+'St 1.3.6.2'!AA171</f>
        <v>0</v>
      </c>
      <c r="AB171" s="154">
        <f>'St 1.3.6.1'!AB171+'St 1.3.6.2'!AB171</f>
        <v>0</v>
      </c>
      <c r="AC171" s="154">
        <f>'St 1.3.6.1'!AC171+'St 1.3.6.2'!AC171</f>
        <v>0</v>
      </c>
      <c r="AD171" s="154">
        <f>'St 1.3.6.1'!AD171+'St 1.3.6.2'!AD171</f>
        <v>0</v>
      </c>
      <c r="AE171" s="154">
        <f>'St 1.3.6.1'!AE171+'St 1.3.6.2'!AE171</f>
        <v>0</v>
      </c>
      <c r="AF171" s="154">
        <f>'St 1.3.6.1'!AF171+'St 1.3.6.2'!AF171</f>
        <v>0</v>
      </c>
      <c r="AG171" s="154">
        <f>'St 1.3.6.1'!AG171+'St 1.3.6.2'!AG171</f>
        <v>0</v>
      </c>
    </row>
    <row r="172" spans="1:33" ht="14.25" customHeight="1">
      <c r="B172" s="7" t="s">
        <v>45</v>
      </c>
      <c r="C172" s="211"/>
      <c r="D172" s="154">
        <f>'St 1.3.6.1'!D172+'St 1.3.6.2'!D172</f>
        <v>0</v>
      </c>
      <c r="E172" s="154">
        <f>'St 1.3.6.1'!E172+'St 1.3.6.2'!E172</f>
        <v>0</v>
      </c>
      <c r="F172" s="154">
        <f>'St 1.3.6.1'!F172+'St 1.3.6.2'!F172</f>
        <v>0</v>
      </c>
      <c r="G172" s="154">
        <f>'St 1.3.6.1'!G172+'St 1.3.6.2'!G172</f>
        <v>0</v>
      </c>
      <c r="H172" s="154">
        <f>'St 1.3.6.1'!H172+'St 1.3.6.2'!H172</f>
        <v>0</v>
      </c>
      <c r="I172" s="154">
        <f>'St 1.3.6.1'!I172+'St 1.3.6.2'!I172</f>
        <v>0</v>
      </c>
      <c r="J172" s="154">
        <f>'St 1.3.6.1'!J172+'St 1.3.6.2'!J172</f>
        <v>0</v>
      </c>
      <c r="K172" s="154">
        <f>'St 1.3.6.1'!K172+'St 1.3.6.2'!K172</f>
        <v>0</v>
      </c>
      <c r="L172" s="154">
        <f>'St 1.3.6.1'!L172+'St 1.3.6.2'!L172</f>
        <v>0</v>
      </c>
      <c r="M172" s="154">
        <f>'St 1.3.6.1'!M172+'St 1.3.6.2'!M172</f>
        <v>0</v>
      </c>
      <c r="N172" s="143"/>
      <c r="O172" s="154">
        <f>'St 1.3.6.1'!O172+'St 1.3.6.2'!O172</f>
        <v>0</v>
      </c>
      <c r="P172" s="154">
        <f>'St 1.3.6.1'!P172+'St 1.3.6.2'!P172</f>
        <v>0</v>
      </c>
      <c r="Q172" s="154">
        <f>'St 1.3.6.1'!Q172+'St 1.3.6.2'!Q172</f>
        <v>0</v>
      </c>
      <c r="R172" s="154">
        <f>'St 1.3.6.1'!R172+'St 1.3.6.2'!R172</f>
        <v>0</v>
      </c>
      <c r="S172" s="154">
        <f>'St 1.3.6.1'!S172+'St 1.3.6.2'!S172</f>
        <v>0</v>
      </c>
      <c r="T172" s="154">
        <f>'St 1.3.6.1'!T172+'St 1.3.6.2'!T172</f>
        <v>0</v>
      </c>
      <c r="U172" s="154">
        <f>'St 1.3.6.1'!U172+'St 1.3.6.2'!U172</f>
        <v>0</v>
      </c>
      <c r="V172" s="154">
        <f>'St 1.3.6.1'!V172+'St 1.3.6.2'!V172</f>
        <v>0</v>
      </c>
      <c r="W172" s="154">
        <f>'St 1.3.6.1'!W172+'St 1.3.6.2'!W172</f>
        <v>0</v>
      </c>
      <c r="X172" s="155"/>
      <c r="Y172" s="154">
        <f>'St 1.3.6.1'!Y172+'St 1.3.6.2'!Y172</f>
        <v>0</v>
      </c>
      <c r="Z172" s="154">
        <f>'St 1.3.6.1'!Z172+'St 1.3.6.2'!Z172</f>
        <v>0</v>
      </c>
      <c r="AA172" s="154">
        <f>'St 1.3.6.1'!AA172+'St 1.3.6.2'!AA172</f>
        <v>0</v>
      </c>
      <c r="AB172" s="154">
        <f>'St 1.3.6.1'!AB172+'St 1.3.6.2'!AB172</f>
        <v>0</v>
      </c>
      <c r="AC172" s="154">
        <f>'St 1.3.6.1'!AC172+'St 1.3.6.2'!AC172</f>
        <v>0</v>
      </c>
      <c r="AD172" s="154">
        <f>'St 1.3.6.1'!AD172+'St 1.3.6.2'!AD172</f>
        <v>0</v>
      </c>
      <c r="AE172" s="154">
        <f>'St 1.3.6.1'!AE172+'St 1.3.6.2'!AE172</f>
        <v>0</v>
      </c>
      <c r="AF172" s="154">
        <f>'St 1.3.6.1'!AF172+'St 1.3.6.2'!AF172</f>
        <v>0</v>
      </c>
      <c r="AG172" s="154">
        <f>'St 1.3.6.1'!AG172+'St 1.3.6.2'!AG172</f>
        <v>0</v>
      </c>
    </row>
    <row r="173" spans="1:33" ht="14.25" customHeight="1">
      <c r="B173" s="7" t="s">
        <v>46</v>
      </c>
      <c r="C173" s="211"/>
      <c r="D173" s="154">
        <f>'St 1.3.6.1'!D173+'St 1.3.6.2'!D173</f>
        <v>0</v>
      </c>
      <c r="E173" s="154">
        <f>'St 1.3.6.1'!E173+'St 1.3.6.2'!E173</f>
        <v>0</v>
      </c>
      <c r="F173" s="154">
        <f>'St 1.3.6.1'!F173+'St 1.3.6.2'!F173</f>
        <v>0</v>
      </c>
      <c r="G173" s="154">
        <f>'St 1.3.6.1'!G173+'St 1.3.6.2'!G173</f>
        <v>0</v>
      </c>
      <c r="H173" s="154">
        <f>'St 1.3.6.1'!H173+'St 1.3.6.2'!H173</f>
        <v>0</v>
      </c>
      <c r="I173" s="154">
        <f>'St 1.3.6.1'!I173+'St 1.3.6.2'!I173</f>
        <v>0</v>
      </c>
      <c r="J173" s="154">
        <f>'St 1.3.6.1'!J173+'St 1.3.6.2'!J173</f>
        <v>0</v>
      </c>
      <c r="K173" s="154">
        <f>'St 1.3.6.1'!K173+'St 1.3.6.2'!K173</f>
        <v>0</v>
      </c>
      <c r="L173" s="154">
        <f>'St 1.3.6.1'!L173+'St 1.3.6.2'!L173</f>
        <v>0</v>
      </c>
      <c r="M173" s="154">
        <f>'St 1.3.6.1'!M173+'St 1.3.6.2'!M173</f>
        <v>0</v>
      </c>
      <c r="N173" s="143"/>
      <c r="O173" s="154">
        <f>'St 1.3.6.1'!O173+'St 1.3.6.2'!O173</f>
        <v>0</v>
      </c>
      <c r="P173" s="154">
        <f>'St 1.3.6.1'!P173+'St 1.3.6.2'!P173</f>
        <v>0</v>
      </c>
      <c r="Q173" s="154">
        <f>'St 1.3.6.1'!Q173+'St 1.3.6.2'!Q173</f>
        <v>0</v>
      </c>
      <c r="R173" s="154">
        <f>'St 1.3.6.1'!R173+'St 1.3.6.2'!R173</f>
        <v>0</v>
      </c>
      <c r="S173" s="154">
        <f>'St 1.3.6.1'!S173+'St 1.3.6.2'!S173</f>
        <v>0</v>
      </c>
      <c r="T173" s="154">
        <f>'St 1.3.6.1'!T173+'St 1.3.6.2'!T173</f>
        <v>0</v>
      </c>
      <c r="U173" s="154">
        <f>'St 1.3.6.1'!U173+'St 1.3.6.2'!U173</f>
        <v>0</v>
      </c>
      <c r="V173" s="154">
        <f>'St 1.3.6.1'!V173+'St 1.3.6.2'!V173</f>
        <v>0</v>
      </c>
      <c r="W173" s="154">
        <f>'St 1.3.6.1'!W173+'St 1.3.6.2'!W173</f>
        <v>0</v>
      </c>
      <c r="X173" s="155"/>
      <c r="Y173" s="154">
        <f>'St 1.3.6.1'!Y173+'St 1.3.6.2'!Y173</f>
        <v>0</v>
      </c>
      <c r="Z173" s="154">
        <f>'St 1.3.6.1'!Z173+'St 1.3.6.2'!Z173</f>
        <v>0</v>
      </c>
      <c r="AA173" s="154">
        <f>'St 1.3.6.1'!AA173+'St 1.3.6.2'!AA173</f>
        <v>0</v>
      </c>
      <c r="AB173" s="154">
        <f>'St 1.3.6.1'!AB173+'St 1.3.6.2'!AB173</f>
        <v>0</v>
      </c>
      <c r="AC173" s="154">
        <f>'St 1.3.6.1'!AC173+'St 1.3.6.2'!AC173</f>
        <v>0</v>
      </c>
      <c r="AD173" s="154">
        <f>'St 1.3.6.1'!AD173+'St 1.3.6.2'!AD173</f>
        <v>0</v>
      </c>
      <c r="AE173" s="154">
        <f>'St 1.3.6.1'!AE173+'St 1.3.6.2'!AE173</f>
        <v>0</v>
      </c>
      <c r="AF173" s="154">
        <f>'St 1.3.6.1'!AF173+'St 1.3.6.2'!AF173</f>
        <v>0</v>
      </c>
      <c r="AG173" s="154">
        <f>'St 1.3.6.1'!AG173+'St 1.3.6.2'!AG173</f>
        <v>0</v>
      </c>
    </row>
    <row r="174" spans="1:33" ht="14.25" customHeight="1">
      <c r="B174" s="6" t="s">
        <v>317</v>
      </c>
      <c r="C174" s="211"/>
      <c r="D174" s="154">
        <f>'St 1.3.6.1'!D174+'St 1.3.6.2'!D174</f>
        <v>0</v>
      </c>
      <c r="E174" s="154">
        <f>'St 1.3.6.1'!E174+'St 1.3.6.2'!E174</f>
        <v>0</v>
      </c>
      <c r="F174" s="154">
        <f>'St 1.3.6.1'!F174+'St 1.3.6.2'!F174</f>
        <v>0</v>
      </c>
      <c r="G174" s="154">
        <f>'St 1.3.6.1'!G174+'St 1.3.6.2'!G174</f>
        <v>0</v>
      </c>
      <c r="H174" s="154">
        <f>'St 1.3.6.1'!H174+'St 1.3.6.2'!H174</f>
        <v>0</v>
      </c>
      <c r="I174" s="154">
        <f>'St 1.3.6.1'!I174+'St 1.3.6.2'!I174</f>
        <v>0</v>
      </c>
      <c r="J174" s="154">
        <f>'St 1.3.6.1'!J174+'St 1.3.6.2'!J174</f>
        <v>0</v>
      </c>
      <c r="K174" s="154">
        <f>'St 1.3.6.1'!K174+'St 1.3.6.2'!K174</f>
        <v>0</v>
      </c>
      <c r="L174" s="154">
        <f>'St 1.3.6.1'!L174+'St 1.3.6.2'!L174</f>
        <v>0</v>
      </c>
      <c r="M174" s="154">
        <f>'St 1.3.6.1'!M174+'St 1.3.6.2'!M174</f>
        <v>0</v>
      </c>
      <c r="N174" s="143"/>
      <c r="O174" s="154">
        <f>'St 1.3.6.1'!O174+'St 1.3.6.2'!O174</f>
        <v>0</v>
      </c>
      <c r="P174" s="154">
        <f>'St 1.3.6.1'!P174+'St 1.3.6.2'!P174</f>
        <v>0</v>
      </c>
      <c r="Q174" s="154">
        <f>'St 1.3.6.1'!Q174+'St 1.3.6.2'!Q174</f>
        <v>0</v>
      </c>
      <c r="R174" s="154">
        <f>'St 1.3.6.1'!R174+'St 1.3.6.2'!R174</f>
        <v>0</v>
      </c>
      <c r="S174" s="154">
        <f>'St 1.3.6.1'!S174+'St 1.3.6.2'!S174</f>
        <v>0</v>
      </c>
      <c r="T174" s="154">
        <f>'St 1.3.6.1'!T174+'St 1.3.6.2'!T174</f>
        <v>0</v>
      </c>
      <c r="U174" s="154">
        <f>'St 1.3.6.1'!U174+'St 1.3.6.2'!U174</f>
        <v>0</v>
      </c>
      <c r="V174" s="154">
        <f>'St 1.3.6.1'!V174+'St 1.3.6.2'!V174</f>
        <v>0</v>
      </c>
      <c r="W174" s="154">
        <f>'St 1.3.6.1'!W174+'St 1.3.6.2'!W174</f>
        <v>0</v>
      </c>
      <c r="X174" s="155"/>
      <c r="Y174" s="154">
        <f>'St 1.3.6.1'!Y174+'St 1.3.6.2'!Y174</f>
        <v>0</v>
      </c>
      <c r="Z174" s="154">
        <f>'St 1.3.6.1'!Z174+'St 1.3.6.2'!Z174</f>
        <v>0</v>
      </c>
      <c r="AA174" s="154">
        <f>'St 1.3.6.1'!AA174+'St 1.3.6.2'!AA174</f>
        <v>0</v>
      </c>
      <c r="AB174" s="154">
        <f>'St 1.3.6.1'!AB174+'St 1.3.6.2'!AB174</f>
        <v>0</v>
      </c>
      <c r="AC174" s="154">
        <f>'St 1.3.6.1'!AC174+'St 1.3.6.2'!AC174</f>
        <v>0</v>
      </c>
      <c r="AD174" s="154">
        <f>'St 1.3.6.1'!AD174+'St 1.3.6.2'!AD174</f>
        <v>0</v>
      </c>
      <c r="AE174" s="154">
        <f>'St 1.3.6.1'!AE174+'St 1.3.6.2'!AE174</f>
        <v>0</v>
      </c>
      <c r="AF174" s="154">
        <f>'St 1.3.6.1'!AF174+'St 1.3.6.2'!AF174</f>
        <v>0</v>
      </c>
      <c r="AG174" s="154">
        <f>'St 1.3.6.1'!AG174+'St 1.3.6.2'!AG174</f>
        <v>0</v>
      </c>
    </row>
    <row r="175" spans="1:33">
      <c r="B175" s="6" t="s">
        <v>108</v>
      </c>
      <c r="C175" s="211"/>
      <c r="D175" s="154">
        <f>'St 1.3.6.1'!D175+'St 1.3.6.2'!D175</f>
        <v>0</v>
      </c>
      <c r="E175" s="154">
        <f>'St 1.3.6.1'!E175+'St 1.3.6.2'!E175</f>
        <v>0</v>
      </c>
      <c r="F175" s="154">
        <f>'St 1.3.6.1'!F175+'St 1.3.6.2'!F175</f>
        <v>0</v>
      </c>
      <c r="G175" s="154">
        <f>'St 1.3.6.1'!G175+'St 1.3.6.2'!G175</f>
        <v>0</v>
      </c>
      <c r="H175" s="154">
        <f>'St 1.3.6.1'!H175+'St 1.3.6.2'!H175</f>
        <v>0</v>
      </c>
      <c r="I175" s="154">
        <f>'St 1.3.6.1'!I175+'St 1.3.6.2'!I175</f>
        <v>0</v>
      </c>
      <c r="J175" s="154">
        <f>'St 1.3.6.1'!J175+'St 1.3.6.2'!J175</f>
        <v>0</v>
      </c>
      <c r="K175" s="154">
        <f>'St 1.3.6.1'!K175+'St 1.3.6.2'!K175</f>
        <v>0</v>
      </c>
      <c r="L175" s="154">
        <f>'St 1.3.6.1'!L175+'St 1.3.6.2'!L175</f>
        <v>0</v>
      </c>
      <c r="M175" s="154">
        <f>'St 1.3.6.1'!M175+'St 1.3.6.2'!M175</f>
        <v>0</v>
      </c>
      <c r="N175" s="143"/>
      <c r="O175" s="154">
        <f>'St 1.3.6.1'!O175+'St 1.3.6.2'!O175</f>
        <v>0</v>
      </c>
      <c r="P175" s="154">
        <f>'St 1.3.6.1'!P175+'St 1.3.6.2'!P175</f>
        <v>0</v>
      </c>
      <c r="Q175" s="154">
        <f>'St 1.3.6.1'!Q175+'St 1.3.6.2'!Q175</f>
        <v>0</v>
      </c>
      <c r="R175" s="154">
        <f>'St 1.3.6.1'!R175+'St 1.3.6.2'!R175</f>
        <v>0</v>
      </c>
      <c r="S175" s="154">
        <f>'St 1.3.6.1'!S175+'St 1.3.6.2'!S175</f>
        <v>0</v>
      </c>
      <c r="T175" s="154">
        <f>'St 1.3.6.1'!T175+'St 1.3.6.2'!T175</f>
        <v>0</v>
      </c>
      <c r="U175" s="154">
        <f>'St 1.3.6.1'!U175+'St 1.3.6.2'!U175</f>
        <v>0</v>
      </c>
      <c r="V175" s="154">
        <f>'St 1.3.6.1'!V175+'St 1.3.6.2'!V175</f>
        <v>0</v>
      </c>
      <c r="W175" s="154">
        <f>'St 1.3.6.1'!W175+'St 1.3.6.2'!W175</f>
        <v>0</v>
      </c>
      <c r="X175" s="155"/>
      <c r="Y175" s="154">
        <f>'St 1.3.6.1'!Y175+'St 1.3.6.2'!Y175</f>
        <v>0</v>
      </c>
      <c r="Z175" s="154">
        <f>'St 1.3.6.1'!Z175+'St 1.3.6.2'!Z175</f>
        <v>0</v>
      </c>
      <c r="AA175" s="154">
        <f>'St 1.3.6.1'!AA175+'St 1.3.6.2'!AA175</f>
        <v>0</v>
      </c>
      <c r="AB175" s="154">
        <f>'St 1.3.6.1'!AB175+'St 1.3.6.2'!AB175</f>
        <v>0</v>
      </c>
      <c r="AC175" s="154">
        <f>'St 1.3.6.1'!AC175+'St 1.3.6.2'!AC175</f>
        <v>0</v>
      </c>
      <c r="AD175" s="154">
        <f>'St 1.3.6.1'!AD175+'St 1.3.6.2'!AD175</f>
        <v>0</v>
      </c>
      <c r="AE175" s="154">
        <f>'St 1.3.6.1'!AE175+'St 1.3.6.2'!AE175</f>
        <v>0</v>
      </c>
      <c r="AF175" s="154">
        <f>'St 1.3.6.1'!AF175+'St 1.3.6.2'!AF175</f>
        <v>0</v>
      </c>
      <c r="AG175" s="154">
        <f>'St 1.3.6.1'!AG175+'St 1.3.6.2'!AG175</f>
        <v>0</v>
      </c>
    </row>
    <row r="176" spans="1:33">
      <c r="B176" s="6" t="s">
        <v>48</v>
      </c>
      <c r="C176" s="211"/>
      <c r="D176" s="154">
        <f>'St 1.3.6.1'!D176+'St 1.3.6.2'!D176</f>
        <v>0</v>
      </c>
      <c r="E176" s="154">
        <f>'St 1.3.6.1'!E176+'St 1.3.6.2'!E176</f>
        <v>0</v>
      </c>
      <c r="F176" s="154">
        <f>'St 1.3.6.1'!F176+'St 1.3.6.2'!F176</f>
        <v>0</v>
      </c>
      <c r="G176" s="154">
        <f>'St 1.3.6.1'!G176+'St 1.3.6.2'!G176</f>
        <v>0</v>
      </c>
      <c r="H176" s="154">
        <f>'St 1.3.6.1'!H176+'St 1.3.6.2'!H176</f>
        <v>0</v>
      </c>
      <c r="I176" s="154">
        <f>'St 1.3.6.1'!I176+'St 1.3.6.2'!I176</f>
        <v>0</v>
      </c>
      <c r="J176" s="154">
        <f>'St 1.3.6.1'!J176+'St 1.3.6.2'!J176</f>
        <v>0</v>
      </c>
      <c r="K176" s="154">
        <f>'St 1.3.6.1'!K176+'St 1.3.6.2'!K176</f>
        <v>0</v>
      </c>
      <c r="L176" s="154">
        <f>'St 1.3.6.1'!L176+'St 1.3.6.2'!L176</f>
        <v>0</v>
      </c>
      <c r="M176" s="154">
        <f>'St 1.3.6.1'!M176+'St 1.3.6.2'!M176</f>
        <v>0</v>
      </c>
      <c r="N176" s="148"/>
      <c r="O176" s="154">
        <f>'St 1.3.6.1'!O176+'St 1.3.6.2'!O176</f>
        <v>0</v>
      </c>
      <c r="P176" s="154">
        <f>'St 1.3.6.1'!P176+'St 1.3.6.2'!P176</f>
        <v>0</v>
      </c>
      <c r="Q176" s="154">
        <f>'St 1.3.6.1'!Q176+'St 1.3.6.2'!Q176</f>
        <v>0</v>
      </c>
      <c r="R176" s="154">
        <f>'St 1.3.6.1'!R176+'St 1.3.6.2'!R176</f>
        <v>0</v>
      </c>
      <c r="S176" s="154">
        <f>'St 1.3.6.1'!S176+'St 1.3.6.2'!S176</f>
        <v>0</v>
      </c>
      <c r="T176" s="154">
        <f>'St 1.3.6.1'!T176+'St 1.3.6.2'!T176</f>
        <v>0</v>
      </c>
      <c r="U176" s="154">
        <f>'St 1.3.6.1'!U176+'St 1.3.6.2'!U176</f>
        <v>0</v>
      </c>
      <c r="V176" s="154">
        <f>'St 1.3.6.1'!V176+'St 1.3.6.2'!V176</f>
        <v>0</v>
      </c>
      <c r="W176" s="154">
        <f>'St 1.3.6.1'!W176+'St 1.3.6.2'!W176</f>
        <v>0</v>
      </c>
      <c r="X176" s="155"/>
      <c r="Y176" s="154">
        <f>'St 1.3.6.1'!Y176+'St 1.3.6.2'!Y176</f>
        <v>0</v>
      </c>
      <c r="Z176" s="154">
        <f>'St 1.3.6.1'!Z176+'St 1.3.6.2'!Z176</f>
        <v>0</v>
      </c>
      <c r="AA176" s="154">
        <f>'St 1.3.6.1'!AA176+'St 1.3.6.2'!AA176</f>
        <v>0</v>
      </c>
      <c r="AB176" s="154">
        <f>'St 1.3.6.1'!AB176+'St 1.3.6.2'!AB176</f>
        <v>0</v>
      </c>
      <c r="AC176" s="154">
        <f>'St 1.3.6.1'!AC176+'St 1.3.6.2'!AC176</f>
        <v>0</v>
      </c>
      <c r="AD176" s="154">
        <f>'St 1.3.6.1'!AD176+'St 1.3.6.2'!AD176</f>
        <v>0</v>
      </c>
      <c r="AE176" s="154">
        <f>'St 1.3.6.1'!AE176+'St 1.3.6.2'!AE176</f>
        <v>0</v>
      </c>
      <c r="AF176" s="154">
        <f>'St 1.3.6.1'!AF176+'St 1.3.6.2'!AF176</f>
        <v>0</v>
      </c>
      <c r="AG176" s="154">
        <f>'St 1.3.6.1'!AG176+'St 1.3.6.2'!AG176</f>
        <v>0</v>
      </c>
    </row>
    <row r="177" spans="1:33" ht="14.25" customHeight="1">
      <c r="B177" s="6" t="s">
        <v>325</v>
      </c>
      <c r="C177" s="211"/>
      <c r="D177" s="154">
        <f>'St 1.3.6.1'!D177+'St 1.3.6.2'!D177</f>
        <v>0</v>
      </c>
      <c r="E177" s="154">
        <f>'St 1.3.6.1'!E177+'St 1.3.6.2'!E177</f>
        <v>0</v>
      </c>
      <c r="F177" s="154">
        <f>'St 1.3.6.1'!F177+'St 1.3.6.2'!F177</f>
        <v>0</v>
      </c>
      <c r="G177" s="154">
        <f>'St 1.3.6.1'!G177+'St 1.3.6.2'!G177</f>
        <v>0</v>
      </c>
      <c r="H177" s="154">
        <f>'St 1.3.6.1'!H177+'St 1.3.6.2'!H177</f>
        <v>0</v>
      </c>
      <c r="I177" s="154">
        <f>'St 1.3.6.1'!I177+'St 1.3.6.2'!I177</f>
        <v>0</v>
      </c>
      <c r="J177" s="154">
        <f>'St 1.3.6.1'!J177+'St 1.3.6.2'!J177</f>
        <v>0</v>
      </c>
      <c r="K177" s="154">
        <f>'St 1.3.6.1'!K177+'St 1.3.6.2'!K177</f>
        <v>0</v>
      </c>
      <c r="L177" s="154">
        <f>'St 1.3.6.1'!L177+'St 1.3.6.2'!L177</f>
        <v>0</v>
      </c>
      <c r="M177" s="154">
        <f>'St 1.3.6.1'!M177+'St 1.3.6.2'!M177</f>
        <v>0</v>
      </c>
      <c r="N177" s="143"/>
      <c r="O177" s="154">
        <f>'St 1.3.6.1'!O177+'St 1.3.6.2'!O177</f>
        <v>0</v>
      </c>
      <c r="P177" s="154">
        <f>'St 1.3.6.1'!P177+'St 1.3.6.2'!P177</f>
        <v>0</v>
      </c>
      <c r="Q177" s="154">
        <f>'St 1.3.6.1'!Q177+'St 1.3.6.2'!Q177</f>
        <v>0</v>
      </c>
      <c r="R177" s="154">
        <f>'St 1.3.6.1'!R177+'St 1.3.6.2'!R177</f>
        <v>0</v>
      </c>
      <c r="S177" s="154">
        <f>'St 1.3.6.1'!S177+'St 1.3.6.2'!S177</f>
        <v>0</v>
      </c>
      <c r="T177" s="154">
        <f>'St 1.3.6.1'!T177+'St 1.3.6.2'!T177</f>
        <v>0</v>
      </c>
      <c r="U177" s="154">
        <f>'St 1.3.6.1'!U177+'St 1.3.6.2'!U177</f>
        <v>0</v>
      </c>
      <c r="V177" s="154">
        <f>'St 1.3.6.1'!V177+'St 1.3.6.2'!V177</f>
        <v>0</v>
      </c>
      <c r="W177" s="154">
        <f>'St 1.3.6.1'!W177+'St 1.3.6.2'!W177</f>
        <v>0</v>
      </c>
      <c r="X177" s="155"/>
      <c r="Y177" s="154">
        <f>'St 1.3.6.1'!Y177+'St 1.3.6.2'!Y177</f>
        <v>0</v>
      </c>
      <c r="Z177" s="154">
        <f>'St 1.3.6.1'!Z177+'St 1.3.6.2'!Z177</f>
        <v>0</v>
      </c>
      <c r="AA177" s="154">
        <f>'St 1.3.6.1'!AA177+'St 1.3.6.2'!AA177</f>
        <v>0</v>
      </c>
      <c r="AB177" s="154">
        <f>'St 1.3.6.1'!AB177+'St 1.3.6.2'!AB177</f>
        <v>0</v>
      </c>
      <c r="AC177" s="154">
        <f>'St 1.3.6.1'!AC177+'St 1.3.6.2'!AC177</f>
        <v>0</v>
      </c>
      <c r="AD177" s="154">
        <f>'St 1.3.6.1'!AD177+'St 1.3.6.2'!AD177</f>
        <v>0</v>
      </c>
      <c r="AE177" s="154">
        <f>'St 1.3.6.1'!AE177+'St 1.3.6.2'!AE177</f>
        <v>0</v>
      </c>
      <c r="AF177" s="154">
        <f>'St 1.3.6.1'!AF177+'St 1.3.6.2'!AF177</f>
        <v>0</v>
      </c>
      <c r="AG177" s="154">
        <f>'St 1.3.6.1'!AG177+'St 1.3.6.2'!AG177</f>
        <v>0</v>
      </c>
    </row>
    <row r="178" spans="1:33" ht="14.25" customHeight="1">
      <c r="B178" s="8" t="s">
        <v>101</v>
      </c>
      <c r="C178" s="211"/>
      <c r="D178" s="154">
        <f>'St 1.3.6.1'!D178+'St 1.3.6.2'!D178</f>
        <v>0</v>
      </c>
      <c r="E178" s="154">
        <f>'St 1.3.6.1'!E178+'St 1.3.6.2'!E178</f>
        <v>0</v>
      </c>
      <c r="F178" s="154">
        <f>'St 1.3.6.1'!F178+'St 1.3.6.2'!F178</f>
        <v>0</v>
      </c>
      <c r="G178" s="154">
        <f>'St 1.3.6.1'!G178+'St 1.3.6.2'!G178</f>
        <v>0</v>
      </c>
      <c r="H178" s="154">
        <f>'St 1.3.6.1'!H178+'St 1.3.6.2'!H178</f>
        <v>0</v>
      </c>
      <c r="I178" s="154">
        <f>'St 1.3.6.1'!I178+'St 1.3.6.2'!I178</f>
        <v>0</v>
      </c>
      <c r="J178" s="154">
        <f>'St 1.3.6.1'!J178+'St 1.3.6.2'!J178</f>
        <v>0</v>
      </c>
      <c r="K178" s="154">
        <f>'St 1.3.6.1'!K178+'St 1.3.6.2'!K178</f>
        <v>0</v>
      </c>
      <c r="L178" s="154">
        <f>'St 1.3.6.1'!L178+'St 1.3.6.2'!L178</f>
        <v>0</v>
      </c>
      <c r="M178" s="154">
        <f>'St 1.3.6.1'!M178+'St 1.3.6.2'!M178</f>
        <v>0</v>
      </c>
      <c r="N178" s="143"/>
      <c r="O178" s="154">
        <f>'St 1.3.6.1'!O178+'St 1.3.6.2'!O178</f>
        <v>0</v>
      </c>
      <c r="P178" s="154">
        <f>'St 1.3.6.1'!P178+'St 1.3.6.2'!P178</f>
        <v>0</v>
      </c>
      <c r="Q178" s="154">
        <f>'St 1.3.6.1'!Q178+'St 1.3.6.2'!Q178</f>
        <v>0</v>
      </c>
      <c r="R178" s="154">
        <f>'St 1.3.6.1'!R178+'St 1.3.6.2'!R178</f>
        <v>0</v>
      </c>
      <c r="S178" s="154">
        <f>'St 1.3.6.1'!S178+'St 1.3.6.2'!S178</f>
        <v>0</v>
      </c>
      <c r="T178" s="154">
        <f>'St 1.3.6.1'!T178+'St 1.3.6.2'!T178</f>
        <v>0</v>
      </c>
      <c r="U178" s="154">
        <f>'St 1.3.6.1'!U178+'St 1.3.6.2'!U178</f>
        <v>0</v>
      </c>
      <c r="V178" s="154">
        <f>'St 1.3.6.1'!V178+'St 1.3.6.2'!V178</f>
        <v>0</v>
      </c>
      <c r="W178" s="154">
        <f>'St 1.3.6.1'!W178+'St 1.3.6.2'!W178</f>
        <v>0</v>
      </c>
      <c r="X178" s="155"/>
      <c r="Y178" s="154">
        <f>'St 1.3.6.1'!Y178+'St 1.3.6.2'!Y178</f>
        <v>0</v>
      </c>
      <c r="Z178" s="154">
        <f>'St 1.3.6.1'!Z178+'St 1.3.6.2'!Z178</f>
        <v>0</v>
      </c>
      <c r="AA178" s="154">
        <f>'St 1.3.6.1'!AA178+'St 1.3.6.2'!AA178</f>
        <v>0</v>
      </c>
      <c r="AB178" s="154">
        <f>'St 1.3.6.1'!AB178+'St 1.3.6.2'!AB178</f>
        <v>0</v>
      </c>
      <c r="AC178" s="154">
        <f>'St 1.3.6.1'!AC178+'St 1.3.6.2'!AC178</f>
        <v>0</v>
      </c>
      <c r="AD178" s="154">
        <f>'St 1.3.6.1'!AD178+'St 1.3.6.2'!AD178</f>
        <v>0</v>
      </c>
      <c r="AE178" s="154">
        <f>'St 1.3.6.1'!AE178+'St 1.3.6.2'!AE178</f>
        <v>0</v>
      </c>
      <c r="AF178" s="154">
        <f>'St 1.3.6.1'!AF178+'St 1.3.6.2'!AF178</f>
        <v>0</v>
      </c>
      <c r="AG178" s="154">
        <f>'St 1.3.6.1'!AG178+'St 1.3.6.2'!AG178</f>
        <v>0</v>
      </c>
    </row>
    <row r="179" spans="1:33" s="45" customFormat="1">
      <c r="A179" s="38"/>
      <c r="B179" s="5" t="s">
        <v>10</v>
      </c>
      <c r="C179" s="209" t="s">
        <v>298</v>
      </c>
      <c r="D179" s="152">
        <f>'St 1.3.6.1'!D179+'St 1.3.6.2'!D179</f>
        <v>230470.07016178628</v>
      </c>
      <c r="E179" s="152">
        <f>'St 1.3.6.1'!E179+'St 1.3.6.2'!E179</f>
        <v>275392.85944702616</v>
      </c>
      <c r="F179" s="152">
        <f>'St 1.3.6.1'!F179+'St 1.3.6.2'!F179</f>
        <v>318623.57000277896</v>
      </c>
      <c r="G179" s="152">
        <f>'St 1.3.6.1'!G179+'St 1.3.6.2'!G179</f>
        <v>414311.70514153998</v>
      </c>
      <c r="H179" s="152">
        <f>'St 1.3.6.1'!H179+'St 1.3.6.2'!H179</f>
        <v>461000.28957132943</v>
      </c>
      <c r="I179" s="152">
        <f>'St 1.3.6.1'!I179+'St 1.3.6.2'!I179</f>
        <v>699180.4352955143</v>
      </c>
      <c r="J179" s="152">
        <f>'St 1.3.6.1'!J179+'St 1.3.6.2'!J179</f>
        <v>828938.17579717189</v>
      </c>
      <c r="K179" s="152">
        <f>'St 1.3.6.1'!K179+'St 1.3.6.2'!K179</f>
        <v>902069.8202381857</v>
      </c>
      <c r="L179" s="152">
        <f>'St 1.3.6.1'!L179+'St 1.3.6.2'!L179</f>
        <v>817041.96043380967</v>
      </c>
      <c r="M179" s="152">
        <f>'St 1.3.6.1'!M179+'St 1.3.6.2'!M179</f>
        <v>1199531.1843212729</v>
      </c>
      <c r="N179" s="146"/>
      <c r="O179" s="152">
        <f>'St 1.3.6.1'!O179+'St 1.3.6.2'!O179</f>
        <v>33302.601226589592</v>
      </c>
      <c r="P179" s="152">
        <f>'St 1.3.6.1'!P179+'St 1.3.6.2'!P179</f>
        <v>13152.353944080214</v>
      </c>
      <c r="Q179" s="152">
        <f>'St 1.3.6.1'!Q179+'St 1.3.6.2'!Q179</f>
        <v>37371.163979242374</v>
      </c>
      <c r="R179" s="152">
        <f>'St 1.3.6.1'!R179+'St 1.3.6.2'!R179</f>
        <v>59069.19557551921</v>
      </c>
      <c r="S179" s="152">
        <f>'St 1.3.6.1'!S179+'St 1.3.6.2'!S179</f>
        <v>107602.78358767899</v>
      </c>
      <c r="T179" s="152">
        <f>'St 1.3.6.1'!T179+'St 1.3.6.2'!T179</f>
        <v>128859.62086466161</v>
      </c>
      <c r="U179" s="152">
        <f>'St 1.3.6.1'!U179+'St 1.3.6.2'!U179</f>
        <v>16857.505597977266</v>
      </c>
      <c r="V179" s="152">
        <f>'St 1.3.6.1'!V179+'St 1.3.6.2'!V179</f>
        <v>51611.356147448139</v>
      </c>
      <c r="W179" s="152">
        <f>'St 1.3.6.1'!W179+'St 1.3.6.2'!W179</f>
        <v>43147.38063148105</v>
      </c>
      <c r="X179" s="153"/>
      <c r="Y179" s="152">
        <f>'St 1.3.6.1'!Y179+'St 1.3.6.2'!Y179</f>
        <v>11620.188058650274</v>
      </c>
      <c r="Z179" s="152">
        <f>'St 1.3.6.1'!Z179+'St 1.3.6.2'!Z179</f>
        <v>30078.356611672563</v>
      </c>
      <c r="AA179" s="152">
        <f>'St 1.3.6.1'!AA179+'St 1.3.6.2'!AA179</f>
        <v>58316.971159518704</v>
      </c>
      <c r="AB179" s="152">
        <f>'St 1.3.6.1'!AB179+'St 1.3.6.2'!AB179</f>
        <v>-12380.611145729783</v>
      </c>
      <c r="AC179" s="152">
        <f>'St 1.3.6.1'!AC179+'St 1.3.6.2'!AC179</f>
        <v>130577.36213650595</v>
      </c>
      <c r="AD179" s="152">
        <f>'St 1.3.6.1'!AD179+'St 1.3.6.2'!AD179</f>
        <v>898.11963699588728</v>
      </c>
      <c r="AE179" s="152">
        <f>'St 1.3.6.1'!AE179+'St 1.3.6.2'!AE179</f>
        <v>56274.138843036577</v>
      </c>
      <c r="AF179" s="152">
        <f>'St 1.3.6.1'!AF179+'St 1.3.6.2'!AF179</f>
        <v>-136639.21595182418</v>
      </c>
      <c r="AG179" s="152">
        <f>'St 1.3.6.1'!AG179+'St 1.3.6.2'!AG179</f>
        <v>339341.84325598209</v>
      </c>
    </row>
    <row r="180" spans="1:33" s="45" customFormat="1">
      <c r="A180" s="38"/>
      <c r="B180" s="31" t="s">
        <v>26</v>
      </c>
      <c r="C180" s="209" t="s">
        <v>299</v>
      </c>
      <c r="D180" s="152">
        <f>'St 1.3.6.1'!D180+'St 1.3.6.2'!D180</f>
        <v>217720.56695125115</v>
      </c>
      <c r="E180" s="152">
        <f>'St 1.3.6.1'!E180+'St 1.3.6.2'!E180</f>
        <v>260049.0501806828</v>
      </c>
      <c r="F180" s="152">
        <f>'St 1.3.6.1'!F180+'St 1.3.6.2'!F180</f>
        <v>300427.54609041777</v>
      </c>
      <c r="G180" s="152">
        <f>'St 1.3.6.1'!G180+'St 1.3.6.2'!G180</f>
        <v>391926.85864632449</v>
      </c>
      <c r="H180" s="152">
        <f>'St 1.3.6.1'!H180+'St 1.3.6.2'!H180</f>
        <v>434551.20733598701</v>
      </c>
      <c r="I180" s="152">
        <f>'St 1.3.6.1'!I180+'St 1.3.6.2'!I180</f>
        <v>657176.34978870943</v>
      </c>
      <c r="J180" s="152">
        <f>'St 1.3.6.1'!J180+'St 1.3.6.2'!J180</f>
        <v>781688.57100683404</v>
      </c>
      <c r="K180" s="152">
        <f>'St 1.3.6.1'!K180+'St 1.3.6.2'!K180</f>
        <v>849105.33563380083</v>
      </c>
      <c r="L180" s="152">
        <f>'St 1.3.6.1'!L180+'St 1.3.6.2'!L180</f>
        <v>768731.50575708924</v>
      </c>
      <c r="M180" s="152">
        <f>'St 1.3.6.1'!M180+'St 1.3.6.2'!M180</f>
        <v>1129277.2525225864</v>
      </c>
      <c r="N180" s="146"/>
      <c r="O180" s="152">
        <f>'St 1.3.6.1'!O180+'St 1.3.6.2'!O180</f>
        <v>31540.773043579262</v>
      </c>
      <c r="P180" s="152">
        <f>'St 1.3.6.1'!P180+'St 1.3.6.2'!P180</f>
        <v>12264.520046889464</v>
      </c>
      <c r="Q180" s="152">
        <f>'St 1.3.6.1'!Q180+'St 1.3.6.2'!Q180</f>
        <v>35380.974644167283</v>
      </c>
      <c r="R180" s="152">
        <f>'St 1.3.6.1'!R180+'St 1.3.6.2'!R180</f>
        <v>56045.656766840817</v>
      </c>
      <c r="S180" s="152">
        <f>'St 1.3.6.1'!S180+'St 1.3.6.2'!S180</f>
        <v>100218.51771731279</v>
      </c>
      <c r="T180" s="152">
        <f>'St 1.3.6.1'!T180+'St 1.3.6.2'!T180</f>
        <v>122039.9612912321</v>
      </c>
      <c r="U180" s="152">
        <f>'St 1.3.6.1'!U180+'St 1.3.6.2'!U180</f>
        <v>15377.840197592261</v>
      </c>
      <c r="V180" s="152">
        <f>'St 1.3.6.1'!V180+'St 1.3.6.2'!V180</f>
        <v>49015.173524161357</v>
      </c>
      <c r="W180" s="152">
        <f>'St 1.3.6.1'!W180+'St 1.3.6.2'!W180</f>
        <v>39926.389295933513</v>
      </c>
      <c r="X180" s="153"/>
      <c r="Y180" s="152">
        <f>'St 1.3.6.1'!Y180+'St 1.3.6.2'!Y180</f>
        <v>10787.710185852397</v>
      </c>
      <c r="Z180" s="152">
        <f>'St 1.3.6.1'!Z180+'St 1.3.6.2'!Z180</f>
        <v>28113.975862845506</v>
      </c>
      <c r="AA180" s="152">
        <f>'St 1.3.6.1'!AA180+'St 1.3.6.2'!AA180</f>
        <v>56118.337911739414</v>
      </c>
      <c r="AB180" s="152">
        <f>'St 1.3.6.1'!AB180+'St 1.3.6.2'!AB180</f>
        <v>-13421.308077178266</v>
      </c>
      <c r="AC180" s="152">
        <f>'St 1.3.6.1'!AC180+'St 1.3.6.2'!AC180</f>
        <v>122406.62473540973</v>
      </c>
      <c r="AD180" s="152">
        <f>'St 1.3.6.1'!AD180+'St 1.3.6.2'!AD180</f>
        <v>2472.259926892461</v>
      </c>
      <c r="AE180" s="152">
        <f>'St 1.3.6.1'!AE180+'St 1.3.6.2'!AE180</f>
        <v>52038.924429374565</v>
      </c>
      <c r="AF180" s="152">
        <f>'St 1.3.6.1'!AF180+'St 1.3.6.2'!AF180</f>
        <v>-129389.00340087304</v>
      </c>
      <c r="AG180" s="152">
        <f>'St 1.3.6.1'!AG180+'St 1.3.6.2'!AG180</f>
        <v>320619.35746956355</v>
      </c>
    </row>
    <row r="181" spans="1:33" ht="14.25" customHeight="1">
      <c r="B181" s="208" t="s">
        <v>40</v>
      </c>
      <c r="C181" s="211"/>
      <c r="D181" s="154">
        <f>'St 1.3.6.1'!D181+'St 1.3.6.2'!D181</f>
        <v>210568.68981423404</v>
      </c>
      <c r="E181" s="154">
        <f>'St 1.3.6.1'!E181+'St 1.3.6.2'!E181</f>
        <v>251445.98869462602</v>
      </c>
      <c r="F181" s="154">
        <f>'St 1.3.6.1'!F181+'St 1.3.6.2'!F181</f>
        <v>290763.57766826876</v>
      </c>
      <c r="G181" s="154">
        <f>'St 1.3.6.1'!G181+'St 1.3.6.2'!G181</f>
        <v>378755.74006419355</v>
      </c>
      <c r="H181" s="154">
        <f>'St 1.3.6.1'!H181+'St 1.3.6.2'!H181</f>
        <v>419768.03365312447</v>
      </c>
      <c r="I181" s="154">
        <f>'St 1.3.6.1'!I181+'St 1.3.6.2'!I181</f>
        <v>637877.92631327384</v>
      </c>
      <c r="J181" s="154">
        <f>'St 1.3.6.1'!J181+'St 1.3.6.2'!J181</f>
        <v>756576.90410674643</v>
      </c>
      <c r="K181" s="154">
        <f>'St 1.3.6.1'!K181+'St 1.3.6.2'!K181</f>
        <v>822171.86918764759</v>
      </c>
      <c r="L181" s="154">
        <f>'St 1.3.6.1'!L181+'St 1.3.6.2'!L181</f>
        <v>744829.16232367093</v>
      </c>
      <c r="M181" s="154">
        <f>'St 1.3.6.1'!M181+'St 1.3.6.2'!M181</f>
        <v>1093522.1515269312</v>
      </c>
      <c r="N181" s="143"/>
      <c r="O181" s="154">
        <f>'St 1.3.6.1'!O181+'St 1.3.6.2'!O181</f>
        <v>0</v>
      </c>
      <c r="P181" s="154">
        <f>'St 1.3.6.1'!P181+'St 1.3.6.2'!P181</f>
        <v>0</v>
      </c>
      <c r="Q181" s="154">
        <f>'St 1.3.6.1'!Q181+'St 1.3.6.2'!Q181</f>
        <v>0</v>
      </c>
      <c r="R181" s="154">
        <f>'St 1.3.6.1'!R181+'St 1.3.6.2'!R181</f>
        <v>0</v>
      </c>
      <c r="S181" s="154">
        <f>'St 1.3.6.1'!S181+'St 1.3.6.2'!S181</f>
        <v>0</v>
      </c>
      <c r="T181" s="154">
        <f>'St 1.3.6.1'!T181+'St 1.3.6.2'!T181</f>
        <v>0</v>
      </c>
      <c r="U181" s="154">
        <f>'St 1.3.6.1'!U181+'St 1.3.6.2'!U181</f>
        <v>0</v>
      </c>
      <c r="V181" s="154">
        <f>'St 1.3.6.1'!V181+'St 1.3.6.2'!V181</f>
        <v>0</v>
      </c>
      <c r="W181" s="154">
        <f>'St 1.3.6.1'!W181+'St 1.3.6.2'!W181</f>
        <v>0</v>
      </c>
      <c r="X181" s="155"/>
      <c r="Y181" s="154">
        <f>'St 1.3.6.1'!Y181+'St 1.3.6.2'!Y181</f>
        <v>0</v>
      </c>
      <c r="Z181" s="154">
        <f>'St 1.3.6.1'!Z181+'St 1.3.6.2'!Z181</f>
        <v>0</v>
      </c>
      <c r="AA181" s="154">
        <f>'St 1.3.6.1'!AA181+'St 1.3.6.2'!AA181</f>
        <v>0</v>
      </c>
      <c r="AB181" s="154">
        <f>'St 1.3.6.1'!AB181+'St 1.3.6.2'!AB181</f>
        <v>0</v>
      </c>
      <c r="AC181" s="154">
        <f>'St 1.3.6.1'!AC181+'St 1.3.6.2'!AC181</f>
        <v>0</v>
      </c>
      <c r="AD181" s="154">
        <f>'St 1.3.6.1'!AD181+'St 1.3.6.2'!AD181</f>
        <v>0</v>
      </c>
      <c r="AE181" s="154">
        <f>'St 1.3.6.1'!AE181+'St 1.3.6.2'!AE181</f>
        <v>0</v>
      </c>
      <c r="AF181" s="154">
        <f>'St 1.3.6.1'!AF181+'St 1.3.6.2'!AF181</f>
        <v>0</v>
      </c>
      <c r="AG181" s="154">
        <f>'St 1.3.6.1'!AG181+'St 1.3.6.2'!AG181</f>
        <v>0</v>
      </c>
    </row>
    <row r="182" spans="1:33" ht="14.25" customHeight="1">
      <c r="B182" s="6" t="s">
        <v>41</v>
      </c>
      <c r="C182" s="211"/>
      <c r="D182" s="154">
        <f>'St 1.3.6.1'!D182+'St 1.3.6.2'!D182</f>
        <v>0</v>
      </c>
      <c r="E182" s="154">
        <f>'St 1.3.6.1'!E182+'St 1.3.6.2'!E182</f>
        <v>0</v>
      </c>
      <c r="F182" s="154">
        <f>'St 1.3.6.1'!F182+'St 1.3.6.2'!F182</f>
        <v>0</v>
      </c>
      <c r="G182" s="154">
        <f>'St 1.3.6.1'!G182+'St 1.3.6.2'!G182</f>
        <v>0</v>
      </c>
      <c r="H182" s="154">
        <f>'St 1.3.6.1'!H182+'St 1.3.6.2'!H182</f>
        <v>0</v>
      </c>
      <c r="I182" s="154">
        <f>'St 1.3.6.1'!I182+'St 1.3.6.2'!I182</f>
        <v>0</v>
      </c>
      <c r="J182" s="154">
        <f>'St 1.3.6.1'!J182+'St 1.3.6.2'!J182</f>
        <v>0</v>
      </c>
      <c r="K182" s="154">
        <f>'St 1.3.6.1'!K182+'St 1.3.6.2'!K182</f>
        <v>0</v>
      </c>
      <c r="L182" s="154">
        <f>'St 1.3.6.1'!L182+'St 1.3.6.2'!L182</f>
        <v>0</v>
      </c>
      <c r="M182" s="154">
        <f>'St 1.3.6.1'!M182+'St 1.3.6.2'!M182</f>
        <v>0</v>
      </c>
      <c r="N182" s="143"/>
      <c r="O182" s="154">
        <f>'St 1.3.6.1'!O182+'St 1.3.6.2'!O182</f>
        <v>0</v>
      </c>
      <c r="P182" s="154">
        <f>'St 1.3.6.1'!P182+'St 1.3.6.2'!P182</f>
        <v>0</v>
      </c>
      <c r="Q182" s="154">
        <f>'St 1.3.6.1'!Q182+'St 1.3.6.2'!Q182</f>
        <v>0</v>
      </c>
      <c r="R182" s="154">
        <f>'St 1.3.6.1'!R182+'St 1.3.6.2'!R182</f>
        <v>0</v>
      </c>
      <c r="S182" s="154">
        <f>'St 1.3.6.1'!S182+'St 1.3.6.2'!S182</f>
        <v>0</v>
      </c>
      <c r="T182" s="154">
        <f>'St 1.3.6.1'!T182+'St 1.3.6.2'!T182</f>
        <v>0</v>
      </c>
      <c r="U182" s="154">
        <f>'St 1.3.6.1'!U182+'St 1.3.6.2'!U182</f>
        <v>0</v>
      </c>
      <c r="V182" s="154">
        <f>'St 1.3.6.1'!V182+'St 1.3.6.2'!V182</f>
        <v>0</v>
      </c>
      <c r="W182" s="154">
        <f>'St 1.3.6.1'!W182+'St 1.3.6.2'!W182</f>
        <v>0</v>
      </c>
      <c r="X182" s="155"/>
      <c r="Y182" s="154">
        <f>'St 1.3.6.1'!Y182+'St 1.3.6.2'!Y182</f>
        <v>0</v>
      </c>
      <c r="Z182" s="154">
        <f>'St 1.3.6.1'!Z182+'St 1.3.6.2'!Z182</f>
        <v>0</v>
      </c>
      <c r="AA182" s="154">
        <f>'St 1.3.6.1'!AA182+'St 1.3.6.2'!AA182</f>
        <v>0</v>
      </c>
      <c r="AB182" s="154">
        <f>'St 1.3.6.1'!AB182+'St 1.3.6.2'!AB182</f>
        <v>0</v>
      </c>
      <c r="AC182" s="154">
        <f>'St 1.3.6.1'!AC182+'St 1.3.6.2'!AC182</f>
        <v>0</v>
      </c>
      <c r="AD182" s="154">
        <f>'St 1.3.6.1'!AD182+'St 1.3.6.2'!AD182</f>
        <v>0</v>
      </c>
      <c r="AE182" s="154">
        <f>'St 1.3.6.1'!AE182+'St 1.3.6.2'!AE182</f>
        <v>0</v>
      </c>
      <c r="AF182" s="154">
        <f>'St 1.3.6.1'!AF182+'St 1.3.6.2'!AF182</f>
        <v>0</v>
      </c>
      <c r="AG182" s="154">
        <f>'St 1.3.6.1'!AG182+'St 1.3.6.2'!AG182</f>
        <v>0</v>
      </c>
    </row>
    <row r="183" spans="1:33" ht="14.25" customHeight="1">
      <c r="B183" s="6" t="s">
        <v>42</v>
      </c>
      <c r="C183" s="211"/>
      <c r="D183" s="154">
        <f>'St 1.3.6.1'!D183+'St 1.3.6.2'!D183</f>
        <v>66771.568192337465</v>
      </c>
      <c r="E183" s="154">
        <f>'St 1.3.6.1'!E183+'St 1.3.6.2'!E183</f>
        <v>79853.459246176237</v>
      </c>
      <c r="F183" s="154">
        <f>'St 1.3.6.1'!F183+'St 1.3.6.2'!F183</f>
        <v>92094.010348859229</v>
      </c>
      <c r="G183" s="154">
        <f>'St 1.3.6.1'!G183+'St 1.3.6.2'!G183</f>
        <v>120066.05663771088</v>
      </c>
      <c r="H183" s="154">
        <f>'St 1.3.6.1'!H183+'St 1.3.6.2'!H183</f>
        <v>133920.65476563701</v>
      </c>
      <c r="I183" s="154">
        <f>'St 1.3.6.1'!I183+'St 1.3.6.2'!I183</f>
        <v>200528.43038095476</v>
      </c>
      <c r="J183" s="154">
        <f>'St 1.3.6.1'!J183+'St 1.3.6.2'!J183</f>
        <v>239631.80600290978</v>
      </c>
      <c r="K183" s="154">
        <f>'St 1.3.6.1'!K183+'St 1.3.6.2'!K183</f>
        <v>260335.8942647065</v>
      </c>
      <c r="L183" s="154">
        <f>'St 1.3.6.1'!L183+'St 1.3.6.2'!L183</f>
        <v>235283.35864107133</v>
      </c>
      <c r="M183" s="154">
        <f>'St 1.3.6.1'!M183+'St 1.3.6.2'!M183</f>
        <v>346257.3676928553</v>
      </c>
      <c r="N183" s="143"/>
      <c r="O183" s="154">
        <f>'St 1.3.6.1'!O183+'St 1.3.6.2'!O183</f>
        <v>9680.2858631337112</v>
      </c>
      <c r="P183" s="154">
        <f>'St 1.3.6.1'!P183+'St 1.3.6.2'!P183</f>
        <v>3747.455625220121</v>
      </c>
      <c r="Q183" s="154">
        <f>'St 1.3.6.1'!Q183+'St 1.3.6.2'!Q183</f>
        <v>10861.626737734696</v>
      </c>
      <c r="R183" s="154">
        <f>'St 1.3.6.1'!R183+'St 1.3.6.2'!R183</f>
        <v>17172.143203600441</v>
      </c>
      <c r="S183" s="154">
        <f>'St 1.3.6.1'!S183+'St 1.3.6.2'!S183</f>
        <v>30722.786431270932</v>
      </c>
      <c r="T183" s="154">
        <f>'St 1.3.6.1'!T183+'St 1.3.6.2'!T183</f>
        <v>37363.843766731319</v>
      </c>
      <c r="U183" s="154">
        <f>'St 1.3.6.1'!U183+'St 1.3.6.2'!U183</f>
        <v>4653.2664065511071</v>
      </c>
      <c r="V183" s="154">
        <f>'St 1.3.6.1'!V183+'St 1.3.6.2'!V183</f>
        <v>15079.174072385771</v>
      </c>
      <c r="W183" s="154">
        <f>'St 1.3.6.1'!W183+'St 1.3.6.2'!W183</f>
        <v>12141.392759920689</v>
      </c>
      <c r="X183" s="155"/>
      <c r="Y183" s="154">
        <f>'St 1.3.6.1'!Y183+'St 1.3.6.2'!Y183</f>
        <v>3401.6051907050623</v>
      </c>
      <c r="Z183" s="154">
        <f>'St 1.3.6.1'!Z183+'St 1.3.6.2'!Z183</f>
        <v>8493.0954774628699</v>
      </c>
      <c r="AA183" s="154">
        <f>'St 1.3.6.1'!AA183+'St 1.3.6.2'!AA183</f>
        <v>17110.419551116956</v>
      </c>
      <c r="AB183" s="154">
        <f>'St 1.3.6.1'!AB183+'St 1.3.6.2'!AB183</f>
        <v>-3317.5450756743176</v>
      </c>
      <c r="AC183" s="154">
        <f>'St 1.3.6.1'!AC183+'St 1.3.6.2'!AC183</f>
        <v>35884.989184046819</v>
      </c>
      <c r="AD183" s="154">
        <f>'St 1.3.6.1'!AD183+'St 1.3.6.2'!AD183</f>
        <v>1739.5318552237256</v>
      </c>
      <c r="AE183" s="154">
        <f>'St 1.3.6.1'!AE183+'St 1.3.6.2'!AE183</f>
        <v>16050.821855245578</v>
      </c>
      <c r="AF183" s="154">
        <f>'St 1.3.6.1'!AF183+'St 1.3.6.2'!AF183</f>
        <v>-40131.709696020916</v>
      </c>
      <c r="AG183" s="154">
        <f>'St 1.3.6.1'!AG183+'St 1.3.6.2'!AG183</f>
        <v>98832.616291863276</v>
      </c>
    </row>
    <row r="184" spans="1:33" ht="14.25" customHeight="1">
      <c r="B184" s="6" t="s">
        <v>43</v>
      </c>
      <c r="C184" s="211"/>
      <c r="D184" s="154">
        <f>'St 1.3.6.1'!D184+'St 1.3.6.2'!D184</f>
        <v>51982.853251562243</v>
      </c>
      <c r="E184" s="154">
        <f>'St 1.3.6.1'!E184+'St 1.3.6.2'!E184</f>
        <v>60857.742463668299</v>
      </c>
      <c r="F184" s="154">
        <f>'St 1.3.6.1'!F184+'St 1.3.6.2'!F184</f>
        <v>69957.188885806128</v>
      </c>
      <c r="G184" s="154">
        <f>'St 1.3.6.1'!G184+'St 1.3.6.2'!G184</f>
        <v>97884.902258441667</v>
      </c>
      <c r="H184" s="154">
        <f>'St 1.3.6.1'!H184+'St 1.3.6.2'!H184</f>
        <v>95475.074525102915</v>
      </c>
      <c r="I184" s="154">
        <f>'St 1.3.6.1'!I184+'St 1.3.6.2'!I184</f>
        <v>150758.32242198809</v>
      </c>
      <c r="J184" s="154">
        <f>'St 1.3.6.1'!J184+'St 1.3.6.2'!J184</f>
        <v>181996.71571821332</v>
      </c>
      <c r="K184" s="154">
        <f>'St 1.3.6.1'!K184+'St 1.3.6.2'!K184</f>
        <v>193073.85069101668</v>
      </c>
      <c r="L184" s="154">
        <f>'St 1.3.6.1'!L184+'St 1.3.6.2'!L184</f>
        <v>176729.76195423806</v>
      </c>
      <c r="M184" s="154">
        <f>'St 1.3.6.1'!M184+'St 1.3.6.2'!M184</f>
        <v>256728.5947913776</v>
      </c>
      <c r="N184" s="143"/>
      <c r="O184" s="154">
        <f>'St 1.3.6.1'!O184+'St 1.3.6.2'!O184</f>
        <v>7512.7549761630071</v>
      </c>
      <c r="P184" s="154">
        <f>'St 1.3.6.1'!P184+'St 1.3.6.2'!P184</f>
        <v>2916.6396463942006</v>
      </c>
      <c r="Q184" s="154">
        <f>'St 1.3.6.1'!Q184+'St 1.3.6.2'!Q184</f>
        <v>8199.1526713131661</v>
      </c>
      <c r="R184" s="154">
        <f>'St 1.3.6.1'!R184+'St 1.3.6.2'!R184</f>
        <v>13991.051790552765</v>
      </c>
      <c r="S184" s="154">
        <f>'St 1.3.6.1'!S184+'St 1.3.6.2'!S184</f>
        <v>22430.937970778697</v>
      </c>
      <c r="T184" s="154">
        <f>'St 1.3.6.1'!T184+'St 1.3.6.2'!T184</f>
        <v>27680.652642379569</v>
      </c>
      <c r="U184" s="154">
        <f>'St 1.3.6.1'!U184+'St 1.3.6.2'!U184</f>
        <v>3732.783512325022</v>
      </c>
      <c r="V184" s="154">
        <f>'St 1.3.6.1'!V184+'St 1.3.6.2'!V184</f>
        <v>11016.521873154372</v>
      </c>
      <c r="W184" s="154">
        <f>'St 1.3.6.1'!W184+'St 1.3.6.2'!W184</f>
        <v>9377.1582428637812</v>
      </c>
      <c r="X184" s="155"/>
      <c r="Y184" s="154">
        <f>'St 1.3.6.1'!Y184+'St 1.3.6.2'!Y184</f>
        <v>1362.1342359430498</v>
      </c>
      <c r="Z184" s="154">
        <f>'St 1.3.6.1'!Z184+'St 1.3.6.2'!Z184</f>
        <v>6182.8067757436238</v>
      </c>
      <c r="AA184" s="154">
        <f>'St 1.3.6.1'!AA184+'St 1.3.6.2'!AA184</f>
        <v>19728.560701322378</v>
      </c>
      <c r="AB184" s="154">
        <f>'St 1.3.6.1'!AB184+'St 1.3.6.2'!AB184</f>
        <v>-16400.879523891505</v>
      </c>
      <c r="AC184" s="154">
        <f>'St 1.3.6.1'!AC184+'St 1.3.6.2'!AC184</f>
        <v>32852.309926106493</v>
      </c>
      <c r="AD184" s="154">
        <f>'St 1.3.6.1'!AD184+'St 1.3.6.2'!AD184</f>
        <v>3557.7406538456485</v>
      </c>
      <c r="AE184" s="154">
        <f>'St 1.3.6.1'!AE184+'St 1.3.6.2'!AE184</f>
        <v>7344.3514604783113</v>
      </c>
      <c r="AF184" s="154">
        <f>'St 1.3.6.1'!AF184+'St 1.3.6.2'!AF184</f>
        <v>-27360.61060993297</v>
      </c>
      <c r="AG184" s="154">
        <f>'St 1.3.6.1'!AG184+'St 1.3.6.2'!AG184</f>
        <v>70621.674594275741</v>
      </c>
    </row>
    <row r="185" spans="1:33" ht="14.25" customHeight="1">
      <c r="B185" s="6" t="s">
        <v>44</v>
      </c>
      <c r="C185" s="211"/>
      <c r="D185" s="154">
        <f>'St 1.3.6.1'!D185+'St 1.3.6.2'!D185</f>
        <v>0</v>
      </c>
      <c r="E185" s="154">
        <f>'St 1.3.6.1'!E185+'St 1.3.6.2'!E185</f>
        <v>0</v>
      </c>
      <c r="F185" s="154">
        <f>'St 1.3.6.1'!F185+'St 1.3.6.2'!F185</f>
        <v>0</v>
      </c>
      <c r="G185" s="154">
        <f>'St 1.3.6.1'!G185+'St 1.3.6.2'!G185</f>
        <v>0</v>
      </c>
      <c r="H185" s="154">
        <f>'St 1.3.6.1'!H185+'St 1.3.6.2'!H185</f>
        <v>0</v>
      </c>
      <c r="I185" s="154">
        <f>'St 1.3.6.1'!I185+'St 1.3.6.2'!I185</f>
        <v>0</v>
      </c>
      <c r="J185" s="154">
        <f>'St 1.3.6.1'!J185+'St 1.3.6.2'!J185</f>
        <v>0</v>
      </c>
      <c r="K185" s="154">
        <f>'St 1.3.6.1'!K185+'St 1.3.6.2'!K185</f>
        <v>0</v>
      </c>
      <c r="L185" s="154">
        <f>'St 1.3.6.1'!L185+'St 1.3.6.2'!L185</f>
        <v>0</v>
      </c>
      <c r="M185" s="154">
        <f>'St 1.3.6.1'!M185+'St 1.3.6.2'!M185</f>
        <v>0</v>
      </c>
      <c r="N185" s="143"/>
      <c r="O185" s="154">
        <f>'St 1.3.6.1'!O185+'St 1.3.6.2'!O185</f>
        <v>0</v>
      </c>
      <c r="P185" s="154">
        <f>'St 1.3.6.1'!P185+'St 1.3.6.2'!P185</f>
        <v>0</v>
      </c>
      <c r="Q185" s="154">
        <f>'St 1.3.6.1'!Q185+'St 1.3.6.2'!Q185</f>
        <v>0</v>
      </c>
      <c r="R185" s="154">
        <f>'St 1.3.6.1'!R185+'St 1.3.6.2'!R185</f>
        <v>0</v>
      </c>
      <c r="S185" s="154">
        <f>'St 1.3.6.1'!S185+'St 1.3.6.2'!S185</f>
        <v>0</v>
      </c>
      <c r="T185" s="154">
        <f>'St 1.3.6.1'!T185+'St 1.3.6.2'!T185</f>
        <v>0</v>
      </c>
      <c r="U185" s="154">
        <f>'St 1.3.6.1'!U185+'St 1.3.6.2'!U185</f>
        <v>0</v>
      </c>
      <c r="V185" s="154">
        <f>'St 1.3.6.1'!V185+'St 1.3.6.2'!V185</f>
        <v>0</v>
      </c>
      <c r="W185" s="154">
        <f>'St 1.3.6.1'!W185+'St 1.3.6.2'!W185</f>
        <v>0</v>
      </c>
      <c r="X185" s="155"/>
      <c r="Y185" s="154">
        <f>'St 1.3.6.1'!Y185+'St 1.3.6.2'!Y185</f>
        <v>0</v>
      </c>
      <c r="Z185" s="154">
        <f>'St 1.3.6.1'!Z185+'St 1.3.6.2'!Z185</f>
        <v>0</v>
      </c>
      <c r="AA185" s="154">
        <f>'St 1.3.6.1'!AA185+'St 1.3.6.2'!AA185</f>
        <v>0</v>
      </c>
      <c r="AB185" s="154">
        <f>'St 1.3.6.1'!AB185+'St 1.3.6.2'!AB185</f>
        <v>0</v>
      </c>
      <c r="AC185" s="154">
        <f>'St 1.3.6.1'!AC185+'St 1.3.6.2'!AC185</f>
        <v>0</v>
      </c>
      <c r="AD185" s="154">
        <f>'St 1.3.6.1'!AD185+'St 1.3.6.2'!AD185</f>
        <v>0</v>
      </c>
      <c r="AE185" s="154">
        <f>'St 1.3.6.1'!AE185+'St 1.3.6.2'!AE185</f>
        <v>0</v>
      </c>
      <c r="AF185" s="154">
        <f>'St 1.3.6.1'!AF185+'St 1.3.6.2'!AF185</f>
        <v>0</v>
      </c>
      <c r="AG185" s="154">
        <f>'St 1.3.6.1'!AG185+'St 1.3.6.2'!AG185</f>
        <v>0</v>
      </c>
    </row>
    <row r="186" spans="1:33" ht="14.25" customHeight="1">
      <c r="B186" s="7" t="s">
        <v>45</v>
      </c>
      <c r="C186" s="211"/>
      <c r="D186" s="154">
        <f>'St 1.3.6.1'!D186+'St 1.3.6.2'!D186</f>
        <v>0</v>
      </c>
      <c r="E186" s="154">
        <f>'St 1.3.6.1'!E186+'St 1.3.6.2'!E186</f>
        <v>0</v>
      </c>
      <c r="F186" s="154">
        <f>'St 1.3.6.1'!F186+'St 1.3.6.2'!F186</f>
        <v>0</v>
      </c>
      <c r="G186" s="154">
        <f>'St 1.3.6.1'!G186+'St 1.3.6.2'!G186</f>
        <v>0</v>
      </c>
      <c r="H186" s="154">
        <f>'St 1.3.6.1'!H186+'St 1.3.6.2'!H186</f>
        <v>0</v>
      </c>
      <c r="I186" s="154">
        <f>'St 1.3.6.1'!I186+'St 1.3.6.2'!I186</f>
        <v>0</v>
      </c>
      <c r="J186" s="154">
        <f>'St 1.3.6.1'!J186+'St 1.3.6.2'!J186</f>
        <v>0</v>
      </c>
      <c r="K186" s="154">
        <f>'St 1.3.6.1'!K186+'St 1.3.6.2'!K186</f>
        <v>0</v>
      </c>
      <c r="L186" s="154">
        <f>'St 1.3.6.1'!L186+'St 1.3.6.2'!L186</f>
        <v>0</v>
      </c>
      <c r="M186" s="154">
        <f>'St 1.3.6.1'!M186+'St 1.3.6.2'!M186</f>
        <v>0</v>
      </c>
      <c r="N186" s="143"/>
      <c r="O186" s="154">
        <f>'St 1.3.6.1'!O186+'St 1.3.6.2'!O186</f>
        <v>0</v>
      </c>
      <c r="P186" s="154">
        <f>'St 1.3.6.1'!P186+'St 1.3.6.2'!P186</f>
        <v>0</v>
      </c>
      <c r="Q186" s="154">
        <f>'St 1.3.6.1'!Q186+'St 1.3.6.2'!Q186</f>
        <v>0</v>
      </c>
      <c r="R186" s="154">
        <f>'St 1.3.6.1'!R186+'St 1.3.6.2'!R186</f>
        <v>0</v>
      </c>
      <c r="S186" s="154">
        <f>'St 1.3.6.1'!S186+'St 1.3.6.2'!S186</f>
        <v>0</v>
      </c>
      <c r="T186" s="154">
        <f>'St 1.3.6.1'!T186+'St 1.3.6.2'!T186</f>
        <v>0</v>
      </c>
      <c r="U186" s="154">
        <f>'St 1.3.6.1'!U186+'St 1.3.6.2'!U186</f>
        <v>0</v>
      </c>
      <c r="V186" s="154">
        <f>'St 1.3.6.1'!V186+'St 1.3.6.2'!V186</f>
        <v>0</v>
      </c>
      <c r="W186" s="154">
        <f>'St 1.3.6.1'!W186+'St 1.3.6.2'!W186</f>
        <v>0</v>
      </c>
      <c r="X186" s="155"/>
      <c r="Y186" s="154">
        <f>'St 1.3.6.1'!Y186+'St 1.3.6.2'!Y186</f>
        <v>0</v>
      </c>
      <c r="Z186" s="154">
        <f>'St 1.3.6.1'!Z186+'St 1.3.6.2'!Z186</f>
        <v>0</v>
      </c>
      <c r="AA186" s="154">
        <f>'St 1.3.6.1'!AA186+'St 1.3.6.2'!AA186</f>
        <v>0</v>
      </c>
      <c r="AB186" s="154">
        <f>'St 1.3.6.1'!AB186+'St 1.3.6.2'!AB186</f>
        <v>0</v>
      </c>
      <c r="AC186" s="154">
        <f>'St 1.3.6.1'!AC186+'St 1.3.6.2'!AC186</f>
        <v>0</v>
      </c>
      <c r="AD186" s="154">
        <f>'St 1.3.6.1'!AD186+'St 1.3.6.2'!AD186</f>
        <v>0</v>
      </c>
      <c r="AE186" s="154">
        <f>'St 1.3.6.1'!AE186+'St 1.3.6.2'!AE186</f>
        <v>0</v>
      </c>
      <c r="AF186" s="154">
        <f>'St 1.3.6.1'!AF186+'St 1.3.6.2'!AF186</f>
        <v>0</v>
      </c>
      <c r="AG186" s="154">
        <f>'St 1.3.6.1'!AG186+'St 1.3.6.2'!AG186</f>
        <v>0</v>
      </c>
    </row>
    <row r="187" spans="1:33" ht="14.25" customHeight="1">
      <c r="B187" s="7" t="s">
        <v>46</v>
      </c>
      <c r="C187" s="211"/>
      <c r="D187" s="154">
        <f>'St 1.3.6.1'!D187+'St 1.3.6.2'!D187</f>
        <v>0</v>
      </c>
      <c r="E187" s="154">
        <f>'St 1.3.6.1'!E187+'St 1.3.6.2'!E187</f>
        <v>0</v>
      </c>
      <c r="F187" s="154">
        <f>'St 1.3.6.1'!F187+'St 1.3.6.2'!F187</f>
        <v>0</v>
      </c>
      <c r="G187" s="154">
        <f>'St 1.3.6.1'!G187+'St 1.3.6.2'!G187</f>
        <v>0</v>
      </c>
      <c r="H187" s="154">
        <f>'St 1.3.6.1'!H187+'St 1.3.6.2'!H187</f>
        <v>0</v>
      </c>
      <c r="I187" s="154">
        <f>'St 1.3.6.1'!I187+'St 1.3.6.2'!I187</f>
        <v>0</v>
      </c>
      <c r="J187" s="154">
        <f>'St 1.3.6.1'!J187+'St 1.3.6.2'!J187</f>
        <v>0</v>
      </c>
      <c r="K187" s="154">
        <f>'St 1.3.6.1'!K187+'St 1.3.6.2'!K187</f>
        <v>0</v>
      </c>
      <c r="L187" s="154">
        <f>'St 1.3.6.1'!L187+'St 1.3.6.2'!L187</f>
        <v>0</v>
      </c>
      <c r="M187" s="154">
        <f>'St 1.3.6.1'!M187+'St 1.3.6.2'!M187</f>
        <v>0</v>
      </c>
      <c r="N187" s="143"/>
      <c r="O187" s="154">
        <f>'St 1.3.6.1'!O187+'St 1.3.6.2'!O187</f>
        <v>0</v>
      </c>
      <c r="P187" s="154">
        <f>'St 1.3.6.1'!P187+'St 1.3.6.2'!P187</f>
        <v>0</v>
      </c>
      <c r="Q187" s="154">
        <f>'St 1.3.6.1'!Q187+'St 1.3.6.2'!Q187</f>
        <v>0</v>
      </c>
      <c r="R187" s="154">
        <f>'St 1.3.6.1'!R187+'St 1.3.6.2'!R187</f>
        <v>0</v>
      </c>
      <c r="S187" s="154">
        <f>'St 1.3.6.1'!S187+'St 1.3.6.2'!S187</f>
        <v>0</v>
      </c>
      <c r="T187" s="154">
        <f>'St 1.3.6.1'!T187+'St 1.3.6.2'!T187</f>
        <v>0</v>
      </c>
      <c r="U187" s="154">
        <f>'St 1.3.6.1'!U187+'St 1.3.6.2'!U187</f>
        <v>0</v>
      </c>
      <c r="V187" s="154">
        <f>'St 1.3.6.1'!V187+'St 1.3.6.2'!V187</f>
        <v>0</v>
      </c>
      <c r="W187" s="154">
        <f>'St 1.3.6.1'!W187+'St 1.3.6.2'!W187</f>
        <v>0</v>
      </c>
      <c r="X187" s="155"/>
      <c r="Y187" s="154">
        <f>'St 1.3.6.1'!Y187+'St 1.3.6.2'!Y187</f>
        <v>0</v>
      </c>
      <c r="Z187" s="154">
        <f>'St 1.3.6.1'!Z187+'St 1.3.6.2'!Z187</f>
        <v>0</v>
      </c>
      <c r="AA187" s="154">
        <f>'St 1.3.6.1'!AA187+'St 1.3.6.2'!AA187</f>
        <v>0</v>
      </c>
      <c r="AB187" s="154">
        <f>'St 1.3.6.1'!AB187+'St 1.3.6.2'!AB187</f>
        <v>0</v>
      </c>
      <c r="AC187" s="154">
        <f>'St 1.3.6.1'!AC187+'St 1.3.6.2'!AC187</f>
        <v>0</v>
      </c>
      <c r="AD187" s="154">
        <f>'St 1.3.6.1'!AD187+'St 1.3.6.2'!AD187</f>
        <v>0</v>
      </c>
      <c r="AE187" s="154">
        <f>'St 1.3.6.1'!AE187+'St 1.3.6.2'!AE187</f>
        <v>0</v>
      </c>
      <c r="AF187" s="154">
        <f>'St 1.3.6.1'!AF187+'St 1.3.6.2'!AF187</f>
        <v>0</v>
      </c>
      <c r="AG187" s="154">
        <f>'St 1.3.6.1'!AG187+'St 1.3.6.2'!AG187</f>
        <v>0</v>
      </c>
    </row>
    <row r="188" spans="1:33" ht="14.25" customHeight="1">
      <c r="B188" s="6" t="s">
        <v>317</v>
      </c>
      <c r="C188" s="211"/>
      <c r="D188" s="154">
        <f>'St 1.3.6.1'!D188+'St 1.3.6.2'!D188</f>
        <v>30861.697067543791</v>
      </c>
      <c r="E188" s="154">
        <f>'St 1.3.6.1'!E188+'St 1.3.6.2'!E188</f>
        <v>37701.42229238958</v>
      </c>
      <c r="F188" s="154">
        <f>'St 1.3.6.1'!F188+'St 1.3.6.2'!F188</f>
        <v>46063.149725682568</v>
      </c>
      <c r="G188" s="154">
        <f>'St 1.3.6.1'!G188+'St 1.3.6.2'!G188</f>
        <v>49645.226443181244</v>
      </c>
      <c r="H188" s="154">
        <f>'St 1.3.6.1'!H188+'St 1.3.6.2'!H188</f>
        <v>67279.684400335638</v>
      </c>
      <c r="I188" s="154">
        <f>'St 1.3.6.1'!I188+'St 1.3.6.2'!I188</f>
        <v>116181.61665435809</v>
      </c>
      <c r="J188" s="154">
        <f>'St 1.3.6.1'!J188+'St 1.3.6.2'!J188</f>
        <v>119857.91168322689</v>
      </c>
      <c r="K188" s="154">
        <f>'St 1.3.6.1'!K188+'St 1.3.6.2'!K188</f>
        <v>137541.07078848963</v>
      </c>
      <c r="L188" s="154">
        <f>'St 1.3.6.1'!L188+'St 1.3.6.2'!L188</f>
        <v>126251.88703813289</v>
      </c>
      <c r="M188" s="154">
        <f>'St 1.3.6.1'!M188+'St 1.3.6.2'!M188</f>
        <v>182935.23931991856</v>
      </c>
      <c r="N188" s="143"/>
      <c r="O188" s="154">
        <f>'St 1.3.6.1'!O188+'St 1.3.6.2'!O188</f>
        <v>4474.2104749539658</v>
      </c>
      <c r="P188" s="154">
        <f>'St 1.3.6.1'!P188+'St 1.3.6.2'!P188</f>
        <v>1769.2960127482515</v>
      </c>
      <c r="Q188" s="154">
        <f>'St 1.3.6.1'!Q188+'St 1.3.6.2'!Q188</f>
        <v>5432.7174676126797</v>
      </c>
      <c r="R188" s="154">
        <f>'St 1.3.6.1'!R188+'St 1.3.6.2'!R188</f>
        <v>7100.3825871442687</v>
      </c>
      <c r="S188" s="154">
        <f>'St 1.3.6.1'!S188+'St 1.3.6.2'!S188</f>
        <v>15434.657025924302</v>
      </c>
      <c r="T188" s="154">
        <f>'St 1.3.6.1'!T188+'St 1.3.6.2'!T188</f>
        <v>21647.762190093883</v>
      </c>
      <c r="U188" s="154">
        <f>'St 1.3.6.1'!U188+'St 1.3.6.2'!U188</f>
        <v>2327.4489446870707</v>
      </c>
      <c r="V188" s="154">
        <f>'St 1.3.6.1'!V188+'St 1.3.6.2'!V188</f>
        <v>7966.6530594246215</v>
      </c>
      <c r="W188" s="154">
        <f>'St 1.3.6.1'!W188+'St 1.3.6.2'!W188</f>
        <v>6515.0113295923138</v>
      </c>
      <c r="X188" s="155"/>
      <c r="Y188" s="154">
        <f>'St 1.3.6.1'!Y188+'St 1.3.6.2'!Y188</f>
        <v>2365.5147498918191</v>
      </c>
      <c r="Z188" s="154">
        <f>'St 1.3.6.1'!Z188+'St 1.3.6.2'!Z188</f>
        <v>6592.4314205447417</v>
      </c>
      <c r="AA188" s="154">
        <f>'St 1.3.6.1'!AA188+'St 1.3.6.2'!AA188</f>
        <v>-1850.6407501140025</v>
      </c>
      <c r="AB188" s="154">
        <f>'St 1.3.6.1'!AB188+'St 1.3.6.2'!AB188</f>
        <v>10534.07537001012</v>
      </c>
      <c r="AC188" s="154">
        <f>'St 1.3.6.1'!AC188+'St 1.3.6.2'!AC188</f>
        <v>33467.275228098166</v>
      </c>
      <c r="AD188" s="154">
        <f>'St 1.3.6.1'!AD188+'St 1.3.6.2'!AD188</f>
        <v>-17971.467161225082</v>
      </c>
      <c r="AE188" s="154">
        <f>'St 1.3.6.1'!AE188+'St 1.3.6.2'!AE188</f>
        <v>15355.710160575663</v>
      </c>
      <c r="AF188" s="154">
        <f>'St 1.3.6.1'!AF188+'St 1.3.6.2'!AF188</f>
        <v>-19255.836809781355</v>
      </c>
      <c r="AG188" s="154">
        <f>'St 1.3.6.1'!AG188+'St 1.3.6.2'!AG188</f>
        <v>50168.34095219335</v>
      </c>
    </row>
    <row r="189" spans="1:33" ht="14.25" customHeight="1">
      <c r="B189" s="6" t="s">
        <v>108</v>
      </c>
      <c r="C189" s="211"/>
      <c r="D189" s="154">
        <f>'St 1.3.6.1'!D189+'St 1.3.6.2'!D189</f>
        <v>61139.771096767523</v>
      </c>
      <c r="E189" s="154">
        <f>'St 1.3.6.1'!E189+'St 1.3.6.2'!E189</f>
        <v>73233.472394092591</v>
      </c>
      <c r="F189" s="154">
        <f>'St 1.3.6.1'!F189+'St 1.3.6.2'!F189</f>
        <v>83054.876267001528</v>
      </c>
      <c r="G189" s="154">
        <f>'St 1.3.6.1'!G189+'St 1.3.6.2'!G189</f>
        <v>111456.14272884993</v>
      </c>
      <c r="H189" s="154">
        <f>'St 1.3.6.1'!H189+'St 1.3.6.2'!H189</f>
        <v>123406.69313137542</v>
      </c>
      <c r="I189" s="154">
        <f>'St 1.3.6.1'!I189+'St 1.3.6.2'!I189</f>
        <v>172209.64871484431</v>
      </c>
      <c r="J189" s="154">
        <f>'St 1.3.6.1'!J189+'St 1.3.6.2'!J189</f>
        <v>216111.66591418095</v>
      </c>
      <c r="K189" s="154">
        <f>'St 1.3.6.1'!K189+'St 1.3.6.2'!K189</f>
        <v>232548.73395325727</v>
      </c>
      <c r="L189" s="154">
        <f>'St 1.3.6.1'!L189+'St 1.3.6.2'!L189</f>
        <v>208051.72014922247</v>
      </c>
      <c r="M189" s="154">
        <f>'St 1.3.6.1'!M189+'St 1.3.6.2'!M189</f>
        <v>309299.31005629007</v>
      </c>
      <c r="N189" s="143"/>
      <c r="O189" s="154">
        <f>'St 1.3.6.1'!O189+'St 1.3.6.2'!O189</f>
        <v>8863.8095202201494</v>
      </c>
      <c r="P189" s="154">
        <f>'St 1.3.6.1'!P189+'St 1.3.6.2'!P189</f>
        <v>3436.7852146716637</v>
      </c>
      <c r="Q189" s="154">
        <f>'St 1.3.6.1'!Q189+'St 1.3.6.2'!Q189</f>
        <v>9795.5454577734672</v>
      </c>
      <c r="R189" s="154">
        <f>'St 1.3.6.1'!R189+'St 1.3.6.2'!R189</f>
        <v>15940.732105793188</v>
      </c>
      <c r="S189" s="154">
        <f>'St 1.3.6.1'!S189+'St 1.3.6.2'!S189</f>
        <v>28310.774644132634</v>
      </c>
      <c r="T189" s="154">
        <f>'St 1.3.6.1'!T189+'St 1.3.6.2'!T189</f>
        <v>32087.292547402478</v>
      </c>
      <c r="U189" s="154">
        <f>'St 1.3.6.1'!U189+'St 1.3.6.2'!U189</f>
        <v>4196.5429040335457</v>
      </c>
      <c r="V189" s="154">
        <f>'St 1.3.6.1'!V189+'St 1.3.6.2'!V189</f>
        <v>13469.686343092513</v>
      </c>
      <c r="W189" s="154">
        <f>'St 1.3.6.1'!W189+'St 1.3.6.2'!W189</f>
        <v>10736.15092583886</v>
      </c>
      <c r="X189" s="155"/>
      <c r="Y189" s="154">
        <f>'St 1.3.6.1'!Y189+'St 1.3.6.2'!Y189</f>
        <v>3229.8917771049105</v>
      </c>
      <c r="Z189" s="154">
        <f>'St 1.3.6.1'!Z189+'St 1.3.6.2'!Z189</f>
        <v>6384.618658237282</v>
      </c>
      <c r="AA189" s="154">
        <f>'St 1.3.6.1'!AA189+'St 1.3.6.2'!AA189</f>
        <v>18605.721004074934</v>
      </c>
      <c r="AB189" s="154">
        <f>'St 1.3.6.1'!AB189+'St 1.3.6.2'!AB189</f>
        <v>-3990.1817032677059</v>
      </c>
      <c r="AC189" s="154">
        <f>'St 1.3.6.1'!AC189+'St 1.3.6.2'!AC189</f>
        <v>20492.180939336249</v>
      </c>
      <c r="AD189" s="154">
        <f>'St 1.3.6.1'!AD189+'St 1.3.6.2'!AD189</f>
        <v>11814.724651934182</v>
      </c>
      <c r="AE189" s="154">
        <f>'St 1.3.6.1'!AE189+'St 1.3.6.2'!AE189</f>
        <v>12240.525135042757</v>
      </c>
      <c r="AF189" s="154">
        <f>'St 1.3.6.1'!AF189+'St 1.3.6.2'!AF189</f>
        <v>-37966.700147127318</v>
      </c>
      <c r="AG189" s="154">
        <f>'St 1.3.6.1'!AG189+'St 1.3.6.2'!AG189</f>
        <v>90511.438981228726</v>
      </c>
    </row>
    <row r="190" spans="1:33" ht="14.25" customHeight="1">
      <c r="B190" s="6" t="s">
        <v>48</v>
      </c>
      <c r="C190" s="211"/>
      <c r="D190" s="154">
        <f>'St 1.3.6.1'!D190+'St 1.3.6.2'!D190</f>
        <v>0</v>
      </c>
      <c r="E190" s="154">
        <f>'St 1.3.6.1'!E190+'St 1.3.6.2'!E190</f>
        <v>0</v>
      </c>
      <c r="F190" s="154">
        <f>'St 1.3.6.1'!F190+'St 1.3.6.2'!F190</f>
        <v>0</v>
      </c>
      <c r="G190" s="154">
        <f>'St 1.3.6.1'!G190+'St 1.3.6.2'!G190</f>
        <v>0</v>
      </c>
      <c r="H190" s="154">
        <f>'St 1.3.6.1'!H190+'St 1.3.6.2'!H190</f>
        <v>0</v>
      </c>
      <c r="I190" s="154">
        <f>'St 1.3.6.1'!I190+'St 1.3.6.2'!I190</f>
        <v>0</v>
      </c>
      <c r="J190" s="154">
        <f>'St 1.3.6.1'!J190+'St 1.3.6.2'!J190</f>
        <v>0</v>
      </c>
      <c r="K190" s="154">
        <f>'St 1.3.6.1'!K190+'St 1.3.6.2'!K190</f>
        <v>0</v>
      </c>
      <c r="L190" s="154">
        <f>'St 1.3.6.1'!L190+'St 1.3.6.2'!L190</f>
        <v>0</v>
      </c>
      <c r="M190" s="154">
        <f>'St 1.3.6.1'!M190+'St 1.3.6.2'!M190</f>
        <v>0</v>
      </c>
      <c r="N190" s="148"/>
      <c r="O190" s="154">
        <f>'St 1.3.6.1'!O190+'St 1.3.6.2'!O190</f>
        <v>0</v>
      </c>
      <c r="P190" s="154">
        <f>'St 1.3.6.1'!P190+'St 1.3.6.2'!P190</f>
        <v>0</v>
      </c>
      <c r="Q190" s="154">
        <f>'St 1.3.6.1'!Q190+'St 1.3.6.2'!Q190</f>
        <v>0</v>
      </c>
      <c r="R190" s="154">
        <f>'St 1.3.6.1'!R190+'St 1.3.6.2'!R190</f>
        <v>0</v>
      </c>
      <c r="S190" s="154">
        <f>'St 1.3.6.1'!S190+'St 1.3.6.2'!S190</f>
        <v>0</v>
      </c>
      <c r="T190" s="154">
        <f>'St 1.3.6.1'!T190+'St 1.3.6.2'!T190</f>
        <v>0</v>
      </c>
      <c r="U190" s="154">
        <f>'St 1.3.6.1'!U190+'St 1.3.6.2'!U190</f>
        <v>0</v>
      </c>
      <c r="V190" s="154">
        <f>'St 1.3.6.1'!V190+'St 1.3.6.2'!V190</f>
        <v>0</v>
      </c>
      <c r="W190" s="154">
        <f>'St 1.3.6.1'!W190+'St 1.3.6.2'!W190</f>
        <v>0</v>
      </c>
      <c r="X190" s="155"/>
      <c r="Y190" s="154">
        <f>'St 1.3.6.1'!Y190+'St 1.3.6.2'!Y190</f>
        <v>0</v>
      </c>
      <c r="Z190" s="154">
        <f>'St 1.3.6.1'!Z190+'St 1.3.6.2'!Z190</f>
        <v>0</v>
      </c>
      <c r="AA190" s="154">
        <f>'St 1.3.6.1'!AA190+'St 1.3.6.2'!AA190</f>
        <v>0</v>
      </c>
      <c r="AB190" s="154">
        <f>'St 1.3.6.1'!AB190+'St 1.3.6.2'!AB190</f>
        <v>0</v>
      </c>
      <c r="AC190" s="154">
        <f>'St 1.3.6.1'!AC190+'St 1.3.6.2'!AC190</f>
        <v>0</v>
      </c>
      <c r="AD190" s="154">
        <f>'St 1.3.6.1'!AD190+'St 1.3.6.2'!AD190</f>
        <v>0</v>
      </c>
      <c r="AE190" s="154">
        <f>'St 1.3.6.1'!AE190+'St 1.3.6.2'!AE190</f>
        <v>0</v>
      </c>
      <c r="AF190" s="154">
        <f>'St 1.3.6.1'!AF190+'St 1.3.6.2'!AF190</f>
        <v>0</v>
      </c>
      <c r="AG190" s="154">
        <f>'St 1.3.6.1'!AG190+'St 1.3.6.2'!AG190</f>
        <v>0</v>
      </c>
    </row>
    <row r="191" spans="1:33" ht="14.25" customHeight="1">
      <c r="B191" s="6" t="s">
        <v>325</v>
      </c>
      <c r="C191" s="211"/>
      <c r="D191" s="154">
        <f>'St 1.3.6.1'!D191+'St 1.3.6.2'!D191</f>
        <v>0</v>
      </c>
      <c r="E191" s="154">
        <f>'St 1.3.6.1'!E191+'St 1.3.6.2'!E191</f>
        <v>0</v>
      </c>
      <c r="F191" s="154">
        <f>'St 1.3.6.1'!F191+'St 1.3.6.2'!F191</f>
        <v>0</v>
      </c>
      <c r="G191" s="154">
        <f>'St 1.3.6.1'!G191+'St 1.3.6.2'!G191</f>
        <v>0</v>
      </c>
      <c r="H191" s="154">
        <f>'St 1.3.6.1'!H191+'St 1.3.6.2'!H191</f>
        <v>0</v>
      </c>
      <c r="I191" s="154">
        <f>'St 1.3.6.1'!I191+'St 1.3.6.2'!I191</f>
        <v>0</v>
      </c>
      <c r="J191" s="154">
        <f>'St 1.3.6.1'!J191+'St 1.3.6.2'!J191</f>
        <v>0</v>
      </c>
      <c r="K191" s="154">
        <f>'St 1.3.6.1'!K191+'St 1.3.6.2'!K191</f>
        <v>0</v>
      </c>
      <c r="L191" s="154">
        <f>'St 1.3.6.1'!L191+'St 1.3.6.2'!L191</f>
        <v>0</v>
      </c>
      <c r="M191" s="154">
        <f>'St 1.3.6.1'!M191+'St 1.3.6.2'!M191</f>
        <v>0</v>
      </c>
      <c r="N191" s="143"/>
      <c r="O191" s="154">
        <f>'St 1.3.6.1'!O191+'St 1.3.6.2'!O191</f>
        <v>0</v>
      </c>
      <c r="P191" s="154">
        <f>'St 1.3.6.1'!P191+'St 1.3.6.2'!P191</f>
        <v>0</v>
      </c>
      <c r="Q191" s="154">
        <f>'St 1.3.6.1'!Q191+'St 1.3.6.2'!Q191</f>
        <v>0</v>
      </c>
      <c r="R191" s="154">
        <f>'St 1.3.6.1'!R191+'St 1.3.6.2'!R191</f>
        <v>0</v>
      </c>
      <c r="S191" s="154">
        <f>'St 1.3.6.1'!S191+'St 1.3.6.2'!S191</f>
        <v>0</v>
      </c>
      <c r="T191" s="154">
        <f>'St 1.3.6.1'!T191+'St 1.3.6.2'!T191</f>
        <v>0</v>
      </c>
      <c r="U191" s="154">
        <f>'St 1.3.6.1'!U191+'St 1.3.6.2'!U191</f>
        <v>0</v>
      </c>
      <c r="V191" s="154">
        <f>'St 1.3.6.1'!V191+'St 1.3.6.2'!V191</f>
        <v>0</v>
      </c>
      <c r="W191" s="154">
        <f>'St 1.3.6.1'!W191+'St 1.3.6.2'!W191</f>
        <v>0</v>
      </c>
      <c r="X191" s="155"/>
      <c r="Y191" s="154">
        <f>'St 1.3.6.1'!Y191+'St 1.3.6.2'!Y191</f>
        <v>0</v>
      </c>
      <c r="Z191" s="154">
        <f>'St 1.3.6.1'!Z191+'St 1.3.6.2'!Z191</f>
        <v>0</v>
      </c>
      <c r="AA191" s="154">
        <f>'St 1.3.6.1'!AA191+'St 1.3.6.2'!AA191</f>
        <v>0</v>
      </c>
      <c r="AB191" s="154">
        <f>'St 1.3.6.1'!AB191+'St 1.3.6.2'!AB191</f>
        <v>0</v>
      </c>
      <c r="AC191" s="154">
        <f>'St 1.3.6.1'!AC191+'St 1.3.6.2'!AC191</f>
        <v>0</v>
      </c>
      <c r="AD191" s="154">
        <f>'St 1.3.6.1'!AD191+'St 1.3.6.2'!AD191</f>
        <v>0</v>
      </c>
      <c r="AE191" s="154">
        <f>'St 1.3.6.1'!AE191+'St 1.3.6.2'!AE191</f>
        <v>0</v>
      </c>
      <c r="AF191" s="154">
        <f>'St 1.3.6.1'!AF191+'St 1.3.6.2'!AF191</f>
        <v>0</v>
      </c>
      <c r="AG191" s="154">
        <f>'St 1.3.6.1'!AG191+'St 1.3.6.2'!AG191</f>
        <v>0</v>
      </c>
    </row>
    <row r="192" spans="1:33" ht="14.25" customHeight="1">
      <c r="B192" s="8" t="s">
        <v>101</v>
      </c>
      <c r="C192" s="211"/>
      <c r="D192" s="154">
        <f>'St 1.3.6.1'!D192+'St 1.3.6.2'!D192</f>
        <v>6964.6773430401463</v>
      </c>
      <c r="E192" s="154">
        <f>'St 1.3.6.1'!E192+'St 1.3.6.2'!E192</f>
        <v>8402.9537843561084</v>
      </c>
      <c r="F192" s="154">
        <f>'St 1.3.6.1'!F192+'St 1.3.6.2'!F192</f>
        <v>9258.3208630683257</v>
      </c>
      <c r="G192" s="154">
        <f>'St 1.3.6.1'!G192+'St 1.3.6.2'!G192</f>
        <v>12874.530578140713</v>
      </c>
      <c r="H192" s="154">
        <f>'St 1.3.6.1'!H192+'St 1.3.6.2'!H192</f>
        <v>14469.10051353609</v>
      </c>
      <c r="I192" s="154">
        <f>'St 1.3.6.1'!I192+'St 1.3.6.2'!I192</f>
        <v>17498.331616564148</v>
      </c>
      <c r="J192" s="154">
        <f>'St 1.3.6.1'!J192+'St 1.3.6.2'!J192</f>
        <v>24090.471688303049</v>
      </c>
      <c r="K192" s="154">
        <f>'St 1.3.6.1'!K192+'St 1.3.6.2'!K192</f>
        <v>25605.785936330711</v>
      </c>
      <c r="L192" s="154">
        <f>'St 1.3.6.1'!L192+'St 1.3.6.2'!L192</f>
        <v>22414.777974424243</v>
      </c>
      <c r="M192" s="154">
        <f>'St 1.3.6.1'!M192+'St 1.3.6.2'!M192</f>
        <v>34056.740662144599</v>
      </c>
      <c r="N192" s="143"/>
      <c r="O192" s="154">
        <f>'St 1.3.6.1'!O192+'St 1.3.6.2'!O192</f>
        <v>1009.7122091084293</v>
      </c>
      <c r="P192" s="154">
        <f>'St 1.3.6.1'!P192+'St 1.3.6.2'!P192</f>
        <v>394.34354785522811</v>
      </c>
      <c r="Q192" s="154">
        <f>'St 1.3.6.1'!Q192+'St 1.3.6.2'!Q192</f>
        <v>1091.932309733274</v>
      </c>
      <c r="R192" s="154">
        <f>'St 1.3.6.1'!R192+'St 1.3.6.2'!R192</f>
        <v>1841.3470797501507</v>
      </c>
      <c r="S192" s="154">
        <f>'St 1.3.6.1'!S192+'St 1.3.6.2'!S192</f>
        <v>3319.3616452062415</v>
      </c>
      <c r="T192" s="154">
        <f>'St 1.3.6.1'!T192+'St 1.3.6.2'!T192</f>
        <v>3260.410144624826</v>
      </c>
      <c r="U192" s="154">
        <f>'St 1.3.6.1'!U192+'St 1.3.6.2'!U192</f>
        <v>467.79842999551533</v>
      </c>
      <c r="V192" s="154">
        <f>'St 1.3.6.1'!V192+'St 1.3.6.2'!V192</f>
        <v>1483.138176104068</v>
      </c>
      <c r="W192" s="154">
        <f>'St 1.3.6.1'!W192+'St 1.3.6.2'!W192</f>
        <v>1156.6760377178582</v>
      </c>
      <c r="X192" s="155"/>
      <c r="Y192" s="154">
        <f>'St 1.3.6.1'!Y192+'St 1.3.6.2'!Y192</f>
        <v>428.56423220753277</v>
      </c>
      <c r="Z192" s="154">
        <f>'St 1.3.6.1'!Z192+'St 1.3.6.2'!Z192</f>
        <v>461.02353085698905</v>
      </c>
      <c r="AA192" s="154">
        <f>'St 1.3.6.1'!AA192+'St 1.3.6.2'!AA192</f>
        <v>2524.2774053391126</v>
      </c>
      <c r="AB192" s="154">
        <f>'St 1.3.6.1'!AB192+'St 1.3.6.2'!AB192</f>
        <v>-246.77714435477219</v>
      </c>
      <c r="AC192" s="154">
        <f>'St 1.3.6.1'!AC192+'St 1.3.6.2'!AC192</f>
        <v>-290.13054217818279</v>
      </c>
      <c r="AD192" s="154">
        <f>'St 1.3.6.1'!AD192+'St 1.3.6.2'!AD192</f>
        <v>3331.7299271140732</v>
      </c>
      <c r="AE192" s="154">
        <f>'St 1.3.6.1'!AE192+'St 1.3.6.2'!AE192</f>
        <v>1047.5158180321462</v>
      </c>
      <c r="AF192" s="154">
        <f>'St 1.3.6.1'!AF192+'St 1.3.6.2'!AF192</f>
        <v>-4674.1461380105357</v>
      </c>
      <c r="AG192" s="154">
        <f>'St 1.3.6.1'!AG192+'St 1.3.6.2'!AG192</f>
        <v>10485.286650002501</v>
      </c>
    </row>
    <row r="193" spans="1:33" s="45" customFormat="1">
      <c r="A193" s="38"/>
      <c r="B193" s="31" t="s">
        <v>27</v>
      </c>
      <c r="C193" s="209" t="s">
        <v>300</v>
      </c>
      <c r="D193" s="152">
        <f>'St 1.3.6.1'!D193+'St 1.3.6.2'!D193</f>
        <v>12749.503210535153</v>
      </c>
      <c r="E193" s="152">
        <f>'St 1.3.6.1'!E193+'St 1.3.6.2'!E193</f>
        <v>15343.80926634336</v>
      </c>
      <c r="F193" s="152">
        <f>'St 1.3.6.1'!F193+'St 1.3.6.2'!F193</f>
        <v>18196.023912361165</v>
      </c>
      <c r="G193" s="152">
        <f>'St 1.3.6.1'!G193+'St 1.3.6.2'!G193</f>
        <v>22384.846495215508</v>
      </c>
      <c r="H193" s="152">
        <f>'St 1.3.6.1'!H193+'St 1.3.6.2'!H193</f>
        <v>26449.082235342423</v>
      </c>
      <c r="I193" s="152">
        <f>'St 1.3.6.1'!I193+'St 1.3.6.2'!I193</f>
        <v>42004.085506804855</v>
      </c>
      <c r="J193" s="152">
        <f>'St 1.3.6.1'!J193+'St 1.3.6.2'!J193</f>
        <v>47249.604790337733</v>
      </c>
      <c r="K193" s="152">
        <f>'St 1.3.6.1'!K193+'St 1.3.6.2'!K193</f>
        <v>52964.48460438475</v>
      </c>
      <c r="L193" s="152">
        <f>'St 1.3.6.1'!L193+'St 1.3.6.2'!L193</f>
        <v>48310.454676720416</v>
      </c>
      <c r="M193" s="152">
        <f>'St 1.3.6.1'!M193+'St 1.3.6.2'!M193</f>
        <v>70253.931798686564</v>
      </c>
      <c r="N193" s="146"/>
      <c r="O193" s="152">
        <f>'St 1.3.6.1'!O193+'St 1.3.6.2'!O193</f>
        <v>1761.8281830103315</v>
      </c>
      <c r="P193" s="152">
        <f>'St 1.3.6.1'!P193+'St 1.3.6.2'!P193</f>
        <v>887.83389719075035</v>
      </c>
      <c r="Q193" s="152">
        <f>'St 1.3.6.1'!Q193+'St 1.3.6.2'!Q193</f>
        <v>1990.1893350750906</v>
      </c>
      <c r="R193" s="152">
        <f>'St 1.3.6.1'!R193+'St 1.3.6.2'!R193</f>
        <v>3023.5388086783828</v>
      </c>
      <c r="S193" s="152">
        <f>'St 1.3.6.1'!S193+'St 1.3.6.2'!S193</f>
        <v>7384.2658703661982</v>
      </c>
      <c r="T193" s="152">
        <f>'St 1.3.6.1'!T193+'St 1.3.6.2'!T193</f>
        <v>6819.6595734295051</v>
      </c>
      <c r="U193" s="152">
        <f>'St 1.3.6.1'!U193+'St 1.3.6.2'!U193</f>
        <v>1479.6654003850015</v>
      </c>
      <c r="V193" s="152">
        <f>'St 1.3.6.1'!V193+'St 1.3.6.2'!V193</f>
        <v>2596.1826232867779</v>
      </c>
      <c r="W193" s="152">
        <f>'St 1.3.6.1'!W193+'St 1.3.6.2'!W193</f>
        <v>3220.9913355475369</v>
      </c>
      <c r="X193" s="153"/>
      <c r="Y193" s="152">
        <f>'St 1.3.6.1'!Y193+'St 1.3.6.2'!Y193</f>
        <v>832.47787279787633</v>
      </c>
      <c r="Z193" s="152">
        <f>'St 1.3.6.1'!Z193+'St 1.3.6.2'!Z193</f>
        <v>1964.3807488270536</v>
      </c>
      <c r="AA193" s="152">
        <f>'St 1.3.6.1'!AA193+'St 1.3.6.2'!AA193</f>
        <v>2198.6332477792539</v>
      </c>
      <c r="AB193" s="152">
        <f>'St 1.3.6.1'!AB193+'St 1.3.6.2'!AB193</f>
        <v>1040.6969314485323</v>
      </c>
      <c r="AC193" s="152">
        <f>'St 1.3.6.1'!AC193+'St 1.3.6.2'!AC193</f>
        <v>8170.7374010962303</v>
      </c>
      <c r="AD193" s="152">
        <f>'St 1.3.6.1'!AD193+'St 1.3.6.2'!AD193</f>
        <v>-1574.1402898966244</v>
      </c>
      <c r="AE193" s="152">
        <f>'St 1.3.6.1'!AE193+'St 1.3.6.2'!AE193</f>
        <v>4235.2144136620145</v>
      </c>
      <c r="AF193" s="152">
        <f>'St 1.3.6.1'!AF193+'St 1.3.6.2'!AF193</f>
        <v>-7250.2125509511134</v>
      </c>
      <c r="AG193" s="152">
        <f>'St 1.3.6.1'!AG193+'St 1.3.6.2'!AG193</f>
        <v>18722.48578641862</v>
      </c>
    </row>
    <row r="194" spans="1:33">
      <c r="B194" s="3" t="s">
        <v>12</v>
      </c>
      <c r="C194" s="210" t="s">
        <v>301</v>
      </c>
      <c r="D194" s="154">
        <f>'St 1.3.6.1'!D194+'St 1.3.6.2'!D194</f>
        <v>677.68596310792714</v>
      </c>
      <c r="E194" s="154">
        <f>'St 1.3.6.1'!E194+'St 1.3.6.2'!E194</f>
        <v>646.92758075903839</v>
      </c>
      <c r="F194" s="154">
        <f>'St 1.3.6.1'!F194+'St 1.3.6.2'!F194</f>
        <v>1147.6503075556077</v>
      </c>
      <c r="G194" s="154">
        <f>'St 1.3.6.1'!G194+'St 1.3.6.2'!G194</f>
        <v>1600.2123634740869</v>
      </c>
      <c r="H194" s="154">
        <f>'St 1.3.6.1'!H194+'St 1.3.6.2'!H194</f>
        <v>473.65373451995805</v>
      </c>
      <c r="I194" s="154">
        <f>'St 1.3.6.1'!I194+'St 1.3.6.2'!I194</f>
        <v>4275.7911658808507</v>
      </c>
      <c r="J194" s="154">
        <f>'St 1.3.6.1'!J194+'St 1.3.6.2'!J194</f>
        <v>2889.1459412080499</v>
      </c>
      <c r="K194" s="154">
        <f>'St 1.3.6.1'!K194+'St 1.3.6.2'!K194</f>
        <v>3756.2482783985788</v>
      </c>
      <c r="L194" s="154">
        <f>'St 1.3.6.1'!L194+'St 1.3.6.2'!L194</f>
        <v>4208.5917154106401</v>
      </c>
      <c r="M194" s="154">
        <f>'St 1.3.6.1'!M194+'St 1.3.6.2'!M194</f>
        <v>4804.9685384795512</v>
      </c>
      <c r="N194" s="143"/>
      <c r="O194" s="154">
        <f>'St 1.3.6.1'!O194+'St 1.3.6.2'!O194</f>
        <v>11.702418313765902</v>
      </c>
      <c r="P194" s="154">
        <f>'St 1.3.6.1'!P194+'St 1.3.6.2'!P194</f>
        <v>198.12161088832769</v>
      </c>
      <c r="Q194" s="154">
        <f>'St 1.3.6.1'!Q194+'St 1.3.6.2'!Q194</f>
        <v>-20.506799010030996</v>
      </c>
      <c r="R194" s="154">
        <f>'St 1.3.6.1'!R194+'St 1.3.6.2'!R194</f>
        <v>50.869232116281538</v>
      </c>
      <c r="S194" s="154">
        <f>'St 1.3.6.1'!S194+'St 1.3.6.2'!S194</f>
        <v>1425.2333097197975</v>
      </c>
      <c r="T194" s="154">
        <f>'St 1.3.6.1'!T194+'St 1.3.6.2'!T194</f>
        <v>-210.13711256411258</v>
      </c>
      <c r="U194" s="154">
        <f>'St 1.3.6.1'!U194+'St 1.3.6.2'!U194</f>
        <v>618.25623945190978</v>
      </c>
      <c r="V194" s="154">
        <f>'St 1.3.6.1'!V194+'St 1.3.6.2'!V194</f>
        <v>-254.05653966232248</v>
      </c>
      <c r="W194" s="154">
        <f>'St 1.3.6.1'!W194+'St 1.3.6.2'!W194</f>
        <v>945.19060425012765</v>
      </c>
      <c r="X194" s="155"/>
      <c r="Y194" s="154">
        <f>'St 1.3.6.1'!Y194+'St 1.3.6.2'!Y194</f>
        <v>-42.460800662654599</v>
      </c>
      <c r="Z194" s="154">
        <f>'St 1.3.6.1'!Z194+'St 1.3.6.2'!Z194</f>
        <v>302.60111590824147</v>
      </c>
      <c r="AA194" s="154">
        <f>'St 1.3.6.1'!AA194+'St 1.3.6.2'!AA194</f>
        <v>473.06885492851023</v>
      </c>
      <c r="AB194" s="154">
        <f>'St 1.3.6.1'!AB194+'St 1.3.6.2'!AB194</f>
        <v>-1177.4278610704105</v>
      </c>
      <c r="AC194" s="154">
        <f>'St 1.3.6.1'!AC194+'St 1.3.6.2'!AC194</f>
        <v>2376.9041216410947</v>
      </c>
      <c r="AD194" s="154">
        <f>'St 1.3.6.1'!AD194+'St 1.3.6.2'!AD194</f>
        <v>-1176.508112108688</v>
      </c>
      <c r="AE194" s="154">
        <f>'St 1.3.6.1'!AE194+'St 1.3.6.2'!AE194</f>
        <v>248.84609773861905</v>
      </c>
      <c r="AF194" s="154">
        <f>'St 1.3.6.1'!AF194+'St 1.3.6.2'!AF194</f>
        <v>706.39997667438433</v>
      </c>
      <c r="AG194" s="154">
        <f>'St 1.3.6.1'!AG194+'St 1.3.6.2'!AG194</f>
        <v>-348.81378118121711</v>
      </c>
    </row>
    <row r="195" spans="1:33">
      <c r="B195" s="3" t="s">
        <v>13</v>
      </c>
      <c r="C195" s="210" t="s">
        <v>302</v>
      </c>
      <c r="D195" s="154">
        <f>'St 1.3.6.1'!D195+'St 1.3.6.2'!D195</f>
        <v>12071.817247427225</v>
      </c>
      <c r="E195" s="154">
        <f>'St 1.3.6.1'!E195+'St 1.3.6.2'!E195</f>
        <v>14696.881685584322</v>
      </c>
      <c r="F195" s="154">
        <f>'St 1.3.6.1'!F195+'St 1.3.6.2'!F195</f>
        <v>17048.373604805558</v>
      </c>
      <c r="G195" s="154">
        <f>'St 1.3.6.1'!G195+'St 1.3.6.2'!G195</f>
        <v>20784.634131741423</v>
      </c>
      <c r="H195" s="154">
        <f>'St 1.3.6.1'!H195+'St 1.3.6.2'!H195</f>
        <v>25975.428500822465</v>
      </c>
      <c r="I195" s="154">
        <f>'St 1.3.6.1'!I195+'St 1.3.6.2'!I195</f>
        <v>37728.294340924003</v>
      </c>
      <c r="J195" s="154">
        <f>'St 1.3.6.1'!J195+'St 1.3.6.2'!J195</f>
        <v>44360.458849129682</v>
      </c>
      <c r="K195" s="154">
        <f>'St 1.3.6.1'!K195+'St 1.3.6.2'!K195</f>
        <v>49208.236325986174</v>
      </c>
      <c r="L195" s="154">
        <f>'St 1.3.6.1'!L195+'St 1.3.6.2'!L195</f>
        <v>44101.862961309773</v>
      </c>
      <c r="M195" s="154">
        <f>'St 1.3.6.1'!M195+'St 1.3.6.2'!M195</f>
        <v>65448.96326020702</v>
      </c>
      <c r="N195" s="143"/>
      <c r="O195" s="154">
        <f>'St 1.3.6.1'!O195+'St 1.3.6.2'!O195</f>
        <v>1750.1257646965655</v>
      </c>
      <c r="P195" s="154">
        <f>'St 1.3.6.1'!P195+'St 1.3.6.2'!P195</f>
        <v>689.71228630242263</v>
      </c>
      <c r="Q195" s="154">
        <f>'St 1.3.6.1'!Q195+'St 1.3.6.2'!Q195</f>
        <v>2010.6961340851217</v>
      </c>
      <c r="R195" s="154">
        <f>'St 1.3.6.1'!R195+'St 1.3.6.2'!R195</f>
        <v>2972.6695765621012</v>
      </c>
      <c r="S195" s="154">
        <f>'St 1.3.6.1'!S195+'St 1.3.6.2'!S195</f>
        <v>5959.0325606464012</v>
      </c>
      <c r="T195" s="154">
        <f>'St 1.3.6.1'!T195+'St 1.3.6.2'!T195</f>
        <v>7029.7966859936178</v>
      </c>
      <c r="U195" s="154">
        <f>'St 1.3.6.1'!U195+'St 1.3.6.2'!U195</f>
        <v>861.4091609330917</v>
      </c>
      <c r="V195" s="154">
        <f>'St 1.3.6.1'!V195+'St 1.3.6.2'!V195</f>
        <v>2850.2391629491003</v>
      </c>
      <c r="W195" s="154">
        <f>'St 1.3.6.1'!W195+'St 1.3.6.2'!W195</f>
        <v>2275.8007312974091</v>
      </c>
      <c r="X195" s="155"/>
      <c r="Y195" s="154">
        <f>'St 1.3.6.1'!Y195+'St 1.3.6.2'!Y195</f>
        <v>874.93867346053094</v>
      </c>
      <c r="Z195" s="154">
        <f>'St 1.3.6.1'!Z195+'St 1.3.6.2'!Z195</f>
        <v>1661.779632918812</v>
      </c>
      <c r="AA195" s="154">
        <f>'St 1.3.6.1'!AA195+'St 1.3.6.2'!AA195</f>
        <v>1725.5643928507436</v>
      </c>
      <c r="AB195" s="154">
        <f>'St 1.3.6.1'!AB195+'St 1.3.6.2'!AB195</f>
        <v>2218.1247925189427</v>
      </c>
      <c r="AC195" s="154">
        <f>'St 1.3.6.1'!AC195+'St 1.3.6.2'!AC195</f>
        <v>5793.8332794551361</v>
      </c>
      <c r="AD195" s="154">
        <f>'St 1.3.6.1'!AD195+'St 1.3.6.2'!AD195</f>
        <v>-397.63217778793631</v>
      </c>
      <c r="AE195" s="154">
        <f>'St 1.3.6.1'!AE195+'St 1.3.6.2'!AE195</f>
        <v>3986.3683159233956</v>
      </c>
      <c r="AF195" s="154">
        <f>'St 1.3.6.1'!AF195+'St 1.3.6.2'!AF195</f>
        <v>-7956.6125276254979</v>
      </c>
      <c r="AG195" s="154">
        <f>'St 1.3.6.1'!AG195+'St 1.3.6.2'!AG195</f>
        <v>19071.299567599835</v>
      </c>
    </row>
    <row r="196" spans="1:33" s="45" customFormat="1">
      <c r="A196" s="38"/>
      <c r="B196" s="5" t="s">
        <v>28</v>
      </c>
      <c r="C196" s="209" t="s">
        <v>311</v>
      </c>
      <c r="D196" s="152">
        <f>'St 1.3.6.1'!D196+'St 1.3.6.2'!D196</f>
        <v>0</v>
      </c>
      <c r="E196" s="152">
        <f>'St 1.3.6.1'!E196+'St 1.3.6.2'!E196</f>
        <v>0</v>
      </c>
      <c r="F196" s="152">
        <f>'St 1.3.6.1'!F196+'St 1.3.6.2'!F196</f>
        <v>0</v>
      </c>
      <c r="G196" s="152">
        <f>'St 1.3.6.1'!G196+'St 1.3.6.2'!G196</f>
        <v>0</v>
      </c>
      <c r="H196" s="152">
        <f>'St 1.3.6.1'!H196+'St 1.3.6.2'!H196</f>
        <v>0</v>
      </c>
      <c r="I196" s="152">
        <f>'St 1.3.6.1'!I196+'St 1.3.6.2'!I196</f>
        <v>0</v>
      </c>
      <c r="J196" s="152">
        <f>'St 1.3.6.1'!J196+'St 1.3.6.2'!J196</f>
        <v>0</v>
      </c>
      <c r="K196" s="152">
        <f>'St 1.3.6.1'!K196+'St 1.3.6.2'!K196</f>
        <v>0</v>
      </c>
      <c r="L196" s="152">
        <f>'St 1.3.6.1'!L196+'St 1.3.6.2'!L196</f>
        <v>0</v>
      </c>
      <c r="M196" s="152">
        <f>'St 1.3.6.1'!M196+'St 1.3.6.2'!M196</f>
        <v>0</v>
      </c>
      <c r="N196" s="146"/>
      <c r="O196" s="152">
        <f>'St 1.3.6.1'!O196+'St 1.3.6.2'!O196</f>
        <v>0</v>
      </c>
      <c r="P196" s="152">
        <f>'St 1.3.6.1'!P196+'St 1.3.6.2'!P196</f>
        <v>0</v>
      </c>
      <c r="Q196" s="152">
        <f>'St 1.3.6.1'!Q196+'St 1.3.6.2'!Q196</f>
        <v>0</v>
      </c>
      <c r="R196" s="152">
        <f>'St 1.3.6.1'!R196+'St 1.3.6.2'!R196</f>
        <v>0</v>
      </c>
      <c r="S196" s="152">
        <f>'St 1.3.6.1'!S196+'St 1.3.6.2'!S196</f>
        <v>0</v>
      </c>
      <c r="T196" s="152">
        <f>'St 1.3.6.1'!T196+'St 1.3.6.2'!T196</f>
        <v>0</v>
      </c>
      <c r="U196" s="152">
        <f>'St 1.3.6.1'!U196+'St 1.3.6.2'!U196</f>
        <v>0</v>
      </c>
      <c r="V196" s="152">
        <f>'St 1.3.6.1'!V196+'St 1.3.6.2'!V196</f>
        <v>0</v>
      </c>
      <c r="W196" s="152">
        <f>'St 1.3.6.1'!W196+'St 1.3.6.2'!W196</f>
        <v>0</v>
      </c>
      <c r="X196" s="153"/>
      <c r="Y196" s="152">
        <f>'St 1.3.6.1'!Y196+'St 1.3.6.2'!Y196</f>
        <v>0</v>
      </c>
      <c r="Z196" s="152">
        <f>'St 1.3.6.1'!Z196+'St 1.3.6.2'!Z196</f>
        <v>0</v>
      </c>
      <c r="AA196" s="152">
        <f>'St 1.3.6.1'!AA196+'St 1.3.6.2'!AA196</f>
        <v>0</v>
      </c>
      <c r="AB196" s="152">
        <f>'St 1.3.6.1'!AB196+'St 1.3.6.2'!AB196</f>
        <v>0</v>
      </c>
      <c r="AC196" s="152">
        <f>'St 1.3.6.1'!AC196+'St 1.3.6.2'!AC196</f>
        <v>0</v>
      </c>
      <c r="AD196" s="152">
        <f>'St 1.3.6.1'!AD196+'St 1.3.6.2'!AD196</f>
        <v>0</v>
      </c>
      <c r="AE196" s="152">
        <f>'St 1.3.6.1'!AE196+'St 1.3.6.2'!AE196</f>
        <v>0</v>
      </c>
      <c r="AF196" s="152">
        <f>'St 1.3.6.1'!AF196+'St 1.3.6.2'!AF196</f>
        <v>0</v>
      </c>
      <c r="AG196" s="152">
        <f>'St 1.3.6.1'!AG196+'St 1.3.6.2'!AG196</f>
        <v>0</v>
      </c>
    </row>
    <row r="197" spans="1:33">
      <c r="B197" s="3" t="s">
        <v>15</v>
      </c>
      <c r="C197" s="210" t="s">
        <v>303</v>
      </c>
      <c r="D197" s="154">
        <f>'St 1.3.6.1'!D197+'St 1.3.6.2'!D197</f>
        <v>0</v>
      </c>
      <c r="E197" s="154">
        <f>'St 1.3.6.1'!E197+'St 1.3.6.2'!E197</f>
        <v>0</v>
      </c>
      <c r="F197" s="154">
        <f>'St 1.3.6.1'!F197+'St 1.3.6.2'!F197</f>
        <v>0</v>
      </c>
      <c r="G197" s="154">
        <f>'St 1.3.6.1'!G197+'St 1.3.6.2'!G197</f>
        <v>0</v>
      </c>
      <c r="H197" s="154">
        <f>'St 1.3.6.1'!H197+'St 1.3.6.2'!H197</f>
        <v>0</v>
      </c>
      <c r="I197" s="154">
        <f>'St 1.3.6.1'!I197+'St 1.3.6.2'!I197</f>
        <v>0</v>
      </c>
      <c r="J197" s="154">
        <f>'St 1.3.6.1'!J197+'St 1.3.6.2'!J197</f>
        <v>0</v>
      </c>
      <c r="K197" s="154">
        <f>'St 1.3.6.1'!K197+'St 1.3.6.2'!K197</f>
        <v>0</v>
      </c>
      <c r="L197" s="154">
        <f>'St 1.3.6.1'!L197+'St 1.3.6.2'!L197</f>
        <v>0</v>
      </c>
      <c r="M197" s="154">
        <f>'St 1.3.6.1'!M197+'St 1.3.6.2'!M197</f>
        <v>0</v>
      </c>
      <c r="N197" s="143"/>
      <c r="O197" s="154">
        <f>'St 1.3.6.1'!O197+'St 1.3.6.2'!O197</f>
        <v>0</v>
      </c>
      <c r="P197" s="154">
        <f>'St 1.3.6.1'!P197+'St 1.3.6.2'!P197</f>
        <v>0</v>
      </c>
      <c r="Q197" s="154">
        <f>'St 1.3.6.1'!Q197+'St 1.3.6.2'!Q197</f>
        <v>0</v>
      </c>
      <c r="R197" s="154">
        <f>'St 1.3.6.1'!R197+'St 1.3.6.2'!R197</f>
        <v>0</v>
      </c>
      <c r="S197" s="154">
        <f>'St 1.3.6.1'!S197+'St 1.3.6.2'!S197</f>
        <v>0</v>
      </c>
      <c r="T197" s="154">
        <f>'St 1.3.6.1'!T197+'St 1.3.6.2'!T197</f>
        <v>0</v>
      </c>
      <c r="U197" s="154">
        <f>'St 1.3.6.1'!U197+'St 1.3.6.2'!U197</f>
        <v>0</v>
      </c>
      <c r="V197" s="154">
        <f>'St 1.3.6.1'!V197+'St 1.3.6.2'!V197</f>
        <v>0</v>
      </c>
      <c r="W197" s="154">
        <f>'St 1.3.6.1'!W197+'St 1.3.6.2'!W197</f>
        <v>0</v>
      </c>
      <c r="X197" s="155"/>
      <c r="Y197" s="154">
        <f>'St 1.3.6.1'!Y197+'St 1.3.6.2'!Y197</f>
        <v>0</v>
      </c>
      <c r="Z197" s="154">
        <f>'St 1.3.6.1'!Z197+'St 1.3.6.2'!Z197</f>
        <v>0</v>
      </c>
      <c r="AA197" s="154">
        <f>'St 1.3.6.1'!AA197+'St 1.3.6.2'!AA197</f>
        <v>0</v>
      </c>
      <c r="AB197" s="154">
        <f>'St 1.3.6.1'!AB197+'St 1.3.6.2'!AB197</f>
        <v>0</v>
      </c>
      <c r="AC197" s="154">
        <f>'St 1.3.6.1'!AC197+'St 1.3.6.2'!AC197</f>
        <v>0</v>
      </c>
      <c r="AD197" s="154">
        <f>'St 1.3.6.1'!AD197+'St 1.3.6.2'!AD197</f>
        <v>0</v>
      </c>
      <c r="AE197" s="154">
        <f>'St 1.3.6.1'!AE197+'St 1.3.6.2'!AE197</f>
        <v>0</v>
      </c>
      <c r="AF197" s="154">
        <f>'St 1.3.6.1'!AF197+'St 1.3.6.2'!AF197</f>
        <v>0</v>
      </c>
      <c r="AG197" s="154">
        <f>'St 1.3.6.1'!AG197+'St 1.3.6.2'!AG197</f>
        <v>0</v>
      </c>
    </row>
    <row r="198" spans="1:33">
      <c r="B198" s="3" t="s">
        <v>16</v>
      </c>
      <c r="C198" s="210" t="s">
        <v>304</v>
      </c>
      <c r="D198" s="154">
        <f>'St 1.3.6.1'!D198+'St 1.3.6.2'!D198</f>
        <v>0</v>
      </c>
      <c r="E198" s="154">
        <f>'St 1.3.6.1'!E198+'St 1.3.6.2'!E198</f>
        <v>0</v>
      </c>
      <c r="F198" s="154">
        <f>'St 1.3.6.1'!F198+'St 1.3.6.2'!F198</f>
        <v>0</v>
      </c>
      <c r="G198" s="154">
        <f>'St 1.3.6.1'!G198+'St 1.3.6.2'!G198</f>
        <v>0</v>
      </c>
      <c r="H198" s="154">
        <f>'St 1.3.6.1'!H198+'St 1.3.6.2'!H198</f>
        <v>0</v>
      </c>
      <c r="I198" s="154">
        <f>'St 1.3.6.1'!I198+'St 1.3.6.2'!I198</f>
        <v>0</v>
      </c>
      <c r="J198" s="154">
        <f>'St 1.3.6.1'!J198+'St 1.3.6.2'!J198</f>
        <v>0</v>
      </c>
      <c r="K198" s="154">
        <f>'St 1.3.6.1'!K198+'St 1.3.6.2'!K198</f>
        <v>0</v>
      </c>
      <c r="L198" s="154">
        <f>'St 1.3.6.1'!L198+'St 1.3.6.2'!L198</f>
        <v>0</v>
      </c>
      <c r="M198" s="154">
        <f>'St 1.3.6.1'!M198+'St 1.3.6.2'!M198</f>
        <v>0</v>
      </c>
      <c r="N198" s="143"/>
      <c r="O198" s="154">
        <f>'St 1.3.6.1'!O198+'St 1.3.6.2'!O198</f>
        <v>0</v>
      </c>
      <c r="P198" s="154">
        <f>'St 1.3.6.1'!P198+'St 1.3.6.2'!P198</f>
        <v>0</v>
      </c>
      <c r="Q198" s="154">
        <f>'St 1.3.6.1'!Q198+'St 1.3.6.2'!Q198</f>
        <v>0</v>
      </c>
      <c r="R198" s="154">
        <f>'St 1.3.6.1'!R198+'St 1.3.6.2'!R198</f>
        <v>0</v>
      </c>
      <c r="S198" s="154">
        <f>'St 1.3.6.1'!S198+'St 1.3.6.2'!S198</f>
        <v>0</v>
      </c>
      <c r="T198" s="154">
        <f>'St 1.3.6.1'!T198+'St 1.3.6.2'!T198</f>
        <v>0</v>
      </c>
      <c r="U198" s="154">
        <f>'St 1.3.6.1'!U198+'St 1.3.6.2'!U198</f>
        <v>0</v>
      </c>
      <c r="V198" s="154">
        <f>'St 1.3.6.1'!V198+'St 1.3.6.2'!V198</f>
        <v>0</v>
      </c>
      <c r="W198" s="154">
        <f>'St 1.3.6.1'!W198+'St 1.3.6.2'!W198</f>
        <v>0</v>
      </c>
      <c r="X198" s="155"/>
      <c r="Y198" s="154">
        <f>'St 1.3.6.1'!Y198+'St 1.3.6.2'!Y198</f>
        <v>0</v>
      </c>
      <c r="Z198" s="154">
        <f>'St 1.3.6.1'!Z198+'St 1.3.6.2'!Z198</f>
        <v>0</v>
      </c>
      <c r="AA198" s="154">
        <f>'St 1.3.6.1'!AA198+'St 1.3.6.2'!AA198</f>
        <v>0</v>
      </c>
      <c r="AB198" s="154">
        <f>'St 1.3.6.1'!AB198+'St 1.3.6.2'!AB198</f>
        <v>0</v>
      </c>
      <c r="AC198" s="154">
        <f>'St 1.3.6.1'!AC198+'St 1.3.6.2'!AC198</f>
        <v>0</v>
      </c>
      <c r="AD198" s="154">
        <f>'St 1.3.6.1'!AD198+'St 1.3.6.2'!AD198</f>
        <v>0</v>
      </c>
      <c r="AE198" s="154">
        <f>'St 1.3.6.1'!AE198+'St 1.3.6.2'!AE198</f>
        <v>0</v>
      </c>
      <c r="AF198" s="154">
        <f>'St 1.3.6.1'!AF198+'St 1.3.6.2'!AF198</f>
        <v>0</v>
      </c>
      <c r="AG198" s="154">
        <f>'St 1.3.6.1'!AG198+'St 1.3.6.2'!AG198</f>
        <v>0</v>
      </c>
    </row>
    <row r="199" spans="1:33">
      <c r="B199" s="3" t="s">
        <v>17</v>
      </c>
      <c r="C199" s="210" t="s">
        <v>305</v>
      </c>
      <c r="D199" s="154">
        <f>'St 1.3.6.1'!D199+'St 1.3.6.2'!D199</f>
        <v>0</v>
      </c>
      <c r="E199" s="154">
        <f>'St 1.3.6.1'!E199+'St 1.3.6.2'!E199</f>
        <v>0</v>
      </c>
      <c r="F199" s="154">
        <f>'St 1.3.6.1'!F199+'St 1.3.6.2'!F199</f>
        <v>0</v>
      </c>
      <c r="G199" s="154">
        <f>'St 1.3.6.1'!G199+'St 1.3.6.2'!G199</f>
        <v>0</v>
      </c>
      <c r="H199" s="154">
        <f>'St 1.3.6.1'!H199+'St 1.3.6.2'!H199</f>
        <v>0</v>
      </c>
      <c r="I199" s="154">
        <f>'St 1.3.6.1'!I199+'St 1.3.6.2'!I199</f>
        <v>0</v>
      </c>
      <c r="J199" s="154">
        <f>'St 1.3.6.1'!J199+'St 1.3.6.2'!J199</f>
        <v>0</v>
      </c>
      <c r="K199" s="154">
        <f>'St 1.3.6.1'!K199+'St 1.3.6.2'!K199</f>
        <v>0</v>
      </c>
      <c r="L199" s="154">
        <f>'St 1.3.6.1'!L199+'St 1.3.6.2'!L199</f>
        <v>0</v>
      </c>
      <c r="M199" s="154">
        <f>'St 1.3.6.1'!M199+'St 1.3.6.2'!M199</f>
        <v>0</v>
      </c>
      <c r="N199" s="143"/>
      <c r="O199" s="154">
        <f>'St 1.3.6.1'!O199+'St 1.3.6.2'!O199</f>
        <v>0</v>
      </c>
      <c r="P199" s="154">
        <f>'St 1.3.6.1'!P199+'St 1.3.6.2'!P199</f>
        <v>0</v>
      </c>
      <c r="Q199" s="154">
        <f>'St 1.3.6.1'!Q199+'St 1.3.6.2'!Q199</f>
        <v>0</v>
      </c>
      <c r="R199" s="154">
        <f>'St 1.3.6.1'!R199+'St 1.3.6.2'!R199</f>
        <v>0</v>
      </c>
      <c r="S199" s="154">
        <f>'St 1.3.6.1'!S199+'St 1.3.6.2'!S199</f>
        <v>0</v>
      </c>
      <c r="T199" s="154">
        <f>'St 1.3.6.1'!T199+'St 1.3.6.2'!T199</f>
        <v>0</v>
      </c>
      <c r="U199" s="154">
        <f>'St 1.3.6.1'!U199+'St 1.3.6.2'!U199</f>
        <v>0</v>
      </c>
      <c r="V199" s="154">
        <f>'St 1.3.6.1'!V199+'St 1.3.6.2'!V199</f>
        <v>0</v>
      </c>
      <c r="W199" s="154">
        <f>'St 1.3.6.1'!W199+'St 1.3.6.2'!W199</f>
        <v>0</v>
      </c>
      <c r="X199" s="155"/>
      <c r="Y199" s="154">
        <f>'St 1.3.6.1'!Y199+'St 1.3.6.2'!Y199</f>
        <v>0</v>
      </c>
      <c r="Z199" s="154">
        <f>'St 1.3.6.1'!Z199+'St 1.3.6.2'!Z199</f>
        <v>0</v>
      </c>
      <c r="AA199" s="154">
        <f>'St 1.3.6.1'!AA199+'St 1.3.6.2'!AA199</f>
        <v>0</v>
      </c>
      <c r="AB199" s="154">
        <f>'St 1.3.6.1'!AB199+'St 1.3.6.2'!AB199</f>
        <v>0</v>
      </c>
      <c r="AC199" s="154">
        <f>'St 1.3.6.1'!AC199+'St 1.3.6.2'!AC199</f>
        <v>0</v>
      </c>
      <c r="AD199" s="154">
        <f>'St 1.3.6.1'!AD199+'St 1.3.6.2'!AD199</f>
        <v>0</v>
      </c>
      <c r="AE199" s="154">
        <f>'St 1.3.6.1'!AE199+'St 1.3.6.2'!AE199</f>
        <v>0</v>
      </c>
      <c r="AF199" s="154">
        <f>'St 1.3.6.1'!AF199+'St 1.3.6.2'!AF199</f>
        <v>0</v>
      </c>
      <c r="AG199" s="154">
        <f>'St 1.3.6.1'!AG199+'St 1.3.6.2'!AG199</f>
        <v>0</v>
      </c>
    </row>
    <row r="200" spans="1:33">
      <c r="B200" s="4" t="s">
        <v>34</v>
      </c>
      <c r="C200" s="42"/>
      <c r="D200" s="154">
        <f>'St 1.3.6.1'!D200+'St 1.3.6.2'!D200</f>
        <v>0</v>
      </c>
      <c r="E200" s="154">
        <f>'St 1.3.6.1'!E200+'St 1.3.6.2'!E200</f>
        <v>0</v>
      </c>
      <c r="F200" s="154">
        <f>'St 1.3.6.1'!F200+'St 1.3.6.2'!F200</f>
        <v>0</v>
      </c>
      <c r="G200" s="154">
        <f>'St 1.3.6.1'!G200+'St 1.3.6.2'!G200</f>
        <v>0</v>
      </c>
      <c r="H200" s="154">
        <f>'St 1.3.6.1'!H200+'St 1.3.6.2'!H200</f>
        <v>0</v>
      </c>
      <c r="I200" s="154">
        <f>'St 1.3.6.1'!I200+'St 1.3.6.2'!I200</f>
        <v>0</v>
      </c>
      <c r="J200" s="154">
        <f>'St 1.3.6.1'!J200+'St 1.3.6.2'!J200</f>
        <v>0</v>
      </c>
      <c r="K200" s="154">
        <f>'St 1.3.6.1'!K200+'St 1.3.6.2'!K200</f>
        <v>0</v>
      </c>
      <c r="L200" s="154">
        <f>'St 1.3.6.1'!L200+'St 1.3.6.2'!L200</f>
        <v>0</v>
      </c>
      <c r="M200" s="154">
        <f>'St 1.3.6.1'!M200+'St 1.3.6.2'!M200</f>
        <v>0</v>
      </c>
      <c r="N200" s="143"/>
      <c r="O200" s="154">
        <f>'St 1.3.6.1'!O200+'St 1.3.6.2'!O200</f>
        <v>0</v>
      </c>
      <c r="P200" s="154">
        <f>'St 1.3.6.1'!P200+'St 1.3.6.2'!P200</f>
        <v>0</v>
      </c>
      <c r="Q200" s="154">
        <f>'St 1.3.6.1'!Q200+'St 1.3.6.2'!Q200</f>
        <v>0</v>
      </c>
      <c r="R200" s="154">
        <f>'St 1.3.6.1'!R200+'St 1.3.6.2'!R200</f>
        <v>0</v>
      </c>
      <c r="S200" s="154">
        <f>'St 1.3.6.1'!S200+'St 1.3.6.2'!S200</f>
        <v>0</v>
      </c>
      <c r="T200" s="154">
        <f>'St 1.3.6.1'!T200+'St 1.3.6.2'!T200</f>
        <v>0</v>
      </c>
      <c r="U200" s="154">
        <f>'St 1.3.6.1'!U200+'St 1.3.6.2'!U200</f>
        <v>0</v>
      </c>
      <c r="V200" s="154">
        <f>'St 1.3.6.1'!V200+'St 1.3.6.2'!V200</f>
        <v>0</v>
      </c>
      <c r="W200" s="154">
        <f>'St 1.3.6.1'!W200+'St 1.3.6.2'!W200</f>
        <v>0</v>
      </c>
      <c r="X200" s="155"/>
      <c r="Y200" s="154">
        <f>'St 1.3.6.1'!Y200+'St 1.3.6.2'!Y200</f>
        <v>0</v>
      </c>
      <c r="Z200" s="154">
        <f>'St 1.3.6.1'!Z200+'St 1.3.6.2'!Z200</f>
        <v>0</v>
      </c>
      <c r="AA200" s="154">
        <f>'St 1.3.6.1'!AA200+'St 1.3.6.2'!AA200</f>
        <v>0</v>
      </c>
      <c r="AB200" s="154">
        <f>'St 1.3.6.1'!AB200+'St 1.3.6.2'!AB200</f>
        <v>0</v>
      </c>
      <c r="AC200" s="154">
        <f>'St 1.3.6.1'!AC200+'St 1.3.6.2'!AC200</f>
        <v>0</v>
      </c>
      <c r="AD200" s="154">
        <f>'St 1.3.6.1'!AD200+'St 1.3.6.2'!AD200</f>
        <v>0</v>
      </c>
      <c r="AE200" s="154">
        <f>'St 1.3.6.1'!AE200+'St 1.3.6.2'!AE200</f>
        <v>0</v>
      </c>
      <c r="AF200" s="154">
        <f>'St 1.3.6.1'!AF200+'St 1.3.6.2'!AF200</f>
        <v>0</v>
      </c>
      <c r="AG200" s="154">
        <f>'St 1.3.6.1'!AG200+'St 1.3.6.2'!AG200</f>
        <v>0</v>
      </c>
    </row>
    <row r="201" spans="1:33">
      <c r="B201" s="3" t="s">
        <v>19</v>
      </c>
      <c r="C201" s="210" t="s">
        <v>306</v>
      </c>
      <c r="D201" s="154">
        <f>'St 1.3.6.1'!D201+'St 1.3.6.2'!D201</f>
        <v>0</v>
      </c>
      <c r="E201" s="154">
        <f>'St 1.3.6.1'!E201+'St 1.3.6.2'!E201</f>
        <v>0</v>
      </c>
      <c r="F201" s="154">
        <f>'St 1.3.6.1'!F201+'St 1.3.6.2'!F201</f>
        <v>0</v>
      </c>
      <c r="G201" s="154">
        <f>'St 1.3.6.1'!G201+'St 1.3.6.2'!G201</f>
        <v>0</v>
      </c>
      <c r="H201" s="154">
        <f>'St 1.3.6.1'!H201+'St 1.3.6.2'!H201</f>
        <v>0</v>
      </c>
      <c r="I201" s="154">
        <f>'St 1.3.6.1'!I201+'St 1.3.6.2'!I201</f>
        <v>0</v>
      </c>
      <c r="J201" s="154">
        <f>'St 1.3.6.1'!J201+'St 1.3.6.2'!J201</f>
        <v>0</v>
      </c>
      <c r="K201" s="154">
        <f>'St 1.3.6.1'!K201+'St 1.3.6.2'!K201</f>
        <v>0</v>
      </c>
      <c r="L201" s="154">
        <f>'St 1.3.6.1'!L201+'St 1.3.6.2'!L201</f>
        <v>0</v>
      </c>
      <c r="M201" s="154">
        <f>'St 1.3.6.1'!M201+'St 1.3.6.2'!M201</f>
        <v>0</v>
      </c>
      <c r="N201" s="143"/>
      <c r="O201" s="154">
        <f>'St 1.3.6.1'!O201+'St 1.3.6.2'!O201</f>
        <v>0</v>
      </c>
      <c r="P201" s="154">
        <f>'St 1.3.6.1'!P201+'St 1.3.6.2'!P201</f>
        <v>0</v>
      </c>
      <c r="Q201" s="154">
        <f>'St 1.3.6.1'!Q201+'St 1.3.6.2'!Q201</f>
        <v>0</v>
      </c>
      <c r="R201" s="154">
        <f>'St 1.3.6.1'!R201+'St 1.3.6.2'!R201</f>
        <v>0</v>
      </c>
      <c r="S201" s="154">
        <f>'St 1.3.6.1'!S201+'St 1.3.6.2'!S201</f>
        <v>0</v>
      </c>
      <c r="T201" s="154">
        <f>'St 1.3.6.1'!T201+'St 1.3.6.2'!T201</f>
        <v>0</v>
      </c>
      <c r="U201" s="154">
        <f>'St 1.3.6.1'!U201+'St 1.3.6.2'!U201</f>
        <v>0</v>
      </c>
      <c r="V201" s="154">
        <f>'St 1.3.6.1'!V201+'St 1.3.6.2'!V201</f>
        <v>0</v>
      </c>
      <c r="W201" s="154">
        <f>'St 1.3.6.1'!W201+'St 1.3.6.2'!W201</f>
        <v>0</v>
      </c>
      <c r="X201" s="155"/>
      <c r="Y201" s="154">
        <f>'St 1.3.6.1'!Y201+'St 1.3.6.2'!Y201</f>
        <v>0</v>
      </c>
      <c r="Z201" s="154">
        <f>'St 1.3.6.1'!Z201+'St 1.3.6.2'!Z201</f>
        <v>0</v>
      </c>
      <c r="AA201" s="154">
        <f>'St 1.3.6.1'!AA201+'St 1.3.6.2'!AA201</f>
        <v>0</v>
      </c>
      <c r="AB201" s="154">
        <f>'St 1.3.6.1'!AB201+'St 1.3.6.2'!AB201</f>
        <v>0</v>
      </c>
      <c r="AC201" s="154">
        <f>'St 1.3.6.1'!AC201+'St 1.3.6.2'!AC201</f>
        <v>0</v>
      </c>
      <c r="AD201" s="154">
        <f>'St 1.3.6.1'!AD201+'St 1.3.6.2'!AD201</f>
        <v>0</v>
      </c>
      <c r="AE201" s="154">
        <f>'St 1.3.6.1'!AE201+'St 1.3.6.2'!AE201</f>
        <v>0</v>
      </c>
      <c r="AF201" s="154">
        <f>'St 1.3.6.1'!AF201+'St 1.3.6.2'!AF201</f>
        <v>0</v>
      </c>
      <c r="AG201" s="154">
        <f>'St 1.3.6.1'!AG201+'St 1.3.6.2'!AG201</f>
        <v>0</v>
      </c>
    </row>
    <row r="202" spans="1:33">
      <c r="B202" s="3" t="s">
        <v>20</v>
      </c>
      <c r="C202" s="210" t="s">
        <v>307</v>
      </c>
      <c r="D202" s="154">
        <f>'St 1.3.6.1'!D202+'St 1.3.6.2'!D202</f>
        <v>0</v>
      </c>
      <c r="E202" s="154">
        <f>'St 1.3.6.1'!E202+'St 1.3.6.2'!E202</f>
        <v>0</v>
      </c>
      <c r="F202" s="154">
        <f>'St 1.3.6.1'!F202+'St 1.3.6.2'!F202</f>
        <v>0</v>
      </c>
      <c r="G202" s="154">
        <f>'St 1.3.6.1'!G202+'St 1.3.6.2'!G202</f>
        <v>0</v>
      </c>
      <c r="H202" s="154">
        <f>'St 1.3.6.1'!H202+'St 1.3.6.2'!H202</f>
        <v>0</v>
      </c>
      <c r="I202" s="154">
        <f>'St 1.3.6.1'!I202+'St 1.3.6.2'!I202</f>
        <v>0</v>
      </c>
      <c r="J202" s="154">
        <f>'St 1.3.6.1'!J202+'St 1.3.6.2'!J202</f>
        <v>0</v>
      </c>
      <c r="K202" s="154">
        <f>'St 1.3.6.1'!K202+'St 1.3.6.2'!K202</f>
        <v>0</v>
      </c>
      <c r="L202" s="154">
        <f>'St 1.3.6.1'!L202+'St 1.3.6.2'!L202</f>
        <v>0</v>
      </c>
      <c r="M202" s="154">
        <f>'St 1.3.6.1'!M202+'St 1.3.6.2'!M202</f>
        <v>0</v>
      </c>
      <c r="N202" s="143"/>
      <c r="O202" s="154">
        <f>'St 1.3.6.1'!O202+'St 1.3.6.2'!O202</f>
        <v>0</v>
      </c>
      <c r="P202" s="154">
        <f>'St 1.3.6.1'!P202+'St 1.3.6.2'!P202</f>
        <v>0</v>
      </c>
      <c r="Q202" s="154">
        <f>'St 1.3.6.1'!Q202+'St 1.3.6.2'!Q202</f>
        <v>0</v>
      </c>
      <c r="R202" s="154">
        <f>'St 1.3.6.1'!R202+'St 1.3.6.2'!R202</f>
        <v>0</v>
      </c>
      <c r="S202" s="154">
        <f>'St 1.3.6.1'!S202+'St 1.3.6.2'!S202</f>
        <v>0</v>
      </c>
      <c r="T202" s="154">
        <f>'St 1.3.6.1'!T202+'St 1.3.6.2'!T202</f>
        <v>0</v>
      </c>
      <c r="U202" s="154">
        <f>'St 1.3.6.1'!U202+'St 1.3.6.2'!U202</f>
        <v>0</v>
      </c>
      <c r="V202" s="154">
        <f>'St 1.3.6.1'!V202+'St 1.3.6.2'!V202</f>
        <v>0</v>
      </c>
      <c r="W202" s="154">
        <f>'St 1.3.6.1'!W202+'St 1.3.6.2'!W202</f>
        <v>0</v>
      </c>
      <c r="X202" s="155"/>
      <c r="Y202" s="154">
        <f>'St 1.3.6.1'!Y202+'St 1.3.6.2'!Y202</f>
        <v>0</v>
      </c>
      <c r="Z202" s="154">
        <f>'St 1.3.6.1'!Z202+'St 1.3.6.2'!Z202</f>
        <v>0</v>
      </c>
      <c r="AA202" s="154">
        <f>'St 1.3.6.1'!AA202+'St 1.3.6.2'!AA202</f>
        <v>0</v>
      </c>
      <c r="AB202" s="154">
        <f>'St 1.3.6.1'!AB202+'St 1.3.6.2'!AB202</f>
        <v>0</v>
      </c>
      <c r="AC202" s="154">
        <f>'St 1.3.6.1'!AC202+'St 1.3.6.2'!AC202</f>
        <v>0</v>
      </c>
      <c r="AD202" s="154">
        <f>'St 1.3.6.1'!AD202+'St 1.3.6.2'!AD202</f>
        <v>0</v>
      </c>
      <c r="AE202" s="154">
        <f>'St 1.3.6.1'!AE202+'St 1.3.6.2'!AE202</f>
        <v>0</v>
      </c>
      <c r="AF202" s="154">
        <f>'St 1.3.6.1'!AF202+'St 1.3.6.2'!AF202</f>
        <v>0</v>
      </c>
      <c r="AG202" s="154">
        <f>'St 1.3.6.1'!AG202+'St 1.3.6.2'!AG202</f>
        <v>0</v>
      </c>
    </row>
    <row r="203" spans="1:33" s="45" customFormat="1">
      <c r="A203" s="38"/>
      <c r="B203" s="5" t="s">
        <v>21</v>
      </c>
      <c r="C203" s="209" t="s">
        <v>308</v>
      </c>
      <c r="D203" s="152">
        <f>'St 1.3.6.1'!D203+'St 1.3.6.2'!D203</f>
        <v>0</v>
      </c>
      <c r="E203" s="152">
        <f>'St 1.3.6.1'!E203+'St 1.3.6.2'!E203</f>
        <v>0</v>
      </c>
      <c r="F203" s="152">
        <f>'St 1.3.6.1'!F203+'St 1.3.6.2'!F203</f>
        <v>0</v>
      </c>
      <c r="G203" s="152">
        <f>'St 1.3.6.1'!G203+'St 1.3.6.2'!G203</f>
        <v>0</v>
      </c>
      <c r="H203" s="152">
        <f>'St 1.3.6.1'!H203+'St 1.3.6.2'!H203</f>
        <v>0</v>
      </c>
      <c r="I203" s="152">
        <f>'St 1.3.6.1'!I203+'St 1.3.6.2'!I203</f>
        <v>0</v>
      </c>
      <c r="J203" s="152">
        <f>'St 1.3.6.1'!J203+'St 1.3.6.2'!J203</f>
        <v>0</v>
      </c>
      <c r="K203" s="152">
        <f>'St 1.3.6.1'!K203+'St 1.3.6.2'!K203</f>
        <v>0</v>
      </c>
      <c r="L203" s="152">
        <f>'St 1.3.6.1'!L203+'St 1.3.6.2'!L203</f>
        <v>0</v>
      </c>
      <c r="M203" s="152">
        <f>'St 1.3.6.1'!M203+'St 1.3.6.2'!M203</f>
        <v>0</v>
      </c>
      <c r="N203" s="146"/>
      <c r="O203" s="152">
        <f>'St 1.3.6.1'!O203+'St 1.3.6.2'!O203</f>
        <v>0</v>
      </c>
      <c r="P203" s="152">
        <f>'St 1.3.6.1'!P203+'St 1.3.6.2'!P203</f>
        <v>0</v>
      </c>
      <c r="Q203" s="152">
        <f>'St 1.3.6.1'!Q203+'St 1.3.6.2'!Q203</f>
        <v>0</v>
      </c>
      <c r="R203" s="152">
        <f>'St 1.3.6.1'!R203+'St 1.3.6.2'!R203</f>
        <v>0</v>
      </c>
      <c r="S203" s="152">
        <f>'St 1.3.6.1'!S203+'St 1.3.6.2'!S203</f>
        <v>0</v>
      </c>
      <c r="T203" s="152">
        <f>'St 1.3.6.1'!T203+'St 1.3.6.2'!T203</f>
        <v>0</v>
      </c>
      <c r="U203" s="152">
        <f>'St 1.3.6.1'!U203+'St 1.3.6.2'!U203</f>
        <v>0</v>
      </c>
      <c r="V203" s="152">
        <f>'St 1.3.6.1'!V203+'St 1.3.6.2'!V203</f>
        <v>0</v>
      </c>
      <c r="W203" s="152">
        <f>'St 1.3.6.1'!W203+'St 1.3.6.2'!W203</f>
        <v>0</v>
      </c>
      <c r="X203" s="153"/>
      <c r="Y203" s="152">
        <f>'St 1.3.6.1'!Y203+'St 1.3.6.2'!Y203</f>
        <v>0</v>
      </c>
      <c r="Z203" s="152">
        <f>'St 1.3.6.1'!Z203+'St 1.3.6.2'!Z203</f>
        <v>0</v>
      </c>
      <c r="AA203" s="152">
        <f>'St 1.3.6.1'!AA203+'St 1.3.6.2'!AA203</f>
        <v>0</v>
      </c>
      <c r="AB203" s="152">
        <f>'St 1.3.6.1'!AB203+'St 1.3.6.2'!AB203</f>
        <v>0</v>
      </c>
      <c r="AC203" s="152">
        <f>'St 1.3.6.1'!AC203+'St 1.3.6.2'!AC203</f>
        <v>0</v>
      </c>
      <c r="AD203" s="152">
        <f>'St 1.3.6.1'!AD203+'St 1.3.6.2'!AD203</f>
        <v>0</v>
      </c>
      <c r="AE203" s="152">
        <f>'St 1.3.6.1'!AE203+'St 1.3.6.2'!AE203</f>
        <v>0</v>
      </c>
      <c r="AF203" s="152">
        <f>'St 1.3.6.1'!AF203+'St 1.3.6.2'!AF203</f>
        <v>0</v>
      </c>
      <c r="AG203" s="152">
        <f>'St 1.3.6.1'!AG203+'St 1.3.6.2'!AG203</f>
        <v>0</v>
      </c>
    </row>
    <row r="204" spans="1:33" s="45" customFormat="1">
      <c r="A204" s="38"/>
      <c r="B204" s="9" t="s">
        <v>94</v>
      </c>
      <c r="C204" s="209" t="s">
        <v>309</v>
      </c>
      <c r="D204" s="152">
        <f>'St 1.3.6.1'!D204+'St 1.3.6.2'!D204</f>
        <v>0</v>
      </c>
      <c r="E204" s="152">
        <f>'St 1.3.6.1'!E204+'St 1.3.6.2'!E204</f>
        <v>0</v>
      </c>
      <c r="F204" s="152">
        <f>'St 1.3.6.1'!F204+'St 1.3.6.2'!F204</f>
        <v>0</v>
      </c>
      <c r="G204" s="152">
        <f>'St 1.3.6.1'!G204+'St 1.3.6.2'!G204</f>
        <v>0</v>
      </c>
      <c r="H204" s="152">
        <f>'St 1.3.6.1'!H204+'St 1.3.6.2'!H204</f>
        <v>0</v>
      </c>
      <c r="I204" s="152">
        <f>'St 1.3.6.1'!I204+'St 1.3.6.2'!I204</f>
        <v>0</v>
      </c>
      <c r="J204" s="152">
        <f>'St 1.3.6.1'!J204+'St 1.3.6.2'!J204</f>
        <v>0</v>
      </c>
      <c r="K204" s="152">
        <f>'St 1.3.6.1'!K204+'St 1.3.6.2'!K204</f>
        <v>0</v>
      </c>
      <c r="L204" s="152">
        <f>'St 1.3.6.1'!L204+'St 1.3.6.2'!L204</f>
        <v>0</v>
      </c>
      <c r="M204" s="152">
        <f>'St 1.3.6.1'!M204+'St 1.3.6.2'!M204</f>
        <v>0</v>
      </c>
      <c r="N204" s="146"/>
      <c r="O204" s="152">
        <f>'St 1.3.6.1'!O204+'St 1.3.6.2'!O204</f>
        <v>0</v>
      </c>
      <c r="P204" s="152">
        <f>'St 1.3.6.1'!P204+'St 1.3.6.2'!P204</f>
        <v>0</v>
      </c>
      <c r="Q204" s="152">
        <f>'St 1.3.6.1'!Q204+'St 1.3.6.2'!Q204</f>
        <v>0</v>
      </c>
      <c r="R204" s="152">
        <f>'St 1.3.6.1'!R204+'St 1.3.6.2'!R204</f>
        <v>0</v>
      </c>
      <c r="S204" s="152">
        <f>'St 1.3.6.1'!S204+'St 1.3.6.2'!S204</f>
        <v>0</v>
      </c>
      <c r="T204" s="152">
        <f>'St 1.3.6.1'!T204+'St 1.3.6.2'!T204</f>
        <v>0</v>
      </c>
      <c r="U204" s="152">
        <f>'St 1.3.6.1'!U204+'St 1.3.6.2'!U204</f>
        <v>0</v>
      </c>
      <c r="V204" s="152">
        <f>'St 1.3.6.1'!V204+'St 1.3.6.2'!V204</f>
        <v>0</v>
      </c>
      <c r="W204" s="152">
        <f>'St 1.3.6.1'!W204+'St 1.3.6.2'!W204</f>
        <v>0</v>
      </c>
      <c r="X204" s="153"/>
      <c r="Y204" s="152">
        <f>'St 1.3.6.1'!Y204+'St 1.3.6.2'!Y204</f>
        <v>0</v>
      </c>
      <c r="Z204" s="152">
        <f>'St 1.3.6.1'!Z204+'St 1.3.6.2'!Z204</f>
        <v>0</v>
      </c>
      <c r="AA204" s="152">
        <f>'St 1.3.6.1'!AA204+'St 1.3.6.2'!AA204</f>
        <v>0</v>
      </c>
      <c r="AB204" s="152">
        <f>'St 1.3.6.1'!AB204+'St 1.3.6.2'!AB204</f>
        <v>0</v>
      </c>
      <c r="AC204" s="152">
        <f>'St 1.3.6.1'!AC204+'St 1.3.6.2'!AC204</f>
        <v>0</v>
      </c>
      <c r="AD204" s="152">
        <f>'St 1.3.6.1'!AD204+'St 1.3.6.2'!AD204</f>
        <v>0</v>
      </c>
      <c r="AE204" s="152">
        <f>'St 1.3.6.1'!AE204+'St 1.3.6.2'!AE204</f>
        <v>0</v>
      </c>
      <c r="AF204" s="152">
        <f>'St 1.3.6.1'!AF204+'St 1.3.6.2'!AF204</f>
        <v>0</v>
      </c>
      <c r="AG204" s="152">
        <f>'St 1.3.6.1'!AG204+'St 1.3.6.2'!AG204</f>
        <v>0</v>
      </c>
    </row>
    <row r="205" spans="1:33" ht="14.25" customHeight="1">
      <c r="B205" s="208" t="s">
        <v>40</v>
      </c>
      <c r="C205" s="219"/>
      <c r="D205" s="154">
        <f>'St 1.3.6.1'!D205+'St 1.3.6.2'!D205</f>
        <v>0</v>
      </c>
      <c r="E205" s="154">
        <f>'St 1.3.6.1'!E205+'St 1.3.6.2'!E205</f>
        <v>0</v>
      </c>
      <c r="F205" s="154">
        <f>'St 1.3.6.1'!F205+'St 1.3.6.2'!F205</f>
        <v>0</v>
      </c>
      <c r="G205" s="154">
        <f>'St 1.3.6.1'!G205+'St 1.3.6.2'!G205</f>
        <v>0</v>
      </c>
      <c r="H205" s="154">
        <f>'St 1.3.6.1'!H205+'St 1.3.6.2'!H205</f>
        <v>0</v>
      </c>
      <c r="I205" s="154">
        <f>'St 1.3.6.1'!I205+'St 1.3.6.2'!I205</f>
        <v>0</v>
      </c>
      <c r="J205" s="154">
        <f>'St 1.3.6.1'!J205+'St 1.3.6.2'!J205</f>
        <v>0</v>
      </c>
      <c r="K205" s="154">
        <f>'St 1.3.6.1'!K205+'St 1.3.6.2'!K205</f>
        <v>0</v>
      </c>
      <c r="L205" s="154">
        <f>'St 1.3.6.1'!L205+'St 1.3.6.2'!L205</f>
        <v>0</v>
      </c>
      <c r="M205" s="154">
        <f>'St 1.3.6.1'!M205+'St 1.3.6.2'!M205</f>
        <v>0</v>
      </c>
      <c r="N205" s="143"/>
      <c r="O205" s="154">
        <f>'St 1.3.6.1'!O205+'St 1.3.6.2'!O205</f>
        <v>0</v>
      </c>
      <c r="P205" s="154">
        <f>'St 1.3.6.1'!P205+'St 1.3.6.2'!P205</f>
        <v>0</v>
      </c>
      <c r="Q205" s="154">
        <f>'St 1.3.6.1'!Q205+'St 1.3.6.2'!Q205</f>
        <v>0</v>
      </c>
      <c r="R205" s="154">
        <f>'St 1.3.6.1'!R205+'St 1.3.6.2'!R205</f>
        <v>0</v>
      </c>
      <c r="S205" s="154">
        <f>'St 1.3.6.1'!S205+'St 1.3.6.2'!S205</f>
        <v>0</v>
      </c>
      <c r="T205" s="154">
        <f>'St 1.3.6.1'!T205+'St 1.3.6.2'!T205</f>
        <v>0</v>
      </c>
      <c r="U205" s="154">
        <f>'St 1.3.6.1'!U205+'St 1.3.6.2'!U205</f>
        <v>0</v>
      </c>
      <c r="V205" s="154">
        <f>'St 1.3.6.1'!V205+'St 1.3.6.2'!V205</f>
        <v>0</v>
      </c>
      <c r="W205" s="154">
        <f>'St 1.3.6.1'!W205+'St 1.3.6.2'!W205</f>
        <v>0</v>
      </c>
      <c r="X205" s="155"/>
      <c r="Y205" s="154">
        <f>'St 1.3.6.1'!Y205+'St 1.3.6.2'!Y205</f>
        <v>0</v>
      </c>
      <c r="Z205" s="154">
        <f>'St 1.3.6.1'!Z205+'St 1.3.6.2'!Z205</f>
        <v>0</v>
      </c>
      <c r="AA205" s="154">
        <f>'St 1.3.6.1'!AA205+'St 1.3.6.2'!AA205</f>
        <v>0</v>
      </c>
      <c r="AB205" s="154">
        <f>'St 1.3.6.1'!AB205+'St 1.3.6.2'!AB205</f>
        <v>0</v>
      </c>
      <c r="AC205" s="154">
        <f>'St 1.3.6.1'!AC205+'St 1.3.6.2'!AC205</f>
        <v>0</v>
      </c>
      <c r="AD205" s="154">
        <f>'St 1.3.6.1'!AD205+'St 1.3.6.2'!AD205</f>
        <v>0</v>
      </c>
      <c r="AE205" s="154">
        <f>'St 1.3.6.1'!AE205+'St 1.3.6.2'!AE205</f>
        <v>0</v>
      </c>
      <c r="AF205" s="154">
        <f>'St 1.3.6.1'!AF205+'St 1.3.6.2'!AF205</f>
        <v>0</v>
      </c>
      <c r="AG205" s="154">
        <f>'St 1.3.6.1'!AG205+'St 1.3.6.2'!AG205</f>
        <v>0</v>
      </c>
    </row>
    <row r="206" spans="1:33" ht="14.25" customHeight="1">
      <c r="B206" s="6" t="s">
        <v>41</v>
      </c>
      <c r="C206" s="219"/>
      <c r="D206" s="154">
        <f>'St 1.3.6.1'!D206+'St 1.3.6.2'!D206</f>
        <v>0</v>
      </c>
      <c r="E206" s="154">
        <f>'St 1.3.6.1'!E206+'St 1.3.6.2'!E206</f>
        <v>0</v>
      </c>
      <c r="F206" s="154">
        <f>'St 1.3.6.1'!F206+'St 1.3.6.2'!F206</f>
        <v>0</v>
      </c>
      <c r="G206" s="154">
        <f>'St 1.3.6.1'!G206+'St 1.3.6.2'!G206</f>
        <v>0</v>
      </c>
      <c r="H206" s="154">
        <f>'St 1.3.6.1'!H206+'St 1.3.6.2'!H206</f>
        <v>0</v>
      </c>
      <c r="I206" s="154">
        <f>'St 1.3.6.1'!I206+'St 1.3.6.2'!I206</f>
        <v>0</v>
      </c>
      <c r="J206" s="154">
        <f>'St 1.3.6.1'!J206+'St 1.3.6.2'!J206</f>
        <v>0</v>
      </c>
      <c r="K206" s="154">
        <f>'St 1.3.6.1'!K206+'St 1.3.6.2'!K206</f>
        <v>0</v>
      </c>
      <c r="L206" s="154">
        <f>'St 1.3.6.1'!L206+'St 1.3.6.2'!L206</f>
        <v>0</v>
      </c>
      <c r="M206" s="154">
        <f>'St 1.3.6.1'!M206+'St 1.3.6.2'!M206</f>
        <v>0</v>
      </c>
      <c r="N206" s="143"/>
      <c r="O206" s="154">
        <f>'St 1.3.6.1'!O206+'St 1.3.6.2'!O206</f>
        <v>0</v>
      </c>
      <c r="P206" s="154">
        <f>'St 1.3.6.1'!P206+'St 1.3.6.2'!P206</f>
        <v>0</v>
      </c>
      <c r="Q206" s="154">
        <f>'St 1.3.6.1'!Q206+'St 1.3.6.2'!Q206</f>
        <v>0</v>
      </c>
      <c r="R206" s="154">
        <f>'St 1.3.6.1'!R206+'St 1.3.6.2'!R206</f>
        <v>0</v>
      </c>
      <c r="S206" s="154">
        <f>'St 1.3.6.1'!S206+'St 1.3.6.2'!S206</f>
        <v>0</v>
      </c>
      <c r="T206" s="154">
        <f>'St 1.3.6.1'!T206+'St 1.3.6.2'!T206</f>
        <v>0</v>
      </c>
      <c r="U206" s="154">
        <f>'St 1.3.6.1'!U206+'St 1.3.6.2'!U206</f>
        <v>0</v>
      </c>
      <c r="V206" s="154">
        <f>'St 1.3.6.1'!V206+'St 1.3.6.2'!V206</f>
        <v>0</v>
      </c>
      <c r="W206" s="154">
        <f>'St 1.3.6.1'!W206+'St 1.3.6.2'!W206</f>
        <v>0</v>
      </c>
      <c r="X206" s="155"/>
      <c r="Y206" s="154">
        <f>'St 1.3.6.1'!Y206+'St 1.3.6.2'!Y206</f>
        <v>0</v>
      </c>
      <c r="Z206" s="154">
        <f>'St 1.3.6.1'!Z206+'St 1.3.6.2'!Z206</f>
        <v>0</v>
      </c>
      <c r="AA206" s="154">
        <f>'St 1.3.6.1'!AA206+'St 1.3.6.2'!AA206</f>
        <v>0</v>
      </c>
      <c r="AB206" s="154">
        <f>'St 1.3.6.1'!AB206+'St 1.3.6.2'!AB206</f>
        <v>0</v>
      </c>
      <c r="AC206" s="154">
        <f>'St 1.3.6.1'!AC206+'St 1.3.6.2'!AC206</f>
        <v>0</v>
      </c>
      <c r="AD206" s="154">
        <f>'St 1.3.6.1'!AD206+'St 1.3.6.2'!AD206</f>
        <v>0</v>
      </c>
      <c r="AE206" s="154">
        <f>'St 1.3.6.1'!AE206+'St 1.3.6.2'!AE206</f>
        <v>0</v>
      </c>
      <c r="AF206" s="154">
        <f>'St 1.3.6.1'!AF206+'St 1.3.6.2'!AF206</f>
        <v>0</v>
      </c>
      <c r="AG206" s="154">
        <f>'St 1.3.6.1'!AG206+'St 1.3.6.2'!AG206</f>
        <v>0</v>
      </c>
    </row>
    <row r="207" spans="1:33" ht="14.25" customHeight="1">
      <c r="B207" s="6" t="s">
        <v>42</v>
      </c>
      <c r="C207" s="219"/>
      <c r="D207" s="154">
        <f>'St 1.3.6.1'!D207+'St 1.3.6.2'!D207</f>
        <v>0</v>
      </c>
      <c r="E207" s="154">
        <f>'St 1.3.6.1'!E207+'St 1.3.6.2'!E207</f>
        <v>0</v>
      </c>
      <c r="F207" s="154">
        <f>'St 1.3.6.1'!F207+'St 1.3.6.2'!F207</f>
        <v>0</v>
      </c>
      <c r="G207" s="154">
        <f>'St 1.3.6.1'!G207+'St 1.3.6.2'!G207</f>
        <v>0</v>
      </c>
      <c r="H207" s="154">
        <f>'St 1.3.6.1'!H207+'St 1.3.6.2'!H207</f>
        <v>0</v>
      </c>
      <c r="I207" s="154">
        <f>'St 1.3.6.1'!I207+'St 1.3.6.2'!I207</f>
        <v>0</v>
      </c>
      <c r="J207" s="154">
        <f>'St 1.3.6.1'!J207+'St 1.3.6.2'!J207</f>
        <v>0</v>
      </c>
      <c r="K207" s="154">
        <f>'St 1.3.6.1'!K207+'St 1.3.6.2'!K207</f>
        <v>0</v>
      </c>
      <c r="L207" s="154">
        <f>'St 1.3.6.1'!L207+'St 1.3.6.2'!L207</f>
        <v>0</v>
      </c>
      <c r="M207" s="154">
        <f>'St 1.3.6.1'!M207+'St 1.3.6.2'!M207</f>
        <v>0</v>
      </c>
      <c r="N207" s="143"/>
      <c r="O207" s="154">
        <f>'St 1.3.6.1'!O207+'St 1.3.6.2'!O207</f>
        <v>0</v>
      </c>
      <c r="P207" s="154">
        <f>'St 1.3.6.1'!P207+'St 1.3.6.2'!P207</f>
        <v>0</v>
      </c>
      <c r="Q207" s="154">
        <f>'St 1.3.6.1'!Q207+'St 1.3.6.2'!Q207</f>
        <v>0</v>
      </c>
      <c r="R207" s="154">
        <f>'St 1.3.6.1'!R207+'St 1.3.6.2'!R207</f>
        <v>0</v>
      </c>
      <c r="S207" s="154">
        <f>'St 1.3.6.1'!S207+'St 1.3.6.2'!S207</f>
        <v>0</v>
      </c>
      <c r="T207" s="154">
        <f>'St 1.3.6.1'!T207+'St 1.3.6.2'!T207</f>
        <v>0</v>
      </c>
      <c r="U207" s="154">
        <f>'St 1.3.6.1'!U207+'St 1.3.6.2'!U207</f>
        <v>0</v>
      </c>
      <c r="V207" s="154">
        <f>'St 1.3.6.1'!V207+'St 1.3.6.2'!V207</f>
        <v>0</v>
      </c>
      <c r="W207" s="154">
        <f>'St 1.3.6.1'!W207+'St 1.3.6.2'!W207</f>
        <v>0</v>
      </c>
      <c r="X207" s="155"/>
      <c r="Y207" s="154">
        <f>'St 1.3.6.1'!Y207+'St 1.3.6.2'!Y207</f>
        <v>0</v>
      </c>
      <c r="Z207" s="154">
        <f>'St 1.3.6.1'!Z207+'St 1.3.6.2'!Z207</f>
        <v>0</v>
      </c>
      <c r="AA207" s="154">
        <f>'St 1.3.6.1'!AA207+'St 1.3.6.2'!AA207</f>
        <v>0</v>
      </c>
      <c r="AB207" s="154">
        <f>'St 1.3.6.1'!AB207+'St 1.3.6.2'!AB207</f>
        <v>0</v>
      </c>
      <c r="AC207" s="154">
        <f>'St 1.3.6.1'!AC207+'St 1.3.6.2'!AC207</f>
        <v>0</v>
      </c>
      <c r="AD207" s="154">
        <f>'St 1.3.6.1'!AD207+'St 1.3.6.2'!AD207</f>
        <v>0</v>
      </c>
      <c r="AE207" s="154">
        <f>'St 1.3.6.1'!AE207+'St 1.3.6.2'!AE207</f>
        <v>0</v>
      </c>
      <c r="AF207" s="154">
        <f>'St 1.3.6.1'!AF207+'St 1.3.6.2'!AF207</f>
        <v>0</v>
      </c>
      <c r="AG207" s="154">
        <f>'St 1.3.6.1'!AG207+'St 1.3.6.2'!AG207</f>
        <v>0</v>
      </c>
    </row>
    <row r="208" spans="1:33" ht="14.25" customHeight="1">
      <c r="B208" s="6" t="s">
        <v>43</v>
      </c>
      <c r="C208" s="219"/>
      <c r="D208" s="154">
        <f>'St 1.3.6.1'!D208+'St 1.3.6.2'!D208</f>
        <v>0</v>
      </c>
      <c r="E208" s="154">
        <f>'St 1.3.6.1'!E208+'St 1.3.6.2'!E208</f>
        <v>0</v>
      </c>
      <c r="F208" s="154">
        <f>'St 1.3.6.1'!F208+'St 1.3.6.2'!F208</f>
        <v>0</v>
      </c>
      <c r="G208" s="154">
        <f>'St 1.3.6.1'!G208+'St 1.3.6.2'!G208</f>
        <v>0</v>
      </c>
      <c r="H208" s="154">
        <f>'St 1.3.6.1'!H208+'St 1.3.6.2'!H208</f>
        <v>0</v>
      </c>
      <c r="I208" s="154">
        <f>'St 1.3.6.1'!I208+'St 1.3.6.2'!I208</f>
        <v>0</v>
      </c>
      <c r="J208" s="154">
        <f>'St 1.3.6.1'!J208+'St 1.3.6.2'!J208</f>
        <v>0</v>
      </c>
      <c r="K208" s="154">
        <f>'St 1.3.6.1'!K208+'St 1.3.6.2'!K208</f>
        <v>0</v>
      </c>
      <c r="L208" s="154">
        <f>'St 1.3.6.1'!L208+'St 1.3.6.2'!L208</f>
        <v>0</v>
      </c>
      <c r="M208" s="154">
        <f>'St 1.3.6.1'!M208+'St 1.3.6.2'!M208</f>
        <v>0</v>
      </c>
      <c r="N208" s="143"/>
      <c r="O208" s="154">
        <f>'St 1.3.6.1'!O208+'St 1.3.6.2'!O208</f>
        <v>0</v>
      </c>
      <c r="P208" s="154">
        <f>'St 1.3.6.1'!P208+'St 1.3.6.2'!P208</f>
        <v>0</v>
      </c>
      <c r="Q208" s="154">
        <f>'St 1.3.6.1'!Q208+'St 1.3.6.2'!Q208</f>
        <v>0</v>
      </c>
      <c r="R208" s="154">
        <f>'St 1.3.6.1'!R208+'St 1.3.6.2'!R208</f>
        <v>0</v>
      </c>
      <c r="S208" s="154">
        <f>'St 1.3.6.1'!S208+'St 1.3.6.2'!S208</f>
        <v>0</v>
      </c>
      <c r="T208" s="154">
        <f>'St 1.3.6.1'!T208+'St 1.3.6.2'!T208</f>
        <v>0</v>
      </c>
      <c r="U208" s="154">
        <f>'St 1.3.6.1'!U208+'St 1.3.6.2'!U208</f>
        <v>0</v>
      </c>
      <c r="V208" s="154">
        <f>'St 1.3.6.1'!V208+'St 1.3.6.2'!V208</f>
        <v>0</v>
      </c>
      <c r="W208" s="154">
        <f>'St 1.3.6.1'!W208+'St 1.3.6.2'!W208</f>
        <v>0</v>
      </c>
      <c r="X208" s="155"/>
      <c r="Y208" s="154">
        <f>'St 1.3.6.1'!Y208+'St 1.3.6.2'!Y208</f>
        <v>0</v>
      </c>
      <c r="Z208" s="154">
        <f>'St 1.3.6.1'!Z208+'St 1.3.6.2'!Z208</f>
        <v>0</v>
      </c>
      <c r="AA208" s="154">
        <f>'St 1.3.6.1'!AA208+'St 1.3.6.2'!AA208</f>
        <v>0</v>
      </c>
      <c r="AB208" s="154">
        <f>'St 1.3.6.1'!AB208+'St 1.3.6.2'!AB208</f>
        <v>0</v>
      </c>
      <c r="AC208" s="154">
        <f>'St 1.3.6.1'!AC208+'St 1.3.6.2'!AC208</f>
        <v>0</v>
      </c>
      <c r="AD208" s="154">
        <f>'St 1.3.6.1'!AD208+'St 1.3.6.2'!AD208</f>
        <v>0</v>
      </c>
      <c r="AE208" s="154">
        <f>'St 1.3.6.1'!AE208+'St 1.3.6.2'!AE208</f>
        <v>0</v>
      </c>
      <c r="AF208" s="154">
        <f>'St 1.3.6.1'!AF208+'St 1.3.6.2'!AF208</f>
        <v>0</v>
      </c>
      <c r="AG208" s="154">
        <f>'St 1.3.6.1'!AG208+'St 1.3.6.2'!AG208</f>
        <v>0</v>
      </c>
    </row>
    <row r="209" spans="1:33" ht="14.25" customHeight="1">
      <c r="B209" s="6" t="s">
        <v>44</v>
      </c>
      <c r="C209" s="219"/>
      <c r="D209" s="154">
        <f>'St 1.3.6.1'!D209+'St 1.3.6.2'!D209</f>
        <v>0</v>
      </c>
      <c r="E209" s="154">
        <f>'St 1.3.6.1'!E209+'St 1.3.6.2'!E209</f>
        <v>0</v>
      </c>
      <c r="F209" s="154">
        <f>'St 1.3.6.1'!F209+'St 1.3.6.2'!F209</f>
        <v>0</v>
      </c>
      <c r="G209" s="154">
        <f>'St 1.3.6.1'!G209+'St 1.3.6.2'!G209</f>
        <v>0</v>
      </c>
      <c r="H209" s="154">
        <f>'St 1.3.6.1'!H209+'St 1.3.6.2'!H209</f>
        <v>0</v>
      </c>
      <c r="I209" s="154">
        <f>'St 1.3.6.1'!I209+'St 1.3.6.2'!I209</f>
        <v>0</v>
      </c>
      <c r="J209" s="154">
        <f>'St 1.3.6.1'!J209+'St 1.3.6.2'!J209</f>
        <v>0</v>
      </c>
      <c r="K209" s="154">
        <f>'St 1.3.6.1'!K209+'St 1.3.6.2'!K209</f>
        <v>0</v>
      </c>
      <c r="L209" s="154">
        <f>'St 1.3.6.1'!L209+'St 1.3.6.2'!L209</f>
        <v>0</v>
      </c>
      <c r="M209" s="154">
        <f>'St 1.3.6.1'!M209+'St 1.3.6.2'!M209</f>
        <v>0</v>
      </c>
      <c r="N209" s="143"/>
      <c r="O209" s="154">
        <f>'St 1.3.6.1'!O209+'St 1.3.6.2'!O209</f>
        <v>0</v>
      </c>
      <c r="P209" s="154">
        <f>'St 1.3.6.1'!P209+'St 1.3.6.2'!P209</f>
        <v>0</v>
      </c>
      <c r="Q209" s="154">
        <f>'St 1.3.6.1'!Q209+'St 1.3.6.2'!Q209</f>
        <v>0</v>
      </c>
      <c r="R209" s="154">
        <f>'St 1.3.6.1'!R209+'St 1.3.6.2'!R209</f>
        <v>0</v>
      </c>
      <c r="S209" s="154">
        <f>'St 1.3.6.1'!S209+'St 1.3.6.2'!S209</f>
        <v>0</v>
      </c>
      <c r="T209" s="154">
        <f>'St 1.3.6.1'!T209+'St 1.3.6.2'!T209</f>
        <v>0</v>
      </c>
      <c r="U209" s="154">
        <f>'St 1.3.6.1'!U209+'St 1.3.6.2'!U209</f>
        <v>0</v>
      </c>
      <c r="V209" s="154">
        <f>'St 1.3.6.1'!V209+'St 1.3.6.2'!V209</f>
        <v>0</v>
      </c>
      <c r="W209" s="154">
        <f>'St 1.3.6.1'!W209+'St 1.3.6.2'!W209</f>
        <v>0</v>
      </c>
      <c r="X209" s="155"/>
      <c r="Y209" s="154">
        <f>'St 1.3.6.1'!Y209+'St 1.3.6.2'!Y209</f>
        <v>0</v>
      </c>
      <c r="Z209" s="154">
        <f>'St 1.3.6.1'!Z209+'St 1.3.6.2'!Z209</f>
        <v>0</v>
      </c>
      <c r="AA209" s="154">
        <f>'St 1.3.6.1'!AA209+'St 1.3.6.2'!AA209</f>
        <v>0</v>
      </c>
      <c r="AB209" s="154">
        <f>'St 1.3.6.1'!AB209+'St 1.3.6.2'!AB209</f>
        <v>0</v>
      </c>
      <c r="AC209" s="154">
        <f>'St 1.3.6.1'!AC209+'St 1.3.6.2'!AC209</f>
        <v>0</v>
      </c>
      <c r="AD209" s="154">
        <f>'St 1.3.6.1'!AD209+'St 1.3.6.2'!AD209</f>
        <v>0</v>
      </c>
      <c r="AE209" s="154">
        <f>'St 1.3.6.1'!AE209+'St 1.3.6.2'!AE209</f>
        <v>0</v>
      </c>
      <c r="AF209" s="154">
        <f>'St 1.3.6.1'!AF209+'St 1.3.6.2'!AF209</f>
        <v>0</v>
      </c>
      <c r="AG209" s="154">
        <f>'St 1.3.6.1'!AG209+'St 1.3.6.2'!AG209</f>
        <v>0</v>
      </c>
    </row>
    <row r="210" spans="1:33" ht="14.25" customHeight="1">
      <c r="B210" s="7" t="s">
        <v>45</v>
      </c>
      <c r="C210" s="219"/>
      <c r="D210" s="154">
        <f>'St 1.3.6.1'!D210+'St 1.3.6.2'!D210</f>
        <v>0</v>
      </c>
      <c r="E210" s="154">
        <f>'St 1.3.6.1'!E210+'St 1.3.6.2'!E210</f>
        <v>0</v>
      </c>
      <c r="F210" s="154">
        <f>'St 1.3.6.1'!F210+'St 1.3.6.2'!F210</f>
        <v>0</v>
      </c>
      <c r="G210" s="154">
        <f>'St 1.3.6.1'!G210+'St 1.3.6.2'!G210</f>
        <v>0</v>
      </c>
      <c r="H210" s="154">
        <f>'St 1.3.6.1'!H210+'St 1.3.6.2'!H210</f>
        <v>0</v>
      </c>
      <c r="I210" s="154">
        <f>'St 1.3.6.1'!I210+'St 1.3.6.2'!I210</f>
        <v>0</v>
      </c>
      <c r="J210" s="154">
        <f>'St 1.3.6.1'!J210+'St 1.3.6.2'!J210</f>
        <v>0</v>
      </c>
      <c r="K210" s="154">
        <f>'St 1.3.6.1'!K210+'St 1.3.6.2'!K210</f>
        <v>0</v>
      </c>
      <c r="L210" s="154">
        <f>'St 1.3.6.1'!L210+'St 1.3.6.2'!L210</f>
        <v>0</v>
      </c>
      <c r="M210" s="154">
        <f>'St 1.3.6.1'!M210+'St 1.3.6.2'!M210</f>
        <v>0</v>
      </c>
      <c r="N210" s="143"/>
      <c r="O210" s="154">
        <f>'St 1.3.6.1'!O210+'St 1.3.6.2'!O210</f>
        <v>0</v>
      </c>
      <c r="P210" s="154">
        <f>'St 1.3.6.1'!P210+'St 1.3.6.2'!P210</f>
        <v>0</v>
      </c>
      <c r="Q210" s="154">
        <f>'St 1.3.6.1'!Q210+'St 1.3.6.2'!Q210</f>
        <v>0</v>
      </c>
      <c r="R210" s="154">
        <f>'St 1.3.6.1'!R210+'St 1.3.6.2'!R210</f>
        <v>0</v>
      </c>
      <c r="S210" s="154">
        <f>'St 1.3.6.1'!S210+'St 1.3.6.2'!S210</f>
        <v>0</v>
      </c>
      <c r="T210" s="154">
        <f>'St 1.3.6.1'!T210+'St 1.3.6.2'!T210</f>
        <v>0</v>
      </c>
      <c r="U210" s="154">
        <f>'St 1.3.6.1'!U210+'St 1.3.6.2'!U210</f>
        <v>0</v>
      </c>
      <c r="V210" s="154">
        <f>'St 1.3.6.1'!V210+'St 1.3.6.2'!V210</f>
        <v>0</v>
      </c>
      <c r="W210" s="154">
        <f>'St 1.3.6.1'!W210+'St 1.3.6.2'!W210</f>
        <v>0</v>
      </c>
      <c r="X210" s="155"/>
      <c r="Y210" s="154">
        <f>'St 1.3.6.1'!Y210+'St 1.3.6.2'!Y210</f>
        <v>0</v>
      </c>
      <c r="Z210" s="154">
        <f>'St 1.3.6.1'!Z210+'St 1.3.6.2'!Z210</f>
        <v>0</v>
      </c>
      <c r="AA210" s="154">
        <f>'St 1.3.6.1'!AA210+'St 1.3.6.2'!AA210</f>
        <v>0</v>
      </c>
      <c r="AB210" s="154">
        <f>'St 1.3.6.1'!AB210+'St 1.3.6.2'!AB210</f>
        <v>0</v>
      </c>
      <c r="AC210" s="154">
        <f>'St 1.3.6.1'!AC210+'St 1.3.6.2'!AC210</f>
        <v>0</v>
      </c>
      <c r="AD210" s="154">
        <f>'St 1.3.6.1'!AD210+'St 1.3.6.2'!AD210</f>
        <v>0</v>
      </c>
      <c r="AE210" s="154">
        <f>'St 1.3.6.1'!AE210+'St 1.3.6.2'!AE210</f>
        <v>0</v>
      </c>
      <c r="AF210" s="154">
        <f>'St 1.3.6.1'!AF210+'St 1.3.6.2'!AF210</f>
        <v>0</v>
      </c>
      <c r="AG210" s="154">
        <f>'St 1.3.6.1'!AG210+'St 1.3.6.2'!AG210</f>
        <v>0</v>
      </c>
    </row>
    <row r="211" spans="1:33" ht="14.25" customHeight="1">
      <c r="B211" s="7" t="s">
        <v>46</v>
      </c>
      <c r="C211" s="219"/>
      <c r="D211" s="154">
        <f>'St 1.3.6.1'!D211+'St 1.3.6.2'!D211</f>
        <v>0</v>
      </c>
      <c r="E211" s="154">
        <f>'St 1.3.6.1'!E211+'St 1.3.6.2'!E211</f>
        <v>0</v>
      </c>
      <c r="F211" s="154">
        <f>'St 1.3.6.1'!F211+'St 1.3.6.2'!F211</f>
        <v>0</v>
      </c>
      <c r="G211" s="154">
        <f>'St 1.3.6.1'!G211+'St 1.3.6.2'!G211</f>
        <v>0</v>
      </c>
      <c r="H211" s="154">
        <f>'St 1.3.6.1'!H211+'St 1.3.6.2'!H211</f>
        <v>0</v>
      </c>
      <c r="I211" s="154">
        <f>'St 1.3.6.1'!I211+'St 1.3.6.2'!I211</f>
        <v>0</v>
      </c>
      <c r="J211" s="154">
        <f>'St 1.3.6.1'!J211+'St 1.3.6.2'!J211</f>
        <v>0</v>
      </c>
      <c r="K211" s="154">
        <f>'St 1.3.6.1'!K211+'St 1.3.6.2'!K211</f>
        <v>0</v>
      </c>
      <c r="L211" s="154">
        <f>'St 1.3.6.1'!L211+'St 1.3.6.2'!L211</f>
        <v>0</v>
      </c>
      <c r="M211" s="154">
        <f>'St 1.3.6.1'!M211+'St 1.3.6.2'!M211</f>
        <v>0</v>
      </c>
      <c r="N211" s="143"/>
      <c r="O211" s="154">
        <f>'St 1.3.6.1'!O211+'St 1.3.6.2'!O211</f>
        <v>0</v>
      </c>
      <c r="P211" s="154">
        <f>'St 1.3.6.1'!P211+'St 1.3.6.2'!P211</f>
        <v>0</v>
      </c>
      <c r="Q211" s="154">
        <f>'St 1.3.6.1'!Q211+'St 1.3.6.2'!Q211</f>
        <v>0</v>
      </c>
      <c r="R211" s="154">
        <f>'St 1.3.6.1'!R211+'St 1.3.6.2'!R211</f>
        <v>0</v>
      </c>
      <c r="S211" s="154">
        <f>'St 1.3.6.1'!S211+'St 1.3.6.2'!S211</f>
        <v>0</v>
      </c>
      <c r="T211" s="154">
        <f>'St 1.3.6.1'!T211+'St 1.3.6.2'!T211</f>
        <v>0</v>
      </c>
      <c r="U211" s="154">
        <f>'St 1.3.6.1'!U211+'St 1.3.6.2'!U211</f>
        <v>0</v>
      </c>
      <c r="V211" s="154">
        <f>'St 1.3.6.1'!V211+'St 1.3.6.2'!V211</f>
        <v>0</v>
      </c>
      <c r="W211" s="154">
        <f>'St 1.3.6.1'!W211+'St 1.3.6.2'!W211</f>
        <v>0</v>
      </c>
      <c r="X211" s="155"/>
      <c r="Y211" s="154">
        <f>'St 1.3.6.1'!Y211+'St 1.3.6.2'!Y211</f>
        <v>0</v>
      </c>
      <c r="Z211" s="154">
        <f>'St 1.3.6.1'!Z211+'St 1.3.6.2'!Z211</f>
        <v>0</v>
      </c>
      <c r="AA211" s="154">
        <f>'St 1.3.6.1'!AA211+'St 1.3.6.2'!AA211</f>
        <v>0</v>
      </c>
      <c r="AB211" s="154">
        <f>'St 1.3.6.1'!AB211+'St 1.3.6.2'!AB211</f>
        <v>0</v>
      </c>
      <c r="AC211" s="154">
        <f>'St 1.3.6.1'!AC211+'St 1.3.6.2'!AC211</f>
        <v>0</v>
      </c>
      <c r="AD211" s="154">
        <f>'St 1.3.6.1'!AD211+'St 1.3.6.2'!AD211</f>
        <v>0</v>
      </c>
      <c r="AE211" s="154">
        <f>'St 1.3.6.1'!AE211+'St 1.3.6.2'!AE211</f>
        <v>0</v>
      </c>
      <c r="AF211" s="154">
        <f>'St 1.3.6.1'!AF211+'St 1.3.6.2'!AF211</f>
        <v>0</v>
      </c>
      <c r="AG211" s="154">
        <f>'St 1.3.6.1'!AG211+'St 1.3.6.2'!AG211</f>
        <v>0</v>
      </c>
    </row>
    <row r="212" spans="1:33" ht="14.25" customHeight="1">
      <c r="B212" s="6" t="s">
        <v>317</v>
      </c>
      <c r="C212" s="219"/>
      <c r="D212" s="154">
        <f>'St 1.3.6.1'!D212+'St 1.3.6.2'!D212</f>
        <v>0</v>
      </c>
      <c r="E212" s="154">
        <f>'St 1.3.6.1'!E212+'St 1.3.6.2'!E212</f>
        <v>0</v>
      </c>
      <c r="F212" s="154">
        <f>'St 1.3.6.1'!F212+'St 1.3.6.2'!F212</f>
        <v>0</v>
      </c>
      <c r="G212" s="154">
        <f>'St 1.3.6.1'!G212+'St 1.3.6.2'!G212</f>
        <v>0</v>
      </c>
      <c r="H212" s="154">
        <f>'St 1.3.6.1'!H212+'St 1.3.6.2'!H212</f>
        <v>0</v>
      </c>
      <c r="I212" s="154">
        <f>'St 1.3.6.1'!I212+'St 1.3.6.2'!I212</f>
        <v>0</v>
      </c>
      <c r="J212" s="154">
        <f>'St 1.3.6.1'!J212+'St 1.3.6.2'!J212</f>
        <v>0</v>
      </c>
      <c r="K212" s="154">
        <f>'St 1.3.6.1'!K212+'St 1.3.6.2'!K212</f>
        <v>0</v>
      </c>
      <c r="L212" s="154">
        <f>'St 1.3.6.1'!L212+'St 1.3.6.2'!L212</f>
        <v>0</v>
      </c>
      <c r="M212" s="154">
        <f>'St 1.3.6.1'!M212+'St 1.3.6.2'!M212</f>
        <v>0</v>
      </c>
      <c r="N212" s="143"/>
      <c r="O212" s="154">
        <f>'St 1.3.6.1'!O212+'St 1.3.6.2'!O212</f>
        <v>0</v>
      </c>
      <c r="P212" s="154">
        <f>'St 1.3.6.1'!P212+'St 1.3.6.2'!P212</f>
        <v>0</v>
      </c>
      <c r="Q212" s="154">
        <f>'St 1.3.6.1'!Q212+'St 1.3.6.2'!Q212</f>
        <v>0</v>
      </c>
      <c r="R212" s="154">
        <f>'St 1.3.6.1'!R212+'St 1.3.6.2'!R212</f>
        <v>0</v>
      </c>
      <c r="S212" s="154">
        <f>'St 1.3.6.1'!S212+'St 1.3.6.2'!S212</f>
        <v>0</v>
      </c>
      <c r="T212" s="154">
        <f>'St 1.3.6.1'!T212+'St 1.3.6.2'!T212</f>
        <v>0</v>
      </c>
      <c r="U212" s="154">
        <f>'St 1.3.6.1'!U212+'St 1.3.6.2'!U212</f>
        <v>0</v>
      </c>
      <c r="V212" s="154">
        <f>'St 1.3.6.1'!V212+'St 1.3.6.2'!V212</f>
        <v>0</v>
      </c>
      <c r="W212" s="154">
        <f>'St 1.3.6.1'!W212+'St 1.3.6.2'!W212</f>
        <v>0</v>
      </c>
      <c r="X212" s="155"/>
      <c r="Y212" s="154">
        <f>'St 1.3.6.1'!Y212+'St 1.3.6.2'!Y212</f>
        <v>0</v>
      </c>
      <c r="Z212" s="154">
        <f>'St 1.3.6.1'!Z212+'St 1.3.6.2'!Z212</f>
        <v>0</v>
      </c>
      <c r="AA212" s="154">
        <f>'St 1.3.6.1'!AA212+'St 1.3.6.2'!AA212</f>
        <v>0</v>
      </c>
      <c r="AB212" s="154">
        <f>'St 1.3.6.1'!AB212+'St 1.3.6.2'!AB212</f>
        <v>0</v>
      </c>
      <c r="AC212" s="154">
        <f>'St 1.3.6.1'!AC212+'St 1.3.6.2'!AC212</f>
        <v>0</v>
      </c>
      <c r="AD212" s="154">
        <f>'St 1.3.6.1'!AD212+'St 1.3.6.2'!AD212</f>
        <v>0</v>
      </c>
      <c r="AE212" s="154">
        <f>'St 1.3.6.1'!AE212+'St 1.3.6.2'!AE212</f>
        <v>0</v>
      </c>
      <c r="AF212" s="154">
        <f>'St 1.3.6.1'!AF212+'St 1.3.6.2'!AF212</f>
        <v>0</v>
      </c>
      <c r="AG212" s="154">
        <f>'St 1.3.6.1'!AG212+'St 1.3.6.2'!AG212</f>
        <v>0</v>
      </c>
    </row>
    <row r="213" spans="1:33" ht="14.25" customHeight="1">
      <c r="B213" s="6" t="s">
        <v>108</v>
      </c>
      <c r="C213" s="219"/>
      <c r="D213" s="154">
        <f>'St 1.3.6.1'!D213+'St 1.3.6.2'!D213</f>
        <v>0</v>
      </c>
      <c r="E213" s="154">
        <f>'St 1.3.6.1'!E213+'St 1.3.6.2'!E213</f>
        <v>0</v>
      </c>
      <c r="F213" s="154">
        <f>'St 1.3.6.1'!F213+'St 1.3.6.2'!F213</f>
        <v>0</v>
      </c>
      <c r="G213" s="154">
        <f>'St 1.3.6.1'!G213+'St 1.3.6.2'!G213</f>
        <v>0</v>
      </c>
      <c r="H213" s="154">
        <f>'St 1.3.6.1'!H213+'St 1.3.6.2'!H213</f>
        <v>0</v>
      </c>
      <c r="I213" s="154">
        <f>'St 1.3.6.1'!I213+'St 1.3.6.2'!I213</f>
        <v>0</v>
      </c>
      <c r="J213" s="154">
        <f>'St 1.3.6.1'!J213+'St 1.3.6.2'!J213</f>
        <v>0</v>
      </c>
      <c r="K213" s="154">
        <f>'St 1.3.6.1'!K213+'St 1.3.6.2'!K213</f>
        <v>0</v>
      </c>
      <c r="L213" s="154">
        <f>'St 1.3.6.1'!L213+'St 1.3.6.2'!L213</f>
        <v>0</v>
      </c>
      <c r="M213" s="154">
        <f>'St 1.3.6.1'!M213+'St 1.3.6.2'!M213</f>
        <v>0</v>
      </c>
      <c r="N213" s="143"/>
      <c r="O213" s="154">
        <f>'St 1.3.6.1'!O213+'St 1.3.6.2'!O213</f>
        <v>0</v>
      </c>
      <c r="P213" s="154">
        <f>'St 1.3.6.1'!P213+'St 1.3.6.2'!P213</f>
        <v>0</v>
      </c>
      <c r="Q213" s="154">
        <f>'St 1.3.6.1'!Q213+'St 1.3.6.2'!Q213</f>
        <v>0</v>
      </c>
      <c r="R213" s="154">
        <f>'St 1.3.6.1'!R213+'St 1.3.6.2'!R213</f>
        <v>0</v>
      </c>
      <c r="S213" s="154">
        <f>'St 1.3.6.1'!S213+'St 1.3.6.2'!S213</f>
        <v>0</v>
      </c>
      <c r="T213" s="154">
        <f>'St 1.3.6.1'!T213+'St 1.3.6.2'!T213</f>
        <v>0</v>
      </c>
      <c r="U213" s="154">
        <f>'St 1.3.6.1'!U213+'St 1.3.6.2'!U213</f>
        <v>0</v>
      </c>
      <c r="V213" s="154">
        <f>'St 1.3.6.1'!V213+'St 1.3.6.2'!V213</f>
        <v>0</v>
      </c>
      <c r="W213" s="154">
        <f>'St 1.3.6.1'!W213+'St 1.3.6.2'!W213</f>
        <v>0</v>
      </c>
      <c r="X213" s="155"/>
      <c r="Y213" s="154">
        <f>'St 1.3.6.1'!Y213+'St 1.3.6.2'!Y213</f>
        <v>0</v>
      </c>
      <c r="Z213" s="154">
        <f>'St 1.3.6.1'!Z213+'St 1.3.6.2'!Z213</f>
        <v>0</v>
      </c>
      <c r="AA213" s="154">
        <f>'St 1.3.6.1'!AA213+'St 1.3.6.2'!AA213</f>
        <v>0</v>
      </c>
      <c r="AB213" s="154">
        <f>'St 1.3.6.1'!AB213+'St 1.3.6.2'!AB213</f>
        <v>0</v>
      </c>
      <c r="AC213" s="154">
        <f>'St 1.3.6.1'!AC213+'St 1.3.6.2'!AC213</f>
        <v>0</v>
      </c>
      <c r="AD213" s="154">
        <f>'St 1.3.6.1'!AD213+'St 1.3.6.2'!AD213</f>
        <v>0</v>
      </c>
      <c r="AE213" s="154">
        <f>'St 1.3.6.1'!AE213+'St 1.3.6.2'!AE213</f>
        <v>0</v>
      </c>
      <c r="AF213" s="154">
        <f>'St 1.3.6.1'!AF213+'St 1.3.6.2'!AF213</f>
        <v>0</v>
      </c>
      <c r="AG213" s="154">
        <f>'St 1.3.6.1'!AG213+'St 1.3.6.2'!AG213</f>
        <v>0</v>
      </c>
    </row>
    <row r="214" spans="1:33" ht="14.25" customHeight="1">
      <c r="B214" s="6" t="s">
        <v>48</v>
      </c>
      <c r="C214" s="211"/>
      <c r="D214" s="154">
        <f>'St 1.3.6.1'!D214+'St 1.3.6.2'!D214</f>
        <v>0</v>
      </c>
      <c r="E214" s="154">
        <f>'St 1.3.6.1'!E214+'St 1.3.6.2'!E214</f>
        <v>0</v>
      </c>
      <c r="F214" s="154">
        <f>'St 1.3.6.1'!F214+'St 1.3.6.2'!F214</f>
        <v>0</v>
      </c>
      <c r="G214" s="154">
        <f>'St 1.3.6.1'!G214+'St 1.3.6.2'!G214</f>
        <v>0</v>
      </c>
      <c r="H214" s="154">
        <f>'St 1.3.6.1'!H214+'St 1.3.6.2'!H214</f>
        <v>0</v>
      </c>
      <c r="I214" s="154">
        <f>'St 1.3.6.1'!I214+'St 1.3.6.2'!I214</f>
        <v>0</v>
      </c>
      <c r="J214" s="154">
        <f>'St 1.3.6.1'!J214+'St 1.3.6.2'!J214</f>
        <v>0</v>
      </c>
      <c r="K214" s="154">
        <f>'St 1.3.6.1'!K214+'St 1.3.6.2'!K214</f>
        <v>0</v>
      </c>
      <c r="L214" s="154">
        <f>'St 1.3.6.1'!L214+'St 1.3.6.2'!L214</f>
        <v>0</v>
      </c>
      <c r="M214" s="154">
        <f>'St 1.3.6.1'!M214+'St 1.3.6.2'!M214</f>
        <v>0</v>
      </c>
      <c r="N214" s="148"/>
      <c r="O214" s="154">
        <f>'St 1.3.6.1'!O214+'St 1.3.6.2'!O214</f>
        <v>0</v>
      </c>
      <c r="P214" s="154">
        <f>'St 1.3.6.1'!P214+'St 1.3.6.2'!P214</f>
        <v>0</v>
      </c>
      <c r="Q214" s="154">
        <f>'St 1.3.6.1'!Q214+'St 1.3.6.2'!Q214</f>
        <v>0</v>
      </c>
      <c r="R214" s="154">
        <f>'St 1.3.6.1'!R214+'St 1.3.6.2'!R214</f>
        <v>0</v>
      </c>
      <c r="S214" s="154">
        <f>'St 1.3.6.1'!S214+'St 1.3.6.2'!S214</f>
        <v>0</v>
      </c>
      <c r="T214" s="154">
        <f>'St 1.3.6.1'!T214+'St 1.3.6.2'!T214</f>
        <v>0</v>
      </c>
      <c r="U214" s="154">
        <f>'St 1.3.6.1'!U214+'St 1.3.6.2'!U214</f>
        <v>0</v>
      </c>
      <c r="V214" s="154">
        <f>'St 1.3.6.1'!V214+'St 1.3.6.2'!V214</f>
        <v>0</v>
      </c>
      <c r="W214" s="154">
        <f>'St 1.3.6.1'!W214+'St 1.3.6.2'!W214</f>
        <v>0</v>
      </c>
      <c r="X214" s="155"/>
      <c r="Y214" s="154">
        <f>'St 1.3.6.1'!Y214+'St 1.3.6.2'!Y214</f>
        <v>0</v>
      </c>
      <c r="Z214" s="154">
        <f>'St 1.3.6.1'!Z214+'St 1.3.6.2'!Z214</f>
        <v>0</v>
      </c>
      <c r="AA214" s="154">
        <f>'St 1.3.6.1'!AA214+'St 1.3.6.2'!AA214</f>
        <v>0</v>
      </c>
      <c r="AB214" s="154">
        <f>'St 1.3.6.1'!AB214+'St 1.3.6.2'!AB214</f>
        <v>0</v>
      </c>
      <c r="AC214" s="154">
        <f>'St 1.3.6.1'!AC214+'St 1.3.6.2'!AC214</f>
        <v>0</v>
      </c>
      <c r="AD214" s="154">
        <f>'St 1.3.6.1'!AD214+'St 1.3.6.2'!AD214</f>
        <v>0</v>
      </c>
      <c r="AE214" s="154">
        <f>'St 1.3.6.1'!AE214+'St 1.3.6.2'!AE214</f>
        <v>0</v>
      </c>
      <c r="AF214" s="154">
        <f>'St 1.3.6.1'!AF214+'St 1.3.6.2'!AF214</f>
        <v>0</v>
      </c>
      <c r="AG214" s="154">
        <f>'St 1.3.6.1'!AG214+'St 1.3.6.2'!AG214</f>
        <v>0</v>
      </c>
    </row>
    <row r="215" spans="1:33" ht="14.25" customHeight="1">
      <c r="B215" s="6" t="s">
        <v>325</v>
      </c>
      <c r="C215" s="219"/>
      <c r="D215" s="154">
        <f>'St 1.3.6.1'!D215+'St 1.3.6.2'!D215</f>
        <v>0</v>
      </c>
      <c r="E215" s="154">
        <f>'St 1.3.6.1'!E215+'St 1.3.6.2'!E215</f>
        <v>0</v>
      </c>
      <c r="F215" s="154">
        <f>'St 1.3.6.1'!F215+'St 1.3.6.2'!F215</f>
        <v>0</v>
      </c>
      <c r="G215" s="154">
        <f>'St 1.3.6.1'!G215+'St 1.3.6.2'!G215</f>
        <v>0</v>
      </c>
      <c r="H215" s="154">
        <f>'St 1.3.6.1'!H215+'St 1.3.6.2'!H215</f>
        <v>0</v>
      </c>
      <c r="I215" s="154">
        <f>'St 1.3.6.1'!I215+'St 1.3.6.2'!I215</f>
        <v>0</v>
      </c>
      <c r="J215" s="154">
        <f>'St 1.3.6.1'!J215+'St 1.3.6.2'!J215</f>
        <v>0</v>
      </c>
      <c r="K215" s="154">
        <f>'St 1.3.6.1'!K215+'St 1.3.6.2'!K215</f>
        <v>0</v>
      </c>
      <c r="L215" s="154">
        <f>'St 1.3.6.1'!L215+'St 1.3.6.2'!L215</f>
        <v>0</v>
      </c>
      <c r="M215" s="154">
        <f>'St 1.3.6.1'!M215+'St 1.3.6.2'!M215</f>
        <v>0</v>
      </c>
      <c r="N215" s="143"/>
      <c r="O215" s="154">
        <f>'St 1.3.6.1'!O215+'St 1.3.6.2'!O215</f>
        <v>0</v>
      </c>
      <c r="P215" s="154">
        <f>'St 1.3.6.1'!P215+'St 1.3.6.2'!P215</f>
        <v>0</v>
      </c>
      <c r="Q215" s="154">
        <f>'St 1.3.6.1'!Q215+'St 1.3.6.2'!Q215</f>
        <v>0</v>
      </c>
      <c r="R215" s="154">
        <f>'St 1.3.6.1'!R215+'St 1.3.6.2'!R215</f>
        <v>0</v>
      </c>
      <c r="S215" s="154">
        <f>'St 1.3.6.1'!S215+'St 1.3.6.2'!S215</f>
        <v>0</v>
      </c>
      <c r="T215" s="154">
        <f>'St 1.3.6.1'!T215+'St 1.3.6.2'!T215</f>
        <v>0</v>
      </c>
      <c r="U215" s="154">
        <f>'St 1.3.6.1'!U215+'St 1.3.6.2'!U215</f>
        <v>0</v>
      </c>
      <c r="V215" s="154">
        <f>'St 1.3.6.1'!V215+'St 1.3.6.2'!V215</f>
        <v>0</v>
      </c>
      <c r="W215" s="154">
        <f>'St 1.3.6.1'!W215+'St 1.3.6.2'!W215</f>
        <v>0</v>
      </c>
      <c r="X215" s="155"/>
      <c r="Y215" s="154">
        <f>'St 1.3.6.1'!Y215+'St 1.3.6.2'!Y215</f>
        <v>0</v>
      </c>
      <c r="Z215" s="154">
        <f>'St 1.3.6.1'!Z215+'St 1.3.6.2'!Z215</f>
        <v>0</v>
      </c>
      <c r="AA215" s="154">
        <f>'St 1.3.6.1'!AA215+'St 1.3.6.2'!AA215</f>
        <v>0</v>
      </c>
      <c r="AB215" s="154">
        <f>'St 1.3.6.1'!AB215+'St 1.3.6.2'!AB215</f>
        <v>0</v>
      </c>
      <c r="AC215" s="154">
        <f>'St 1.3.6.1'!AC215+'St 1.3.6.2'!AC215</f>
        <v>0</v>
      </c>
      <c r="AD215" s="154">
        <f>'St 1.3.6.1'!AD215+'St 1.3.6.2'!AD215</f>
        <v>0</v>
      </c>
      <c r="AE215" s="154">
        <f>'St 1.3.6.1'!AE215+'St 1.3.6.2'!AE215</f>
        <v>0</v>
      </c>
      <c r="AF215" s="154">
        <f>'St 1.3.6.1'!AF215+'St 1.3.6.2'!AF215</f>
        <v>0</v>
      </c>
      <c r="AG215" s="154">
        <f>'St 1.3.6.1'!AG215+'St 1.3.6.2'!AG215</f>
        <v>0</v>
      </c>
    </row>
    <row r="216" spans="1:33" ht="14.25" customHeight="1">
      <c r="B216" s="8" t="s">
        <v>101</v>
      </c>
      <c r="C216" s="219"/>
      <c r="D216" s="154">
        <f>'St 1.3.6.1'!D216+'St 1.3.6.2'!D216</f>
        <v>0</v>
      </c>
      <c r="E216" s="154">
        <f>'St 1.3.6.1'!E216+'St 1.3.6.2'!E216</f>
        <v>0</v>
      </c>
      <c r="F216" s="154">
        <f>'St 1.3.6.1'!F216+'St 1.3.6.2'!F216</f>
        <v>0</v>
      </c>
      <c r="G216" s="154">
        <f>'St 1.3.6.1'!G216+'St 1.3.6.2'!G216</f>
        <v>0</v>
      </c>
      <c r="H216" s="154">
        <f>'St 1.3.6.1'!H216+'St 1.3.6.2'!H216</f>
        <v>0</v>
      </c>
      <c r="I216" s="154">
        <f>'St 1.3.6.1'!I216+'St 1.3.6.2'!I216</f>
        <v>0</v>
      </c>
      <c r="J216" s="154">
        <f>'St 1.3.6.1'!J216+'St 1.3.6.2'!J216</f>
        <v>0</v>
      </c>
      <c r="K216" s="154">
        <f>'St 1.3.6.1'!K216+'St 1.3.6.2'!K216</f>
        <v>0</v>
      </c>
      <c r="L216" s="154">
        <f>'St 1.3.6.1'!L216+'St 1.3.6.2'!L216</f>
        <v>0</v>
      </c>
      <c r="M216" s="154">
        <f>'St 1.3.6.1'!M216+'St 1.3.6.2'!M216</f>
        <v>0</v>
      </c>
      <c r="N216" s="143"/>
      <c r="O216" s="154">
        <f>'St 1.3.6.1'!O216+'St 1.3.6.2'!O216</f>
        <v>0</v>
      </c>
      <c r="P216" s="154">
        <f>'St 1.3.6.1'!P216+'St 1.3.6.2'!P216</f>
        <v>0</v>
      </c>
      <c r="Q216" s="154">
        <f>'St 1.3.6.1'!Q216+'St 1.3.6.2'!Q216</f>
        <v>0</v>
      </c>
      <c r="R216" s="154">
        <f>'St 1.3.6.1'!R216+'St 1.3.6.2'!R216</f>
        <v>0</v>
      </c>
      <c r="S216" s="154">
        <f>'St 1.3.6.1'!S216+'St 1.3.6.2'!S216</f>
        <v>0</v>
      </c>
      <c r="T216" s="154">
        <f>'St 1.3.6.1'!T216+'St 1.3.6.2'!T216</f>
        <v>0</v>
      </c>
      <c r="U216" s="154">
        <f>'St 1.3.6.1'!U216+'St 1.3.6.2'!U216</f>
        <v>0</v>
      </c>
      <c r="V216" s="154">
        <f>'St 1.3.6.1'!V216+'St 1.3.6.2'!V216</f>
        <v>0</v>
      </c>
      <c r="W216" s="154">
        <f>'St 1.3.6.1'!W216+'St 1.3.6.2'!W216</f>
        <v>0</v>
      </c>
      <c r="X216" s="155"/>
      <c r="Y216" s="154">
        <f>'St 1.3.6.1'!Y216+'St 1.3.6.2'!Y216</f>
        <v>0</v>
      </c>
      <c r="Z216" s="154">
        <f>'St 1.3.6.1'!Z216+'St 1.3.6.2'!Z216</f>
        <v>0</v>
      </c>
      <c r="AA216" s="154">
        <f>'St 1.3.6.1'!AA216+'St 1.3.6.2'!AA216</f>
        <v>0</v>
      </c>
      <c r="AB216" s="154">
        <f>'St 1.3.6.1'!AB216+'St 1.3.6.2'!AB216</f>
        <v>0</v>
      </c>
      <c r="AC216" s="154">
        <f>'St 1.3.6.1'!AC216+'St 1.3.6.2'!AC216</f>
        <v>0</v>
      </c>
      <c r="AD216" s="154">
        <f>'St 1.3.6.1'!AD216+'St 1.3.6.2'!AD216</f>
        <v>0</v>
      </c>
      <c r="AE216" s="154">
        <f>'St 1.3.6.1'!AE216+'St 1.3.6.2'!AE216</f>
        <v>0</v>
      </c>
      <c r="AF216" s="154">
        <f>'St 1.3.6.1'!AF216+'St 1.3.6.2'!AF216</f>
        <v>0</v>
      </c>
      <c r="AG216" s="154">
        <f>'St 1.3.6.1'!AG216+'St 1.3.6.2'!AG216</f>
        <v>0</v>
      </c>
    </row>
    <row r="217" spans="1:33" s="45" customFormat="1">
      <c r="A217" s="38"/>
      <c r="B217" s="9" t="s">
        <v>95</v>
      </c>
      <c r="C217" s="209" t="s">
        <v>310</v>
      </c>
      <c r="D217" s="152">
        <f>'St 1.3.6.1'!D217+'St 1.3.6.2'!D217</f>
        <v>0</v>
      </c>
      <c r="E217" s="152">
        <f>'St 1.3.6.1'!E217+'St 1.3.6.2'!E217</f>
        <v>0</v>
      </c>
      <c r="F217" s="152">
        <f>'St 1.3.6.1'!F217+'St 1.3.6.2'!F217</f>
        <v>0</v>
      </c>
      <c r="G217" s="152">
        <f>'St 1.3.6.1'!G217+'St 1.3.6.2'!G217</f>
        <v>0</v>
      </c>
      <c r="H217" s="152">
        <f>'St 1.3.6.1'!H217+'St 1.3.6.2'!H217</f>
        <v>0</v>
      </c>
      <c r="I217" s="152">
        <f>'St 1.3.6.1'!I217+'St 1.3.6.2'!I217</f>
        <v>0</v>
      </c>
      <c r="J217" s="152">
        <f>'St 1.3.6.1'!J217+'St 1.3.6.2'!J217</f>
        <v>0</v>
      </c>
      <c r="K217" s="152">
        <f>'St 1.3.6.1'!K217+'St 1.3.6.2'!K217</f>
        <v>0</v>
      </c>
      <c r="L217" s="152">
        <f>'St 1.3.6.1'!L217+'St 1.3.6.2'!L217</f>
        <v>0</v>
      </c>
      <c r="M217" s="152">
        <f>'St 1.3.6.1'!M217+'St 1.3.6.2'!M217</f>
        <v>0</v>
      </c>
      <c r="N217" s="146"/>
      <c r="O217" s="152">
        <f>'St 1.3.6.1'!O217+'St 1.3.6.2'!O217</f>
        <v>0</v>
      </c>
      <c r="P217" s="152">
        <f>'St 1.3.6.1'!P217+'St 1.3.6.2'!P217</f>
        <v>0</v>
      </c>
      <c r="Q217" s="152">
        <f>'St 1.3.6.1'!Q217+'St 1.3.6.2'!Q217</f>
        <v>0</v>
      </c>
      <c r="R217" s="152">
        <f>'St 1.3.6.1'!R217+'St 1.3.6.2'!R217</f>
        <v>0</v>
      </c>
      <c r="S217" s="152">
        <f>'St 1.3.6.1'!S217+'St 1.3.6.2'!S217</f>
        <v>0</v>
      </c>
      <c r="T217" s="152">
        <f>'St 1.3.6.1'!T217+'St 1.3.6.2'!T217</f>
        <v>0</v>
      </c>
      <c r="U217" s="152">
        <f>'St 1.3.6.1'!U217+'St 1.3.6.2'!U217</f>
        <v>0</v>
      </c>
      <c r="V217" s="152">
        <f>'St 1.3.6.1'!V217+'St 1.3.6.2'!V217</f>
        <v>0</v>
      </c>
      <c r="W217" s="152">
        <f>'St 1.3.6.1'!W217+'St 1.3.6.2'!W217</f>
        <v>0</v>
      </c>
      <c r="X217" s="153"/>
      <c r="Y217" s="152">
        <f>'St 1.3.6.1'!Y217+'St 1.3.6.2'!Y217</f>
        <v>0</v>
      </c>
      <c r="Z217" s="152">
        <f>'St 1.3.6.1'!Z217+'St 1.3.6.2'!Z217</f>
        <v>0</v>
      </c>
      <c r="AA217" s="152">
        <f>'St 1.3.6.1'!AA217+'St 1.3.6.2'!AA217</f>
        <v>0</v>
      </c>
      <c r="AB217" s="152">
        <f>'St 1.3.6.1'!AB217+'St 1.3.6.2'!AB217</f>
        <v>0</v>
      </c>
      <c r="AC217" s="152">
        <f>'St 1.3.6.1'!AC217+'St 1.3.6.2'!AC217</f>
        <v>0</v>
      </c>
      <c r="AD217" s="152">
        <f>'St 1.3.6.1'!AD217+'St 1.3.6.2'!AD217</f>
        <v>0</v>
      </c>
      <c r="AE217" s="152">
        <f>'St 1.3.6.1'!AE217+'St 1.3.6.2'!AE217</f>
        <v>0</v>
      </c>
      <c r="AF217" s="152">
        <f>'St 1.3.6.1'!AF217+'St 1.3.6.2'!AF217</f>
        <v>0</v>
      </c>
      <c r="AG217" s="152">
        <f>'St 1.3.6.1'!AG217+'St 1.3.6.2'!AG217</f>
        <v>0</v>
      </c>
    </row>
    <row r="218" spans="1:33" ht="14.25" customHeight="1">
      <c r="B218" s="208" t="s">
        <v>40</v>
      </c>
      <c r="C218" s="87"/>
      <c r="D218" s="154">
        <f>'St 1.3.6.1'!D218+'St 1.3.6.2'!D218</f>
        <v>0</v>
      </c>
      <c r="E218" s="154">
        <f>'St 1.3.6.1'!E218+'St 1.3.6.2'!E218</f>
        <v>0</v>
      </c>
      <c r="F218" s="154">
        <f>'St 1.3.6.1'!F218+'St 1.3.6.2'!F218</f>
        <v>0</v>
      </c>
      <c r="G218" s="154">
        <f>'St 1.3.6.1'!G218+'St 1.3.6.2'!G218</f>
        <v>0</v>
      </c>
      <c r="H218" s="154">
        <f>'St 1.3.6.1'!H218+'St 1.3.6.2'!H218</f>
        <v>0</v>
      </c>
      <c r="I218" s="154">
        <f>'St 1.3.6.1'!I218+'St 1.3.6.2'!I218</f>
        <v>0</v>
      </c>
      <c r="J218" s="154">
        <f>'St 1.3.6.1'!J218+'St 1.3.6.2'!J218</f>
        <v>0</v>
      </c>
      <c r="K218" s="154">
        <f>'St 1.3.6.1'!K218+'St 1.3.6.2'!K218</f>
        <v>0</v>
      </c>
      <c r="L218" s="154">
        <f>'St 1.3.6.1'!L218+'St 1.3.6.2'!L218</f>
        <v>0</v>
      </c>
      <c r="M218" s="154">
        <f>'St 1.3.6.1'!M218+'St 1.3.6.2'!M218</f>
        <v>0</v>
      </c>
      <c r="N218" s="143"/>
      <c r="O218" s="154">
        <f>'St 1.3.6.1'!O218+'St 1.3.6.2'!O218</f>
        <v>0</v>
      </c>
      <c r="P218" s="154">
        <f>'St 1.3.6.1'!P218+'St 1.3.6.2'!P218</f>
        <v>0</v>
      </c>
      <c r="Q218" s="154">
        <f>'St 1.3.6.1'!Q218+'St 1.3.6.2'!Q218</f>
        <v>0</v>
      </c>
      <c r="R218" s="154">
        <f>'St 1.3.6.1'!R218+'St 1.3.6.2'!R218</f>
        <v>0</v>
      </c>
      <c r="S218" s="154">
        <f>'St 1.3.6.1'!S218+'St 1.3.6.2'!S218</f>
        <v>0</v>
      </c>
      <c r="T218" s="154">
        <f>'St 1.3.6.1'!T218+'St 1.3.6.2'!T218</f>
        <v>0</v>
      </c>
      <c r="U218" s="154">
        <f>'St 1.3.6.1'!U218+'St 1.3.6.2'!U218</f>
        <v>0</v>
      </c>
      <c r="V218" s="154">
        <f>'St 1.3.6.1'!V218+'St 1.3.6.2'!V218</f>
        <v>0</v>
      </c>
      <c r="W218" s="154">
        <f>'St 1.3.6.1'!W218+'St 1.3.6.2'!W218</f>
        <v>0</v>
      </c>
      <c r="X218" s="155"/>
      <c r="Y218" s="154">
        <f>'St 1.3.6.1'!Y218+'St 1.3.6.2'!Y218</f>
        <v>0</v>
      </c>
      <c r="Z218" s="154">
        <f>'St 1.3.6.1'!Z218+'St 1.3.6.2'!Z218</f>
        <v>0</v>
      </c>
      <c r="AA218" s="154">
        <f>'St 1.3.6.1'!AA218+'St 1.3.6.2'!AA218</f>
        <v>0</v>
      </c>
      <c r="AB218" s="154">
        <f>'St 1.3.6.1'!AB218+'St 1.3.6.2'!AB218</f>
        <v>0</v>
      </c>
      <c r="AC218" s="154">
        <f>'St 1.3.6.1'!AC218+'St 1.3.6.2'!AC218</f>
        <v>0</v>
      </c>
      <c r="AD218" s="154">
        <f>'St 1.3.6.1'!AD218+'St 1.3.6.2'!AD218</f>
        <v>0</v>
      </c>
      <c r="AE218" s="154">
        <f>'St 1.3.6.1'!AE218+'St 1.3.6.2'!AE218</f>
        <v>0</v>
      </c>
      <c r="AF218" s="154">
        <f>'St 1.3.6.1'!AF218+'St 1.3.6.2'!AF218</f>
        <v>0</v>
      </c>
      <c r="AG218" s="154">
        <f>'St 1.3.6.1'!AG218+'St 1.3.6.2'!AG218</f>
        <v>0</v>
      </c>
    </row>
    <row r="219" spans="1:33" ht="14.25" customHeight="1">
      <c r="B219" s="6" t="s">
        <v>41</v>
      </c>
      <c r="C219" s="87"/>
      <c r="D219" s="154">
        <f>'St 1.3.6.1'!D219+'St 1.3.6.2'!D219</f>
        <v>0</v>
      </c>
      <c r="E219" s="154">
        <f>'St 1.3.6.1'!E219+'St 1.3.6.2'!E219</f>
        <v>0</v>
      </c>
      <c r="F219" s="154">
        <f>'St 1.3.6.1'!F219+'St 1.3.6.2'!F219</f>
        <v>0</v>
      </c>
      <c r="G219" s="154">
        <f>'St 1.3.6.1'!G219+'St 1.3.6.2'!G219</f>
        <v>0</v>
      </c>
      <c r="H219" s="154">
        <f>'St 1.3.6.1'!H219+'St 1.3.6.2'!H219</f>
        <v>0</v>
      </c>
      <c r="I219" s="154">
        <f>'St 1.3.6.1'!I219+'St 1.3.6.2'!I219</f>
        <v>0</v>
      </c>
      <c r="J219" s="154">
        <f>'St 1.3.6.1'!J219+'St 1.3.6.2'!J219</f>
        <v>0</v>
      </c>
      <c r="K219" s="154">
        <f>'St 1.3.6.1'!K219+'St 1.3.6.2'!K219</f>
        <v>0</v>
      </c>
      <c r="L219" s="154">
        <f>'St 1.3.6.1'!L219+'St 1.3.6.2'!L219</f>
        <v>0</v>
      </c>
      <c r="M219" s="154">
        <f>'St 1.3.6.1'!M219+'St 1.3.6.2'!M219</f>
        <v>0</v>
      </c>
      <c r="N219" s="143"/>
      <c r="O219" s="154">
        <f>'St 1.3.6.1'!O219+'St 1.3.6.2'!O219</f>
        <v>0</v>
      </c>
      <c r="P219" s="154">
        <f>'St 1.3.6.1'!P219+'St 1.3.6.2'!P219</f>
        <v>0</v>
      </c>
      <c r="Q219" s="154">
        <f>'St 1.3.6.1'!Q219+'St 1.3.6.2'!Q219</f>
        <v>0</v>
      </c>
      <c r="R219" s="154">
        <f>'St 1.3.6.1'!R219+'St 1.3.6.2'!R219</f>
        <v>0</v>
      </c>
      <c r="S219" s="154">
        <f>'St 1.3.6.1'!S219+'St 1.3.6.2'!S219</f>
        <v>0</v>
      </c>
      <c r="T219" s="154">
        <f>'St 1.3.6.1'!T219+'St 1.3.6.2'!T219</f>
        <v>0</v>
      </c>
      <c r="U219" s="154">
        <f>'St 1.3.6.1'!U219+'St 1.3.6.2'!U219</f>
        <v>0</v>
      </c>
      <c r="V219" s="154">
        <f>'St 1.3.6.1'!V219+'St 1.3.6.2'!V219</f>
        <v>0</v>
      </c>
      <c r="W219" s="154">
        <f>'St 1.3.6.1'!W219+'St 1.3.6.2'!W219</f>
        <v>0</v>
      </c>
      <c r="X219" s="155"/>
      <c r="Y219" s="154">
        <f>'St 1.3.6.1'!Y219+'St 1.3.6.2'!Y219</f>
        <v>0</v>
      </c>
      <c r="Z219" s="154">
        <f>'St 1.3.6.1'!Z219+'St 1.3.6.2'!Z219</f>
        <v>0</v>
      </c>
      <c r="AA219" s="154">
        <f>'St 1.3.6.1'!AA219+'St 1.3.6.2'!AA219</f>
        <v>0</v>
      </c>
      <c r="AB219" s="154">
        <f>'St 1.3.6.1'!AB219+'St 1.3.6.2'!AB219</f>
        <v>0</v>
      </c>
      <c r="AC219" s="154">
        <f>'St 1.3.6.1'!AC219+'St 1.3.6.2'!AC219</f>
        <v>0</v>
      </c>
      <c r="AD219" s="154">
        <f>'St 1.3.6.1'!AD219+'St 1.3.6.2'!AD219</f>
        <v>0</v>
      </c>
      <c r="AE219" s="154">
        <f>'St 1.3.6.1'!AE219+'St 1.3.6.2'!AE219</f>
        <v>0</v>
      </c>
      <c r="AF219" s="154">
        <f>'St 1.3.6.1'!AF219+'St 1.3.6.2'!AF219</f>
        <v>0</v>
      </c>
      <c r="AG219" s="154">
        <f>'St 1.3.6.1'!AG219+'St 1.3.6.2'!AG219</f>
        <v>0</v>
      </c>
    </row>
    <row r="220" spans="1:33" ht="14.25" customHeight="1">
      <c r="B220" s="6" t="s">
        <v>42</v>
      </c>
      <c r="C220" s="87"/>
      <c r="D220" s="154">
        <f>'St 1.3.6.1'!D220+'St 1.3.6.2'!D220</f>
        <v>0</v>
      </c>
      <c r="E220" s="154">
        <f>'St 1.3.6.1'!E220+'St 1.3.6.2'!E220</f>
        <v>0</v>
      </c>
      <c r="F220" s="154">
        <f>'St 1.3.6.1'!F220+'St 1.3.6.2'!F220</f>
        <v>0</v>
      </c>
      <c r="G220" s="154">
        <f>'St 1.3.6.1'!G220+'St 1.3.6.2'!G220</f>
        <v>0</v>
      </c>
      <c r="H220" s="154">
        <f>'St 1.3.6.1'!H220+'St 1.3.6.2'!H220</f>
        <v>0</v>
      </c>
      <c r="I220" s="154">
        <f>'St 1.3.6.1'!I220+'St 1.3.6.2'!I220</f>
        <v>0</v>
      </c>
      <c r="J220" s="154">
        <f>'St 1.3.6.1'!J220+'St 1.3.6.2'!J220</f>
        <v>0</v>
      </c>
      <c r="K220" s="154">
        <f>'St 1.3.6.1'!K220+'St 1.3.6.2'!K220</f>
        <v>0</v>
      </c>
      <c r="L220" s="154">
        <f>'St 1.3.6.1'!L220+'St 1.3.6.2'!L220</f>
        <v>0</v>
      </c>
      <c r="M220" s="154">
        <f>'St 1.3.6.1'!M220+'St 1.3.6.2'!M220</f>
        <v>0</v>
      </c>
      <c r="N220" s="143"/>
      <c r="O220" s="154">
        <f>'St 1.3.6.1'!O220+'St 1.3.6.2'!O220</f>
        <v>0</v>
      </c>
      <c r="P220" s="154">
        <f>'St 1.3.6.1'!P220+'St 1.3.6.2'!P220</f>
        <v>0</v>
      </c>
      <c r="Q220" s="154">
        <f>'St 1.3.6.1'!Q220+'St 1.3.6.2'!Q220</f>
        <v>0</v>
      </c>
      <c r="R220" s="154">
        <f>'St 1.3.6.1'!R220+'St 1.3.6.2'!R220</f>
        <v>0</v>
      </c>
      <c r="S220" s="154">
        <f>'St 1.3.6.1'!S220+'St 1.3.6.2'!S220</f>
        <v>0</v>
      </c>
      <c r="T220" s="154">
        <f>'St 1.3.6.1'!T220+'St 1.3.6.2'!T220</f>
        <v>0</v>
      </c>
      <c r="U220" s="154">
        <f>'St 1.3.6.1'!U220+'St 1.3.6.2'!U220</f>
        <v>0</v>
      </c>
      <c r="V220" s="154">
        <f>'St 1.3.6.1'!V220+'St 1.3.6.2'!V220</f>
        <v>0</v>
      </c>
      <c r="W220" s="154">
        <f>'St 1.3.6.1'!W220+'St 1.3.6.2'!W220</f>
        <v>0</v>
      </c>
      <c r="X220" s="155"/>
      <c r="Y220" s="154">
        <f>'St 1.3.6.1'!Y220+'St 1.3.6.2'!Y220</f>
        <v>0</v>
      </c>
      <c r="Z220" s="154">
        <f>'St 1.3.6.1'!Z220+'St 1.3.6.2'!Z220</f>
        <v>0</v>
      </c>
      <c r="AA220" s="154">
        <f>'St 1.3.6.1'!AA220+'St 1.3.6.2'!AA220</f>
        <v>0</v>
      </c>
      <c r="AB220" s="154">
        <f>'St 1.3.6.1'!AB220+'St 1.3.6.2'!AB220</f>
        <v>0</v>
      </c>
      <c r="AC220" s="154">
        <f>'St 1.3.6.1'!AC220+'St 1.3.6.2'!AC220</f>
        <v>0</v>
      </c>
      <c r="AD220" s="154">
        <f>'St 1.3.6.1'!AD220+'St 1.3.6.2'!AD220</f>
        <v>0</v>
      </c>
      <c r="AE220" s="154">
        <f>'St 1.3.6.1'!AE220+'St 1.3.6.2'!AE220</f>
        <v>0</v>
      </c>
      <c r="AF220" s="154">
        <f>'St 1.3.6.1'!AF220+'St 1.3.6.2'!AF220</f>
        <v>0</v>
      </c>
      <c r="AG220" s="154">
        <f>'St 1.3.6.1'!AG220+'St 1.3.6.2'!AG220</f>
        <v>0</v>
      </c>
    </row>
    <row r="221" spans="1:33" ht="14.25" customHeight="1">
      <c r="B221" s="6" t="s">
        <v>43</v>
      </c>
      <c r="C221" s="87"/>
      <c r="D221" s="154">
        <f>'St 1.3.6.1'!D221+'St 1.3.6.2'!D221</f>
        <v>0</v>
      </c>
      <c r="E221" s="154">
        <f>'St 1.3.6.1'!E221+'St 1.3.6.2'!E221</f>
        <v>0</v>
      </c>
      <c r="F221" s="154">
        <f>'St 1.3.6.1'!F221+'St 1.3.6.2'!F221</f>
        <v>0</v>
      </c>
      <c r="G221" s="154">
        <f>'St 1.3.6.1'!G221+'St 1.3.6.2'!G221</f>
        <v>0</v>
      </c>
      <c r="H221" s="154">
        <f>'St 1.3.6.1'!H221+'St 1.3.6.2'!H221</f>
        <v>0</v>
      </c>
      <c r="I221" s="154">
        <f>'St 1.3.6.1'!I221+'St 1.3.6.2'!I221</f>
        <v>0</v>
      </c>
      <c r="J221" s="154">
        <f>'St 1.3.6.1'!J221+'St 1.3.6.2'!J221</f>
        <v>0</v>
      </c>
      <c r="K221" s="154">
        <f>'St 1.3.6.1'!K221+'St 1.3.6.2'!K221</f>
        <v>0</v>
      </c>
      <c r="L221" s="154">
        <f>'St 1.3.6.1'!L221+'St 1.3.6.2'!L221</f>
        <v>0</v>
      </c>
      <c r="M221" s="154">
        <f>'St 1.3.6.1'!M221+'St 1.3.6.2'!M221</f>
        <v>0</v>
      </c>
      <c r="N221" s="143"/>
      <c r="O221" s="154">
        <f>'St 1.3.6.1'!O221+'St 1.3.6.2'!O221</f>
        <v>0</v>
      </c>
      <c r="P221" s="154">
        <f>'St 1.3.6.1'!P221+'St 1.3.6.2'!P221</f>
        <v>0</v>
      </c>
      <c r="Q221" s="154">
        <f>'St 1.3.6.1'!Q221+'St 1.3.6.2'!Q221</f>
        <v>0</v>
      </c>
      <c r="R221" s="154">
        <f>'St 1.3.6.1'!R221+'St 1.3.6.2'!R221</f>
        <v>0</v>
      </c>
      <c r="S221" s="154">
        <f>'St 1.3.6.1'!S221+'St 1.3.6.2'!S221</f>
        <v>0</v>
      </c>
      <c r="T221" s="154">
        <f>'St 1.3.6.1'!T221+'St 1.3.6.2'!T221</f>
        <v>0</v>
      </c>
      <c r="U221" s="154">
        <f>'St 1.3.6.1'!U221+'St 1.3.6.2'!U221</f>
        <v>0</v>
      </c>
      <c r="V221" s="154">
        <f>'St 1.3.6.1'!V221+'St 1.3.6.2'!V221</f>
        <v>0</v>
      </c>
      <c r="W221" s="154">
        <f>'St 1.3.6.1'!W221+'St 1.3.6.2'!W221</f>
        <v>0</v>
      </c>
      <c r="X221" s="155"/>
      <c r="Y221" s="154">
        <f>'St 1.3.6.1'!Y221+'St 1.3.6.2'!Y221</f>
        <v>0</v>
      </c>
      <c r="Z221" s="154">
        <f>'St 1.3.6.1'!Z221+'St 1.3.6.2'!Z221</f>
        <v>0</v>
      </c>
      <c r="AA221" s="154">
        <f>'St 1.3.6.1'!AA221+'St 1.3.6.2'!AA221</f>
        <v>0</v>
      </c>
      <c r="AB221" s="154">
        <f>'St 1.3.6.1'!AB221+'St 1.3.6.2'!AB221</f>
        <v>0</v>
      </c>
      <c r="AC221" s="154">
        <f>'St 1.3.6.1'!AC221+'St 1.3.6.2'!AC221</f>
        <v>0</v>
      </c>
      <c r="AD221" s="154">
        <f>'St 1.3.6.1'!AD221+'St 1.3.6.2'!AD221</f>
        <v>0</v>
      </c>
      <c r="AE221" s="154">
        <f>'St 1.3.6.1'!AE221+'St 1.3.6.2'!AE221</f>
        <v>0</v>
      </c>
      <c r="AF221" s="154">
        <f>'St 1.3.6.1'!AF221+'St 1.3.6.2'!AF221</f>
        <v>0</v>
      </c>
      <c r="AG221" s="154">
        <f>'St 1.3.6.1'!AG221+'St 1.3.6.2'!AG221</f>
        <v>0</v>
      </c>
    </row>
    <row r="222" spans="1:33" ht="14.25" customHeight="1">
      <c r="B222" s="6" t="s">
        <v>44</v>
      </c>
      <c r="C222" s="87"/>
      <c r="D222" s="154">
        <f>'St 1.3.6.1'!D222+'St 1.3.6.2'!D222</f>
        <v>0</v>
      </c>
      <c r="E222" s="154">
        <f>'St 1.3.6.1'!E222+'St 1.3.6.2'!E222</f>
        <v>0</v>
      </c>
      <c r="F222" s="154">
        <f>'St 1.3.6.1'!F222+'St 1.3.6.2'!F222</f>
        <v>0</v>
      </c>
      <c r="G222" s="154">
        <f>'St 1.3.6.1'!G222+'St 1.3.6.2'!G222</f>
        <v>0</v>
      </c>
      <c r="H222" s="154">
        <f>'St 1.3.6.1'!H222+'St 1.3.6.2'!H222</f>
        <v>0</v>
      </c>
      <c r="I222" s="154">
        <f>'St 1.3.6.1'!I222+'St 1.3.6.2'!I222</f>
        <v>0</v>
      </c>
      <c r="J222" s="154">
        <f>'St 1.3.6.1'!J222+'St 1.3.6.2'!J222</f>
        <v>0</v>
      </c>
      <c r="K222" s="154">
        <f>'St 1.3.6.1'!K222+'St 1.3.6.2'!K222</f>
        <v>0</v>
      </c>
      <c r="L222" s="154">
        <f>'St 1.3.6.1'!L222+'St 1.3.6.2'!L222</f>
        <v>0</v>
      </c>
      <c r="M222" s="154">
        <f>'St 1.3.6.1'!M222+'St 1.3.6.2'!M222</f>
        <v>0</v>
      </c>
      <c r="N222" s="143"/>
      <c r="O222" s="154">
        <f>'St 1.3.6.1'!O222+'St 1.3.6.2'!O222</f>
        <v>0</v>
      </c>
      <c r="P222" s="154">
        <f>'St 1.3.6.1'!P222+'St 1.3.6.2'!P222</f>
        <v>0</v>
      </c>
      <c r="Q222" s="154">
        <f>'St 1.3.6.1'!Q222+'St 1.3.6.2'!Q222</f>
        <v>0</v>
      </c>
      <c r="R222" s="154">
        <f>'St 1.3.6.1'!R222+'St 1.3.6.2'!R222</f>
        <v>0</v>
      </c>
      <c r="S222" s="154">
        <f>'St 1.3.6.1'!S222+'St 1.3.6.2'!S222</f>
        <v>0</v>
      </c>
      <c r="T222" s="154">
        <f>'St 1.3.6.1'!T222+'St 1.3.6.2'!T222</f>
        <v>0</v>
      </c>
      <c r="U222" s="154">
        <f>'St 1.3.6.1'!U222+'St 1.3.6.2'!U222</f>
        <v>0</v>
      </c>
      <c r="V222" s="154">
        <f>'St 1.3.6.1'!V222+'St 1.3.6.2'!V222</f>
        <v>0</v>
      </c>
      <c r="W222" s="154">
        <f>'St 1.3.6.1'!W222+'St 1.3.6.2'!W222</f>
        <v>0</v>
      </c>
      <c r="X222" s="155"/>
      <c r="Y222" s="154">
        <f>'St 1.3.6.1'!Y222+'St 1.3.6.2'!Y222</f>
        <v>0</v>
      </c>
      <c r="Z222" s="154">
        <f>'St 1.3.6.1'!Z222+'St 1.3.6.2'!Z222</f>
        <v>0</v>
      </c>
      <c r="AA222" s="154">
        <f>'St 1.3.6.1'!AA222+'St 1.3.6.2'!AA222</f>
        <v>0</v>
      </c>
      <c r="AB222" s="154">
        <f>'St 1.3.6.1'!AB222+'St 1.3.6.2'!AB222</f>
        <v>0</v>
      </c>
      <c r="AC222" s="154">
        <f>'St 1.3.6.1'!AC222+'St 1.3.6.2'!AC222</f>
        <v>0</v>
      </c>
      <c r="AD222" s="154">
        <f>'St 1.3.6.1'!AD222+'St 1.3.6.2'!AD222</f>
        <v>0</v>
      </c>
      <c r="AE222" s="154">
        <f>'St 1.3.6.1'!AE222+'St 1.3.6.2'!AE222</f>
        <v>0</v>
      </c>
      <c r="AF222" s="154">
        <f>'St 1.3.6.1'!AF222+'St 1.3.6.2'!AF222</f>
        <v>0</v>
      </c>
      <c r="AG222" s="154">
        <f>'St 1.3.6.1'!AG222+'St 1.3.6.2'!AG222</f>
        <v>0</v>
      </c>
    </row>
    <row r="223" spans="1:33" ht="14.25" customHeight="1">
      <c r="B223" s="7" t="s">
        <v>45</v>
      </c>
      <c r="C223" s="87"/>
      <c r="D223" s="154">
        <f>'St 1.3.6.1'!D223+'St 1.3.6.2'!D223</f>
        <v>0</v>
      </c>
      <c r="E223" s="154">
        <f>'St 1.3.6.1'!E223+'St 1.3.6.2'!E223</f>
        <v>0</v>
      </c>
      <c r="F223" s="154">
        <f>'St 1.3.6.1'!F223+'St 1.3.6.2'!F223</f>
        <v>0</v>
      </c>
      <c r="G223" s="154">
        <f>'St 1.3.6.1'!G223+'St 1.3.6.2'!G223</f>
        <v>0</v>
      </c>
      <c r="H223" s="154">
        <f>'St 1.3.6.1'!H223+'St 1.3.6.2'!H223</f>
        <v>0</v>
      </c>
      <c r="I223" s="154">
        <f>'St 1.3.6.1'!I223+'St 1.3.6.2'!I223</f>
        <v>0</v>
      </c>
      <c r="J223" s="154">
        <f>'St 1.3.6.1'!J223+'St 1.3.6.2'!J223</f>
        <v>0</v>
      </c>
      <c r="K223" s="154">
        <f>'St 1.3.6.1'!K223+'St 1.3.6.2'!K223</f>
        <v>0</v>
      </c>
      <c r="L223" s="154">
        <f>'St 1.3.6.1'!L223+'St 1.3.6.2'!L223</f>
        <v>0</v>
      </c>
      <c r="M223" s="154">
        <f>'St 1.3.6.1'!M223+'St 1.3.6.2'!M223</f>
        <v>0</v>
      </c>
      <c r="N223" s="143"/>
      <c r="O223" s="154">
        <f>'St 1.3.6.1'!O223+'St 1.3.6.2'!O223</f>
        <v>0</v>
      </c>
      <c r="P223" s="154">
        <f>'St 1.3.6.1'!P223+'St 1.3.6.2'!P223</f>
        <v>0</v>
      </c>
      <c r="Q223" s="154">
        <f>'St 1.3.6.1'!Q223+'St 1.3.6.2'!Q223</f>
        <v>0</v>
      </c>
      <c r="R223" s="154">
        <f>'St 1.3.6.1'!R223+'St 1.3.6.2'!R223</f>
        <v>0</v>
      </c>
      <c r="S223" s="154">
        <f>'St 1.3.6.1'!S223+'St 1.3.6.2'!S223</f>
        <v>0</v>
      </c>
      <c r="T223" s="154">
        <f>'St 1.3.6.1'!T223+'St 1.3.6.2'!T223</f>
        <v>0</v>
      </c>
      <c r="U223" s="154">
        <f>'St 1.3.6.1'!U223+'St 1.3.6.2'!U223</f>
        <v>0</v>
      </c>
      <c r="V223" s="154">
        <f>'St 1.3.6.1'!V223+'St 1.3.6.2'!V223</f>
        <v>0</v>
      </c>
      <c r="W223" s="154">
        <f>'St 1.3.6.1'!W223+'St 1.3.6.2'!W223</f>
        <v>0</v>
      </c>
      <c r="X223" s="155"/>
      <c r="Y223" s="154">
        <f>'St 1.3.6.1'!Y223+'St 1.3.6.2'!Y223</f>
        <v>0</v>
      </c>
      <c r="Z223" s="154">
        <f>'St 1.3.6.1'!Z223+'St 1.3.6.2'!Z223</f>
        <v>0</v>
      </c>
      <c r="AA223" s="154">
        <f>'St 1.3.6.1'!AA223+'St 1.3.6.2'!AA223</f>
        <v>0</v>
      </c>
      <c r="AB223" s="154">
        <f>'St 1.3.6.1'!AB223+'St 1.3.6.2'!AB223</f>
        <v>0</v>
      </c>
      <c r="AC223" s="154">
        <f>'St 1.3.6.1'!AC223+'St 1.3.6.2'!AC223</f>
        <v>0</v>
      </c>
      <c r="AD223" s="154">
        <f>'St 1.3.6.1'!AD223+'St 1.3.6.2'!AD223</f>
        <v>0</v>
      </c>
      <c r="AE223" s="154">
        <f>'St 1.3.6.1'!AE223+'St 1.3.6.2'!AE223</f>
        <v>0</v>
      </c>
      <c r="AF223" s="154">
        <f>'St 1.3.6.1'!AF223+'St 1.3.6.2'!AF223</f>
        <v>0</v>
      </c>
      <c r="AG223" s="154">
        <f>'St 1.3.6.1'!AG223+'St 1.3.6.2'!AG223</f>
        <v>0</v>
      </c>
    </row>
    <row r="224" spans="1:33" ht="14.25" customHeight="1">
      <c r="B224" s="7" t="s">
        <v>46</v>
      </c>
      <c r="C224" s="87"/>
      <c r="D224" s="154">
        <f>'St 1.3.6.1'!D224+'St 1.3.6.2'!D224</f>
        <v>0</v>
      </c>
      <c r="E224" s="154">
        <f>'St 1.3.6.1'!E224+'St 1.3.6.2'!E224</f>
        <v>0</v>
      </c>
      <c r="F224" s="154">
        <f>'St 1.3.6.1'!F224+'St 1.3.6.2'!F224</f>
        <v>0</v>
      </c>
      <c r="G224" s="154">
        <f>'St 1.3.6.1'!G224+'St 1.3.6.2'!G224</f>
        <v>0</v>
      </c>
      <c r="H224" s="154">
        <f>'St 1.3.6.1'!H224+'St 1.3.6.2'!H224</f>
        <v>0</v>
      </c>
      <c r="I224" s="154">
        <f>'St 1.3.6.1'!I224+'St 1.3.6.2'!I224</f>
        <v>0</v>
      </c>
      <c r="J224" s="154">
        <f>'St 1.3.6.1'!J224+'St 1.3.6.2'!J224</f>
        <v>0</v>
      </c>
      <c r="K224" s="154">
        <f>'St 1.3.6.1'!K224+'St 1.3.6.2'!K224</f>
        <v>0</v>
      </c>
      <c r="L224" s="154">
        <f>'St 1.3.6.1'!L224+'St 1.3.6.2'!L224</f>
        <v>0</v>
      </c>
      <c r="M224" s="154">
        <f>'St 1.3.6.1'!M224+'St 1.3.6.2'!M224</f>
        <v>0</v>
      </c>
      <c r="N224" s="143"/>
      <c r="O224" s="154">
        <f>'St 1.3.6.1'!O224+'St 1.3.6.2'!O224</f>
        <v>0</v>
      </c>
      <c r="P224" s="154">
        <f>'St 1.3.6.1'!P224+'St 1.3.6.2'!P224</f>
        <v>0</v>
      </c>
      <c r="Q224" s="154">
        <f>'St 1.3.6.1'!Q224+'St 1.3.6.2'!Q224</f>
        <v>0</v>
      </c>
      <c r="R224" s="154">
        <f>'St 1.3.6.1'!R224+'St 1.3.6.2'!R224</f>
        <v>0</v>
      </c>
      <c r="S224" s="154">
        <f>'St 1.3.6.1'!S224+'St 1.3.6.2'!S224</f>
        <v>0</v>
      </c>
      <c r="T224" s="154">
        <f>'St 1.3.6.1'!T224+'St 1.3.6.2'!T224</f>
        <v>0</v>
      </c>
      <c r="U224" s="154">
        <f>'St 1.3.6.1'!U224+'St 1.3.6.2'!U224</f>
        <v>0</v>
      </c>
      <c r="V224" s="154">
        <f>'St 1.3.6.1'!V224+'St 1.3.6.2'!V224</f>
        <v>0</v>
      </c>
      <c r="W224" s="154">
        <f>'St 1.3.6.1'!W224+'St 1.3.6.2'!W224</f>
        <v>0</v>
      </c>
      <c r="X224" s="155"/>
      <c r="Y224" s="154">
        <f>'St 1.3.6.1'!Y224+'St 1.3.6.2'!Y224</f>
        <v>0</v>
      </c>
      <c r="Z224" s="154">
        <f>'St 1.3.6.1'!Z224+'St 1.3.6.2'!Z224</f>
        <v>0</v>
      </c>
      <c r="AA224" s="154">
        <f>'St 1.3.6.1'!AA224+'St 1.3.6.2'!AA224</f>
        <v>0</v>
      </c>
      <c r="AB224" s="154">
        <f>'St 1.3.6.1'!AB224+'St 1.3.6.2'!AB224</f>
        <v>0</v>
      </c>
      <c r="AC224" s="154">
        <f>'St 1.3.6.1'!AC224+'St 1.3.6.2'!AC224</f>
        <v>0</v>
      </c>
      <c r="AD224" s="154">
        <f>'St 1.3.6.1'!AD224+'St 1.3.6.2'!AD224</f>
        <v>0</v>
      </c>
      <c r="AE224" s="154">
        <f>'St 1.3.6.1'!AE224+'St 1.3.6.2'!AE224</f>
        <v>0</v>
      </c>
      <c r="AF224" s="154">
        <f>'St 1.3.6.1'!AF224+'St 1.3.6.2'!AF224</f>
        <v>0</v>
      </c>
      <c r="AG224" s="154">
        <f>'St 1.3.6.1'!AG224+'St 1.3.6.2'!AG224</f>
        <v>0</v>
      </c>
    </row>
    <row r="225" spans="1:33" ht="14.25" customHeight="1">
      <c r="B225" s="6" t="s">
        <v>317</v>
      </c>
      <c r="C225" s="87"/>
      <c r="D225" s="154">
        <f>'St 1.3.6.1'!D225+'St 1.3.6.2'!D225</f>
        <v>0</v>
      </c>
      <c r="E225" s="154">
        <f>'St 1.3.6.1'!E225+'St 1.3.6.2'!E225</f>
        <v>0</v>
      </c>
      <c r="F225" s="154">
        <f>'St 1.3.6.1'!F225+'St 1.3.6.2'!F225</f>
        <v>0</v>
      </c>
      <c r="G225" s="154">
        <f>'St 1.3.6.1'!G225+'St 1.3.6.2'!G225</f>
        <v>0</v>
      </c>
      <c r="H225" s="154">
        <f>'St 1.3.6.1'!H225+'St 1.3.6.2'!H225</f>
        <v>0</v>
      </c>
      <c r="I225" s="154">
        <f>'St 1.3.6.1'!I225+'St 1.3.6.2'!I225</f>
        <v>0</v>
      </c>
      <c r="J225" s="154">
        <f>'St 1.3.6.1'!J225+'St 1.3.6.2'!J225</f>
        <v>0</v>
      </c>
      <c r="K225" s="154">
        <f>'St 1.3.6.1'!K225+'St 1.3.6.2'!K225</f>
        <v>0</v>
      </c>
      <c r="L225" s="154">
        <f>'St 1.3.6.1'!L225+'St 1.3.6.2'!L225</f>
        <v>0</v>
      </c>
      <c r="M225" s="154">
        <f>'St 1.3.6.1'!M225+'St 1.3.6.2'!M225</f>
        <v>0</v>
      </c>
      <c r="N225" s="143"/>
      <c r="O225" s="154">
        <f>'St 1.3.6.1'!O225+'St 1.3.6.2'!O225</f>
        <v>0</v>
      </c>
      <c r="P225" s="154">
        <f>'St 1.3.6.1'!P225+'St 1.3.6.2'!P225</f>
        <v>0</v>
      </c>
      <c r="Q225" s="154">
        <f>'St 1.3.6.1'!Q225+'St 1.3.6.2'!Q225</f>
        <v>0</v>
      </c>
      <c r="R225" s="154">
        <f>'St 1.3.6.1'!R225+'St 1.3.6.2'!R225</f>
        <v>0</v>
      </c>
      <c r="S225" s="154">
        <f>'St 1.3.6.1'!S225+'St 1.3.6.2'!S225</f>
        <v>0</v>
      </c>
      <c r="T225" s="154">
        <f>'St 1.3.6.1'!T225+'St 1.3.6.2'!T225</f>
        <v>0</v>
      </c>
      <c r="U225" s="154">
        <f>'St 1.3.6.1'!U225+'St 1.3.6.2'!U225</f>
        <v>0</v>
      </c>
      <c r="V225" s="154">
        <f>'St 1.3.6.1'!V225+'St 1.3.6.2'!V225</f>
        <v>0</v>
      </c>
      <c r="W225" s="154">
        <f>'St 1.3.6.1'!W225+'St 1.3.6.2'!W225</f>
        <v>0</v>
      </c>
      <c r="X225" s="155"/>
      <c r="Y225" s="154">
        <f>'St 1.3.6.1'!Y225+'St 1.3.6.2'!Y225</f>
        <v>0</v>
      </c>
      <c r="Z225" s="154">
        <f>'St 1.3.6.1'!Z225+'St 1.3.6.2'!Z225</f>
        <v>0</v>
      </c>
      <c r="AA225" s="154">
        <f>'St 1.3.6.1'!AA225+'St 1.3.6.2'!AA225</f>
        <v>0</v>
      </c>
      <c r="AB225" s="154">
        <f>'St 1.3.6.1'!AB225+'St 1.3.6.2'!AB225</f>
        <v>0</v>
      </c>
      <c r="AC225" s="154">
        <f>'St 1.3.6.1'!AC225+'St 1.3.6.2'!AC225</f>
        <v>0</v>
      </c>
      <c r="AD225" s="154">
        <f>'St 1.3.6.1'!AD225+'St 1.3.6.2'!AD225</f>
        <v>0</v>
      </c>
      <c r="AE225" s="154">
        <f>'St 1.3.6.1'!AE225+'St 1.3.6.2'!AE225</f>
        <v>0</v>
      </c>
      <c r="AF225" s="154">
        <f>'St 1.3.6.1'!AF225+'St 1.3.6.2'!AF225</f>
        <v>0</v>
      </c>
      <c r="AG225" s="154">
        <f>'St 1.3.6.1'!AG225+'St 1.3.6.2'!AG225</f>
        <v>0</v>
      </c>
    </row>
    <row r="226" spans="1:33" ht="14.25" customHeight="1">
      <c r="B226" s="6" t="s">
        <v>108</v>
      </c>
      <c r="C226" s="87"/>
      <c r="D226" s="154">
        <f>'St 1.3.6.1'!D226+'St 1.3.6.2'!D226</f>
        <v>0</v>
      </c>
      <c r="E226" s="154">
        <f>'St 1.3.6.1'!E226+'St 1.3.6.2'!E226</f>
        <v>0</v>
      </c>
      <c r="F226" s="154">
        <f>'St 1.3.6.1'!F226+'St 1.3.6.2'!F226</f>
        <v>0</v>
      </c>
      <c r="G226" s="154">
        <f>'St 1.3.6.1'!G226+'St 1.3.6.2'!G226</f>
        <v>0</v>
      </c>
      <c r="H226" s="154">
        <f>'St 1.3.6.1'!H226+'St 1.3.6.2'!H226</f>
        <v>0</v>
      </c>
      <c r="I226" s="154">
        <f>'St 1.3.6.1'!I226+'St 1.3.6.2'!I226</f>
        <v>0</v>
      </c>
      <c r="J226" s="154">
        <f>'St 1.3.6.1'!J226+'St 1.3.6.2'!J226</f>
        <v>0</v>
      </c>
      <c r="K226" s="154">
        <f>'St 1.3.6.1'!K226+'St 1.3.6.2'!K226</f>
        <v>0</v>
      </c>
      <c r="L226" s="154">
        <f>'St 1.3.6.1'!L226+'St 1.3.6.2'!L226</f>
        <v>0</v>
      </c>
      <c r="M226" s="154">
        <f>'St 1.3.6.1'!M226+'St 1.3.6.2'!M226</f>
        <v>0</v>
      </c>
      <c r="N226" s="143"/>
      <c r="O226" s="154">
        <f>'St 1.3.6.1'!O226+'St 1.3.6.2'!O226</f>
        <v>0</v>
      </c>
      <c r="P226" s="154">
        <f>'St 1.3.6.1'!P226+'St 1.3.6.2'!P226</f>
        <v>0</v>
      </c>
      <c r="Q226" s="154">
        <f>'St 1.3.6.1'!Q226+'St 1.3.6.2'!Q226</f>
        <v>0</v>
      </c>
      <c r="R226" s="154">
        <f>'St 1.3.6.1'!R226+'St 1.3.6.2'!R226</f>
        <v>0</v>
      </c>
      <c r="S226" s="154">
        <f>'St 1.3.6.1'!S226+'St 1.3.6.2'!S226</f>
        <v>0</v>
      </c>
      <c r="T226" s="154">
        <f>'St 1.3.6.1'!T226+'St 1.3.6.2'!T226</f>
        <v>0</v>
      </c>
      <c r="U226" s="154">
        <f>'St 1.3.6.1'!U226+'St 1.3.6.2'!U226</f>
        <v>0</v>
      </c>
      <c r="V226" s="154">
        <f>'St 1.3.6.1'!V226+'St 1.3.6.2'!V226</f>
        <v>0</v>
      </c>
      <c r="W226" s="154">
        <f>'St 1.3.6.1'!W226+'St 1.3.6.2'!W226</f>
        <v>0</v>
      </c>
      <c r="X226" s="155"/>
      <c r="Y226" s="154">
        <f>'St 1.3.6.1'!Y226+'St 1.3.6.2'!Y226</f>
        <v>0</v>
      </c>
      <c r="Z226" s="154">
        <f>'St 1.3.6.1'!Z226+'St 1.3.6.2'!Z226</f>
        <v>0</v>
      </c>
      <c r="AA226" s="154">
        <f>'St 1.3.6.1'!AA226+'St 1.3.6.2'!AA226</f>
        <v>0</v>
      </c>
      <c r="AB226" s="154">
        <f>'St 1.3.6.1'!AB226+'St 1.3.6.2'!AB226</f>
        <v>0</v>
      </c>
      <c r="AC226" s="154">
        <f>'St 1.3.6.1'!AC226+'St 1.3.6.2'!AC226</f>
        <v>0</v>
      </c>
      <c r="AD226" s="154">
        <f>'St 1.3.6.1'!AD226+'St 1.3.6.2'!AD226</f>
        <v>0</v>
      </c>
      <c r="AE226" s="154">
        <f>'St 1.3.6.1'!AE226+'St 1.3.6.2'!AE226</f>
        <v>0</v>
      </c>
      <c r="AF226" s="154">
        <f>'St 1.3.6.1'!AF226+'St 1.3.6.2'!AF226</f>
        <v>0</v>
      </c>
      <c r="AG226" s="154">
        <f>'St 1.3.6.1'!AG226+'St 1.3.6.2'!AG226</f>
        <v>0</v>
      </c>
    </row>
    <row r="227" spans="1:33">
      <c r="B227" s="6" t="s">
        <v>48</v>
      </c>
      <c r="C227" s="87"/>
      <c r="D227" s="154">
        <f>'St 1.3.6.1'!D227+'St 1.3.6.2'!D227</f>
        <v>0</v>
      </c>
      <c r="E227" s="154">
        <f>'St 1.3.6.1'!E227+'St 1.3.6.2'!E227</f>
        <v>0</v>
      </c>
      <c r="F227" s="154">
        <f>'St 1.3.6.1'!F227+'St 1.3.6.2'!F227</f>
        <v>0</v>
      </c>
      <c r="G227" s="154">
        <f>'St 1.3.6.1'!G227+'St 1.3.6.2'!G227</f>
        <v>0</v>
      </c>
      <c r="H227" s="154">
        <f>'St 1.3.6.1'!H227+'St 1.3.6.2'!H227</f>
        <v>0</v>
      </c>
      <c r="I227" s="154">
        <f>'St 1.3.6.1'!I227+'St 1.3.6.2'!I227</f>
        <v>0</v>
      </c>
      <c r="J227" s="154">
        <f>'St 1.3.6.1'!J227+'St 1.3.6.2'!J227</f>
        <v>0</v>
      </c>
      <c r="K227" s="154">
        <f>'St 1.3.6.1'!K227+'St 1.3.6.2'!K227</f>
        <v>0</v>
      </c>
      <c r="L227" s="154">
        <f>'St 1.3.6.1'!L227+'St 1.3.6.2'!L227</f>
        <v>0</v>
      </c>
      <c r="M227" s="154">
        <f>'St 1.3.6.1'!M227+'St 1.3.6.2'!M227</f>
        <v>0</v>
      </c>
      <c r="N227" s="143"/>
      <c r="O227" s="154">
        <f>'St 1.3.6.1'!O227+'St 1.3.6.2'!O227</f>
        <v>0</v>
      </c>
      <c r="P227" s="154">
        <f>'St 1.3.6.1'!P227+'St 1.3.6.2'!P227</f>
        <v>0</v>
      </c>
      <c r="Q227" s="154">
        <f>'St 1.3.6.1'!Q227+'St 1.3.6.2'!Q227</f>
        <v>0</v>
      </c>
      <c r="R227" s="154">
        <f>'St 1.3.6.1'!R227+'St 1.3.6.2'!R227</f>
        <v>0</v>
      </c>
      <c r="S227" s="154">
        <f>'St 1.3.6.1'!S227+'St 1.3.6.2'!S227</f>
        <v>0</v>
      </c>
      <c r="T227" s="154">
        <f>'St 1.3.6.1'!T227+'St 1.3.6.2'!T227</f>
        <v>0</v>
      </c>
      <c r="U227" s="154">
        <f>'St 1.3.6.1'!U227+'St 1.3.6.2'!U227</f>
        <v>0</v>
      </c>
      <c r="V227" s="154">
        <f>'St 1.3.6.1'!V227+'St 1.3.6.2'!V227</f>
        <v>0</v>
      </c>
      <c r="W227" s="154">
        <f>'St 1.3.6.1'!W227+'St 1.3.6.2'!W227</f>
        <v>0</v>
      </c>
      <c r="X227" s="155"/>
      <c r="Y227" s="154">
        <f>'St 1.3.6.1'!Y227+'St 1.3.6.2'!Y227</f>
        <v>0</v>
      </c>
      <c r="Z227" s="154">
        <f>'St 1.3.6.1'!Z227+'St 1.3.6.2'!Z227</f>
        <v>0</v>
      </c>
      <c r="AA227" s="154">
        <f>'St 1.3.6.1'!AA227+'St 1.3.6.2'!AA227</f>
        <v>0</v>
      </c>
      <c r="AB227" s="154">
        <f>'St 1.3.6.1'!AB227+'St 1.3.6.2'!AB227</f>
        <v>0</v>
      </c>
      <c r="AC227" s="154">
        <f>'St 1.3.6.1'!AC227+'St 1.3.6.2'!AC227</f>
        <v>0</v>
      </c>
      <c r="AD227" s="154">
        <f>'St 1.3.6.1'!AD227+'St 1.3.6.2'!AD227</f>
        <v>0</v>
      </c>
      <c r="AE227" s="154">
        <f>'St 1.3.6.1'!AE227+'St 1.3.6.2'!AE227</f>
        <v>0</v>
      </c>
      <c r="AF227" s="154">
        <f>'St 1.3.6.1'!AF227+'St 1.3.6.2'!AF227</f>
        <v>0</v>
      </c>
      <c r="AG227" s="154">
        <f>'St 1.3.6.1'!AG227+'St 1.3.6.2'!AG227</f>
        <v>0</v>
      </c>
    </row>
    <row r="228" spans="1:33" ht="14.25" customHeight="1">
      <c r="B228" s="6" t="s">
        <v>325</v>
      </c>
      <c r="C228" s="87"/>
      <c r="D228" s="154">
        <f>'St 1.3.6.1'!D228+'St 1.3.6.2'!D228</f>
        <v>0</v>
      </c>
      <c r="E228" s="154">
        <f>'St 1.3.6.1'!E228+'St 1.3.6.2'!E228</f>
        <v>0</v>
      </c>
      <c r="F228" s="154">
        <f>'St 1.3.6.1'!F228+'St 1.3.6.2'!F228</f>
        <v>0</v>
      </c>
      <c r="G228" s="154">
        <f>'St 1.3.6.1'!G228+'St 1.3.6.2'!G228</f>
        <v>0</v>
      </c>
      <c r="H228" s="154">
        <f>'St 1.3.6.1'!H228+'St 1.3.6.2'!H228</f>
        <v>0</v>
      </c>
      <c r="I228" s="154">
        <f>'St 1.3.6.1'!I228+'St 1.3.6.2'!I228</f>
        <v>0</v>
      </c>
      <c r="J228" s="154">
        <f>'St 1.3.6.1'!J228+'St 1.3.6.2'!J228</f>
        <v>0</v>
      </c>
      <c r="K228" s="154">
        <f>'St 1.3.6.1'!K228+'St 1.3.6.2'!K228</f>
        <v>0</v>
      </c>
      <c r="L228" s="154">
        <f>'St 1.3.6.1'!L228+'St 1.3.6.2'!L228</f>
        <v>0</v>
      </c>
      <c r="M228" s="154">
        <f>'St 1.3.6.1'!M228+'St 1.3.6.2'!M228</f>
        <v>0</v>
      </c>
      <c r="N228" s="143"/>
      <c r="O228" s="154">
        <f>'St 1.3.6.1'!O228+'St 1.3.6.2'!O228</f>
        <v>0</v>
      </c>
      <c r="P228" s="154">
        <f>'St 1.3.6.1'!P228+'St 1.3.6.2'!P228</f>
        <v>0</v>
      </c>
      <c r="Q228" s="154">
        <f>'St 1.3.6.1'!Q228+'St 1.3.6.2'!Q228</f>
        <v>0</v>
      </c>
      <c r="R228" s="154">
        <f>'St 1.3.6.1'!R228+'St 1.3.6.2'!R228</f>
        <v>0</v>
      </c>
      <c r="S228" s="154">
        <f>'St 1.3.6.1'!S228+'St 1.3.6.2'!S228</f>
        <v>0</v>
      </c>
      <c r="T228" s="154">
        <f>'St 1.3.6.1'!T228+'St 1.3.6.2'!T228</f>
        <v>0</v>
      </c>
      <c r="U228" s="154">
        <f>'St 1.3.6.1'!U228+'St 1.3.6.2'!U228</f>
        <v>0</v>
      </c>
      <c r="V228" s="154">
        <f>'St 1.3.6.1'!V228+'St 1.3.6.2'!V228</f>
        <v>0</v>
      </c>
      <c r="W228" s="154">
        <f>'St 1.3.6.1'!W228+'St 1.3.6.2'!W228</f>
        <v>0</v>
      </c>
      <c r="X228" s="155"/>
      <c r="Y228" s="154">
        <f>'St 1.3.6.1'!Y228+'St 1.3.6.2'!Y228</f>
        <v>0</v>
      </c>
      <c r="Z228" s="154">
        <f>'St 1.3.6.1'!Z228+'St 1.3.6.2'!Z228</f>
        <v>0</v>
      </c>
      <c r="AA228" s="154">
        <f>'St 1.3.6.1'!AA228+'St 1.3.6.2'!AA228</f>
        <v>0</v>
      </c>
      <c r="AB228" s="154">
        <f>'St 1.3.6.1'!AB228+'St 1.3.6.2'!AB228</f>
        <v>0</v>
      </c>
      <c r="AC228" s="154">
        <f>'St 1.3.6.1'!AC228+'St 1.3.6.2'!AC228</f>
        <v>0</v>
      </c>
      <c r="AD228" s="154">
        <f>'St 1.3.6.1'!AD228+'St 1.3.6.2'!AD228</f>
        <v>0</v>
      </c>
      <c r="AE228" s="154">
        <f>'St 1.3.6.1'!AE228+'St 1.3.6.2'!AE228</f>
        <v>0</v>
      </c>
      <c r="AF228" s="154">
        <f>'St 1.3.6.1'!AF228+'St 1.3.6.2'!AF228</f>
        <v>0</v>
      </c>
      <c r="AG228" s="154">
        <f>'St 1.3.6.1'!AG228+'St 1.3.6.2'!AG228</f>
        <v>0</v>
      </c>
    </row>
    <row r="229" spans="1:33" ht="14.25" customHeight="1">
      <c r="B229" s="8" t="s">
        <v>101</v>
      </c>
      <c r="C229" s="87"/>
      <c r="D229" s="154">
        <f>'St 1.3.6.1'!D229+'St 1.3.6.2'!D229</f>
        <v>0</v>
      </c>
      <c r="E229" s="154">
        <f>'St 1.3.6.1'!E229+'St 1.3.6.2'!E229</f>
        <v>0</v>
      </c>
      <c r="F229" s="154">
        <f>'St 1.3.6.1'!F229+'St 1.3.6.2'!F229</f>
        <v>0</v>
      </c>
      <c r="G229" s="154">
        <f>'St 1.3.6.1'!G229+'St 1.3.6.2'!G229</f>
        <v>0</v>
      </c>
      <c r="H229" s="154">
        <f>'St 1.3.6.1'!H229+'St 1.3.6.2'!H229</f>
        <v>0</v>
      </c>
      <c r="I229" s="154">
        <f>'St 1.3.6.1'!I229+'St 1.3.6.2'!I229</f>
        <v>0</v>
      </c>
      <c r="J229" s="154">
        <f>'St 1.3.6.1'!J229+'St 1.3.6.2'!J229</f>
        <v>0</v>
      </c>
      <c r="K229" s="154">
        <f>'St 1.3.6.1'!K229+'St 1.3.6.2'!K229</f>
        <v>0</v>
      </c>
      <c r="L229" s="154">
        <f>'St 1.3.6.1'!L229+'St 1.3.6.2'!L229</f>
        <v>0</v>
      </c>
      <c r="M229" s="154">
        <f>'St 1.3.6.1'!M229+'St 1.3.6.2'!M229</f>
        <v>0</v>
      </c>
      <c r="N229" s="143"/>
      <c r="O229" s="154">
        <f>'St 1.3.6.1'!O229+'St 1.3.6.2'!O229</f>
        <v>0</v>
      </c>
      <c r="P229" s="154">
        <f>'St 1.3.6.1'!P229+'St 1.3.6.2'!P229</f>
        <v>0</v>
      </c>
      <c r="Q229" s="154">
        <f>'St 1.3.6.1'!Q229+'St 1.3.6.2'!Q229</f>
        <v>0</v>
      </c>
      <c r="R229" s="154">
        <f>'St 1.3.6.1'!R229+'St 1.3.6.2'!R229</f>
        <v>0</v>
      </c>
      <c r="S229" s="154">
        <f>'St 1.3.6.1'!S229+'St 1.3.6.2'!S229</f>
        <v>0</v>
      </c>
      <c r="T229" s="154">
        <f>'St 1.3.6.1'!T229+'St 1.3.6.2'!T229</f>
        <v>0</v>
      </c>
      <c r="U229" s="154">
        <f>'St 1.3.6.1'!U229+'St 1.3.6.2'!U229</f>
        <v>0</v>
      </c>
      <c r="V229" s="154">
        <f>'St 1.3.6.1'!V229+'St 1.3.6.2'!V229</f>
        <v>0</v>
      </c>
      <c r="W229" s="154">
        <f>'St 1.3.6.1'!W229+'St 1.3.6.2'!W229</f>
        <v>0</v>
      </c>
      <c r="X229" s="155"/>
      <c r="Y229" s="154">
        <f>'St 1.3.6.1'!Y229+'St 1.3.6.2'!Y229</f>
        <v>0</v>
      </c>
      <c r="Z229" s="154">
        <f>'St 1.3.6.1'!Z229+'St 1.3.6.2'!Z229</f>
        <v>0</v>
      </c>
      <c r="AA229" s="154">
        <f>'St 1.3.6.1'!AA229+'St 1.3.6.2'!AA229</f>
        <v>0</v>
      </c>
      <c r="AB229" s="154">
        <f>'St 1.3.6.1'!AB229+'St 1.3.6.2'!AB229</f>
        <v>0</v>
      </c>
      <c r="AC229" s="154">
        <f>'St 1.3.6.1'!AC229+'St 1.3.6.2'!AC229</f>
        <v>0</v>
      </c>
      <c r="AD229" s="154">
        <f>'St 1.3.6.1'!AD229+'St 1.3.6.2'!AD229</f>
        <v>0</v>
      </c>
      <c r="AE229" s="154">
        <f>'St 1.3.6.1'!AE229+'St 1.3.6.2'!AE229</f>
        <v>0</v>
      </c>
      <c r="AF229" s="154">
        <f>'St 1.3.6.1'!AF229+'St 1.3.6.2'!AF229</f>
        <v>0</v>
      </c>
      <c r="AG229" s="154">
        <f>'St 1.3.6.1'!AG229+'St 1.3.6.2'!AG229</f>
        <v>0</v>
      </c>
    </row>
    <row r="230" spans="1:33" s="45" customFormat="1">
      <c r="A230" s="38"/>
      <c r="B230" s="5" t="s">
        <v>29</v>
      </c>
      <c r="C230" s="88"/>
      <c r="D230" s="152">
        <f>'St 1.3.6.1'!D230+'St 1.3.6.2'!D230</f>
        <v>1474.8315716845823</v>
      </c>
      <c r="E230" s="152">
        <f>'St 1.3.6.1'!E230+'St 1.3.6.2'!E230</f>
        <v>1588.6357713632628</v>
      </c>
      <c r="F230" s="152">
        <f>'St 1.3.6.1'!F230+'St 1.3.6.2'!F230</f>
        <v>2747.8336566033922</v>
      </c>
      <c r="G230" s="152">
        <f>'St 1.3.6.1'!G230+'St 1.3.6.2'!G230</f>
        <v>1870.8734413856878</v>
      </c>
      <c r="H230" s="152">
        <f>'St 1.3.6.1'!H230+'St 1.3.6.2'!H230</f>
        <v>1415.9251067740474</v>
      </c>
      <c r="I230" s="152">
        <f>'St 1.3.6.1'!I230+'St 1.3.6.2'!I230</f>
        <v>12820.454579948429</v>
      </c>
      <c r="J230" s="152">
        <f>'St 1.3.6.1'!J230+'St 1.3.6.2'!J230</f>
        <v>7155.0064545078767</v>
      </c>
      <c r="K230" s="152">
        <f>'St 1.3.6.1'!K230+'St 1.3.6.2'!K230</f>
        <v>8331.6051101540124</v>
      </c>
      <c r="L230" s="152">
        <f>'St 1.3.6.1'!L230+'St 1.3.6.2'!L230</f>
        <v>8340.921252958331</v>
      </c>
      <c r="M230" s="152">
        <f>'St 1.3.6.1'!M230+'St 1.3.6.2'!M230</f>
        <v>11091.306503678759</v>
      </c>
      <c r="N230" s="146"/>
      <c r="O230" s="152">
        <f>'St 1.3.6.1'!O230+'St 1.3.6.2'!O230</f>
        <v>113.80419967868056</v>
      </c>
      <c r="P230" s="152">
        <f>'St 1.3.6.1'!P230+'St 1.3.6.2'!P230</f>
        <v>1159.1978852401292</v>
      </c>
      <c r="Q230" s="152">
        <f>'St 1.3.6.1'!Q230+'St 1.3.6.2'!Q230</f>
        <v>-876.96021521770444</v>
      </c>
      <c r="R230" s="152">
        <f>'St 1.3.6.1'!R230+'St 1.3.6.2'!R230</f>
        <v>-454.94833461164035</v>
      </c>
      <c r="S230" s="152">
        <f>'St 1.3.6.1'!S230+'St 1.3.6.2'!S230</f>
        <v>11404.529473174382</v>
      </c>
      <c r="T230" s="152">
        <f>'St 1.3.6.1'!T230+'St 1.3.6.2'!T230</f>
        <v>-5665.4481254405518</v>
      </c>
      <c r="U230" s="152">
        <f>'St 1.3.6.1'!U230+'St 1.3.6.2'!U230</f>
        <v>1176.5986556461357</v>
      </c>
      <c r="V230" s="152">
        <f>'St 1.3.6.1'!V230+'St 1.3.6.2'!V230</f>
        <v>9.3161428043197176</v>
      </c>
      <c r="W230" s="152">
        <f>'St 1.3.6.1'!W230+'St 1.3.6.2'!W230</f>
        <v>2750.385250720426</v>
      </c>
      <c r="X230" s="153"/>
      <c r="Y230" s="154">
        <f>'St 1.3.6.1'!Y230+'St 1.3.6.2'!Y230</f>
        <v>0</v>
      </c>
      <c r="Z230" s="154">
        <f>'St 1.3.6.1'!Z230+'St 1.3.6.2'!Z230</f>
        <v>0</v>
      </c>
      <c r="AA230" s="154">
        <f>'St 1.3.6.1'!AA230+'St 1.3.6.2'!AA230</f>
        <v>0</v>
      </c>
      <c r="AB230" s="154">
        <f>'St 1.3.6.1'!AB230+'St 1.3.6.2'!AB230</f>
        <v>0</v>
      </c>
      <c r="AC230" s="154">
        <f>'St 1.3.6.1'!AC230+'St 1.3.6.2'!AC230</f>
        <v>0</v>
      </c>
      <c r="AD230" s="154">
        <f>'St 1.3.6.1'!AD230+'St 1.3.6.2'!AD230</f>
        <v>0</v>
      </c>
      <c r="AE230" s="154">
        <f>'St 1.3.6.1'!AE230+'St 1.3.6.2'!AE230</f>
        <v>0</v>
      </c>
      <c r="AF230" s="154">
        <f>'St 1.3.6.1'!AF230+'St 1.3.6.2'!AF230</f>
        <v>0</v>
      </c>
      <c r="AG230" s="154">
        <f>'St 1.3.6.1'!AG230+'St 1.3.6.2'!AG230</f>
        <v>0</v>
      </c>
    </row>
    <row r="231" spans="1:33" s="45" customFormat="1">
      <c r="A231" s="38"/>
      <c r="B231" s="5" t="s">
        <v>96</v>
      </c>
      <c r="C231" s="88"/>
      <c r="D231" s="152">
        <f>'St 1.3.6.1'!D231+'St 1.3.6.2'!D231</f>
        <v>0</v>
      </c>
      <c r="E231" s="152">
        <f>'St 1.3.6.1'!E231+'St 1.3.6.2'!E231</f>
        <v>0</v>
      </c>
      <c r="F231" s="152">
        <f>'St 1.3.6.1'!F231+'St 1.3.6.2'!F231</f>
        <v>0</v>
      </c>
      <c r="G231" s="152">
        <f>'St 1.3.6.1'!G231+'St 1.3.6.2'!G231</f>
        <v>0</v>
      </c>
      <c r="H231" s="152">
        <f>'St 1.3.6.1'!H231+'St 1.3.6.2'!H231</f>
        <v>0</v>
      </c>
      <c r="I231" s="152">
        <f>'St 1.3.6.1'!I231+'St 1.3.6.2'!I231</f>
        <v>0</v>
      </c>
      <c r="J231" s="152">
        <f>'St 1.3.6.1'!J231+'St 1.3.6.2'!J231</f>
        <v>0</v>
      </c>
      <c r="K231" s="152">
        <f>'St 1.3.6.1'!K231+'St 1.3.6.2'!K231</f>
        <v>0</v>
      </c>
      <c r="L231" s="152">
        <f>'St 1.3.6.1'!L231+'St 1.3.6.2'!L231</f>
        <v>0</v>
      </c>
      <c r="M231" s="152">
        <f>'St 1.3.6.1'!M231+'St 1.3.6.2'!M231</f>
        <v>0</v>
      </c>
      <c r="N231" s="146"/>
      <c r="O231" s="152">
        <f>'St 1.3.6.1'!O231+'St 1.3.6.2'!O231</f>
        <v>0</v>
      </c>
      <c r="P231" s="152">
        <f>'St 1.3.6.1'!P231+'St 1.3.6.2'!P231</f>
        <v>0</v>
      </c>
      <c r="Q231" s="152">
        <f>'St 1.3.6.1'!Q231+'St 1.3.6.2'!Q231</f>
        <v>0</v>
      </c>
      <c r="R231" s="152">
        <f>'St 1.3.6.1'!R231+'St 1.3.6.2'!R231</f>
        <v>0</v>
      </c>
      <c r="S231" s="152">
        <f>'St 1.3.6.1'!S231+'St 1.3.6.2'!S231</f>
        <v>0</v>
      </c>
      <c r="T231" s="152">
        <f>'St 1.3.6.1'!T231+'St 1.3.6.2'!T231</f>
        <v>0</v>
      </c>
      <c r="U231" s="152">
        <f>'St 1.3.6.1'!U231+'St 1.3.6.2'!U231</f>
        <v>0</v>
      </c>
      <c r="V231" s="152">
        <f>'St 1.3.6.1'!V231+'St 1.3.6.2'!V231</f>
        <v>0</v>
      </c>
      <c r="W231" s="152">
        <f>'St 1.3.6.1'!W231+'St 1.3.6.2'!W231</f>
        <v>0</v>
      </c>
      <c r="X231" s="153"/>
      <c r="Y231" s="154">
        <f>'St 1.3.6.1'!Y231+'St 1.3.6.2'!Y231</f>
        <v>0</v>
      </c>
      <c r="Z231" s="154">
        <f>'St 1.3.6.1'!Z231+'St 1.3.6.2'!Z231</f>
        <v>0</v>
      </c>
      <c r="AA231" s="154">
        <f>'St 1.3.6.1'!AA231+'St 1.3.6.2'!AA231</f>
        <v>0</v>
      </c>
      <c r="AB231" s="154">
        <f>'St 1.3.6.1'!AB231+'St 1.3.6.2'!AB231</f>
        <v>0</v>
      </c>
      <c r="AC231" s="154">
        <f>'St 1.3.6.1'!AC231+'St 1.3.6.2'!AC231</f>
        <v>0</v>
      </c>
      <c r="AD231" s="154">
        <f>'St 1.3.6.1'!AD231+'St 1.3.6.2'!AD231</f>
        <v>0</v>
      </c>
      <c r="AE231" s="154">
        <f>'St 1.3.6.1'!AE231+'St 1.3.6.2'!AE231</f>
        <v>0</v>
      </c>
      <c r="AF231" s="154">
        <f>'St 1.3.6.1'!AF231+'St 1.3.6.2'!AF231</f>
        <v>0</v>
      </c>
      <c r="AG231" s="154">
        <f>'St 1.3.6.1'!AG231+'St 1.3.6.2'!AG231</f>
        <v>0</v>
      </c>
    </row>
    <row r="232" spans="1:33" s="45" customFormat="1">
      <c r="A232" s="38"/>
      <c r="B232" s="5" t="s">
        <v>100</v>
      </c>
      <c r="C232" s="88"/>
      <c r="D232" s="152">
        <f>'St 1.3.6.1'!D232+'St 1.3.6.2'!D232</f>
        <v>587658.70000000007</v>
      </c>
      <c r="E232" s="152">
        <f>'St 1.3.6.1'!E232+'St 1.3.6.2'!E232</f>
        <v>702493.87</v>
      </c>
      <c r="F232" s="152">
        <f>'St 1.3.6.1'!F232+'St 1.3.6.2'!F232</f>
        <v>825242.60000000009</v>
      </c>
      <c r="G232" s="152">
        <f>'St 1.3.6.1'!G232+'St 1.3.6.2'!G232</f>
        <v>1082757.4500000002</v>
      </c>
      <c r="H232" s="152">
        <f>'St 1.3.6.1'!H232+'St 1.3.6.2'!H232</f>
        <v>1232823.51</v>
      </c>
      <c r="I232" s="152">
        <f>'St 1.3.6.1'!I232+'St 1.3.6.2'!I232</f>
        <v>1754618.98</v>
      </c>
      <c r="J232" s="152">
        <f>'St 1.3.6.1'!J232+'St 1.3.6.2'!J232</f>
        <v>2136035.6700000004</v>
      </c>
      <c r="K232" s="152">
        <f>'St 1.3.6.1'!K232+'St 1.3.6.2'!K232</f>
        <v>2379584.4300000002</v>
      </c>
      <c r="L232" s="152">
        <f>'St 1.3.6.1'!L232+'St 1.3.6.2'!L232</f>
        <v>2226202.85</v>
      </c>
      <c r="M232" s="152">
        <f>'St 1.3.6.1'!M232+'St 1.3.6.2'!M232</f>
        <v>3142763.64</v>
      </c>
      <c r="N232" s="146"/>
      <c r="O232" s="152">
        <f>'St 1.3.6.1'!O232+'St 1.3.6.2'!O232</f>
        <v>76539</v>
      </c>
      <c r="P232" s="152">
        <f>'St 1.3.6.1'!P232+'St 1.3.6.2'!P232</f>
        <v>54083</v>
      </c>
      <c r="Q232" s="152">
        <f>'St 1.3.6.1'!Q232+'St 1.3.6.2'!Q232</f>
        <v>103288</v>
      </c>
      <c r="R232" s="152">
        <f>'St 1.3.6.1'!R232+'St 1.3.6.2'!R232</f>
        <v>134180</v>
      </c>
      <c r="S232" s="152">
        <f>'St 1.3.6.1'!S232+'St 1.3.6.2'!S232</f>
        <v>343049</v>
      </c>
      <c r="T232" s="152">
        <f>'St 1.3.6.1'!T232+'St 1.3.6.2'!T232</f>
        <v>271797</v>
      </c>
      <c r="U232" s="152">
        <f>'St 1.3.6.1'!U232+'St 1.3.6.2'!U232</f>
        <v>109701</v>
      </c>
      <c r="V232" s="152">
        <f>'St 1.3.6.1'!V232+'St 1.3.6.2'!V232</f>
        <v>87300.772404275835</v>
      </c>
      <c r="W232" s="152">
        <f>'St 1.3.6.1'!W232+'St 1.3.6.2'!W232</f>
        <v>214743.29096200012</v>
      </c>
      <c r="X232" s="153"/>
      <c r="Y232" s="154">
        <f>'St 1.3.6.1'!Y232+'St 1.3.6.2'!Y232</f>
        <v>38296.169999999925</v>
      </c>
      <c r="Z232" s="154">
        <f>'St 1.3.6.1'!Z232+'St 1.3.6.2'!Z232</f>
        <v>68665.730000000127</v>
      </c>
      <c r="AA232" s="154">
        <f>'St 1.3.6.1'!AA232+'St 1.3.6.2'!AA232</f>
        <v>154226.84999999998</v>
      </c>
      <c r="AB232" s="154">
        <f>'St 1.3.6.1'!AB232+'St 1.3.6.2'!AB232</f>
        <v>15886.059999999965</v>
      </c>
      <c r="AC232" s="154">
        <f>'St 1.3.6.1'!AC232+'St 1.3.6.2'!AC232</f>
        <v>178746.46999999994</v>
      </c>
      <c r="AD232" s="154">
        <f>'St 1.3.6.1'!AD232+'St 1.3.6.2'!AD232</f>
        <v>109619.69000000048</v>
      </c>
      <c r="AE232" s="154">
        <f>'St 1.3.6.1'!AE232+'St 1.3.6.2'!AE232</f>
        <v>133847.75999999975</v>
      </c>
      <c r="AF232" s="154">
        <f>'St 1.3.6.1'!AF232+'St 1.3.6.2'!AF232</f>
        <v>-240682.35240427591</v>
      </c>
      <c r="AG232" s="154">
        <f>'St 1.3.6.1'!AG232+'St 1.3.6.2'!AG232</f>
        <v>701817.49903800001</v>
      </c>
    </row>
  </sheetData>
  <mergeCells count="12">
    <mergeCell ref="Y3:AG3"/>
    <mergeCell ref="Y4:AG4"/>
    <mergeCell ref="Y120:AG120"/>
    <mergeCell ref="Y121:AG121"/>
    <mergeCell ref="D3:M3"/>
    <mergeCell ref="D4:M4"/>
    <mergeCell ref="D120:M120"/>
    <mergeCell ref="D121:M121"/>
    <mergeCell ref="O3:W3"/>
    <mergeCell ref="O4:W4"/>
    <mergeCell ref="O120:W120"/>
    <mergeCell ref="O121:W121"/>
  </mergeCells>
  <hyperlinks>
    <hyperlink ref="A1" location="Index!A1" display="Index" xr:uid="{35B25A97-9AB3-496E-B391-399DCC82D158}"/>
  </hyperlinks>
  <pageMargins left="0.7" right="0.7" top="0.75" bottom="0.75" header="0.3" footer="0.3"/>
  <pageSetup scale="17" orientation="portrait" r:id="rId1"/>
  <headerFooter>
    <oddHeader xml:space="preserve">&amp;C22-04-2016 11:59
</oddHeader>
  </headerFooter>
  <rowBreaks count="3" manualBreakCount="3">
    <brk id="61" max="16383" man="1"/>
    <brk id="119" max="16383" man="1"/>
    <brk id="178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G232"/>
  <sheetViews>
    <sheetView zoomScale="60" zoomScaleNormal="60" workbookViewId="0">
      <pane xSplit="3" ySplit="5" topLeftCell="E6" activePane="bottomRight" state="frozen"/>
      <selection activeCell="AC121" sqref="AC121"/>
      <selection pane="topRight" activeCell="AC121" sqref="AC121"/>
      <selection pane="bottomLeft" activeCell="AC121" sqref="AC121"/>
      <selection pane="bottomRight"/>
    </sheetView>
  </sheetViews>
  <sheetFormatPr defaultColWidth="9.1796875" defaultRowHeight="14"/>
  <cols>
    <col min="1" max="1" width="6" style="21" customWidth="1"/>
    <col min="2" max="2" width="72.90625" style="21" customWidth="1"/>
    <col min="3" max="3" width="11.1796875" style="21" customWidth="1"/>
    <col min="4" max="13" width="15.6328125" style="21" customWidth="1"/>
    <col min="14" max="14" width="10.54296875" style="21" customWidth="1"/>
    <col min="15" max="23" width="13.90625" style="21" customWidth="1"/>
    <col min="24" max="24" width="7.453125" style="21" customWidth="1"/>
    <col min="25" max="33" width="12.81640625" style="21" customWidth="1"/>
    <col min="34" max="16384" width="9.1796875" style="21"/>
  </cols>
  <sheetData>
    <row r="1" spans="1:33">
      <c r="A1" s="205" t="s">
        <v>315</v>
      </c>
      <c r="D1" s="22"/>
      <c r="E1" s="22"/>
      <c r="F1" s="22"/>
      <c r="G1" s="22"/>
      <c r="H1" s="22"/>
      <c r="I1" s="22"/>
      <c r="O1" s="23"/>
      <c r="P1" s="23"/>
      <c r="Q1" s="23"/>
      <c r="R1" s="23"/>
    </row>
    <row r="2" spans="1:33" s="27" customFormat="1">
      <c r="B2" s="223" t="s">
        <v>208</v>
      </c>
      <c r="C2" s="174"/>
      <c r="D2" s="24"/>
      <c r="E2" s="24"/>
      <c r="F2" s="24"/>
      <c r="G2" s="24"/>
      <c r="H2" s="24"/>
      <c r="I2" s="24"/>
      <c r="J2" s="24"/>
      <c r="K2" s="106"/>
      <c r="L2" s="163"/>
      <c r="M2" s="273"/>
      <c r="N2" s="24"/>
      <c r="O2" s="25"/>
      <c r="P2" s="25"/>
      <c r="Q2" s="25"/>
      <c r="R2" s="25"/>
      <c r="Y2" s="25"/>
      <c r="Z2" s="25"/>
      <c r="AA2" s="25"/>
    </row>
    <row r="3" spans="1:33" s="27" customFormat="1" ht="27" customHeight="1">
      <c r="B3" s="128"/>
      <c r="C3" s="130" t="s">
        <v>251</v>
      </c>
      <c r="D3" s="326" t="s">
        <v>55</v>
      </c>
      <c r="E3" s="326"/>
      <c r="F3" s="326"/>
      <c r="G3" s="326"/>
      <c r="H3" s="326"/>
      <c r="I3" s="326"/>
      <c r="J3" s="326"/>
      <c r="K3" s="326"/>
      <c r="L3" s="326"/>
      <c r="M3" s="326"/>
      <c r="N3" s="26"/>
      <c r="O3" s="326" t="s">
        <v>226</v>
      </c>
      <c r="P3" s="326"/>
      <c r="Q3" s="326"/>
      <c r="R3" s="326"/>
      <c r="S3" s="326"/>
      <c r="T3" s="326"/>
      <c r="U3" s="326"/>
      <c r="V3" s="326"/>
      <c r="W3" s="326"/>
      <c r="Y3" s="326" t="s">
        <v>169</v>
      </c>
      <c r="Z3" s="326"/>
      <c r="AA3" s="326"/>
      <c r="AB3" s="326"/>
      <c r="AC3" s="326"/>
      <c r="AD3" s="326"/>
      <c r="AE3" s="326"/>
      <c r="AF3" s="326"/>
      <c r="AG3" s="326"/>
    </row>
    <row r="4" spans="1:33" s="27" customFormat="1" ht="15" customHeight="1">
      <c r="B4" s="137"/>
      <c r="C4" s="117"/>
      <c r="D4" s="327" t="s">
        <v>318</v>
      </c>
      <c r="E4" s="327"/>
      <c r="F4" s="327"/>
      <c r="G4" s="327"/>
      <c r="H4" s="327"/>
      <c r="I4" s="327"/>
      <c r="J4" s="327"/>
      <c r="K4" s="327"/>
      <c r="L4" s="327"/>
      <c r="M4" s="327"/>
      <c r="N4" s="26"/>
      <c r="O4" s="331" t="s">
        <v>318</v>
      </c>
      <c r="P4" s="331"/>
      <c r="Q4" s="331"/>
      <c r="R4" s="331"/>
      <c r="S4" s="331"/>
      <c r="T4" s="331"/>
      <c r="U4" s="331"/>
      <c r="V4" s="331"/>
      <c r="W4" s="331"/>
      <c r="Y4" s="331" t="s">
        <v>318</v>
      </c>
      <c r="Z4" s="331"/>
      <c r="AA4" s="331"/>
      <c r="AB4" s="331"/>
      <c r="AC4" s="331"/>
      <c r="AD4" s="331"/>
      <c r="AE4" s="331"/>
      <c r="AF4" s="331"/>
      <c r="AG4" s="331"/>
    </row>
    <row r="5" spans="1:33" s="27" customFormat="1">
      <c r="B5" s="107" t="s">
        <v>323</v>
      </c>
      <c r="C5" s="107"/>
      <c r="D5" s="181" t="s">
        <v>1</v>
      </c>
      <c r="E5" s="181" t="s">
        <v>2</v>
      </c>
      <c r="F5" s="181" t="s">
        <v>3</v>
      </c>
      <c r="G5" s="181" t="s">
        <v>4</v>
      </c>
      <c r="H5" s="181" t="s">
        <v>104</v>
      </c>
      <c r="I5" s="181" t="s">
        <v>105</v>
      </c>
      <c r="J5" s="181" t="s">
        <v>111</v>
      </c>
      <c r="K5" s="181" t="s">
        <v>268</v>
      </c>
      <c r="L5" s="181" t="s">
        <v>285</v>
      </c>
      <c r="M5" s="181" t="s">
        <v>367</v>
      </c>
      <c r="O5" s="181" t="s">
        <v>2</v>
      </c>
      <c r="P5" s="181" t="s">
        <v>3</v>
      </c>
      <c r="Q5" s="181" t="s">
        <v>4</v>
      </c>
      <c r="R5" s="181" t="s">
        <v>104</v>
      </c>
      <c r="S5" s="181" t="s">
        <v>105</v>
      </c>
      <c r="T5" s="181" t="s">
        <v>111</v>
      </c>
      <c r="U5" s="181" t="s">
        <v>268</v>
      </c>
      <c r="V5" s="181" t="s">
        <v>285</v>
      </c>
      <c r="W5" s="181" t="s">
        <v>367</v>
      </c>
      <c r="Y5" s="181" t="s">
        <v>2</v>
      </c>
      <c r="Z5" s="181" t="s">
        <v>3</v>
      </c>
      <c r="AA5" s="181" t="s">
        <v>4</v>
      </c>
      <c r="AB5" s="181" t="s">
        <v>104</v>
      </c>
      <c r="AC5" s="181" t="s">
        <v>105</v>
      </c>
      <c r="AD5" s="181" t="s">
        <v>111</v>
      </c>
      <c r="AE5" s="181" t="s">
        <v>268</v>
      </c>
      <c r="AF5" s="181" t="s">
        <v>285</v>
      </c>
      <c r="AG5" s="181" t="s">
        <v>367</v>
      </c>
    </row>
    <row r="6" spans="1:33" s="27" customFormat="1">
      <c r="B6" s="29" t="s">
        <v>106</v>
      </c>
      <c r="C6" s="209" t="s">
        <v>290</v>
      </c>
      <c r="D6" s="147">
        <v>0</v>
      </c>
      <c r="E6" s="147">
        <v>0</v>
      </c>
      <c r="F6" s="147">
        <v>0</v>
      </c>
      <c r="G6" s="147">
        <v>0</v>
      </c>
      <c r="H6" s="147">
        <v>0</v>
      </c>
      <c r="I6" s="147">
        <v>0</v>
      </c>
      <c r="J6" s="147">
        <v>0</v>
      </c>
      <c r="K6" s="147">
        <v>0</v>
      </c>
      <c r="L6" s="147">
        <v>0</v>
      </c>
      <c r="M6" s="147">
        <v>0</v>
      </c>
      <c r="N6" s="146"/>
      <c r="O6" s="147">
        <v>0</v>
      </c>
      <c r="P6" s="147">
        <v>0</v>
      </c>
      <c r="Q6" s="147">
        <v>0</v>
      </c>
      <c r="R6" s="147">
        <v>0</v>
      </c>
      <c r="S6" s="147">
        <v>0</v>
      </c>
      <c r="T6" s="147">
        <v>0</v>
      </c>
      <c r="U6" s="147">
        <v>0</v>
      </c>
      <c r="V6" s="147">
        <v>0</v>
      </c>
      <c r="W6" s="147">
        <v>0</v>
      </c>
      <c r="X6" s="141"/>
      <c r="Y6" s="147">
        <v>0</v>
      </c>
      <c r="Z6" s="147">
        <v>0</v>
      </c>
      <c r="AA6" s="147">
        <v>0</v>
      </c>
      <c r="AB6" s="147">
        <v>0</v>
      </c>
      <c r="AC6" s="147">
        <v>0</v>
      </c>
      <c r="AD6" s="147">
        <v>0</v>
      </c>
      <c r="AE6" s="147">
        <v>0</v>
      </c>
      <c r="AF6" s="147">
        <v>0</v>
      </c>
      <c r="AG6" s="147">
        <v>0</v>
      </c>
    </row>
    <row r="7" spans="1:33">
      <c r="B7" s="1" t="s">
        <v>35</v>
      </c>
      <c r="C7" s="210" t="s">
        <v>291</v>
      </c>
      <c r="D7" s="144">
        <v>0</v>
      </c>
      <c r="E7" s="144">
        <v>0</v>
      </c>
      <c r="F7" s="144">
        <v>0</v>
      </c>
      <c r="G7" s="144">
        <v>0</v>
      </c>
      <c r="H7" s="144">
        <v>0</v>
      </c>
      <c r="I7" s="144">
        <v>0</v>
      </c>
      <c r="J7" s="144">
        <v>0</v>
      </c>
      <c r="K7" s="144">
        <v>0</v>
      </c>
      <c r="L7" s="144">
        <v>0</v>
      </c>
      <c r="M7" s="144">
        <v>0</v>
      </c>
      <c r="N7" s="143"/>
      <c r="O7" s="144">
        <v>0</v>
      </c>
      <c r="P7" s="144">
        <v>0</v>
      </c>
      <c r="Q7" s="144">
        <v>0</v>
      </c>
      <c r="R7" s="144">
        <v>0</v>
      </c>
      <c r="S7" s="144">
        <v>0</v>
      </c>
      <c r="T7" s="144">
        <v>0</v>
      </c>
      <c r="U7" s="144">
        <v>0</v>
      </c>
      <c r="V7" s="144">
        <v>0</v>
      </c>
      <c r="W7" s="144">
        <v>0</v>
      </c>
      <c r="X7" s="145"/>
      <c r="Y7" s="144">
        <v>0</v>
      </c>
      <c r="Z7" s="144">
        <v>0</v>
      </c>
      <c r="AA7" s="144">
        <v>0</v>
      </c>
      <c r="AB7" s="144">
        <v>0</v>
      </c>
      <c r="AC7" s="144">
        <v>0</v>
      </c>
      <c r="AD7" s="144">
        <v>0</v>
      </c>
      <c r="AE7" s="144">
        <v>0</v>
      </c>
      <c r="AF7" s="144">
        <v>0</v>
      </c>
      <c r="AG7" s="144">
        <v>0</v>
      </c>
    </row>
    <row r="8" spans="1:33">
      <c r="B8" s="1" t="s">
        <v>36</v>
      </c>
      <c r="C8" s="210" t="s">
        <v>292</v>
      </c>
      <c r="D8" s="144">
        <v>0</v>
      </c>
      <c r="E8" s="144">
        <v>0</v>
      </c>
      <c r="F8" s="144">
        <v>0</v>
      </c>
      <c r="G8" s="144">
        <v>0</v>
      </c>
      <c r="H8" s="144">
        <v>0</v>
      </c>
      <c r="I8" s="144">
        <v>0</v>
      </c>
      <c r="J8" s="144">
        <v>0</v>
      </c>
      <c r="K8" s="144">
        <v>0</v>
      </c>
      <c r="L8" s="144">
        <v>0</v>
      </c>
      <c r="M8" s="144">
        <v>0</v>
      </c>
      <c r="N8" s="143"/>
      <c r="O8" s="144">
        <v>0</v>
      </c>
      <c r="P8" s="144">
        <v>0</v>
      </c>
      <c r="Q8" s="144">
        <v>0</v>
      </c>
      <c r="R8" s="144">
        <v>0</v>
      </c>
      <c r="S8" s="144">
        <v>0</v>
      </c>
      <c r="T8" s="144">
        <v>0</v>
      </c>
      <c r="U8" s="144">
        <v>0</v>
      </c>
      <c r="V8" s="144">
        <v>0</v>
      </c>
      <c r="W8" s="144">
        <v>0</v>
      </c>
      <c r="X8" s="145"/>
      <c r="Y8" s="144">
        <v>0</v>
      </c>
      <c r="Z8" s="144">
        <v>0</v>
      </c>
      <c r="AA8" s="144">
        <v>0</v>
      </c>
      <c r="AB8" s="144">
        <v>0</v>
      </c>
      <c r="AC8" s="144">
        <v>0</v>
      </c>
      <c r="AD8" s="144">
        <v>0</v>
      </c>
      <c r="AE8" s="144">
        <v>0</v>
      </c>
      <c r="AF8" s="144">
        <v>0</v>
      </c>
      <c r="AG8" s="144">
        <v>0</v>
      </c>
    </row>
    <row r="9" spans="1:33" s="27" customFormat="1">
      <c r="B9" s="29" t="s">
        <v>107</v>
      </c>
      <c r="C9" s="209" t="s">
        <v>293</v>
      </c>
      <c r="D9" s="147">
        <v>0</v>
      </c>
      <c r="E9" s="147">
        <v>0</v>
      </c>
      <c r="F9" s="147">
        <v>0</v>
      </c>
      <c r="G9" s="147">
        <v>0</v>
      </c>
      <c r="H9" s="147">
        <v>0</v>
      </c>
      <c r="I9" s="147">
        <v>0</v>
      </c>
      <c r="J9" s="147">
        <v>0</v>
      </c>
      <c r="K9" s="147">
        <v>0</v>
      </c>
      <c r="L9" s="147">
        <v>0</v>
      </c>
      <c r="M9" s="147">
        <v>0</v>
      </c>
      <c r="N9" s="146"/>
      <c r="O9" s="147">
        <v>0</v>
      </c>
      <c r="P9" s="147">
        <v>0</v>
      </c>
      <c r="Q9" s="147">
        <v>0</v>
      </c>
      <c r="R9" s="147">
        <v>0</v>
      </c>
      <c r="S9" s="147">
        <v>0</v>
      </c>
      <c r="T9" s="147">
        <v>0</v>
      </c>
      <c r="U9" s="147">
        <v>0</v>
      </c>
      <c r="V9" s="147">
        <v>0</v>
      </c>
      <c r="W9" s="147">
        <v>0</v>
      </c>
      <c r="X9" s="141"/>
      <c r="Y9" s="147">
        <v>0</v>
      </c>
      <c r="Z9" s="147">
        <v>0</v>
      </c>
      <c r="AA9" s="147">
        <v>0</v>
      </c>
      <c r="AB9" s="147">
        <v>0</v>
      </c>
      <c r="AC9" s="147">
        <v>0</v>
      </c>
      <c r="AD9" s="147">
        <v>0</v>
      </c>
      <c r="AE9" s="147">
        <v>0</v>
      </c>
      <c r="AF9" s="147">
        <v>0</v>
      </c>
      <c r="AG9" s="147">
        <v>0</v>
      </c>
    </row>
    <row r="10" spans="1:33" s="27" customFormat="1">
      <c r="B10" s="31" t="s">
        <v>7</v>
      </c>
      <c r="C10" s="209" t="s">
        <v>294</v>
      </c>
      <c r="D10" s="147">
        <v>0</v>
      </c>
      <c r="E10" s="147">
        <v>0</v>
      </c>
      <c r="F10" s="147">
        <v>0</v>
      </c>
      <c r="G10" s="147">
        <v>0</v>
      </c>
      <c r="H10" s="147">
        <v>0</v>
      </c>
      <c r="I10" s="147">
        <v>0</v>
      </c>
      <c r="J10" s="147">
        <v>0</v>
      </c>
      <c r="K10" s="147">
        <v>0</v>
      </c>
      <c r="L10" s="147">
        <v>0</v>
      </c>
      <c r="M10" s="147">
        <v>0</v>
      </c>
      <c r="N10" s="146"/>
      <c r="O10" s="147">
        <v>0</v>
      </c>
      <c r="P10" s="147">
        <v>0</v>
      </c>
      <c r="Q10" s="147">
        <v>0</v>
      </c>
      <c r="R10" s="147">
        <v>0</v>
      </c>
      <c r="S10" s="147">
        <v>0</v>
      </c>
      <c r="T10" s="147">
        <v>0</v>
      </c>
      <c r="U10" s="147">
        <v>0</v>
      </c>
      <c r="V10" s="147">
        <v>0</v>
      </c>
      <c r="W10" s="147">
        <v>0</v>
      </c>
      <c r="X10" s="141"/>
      <c r="Y10" s="147">
        <v>0</v>
      </c>
      <c r="Z10" s="147">
        <v>0</v>
      </c>
      <c r="AA10" s="147">
        <v>0</v>
      </c>
      <c r="AB10" s="147">
        <v>0</v>
      </c>
      <c r="AC10" s="147">
        <v>0</v>
      </c>
      <c r="AD10" s="147">
        <v>0</v>
      </c>
      <c r="AE10" s="147">
        <v>0</v>
      </c>
      <c r="AF10" s="147">
        <v>0</v>
      </c>
      <c r="AG10" s="147">
        <v>0</v>
      </c>
    </row>
    <row r="11" spans="1:33">
      <c r="B11" s="208" t="s">
        <v>40</v>
      </c>
      <c r="C11" s="36"/>
      <c r="D11" s="144">
        <v>0</v>
      </c>
      <c r="E11" s="144">
        <v>0</v>
      </c>
      <c r="F11" s="144">
        <v>0</v>
      </c>
      <c r="G11" s="144">
        <v>0</v>
      </c>
      <c r="H11" s="144">
        <v>0</v>
      </c>
      <c r="I11" s="144">
        <v>0</v>
      </c>
      <c r="J11" s="144">
        <v>0</v>
      </c>
      <c r="K11" s="144">
        <v>0</v>
      </c>
      <c r="L11" s="144">
        <v>0</v>
      </c>
      <c r="M11" s="144">
        <v>0</v>
      </c>
      <c r="N11" s="143"/>
      <c r="O11" s="144">
        <v>0</v>
      </c>
      <c r="P11" s="144">
        <v>0</v>
      </c>
      <c r="Q11" s="144">
        <v>0</v>
      </c>
      <c r="R11" s="144">
        <v>0</v>
      </c>
      <c r="S11" s="144">
        <v>0</v>
      </c>
      <c r="T11" s="144">
        <v>0</v>
      </c>
      <c r="U11" s="144">
        <v>0</v>
      </c>
      <c r="V11" s="144">
        <v>0</v>
      </c>
      <c r="W11" s="144">
        <v>0</v>
      </c>
      <c r="X11" s="145"/>
      <c r="Y11" s="144">
        <v>0</v>
      </c>
      <c r="Z11" s="144">
        <v>0</v>
      </c>
      <c r="AA11" s="144">
        <v>0</v>
      </c>
      <c r="AB11" s="144">
        <v>0</v>
      </c>
      <c r="AC11" s="144">
        <v>0</v>
      </c>
      <c r="AD11" s="144">
        <v>0</v>
      </c>
      <c r="AE11" s="144">
        <v>0</v>
      </c>
      <c r="AF11" s="144">
        <v>0</v>
      </c>
      <c r="AG11" s="144">
        <v>0</v>
      </c>
    </row>
    <row r="12" spans="1:33">
      <c r="B12" s="6" t="s">
        <v>41</v>
      </c>
      <c r="C12" s="8"/>
      <c r="D12" s="144">
        <v>0</v>
      </c>
      <c r="E12" s="144">
        <v>0</v>
      </c>
      <c r="F12" s="144">
        <v>0</v>
      </c>
      <c r="G12" s="144">
        <v>0</v>
      </c>
      <c r="H12" s="144">
        <v>0</v>
      </c>
      <c r="I12" s="144">
        <v>0</v>
      </c>
      <c r="J12" s="144">
        <v>0</v>
      </c>
      <c r="K12" s="144">
        <v>0</v>
      </c>
      <c r="L12" s="144">
        <v>0</v>
      </c>
      <c r="M12" s="144">
        <v>0</v>
      </c>
      <c r="N12" s="143"/>
      <c r="O12" s="144">
        <v>0</v>
      </c>
      <c r="P12" s="144">
        <v>0</v>
      </c>
      <c r="Q12" s="144">
        <v>0</v>
      </c>
      <c r="R12" s="144">
        <v>0</v>
      </c>
      <c r="S12" s="144">
        <v>0</v>
      </c>
      <c r="T12" s="144">
        <v>0</v>
      </c>
      <c r="U12" s="144">
        <v>0</v>
      </c>
      <c r="V12" s="144">
        <v>0</v>
      </c>
      <c r="W12" s="144">
        <v>0</v>
      </c>
      <c r="X12" s="145"/>
      <c r="Y12" s="144">
        <v>0</v>
      </c>
      <c r="Z12" s="144">
        <v>0</v>
      </c>
      <c r="AA12" s="144">
        <v>0</v>
      </c>
      <c r="AB12" s="144">
        <v>0</v>
      </c>
      <c r="AC12" s="144">
        <v>0</v>
      </c>
      <c r="AD12" s="144">
        <v>0</v>
      </c>
      <c r="AE12" s="144">
        <v>0</v>
      </c>
      <c r="AF12" s="144">
        <v>0</v>
      </c>
      <c r="AG12" s="144">
        <v>0</v>
      </c>
    </row>
    <row r="13" spans="1:33">
      <c r="B13" s="6" t="s">
        <v>42</v>
      </c>
      <c r="C13" s="8"/>
      <c r="D13" s="144">
        <v>0</v>
      </c>
      <c r="E13" s="144">
        <v>0</v>
      </c>
      <c r="F13" s="144">
        <v>0</v>
      </c>
      <c r="G13" s="144">
        <v>0</v>
      </c>
      <c r="H13" s="144">
        <v>0</v>
      </c>
      <c r="I13" s="144">
        <v>0</v>
      </c>
      <c r="J13" s="144">
        <v>0</v>
      </c>
      <c r="K13" s="144">
        <v>0</v>
      </c>
      <c r="L13" s="144">
        <v>0</v>
      </c>
      <c r="M13" s="144">
        <v>0</v>
      </c>
      <c r="N13" s="143"/>
      <c r="O13" s="144">
        <v>0</v>
      </c>
      <c r="P13" s="144">
        <v>0</v>
      </c>
      <c r="Q13" s="144">
        <v>0</v>
      </c>
      <c r="R13" s="144">
        <v>0</v>
      </c>
      <c r="S13" s="144">
        <v>0</v>
      </c>
      <c r="T13" s="144">
        <v>0</v>
      </c>
      <c r="U13" s="144">
        <v>0</v>
      </c>
      <c r="V13" s="144">
        <v>0</v>
      </c>
      <c r="W13" s="144">
        <v>0</v>
      </c>
      <c r="X13" s="145"/>
      <c r="Y13" s="144">
        <v>0</v>
      </c>
      <c r="Z13" s="144">
        <v>0</v>
      </c>
      <c r="AA13" s="144">
        <v>0</v>
      </c>
      <c r="AB13" s="144">
        <v>0</v>
      </c>
      <c r="AC13" s="144">
        <v>0</v>
      </c>
      <c r="AD13" s="144">
        <v>0</v>
      </c>
      <c r="AE13" s="144">
        <v>0</v>
      </c>
      <c r="AF13" s="144">
        <v>0</v>
      </c>
      <c r="AG13" s="144">
        <v>0</v>
      </c>
    </row>
    <row r="14" spans="1:33">
      <c r="B14" s="6" t="s">
        <v>43</v>
      </c>
      <c r="C14" s="8"/>
      <c r="D14" s="144">
        <v>0</v>
      </c>
      <c r="E14" s="144">
        <v>0</v>
      </c>
      <c r="F14" s="144">
        <v>0</v>
      </c>
      <c r="G14" s="144">
        <v>0</v>
      </c>
      <c r="H14" s="144">
        <v>0</v>
      </c>
      <c r="I14" s="144">
        <v>0</v>
      </c>
      <c r="J14" s="144">
        <v>0</v>
      </c>
      <c r="K14" s="144">
        <v>0</v>
      </c>
      <c r="L14" s="144">
        <v>0</v>
      </c>
      <c r="M14" s="144">
        <v>0</v>
      </c>
      <c r="N14" s="143"/>
      <c r="O14" s="144">
        <v>0</v>
      </c>
      <c r="P14" s="144">
        <v>0</v>
      </c>
      <c r="Q14" s="144">
        <v>0</v>
      </c>
      <c r="R14" s="144">
        <v>0</v>
      </c>
      <c r="S14" s="144">
        <v>0</v>
      </c>
      <c r="T14" s="144">
        <v>0</v>
      </c>
      <c r="U14" s="144">
        <v>0</v>
      </c>
      <c r="V14" s="144">
        <v>0</v>
      </c>
      <c r="W14" s="144">
        <v>0</v>
      </c>
      <c r="X14" s="145"/>
      <c r="Y14" s="144">
        <v>0</v>
      </c>
      <c r="Z14" s="144">
        <v>0</v>
      </c>
      <c r="AA14" s="144">
        <v>0</v>
      </c>
      <c r="AB14" s="144">
        <v>0</v>
      </c>
      <c r="AC14" s="144">
        <v>0</v>
      </c>
      <c r="AD14" s="144">
        <v>0</v>
      </c>
      <c r="AE14" s="144">
        <v>0</v>
      </c>
      <c r="AF14" s="144">
        <v>0</v>
      </c>
      <c r="AG14" s="144">
        <v>0</v>
      </c>
    </row>
    <row r="15" spans="1:33">
      <c r="B15" s="6" t="s">
        <v>44</v>
      </c>
      <c r="C15" s="8"/>
      <c r="D15" s="144">
        <v>0</v>
      </c>
      <c r="E15" s="144">
        <v>0</v>
      </c>
      <c r="F15" s="144">
        <v>0</v>
      </c>
      <c r="G15" s="144">
        <v>0</v>
      </c>
      <c r="H15" s="144">
        <v>0</v>
      </c>
      <c r="I15" s="144">
        <v>0</v>
      </c>
      <c r="J15" s="144">
        <v>0</v>
      </c>
      <c r="K15" s="144">
        <v>0</v>
      </c>
      <c r="L15" s="144">
        <v>0</v>
      </c>
      <c r="M15" s="144">
        <v>0</v>
      </c>
      <c r="N15" s="143"/>
      <c r="O15" s="144">
        <v>0</v>
      </c>
      <c r="P15" s="144">
        <v>0</v>
      </c>
      <c r="Q15" s="144">
        <v>0</v>
      </c>
      <c r="R15" s="144">
        <v>0</v>
      </c>
      <c r="S15" s="144">
        <v>0</v>
      </c>
      <c r="T15" s="144">
        <v>0</v>
      </c>
      <c r="U15" s="144">
        <v>0</v>
      </c>
      <c r="V15" s="144">
        <v>0</v>
      </c>
      <c r="W15" s="144">
        <v>0</v>
      </c>
      <c r="X15" s="145"/>
      <c r="Y15" s="144">
        <v>0</v>
      </c>
      <c r="Z15" s="144">
        <v>0</v>
      </c>
      <c r="AA15" s="144">
        <v>0</v>
      </c>
      <c r="AB15" s="144">
        <v>0</v>
      </c>
      <c r="AC15" s="144">
        <v>0</v>
      </c>
      <c r="AD15" s="144">
        <v>0</v>
      </c>
      <c r="AE15" s="144">
        <v>0</v>
      </c>
      <c r="AF15" s="144">
        <v>0</v>
      </c>
      <c r="AG15" s="144">
        <v>0</v>
      </c>
    </row>
    <row r="16" spans="1:33">
      <c r="B16" s="7" t="s">
        <v>45</v>
      </c>
      <c r="C16" s="225"/>
      <c r="D16" s="144">
        <v>0</v>
      </c>
      <c r="E16" s="144">
        <v>0</v>
      </c>
      <c r="F16" s="144">
        <v>0</v>
      </c>
      <c r="G16" s="144">
        <v>0</v>
      </c>
      <c r="H16" s="144">
        <v>0</v>
      </c>
      <c r="I16" s="144">
        <v>0</v>
      </c>
      <c r="J16" s="144">
        <v>0</v>
      </c>
      <c r="K16" s="144">
        <v>0</v>
      </c>
      <c r="L16" s="144">
        <v>0</v>
      </c>
      <c r="M16" s="144">
        <v>0</v>
      </c>
      <c r="N16" s="143"/>
      <c r="O16" s="144">
        <v>0</v>
      </c>
      <c r="P16" s="144">
        <v>0</v>
      </c>
      <c r="Q16" s="144">
        <v>0</v>
      </c>
      <c r="R16" s="144">
        <v>0</v>
      </c>
      <c r="S16" s="144">
        <v>0</v>
      </c>
      <c r="T16" s="144">
        <v>0</v>
      </c>
      <c r="U16" s="144">
        <v>0</v>
      </c>
      <c r="V16" s="144">
        <v>0</v>
      </c>
      <c r="W16" s="144">
        <v>0</v>
      </c>
      <c r="X16" s="145"/>
      <c r="Y16" s="144">
        <v>0</v>
      </c>
      <c r="Z16" s="144">
        <v>0</v>
      </c>
      <c r="AA16" s="144">
        <v>0</v>
      </c>
      <c r="AB16" s="144">
        <v>0</v>
      </c>
      <c r="AC16" s="144">
        <v>0</v>
      </c>
      <c r="AD16" s="144">
        <v>0</v>
      </c>
      <c r="AE16" s="144">
        <v>0</v>
      </c>
      <c r="AF16" s="144">
        <v>0</v>
      </c>
      <c r="AG16" s="144">
        <v>0</v>
      </c>
    </row>
    <row r="17" spans="2:33">
      <c r="B17" s="7" t="s">
        <v>46</v>
      </c>
      <c r="C17" s="225"/>
      <c r="D17" s="144">
        <v>0</v>
      </c>
      <c r="E17" s="144">
        <v>0</v>
      </c>
      <c r="F17" s="144">
        <v>0</v>
      </c>
      <c r="G17" s="144">
        <v>0</v>
      </c>
      <c r="H17" s="144">
        <v>0</v>
      </c>
      <c r="I17" s="144">
        <v>0</v>
      </c>
      <c r="J17" s="144">
        <v>0</v>
      </c>
      <c r="K17" s="144">
        <v>0</v>
      </c>
      <c r="L17" s="144">
        <v>0</v>
      </c>
      <c r="M17" s="144">
        <v>0</v>
      </c>
      <c r="N17" s="143"/>
      <c r="O17" s="144">
        <v>0</v>
      </c>
      <c r="P17" s="144">
        <v>0</v>
      </c>
      <c r="Q17" s="144">
        <v>0</v>
      </c>
      <c r="R17" s="144">
        <v>0</v>
      </c>
      <c r="S17" s="144">
        <v>0</v>
      </c>
      <c r="T17" s="144">
        <v>0</v>
      </c>
      <c r="U17" s="144">
        <v>0</v>
      </c>
      <c r="V17" s="144">
        <v>0</v>
      </c>
      <c r="W17" s="144">
        <v>0</v>
      </c>
      <c r="X17" s="145"/>
      <c r="Y17" s="144">
        <v>0</v>
      </c>
      <c r="Z17" s="144">
        <v>0</v>
      </c>
      <c r="AA17" s="144">
        <v>0</v>
      </c>
      <c r="AB17" s="144">
        <v>0</v>
      </c>
      <c r="AC17" s="144">
        <v>0</v>
      </c>
      <c r="AD17" s="144">
        <v>0</v>
      </c>
      <c r="AE17" s="144">
        <v>0</v>
      </c>
      <c r="AF17" s="144">
        <v>0</v>
      </c>
      <c r="AG17" s="144">
        <v>0</v>
      </c>
    </row>
    <row r="18" spans="2:33">
      <c r="B18" s="6" t="s">
        <v>317</v>
      </c>
      <c r="C18" s="8"/>
      <c r="D18" s="144">
        <v>0</v>
      </c>
      <c r="E18" s="144">
        <v>0</v>
      </c>
      <c r="F18" s="144">
        <v>0</v>
      </c>
      <c r="G18" s="144">
        <v>0</v>
      </c>
      <c r="H18" s="144">
        <v>0</v>
      </c>
      <c r="I18" s="144">
        <v>0</v>
      </c>
      <c r="J18" s="144">
        <v>0</v>
      </c>
      <c r="K18" s="144">
        <v>0</v>
      </c>
      <c r="L18" s="144">
        <v>0</v>
      </c>
      <c r="M18" s="144">
        <v>0</v>
      </c>
      <c r="N18" s="143"/>
      <c r="O18" s="144">
        <v>0</v>
      </c>
      <c r="P18" s="144">
        <v>0</v>
      </c>
      <c r="Q18" s="144">
        <v>0</v>
      </c>
      <c r="R18" s="144">
        <v>0</v>
      </c>
      <c r="S18" s="144">
        <v>0</v>
      </c>
      <c r="T18" s="144">
        <v>0</v>
      </c>
      <c r="U18" s="144">
        <v>0</v>
      </c>
      <c r="V18" s="144">
        <v>0</v>
      </c>
      <c r="W18" s="144">
        <v>0</v>
      </c>
      <c r="X18" s="145"/>
      <c r="Y18" s="144">
        <v>0</v>
      </c>
      <c r="Z18" s="144">
        <v>0</v>
      </c>
      <c r="AA18" s="144">
        <v>0</v>
      </c>
      <c r="AB18" s="144">
        <v>0</v>
      </c>
      <c r="AC18" s="144">
        <v>0</v>
      </c>
      <c r="AD18" s="144">
        <v>0</v>
      </c>
      <c r="AE18" s="144">
        <v>0</v>
      </c>
      <c r="AF18" s="144">
        <v>0</v>
      </c>
      <c r="AG18" s="144">
        <v>0</v>
      </c>
    </row>
    <row r="19" spans="2:33">
      <c r="B19" s="6" t="s">
        <v>108</v>
      </c>
      <c r="C19" s="210"/>
      <c r="D19" s="144">
        <v>0</v>
      </c>
      <c r="E19" s="144">
        <v>0</v>
      </c>
      <c r="F19" s="144">
        <v>0</v>
      </c>
      <c r="G19" s="144">
        <v>0</v>
      </c>
      <c r="H19" s="144">
        <v>0</v>
      </c>
      <c r="I19" s="144">
        <v>0</v>
      </c>
      <c r="J19" s="144">
        <v>0</v>
      </c>
      <c r="K19" s="144">
        <v>0</v>
      </c>
      <c r="L19" s="144">
        <v>0</v>
      </c>
      <c r="M19" s="144">
        <v>0</v>
      </c>
      <c r="N19" s="143"/>
      <c r="O19" s="144">
        <v>0</v>
      </c>
      <c r="P19" s="144">
        <v>0</v>
      </c>
      <c r="Q19" s="144">
        <v>0</v>
      </c>
      <c r="R19" s="144">
        <v>0</v>
      </c>
      <c r="S19" s="144">
        <v>0</v>
      </c>
      <c r="T19" s="144">
        <v>0</v>
      </c>
      <c r="U19" s="144">
        <v>0</v>
      </c>
      <c r="V19" s="144">
        <v>0</v>
      </c>
      <c r="W19" s="144">
        <v>0</v>
      </c>
      <c r="X19" s="145"/>
      <c r="Y19" s="144">
        <v>0</v>
      </c>
      <c r="Z19" s="144">
        <v>0</v>
      </c>
      <c r="AA19" s="144">
        <v>0</v>
      </c>
      <c r="AB19" s="144">
        <v>0</v>
      </c>
      <c r="AC19" s="144">
        <v>0</v>
      </c>
      <c r="AD19" s="144">
        <v>0</v>
      </c>
      <c r="AE19" s="144">
        <v>0</v>
      </c>
      <c r="AF19" s="144">
        <v>0</v>
      </c>
      <c r="AG19" s="144">
        <v>0</v>
      </c>
    </row>
    <row r="20" spans="2:33">
      <c r="B20" s="6" t="s">
        <v>48</v>
      </c>
      <c r="C20" s="8"/>
      <c r="D20" s="144">
        <v>0</v>
      </c>
      <c r="E20" s="144">
        <v>0</v>
      </c>
      <c r="F20" s="144">
        <v>0</v>
      </c>
      <c r="G20" s="144">
        <v>0</v>
      </c>
      <c r="H20" s="144">
        <v>0</v>
      </c>
      <c r="I20" s="144">
        <v>0</v>
      </c>
      <c r="J20" s="144">
        <v>0</v>
      </c>
      <c r="K20" s="144">
        <v>0</v>
      </c>
      <c r="L20" s="144">
        <v>0</v>
      </c>
      <c r="M20" s="144">
        <v>0</v>
      </c>
      <c r="N20" s="143"/>
      <c r="O20" s="144">
        <v>0</v>
      </c>
      <c r="P20" s="144">
        <v>0</v>
      </c>
      <c r="Q20" s="144">
        <v>0</v>
      </c>
      <c r="R20" s="144">
        <v>0</v>
      </c>
      <c r="S20" s="144">
        <v>0</v>
      </c>
      <c r="T20" s="144">
        <v>0</v>
      </c>
      <c r="U20" s="144">
        <v>0</v>
      </c>
      <c r="V20" s="144">
        <v>0</v>
      </c>
      <c r="W20" s="144">
        <v>0</v>
      </c>
      <c r="X20" s="145"/>
      <c r="Y20" s="144">
        <v>0</v>
      </c>
      <c r="Z20" s="144">
        <v>0</v>
      </c>
      <c r="AA20" s="144">
        <v>0</v>
      </c>
      <c r="AB20" s="144">
        <v>0</v>
      </c>
      <c r="AC20" s="144">
        <v>0</v>
      </c>
      <c r="AD20" s="144">
        <v>0</v>
      </c>
      <c r="AE20" s="144">
        <v>0</v>
      </c>
      <c r="AF20" s="144">
        <v>0</v>
      </c>
      <c r="AG20" s="144">
        <v>0</v>
      </c>
    </row>
    <row r="21" spans="2:33">
      <c r="B21" s="6" t="s">
        <v>325</v>
      </c>
      <c r="C21" s="8"/>
      <c r="D21" s="144">
        <v>0</v>
      </c>
      <c r="E21" s="144">
        <v>0</v>
      </c>
      <c r="F21" s="144">
        <v>0</v>
      </c>
      <c r="G21" s="144">
        <v>0</v>
      </c>
      <c r="H21" s="144">
        <v>0</v>
      </c>
      <c r="I21" s="144">
        <v>0</v>
      </c>
      <c r="J21" s="144">
        <v>0</v>
      </c>
      <c r="K21" s="144">
        <v>0</v>
      </c>
      <c r="L21" s="144">
        <v>0</v>
      </c>
      <c r="M21" s="144">
        <v>0</v>
      </c>
      <c r="N21" s="143"/>
      <c r="O21" s="144">
        <v>0</v>
      </c>
      <c r="P21" s="144">
        <v>0</v>
      </c>
      <c r="Q21" s="144">
        <v>0</v>
      </c>
      <c r="R21" s="144">
        <v>0</v>
      </c>
      <c r="S21" s="144">
        <v>0</v>
      </c>
      <c r="T21" s="144">
        <v>0</v>
      </c>
      <c r="U21" s="144">
        <v>0</v>
      </c>
      <c r="V21" s="144">
        <v>0</v>
      </c>
      <c r="W21" s="144">
        <v>0</v>
      </c>
      <c r="X21" s="145"/>
      <c r="Y21" s="144">
        <v>0</v>
      </c>
      <c r="Z21" s="144">
        <v>0</v>
      </c>
      <c r="AA21" s="144">
        <v>0</v>
      </c>
      <c r="AB21" s="144">
        <v>0</v>
      </c>
      <c r="AC21" s="144">
        <v>0</v>
      </c>
      <c r="AD21" s="144">
        <v>0</v>
      </c>
      <c r="AE21" s="144">
        <v>0</v>
      </c>
      <c r="AF21" s="144">
        <v>0</v>
      </c>
      <c r="AG21" s="144">
        <v>0</v>
      </c>
    </row>
    <row r="22" spans="2:33">
      <c r="B22" s="6" t="s">
        <v>101</v>
      </c>
      <c r="C22" s="8"/>
      <c r="D22" s="144">
        <v>0</v>
      </c>
      <c r="E22" s="144">
        <v>0</v>
      </c>
      <c r="F22" s="144">
        <v>0</v>
      </c>
      <c r="G22" s="144">
        <v>0</v>
      </c>
      <c r="H22" s="144">
        <v>0</v>
      </c>
      <c r="I22" s="144">
        <v>0</v>
      </c>
      <c r="J22" s="144">
        <v>0</v>
      </c>
      <c r="K22" s="144">
        <v>0</v>
      </c>
      <c r="L22" s="144">
        <v>0</v>
      </c>
      <c r="M22" s="144">
        <v>0</v>
      </c>
      <c r="N22" s="143"/>
      <c r="O22" s="144">
        <v>0</v>
      </c>
      <c r="P22" s="144">
        <v>0</v>
      </c>
      <c r="Q22" s="144">
        <v>0</v>
      </c>
      <c r="R22" s="144">
        <v>0</v>
      </c>
      <c r="S22" s="144">
        <v>0</v>
      </c>
      <c r="T22" s="144">
        <v>0</v>
      </c>
      <c r="U22" s="144">
        <v>0</v>
      </c>
      <c r="V22" s="144">
        <v>0</v>
      </c>
      <c r="W22" s="144">
        <v>0</v>
      </c>
      <c r="X22" s="145"/>
      <c r="Y22" s="144">
        <v>0</v>
      </c>
      <c r="Z22" s="144">
        <v>0</v>
      </c>
      <c r="AA22" s="144">
        <v>0</v>
      </c>
      <c r="AB22" s="144">
        <v>0</v>
      </c>
      <c r="AC22" s="144">
        <v>0</v>
      </c>
      <c r="AD22" s="144">
        <v>0</v>
      </c>
      <c r="AE22" s="144">
        <v>0</v>
      </c>
      <c r="AF22" s="144">
        <v>0</v>
      </c>
      <c r="AG22" s="144">
        <v>0</v>
      </c>
    </row>
    <row r="23" spans="2:33" s="27" customFormat="1">
      <c r="B23" s="31" t="s">
        <v>8</v>
      </c>
      <c r="C23" s="209" t="s">
        <v>295</v>
      </c>
      <c r="D23" s="147">
        <v>0</v>
      </c>
      <c r="E23" s="147">
        <v>0</v>
      </c>
      <c r="F23" s="147">
        <v>0</v>
      </c>
      <c r="G23" s="147">
        <v>0</v>
      </c>
      <c r="H23" s="147">
        <v>0</v>
      </c>
      <c r="I23" s="147">
        <v>0</v>
      </c>
      <c r="J23" s="147">
        <v>0</v>
      </c>
      <c r="K23" s="147">
        <v>0</v>
      </c>
      <c r="L23" s="147">
        <v>0</v>
      </c>
      <c r="M23" s="147">
        <v>0</v>
      </c>
      <c r="N23" s="146"/>
      <c r="O23" s="147">
        <v>0</v>
      </c>
      <c r="P23" s="147">
        <v>0</v>
      </c>
      <c r="Q23" s="147">
        <v>0</v>
      </c>
      <c r="R23" s="147">
        <v>0</v>
      </c>
      <c r="S23" s="147">
        <v>0</v>
      </c>
      <c r="T23" s="147">
        <v>0</v>
      </c>
      <c r="U23" s="147">
        <v>0</v>
      </c>
      <c r="V23" s="147">
        <v>0</v>
      </c>
      <c r="W23" s="147">
        <v>0</v>
      </c>
      <c r="X23" s="141"/>
      <c r="Y23" s="147">
        <v>0</v>
      </c>
      <c r="Z23" s="147">
        <v>0</v>
      </c>
      <c r="AA23" s="147">
        <v>0</v>
      </c>
      <c r="AB23" s="147">
        <v>0</v>
      </c>
      <c r="AC23" s="147">
        <v>0</v>
      </c>
      <c r="AD23" s="147">
        <v>0</v>
      </c>
      <c r="AE23" s="147">
        <v>0</v>
      </c>
      <c r="AF23" s="147">
        <v>0</v>
      </c>
      <c r="AG23" s="147">
        <v>0</v>
      </c>
    </row>
    <row r="24" spans="2:33">
      <c r="B24" s="208" t="s">
        <v>40</v>
      </c>
      <c r="C24" s="36"/>
      <c r="D24" s="144">
        <v>0</v>
      </c>
      <c r="E24" s="144">
        <v>0</v>
      </c>
      <c r="F24" s="144">
        <v>0</v>
      </c>
      <c r="G24" s="144">
        <v>0</v>
      </c>
      <c r="H24" s="144">
        <v>0</v>
      </c>
      <c r="I24" s="144">
        <v>0</v>
      </c>
      <c r="J24" s="144">
        <v>0</v>
      </c>
      <c r="K24" s="144">
        <v>0</v>
      </c>
      <c r="L24" s="144">
        <v>0</v>
      </c>
      <c r="M24" s="144">
        <v>0</v>
      </c>
      <c r="N24" s="143"/>
      <c r="O24" s="144">
        <v>0</v>
      </c>
      <c r="P24" s="144">
        <v>0</v>
      </c>
      <c r="Q24" s="144">
        <v>0</v>
      </c>
      <c r="R24" s="144">
        <v>0</v>
      </c>
      <c r="S24" s="144">
        <v>0</v>
      </c>
      <c r="T24" s="144">
        <v>0</v>
      </c>
      <c r="U24" s="144">
        <v>0</v>
      </c>
      <c r="V24" s="144">
        <v>0</v>
      </c>
      <c r="W24" s="144">
        <v>0</v>
      </c>
      <c r="X24" s="145"/>
      <c r="Y24" s="144">
        <v>0</v>
      </c>
      <c r="Z24" s="144">
        <v>0</v>
      </c>
      <c r="AA24" s="144">
        <v>0</v>
      </c>
      <c r="AB24" s="144">
        <v>0</v>
      </c>
      <c r="AC24" s="144">
        <v>0</v>
      </c>
      <c r="AD24" s="144">
        <v>0</v>
      </c>
      <c r="AE24" s="144">
        <v>0</v>
      </c>
      <c r="AF24" s="144">
        <v>0</v>
      </c>
      <c r="AG24" s="144">
        <v>0</v>
      </c>
    </row>
    <row r="25" spans="2:33">
      <c r="B25" s="6" t="s">
        <v>41</v>
      </c>
      <c r="C25" s="8"/>
      <c r="D25" s="144">
        <v>0</v>
      </c>
      <c r="E25" s="144">
        <v>0</v>
      </c>
      <c r="F25" s="144">
        <v>0</v>
      </c>
      <c r="G25" s="144">
        <v>0</v>
      </c>
      <c r="H25" s="144">
        <v>0</v>
      </c>
      <c r="I25" s="144">
        <v>0</v>
      </c>
      <c r="J25" s="144">
        <v>0</v>
      </c>
      <c r="K25" s="144">
        <v>0</v>
      </c>
      <c r="L25" s="144">
        <v>0</v>
      </c>
      <c r="M25" s="144">
        <v>0</v>
      </c>
      <c r="N25" s="143"/>
      <c r="O25" s="144">
        <v>0</v>
      </c>
      <c r="P25" s="144">
        <v>0</v>
      </c>
      <c r="Q25" s="144">
        <v>0</v>
      </c>
      <c r="R25" s="144">
        <v>0</v>
      </c>
      <c r="S25" s="144">
        <v>0</v>
      </c>
      <c r="T25" s="144">
        <v>0</v>
      </c>
      <c r="U25" s="144">
        <v>0</v>
      </c>
      <c r="V25" s="144">
        <v>0</v>
      </c>
      <c r="W25" s="144">
        <v>0</v>
      </c>
      <c r="X25" s="145"/>
      <c r="Y25" s="144">
        <v>0</v>
      </c>
      <c r="Z25" s="144">
        <v>0</v>
      </c>
      <c r="AA25" s="144">
        <v>0</v>
      </c>
      <c r="AB25" s="144">
        <v>0</v>
      </c>
      <c r="AC25" s="144">
        <v>0</v>
      </c>
      <c r="AD25" s="144">
        <v>0</v>
      </c>
      <c r="AE25" s="144">
        <v>0</v>
      </c>
      <c r="AF25" s="144">
        <v>0</v>
      </c>
      <c r="AG25" s="144">
        <v>0</v>
      </c>
    </row>
    <row r="26" spans="2:33">
      <c r="B26" s="6" t="s">
        <v>42</v>
      </c>
      <c r="C26" s="8"/>
      <c r="D26" s="144">
        <v>0</v>
      </c>
      <c r="E26" s="144">
        <v>0</v>
      </c>
      <c r="F26" s="144">
        <v>0</v>
      </c>
      <c r="G26" s="144">
        <v>0</v>
      </c>
      <c r="H26" s="144">
        <v>0</v>
      </c>
      <c r="I26" s="144">
        <v>0</v>
      </c>
      <c r="J26" s="144">
        <v>0</v>
      </c>
      <c r="K26" s="144">
        <v>0</v>
      </c>
      <c r="L26" s="144">
        <v>0</v>
      </c>
      <c r="M26" s="144">
        <v>0</v>
      </c>
      <c r="N26" s="143"/>
      <c r="O26" s="144">
        <v>0</v>
      </c>
      <c r="P26" s="144">
        <v>0</v>
      </c>
      <c r="Q26" s="144">
        <v>0</v>
      </c>
      <c r="R26" s="144">
        <v>0</v>
      </c>
      <c r="S26" s="144">
        <v>0</v>
      </c>
      <c r="T26" s="144">
        <v>0</v>
      </c>
      <c r="U26" s="144">
        <v>0</v>
      </c>
      <c r="V26" s="144">
        <v>0</v>
      </c>
      <c r="W26" s="144">
        <v>0</v>
      </c>
      <c r="X26" s="145"/>
      <c r="Y26" s="144">
        <v>0</v>
      </c>
      <c r="Z26" s="144">
        <v>0</v>
      </c>
      <c r="AA26" s="144">
        <v>0</v>
      </c>
      <c r="AB26" s="144">
        <v>0</v>
      </c>
      <c r="AC26" s="144">
        <v>0</v>
      </c>
      <c r="AD26" s="144">
        <v>0</v>
      </c>
      <c r="AE26" s="144">
        <v>0</v>
      </c>
      <c r="AF26" s="144">
        <v>0</v>
      </c>
      <c r="AG26" s="144">
        <v>0</v>
      </c>
    </row>
    <row r="27" spans="2:33">
      <c r="B27" s="6" t="s">
        <v>43</v>
      </c>
      <c r="C27" s="8"/>
      <c r="D27" s="144">
        <v>0</v>
      </c>
      <c r="E27" s="144">
        <v>0</v>
      </c>
      <c r="F27" s="144">
        <v>0</v>
      </c>
      <c r="G27" s="144">
        <v>0</v>
      </c>
      <c r="H27" s="144">
        <v>0</v>
      </c>
      <c r="I27" s="144">
        <v>0</v>
      </c>
      <c r="J27" s="144">
        <v>0</v>
      </c>
      <c r="K27" s="144">
        <v>0</v>
      </c>
      <c r="L27" s="144">
        <v>0</v>
      </c>
      <c r="M27" s="144">
        <v>0</v>
      </c>
      <c r="N27" s="143"/>
      <c r="O27" s="144">
        <v>0</v>
      </c>
      <c r="P27" s="144">
        <v>0</v>
      </c>
      <c r="Q27" s="144">
        <v>0</v>
      </c>
      <c r="R27" s="144">
        <v>0</v>
      </c>
      <c r="S27" s="144">
        <v>0</v>
      </c>
      <c r="T27" s="144">
        <v>0</v>
      </c>
      <c r="U27" s="144">
        <v>0</v>
      </c>
      <c r="V27" s="144">
        <v>0</v>
      </c>
      <c r="W27" s="144">
        <v>0</v>
      </c>
      <c r="X27" s="145"/>
      <c r="Y27" s="144">
        <v>0</v>
      </c>
      <c r="Z27" s="144">
        <v>0</v>
      </c>
      <c r="AA27" s="144">
        <v>0</v>
      </c>
      <c r="AB27" s="144">
        <v>0</v>
      </c>
      <c r="AC27" s="144">
        <v>0</v>
      </c>
      <c r="AD27" s="144">
        <v>0</v>
      </c>
      <c r="AE27" s="144">
        <v>0</v>
      </c>
      <c r="AF27" s="144">
        <v>0</v>
      </c>
      <c r="AG27" s="144">
        <v>0</v>
      </c>
    </row>
    <row r="28" spans="2:33">
      <c r="B28" s="6" t="s">
        <v>44</v>
      </c>
      <c r="C28" s="8"/>
      <c r="D28" s="144">
        <v>0</v>
      </c>
      <c r="E28" s="144">
        <v>0</v>
      </c>
      <c r="F28" s="144">
        <v>0</v>
      </c>
      <c r="G28" s="144">
        <v>0</v>
      </c>
      <c r="H28" s="144">
        <v>0</v>
      </c>
      <c r="I28" s="144">
        <v>0</v>
      </c>
      <c r="J28" s="144">
        <v>0</v>
      </c>
      <c r="K28" s="144">
        <v>0</v>
      </c>
      <c r="L28" s="144">
        <v>0</v>
      </c>
      <c r="M28" s="144">
        <v>0</v>
      </c>
      <c r="N28" s="151"/>
      <c r="O28" s="144">
        <v>0</v>
      </c>
      <c r="P28" s="144">
        <v>0</v>
      </c>
      <c r="Q28" s="144">
        <v>0</v>
      </c>
      <c r="R28" s="144">
        <v>0</v>
      </c>
      <c r="S28" s="144">
        <v>0</v>
      </c>
      <c r="T28" s="144">
        <v>0</v>
      </c>
      <c r="U28" s="144">
        <v>0</v>
      </c>
      <c r="V28" s="144">
        <v>0</v>
      </c>
      <c r="W28" s="144">
        <v>0</v>
      </c>
      <c r="X28" s="145"/>
      <c r="Y28" s="144">
        <v>0</v>
      </c>
      <c r="Z28" s="144">
        <v>0</v>
      </c>
      <c r="AA28" s="144">
        <v>0</v>
      </c>
      <c r="AB28" s="144">
        <v>0</v>
      </c>
      <c r="AC28" s="144">
        <v>0</v>
      </c>
      <c r="AD28" s="144">
        <v>0</v>
      </c>
      <c r="AE28" s="144">
        <v>0</v>
      </c>
      <c r="AF28" s="144">
        <v>0</v>
      </c>
      <c r="AG28" s="144">
        <v>0</v>
      </c>
    </row>
    <row r="29" spans="2:33">
      <c r="B29" s="7" t="s">
        <v>45</v>
      </c>
      <c r="C29" s="225"/>
      <c r="D29" s="144">
        <v>0</v>
      </c>
      <c r="E29" s="144">
        <v>0</v>
      </c>
      <c r="F29" s="144">
        <v>0</v>
      </c>
      <c r="G29" s="144">
        <v>0</v>
      </c>
      <c r="H29" s="144">
        <v>0</v>
      </c>
      <c r="I29" s="144">
        <v>0</v>
      </c>
      <c r="J29" s="144">
        <v>0</v>
      </c>
      <c r="K29" s="144">
        <v>0</v>
      </c>
      <c r="L29" s="144">
        <v>0</v>
      </c>
      <c r="M29" s="144">
        <v>0</v>
      </c>
      <c r="N29" s="143"/>
      <c r="O29" s="144">
        <v>0</v>
      </c>
      <c r="P29" s="144">
        <v>0</v>
      </c>
      <c r="Q29" s="144">
        <v>0</v>
      </c>
      <c r="R29" s="144">
        <v>0</v>
      </c>
      <c r="S29" s="144">
        <v>0</v>
      </c>
      <c r="T29" s="144">
        <v>0</v>
      </c>
      <c r="U29" s="144">
        <v>0</v>
      </c>
      <c r="V29" s="144">
        <v>0</v>
      </c>
      <c r="W29" s="144">
        <v>0</v>
      </c>
      <c r="X29" s="145"/>
      <c r="Y29" s="144">
        <v>0</v>
      </c>
      <c r="Z29" s="144">
        <v>0</v>
      </c>
      <c r="AA29" s="144">
        <v>0</v>
      </c>
      <c r="AB29" s="144">
        <v>0</v>
      </c>
      <c r="AC29" s="144">
        <v>0</v>
      </c>
      <c r="AD29" s="144">
        <v>0</v>
      </c>
      <c r="AE29" s="144">
        <v>0</v>
      </c>
      <c r="AF29" s="144">
        <v>0</v>
      </c>
      <c r="AG29" s="144">
        <v>0</v>
      </c>
    </row>
    <row r="30" spans="2:33">
      <c r="B30" s="7" t="s">
        <v>46</v>
      </c>
      <c r="C30" s="225"/>
      <c r="D30" s="144">
        <v>0</v>
      </c>
      <c r="E30" s="144">
        <v>0</v>
      </c>
      <c r="F30" s="144">
        <v>0</v>
      </c>
      <c r="G30" s="144">
        <v>0</v>
      </c>
      <c r="H30" s="144">
        <v>0</v>
      </c>
      <c r="I30" s="144">
        <v>0</v>
      </c>
      <c r="J30" s="144">
        <v>0</v>
      </c>
      <c r="K30" s="144">
        <v>0</v>
      </c>
      <c r="L30" s="144">
        <v>0</v>
      </c>
      <c r="M30" s="144">
        <v>0</v>
      </c>
      <c r="N30" s="143"/>
      <c r="O30" s="144">
        <v>0</v>
      </c>
      <c r="P30" s="144">
        <v>0</v>
      </c>
      <c r="Q30" s="144">
        <v>0</v>
      </c>
      <c r="R30" s="144">
        <v>0</v>
      </c>
      <c r="S30" s="144">
        <v>0</v>
      </c>
      <c r="T30" s="144">
        <v>0</v>
      </c>
      <c r="U30" s="144">
        <v>0</v>
      </c>
      <c r="V30" s="144">
        <v>0</v>
      </c>
      <c r="W30" s="144">
        <v>0</v>
      </c>
      <c r="X30" s="145"/>
      <c r="Y30" s="144">
        <v>0</v>
      </c>
      <c r="Z30" s="144">
        <v>0</v>
      </c>
      <c r="AA30" s="144">
        <v>0</v>
      </c>
      <c r="AB30" s="144">
        <v>0</v>
      </c>
      <c r="AC30" s="144">
        <v>0</v>
      </c>
      <c r="AD30" s="144">
        <v>0</v>
      </c>
      <c r="AE30" s="144">
        <v>0</v>
      </c>
      <c r="AF30" s="144">
        <v>0</v>
      </c>
      <c r="AG30" s="144">
        <v>0</v>
      </c>
    </row>
    <row r="31" spans="2:33">
      <c r="B31" s="6" t="s">
        <v>317</v>
      </c>
      <c r="C31" s="8"/>
      <c r="D31" s="144">
        <v>0</v>
      </c>
      <c r="E31" s="144">
        <v>0</v>
      </c>
      <c r="F31" s="144">
        <v>0</v>
      </c>
      <c r="G31" s="144">
        <v>0</v>
      </c>
      <c r="H31" s="144">
        <v>0</v>
      </c>
      <c r="I31" s="144">
        <v>0</v>
      </c>
      <c r="J31" s="144">
        <v>0</v>
      </c>
      <c r="K31" s="144">
        <v>0</v>
      </c>
      <c r="L31" s="144">
        <v>0</v>
      </c>
      <c r="M31" s="144">
        <v>0</v>
      </c>
      <c r="N31" s="143"/>
      <c r="O31" s="144">
        <v>0</v>
      </c>
      <c r="P31" s="144">
        <v>0</v>
      </c>
      <c r="Q31" s="144">
        <v>0</v>
      </c>
      <c r="R31" s="144">
        <v>0</v>
      </c>
      <c r="S31" s="144">
        <v>0</v>
      </c>
      <c r="T31" s="144">
        <v>0</v>
      </c>
      <c r="U31" s="144">
        <v>0</v>
      </c>
      <c r="V31" s="144">
        <v>0</v>
      </c>
      <c r="W31" s="144">
        <v>0</v>
      </c>
      <c r="X31" s="145"/>
      <c r="Y31" s="144">
        <v>0</v>
      </c>
      <c r="Z31" s="144">
        <v>0</v>
      </c>
      <c r="AA31" s="144">
        <v>0</v>
      </c>
      <c r="AB31" s="144">
        <v>0</v>
      </c>
      <c r="AC31" s="144">
        <v>0</v>
      </c>
      <c r="AD31" s="144">
        <v>0</v>
      </c>
      <c r="AE31" s="144">
        <v>0</v>
      </c>
      <c r="AF31" s="144">
        <v>0</v>
      </c>
      <c r="AG31" s="144">
        <v>0</v>
      </c>
    </row>
    <row r="32" spans="2:33">
      <c r="B32" s="6" t="s">
        <v>108</v>
      </c>
      <c r="C32" s="8"/>
      <c r="D32" s="144">
        <v>0</v>
      </c>
      <c r="E32" s="144">
        <v>0</v>
      </c>
      <c r="F32" s="144">
        <v>0</v>
      </c>
      <c r="G32" s="144">
        <v>0</v>
      </c>
      <c r="H32" s="144">
        <v>0</v>
      </c>
      <c r="I32" s="144">
        <v>0</v>
      </c>
      <c r="J32" s="144">
        <v>0</v>
      </c>
      <c r="K32" s="144">
        <v>0</v>
      </c>
      <c r="L32" s="144">
        <v>0</v>
      </c>
      <c r="M32" s="144">
        <v>0</v>
      </c>
      <c r="N32" s="143"/>
      <c r="O32" s="144">
        <v>0</v>
      </c>
      <c r="P32" s="144">
        <v>0</v>
      </c>
      <c r="Q32" s="144">
        <v>0</v>
      </c>
      <c r="R32" s="144">
        <v>0</v>
      </c>
      <c r="S32" s="144">
        <v>0</v>
      </c>
      <c r="T32" s="144">
        <v>0</v>
      </c>
      <c r="U32" s="144">
        <v>0</v>
      </c>
      <c r="V32" s="144">
        <v>0</v>
      </c>
      <c r="W32" s="144">
        <v>0</v>
      </c>
      <c r="X32" s="145"/>
      <c r="Y32" s="144">
        <v>0</v>
      </c>
      <c r="Z32" s="144">
        <v>0</v>
      </c>
      <c r="AA32" s="144">
        <v>0</v>
      </c>
      <c r="AB32" s="144">
        <v>0</v>
      </c>
      <c r="AC32" s="144">
        <v>0</v>
      </c>
      <c r="AD32" s="144">
        <v>0</v>
      </c>
      <c r="AE32" s="144">
        <v>0</v>
      </c>
      <c r="AF32" s="144">
        <v>0</v>
      </c>
      <c r="AG32" s="144">
        <v>0</v>
      </c>
    </row>
    <row r="33" spans="2:33">
      <c r="B33" s="6" t="s">
        <v>48</v>
      </c>
      <c r="C33" s="8"/>
      <c r="D33" s="144">
        <v>0</v>
      </c>
      <c r="E33" s="144">
        <v>0</v>
      </c>
      <c r="F33" s="144">
        <v>0</v>
      </c>
      <c r="G33" s="144">
        <v>0</v>
      </c>
      <c r="H33" s="144">
        <v>0</v>
      </c>
      <c r="I33" s="144">
        <v>0</v>
      </c>
      <c r="J33" s="144">
        <v>0</v>
      </c>
      <c r="K33" s="144">
        <v>0</v>
      </c>
      <c r="L33" s="144">
        <v>0</v>
      </c>
      <c r="M33" s="144">
        <v>0</v>
      </c>
      <c r="N33" s="143"/>
      <c r="O33" s="144">
        <v>0</v>
      </c>
      <c r="P33" s="144">
        <v>0</v>
      </c>
      <c r="Q33" s="144">
        <v>0</v>
      </c>
      <c r="R33" s="144">
        <v>0</v>
      </c>
      <c r="S33" s="144">
        <v>0</v>
      </c>
      <c r="T33" s="144">
        <v>0</v>
      </c>
      <c r="U33" s="144">
        <v>0</v>
      </c>
      <c r="V33" s="144">
        <v>0</v>
      </c>
      <c r="W33" s="144">
        <v>0</v>
      </c>
      <c r="X33" s="145"/>
      <c r="Y33" s="144">
        <v>0</v>
      </c>
      <c r="Z33" s="144">
        <v>0</v>
      </c>
      <c r="AA33" s="144">
        <v>0</v>
      </c>
      <c r="AB33" s="144">
        <v>0</v>
      </c>
      <c r="AC33" s="144">
        <v>0</v>
      </c>
      <c r="AD33" s="144">
        <v>0</v>
      </c>
      <c r="AE33" s="144">
        <v>0</v>
      </c>
      <c r="AF33" s="144">
        <v>0</v>
      </c>
      <c r="AG33" s="144">
        <v>0</v>
      </c>
    </row>
    <row r="34" spans="2:33">
      <c r="B34" s="6" t="s">
        <v>325</v>
      </c>
      <c r="C34" s="8"/>
      <c r="D34" s="144">
        <v>0</v>
      </c>
      <c r="E34" s="144">
        <v>0</v>
      </c>
      <c r="F34" s="144">
        <v>0</v>
      </c>
      <c r="G34" s="144">
        <v>0</v>
      </c>
      <c r="H34" s="144">
        <v>0</v>
      </c>
      <c r="I34" s="144">
        <v>0</v>
      </c>
      <c r="J34" s="144">
        <v>0</v>
      </c>
      <c r="K34" s="144">
        <v>0</v>
      </c>
      <c r="L34" s="144">
        <v>0</v>
      </c>
      <c r="M34" s="144">
        <v>0</v>
      </c>
      <c r="N34" s="143"/>
      <c r="O34" s="144">
        <v>0</v>
      </c>
      <c r="P34" s="144">
        <v>0</v>
      </c>
      <c r="Q34" s="144">
        <v>0</v>
      </c>
      <c r="R34" s="144">
        <v>0</v>
      </c>
      <c r="S34" s="144">
        <v>0</v>
      </c>
      <c r="T34" s="144">
        <v>0</v>
      </c>
      <c r="U34" s="144">
        <v>0</v>
      </c>
      <c r="V34" s="144">
        <v>0</v>
      </c>
      <c r="W34" s="144">
        <v>0</v>
      </c>
      <c r="X34" s="145"/>
      <c r="Y34" s="144">
        <v>0</v>
      </c>
      <c r="Z34" s="144">
        <v>0</v>
      </c>
      <c r="AA34" s="144">
        <v>0</v>
      </c>
      <c r="AB34" s="144">
        <v>0</v>
      </c>
      <c r="AC34" s="144">
        <v>0</v>
      </c>
      <c r="AD34" s="144">
        <v>0</v>
      </c>
      <c r="AE34" s="144">
        <v>0</v>
      </c>
      <c r="AF34" s="144">
        <v>0</v>
      </c>
      <c r="AG34" s="144">
        <v>0</v>
      </c>
    </row>
    <row r="35" spans="2:33">
      <c r="B35" s="6" t="s">
        <v>101</v>
      </c>
      <c r="C35" s="8"/>
      <c r="D35" s="144">
        <v>0</v>
      </c>
      <c r="E35" s="144">
        <v>0</v>
      </c>
      <c r="F35" s="144">
        <v>0</v>
      </c>
      <c r="G35" s="144">
        <v>0</v>
      </c>
      <c r="H35" s="144">
        <v>0</v>
      </c>
      <c r="I35" s="144">
        <v>0</v>
      </c>
      <c r="J35" s="144">
        <v>0</v>
      </c>
      <c r="K35" s="144">
        <v>0</v>
      </c>
      <c r="L35" s="144">
        <v>0</v>
      </c>
      <c r="M35" s="144">
        <v>0</v>
      </c>
      <c r="N35" s="143"/>
      <c r="O35" s="144">
        <v>0</v>
      </c>
      <c r="P35" s="144">
        <v>0</v>
      </c>
      <c r="Q35" s="144">
        <v>0</v>
      </c>
      <c r="R35" s="144">
        <v>0</v>
      </c>
      <c r="S35" s="144">
        <v>0</v>
      </c>
      <c r="T35" s="144">
        <v>0</v>
      </c>
      <c r="U35" s="144">
        <v>0</v>
      </c>
      <c r="V35" s="144">
        <v>0</v>
      </c>
      <c r="W35" s="144">
        <v>0</v>
      </c>
      <c r="X35" s="145"/>
      <c r="Y35" s="144">
        <v>0</v>
      </c>
      <c r="Z35" s="144">
        <v>0</v>
      </c>
      <c r="AA35" s="144">
        <v>0</v>
      </c>
      <c r="AB35" s="144">
        <v>0</v>
      </c>
      <c r="AC35" s="144">
        <v>0</v>
      </c>
      <c r="AD35" s="144">
        <v>0</v>
      </c>
      <c r="AE35" s="144">
        <v>0</v>
      </c>
      <c r="AF35" s="144">
        <v>0</v>
      </c>
      <c r="AG35" s="144">
        <v>0</v>
      </c>
    </row>
    <row r="36" spans="2:33" s="27" customFormat="1">
      <c r="B36" s="29" t="s">
        <v>9</v>
      </c>
      <c r="C36" s="209" t="s">
        <v>296</v>
      </c>
      <c r="D36" s="147">
        <v>0</v>
      </c>
      <c r="E36" s="147">
        <v>0</v>
      </c>
      <c r="F36" s="147">
        <v>0</v>
      </c>
      <c r="G36" s="147">
        <v>0</v>
      </c>
      <c r="H36" s="147">
        <v>0</v>
      </c>
      <c r="I36" s="147">
        <v>0</v>
      </c>
      <c r="J36" s="147">
        <v>0</v>
      </c>
      <c r="K36" s="147">
        <v>0</v>
      </c>
      <c r="L36" s="147">
        <v>0</v>
      </c>
      <c r="M36" s="147">
        <v>0</v>
      </c>
      <c r="N36" s="146"/>
      <c r="O36" s="147">
        <v>0</v>
      </c>
      <c r="P36" s="147">
        <v>0</v>
      </c>
      <c r="Q36" s="147">
        <v>0</v>
      </c>
      <c r="R36" s="147">
        <v>0</v>
      </c>
      <c r="S36" s="147">
        <v>0</v>
      </c>
      <c r="T36" s="147">
        <v>0</v>
      </c>
      <c r="U36" s="147">
        <v>0</v>
      </c>
      <c r="V36" s="147">
        <v>0</v>
      </c>
      <c r="W36" s="147">
        <v>0</v>
      </c>
      <c r="X36" s="141"/>
      <c r="Y36" s="147">
        <v>0</v>
      </c>
      <c r="Z36" s="147">
        <v>0</v>
      </c>
      <c r="AA36" s="147">
        <v>0</v>
      </c>
      <c r="AB36" s="147">
        <v>0</v>
      </c>
      <c r="AC36" s="147">
        <v>0</v>
      </c>
      <c r="AD36" s="147">
        <v>0</v>
      </c>
      <c r="AE36" s="147">
        <v>0</v>
      </c>
      <c r="AF36" s="147">
        <v>0</v>
      </c>
      <c r="AG36" s="147">
        <v>0</v>
      </c>
    </row>
    <row r="37" spans="2:33">
      <c r="B37" s="208" t="s">
        <v>40</v>
      </c>
      <c r="C37" s="36"/>
      <c r="D37" s="144">
        <v>0</v>
      </c>
      <c r="E37" s="144">
        <v>0</v>
      </c>
      <c r="F37" s="144">
        <v>0</v>
      </c>
      <c r="G37" s="144">
        <v>0</v>
      </c>
      <c r="H37" s="144">
        <v>0</v>
      </c>
      <c r="I37" s="144">
        <v>0</v>
      </c>
      <c r="J37" s="144">
        <v>0</v>
      </c>
      <c r="K37" s="144">
        <v>0</v>
      </c>
      <c r="L37" s="144">
        <v>0</v>
      </c>
      <c r="M37" s="144">
        <v>0</v>
      </c>
      <c r="N37" s="143"/>
      <c r="O37" s="144">
        <v>0</v>
      </c>
      <c r="P37" s="144">
        <v>0</v>
      </c>
      <c r="Q37" s="144">
        <v>0</v>
      </c>
      <c r="R37" s="144">
        <v>0</v>
      </c>
      <c r="S37" s="144">
        <v>0</v>
      </c>
      <c r="T37" s="144">
        <v>0</v>
      </c>
      <c r="U37" s="144">
        <v>0</v>
      </c>
      <c r="V37" s="144">
        <v>0</v>
      </c>
      <c r="W37" s="144">
        <v>0</v>
      </c>
      <c r="X37" s="145"/>
      <c r="Y37" s="144">
        <v>0</v>
      </c>
      <c r="Z37" s="144">
        <v>0</v>
      </c>
      <c r="AA37" s="144">
        <v>0</v>
      </c>
      <c r="AB37" s="144">
        <v>0</v>
      </c>
      <c r="AC37" s="144">
        <v>0</v>
      </c>
      <c r="AD37" s="144">
        <v>0</v>
      </c>
      <c r="AE37" s="144">
        <v>0</v>
      </c>
      <c r="AF37" s="144">
        <v>0</v>
      </c>
      <c r="AG37" s="144">
        <v>0</v>
      </c>
    </row>
    <row r="38" spans="2:33">
      <c r="B38" s="6" t="s">
        <v>41</v>
      </c>
      <c r="C38" s="8"/>
      <c r="D38" s="144">
        <v>0</v>
      </c>
      <c r="E38" s="144">
        <v>0</v>
      </c>
      <c r="F38" s="144">
        <v>0</v>
      </c>
      <c r="G38" s="144">
        <v>0</v>
      </c>
      <c r="H38" s="144">
        <v>0</v>
      </c>
      <c r="I38" s="144">
        <v>0</v>
      </c>
      <c r="J38" s="144">
        <v>0</v>
      </c>
      <c r="K38" s="144">
        <v>0</v>
      </c>
      <c r="L38" s="144">
        <v>0</v>
      </c>
      <c r="M38" s="144">
        <v>0</v>
      </c>
      <c r="N38" s="143"/>
      <c r="O38" s="144">
        <v>0</v>
      </c>
      <c r="P38" s="144">
        <v>0</v>
      </c>
      <c r="Q38" s="144">
        <v>0</v>
      </c>
      <c r="R38" s="144">
        <v>0</v>
      </c>
      <c r="S38" s="144">
        <v>0</v>
      </c>
      <c r="T38" s="144">
        <v>0</v>
      </c>
      <c r="U38" s="144">
        <v>0</v>
      </c>
      <c r="V38" s="144">
        <v>0</v>
      </c>
      <c r="W38" s="144">
        <v>0</v>
      </c>
      <c r="X38" s="145"/>
      <c r="Y38" s="144">
        <v>0</v>
      </c>
      <c r="Z38" s="144">
        <v>0</v>
      </c>
      <c r="AA38" s="144">
        <v>0</v>
      </c>
      <c r="AB38" s="144">
        <v>0</v>
      </c>
      <c r="AC38" s="144">
        <v>0</v>
      </c>
      <c r="AD38" s="144">
        <v>0</v>
      </c>
      <c r="AE38" s="144">
        <v>0</v>
      </c>
      <c r="AF38" s="144">
        <v>0</v>
      </c>
      <c r="AG38" s="144">
        <v>0</v>
      </c>
    </row>
    <row r="39" spans="2:33">
      <c r="B39" s="6" t="s">
        <v>42</v>
      </c>
      <c r="C39" s="8"/>
      <c r="D39" s="144">
        <v>0</v>
      </c>
      <c r="E39" s="144">
        <v>0</v>
      </c>
      <c r="F39" s="144">
        <v>0</v>
      </c>
      <c r="G39" s="144">
        <v>0</v>
      </c>
      <c r="H39" s="144">
        <v>0</v>
      </c>
      <c r="I39" s="144">
        <v>0</v>
      </c>
      <c r="J39" s="144">
        <v>0</v>
      </c>
      <c r="K39" s="144">
        <v>0</v>
      </c>
      <c r="L39" s="144">
        <v>0</v>
      </c>
      <c r="M39" s="144">
        <v>0</v>
      </c>
      <c r="N39" s="143"/>
      <c r="O39" s="144">
        <v>0</v>
      </c>
      <c r="P39" s="144">
        <v>0</v>
      </c>
      <c r="Q39" s="144">
        <v>0</v>
      </c>
      <c r="R39" s="144">
        <v>0</v>
      </c>
      <c r="S39" s="144">
        <v>0</v>
      </c>
      <c r="T39" s="144">
        <v>0</v>
      </c>
      <c r="U39" s="144">
        <v>0</v>
      </c>
      <c r="V39" s="144">
        <v>0</v>
      </c>
      <c r="W39" s="144">
        <v>0</v>
      </c>
      <c r="X39" s="145"/>
      <c r="Y39" s="144">
        <v>0</v>
      </c>
      <c r="Z39" s="144">
        <v>0</v>
      </c>
      <c r="AA39" s="144">
        <v>0</v>
      </c>
      <c r="AB39" s="144">
        <v>0</v>
      </c>
      <c r="AC39" s="144">
        <v>0</v>
      </c>
      <c r="AD39" s="144">
        <v>0</v>
      </c>
      <c r="AE39" s="144">
        <v>0</v>
      </c>
      <c r="AF39" s="144">
        <v>0</v>
      </c>
      <c r="AG39" s="144">
        <v>0</v>
      </c>
    </row>
    <row r="40" spans="2:33">
      <c r="B40" s="6" t="s">
        <v>43</v>
      </c>
      <c r="C40" s="8"/>
      <c r="D40" s="144">
        <v>0</v>
      </c>
      <c r="E40" s="144">
        <v>0</v>
      </c>
      <c r="F40" s="144">
        <v>0</v>
      </c>
      <c r="G40" s="144">
        <v>0</v>
      </c>
      <c r="H40" s="144">
        <v>0</v>
      </c>
      <c r="I40" s="144">
        <v>0</v>
      </c>
      <c r="J40" s="144">
        <v>0</v>
      </c>
      <c r="K40" s="144">
        <v>0</v>
      </c>
      <c r="L40" s="144">
        <v>0</v>
      </c>
      <c r="M40" s="144">
        <v>0</v>
      </c>
      <c r="N40" s="143"/>
      <c r="O40" s="144">
        <v>0</v>
      </c>
      <c r="P40" s="144">
        <v>0</v>
      </c>
      <c r="Q40" s="144">
        <v>0</v>
      </c>
      <c r="R40" s="144">
        <v>0</v>
      </c>
      <c r="S40" s="144">
        <v>0</v>
      </c>
      <c r="T40" s="144">
        <v>0</v>
      </c>
      <c r="U40" s="144">
        <v>0</v>
      </c>
      <c r="V40" s="144">
        <v>0</v>
      </c>
      <c r="W40" s="144">
        <v>0</v>
      </c>
      <c r="X40" s="145"/>
      <c r="Y40" s="144">
        <v>0</v>
      </c>
      <c r="Z40" s="144">
        <v>0</v>
      </c>
      <c r="AA40" s="144">
        <v>0</v>
      </c>
      <c r="AB40" s="144">
        <v>0</v>
      </c>
      <c r="AC40" s="144">
        <v>0</v>
      </c>
      <c r="AD40" s="144">
        <v>0</v>
      </c>
      <c r="AE40" s="144">
        <v>0</v>
      </c>
      <c r="AF40" s="144">
        <v>0</v>
      </c>
      <c r="AG40" s="144">
        <v>0</v>
      </c>
    </row>
    <row r="41" spans="2:33">
      <c r="B41" s="6" t="s">
        <v>44</v>
      </c>
      <c r="C41" s="8"/>
      <c r="D41" s="144">
        <v>0</v>
      </c>
      <c r="E41" s="144">
        <v>0</v>
      </c>
      <c r="F41" s="144">
        <v>0</v>
      </c>
      <c r="G41" s="144">
        <v>0</v>
      </c>
      <c r="H41" s="144">
        <v>0</v>
      </c>
      <c r="I41" s="144">
        <v>0</v>
      </c>
      <c r="J41" s="144">
        <v>0</v>
      </c>
      <c r="K41" s="144">
        <v>0</v>
      </c>
      <c r="L41" s="144">
        <v>0</v>
      </c>
      <c r="M41" s="144">
        <v>0</v>
      </c>
      <c r="N41" s="143"/>
      <c r="O41" s="144">
        <v>0</v>
      </c>
      <c r="P41" s="144">
        <v>0</v>
      </c>
      <c r="Q41" s="144">
        <v>0</v>
      </c>
      <c r="R41" s="144">
        <v>0</v>
      </c>
      <c r="S41" s="144">
        <v>0</v>
      </c>
      <c r="T41" s="144">
        <v>0</v>
      </c>
      <c r="U41" s="144">
        <v>0</v>
      </c>
      <c r="V41" s="144">
        <v>0</v>
      </c>
      <c r="W41" s="144">
        <v>0</v>
      </c>
      <c r="X41" s="145"/>
      <c r="Y41" s="144">
        <v>0</v>
      </c>
      <c r="Z41" s="144">
        <v>0</v>
      </c>
      <c r="AA41" s="144">
        <v>0</v>
      </c>
      <c r="AB41" s="144">
        <v>0</v>
      </c>
      <c r="AC41" s="144">
        <v>0</v>
      </c>
      <c r="AD41" s="144">
        <v>0</v>
      </c>
      <c r="AE41" s="144">
        <v>0</v>
      </c>
      <c r="AF41" s="144">
        <v>0</v>
      </c>
      <c r="AG41" s="144">
        <v>0</v>
      </c>
    </row>
    <row r="42" spans="2:33">
      <c r="B42" s="7" t="s">
        <v>45</v>
      </c>
      <c r="C42" s="225"/>
      <c r="D42" s="144">
        <v>0</v>
      </c>
      <c r="E42" s="144">
        <v>0</v>
      </c>
      <c r="F42" s="144">
        <v>0</v>
      </c>
      <c r="G42" s="144">
        <v>0</v>
      </c>
      <c r="H42" s="144">
        <v>0</v>
      </c>
      <c r="I42" s="144">
        <v>0</v>
      </c>
      <c r="J42" s="144">
        <v>0</v>
      </c>
      <c r="K42" s="144">
        <v>0</v>
      </c>
      <c r="L42" s="144">
        <v>0</v>
      </c>
      <c r="M42" s="144">
        <v>0</v>
      </c>
      <c r="N42" s="143"/>
      <c r="O42" s="144">
        <v>0</v>
      </c>
      <c r="P42" s="144">
        <v>0</v>
      </c>
      <c r="Q42" s="144">
        <v>0</v>
      </c>
      <c r="R42" s="144">
        <v>0</v>
      </c>
      <c r="S42" s="144">
        <v>0</v>
      </c>
      <c r="T42" s="144">
        <v>0</v>
      </c>
      <c r="U42" s="144">
        <v>0</v>
      </c>
      <c r="V42" s="144">
        <v>0</v>
      </c>
      <c r="W42" s="144">
        <v>0</v>
      </c>
      <c r="X42" s="145"/>
      <c r="Y42" s="144">
        <v>0</v>
      </c>
      <c r="Z42" s="144">
        <v>0</v>
      </c>
      <c r="AA42" s="144">
        <v>0</v>
      </c>
      <c r="AB42" s="144">
        <v>0</v>
      </c>
      <c r="AC42" s="144">
        <v>0</v>
      </c>
      <c r="AD42" s="144">
        <v>0</v>
      </c>
      <c r="AE42" s="144">
        <v>0</v>
      </c>
      <c r="AF42" s="144">
        <v>0</v>
      </c>
      <c r="AG42" s="144">
        <v>0</v>
      </c>
    </row>
    <row r="43" spans="2:33">
      <c r="B43" s="7" t="s">
        <v>46</v>
      </c>
      <c r="C43" s="225"/>
      <c r="D43" s="144">
        <v>0</v>
      </c>
      <c r="E43" s="144">
        <v>0</v>
      </c>
      <c r="F43" s="144">
        <v>0</v>
      </c>
      <c r="G43" s="144">
        <v>0</v>
      </c>
      <c r="H43" s="144">
        <v>0</v>
      </c>
      <c r="I43" s="144">
        <v>0</v>
      </c>
      <c r="J43" s="144">
        <v>0</v>
      </c>
      <c r="K43" s="144">
        <v>0</v>
      </c>
      <c r="L43" s="144">
        <v>0</v>
      </c>
      <c r="M43" s="144">
        <v>0</v>
      </c>
      <c r="N43" s="143"/>
      <c r="O43" s="144">
        <v>0</v>
      </c>
      <c r="P43" s="144">
        <v>0</v>
      </c>
      <c r="Q43" s="144">
        <v>0</v>
      </c>
      <c r="R43" s="144">
        <v>0</v>
      </c>
      <c r="S43" s="144">
        <v>0</v>
      </c>
      <c r="T43" s="144">
        <v>0</v>
      </c>
      <c r="U43" s="144">
        <v>0</v>
      </c>
      <c r="V43" s="144">
        <v>0</v>
      </c>
      <c r="W43" s="144">
        <v>0</v>
      </c>
      <c r="X43" s="145"/>
      <c r="Y43" s="144">
        <v>0</v>
      </c>
      <c r="Z43" s="144">
        <v>0</v>
      </c>
      <c r="AA43" s="144">
        <v>0</v>
      </c>
      <c r="AB43" s="144">
        <v>0</v>
      </c>
      <c r="AC43" s="144">
        <v>0</v>
      </c>
      <c r="AD43" s="144">
        <v>0</v>
      </c>
      <c r="AE43" s="144">
        <v>0</v>
      </c>
      <c r="AF43" s="144">
        <v>0</v>
      </c>
      <c r="AG43" s="144">
        <v>0</v>
      </c>
    </row>
    <row r="44" spans="2:33">
      <c r="B44" s="6" t="s">
        <v>317</v>
      </c>
      <c r="C44" s="8"/>
      <c r="D44" s="144">
        <v>0</v>
      </c>
      <c r="E44" s="144">
        <v>0</v>
      </c>
      <c r="F44" s="144">
        <v>0</v>
      </c>
      <c r="G44" s="144">
        <v>0</v>
      </c>
      <c r="H44" s="144">
        <v>0</v>
      </c>
      <c r="I44" s="144">
        <v>0</v>
      </c>
      <c r="J44" s="144">
        <v>0</v>
      </c>
      <c r="K44" s="144">
        <v>0</v>
      </c>
      <c r="L44" s="144">
        <v>0</v>
      </c>
      <c r="M44" s="144">
        <v>0</v>
      </c>
      <c r="N44" s="143"/>
      <c r="O44" s="144">
        <v>0</v>
      </c>
      <c r="P44" s="144">
        <v>0</v>
      </c>
      <c r="Q44" s="144">
        <v>0</v>
      </c>
      <c r="R44" s="144">
        <v>0</v>
      </c>
      <c r="S44" s="144">
        <v>0</v>
      </c>
      <c r="T44" s="144">
        <v>0</v>
      </c>
      <c r="U44" s="144">
        <v>0</v>
      </c>
      <c r="V44" s="144">
        <v>0</v>
      </c>
      <c r="W44" s="144">
        <v>0</v>
      </c>
      <c r="X44" s="145"/>
      <c r="Y44" s="144">
        <v>0</v>
      </c>
      <c r="Z44" s="144">
        <v>0</v>
      </c>
      <c r="AA44" s="144">
        <v>0</v>
      </c>
      <c r="AB44" s="144">
        <v>0</v>
      </c>
      <c r="AC44" s="144">
        <v>0</v>
      </c>
      <c r="AD44" s="144">
        <v>0</v>
      </c>
      <c r="AE44" s="144">
        <v>0</v>
      </c>
      <c r="AF44" s="144">
        <v>0</v>
      </c>
      <c r="AG44" s="144">
        <v>0</v>
      </c>
    </row>
    <row r="45" spans="2:33">
      <c r="B45" s="6" t="s">
        <v>108</v>
      </c>
      <c r="C45" s="8"/>
      <c r="D45" s="144">
        <v>0</v>
      </c>
      <c r="E45" s="144">
        <v>0</v>
      </c>
      <c r="F45" s="144">
        <v>0</v>
      </c>
      <c r="G45" s="144">
        <v>0</v>
      </c>
      <c r="H45" s="144">
        <v>0</v>
      </c>
      <c r="I45" s="144">
        <v>0</v>
      </c>
      <c r="J45" s="144">
        <v>0</v>
      </c>
      <c r="K45" s="144">
        <v>0</v>
      </c>
      <c r="L45" s="144">
        <v>0</v>
      </c>
      <c r="M45" s="144">
        <v>0</v>
      </c>
      <c r="N45" s="143"/>
      <c r="O45" s="144">
        <v>0</v>
      </c>
      <c r="P45" s="144">
        <v>0</v>
      </c>
      <c r="Q45" s="144">
        <v>0</v>
      </c>
      <c r="R45" s="144">
        <v>0</v>
      </c>
      <c r="S45" s="144">
        <v>0</v>
      </c>
      <c r="T45" s="144">
        <v>0</v>
      </c>
      <c r="U45" s="144">
        <v>0</v>
      </c>
      <c r="V45" s="144">
        <v>0</v>
      </c>
      <c r="W45" s="144">
        <v>0</v>
      </c>
      <c r="X45" s="145"/>
      <c r="Y45" s="144">
        <v>0</v>
      </c>
      <c r="Z45" s="144">
        <v>0</v>
      </c>
      <c r="AA45" s="144">
        <v>0</v>
      </c>
      <c r="AB45" s="144">
        <v>0</v>
      </c>
      <c r="AC45" s="144">
        <v>0</v>
      </c>
      <c r="AD45" s="144">
        <v>0</v>
      </c>
      <c r="AE45" s="144">
        <v>0</v>
      </c>
      <c r="AF45" s="144">
        <v>0</v>
      </c>
      <c r="AG45" s="144">
        <v>0</v>
      </c>
    </row>
    <row r="46" spans="2:33">
      <c r="B46" s="6" t="s">
        <v>48</v>
      </c>
      <c r="C46" s="8"/>
      <c r="D46" s="144">
        <v>0</v>
      </c>
      <c r="E46" s="144">
        <v>0</v>
      </c>
      <c r="F46" s="144">
        <v>0</v>
      </c>
      <c r="G46" s="144">
        <v>0</v>
      </c>
      <c r="H46" s="144">
        <v>0</v>
      </c>
      <c r="I46" s="144">
        <v>0</v>
      </c>
      <c r="J46" s="144">
        <v>0</v>
      </c>
      <c r="K46" s="144">
        <v>0</v>
      </c>
      <c r="L46" s="144">
        <v>0</v>
      </c>
      <c r="M46" s="144">
        <v>0</v>
      </c>
      <c r="N46" s="143"/>
      <c r="O46" s="144">
        <v>0</v>
      </c>
      <c r="P46" s="144">
        <v>0</v>
      </c>
      <c r="Q46" s="144">
        <v>0</v>
      </c>
      <c r="R46" s="144">
        <v>0</v>
      </c>
      <c r="S46" s="144">
        <v>0</v>
      </c>
      <c r="T46" s="144">
        <v>0</v>
      </c>
      <c r="U46" s="144">
        <v>0</v>
      </c>
      <c r="V46" s="144">
        <v>0</v>
      </c>
      <c r="W46" s="144">
        <v>0</v>
      </c>
      <c r="X46" s="145"/>
      <c r="Y46" s="144">
        <v>0</v>
      </c>
      <c r="Z46" s="144">
        <v>0</v>
      </c>
      <c r="AA46" s="144">
        <v>0</v>
      </c>
      <c r="AB46" s="144">
        <v>0</v>
      </c>
      <c r="AC46" s="144">
        <v>0</v>
      </c>
      <c r="AD46" s="144">
        <v>0</v>
      </c>
      <c r="AE46" s="144">
        <v>0</v>
      </c>
      <c r="AF46" s="144">
        <v>0</v>
      </c>
      <c r="AG46" s="144">
        <v>0</v>
      </c>
    </row>
    <row r="47" spans="2:33">
      <c r="B47" s="6" t="s">
        <v>325</v>
      </c>
      <c r="C47" s="8"/>
      <c r="D47" s="144">
        <v>0</v>
      </c>
      <c r="E47" s="144">
        <v>0</v>
      </c>
      <c r="F47" s="144">
        <v>0</v>
      </c>
      <c r="G47" s="144">
        <v>0</v>
      </c>
      <c r="H47" s="144">
        <v>0</v>
      </c>
      <c r="I47" s="144">
        <v>0</v>
      </c>
      <c r="J47" s="144">
        <v>0</v>
      </c>
      <c r="K47" s="144">
        <v>0</v>
      </c>
      <c r="L47" s="144">
        <v>0</v>
      </c>
      <c r="M47" s="144">
        <v>0</v>
      </c>
      <c r="N47" s="143"/>
      <c r="O47" s="144">
        <v>0</v>
      </c>
      <c r="P47" s="144">
        <v>0</v>
      </c>
      <c r="Q47" s="144">
        <v>0</v>
      </c>
      <c r="R47" s="144">
        <v>0</v>
      </c>
      <c r="S47" s="144">
        <v>0</v>
      </c>
      <c r="T47" s="144">
        <v>0</v>
      </c>
      <c r="U47" s="144">
        <v>0</v>
      </c>
      <c r="V47" s="144">
        <v>0</v>
      </c>
      <c r="W47" s="144">
        <v>0</v>
      </c>
      <c r="X47" s="145"/>
      <c r="Y47" s="144">
        <v>0</v>
      </c>
      <c r="Z47" s="144">
        <v>0</v>
      </c>
      <c r="AA47" s="144">
        <v>0</v>
      </c>
      <c r="AB47" s="144">
        <v>0</v>
      </c>
      <c r="AC47" s="144">
        <v>0</v>
      </c>
      <c r="AD47" s="144">
        <v>0</v>
      </c>
      <c r="AE47" s="144">
        <v>0</v>
      </c>
      <c r="AF47" s="144">
        <v>0</v>
      </c>
      <c r="AG47" s="144">
        <v>0</v>
      </c>
    </row>
    <row r="48" spans="2:33">
      <c r="B48" s="6" t="s">
        <v>101</v>
      </c>
      <c r="C48" s="8"/>
      <c r="D48" s="144">
        <v>0</v>
      </c>
      <c r="E48" s="144">
        <v>0</v>
      </c>
      <c r="F48" s="144">
        <v>0</v>
      </c>
      <c r="G48" s="144">
        <v>0</v>
      </c>
      <c r="H48" s="144">
        <v>0</v>
      </c>
      <c r="I48" s="144">
        <v>0</v>
      </c>
      <c r="J48" s="144">
        <v>0</v>
      </c>
      <c r="K48" s="144">
        <v>0</v>
      </c>
      <c r="L48" s="144">
        <v>0</v>
      </c>
      <c r="M48" s="144">
        <v>0</v>
      </c>
      <c r="N48" s="143"/>
      <c r="O48" s="144">
        <v>0</v>
      </c>
      <c r="P48" s="144">
        <v>0</v>
      </c>
      <c r="Q48" s="144">
        <v>0</v>
      </c>
      <c r="R48" s="144">
        <v>0</v>
      </c>
      <c r="S48" s="144">
        <v>0</v>
      </c>
      <c r="T48" s="144">
        <v>0</v>
      </c>
      <c r="U48" s="144">
        <v>0</v>
      </c>
      <c r="V48" s="144">
        <v>0</v>
      </c>
      <c r="W48" s="144">
        <v>0</v>
      </c>
      <c r="X48" s="145"/>
      <c r="Y48" s="144">
        <v>0</v>
      </c>
      <c r="Z48" s="144">
        <v>0</v>
      </c>
      <c r="AA48" s="144">
        <v>0</v>
      </c>
      <c r="AB48" s="144">
        <v>0</v>
      </c>
      <c r="AC48" s="144">
        <v>0</v>
      </c>
      <c r="AD48" s="144">
        <v>0</v>
      </c>
      <c r="AE48" s="144">
        <v>0</v>
      </c>
      <c r="AF48" s="144">
        <v>0</v>
      </c>
      <c r="AG48" s="144">
        <v>0</v>
      </c>
    </row>
    <row r="49" spans="2:33" s="27" customFormat="1">
      <c r="B49" s="29" t="s">
        <v>25</v>
      </c>
      <c r="C49" s="209" t="s">
        <v>297</v>
      </c>
      <c r="D49" s="147">
        <v>255.75398826511048</v>
      </c>
      <c r="E49" s="147">
        <v>444.28539428530166</v>
      </c>
      <c r="F49" s="147">
        <v>592.68492350187682</v>
      </c>
      <c r="G49" s="147">
        <v>201.66012300648723</v>
      </c>
      <c r="H49" s="147">
        <v>1174.4511591951448</v>
      </c>
      <c r="I49" s="147">
        <v>1594.9194512584716</v>
      </c>
      <c r="J49" s="147">
        <v>1229.9513582447189</v>
      </c>
      <c r="K49" s="147">
        <v>1200.488797837347</v>
      </c>
      <c r="L49" s="147">
        <v>1381.8058345271793</v>
      </c>
      <c r="M49" s="147">
        <v>1899.6319254380455</v>
      </c>
      <c r="N49" s="146"/>
      <c r="O49" s="147">
        <v>188.53140602019116</v>
      </c>
      <c r="P49" s="147">
        <v>148.39952921657513</v>
      </c>
      <c r="Q49" s="147">
        <v>-391.02480049538957</v>
      </c>
      <c r="R49" s="147">
        <v>972.7910361886577</v>
      </c>
      <c r="S49" s="147">
        <v>420.46829206332677</v>
      </c>
      <c r="T49" s="147">
        <v>-364.96809301375276</v>
      </c>
      <c r="U49" s="147">
        <v>-29.462560407371896</v>
      </c>
      <c r="V49" s="147">
        <v>181.31703668983246</v>
      </c>
      <c r="W49" s="147">
        <v>517.82609091086624</v>
      </c>
      <c r="X49" s="141"/>
      <c r="Y49" s="147">
        <v>0</v>
      </c>
      <c r="Z49" s="147">
        <v>0</v>
      </c>
      <c r="AA49" s="147">
        <v>0</v>
      </c>
      <c r="AB49" s="147">
        <v>0</v>
      </c>
      <c r="AC49" s="147">
        <v>0</v>
      </c>
      <c r="AD49" s="147">
        <v>0</v>
      </c>
      <c r="AE49" s="147">
        <v>0</v>
      </c>
      <c r="AF49" s="147">
        <v>0</v>
      </c>
      <c r="AG49" s="147">
        <v>0</v>
      </c>
    </row>
    <row r="50" spans="2:33">
      <c r="B50" s="208" t="s">
        <v>40</v>
      </c>
      <c r="C50" s="36"/>
      <c r="D50" s="144">
        <v>255.75398826511048</v>
      </c>
      <c r="E50" s="144">
        <v>444.28539428530166</v>
      </c>
      <c r="F50" s="144">
        <v>592.68492350187682</v>
      </c>
      <c r="G50" s="144">
        <v>201.66012300648723</v>
      </c>
      <c r="H50" s="144">
        <v>1174.4511591951448</v>
      </c>
      <c r="I50" s="144">
        <v>1594.9194512584716</v>
      </c>
      <c r="J50" s="144">
        <v>1229.9513582447189</v>
      </c>
      <c r="K50" s="144">
        <v>1200.488797837347</v>
      </c>
      <c r="L50" s="144">
        <v>1381.8058345271793</v>
      </c>
      <c r="M50" s="144">
        <v>1899.6319254380455</v>
      </c>
      <c r="N50" s="143"/>
      <c r="O50" s="144">
        <v>188.53140602019116</v>
      </c>
      <c r="P50" s="144">
        <v>148.39952921657513</v>
      </c>
      <c r="Q50" s="144">
        <v>-391.02480049538957</v>
      </c>
      <c r="R50" s="144">
        <v>972.7910361886577</v>
      </c>
      <c r="S50" s="144">
        <v>420.46829206332677</v>
      </c>
      <c r="T50" s="144">
        <v>-364.96809301375276</v>
      </c>
      <c r="U50" s="144">
        <v>-29.462560407371896</v>
      </c>
      <c r="V50" s="144">
        <v>181.31703668983246</v>
      </c>
      <c r="W50" s="144">
        <v>517.82609091086624</v>
      </c>
      <c r="X50" s="145"/>
      <c r="Y50" s="144">
        <v>0</v>
      </c>
      <c r="Z50" s="144">
        <v>0</v>
      </c>
      <c r="AA50" s="144">
        <v>0</v>
      </c>
      <c r="AB50" s="144">
        <v>0</v>
      </c>
      <c r="AC50" s="144">
        <v>0</v>
      </c>
      <c r="AD50" s="144">
        <v>0</v>
      </c>
      <c r="AE50" s="144">
        <v>0</v>
      </c>
      <c r="AF50" s="144">
        <v>0</v>
      </c>
      <c r="AG50" s="144">
        <v>0</v>
      </c>
    </row>
    <row r="51" spans="2:33">
      <c r="B51" s="6" t="s">
        <v>41</v>
      </c>
      <c r="C51" s="8"/>
      <c r="D51" s="144">
        <v>0</v>
      </c>
      <c r="E51" s="144">
        <v>0</v>
      </c>
      <c r="F51" s="144">
        <v>0</v>
      </c>
      <c r="G51" s="144">
        <v>0</v>
      </c>
      <c r="H51" s="144">
        <v>0</v>
      </c>
      <c r="I51" s="144">
        <v>0</v>
      </c>
      <c r="J51" s="144">
        <v>0</v>
      </c>
      <c r="K51" s="144">
        <v>0</v>
      </c>
      <c r="L51" s="144">
        <v>0</v>
      </c>
      <c r="M51" s="144">
        <v>0</v>
      </c>
      <c r="N51" s="143"/>
      <c r="O51" s="144">
        <v>0</v>
      </c>
      <c r="P51" s="144">
        <v>0</v>
      </c>
      <c r="Q51" s="144">
        <v>0</v>
      </c>
      <c r="R51" s="144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5"/>
      <c r="Y51" s="144">
        <v>0</v>
      </c>
      <c r="Z51" s="144">
        <v>0</v>
      </c>
      <c r="AA51" s="144">
        <v>0</v>
      </c>
      <c r="AB51" s="144">
        <v>0</v>
      </c>
      <c r="AC51" s="144">
        <v>0</v>
      </c>
      <c r="AD51" s="144">
        <v>0</v>
      </c>
      <c r="AE51" s="144">
        <v>0</v>
      </c>
      <c r="AF51" s="144">
        <v>0</v>
      </c>
      <c r="AG51" s="144">
        <v>0</v>
      </c>
    </row>
    <row r="52" spans="2:33">
      <c r="B52" s="6" t="s">
        <v>42</v>
      </c>
      <c r="C52" s="8"/>
      <c r="D52" s="144">
        <v>0</v>
      </c>
      <c r="E52" s="144">
        <v>0</v>
      </c>
      <c r="F52" s="144">
        <v>0</v>
      </c>
      <c r="G52" s="144">
        <v>0</v>
      </c>
      <c r="H52" s="144">
        <v>0</v>
      </c>
      <c r="I52" s="144">
        <v>0</v>
      </c>
      <c r="J52" s="144">
        <v>0</v>
      </c>
      <c r="K52" s="144">
        <v>0</v>
      </c>
      <c r="L52" s="144">
        <v>0</v>
      </c>
      <c r="M52" s="144">
        <v>0</v>
      </c>
      <c r="N52" s="143"/>
      <c r="O52" s="144">
        <v>0</v>
      </c>
      <c r="P52" s="144">
        <v>0</v>
      </c>
      <c r="Q52" s="144">
        <v>0</v>
      </c>
      <c r="R52" s="144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5"/>
      <c r="Y52" s="144">
        <v>0</v>
      </c>
      <c r="Z52" s="144">
        <v>0</v>
      </c>
      <c r="AA52" s="144">
        <v>0</v>
      </c>
      <c r="AB52" s="144">
        <v>0</v>
      </c>
      <c r="AC52" s="144">
        <v>0</v>
      </c>
      <c r="AD52" s="144">
        <v>0</v>
      </c>
      <c r="AE52" s="144">
        <v>0</v>
      </c>
      <c r="AF52" s="144">
        <v>0</v>
      </c>
      <c r="AG52" s="144">
        <v>0</v>
      </c>
    </row>
    <row r="53" spans="2:33">
      <c r="B53" s="6" t="s">
        <v>43</v>
      </c>
      <c r="C53" s="8"/>
      <c r="D53" s="144">
        <v>255.75398826511048</v>
      </c>
      <c r="E53" s="144">
        <v>444.28539428530166</v>
      </c>
      <c r="F53" s="144">
        <v>592.68492350187682</v>
      </c>
      <c r="G53" s="144">
        <v>201.66012300648723</v>
      </c>
      <c r="H53" s="144">
        <v>1174.4511591951448</v>
      </c>
      <c r="I53" s="144">
        <v>1594.9194512584716</v>
      </c>
      <c r="J53" s="144">
        <v>1229.9513582447189</v>
      </c>
      <c r="K53" s="144">
        <v>1200.488797837347</v>
      </c>
      <c r="L53" s="144">
        <v>1381.8058345271793</v>
      </c>
      <c r="M53" s="144">
        <v>1899.6319254380455</v>
      </c>
      <c r="N53" s="143"/>
      <c r="O53" s="144">
        <v>188.53140602019116</v>
      </c>
      <c r="P53" s="144">
        <v>148.39952921657513</v>
      </c>
      <c r="Q53" s="144">
        <v>-391.02480049538957</v>
      </c>
      <c r="R53" s="144">
        <v>972.7910361886577</v>
      </c>
      <c r="S53" s="144">
        <v>420.46829206332677</v>
      </c>
      <c r="T53" s="144">
        <v>-364.96809301375276</v>
      </c>
      <c r="U53" s="144">
        <v>-29.462560407371896</v>
      </c>
      <c r="V53" s="144">
        <v>181.31703668983246</v>
      </c>
      <c r="W53" s="144">
        <v>517.82609091086624</v>
      </c>
      <c r="X53" s="145"/>
      <c r="Y53" s="144">
        <v>0</v>
      </c>
      <c r="Z53" s="144">
        <v>0</v>
      </c>
      <c r="AA53" s="144">
        <v>0</v>
      </c>
      <c r="AB53" s="144">
        <v>0</v>
      </c>
      <c r="AC53" s="144">
        <v>0</v>
      </c>
      <c r="AD53" s="144">
        <v>0</v>
      </c>
      <c r="AE53" s="144">
        <v>0</v>
      </c>
      <c r="AF53" s="144">
        <v>0</v>
      </c>
      <c r="AG53" s="144">
        <v>0</v>
      </c>
    </row>
    <row r="54" spans="2:33">
      <c r="B54" s="6" t="s">
        <v>44</v>
      </c>
      <c r="C54" s="8"/>
      <c r="D54" s="144">
        <v>0</v>
      </c>
      <c r="E54" s="144">
        <v>0</v>
      </c>
      <c r="F54" s="144">
        <v>0</v>
      </c>
      <c r="G54" s="144">
        <v>0</v>
      </c>
      <c r="H54" s="144">
        <v>0</v>
      </c>
      <c r="I54" s="144">
        <v>0</v>
      </c>
      <c r="J54" s="144">
        <v>0</v>
      </c>
      <c r="K54" s="144">
        <v>0</v>
      </c>
      <c r="L54" s="144">
        <v>0</v>
      </c>
      <c r="M54" s="144">
        <v>0</v>
      </c>
      <c r="N54" s="143"/>
      <c r="O54" s="144">
        <v>0</v>
      </c>
      <c r="P54" s="144">
        <v>0</v>
      </c>
      <c r="Q54" s="144">
        <v>0</v>
      </c>
      <c r="R54" s="144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5"/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0</v>
      </c>
    </row>
    <row r="55" spans="2:33">
      <c r="B55" s="7" t="s">
        <v>45</v>
      </c>
      <c r="C55" s="225"/>
      <c r="D55" s="144">
        <v>0</v>
      </c>
      <c r="E55" s="144">
        <v>0</v>
      </c>
      <c r="F55" s="144">
        <v>0</v>
      </c>
      <c r="G55" s="144">
        <v>0</v>
      </c>
      <c r="H55" s="144">
        <v>0</v>
      </c>
      <c r="I55" s="144">
        <v>0</v>
      </c>
      <c r="J55" s="144">
        <v>0</v>
      </c>
      <c r="K55" s="144">
        <v>0</v>
      </c>
      <c r="L55" s="144">
        <v>0</v>
      </c>
      <c r="M55" s="144">
        <v>0</v>
      </c>
      <c r="N55" s="143"/>
      <c r="O55" s="144">
        <v>0</v>
      </c>
      <c r="P55" s="144">
        <v>0</v>
      </c>
      <c r="Q55" s="144">
        <v>0</v>
      </c>
      <c r="R55" s="144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5"/>
      <c r="Y55" s="144">
        <v>0</v>
      </c>
      <c r="Z55" s="144">
        <v>0</v>
      </c>
      <c r="AA55" s="144">
        <v>0</v>
      </c>
      <c r="AB55" s="144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0</v>
      </c>
    </row>
    <row r="56" spans="2:33">
      <c r="B56" s="7" t="s">
        <v>46</v>
      </c>
      <c r="C56" s="225"/>
      <c r="D56" s="144">
        <v>0</v>
      </c>
      <c r="E56" s="144">
        <v>0</v>
      </c>
      <c r="F56" s="144">
        <v>0</v>
      </c>
      <c r="G56" s="144">
        <v>0</v>
      </c>
      <c r="H56" s="144">
        <v>0</v>
      </c>
      <c r="I56" s="144">
        <v>0</v>
      </c>
      <c r="J56" s="144">
        <v>0</v>
      </c>
      <c r="K56" s="144">
        <v>0</v>
      </c>
      <c r="L56" s="144">
        <v>0</v>
      </c>
      <c r="M56" s="144">
        <v>0</v>
      </c>
      <c r="N56" s="143"/>
      <c r="O56" s="144">
        <v>0</v>
      </c>
      <c r="P56" s="144">
        <v>0</v>
      </c>
      <c r="Q56" s="144">
        <v>0</v>
      </c>
      <c r="R56" s="144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5"/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0</v>
      </c>
    </row>
    <row r="57" spans="2:33">
      <c r="B57" s="6" t="s">
        <v>317</v>
      </c>
      <c r="C57" s="8"/>
      <c r="D57" s="144">
        <v>0</v>
      </c>
      <c r="E57" s="144">
        <v>0</v>
      </c>
      <c r="F57" s="144">
        <v>0</v>
      </c>
      <c r="G57" s="144">
        <v>0</v>
      </c>
      <c r="H57" s="144">
        <v>0</v>
      </c>
      <c r="I57" s="144">
        <v>0</v>
      </c>
      <c r="J57" s="144">
        <v>0</v>
      </c>
      <c r="K57" s="144">
        <v>0</v>
      </c>
      <c r="L57" s="144">
        <v>0</v>
      </c>
      <c r="M57" s="144">
        <v>0</v>
      </c>
      <c r="N57" s="143"/>
      <c r="O57" s="144">
        <v>0</v>
      </c>
      <c r="P57" s="144">
        <v>0</v>
      </c>
      <c r="Q57" s="144">
        <v>0</v>
      </c>
      <c r="R57" s="144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5"/>
      <c r="Y57" s="144">
        <v>0</v>
      </c>
      <c r="Z57" s="144">
        <v>0</v>
      </c>
      <c r="AA57" s="144">
        <v>0</v>
      </c>
      <c r="AB57" s="144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0</v>
      </c>
    </row>
    <row r="58" spans="2:33">
      <c r="B58" s="6" t="s">
        <v>108</v>
      </c>
      <c r="C58" s="8"/>
      <c r="D58" s="144">
        <v>0</v>
      </c>
      <c r="E58" s="144">
        <v>0</v>
      </c>
      <c r="F58" s="144">
        <v>0</v>
      </c>
      <c r="G58" s="144">
        <v>0</v>
      </c>
      <c r="H58" s="144">
        <v>0</v>
      </c>
      <c r="I58" s="144">
        <v>0</v>
      </c>
      <c r="J58" s="144">
        <v>0</v>
      </c>
      <c r="K58" s="144">
        <v>0</v>
      </c>
      <c r="L58" s="144">
        <v>0</v>
      </c>
      <c r="M58" s="144">
        <v>0</v>
      </c>
      <c r="N58" s="143"/>
      <c r="O58" s="144">
        <v>0</v>
      </c>
      <c r="P58" s="144">
        <v>0</v>
      </c>
      <c r="Q58" s="144">
        <v>0</v>
      </c>
      <c r="R58" s="144">
        <v>0</v>
      </c>
      <c r="S58" s="144">
        <v>0</v>
      </c>
      <c r="T58" s="144">
        <v>0</v>
      </c>
      <c r="U58" s="144">
        <v>0</v>
      </c>
      <c r="V58" s="144">
        <v>0</v>
      </c>
      <c r="W58" s="144">
        <v>0</v>
      </c>
      <c r="X58" s="145"/>
      <c r="Y58" s="144">
        <v>0</v>
      </c>
      <c r="Z58" s="144">
        <v>0</v>
      </c>
      <c r="AA58" s="144">
        <v>0</v>
      </c>
      <c r="AB58" s="144">
        <v>0</v>
      </c>
      <c r="AC58" s="144">
        <v>0</v>
      </c>
      <c r="AD58" s="144">
        <v>0</v>
      </c>
      <c r="AE58" s="144">
        <v>0</v>
      </c>
      <c r="AF58" s="144">
        <v>0</v>
      </c>
      <c r="AG58" s="144">
        <v>0</v>
      </c>
    </row>
    <row r="59" spans="2:33">
      <c r="B59" s="6" t="s">
        <v>48</v>
      </c>
      <c r="C59" s="8"/>
      <c r="D59" s="144">
        <v>0</v>
      </c>
      <c r="E59" s="144">
        <v>0</v>
      </c>
      <c r="F59" s="144">
        <v>0</v>
      </c>
      <c r="G59" s="144">
        <v>0</v>
      </c>
      <c r="H59" s="144">
        <v>0</v>
      </c>
      <c r="I59" s="144">
        <v>0</v>
      </c>
      <c r="J59" s="144">
        <v>0</v>
      </c>
      <c r="K59" s="144">
        <v>0</v>
      </c>
      <c r="L59" s="144">
        <v>0</v>
      </c>
      <c r="M59" s="144">
        <v>0</v>
      </c>
      <c r="N59" s="143"/>
      <c r="O59" s="144">
        <v>0</v>
      </c>
      <c r="P59" s="144">
        <v>0</v>
      </c>
      <c r="Q59" s="144">
        <v>0</v>
      </c>
      <c r="R59" s="144">
        <v>0</v>
      </c>
      <c r="S59" s="144">
        <v>0</v>
      </c>
      <c r="T59" s="144">
        <v>0</v>
      </c>
      <c r="U59" s="144">
        <v>0</v>
      </c>
      <c r="V59" s="144">
        <v>0</v>
      </c>
      <c r="W59" s="144">
        <v>0</v>
      </c>
      <c r="X59" s="145"/>
      <c r="Y59" s="144">
        <v>0</v>
      </c>
      <c r="Z59" s="144">
        <v>0</v>
      </c>
      <c r="AA59" s="144">
        <v>0</v>
      </c>
      <c r="AB59" s="144">
        <v>0</v>
      </c>
      <c r="AC59" s="144">
        <v>0</v>
      </c>
      <c r="AD59" s="144">
        <v>0</v>
      </c>
      <c r="AE59" s="144">
        <v>0</v>
      </c>
      <c r="AF59" s="144">
        <v>0</v>
      </c>
      <c r="AG59" s="144">
        <v>0</v>
      </c>
    </row>
    <row r="60" spans="2:33">
      <c r="B60" s="6" t="s">
        <v>325</v>
      </c>
      <c r="C60" s="8"/>
      <c r="D60" s="144">
        <v>0</v>
      </c>
      <c r="E60" s="144">
        <v>0</v>
      </c>
      <c r="F60" s="144">
        <v>0</v>
      </c>
      <c r="G60" s="144">
        <v>0</v>
      </c>
      <c r="H60" s="144">
        <v>0</v>
      </c>
      <c r="I60" s="144">
        <v>0</v>
      </c>
      <c r="J60" s="144">
        <v>0</v>
      </c>
      <c r="K60" s="144">
        <v>0</v>
      </c>
      <c r="L60" s="144">
        <v>0</v>
      </c>
      <c r="M60" s="144">
        <v>0</v>
      </c>
      <c r="N60" s="143"/>
      <c r="O60" s="144">
        <v>0</v>
      </c>
      <c r="P60" s="144">
        <v>0</v>
      </c>
      <c r="Q60" s="144">
        <v>0</v>
      </c>
      <c r="R60" s="144">
        <v>0</v>
      </c>
      <c r="S60" s="144">
        <v>0</v>
      </c>
      <c r="T60" s="144">
        <v>0</v>
      </c>
      <c r="U60" s="144">
        <v>0</v>
      </c>
      <c r="V60" s="144">
        <v>0</v>
      </c>
      <c r="W60" s="144">
        <v>0</v>
      </c>
      <c r="X60" s="145"/>
      <c r="Y60" s="144">
        <v>0</v>
      </c>
      <c r="Z60" s="144">
        <v>0</v>
      </c>
      <c r="AA60" s="144">
        <v>0</v>
      </c>
      <c r="AB60" s="144">
        <v>0</v>
      </c>
      <c r="AC60" s="144">
        <v>0</v>
      </c>
      <c r="AD60" s="144">
        <v>0</v>
      </c>
      <c r="AE60" s="144">
        <v>0</v>
      </c>
      <c r="AF60" s="144">
        <v>0</v>
      </c>
      <c r="AG60" s="144">
        <v>0</v>
      </c>
    </row>
    <row r="61" spans="2:33">
      <c r="B61" s="6" t="s">
        <v>101</v>
      </c>
      <c r="C61" s="8"/>
      <c r="D61" s="144">
        <v>0</v>
      </c>
      <c r="E61" s="144">
        <v>0</v>
      </c>
      <c r="F61" s="144">
        <v>0</v>
      </c>
      <c r="G61" s="144">
        <v>0</v>
      </c>
      <c r="H61" s="144">
        <v>0</v>
      </c>
      <c r="I61" s="144">
        <v>0</v>
      </c>
      <c r="J61" s="144">
        <v>0</v>
      </c>
      <c r="K61" s="144">
        <v>0</v>
      </c>
      <c r="L61" s="144">
        <v>0</v>
      </c>
      <c r="M61" s="144">
        <v>0</v>
      </c>
      <c r="N61" s="143"/>
      <c r="O61" s="144">
        <v>0</v>
      </c>
      <c r="P61" s="144">
        <v>0</v>
      </c>
      <c r="Q61" s="144">
        <v>0</v>
      </c>
      <c r="R61" s="144">
        <v>0</v>
      </c>
      <c r="S61" s="144">
        <v>0</v>
      </c>
      <c r="T61" s="144">
        <v>0</v>
      </c>
      <c r="U61" s="144">
        <v>0</v>
      </c>
      <c r="V61" s="144">
        <v>0</v>
      </c>
      <c r="W61" s="144">
        <v>0</v>
      </c>
      <c r="X61" s="145"/>
      <c r="Y61" s="144">
        <v>0</v>
      </c>
      <c r="Z61" s="144">
        <v>0</v>
      </c>
      <c r="AA61" s="144">
        <v>0</v>
      </c>
      <c r="AB61" s="144">
        <v>0</v>
      </c>
      <c r="AC61" s="144">
        <v>0</v>
      </c>
      <c r="AD61" s="144">
        <v>0</v>
      </c>
      <c r="AE61" s="144">
        <v>0</v>
      </c>
      <c r="AF61" s="144">
        <v>0</v>
      </c>
      <c r="AG61" s="144">
        <v>0</v>
      </c>
    </row>
    <row r="62" spans="2:33" s="27" customFormat="1">
      <c r="B62" s="29" t="s">
        <v>109</v>
      </c>
      <c r="C62" s="209" t="s">
        <v>298</v>
      </c>
      <c r="D62" s="147">
        <v>501084.8712846507</v>
      </c>
      <c r="E62" s="147">
        <v>599759.03154977609</v>
      </c>
      <c r="F62" s="147">
        <v>682444.98778700654</v>
      </c>
      <c r="G62" s="147">
        <v>905593.99735179229</v>
      </c>
      <c r="H62" s="147">
        <v>1015440.1462830903</v>
      </c>
      <c r="I62" s="147">
        <v>1432416.6015740023</v>
      </c>
      <c r="J62" s="147">
        <v>1778196.9726492364</v>
      </c>
      <c r="K62" s="147">
        <v>1922678.7153340469</v>
      </c>
      <c r="L62" s="147">
        <v>1720168.920749431</v>
      </c>
      <c r="M62" s="147">
        <v>2554720.8445755243</v>
      </c>
      <c r="N62" s="146"/>
      <c r="O62" s="147">
        <v>70277.500265125534</v>
      </c>
      <c r="P62" s="147">
        <v>30028.046237230421</v>
      </c>
      <c r="Q62" s="147">
        <v>88422.589564785652</v>
      </c>
      <c r="R62" s="147">
        <v>113692.44893129816</v>
      </c>
      <c r="S62" s="147">
        <v>257086.15529091176</v>
      </c>
      <c r="T62" s="147">
        <v>260535.60107523348</v>
      </c>
      <c r="U62" s="147">
        <v>35240.062684810815</v>
      </c>
      <c r="V62" s="147">
        <v>108022.57964640435</v>
      </c>
      <c r="W62" s="147">
        <v>98242.849031903388</v>
      </c>
      <c r="X62" s="141"/>
      <c r="Y62" s="147">
        <v>28396.659999999931</v>
      </c>
      <c r="Z62" s="147">
        <v>52657.909999999982</v>
      </c>
      <c r="AA62" s="147">
        <v>134726.42000000013</v>
      </c>
      <c r="AB62" s="147">
        <v>-3846.3000000001557</v>
      </c>
      <c r="AC62" s="147">
        <v>159890.3000000001</v>
      </c>
      <c r="AD62" s="147">
        <v>85244.770000000659</v>
      </c>
      <c r="AE62" s="147">
        <v>109241.6799999997</v>
      </c>
      <c r="AF62" s="147">
        <v>-310532.37423102022</v>
      </c>
      <c r="AG62" s="147">
        <v>736309.07479419012</v>
      </c>
    </row>
    <row r="63" spans="2:33" s="27" customFormat="1">
      <c r="B63" s="31" t="s">
        <v>26</v>
      </c>
      <c r="C63" s="209" t="s">
        <v>299</v>
      </c>
      <c r="D63" s="147">
        <v>0</v>
      </c>
      <c r="E63" s="147">
        <v>0</v>
      </c>
      <c r="F63" s="147">
        <v>0</v>
      </c>
      <c r="G63" s="147">
        <v>0</v>
      </c>
      <c r="H63" s="147">
        <v>0</v>
      </c>
      <c r="I63" s="147">
        <v>0</v>
      </c>
      <c r="J63" s="147">
        <v>0</v>
      </c>
      <c r="K63" s="147">
        <v>0</v>
      </c>
      <c r="L63" s="147">
        <v>0</v>
      </c>
      <c r="M63" s="147">
        <v>0</v>
      </c>
      <c r="N63" s="146"/>
      <c r="O63" s="147">
        <v>0</v>
      </c>
      <c r="P63" s="147">
        <v>0</v>
      </c>
      <c r="Q63" s="147">
        <v>0</v>
      </c>
      <c r="R63" s="147">
        <v>0</v>
      </c>
      <c r="S63" s="147">
        <v>0</v>
      </c>
      <c r="T63" s="147">
        <v>0</v>
      </c>
      <c r="U63" s="147">
        <v>0</v>
      </c>
      <c r="V63" s="147">
        <v>0</v>
      </c>
      <c r="W63" s="147">
        <v>0</v>
      </c>
      <c r="X63" s="141"/>
      <c r="Y63" s="147">
        <v>0</v>
      </c>
      <c r="Z63" s="147">
        <v>0</v>
      </c>
      <c r="AA63" s="147">
        <v>0</v>
      </c>
      <c r="AB63" s="147">
        <v>0</v>
      </c>
      <c r="AC63" s="147">
        <v>0</v>
      </c>
      <c r="AD63" s="147">
        <v>0</v>
      </c>
      <c r="AE63" s="147">
        <v>0</v>
      </c>
      <c r="AF63" s="147">
        <v>0</v>
      </c>
      <c r="AG63" s="147">
        <v>0</v>
      </c>
    </row>
    <row r="64" spans="2:33">
      <c r="B64" s="208" t="s">
        <v>40</v>
      </c>
      <c r="C64" s="36"/>
      <c r="D64" s="144">
        <v>0</v>
      </c>
      <c r="E64" s="144">
        <v>0</v>
      </c>
      <c r="F64" s="144">
        <v>0</v>
      </c>
      <c r="G64" s="144">
        <v>0</v>
      </c>
      <c r="H64" s="144">
        <v>0</v>
      </c>
      <c r="I64" s="144">
        <v>0</v>
      </c>
      <c r="J64" s="144">
        <v>0</v>
      </c>
      <c r="K64" s="144">
        <v>0</v>
      </c>
      <c r="L64" s="144">
        <v>0</v>
      </c>
      <c r="M64" s="144">
        <v>0</v>
      </c>
      <c r="N64" s="143"/>
      <c r="O64" s="144">
        <v>0</v>
      </c>
      <c r="P64" s="144">
        <v>0</v>
      </c>
      <c r="Q64" s="144">
        <v>0</v>
      </c>
      <c r="R64" s="144">
        <v>0</v>
      </c>
      <c r="S64" s="144">
        <v>0</v>
      </c>
      <c r="T64" s="144">
        <v>0</v>
      </c>
      <c r="U64" s="144">
        <v>0</v>
      </c>
      <c r="V64" s="144">
        <v>0</v>
      </c>
      <c r="W64" s="144">
        <v>0</v>
      </c>
      <c r="X64" s="145"/>
      <c r="Y64" s="144">
        <v>0</v>
      </c>
      <c r="Z64" s="144">
        <v>0</v>
      </c>
      <c r="AA64" s="144">
        <v>0</v>
      </c>
      <c r="AB64" s="144">
        <v>0</v>
      </c>
      <c r="AC64" s="144">
        <v>0</v>
      </c>
      <c r="AD64" s="144">
        <v>0</v>
      </c>
      <c r="AE64" s="144">
        <v>0</v>
      </c>
      <c r="AF64" s="144">
        <v>0</v>
      </c>
      <c r="AG64" s="144">
        <v>0</v>
      </c>
    </row>
    <row r="65" spans="2:33">
      <c r="B65" s="6" t="s">
        <v>41</v>
      </c>
      <c r="C65" s="8"/>
      <c r="D65" s="144">
        <v>0</v>
      </c>
      <c r="E65" s="144">
        <v>0</v>
      </c>
      <c r="F65" s="144">
        <v>0</v>
      </c>
      <c r="G65" s="144">
        <v>0</v>
      </c>
      <c r="H65" s="144">
        <v>0</v>
      </c>
      <c r="I65" s="144">
        <v>0</v>
      </c>
      <c r="J65" s="144">
        <v>0</v>
      </c>
      <c r="K65" s="144">
        <v>0</v>
      </c>
      <c r="L65" s="144">
        <v>0</v>
      </c>
      <c r="M65" s="144">
        <v>0</v>
      </c>
      <c r="N65" s="143"/>
      <c r="O65" s="144">
        <v>0</v>
      </c>
      <c r="P65" s="144">
        <v>0</v>
      </c>
      <c r="Q65" s="144">
        <v>0</v>
      </c>
      <c r="R65" s="144">
        <v>0</v>
      </c>
      <c r="S65" s="144">
        <v>0</v>
      </c>
      <c r="T65" s="144">
        <v>0</v>
      </c>
      <c r="U65" s="144">
        <v>0</v>
      </c>
      <c r="V65" s="144">
        <v>0</v>
      </c>
      <c r="W65" s="144">
        <v>0</v>
      </c>
      <c r="X65" s="145"/>
      <c r="Y65" s="144">
        <v>0</v>
      </c>
      <c r="Z65" s="144">
        <v>0</v>
      </c>
      <c r="AA65" s="144">
        <v>0</v>
      </c>
      <c r="AB65" s="144">
        <v>0</v>
      </c>
      <c r="AC65" s="144">
        <v>0</v>
      </c>
      <c r="AD65" s="144">
        <v>0</v>
      </c>
      <c r="AE65" s="144">
        <v>0</v>
      </c>
      <c r="AF65" s="144">
        <v>0</v>
      </c>
      <c r="AG65" s="144">
        <v>0</v>
      </c>
    </row>
    <row r="66" spans="2:33">
      <c r="B66" s="6" t="s">
        <v>42</v>
      </c>
      <c r="C66" s="8"/>
      <c r="D66" s="144">
        <v>0</v>
      </c>
      <c r="E66" s="144">
        <v>0</v>
      </c>
      <c r="F66" s="144">
        <v>0</v>
      </c>
      <c r="G66" s="144">
        <v>0</v>
      </c>
      <c r="H66" s="144">
        <v>0</v>
      </c>
      <c r="I66" s="144">
        <v>0</v>
      </c>
      <c r="J66" s="144">
        <v>0</v>
      </c>
      <c r="K66" s="144">
        <v>0</v>
      </c>
      <c r="L66" s="144">
        <v>0</v>
      </c>
      <c r="M66" s="144">
        <v>0</v>
      </c>
      <c r="N66" s="143"/>
      <c r="O66" s="144">
        <v>0</v>
      </c>
      <c r="P66" s="144">
        <v>0</v>
      </c>
      <c r="Q66" s="144">
        <v>0</v>
      </c>
      <c r="R66" s="144">
        <v>0</v>
      </c>
      <c r="S66" s="144">
        <v>0</v>
      </c>
      <c r="T66" s="144">
        <v>0</v>
      </c>
      <c r="U66" s="144">
        <v>0</v>
      </c>
      <c r="V66" s="144">
        <v>0</v>
      </c>
      <c r="W66" s="144">
        <v>0</v>
      </c>
      <c r="X66" s="145"/>
      <c r="Y66" s="144">
        <v>0</v>
      </c>
      <c r="Z66" s="144">
        <v>0</v>
      </c>
      <c r="AA66" s="144">
        <v>0</v>
      </c>
      <c r="AB66" s="144">
        <v>0</v>
      </c>
      <c r="AC66" s="144">
        <v>0</v>
      </c>
      <c r="AD66" s="144">
        <v>0</v>
      </c>
      <c r="AE66" s="144">
        <v>0</v>
      </c>
      <c r="AF66" s="144">
        <v>0</v>
      </c>
      <c r="AG66" s="144">
        <v>0</v>
      </c>
    </row>
    <row r="67" spans="2:33">
      <c r="B67" s="6" t="s">
        <v>43</v>
      </c>
      <c r="C67" s="8"/>
      <c r="D67" s="144">
        <v>0</v>
      </c>
      <c r="E67" s="144">
        <v>0</v>
      </c>
      <c r="F67" s="144">
        <v>0</v>
      </c>
      <c r="G67" s="144">
        <v>0</v>
      </c>
      <c r="H67" s="144">
        <v>0</v>
      </c>
      <c r="I67" s="144">
        <v>0</v>
      </c>
      <c r="J67" s="144">
        <v>0</v>
      </c>
      <c r="K67" s="144">
        <v>0</v>
      </c>
      <c r="L67" s="144">
        <v>0</v>
      </c>
      <c r="M67" s="144">
        <v>0</v>
      </c>
      <c r="N67" s="143"/>
      <c r="O67" s="144">
        <v>0</v>
      </c>
      <c r="P67" s="144">
        <v>0</v>
      </c>
      <c r="Q67" s="144">
        <v>0</v>
      </c>
      <c r="R67" s="144">
        <v>0</v>
      </c>
      <c r="S67" s="144">
        <v>0</v>
      </c>
      <c r="T67" s="144">
        <v>0</v>
      </c>
      <c r="U67" s="144">
        <v>0</v>
      </c>
      <c r="V67" s="144">
        <v>0</v>
      </c>
      <c r="W67" s="144">
        <v>0</v>
      </c>
      <c r="X67" s="145"/>
      <c r="Y67" s="144">
        <v>0</v>
      </c>
      <c r="Z67" s="144">
        <v>0</v>
      </c>
      <c r="AA67" s="144">
        <v>0</v>
      </c>
      <c r="AB67" s="144">
        <v>0</v>
      </c>
      <c r="AC67" s="144">
        <v>0</v>
      </c>
      <c r="AD67" s="144">
        <v>0</v>
      </c>
      <c r="AE67" s="144">
        <v>0</v>
      </c>
      <c r="AF67" s="144">
        <v>0</v>
      </c>
      <c r="AG67" s="144">
        <v>0</v>
      </c>
    </row>
    <row r="68" spans="2:33">
      <c r="B68" s="6" t="s">
        <v>44</v>
      </c>
      <c r="C68" s="8"/>
      <c r="D68" s="144">
        <v>0</v>
      </c>
      <c r="E68" s="144">
        <v>0</v>
      </c>
      <c r="F68" s="144">
        <v>0</v>
      </c>
      <c r="G68" s="144">
        <v>0</v>
      </c>
      <c r="H68" s="144">
        <v>0</v>
      </c>
      <c r="I68" s="144">
        <v>0</v>
      </c>
      <c r="J68" s="144">
        <v>0</v>
      </c>
      <c r="K68" s="144">
        <v>0</v>
      </c>
      <c r="L68" s="144">
        <v>0</v>
      </c>
      <c r="M68" s="144">
        <v>0</v>
      </c>
      <c r="N68" s="143"/>
      <c r="O68" s="144">
        <v>0</v>
      </c>
      <c r="P68" s="144">
        <v>0</v>
      </c>
      <c r="Q68" s="144">
        <v>0</v>
      </c>
      <c r="R68" s="144">
        <v>0</v>
      </c>
      <c r="S68" s="144">
        <v>0</v>
      </c>
      <c r="T68" s="144">
        <v>0</v>
      </c>
      <c r="U68" s="144">
        <v>0</v>
      </c>
      <c r="V68" s="144">
        <v>0</v>
      </c>
      <c r="W68" s="144">
        <v>0</v>
      </c>
      <c r="X68" s="145"/>
      <c r="Y68" s="144">
        <v>0</v>
      </c>
      <c r="Z68" s="144">
        <v>0</v>
      </c>
      <c r="AA68" s="144">
        <v>0</v>
      </c>
      <c r="AB68" s="144">
        <v>0</v>
      </c>
      <c r="AC68" s="144">
        <v>0</v>
      </c>
      <c r="AD68" s="144">
        <v>0</v>
      </c>
      <c r="AE68" s="144">
        <v>0</v>
      </c>
      <c r="AF68" s="144">
        <v>0</v>
      </c>
      <c r="AG68" s="144">
        <v>0</v>
      </c>
    </row>
    <row r="69" spans="2:33">
      <c r="B69" s="7" t="s">
        <v>45</v>
      </c>
      <c r="C69" s="225"/>
      <c r="D69" s="144">
        <v>0</v>
      </c>
      <c r="E69" s="144">
        <v>0</v>
      </c>
      <c r="F69" s="144">
        <v>0</v>
      </c>
      <c r="G69" s="144">
        <v>0</v>
      </c>
      <c r="H69" s="144">
        <v>0</v>
      </c>
      <c r="I69" s="144">
        <v>0</v>
      </c>
      <c r="J69" s="144">
        <v>0</v>
      </c>
      <c r="K69" s="144">
        <v>0</v>
      </c>
      <c r="L69" s="144">
        <v>0</v>
      </c>
      <c r="M69" s="144">
        <v>0</v>
      </c>
      <c r="N69" s="143"/>
      <c r="O69" s="144">
        <v>0</v>
      </c>
      <c r="P69" s="144">
        <v>0</v>
      </c>
      <c r="Q69" s="144">
        <v>0</v>
      </c>
      <c r="R69" s="144">
        <v>0</v>
      </c>
      <c r="S69" s="144">
        <v>0</v>
      </c>
      <c r="T69" s="144">
        <v>0</v>
      </c>
      <c r="U69" s="144">
        <v>0</v>
      </c>
      <c r="V69" s="144">
        <v>0</v>
      </c>
      <c r="W69" s="144">
        <v>0</v>
      </c>
      <c r="X69" s="145"/>
      <c r="Y69" s="144">
        <v>0</v>
      </c>
      <c r="Z69" s="144">
        <v>0</v>
      </c>
      <c r="AA69" s="144">
        <v>0</v>
      </c>
      <c r="AB69" s="144">
        <v>0</v>
      </c>
      <c r="AC69" s="144">
        <v>0</v>
      </c>
      <c r="AD69" s="144">
        <v>0</v>
      </c>
      <c r="AE69" s="144">
        <v>0</v>
      </c>
      <c r="AF69" s="144">
        <v>0</v>
      </c>
      <c r="AG69" s="144">
        <v>0</v>
      </c>
    </row>
    <row r="70" spans="2:33">
      <c r="B70" s="7" t="s">
        <v>46</v>
      </c>
      <c r="C70" s="225"/>
      <c r="D70" s="144">
        <v>0</v>
      </c>
      <c r="E70" s="144">
        <v>0</v>
      </c>
      <c r="F70" s="144">
        <v>0</v>
      </c>
      <c r="G70" s="144">
        <v>0</v>
      </c>
      <c r="H70" s="144">
        <v>0</v>
      </c>
      <c r="I70" s="144">
        <v>0</v>
      </c>
      <c r="J70" s="144">
        <v>0</v>
      </c>
      <c r="K70" s="144">
        <v>0</v>
      </c>
      <c r="L70" s="144">
        <v>0</v>
      </c>
      <c r="M70" s="144">
        <v>0</v>
      </c>
      <c r="N70" s="143"/>
      <c r="O70" s="144">
        <v>0</v>
      </c>
      <c r="P70" s="144">
        <v>0</v>
      </c>
      <c r="Q70" s="144">
        <v>0</v>
      </c>
      <c r="R70" s="144">
        <v>0</v>
      </c>
      <c r="S70" s="144">
        <v>0</v>
      </c>
      <c r="T70" s="144">
        <v>0</v>
      </c>
      <c r="U70" s="144">
        <v>0</v>
      </c>
      <c r="V70" s="144">
        <v>0</v>
      </c>
      <c r="W70" s="144">
        <v>0</v>
      </c>
      <c r="X70" s="145"/>
      <c r="Y70" s="144">
        <v>0</v>
      </c>
      <c r="Z70" s="144">
        <v>0</v>
      </c>
      <c r="AA70" s="144">
        <v>0</v>
      </c>
      <c r="AB70" s="144">
        <v>0</v>
      </c>
      <c r="AC70" s="144">
        <v>0</v>
      </c>
      <c r="AD70" s="144">
        <v>0</v>
      </c>
      <c r="AE70" s="144">
        <v>0</v>
      </c>
      <c r="AF70" s="144">
        <v>0</v>
      </c>
      <c r="AG70" s="144">
        <v>0</v>
      </c>
    </row>
    <row r="71" spans="2:33">
      <c r="B71" s="6" t="s">
        <v>317</v>
      </c>
      <c r="C71" s="8"/>
      <c r="D71" s="144">
        <v>0</v>
      </c>
      <c r="E71" s="144">
        <v>0</v>
      </c>
      <c r="F71" s="144">
        <v>0</v>
      </c>
      <c r="G71" s="144">
        <v>0</v>
      </c>
      <c r="H71" s="144">
        <v>0</v>
      </c>
      <c r="I71" s="144">
        <v>0</v>
      </c>
      <c r="J71" s="144">
        <v>0</v>
      </c>
      <c r="K71" s="144">
        <v>0</v>
      </c>
      <c r="L71" s="144">
        <v>0</v>
      </c>
      <c r="M71" s="144">
        <v>0</v>
      </c>
      <c r="N71" s="143"/>
      <c r="O71" s="144">
        <v>0</v>
      </c>
      <c r="P71" s="144">
        <v>0</v>
      </c>
      <c r="Q71" s="144">
        <v>0</v>
      </c>
      <c r="R71" s="144">
        <v>0</v>
      </c>
      <c r="S71" s="144">
        <v>0</v>
      </c>
      <c r="T71" s="144">
        <v>0</v>
      </c>
      <c r="U71" s="144">
        <v>0</v>
      </c>
      <c r="V71" s="144">
        <v>0</v>
      </c>
      <c r="W71" s="144">
        <v>0</v>
      </c>
      <c r="X71" s="145"/>
      <c r="Y71" s="144">
        <v>0</v>
      </c>
      <c r="Z71" s="144">
        <v>0</v>
      </c>
      <c r="AA71" s="144">
        <v>0</v>
      </c>
      <c r="AB71" s="144">
        <v>0</v>
      </c>
      <c r="AC71" s="144">
        <v>0</v>
      </c>
      <c r="AD71" s="144">
        <v>0</v>
      </c>
      <c r="AE71" s="144">
        <v>0</v>
      </c>
      <c r="AF71" s="144">
        <v>0</v>
      </c>
      <c r="AG71" s="144">
        <v>0</v>
      </c>
    </row>
    <row r="72" spans="2:33">
      <c r="B72" s="6" t="s">
        <v>108</v>
      </c>
      <c r="C72" s="8"/>
      <c r="D72" s="144">
        <v>0</v>
      </c>
      <c r="E72" s="144">
        <v>0</v>
      </c>
      <c r="F72" s="144">
        <v>0</v>
      </c>
      <c r="G72" s="144">
        <v>0</v>
      </c>
      <c r="H72" s="144">
        <v>0</v>
      </c>
      <c r="I72" s="144">
        <v>0</v>
      </c>
      <c r="J72" s="144">
        <v>0</v>
      </c>
      <c r="K72" s="144">
        <v>0</v>
      </c>
      <c r="L72" s="144">
        <v>0</v>
      </c>
      <c r="M72" s="144">
        <v>0</v>
      </c>
      <c r="N72" s="143"/>
      <c r="O72" s="144">
        <v>0</v>
      </c>
      <c r="P72" s="144">
        <v>0</v>
      </c>
      <c r="Q72" s="144">
        <v>0</v>
      </c>
      <c r="R72" s="144">
        <v>0</v>
      </c>
      <c r="S72" s="144">
        <v>0</v>
      </c>
      <c r="T72" s="144">
        <v>0</v>
      </c>
      <c r="U72" s="144">
        <v>0</v>
      </c>
      <c r="V72" s="144">
        <v>0</v>
      </c>
      <c r="W72" s="144">
        <v>0</v>
      </c>
      <c r="X72" s="145"/>
      <c r="Y72" s="144">
        <v>0</v>
      </c>
      <c r="Z72" s="144">
        <v>0</v>
      </c>
      <c r="AA72" s="144">
        <v>0</v>
      </c>
      <c r="AB72" s="144">
        <v>0</v>
      </c>
      <c r="AC72" s="144">
        <v>0</v>
      </c>
      <c r="AD72" s="144">
        <v>0</v>
      </c>
      <c r="AE72" s="144">
        <v>0</v>
      </c>
      <c r="AF72" s="144">
        <v>0</v>
      </c>
      <c r="AG72" s="144">
        <v>0</v>
      </c>
    </row>
    <row r="73" spans="2:33" ht="14.25" customHeight="1">
      <c r="B73" s="6" t="s">
        <v>48</v>
      </c>
      <c r="C73" s="8"/>
      <c r="D73" s="144">
        <v>0</v>
      </c>
      <c r="E73" s="144">
        <v>0</v>
      </c>
      <c r="F73" s="144">
        <v>0</v>
      </c>
      <c r="G73" s="144">
        <v>0</v>
      </c>
      <c r="H73" s="144">
        <v>0</v>
      </c>
      <c r="I73" s="144">
        <v>0</v>
      </c>
      <c r="J73" s="144">
        <v>0</v>
      </c>
      <c r="K73" s="144">
        <v>0</v>
      </c>
      <c r="L73" s="144">
        <v>0</v>
      </c>
      <c r="M73" s="144">
        <v>0</v>
      </c>
      <c r="N73" s="143"/>
      <c r="O73" s="144">
        <v>0</v>
      </c>
      <c r="P73" s="144">
        <v>0</v>
      </c>
      <c r="Q73" s="144">
        <v>0</v>
      </c>
      <c r="R73" s="144">
        <v>0</v>
      </c>
      <c r="S73" s="144">
        <v>0</v>
      </c>
      <c r="T73" s="144">
        <v>0</v>
      </c>
      <c r="U73" s="144">
        <v>0</v>
      </c>
      <c r="V73" s="144">
        <v>0</v>
      </c>
      <c r="W73" s="144">
        <v>0</v>
      </c>
      <c r="X73" s="145"/>
      <c r="Y73" s="144">
        <v>0</v>
      </c>
      <c r="Z73" s="144">
        <v>0</v>
      </c>
      <c r="AA73" s="144">
        <v>0</v>
      </c>
      <c r="AB73" s="144">
        <v>0</v>
      </c>
      <c r="AC73" s="144">
        <v>0</v>
      </c>
      <c r="AD73" s="144">
        <v>0</v>
      </c>
      <c r="AE73" s="144">
        <v>0</v>
      </c>
      <c r="AF73" s="144">
        <v>0</v>
      </c>
      <c r="AG73" s="144">
        <v>0</v>
      </c>
    </row>
    <row r="74" spans="2:33">
      <c r="B74" s="6" t="s">
        <v>325</v>
      </c>
      <c r="C74" s="8"/>
      <c r="D74" s="144">
        <v>0</v>
      </c>
      <c r="E74" s="144">
        <v>0</v>
      </c>
      <c r="F74" s="144">
        <v>0</v>
      </c>
      <c r="G74" s="144">
        <v>0</v>
      </c>
      <c r="H74" s="144">
        <v>0</v>
      </c>
      <c r="I74" s="144">
        <v>0</v>
      </c>
      <c r="J74" s="144">
        <v>0</v>
      </c>
      <c r="K74" s="144">
        <v>0</v>
      </c>
      <c r="L74" s="144">
        <v>0</v>
      </c>
      <c r="M74" s="144">
        <v>0</v>
      </c>
      <c r="N74" s="143"/>
      <c r="O74" s="144">
        <v>0</v>
      </c>
      <c r="P74" s="144">
        <v>0</v>
      </c>
      <c r="Q74" s="144">
        <v>0</v>
      </c>
      <c r="R74" s="144">
        <v>0</v>
      </c>
      <c r="S74" s="144">
        <v>0</v>
      </c>
      <c r="T74" s="144">
        <v>0</v>
      </c>
      <c r="U74" s="144">
        <v>0</v>
      </c>
      <c r="V74" s="144">
        <v>0</v>
      </c>
      <c r="W74" s="144">
        <v>0</v>
      </c>
      <c r="X74" s="145"/>
      <c r="Y74" s="144">
        <v>0</v>
      </c>
      <c r="Z74" s="144">
        <v>0</v>
      </c>
      <c r="AA74" s="144">
        <v>0</v>
      </c>
      <c r="AB74" s="144">
        <v>0</v>
      </c>
      <c r="AC74" s="144">
        <v>0</v>
      </c>
      <c r="AD74" s="144">
        <v>0</v>
      </c>
      <c r="AE74" s="144">
        <v>0</v>
      </c>
      <c r="AF74" s="144">
        <v>0</v>
      </c>
      <c r="AG74" s="144">
        <v>0</v>
      </c>
    </row>
    <row r="75" spans="2:33">
      <c r="B75" s="6" t="s">
        <v>101</v>
      </c>
      <c r="C75" s="8"/>
      <c r="D75" s="144">
        <v>0</v>
      </c>
      <c r="E75" s="144">
        <v>0</v>
      </c>
      <c r="F75" s="144">
        <v>0</v>
      </c>
      <c r="G75" s="144">
        <v>0</v>
      </c>
      <c r="H75" s="144">
        <v>0</v>
      </c>
      <c r="I75" s="144">
        <v>0</v>
      </c>
      <c r="J75" s="144">
        <v>0</v>
      </c>
      <c r="K75" s="144">
        <v>0</v>
      </c>
      <c r="L75" s="144">
        <v>0</v>
      </c>
      <c r="M75" s="144">
        <v>0</v>
      </c>
      <c r="N75" s="143"/>
      <c r="O75" s="144">
        <v>0</v>
      </c>
      <c r="P75" s="144">
        <v>0</v>
      </c>
      <c r="Q75" s="144">
        <v>0</v>
      </c>
      <c r="R75" s="144">
        <v>0</v>
      </c>
      <c r="S75" s="144">
        <v>0</v>
      </c>
      <c r="T75" s="144">
        <v>0</v>
      </c>
      <c r="U75" s="144">
        <v>0</v>
      </c>
      <c r="V75" s="144">
        <v>0</v>
      </c>
      <c r="W75" s="144">
        <v>0</v>
      </c>
      <c r="X75" s="145"/>
      <c r="Y75" s="144">
        <v>0</v>
      </c>
      <c r="Z75" s="144">
        <v>0</v>
      </c>
      <c r="AA75" s="144">
        <v>0</v>
      </c>
      <c r="AB75" s="144">
        <v>0</v>
      </c>
      <c r="AC75" s="144">
        <v>0</v>
      </c>
      <c r="AD75" s="144">
        <v>0</v>
      </c>
      <c r="AE75" s="144">
        <v>0</v>
      </c>
      <c r="AF75" s="144">
        <v>0</v>
      </c>
      <c r="AG75" s="144">
        <v>0</v>
      </c>
    </row>
    <row r="76" spans="2:33" s="27" customFormat="1">
      <c r="B76" s="31" t="s">
        <v>11</v>
      </c>
      <c r="C76" s="209" t="s">
        <v>300</v>
      </c>
      <c r="D76" s="147">
        <v>501084.8712846507</v>
      </c>
      <c r="E76" s="147">
        <v>599759.03154977609</v>
      </c>
      <c r="F76" s="147">
        <v>682444.98778700654</v>
      </c>
      <c r="G76" s="147">
        <v>905593.99735179229</v>
      </c>
      <c r="H76" s="147">
        <v>1015440.1462830903</v>
      </c>
      <c r="I76" s="147">
        <v>1432416.6015740023</v>
      </c>
      <c r="J76" s="147">
        <v>1778196.9726492364</v>
      </c>
      <c r="K76" s="147">
        <v>1922678.7153340469</v>
      </c>
      <c r="L76" s="147">
        <v>1720168.920749431</v>
      </c>
      <c r="M76" s="147">
        <v>2554720.8445755243</v>
      </c>
      <c r="N76" s="146"/>
      <c r="O76" s="147">
        <v>70277.500265125534</v>
      </c>
      <c r="P76" s="147">
        <v>30028.046237230421</v>
      </c>
      <c r="Q76" s="147">
        <v>88422.589564785652</v>
      </c>
      <c r="R76" s="147">
        <v>113692.44893129816</v>
      </c>
      <c r="S76" s="147">
        <v>257086.15529091176</v>
      </c>
      <c r="T76" s="147">
        <v>260535.60107523348</v>
      </c>
      <c r="U76" s="147">
        <v>35240.062684810815</v>
      </c>
      <c r="V76" s="147">
        <v>108022.57964640435</v>
      </c>
      <c r="W76" s="147">
        <v>98242.849031903388</v>
      </c>
      <c r="X76" s="141"/>
      <c r="Y76" s="147">
        <v>28396.659999999931</v>
      </c>
      <c r="Z76" s="147">
        <v>52657.909999999982</v>
      </c>
      <c r="AA76" s="147">
        <v>134726.42000000013</v>
      </c>
      <c r="AB76" s="147">
        <v>-3846.3000000001557</v>
      </c>
      <c r="AC76" s="147">
        <v>159890.3000000001</v>
      </c>
      <c r="AD76" s="147">
        <v>85244.770000000659</v>
      </c>
      <c r="AE76" s="147">
        <v>109241.6799999997</v>
      </c>
      <c r="AF76" s="147">
        <v>-310532.37423102022</v>
      </c>
      <c r="AG76" s="147">
        <v>736309.07479419012</v>
      </c>
    </row>
    <row r="77" spans="2:33">
      <c r="B77" s="3" t="s">
        <v>12</v>
      </c>
      <c r="C77" s="210" t="s">
        <v>301</v>
      </c>
      <c r="D77" s="144">
        <v>0</v>
      </c>
      <c r="E77" s="144">
        <v>0</v>
      </c>
      <c r="F77" s="144">
        <v>0</v>
      </c>
      <c r="G77" s="144">
        <v>0</v>
      </c>
      <c r="H77" s="144">
        <v>0</v>
      </c>
      <c r="I77" s="144">
        <v>0</v>
      </c>
      <c r="J77" s="144">
        <v>0</v>
      </c>
      <c r="K77" s="144">
        <v>0</v>
      </c>
      <c r="L77" s="144">
        <v>0</v>
      </c>
      <c r="M77" s="144">
        <v>0</v>
      </c>
      <c r="N77" s="143"/>
      <c r="O77" s="144">
        <v>0</v>
      </c>
      <c r="P77" s="144">
        <v>0</v>
      </c>
      <c r="Q77" s="144">
        <v>0</v>
      </c>
      <c r="R77" s="144">
        <v>0</v>
      </c>
      <c r="S77" s="144">
        <v>0</v>
      </c>
      <c r="T77" s="144">
        <v>0</v>
      </c>
      <c r="U77" s="144">
        <v>0</v>
      </c>
      <c r="V77" s="144">
        <v>0</v>
      </c>
      <c r="W77" s="144">
        <v>0</v>
      </c>
      <c r="X77" s="145"/>
      <c r="Y77" s="144">
        <v>0</v>
      </c>
      <c r="Z77" s="144">
        <v>0</v>
      </c>
      <c r="AA77" s="144">
        <v>0</v>
      </c>
      <c r="AB77" s="144">
        <v>0</v>
      </c>
      <c r="AC77" s="144">
        <v>0</v>
      </c>
      <c r="AD77" s="144">
        <v>0</v>
      </c>
      <c r="AE77" s="144">
        <v>0</v>
      </c>
      <c r="AF77" s="144">
        <v>0</v>
      </c>
      <c r="AG77" s="144">
        <v>0</v>
      </c>
    </row>
    <row r="78" spans="2:33">
      <c r="B78" s="3" t="s">
        <v>13</v>
      </c>
      <c r="C78" s="210" t="s">
        <v>302</v>
      </c>
      <c r="D78" s="144">
        <v>501084.8712846507</v>
      </c>
      <c r="E78" s="144">
        <v>599759.03154977609</v>
      </c>
      <c r="F78" s="144">
        <v>682444.98778700654</v>
      </c>
      <c r="G78" s="144">
        <v>905593.99735179229</v>
      </c>
      <c r="H78" s="144">
        <v>1015440.1462830903</v>
      </c>
      <c r="I78" s="144">
        <v>1432416.6015740023</v>
      </c>
      <c r="J78" s="144">
        <v>1778196.9726492364</v>
      </c>
      <c r="K78" s="144">
        <v>1922678.7153340469</v>
      </c>
      <c r="L78" s="144">
        <v>1720168.920749431</v>
      </c>
      <c r="M78" s="144">
        <v>2554720.8445755243</v>
      </c>
      <c r="N78" s="143"/>
      <c r="O78" s="144">
        <v>70277.500265125534</v>
      </c>
      <c r="P78" s="144">
        <v>30028.046237230421</v>
      </c>
      <c r="Q78" s="144">
        <v>88422.589564785652</v>
      </c>
      <c r="R78" s="144">
        <v>113692.44893129816</v>
      </c>
      <c r="S78" s="144">
        <v>257086.15529091176</v>
      </c>
      <c r="T78" s="144">
        <v>260535.60107523348</v>
      </c>
      <c r="U78" s="144">
        <v>35240.062684810815</v>
      </c>
      <c r="V78" s="144">
        <v>108022.57964640435</v>
      </c>
      <c r="W78" s="144">
        <v>98242.849031903388</v>
      </c>
      <c r="X78" s="145"/>
      <c r="Y78" s="144">
        <v>28396.659999999931</v>
      </c>
      <c r="Z78" s="144">
        <v>52657.909999999982</v>
      </c>
      <c r="AA78" s="144">
        <v>134726.42000000013</v>
      </c>
      <c r="AB78" s="144">
        <v>-3846.3000000001557</v>
      </c>
      <c r="AC78" s="144">
        <v>159890.3000000001</v>
      </c>
      <c r="AD78" s="144">
        <v>85244.770000000659</v>
      </c>
      <c r="AE78" s="144">
        <v>109241.6799999997</v>
      </c>
      <c r="AF78" s="144">
        <v>-310532.37423102022</v>
      </c>
      <c r="AG78" s="144">
        <v>736309.07479419012</v>
      </c>
    </row>
    <row r="79" spans="2:33" s="27" customFormat="1">
      <c r="B79" s="5" t="s">
        <v>14</v>
      </c>
      <c r="C79" s="209" t="s">
        <v>311</v>
      </c>
      <c r="D79" s="147">
        <v>0</v>
      </c>
      <c r="E79" s="147">
        <v>0</v>
      </c>
      <c r="F79" s="147">
        <v>0</v>
      </c>
      <c r="G79" s="147">
        <v>0</v>
      </c>
      <c r="H79" s="147">
        <v>0</v>
      </c>
      <c r="I79" s="147">
        <v>0</v>
      </c>
      <c r="J79" s="147">
        <v>0</v>
      </c>
      <c r="K79" s="147">
        <v>0</v>
      </c>
      <c r="L79" s="147">
        <v>0</v>
      </c>
      <c r="M79" s="147">
        <v>0</v>
      </c>
      <c r="N79" s="146"/>
      <c r="O79" s="147">
        <v>0</v>
      </c>
      <c r="P79" s="147">
        <v>0</v>
      </c>
      <c r="Q79" s="147">
        <v>0</v>
      </c>
      <c r="R79" s="147">
        <v>0</v>
      </c>
      <c r="S79" s="147">
        <v>0</v>
      </c>
      <c r="T79" s="147">
        <v>0</v>
      </c>
      <c r="U79" s="147">
        <v>0</v>
      </c>
      <c r="V79" s="147">
        <v>0</v>
      </c>
      <c r="W79" s="147">
        <v>0</v>
      </c>
      <c r="X79" s="141"/>
      <c r="Y79" s="147">
        <v>0</v>
      </c>
      <c r="Z79" s="147">
        <v>0</v>
      </c>
      <c r="AA79" s="147">
        <v>0</v>
      </c>
      <c r="AB79" s="147">
        <v>0</v>
      </c>
      <c r="AC79" s="147">
        <v>0</v>
      </c>
      <c r="AD79" s="147">
        <v>0</v>
      </c>
      <c r="AE79" s="147">
        <v>0</v>
      </c>
      <c r="AF79" s="147">
        <v>0</v>
      </c>
      <c r="AG79" s="147">
        <v>0</v>
      </c>
    </row>
    <row r="80" spans="2:33">
      <c r="B80" s="3" t="s">
        <v>15</v>
      </c>
      <c r="C80" s="210" t="s">
        <v>303</v>
      </c>
      <c r="D80" s="144">
        <v>0</v>
      </c>
      <c r="E80" s="144">
        <v>0</v>
      </c>
      <c r="F80" s="144">
        <v>0</v>
      </c>
      <c r="G80" s="144">
        <v>0</v>
      </c>
      <c r="H80" s="144">
        <v>0</v>
      </c>
      <c r="I80" s="144">
        <v>0</v>
      </c>
      <c r="J80" s="144">
        <v>0</v>
      </c>
      <c r="K80" s="144">
        <v>0</v>
      </c>
      <c r="L80" s="144">
        <v>0</v>
      </c>
      <c r="M80" s="144">
        <v>0</v>
      </c>
      <c r="N80" s="143"/>
      <c r="O80" s="144">
        <v>0</v>
      </c>
      <c r="P80" s="144">
        <v>0</v>
      </c>
      <c r="Q80" s="144">
        <v>0</v>
      </c>
      <c r="R80" s="144">
        <v>0</v>
      </c>
      <c r="S80" s="144">
        <v>0</v>
      </c>
      <c r="T80" s="144">
        <v>0</v>
      </c>
      <c r="U80" s="144">
        <v>0</v>
      </c>
      <c r="V80" s="144">
        <v>0</v>
      </c>
      <c r="W80" s="144">
        <v>0</v>
      </c>
      <c r="X80" s="145"/>
      <c r="Y80" s="144">
        <v>0</v>
      </c>
      <c r="Z80" s="144">
        <v>0</v>
      </c>
      <c r="AA80" s="144">
        <v>0</v>
      </c>
      <c r="AB80" s="144">
        <v>0</v>
      </c>
      <c r="AC80" s="144">
        <v>0</v>
      </c>
      <c r="AD80" s="144">
        <v>0</v>
      </c>
      <c r="AE80" s="144">
        <v>0</v>
      </c>
      <c r="AF80" s="144">
        <v>0</v>
      </c>
      <c r="AG80" s="144">
        <v>0</v>
      </c>
    </row>
    <row r="81" spans="2:33">
      <c r="B81" s="3" t="s">
        <v>16</v>
      </c>
      <c r="C81" s="210" t="s">
        <v>304</v>
      </c>
      <c r="D81" s="144">
        <v>0</v>
      </c>
      <c r="E81" s="144">
        <v>0</v>
      </c>
      <c r="F81" s="144">
        <v>0</v>
      </c>
      <c r="G81" s="144">
        <v>0</v>
      </c>
      <c r="H81" s="144">
        <v>0</v>
      </c>
      <c r="I81" s="144">
        <v>0</v>
      </c>
      <c r="J81" s="144">
        <v>0</v>
      </c>
      <c r="K81" s="144">
        <v>0</v>
      </c>
      <c r="L81" s="144">
        <v>0</v>
      </c>
      <c r="M81" s="144">
        <v>0</v>
      </c>
      <c r="N81" s="143"/>
      <c r="O81" s="144">
        <v>0</v>
      </c>
      <c r="P81" s="144">
        <v>0</v>
      </c>
      <c r="Q81" s="144">
        <v>0</v>
      </c>
      <c r="R81" s="144">
        <v>0</v>
      </c>
      <c r="S81" s="144">
        <v>0</v>
      </c>
      <c r="T81" s="144">
        <v>0</v>
      </c>
      <c r="U81" s="144">
        <v>0</v>
      </c>
      <c r="V81" s="144">
        <v>0</v>
      </c>
      <c r="W81" s="144">
        <v>0</v>
      </c>
      <c r="X81" s="145"/>
      <c r="Y81" s="144">
        <v>0</v>
      </c>
      <c r="Z81" s="144">
        <v>0</v>
      </c>
      <c r="AA81" s="144">
        <v>0</v>
      </c>
      <c r="AB81" s="144">
        <v>0</v>
      </c>
      <c r="AC81" s="144">
        <v>0</v>
      </c>
      <c r="AD81" s="144">
        <v>0</v>
      </c>
      <c r="AE81" s="144">
        <v>0</v>
      </c>
      <c r="AF81" s="144">
        <v>0</v>
      </c>
      <c r="AG81" s="144">
        <v>0</v>
      </c>
    </row>
    <row r="82" spans="2:33">
      <c r="B82" s="3" t="s">
        <v>17</v>
      </c>
      <c r="C82" s="210" t="s">
        <v>305</v>
      </c>
      <c r="D82" s="144">
        <v>0</v>
      </c>
      <c r="E82" s="144">
        <v>0</v>
      </c>
      <c r="F82" s="144">
        <v>0</v>
      </c>
      <c r="G82" s="144">
        <v>0</v>
      </c>
      <c r="H82" s="144">
        <v>0</v>
      </c>
      <c r="I82" s="144">
        <v>0</v>
      </c>
      <c r="J82" s="144">
        <v>0</v>
      </c>
      <c r="K82" s="144">
        <v>0</v>
      </c>
      <c r="L82" s="144">
        <v>0</v>
      </c>
      <c r="M82" s="144">
        <v>0</v>
      </c>
      <c r="N82" s="143"/>
      <c r="O82" s="144">
        <v>0</v>
      </c>
      <c r="P82" s="144">
        <v>0</v>
      </c>
      <c r="Q82" s="144">
        <v>0</v>
      </c>
      <c r="R82" s="144">
        <v>0</v>
      </c>
      <c r="S82" s="144">
        <v>0</v>
      </c>
      <c r="T82" s="144">
        <v>0</v>
      </c>
      <c r="U82" s="144">
        <v>0</v>
      </c>
      <c r="V82" s="144">
        <v>0</v>
      </c>
      <c r="W82" s="144">
        <v>0</v>
      </c>
      <c r="X82" s="145"/>
      <c r="Y82" s="144">
        <v>0</v>
      </c>
      <c r="Z82" s="144">
        <v>0</v>
      </c>
      <c r="AA82" s="144">
        <v>0</v>
      </c>
      <c r="AB82" s="144">
        <v>0</v>
      </c>
      <c r="AC82" s="144">
        <v>0</v>
      </c>
      <c r="AD82" s="144">
        <v>0</v>
      </c>
      <c r="AE82" s="144">
        <v>0</v>
      </c>
      <c r="AF82" s="144">
        <v>0</v>
      </c>
      <c r="AG82" s="144">
        <v>0</v>
      </c>
    </row>
    <row r="83" spans="2:33">
      <c r="B83" s="4" t="s">
        <v>18</v>
      </c>
      <c r="C83" s="202"/>
      <c r="D83" s="144">
        <v>0</v>
      </c>
      <c r="E83" s="144">
        <v>0</v>
      </c>
      <c r="F83" s="144">
        <v>0</v>
      </c>
      <c r="G83" s="144">
        <v>0</v>
      </c>
      <c r="H83" s="144">
        <v>0</v>
      </c>
      <c r="I83" s="144">
        <v>0</v>
      </c>
      <c r="J83" s="144">
        <v>0</v>
      </c>
      <c r="K83" s="144">
        <v>0</v>
      </c>
      <c r="L83" s="144">
        <v>0</v>
      </c>
      <c r="M83" s="144">
        <v>0</v>
      </c>
      <c r="N83" s="143"/>
      <c r="O83" s="144">
        <v>0</v>
      </c>
      <c r="P83" s="144">
        <v>0</v>
      </c>
      <c r="Q83" s="144">
        <v>0</v>
      </c>
      <c r="R83" s="144">
        <v>0</v>
      </c>
      <c r="S83" s="144">
        <v>0</v>
      </c>
      <c r="T83" s="144">
        <v>0</v>
      </c>
      <c r="U83" s="144">
        <v>0</v>
      </c>
      <c r="V83" s="144">
        <v>0</v>
      </c>
      <c r="W83" s="144">
        <v>0</v>
      </c>
      <c r="X83" s="145"/>
      <c r="Y83" s="144">
        <v>0</v>
      </c>
      <c r="Z83" s="144">
        <v>0</v>
      </c>
      <c r="AA83" s="144">
        <v>0</v>
      </c>
      <c r="AB83" s="144">
        <v>0</v>
      </c>
      <c r="AC83" s="144">
        <v>0</v>
      </c>
      <c r="AD83" s="144">
        <v>0</v>
      </c>
      <c r="AE83" s="144">
        <v>0</v>
      </c>
      <c r="AF83" s="144">
        <v>0</v>
      </c>
      <c r="AG83" s="144">
        <v>0</v>
      </c>
    </row>
    <row r="84" spans="2:33">
      <c r="B84" s="3" t="s">
        <v>19</v>
      </c>
      <c r="C84" s="210" t="s">
        <v>306</v>
      </c>
      <c r="D84" s="144">
        <v>0</v>
      </c>
      <c r="E84" s="144">
        <v>0</v>
      </c>
      <c r="F84" s="144">
        <v>0</v>
      </c>
      <c r="G84" s="144">
        <v>0</v>
      </c>
      <c r="H84" s="144">
        <v>0</v>
      </c>
      <c r="I84" s="144">
        <v>0</v>
      </c>
      <c r="J84" s="144">
        <v>0</v>
      </c>
      <c r="K84" s="144">
        <v>0</v>
      </c>
      <c r="L84" s="144">
        <v>0</v>
      </c>
      <c r="M84" s="144">
        <v>0</v>
      </c>
      <c r="N84" s="143"/>
      <c r="O84" s="144">
        <v>0</v>
      </c>
      <c r="P84" s="144">
        <v>0</v>
      </c>
      <c r="Q84" s="144">
        <v>0</v>
      </c>
      <c r="R84" s="144">
        <v>0</v>
      </c>
      <c r="S84" s="144">
        <v>0</v>
      </c>
      <c r="T84" s="144">
        <v>0</v>
      </c>
      <c r="U84" s="144">
        <v>0</v>
      </c>
      <c r="V84" s="144">
        <v>0</v>
      </c>
      <c r="W84" s="144">
        <v>0</v>
      </c>
      <c r="X84" s="145"/>
      <c r="Y84" s="144">
        <v>0</v>
      </c>
      <c r="Z84" s="144">
        <v>0</v>
      </c>
      <c r="AA84" s="144">
        <v>0</v>
      </c>
      <c r="AB84" s="144">
        <v>0</v>
      </c>
      <c r="AC84" s="144">
        <v>0</v>
      </c>
      <c r="AD84" s="144">
        <v>0</v>
      </c>
      <c r="AE84" s="144">
        <v>0</v>
      </c>
      <c r="AF84" s="144">
        <v>0</v>
      </c>
      <c r="AG84" s="144">
        <v>0</v>
      </c>
    </row>
    <row r="85" spans="2:33">
      <c r="B85" s="3" t="s">
        <v>20</v>
      </c>
      <c r="C85" s="210" t="s">
        <v>307</v>
      </c>
      <c r="D85" s="144">
        <v>0</v>
      </c>
      <c r="E85" s="144">
        <v>0</v>
      </c>
      <c r="F85" s="144">
        <v>0</v>
      </c>
      <c r="G85" s="144">
        <v>0</v>
      </c>
      <c r="H85" s="144">
        <v>0</v>
      </c>
      <c r="I85" s="144">
        <v>0</v>
      </c>
      <c r="J85" s="144">
        <v>0</v>
      </c>
      <c r="K85" s="144">
        <v>0</v>
      </c>
      <c r="L85" s="144">
        <v>0</v>
      </c>
      <c r="M85" s="144">
        <v>0</v>
      </c>
      <c r="N85" s="143"/>
      <c r="O85" s="144">
        <v>0</v>
      </c>
      <c r="P85" s="144">
        <v>0</v>
      </c>
      <c r="Q85" s="144">
        <v>0</v>
      </c>
      <c r="R85" s="144">
        <v>0</v>
      </c>
      <c r="S85" s="144">
        <v>0</v>
      </c>
      <c r="T85" s="144">
        <v>0</v>
      </c>
      <c r="U85" s="144">
        <v>0</v>
      </c>
      <c r="V85" s="144">
        <v>0</v>
      </c>
      <c r="W85" s="144">
        <v>0</v>
      </c>
      <c r="X85" s="145"/>
      <c r="Y85" s="144">
        <v>0</v>
      </c>
      <c r="Z85" s="144">
        <v>0</v>
      </c>
      <c r="AA85" s="144">
        <v>0</v>
      </c>
      <c r="AB85" s="144">
        <v>0</v>
      </c>
      <c r="AC85" s="144">
        <v>0</v>
      </c>
      <c r="AD85" s="144">
        <v>0</v>
      </c>
      <c r="AE85" s="144">
        <v>0</v>
      </c>
      <c r="AF85" s="144">
        <v>0</v>
      </c>
      <c r="AG85" s="144">
        <v>0</v>
      </c>
    </row>
    <row r="86" spans="2:33" s="27" customFormat="1">
      <c r="B86" s="5" t="s">
        <v>21</v>
      </c>
      <c r="C86" s="209" t="s">
        <v>308</v>
      </c>
      <c r="D86" s="147">
        <v>0</v>
      </c>
      <c r="E86" s="147">
        <v>0</v>
      </c>
      <c r="F86" s="147">
        <v>0</v>
      </c>
      <c r="G86" s="147">
        <v>0</v>
      </c>
      <c r="H86" s="147">
        <v>0</v>
      </c>
      <c r="I86" s="147">
        <v>0</v>
      </c>
      <c r="J86" s="147">
        <v>0</v>
      </c>
      <c r="K86" s="147">
        <v>0</v>
      </c>
      <c r="L86" s="147">
        <v>0</v>
      </c>
      <c r="M86" s="147">
        <v>0</v>
      </c>
      <c r="N86" s="146"/>
      <c r="O86" s="147">
        <v>0</v>
      </c>
      <c r="P86" s="147">
        <v>0</v>
      </c>
      <c r="Q86" s="147">
        <v>0</v>
      </c>
      <c r="R86" s="147">
        <v>0</v>
      </c>
      <c r="S86" s="147">
        <v>0</v>
      </c>
      <c r="T86" s="147">
        <v>0</v>
      </c>
      <c r="U86" s="147">
        <v>0</v>
      </c>
      <c r="V86" s="147">
        <v>0</v>
      </c>
      <c r="W86" s="147">
        <v>0</v>
      </c>
      <c r="X86" s="141"/>
      <c r="Y86" s="147">
        <v>0</v>
      </c>
      <c r="Z86" s="147">
        <v>0</v>
      </c>
      <c r="AA86" s="147">
        <v>0</v>
      </c>
      <c r="AB86" s="147">
        <v>0</v>
      </c>
      <c r="AC86" s="147">
        <v>0</v>
      </c>
      <c r="AD86" s="147">
        <v>0</v>
      </c>
      <c r="AE86" s="147">
        <v>0</v>
      </c>
      <c r="AF86" s="147">
        <v>0</v>
      </c>
      <c r="AG86" s="147">
        <v>0</v>
      </c>
    </row>
    <row r="87" spans="2:33" s="27" customFormat="1">
      <c r="B87" s="9" t="s">
        <v>94</v>
      </c>
      <c r="C87" s="209" t="s">
        <v>309</v>
      </c>
      <c r="D87" s="147">
        <v>0</v>
      </c>
      <c r="E87" s="147">
        <v>0</v>
      </c>
      <c r="F87" s="147">
        <v>0</v>
      </c>
      <c r="G87" s="147">
        <v>0</v>
      </c>
      <c r="H87" s="147">
        <v>0</v>
      </c>
      <c r="I87" s="147">
        <v>0</v>
      </c>
      <c r="J87" s="147">
        <v>0</v>
      </c>
      <c r="K87" s="147">
        <v>0</v>
      </c>
      <c r="L87" s="147">
        <v>0</v>
      </c>
      <c r="M87" s="147">
        <v>0</v>
      </c>
      <c r="N87" s="146"/>
      <c r="O87" s="147">
        <v>0</v>
      </c>
      <c r="P87" s="147">
        <v>0</v>
      </c>
      <c r="Q87" s="147">
        <v>0</v>
      </c>
      <c r="R87" s="147">
        <v>0</v>
      </c>
      <c r="S87" s="147">
        <v>0</v>
      </c>
      <c r="T87" s="147">
        <v>0</v>
      </c>
      <c r="U87" s="147">
        <v>0</v>
      </c>
      <c r="V87" s="147">
        <v>0</v>
      </c>
      <c r="W87" s="147">
        <v>0</v>
      </c>
      <c r="X87" s="141"/>
      <c r="Y87" s="147">
        <v>0</v>
      </c>
      <c r="Z87" s="147">
        <v>0</v>
      </c>
      <c r="AA87" s="147">
        <v>0</v>
      </c>
      <c r="AB87" s="147">
        <v>0</v>
      </c>
      <c r="AC87" s="147">
        <v>0</v>
      </c>
      <c r="AD87" s="147">
        <v>0</v>
      </c>
      <c r="AE87" s="147">
        <v>0</v>
      </c>
      <c r="AF87" s="147">
        <v>0</v>
      </c>
      <c r="AG87" s="147">
        <v>0</v>
      </c>
    </row>
    <row r="88" spans="2:33">
      <c r="B88" s="208" t="s">
        <v>40</v>
      </c>
      <c r="C88" s="36"/>
      <c r="D88" s="144">
        <v>0</v>
      </c>
      <c r="E88" s="144">
        <v>0</v>
      </c>
      <c r="F88" s="144">
        <v>0</v>
      </c>
      <c r="G88" s="144">
        <v>0</v>
      </c>
      <c r="H88" s="144">
        <v>0</v>
      </c>
      <c r="I88" s="144">
        <v>0</v>
      </c>
      <c r="J88" s="144">
        <v>0</v>
      </c>
      <c r="K88" s="144">
        <v>0</v>
      </c>
      <c r="L88" s="144">
        <v>0</v>
      </c>
      <c r="M88" s="144">
        <v>0</v>
      </c>
      <c r="N88" s="143"/>
      <c r="O88" s="144">
        <v>0</v>
      </c>
      <c r="P88" s="144">
        <v>0</v>
      </c>
      <c r="Q88" s="144">
        <v>0</v>
      </c>
      <c r="R88" s="144">
        <v>0</v>
      </c>
      <c r="S88" s="144">
        <v>0</v>
      </c>
      <c r="T88" s="144">
        <v>0</v>
      </c>
      <c r="U88" s="144">
        <v>0</v>
      </c>
      <c r="V88" s="144">
        <v>0</v>
      </c>
      <c r="W88" s="144">
        <v>0</v>
      </c>
      <c r="X88" s="145"/>
      <c r="Y88" s="144">
        <v>0</v>
      </c>
      <c r="Z88" s="144">
        <v>0</v>
      </c>
      <c r="AA88" s="144">
        <v>0</v>
      </c>
      <c r="AB88" s="144">
        <v>0</v>
      </c>
      <c r="AC88" s="144">
        <v>0</v>
      </c>
      <c r="AD88" s="144">
        <v>0</v>
      </c>
      <c r="AE88" s="144">
        <v>0</v>
      </c>
      <c r="AF88" s="144">
        <v>0</v>
      </c>
      <c r="AG88" s="144">
        <v>0</v>
      </c>
    </row>
    <row r="89" spans="2:33">
      <c r="B89" s="6" t="s">
        <v>41</v>
      </c>
      <c r="C89" s="36"/>
      <c r="D89" s="144">
        <v>0</v>
      </c>
      <c r="E89" s="144">
        <v>0</v>
      </c>
      <c r="F89" s="144">
        <v>0</v>
      </c>
      <c r="G89" s="144">
        <v>0</v>
      </c>
      <c r="H89" s="144">
        <v>0</v>
      </c>
      <c r="I89" s="144">
        <v>0</v>
      </c>
      <c r="J89" s="144">
        <v>0</v>
      </c>
      <c r="K89" s="144">
        <v>0</v>
      </c>
      <c r="L89" s="144">
        <v>0</v>
      </c>
      <c r="M89" s="144">
        <v>0</v>
      </c>
      <c r="N89" s="143"/>
      <c r="O89" s="144">
        <v>0</v>
      </c>
      <c r="P89" s="144">
        <v>0</v>
      </c>
      <c r="Q89" s="144">
        <v>0</v>
      </c>
      <c r="R89" s="144">
        <v>0</v>
      </c>
      <c r="S89" s="144">
        <v>0</v>
      </c>
      <c r="T89" s="144">
        <v>0</v>
      </c>
      <c r="U89" s="144">
        <v>0</v>
      </c>
      <c r="V89" s="144">
        <v>0</v>
      </c>
      <c r="W89" s="144">
        <v>0</v>
      </c>
      <c r="X89" s="145"/>
      <c r="Y89" s="144">
        <v>0</v>
      </c>
      <c r="Z89" s="144">
        <v>0</v>
      </c>
      <c r="AA89" s="144">
        <v>0</v>
      </c>
      <c r="AB89" s="144">
        <v>0</v>
      </c>
      <c r="AC89" s="144">
        <v>0</v>
      </c>
      <c r="AD89" s="144">
        <v>0</v>
      </c>
      <c r="AE89" s="144">
        <v>0</v>
      </c>
      <c r="AF89" s="144">
        <v>0</v>
      </c>
      <c r="AG89" s="144">
        <v>0</v>
      </c>
    </row>
    <row r="90" spans="2:33">
      <c r="B90" s="6" t="s">
        <v>42</v>
      </c>
      <c r="C90" s="36"/>
      <c r="D90" s="144">
        <v>0</v>
      </c>
      <c r="E90" s="144">
        <v>0</v>
      </c>
      <c r="F90" s="144">
        <v>0</v>
      </c>
      <c r="G90" s="144">
        <v>0</v>
      </c>
      <c r="H90" s="144">
        <v>0</v>
      </c>
      <c r="I90" s="144">
        <v>0</v>
      </c>
      <c r="J90" s="144">
        <v>0</v>
      </c>
      <c r="K90" s="144">
        <v>0</v>
      </c>
      <c r="L90" s="144">
        <v>0</v>
      </c>
      <c r="M90" s="144">
        <v>0</v>
      </c>
      <c r="N90" s="143"/>
      <c r="O90" s="144">
        <v>0</v>
      </c>
      <c r="P90" s="144">
        <v>0</v>
      </c>
      <c r="Q90" s="144">
        <v>0</v>
      </c>
      <c r="R90" s="144">
        <v>0</v>
      </c>
      <c r="S90" s="144">
        <v>0</v>
      </c>
      <c r="T90" s="144">
        <v>0</v>
      </c>
      <c r="U90" s="144">
        <v>0</v>
      </c>
      <c r="V90" s="144">
        <v>0</v>
      </c>
      <c r="W90" s="144">
        <v>0</v>
      </c>
      <c r="X90" s="145"/>
      <c r="Y90" s="144">
        <v>0</v>
      </c>
      <c r="Z90" s="144">
        <v>0</v>
      </c>
      <c r="AA90" s="144">
        <v>0</v>
      </c>
      <c r="AB90" s="144">
        <v>0</v>
      </c>
      <c r="AC90" s="144">
        <v>0</v>
      </c>
      <c r="AD90" s="144">
        <v>0</v>
      </c>
      <c r="AE90" s="144">
        <v>0</v>
      </c>
      <c r="AF90" s="144">
        <v>0</v>
      </c>
      <c r="AG90" s="144">
        <v>0</v>
      </c>
    </row>
    <row r="91" spans="2:33">
      <c r="B91" s="6" t="s">
        <v>43</v>
      </c>
      <c r="C91" s="36"/>
      <c r="D91" s="144">
        <v>0</v>
      </c>
      <c r="E91" s="144">
        <v>0</v>
      </c>
      <c r="F91" s="144">
        <v>0</v>
      </c>
      <c r="G91" s="144">
        <v>0</v>
      </c>
      <c r="H91" s="144">
        <v>0</v>
      </c>
      <c r="I91" s="144">
        <v>0</v>
      </c>
      <c r="J91" s="144">
        <v>0</v>
      </c>
      <c r="K91" s="144">
        <v>0</v>
      </c>
      <c r="L91" s="144">
        <v>0</v>
      </c>
      <c r="M91" s="144">
        <v>0</v>
      </c>
      <c r="N91" s="143"/>
      <c r="O91" s="144">
        <v>0</v>
      </c>
      <c r="P91" s="144">
        <v>0</v>
      </c>
      <c r="Q91" s="144">
        <v>0</v>
      </c>
      <c r="R91" s="144">
        <v>0</v>
      </c>
      <c r="S91" s="144">
        <v>0</v>
      </c>
      <c r="T91" s="144">
        <v>0</v>
      </c>
      <c r="U91" s="144">
        <v>0</v>
      </c>
      <c r="V91" s="144">
        <v>0</v>
      </c>
      <c r="W91" s="144">
        <v>0</v>
      </c>
      <c r="X91" s="145"/>
      <c r="Y91" s="144">
        <v>0</v>
      </c>
      <c r="Z91" s="144">
        <v>0</v>
      </c>
      <c r="AA91" s="144">
        <v>0</v>
      </c>
      <c r="AB91" s="144">
        <v>0</v>
      </c>
      <c r="AC91" s="144">
        <v>0</v>
      </c>
      <c r="AD91" s="144">
        <v>0</v>
      </c>
      <c r="AE91" s="144">
        <v>0</v>
      </c>
      <c r="AF91" s="144">
        <v>0</v>
      </c>
      <c r="AG91" s="144">
        <v>0</v>
      </c>
    </row>
    <row r="92" spans="2:33">
      <c r="B92" s="6" t="s">
        <v>44</v>
      </c>
      <c r="C92" s="36"/>
      <c r="D92" s="144">
        <v>0</v>
      </c>
      <c r="E92" s="144">
        <v>0</v>
      </c>
      <c r="F92" s="144">
        <v>0</v>
      </c>
      <c r="G92" s="144">
        <v>0</v>
      </c>
      <c r="H92" s="144">
        <v>0</v>
      </c>
      <c r="I92" s="144">
        <v>0</v>
      </c>
      <c r="J92" s="144">
        <v>0</v>
      </c>
      <c r="K92" s="144">
        <v>0</v>
      </c>
      <c r="L92" s="144">
        <v>0</v>
      </c>
      <c r="M92" s="144">
        <v>0</v>
      </c>
      <c r="N92" s="143"/>
      <c r="O92" s="144">
        <v>0</v>
      </c>
      <c r="P92" s="144">
        <v>0</v>
      </c>
      <c r="Q92" s="144">
        <v>0</v>
      </c>
      <c r="R92" s="144">
        <v>0</v>
      </c>
      <c r="S92" s="144">
        <v>0</v>
      </c>
      <c r="T92" s="144">
        <v>0</v>
      </c>
      <c r="U92" s="144">
        <v>0</v>
      </c>
      <c r="V92" s="144">
        <v>0</v>
      </c>
      <c r="W92" s="144">
        <v>0</v>
      </c>
      <c r="X92" s="145"/>
      <c r="Y92" s="144">
        <v>0</v>
      </c>
      <c r="Z92" s="144">
        <v>0</v>
      </c>
      <c r="AA92" s="144">
        <v>0</v>
      </c>
      <c r="AB92" s="144">
        <v>0</v>
      </c>
      <c r="AC92" s="144">
        <v>0</v>
      </c>
      <c r="AD92" s="144">
        <v>0</v>
      </c>
      <c r="AE92" s="144">
        <v>0</v>
      </c>
      <c r="AF92" s="144">
        <v>0</v>
      </c>
      <c r="AG92" s="144">
        <v>0</v>
      </c>
    </row>
    <row r="93" spans="2:33">
      <c r="B93" s="7" t="s">
        <v>45</v>
      </c>
      <c r="C93" s="36"/>
      <c r="D93" s="144">
        <v>0</v>
      </c>
      <c r="E93" s="144">
        <v>0</v>
      </c>
      <c r="F93" s="144">
        <v>0</v>
      </c>
      <c r="G93" s="144">
        <v>0</v>
      </c>
      <c r="H93" s="144">
        <v>0</v>
      </c>
      <c r="I93" s="144">
        <v>0</v>
      </c>
      <c r="J93" s="144">
        <v>0</v>
      </c>
      <c r="K93" s="144">
        <v>0</v>
      </c>
      <c r="L93" s="144">
        <v>0</v>
      </c>
      <c r="M93" s="144">
        <v>0</v>
      </c>
      <c r="N93" s="143"/>
      <c r="O93" s="144">
        <v>0</v>
      </c>
      <c r="P93" s="144">
        <v>0</v>
      </c>
      <c r="Q93" s="144">
        <v>0</v>
      </c>
      <c r="R93" s="144">
        <v>0</v>
      </c>
      <c r="S93" s="144">
        <v>0</v>
      </c>
      <c r="T93" s="144">
        <v>0</v>
      </c>
      <c r="U93" s="144">
        <v>0</v>
      </c>
      <c r="V93" s="144">
        <v>0</v>
      </c>
      <c r="W93" s="144">
        <v>0</v>
      </c>
      <c r="X93" s="145"/>
      <c r="Y93" s="144">
        <v>0</v>
      </c>
      <c r="Z93" s="144">
        <v>0</v>
      </c>
      <c r="AA93" s="144">
        <v>0</v>
      </c>
      <c r="AB93" s="144">
        <v>0</v>
      </c>
      <c r="AC93" s="144">
        <v>0</v>
      </c>
      <c r="AD93" s="144">
        <v>0</v>
      </c>
      <c r="AE93" s="144">
        <v>0</v>
      </c>
      <c r="AF93" s="144">
        <v>0</v>
      </c>
      <c r="AG93" s="144">
        <v>0</v>
      </c>
    </row>
    <row r="94" spans="2:33">
      <c r="B94" s="7" t="s">
        <v>46</v>
      </c>
      <c r="C94" s="36"/>
      <c r="D94" s="144">
        <v>0</v>
      </c>
      <c r="E94" s="144">
        <v>0</v>
      </c>
      <c r="F94" s="144">
        <v>0</v>
      </c>
      <c r="G94" s="144">
        <v>0</v>
      </c>
      <c r="H94" s="144">
        <v>0</v>
      </c>
      <c r="I94" s="144">
        <v>0</v>
      </c>
      <c r="J94" s="144">
        <v>0</v>
      </c>
      <c r="K94" s="144">
        <v>0</v>
      </c>
      <c r="L94" s="144">
        <v>0</v>
      </c>
      <c r="M94" s="144">
        <v>0</v>
      </c>
      <c r="N94" s="143"/>
      <c r="O94" s="144">
        <v>0</v>
      </c>
      <c r="P94" s="144">
        <v>0</v>
      </c>
      <c r="Q94" s="144">
        <v>0</v>
      </c>
      <c r="R94" s="144">
        <v>0</v>
      </c>
      <c r="S94" s="144">
        <v>0</v>
      </c>
      <c r="T94" s="144">
        <v>0</v>
      </c>
      <c r="U94" s="144">
        <v>0</v>
      </c>
      <c r="V94" s="144">
        <v>0</v>
      </c>
      <c r="W94" s="144">
        <v>0</v>
      </c>
      <c r="X94" s="145"/>
      <c r="Y94" s="144">
        <v>0</v>
      </c>
      <c r="Z94" s="144">
        <v>0</v>
      </c>
      <c r="AA94" s="144">
        <v>0</v>
      </c>
      <c r="AB94" s="144">
        <v>0</v>
      </c>
      <c r="AC94" s="144">
        <v>0</v>
      </c>
      <c r="AD94" s="144">
        <v>0</v>
      </c>
      <c r="AE94" s="144">
        <v>0</v>
      </c>
      <c r="AF94" s="144">
        <v>0</v>
      </c>
      <c r="AG94" s="144">
        <v>0</v>
      </c>
    </row>
    <row r="95" spans="2:33">
      <c r="B95" s="6" t="s">
        <v>317</v>
      </c>
      <c r="C95" s="36"/>
      <c r="D95" s="144">
        <v>0</v>
      </c>
      <c r="E95" s="144">
        <v>0</v>
      </c>
      <c r="F95" s="144">
        <v>0</v>
      </c>
      <c r="G95" s="144">
        <v>0</v>
      </c>
      <c r="H95" s="144">
        <v>0</v>
      </c>
      <c r="I95" s="144">
        <v>0</v>
      </c>
      <c r="J95" s="144">
        <v>0</v>
      </c>
      <c r="K95" s="144">
        <v>0</v>
      </c>
      <c r="L95" s="144">
        <v>0</v>
      </c>
      <c r="M95" s="144">
        <v>0</v>
      </c>
      <c r="N95" s="143"/>
      <c r="O95" s="144">
        <v>0</v>
      </c>
      <c r="P95" s="144">
        <v>0</v>
      </c>
      <c r="Q95" s="144">
        <v>0</v>
      </c>
      <c r="R95" s="144">
        <v>0</v>
      </c>
      <c r="S95" s="144">
        <v>0</v>
      </c>
      <c r="T95" s="144">
        <v>0</v>
      </c>
      <c r="U95" s="144">
        <v>0</v>
      </c>
      <c r="V95" s="144">
        <v>0</v>
      </c>
      <c r="W95" s="144">
        <v>0</v>
      </c>
      <c r="X95" s="145"/>
      <c r="Y95" s="144">
        <v>0</v>
      </c>
      <c r="Z95" s="144">
        <v>0</v>
      </c>
      <c r="AA95" s="144">
        <v>0</v>
      </c>
      <c r="AB95" s="144">
        <v>0</v>
      </c>
      <c r="AC95" s="144">
        <v>0</v>
      </c>
      <c r="AD95" s="144">
        <v>0</v>
      </c>
      <c r="AE95" s="144">
        <v>0</v>
      </c>
      <c r="AF95" s="144">
        <v>0</v>
      </c>
      <c r="AG95" s="144">
        <v>0</v>
      </c>
    </row>
    <row r="96" spans="2:33">
      <c r="B96" s="6" t="s">
        <v>108</v>
      </c>
      <c r="C96" s="36"/>
      <c r="D96" s="144">
        <v>0</v>
      </c>
      <c r="E96" s="144">
        <v>0</v>
      </c>
      <c r="F96" s="144">
        <v>0</v>
      </c>
      <c r="G96" s="144">
        <v>0</v>
      </c>
      <c r="H96" s="144">
        <v>0</v>
      </c>
      <c r="I96" s="144">
        <v>0</v>
      </c>
      <c r="J96" s="144">
        <v>0</v>
      </c>
      <c r="K96" s="144">
        <v>0</v>
      </c>
      <c r="L96" s="144">
        <v>0</v>
      </c>
      <c r="M96" s="144">
        <v>0</v>
      </c>
      <c r="N96" s="143"/>
      <c r="O96" s="144">
        <v>0</v>
      </c>
      <c r="P96" s="144">
        <v>0</v>
      </c>
      <c r="Q96" s="144">
        <v>0</v>
      </c>
      <c r="R96" s="144">
        <v>0</v>
      </c>
      <c r="S96" s="144">
        <v>0</v>
      </c>
      <c r="T96" s="144">
        <v>0</v>
      </c>
      <c r="U96" s="144">
        <v>0</v>
      </c>
      <c r="V96" s="144">
        <v>0</v>
      </c>
      <c r="W96" s="144">
        <v>0</v>
      </c>
      <c r="X96" s="145"/>
      <c r="Y96" s="144">
        <v>0</v>
      </c>
      <c r="Z96" s="144">
        <v>0</v>
      </c>
      <c r="AA96" s="144">
        <v>0</v>
      </c>
      <c r="AB96" s="144">
        <v>0</v>
      </c>
      <c r="AC96" s="144">
        <v>0</v>
      </c>
      <c r="AD96" s="144">
        <v>0</v>
      </c>
      <c r="AE96" s="144">
        <v>0</v>
      </c>
      <c r="AF96" s="144">
        <v>0</v>
      </c>
      <c r="AG96" s="144">
        <v>0</v>
      </c>
    </row>
    <row r="97" spans="2:33">
      <c r="B97" s="6" t="s">
        <v>48</v>
      </c>
      <c r="C97" s="36"/>
      <c r="D97" s="144">
        <v>0</v>
      </c>
      <c r="E97" s="144">
        <v>0</v>
      </c>
      <c r="F97" s="144">
        <v>0</v>
      </c>
      <c r="G97" s="144">
        <v>0</v>
      </c>
      <c r="H97" s="144">
        <v>0</v>
      </c>
      <c r="I97" s="144">
        <v>0</v>
      </c>
      <c r="J97" s="144">
        <v>0</v>
      </c>
      <c r="K97" s="144">
        <v>0</v>
      </c>
      <c r="L97" s="144">
        <v>0</v>
      </c>
      <c r="M97" s="144">
        <v>0</v>
      </c>
      <c r="N97" s="143"/>
      <c r="O97" s="144">
        <v>0</v>
      </c>
      <c r="P97" s="144">
        <v>0</v>
      </c>
      <c r="Q97" s="144">
        <v>0</v>
      </c>
      <c r="R97" s="144">
        <v>0</v>
      </c>
      <c r="S97" s="144">
        <v>0</v>
      </c>
      <c r="T97" s="144">
        <v>0</v>
      </c>
      <c r="U97" s="144">
        <v>0</v>
      </c>
      <c r="V97" s="144">
        <v>0</v>
      </c>
      <c r="W97" s="144">
        <v>0</v>
      </c>
      <c r="X97" s="145"/>
      <c r="Y97" s="144">
        <v>0</v>
      </c>
      <c r="Z97" s="144">
        <v>0</v>
      </c>
      <c r="AA97" s="144">
        <v>0</v>
      </c>
      <c r="AB97" s="144">
        <v>0</v>
      </c>
      <c r="AC97" s="144">
        <v>0</v>
      </c>
      <c r="AD97" s="144">
        <v>0</v>
      </c>
      <c r="AE97" s="144">
        <v>0</v>
      </c>
      <c r="AF97" s="144">
        <v>0</v>
      </c>
      <c r="AG97" s="144">
        <v>0</v>
      </c>
    </row>
    <row r="98" spans="2:33">
      <c r="B98" s="6" t="s">
        <v>325</v>
      </c>
      <c r="C98" s="36"/>
      <c r="D98" s="144">
        <v>0</v>
      </c>
      <c r="E98" s="144">
        <v>0</v>
      </c>
      <c r="F98" s="144">
        <v>0</v>
      </c>
      <c r="G98" s="144">
        <v>0</v>
      </c>
      <c r="H98" s="144">
        <v>0</v>
      </c>
      <c r="I98" s="144">
        <v>0</v>
      </c>
      <c r="J98" s="144">
        <v>0</v>
      </c>
      <c r="K98" s="144">
        <v>0</v>
      </c>
      <c r="L98" s="144">
        <v>0</v>
      </c>
      <c r="M98" s="144">
        <v>0</v>
      </c>
      <c r="N98" s="143"/>
      <c r="O98" s="144">
        <v>0</v>
      </c>
      <c r="P98" s="144">
        <v>0</v>
      </c>
      <c r="Q98" s="144">
        <v>0</v>
      </c>
      <c r="R98" s="144">
        <v>0</v>
      </c>
      <c r="S98" s="144">
        <v>0</v>
      </c>
      <c r="T98" s="144">
        <v>0</v>
      </c>
      <c r="U98" s="144">
        <v>0</v>
      </c>
      <c r="V98" s="144">
        <v>0</v>
      </c>
      <c r="W98" s="144">
        <v>0</v>
      </c>
      <c r="X98" s="145"/>
      <c r="Y98" s="144">
        <v>0</v>
      </c>
      <c r="Z98" s="144">
        <v>0</v>
      </c>
      <c r="AA98" s="144">
        <v>0</v>
      </c>
      <c r="AB98" s="144">
        <v>0</v>
      </c>
      <c r="AC98" s="144">
        <v>0</v>
      </c>
      <c r="AD98" s="144">
        <v>0</v>
      </c>
      <c r="AE98" s="144">
        <v>0</v>
      </c>
      <c r="AF98" s="144">
        <v>0</v>
      </c>
      <c r="AG98" s="144">
        <v>0</v>
      </c>
    </row>
    <row r="99" spans="2:33">
      <c r="B99" s="8" t="s">
        <v>101</v>
      </c>
      <c r="C99" s="36"/>
      <c r="D99" s="144">
        <v>0</v>
      </c>
      <c r="E99" s="144">
        <v>0</v>
      </c>
      <c r="F99" s="144">
        <v>0</v>
      </c>
      <c r="G99" s="144">
        <v>0</v>
      </c>
      <c r="H99" s="144">
        <v>0</v>
      </c>
      <c r="I99" s="144">
        <v>0</v>
      </c>
      <c r="J99" s="144">
        <v>0</v>
      </c>
      <c r="K99" s="144">
        <v>0</v>
      </c>
      <c r="L99" s="144">
        <v>0</v>
      </c>
      <c r="M99" s="144">
        <v>0</v>
      </c>
      <c r="N99" s="143"/>
      <c r="O99" s="144">
        <v>0</v>
      </c>
      <c r="P99" s="144">
        <v>0</v>
      </c>
      <c r="Q99" s="144">
        <v>0</v>
      </c>
      <c r="R99" s="144">
        <v>0</v>
      </c>
      <c r="S99" s="144">
        <v>0</v>
      </c>
      <c r="T99" s="144">
        <v>0</v>
      </c>
      <c r="U99" s="144">
        <v>0</v>
      </c>
      <c r="V99" s="144">
        <v>0</v>
      </c>
      <c r="W99" s="144">
        <v>0</v>
      </c>
      <c r="X99" s="145"/>
      <c r="Y99" s="144">
        <v>0</v>
      </c>
      <c r="Z99" s="144">
        <v>0</v>
      </c>
      <c r="AA99" s="144">
        <v>0</v>
      </c>
      <c r="AB99" s="144">
        <v>0</v>
      </c>
      <c r="AC99" s="144">
        <v>0</v>
      </c>
      <c r="AD99" s="144">
        <v>0</v>
      </c>
      <c r="AE99" s="144">
        <v>0</v>
      </c>
      <c r="AF99" s="144">
        <v>0</v>
      </c>
      <c r="AG99" s="144">
        <v>0</v>
      </c>
    </row>
    <row r="100" spans="2:33" s="27" customFormat="1">
      <c r="B100" s="9" t="s">
        <v>95</v>
      </c>
      <c r="C100" s="209" t="s">
        <v>310</v>
      </c>
      <c r="D100" s="147">
        <v>0</v>
      </c>
      <c r="E100" s="147">
        <v>0</v>
      </c>
      <c r="F100" s="147">
        <v>0</v>
      </c>
      <c r="G100" s="147">
        <v>0</v>
      </c>
      <c r="H100" s="147">
        <v>0</v>
      </c>
      <c r="I100" s="147">
        <v>0</v>
      </c>
      <c r="J100" s="147">
        <v>0</v>
      </c>
      <c r="K100" s="147">
        <v>0</v>
      </c>
      <c r="L100" s="147">
        <v>0</v>
      </c>
      <c r="M100" s="147">
        <v>0</v>
      </c>
      <c r="N100" s="146"/>
      <c r="O100" s="147">
        <v>0</v>
      </c>
      <c r="P100" s="147">
        <v>0</v>
      </c>
      <c r="Q100" s="147">
        <v>0</v>
      </c>
      <c r="R100" s="147">
        <v>0</v>
      </c>
      <c r="S100" s="147">
        <v>0</v>
      </c>
      <c r="T100" s="147">
        <v>0</v>
      </c>
      <c r="U100" s="147">
        <v>0</v>
      </c>
      <c r="V100" s="147">
        <v>0</v>
      </c>
      <c r="W100" s="147">
        <v>0</v>
      </c>
      <c r="X100" s="141"/>
      <c r="Y100" s="147">
        <v>0</v>
      </c>
      <c r="Z100" s="147">
        <v>0</v>
      </c>
      <c r="AA100" s="147">
        <v>0</v>
      </c>
      <c r="AB100" s="147">
        <v>0</v>
      </c>
      <c r="AC100" s="147">
        <v>0</v>
      </c>
      <c r="AD100" s="147">
        <v>0</v>
      </c>
      <c r="AE100" s="147">
        <v>0</v>
      </c>
      <c r="AF100" s="147">
        <v>0</v>
      </c>
      <c r="AG100" s="147">
        <v>0</v>
      </c>
    </row>
    <row r="101" spans="2:33">
      <c r="B101" s="208" t="s">
        <v>40</v>
      </c>
      <c r="C101" s="36"/>
      <c r="D101" s="144">
        <v>0</v>
      </c>
      <c r="E101" s="144">
        <v>0</v>
      </c>
      <c r="F101" s="144">
        <v>0</v>
      </c>
      <c r="G101" s="144">
        <v>0</v>
      </c>
      <c r="H101" s="144">
        <v>0</v>
      </c>
      <c r="I101" s="144">
        <v>0</v>
      </c>
      <c r="J101" s="144">
        <v>0</v>
      </c>
      <c r="K101" s="144">
        <v>0</v>
      </c>
      <c r="L101" s="144">
        <v>0</v>
      </c>
      <c r="M101" s="144">
        <v>0</v>
      </c>
      <c r="N101" s="143"/>
      <c r="O101" s="144">
        <v>0</v>
      </c>
      <c r="P101" s="144">
        <v>0</v>
      </c>
      <c r="Q101" s="144">
        <v>0</v>
      </c>
      <c r="R101" s="144">
        <v>0</v>
      </c>
      <c r="S101" s="144">
        <v>0</v>
      </c>
      <c r="T101" s="144">
        <v>0</v>
      </c>
      <c r="U101" s="144">
        <v>0</v>
      </c>
      <c r="V101" s="144">
        <v>0</v>
      </c>
      <c r="W101" s="144">
        <v>0</v>
      </c>
      <c r="X101" s="145"/>
      <c r="Y101" s="144">
        <v>0</v>
      </c>
      <c r="Z101" s="144">
        <v>0</v>
      </c>
      <c r="AA101" s="144">
        <v>0</v>
      </c>
      <c r="AB101" s="144">
        <v>0</v>
      </c>
      <c r="AC101" s="144">
        <v>0</v>
      </c>
      <c r="AD101" s="144">
        <v>0</v>
      </c>
      <c r="AE101" s="144">
        <v>0</v>
      </c>
      <c r="AF101" s="144">
        <v>0</v>
      </c>
      <c r="AG101" s="144">
        <v>0</v>
      </c>
    </row>
    <row r="102" spans="2:33">
      <c r="B102" s="6" t="s">
        <v>41</v>
      </c>
      <c r="C102" s="36"/>
      <c r="D102" s="144">
        <v>0</v>
      </c>
      <c r="E102" s="144">
        <v>0</v>
      </c>
      <c r="F102" s="144">
        <v>0</v>
      </c>
      <c r="G102" s="144">
        <v>0</v>
      </c>
      <c r="H102" s="144">
        <v>0</v>
      </c>
      <c r="I102" s="144">
        <v>0</v>
      </c>
      <c r="J102" s="144">
        <v>0</v>
      </c>
      <c r="K102" s="144">
        <v>0</v>
      </c>
      <c r="L102" s="144">
        <v>0</v>
      </c>
      <c r="M102" s="144">
        <v>0</v>
      </c>
      <c r="N102" s="143"/>
      <c r="O102" s="144">
        <v>0</v>
      </c>
      <c r="P102" s="144">
        <v>0</v>
      </c>
      <c r="Q102" s="144">
        <v>0</v>
      </c>
      <c r="R102" s="144">
        <v>0</v>
      </c>
      <c r="S102" s="144">
        <v>0</v>
      </c>
      <c r="T102" s="144">
        <v>0</v>
      </c>
      <c r="U102" s="144">
        <v>0</v>
      </c>
      <c r="V102" s="144">
        <v>0</v>
      </c>
      <c r="W102" s="144">
        <v>0</v>
      </c>
      <c r="X102" s="145"/>
      <c r="Y102" s="144">
        <v>0</v>
      </c>
      <c r="Z102" s="144">
        <v>0</v>
      </c>
      <c r="AA102" s="144">
        <v>0</v>
      </c>
      <c r="AB102" s="144">
        <v>0</v>
      </c>
      <c r="AC102" s="144">
        <v>0</v>
      </c>
      <c r="AD102" s="144">
        <v>0</v>
      </c>
      <c r="AE102" s="144">
        <v>0</v>
      </c>
      <c r="AF102" s="144">
        <v>0</v>
      </c>
      <c r="AG102" s="144">
        <v>0</v>
      </c>
    </row>
    <row r="103" spans="2:33">
      <c r="B103" s="6" t="s">
        <v>42</v>
      </c>
      <c r="C103" s="36"/>
      <c r="D103" s="144">
        <v>0</v>
      </c>
      <c r="E103" s="144">
        <v>0</v>
      </c>
      <c r="F103" s="144">
        <v>0</v>
      </c>
      <c r="G103" s="144">
        <v>0</v>
      </c>
      <c r="H103" s="144">
        <v>0</v>
      </c>
      <c r="I103" s="144">
        <v>0</v>
      </c>
      <c r="J103" s="144">
        <v>0</v>
      </c>
      <c r="K103" s="144">
        <v>0</v>
      </c>
      <c r="L103" s="144">
        <v>0</v>
      </c>
      <c r="M103" s="144">
        <v>0</v>
      </c>
      <c r="N103" s="143"/>
      <c r="O103" s="144">
        <v>0</v>
      </c>
      <c r="P103" s="144">
        <v>0</v>
      </c>
      <c r="Q103" s="144">
        <v>0</v>
      </c>
      <c r="R103" s="144">
        <v>0</v>
      </c>
      <c r="S103" s="144">
        <v>0</v>
      </c>
      <c r="T103" s="144">
        <v>0</v>
      </c>
      <c r="U103" s="144">
        <v>0</v>
      </c>
      <c r="V103" s="144">
        <v>0</v>
      </c>
      <c r="W103" s="144">
        <v>0</v>
      </c>
      <c r="X103" s="145"/>
      <c r="Y103" s="144">
        <v>0</v>
      </c>
      <c r="Z103" s="144">
        <v>0</v>
      </c>
      <c r="AA103" s="144">
        <v>0</v>
      </c>
      <c r="AB103" s="144">
        <v>0</v>
      </c>
      <c r="AC103" s="144">
        <v>0</v>
      </c>
      <c r="AD103" s="144">
        <v>0</v>
      </c>
      <c r="AE103" s="144">
        <v>0</v>
      </c>
      <c r="AF103" s="144">
        <v>0</v>
      </c>
      <c r="AG103" s="144">
        <v>0</v>
      </c>
    </row>
    <row r="104" spans="2:33">
      <c r="B104" s="6" t="s">
        <v>43</v>
      </c>
      <c r="C104" s="36"/>
      <c r="D104" s="144">
        <v>0</v>
      </c>
      <c r="E104" s="144">
        <v>0</v>
      </c>
      <c r="F104" s="144">
        <v>0</v>
      </c>
      <c r="G104" s="144">
        <v>0</v>
      </c>
      <c r="H104" s="144">
        <v>0</v>
      </c>
      <c r="I104" s="144">
        <v>0</v>
      </c>
      <c r="J104" s="144">
        <v>0</v>
      </c>
      <c r="K104" s="144">
        <v>0</v>
      </c>
      <c r="L104" s="144">
        <v>0</v>
      </c>
      <c r="M104" s="144">
        <v>0</v>
      </c>
      <c r="N104" s="143"/>
      <c r="O104" s="144">
        <v>0</v>
      </c>
      <c r="P104" s="144">
        <v>0</v>
      </c>
      <c r="Q104" s="144">
        <v>0</v>
      </c>
      <c r="R104" s="144">
        <v>0</v>
      </c>
      <c r="S104" s="144">
        <v>0</v>
      </c>
      <c r="T104" s="144">
        <v>0</v>
      </c>
      <c r="U104" s="144">
        <v>0</v>
      </c>
      <c r="V104" s="144">
        <v>0</v>
      </c>
      <c r="W104" s="144">
        <v>0</v>
      </c>
      <c r="X104" s="145"/>
      <c r="Y104" s="144">
        <v>0</v>
      </c>
      <c r="Z104" s="144">
        <v>0</v>
      </c>
      <c r="AA104" s="144">
        <v>0</v>
      </c>
      <c r="AB104" s="144">
        <v>0</v>
      </c>
      <c r="AC104" s="144">
        <v>0</v>
      </c>
      <c r="AD104" s="144">
        <v>0</v>
      </c>
      <c r="AE104" s="144">
        <v>0</v>
      </c>
      <c r="AF104" s="144">
        <v>0</v>
      </c>
      <c r="AG104" s="144">
        <v>0</v>
      </c>
    </row>
    <row r="105" spans="2:33">
      <c r="B105" s="6" t="s">
        <v>44</v>
      </c>
      <c r="C105" s="36"/>
      <c r="D105" s="144">
        <v>0</v>
      </c>
      <c r="E105" s="144">
        <v>0</v>
      </c>
      <c r="F105" s="144">
        <v>0</v>
      </c>
      <c r="G105" s="144">
        <v>0</v>
      </c>
      <c r="H105" s="144">
        <v>0</v>
      </c>
      <c r="I105" s="144">
        <v>0</v>
      </c>
      <c r="J105" s="144">
        <v>0</v>
      </c>
      <c r="K105" s="144">
        <v>0</v>
      </c>
      <c r="L105" s="144">
        <v>0</v>
      </c>
      <c r="M105" s="144">
        <v>0</v>
      </c>
      <c r="N105" s="143"/>
      <c r="O105" s="144">
        <v>0</v>
      </c>
      <c r="P105" s="144">
        <v>0</v>
      </c>
      <c r="Q105" s="144">
        <v>0</v>
      </c>
      <c r="R105" s="144">
        <v>0</v>
      </c>
      <c r="S105" s="144">
        <v>0</v>
      </c>
      <c r="T105" s="144">
        <v>0</v>
      </c>
      <c r="U105" s="144">
        <v>0</v>
      </c>
      <c r="V105" s="144">
        <v>0</v>
      </c>
      <c r="W105" s="144">
        <v>0</v>
      </c>
      <c r="X105" s="145"/>
      <c r="Y105" s="144">
        <v>0</v>
      </c>
      <c r="Z105" s="144">
        <v>0</v>
      </c>
      <c r="AA105" s="144">
        <v>0</v>
      </c>
      <c r="AB105" s="144">
        <v>0</v>
      </c>
      <c r="AC105" s="144">
        <v>0</v>
      </c>
      <c r="AD105" s="144">
        <v>0</v>
      </c>
      <c r="AE105" s="144">
        <v>0</v>
      </c>
      <c r="AF105" s="144">
        <v>0</v>
      </c>
      <c r="AG105" s="144">
        <v>0</v>
      </c>
    </row>
    <row r="106" spans="2:33">
      <c r="B106" s="7" t="s">
        <v>45</v>
      </c>
      <c r="C106" s="36"/>
      <c r="D106" s="144">
        <v>0</v>
      </c>
      <c r="E106" s="144">
        <v>0</v>
      </c>
      <c r="F106" s="144">
        <v>0</v>
      </c>
      <c r="G106" s="144">
        <v>0</v>
      </c>
      <c r="H106" s="144">
        <v>0</v>
      </c>
      <c r="I106" s="144">
        <v>0</v>
      </c>
      <c r="J106" s="144">
        <v>0</v>
      </c>
      <c r="K106" s="144">
        <v>0</v>
      </c>
      <c r="L106" s="144">
        <v>0</v>
      </c>
      <c r="M106" s="144">
        <v>0</v>
      </c>
      <c r="N106" s="143"/>
      <c r="O106" s="144">
        <v>0</v>
      </c>
      <c r="P106" s="144">
        <v>0</v>
      </c>
      <c r="Q106" s="144">
        <v>0</v>
      </c>
      <c r="R106" s="144">
        <v>0</v>
      </c>
      <c r="S106" s="144">
        <v>0</v>
      </c>
      <c r="T106" s="144">
        <v>0</v>
      </c>
      <c r="U106" s="144">
        <v>0</v>
      </c>
      <c r="V106" s="144">
        <v>0</v>
      </c>
      <c r="W106" s="144">
        <v>0</v>
      </c>
      <c r="X106" s="145"/>
      <c r="Y106" s="144">
        <v>0</v>
      </c>
      <c r="Z106" s="144">
        <v>0</v>
      </c>
      <c r="AA106" s="144">
        <v>0</v>
      </c>
      <c r="AB106" s="144">
        <v>0</v>
      </c>
      <c r="AC106" s="144">
        <v>0</v>
      </c>
      <c r="AD106" s="144">
        <v>0</v>
      </c>
      <c r="AE106" s="144">
        <v>0</v>
      </c>
      <c r="AF106" s="144">
        <v>0</v>
      </c>
      <c r="AG106" s="144">
        <v>0</v>
      </c>
    </row>
    <row r="107" spans="2:33">
      <c r="B107" s="7" t="s">
        <v>46</v>
      </c>
      <c r="C107" s="36"/>
      <c r="D107" s="144">
        <v>0</v>
      </c>
      <c r="E107" s="144">
        <v>0</v>
      </c>
      <c r="F107" s="144">
        <v>0</v>
      </c>
      <c r="G107" s="144">
        <v>0</v>
      </c>
      <c r="H107" s="144">
        <v>0</v>
      </c>
      <c r="I107" s="144">
        <v>0</v>
      </c>
      <c r="J107" s="144">
        <v>0</v>
      </c>
      <c r="K107" s="144">
        <v>0</v>
      </c>
      <c r="L107" s="144">
        <v>0</v>
      </c>
      <c r="M107" s="144">
        <v>0</v>
      </c>
      <c r="N107" s="143"/>
      <c r="O107" s="144">
        <v>0</v>
      </c>
      <c r="P107" s="144">
        <v>0</v>
      </c>
      <c r="Q107" s="144">
        <v>0</v>
      </c>
      <c r="R107" s="144">
        <v>0</v>
      </c>
      <c r="S107" s="144">
        <v>0</v>
      </c>
      <c r="T107" s="144">
        <v>0</v>
      </c>
      <c r="U107" s="144">
        <v>0</v>
      </c>
      <c r="V107" s="144">
        <v>0</v>
      </c>
      <c r="W107" s="144">
        <v>0</v>
      </c>
      <c r="X107" s="145"/>
      <c r="Y107" s="144">
        <v>0</v>
      </c>
      <c r="Z107" s="144">
        <v>0</v>
      </c>
      <c r="AA107" s="144">
        <v>0</v>
      </c>
      <c r="AB107" s="144">
        <v>0</v>
      </c>
      <c r="AC107" s="144">
        <v>0</v>
      </c>
      <c r="AD107" s="144">
        <v>0</v>
      </c>
      <c r="AE107" s="144">
        <v>0</v>
      </c>
      <c r="AF107" s="144">
        <v>0</v>
      </c>
      <c r="AG107" s="144">
        <v>0</v>
      </c>
    </row>
    <row r="108" spans="2:33">
      <c r="B108" s="6" t="s">
        <v>47</v>
      </c>
      <c r="C108" s="36"/>
      <c r="D108" s="144">
        <v>0</v>
      </c>
      <c r="E108" s="144">
        <v>0</v>
      </c>
      <c r="F108" s="144">
        <v>0</v>
      </c>
      <c r="G108" s="144">
        <v>0</v>
      </c>
      <c r="H108" s="144">
        <v>0</v>
      </c>
      <c r="I108" s="144">
        <v>0</v>
      </c>
      <c r="J108" s="144">
        <v>0</v>
      </c>
      <c r="K108" s="144">
        <v>0</v>
      </c>
      <c r="L108" s="144">
        <v>0</v>
      </c>
      <c r="M108" s="144">
        <v>0</v>
      </c>
      <c r="N108" s="143"/>
      <c r="O108" s="144">
        <v>0</v>
      </c>
      <c r="P108" s="144">
        <v>0</v>
      </c>
      <c r="Q108" s="144">
        <v>0</v>
      </c>
      <c r="R108" s="144">
        <v>0</v>
      </c>
      <c r="S108" s="144">
        <v>0</v>
      </c>
      <c r="T108" s="144">
        <v>0</v>
      </c>
      <c r="U108" s="144">
        <v>0</v>
      </c>
      <c r="V108" s="144">
        <v>0</v>
      </c>
      <c r="W108" s="144">
        <v>0</v>
      </c>
      <c r="X108" s="145"/>
      <c r="Y108" s="144">
        <v>0</v>
      </c>
      <c r="Z108" s="144">
        <v>0</v>
      </c>
      <c r="AA108" s="144">
        <v>0</v>
      </c>
      <c r="AB108" s="144">
        <v>0</v>
      </c>
      <c r="AC108" s="144">
        <v>0</v>
      </c>
      <c r="AD108" s="144">
        <v>0</v>
      </c>
      <c r="AE108" s="144">
        <v>0</v>
      </c>
      <c r="AF108" s="144">
        <v>0</v>
      </c>
      <c r="AG108" s="144">
        <v>0</v>
      </c>
    </row>
    <row r="109" spans="2:33">
      <c r="B109" s="6" t="s">
        <v>247</v>
      </c>
      <c r="C109" s="36"/>
      <c r="D109" s="144">
        <v>0</v>
      </c>
      <c r="E109" s="144">
        <v>0</v>
      </c>
      <c r="F109" s="144">
        <v>0</v>
      </c>
      <c r="G109" s="144">
        <v>0</v>
      </c>
      <c r="H109" s="144">
        <v>0</v>
      </c>
      <c r="I109" s="144">
        <v>0</v>
      </c>
      <c r="J109" s="144">
        <v>0</v>
      </c>
      <c r="K109" s="144">
        <v>0</v>
      </c>
      <c r="L109" s="144">
        <v>0</v>
      </c>
      <c r="M109" s="144">
        <v>0</v>
      </c>
      <c r="N109" s="143"/>
      <c r="O109" s="144">
        <v>0</v>
      </c>
      <c r="P109" s="144">
        <v>0</v>
      </c>
      <c r="Q109" s="144">
        <v>0</v>
      </c>
      <c r="R109" s="144">
        <v>0</v>
      </c>
      <c r="S109" s="144">
        <v>0</v>
      </c>
      <c r="T109" s="144">
        <v>0</v>
      </c>
      <c r="U109" s="144">
        <v>0</v>
      </c>
      <c r="V109" s="144">
        <v>0</v>
      </c>
      <c r="W109" s="144">
        <v>0</v>
      </c>
      <c r="X109" s="145"/>
      <c r="Y109" s="144">
        <v>0</v>
      </c>
      <c r="Z109" s="144">
        <v>0</v>
      </c>
      <c r="AA109" s="144">
        <v>0</v>
      </c>
      <c r="AB109" s="144">
        <v>0</v>
      </c>
      <c r="AC109" s="144">
        <v>0</v>
      </c>
      <c r="AD109" s="144">
        <v>0</v>
      </c>
      <c r="AE109" s="144">
        <v>0</v>
      </c>
      <c r="AF109" s="144">
        <v>0</v>
      </c>
      <c r="AG109" s="144">
        <v>0</v>
      </c>
    </row>
    <row r="110" spans="2:33">
      <c r="B110" s="6" t="s">
        <v>48</v>
      </c>
      <c r="C110" s="36"/>
      <c r="D110" s="144">
        <v>0</v>
      </c>
      <c r="E110" s="144">
        <v>0</v>
      </c>
      <c r="F110" s="144">
        <v>0</v>
      </c>
      <c r="G110" s="144">
        <v>0</v>
      </c>
      <c r="H110" s="144">
        <v>0</v>
      </c>
      <c r="I110" s="144">
        <v>0</v>
      </c>
      <c r="J110" s="144">
        <v>0</v>
      </c>
      <c r="K110" s="144">
        <v>0</v>
      </c>
      <c r="L110" s="144">
        <v>0</v>
      </c>
      <c r="M110" s="144">
        <v>0</v>
      </c>
      <c r="N110" s="143"/>
      <c r="O110" s="144">
        <v>0</v>
      </c>
      <c r="P110" s="144">
        <v>0</v>
      </c>
      <c r="Q110" s="144">
        <v>0</v>
      </c>
      <c r="R110" s="144">
        <v>0</v>
      </c>
      <c r="S110" s="144">
        <v>0</v>
      </c>
      <c r="T110" s="144">
        <v>0</v>
      </c>
      <c r="U110" s="144">
        <v>0</v>
      </c>
      <c r="V110" s="144">
        <v>0</v>
      </c>
      <c r="W110" s="144">
        <v>0</v>
      </c>
      <c r="X110" s="145"/>
      <c r="Y110" s="144">
        <v>0</v>
      </c>
      <c r="Z110" s="144">
        <v>0</v>
      </c>
      <c r="AA110" s="144">
        <v>0</v>
      </c>
      <c r="AB110" s="144">
        <v>0</v>
      </c>
      <c r="AC110" s="144">
        <v>0</v>
      </c>
      <c r="AD110" s="144">
        <v>0</v>
      </c>
      <c r="AE110" s="144">
        <v>0</v>
      </c>
      <c r="AF110" s="144">
        <v>0</v>
      </c>
      <c r="AG110" s="144">
        <v>0</v>
      </c>
    </row>
    <row r="111" spans="2:33">
      <c r="B111" s="6" t="s">
        <v>325</v>
      </c>
      <c r="C111" s="36"/>
      <c r="D111" s="144">
        <v>0</v>
      </c>
      <c r="E111" s="144">
        <v>0</v>
      </c>
      <c r="F111" s="144">
        <v>0</v>
      </c>
      <c r="G111" s="144">
        <v>0</v>
      </c>
      <c r="H111" s="144">
        <v>0</v>
      </c>
      <c r="I111" s="144">
        <v>0</v>
      </c>
      <c r="J111" s="144">
        <v>0</v>
      </c>
      <c r="K111" s="144">
        <v>0</v>
      </c>
      <c r="L111" s="144">
        <v>0</v>
      </c>
      <c r="M111" s="144">
        <v>0</v>
      </c>
      <c r="N111" s="143"/>
      <c r="O111" s="144">
        <v>0</v>
      </c>
      <c r="P111" s="144">
        <v>0</v>
      </c>
      <c r="Q111" s="144">
        <v>0</v>
      </c>
      <c r="R111" s="144">
        <v>0</v>
      </c>
      <c r="S111" s="144">
        <v>0</v>
      </c>
      <c r="T111" s="144">
        <v>0</v>
      </c>
      <c r="U111" s="144">
        <v>0</v>
      </c>
      <c r="V111" s="144">
        <v>0</v>
      </c>
      <c r="W111" s="144">
        <v>0</v>
      </c>
      <c r="X111" s="145"/>
      <c r="Y111" s="144">
        <v>0</v>
      </c>
      <c r="Z111" s="144">
        <v>0</v>
      </c>
      <c r="AA111" s="144">
        <v>0</v>
      </c>
      <c r="AB111" s="144">
        <v>0</v>
      </c>
      <c r="AC111" s="144">
        <v>0</v>
      </c>
      <c r="AD111" s="144">
        <v>0</v>
      </c>
      <c r="AE111" s="144">
        <v>0</v>
      </c>
      <c r="AF111" s="144">
        <v>0</v>
      </c>
      <c r="AG111" s="144">
        <v>0</v>
      </c>
    </row>
    <row r="112" spans="2:33">
      <c r="B112" s="8" t="s">
        <v>101</v>
      </c>
      <c r="C112" s="36"/>
      <c r="D112" s="144">
        <v>0</v>
      </c>
      <c r="E112" s="144">
        <v>0</v>
      </c>
      <c r="F112" s="144">
        <v>0</v>
      </c>
      <c r="G112" s="144">
        <v>0</v>
      </c>
      <c r="H112" s="144">
        <v>0</v>
      </c>
      <c r="I112" s="144">
        <v>0</v>
      </c>
      <c r="J112" s="144">
        <v>0</v>
      </c>
      <c r="K112" s="144">
        <v>0</v>
      </c>
      <c r="L112" s="144">
        <v>0</v>
      </c>
      <c r="M112" s="144">
        <v>0</v>
      </c>
      <c r="N112" s="143"/>
      <c r="O112" s="144">
        <v>0</v>
      </c>
      <c r="P112" s="144">
        <v>0</v>
      </c>
      <c r="Q112" s="144">
        <v>0</v>
      </c>
      <c r="R112" s="144">
        <v>0</v>
      </c>
      <c r="S112" s="144">
        <v>0</v>
      </c>
      <c r="T112" s="144">
        <v>0</v>
      </c>
      <c r="U112" s="144">
        <v>0</v>
      </c>
      <c r="V112" s="144">
        <v>0</v>
      </c>
      <c r="W112" s="144">
        <v>0</v>
      </c>
      <c r="X112" s="145"/>
      <c r="Y112" s="144">
        <v>0</v>
      </c>
      <c r="Z112" s="144">
        <v>0</v>
      </c>
      <c r="AA112" s="144">
        <v>0</v>
      </c>
      <c r="AB112" s="144">
        <v>0</v>
      </c>
      <c r="AC112" s="144">
        <v>0</v>
      </c>
      <c r="AD112" s="144">
        <v>0</v>
      </c>
      <c r="AE112" s="144">
        <v>0</v>
      </c>
      <c r="AF112" s="144">
        <v>0</v>
      </c>
      <c r="AG112" s="144">
        <v>0</v>
      </c>
    </row>
    <row r="113" spans="2:33" s="27" customFormat="1">
      <c r="B113" s="5" t="s">
        <v>22</v>
      </c>
      <c r="C113" s="5"/>
      <c r="D113" s="147">
        <v>6269.4847270843575</v>
      </c>
      <c r="E113" s="147">
        <v>9117.4530559386258</v>
      </c>
      <c r="F113" s="147">
        <v>8925.0072894916302</v>
      </c>
      <c r="G113" s="147">
        <v>14399.442525201352</v>
      </c>
      <c r="H113" s="147">
        <v>16805.202557714507</v>
      </c>
      <c r="I113" s="147">
        <v>6521.5789747394101</v>
      </c>
      <c r="J113" s="147">
        <v>21083.945992519635</v>
      </c>
      <c r="K113" s="147">
        <v>19481.345868116186</v>
      </c>
      <c r="L113" s="147">
        <v>15896.303416041985</v>
      </c>
      <c r="M113" s="147">
        <v>28128.393499037782</v>
      </c>
      <c r="N113" s="146"/>
      <c r="O113" s="147">
        <v>2847.9683288542683</v>
      </c>
      <c r="P113" s="147">
        <v>-192.44576644699549</v>
      </c>
      <c r="Q113" s="147">
        <v>5474.4352357097214</v>
      </c>
      <c r="R113" s="147">
        <v>2405.7600325131543</v>
      </c>
      <c r="S113" s="147">
        <v>-10283.623582975097</v>
      </c>
      <c r="T113" s="147">
        <v>14562.367017780223</v>
      </c>
      <c r="U113" s="147">
        <v>-1602.600124403446</v>
      </c>
      <c r="V113" s="147">
        <v>-3585.0424520742026</v>
      </c>
      <c r="W113" s="147">
        <v>12232.090082995797</v>
      </c>
      <c r="X113" s="141"/>
      <c r="Y113" s="147">
        <v>0</v>
      </c>
      <c r="Z113" s="147">
        <v>0</v>
      </c>
      <c r="AA113" s="147">
        <v>0</v>
      </c>
      <c r="AB113" s="147">
        <v>0</v>
      </c>
      <c r="AC113" s="147">
        <v>0</v>
      </c>
      <c r="AD113" s="147">
        <v>0</v>
      </c>
      <c r="AE113" s="147">
        <v>0</v>
      </c>
      <c r="AF113" s="147">
        <v>0</v>
      </c>
      <c r="AG113" s="147">
        <v>0</v>
      </c>
    </row>
    <row r="114" spans="2:33" s="27" customFormat="1">
      <c r="B114" s="5" t="s">
        <v>96</v>
      </c>
      <c r="C114" s="5"/>
      <c r="D114" s="147">
        <v>0</v>
      </c>
      <c r="E114" s="147">
        <v>0</v>
      </c>
      <c r="F114" s="147">
        <v>0</v>
      </c>
      <c r="G114" s="147">
        <v>0</v>
      </c>
      <c r="H114" s="147">
        <v>0</v>
      </c>
      <c r="I114" s="147">
        <v>0</v>
      </c>
      <c r="J114" s="147">
        <v>0</v>
      </c>
      <c r="K114" s="147">
        <v>0</v>
      </c>
      <c r="L114" s="147">
        <v>0</v>
      </c>
      <c r="M114" s="147">
        <v>0</v>
      </c>
      <c r="N114" s="140"/>
      <c r="O114" s="147">
        <v>0</v>
      </c>
      <c r="P114" s="147">
        <v>0</v>
      </c>
      <c r="Q114" s="147">
        <v>0</v>
      </c>
      <c r="R114" s="147">
        <v>0</v>
      </c>
      <c r="S114" s="147">
        <v>0</v>
      </c>
      <c r="T114" s="147">
        <v>0</v>
      </c>
      <c r="U114" s="147">
        <v>0</v>
      </c>
      <c r="V114" s="147">
        <v>0</v>
      </c>
      <c r="W114" s="147">
        <v>0</v>
      </c>
      <c r="X114" s="141"/>
      <c r="Y114" s="147">
        <v>0</v>
      </c>
      <c r="Z114" s="147">
        <v>0</v>
      </c>
      <c r="AA114" s="147">
        <v>0</v>
      </c>
      <c r="AB114" s="147">
        <v>0</v>
      </c>
      <c r="AC114" s="147">
        <v>0</v>
      </c>
      <c r="AD114" s="147">
        <v>0</v>
      </c>
      <c r="AE114" s="147">
        <v>0</v>
      </c>
      <c r="AF114" s="147">
        <v>0</v>
      </c>
      <c r="AG114" s="147">
        <v>0</v>
      </c>
    </row>
    <row r="115" spans="2:33" s="27" customFormat="1">
      <c r="B115" s="5" t="s">
        <v>54</v>
      </c>
      <c r="C115" s="5"/>
      <c r="D115" s="147">
        <v>507610.1100000001</v>
      </c>
      <c r="E115" s="147">
        <v>609320.77</v>
      </c>
      <c r="F115" s="147">
        <v>691962.68</v>
      </c>
      <c r="G115" s="147">
        <v>920195.10000000009</v>
      </c>
      <c r="H115" s="147">
        <v>1033419.8</v>
      </c>
      <c r="I115" s="147">
        <v>1440533.1</v>
      </c>
      <c r="J115" s="147">
        <v>1800510.8700000003</v>
      </c>
      <c r="K115" s="147">
        <v>1943360.55</v>
      </c>
      <c r="L115" s="147">
        <v>1737447.03</v>
      </c>
      <c r="M115" s="147">
        <v>2584748.87</v>
      </c>
      <c r="N115" s="146"/>
      <c r="O115" s="147">
        <v>73314</v>
      </c>
      <c r="P115" s="147">
        <v>29983.999999999996</v>
      </c>
      <c r="Q115" s="147">
        <v>93506</v>
      </c>
      <c r="R115" s="147">
        <v>117071</v>
      </c>
      <c r="S115" s="147">
        <v>247223</v>
      </c>
      <c r="T115" s="147">
        <v>274733</v>
      </c>
      <c r="U115" s="147">
        <v>33608</v>
      </c>
      <c r="V115" s="147">
        <v>104618.85423101997</v>
      </c>
      <c r="W115" s="147">
        <v>110992.76520581004</v>
      </c>
      <c r="X115" s="141"/>
      <c r="Y115" s="147">
        <v>28396.659999999916</v>
      </c>
      <c r="Z115" s="147">
        <v>52657.910000000105</v>
      </c>
      <c r="AA115" s="147">
        <v>134726.42000000001</v>
      </c>
      <c r="AB115" s="147">
        <v>-3846.3000000000648</v>
      </c>
      <c r="AC115" s="147">
        <v>159890.29999999999</v>
      </c>
      <c r="AD115" s="147">
        <v>85244.770000000426</v>
      </c>
      <c r="AE115" s="147">
        <v>109241.67999999973</v>
      </c>
      <c r="AF115" s="147">
        <v>-310532.37423101999</v>
      </c>
      <c r="AG115" s="147">
        <v>736309.07479419</v>
      </c>
    </row>
    <row r="116" spans="2:33">
      <c r="B116" s="84"/>
      <c r="C116" s="84"/>
      <c r="D116" s="111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32"/>
      <c r="T116" s="32"/>
      <c r="U116" s="32"/>
      <c r="V116" s="32"/>
      <c r="W116" s="32"/>
      <c r="Y116" s="113"/>
      <c r="Z116" s="113"/>
      <c r="AA116" s="113"/>
    </row>
    <row r="117" spans="2:33">
      <c r="B117" s="84"/>
      <c r="C117" s="84"/>
      <c r="D117" s="111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32"/>
      <c r="T117" s="32"/>
      <c r="U117" s="32"/>
      <c r="V117" s="32"/>
      <c r="W117" s="32"/>
      <c r="Y117" s="113"/>
      <c r="Z117" s="113"/>
      <c r="AA117" s="113"/>
    </row>
    <row r="118" spans="2:33">
      <c r="B118" s="84"/>
      <c r="C118" s="84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</row>
    <row r="119" spans="2:33" s="27" customFormat="1">
      <c r="B119" s="174" t="s">
        <v>209</v>
      </c>
      <c r="C119" s="223"/>
      <c r="D119" s="170"/>
      <c r="E119" s="170"/>
      <c r="F119" s="170"/>
      <c r="G119" s="170"/>
      <c r="H119" s="170"/>
      <c r="I119" s="170"/>
      <c r="J119" s="170"/>
      <c r="K119" s="278"/>
      <c r="L119" s="278"/>
      <c r="M119" s="278"/>
      <c r="N119" s="170"/>
      <c r="O119" s="247"/>
      <c r="P119" s="247"/>
      <c r="Q119" s="247"/>
      <c r="R119" s="247"/>
      <c r="S119" s="21"/>
      <c r="T119" s="21"/>
      <c r="U119" s="21"/>
      <c r="V119" s="21"/>
      <c r="W119" s="21"/>
      <c r="X119" s="21"/>
      <c r="Y119" s="247"/>
      <c r="Z119" s="247"/>
      <c r="AA119" s="247"/>
      <c r="AB119" s="21"/>
      <c r="AC119" s="21"/>
      <c r="AD119" s="21"/>
      <c r="AE119" s="21"/>
      <c r="AF119" s="21"/>
      <c r="AG119" s="21"/>
    </row>
    <row r="120" spans="2:33" s="27" customFormat="1" ht="28">
      <c r="B120" s="107"/>
      <c r="C120" s="217" t="s">
        <v>251</v>
      </c>
      <c r="D120" s="326" t="s">
        <v>55</v>
      </c>
      <c r="E120" s="326"/>
      <c r="F120" s="326"/>
      <c r="G120" s="326"/>
      <c r="H120" s="326"/>
      <c r="I120" s="326"/>
      <c r="J120" s="326"/>
      <c r="K120" s="326"/>
      <c r="L120" s="326"/>
      <c r="M120" s="326"/>
      <c r="N120" s="26"/>
      <c r="O120" s="326" t="s">
        <v>226</v>
      </c>
      <c r="P120" s="326"/>
      <c r="Q120" s="326"/>
      <c r="R120" s="326"/>
      <c r="S120" s="326"/>
      <c r="T120" s="326"/>
      <c r="U120" s="326"/>
      <c r="V120" s="326"/>
      <c r="W120" s="326"/>
      <c r="Y120" s="326" t="s">
        <v>169</v>
      </c>
      <c r="Z120" s="326"/>
      <c r="AA120" s="326"/>
      <c r="AB120" s="326"/>
      <c r="AC120" s="326"/>
      <c r="AD120" s="326"/>
      <c r="AE120" s="326"/>
      <c r="AF120" s="326"/>
      <c r="AG120" s="326"/>
    </row>
    <row r="121" spans="2:33" s="27" customFormat="1" ht="14.5" customHeight="1">
      <c r="B121" s="116"/>
      <c r="C121" s="220"/>
      <c r="D121" s="327" t="s">
        <v>318</v>
      </c>
      <c r="E121" s="327"/>
      <c r="F121" s="327"/>
      <c r="G121" s="327"/>
      <c r="H121" s="327"/>
      <c r="I121" s="327"/>
      <c r="J121" s="327"/>
      <c r="K121" s="327"/>
      <c r="L121" s="327"/>
      <c r="M121" s="327"/>
      <c r="N121" s="168"/>
      <c r="O121" s="331" t="s">
        <v>318</v>
      </c>
      <c r="P121" s="331"/>
      <c r="Q121" s="331"/>
      <c r="R121" s="331"/>
      <c r="S121" s="331"/>
      <c r="T121" s="331"/>
      <c r="U121" s="331"/>
      <c r="V121" s="331"/>
      <c r="W121" s="331"/>
      <c r="X121" s="21"/>
      <c r="Y121" s="331" t="s">
        <v>318</v>
      </c>
      <c r="Z121" s="331"/>
      <c r="AA121" s="331"/>
      <c r="AB121" s="331"/>
      <c r="AC121" s="331"/>
      <c r="AD121" s="331"/>
      <c r="AE121" s="331"/>
      <c r="AF121" s="331"/>
      <c r="AG121" s="331"/>
    </row>
    <row r="122" spans="2:33" s="27" customFormat="1">
      <c r="B122" s="34" t="s">
        <v>324</v>
      </c>
      <c r="C122" s="226"/>
      <c r="D122" s="181" t="s">
        <v>1</v>
      </c>
      <c r="E122" s="181" t="s">
        <v>2</v>
      </c>
      <c r="F122" s="181" t="s">
        <v>3</v>
      </c>
      <c r="G122" s="181" t="s">
        <v>4</v>
      </c>
      <c r="H122" s="181" t="s">
        <v>104</v>
      </c>
      <c r="I122" s="181" t="s">
        <v>105</v>
      </c>
      <c r="J122" s="181" t="s">
        <v>111</v>
      </c>
      <c r="K122" s="181" t="s">
        <v>268</v>
      </c>
      <c r="L122" s="181" t="s">
        <v>285</v>
      </c>
      <c r="M122" s="181" t="s">
        <v>367</v>
      </c>
      <c r="O122" s="181" t="s">
        <v>2</v>
      </c>
      <c r="P122" s="181" t="s">
        <v>3</v>
      </c>
      <c r="Q122" s="181" t="s">
        <v>4</v>
      </c>
      <c r="R122" s="181" t="s">
        <v>104</v>
      </c>
      <c r="S122" s="181" t="s">
        <v>105</v>
      </c>
      <c r="T122" s="181" t="s">
        <v>111</v>
      </c>
      <c r="U122" s="181" t="s">
        <v>268</v>
      </c>
      <c r="V122" s="181" t="s">
        <v>285</v>
      </c>
      <c r="W122" s="181" t="s">
        <v>367</v>
      </c>
      <c r="Y122" s="181" t="s">
        <v>2</v>
      </c>
      <c r="Z122" s="181" t="s">
        <v>3</v>
      </c>
      <c r="AA122" s="181" t="s">
        <v>4</v>
      </c>
      <c r="AB122" s="181" t="s">
        <v>104</v>
      </c>
      <c r="AC122" s="181" t="s">
        <v>105</v>
      </c>
      <c r="AD122" s="181" t="s">
        <v>111</v>
      </c>
      <c r="AE122" s="181" t="s">
        <v>268</v>
      </c>
      <c r="AF122" s="181" t="s">
        <v>285</v>
      </c>
      <c r="AG122" s="181" t="s">
        <v>367</v>
      </c>
    </row>
    <row r="123" spans="2:33" s="27" customFormat="1">
      <c r="B123" s="29" t="s">
        <v>106</v>
      </c>
      <c r="C123" s="209" t="s">
        <v>290</v>
      </c>
      <c r="D123" s="147">
        <v>818.36447925453854</v>
      </c>
      <c r="E123" s="147">
        <v>944.82500324349451</v>
      </c>
      <c r="F123" s="147">
        <v>1139.8933470490108</v>
      </c>
      <c r="G123" s="147">
        <v>1507.8496846255912</v>
      </c>
      <c r="H123" s="147">
        <v>1411.5553746803041</v>
      </c>
      <c r="I123" s="147">
        <v>2790.9955709999244</v>
      </c>
      <c r="J123" s="147">
        <v>2966.0419865453246</v>
      </c>
      <c r="K123" s="147">
        <v>3207.0078790568696</v>
      </c>
      <c r="L123" s="147">
        <v>3031.8716474310404</v>
      </c>
      <c r="M123" s="147">
        <v>4265.4514065716421</v>
      </c>
      <c r="N123" s="146"/>
      <c r="O123" s="147">
        <v>126.46052398895603</v>
      </c>
      <c r="P123" s="147">
        <v>195.06834380551635</v>
      </c>
      <c r="Q123" s="147">
        <v>367.95633757658027</v>
      </c>
      <c r="R123" s="147">
        <v>-96.294309945287011</v>
      </c>
      <c r="S123" s="147">
        <v>1379.4401963196203</v>
      </c>
      <c r="T123" s="147">
        <v>175.04641554540007</v>
      </c>
      <c r="U123" s="147">
        <v>240.96589251154478</v>
      </c>
      <c r="V123" s="147">
        <v>-175.13623162582874</v>
      </c>
      <c r="W123" s="147">
        <v>1233.5797591406013</v>
      </c>
      <c r="X123" s="141"/>
      <c r="Y123" s="147">
        <v>0</v>
      </c>
      <c r="Z123" s="147">
        <v>0</v>
      </c>
      <c r="AA123" s="147">
        <v>0</v>
      </c>
      <c r="AB123" s="147">
        <v>0</v>
      </c>
      <c r="AC123" s="147">
        <v>0</v>
      </c>
      <c r="AD123" s="147">
        <v>0</v>
      </c>
      <c r="AE123" s="147">
        <v>0</v>
      </c>
      <c r="AF123" s="147">
        <v>0</v>
      </c>
      <c r="AG123" s="147">
        <v>0</v>
      </c>
    </row>
    <row r="124" spans="2:33">
      <c r="B124" s="1" t="s">
        <v>35</v>
      </c>
      <c r="C124" s="210" t="s">
        <v>291</v>
      </c>
      <c r="D124" s="144">
        <v>818.36447925453854</v>
      </c>
      <c r="E124" s="144">
        <v>944.82500324349451</v>
      </c>
      <c r="F124" s="144">
        <v>1139.8933470490108</v>
      </c>
      <c r="G124" s="144">
        <v>1507.8496846255912</v>
      </c>
      <c r="H124" s="144">
        <v>1411.5553746803041</v>
      </c>
      <c r="I124" s="144">
        <v>2790.9955709999244</v>
      </c>
      <c r="J124" s="144">
        <v>2966.0419865453246</v>
      </c>
      <c r="K124" s="144">
        <v>3207.0078790568696</v>
      </c>
      <c r="L124" s="144">
        <v>3031.8716474310404</v>
      </c>
      <c r="M124" s="144">
        <v>4265.4514065716421</v>
      </c>
      <c r="N124" s="143"/>
      <c r="O124" s="144">
        <v>126.46052398895603</v>
      </c>
      <c r="P124" s="144">
        <v>195.06834380551635</v>
      </c>
      <c r="Q124" s="144">
        <v>367.95633757658027</v>
      </c>
      <c r="R124" s="144">
        <v>-96.294309945287011</v>
      </c>
      <c r="S124" s="144">
        <v>1379.4401963196203</v>
      </c>
      <c r="T124" s="144">
        <v>175.04641554540007</v>
      </c>
      <c r="U124" s="144">
        <v>240.96589251154478</v>
      </c>
      <c r="V124" s="144">
        <v>-175.13623162582874</v>
      </c>
      <c r="W124" s="144">
        <v>1233.5797591406013</v>
      </c>
      <c r="X124" s="145"/>
      <c r="Y124" s="144">
        <v>0</v>
      </c>
      <c r="Z124" s="144">
        <v>0</v>
      </c>
      <c r="AA124" s="144">
        <v>0</v>
      </c>
      <c r="AB124" s="144">
        <v>0</v>
      </c>
      <c r="AC124" s="144">
        <v>0</v>
      </c>
      <c r="AD124" s="144">
        <v>0</v>
      </c>
      <c r="AE124" s="144">
        <v>0</v>
      </c>
      <c r="AF124" s="144">
        <v>0</v>
      </c>
      <c r="AG124" s="144">
        <v>0</v>
      </c>
    </row>
    <row r="125" spans="2:33">
      <c r="B125" s="1" t="s">
        <v>36</v>
      </c>
      <c r="C125" s="210" t="s">
        <v>292</v>
      </c>
      <c r="D125" s="144">
        <v>0</v>
      </c>
      <c r="E125" s="144">
        <v>0</v>
      </c>
      <c r="F125" s="144">
        <v>0</v>
      </c>
      <c r="G125" s="144">
        <v>0</v>
      </c>
      <c r="H125" s="144">
        <v>0</v>
      </c>
      <c r="I125" s="144">
        <v>0</v>
      </c>
      <c r="J125" s="144">
        <v>0</v>
      </c>
      <c r="K125" s="144">
        <v>0</v>
      </c>
      <c r="L125" s="144">
        <v>0</v>
      </c>
      <c r="M125" s="144">
        <v>0</v>
      </c>
      <c r="N125" s="143"/>
      <c r="O125" s="144">
        <v>0</v>
      </c>
      <c r="P125" s="144">
        <v>0</v>
      </c>
      <c r="Q125" s="144">
        <v>0</v>
      </c>
      <c r="R125" s="144">
        <v>0</v>
      </c>
      <c r="S125" s="144">
        <v>0</v>
      </c>
      <c r="T125" s="144">
        <v>0</v>
      </c>
      <c r="U125" s="144">
        <v>0</v>
      </c>
      <c r="V125" s="144">
        <v>0</v>
      </c>
      <c r="W125" s="144">
        <v>0</v>
      </c>
      <c r="X125" s="145"/>
      <c r="Y125" s="144">
        <v>0</v>
      </c>
      <c r="Z125" s="144">
        <v>0</v>
      </c>
      <c r="AA125" s="144">
        <v>0</v>
      </c>
      <c r="AB125" s="144">
        <v>0</v>
      </c>
      <c r="AC125" s="144">
        <v>0</v>
      </c>
      <c r="AD125" s="144">
        <v>0</v>
      </c>
      <c r="AE125" s="144">
        <v>0</v>
      </c>
      <c r="AF125" s="144">
        <v>0</v>
      </c>
      <c r="AG125" s="144">
        <v>0</v>
      </c>
    </row>
    <row r="126" spans="2:33" s="27" customFormat="1">
      <c r="B126" s="29" t="s">
        <v>107</v>
      </c>
      <c r="C126" s="209" t="s">
        <v>293</v>
      </c>
      <c r="D126" s="147">
        <v>15607.54879786011</v>
      </c>
      <c r="E126" s="147">
        <v>17583.174077107709</v>
      </c>
      <c r="F126" s="147">
        <v>18880.544639738124</v>
      </c>
      <c r="G126" s="147">
        <v>33217.990280089143</v>
      </c>
      <c r="H126" s="147">
        <v>23961.565218191208</v>
      </c>
      <c r="I126" s="147">
        <v>32514.214326239478</v>
      </c>
      <c r="J126" s="147">
        <v>49127.831367103106</v>
      </c>
      <c r="K126" s="147">
        <v>47316.376776250618</v>
      </c>
      <c r="L126" s="147">
        <v>42975.268073822393</v>
      </c>
      <c r="M126" s="147">
        <v>62932.712823108421</v>
      </c>
      <c r="N126" s="146"/>
      <c r="O126" s="147">
        <v>1975.6252792475975</v>
      </c>
      <c r="P126" s="147">
        <v>1297.3705626304168</v>
      </c>
      <c r="Q126" s="147">
        <v>14337.445640351016</v>
      </c>
      <c r="R126" s="147">
        <v>-9256.4250618979313</v>
      </c>
      <c r="S126" s="147">
        <v>8552.6491080482683</v>
      </c>
      <c r="T126" s="147">
        <v>16613.617040863632</v>
      </c>
      <c r="U126" s="147">
        <v>-1811.454590852486</v>
      </c>
      <c r="V126" s="147">
        <v>-4341.1087024282269</v>
      </c>
      <c r="W126" s="147">
        <v>19957.444749286027</v>
      </c>
      <c r="X126" s="141"/>
      <c r="Y126" s="147">
        <v>0</v>
      </c>
      <c r="Z126" s="147">
        <v>0</v>
      </c>
      <c r="AA126" s="147">
        <v>0</v>
      </c>
      <c r="AB126" s="147">
        <v>0</v>
      </c>
      <c r="AC126" s="147">
        <v>0</v>
      </c>
      <c r="AD126" s="147">
        <v>0</v>
      </c>
      <c r="AE126" s="147">
        <v>0</v>
      </c>
      <c r="AF126" s="147">
        <v>0</v>
      </c>
      <c r="AG126" s="147">
        <v>0</v>
      </c>
    </row>
    <row r="127" spans="2:33" s="27" customFormat="1">
      <c r="B127" s="31" t="s">
        <v>7</v>
      </c>
      <c r="C127" s="232" t="s">
        <v>294</v>
      </c>
      <c r="D127" s="147">
        <v>703.39446124050346</v>
      </c>
      <c r="E127" s="147">
        <v>964.37468613999863</v>
      </c>
      <c r="F127" s="147">
        <v>1090.3222508168863</v>
      </c>
      <c r="G127" s="147">
        <v>918.99448910694105</v>
      </c>
      <c r="H127" s="147">
        <v>2246.3682622498295</v>
      </c>
      <c r="I127" s="147">
        <v>2239.5497895600874</v>
      </c>
      <c r="J127" s="147">
        <v>2837.0562765013142</v>
      </c>
      <c r="K127" s="147">
        <v>3435.9167761742756</v>
      </c>
      <c r="L127" s="147">
        <v>2836.8982947592094</v>
      </c>
      <c r="M127" s="147">
        <v>4569.9095850384019</v>
      </c>
      <c r="N127" s="146"/>
      <c r="O127" s="147">
        <v>260.98022489949511</v>
      </c>
      <c r="P127" s="147">
        <v>125.94756467688768</v>
      </c>
      <c r="Q127" s="147">
        <v>-171.32776170994521</v>
      </c>
      <c r="R127" s="147">
        <v>1327.3737731428882</v>
      </c>
      <c r="S127" s="147">
        <v>-6.8184726897420944</v>
      </c>
      <c r="T127" s="147">
        <v>597.50648694122719</v>
      </c>
      <c r="U127" s="147">
        <v>598.86049967296094</v>
      </c>
      <c r="V127" s="147">
        <v>-599.01848141506593</v>
      </c>
      <c r="W127" s="147">
        <v>1733.0112902791925</v>
      </c>
      <c r="X127" s="141"/>
      <c r="Y127" s="147">
        <v>0</v>
      </c>
      <c r="Z127" s="147">
        <v>0</v>
      </c>
      <c r="AA127" s="147">
        <v>0</v>
      </c>
      <c r="AB127" s="147">
        <v>0</v>
      </c>
      <c r="AC127" s="147">
        <v>0</v>
      </c>
      <c r="AD127" s="147">
        <v>0</v>
      </c>
      <c r="AE127" s="147">
        <v>0</v>
      </c>
      <c r="AF127" s="147">
        <v>0</v>
      </c>
      <c r="AG127" s="147">
        <v>0</v>
      </c>
    </row>
    <row r="128" spans="2:33">
      <c r="B128" s="208" t="s">
        <v>40</v>
      </c>
      <c r="C128" s="36"/>
      <c r="D128" s="144">
        <v>703.39446124050346</v>
      </c>
      <c r="E128" s="144">
        <v>964.37468613999863</v>
      </c>
      <c r="F128" s="144">
        <v>1090.3222508168863</v>
      </c>
      <c r="G128" s="144">
        <v>918.99448910694105</v>
      </c>
      <c r="H128" s="144">
        <v>2246.3682622498295</v>
      </c>
      <c r="I128" s="144">
        <v>2239.5497895600874</v>
      </c>
      <c r="J128" s="144">
        <v>2837.0562765013142</v>
      </c>
      <c r="K128" s="144">
        <v>3435.9167761742756</v>
      </c>
      <c r="L128" s="144">
        <v>2836.8982947592094</v>
      </c>
      <c r="M128" s="144">
        <v>4569.9095850384019</v>
      </c>
      <c r="N128" s="143"/>
      <c r="O128" s="144">
        <v>260.98022489949511</v>
      </c>
      <c r="P128" s="144">
        <v>125.94756467688768</v>
      </c>
      <c r="Q128" s="144">
        <v>-171.32776170994521</v>
      </c>
      <c r="R128" s="144">
        <v>1327.3737731428882</v>
      </c>
      <c r="S128" s="144">
        <v>-6.8184726897420944</v>
      </c>
      <c r="T128" s="144">
        <v>597.50648694122719</v>
      </c>
      <c r="U128" s="144">
        <v>598.86049967296094</v>
      </c>
      <c r="V128" s="144">
        <v>-599.01848141506593</v>
      </c>
      <c r="W128" s="144">
        <v>1733.0112902791925</v>
      </c>
      <c r="X128" s="145"/>
      <c r="Y128" s="144">
        <v>0</v>
      </c>
      <c r="Z128" s="144">
        <v>0</v>
      </c>
      <c r="AA128" s="144">
        <v>0</v>
      </c>
      <c r="AB128" s="144">
        <v>0</v>
      </c>
      <c r="AC128" s="144">
        <v>0</v>
      </c>
      <c r="AD128" s="144">
        <v>0</v>
      </c>
      <c r="AE128" s="144">
        <v>0</v>
      </c>
      <c r="AF128" s="144">
        <v>0</v>
      </c>
      <c r="AG128" s="144">
        <v>0</v>
      </c>
    </row>
    <row r="129" spans="2:33">
      <c r="B129" s="6" t="s">
        <v>41</v>
      </c>
      <c r="C129" s="8"/>
      <c r="D129" s="144">
        <v>703.39446124050346</v>
      </c>
      <c r="E129" s="144">
        <v>964.37468613999863</v>
      </c>
      <c r="F129" s="144">
        <v>1090.3222508168863</v>
      </c>
      <c r="G129" s="144">
        <v>918.99448910694105</v>
      </c>
      <c r="H129" s="144">
        <v>2246.3682622498295</v>
      </c>
      <c r="I129" s="144">
        <v>2239.5497895600874</v>
      </c>
      <c r="J129" s="144">
        <v>2837.0562765013142</v>
      </c>
      <c r="K129" s="144">
        <v>3435.9167761742756</v>
      </c>
      <c r="L129" s="144">
        <v>2836.8982947592094</v>
      </c>
      <c r="M129" s="144">
        <v>4569.9095850384019</v>
      </c>
      <c r="N129" s="143"/>
      <c r="O129" s="144">
        <v>260.98022489949511</v>
      </c>
      <c r="P129" s="144">
        <v>125.94756467688768</v>
      </c>
      <c r="Q129" s="144">
        <v>-171.32776170994521</v>
      </c>
      <c r="R129" s="144">
        <v>1327.3737731428882</v>
      </c>
      <c r="S129" s="144">
        <v>-6.8184726897420944</v>
      </c>
      <c r="T129" s="144">
        <v>597.50648694122719</v>
      </c>
      <c r="U129" s="144">
        <v>598.86049967296094</v>
      </c>
      <c r="V129" s="144">
        <v>-599.01848141506593</v>
      </c>
      <c r="W129" s="144">
        <v>1733.0112902791925</v>
      </c>
      <c r="X129" s="145"/>
      <c r="Y129" s="144">
        <v>0</v>
      </c>
      <c r="Z129" s="144">
        <v>0</v>
      </c>
      <c r="AA129" s="144">
        <v>0</v>
      </c>
      <c r="AB129" s="144">
        <v>0</v>
      </c>
      <c r="AC129" s="144">
        <v>0</v>
      </c>
      <c r="AD129" s="144">
        <v>0</v>
      </c>
      <c r="AE129" s="144">
        <v>0</v>
      </c>
      <c r="AF129" s="144">
        <v>0</v>
      </c>
      <c r="AG129" s="144">
        <v>0</v>
      </c>
    </row>
    <row r="130" spans="2:33">
      <c r="B130" s="6" t="s">
        <v>42</v>
      </c>
      <c r="C130" s="8"/>
      <c r="D130" s="144">
        <v>0</v>
      </c>
      <c r="E130" s="144">
        <v>0</v>
      </c>
      <c r="F130" s="144">
        <v>0</v>
      </c>
      <c r="G130" s="144">
        <v>0</v>
      </c>
      <c r="H130" s="144">
        <v>0</v>
      </c>
      <c r="I130" s="144">
        <v>0</v>
      </c>
      <c r="J130" s="144">
        <v>0</v>
      </c>
      <c r="K130" s="144">
        <v>0</v>
      </c>
      <c r="L130" s="144">
        <v>0</v>
      </c>
      <c r="M130" s="144">
        <v>0</v>
      </c>
      <c r="N130" s="143"/>
      <c r="O130" s="144">
        <v>0</v>
      </c>
      <c r="P130" s="144">
        <v>0</v>
      </c>
      <c r="Q130" s="144">
        <v>0</v>
      </c>
      <c r="R130" s="144">
        <v>0</v>
      </c>
      <c r="S130" s="144">
        <v>0</v>
      </c>
      <c r="T130" s="144">
        <v>0</v>
      </c>
      <c r="U130" s="144">
        <v>0</v>
      </c>
      <c r="V130" s="144">
        <v>0</v>
      </c>
      <c r="W130" s="144">
        <v>0</v>
      </c>
      <c r="X130" s="145"/>
      <c r="Y130" s="144">
        <v>0</v>
      </c>
      <c r="Z130" s="144">
        <v>0</v>
      </c>
      <c r="AA130" s="144">
        <v>0</v>
      </c>
      <c r="AB130" s="144">
        <v>0</v>
      </c>
      <c r="AC130" s="144">
        <v>0</v>
      </c>
      <c r="AD130" s="144">
        <v>0</v>
      </c>
      <c r="AE130" s="144">
        <v>0</v>
      </c>
      <c r="AF130" s="144">
        <v>0</v>
      </c>
      <c r="AG130" s="144">
        <v>0</v>
      </c>
    </row>
    <row r="131" spans="2:33">
      <c r="B131" s="6" t="s">
        <v>43</v>
      </c>
      <c r="C131" s="8"/>
      <c r="D131" s="144">
        <v>0</v>
      </c>
      <c r="E131" s="144">
        <v>0</v>
      </c>
      <c r="F131" s="144">
        <v>0</v>
      </c>
      <c r="G131" s="144">
        <v>0</v>
      </c>
      <c r="H131" s="144">
        <v>0</v>
      </c>
      <c r="I131" s="144">
        <v>0</v>
      </c>
      <c r="J131" s="144">
        <v>0</v>
      </c>
      <c r="K131" s="144">
        <v>0</v>
      </c>
      <c r="L131" s="144">
        <v>0</v>
      </c>
      <c r="M131" s="144">
        <v>0</v>
      </c>
      <c r="N131" s="143"/>
      <c r="O131" s="144">
        <v>0</v>
      </c>
      <c r="P131" s="144">
        <v>0</v>
      </c>
      <c r="Q131" s="144">
        <v>0</v>
      </c>
      <c r="R131" s="144">
        <v>0</v>
      </c>
      <c r="S131" s="144">
        <v>0</v>
      </c>
      <c r="T131" s="144">
        <v>0</v>
      </c>
      <c r="U131" s="144">
        <v>0</v>
      </c>
      <c r="V131" s="144">
        <v>0</v>
      </c>
      <c r="W131" s="144">
        <v>0</v>
      </c>
      <c r="X131" s="145"/>
      <c r="Y131" s="144">
        <v>0</v>
      </c>
      <c r="Z131" s="144">
        <v>0</v>
      </c>
      <c r="AA131" s="144">
        <v>0</v>
      </c>
      <c r="AB131" s="144">
        <v>0</v>
      </c>
      <c r="AC131" s="144">
        <v>0</v>
      </c>
      <c r="AD131" s="144">
        <v>0</v>
      </c>
      <c r="AE131" s="144">
        <v>0</v>
      </c>
      <c r="AF131" s="144">
        <v>0</v>
      </c>
      <c r="AG131" s="144">
        <v>0</v>
      </c>
    </row>
    <row r="132" spans="2:33">
      <c r="B132" s="6" t="s">
        <v>44</v>
      </c>
      <c r="C132" s="8"/>
      <c r="D132" s="144">
        <v>0</v>
      </c>
      <c r="E132" s="144">
        <v>0</v>
      </c>
      <c r="F132" s="144">
        <v>0</v>
      </c>
      <c r="G132" s="144">
        <v>0</v>
      </c>
      <c r="H132" s="144">
        <v>0</v>
      </c>
      <c r="I132" s="144">
        <v>0</v>
      </c>
      <c r="J132" s="144">
        <v>0</v>
      </c>
      <c r="K132" s="144">
        <v>0</v>
      </c>
      <c r="L132" s="144">
        <v>0</v>
      </c>
      <c r="M132" s="144">
        <v>0</v>
      </c>
      <c r="N132" s="143"/>
      <c r="O132" s="144">
        <v>0</v>
      </c>
      <c r="P132" s="144">
        <v>0</v>
      </c>
      <c r="Q132" s="144">
        <v>0</v>
      </c>
      <c r="R132" s="144">
        <v>0</v>
      </c>
      <c r="S132" s="144">
        <v>0</v>
      </c>
      <c r="T132" s="144">
        <v>0</v>
      </c>
      <c r="U132" s="144">
        <v>0</v>
      </c>
      <c r="V132" s="144">
        <v>0</v>
      </c>
      <c r="W132" s="144">
        <v>0</v>
      </c>
      <c r="X132" s="145"/>
      <c r="Y132" s="144">
        <v>0</v>
      </c>
      <c r="Z132" s="144">
        <v>0</v>
      </c>
      <c r="AA132" s="144">
        <v>0</v>
      </c>
      <c r="AB132" s="144">
        <v>0</v>
      </c>
      <c r="AC132" s="144">
        <v>0</v>
      </c>
      <c r="AD132" s="144">
        <v>0</v>
      </c>
      <c r="AE132" s="144">
        <v>0</v>
      </c>
      <c r="AF132" s="144">
        <v>0</v>
      </c>
      <c r="AG132" s="144">
        <v>0</v>
      </c>
    </row>
    <row r="133" spans="2:33">
      <c r="B133" s="7" t="s">
        <v>45</v>
      </c>
      <c r="C133" s="225"/>
      <c r="D133" s="144">
        <v>0</v>
      </c>
      <c r="E133" s="144">
        <v>0</v>
      </c>
      <c r="F133" s="144">
        <v>0</v>
      </c>
      <c r="G133" s="144">
        <v>0</v>
      </c>
      <c r="H133" s="144">
        <v>0</v>
      </c>
      <c r="I133" s="144">
        <v>0</v>
      </c>
      <c r="J133" s="144">
        <v>0</v>
      </c>
      <c r="K133" s="144">
        <v>0</v>
      </c>
      <c r="L133" s="144">
        <v>0</v>
      </c>
      <c r="M133" s="144">
        <v>0</v>
      </c>
      <c r="N133" s="143"/>
      <c r="O133" s="144">
        <v>0</v>
      </c>
      <c r="P133" s="144">
        <v>0</v>
      </c>
      <c r="Q133" s="144">
        <v>0</v>
      </c>
      <c r="R133" s="144">
        <v>0</v>
      </c>
      <c r="S133" s="144">
        <v>0</v>
      </c>
      <c r="T133" s="144">
        <v>0</v>
      </c>
      <c r="U133" s="144">
        <v>0</v>
      </c>
      <c r="V133" s="144">
        <v>0</v>
      </c>
      <c r="W133" s="144">
        <v>0</v>
      </c>
      <c r="X133" s="145"/>
      <c r="Y133" s="144">
        <v>0</v>
      </c>
      <c r="Z133" s="144">
        <v>0</v>
      </c>
      <c r="AA133" s="144">
        <v>0</v>
      </c>
      <c r="AB133" s="144">
        <v>0</v>
      </c>
      <c r="AC133" s="144">
        <v>0</v>
      </c>
      <c r="AD133" s="144">
        <v>0</v>
      </c>
      <c r="AE133" s="144">
        <v>0</v>
      </c>
      <c r="AF133" s="144">
        <v>0</v>
      </c>
      <c r="AG133" s="144">
        <v>0</v>
      </c>
    </row>
    <row r="134" spans="2:33">
      <c r="B134" s="7" t="s">
        <v>46</v>
      </c>
      <c r="C134" s="225"/>
      <c r="D134" s="144">
        <v>0</v>
      </c>
      <c r="E134" s="144">
        <v>0</v>
      </c>
      <c r="F134" s="144">
        <v>0</v>
      </c>
      <c r="G134" s="144">
        <v>0</v>
      </c>
      <c r="H134" s="144">
        <v>0</v>
      </c>
      <c r="I134" s="144">
        <v>0</v>
      </c>
      <c r="J134" s="144">
        <v>0</v>
      </c>
      <c r="K134" s="144">
        <v>0</v>
      </c>
      <c r="L134" s="144">
        <v>0</v>
      </c>
      <c r="M134" s="144">
        <v>0</v>
      </c>
      <c r="N134" s="143"/>
      <c r="O134" s="144">
        <v>0</v>
      </c>
      <c r="P134" s="144">
        <v>0</v>
      </c>
      <c r="Q134" s="144">
        <v>0</v>
      </c>
      <c r="R134" s="144">
        <v>0</v>
      </c>
      <c r="S134" s="144">
        <v>0</v>
      </c>
      <c r="T134" s="144">
        <v>0</v>
      </c>
      <c r="U134" s="144">
        <v>0</v>
      </c>
      <c r="V134" s="144">
        <v>0</v>
      </c>
      <c r="W134" s="144">
        <v>0</v>
      </c>
      <c r="X134" s="145"/>
      <c r="Y134" s="144">
        <v>0</v>
      </c>
      <c r="Z134" s="144">
        <v>0</v>
      </c>
      <c r="AA134" s="144">
        <v>0</v>
      </c>
      <c r="AB134" s="144">
        <v>0</v>
      </c>
      <c r="AC134" s="144">
        <v>0</v>
      </c>
      <c r="AD134" s="144">
        <v>0</v>
      </c>
      <c r="AE134" s="144">
        <v>0</v>
      </c>
      <c r="AF134" s="144">
        <v>0</v>
      </c>
      <c r="AG134" s="144">
        <v>0</v>
      </c>
    </row>
    <row r="135" spans="2:33">
      <c r="B135" s="6" t="s">
        <v>317</v>
      </c>
      <c r="C135" s="8"/>
      <c r="D135" s="144">
        <v>0</v>
      </c>
      <c r="E135" s="144">
        <v>0</v>
      </c>
      <c r="F135" s="144">
        <v>0</v>
      </c>
      <c r="G135" s="144">
        <v>0</v>
      </c>
      <c r="H135" s="144">
        <v>0</v>
      </c>
      <c r="I135" s="144">
        <v>0</v>
      </c>
      <c r="J135" s="144">
        <v>0</v>
      </c>
      <c r="K135" s="144">
        <v>0</v>
      </c>
      <c r="L135" s="144">
        <v>0</v>
      </c>
      <c r="M135" s="144">
        <v>0</v>
      </c>
      <c r="N135" s="143"/>
      <c r="O135" s="144">
        <v>0</v>
      </c>
      <c r="P135" s="144">
        <v>0</v>
      </c>
      <c r="Q135" s="144">
        <v>0</v>
      </c>
      <c r="R135" s="144">
        <v>0</v>
      </c>
      <c r="S135" s="144">
        <v>0</v>
      </c>
      <c r="T135" s="144">
        <v>0</v>
      </c>
      <c r="U135" s="144">
        <v>0</v>
      </c>
      <c r="V135" s="144">
        <v>0</v>
      </c>
      <c r="W135" s="144">
        <v>0</v>
      </c>
      <c r="X135" s="145"/>
      <c r="Y135" s="144">
        <v>0</v>
      </c>
      <c r="Z135" s="144">
        <v>0</v>
      </c>
      <c r="AA135" s="144">
        <v>0</v>
      </c>
      <c r="AB135" s="144">
        <v>0</v>
      </c>
      <c r="AC135" s="144">
        <v>0</v>
      </c>
      <c r="AD135" s="144">
        <v>0</v>
      </c>
      <c r="AE135" s="144">
        <v>0</v>
      </c>
      <c r="AF135" s="144">
        <v>0</v>
      </c>
      <c r="AG135" s="144">
        <v>0</v>
      </c>
    </row>
    <row r="136" spans="2:33">
      <c r="B136" s="6" t="s">
        <v>108</v>
      </c>
      <c r="C136" s="210"/>
      <c r="D136" s="144">
        <v>0</v>
      </c>
      <c r="E136" s="144">
        <v>0</v>
      </c>
      <c r="F136" s="144">
        <v>0</v>
      </c>
      <c r="G136" s="144">
        <v>0</v>
      </c>
      <c r="H136" s="144">
        <v>0</v>
      </c>
      <c r="I136" s="144">
        <v>0</v>
      </c>
      <c r="J136" s="144">
        <v>0</v>
      </c>
      <c r="K136" s="144">
        <v>0</v>
      </c>
      <c r="L136" s="144">
        <v>0</v>
      </c>
      <c r="M136" s="144">
        <v>0</v>
      </c>
      <c r="N136" s="143"/>
      <c r="O136" s="144">
        <v>0</v>
      </c>
      <c r="P136" s="144">
        <v>0</v>
      </c>
      <c r="Q136" s="144">
        <v>0</v>
      </c>
      <c r="R136" s="144">
        <v>0</v>
      </c>
      <c r="S136" s="144">
        <v>0</v>
      </c>
      <c r="T136" s="144">
        <v>0</v>
      </c>
      <c r="U136" s="144">
        <v>0</v>
      </c>
      <c r="V136" s="144">
        <v>0</v>
      </c>
      <c r="W136" s="144">
        <v>0</v>
      </c>
      <c r="X136" s="145"/>
      <c r="Y136" s="144">
        <v>0</v>
      </c>
      <c r="Z136" s="144">
        <v>0</v>
      </c>
      <c r="AA136" s="144">
        <v>0</v>
      </c>
      <c r="AB136" s="144">
        <v>0</v>
      </c>
      <c r="AC136" s="144">
        <v>0</v>
      </c>
      <c r="AD136" s="144">
        <v>0</v>
      </c>
      <c r="AE136" s="144">
        <v>0</v>
      </c>
      <c r="AF136" s="144">
        <v>0</v>
      </c>
      <c r="AG136" s="144">
        <v>0</v>
      </c>
    </row>
    <row r="137" spans="2:33">
      <c r="B137" s="6" t="s">
        <v>48</v>
      </c>
      <c r="C137" s="8"/>
      <c r="D137" s="144">
        <v>0</v>
      </c>
      <c r="E137" s="144">
        <v>0</v>
      </c>
      <c r="F137" s="144">
        <v>0</v>
      </c>
      <c r="G137" s="144">
        <v>0</v>
      </c>
      <c r="H137" s="144">
        <v>0</v>
      </c>
      <c r="I137" s="144">
        <v>0</v>
      </c>
      <c r="J137" s="144">
        <v>0</v>
      </c>
      <c r="K137" s="144">
        <v>0</v>
      </c>
      <c r="L137" s="144">
        <v>0</v>
      </c>
      <c r="M137" s="144">
        <v>0</v>
      </c>
      <c r="N137" s="143"/>
      <c r="O137" s="144">
        <v>0</v>
      </c>
      <c r="P137" s="144">
        <v>0</v>
      </c>
      <c r="Q137" s="144">
        <v>0</v>
      </c>
      <c r="R137" s="144">
        <v>0</v>
      </c>
      <c r="S137" s="144">
        <v>0</v>
      </c>
      <c r="T137" s="144">
        <v>0</v>
      </c>
      <c r="U137" s="144">
        <v>0</v>
      </c>
      <c r="V137" s="144">
        <v>0</v>
      </c>
      <c r="W137" s="144">
        <v>0</v>
      </c>
      <c r="X137" s="145"/>
      <c r="Y137" s="144">
        <v>0</v>
      </c>
      <c r="Z137" s="144">
        <v>0</v>
      </c>
      <c r="AA137" s="144">
        <v>0</v>
      </c>
      <c r="AB137" s="144">
        <v>0</v>
      </c>
      <c r="AC137" s="144">
        <v>0</v>
      </c>
      <c r="AD137" s="144">
        <v>0</v>
      </c>
      <c r="AE137" s="144">
        <v>0</v>
      </c>
      <c r="AF137" s="144">
        <v>0</v>
      </c>
      <c r="AG137" s="144">
        <v>0</v>
      </c>
    </row>
    <row r="138" spans="2:33">
      <c r="B138" s="6" t="s">
        <v>325</v>
      </c>
      <c r="C138" s="8"/>
      <c r="D138" s="144">
        <v>0</v>
      </c>
      <c r="E138" s="144">
        <v>0</v>
      </c>
      <c r="F138" s="144">
        <v>0</v>
      </c>
      <c r="G138" s="144">
        <v>0</v>
      </c>
      <c r="H138" s="144">
        <v>0</v>
      </c>
      <c r="I138" s="144">
        <v>0</v>
      </c>
      <c r="J138" s="144">
        <v>0</v>
      </c>
      <c r="K138" s="144">
        <v>0</v>
      </c>
      <c r="L138" s="144">
        <v>0</v>
      </c>
      <c r="M138" s="144">
        <v>0</v>
      </c>
      <c r="N138" s="143"/>
      <c r="O138" s="144">
        <v>0</v>
      </c>
      <c r="P138" s="144">
        <v>0</v>
      </c>
      <c r="Q138" s="144">
        <v>0</v>
      </c>
      <c r="R138" s="144">
        <v>0</v>
      </c>
      <c r="S138" s="144">
        <v>0</v>
      </c>
      <c r="T138" s="144">
        <v>0</v>
      </c>
      <c r="U138" s="144">
        <v>0</v>
      </c>
      <c r="V138" s="144">
        <v>0</v>
      </c>
      <c r="W138" s="144">
        <v>0</v>
      </c>
      <c r="X138" s="145"/>
      <c r="Y138" s="144">
        <v>0</v>
      </c>
      <c r="Z138" s="144">
        <v>0</v>
      </c>
      <c r="AA138" s="144">
        <v>0</v>
      </c>
      <c r="AB138" s="144">
        <v>0</v>
      </c>
      <c r="AC138" s="144">
        <v>0</v>
      </c>
      <c r="AD138" s="144">
        <v>0</v>
      </c>
      <c r="AE138" s="144">
        <v>0</v>
      </c>
      <c r="AF138" s="144">
        <v>0</v>
      </c>
      <c r="AG138" s="144">
        <v>0</v>
      </c>
    </row>
    <row r="139" spans="2:33">
      <c r="B139" s="6" t="s">
        <v>101</v>
      </c>
      <c r="C139" s="8"/>
      <c r="D139" s="144">
        <v>0</v>
      </c>
      <c r="E139" s="144">
        <v>0</v>
      </c>
      <c r="F139" s="144">
        <v>0</v>
      </c>
      <c r="G139" s="144">
        <v>0</v>
      </c>
      <c r="H139" s="144">
        <v>0</v>
      </c>
      <c r="I139" s="144">
        <v>0</v>
      </c>
      <c r="J139" s="144">
        <v>0</v>
      </c>
      <c r="K139" s="144">
        <v>0</v>
      </c>
      <c r="L139" s="144">
        <v>0</v>
      </c>
      <c r="M139" s="144">
        <v>0</v>
      </c>
      <c r="N139" s="143"/>
      <c r="O139" s="144">
        <v>0</v>
      </c>
      <c r="P139" s="144">
        <v>0</v>
      </c>
      <c r="Q139" s="144">
        <v>0</v>
      </c>
      <c r="R139" s="144">
        <v>0</v>
      </c>
      <c r="S139" s="144">
        <v>0</v>
      </c>
      <c r="T139" s="144">
        <v>0</v>
      </c>
      <c r="U139" s="144">
        <v>0</v>
      </c>
      <c r="V139" s="144">
        <v>0</v>
      </c>
      <c r="W139" s="144">
        <v>0</v>
      </c>
      <c r="X139" s="145"/>
      <c r="Y139" s="144">
        <v>0</v>
      </c>
      <c r="Z139" s="144">
        <v>0</v>
      </c>
      <c r="AA139" s="144">
        <v>0</v>
      </c>
      <c r="AB139" s="144">
        <v>0</v>
      </c>
      <c r="AC139" s="144">
        <v>0</v>
      </c>
      <c r="AD139" s="144">
        <v>0</v>
      </c>
      <c r="AE139" s="144">
        <v>0</v>
      </c>
      <c r="AF139" s="144">
        <v>0</v>
      </c>
      <c r="AG139" s="144">
        <v>0</v>
      </c>
    </row>
    <row r="140" spans="2:33" s="27" customFormat="1">
      <c r="B140" s="31" t="s">
        <v>8</v>
      </c>
      <c r="C140" s="209" t="s">
        <v>295</v>
      </c>
      <c r="D140" s="147">
        <v>14904.154336619607</v>
      </c>
      <c r="E140" s="147">
        <v>16618.79939096771</v>
      </c>
      <c r="F140" s="147">
        <v>17790.22238892124</v>
      </c>
      <c r="G140" s="147">
        <v>32298.995790982201</v>
      </c>
      <c r="H140" s="147">
        <v>21715.196955941381</v>
      </c>
      <c r="I140" s="147">
        <v>30274.664536679385</v>
      </c>
      <c r="J140" s="147">
        <v>46290.775090601797</v>
      </c>
      <c r="K140" s="147">
        <v>43880.460000076346</v>
      </c>
      <c r="L140" s="147">
        <v>40138.369779063185</v>
      </c>
      <c r="M140" s="147">
        <v>58362.803238070024</v>
      </c>
      <c r="N140" s="146"/>
      <c r="O140" s="147">
        <v>1714.6450543481012</v>
      </c>
      <c r="P140" s="147">
        <v>1171.4229979535312</v>
      </c>
      <c r="Q140" s="147">
        <v>14508.773402060973</v>
      </c>
      <c r="R140" s="147">
        <v>-10583.798835040829</v>
      </c>
      <c r="S140" s="147">
        <v>8559.4675807380099</v>
      </c>
      <c r="T140" s="147">
        <v>16016.110553922397</v>
      </c>
      <c r="U140" s="147">
        <v>-2410.3150905254447</v>
      </c>
      <c r="V140" s="147">
        <v>-3742.090221013163</v>
      </c>
      <c r="W140" s="147">
        <v>18224.433459006828</v>
      </c>
      <c r="X140" s="141"/>
      <c r="Y140" s="147">
        <v>0</v>
      </c>
      <c r="Z140" s="147">
        <v>0</v>
      </c>
      <c r="AA140" s="147">
        <v>0</v>
      </c>
      <c r="AB140" s="147">
        <v>0</v>
      </c>
      <c r="AC140" s="147">
        <v>0</v>
      </c>
      <c r="AD140" s="147">
        <v>0</v>
      </c>
      <c r="AE140" s="147">
        <v>-4.6185277824406512E-12</v>
      </c>
      <c r="AF140" s="147">
        <v>0</v>
      </c>
      <c r="AG140" s="147">
        <v>0</v>
      </c>
    </row>
    <row r="141" spans="2:33">
      <c r="B141" s="208" t="s">
        <v>40</v>
      </c>
      <c r="C141" s="36"/>
      <c r="D141" s="144">
        <v>14772.729013527492</v>
      </c>
      <c r="E141" s="144">
        <v>16397.037352247942</v>
      </c>
      <c r="F141" s="144">
        <v>17521.600045508883</v>
      </c>
      <c r="G141" s="144">
        <v>32276.380299447002</v>
      </c>
      <c r="H141" s="144">
        <v>21013.434241778559</v>
      </c>
      <c r="I141" s="144">
        <v>29610.628748151066</v>
      </c>
      <c r="J141" s="144">
        <v>45591.810445226969</v>
      </c>
      <c r="K141" s="144">
        <v>42890.488032490699</v>
      </c>
      <c r="L141" s="144">
        <v>39351.54880629087</v>
      </c>
      <c r="M141" s="144">
        <v>57046.100105165169</v>
      </c>
      <c r="N141" s="143"/>
      <c r="O141" s="144">
        <v>1624.3083387204479</v>
      </c>
      <c r="P141" s="144">
        <v>1124.5626932609439</v>
      </c>
      <c r="Q141" s="144">
        <v>14754.780253938119</v>
      </c>
      <c r="R141" s="144">
        <v>-11262.946057668447</v>
      </c>
      <c r="S141" s="144">
        <v>8597.1945063725088</v>
      </c>
      <c r="T141" s="144">
        <v>15981.181697075903</v>
      </c>
      <c r="U141" s="144">
        <v>-2701.3224127362719</v>
      </c>
      <c r="V141" s="144">
        <v>-3538.9392261998237</v>
      </c>
      <c r="W141" s="144">
        <v>17694.551298874296</v>
      </c>
      <c r="X141" s="145"/>
      <c r="Y141" s="144">
        <v>0</v>
      </c>
      <c r="Z141" s="144">
        <v>0</v>
      </c>
      <c r="AA141" s="144">
        <v>0</v>
      </c>
      <c r="AB141" s="144">
        <v>0</v>
      </c>
      <c r="AC141" s="144">
        <v>0</v>
      </c>
      <c r="AD141" s="144">
        <v>0</v>
      </c>
      <c r="AE141" s="144">
        <v>0</v>
      </c>
      <c r="AF141" s="144">
        <v>0</v>
      </c>
      <c r="AG141" s="144">
        <v>0</v>
      </c>
    </row>
    <row r="142" spans="2:33">
      <c r="B142" s="6" t="s">
        <v>41</v>
      </c>
      <c r="C142" s="8"/>
      <c r="D142" s="144">
        <v>0</v>
      </c>
      <c r="E142" s="144">
        <v>0</v>
      </c>
      <c r="F142" s="144">
        <v>0</v>
      </c>
      <c r="G142" s="144">
        <v>0</v>
      </c>
      <c r="H142" s="144">
        <v>0</v>
      </c>
      <c r="I142" s="144">
        <v>0</v>
      </c>
      <c r="J142" s="144">
        <v>0</v>
      </c>
      <c r="K142" s="144">
        <v>0</v>
      </c>
      <c r="L142" s="144">
        <v>0</v>
      </c>
      <c r="M142" s="144">
        <v>0</v>
      </c>
      <c r="N142" s="143"/>
      <c r="O142" s="144">
        <v>0</v>
      </c>
      <c r="P142" s="144">
        <v>0</v>
      </c>
      <c r="Q142" s="144">
        <v>0</v>
      </c>
      <c r="R142" s="144">
        <v>0</v>
      </c>
      <c r="S142" s="144">
        <v>0</v>
      </c>
      <c r="T142" s="144">
        <v>0</v>
      </c>
      <c r="U142" s="144">
        <v>0</v>
      </c>
      <c r="V142" s="144">
        <v>0</v>
      </c>
      <c r="W142" s="144">
        <v>0</v>
      </c>
      <c r="X142" s="145"/>
      <c r="Y142" s="144">
        <v>0</v>
      </c>
      <c r="Z142" s="144">
        <v>0</v>
      </c>
      <c r="AA142" s="144">
        <v>0</v>
      </c>
      <c r="AB142" s="144">
        <v>0</v>
      </c>
      <c r="AC142" s="144">
        <v>0</v>
      </c>
      <c r="AD142" s="144">
        <v>0</v>
      </c>
      <c r="AE142" s="144">
        <v>0</v>
      </c>
      <c r="AF142" s="144">
        <v>0</v>
      </c>
      <c r="AG142" s="144">
        <v>0</v>
      </c>
    </row>
    <row r="143" spans="2:33">
      <c r="B143" s="6" t="s">
        <v>42</v>
      </c>
      <c r="C143" s="8"/>
      <c r="D143" s="144">
        <v>14772.729013527492</v>
      </c>
      <c r="E143" s="144">
        <v>16397.037352247942</v>
      </c>
      <c r="F143" s="144">
        <v>17521.600045508883</v>
      </c>
      <c r="G143" s="144">
        <v>32276.380299447002</v>
      </c>
      <c r="H143" s="144">
        <v>21013.434241778559</v>
      </c>
      <c r="I143" s="144">
        <v>29610.628748151066</v>
      </c>
      <c r="J143" s="144">
        <v>45591.810445226969</v>
      </c>
      <c r="K143" s="144">
        <v>42890.488032490699</v>
      </c>
      <c r="L143" s="144">
        <v>39351.54880629087</v>
      </c>
      <c r="M143" s="144">
        <v>57046.100105165169</v>
      </c>
      <c r="N143" s="143"/>
      <c r="O143" s="144">
        <v>1624.3083387204479</v>
      </c>
      <c r="P143" s="144">
        <v>1124.5626932609439</v>
      </c>
      <c r="Q143" s="144">
        <v>14754.780253938119</v>
      </c>
      <c r="R143" s="144">
        <v>-11262.946057668447</v>
      </c>
      <c r="S143" s="144">
        <v>8597.1945063725088</v>
      </c>
      <c r="T143" s="144">
        <v>15981.181697075903</v>
      </c>
      <c r="U143" s="144">
        <v>-2701.3224127362719</v>
      </c>
      <c r="V143" s="144">
        <v>-3538.9392261998237</v>
      </c>
      <c r="W143" s="144">
        <v>17694.551298874296</v>
      </c>
      <c r="X143" s="145"/>
      <c r="Y143" s="144">
        <v>0</v>
      </c>
      <c r="Z143" s="144">
        <v>0</v>
      </c>
      <c r="AA143" s="144">
        <v>0</v>
      </c>
      <c r="AB143" s="144">
        <v>0</v>
      </c>
      <c r="AC143" s="144">
        <v>0</v>
      </c>
      <c r="AD143" s="144">
        <v>0</v>
      </c>
      <c r="AE143" s="144">
        <v>0</v>
      </c>
      <c r="AF143" s="144">
        <v>0</v>
      </c>
      <c r="AG143" s="144">
        <v>0</v>
      </c>
    </row>
    <row r="144" spans="2:33">
      <c r="B144" s="6" t="s">
        <v>43</v>
      </c>
      <c r="C144" s="8"/>
      <c r="D144" s="144">
        <v>0</v>
      </c>
      <c r="E144" s="144">
        <v>0</v>
      </c>
      <c r="F144" s="144">
        <v>0</v>
      </c>
      <c r="G144" s="144">
        <v>0</v>
      </c>
      <c r="H144" s="144">
        <v>0</v>
      </c>
      <c r="I144" s="144">
        <v>0</v>
      </c>
      <c r="J144" s="144">
        <v>0</v>
      </c>
      <c r="K144" s="144">
        <v>0</v>
      </c>
      <c r="L144" s="144">
        <v>0</v>
      </c>
      <c r="M144" s="144">
        <v>0</v>
      </c>
      <c r="N144" s="143"/>
      <c r="O144" s="144">
        <v>0</v>
      </c>
      <c r="P144" s="144">
        <v>0</v>
      </c>
      <c r="Q144" s="144">
        <v>0</v>
      </c>
      <c r="R144" s="144">
        <v>0</v>
      </c>
      <c r="S144" s="144">
        <v>0</v>
      </c>
      <c r="T144" s="144">
        <v>0</v>
      </c>
      <c r="U144" s="144">
        <v>0</v>
      </c>
      <c r="V144" s="144">
        <v>0</v>
      </c>
      <c r="W144" s="144">
        <v>0</v>
      </c>
      <c r="X144" s="145"/>
      <c r="Y144" s="144">
        <v>0</v>
      </c>
      <c r="Z144" s="144">
        <v>0</v>
      </c>
      <c r="AA144" s="144">
        <v>0</v>
      </c>
      <c r="AB144" s="144">
        <v>0</v>
      </c>
      <c r="AC144" s="144">
        <v>0</v>
      </c>
      <c r="AD144" s="144">
        <v>0</v>
      </c>
      <c r="AE144" s="144">
        <v>0</v>
      </c>
      <c r="AF144" s="144">
        <v>0</v>
      </c>
      <c r="AG144" s="144">
        <v>0</v>
      </c>
    </row>
    <row r="145" spans="2:33">
      <c r="B145" s="6" t="s">
        <v>44</v>
      </c>
      <c r="C145" s="8"/>
      <c r="D145" s="144">
        <v>0</v>
      </c>
      <c r="E145" s="144">
        <v>0</v>
      </c>
      <c r="F145" s="144">
        <v>0</v>
      </c>
      <c r="G145" s="144">
        <v>0</v>
      </c>
      <c r="H145" s="144">
        <v>0</v>
      </c>
      <c r="I145" s="144">
        <v>0</v>
      </c>
      <c r="J145" s="144">
        <v>0</v>
      </c>
      <c r="K145" s="144">
        <v>0</v>
      </c>
      <c r="L145" s="144">
        <v>0</v>
      </c>
      <c r="M145" s="144">
        <v>0</v>
      </c>
      <c r="N145" s="143"/>
      <c r="O145" s="144">
        <v>0</v>
      </c>
      <c r="P145" s="144">
        <v>0</v>
      </c>
      <c r="Q145" s="144">
        <v>0</v>
      </c>
      <c r="R145" s="144">
        <v>0</v>
      </c>
      <c r="S145" s="144">
        <v>0</v>
      </c>
      <c r="T145" s="144">
        <v>0</v>
      </c>
      <c r="U145" s="144">
        <v>0</v>
      </c>
      <c r="V145" s="144">
        <v>0</v>
      </c>
      <c r="W145" s="144">
        <v>0</v>
      </c>
      <c r="X145" s="145"/>
      <c r="Y145" s="144">
        <v>0</v>
      </c>
      <c r="Z145" s="144">
        <v>0</v>
      </c>
      <c r="AA145" s="144">
        <v>0</v>
      </c>
      <c r="AB145" s="144">
        <v>0</v>
      </c>
      <c r="AC145" s="144">
        <v>0</v>
      </c>
      <c r="AD145" s="144">
        <v>0</v>
      </c>
      <c r="AE145" s="144">
        <v>0</v>
      </c>
      <c r="AF145" s="144">
        <v>0</v>
      </c>
      <c r="AG145" s="144">
        <v>0</v>
      </c>
    </row>
    <row r="146" spans="2:33">
      <c r="B146" s="7" t="s">
        <v>45</v>
      </c>
      <c r="C146" s="225"/>
      <c r="D146" s="144">
        <v>0</v>
      </c>
      <c r="E146" s="144">
        <v>0</v>
      </c>
      <c r="F146" s="144">
        <v>0</v>
      </c>
      <c r="G146" s="144">
        <v>0</v>
      </c>
      <c r="H146" s="144">
        <v>0</v>
      </c>
      <c r="I146" s="144">
        <v>0</v>
      </c>
      <c r="J146" s="144">
        <v>0</v>
      </c>
      <c r="K146" s="144">
        <v>0</v>
      </c>
      <c r="L146" s="144">
        <v>0</v>
      </c>
      <c r="M146" s="144">
        <v>0</v>
      </c>
      <c r="N146" s="143"/>
      <c r="O146" s="144">
        <v>0</v>
      </c>
      <c r="P146" s="144">
        <v>0</v>
      </c>
      <c r="Q146" s="144">
        <v>0</v>
      </c>
      <c r="R146" s="144">
        <v>0</v>
      </c>
      <c r="S146" s="144">
        <v>0</v>
      </c>
      <c r="T146" s="144">
        <v>0</v>
      </c>
      <c r="U146" s="144">
        <v>0</v>
      </c>
      <c r="V146" s="144">
        <v>0</v>
      </c>
      <c r="W146" s="144">
        <v>0</v>
      </c>
      <c r="X146" s="145"/>
      <c r="Y146" s="144">
        <v>0</v>
      </c>
      <c r="Z146" s="144">
        <v>0</v>
      </c>
      <c r="AA146" s="144">
        <v>0</v>
      </c>
      <c r="AB146" s="144">
        <v>0</v>
      </c>
      <c r="AC146" s="144">
        <v>0</v>
      </c>
      <c r="AD146" s="144">
        <v>0</v>
      </c>
      <c r="AE146" s="144">
        <v>0</v>
      </c>
      <c r="AF146" s="144">
        <v>0</v>
      </c>
      <c r="AG146" s="144">
        <v>0</v>
      </c>
    </row>
    <row r="147" spans="2:33">
      <c r="B147" s="7" t="s">
        <v>46</v>
      </c>
      <c r="C147" s="225"/>
      <c r="D147" s="144">
        <v>0</v>
      </c>
      <c r="E147" s="144">
        <v>0</v>
      </c>
      <c r="F147" s="144">
        <v>0</v>
      </c>
      <c r="G147" s="144">
        <v>0</v>
      </c>
      <c r="H147" s="144">
        <v>0</v>
      </c>
      <c r="I147" s="144">
        <v>0</v>
      </c>
      <c r="J147" s="144">
        <v>0</v>
      </c>
      <c r="K147" s="144">
        <v>0</v>
      </c>
      <c r="L147" s="144">
        <v>0</v>
      </c>
      <c r="M147" s="144">
        <v>0</v>
      </c>
      <c r="N147" s="143"/>
      <c r="O147" s="144">
        <v>0</v>
      </c>
      <c r="P147" s="144">
        <v>0</v>
      </c>
      <c r="Q147" s="144">
        <v>0</v>
      </c>
      <c r="R147" s="144">
        <v>0</v>
      </c>
      <c r="S147" s="144">
        <v>0</v>
      </c>
      <c r="T147" s="144">
        <v>0</v>
      </c>
      <c r="U147" s="144">
        <v>0</v>
      </c>
      <c r="V147" s="144">
        <v>0</v>
      </c>
      <c r="W147" s="144">
        <v>0</v>
      </c>
      <c r="X147" s="145"/>
      <c r="Y147" s="144">
        <v>0</v>
      </c>
      <c r="Z147" s="144">
        <v>0</v>
      </c>
      <c r="AA147" s="144">
        <v>0</v>
      </c>
      <c r="AB147" s="144">
        <v>0</v>
      </c>
      <c r="AC147" s="144">
        <v>0</v>
      </c>
      <c r="AD147" s="144">
        <v>0</v>
      </c>
      <c r="AE147" s="144">
        <v>0</v>
      </c>
      <c r="AF147" s="144">
        <v>0</v>
      </c>
      <c r="AG147" s="144">
        <v>0</v>
      </c>
    </row>
    <row r="148" spans="2:33">
      <c r="B148" s="6" t="s">
        <v>317</v>
      </c>
      <c r="C148" s="8"/>
      <c r="D148" s="144">
        <v>0</v>
      </c>
      <c r="E148" s="144">
        <v>0</v>
      </c>
      <c r="F148" s="144">
        <v>0</v>
      </c>
      <c r="G148" s="144">
        <v>0</v>
      </c>
      <c r="H148" s="144">
        <v>0</v>
      </c>
      <c r="I148" s="144">
        <v>0</v>
      </c>
      <c r="J148" s="144">
        <v>0</v>
      </c>
      <c r="K148" s="144">
        <v>0</v>
      </c>
      <c r="L148" s="144">
        <v>0</v>
      </c>
      <c r="M148" s="144">
        <v>0</v>
      </c>
      <c r="N148" s="143"/>
      <c r="O148" s="144">
        <v>0</v>
      </c>
      <c r="P148" s="144">
        <v>0</v>
      </c>
      <c r="Q148" s="144">
        <v>0</v>
      </c>
      <c r="R148" s="144">
        <v>0</v>
      </c>
      <c r="S148" s="144">
        <v>0</v>
      </c>
      <c r="T148" s="144">
        <v>0</v>
      </c>
      <c r="U148" s="144">
        <v>0</v>
      </c>
      <c r="V148" s="144">
        <v>0</v>
      </c>
      <c r="W148" s="144">
        <v>0</v>
      </c>
      <c r="X148" s="145"/>
      <c r="Y148" s="144">
        <v>0</v>
      </c>
      <c r="Z148" s="144">
        <v>0</v>
      </c>
      <c r="AA148" s="144">
        <v>0</v>
      </c>
      <c r="AB148" s="144">
        <v>0</v>
      </c>
      <c r="AC148" s="144">
        <v>0</v>
      </c>
      <c r="AD148" s="144">
        <v>0</v>
      </c>
      <c r="AE148" s="144">
        <v>0</v>
      </c>
      <c r="AF148" s="144">
        <v>0</v>
      </c>
      <c r="AG148" s="144">
        <v>0</v>
      </c>
    </row>
    <row r="149" spans="2:33">
      <c r="B149" s="6" t="s">
        <v>108</v>
      </c>
      <c r="C149" s="8"/>
      <c r="D149" s="144">
        <v>0</v>
      </c>
      <c r="E149" s="144">
        <v>0</v>
      </c>
      <c r="F149" s="144">
        <v>0</v>
      </c>
      <c r="G149" s="144">
        <v>0</v>
      </c>
      <c r="H149" s="144">
        <v>0</v>
      </c>
      <c r="I149" s="144">
        <v>0</v>
      </c>
      <c r="J149" s="144">
        <v>0</v>
      </c>
      <c r="K149" s="144">
        <v>0</v>
      </c>
      <c r="L149" s="144">
        <v>0</v>
      </c>
      <c r="M149" s="144">
        <v>0</v>
      </c>
      <c r="N149" s="143"/>
      <c r="O149" s="144">
        <v>0</v>
      </c>
      <c r="P149" s="144">
        <v>0</v>
      </c>
      <c r="Q149" s="144">
        <v>0</v>
      </c>
      <c r="R149" s="144">
        <v>0</v>
      </c>
      <c r="S149" s="144">
        <v>0</v>
      </c>
      <c r="T149" s="144">
        <v>0</v>
      </c>
      <c r="U149" s="144">
        <v>0</v>
      </c>
      <c r="V149" s="144">
        <v>0</v>
      </c>
      <c r="W149" s="144">
        <v>0</v>
      </c>
      <c r="X149" s="145"/>
      <c r="Y149" s="144">
        <v>0</v>
      </c>
      <c r="Z149" s="144">
        <v>0</v>
      </c>
      <c r="AA149" s="144">
        <v>0</v>
      </c>
      <c r="AB149" s="144">
        <v>0</v>
      </c>
      <c r="AC149" s="144">
        <v>0</v>
      </c>
      <c r="AD149" s="144">
        <v>0</v>
      </c>
      <c r="AE149" s="144">
        <v>0</v>
      </c>
      <c r="AF149" s="144">
        <v>0</v>
      </c>
      <c r="AG149" s="144">
        <v>0</v>
      </c>
    </row>
    <row r="150" spans="2:33">
      <c r="B150" s="6" t="s">
        <v>48</v>
      </c>
      <c r="C150" s="8"/>
      <c r="D150" s="144">
        <v>0</v>
      </c>
      <c r="E150" s="144">
        <v>0</v>
      </c>
      <c r="F150" s="144">
        <v>0</v>
      </c>
      <c r="G150" s="144">
        <v>0</v>
      </c>
      <c r="H150" s="144">
        <v>0</v>
      </c>
      <c r="I150" s="144">
        <v>0</v>
      </c>
      <c r="J150" s="144">
        <v>0</v>
      </c>
      <c r="K150" s="144">
        <v>0</v>
      </c>
      <c r="L150" s="144">
        <v>0</v>
      </c>
      <c r="M150" s="144">
        <v>0</v>
      </c>
      <c r="N150" s="143"/>
      <c r="O150" s="144">
        <v>0</v>
      </c>
      <c r="P150" s="144">
        <v>0</v>
      </c>
      <c r="Q150" s="144">
        <v>0</v>
      </c>
      <c r="R150" s="144">
        <v>0</v>
      </c>
      <c r="S150" s="144">
        <v>0</v>
      </c>
      <c r="T150" s="144">
        <v>0</v>
      </c>
      <c r="U150" s="144">
        <v>0</v>
      </c>
      <c r="V150" s="144">
        <v>0</v>
      </c>
      <c r="W150" s="144">
        <v>0</v>
      </c>
      <c r="X150" s="145"/>
      <c r="Y150" s="144">
        <v>0</v>
      </c>
      <c r="Z150" s="144">
        <v>0</v>
      </c>
      <c r="AA150" s="144">
        <v>0</v>
      </c>
      <c r="AB150" s="144">
        <v>0</v>
      </c>
      <c r="AC150" s="144">
        <v>0</v>
      </c>
      <c r="AD150" s="144">
        <v>0</v>
      </c>
      <c r="AE150" s="144">
        <v>0</v>
      </c>
      <c r="AF150" s="144">
        <v>0</v>
      </c>
      <c r="AG150" s="144">
        <v>0</v>
      </c>
    </row>
    <row r="151" spans="2:33">
      <c r="B151" s="6" t="s">
        <v>325</v>
      </c>
      <c r="C151" s="8"/>
      <c r="D151" s="144">
        <v>0</v>
      </c>
      <c r="E151" s="144">
        <v>0</v>
      </c>
      <c r="F151" s="144">
        <v>0</v>
      </c>
      <c r="G151" s="144">
        <v>0</v>
      </c>
      <c r="H151" s="144">
        <v>0</v>
      </c>
      <c r="I151" s="144">
        <v>0</v>
      </c>
      <c r="J151" s="144">
        <v>0</v>
      </c>
      <c r="K151" s="144">
        <v>0</v>
      </c>
      <c r="L151" s="144">
        <v>0</v>
      </c>
      <c r="M151" s="144">
        <v>0</v>
      </c>
      <c r="N151" s="143"/>
      <c r="O151" s="144">
        <v>0</v>
      </c>
      <c r="P151" s="144">
        <v>0</v>
      </c>
      <c r="Q151" s="144">
        <v>0</v>
      </c>
      <c r="R151" s="144">
        <v>0</v>
      </c>
      <c r="S151" s="144">
        <v>0</v>
      </c>
      <c r="T151" s="144">
        <v>0</v>
      </c>
      <c r="U151" s="144">
        <v>0</v>
      </c>
      <c r="V151" s="144">
        <v>0</v>
      </c>
      <c r="W151" s="144">
        <v>0</v>
      </c>
      <c r="X151" s="145"/>
      <c r="Y151" s="144">
        <v>0</v>
      </c>
      <c r="Z151" s="144">
        <v>0</v>
      </c>
      <c r="AA151" s="144">
        <v>0</v>
      </c>
      <c r="AB151" s="144">
        <v>0</v>
      </c>
      <c r="AC151" s="144">
        <v>0</v>
      </c>
      <c r="AD151" s="144">
        <v>0</v>
      </c>
      <c r="AE151" s="144">
        <v>0</v>
      </c>
      <c r="AF151" s="144">
        <v>0</v>
      </c>
      <c r="AG151" s="144">
        <v>0</v>
      </c>
    </row>
    <row r="152" spans="2:33">
      <c r="B152" s="6" t="s">
        <v>101</v>
      </c>
      <c r="C152" s="8"/>
      <c r="D152" s="144">
        <v>131.42532309210839</v>
      </c>
      <c r="E152" s="144">
        <v>221.76203871976185</v>
      </c>
      <c r="F152" s="144">
        <v>268.62234341234887</v>
      </c>
      <c r="G152" s="144">
        <v>22.61549153520258</v>
      </c>
      <c r="H152" s="144">
        <v>701.76271416282054</v>
      </c>
      <c r="I152" s="144">
        <v>664.03578852832129</v>
      </c>
      <c r="J152" s="144">
        <v>698.96464537481563</v>
      </c>
      <c r="K152" s="144">
        <v>989.97196758564257</v>
      </c>
      <c r="L152" s="144">
        <v>786.82097277230389</v>
      </c>
      <c r="M152" s="144">
        <v>1316.7031329048366</v>
      </c>
      <c r="N152" s="143"/>
      <c r="O152" s="144">
        <v>90.336715627653462</v>
      </c>
      <c r="P152" s="144">
        <v>46.860304692587022</v>
      </c>
      <c r="Q152" s="144">
        <v>-246.00685187714629</v>
      </c>
      <c r="R152" s="144">
        <v>679.14722262761802</v>
      </c>
      <c r="S152" s="144">
        <v>-37.726925634499239</v>
      </c>
      <c r="T152" s="144">
        <v>34.928856846494405</v>
      </c>
      <c r="U152" s="144">
        <v>291.00732221082694</v>
      </c>
      <c r="V152" s="144">
        <v>-203.15099481333868</v>
      </c>
      <c r="W152" s="144">
        <v>529.88216013253259</v>
      </c>
      <c r="X152" s="145"/>
      <c r="Y152" s="144">
        <v>0</v>
      </c>
      <c r="Z152" s="144">
        <v>0</v>
      </c>
      <c r="AA152" s="144">
        <v>0</v>
      </c>
      <c r="AB152" s="144">
        <v>0</v>
      </c>
      <c r="AC152" s="144">
        <v>0</v>
      </c>
      <c r="AD152" s="144">
        <v>0</v>
      </c>
      <c r="AE152" s="144">
        <v>0</v>
      </c>
      <c r="AF152" s="144">
        <v>0</v>
      </c>
      <c r="AG152" s="144">
        <v>0</v>
      </c>
    </row>
    <row r="153" spans="2:33" s="27" customFormat="1">
      <c r="B153" s="5" t="s">
        <v>9</v>
      </c>
      <c r="C153" s="209" t="s">
        <v>296</v>
      </c>
      <c r="D153" s="147">
        <v>259728.30288850228</v>
      </c>
      <c r="E153" s="147">
        <v>314126.01534346695</v>
      </c>
      <c r="F153" s="147">
        <v>351885.35128140071</v>
      </c>
      <c r="G153" s="147">
        <v>470164.19457735517</v>
      </c>
      <c r="H153" s="147">
        <v>544748.87371080357</v>
      </c>
      <c r="I153" s="147">
        <v>702295.75509192853</v>
      </c>
      <c r="J153" s="147">
        <v>915617.87692933157</v>
      </c>
      <c r="K153" s="147">
        <v>986702.05586143455</v>
      </c>
      <c r="L153" s="147">
        <v>870916.73156280105</v>
      </c>
      <c r="M153" s="147">
        <v>1312354.0168161383</v>
      </c>
      <c r="N153" s="146"/>
      <c r="O153" s="147">
        <v>37654.413199715855</v>
      </c>
      <c r="P153" s="147">
        <v>14741.669482317709</v>
      </c>
      <c r="Q153" s="147">
        <v>41501.584365986637</v>
      </c>
      <c r="R153" s="147">
        <v>67244.041360078903</v>
      </c>
      <c r="S153" s="147">
        <v>124971.03852263108</v>
      </c>
      <c r="T153" s="147">
        <v>130856.60133798973</v>
      </c>
      <c r="U153" s="147">
        <v>17779.834734881435</v>
      </c>
      <c r="V153" s="147">
        <v>57151.750433565045</v>
      </c>
      <c r="W153" s="147">
        <v>44942.158936201733</v>
      </c>
      <c r="X153" s="141"/>
      <c r="Y153" s="147">
        <v>16743.299255248821</v>
      </c>
      <c r="Z153" s="147">
        <v>23017.666455616036</v>
      </c>
      <c r="AA153" s="147">
        <v>76777.258929967851</v>
      </c>
      <c r="AB153" s="147">
        <v>7340.6377733694853</v>
      </c>
      <c r="AC153" s="147">
        <v>32575.842858493888</v>
      </c>
      <c r="AD153" s="147">
        <v>82465.52049941328</v>
      </c>
      <c r="AE153" s="147">
        <v>53304.344197221551</v>
      </c>
      <c r="AF153" s="147">
        <v>-172937.07473219855</v>
      </c>
      <c r="AG153" s="147">
        <v>396495.12631713547</v>
      </c>
    </row>
    <row r="154" spans="2:33">
      <c r="B154" s="208" t="s">
        <v>40</v>
      </c>
      <c r="C154" s="36"/>
      <c r="D154" s="144">
        <v>254113.04111252367</v>
      </c>
      <c r="E154" s="144">
        <v>307132.79132421949</v>
      </c>
      <c r="F154" s="144">
        <v>345271.66907014063</v>
      </c>
      <c r="G154" s="144">
        <v>458982.42141483608</v>
      </c>
      <c r="H154" s="144">
        <v>531601.85182290152</v>
      </c>
      <c r="I154" s="144">
        <v>696821.44859678706</v>
      </c>
      <c r="J154" s="144">
        <v>898408.84665027156</v>
      </c>
      <c r="K154" s="144">
        <v>969807.83023707522</v>
      </c>
      <c r="L154" s="144">
        <v>858145.70860863093</v>
      </c>
      <c r="M154" s="144">
        <v>1289884.0070219762</v>
      </c>
      <c r="N154" s="143"/>
      <c r="O154" s="144">
        <v>36840.334084017639</v>
      </c>
      <c r="P154" s="144">
        <v>14413.483365689228</v>
      </c>
      <c r="Q154" s="144">
        <v>40721.562437648565</v>
      </c>
      <c r="R154" s="144">
        <v>65644.79661602652</v>
      </c>
      <c r="S154" s="144">
        <v>121954.97541887671</v>
      </c>
      <c r="T154" s="144">
        <v>129836.59069796681</v>
      </c>
      <c r="U154" s="144">
        <v>17445.662890907188</v>
      </c>
      <c r="V154" s="144">
        <v>56173.203200470678</v>
      </c>
      <c r="W154" s="144">
        <v>44283.132277758436</v>
      </c>
      <c r="X154" s="145"/>
      <c r="Y154" s="144">
        <v>0</v>
      </c>
      <c r="Z154" s="144">
        <v>0</v>
      </c>
      <c r="AA154" s="144">
        <v>0</v>
      </c>
      <c r="AB154" s="144">
        <v>0</v>
      </c>
      <c r="AC154" s="144">
        <v>0</v>
      </c>
      <c r="AD154" s="144">
        <v>0</v>
      </c>
      <c r="AE154" s="144">
        <v>0</v>
      </c>
      <c r="AF154" s="144">
        <v>0</v>
      </c>
      <c r="AG154" s="144">
        <v>0</v>
      </c>
    </row>
    <row r="155" spans="2:33">
      <c r="B155" s="6" t="s">
        <v>41</v>
      </c>
      <c r="C155" s="8"/>
      <c r="D155" s="144">
        <v>0</v>
      </c>
      <c r="E155" s="144">
        <v>0</v>
      </c>
      <c r="F155" s="144">
        <v>0</v>
      </c>
      <c r="G155" s="144">
        <v>0</v>
      </c>
      <c r="H155" s="144">
        <v>0</v>
      </c>
      <c r="I155" s="144">
        <v>0</v>
      </c>
      <c r="J155" s="144">
        <v>0</v>
      </c>
      <c r="K155" s="144">
        <v>0</v>
      </c>
      <c r="L155" s="144">
        <v>0</v>
      </c>
      <c r="M155" s="144">
        <v>0</v>
      </c>
      <c r="N155" s="143"/>
      <c r="O155" s="144">
        <v>0</v>
      </c>
      <c r="P155" s="144">
        <v>0</v>
      </c>
      <c r="Q155" s="144">
        <v>0</v>
      </c>
      <c r="R155" s="144">
        <v>0</v>
      </c>
      <c r="S155" s="144">
        <v>0</v>
      </c>
      <c r="T155" s="144">
        <v>0</v>
      </c>
      <c r="U155" s="144">
        <v>0</v>
      </c>
      <c r="V155" s="144">
        <v>0</v>
      </c>
      <c r="W155" s="144">
        <v>0</v>
      </c>
      <c r="X155" s="145"/>
      <c r="Y155" s="144">
        <v>0</v>
      </c>
      <c r="Z155" s="144">
        <v>0</v>
      </c>
      <c r="AA155" s="144">
        <v>0</v>
      </c>
      <c r="AB155" s="144">
        <v>0</v>
      </c>
      <c r="AC155" s="144">
        <v>0</v>
      </c>
      <c r="AD155" s="144">
        <v>0</v>
      </c>
      <c r="AE155" s="144">
        <v>0</v>
      </c>
      <c r="AF155" s="144">
        <v>0</v>
      </c>
      <c r="AG155" s="144">
        <v>0</v>
      </c>
    </row>
    <row r="156" spans="2:33">
      <c r="B156" s="6" t="s">
        <v>42</v>
      </c>
      <c r="C156" s="8"/>
      <c r="D156" s="144">
        <v>105503.57298665219</v>
      </c>
      <c r="E156" s="144">
        <v>125356.39808854106</v>
      </c>
      <c r="F156" s="144">
        <v>137170.31228526437</v>
      </c>
      <c r="G156" s="144">
        <v>202043.64832923442</v>
      </c>
      <c r="H156" s="144">
        <v>206058.05073733459</v>
      </c>
      <c r="I156" s="144">
        <v>253160.18814452842</v>
      </c>
      <c r="J156" s="144">
        <v>356921.90554397099</v>
      </c>
      <c r="K156" s="144">
        <v>371420.6672073293</v>
      </c>
      <c r="L156" s="144">
        <v>327275.47936068557</v>
      </c>
      <c r="M156" s="144">
        <v>494004.65078844503</v>
      </c>
      <c r="N156" s="143"/>
      <c r="O156" s="144">
        <v>15295.503366805562</v>
      </c>
      <c r="P156" s="144">
        <v>5882.8702426780683</v>
      </c>
      <c r="Q156" s="144">
        <v>16177.954743171858</v>
      </c>
      <c r="R156" s="144">
        <v>28896.780319491045</v>
      </c>
      <c r="S156" s="144">
        <v>47271.85284694055</v>
      </c>
      <c r="T156" s="144">
        <v>47170.556812411181</v>
      </c>
      <c r="U156" s="144">
        <v>6930.8525463844317</v>
      </c>
      <c r="V156" s="144">
        <v>21513.425610093709</v>
      </c>
      <c r="W156" s="144">
        <v>16888.487815541441</v>
      </c>
      <c r="X156" s="145"/>
      <c r="Y156" s="144">
        <v>4557.3217350832947</v>
      </c>
      <c r="Z156" s="144">
        <v>5931.0439540452489</v>
      </c>
      <c r="AA156" s="144">
        <v>48695.381300798203</v>
      </c>
      <c r="AB156" s="144">
        <v>-24882.377911390886</v>
      </c>
      <c r="AC156" s="144">
        <v>-169.71543974672727</v>
      </c>
      <c r="AD156" s="144">
        <v>56591.160587031394</v>
      </c>
      <c r="AE156" s="144">
        <v>7567.9091169738685</v>
      </c>
      <c r="AF156" s="144">
        <v>-65658.613456737454</v>
      </c>
      <c r="AG156" s="144">
        <v>149840.68361221804</v>
      </c>
    </row>
    <row r="157" spans="2:33">
      <c r="B157" s="6" t="s">
        <v>43</v>
      </c>
      <c r="C157" s="8"/>
      <c r="D157" s="144">
        <v>55685.432598237334</v>
      </c>
      <c r="E157" s="144">
        <v>68508.11665691869</v>
      </c>
      <c r="F157" s="144">
        <v>79447.451987907363</v>
      </c>
      <c r="G157" s="144">
        <v>93726.781471095921</v>
      </c>
      <c r="H157" s="144">
        <v>124662.21632500767</v>
      </c>
      <c r="I157" s="144">
        <v>175684.31847063126</v>
      </c>
      <c r="J157" s="144">
        <v>206725.02294203255</v>
      </c>
      <c r="K157" s="144">
        <v>231521.13082216753</v>
      </c>
      <c r="L157" s="144">
        <v>206123.13874246407</v>
      </c>
      <c r="M157" s="144">
        <v>307932.55593961687</v>
      </c>
      <c r="N157" s="143"/>
      <c r="O157" s="144">
        <v>8073.060444086771</v>
      </c>
      <c r="P157" s="144">
        <v>3215.0282475270442</v>
      </c>
      <c r="Q157" s="144">
        <v>9370.0835210445057</v>
      </c>
      <c r="R157" s="144">
        <v>13405.03518234735</v>
      </c>
      <c r="S157" s="144">
        <v>28598.804679566485</v>
      </c>
      <c r="T157" s="144">
        <v>32734.717043019242</v>
      </c>
      <c r="U157" s="144">
        <v>4014.2693104686869</v>
      </c>
      <c r="V157" s="144">
        <v>13410.165520830196</v>
      </c>
      <c r="W157" s="144">
        <v>10636.629801760319</v>
      </c>
      <c r="X157" s="145"/>
      <c r="Y157" s="144">
        <v>4749.6236145945932</v>
      </c>
      <c r="Z157" s="144">
        <v>7724.3070834616165</v>
      </c>
      <c r="AA157" s="144">
        <v>4909.2459621440594</v>
      </c>
      <c r="AB157" s="144">
        <v>17530.399671564399</v>
      </c>
      <c r="AC157" s="144">
        <v>22423.29746605712</v>
      </c>
      <c r="AD157" s="144">
        <v>-1694.0125716179693</v>
      </c>
      <c r="AE157" s="144">
        <v>20781.838569666281</v>
      </c>
      <c r="AF157" s="144">
        <v>-38808.157600533654</v>
      </c>
      <c r="AG157" s="144">
        <v>91172.787395392515</v>
      </c>
    </row>
    <row r="158" spans="2:33">
      <c r="B158" s="6" t="s">
        <v>44</v>
      </c>
      <c r="C158" s="8"/>
      <c r="D158" s="144">
        <v>55173.182840869376</v>
      </c>
      <c r="E158" s="144">
        <v>67606.578420574238</v>
      </c>
      <c r="F158" s="144">
        <v>73065.465199624115</v>
      </c>
      <c r="G158" s="144">
        <v>100789.44464637972</v>
      </c>
      <c r="H158" s="144">
        <v>121674.70757339449</v>
      </c>
      <c r="I158" s="144">
        <v>128934.19423303465</v>
      </c>
      <c r="J158" s="144">
        <v>190118.87218184938</v>
      </c>
      <c r="K158" s="144">
        <v>202651.04143815115</v>
      </c>
      <c r="L158" s="144">
        <v>173382.61345984164</v>
      </c>
      <c r="M158" s="144">
        <v>269534.15842550906</v>
      </c>
      <c r="N158" s="143"/>
      <c r="O158" s="144">
        <v>7998.7964389287827</v>
      </c>
      <c r="P158" s="144">
        <v>3172.7198169714597</v>
      </c>
      <c r="Q158" s="144">
        <v>8617.3878997234006</v>
      </c>
      <c r="R158" s="144">
        <v>14415.154668579196</v>
      </c>
      <c r="S158" s="144">
        <v>27913.43920328511</v>
      </c>
      <c r="T158" s="144">
        <v>24023.910626340985</v>
      </c>
      <c r="U158" s="144">
        <v>3691.804422508259</v>
      </c>
      <c r="V158" s="144">
        <v>11737.952380431381</v>
      </c>
      <c r="W158" s="144">
        <v>8947.111346573487</v>
      </c>
      <c r="X158" s="145"/>
      <c r="Y158" s="144">
        <v>4434.5991407760766</v>
      </c>
      <c r="Z158" s="144">
        <v>2286.1669620784141</v>
      </c>
      <c r="AA158" s="144">
        <v>19106.591547032207</v>
      </c>
      <c r="AB158" s="144">
        <v>6470.108258435579</v>
      </c>
      <c r="AC158" s="144">
        <v>-20653.952543644958</v>
      </c>
      <c r="AD158" s="144">
        <v>37160.767322473752</v>
      </c>
      <c r="AE158" s="144">
        <v>8840.3648337935101</v>
      </c>
      <c r="AF158" s="144">
        <v>-41006.380358740884</v>
      </c>
      <c r="AG158" s="144">
        <v>87204.433619093892</v>
      </c>
    </row>
    <row r="159" spans="2:33">
      <c r="B159" s="7" t="s">
        <v>45</v>
      </c>
      <c r="C159" s="225"/>
      <c r="D159" s="144">
        <v>48128.252412835369</v>
      </c>
      <c r="E159" s="144">
        <v>58340.447007453477</v>
      </c>
      <c r="F159" s="144">
        <v>58499.131671331837</v>
      </c>
      <c r="G159" s="144">
        <v>95840.80784714644</v>
      </c>
      <c r="H159" s="144">
        <v>101839.89387146602</v>
      </c>
      <c r="I159" s="144">
        <v>73356.895845445542</v>
      </c>
      <c r="J159" s="144">
        <v>152216.76761497351</v>
      </c>
      <c r="K159" s="144">
        <v>151589.12105603091</v>
      </c>
      <c r="L159" s="144">
        <v>123629.73126105098</v>
      </c>
      <c r="M159" s="144">
        <v>201619.71969322374</v>
      </c>
      <c r="N159" s="143"/>
      <c r="O159" s="144">
        <v>6977.4494453578827</v>
      </c>
      <c r="P159" s="144">
        <v>2737.8680695840599</v>
      </c>
      <c r="Q159" s="144">
        <v>6899.4251666169421</v>
      </c>
      <c r="R159" s="144">
        <v>13707.388442563657</v>
      </c>
      <c r="S159" s="144">
        <v>23363.12733141725</v>
      </c>
      <c r="T159" s="144">
        <v>13668.364083709133</v>
      </c>
      <c r="U159" s="144">
        <v>2955.8061722739421</v>
      </c>
      <c r="V159" s="144">
        <v>8780.3441409413772</v>
      </c>
      <c r="W159" s="144">
        <v>6379.6994938929001</v>
      </c>
      <c r="X159" s="145"/>
      <c r="Y159" s="144">
        <v>3234.7451492602258</v>
      </c>
      <c r="Z159" s="144">
        <v>-2579.1834057056958</v>
      </c>
      <c r="AA159" s="144">
        <v>30442.251009197655</v>
      </c>
      <c r="AB159" s="144">
        <v>-7708.3024182440768</v>
      </c>
      <c r="AC159" s="144">
        <v>-51846.125357437719</v>
      </c>
      <c r="AD159" s="144">
        <v>65191.507685818804</v>
      </c>
      <c r="AE159" s="144">
        <v>-3583.4527312165123</v>
      </c>
      <c r="AF159" s="144">
        <v>-36739.733935921315</v>
      </c>
      <c r="AG159" s="144">
        <v>71610.28893827986</v>
      </c>
    </row>
    <row r="160" spans="2:33">
      <c r="B160" s="7" t="s">
        <v>46</v>
      </c>
      <c r="C160" s="225"/>
      <c r="D160" s="144">
        <v>7044.9304280340357</v>
      </c>
      <c r="E160" s="144">
        <v>9266.1314131207801</v>
      </c>
      <c r="F160" s="144">
        <v>14566.333528292291</v>
      </c>
      <c r="G160" s="144">
        <v>4948.6367992333089</v>
      </c>
      <c r="H160" s="144">
        <v>19834.81370192847</v>
      </c>
      <c r="I160" s="144">
        <v>55577.2983875891</v>
      </c>
      <c r="J160" s="144">
        <v>37902.104566875954</v>
      </c>
      <c r="K160" s="144">
        <v>51061.920382120232</v>
      </c>
      <c r="L160" s="144">
        <v>49752.882198790641</v>
      </c>
      <c r="M160" s="144">
        <v>67914.4387322853</v>
      </c>
      <c r="N160" s="143"/>
      <c r="O160" s="144">
        <v>1021.3469935709029</v>
      </c>
      <c r="P160" s="144">
        <v>434.85174738740085</v>
      </c>
      <c r="Q160" s="144">
        <v>1717.9627331064607</v>
      </c>
      <c r="R160" s="144">
        <v>707.76622601554516</v>
      </c>
      <c r="S160" s="144">
        <v>4550.3118718678561</v>
      </c>
      <c r="T160" s="144">
        <v>10355.546542631851</v>
      </c>
      <c r="U160" s="144">
        <v>735.99825023431822</v>
      </c>
      <c r="V160" s="144">
        <v>2957.6082394900027</v>
      </c>
      <c r="W160" s="144">
        <v>2567.4118526805851</v>
      </c>
      <c r="X160" s="145"/>
      <c r="Y160" s="144">
        <v>1199.8539915158417</v>
      </c>
      <c r="Z160" s="144">
        <v>4865.350367784109</v>
      </c>
      <c r="AA160" s="144">
        <v>-11335.659462165442</v>
      </c>
      <c r="AB160" s="144">
        <v>14178.410676679616</v>
      </c>
      <c r="AC160" s="144">
        <v>31192.172813792778</v>
      </c>
      <c r="AD160" s="144">
        <v>-28030.740363344994</v>
      </c>
      <c r="AE160" s="144">
        <v>12423.817565009962</v>
      </c>
      <c r="AF160" s="144">
        <v>-4266.6464228195937</v>
      </c>
      <c r="AG160" s="144">
        <v>15594.144680814064</v>
      </c>
    </row>
    <row r="161" spans="2:33">
      <c r="B161" s="6" t="s">
        <v>317</v>
      </c>
      <c r="C161" s="8"/>
      <c r="D161" s="144">
        <v>8514.4760792355337</v>
      </c>
      <c r="E161" s="144">
        <v>10824.964608541426</v>
      </c>
      <c r="F161" s="144">
        <v>14120.455900927689</v>
      </c>
      <c r="G161" s="144">
        <v>11179.405424834213</v>
      </c>
      <c r="H161" s="144">
        <v>21434.719780262541</v>
      </c>
      <c r="I161" s="144">
        <v>40808.369521070985</v>
      </c>
      <c r="J161" s="144">
        <v>36741.915530727696</v>
      </c>
      <c r="K161" s="144">
        <v>45006.01699711055</v>
      </c>
      <c r="L161" s="144">
        <v>41637.28257031228</v>
      </c>
      <c r="M161" s="144">
        <v>59859.839995456467</v>
      </c>
      <c r="N161" s="143"/>
      <c r="O161" s="144">
        <v>1234.396085836913</v>
      </c>
      <c r="P161" s="144">
        <v>508.00647708984235</v>
      </c>
      <c r="Q161" s="144">
        <v>1665.3756393226683</v>
      </c>
      <c r="R161" s="144">
        <v>1598.9061043757524</v>
      </c>
      <c r="S161" s="144">
        <v>4917.3469109420712</v>
      </c>
      <c r="T161" s="144">
        <v>7603.697591726379</v>
      </c>
      <c r="U161" s="144">
        <v>713.46923475340975</v>
      </c>
      <c r="V161" s="144">
        <v>2606.8382407311678</v>
      </c>
      <c r="W161" s="144">
        <v>2148.6203021827941</v>
      </c>
      <c r="X161" s="145"/>
      <c r="Y161" s="144">
        <v>1076.0924434689784</v>
      </c>
      <c r="Z161" s="144">
        <v>2787.4848152964214</v>
      </c>
      <c r="AA161" s="144">
        <v>-4606.4261154161459</v>
      </c>
      <c r="AB161" s="144">
        <v>8656.408251052575</v>
      </c>
      <c r="AC161" s="144">
        <v>14456.30282986637</v>
      </c>
      <c r="AD161" s="144">
        <v>-11670.15158206967</v>
      </c>
      <c r="AE161" s="144">
        <v>7550.6322316294472</v>
      </c>
      <c r="AF161" s="144">
        <v>-5975.5726675294336</v>
      </c>
      <c r="AG161" s="144">
        <v>16073.937122961392</v>
      </c>
    </row>
    <row r="162" spans="2:33">
      <c r="B162" s="6" t="s">
        <v>108</v>
      </c>
      <c r="C162" s="8"/>
      <c r="D162" s="144">
        <v>29236.376607529182</v>
      </c>
      <c r="E162" s="144">
        <v>34836.733549644094</v>
      </c>
      <c r="F162" s="144">
        <v>41467.983696417061</v>
      </c>
      <c r="G162" s="144">
        <v>51243.141543291822</v>
      </c>
      <c r="H162" s="144">
        <v>57772.157406902123</v>
      </c>
      <c r="I162" s="144">
        <v>98234.378227521753</v>
      </c>
      <c r="J162" s="144">
        <v>107901.130451691</v>
      </c>
      <c r="K162" s="144">
        <v>119208.9737723166</v>
      </c>
      <c r="L162" s="144">
        <v>109727.19447532743</v>
      </c>
      <c r="M162" s="144">
        <v>158552.80187294888</v>
      </c>
      <c r="N162" s="143"/>
      <c r="O162" s="144">
        <v>4238.5777483596112</v>
      </c>
      <c r="P162" s="144">
        <v>1634.8585814228152</v>
      </c>
      <c r="Q162" s="144">
        <v>4890.7606343861335</v>
      </c>
      <c r="R162" s="144">
        <v>7328.9203412331799</v>
      </c>
      <c r="S162" s="144">
        <v>13253.531778142502</v>
      </c>
      <c r="T162" s="144">
        <v>18303.708624469014</v>
      </c>
      <c r="U162" s="144">
        <v>2095.2673767924016</v>
      </c>
      <c r="V162" s="144">
        <v>6904.8214483842203</v>
      </c>
      <c r="W162" s="144">
        <v>5662.283011700395</v>
      </c>
      <c r="X162" s="145"/>
      <c r="Y162" s="144">
        <v>1361.7791937553002</v>
      </c>
      <c r="Z162" s="144">
        <v>4996.3915653501499</v>
      </c>
      <c r="AA162" s="144">
        <v>4884.3972124886313</v>
      </c>
      <c r="AB162" s="144">
        <v>-799.90447762287999</v>
      </c>
      <c r="AC162" s="144">
        <v>27208.68904247713</v>
      </c>
      <c r="AD162" s="144">
        <v>-8636.9564002997668</v>
      </c>
      <c r="AE162" s="144">
        <v>9212.5759438332007</v>
      </c>
      <c r="AF162" s="144">
        <v>-16386.600745373398</v>
      </c>
      <c r="AG162" s="144">
        <v>43163.324385921063</v>
      </c>
    </row>
    <row r="163" spans="2:33">
      <c r="B163" s="6" t="s">
        <v>48</v>
      </c>
      <c r="C163" s="8"/>
      <c r="D163" s="144">
        <v>0</v>
      </c>
      <c r="E163" s="144">
        <v>0</v>
      </c>
      <c r="F163" s="144">
        <v>0</v>
      </c>
      <c r="G163" s="144">
        <v>0</v>
      </c>
      <c r="H163" s="144">
        <v>0</v>
      </c>
      <c r="I163" s="144">
        <v>0</v>
      </c>
      <c r="J163" s="144">
        <v>0</v>
      </c>
      <c r="K163" s="144">
        <v>0</v>
      </c>
      <c r="L163" s="144">
        <v>0</v>
      </c>
      <c r="M163" s="144">
        <v>0</v>
      </c>
      <c r="N163" s="143"/>
      <c r="O163" s="144">
        <v>0</v>
      </c>
      <c r="P163" s="144">
        <v>0</v>
      </c>
      <c r="Q163" s="144">
        <v>0</v>
      </c>
      <c r="R163" s="144">
        <v>0</v>
      </c>
      <c r="S163" s="144">
        <v>0</v>
      </c>
      <c r="T163" s="144">
        <v>0</v>
      </c>
      <c r="U163" s="144">
        <v>0</v>
      </c>
      <c r="V163" s="144">
        <v>0</v>
      </c>
      <c r="W163" s="144">
        <v>0</v>
      </c>
      <c r="X163" s="145"/>
      <c r="Y163" s="144">
        <v>0</v>
      </c>
      <c r="Z163" s="144">
        <v>0</v>
      </c>
      <c r="AA163" s="144">
        <v>0</v>
      </c>
      <c r="AB163" s="144">
        <v>0</v>
      </c>
      <c r="AC163" s="144">
        <v>0</v>
      </c>
      <c r="AD163" s="144">
        <v>0</v>
      </c>
      <c r="AE163" s="144">
        <v>0</v>
      </c>
      <c r="AF163" s="144">
        <v>0</v>
      </c>
      <c r="AG163" s="144">
        <v>0</v>
      </c>
    </row>
    <row r="164" spans="2:33">
      <c r="B164" s="6" t="s">
        <v>325</v>
      </c>
      <c r="C164" s="8"/>
      <c r="D164" s="144">
        <v>0</v>
      </c>
      <c r="E164" s="144">
        <v>0</v>
      </c>
      <c r="F164" s="144">
        <v>0</v>
      </c>
      <c r="G164" s="144">
        <v>0</v>
      </c>
      <c r="H164" s="144">
        <v>0</v>
      </c>
      <c r="I164" s="144">
        <v>0</v>
      </c>
      <c r="J164" s="144">
        <v>0</v>
      </c>
      <c r="K164" s="144">
        <v>0</v>
      </c>
      <c r="L164" s="144">
        <v>0</v>
      </c>
      <c r="M164" s="144">
        <v>0</v>
      </c>
      <c r="N164" s="143"/>
      <c r="O164" s="144">
        <v>0</v>
      </c>
      <c r="P164" s="144">
        <v>0</v>
      </c>
      <c r="Q164" s="144">
        <v>0</v>
      </c>
      <c r="R164" s="144">
        <v>0</v>
      </c>
      <c r="S164" s="144">
        <v>0</v>
      </c>
      <c r="T164" s="144">
        <v>0</v>
      </c>
      <c r="U164" s="144">
        <v>0</v>
      </c>
      <c r="V164" s="144">
        <v>0</v>
      </c>
      <c r="W164" s="144">
        <v>0</v>
      </c>
      <c r="X164" s="145"/>
      <c r="Y164" s="144">
        <v>0</v>
      </c>
      <c r="Z164" s="144">
        <v>0</v>
      </c>
      <c r="AA164" s="144">
        <v>0</v>
      </c>
      <c r="AB164" s="144">
        <v>0</v>
      </c>
      <c r="AC164" s="144">
        <v>0</v>
      </c>
      <c r="AD164" s="144">
        <v>0</v>
      </c>
      <c r="AE164" s="144">
        <v>0</v>
      </c>
      <c r="AF164" s="144">
        <v>0</v>
      </c>
      <c r="AG164" s="144">
        <v>0</v>
      </c>
    </row>
    <row r="165" spans="2:33">
      <c r="B165" s="6" t="s">
        <v>101</v>
      </c>
      <c r="C165" s="8"/>
      <c r="D165" s="144">
        <v>5615.2617759786399</v>
      </c>
      <c r="E165" s="144">
        <v>6993.2240192474283</v>
      </c>
      <c r="F165" s="144">
        <v>6613.6822112600885</v>
      </c>
      <c r="G165" s="144">
        <v>11181.773162519114</v>
      </c>
      <c r="H165" s="144">
        <v>13147.021887902218</v>
      </c>
      <c r="I165" s="144">
        <v>5474.3064951414399</v>
      </c>
      <c r="J165" s="144">
        <v>17209.030279059887</v>
      </c>
      <c r="K165" s="144">
        <v>16894.225624359635</v>
      </c>
      <c r="L165" s="144">
        <v>12771.022954169975</v>
      </c>
      <c r="M165" s="144">
        <v>22470.009794162288</v>
      </c>
      <c r="N165" s="143"/>
      <c r="O165" s="144">
        <v>814.07911569821465</v>
      </c>
      <c r="P165" s="144">
        <v>328.18611662848093</v>
      </c>
      <c r="Q165" s="144">
        <v>780.02192833806509</v>
      </c>
      <c r="R165" s="144">
        <v>1599.2447440523795</v>
      </c>
      <c r="S165" s="144">
        <v>3016.0631037543671</v>
      </c>
      <c r="T165" s="144">
        <v>1020.0106400229104</v>
      </c>
      <c r="U165" s="144">
        <v>334.17184397424199</v>
      </c>
      <c r="V165" s="144">
        <v>978.54723309437816</v>
      </c>
      <c r="W165" s="144">
        <v>659.02665844329351</v>
      </c>
      <c r="X165" s="145"/>
      <c r="Y165" s="144">
        <v>563.88312757057406</v>
      </c>
      <c r="Z165" s="144">
        <v>-707.72792461582094</v>
      </c>
      <c r="AA165" s="144">
        <v>3788.0690229209613</v>
      </c>
      <c r="AB165" s="144">
        <v>366.00398133072451</v>
      </c>
      <c r="AC165" s="144">
        <v>-10688.778496515148</v>
      </c>
      <c r="AD165" s="144">
        <v>10714.713143895535</v>
      </c>
      <c r="AE165" s="144">
        <v>-648.97649867449286</v>
      </c>
      <c r="AF165" s="144">
        <v>-5101.7499032840387</v>
      </c>
      <c r="AG165" s="144">
        <v>9039.9601815490205</v>
      </c>
    </row>
    <row r="166" spans="2:33" s="27" customFormat="1">
      <c r="B166" s="5" t="s">
        <v>25</v>
      </c>
      <c r="C166" s="209" t="s">
        <v>297</v>
      </c>
      <c r="D166" s="147">
        <v>87.349888104680588</v>
      </c>
      <c r="E166" s="147">
        <v>111.31090683646106</v>
      </c>
      <c r="F166" s="147">
        <v>179.10817588536031</v>
      </c>
      <c r="G166" s="147">
        <v>68.757805075130975</v>
      </c>
      <c r="H166" s="147">
        <v>221.64707913061972</v>
      </c>
      <c r="I166" s="147">
        <v>702.00388106735511</v>
      </c>
      <c r="J166" s="147">
        <v>466.04567978646355</v>
      </c>
      <c r="K166" s="147">
        <v>622.29145850646239</v>
      </c>
      <c r="L166" s="147">
        <v>617.59129518784789</v>
      </c>
      <c r="M166" s="147">
        <v>827.67304512033581</v>
      </c>
      <c r="N166" s="146"/>
      <c r="O166" s="147">
        <v>23.96101873178047</v>
      </c>
      <c r="P166" s="147">
        <v>67.797269048899267</v>
      </c>
      <c r="Q166" s="147">
        <v>-110.35037081022936</v>
      </c>
      <c r="R166" s="147">
        <v>152.88927405548876</v>
      </c>
      <c r="S166" s="147">
        <v>480.35680193673545</v>
      </c>
      <c r="T166" s="147">
        <v>-235.95820128089153</v>
      </c>
      <c r="U166" s="147">
        <v>156.24577871999881</v>
      </c>
      <c r="V166" s="147">
        <v>-4.7001633186144254</v>
      </c>
      <c r="W166" s="147">
        <v>210.08174993248784</v>
      </c>
      <c r="X166" s="141"/>
      <c r="Y166" s="147">
        <v>0</v>
      </c>
      <c r="Z166" s="147">
        <v>0</v>
      </c>
      <c r="AA166" s="147">
        <v>0</v>
      </c>
      <c r="AB166" s="147">
        <v>0</v>
      </c>
      <c r="AC166" s="147">
        <v>0</v>
      </c>
      <c r="AD166" s="147">
        <v>0</v>
      </c>
      <c r="AE166" s="147">
        <v>0</v>
      </c>
      <c r="AF166" s="147">
        <v>0</v>
      </c>
      <c r="AG166" s="147">
        <v>0</v>
      </c>
    </row>
    <row r="167" spans="2:33">
      <c r="B167" s="208" t="s">
        <v>40</v>
      </c>
      <c r="C167" s="36"/>
      <c r="D167" s="144">
        <v>87.349888104680602</v>
      </c>
      <c r="E167" s="144">
        <v>111.31090683646106</v>
      </c>
      <c r="F167" s="144">
        <v>179.10817588536031</v>
      </c>
      <c r="G167" s="144">
        <v>68.75780507513096</v>
      </c>
      <c r="H167" s="144">
        <v>221.64707913061966</v>
      </c>
      <c r="I167" s="144">
        <v>702.00388106735511</v>
      </c>
      <c r="J167" s="144">
        <v>466.04567978646355</v>
      </c>
      <c r="K167" s="144">
        <v>622.2914585064625</v>
      </c>
      <c r="L167" s="144">
        <v>617.59129518784789</v>
      </c>
      <c r="M167" s="144">
        <v>827.67304512033581</v>
      </c>
      <c r="N167" s="143"/>
      <c r="O167" s="144">
        <v>0</v>
      </c>
      <c r="P167" s="144">
        <v>0</v>
      </c>
      <c r="Q167" s="144">
        <v>0</v>
      </c>
      <c r="R167" s="144">
        <v>0</v>
      </c>
      <c r="S167" s="144">
        <v>0</v>
      </c>
      <c r="T167" s="144">
        <v>0</v>
      </c>
      <c r="U167" s="144">
        <v>0</v>
      </c>
      <c r="V167" s="144">
        <v>0</v>
      </c>
      <c r="W167" s="144">
        <v>0</v>
      </c>
      <c r="X167" s="145"/>
      <c r="Y167" s="144">
        <v>0</v>
      </c>
      <c r="Z167" s="144">
        <v>0</v>
      </c>
      <c r="AA167" s="144">
        <v>0</v>
      </c>
      <c r="AB167" s="144">
        <v>0</v>
      </c>
      <c r="AC167" s="144">
        <v>0</v>
      </c>
      <c r="AD167" s="144">
        <v>0</v>
      </c>
      <c r="AE167" s="144">
        <v>0</v>
      </c>
      <c r="AF167" s="144">
        <v>0</v>
      </c>
      <c r="AG167" s="144">
        <v>0</v>
      </c>
    </row>
    <row r="168" spans="2:33">
      <c r="B168" s="6" t="s">
        <v>41</v>
      </c>
      <c r="C168" s="8"/>
      <c r="D168" s="144">
        <v>0</v>
      </c>
      <c r="E168" s="144">
        <v>0</v>
      </c>
      <c r="F168" s="144">
        <v>0</v>
      </c>
      <c r="G168" s="144">
        <v>0</v>
      </c>
      <c r="H168" s="144">
        <v>0</v>
      </c>
      <c r="I168" s="144">
        <v>0</v>
      </c>
      <c r="J168" s="144">
        <v>0</v>
      </c>
      <c r="K168" s="144">
        <v>0</v>
      </c>
      <c r="L168" s="144">
        <v>0</v>
      </c>
      <c r="M168" s="144">
        <v>0</v>
      </c>
      <c r="N168" s="143"/>
      <c r="O168" s="144">
        <v>0</v>
      </c>
      <c r="P168" s="144">
        <v>0</v>
      </c>
      <c r="Q168" s="144">
        <v>0</v>
      </c>
      <c r="R168" s="144">
        <v>0</v>
      </c>
      <c r="S168" s="144">
        <v>0</v>
      </c>
      <c r="T168" s="144">
        <v>0</v>
      </c>
      <c r="U168" s="144">
        <v>0</v>
      </c>
      <c r="V168" s="144">
        <v>0</v>
      </c>
      <c r="W168" s="144">
        <v>0</v>
      </c>
      <c r="X168" s="145"/>
      <c r="Y168" s="144">
        <v>0</v>
      </c>
      <c r="Z168" s="144">
        <v>0</v>
      </c>
      <c r="AA168" s="144">
        <v>0</v>
      </c>
      <c r="AB168" s="144">
        <v>0</v>
      </c>
      <c r="AC168" s="144">
        <v>0</v>
      </c>
      <c r="AD168" s="144">
        <v>0</v>
      </c>
      <c r="AE168" s="144">
        <v>0</v>
      </c>
      <c r="AF168" s="144">
        <v>0</v>
      </c>
      <c r="AG168" s="144">
        <v>0</v>
      </c>
    </row>
    <row r="169" spans="2:33">
      <c r="B169" s="6" t="s">
        <v>110</v>
      </c>
      <c r="C169" s="8"/>
      <c r="D169" s="144">
        <v>-42.357887586181448</v>
      </c>
      <c r="E169" s="144">
        <v>-29.162083620785623</v>
      </c>
      <c r="F169" s="144">
        <v>-24.837993217377434</v>
      </c>
      <c r="G169" s="144">
        <v>-153.28809050805825</v>
      </c>
      <c r="H169" s="144">
        <v>60.865526996015461</v>
      </c>
      <c r="I169" s="144">
        <v>0</v>
      </c>
      <c r="J169" s="144">
        <v>-64.629318992860064</v>
      </c>
      <c r="K169" s="144">
        <v>14.90052586311101</v>
      </c>
      <c r="L169" s="144">
        <v>-16.347979635945865</v>
      </c>
      <c r="M169" s="144">
        <v>19.818307718082451</v>
      </c>
      <c r="N169" s="143"/>
      <c r="O169" s="144">
        <v>13.195803965395825</v>
      </c>
      <c r="P169" s="144">
        <v>4.3240904034081904</v>
      </c>
      <c r="Q169" s="144">
        <v>-128.45009729068082</v>
      </c>
      <c r="R169" s="144">
        <v>214.15361750407368</v>
      </c>
      <c r="S169" s="144">
        <v>-60.865526996015461</v>
      </c>
      <c r="T169" s="144">
        <v>-64.629318992860064</v>
      </c>
      <c r="U169" s="144">
        <v>79.529844855971078</v>
      </c>
      <c r="V169" s="144">
        <v>-31.248505499056879</v>
      </c>
      <c r="W169" s="144">
        <v>36.166287354028313</v>
      </c>
      <c r="X169" s="145"/>
      <c r="Y169" s="144">
        <v>0</v>
      </c>
      <c r="Z169" s="144">
        <v>0</v>
      </c>
      <c r="AA169" s="144">
        <v>0</v>
      </c>
      <c r="AB169" s="144">
        <v>0</v>
      </c>
      <c r="AC169" s="144">
        <v>0</v>
      </c>
      <c r="AD169" s="144">
        <v>0</v>
      </c>
      <c r="AE169" s="144">
        <v>0</v>
      </c>
      <c r="AF169" s="144">
        <v>0</v>
      </c>
      <c r="AG169" s="144">
        <v>0</v>
      </c>
    </row>
    <row r="170" spans="2:33">
      <c r="B170" s="6" t="s">
        <v>43</v>
      </c>
      <c r="C170" s="8"/>
      <c r="D170" s="144">
        <v>129.70777569086204</v>
      </c>
      <c r="E170" s="144">
        <v>140.47299045724668</v>
      </c>
      <c r="F170" s="144">
        <v>203.94616910273774</v>
      </c>
      <c r="G170" s="144">
        <v>222.04589558318921</v>
      </c>
      <c r="H170" s="144">
        <v>160.78155213460423</v>
      </c>
      <c r="I170" s="144">
        <v>702.00388106735511</v>
      </c>
      <c r="J170" s="144">
        <v>530.67499877932369</v>
      </c>
      <c r="K170" s="144">
        <v>607.39093264335145</v>
      </c>
      <c r="L170" s="144">
        <v>633.93927482379377</v>
      </c>
      <c r="M170" s="144">
        <v>807.85473740225348</v>
      </c>
      <c r="N170" s="143"/>
      <c r="O170" s="144">
        <v>10.765214766384634</v>
      </c>
      <c r="P170" s="144">
        <v>63.473178645491046</v>
      </c>
      <c r="Q170" s="144">
        <v>18.099726480451483</v>
      </c>
      <c r="R170" s="144">
        <v>-61.264343448584981</v>
      </c>
      <c r="S170" s="144">
        <v>541.22232893275088</v>
      </c>
      <c r="T170" s="144">
        <v>-171.32888228803145</v>
      </c>
      <c r="U170" s="144">
        <v>76.715933864027789</v>
      </c>
      <c r="V170" s="144">
        <v>26.548342180442308</v>
      </c>
      <c r="W170" s="144">
        <v>173.91546257845965</v>
      </c>
      <c r="X170" s="145"/>
      <c r="Y170" s="144">
        <v>0</v>
      </c>
      <c r="Z170" s="144">
        <v>0</v>
      </c>
      <c r="AA170" s="144">
        <v>0</v>
      </c>
      <c r="AB170" s="144">
        <v>0</v>
      </c>
      <c r="AC170" s="144">
        <v>0</v>
      </c>
      <c r="AD170" s="144">
        <v>0</v>
      </c>
      <c r="AE170" s="144">
        <v>0</v>
      </c>
      <c r="AF170" s="144">
        <v>0</v>
      </c>
      <c r="AG170" s="144">
        <v>0</v>
      </c>
    </row>
    <row r="171" spans="2:33">
      <c r="B171" s="6" t="s">
        <v>44</v>
      </c>
      <c r="C171" s="8"/>
      <c r="D171" s="144">
        <v>0</v>
      </c>
      <c r="E171" s="144">
        <v>0</v>
      </c>
      <c r="F171" s="144">
        <v>0</v>
      </c>
      <c r="G171" s="144">
        <v>0</v>
      </c>
      <c r="H171" s="144">
        <v>0</v>
      </c>
      <c r="I171" s="144">
        <v>0</v>
      </c>
      <c r="J171" s="144">
        <v>0</v>
      </c>
      <c r="K171" s="144">
        <v>0</v>
      </c>
      <c r="L171" s="144">
        <v>0</v>
      </c>
      <c r="M171" s="144">
        <v>0</v>
      </c>
      <c r="N171" s="143"/>
      <c r="O171" s="144">
        <v>0</v>
      </c>
      <c r="P171" s="144">
        <v>0</v>
      </c>
      <c r="Q171" s="144">
        <v>0</v>
      </c>
      <c r="R171" s="144">
        <v>0</v>
      </c>
      <c r="S171" s="144">
        <v>0</v>
      </c>
      <c r="T171" s="144">
        <v>0</v>
      </c>
      <c r="U171" s="144">
        <v>0</v>
      </c>
      <c r="V171" s="144">
        <v>0</v>
      </c>
      <c r="W171" s="144">
        <v>0</v>
      </c>
      <c r="X171" s="145"/>
      <c r="Y171" s="144">
        <v>0</v>
      </c>
      <c r="Z171" s="144">
        <v>0</v>
      </c>
      <c r="AA171" s="144">
        <v>0</v>
      </c>
      <c r="AB171" s="144">
        <v>0</v>
      </c>
      <c r="AC171" s="144">
        <v>0</v>
      </c>
      <c r="AD171" s="144">
        <v>0</v>
      </c>
      <c r="AE171" s="144">
        <v>0</v>
      </c>
      <c r="AF171" s="144">
        <v>0</v>
      </c>
      <c r="AG171" s="144">
        <v>0</v>
      </c>
    </row>
    <row r="172" spans="2:33">
      <c r="B172" s="7" t="s">
        <v>45</v>
      </c>
      <c r="C172" s="225"/>
      <c r="D172" s="144">
        <v>0</v>
      </c>
      <c r="E172" s="144">
        <v>0</v>
      </c>
      <c r="F172" s="144">
        <v>0</v>
      </c>
      <c r="G172" s="144">
        <v>0</v>
      </c>
      <c r="H172" s="144">
        <v>0</v>
      </c>
      <c r="I172" s="144">
        <v>0</v>
      </c>
      <c r="J172" s="144">
        <v>0</v>
      </c>
      <c r="K172" s="144">
        <v>0</v>
      </c>
      <c r="L172" s="144">
        <v>0</v>
      </c>
      <c r="M172" s="144">
        <v>0</v>
      </c>
      <c r="N172" s="143"/>
      <c r="O172" s="144">
        <v>0</v>
      </c>
      <c r="P172" s="144">
        <v>0</v>
      </c>
      <c r="Q172" s="144">
        <v>0</v>
      </c>
      <c r="R172" s="144">
        <v>0</v>
      </c>
      <c r="S172" s="144">
        <v>0</v>
      </c>
      <c r="T172" s="144">
        <v>0</v>
      </c>
      <c r="U172" s="144">
        <v>0</v>
      </c>
      <c r="V172" s="144">
        <v>0</v>
      </c>
      <c r="W172" s="144">
        <v>0</v>
      </c>
      <c r="X172" s="145"/>
      <c r="Y172" s="144">
        <v>0</v>
      </c>
      <c r="Z172" s="144">
        <v>0</v>
      </c>
      <c r="AA172" s="144">
        <v>0</v>
      </c>
      <c r="AB172" s="144">
        <v>0</v>
      </c>
      <c r="AC172" s="144">
        <v>0</v>
      </c>
      <c r="AD172" s="144">
        <v>0</v>
      </c>
      <c r="AE172" s="144">
        <v>0</v>
      </c>
      <c r="AF172" s="144">
        <v>0</v>
      </c>
      <c r="AG172" s="144">
        <v>0</v>
      </c>
    </row>
    <row r="173" spans="2:33">
      <c r="B173" s="7" t="s">
        <v>46</v>
      </c>
      <c r="C173" s="225"/>
      <c r="D173" s="144">
        <v>0</v>
      </c>
      <c r="E173" s="144">
        <v>0</v>
      </c>
      <c r="F173" s="144">
        <v>0</v>
      </c>
      <c r="G173" s="144">
        <v>0</v>
      </c>
      <c r="H173" s="144">
        <v>0</v>
      </c>
      <c r="I173" s="144">
        <v>0</v>
      </c>
      <c r="J173" s="144">
        <v>0</v>
      </c>
      <c r="K173" s="144">
        <v>0</v>
      </c>
      <c r="L173" s="144">
        <v>0</v>
      </c>
      <c r="M173" s="144">
        <v>0</v>
      </c>
      <c r="N173" s="143"/>
      <c r="O173" s="144">
        <v>0</v>
      </c>
      <c r="P173" s="144">
        <v>0</v>
      </c>
      <c r="Q173" s="144">
        <v>0</v>
      </c>
      <c r="R173" s="144">
        <v>0</v>
      </c>
      <c r="S173" s="144">
        <v>0</v>
      </c>
      <c r="T173" s="144">
        <v>0</v>
      </c>
      <c r="U173" s="144">
        <v>0</v>
      </c>
      <c r="V173" s="144">
        <v>0</v>
      </c>
      <c r="W173" s="144">
        <v>0</v>
      </c>
      <c r="X173" s="145"/>
      <c r="Y173" s="144">
        <v>0</v>
      </c>
      <c r="Z173" s="144">
        <v>0</v>
      </c>
      <c r="AA173" s="144">
        <v>0</v>
      </c>
      <c r="AB173" s="144">
        <v>0</v>
      </c>
      <c r="AC173" s="144">
        <v>0</v>
      </c>
      <c r="AD173" s="144">
        <v>0</v>
      </c>
      <c r="AE173" s="144">
        <v>0</v>
      </c>
      <c r="AF173" s="144">
        <v>0</v>
      </c>
      <c r="AG173" s="144">
        <v>0</v>
      </c>
    </row>
    <row r="174" spans="2:33">
      <c r="B174" s="6" t="s">
        <v>317</v>
      </c>
      <c r="C174" s="8"/>
      <c r="D174" s="144">
        <v>0</v>
      </c>
      <c r="E174" s="144">
        <v>0</v>
      </c>
      <c r="F174" s="144">
        <v>0</v>
      </c>
      <c r="G174" s="144">
        <v>0</v>
      </c>
      <c r="H174" s="144">
        <v>0</v>
      </c>
      <c r="I174" s="144">
        <v>0</v>
      </c>
      <c r="J174" s="144">
        <v>0</v>
      </c>
      <c r="K174" s="144">
        <v>0</v>
      </c>
      <c r="L174" s="144">
        <v>0</v>
      </c>
      <c r="M174" s="144">
        <v>0</v>
      </c>
      <c r="N174" s="143"/>
      <c r="O174" s="144">
        <v>0</v>
      </c>
      <c r="P174" s="144">
        <v>0</v>
      </c>
      <c r="Q174" s="144">
        <v>0</v>
      </c>
      <c r="R174" s="144">
        <v>0</v>
      </c>
      <c r="S174" s="144">
        <v>0</v>
      </c>
      <c r="T174" s="144">
        <v>0</v>
      </c>
      <c r="U174" s="144">
        <v>0</v>
      </c>
      <c r="V174" s="144">
        <v>0</v>
      </c>
      <c r="W174" s="144">
        <v>0</v>
      </c>
      <c r="X174" s="145"/>
      <c r="Y174" s="144">
        <v>0</v>
      </c>
      <c r="Z174" s="144">
        <v>0</v>
      </c>
      <c r="AA174" s="144">
        <v>0</v>
      </c>
      <c r="AB174" s="144">
        <v>0</v>
      </c>
      <c r="AC174" s="144">
        <v>0</v>
      </c>
      <c r="AD174" s="144">
        <v>0</v>
      </c>
      <c r="AE174" s="144">
        <v>0</v>
      </c>
      <c r="AF174" s="144">
        <v>0</v>
      </c>
      <c r="AG174" s="144">
        <v>0</v>
      </c>
    </row>
    <row r="175" spans="2:33">
      <c r="B175" s="6" t="s">
        <v>108</v>
      </c>
      <c r="C175" s="8"/>
      <c r="D175" s="144">
        <v>0</v>
      </c>
      <c r="E175" s="144">
        <v>0</v>
      </c>
      <c r="F175" s="144">
        <v>0</v>
      </c>
      <c r="G175" s="144">
        <v>0</v>
      </c>
      <c r="H175" s="144">
        <v>0</v>
      </c>
      <c r="I175" s="144">
        <v>0</v>
      </c>
      <c r="J175" s="144">
        <v>0</v>
      </c>
      <c r="K175" s="144">
        <v>0</v>
      </c>
      <c r="L175" s="144">
        <v>0</v>
      </c>
      <c r="M175" s="144">
        <v>0</v>
      </c>
      <c r="N175" s="143"/>
      <c r="O175" s="144">
        <v>0</v>
      </c>
      <c r="P175" s="144">
        <v>0</v>
      </c>
      <c r="Q175" s="144">
        <v>0</v>
      </c>
      <c r="R175" s="144">
        <v>0</v>
      </c>
      <c r="S175" s="144">
        <v>0</v>
      </c>
      <c r="T175" s="144">
        <v>0</v>
      </c>
      <c r="U175" s="144">
        <v>0</v>
      </c>
      <c r="V175" s="144">
        <v>0</v>
      </c>
      <c r="W175" s="144">
        <v>0</v>
      </c>
      <c r="X175" s="145"/>
      <c r="Y175" s="144">
        <v>0</v>
      </c>
      <c r="Z175" s="144">
        <v>0</v>
      </c>
      <c r="AA175" s="144">
        <v>0</v>
      </c>
      <c r="AB175" s="144">
        <v>0</v>
      </c>
      <c r="AC175" s="144">
        <v>0</v>
      </c>
      <c r="AD175" s="144">
        <v>0</v>
      </c>
      <c r="AE175" s="144">
        <v>0</v>
      </c>
      <c r="AF175" s="144">
        <v>0</v>
      </c>
      <c r="AG175" s="144">
        <v>0</v>
      </c>
    </row>
    <row r="176" spans="2:33">
      <c r="B176" s="6" t="s">
        <v>48</v>
      </c>
      <c r="C176" s="8"/>
      <c r="D176" s="144">
        <v>0</v>
      </c>
      <c r="E176" s="144">
        <v>0</v>
      </c>
      <c r="F176" s="144">
        <v>0</v>
      </c>
      <c r="G176" s="144">
        <v>0</v>
      </c>
      <c r="H176" s="144">
        <v>0</v>
      </c>
      <c r="I176" s="144">
        <v>0</v>
      </c>
      <c r="J176" s="144">
        <v>0</v>
      </c>
      <c r="K176" s="144">
        <v>0</v>
      </c>
      <c r="L176" s="144">
        <v>0</v>
      </c>
      <c r="M176" s="144">
        <v>0</v>
      </c>
      <c r="N176" s="143"/>
      <c r="O176" s="144">
        <v>0</v>
      </c>
      <c r="P176" s="144">
        <v>0</v>
      </c>
      <c r="Q176" s="144">
        <v>0</v>
      </c>
      <c r="R176" s="144">
        <v>0</v>
      </c>
      <c r="S176" s="144">
        <v>0</v>
      </c>
      <c r="T176" s="144">
        <v>0</v>
      </c>
      <c r="U176" s="144">
        <v>0</v>
      </c>
      <c r="V176" s="144">
        <v>0</v>
      </c>
      <c r="W176" s="144">
        <v>0</v>
      </c>
      <c r="X176" s="145"/>
      <c r="Y176" s="144">
        <v>0</v>
      </c>
      <c r="Z176" s="144">
        <v>0</v>
      </c>
      <c r="AA176" s="144">
        <v>0</v>
      </c>
      <c r="AB176" s="144">
        <v>0</v>
      </c>
      <c r="AC176" s="144">
        <v>0</v>
      </c>
      <c r="AD176" s="144">
        <v>0</v>
      </c>
      <c r="AE176" s="144">
        <v>0</v>
      </c>
      <c r="AF176" s="144">
        <v>0</v>
      </c>
      <c r="AG176" s="144">
        <v>0</v>
      </c>
    </row>
    <row r="177" spans="2:33">
      <c r="B177" s="6" t="s">
        <v>325</v>
      </c>
      <c r="C177" s="8"/>
      <c r="D177" s="144">
        <v>0</v>
      </c>
      <c r="E177" s="144">
        <v>0</v>
      </c>
      <c r="F177" s="144">
        <v>0</v>
      </c>
      <c r="G177" s="144">
        <v>0</v>
      </c>
      <c r="H177" s="144">
        <v>0</v>
      </c>
      <c r="I177" s="144">
        <v>0</v>
      </c>
      <c r="J177" s="144">
        <v>0</v>
      </c>
      <c r="K177" s="144">
        <v>0</v>
      </c>
      <c r="L177" s="144">
        <v>0</v>
      </c>
      <c r="M177" s="144">
        <v>0</v>
      </c>
      <c r="N177" s="143"/>
      <c r="O177" s="144">
        <v>0</v>
      </c>
      <c r="P177" s="144">
        <v>0</v>
      </c>
      <c r="Q177" s="144">
        <v>0</v>
      </c>
      <c r="R177" s="144">
        <v>0</v>
      </c>
      <c r="S177" s="144">
        <v>0</v>
      </c>
      <c r="T177" s="144">
        <v>0</v>
      </c>
      <c r="U177" s="144">
        <v>0</v>
      </c>
      <c r="V177" s="144">
        <v>0</v>
      </c>
      <c r="W177" s="144">
        <v>0</v>
      </c>
      <c r="X177" s="145"/>
      <c r="Y177" s="144">
        <v>0</v>
      </c>
      <c r="Z177" s="144">
        <v>0</v>
      </c>
      <c r="AA177" s="144">
        <v>0</v>
      </c>
      <c r="AB177" s="144">
        <v>0</v>
      </c>
      <c r="AC177" s="144">
        <v>0</v>
      </c>
      <c r="AD177" s="144">
        <v>0</v>
      </c>
      <c r="AE177" s="144">
        <v>0</v>
      </c>
      <c r="AF177" s="144">
        <v>0</v>
      </c>
      <c r="AG177" s="144">
        <v>0</v>
      </c>
    </row>
    <row r="178" spans="2:33">
      <c r="B178" s="6" t="s">
        <v>101</v>
      </c>
      <c r="C178" s="8"/>
      <c r="D178" s="144">
        <v>0</v>
      </c>
      <c r="E178" s="144">
        <v>0</v>
      </c>
      <c r="F178" s="144">
        <v>0</v>
      </c>
      <c r="G178" s="144">
        <v>0</v>
      </c>
      <c r="H178" s="144">
        <v>0</v>
      </c>
      <c r="I178" s="144">
        <v>0</v>
      </c>
      <c r="J178" s="144">
        <v>0</v>
      </c>
      <c r="K178" s="144">
        <v>0</v>
      </c>
      <c r="L178" s="144">
        <v>0</v>
      </c>
      <c r="M178" s="144">
        <v>0</v>
      </c>
      <c r="N178" s="143"/>
      <c r="O178" s="144">
        <v>0</v>
      </c>
      <c r="P178" s="144">
        <v>0</v>
      </c>
      <c r="Q178" s="144">
        <v>0</v>
      </c>
      <c r="R178" s="144">
        <v>0</v>
      </c>
      <c r="S178" s="144">
        <v>0</v>
      </c>
      <c r="T178" s="144">
        <v>0</v>
      </c>
      <c r="U178" s="144">
        <v>0</v>
      </c>
      <c r="V178" s="144">
        <v>0</v>
      </c>
      <c r="W178" s="144">
        <v>0</v>
      </c>
      <c r="X178" s="145"/>
      <c r="Y178" s="144">
        <v>0</v>
      </c>
      <c r="Z178" s="144">
        <v>0</v>
      </c>
      <c r="AA178" s="144">
        <v>0</v>
      </c>
      <c r="AB178" s="144">
        <v>0</v>
      </c>
      <c r="AC178" s="144">
        <v>0</v>
      </c>
      <c r="AD178" s="144">
        <v>0</v>
      </c>
      <c r="AE178" s="144">
        <v>0</v>
      </c>
      <c r="AF178" s="144">
        <v>0</v>
      </c>
      <c r="AG178" s="144">
        <v>0</v>
      </c>
    </row>
    <row r="179" spans="2:33" s="27" customFormat="1">
      <c r="B179" s="29" t="s">
        <v>109</v>
      </c>
      <c r="C179" s="209" t="s">
        <v>298</v>
      </c>
      <c r="D179" s="147">
        <v>229605.1844047014</v>
      </c>
      <c r="E179" s="147">
        <v>274545.82416456641</v>
      </c>
      <c r="F179" s="147">
        <v>317070.27213614271</v>
      </c>
      <c r="G179" s="147">
        <v>412414.90477407578</v>
      </c>
      <c r="H179" s="147">
        <v>460212.56266748294</v>
      </c>
      <c r="I179" s="147">
        <v>693104.55227076204</v>
      </c>
      <c r="J179" s="147">
        <v>825027.83464417933</v>
      </c>
      <c r="K179" s="147">
        <v>896985.89144996472</v>
      </c>
      <c r="L179" s="147">
        <v>811345.80325940519</v>
      </c>
      <c r="M179" s="147">
        <v>1193027.8554492828</v>
      </c>
      <c r="N179" s="146"/>
      <c r="O179" s="147">
        <v>33287.279015113876</v>
      </c>
      <c r="P179" s="147">
        <v>12884.204427192237</v>
      </c>
      <c r="Q179" s="147">
        <v>37395.471567900975</v>
      </c>
      <c r="R179" s="147">
        <v>58984.595666776557</v>
      </c>
      <c r="S179" s="147">
        <v>105577.53246177324</v>
      </c>
      <c r="T179" s="147">
        <v>129144.03287282998</v>
      </c>
      <c r="U179" s="147">
        <v>16020.721003007191</v>
      </c>
      <c r="V179" s="147">
        <v>51955.211308261882</v>
      </c>
      <c r="W179" s="147">
        <v>41868.103712823307</v>
      </c>
      <c r="X179" s="141"/>
      <c r="Y179" s="147">
        <v>11653.360744751131</v>
      </c>
      <c r="Z179" s="147">
        <v>29640.243544384037</v>
      </c>
      <c r="AA179" s="147">
        <v>57949.161070032118</v>
      </c>
      <c r="AB179" s="147">
        <v>-11186.93777336938</v>
      </c>
      <c r="AC179" s="147">
        <v>127314.45714150589</v>
      </c>
      <c r="AD179" s="147">
        <v>2779.2495005872752</v>
      </c>
      <c r="AE179" s="147">
        <v>55937.335802778231</v>
      </c>
      <c r="AF179" s="147">
        <v>-137595.2994988214</v>
      </c>
      <c r="AG179" s="147">
        <v>339813.94847705431</v>
      </c>
    </row>
    <row r="180" spans="2:33" s="27" customFormat="1">
      <c r="B180" s="31" t="s">
        <v>26</v>
      </c>
      <c r="C180" s="209" t="s">
        <v>299</v>
      </c>
      <c r="D180" s="147">
        <v>217533.36715727419</v>
      </c>
      <c r="E180" s="147">
        <v>259848.94247898209</v>
      </c>
      <c r="F180" s="147">
        <v>300021.89853133715</v>
      </c>
      <c r="G180" s="147">
        <v>391630.27064233436</v>
      </c>
      <c r="H180" s="147">
        <v>434237.13416666049</v>
      </c>
      <c r="I180" s="147">
        <v>655376.25792983803</v>
      </c>
      <c r="J180" s="147">
        <v>780667.37579504959</v>
      </c>
      <c r="K180" s="147">
        <v>847777.6551239785</v>
      </c>
      <c r="L180" s="147">
        <v>767243.94029809546</v>
      </c>
      <c r="M180" s="147">
        <v>1127578.8921890759</v>
      </c>
      <c r="N180" s="146"/>
      <c r="O180" s="147">
        <v>31537.153250417312</v>
      </c>
      <c r="P180" s="147">
        <v>12194.492140889814</v>
      </c>
      <c r="Q180" s="147">
        <v>35384.775433815856</v>
      </c>
      <c r="R180" s="147">
        <v>56011.926090214445</v>
      </c>
      <c r="S180" s="147">
        <v>99618.499901126837</v>
      </c>
      <c r="T180" s="147">
        <v>122114.23618683637</v>
      </c>
      <c r="U180" s="147">
        <v>15159.311842074098</v>
      </c>
      <c r="V180" s="147">
        <v>49104.972145312771</v>
      </c>
      <c r="W180" s="147">
        <v>39592.3029815259</v>
      </c>
      <c r="X180" s="141"/>
      <c r="Y180" s="147">
        <v>10778.422071290601</v>
      </c>
      <c r="Z180" s="147">
        <v>27978.463911465224</v>
      </c>
      <c r="AA180" s="147">
        <v>56223.59667718134</v>
      </c>
      <c r="AB180" s="147">
        <v>-13405.062565888273</v>
      </c>
      <c r="AC180" s="147">
        <v>121520.62386205075</v>
      </c>
      <c r="AD180" s="147">
        <v>3176.8816783751618</v>
      </c>
      <c r="AE180" s="147">
        <v>51950.967486854839</v>
      </c>
      <c r="AF180" s="147">
        <v>-129638.68697119587</v>
      </c>
      <c r="AG180" s="147">
        <v>320742.64890945452</v>
      </c>
    </row>
    <row r="181" spans="2:33">
      <c r="B181" s="208" t="s">
        <v>40</v>
      </c>
      <c r="C181" s="36"/>
      <c r="D181" s="144">
        <v>210568.68981423404</v>
      </c>
      <c r="E181" s="144">
        <v>251445.98869462602</v>
      </c>
      <c r="F181" s="144">
        <v>290763.57766826876</v>
      </c>
      <c r="G181" s="144">
        <v>378755.74006419355</v>
      </c>
      <c r="H181" s="144">
        <v>419768.03365312447</v>
      </c>
      <c r="I181" s="144">
        <v>637877.92631327384</v>
      </c>
      <c r="J181" s="144">
        <v>756576.90410674643</v>
      </c>
      <c r="K181" s="144">
        <v>822171.86918764759</v>
      </c>
      <c r="L181" s="144">
        <v>744829.16232367093</v>
      </c>
      <c r="M181" s="144">
        <v>1093522.1515269312</v>
      </c>
      <c r="N181" s="143"/>
      <c r="O181" s="144">
        <v>0</v>
      </c>
      <c r="P181" s="144">
        <v>0</v>
      </c>
      <c r="Q181" s="144">
        <v>0</v>
      </c>
      <c r="R181" s="144">
        <v>0</v>
      </c>
      <c r="S181" s="144">
        <v>0</v>
      </c>
      <c r="T181" s="144">
        <v>0</v>
      </c>
      <c r="U181" s="144">
        <v>0</v>
      </c>
      <c r="V181" s="144">
        <v>0</v>
      </c>
      <c r="W181" s="144">
        <v>0</v>
      </c>
      <c r="X181" s="145"/>
      <c r="Y181" s="144">
        <v>0</v>
      </c>
      <c r="Z181" s="144">
        <v>0</v>
      </c>
      <c r="AA181" s="144">
        <v>0</v>
      </c>
      <c r="AB181" s="144">
        <v>0</v>
      </c>
      <c r="AC181" s="144">
        <v>0</v>
      </c>
      <c r="AD181" s="144">
        <v>0</v>
      </c>
      <c r="AE181" s="144">
        <v>0</v>
      </c>
      <c r="AF181" s="144">
        <v>0</v>
      </c>
      <c r="AG181" s="144">
        <v>0</v>
      </c>
    </row>
    <row r="182" spans="2:33">
      <c r="B182" s="6" t="s">
        <v>41</v>
      </c>
      <c r="C182" s="8"/>
      <c r="D182" s="144">
        <v>0</v>
      </c>
      <c r="E182" s="144">
        <v>0</v>
      </c>
      <c r="F182" s="144">
        <v>0</v>
      </c>
      <c r="G182" s="144">
        <v>0</v>
      </c>
      <c r="H182" s="144">
        <v>0</v>
      </c>
      <c r="I182" s="144">
        <v>0</v>
      </c>
      <c r="J182" s="144">
        <v>0</v>
      </c>
      <c r="K182" s="144">
        <v>0</v>
      </c>
      <c r="L182" s="144">
        <v>0</v>
      </c>
      <c r="M182" s="144">
        <v>0</v>
      </c>
      <c r="N182" s="143"/>
      <c r="O182" s="144">
        <v>0</v>
      </c>
      <c r="P182" s="144">
        <v>0</v>
      </c>
      <c r="Q182" s="144">
        <v>0</v>
      </c>
      <c r="R182" s="144">
        <v>0</v>
      </c>
      <c r="S182" s="144">
        <v>0</v>
      </c>
      <c r="T182" s="144">
        <v>0</v>
      </c>
      <c r="U182" s="144">
        <v>0</v>
      </c>
      <c r="V182" s="144">
        <v>0</v>
      </c>
      <c r="W182" s="144">
        <v>0</v>
      </c>
      <c r="X182" s="145"/>
      <c r="Y182" s="144">
        <v>0</v>
      </c>
      <c r="Z182" s="144">
        <v>0</v>
      </c>
      <c r="AA182" s="144">
        <v>0</v>
      </c>
      <c r="AB182" s="144">
        <v>0</v>
      </c>
      <c r="AC182" s="144">
        <v>0</v>
      </c>
      <c r="AD182" s="144">
        <v>0</v>
      </c>
      <c r="AE182" s="144">
        <v>0</v>
      </c>
      <c r="AF182" s="144">
        <v>0</v>
      </c>
      <c r="AG182" s="144">
        <v>0</v>
      </c>
    </row>
    <row r="183" spans="2:33">
      <c r="B183" s="6" t="s">
        <v>110</v>
      </c>
      <c r="C183" s="8"/>
      <c r="D183" s="144">
        <v>66771.568192337465</v>
      </c>
      <c r="E183" s="144">
        <v>79853.459246176237</v>
      </c>
      <c r="F183" s="144">
        <v>92094.010348859229</v>
      </c>
      <c r="G183" s="144">
        <v>120066.05663771088</v>
      </c>
      <c r="H183" s="144">
        <v>133920.65476563701</v>
      </c>
      <c r="I183" s="144">
        <v>200528.43038095476</v>
      </c>
      <c r="J183" s="144">
        <v>239631.80600290978</v>
      </c>
      <c r="K183" s="144">
        <v>260335.8942647065</v>
      </c>
      <c r="L183" s="144">
        <v>235283.35864107133</v>
      </c>
      <c r="M183" s="144">
        <v>346257.3676928553</v>
      </c>
      <c r="N183" s="143"/>
      <c r="O183" s="144">
        <v>9680.2858631337112</v>
      </c>
      <c r="P183" s="144">
        <v>3747.455625220121</v>
      </c>
      <c r="Q183" s="144">
        <v>10861.626737734696</v>
      </c>
      <c r="R183" s="144">
        <v>17172.143203600441</v>
      </c>
      <c r="S183" s="144">
        <v>30722.786431270932</v>
      </c>
      <c r="T183" s="144">
        <v>37363.843766731319</v>
      </c>
      <c r="U183" s="144">
        <v>4653.2664065511071</v>
      </c>
      <c r="V183" s="144">
        <v>15079.174072385771</v>
      </c>
      <c r="W183" s="144">
        <v>12141.392759920689</v>
      </c>
      <c r="X183" s="145"/>
      <c r="Y183" s="144">
        <v>3401.6051907050623</v>
      </c>
      <c r="Z183" s="144">
        <v>8493.0954774628699</v>
      </c>
      <c r="AA183" s="144">
        <v>17110.419551116956</v>
      </c>
      <c r="AB183" s="144">
        <v>-3317.5450756743176</v>
      </c>
      <c r="AC183" s="144">
        <v>35884.989184046819</v>
      </c>
      <c r="AD183" s="144">
        <v>1739.5318552237256</v>
      </c>
      <c r="AE183" s="144">
        <v>16050.821855245578</v>
      </c>
      <c r="AF183" s="144">
        <v>-40131.709696020916</v>
      </c>
      <c r="AG183" s="144">
        <v>98832.616291863276</v>
      </c>
    </row>
    <row r="184" spans="2:33">
      <c r="B184" s="6" t="s">
        <v>43</v>
      </c>
      <c r="C184" s="8"/>
      <c r="D184" s="144">
        <v>51795.653457585286</v>
      </c>
      <c r="E184" s="144">
        <v>60657.634761967594</v>
      </c>
      <c r="F184" s="144">
        <v>69551.541326725492</v>
      </c>
      <c r="G184" s="144">
        <v>97588.314254451529</v>
      </c>
      <c r="H184" s="144">
        <v>95161.001355776403</v>
      </c>
      <c r="I184" s="144">
        <v>148958.23056311667</v>
      </c>
      <c r="J184" s="144">
        <v>180975.52050642885</v>
      </c>
      <c r="K184" s="144">
        <v>191746.17018119429</v>
      </c>
      <c r="L184" s="144">
        <v>175242.19649524428</v>
      </c>
      <c r="M184" s="144">
        <v>255030.23445786716</v>
      </c>
      <c r="N184" s="143"/>
      <c r="O184" s="144">
        <v>7509.1351830010581</v>
      </c>
      <c r="P184" s="144">
        <v>2846.61174039455</v>
      </c>
      <c r="Q184" s="144">
        <v>8202.9534609617403</v>
      </c>
      <c r="R184" s="144">
        <v>13957.321113926391</v>
      </c>
      <c r="S184" s="144">
        <v>21830.920154592746</v>
      </c>
      <c r="T184" s="144">
        <v>27754.927537983825</v>
      </c>
      <c r="U184" s="144">
        <v>3514.2551568068584</v>
      </c>
      <c r="V184" s="144">
        <v>11106.32049430579</v>
      </c>
      <c r="W184" s="144">
        <v>9043.0719284561674</v>
      </c>
      <c r="X184" s="145"/>
      <c r="Y184" s="144">
        <v>1352.8461213812534</v>
      </c>
      <c r="Z184" s="144">
        <v>6047.29482436334</v>
      </c>
      <c r="AA184" s="144">
        <v>19833.819466764304</v>
      </c>
      <c r="AB184" s="144">
        <v>-16384.634012601513</v>
      </c>
      <c r="AC184" s="144">
        <v>31966.309052747518</v>
      </c>
      <c r="AD184" s="144">
        <v>4262.3624053283493</v>
      </c>
      <c r="AE184" s="144">
        <v>7256.3945179585871</v>
      </c>
      <c r="AF184" s="144">
        <v>-27610.294180255805</v>
      </c>
      <c r="AG184" s="144">
        <v>70744.966034166719</v>
      </c>
    </row>
    <row r="185" spans="2:33">
      <c r="B185" s="6" t="s">
        <v>44</v>
      </c>
      <c r="C185" s="8"/>
      <c r="D185" s="144">
        <v>0</v>
      </c>
      <c r="E185" s="144">
        <v>0</v>
      </c>
      <c r="F185" s="144">
        <v>0</v>
      </c>
      <c r="G185" s="144">
        <v>0</v>
      </c>
      <c r="H185" s="144">
        <v>0</v>
      </c>
      <c r="I185" s="144">
        <v>0</v>
      </c>
      <c r="J185" s="144">
        <v>0</v>
      </c>
      <c r="K185" s="144">
        <v>0</v>
      </c>
      <c r="L185" s="144">
        <v>0</v>
      </c>
      <c r="M185" s="144">
        <v>0</v>
      </c>
      <c r="N185" s="143"/>
      <c r="O185" s="144">
        <v>0</v>
      </c>
      <c r="P185" s="144">
        <v>0</v>
      </c>
      <c r="Q185" s="144">
        <v>0</v>
      </c>
      <c r="R185" s="144">
        <v>0</v>
      </c>
      <c r="S185" s="144">
        <v>0</v>
      </c>
      <c r="T185" s="144">
        <v>0</v>
      </c>
      <c r="U185" s="144">
        <v>0</v>
      </c>
      <c r="V185" s="144">
        <v>0</v>
      </c>
      <c r="W185" s="144">
        <v>0</v>
      </c>
      <c r="X185" s="145"/>
      <c r="Y185" s="144">
        <v>0</v>
      </c>
      <c r="Z185" s="144">
        <v>0</v>
      </c>
      <c r="AA185" s="144">
        <v>0</v>
      </c>
      <c r="AB185" s="144">
        <v>0</v>
      </c>
      <c r="AC185" s="144">
        <v>0</v>
      </c>
      <c r="AD185" s="144">
        <v>0</v>
      </c>
      <c r="AE185" s="144">
        <v>0</v>
      </c>
      <c r="AF185" s="144">
        <v>0</v>
      </c>
      <c r="AG185" s="144">
        <v>0</v>
      </c>
    </row>
    <row r="186" spans="2:33">
      <c r="B186" s="7" t="s">
        <v>45</v>
      </c>
      <c r="C186" s="225"/>
      <c r="D186" s="144">
        <v>0</v>
      </c>
      <c r="E186" s="144">
        <v>0</v>
      </c>
      <c r="F186" s="144">
        <v>0</v>
      </c>
      <c r="G186" s="144">
        <v>0</v>
      </c>
      <c r="H186" s="144">
        <v>0</v>
      </c>
      <c r="I186" s="144">
        <v>0</v>
      </c>
      <c r="J186" s="144">
        <v>0</v>
      </c>
      <c r="K186" s="144">
        <v>0</v>
      </c>
      <c r="L186" s="144">
        <v>0</v>
      </c>
      <c r="M186" s="144">
        <v>0</v>
      </c>
      <c r="N186" s="143"/>
      <c r="O186" s="144">
        <v>0</v>
      </c>
      <c r="P186" s="144">
        <v>0</v>
      </c>
      <c r="Q186" s="144">
        <v>0</v>
      </c>
      <c r="R186" s="144">
        <v>0</v>
      </c>
      <c r="S186" s="144">
        <v>0</v>
      </c>
      <c r="T186" s="144">
        <v>0</v>
      </c>
      <c r="U186" s="144">
        <v>0</v>
      </c>
      <c r="V186" s="144">
        <v>0</v>
      </c>
      <c r="W186" s="144">
        <v>0</v>
      </c>
      <c r="X186" s="145"/>
      <c r="Y186" s="144">
        <v>0</v>
      </c>
      <c r="Z186" s="144">
        <v>0</v>
      </c>
      <c r="AA186" s="144">
        <v>0</v>
      </c>
      <c r="AB186" s="144">
        <v>0</v>
      </c>
      <c r="AC186" s="144">
        <v>0</v>
      </c>
      <c r="AD186" s="144">
        <v>0</v>
      </c>
      <c r="AE186" s="144">
        <v>0</v>
      </c>
      <c r="AF186" s="144">
        <v>0</v>
      </c>
      <c r="AG186" s="144">
        <v>0</v>
      </c>
    </row>
    <row r="187" spans="2:33">
      <c r="B187" s="7" t="s">
        <v>46</v>
      </c>
      <c r="C187" s="225"/>
      <c r="D187" s="144">
        <v>0</v>
      </c>
      <c r="E187" s="144">
        <v>0</v>
      </c>
      <c r="F187" s="144">
        <v>0</v>
      </c>
      <c r="G187" s="144">
        <v>0</v>
      </c>
      <c r="H187" s="144">
        <v>0</v>
      </c>
      <c r="I187" s="144">
        <v>0</v>
      </c>
      <c r="J187" s="144">
        <v>0</v>
      </c>
      <c r="K187" s="144">
        <v>0</v>
      </c>
      <c r="L187" s="144">
        <v>0</v>
      </c>
      <c r="M187" s="144">
        <v>0</v>
      </c>
      <c r="N187" s="143"/>
      <c r="O187" s="144">
        <v>0</v>
      </c>
      <c r="P187" s="144">
        <v>0</v>
      </c>
      <c r="Q187" s="144">
        <v>0</v>
      </c>
      <c r="R187" s="144">
        <v>0</v>
      </c>
      <c r="S187" s="144">
        <v>0</v>
      </c>
      <c r="T187" s="144">
        <v>0</v>
      </c>
      <c r="U187" s="144">
        <v>0</v>
      </c>
      <c r="V187" s="144">
        <v>0</v>
      </c>
      <c r="W187" s="144">
        <v>0</v>
      </c>
      <c r="X187" s="145"/>
      <c r="Y187" s="144">
        <v>0</v>
      </c>
      <c r="Z187" s="144">
        <v>0</v>
      </c>
      <c r="AA187" s="144">
        <v>0</v>
      </c>
      <c r="AB187" s="144">
        <v>0</v>
      </c>
      <c r="AC187" s="144">
        <v>0</v>
      </c>
      <c r="AD187" s="144">
        <v>0</v>
      </c>
      <c r="AE187" s="144">
        <v>0</v>
      </c>
      <c r="AF187" s="144">
        <v>0</v>
      </c>
      <c r="AG187" s="144">
        <v>0</v>
      </c>
    </row>
    <row r="188" spans="2:33">
      <c r="B188" s="6" t="s">
        <v>317</v>
      </c>
      <c r="C188" s="8"/>
      <c r="D188" s="144">
        <v>30861.697067543791</v>
      </c>
      <c r="E188" s="144">
        <v>37701.42229238958</v>
      </c>
      <c r="F188" s="144">
        <v>46063.149725682568</v>
      </c>
      <c r="G188" s="144">
        <v>49645.226443181244</v>
      </c>
      <c r="H188" s="144">
        <v>67279.684400335638</v>
      </c>
      <c r="I188" s="144">
        <v>116181.61665435809</v>
      </c>
      <c r="J188" s="144">
        <v>119857.91168322689</v>
      </c>
      <c r="K188" s="144">
        <v>137541.07078848963</v>
      </c>
      <c r="L188" s="144">
        <v>126251.88703813289</v>
      </c>
      <c r="M188" s="144">
        <v>182935.23931991856</v>
      </c>
      <c r="N188" s="143"/>
      <c r="O188" s="144">
        <v>4474.2104749539658</v>
      </c>
      <c r="P188" s="144">
        <v>1769.2960127482515</v>
      </c>
      <c r="Q188" s="144">
        <v>5432.7174676126797</v>
      </c>
      <c r="R188" s="144">
        <v>7100.3825871442687</v>
      </c>
      <c r="S188" s="144">
        <v>15434.657025924302</v>
      </c>
      <c r="T188" s="144">
        <v>21647.762190093883</v>
      </c>
      <c r="U188" s="144">
        <v>2327.4489446870707</v>
      </c>
      <c r="V188" s="144">
        <v>7966.6530594246215</v>
      </c>
      <c r="W188" s="144">
        <v>6515.0113295923138</v>
      </c>
      <c r="X188" s="145"/>
      <c r="Y188" s="144">
        <v>2365.5147498918191</v>
      </c>
      <c r="Z188" s="144">
        <v>6592.4314205447417</v>
      </c>
      <c r="AA188" s="144">
        <v>-1850.6407501140025</v>
      </c>
      <c r="AB188" s="144">
        <v>10534.07537001012</v>
      </c>
      <c r="AC188" s="144">
        <v>33467.275228098166</v>
      </c>
      <c r="AD188" s="144">
        <v>-17971.467161225082</v>
      </c>
      <c r="AE188" s="144">
        <v>15355.710160575663</v>
      </c>
      <c r="AF188" s="144">
        <v>-19255.836809781355</v>
      </c>
      <c r="AG188" s="144">
        <v>50168.34095219335</v>
      </c>
    </row>
    <row r="189" spans="2:33">
      <c r="B189" s="6" t="s">
        <v>108</v>
      </c>
      <c r="C189" s="8"/>
      <c r="D189" s="144">
        <v>61139.771096767523</v>
      </c>
      <c r="E189" s="144">
        <v>73233.472394092591</v>
      </c>
      <c r="F189" s="144">
        <v>83054.876267001528</v>
      </c>
      <c r="G189" s="144">
        <v>111456.14272884993</v>
      </c>
      <c r="H189" s="144">
        <v>123406.69313137542</v>
      </c>
      <c r="I189" s="144">
        <v>172209.64871484431</v>
      </c>
      <c r="J189" s="144">
        <v>216111.66591418095</v>
      </c>
      <c r="K189" s="144">
        <v>232548.73395325727</v>
      </c>
      <c r="L189" s="144">
        <v>208051.72014922247</v>
      </c>
      <c r="M189" s="144">
        <v>309299.31005629007</v>
      </c>
      <c r="N189" s="143"/>
      <c r="O189" s="144">
        <v>8863.8095202201494</v>
      </c>
      <c r="P189" s="144">
        <v>3436.7852146716637</v>
      </c>
      <c r="Q189" s="144">
        <v>9795.5454577734672</v>
      </c>
      <c r="R189" s="144">
        <v>15940.732105793188</v>
      </c>
      <c r="S189" s="144">
        <v>28310.774644132634</v>
      </c>
      <c r="T189" s="144">
        <v>32087.292547402478</v>
      </c>
      <c r="U189" s="144">
        <v>4196.5429040335457</v>
      </c>
      <c r="V189" s="144">
        <v>13469.686343092513</v>
      </c>
      <c r="W189" s="144">
        <v>10736.15092583886</v>
      </c>
      <c r="X189" s="145"/>
      <c r="Y189" s="144">
        <v>3229.8917771049105</v>
      </c>
      <c r="Z189" s="144">
        <v>6384.618658237282</v>
      </c>
      <c r="AA189" s="144">
        <v>18605.721004074934</v>
      </c>
      <c r="AB189" s="144">
        <v>-3990.1817032677059</v>
      </c>
      <c r="AC189" s="144">
        <v>20492.180939336249</v>
      </c>
      <c r="AD189" s="144">
        <v>11814.724651934182</v>
      </c>
      <c r="AE189" s="144">
        <v>12240.525135042757</v>
      </c>
      <c r="AF189" s="144">
        <v>-37966.700147127318</v>
      </c>
      <c r="AG189" s="144">
        <v>90511.438981228726</v>
      </c>
    </row>
    <row r="190" spans="2:33">
      <c r="B190" s="6" t="s">
        <v>48</v>
      </c>
      <c r="C190" s="8"/>
      <c r="D190" s="144">
        <v>0</v>
      </c>
      <c r="E190" s="144">
        <v>0</v>
      </c>
      <c r="F190" s="144">
        <v>0</v>
      </c>
      <c r="G190" s="144">
        <v>0</v>
      </c>
      <c r="H190" s="144">
        <v>0</v>
      </c>
      <c r="I190" s="144">
        <v>0</v>
      </c>
      <c r="J190" s="144">
        <v>0</v>
      </c>
      <c r="K190" s="144">
        <v>0</v>
      </c>
      <c r="L190" s="144">
        <v>0</v>
      </c>
      <c r="M190" s="144">
        <v>0</v>
      </c>
      <c r="N190" s="143"/>
      <c r="O190" s="144">
        <v>0</v>
      </c>
      <c r="P190" s="144">
        <v>0</v>
      </c>
      <c r="Q190" s="144">
        <v>0</v>
      </c>
      <c r="R190" s="144">
        <v>0</v>
      </c>
      <c r="S190" s="144">
        <v>0</v>
      </c>
      <c r="T190" s="144">
        <v>0</v>
      </c>
      <c r="U190" s="144">
        <v>0</v>
      </c>
      <c r="V190" s="144">
        <v>0</v>
      </c>
      <c r="W190" s="144">
        <v>0</v>
      </c>
      <c r="X190" s="145"/>
      <c r="Y190" s="144">
        <v>0</v>
      </c>
      <c r="Z190" s="144">
        <v>0</v>
      </c>
      <c r="AA190" s="144">
        <v>0</v>
      </c>
      <c r="AB190" s="144">
        <v>0</v>
      </c>
      <c r="AC190" s="144">
        <v>0</v>
      </c>
      <c r="AD190" s="144">
        <v>0</v>
      </c>
      <c r="AE190" s="144">
        <v>0</v>
      </c>
      <c r="AF190" s="144">
        <v>0</v>
      </c>
      <c r="AG190" s="144">
        <v>0</v>
      </c>
    </row>
    <row r="191" spans="2:33">
      <c r="B191" s="6" t="s">
        <v>325</v>
      </c>
      <c r="C191" s="8"/>
      <c r="D191" s="144">
        <v>0</v>
      </c>
      <c r="E191" s="144">
        <v>0</v>
      </c>
      <c r="F191" s="144">
        <v>0</v>
      </c>
      <c r="G191" s="144">
        <v>0</v>
      </c>
      <c r="H191" s="144">
        <v>0</v>
      </c>
      <c r="I191" s="144">
        <v>0</v>
      </c>
      <c r="J191" s="144">
        <v>0</v>
      </c>
      <c r="K191" s="144">
        <v>0</v>
      </c>
      <c r="L191" s="144">
        <v>0</v>
      </c>
      <c r="M191" s="144">
        <v>0</v>
      </c>
      <c r="N191" s="143"/>
      <c r="O191" s="144">
        <v>0</v>
      </c>
      <c r="P191" s="144">
        <v>0</v>
      </c>
      <c r="Q191" s="144">
        <v>0</v>
      </c>
      <c r="R191" s="144">
        <v>0</v>
      </c>
      <c r="S191" s="144">
        <v>0</v>
      </c>
      <c r="T191" s="144">
        <v>0</v>
      </c>
      <c r="U191" s="144">
        <v>0</v>
      </c>
      <c r="V191" s="144">
        <v>0</v>
      </c>
      <c r="W191" s="144">
        <v>0</v>
      </c>
      <c r="X191" s="145"/>
      <c r="Y191" s="144">
        <v>0</v>
      </c>
      <c r="Z191" s="144">
        <v>0</v>
      </c>
      <c r="AA191" s="144">
        <v>0</v>
      </c>
      <c r="AB191" s="144">
        <v>0</v>
      </c>
      <c r="AC191" s="144">
        <v>0</v>
      </c>
      <c r="AD191" s="144">
        <v>0</v>
      </c>
      <c r="AE191" s="144">
        <v>0</v>
      </c>
      <c r="AF191" s="144">
        <v>0</v>
      </c>
      <c r="AG191" s="144">
        <v>0</v>
      </c>
    </row>
    <row r="192" spans="2:33">
      <c r="B192" s="6" t="s">
        <v>101</v>
      </c>
      <c r="C192" s="8"/>
      <c r="D192" s="144">
        <v>6964.6773430401463</v>
      </c>
      <c r="E192" s="144">
        <v>8402.9537843561084</v>
      </c>
      <c r="F192" s="144">
        <v>9258.3208630683257</v>
      </c>
      <c r="G192" s="144">
        <v>12874.530578140713</v>
      </c>
      <c r="H192" s="144">
        <v>14469.10051353609</v>
      </c>
      <c r="I192" s="144">
        <v>17498.331616564148</v>
      </c>
      <c r="J192" s="144">
        <v>24090.471688303049</v>
      </c>
      <c r="K192" s="144">
        <v>25605.785936330711</v>
      </c>
      <c r="L192" s="144">
        <v>22414.777974424243</v>
      </c>
      <c r="M192" s="144">
        <v>34056.740662144599</v>
      </c>
      <c r="N192" s="143"/>
      <c r="O192" s="144">
        <v>1009.7122091084293</v>
      </c>
      <c r="P192" s="144">
        <v>394.34354785522811</v>
      </c>
      <c r="Q192" s="144">
        <v>1091.932309733274</v>
      </c>
      <c r="R192" s="144">
        <v>1841.3470797501507</v>
      </c>
      <c r="S192" s="144">
        <v>3319.3616452062415</v>
      </c>
      <c r="T192" s="144">
        <v>3260.410144624826</v>
      </c>
      <c r="U192" s="144">
        <v>467.79842999551533</v>
      </c>
      <c r="V192" s="144">
        <v>1483.138176104068</v>
      </c>
      <c r="W192" s="144">
        <v>1156.6760377178582</v>
      </c>
      <c r="X192" s="145"/>
      <c r="Y192" s="144">
        <v>428.56423220753277</v>
      </c>
      <c r="Z192" s="144">
        <v>461.02353085698905</v>
      </c>
      <c r="AA192" s="144">
        <v>2524.2774053391126</v>
      </c>
      <c r="AB192" s="144">
        <v>-246.77714435477219</v>
      </c>
      <c r="AC192" s="144">
        <v>-290.13054217818279</v>
      </c>
      <c r="AD192" s="144">
        <v>3331.7299271140732</v>
      </c>
      <c r="AE192" s="144">
        <v>1047.5158180321462</v>
      </c>
      <c r="AF192" s="144">
        <v>-4674.1461380105357</v>
      </c>
      <c r="AG192" s="144">
        <v>10485.286650002501</v>
      </c>
    </row>
    <row r="193" spans="2:33" s="27" customFormat="1">
      <c r="B193" s="31" t="s">
        <v>27</v>
      </c>
      <c r="C193" s="209" t="s">
        <v>300</v>
      </c>
      <c r="D193" s="147">
        <v>12071.817247427225</v>
      </c>
      <c r="E193" s="147">
        <v>14696.881685584322</v>
      </c>
      <c r="F193" s="147">
        <v>17048.373604805558</v>
      </c>
      <c r="G193" s="147">
        <v>20784.634131741423</v>
      </c>
      <c r="H193" s="147">
        <v>25975.428500822465</v>
      </c>
      <c r="I193" s="147">
        <v>37728.294340924003</v>
      </c>
      <c r="J193" s="147">
        <v>44360.458849129682</v>
      </c>
      <c r="K193" s="147">
        <v>49208.236325986174</v>
      </c>
      <c r="L193" s="147">
        <v>44101.862961309773</v>
      </c>
      <c r="M193" s="147">
        <v>65448.96326020702</v>
      </c>
      <c r="N193" s="146"/>
      <c r="O193" s="147">
        <v>1750.1257646965655</v>
      </c>
      <c r="P193" s="147">
        <v>689.71228630242263</v>
      </c>
      <c r="Q193" s="147">
        <v>2010.6961340851217</v>
      </c>
      <c r="R193" s="147">
        <v>2972.6695765621012</v>
      </c>
      <c r="S193" s="147">
        <v>5959.0325606464012</v>
      </c>
      <c r="T193" s="147">
        <v>7029.7966859936178</v>
      </c>
      <c r="U193" s="147">
        <v>861.4091609330917</v>
      </c>
      <c r="V193" s="147">
        <v>2850.2391629491003</v>
      </c>
      <c r="W193" s="147">
        <v>2275.8007312974091</v>
      </c>
      <c r="X193" s="141"/>
      <c r="Y193" s="147">
        <v>874.93867346053094</v>
      </c>
      <c r="Z193" s="147">
        <v>1661.779632918812</v>
      </c>
      <c r="AA193" s="147">
        <v>1725.5643928507436</v>
      </c>
      <c r="AB193" s="147">
        <v>2218.1247925189427</v>
      </c>
      <c r="AC193" s="147">
        <v>5793.8332794551361</v>
      </c>
      <c r="AD193" s="147">
        <v>-397.63217778793631</v>
      </c>
      <c r="AE193" s="147">
        <v>3986.3683159233956</v>
      </c>
      <c r="AF193" s="147">
        <v>-7956.6125276254979</v>
      </c>
      <c r="AG193" s="147">
        <v>19071.299567599835</v>
      </c>
    </row>
    <row r="194" spans="2:33">
      <c r="B194" s="3" t="s">
        <v>12</v>
      </c>
      <c r="C194" s="210" t="s">
        <v>301</v>
      </c>
      <c r="D194" s="144">
        <v>0</v>
      </c>
      <c r="E194" s="144">
        <v>0</v>
      </c>
      <c r="F194" s="144">
        <v>0</v>
      </c>
      <c r="G194" s="144">
        <v>0</v>
      </c>
      <c r="H194" s="144">
        <v>0</v>
      </c>
      <c r="I194" s="144">
        <v>0</v>
      </c>
      <c r="J194" s="144">
        <v>0</v>
      </c>
      <c r="K194" s="144">
        <v>0</v>
      </c>
      <c r="L194" s="144">
        <v>0</v>
      </c>
      <c r="M194" s="144">
        <v>0</v>
      </c>
      <c r="N194" s="143"/>
      <c r="O194" s="144">
        <v>0</v>
      </c>
      <c r="P194" s="144">
        <v>0</v>
      </c>
      <c r="Q194" s="144">
        <v>0</v>
      </c>
      <c r="R194" s="144">
        <v>0</v>
      </c>
      <c r="S194" s="144">
        <v>0</v>
      </c>
      <c r="T194" s="144">
        <v>0</v>
      </c>
      <c r="U194" s="144">
        <v>0</v>
      </c>
      <c r="V194" s="144">
        <v>0</v>
      </c>
      <c r="W194" s="144">
        <v>0</v>
      </c>
      <c r="X194" s="145"/>
      <c r="Y194" s="144">
        <v>0</v>
      </c>
      <c r="Z194" s="144">
        <v>0</v>
      </c>
      <c r="AA194" s="144">
        <v>0</v>
      </c>
      <c r="AB194" s="144">
        <v>0</v>
      </c>
      <c r="AC194" s="144">
        <v>0</v>
      </c>
      <c r="AD194" s="144">
        <v>0</v>
      </c>
      <c r="AE194" s="144">
        <v>0</v>
      </c>
      <c r="AF194" s="144">
        <v>0</v>
      </c>
      <c r="AG194" s="144">
        <v>0</v>
      </c>
    </row>
    <row r="195" spans="2:33">
      <c r="B195" s="3" t="s">
        <v>13</v>
      </c>
      <c r="C195" s="210" t="s">
        <v>302</v>
      </c>
      <c r="D195" s="144">
        <v>12071.817247427225</v>
      </c>
      <c r="E195" s="144">
        <v>14696.881685584322</v>
      </c>
      <c r="F195" s="144">
        <v>17048.373604805558</v>
      </c>
      <c r="G195" s="144">
        <v>20784.634131741423</v>
      </c>
      <c r="H195" s="144">
        <v>25975.428500822465</v>
      </c>
      <c r="I195" s="144">
        <v>37728.294340924003</v>
      </c>
      <c r="J195" s="144">
        <v>44360.458849129682</v>
      </c>
      <c r="K195" s="144">
        <v>49208.236325986174</v>
      </c>
      <c r="L195" s="144">
        <v>44101.862961309773</v>
      </c>
      <c r="M195" s="144">
        <v>65448.96326020702</v>
      </c>
      <c r="N195" s="143"/>
      <c r="O195" s="144">
        <v>1750.1257646965655</v>
      </c>
      <c r="P195" s="144">
        <v>689.71228630242263</v>
      </c>
      <c r="Q195" s="144">
        <v>2010.6961340851217</v>
      </c>
      <c r="R195" s="144">
        <v>2972.6695765621012</v>
      </c>
      <c r="S195" s="144">
        <v>5959.0325606464012</v>
      </c>
      <c r="T195" s="144">
        <v>7029.7966859936178</v>
      </c>
      <c r="U195" s="144">
        <v>861.4091609330917</v>
      </c>
      <c r="V195" s="144">
        <v>2850.2391629491003</v>
      </c>
      <c r="W195" s="144">
        <v>2275.8007312974091</v>
      </c>
      <c r="X195" s="145"/>
      <c r="Y195" s="144">
        <v>874.93867346053094</v>
      </c>
      <c r="Z195" s="144">
        <v>1661.779632918812</v>
      </c>
      <c r="AA195" s="144">
        <v>1725.5643928507436</v>
      </c>
      <c r="AB195" s="144">
        <v>2218.1247925189427</v>
      </c>
      <c r="AC195" s="144">
        <v>5793.8332794551361</v>
      </c>
      <c r="AD195" s="144">
        <v>-397.63217778793631</v>
      </c>
      <c r="AE195" s="144">
        <v>3986.3683159233956</v>
      </c>
      <c r="AF195" s="144">
        <v>-7956.6125276254979</v>
      </c>
      <c r="AG195" s="144">
        <v>19071.299567599835</v>
      </c>
    </row>
    <row r="196" spans="2:33" s="27" customFormat="1">
      <c r="B196" s="5" t="s">
        <v>28</v>
      </c>
      <c r="C196" s="209" t="s">
        <v>311</v>
      </c>
      <c r="D196" s="147">
        <v>0</v>
      </c>
      <c r="E196" s="147">
        <v>0</v>
      </c>
      <c r="F196" s="147">
        <v>0</v>
      </c>
      <c r="G196" s="147">
        <v>0</v>
      </c>
      <c r="H196" s="147">
        <v>0</v>
      </c>
      <c r="I196" s="147">
        <v>0</v>
      </c>
      <c r="J196" s="147">
        <v>0</v>
      </c>
      <c r="K196" s="147">
        <v>0</v>
      </c>
      <c r="L196" s="147">
        <v>0</v>
      </c>
      <c r="M196" s="147">
        <v>0</v>
      </c>
      <c r="N196" s="146"/>
      <c r="O196" s="147">
        <v>0</v>
      </c>
      <c r="P196" s="147">
        <v>0</v>
      </c>
      <c r="Q196" s="147">
        <v>0</v>
      </c>
      <c r="R196" s="147">
        <v>0</v>
      </c>
      <c r="S196" s="147">
        <v>0</v>
      </c>
      <c r="T196" s="147">
        <v>0</v>
      </c>
      <c r="U196" s="147">
        <v>0</v>
      </c>
      <c r="V196" s="147">
        <v>0</v>
      </c>
      <c r="W196" s="147">
        <v>0</v>
      </c>
      <c r="X196" s="141"/>
      <c r="Y196" s="147">
        <v>0</v>
      </c>
      <c r="Z196" s="147">
        <v>0</v>
      </c>
      <c r="AA196" s="147">
        <v>0</v>
      </c>
      <c r="AB196" s="147">
        <v>0</v>
      </c>
      <c r="AC196" s="147">
        <v>0</v>
      </c>
      <c r="AD196" s="147">
        <v>0</v>
      </c>
      <c r="AE196" s="147">
        <v>0</v>
      </c>
      <c r="AF196" s="147">
        <v>0</v>
      </c>
      <c r="AG196" s="147">
        <v>0</v>
      </c>
    </row>
    <row r="197" spans="2:33">
      <c r="B197" s="3" t="s">
        <v>15</v>
      </c>
      <c r="C197" s="210" t="s">
        <v>303</v>
      </c>
      <c r="D197" s="144">
        <v>0</v>
      </c>
      <c r="E197" s="144">
        <v>0</v>
      </c>
      <c r="F197" s="144">
        <v>0</v>
      </c>
      <c r="G197" s="144">
        <v>0</v>
      </c>
      <c r="H197" s="144">
        <v>0</v>
      </c>
      <c r="I197" s="144">
        <v>0</v>
      </c>
      <c r="J197" s="144">
        <v>0</v>
      </c>
      <c r="K197" s="144">
        <v>0</v>
      </c>
      <c r="L197" s="144">
        <v>0</v>
      </c>
      <c r="M197" s="144">
        <v>0</v>
      </c>
      <c r="N197" s="143"/>
      <c r="O197" s="144">
        <v>0</v>
      </c>
      <c r="P197" s="144">
        <v>0</v>
      </c>
      <c r="Q197" s="144">
        <v>0</v>
      </c>
      <c r="R197" s="144">
        <v>0</v>
      </c>
      <c r="S197" s="144">
        <v>0</v>
      </c>
      <c r="T197" s="144">
        <v>0</v>
      </c>
      <c r="U197" s="144">
        <v>0</v>
      </c>
      <c r="V197" s="144">
        <v>0</v>
      </c>
      <c r="W197" s="144">
        <v>0</v>
      </c>
      <c r="X197" s="145"/>
      <c r="Y197" s="144">
        <v>0</v>
      </c>
      <c r="Z197" s="144">
        <v>0</v>
      </c>
      <c r="AA197" s="144">
        <v>0</v>
      </c>
      <c r="AB197" s="144">
        <v>0</v>
      </c>
      <c r="AC197" s="144">
        <v>0</v>
      </c>
      <c r="AD197" s="144">
        <v>0</v>
      </c>
      <c r="AE197" s="144">
        <v>0</v>
      </c>
      <c r="AF197" s="144">
        <v>0</v>
      </c>
      <c r="AG197" s="144">
        <v>0</v>
      </c>
    </row>
    <row r="198" spans="2:33">
      <c r="B198" s="3" t="s">
        <v>16</v>
      </c>
      <c r="C198" s="210" t="s">
        <v>304</v>
      </c>
      <c r="D198" s="144">
        <v>0</v>
      </c>
      <c r="E198" s="144">
        <v>0</v>
      </c>
      <c r="F198" s="144">
        <v>0</v>
      </c>
      <c r="G198" s="144">
        <v>0</v>
      </c>
      <c r="H198" s="144">
        <v>0</v>
      </c>
      <c r="I198" s="144">
        <v>0</v>
      </c>
      <c r="J198" s="144">
        <v>0</v>
      </c>
      <c r="K198" s="144">
        <v>0</v>
      </c>
      <c r="L198" s="144">
        <v>0</v>
      </c>
      <c r="M198" s="144">
        <v>0</v>
      </c>
      <c r="N198" s="143"/>
      <c r="O198" s="144">
        <v>0</v>
      </c>
      <c r="P198" s="144">
        <v>0</v>
      </c>
      <c r="Q198" s="144">
        <v>0</v>
      </c>
      <c r="R198" s="144">
        <v>0</v>
      </c>
      <c r="S198" s="144">
        <v>0</v>
      </c>
      <c r="T198" s="144">
        <v>0</v>
      </c>
      <c r="U198" s="144">
        <v>0</v>
      </c>
      <c r="V198" s="144">
        <v>0</v>
      </c>
      <c r="W198" s="144">
        <v>0</v>
      </c>
      <c r="X198" s="145"/>
      <c r="Y198" s="144">
        <v>0</v>
      </c>
      <c r="Z198" s="144">
        <v>0</v>
      </c>
      <c r="AA198" s="144">
        <v>0</v>
      </c>
      <c r="AB198" s="144">
        <v>0</v>
      </c>
      <c r="AC198" s="144">
        <v>0</v>
      </c>
      <c r="AD198" s="144">
        <v>0</v>
      </c>
      <c r="AE198" s="144">
        <v>0</v>
      </c>
      <c r="AF198" s="144">
        <v>0</v>
      </c>
      <c r="AG198" s="144">
        <v>0</v>
      </c>
    </row>
    <row r="199" spans="2:33">
      <c r="B199" s="3" t="s">
        <v>17</v>
      </c>
      <c r="C199" s="210" t="s">
        <v>305</v>
      </c>
      <c r="D199" s="144">
        <v>0</v>
      </c>
      <c r="E199" s="144">
        <v>0</v>
      </c>
      <c r="F199" s="144">
        <v>0</v>
      </c>
      <c r="G199" s="144">
        <v>0</v>
      </c>
      <c r="H199" s="144">
        <v>0</v>
      </c>
      <c r="I199" s="144">
        <v>0</v>
      </c>
      <c r="J199" s="144">
        <v>0</v>
      </c>
      <c r="K199" s="144">
        <v>0</v>
      </c>
      <c r="L199" s="144">
        <v>0</v>
      </c>
      <c r="M199" s="144">
        <v>0</v>
      </c>
      <c r="N199" s="143"/>
      <c r="O199" s="144">
        <v>0</v>
      </c>
      <c r="P199" s="144">
        <v>0</v>
      </c>
      <c r="Q199" s="144">
        <v>0</v>
      </c>
      <c r="R199" s="144">
        <v>0</v>
      </c>
      <c r="S199" s="144">
        <v>0</v>
      </c>
      <c r="T199" s="144">
        <v>0</v>
      </c>
      <c r="U199" s="144">
        <v>0</v>
      </c>
      <c r="V199" s="144">
        <v>0</v>
      </c>
      <c r="W199" s="144">
        <v>0</v>
      </c>
      <c r="X199" s="145"/>
      <c r="Y199" s="144">
        <v>0</v>
      </c>
      <c r="Z199" s="144">
        <v>0</v>
      </c>
      <c r="AA199" s="144">
        <v>0</v>
      </c>
      <c r="AB199" s="144">
        <v>0</v>
      </c>
      <c r="AC199" s="144">
        <v>0</v>
      </c>
      <c r="AD199" s="144">
        <v>0</v>
      </c>
      <c r="AE199" s="144">
        <v>0</v>
      </c>
      <c r="AF199" s="144">
        <v>0</v>
      </c>
      <c r="AG199" s="144">
        <v>0</v>
      </c>
    </row>
    <row r="200" spans="2:33">
      <c r="B200" s="4" t="s">
        <v>34</v>
      </c>
      <c r="C200" s="202"/>
      <c r="D200" s="144">
        <v>0</v>
      </c>
      <c r="E200" s="144">
        <v>0</v>
      </c>
      <c r="F200" s="144">
        <v>0</v>
      </c>
      <c r="G200" s="144">
        <v>0</v>
      </c>
      <c r="H200" s="144">
        <v>0</v>
      </c>
      <c r="I200" s="144">
        <v>0</v>
      </c>
      <c r="J200" s="144">
        <v>0</v>
      </c>
      <c r="K200" s="144">
        <v>0</v>
      </c>
      <c r="L200" s="144">
        <v>0</v>
      </c>
      <c r="M200" s="144">
        <v>0</v>
      </c>
      <c r="N200" s="143"/>
      <c r="O200" s="144">
        <v>0</v>
      </c>
      <c r="P200" s="144">
        <v>0</v>
      </c>
      <c r="Q200" s="144">
        <v>0</v>
      </c>
      <c r="R200" s="144">
        <v>0</v>
      </c>
      <c r="S200" s="144">
        <v>0</v>
      </c>
      <c r="T200" s="144">
        <v>0</v>
      </c>
      <c r="U200" s="144">
        <v>0</v>
      </c>
      <c r="V200" s="144">
        <v>0</v>
      </c>
      <c r="W200" s="144">
        <v>0</v>
      </c>
      <c r="X200" s="145"/>
      <c r="Y200" s="144">
        <v>0</v>
      </c>
      <c r="Z200" s="144">
        <v>0</v>
      </c>
      <c r="AA200" s="144">
        <v>0</v>
      </c>
      <c r="AB200" s="144">
        <v>0</v>
      </c>
      <c r="AC200" s="144">
        <v>0</v>
      </c>
      <c r="AD200" s="144">
        <v>0</v>
      </c>
      <c r="AE200" s="144">
        <v>0</v>
      </c>
      <c r="AF200" s="144">
        <v>0</v>
      </c>
      <c r="AG200" s="144">
        <v>0</v>
      </c>
    </row>
    <row r="201" spans="2:33">
      <c r="B201" s="3" t="s">
        <v>19</v>
      </c>
      <c r="C201" s="210" t="s">
        <v>306</v>
      </c>
      <c r="D201" s="144">
        <v>0</v>
      </c>
      <c r="E201" s="144">
        <v>0</v>
      </c>
      <c r="F201" s="144">
        <v>0</v>
      </c>
      <c r="G201" s="144">
        <v>0</v>
      </c>
      <c r="H201" s="144">
        <v>0</v>
      </c>
      <c r="I201" s="144">
        <v>0</v>
      </c>
      <c r="J201" s="144">
        <v>0</v>
      </c>
      <c r="K201" s="144">
        <v>0</v>
      </c>
      <c r="L201" s="144">
        <v>0</v>
      </c>
      <c r="M201" s="144">
        <v>0</v>
      </c>
      <c r="N201" s="143"/>
      <c r="O201" s="144">
        <v>0</v>
      </c>
      <c r="P201" s="144">
        <v>0</v>
      </c>
      <c r="Q201" s="144">
        <v>0</v>
      </c>
      <c r="R201" s="144">
        <v>0</v>
      </c>
      <c r="S201" s="144">
        <v>0</v>
      </c>
      <c r="T201" s="144">
        <v>0</v>
      </c>
      <c r="U201" s="144">
        <v>0</v>
      </c>
      <c r="V201" s="144">
        <v>0</v>
      </c>
      <c r="W201" s="144">
        <v>0</v>
      </c>
      <c r="X201" s="145"/>
      <c r="Y201" s="144">
        <v>0</v>
      </c>
      <c r="Z201" s="144">
        <v>0</v>
      </c>
      <c r="AA201" s="144">
        <v>0</v>
      </c>
      <c r="AB201" s="144">
        <v>0</v>
      </c>
      <c r="AC201" s="144">
        <v>0</v>
      </c>
      <c r="AD201" s="144">
        <v>0</v>
      </c>
      <c r="AE201" s="144">
        <v>0</v>
      </c>
      <c r="AF201" s="144">
        <v>0</v>
      </c>
      <c r="AG201" s="144">
        <v>0</v>
      </c>
    </row>
    <row r="202" spans="2:33">
      <c r="B202" s="3" t="s">
        <v>20</v>
      </c>
      <c r="C202" s="210" t="s">
        <v>307</v>
      </c>
      <c r="D202" s="144">
        <v>0</v>
      </c>
      <c r="E202" s="144">
        <v>0</v>
      </c>
      <c r="F202" s="144">
        <v>0</v>
      </c>
      <c r="G202" s="144">
        <v>0</v>
      </c>
      <c r="H202" s="144">
        <v>0</v>
      </c>
      <c r="I202" s="144">
        <v>0</v>
      </c>
      <c r="J202" s="144">
        <v>0</v>
      </c>
      <c r="K202" s="144">
        <v>0</v>
      </c>
      <c r="L202" s="144">
        <v>0</v>
      </c>
      <c r="M202" s="144">
        <v>0</v>
      </c>
      <c r="N202" s="143"/>
      <c r="O202" s="144">
        <v>0</v>
      </c>
      <c r="P202" s="144">
        <v>0</v>
      </c>
      <c r="Q202" s="144">
        <v>0</v>
      </c>
      <c r="R202" s="144">
        <v>0</v>
      </c>
      <c r="S202" s="144">
        <v>0</v>
      </c>
      <c r="T202" s="144">
        <v>0</v>
      </c>
      <c r="U202" s="144">
        <v>0</v>
      </c>
      <c r="V202" s="144">
        <v>0</v>
      </c>
      <c r="W202" s="144">
        <v>0</v>
      </c>
      <c r="X202" s="145"/>
      <c r="Y202" s="144">
        <v>0</v>
      </c>
      <c r="Z202" s="144">
        <v>0</v>
      </c>
      <c r="AA202" s="144">
        <v>0</v>
      </c>
      <c r="AB202" s="144">
        <v>0</v>
      </c>
      <c r="AC202" s="144">
        <v>0</v>
      </c>
      <c r="AD202" s="144">
        <v>0</v>
      </c>
      <c r="AE202" s="144">
        <v>0</v>
      </c>
      <c r="AF202" s="144">
        <v>0</v>
      </c>
      <c r="AG202" s="144">
        <v>0</v>
      </c>
    </row>
    <row r="203" spans="2:33" s="27" customFormat="1">
      <c r="B203" s="5" t="s">
        <v>21</v>
      </c>
      <c r="C203" s="209" t="s">
        <v>308</v>
      </c>
      <c r="D203" s="147">
        <v>0</v>
      </c>
      <c r="E203" s="147">
        <v>0</v>
      </c>
      <c r="F203" s="147">
        <v>0</v>
      </c>
      <c r="G203" s="147">
        <v>0</v>
      </c>
      <c r="H203" s="147">
        <v>0</v>
      </c>
      <c r="I203" s="147">
        <v>0</v>
      </c>
      <c r="J203" s="147">
        <v>0</v>
      </c>
      <c r="K203" s="147">
        <v>0</v>
      </c>
      <c r="L203" s="147">
        <v>0</v>
      </c>
      <c r="M203" s="147">
        <v>0</v>
      </c>
      <c r="N203" s="146"/>
      <c r="O203" s="147">
        <v>0</v>
      </c>
      <c r="P203" s="147">
        <v>0</v>
      </c>
      <c r="Q203" s="147">
        <v>0</v>
      </c>
      <c r="R203" s="147">
        <v>0</v>
      </c>
      <c r="S203" s="147">
        <v>0</v>
      </c>
      <c r="T203" s="147">
        <v>0</v>
      </c>
      <c r="U203" s="147">
        <v>0</v>
      </c>
      <c r="V203" s="147">
        <v>0</v>
      </c>
      <c r="W203" s="147">
        <v>0</v>
      </c>
      <c r="X203" s="141"/>
      <c r="Y203" s="147">
        <v>0</v>
      </c>
      <c r="Z203" s="147">
        <v>0</v>
      </c>
      <c r="AA203" s="147">
        <v>0</v>
      </c>
      <c r="AB203" s="147">
        <v>0</v>
      </c>
      <c r="AC203" s="147">
        <v>0</v>
      </c>
      <c r="AD203" s="147">
        <v>0</v>
      </c>
      <c r="AE203" s="147">
        <v>0</v>
      </c>
      <c r="AF203" s="147">
        <v>0</v>
      </c>
      <c r="AG203" s="147">
        <v>0</v>
      </c>
    </row>
    <row r="204" spans="2:33" s="27" customFormat="1">
      <c r="B204" s="9" t="s">
        <v>94</v>
      </c>
      <c r="C204" s="209" t="s">
        <v>309</v>
      </c>
      <c r="D204" s="147">
        <v>0</v>
      </c>
      <c r="E204" s="147">
        <v>0</v>
      </c>
      <c r="F204" s="147">
        <v>0</v>
      </c>
      <c r="G204" s="147">
        <v>0</v>
      </c>
      <c r="H204" s="147">
        <v>0</v>
      </c>
      <c r="I204" s="147">
        <v>0</v>
      </c>
      <c r="J204" s="147">
        <v>0</v>
      </c>
      <c r="K204" s="147">
        <v>0</v>
      </c>
      <c r="L204" s="147">
        <v>0</v>
      </c>
      <c r="M204" s="147">
        <v>0</v>
      </c>
      <c r="N204" s="146"/>
      <c r="O204" s="147">
        <v>0</v>
      </c>
      <c r="P204" s="147">
        <v>0</v>
      </c>
      <c r="Q204" s="147">
        <v>0</v>
      </c>
      <c r="R204" s="147">
        <v>0</v>
      </c>
      <c r="S204" s="147">
        <v>0</v>
      </c>
      <c r="T204" s="147">
        <v>0</v>
      </c>
      <c r="U204" s="147">
        <v>0</v>
      </c>
      <c r="V204" s="147">
        <v>0</v>
      </c>
      <c r="W204" s="147">
        <v>0</v>
      </c>
      <c r="X204" s="141"/>
      <c r="Y204" s="147">
        <v>0</v>
      </c>
      <c r="Z204" s="147">
        <v>0</v>
      </c>
      <c r="AA204" s="147">
        <v>0</v>
      </c>
      <c r="AB204" s="147">
        <v>0</v>
      </c>
      <c r="AC204" s="147">
        <v>0</v>
      </c>
      <c r="AD204" s="147">
        <v>0</v>
      </c>
      <c r="AE204" s="147">
        <v>0</v>
      </c>
      <c r="AF204" s="147">
        <v>0</v>
      </c>
      <c r="AG204" s="147">
        <v>0</v>
      </c>
    </row>
    <row r="205" spans="2:33">
      <c r="B205" s="208" t="s">
        <v>40</v>
      </c>
      <c r="C205" s="36"/>
      <c r="D205" s="144">
        <v>0</v>
      </c>
      <c r="E205" s="144">
        <v>0</v>
      </c>
      <c r="F205" s="144">
        <v>0</v>
      </c>
      <c r="G205" s="144">
        <v>0</v>
      </c>
      <c r="H205" s="144">
        <v>0</v>
      </c>
      <c r="I205" s="144">
        <v>0</v>
      </c>
      <c r="J205" s="144">
        <v>0</v>
      </c>
      <c r="K205" s="144">
        <v>0</v>
      </c>
      <c r="L205" s="144">
        <v>0</v>
      </c>
      <c r="M205" s="144">
        <v>0</v>
      </c>
      <c r="N205" s="143"/>
      <c r="O205" s="144">
        <v>0</v>
      </c>
      <c r="P205" s="144">
        <v>0</v>
      </c>
      <c r="Q205" s="144">
        <v>0</v>
      </c>
      <c r="R205" s="144">
        <v>0</v>
      </c>
      <c r="S205" s="144">
        <v>0</v>
      </c>
      <c r="T205" s="144">
        <v>0</v>
      </c>
      <c r="U205" s="144">
        <v>0</v>
      </c>
      <c r="V205" s="144">
        <v>0</v>
      </c>
      <c r="W205" s="144">
        <v>0</v>
      </c>
      <c r="X205" s="145"/>
      <c r="Y205" s="144">
        <v>0</v>
      </c>
      <c r="Z205" s="144">
        <v>0</v>
      </c>
      <c r="AA205" s="144">
        <v>0</v>
      </c>
      <c r="AB205" s="144">
        <v>0</v>
      </c>
      <c r="AC205" s="144">
        <v>0</v>
      </c>
      <c r="AD205" s="144">
        <v>0</v>
      </c>
      <c r="AE205" s="144">
        <v>0</v>
      </c>
      <c r="AF205" s="144">
        <v>0</v>
      </c>
      <c r="AG205" s="144">
        <v>0</v>
      </c>
    </row>
    <row r="206" spans="2:33">
      <c r="B206" s="6" t="s">
        <v>41</v>
      </c>
      <c r="C206" s="36"/>
      <c r="D206" s="144">
        <v>0</v>
      </c>
      <c r="E206" s="144">
        <v>0</v>
      </c>
      <c r="F206" s="144">
        <v>0</v>
      </c>
      <c r="G206" s="144">
        <v>0</v>
      </c>
      <c r="H206" s="144">
        <v>0</v>
      </c>
      <c r="I206" s="144">
        <v>0</v>
      </c>
      <c r="J206" s="144">
        <v>0</v>
      </c>
      <c r="K206" s="144">
        <v>0</v>
      </c>
      <c r="L206" s="144">
        <v>0</v>
      </c>
      <c r="M206" s="144">
        <v>0</v>
      </c>
      <c r="N206" s="143"/>
      <c r="O206" s="144">
        <v>0</v>
      </c>
      <c r="P206" s="144">
        <v>0</v>
      </c>
      <c r="Q206" s="144">
        <v>0</v>
      </c>
      <c r="R206" s="144">
        <v>0</v>
      </c>
      <c r="S206" s="144">
        <v>0</v>
      </c>
      <c r="T206" s="144">
        <v>0</v>
      </c>
      <c r="U206" s="144">
        <v>0</v>
      </c>
      <c r="V206" s="144">
        <v>0</v>
      </c>
      <c r="W206" s="144">
        <v>0</v>
      </c>
      <c r="X206" s="145"/>
      <c r="Y206" s="144">
        <v>0</v>
      </c>
      <c r="Z206" s="144">
        <v>0</v>
      </c>
      <c r="AA206" s="144">
        <v>0</v>
      </c>
      <c r="AB206" s="144">
        <v>0</v>
      </c>
      <c r="AC206" s="144">
        <v>0</v>
      </c>
      <c r="AD206" s="144">
        <v>0</v>
      </c>
      <c r="AE206" s="144">
        <v>0</v>
      </c>
      <c r="AF206" s="144">
        <v>0</v>
      </c>
      <c r="AG206" s="144">
        <v>0</v>
      </c>
    </row>
    <row r="207" spans="2:33">
      <c r="B207" s="6" t="s">
        <v>110</v>
      </c>
      <c r="C207" s="36"/>
      <c r="D207" s="144">
        <v>0</v>
      </c>
      <c r="E207" s="144">
        <v>0</v>
      </c>
      <c r="F207" s="144">
        <v>0</v>
      </c>
      <c r="G207" s="144">
        <v>0</v>
      </c>
      <c r="H207" s="144">
        <v>0</v>
      </c>
      <c r="I207" s="144">
        <v>0</v>
      </c>
      <c r="J207" s="144">
        <v>0</v>
      </c>
      <c r="K207" s="144">
        <v>0</v>
      </c>
      <c r="L207" s="144">
        <v>0</v>
      </c>
      <c r="M207" s="144">
        <v>0</v>
      </c>
      <c r="N207" s="143"/>
      <c r="O207" s="144">
        <v>0</v>
      </c>
      <c r="P207" s="144">
        <v>0</v>
      </c>
      <c r="Q207" s="144">
        <v>0</v>
      </c>
      <c r="R207" s="144">
        <v>0</v>
      </c>
      <c r="S207" s="144">
        <v>0</v>
      </c>
      <c r="T207" s="144">
        <v>0</v>
      </c>
      <c r="U207" s="144">
        <v>0</v>
      </c>
      <c r="V207" s="144">
        <v>0</v>
      </c>
      <c r="W207" s="144">
        <v>0</v>
      </c>
      <c r="X207" s="145"/>
      <c r="Y207" s="144">
        <v>0</v>
      </c>
      <c r="Z207" s="144">
        <v>0</v>
      </c>
      <c r="AA207" s="144">
        <v>0</v>
      </c>
      <c r="AB207" s="144">
        <v>0</v>
      </c>
      <c r="AC207" s="144">
        <v>0</v>
      </c>
      <c r="AD207" s="144">
        <v>0</v>
      </c>
      <c r="AE207" s="144">
        <v>0</v>
      </c>
      <c r="AF207" s="144">
        <v>0</v>
      </c>
      <c r="AG207" s="144">
        <v>0</v>
      </c>
    </row>
    <row r="208" spans="2:33">
      <c r="B208" s="6" t="s">
        <v>43</v>
      </c>
      <c r="C208" s="36"/>
      <c r="D208" s="144">
        <v>0</v>
      </c>
      <c r="E208" s="144">
        <v>0</v>
      </c>
      <c r="F208" s="144">
        <v>0</v>
      </c>
      <c r="G208" s="144">
        <v>0</v>
      </c>
      <c r="H208" s="144">
        <v>0</v>
      </c>
      <c r="I208" s="144">
        <v>0</v>
      </c>
      <c r="J208" s="144">
        <v>0</v>
      </c>
      <c r="K208" s="144">
        <v>0</v>
      </c>
      <c r="L208" s="144">
        <v>0</v>
      </c>
      <c r="M208" s="144">
        <v>0</v>
      </c>
      <c r="N208" s="143"/>
      <c r="O208" s="144">
        <v>0</v>
      </c>
      <c r="P208" s="144">
        <v>0</v>
      </c>
      <c r="Q208" s="144">
        <v>0</v>
      </c>
      <c r="R208" s="144">
        <v>0</v>
      </c>
      <c r="S208" s="144">
        <v>0</v>
      </c>
      <c r="T208" s="144">
        <v>0</v>
      </c>
      <c r="U208" s="144">
        <v>0</v>
      </c>
      <c r="V208" s="144">
        <v>0</v>
      </c>
      <c r="W208" s="144">
        <v>0</v>
      </c>
      <c r="X208" s="145"/>
      <c r="Y208" s="144">
        <v>0</v>
      </c>
      <c r="Z208" s="144">
        <v>0</v>
      </c>
      <c r="AA208" s="144">
        <v>0</v>
      </c>
      <c r="AB208" s="144">
        <v>0</v>
      </c>
      <c r="AC208" s="144">
        <v>0</v>
      </c>
      <c r="AD208" s="144">
        <v>0</v>
      </c>
      <c r="AE208" s="144">
        <v>0</v>
      </c>
      <c r="AF208" s="144">
        <v>0</v>
      </c>
      <c r="AG208" s="144">
        <v>0</v>
      </c>
    </row>
    <row r="209" spans="2:33">
      <c r="B209" s="6" t="s">
        <v>44</v>
      </c>
      <c r="C209" s="36"/>
      <c r="D209" s="144">
        <v>0</v>
      </c>
      <c r="E209" s="144">
        <v>0</v>
      </c>
      <c r="F209" s="144">
        <v>0</v>
      </c>
      <c r="G209" s="144">
        <v>0</v>
      </c>
      <c r="H209" s="144">
        <v>0</v>
      </c>
      <c r="I209" s="144">
        <v>0</v>
      </c>
      <c r="J209" s="144">
        <v>0</v>
      </c>
      <c r="K209" s="144">
        <v>0</v>
      </c>
      <c r="L209" s="144">
        <v>0</v>
      </c>
      <c r="M209" s="144">
        <v>0</v>
      </c>
      <c r="N209" s="143"/>
      <c r="O209" s="144">
        <v>0</v>
      </c>
      <c r="P209" s="144">
        <v>0</v>
      </c>
      <c r="Q209" s="144">
        <v>0</v>
      </c>
      <c r="R209" s="144">
        <v>0</v>
      </c>
      <c r="S209" s="144">
        <v>0</v>
      </c>
      <c r="T209" s="144">
        <v>0</v>
      </c>
      <c r="U209" s="144">
        <v>0</v>
      </c>
      <c r="V209" s="144">
        <v>0</v>
      </c>
      <c r="W209" s="144">
        <v>0</v>
      </c>
      <c r="X209" s="145"/>
      <c r="Y209" s="144">
        <v>0</v>
      </c>
      <c r="Z209" s="144">
        <v>0</v>
      </c>
      <c r="AA209" s="144">
        <v>0</v>
      </c>
      <c r="AB209" s="144">
        <v>0</v>
      </c>
      <c r="AC209" s="144">
        <v>0</v>
      </c>
      <c r="AD209" s="144">
        <v>0</v>
      </c>
      <c r="AE209" s="144">
        <v>0</v>
      </c>
      <c r="AF209" s="144">
        <v>0</v>
      </c>
      <c r="AG209" s="144">
        <v>0</v>
      </c>
    </row>
    <row r="210" spans="2:33">
      <c r="B210" s="7" t="s">
        <v>45</v>
      </c>
      <c r="C210" s="36"/>
      <c r="D210" s="144">
        <v>0</v>
      </c>
      <c r="E210" s="144">
        <v>0</v>
      </c>
      <c r="F210" s="144">
        <v>0</v>
      </c>
      <c r="G210" s="144">
        <v>0</v>
      </c>
      <c r="H210" s="144">
        <v>0</v>
      </c>
      <c r="I210" s="144">
        <v>0</v>
      </c>
      <c r="J210" s="144">
        <v>0</v>
      </c>
      <c r="K210" s="144">
        <v>0</v>
      </c>
      <c r="L210" s="144">
        <v>0</v>
      </c>
      <c r="M210" s="144">
        <v>0</v>
      </c>
      <c r="N210" s="143"/>
      <c r="O210" s="144">
        <v>0</v>
      </c>
      <c r="P210" s="144">
        <v>0</v>
      </c>
      <c r="Q210" s="144">
        <v>0</v>
      </c>
      <c r="R210" s="144">
        <v>0</v>
      </c>
      <c r="S210" s="144">
        <v>0</v>
      </c>
      <c r="T210" s="144">
        <v>0</v>
      </c>
      <c r="U210" s="144">
        <v>0</v>
      </c>
      <c r="V210" s="144">
        <v>0</v>
      </c>
      <c r="W210" s="144">
        <v>0</v>
      </c>
      <c r="X210" s="145"/>
      <c r="Y210" s="144">
        <v>0</v>
      </c>
      <c r="Z210" s="144">
        <v>0</v>
      </c>
      <c r="AA210" s="144">
        <v>0</v>
      </c>
      <c r="AB210" s="144">
        <v>0</v>
      </c>
      <c r="AC210" s="144">
        <v>0</v>
      </c>
      <c r="AD210" s="144">
        <v>0</v>
      </c>
      <c r="AE210" s="144">
        <v>0</v>
      </c>
      <c r="AF210" s="144">
        <v>0</v>
      </c>
      <c r="AG210" s="144">
        <v>0</v>
      </c>
    </row>
    <row r="211" spans="2:33">
      <c r="B211" s="7" t="s">
        <v>46</v>
      </c>
      <c r="C211" s="36"/>
      <c r="D211" s="144">
        <v>0</v>
      </c>
      <c r="E211" s="144">
        <v>0</v>
      </c>
      <c r="F211" s="144">
        <v>0</v>
      </c>
      <c r="G211" s="144">
        <v>0</v>
      </c>
      <c r="H211" s="144">
        <v>0</v>
      </c>
      <c r="I211" s="144">
        <v>0</v>
      </c>
      <c r="J211" s="144">
        <v>0</v>
      </c>
      <c r="K211" s="144">
        <v>0</v>
      </c>
      <c r="L211" s="144">
        <v>0</v>
      </c>
      <c r="M211" s="144">
        <v>0</v>
      </c>
      <c r="N211" s="143"/>
      <c r="O211" s="144">
        <v>0</v>
      </c>
      <c r="P211" s="144">
        <v>0</v>
      </c>
      <c r="Q211" s="144">
        <v>0</v>
      </c>
      <c r="R211" s="144">
        <v>0</v>
      </c>
      <c r="S211" s="144">
        <v>0</v>
      </c>
      <c r="T211" s="144">
        <v>0</v>
      </c>
      <c r="U211" s="144">
        <v>0</v>
      </c>
      <c r="V211" s="144">
        <v>0</v>
      </c>
      <c r="W211" s="144">
        <v>0</v>
      </c>
      <c r="X211" s="145"/>
      <c r="Y211" s="144">
        <v>0</v>
      </c>
      <c r="Z211" s="144">
        <v>0</v>
      </c>
      <c r="AA211" s="144">
        <v>0</v>
      </c>
      <c r="AB211" s="144">
        <v>0</v>
      </c>
      <c r="AC211" s="144">
        <v>0</v>
      </c>
      <c r="AD211" s="144">
        <v>0</v>
      </c>
      <c r="AE211" s="144">
        <v>0</v>
      </c>
      <c r="AF211" s="144">
        <v>0</v>
      </c>
      <c r="AG211" s="144">
        <v>0</v>
      </c>
    </row>
    <row r="212" spans="2:33">
      <c r="B212" s="6" t="s">
        <v>317</v>
      </c>
      <c r="C212" s="36"/>
      <c r="D212" s="144">
        <v>0</v>
      </c>
      <c r="E212" s="144">
        <v>0</v>
      </c>
      <c r="F212" s="144">
        <v>0</v>
      </c>
      <c r="G212" s="144">
        <v>0</v>
      </c>
      <c r="H212" s="144">
        <v>0</v>
      </c>
      <c r="I212" s="144">
        <v>0</v>
      </c>
      <c r="J212" s="144">
        <v>0</v>
      </c>
      <c r="K212" s="144">
        <v>0</v>
      </c>
      <c r="L212" s="144">
        <v>0</v>
      </c>
      <c r="M212" s="144">
        <v>0</v>
      </c>
      <c r="N212" s="143"/>
      <c r="O212" s="144">
        <v>0</v>
      </c>
      <c r="P212" s="144">
        <v>0</v>
      </c>
      <c r="Q212" s="144">
        <v>0</v>
      </c>
      <c r="R212" s="144">
        <v>0</v>
      </c>
      <c r="S212" s="144">
        <v>0</v>
      </c>
      <c r="T212" s="144">
        <v>0</v>
      </c>
      <c r="U212" s="144">
        <v>0</v>
      </c>
      <c r="V212" s="144">
        <v>0</v>
      </c>
      <c r="W212" s="144">
        <v>0</v>
      </c>
      <c r="X212" s="145"/>
      <c r="Y212" s="144">
        <v>0</v>
      </c>
      <c r="Z212" s="144">
        <v>0</v>
      </c>
      <c r="AA212" s="144">
        <v>0</v>
      </c>
      <c r="AB212" s="144">
        <v>0</v>
      </c>
      <c r="AC212" s="144">
        <v>0</v>
      </c>
      <c r="AD212" s="144">
        <v>0</v>
      </c>
      <c r="AE212" s="144">
        <v>0</v>
      </c>
      <c r="AF212" s="144">
        <v>0</v>
      </c>
      <c r="AG212" s="144">
        <v>0</v>
      </c>
    </row>
    <row r="213" spans="2:33">
      <c r="B213" s="6" t="s">
        <v>108</v>
      </c>
      <c r="C213" s="36"/>
      <c r="D213" s="144">
        <v>0</v>
      </c>
      <c r="E213" s="144">
        <v>0</v>
      </c>
      <c r="F213" s="144">
        <v>0</v>
      </c>
      <c r="G213" s="144">
        <v>0</v>
      </c>
      <c r="H213" s="144">
        <v>0</v>
      </c>
      <c r="I213" s="144">
        <v>0</v>
      </c>
      <c r="J213" s="144">
        <v>0</v>
      </c>
      <c r="K213" s="144">
        <v>0</v>
      </c>
      <c r="L213" s="144">
        <v>0</v>
      </c>
      <c r="M213" s="144">
        <v>0</v>
      </c>
      <c r="N213" s="143"/>
      <c r="O213" s="144">
        <v>0</v>
      </c>
      <c r="P213" s="144">
        <v>0</v>
      </c>
      <c r="Q213" s="144">
        <v>0</v>
      </c>
      <c r="R213" s="144">
        <v>0</v>
      </c>
      <c r="S213" s="144">
        <v>0</v>
      </c>
      <c r="T213" s="144">
        <v>0</v>
      </c>
      <c r="U213" s="144">
        <v>0</v>
      </c>
      <c r="V213" s="144">
        <v>0</v>
      </c>
      <c r="W213" s="144">
        <v>0</v>
      </c>
      <c r="X213" s="145"/>
      <c r="Y213" s="144">
        <v>0</v>
      </c>
      <c r="Z213" s="144">
        <v>0</v>
      </c>
      <c r="AA213" s="144">
        <v>0</v>
      </c>
      <c r="AB213" s="144">
        <v>0</v>
      </c>
      <c r="AC213" s="144">
        <v>0</v>
      </c>
      <c r="AD213" s="144">
        <v>0</v>
      </c>
      <c r="AE213" s="144">
        <v>0</v>
      </c>
      <c r="AF213" s="144">
        <v>0</v>
      </c>
      <c r="AG213" s="144">
        <v>0</v>
      </c>
    </row>
    <row r="214" spans="2:33">
      <c r="B214" s="6" t="s">
        <v>48</v>
      </c>
      <c r="C214" s="36"/>
      <c r="D214" s="144">
        <v>0</v>
      </c>
      <c r="E214" s="144">
        <v>0</v>
      </c>
      <c r="F214" s="144">
        <v>0</v>
      </c>
      <c r="G214" s="144">
        <v>0</v>
      </c>
      <c r="H214" s="144">
        <v>0</v>
      </c>
      <c r="I214" s="144">
        <v>0</v>
      </c>
      <c r="J214" s="144">
        <v>0</v>
      </c>
      <c r="K214" s="144">
        <v>0</v>
      </c>
      <c r="L214" s="144">
        <v>0</v>
      </c>
      <c r="M214" s="144">
        <v>0</v>
      </c>
      <c r="N214" s="143"/>
      <c r="O214" s="144">
        <v>0</v>
      </c>
      <c r="P214" s="144">
        <v>0</v>
      </c>
      <c r="Q214" s="144">
        <v>0</v>
      </c>
      <c r="R214" s="144">
        <v>0</v>
      </c>
      <c r="S214" s="144">
        <v>0</v>
      </c>
      <c r="T214" s="144">
        <v>0</v>
      </c>
      <c r="U214" s="144">
        <v>0</v>
      </c>
      <c r="V214" s="144">
        <v>0</v>
      </c>
      <c r="W214" s="144">
        <v>0</v>
      </c>
      <c r="X214" s="145"/>
      <c r="Y214" s="144">
        <v>0</v>
      </c>
      <c r="Z214" s="144">
        <v>0</v>
      </c>
      <c r="AA214" s="144">
        <v>0</v>
      </c>
      <c r="AB214" s="144">
        <v>0</v>
      </c>
      <c r="AC214" s="144">
        <v>0</v>
      </c>
      <c r="AD214" s="144">
        <v>0</v>
      </c>
      <c r="AE214" s="144">
        <v>0</v>
      </c>
      <c r="AF214" s="144">
        <v>0</v>
      </c>
      <c r="AG214" s="144">
        <v>0</v>
      </c>
    </row>
    <row r="215" spans="2:33">
      <c r="B215" s="6" t="s">
        <v>325</v>
      </c>
      <c r="C215" s="36"/>
      <c r="D215" s="144">
        <v>0</v>
      </c>
      <c r="E215" s="144">
        <v>0</v>
      </c>
      <c r="F215" s="144">
        <v>0</v>
      </c>
      <c r="G215" s="144">
        <v>0</v>
      </c>
      <c r="H215" s="144">
        <v>0</v>
      </c>
      <c r="I215" s="144">
        <v>0</v>
      </c>
      <c r="J215" s="144">
        <v>0</v>
      </c>
      <c r="K215" s="144">
        <v>0</v>
      </c>
      <c r="L215" s="144">
        <v>0</v>
      </c>
      <c r="M215" s="144">
        <v>0</v>
      </c>
      <c r="N215" s="143"/>
      <c r="O215" s="144">
        <v>0</v>
      </c>
      <c r="P215" s="144">
        <v>0</v>
      </c>
      <c r="Q215" s="144">
        <v>0</v>
      </c>
      <c r="R215" s="144">
        <v>0</v>
      </c>
      <c r="S215" s="144">
        <v>0</v>
      </c>
      <c r="T215" s="144">
        <v>0</v>
      </c>
      <c r="U215" s="144">
        <v>0</v>
      </c>
      <c r="V215" s="144">
        <v>0</v>
      </c>
      <c r="W215" s="144">
        <v>0</v>
      </c>
      <c r="X215" s="145"/>
      <c r="Y215" s="144">
        <v>0</v>
      </c>
      <c r="Z215" s="144">
        <v>0</v>
      </c>
      <c r="AA215" s="144">
        <v>0</v>
      </c>
      <c r="AB215" s="144">
        <v>0</v>
      </c>
      <c r="AC215" s="144">
        <v>0</v>
      </c>
      <c r="AD215" s="144">
        <v>0</v>
      </c>
      <c r="AE215" s="144">
        <v>0</v>
      </c>
      <c r="AF215" s="144">
        <v>0</v>
      </c>
      <c r="AG215" s="144">
        <v>0</v>
      </c>
    </row>
    <row r="216" spans="2:33">
      <c r="B216" s="6" t="s">
        <v>101</v>
      </c>
      <c r="C216" s="36"/>
      <c r="D216" s="144">
        <v>0</v>
      </c>
      <c r="E216" s="144">
        <v>0</v>
      </c>
      <c r="F216" s="144">
        <v>0</v>
      </c>
      <c r="G216" s="144">
        <v>0</v>
      </c>
      <c r="H216" s="144">
        <v>0</v>
      </c>
      <c r="I216" s="144">
        <v>0</v>
      </c>
      <c r="J216" s="144">
        <v>0</v>
      </c>
      <c r="K216" s="144">
        <v>0</v>
      </c>
      <c r="L216" s="144">
        <v>0</v>
      </c>
      <c r="M216" s="144">
        <v>0</v>
      </c>
      <c r="N216" s="143"/>
      <c r="O216" s="144">
        <v>0</v>
      </c>
      <c r="P216" s="144">
        <v>0</v>
      </c>
      <c r="Q216" s="144">
        <v>0</v>
      </c>
      <c r="R216" s="144">
        <v>0</v>
      </c>
      <c r="S216" s="144">
        <v>0</v>
      </c>
      <c r="T216" s="144">
        <v>0</v>
      </c>
      <c r="U216" s="144">
        <v>0</v>
      </c>
      <c r="V216" s="144">
        <v>0</v>
      </c>
      <c r="W216" s="144">
        <v>0</v>
      </c>
      <c r="X216" s="145"/>
      <c r="Y216" s="144">
        <v>0</v>
      </c>
      <c r="Z216" s="144">
        <v>0</v>
      </c>
      <c r="AA216" s="144">
        <v>0</v>
      </c>
      <c r="AB216" s="144">
        <v>0</v>
      </c>
      <c r="AC216" s="144">
        <v>0</v>
      </c>
      <c r="AD216" s="144">
        <v>0</v>
      </c>
      <c r="AE216" s="144">
        <v>0</v>
      </c>
      <c r="AF216" s="144">
        <v>0</v>
      </c>
      <c r="AG216" s="144">
        <v>0</v>
      </c>
    </row>
    <row r="217" spans="2:33" s="27" customFormat="1">
      <c r="B217" s="9" t="s">
        <v>95</v>
      </c>
      <c r="C217" s="209" t="s">
        <v>310</v>
      </c>
      <c r="D217" s="147">
        <v>0</v>
      </c>
      <c r="E217" s="147">
        <v>0</v>
      </c>
      <c r="F217" s="147">
        <v>0</v>
      </c>
      <c r="G217" s="147">
        <v>0</v>
      </c>
      <c r="H217" s="147">
        <v>0</v>
      </c>
      <c r="I217" s="147">
        <v>0</v>
      </c>
      <c r="J217" s="147">
        <v>0</v>
      </c>
      <c r="K217" s="147">
        <v>0</v>
      </c>
      <c r="L217" s="147">
        <v>0</v>
      </c>
      <c r="M217" s="147">
        <v>0</v>
      </c>
      <c r="N217" s="146"/>
      <c r="O217" s="147">
        <v>0</v>
      </c>
      <c r="P217" s="147">
        <v>0</v>
      </c>
      <c r="Q217" s="147">
        <v>0</v>
      </c>
      <c r="R217" s="147">
        <v>0</v>
      </c>
      <c r="S217" s="147">
        <v>0</v>
      </c>
      <c r="T217" s="147">
        <v>0</v>
      </c>
      <c r="U217" s="147">
        <v>0</v>
      </c>
      <c r="V217" s="147">
        <v>0</v>
      </c>
      <c r="W217" s="147">
        <v>0</v>
      </c>
      <c r="X217" s="141"/>
      <c r="Y217" s="147">
        <v>0</v>
      </c>
      <c r="Z217" s="147">
        <v>0</v>
      </c>
      <c r="AA217" s="147">
        <v>0</v>
      </c>
      <c r="AB217" s="147">
        <v>0</v>
      </c>
      <c r="AC217" s="147">
        <v>0</v>
      </c>
      <c r="AD217" s="147">
        <v>0</v>
      </c>
      <c r="AE217" s="147">
        <v>0</v>
      </c>
      <c r="AF217" s="147">
        <v>0</v>
      </c>
      <c r="AG217" s="147">
        <v>0</v>
      </c>
    </row>
    <row r="218" spans="2:33">
      <c r="B218" s="208" t="s">
        <v>40</v>
      </c>
      <c r="C218" s="3"/>
      <c r="D218" s="144">
        <v>0</v>
      </c>
      <c r="E218" s="144">
        <v>0</v>
      </c>
      <c r="F218" s="144">
        <v>0</v>
      </c>
      <c r="G218" s="144">
        <v>0</v>
      </c>
      <c r="H218" s="144">
        <v>0</v>
      </c>
      <c r="I218" s="144">
        <v>0</v>
      </c>
      <c r="J218" s="144">
        <v>0</v>
      </c>
      <c r="K218" s="144">
        <v>0</v>
      </c>
      <c r="L218" s="144">
        <v>0</v>
      </c>
      <c r="M218" s="144">
        <v>0</v>
      </c>
      <c r="N218" s="143"/>
      <c r="O218" s="144">
        <v>0</v>
      </c>
      <c r="P218" s="144">
        <v>0</v>
      </c>
      <c r="Q218" s="144">
        <v>0</v>
      </c>
      <c r="R218" s="144">
        <v>0</v>
      </c>
      <c r="S218" s="144">
        <v>0</v>
      </c>
      <c r="T218" s="144">
        <v>0</v>
      </c>
      <c r="U218" s="144">
        <v>0</v>
      </c>
      <c r="V218" s="144">
        <v>0</v>
      </c>
      <c r="W218" s="144">
        <v>0</v>
      </c>
      <c r="X218" s="145"/>
      <c r="Y218" s="144">
        <v>0</v>
      </c>
      <c r="Z218" s="144">
        <v>0</v>
      </c>
      <c r="AA218" s="144">
        <v>0</v>
      </c>
      <c r="AB218" s="144">
        <v>0</v>
      </c>
      <c r="AC218" s="144">
        <v>0</v>
      </c>
      <c r="AD218" s="144">
        <v>0</v>
      </c>
      <c r="AE218" s="144">
        <v>0</v>
      </c>
      <c r="AF218" s="144">
        <v>0</v>
      </c>
      <c r="AG218" s="144">
        <v>0</v>
      </c>
    </row>
    <row r="219" spans="2:33">
      <c r="B219" s="6" t="s">
        <v>41</v>
      </c>
      <c r="C219" s="6"/>
      <c r="D219" s="144">
        <v>0</v>
      </c>
      <c r="E219" s="144">
        <v>0</v>
      </c>
      <c r="F219" s="144">
        <v>0</v>
      </c>
      <c r="G219" s="144">
        <v>0</v>
      </c>
      <c r="H219" s="144">
        <v>0</v>
      </c>
      <c r="I219" s="144">
        <v>0</v>
      </c>
      <c r="J219" s="144">
        <v>0</v>
      </c>
      <c r="K219" s="144">
        <v>0</v>
      </c>
      <c r="L219" s="144">
        <v>0</v>
      </c>
      <c r="M219" s="144">
        <v>0</v>
      </c>
      <c r="N219" s="143"/>
      <c r="O219" s="144">
        <v>0</v>
      </c>
      <c r="P219" s="144">
        <v>0</v>
      </c>
      <c r="Q219" s="144">
        <v>0</v>
      </c>
      <c r="R219" s="144">
        <v>0</v>
      </c>
      <c r="S219" s="144">
        <v>0</v>
      </c>
      <c r="T219" s="144">
        <v>0</v>
      </c>
      <c r="U219" s="144">
        <v>0</v>
      </c>
      <c r="V219" s="144">
        <v>0</v>
      </c>
      <c r="W219" s="144">
        <v>0</v>
      </c>
      <c r="X219" s="145"/>
      <c r="Y219" s="144">
        <v>0</v>
      </c>
      <c r="Z219" s="144">
        <v>0</v>
      </c>
      <c r="AA219" s="144">
        <v>0</v>
      </c>
      <c r="AB219" s="144">
        <v>0</v>
      </c>
      <c r="AC219" s="144">
        <v>0</v>
      </c>
      <c r="AD219" s="144">
        <v>0</v>
      </c>
      <c r="AE219" s="144">
        <v>0</v>
      </c>
      <c r="AF219" s="144">
        <v>0</v>
      </c>
      <c r="AG219" s="144">
        <v>0</v>
      </c>
    </row>
    <row r="220" spans="2:33">
      <c r="B220" s="6" t="s">
        <v>110</v>
      </c>
      <c r="C220" s="6"/>
      <c r="D220" s="144">
        <v>0</v>
      </c>
      <c r="E220" s="144">
        <v>0</v>
      </c>
      <c r="F220" s="144">
        <v>0</v>
      </c>
      <c r="G220" s="144">
        <v>0</v>
      </c>
      <c r="H220" s="144">
        <v>0</v>
      </c>
      <c r="I220" s="144">
        <v>0</v>
      </c>
      <c r="J220" s="144">
        <v>0</v>
      </c>
      <c r="K220" s="144">
        <v>0</v>
      </c>
      <c r="L220" s="144">
        <v>0</v>
      </c>
      <c r="M220" s="144">
        <v>0</v>
      </c>
      <c r="N220" s="143"/>
      <c r="O220" s="144">
        <v>0</v>
      </c>
      <c r="P220" s="144">
        <v>0</v>
      </c>
      <c r="Q220" s="144">
        <v>0</v>
      </c>
      <c r="R220" s="144">
        <v>0</v>
      </c>
      <c r="S220" s="144">
        <v>0</v>
      </c>
      <c r="T220" s="144">
        <v>0</v>
      </c>
      <c r="U220" s="144">
        <v>0</v>
      </c>
      <c r="V220" s="144">
        <v>0</v>
      </c>
      <c r="W220" s="144">
        <v>0</v>
      </c>
      <c r="X220" s="145"/>
      <c r="Y220" s="144">
        <v>0</v>
      </c>
      <c r="Z220" s="144">
        <v>0</v>
      </c>
      <c r="AA220" s="144">
        <v>0</v>
      </c>
      <c r="AB220" s="144">
        <v>0</v>
      </c>
      <c r="AC220" s="144">
        <v>0</v>
      </c>
      <c r="AD220" s="144">
        <v>0</v>
      </c>
      <c r="AE220" s="144">
        <v>0</v>
      </c>
      <c r="AF220" s="144">
        <v>0</v>
      </c>
      <c r="AG220" s="144">
        <v>0</v>
      </c>
    </row>
    <row r="221" spans="2:33">
      <c r="B221" s="6" t="s">
        <v>43</v>
      </c>
      <c r="C221" s="6"/>
      <c r="D221" s="144">
        <v>0</v>
      </c>
      <c r="E221" s="144">
        <v>0</v>
      </c>
      <c r="F221" s="144">
        <v>0</v>
      </c>
      <c r="G221" s="144">
        <v>0</v>
      </c>
      <c r="H221" s="144">
        <v>0</v>
      </c>
      <c r="I221" s="144">
        <v>0</v>
      </c>
      <c r="J221" s="144">
        <v>0</v>
      </c>
      <c r="K221" s="144">
        <v>0</v>
      </c>
      <c r="L221" s="144">
        <v>0</v>
      </c>
      <c r="M221" s="144">
        <v>0</v>
      </c>
      <c r="N221" s="143"/>
      <c r="O221" s="144">
        <v>0</v>
      </c>
      <c r="P221" s="144">
        <v>0</v>
      </c>
      <c r="Q221" s="144">
        <v>0</v>
      </c>
      <c r="R221" s="144">
        <v>0</v>
      </c>
      <c r="S221" s="144">
        <v>0</v>
      </c>
      <c r="T221" s="144">
        <v>0</v>
      </c>
      <c r="U221" s="144">
        <v>0</v>
      </c>
      <c r="V221" s="144">
        <v>0</v>
      </c>
      <c r="W221" s="144">
        <v>0</v>
      </c>
      <c r="X221" s="145"/>
      <c r="Y221" s="144">
        <v>0</v>
      </c>
      <c r="Z221" s="144">
        <v>0</v>
      </c>
      <c r="AA221" s="144">
        <v>0</v>
      </c>
      <c r="AB221" s="144">
        <v>0</v>
      </c>
      <c r="AC221" s="144">
        <v>0</v>
      </c>
      <c r="AD221" s="144">
        <v>0</v>
      </c>
      <c r="AE221" s="144">
        <v>0</v>
      </c>
      <c r="AF221" s="144">
        <v>0</v>
      </c>
      <c r="AG221" s="144">
        <v>0</v>
      </c>
    </row>
    <row r="222" spans="2:33">
      <c r="B222" s="6" t="s">
        <v>44</v>
      </c>
      <c r="C222" s="6"/>
      <c r="D222" s="144">
        <v>0</v>
      </c>
      <c r="E222" s="144">
        <v>0</v>
      </c>
      <c r="F222" s="144">
        <v>0</v>
      </c>
      <c r="G222" s="144">
        <v>0</v>
      </c>
      <c r="H222" s="144">
        <v>0</v>
      </c>
      <c r="I222" s="144">
        <v>0</v>
      </c>
      <c r="J222" s="144">
        <v>0</v>
      </c>
      <c r="K222" s="144">
        <v>0</v>
      </c>
      <c r="L222" s="144">
        <v>0</v>
      </c>
      <c r="M222" s="144">
        <v>0</v>
      </c>
      <c r="N222" s="143"/>
      <c r="O222" s="144">
        <v>0</v>
      </c>
      <c r="P222" s="144">
        <v>0</v>
      </c>
      <c r="Q222" s="144">
        <v>0</v>
      </c>
      <c r="R222" s="144">
        <v>0</v>
      </c>
      <c r="S222" s="144">
        <v>0</v>
      </c>
      <c r="T222" s="144">
        <v>0</v>
      </c>
      <c r="U222" s="144">
        <v>0</v>
      </c>
      <c r="V222" s="144">
        <v>0</v>
      </c>
      <c r="W222" s="144">
        <v>0</v>
      </c>
      <c r="X222" s="145"/>
      <c r="Y222" s="144">
        <v>0</v>
      </c>
      <c r="Z222" s="144">
        <v>0</v>
      </c>
      <c r="AA222" s="144">
        <v>0</v>
      </c>
      <c r="AB222" s="144">
        <v>0</v>
      </c>
      <c r="AC222" s="144">
        <v>0</v>
      </c>
      <c r="AD222" s="144">
        <v>0</v>
      </c>
      <c r="AE222" s="144">
        <v>0</v>
      </c>
      <c r="AF222" s="144">
        <v>0</v>
      </c>
      <c r="AG222" s="144">
        <v>0</v>
      </c>
    </row>
    <row r="223" spans="2:33">
      <c r="B223" s="7" t="s">
        <v>45</v>
      </c>
      <c r="C223" s="7"/>
      <c r="D223" s="144">
        <v>0</v>
      </c>
      <c r="E223" s="144">
        <v>0</v>
      </c>
      <c r="F223" s="144">
        <v>0</v>
      </c>
      <c r="G223" s="144">
        <v>0</v>
      </c>
      <c r="H223" s="144">
        <v>0</v>
      </c>
      <c r="I223" s="144">
        <v>0</v>
      </c>
      <c r="J223" s="144">
        <v>0</v>
      </c>
      <c r="K223" s="144">
        <v>0</v>
      </c>
      <c r="L223" s="144">
        <v>0</v>
      </c>
      <c r="M223" s="144">
        <v>0</v>
      </c>
      <c r="N223" s="143"/>
      <c r="O223" s="144">
        <v>0</v>
      </c>
      <c r="P223" s="144">
        <v>0</v>
      </c>
      <c r="Q223" s="144">
        <v>0</v>
      </c>
      <c r="R223" s="144">
        <v>0</v>
      </c>
      <c r="S223" s="144">
        <v>0</v>
      </c>
      <c r="T223" s="144">
        <v>0</v>
      </c>
      <c r="U223" s="144">
        <v>0</v>
      </c>
      <c r="V223" s="144">
        <v>0</v>
      </c>
      <c r="W223" s="144">
        <v>0</v>
      </c>
      <c r="X223" s="145"/>
      <c r="Y223" s="144">
        <v>0</v>
      </c>
      <c r="Z223" s="144">
        <v>0</v>
      </c>
      <c r="AA223" s="144">
        <v>0</v>
      </c>
      <c r="AB223" s="144">
        <v>0</v>
      </c>
      <c r="AC223" s="144">
        <v>0</v>
      </c>
      <c r="AD223" s="144">
        <v>0</v>
      </c>
      <c r="AE223" s="144">
        <v>0</v>
      </c>
      <c r="AF223" s="144">
        <v>0</v>
      </c>
      <c r="AG223" s="144">
        <v>0</v>
      </c>
    </row>
    <row r="224" spans="2:33">
      <c r="B224" s="7" t="s">
        <v>46</v>
      </c>
      <c r="C224" s="7"/>
      <c r="D224" s="144">
        <v>0</v>
      </c>
      <c r="E224" s="144">
        <v>0</v>
      </c>
      <c r="F224" s="144">
        <v>0</v>
      </c>
      <c r="G224" s="144">
        <v>0</v>
      </c>
      <c r="H224" s="144">
        <v>0</v>
      </c>
      <c r="I224" s="144">
        <v>0</v>
      </c>
      <c r="J224" s="144">
        <v>0</v>
      </c>
      <c r="K224" s="144">
        <v>0</v>
      </c>
      <c r="L224" s="144">
        <v>0</v>
      </c>
      <c r="M224" s="144">
        <v>0</v>
      </c>
      <c r="N224" s="143"/>
      <c r="O224" s="144">
        <v>0</v>
      </c>
      <c r="P224" s="144">
        <v>0</v>
      </c>
      <c r="Q224" s="144">
        <v>0</v>
      </c>
      <c r="R224" s="144">
        <v>0</v>
      </c>
      <c r="S224" s="144">
        <v>0</v>
      </c>
      <c r="T224" s="144">
        <v>0</v>
      </c>
      <c r="U224" s="144">
        <v>0</v>
      </c>
      <c r="V224" s="144">
        <v>0</v>
      </c>
      <c r="W224" s="144">
        <v>0</v>
      </c>
      <c r="X224" s="145"/>
      <c r="Y224" s="144">
        <v>0</v>
      </c>
      <c r="Z224" s="144">
        <v>0</v>
      </c>
      <c r="AA224" s="144">
        <v>0</v>
      </c>
      <c r="AB224" s="144">
        <v>0</v>
      </c>
      <c r="AC224" s="144">
        <v>0</v>
      </c>
      <c r="AD224" s="144">
        <v>0</v>
      </c>
      <c r="AE224" s="144">
        <v>0</v>
      </c>
      <c r="AF224" s="144">
        <v>0</v>
      </c>
      <c r="AG224" s="144">
        <v>0</v>
      </c>
    </row>
    <row r="225" spans="2:33">
      <c r="B225" s="6" t="s">
        <v>317</v>
      </c>
      <c r="C225" s="6"/>
      <c r="D225" s="144">
        <v>0</v>
      </c>
      <c r="E225" s="144">
        <v>0</v>
      </c>
      <c r="F225" s="144">
        <v>0</v>
      </c>
      <c r="G225" s="144">
        <v>0</v>
      </c>
      <c r="H225" s="144">
        <v>0</v>
      </c>
      <c r="I225" s="144">
        <v>0</v>
      </c>
      <c r="J225" s="144">
        <v>0</v>
      </c>
      <c r="K225" s="144">
        <v>0</v>
      </c>
      <c r="L225" s="144">
        <v>0</v>
      </c>
      <c r="M225" s="144">
        <v>0</v>
      </c>
      <c r="N225" s="143"/>
      <c r="O225" s="144">
        <v>0</v>
      </c>
      <c r="P225" s="144">
        <v>0</v>
      </c>
      <c r="Q225" s="144">
        <v>0</v>
      </c>
      <c r="R225" s="144">
        <v>0</v>
      </c>
      <c r="S225" s="144">
        <v>0</v>
      </c>
      <c r="T225" s="144">
        <v>0</v>
      </c>
      <c r="U225" s="144">
        <v>0</v>
      </c>
      <c r="V225" s="144">
        <v>0</v>
      </c>
      <c r="W225" s="144">
        <v>0</v>
      </c>
      <c r="X225" s="145"/>
      <c r="Y225" s="144">
        <v>0</v>
      </c>
      <c r="Z225" s="144">
        <v>0</v>
      </c>
      <c r="AA225" s="144">
        <v>0</v>
      </c>
      <c r="AB225" s="144">
        <v>0</v>
      </c>
      <c r="AC225" s="144">
        <v>0</v>
      </c>
      <c r="AD225" s="144">
        <v>0</v>
      </c>
      <c r="AE225" s="144">
        <v>0</v>
      </c>
      <c r="AF225" s="144">
        <v>0</v>
      </c>
      <c r="AG225" s="144">
        <v>0</v>
      </c>
    </row>
    <row r="226" spans="2:33">
      <c r="B226" s="6" t="s">
        <v>108</v>
      </c>
      <c r="C226" s="6"/>
      <c r="D226" s="144">
        <v>0</v>
      </c>
      <c r="E226" s="144">
        <v>0</v>
      </c>
      <c r="F226" s="144">
        <v>0</v>
      </c>
      <c r="G226" s="144">
        <v>0</v>
      </c>
      <c r="H226" s="144">
        <v>0</v>
      </c>
      <c r="I226" s="144">
        <v>0</v>
      </c>
      <c r="J226" s="144">
        <v>0</v>
      </c>
      <c r="K226" s="144">
        <v>0</v>
      </c>
      <c r="L226" s="144">
        <v>0</v>
      </c>
      <c r="M226" s="144">
        <v>0</v>
      </c>
      <c r="N226" s="143"/>
      <c r="O226" s="144">
        <v>0</v>
      </c>
      <c r="P226" s="144">
        <v>0</v>
      </c>
      <c r="Q226" s="144">
        <v>0</v>
      </c>
      <c r="R226" s="144">
        <v>0</v>
      </c>
      <c r="S226" s="144">
        <v>0</v>
      </c>
      <c r="T226" s="144">
        <v>0</v>
      </c>
      <c r="U226" s="144">
        <v>0</v>
      </c>
      <c r="V226" s="144">
        <v>0</v>
      </c>
      <c r="W226" s="144">
        <v>0</v>
      </c>
      <c r="X226" s="145"/>
      <c r="Y226" s="144">
        <v>0</v>
      </c>
      <c r="Z226" s="144">
        <v>0</v>
      </c>
      <c r="AA226" s="144">
        <v>0</v>
      </c>
      <c r="AB226" s="144">
        <v>0</v>
      </c>
      <c r="AC226" s="144">
        <v>0</v>
      </c>
      <c r="AD226" s="144">
        <v>0</v>
      </c>
      <c r="AE226" s="144">
        <v>0</v>
      </c>
      <c r="AF226" s="144">
        <v>0</v>
      </c>
      <c r="AG226" s="144">
        <v>0</v>
      </c>
    </row>
    <row r="227" spans="2:33">
      <c r="B227" s="6" t="s">
        <v>48</v>
      </c>
      <c r="C227" s="6"/>
      <c r="D227" s="144">
        <v>0</v>
      </c>
      <c r="E227" s="144">
        <v>0</v>
      </c>
      <c r="F227" s="144">
        <v>0</v>
      </c>
      <c r="G227" s="144">
        <v>0</v>
      </c>
      <c r="H227" s="144">
        <v>0</v>
      </c>
      <c r="I227" s="144">
        <v>0</v>
      </c>
      <c r="J227" s="144">
        <v>0</v>
      </c>
      <c r="K227" s="144">
        <v>0</v>
      </c>
      <c r="L227" s="144">
        <v>0</v>
      </c>
      <c r="M227" s="144">
        <v>0</v>
      </c>
      <c r="N227" s="143"/>
      <c r="O227" s="144">
        <v>0</v>
      </c>
      <c r="P227" s="144">
        <v>0</v>
      </c>
      <c r="Q227" s="144">
        <v>0</v>
      </c>
      <c r="R227" s="144">
        <v>0</v>
      </c>
      <c r="S227" s="144">
        <v>0</v>
      </c>
      <c r="T227" s="144">
        <v>0</v>
      </c>
      <c r="U227" s="144">
        <v>0</v>
      </c>
      <c r="V227" s="144">
        <v>0</v>
      </c>
      <c r="W227" s="144">
        <v>0</v>
      </c>
      <c r="X227" s="145"/>
      <c r="Y227" s="144">
        <v>0</v>
      </c>
      <c r="Z227" s="144">
        <v>0</v>
      </c>
      <c r="AA227" s="144">
        <v>0</v>
      </c>
      <c r="AB227" s="144">
        <v>0</v>
      </c>
      <c r="AC227" s="144">
        <v>0</v>
      </c>
      <c r="AD227" s="144">
        <v>0</v>
      </c>
      <c r="AE227" s="144">
        <v>0</v>
      </c>
      <c r="AF227" s="144">
        <v>0</v>
      </c>
      <c r="AG227" s="144">
        <v>0</v>
      </c>
    </row>
    <row r="228" spans="2:33">
      <c r="B228" s="6" t="s">
        <v>325</v>
      </c>
      <c r="C228" s="6"/>
      <c r="D228" s="144">
        <v>0</v>
      </c>
      <c r="E228" s="144">
        <v>0</v>
      </c>
      <c r="F228" s="144">
        <v>0</v>
      </c>
      <c r="G228" s="144">
        <v>0</v>
      </c>
      <c r="H228" s="144">
        <v>0</v>
      </c>
      <c r="I228" s="144">
        <v>0</v>
      </c>
      <c r="J228" s="144">
        <v>0</v>
      </c>
      <c r="K228" s="144">
        <v>0</v>
      </c>
      <c r="L228" s="144">
        <v>0</v>
      </c>
      <c r="M228" s="144">
        <v>0</v>
      </c>
      <c r="N228" s="143"/>
      <c r="O228" s="144">
        <v>0</v>
      </c>
      <c r="P228" s="144">
        <v>0</v>
      </c>
      <c r="Q228" s="144">
        <v>0</v>
      </c>
      <c r="R228" s="144">
        <v>0</v>
      </c>
      <c r="S228" s="144">
        <v>0</v>
      </c>
      <c r="T228" s="144">
        <v>0</v>
      </c>
      <c r="U228" s="144">
        <v>0</v>
      </c>
      <c r="V228" s="144">
        <v>0</v>
      </c>
      <c r="W228" s="144">
        <v>0</v>
      </c>
      <c r="X228" s="145"/>
      <c r="Y228" s="144">
        <v>0</v>
      </c>
      <c r="Z228" s="144">
        <v>0</v>
      </c>
      <c r="AA228" s="144">
        <v>0</v>
      </c>
      <c r="AB228" s="144">
        <v>0</v>
      </c>
      <c r="AC228" s="144">
        <v>0</v>
      </c>
      <c r="AD228" s="144">
        <v>0</v>
      </c>
      <c r="AE228" s="144">
        <v>0</v>
      </c>
      <c r="AF228" s="144">
        <v>0</v>
      </c>
      <c r="AG228" s="144">
        <v>0</v>
      </c>
    </row>
    <row r="229" spans="2:33">
      <c r="B229" s="6" t="s">
        <v>101</v>
      </c>
      <c r="C229" s="6"/>
      <c r="D229" s="144">
        <v>0</v>
      </c>
      <c r="E229" s="144">
        <v>0</v>
      </c>
      <c r="F229" s="144">
        <v>0</v>
      </c>
      <c r="G229" s="144">
        <v>0</v>
      </c>
      <c r="H229" s="144">
        <v>0</v>
      </c>
      <c r="I229" s="144">
        <v>0</v>
      </c>
      <c r="J229" s="144">
        <v>0</v>
      </c>
      <c r="K229" s="144">
        <v>0</v>
      </c>
      <c r="L229" s="144">
        <v>0</v>
      </c>
      <c r="M229" s="144">
        <v>0</v>
      </c>
      <c r="N229" s="143"/>
      <c r="O229" s="144">
        <v>0</v>
      </c>
      <c r="P229" s="144">
        <v>0</v>
      </c>
      <c r="Q229" s="144">
        <v>0</v>
      </c>
      <c r="R229" s="144">
        <v>0</v>
      </c>
      <c r="S229" s="144">
        <v>0</v>
      </c>
      <c r="T229" s="144">
        <v>0</v>
      </c>
      <c r="U229" s="144">
        <v>0</v>
      </c>
      <c r="V229" s="144">
        <v>0</v>
      </c>
      <c r="W229" s="144">
        <v>0</v>
      </c>
      <c r="X229" s="145"/>
      <c r="Y229" s="144">
        <v>0</v>
      </c>
      <c r="Z229" s="144">
        <v>0</v>
      </c>
      <c r="AA229" s="144">
        <v>0</v>
      </c>
      <c r="AB229" s="144">
        <v>0</v>
      </c>
      <c r="AC229" s="144">
        <v>0</v>
      </c>
      <c r="AD229" s="144">
        <v>0</v>
      </c>
      <c r="AE229" s="144">
        <v>0</v>
      </c>
      <c r="AF229" s="144">
        <v>0</v>
      </c>
      <c r="AG229" s="144">
        <v>0</v>
      </c>
    </row>
    <row r="230" spans="2:33" s="27" customFormat="1">
      <c r="B230" s="5" t="s">
        <v>29</v>
      </c>
      <c r="C230" s="5"/>
      <c r="D230" s="147">
        <v>1763.3595415770426</v>
      </c>
      <c r="E230" s="147">
        <v>2009.6205047789724</v>
      </c>
      <c r="F230" s="147">
        <v>2807.5104197841924</v>
      </c>
      <c r="G230" s="147">
        <v>2821.4028787792026</v>
      </c>
      <c r="H230" s="147">
        <v>2863.5959497114422</v>
      </c>
      <c r="I230" s="147">
        <v>9125.5788590025568</v>
      </c>
      <c r="J230" s="147">
        <v>7305.2393930546987</v>
      </c>
      <c r="K230" s="147">
        <v>8526.9265747870177</v>
      </c>
      <c r="L230" s="147">
        <v>8559.7641613527685</v>
      </c>
      <c r="M230" s="147">
        <v>11341.160459778663</v>
      </c>
      <c r="N230" s="146"/>
      <c r="O230" s="147">
        <v>246.26096320192977</v>
      </c>
      <c r="P230" s="147">
        <v>797.88991500522002</v>
      </c>
      <c r="Q230" s="147">
        <v>13.89245899501006</v>
      </c>
      <c r="R230" s="147">
        <v>42.193070932239607</v>
      </c>
      <c r="S230" s="147">
        <v>6261.9829092911141</v>
      </c>
      <c r="T230" s="147">
        <v>-1820.3394659478577</v>
      </c>
      <c r="U230" s="147">
        <v>1221.6871817323195</v>
      </c>
      <c r="V230" s="147">
        <v>32.837586565750598</v>
      </c>
      <c r="W230" s="147">
        <v>2781.3962984258937</v>
      </c>
      <c r="X230" s="141"/>
      <c r="Y230" s="147">
        <v>0</v>
      </c>
      <c r="Z230" s="147">
        <v>0</v>
      </c>
      <c r="AA230" s="147">
        <v>0</v>
      </c>
      <c r="AB230" s="147">
        <v>0</v>
      </c>
      <c r="AC230" s="147">
        <v>0</v>
      </c>
      <c r="AD230" s="147">
        <v>0</v>
      </c>
      <c r="AE230" s="147">
        <v>0</v>
      </c>
      <c r="AF230" s="147">
        <v>0</v>
      </c>
      <c r="AG230" s="147">
        <v>0</v>
      </c>
    </row>
    <row r="231" spans="2:33" s="27" customFormat="1">
      <c r="B231" s="5" t="s">
        <v>96</v>
      </c>
      <c r="C231" s="5"/>
      <c r="D231" s="147">
        <v>0</v>
      </c>
      <c r="E231" s="147">
        <v>0</v>
      </c>
      <c r="F231" s="147">
        <v>0</v>
      </c>
      <c r="G231" s="147">
        <v>0</v>
      </c>
      <c r="H231" s="147">
        <v>0</v>
      </c>
      <c r="I231" s="147">
        <v>0</v>
      </c>
      <c r="J231" s="147">
        <v>0</v>
      </c>
      <c r="K231" s="147">
        <v>0</v>
      </c>
      <c r="L231" s="147">
        <v>0</v>
      </c>
      <c r="M231" s="147">
        <v>0</v>
      </c>
      <c r="N231" s="140"/>
      <c r="O231" s="147">
        <v>0</v>
      </c>
      <c r="P231" s="147">
        <v>0</v>
      </c>
      <c r="Q231" s="147">
        <v>0</v>
      </c>
      <c r="R231" s="147">
        <v>0</v>
      </c>
      <c r="S231" s="147">
        <v>0</v>
      </c>
      <c r="T231" s="147">
        <v>0</v>
      </c>
      <c r="U231" s="147">
        <v>0</v>
      </c>
      <c r="V231" s="147">
        <v>0</v>
      </c>
      <c r="W231" s="147">
        <v>0</v>
      </c>
      <c r="X231" s="141"/>
      <c r="Y231" s="147">
        <v>0</v>
      </c>
      <c r="Z231" s="147">
        <v>0</v>
      </c>
      <c r="AA231" s="147">
        <v>0</v>
      </c>
      <c r="AB231" s="147">
        <v>0</v>
      </c>
      <c r="AC231" s="147">
        <v>0</v>
      </c>
      <c r="AD231" s="147">
        <v>0</v>
      </c>
      <c r="AE231" s="147">
        <v>0</v>
      </c>
      <c r="AF231" s="147">
        <v>0</v>
      </c>
      <c r="AG231" s="147">
        <v>0</v>
      </c>
    </row>
    <row r="232" spans="2:33" s="27" customFormat="1">
      <c r="B232" s="5" t="s">
        <v>100</v>
      </c>
      <c r="C232" s="5"/>
      <c r="D232" s="147">
        <v>507610.1100000001</v>
      </c>
      <c r="E232" s="147">
        <v>609320.77</v>
      </c>
      <c r="F232" s="147">
        <v>691962.68</v>
      </c>
      <c r="G232" s="147">
        <v>920195.10000000009</v>
      </c>
      <c r="H232" s="147">
        <v>1033419.8</v>
      </c>
      <c r="I232" s="147">
        <v>1440533.1</v>
      </c>
      <c r="J232" s="147">
        <v>1800510.8700000003</v>
      </c>
      <c r="K232" s="147">
        <v>1943360.55</v>
      </c>
      <c r="L232" s="147">
        <v>1737447.03</v>
      </c>
      <c r="M232" s="147">
        <v>2584748.87</v>
      </c>
      <c r="N232" s="140"/>
      <c r="O232" s="147">
        <v>73314</v>
      </c>
      <c r="P232" s="147">
        <v>29983.999999999996</v>
      </c>
      <c r="Q232" s="147">
        <v>93506</v>
      </c>
      <c r="R232" s="147">
        <v>117071</v>
      </c>
      <c r="S232" s="147">
        <v>247223</v>
      </c>
      <c r="T232" s="147">
        <v>274733</v>
      </c>
      <c r="U232" s="147">
        <v>33608</v>
      </c>
      <c r="V232" s="147">
        <v>104618.85423101997</v>
      </c>
      <c r="W232" s="147">
        <v>110992.76520581004</v>
      </c>
      <c r="X232" s="141"/>
      <c r="Y232" s="147">
        <v>28396.659999999916</v>
      </c>
      <c r="Z232" s="147">
        <v>52657.910000000105</v>
      </c>
      <c r="AA232" s="147">
        <v>134726.42000000001</v>
      </c>
      <c r="AB232" s="147">
        <v>-3846.3000000000648</v>
      </c>
      <c r="AC232" s="147">
        <v>159890.29999999999</v>
      </c>
      <c r="AD232" s="147">
        <v>85244.770000000426</v>
      </c>
      <c r="AE232" s="147">
        <v>109241.67999999973</v>
      </c>
      <c r="AF232" s="147">
        <v>-310532.37423101999</v>
      </c>
      <c r="AG232" s="147">
        <v>736309.07479419</v>
      </c>
    </row>
  </sheetData>
  <mergeCells count="12">
    <mergeCell ref="Y3:AG3"/>
    <mergeCell ref="Y4:AG4"/>
    <mergeCell ref="Y120:AG120"/>
    <mergeCell ref="Y121:AG121"/>
    <mergeCell ref="D3:M3"/>
    <mergeCell ref="D4:M4"/>
    <mergeCell ref="D120:M120"/>
    <mergeCell ref="D121:M121"/>
    <mergeCell ref="O3:W3"/>
    <mergeCell ref="O4:W4"/>
    <mergeCell ref="O120:W120"/>
    <mergeCell ref="O121:W121"/>
  </mergeCells>
  <hyperlinks>
    <hyperlink ref="A1" location="Index!A1" display="Index" xr:uid="{040F3F01-9103-4E8D-A15B-316738A353E3}"/>
  </hyperlinks>
  <pageMargins left="0.7" right="0.7" top="0.75" bottom="0.75" header="0.3" footer="0.3"/>
  <pageSetup paperSize="9" scale="1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G232"/>
  <sheetViews>
    <sheetView zoomScale="60" zoomScaleNormal="60" workbookViewId="0">
      <pane xSplit="3" ySplit="5" topLeftCell="D6" activePane="bottomRight" state="frozen"/>
      <selection activeCell="AC121" sqref="AC121"/>
      <selection pane="topRight" activeCell="AC121" sqref="AC121"/>
      <selection pane="bottomLeft" activeCell="AC121" sqref="AC121"/>
      <selection pane="bottomRight"/>
    </sheetView>
  </sheetViews>
  <sheetFormatPr defaultColWidth="9.1796875" defaultRowHeight="14"/>
  <cols>
    <col min="1" max="1" width="6" style="21" customWidth="1"/>
    <col min="2" max="2" width="72.90625" style="21" customWidth="1"/>
    <col min="3" max="3" width="11.1796875" style="21" customWidth="1"/>
    <col min="4" max="13" width="15.6328125" style="21" customWidth="1"/>
    <col min="14" max="14" width="10.54296875" style="21" customWidth="1"/>
    <col min="15" max="23" width="13.90625" style="21" customWidth="1"/>
    <col min="24" max="24" width="7.453125" style="21" customWidth="1"/>
    <col min="25" max="33" width="12.81640625" style="21" customWidth="1"/>
    <col min="34" max="16384" width="9.1796875" style="21"/>
  </cols>
  <sheetData>
    <row r="1" spans="1:33">
      <c r="A1" s="205" t="s">
        <v>315</v>
      </c>
      <c r="D1" s="22"/>
      <c r="E1" s="22"/>
      <c r="F1" s="22"/>
      <c r="G1" s="22"/>
      <c r="H1" s="22"/>
      <c r="I1" s="22"/>
    </row>
    <row r="2" spans="1:33" s="27" customFormat="1">
      <c r="B2" s="223" t="s">
        <v>210</v>
      </c>
      <c r="C2" s="174"/>
      <c r="D2" s="24"/>
      <c r="E2" s="24"/>
      <c r="F2" s="24"/>
      <c r="G2" s="24"/>
      <c r="H2" s="24"/>
      <c r="I2" s="24"/>
      <c r="J2" s="24"/>
      <c r="K2" s="106"/>
      <c r="L2" s="163"/>
      <c r="M2" s="273"/>
      <c r="N2" s="24"/>
      <c r="O2" s="25"/>
      <c r="P2" s="25"/>
      <c r="Q2" s="25"/>
      <c r="R2" s="25"/>
      <c r="S2" s="85"/>
      <c r="T2" s="85"/>
      <c r="U2" s="85"/>
      <c r="V2" s="85"/>
      <c r="W2" s="85"/>
      <c r="X2" s="86"/>
      <c r="Y2" s="25"/>
      <c r="Z2" s="25"/>
      <c r="AA2" s="25"/>
      <c r="AB2" s="25"/>
      <c r="AC2" s="25"/>
      <c r="AD2" s="25"/>
    </row>
    <row r="3" spans="1:33" s="27" customFormat="1" ht="27" customHeight="1">
      <c r="B3" s="128"/>
      <c r="C3" s="130" t="s">
        <v>251</v>
      </c>
      <c r="D3" s="326" t="s">
        <v>55</v>
      </c>
      <c r="E3" s="326"/>
      <c r="F3" s="326"/>
      <c r="G3" s="326"/>
      <c r="H3" s="326"/>
      <c r="I3" s="326"/>
      <c r="J3" s="326"/>
      <c r="K3" s="326"/>
      <c r="L3" s="326"/>
      <c r="M3" s="326"/>
      <c r="N3" s="26"/>
      <c r="O3" s="326" t="s">
        <v>226</v>
      </c>
      <c r="P3" s="326"/>
      <c r="Q3" s="326"/>
      <c r="R3" s="326"/>
      <c r="S3" s="326"/>
      <c r="T3" s="326"/>
      <c r="U3" s="326"/>
      <c r="V3" s="326"/>
      <c r="W3" s="326"/>
      <c r="Y3" s="326" t="s">
        <v>169</v>
      </c>
      <c r="Z3" s="326"/>
      <c r="AA3" s="326"/>
      <c r="AB3" s="326"/>
      <c r="AC3" s="326"/>
      <c r="AD3" s="326"/>
      <c r="AE3" s="326"/>
      <c r="AF3" s="326"/>
      <c r="AG3" s="326"/>
    </row>
    <row r="4" spans="1:33" s="27" customFormat="1" ht="15" customHeight="1">
      <c r="B4" s="137"/>
      <c r="C4" s="117"/>
      <c r="D4" s="327" t="s">
        <v>318</v>
      </c>
      <c r="E4" s="327"/>
      <c r="F4" s="327"/>
      <c r="G4" s="327"/>
      <c r="H4" s="327"/>
      <c r="I4" s="327"/>
      <c r="J4" s="327"/>
      <c r="K4" s="327"/>
      <c r="L4" s="327"/>
      <c r="M4" s="327"/>
      <c r="N4" s="26"/>
      <c r="O4" s="331" t="s">
        <v>318</v>
      </c>
      <c r="P4" s="331"/>
      <c r="Q4" s="331"/>
      <c r="R4" s="331"/>
      <c r="S4" s="331"/>
      <c r="T4" s="331"/>
      <c r="U4" s="331"/>
      <c r="V4" s="331"/>
      <c r="W4" s="331"/>
      <c r="Y4" s="331" t="s">
        <v>318</v>
      </c>
      <c r="Z4" s="331"/>
      <c r="AA4" s="331"/>
      <c r="AB4" s="331"/>
      <c r="AC4" s="331"/>
      <c r="AD4" s="331"/>
      <c r="AE4" s="331"/>
      <c r="AF4" s="331"/>
      <c r="AG4" s="331"/>
    </row>
    <row r="5" spans="1:33" s="27" customFormat="1">
      <c r="B5" s="107" t="s">
        <v>323</v>
      </c>
      <c r="C5" s="107"/>
      <c r="D5" s="181" t="s">
        <v>1</v>
      </c>
      <c r="E5" s="181" t="s">
        <v>2</v>
      </c>
      <c r="F5" s="181" t="s">
        <v>3</v>
      </c>
      <c r="G5" s="181" t="s">
        <v>4</v>
      </c>
      <c r="H5" s="181" t="s">
        <v>104</v>
      </c>
      <c r="I5" s="181" t="s">
        <v>105</v>
      </c>
      <c r="J5" s="181" t="s">
        <v>111</v>
      </c>
      <c r="K5" s="181" t="s">
        <v>268</v>
      </c>
      <c r="L5" s="181" t="s">
        <v>285</v>
      </c>
      <c r="M5" s="181" t="s">
        <v>367</v>
      </c>
      <c r="O5" s="181" t="s">
        <v>2</v>
      </c>
      <c r="P5" s="181" t="s">
        <v>3</v>
      </c>
      <c r="Q5" s="181" t="s">
        <v>4</v>
      </c>
      <c r="R5" s="181" t="s">
        <v>104</v>
      </c>
      <c r="S5" s="181" t="s">
        <v>105</v>
      </c>
      <c r="T5" s="181" t="s">
        <v>111</v>
      </c>
      <c r="U5" s="181" t="s">
        <v>268</v>
      </c>
      <c r="V5" s="181" t="s">
        <v>285</v>
      </c>
      <c r="W5" s="181" t="s">
        <v>367</v>
      </c>
      <c r="Y5" s="181" t="s">
        <v>2</v>
      </c>
      <c r="Z5" s="181" t="s">
        <v>3</v>
      </c>
      <c r="AA5" s="181" t="s">
        <v>4</v>
      </c>
      <c r="AB5" s="181" t="s">
        <v>104</v>
      </c>
      <c r="AC5" s="181" t="s">
        <v>105</v>
      </c>
      <c r="AD5" s="181" t="s">
        <v>111</v>
      </c>
      <c r="AE5" s="181" t="s">
        <v>268</v>
      </c>
      <c r="AF5" s="181" t="s">
        <v>285</v>
      </c>
      <c r="AG5" s="181" t="s">
        <v>367</v>
      </c>
    </row>
    <row r="6" spans="1:33" s="27" customFormat="1">
      <c r="B6" s="29" t="s">
        <v>106</v>
      </c>
      <c r="C6" s="209" t="s">
        <v>290</v>
      </c>
      <c r="D6" s="147">
        <v>0</v>
      </c>
      <c r="E6" s="147">
        <v>0</v>
      </c>
      <c r="F6" s="147">
        <v>0</v>
      </c>
      <c r="G6" s="147">
        <v>0</v>
      </c>
      <c r="H6" s="147">
        <v>0</v>
      </c>
      <c r="I6" s="147">
        <v>0</v>
      </c>
      <c r="J6" s="147">
        <v>0</v>
      </c>
      <c r="K6" s="147">
        <v>0</v>
      </c>
      <c r="L6" s="147">
        <v>0</v>
      </c>
      <c r="M6" s="147">
        <v>0</v>
      </c>
      <c r="N6" s="146"/>
      <c r="O6" s="147">
        <v>0</v>
      </c>
      <c r="P6" s="147">
        <v>0</v>
      </c>
      <c r="Q6" s="147">
        <v>0</v>
      </c>
      <c r="R6" s="147">
        <v>0</v>
      </c>
      <c r="S6" s="147">
        <v>0</v>
      </c>
      <c r="T6" s="147">
        <v>0</v>
      </c>
      <c r="U6" s="147">
        <v>0</v>
      </c>
      <c r="V6" s="147">
        <v>0</v>
      </c>
      <c r="W6" s="147">
        <v>0</v>
      </c>
      <c r="X6" s="141"/>
      <c r="Y6" s="147">
        <v>0</v>
      </c>
      <c r="Z6" s="147">
        <v>0</v>
      </c>
      <c r="AA6" s="147">
        <v>0</v>
      </c>
      <c r="AB6" s="147">
        <v>0</v>
      </c>
      <c r="AC6" s="147">
        <v>0</v>
      </c>
      <c r="AD6" s="147">
        <v>0</v>
      </c>
      <c r="AE6" s="147">
        <v>0</v>
      </c>
      <c r="AF6" s="147">
        <v>0</v>
      </c>
      <c r="AG6" s="147">
        <v>0</v>
      </c>
    </row>
    <row r="7" spans="1:33">
      <c r="B7" s="1" t="s">
        <v>35</v>
      </c>
      <c r="C7" s="210" t="s">
        <v>291</v>
      </c>
      <c r="D7" s="144">
        <v>0</v>
      </c>
      <c r="E7" s="144">
        <v>0</v>
      </c>
      <c r="F7" s="144">
        <v>0</v>
      </c>
      <c r="G7" s="144">
        <v>0</v>
      </c>
      <c r="H7" s="144">
        <v>0</v>
      </c>
      <c r="I7" s="144">
        <v>0</v>
      </c>
      <c r="J7" s="144">
        <v>0</v>
      </c>
      <c r="K7" s="144">
        <v>0</v>
      </c>
      <c r="L7" s="144">
        <v>0</v>
      </c>
      <c r="M7" s="144">
        <v>0</v>
      </c>
      <c r="N7" s="143"/>
      <c r="O7" s="144">
        <v>0</v>
      </c>
      <c r="P7" s="144">
        <v>0</v>
      </c>
      <c r="Q7" s="144">
        <v>0</v>
      </c>
      <c r="R7" s="144">
        <v>0</v>
      </c>
      <c r="S7" s="144">
        <v>0</v>
      </c>
      <c r="T7" s="144">
        <v>0</v>
      </c>
      <c r="U7" s="144">
        <v>0</v>
      </c>
      <c r="V7" s="144">
        <v>0</v>
      </c>
      <c r="W7" s="144">
        <v>0</v>
      </c>
      <c r="X7" s="145"/>
      <c r="Y7" s="144">
        <v>0</v>
      </c>
      <c r="Z7" s="144">
        <v>0</v>
      </c>
      <c r="AA7" s="144">
        <v>0</v>
      </c>
      <c r="AB7" s="144">
        <v>0</v>
      </c>
      <c r="AC7" s="144">
        <v>0</v>
      </c>
      <c r="AD7" s="144">
        <v>0</v>
      </c>
      <c r="AE7" s="144">
        <v>0</v>
      </c>
      <c r="AF7" s="144">
        <v>0</v>
      </c>
      <c r="AG7" s="144">
        <v>0</v>
      </c>
    </row>
    <row r="8" spans="1:33">
      <c r="B8" s="1" t="s">
        <v>36</v>
      </c>
      <c r="C8" s="210" t="s">
        <v>292</v>
      </c>
      <c r="D8" s="144">
        <v>0</v>
      </c>
      <c r="E8" s="144">
        <v>0</v>
      </c>
      <c r="F8" s="144">
        <v>0</v>
      </c>
      <c r="G8" s="144">
        <v>0</v>
      </c>
      <c r="H8" s="144">
        <v>0</v>
      </c>
      <c r="I8" s="144">
        <v>0</v>
      </c>
      <c r="J8" s="144">
        <v>0</v>
      </c>
      <c r="K8" s="144">
        <v>0</v>
      </c>
      <c r="L8" s="144">
        <v>0</v>
      </c>
      <c r="M8" s="144">
        <v>0</v>
      </c>
      <c r="N8" s="143"/>
      <c r="O8" s="144">
        <v>0</v>
      </c>
      <c r="P8" s="144">
        <v>0</v>
      </c>
      <c r="Q8" s="144">
        <v>0</v>
      </c>
      <c r="R8" s="144">
        <v>0</v>
      </c>
      <c r="S8" s="144">
        <v>0</v>
      </c>
      <c r="T8" s="144">
        <v>0</v>
      </c>
      <c r="U8" s="144">
        <v>0</v>
      </c>
      <c r="V8" s="144">
        <v>0</v>
      </c>
      <c r="W8" s="144">
        <v>0</v>
      </c>
      <c r="X8" s="145"/>
      <c r="Y8" s="144">
        <v>0</v>
      </c>
      <c r="Z8" s="144">
        <v>0</v>
      </c>
      <c r="AA8" s="144">
        <v>0</v>
      </c>
      <c r="AB8" s="144">
        <v>0</v>
      </c>
      <c r="AC8" s="144">
        <v>0</v>
      </c>
      <c r="AD8" s="144">
        <v>0</v>
      </c>
      <c r="AE8" s="144">
        <v>0</v>
      </c>
      <c r="AF8" s="144">
        <v>0</v>
      </c>
      <c r="AG8" s="144">
        <v>0</v>
      </c>
    </row>
    <row r="9" spans="1:33" s="27" customFormat="1">
      <c r="B9" s="29" t="s">
        <v>107</v>
      </c>
      <c r="C9" s="209" t="s">
        <v>293</v>
      </c>
      <c r="D9" s="147">
        <v>0</v>
      </c>
      <c r="E9" s="147">
        <v>0</v>
      </c>
      <c r="F9" s="147">
        <v>0</v>
      </c>
      <c r="G9" s="147">
        <v>0</v>
      </c>
      <c r="H9" s="147">
        <v>0</v>
      </c>
      <c r="I9" s="147">
        <v>0</v>
      </c>
      <c r="J9" s="147">
        <v>0</v>
      </c>
      <c r="K9" s="147">
        <v>0</v>
      </c>
      <c r="L9" s="147">
        <v>0</v>
      </c>
      <c r="M9" s="147">
        <v>0</v>
      </c>
      <c r="N9" s="146"/>
      <c r="O9" s="147">
        <v>0</v>
      </c>
      <c r="P9" s="147">
        <v>0</v>
      </c>
      <c r="Q9" s="147">
        <v>0</v>
      </c>
      <c r="R9" s="147">
        <v>0</v>
      </c>
      <c r="S9" s="147">
        <v>0</v>
      </c>
      <c r="T9" s="147">
        <v>0</v>
      </c>
      <c r="U9" s="147">
        <v>0</v>
      </c>
      <c r="V9" s="147">
        <v>0</v>
      </c>
      <c r="W9" s="147">
        <v>0</v>
      </c>
      <c r="X9" s="141"/>
      <c r="Y9" s="147">
        <v>0</v>
      </c>
      <c r="Z9" s="147">
        <v>0</v>
      </c>
      <c r="AA9" s="147">
        <v>0</v>
      </c>
      <c r="AB9" s="147">
        <v>0</v>
      </c>
      <c r="AC9" s="147">
        <v>0</v>
      </c>
      <c r="AD9" s="147">
        <v>0</v>
      </c>
      <c r="AE9" s="147">
        <v>0</v>
      </c>
      <c r="AF9" s="147">
        <v>0</v>
      </c>
      <c r="AG9" s="147">
        <v>0</v>
      </c>
    </row>
    <row r="10" spans="1:33" s="27" customFormat="1">
      <c r="B10" s="31" t="s">
        <v>7</v>
      </c>
      <c r="C10" s="209" t="s">
        <v>294</v>
      </c>
      <c r="D10" s="147">
        <v>0</v>
      </c>
      <c r="E10" s="147">
        <v>0</v>
      </c>
      <c r="F10" s="147">
        <v>0</v>
      </c>
      <c r="G10" s="147">
        <v>0</v>
      </c>
      <c r="H10" s="147">
        <v>0</v>
      </c>
      <c r="I10" s="147">
        <v>0</v>
      </c>
      <c r="J10" s="147">
        <v>0</v>
      </c>
      <c r="K10" s="147">
        <v>0</v>
      </c>
      <c r="L10" s="147">
        <v>0</v>
      </c>
      <c r="M10" s="147">
        <v>0</v>
      </c>
      <c r="N10" s="146"/>
      <c r="O10" s="147">
        <v>0</v>
      </c>
      <c r="P10" s="147">
        <v>0</v>
      </c>
      <c r="Q10" s="147">
        <v>0</v>
      </c>
      <c r="R10" s="147">
        <v>0</v>
      </c>
      <c r="S10" s="147">
        <v>0</v>
      </c>
      <c r="T10" s="147">
        <v>0</v>
      </c>
      <c r="U10" s="147">
        <v>0</v>
      </c>
      <c r="V10" s="147">
        <v>0</v>
      </c>
      <c r="W10" s="147">
        <v>0</v>
      </c>
      <c r="X10" s="141"/>
      <c r="Y10" s="147">
        <v>0</v>
      </c>
      <c r="Z10" s="147">
        <v>0</v>
      </c>
      <c r="AA10" s="147">
        <v>0</v>
      </c>
      <c r="AB10" s="147">
        <v>0</v>
      </c>
      <c r="AC10" s="147">
        <v>0</v>
      </c>
      <c r="AD10" s="147">
        <v>0</v>
      </c>
      <c r="AE10" s="147">
        <v>0</v>
      </c>
      <c r="AF10" s="147">
        <v>0</v>
      </c>
      <c r="AG10" s="147">
        <v>0</v>
      </c>
    </row>
    <row r="11" spans="1:33">
      <c r="B11" s="208" t="s">
        <v>40</v>
      </c>
      <c r="C11" s="36"/>
      <c r="D11" s="144">
        <v>0</v>
      </c>
      <c r="E11" s="144">
        <v>0</v>
      </c>
      <c r="F11" s="144">
        <v>0</v>
      </c>
      <c r="G11" s="144">
        <v>0</v>
      </c>
      <c r="H11" s="144">
        <v>0</v>
      </c>
      <c r="I11" s="144">
        <v>0</v>
      </c>
      <c r="J11" s="144">
        <v>0</v>
      </c>
      <c r="K11" s="144">
        <v>0</v>
      </c>
      <c r="L11" s="144">
        <v>0</v>
      </c>
      <c r="M11" s="144">
        <v>0</v>
      </c>
      <c r="N11" s="143"/>
      <c r="O11" s="144">
        <v>0</v>
      </c>
      <c r="P11" s="144">
        <v>0</v>
      </c>
      <c r="Q11" s="144">
        <v>0</v>
      </c>
      <c r="R11" s="144">
        <v>0</v>
      </c>
      <c r="S11" s="144">
        <v>0</v>
      </c>
      <c r="T11" s="144">
        <v>0</v>
      </c>
      <c r="U11" s="144">
        <v>0</v>
      </c>
      <c r="V11" s="144">
        <v>0</v>
      </c>
      <c r="W11" s="144">
        <v>0</v>
      </c>
      <c r="X11" s="145"/>
      <c r="Y11" s="144">
        <v>0</v>
      </c>
      <c r="Z11" s="144">
        <v>0</v>
      </c>
      <c r="AA11" s="144">
        <v>0</v>
      </c>
      <c r="AB11" s="144">
        <v>0</v>
      </c>
      <c r="AC11" s="144">
        <v>0</v>
      </c>
      <c r="AD11" s="144">
        <v>0</v>
      </c>
      <c r="AE11" s="144">
        <v>0</v>
      </c>
      <c r="AF11" s="144">
        <v>0</v>
      </c>
      <c r="AG11" s="144">
        <v>0</v>
      </c>
    </row>
    <row r="12" spans="1:33">
      <c r="B12" s="6" t="s">
        <v>41</v>
      </c>
      <c r="C12" s="8"/>
      <c r="D12" s="144">
        <v>0</v>
      </c>
      <c r="E12" s="144">
        <v>0</v>
      </c>
      <c r="F12" s="144">
        <v>0</v>
      </c>
      <c r="G12" s="144">
        <v>0</v>
      </c>
      <c r="H12" s="144">
        <v>0</v>
      </c>
      <c r="I12" s="144">
        <v>0</v>
      </c>
      <c r="J12" s="144">
        <v>0</v>
      </c>
      <c r="K12" s="144">
        <v>0</v>
      </c>
      <c r="L12" s="144">
        <v>0</v>
      </c>
      <c r="M12" s="144">
        <v>0</v>
      </c>
      <c r="N12" s="143"/>
      <c r="O12" s="144">
        <v>0</v>
      </c>
      <c r="P12" s="144">
        <v>0</v>
      </c>
      <c r="Q12" s="144">
        <v>0</v>
      </c>
      <c r="R12" s="144">
        <v>0</v>
      </c>
      <c r="S12" s="144">
        <v>0</v>
      </c>
      <c r="T12" s="144">
        <v>0</v>
      </c>
      <c r="U12" s="144">
        <v>0</v>
      </c>
      <c r="V12" s="144">
        <v>0</v>
      </c>
      <c r="W12" s="144">
        <v>0</v>
      </c>
      <c r="X12" s="145"/>
      <c r="Y12" s="144">
        <v>0</v>
      </c>
      <c r="Z12" s="144">
        <v>0</v>
      </c>
      <c r="AA12" s="144">
        <v>0</v>
      </c>
      <c r="AB12" s="144">
        <v>0</v>
      </c>
      <c r="AC12" s="144">
        <v>0</v>
      </c>
      <c r="AD12" s="144">
        <v>0</v>
      </c>
      <c r="AE12" s="144">
        <v>0</v>
      </c>
      <c r="AF12" s="144">
        <v>0</v>
      </c>
      <c r="AG12" s="144">
        <v>0</v>
      </c>
    </row>
    <row r="13" spans="1:33">
      <c r="B13" s="6" t="s">
        <v>42</v>
      </c>
      <c r="C13" s="8"/>
      <c r="D13" s="144">
        <v>0</v>
      </c>
      <c r="E13" s="144">
        <v>0</v>
      </c>
      <c r="F13" s="144">
        <v>0</v>
      </c>
      <c r="G13" s="144">
        <v>0</v>
      </c>
      <c r="H13" s="144">
        <v>0</v>
      </c>
      <c r="I13" s="144">
        <v>0</v>
      </c>
      <c r="J13" s="144">
        <v>0</v>
      </c>
      <c r="K13" s="144">
        <v>0</v>
      </c>
      <c r="L13" s="144">
        <v>0</v>
      </c>
      <c r="M13" s="144">
        <v>0</v>
      </c>
      <c r="N13" s="143"/>
      <c r="O13" s="144">
        <v>0</v>
      </c>
      <c r="P13" s="144">
        <v>0</v>
      </c>
      <c r="Q13" s="144">
        <v>0</v>
      </c>
      <c r="R13" s="144">
        <v>0</v>
      </c>
      <c r="S13" s="144">
        <v>0</v>
      </c>
      <c r="T13" s="144">
        <v>0</v>
      </c>
      <c r="U13" s="144">
        <v>0</v>
      </c>
      <c r="V13" s="144">
        <v>0</v>
      </c>
      <c r="W13" s="144">
        <v>0</v>
      </c>
      <c r="X13" s="145"/>
      <c r="Y13" s="144">
        <v>0</v>
      </c>
      <c r="Z13" s="144">
        <v>0</v>
      </c>
      <c r="AA13" s="144">
        <v>0</v>
      </c>
      <c r="AB13" s="144">
        <v>0</v>
      </c>
      <c r="AC13" s="144">
        <v>0</v>
      </c>
      <c r="AD13" s="144">
        <v>0</v>
      </c>
      <c r="AE13" s="144">
        <v>0</v>
      </c>
      <c r="AF13" s="144">
        <v>0</v>
      </c>
      <c r="AG13" s="144">
        <v>0</v>
      </c>
    </row>
    <row r="14" spans="1:33">
      <c r="B14" s="6" t="s">
        <v>43</v>
      </c>
      <c r="C14" s="8"/>
      <c r="D14" s="144">
        <v>0</v>
      </c>
      <c r="E14" s="144">
        <v>0</v>
      </c>
      <c r="F14" s="144">
        <v>0</v>
      </c>
      <c r="G14" s="144">
        <v>0</v>
      </c>
      <c r="H14" s="144">
        <v>0</v>
      </c>
      <c r="I14" s="144">
        <v>0</v>
      </c>
      <c r="J14" s="144">
        <v>0</v>
      </c>
      <c r="K14" s="144">
        <v>0</v>
      </c>
      <c r="L14" s="144">
        <v>0</v>
      </c>
      <c r="M14" s="144">
        <v>0</v>
      </c>
      <c r="N14" s="143"/>
      <c r="O14" s="144">
        <v>0</v>
      </c>
      <c r="P14" s="144">
        <v>0</v>
      </c>
      <c r="Q14" s="144">
        <v>0</v>
      </c>
      <c r="R14" s="144">
        <v>0</v>
      </c>
      <c r="S14" s="144">
        <v>0</v>
      </c>
      <c r="T14" s="144">
        <v>0</v>
      </c>
      <c r="U14" s="144">
        <v>0</v>
      </c>
      <c r="V14" s="144">
        <v>0</v>
      </c>
      <c r="W14" s="144">
        <v>0</v>
      </c>
      <c r="X14" s="145"/>
      <c r="Y14" s="144">
        <v>0</v>
      </c>
      <c r="Z14" s="144">
        <v>0</v>
      </c>
      <c r="AA14" s="144">
        <v>0</v>
      </c>
      <c r="AB14" s="144">
        <v>0</v>
      </c>
      <c r="AC14" s="144">
        <v>0</v>
      </c>
      <c r="AD14" s="144">
        <v>0</v>
      </c>
      <c r="AE14" s="144">
        <v>0</v>
      </c>
      <c r="AF14" s="144">
        <v>0</v>
      </c>
      <c r="AG14" s="144">
        <v>0</v>
      </c>
    </row>
    <row r="15" spans="1:33">
      <c r="B15" s="6" t="s">
        <v>44</v>
      </c>
      <c r="C15" s="8"/>
      <c r="D15" s="144">
        <v>0</v>
      </c>
      <c r="E15" s="144">
        <v>0</v>
      </c>
      <c r="F15" s="144">
        <v>0</v>
      </c>
      <c r="G15" s="144">
        <v>0</v>
      </c>
      <c r="H15" s="144">
        <v>0</v>
      </c>
      <c r="I15" s="144">
        <v>0</v>
      </c>
      <c r="J15" s="144">
        <v>0</v>
      </c>
      <c r="K15" s="144">
        <v>0</v>
      </c>
      <c r="L15" s="144">
        <v>0</v>
      </c>
      <c r="M15" s="144">
        <v>0</v>
      </c>
      <c r="N15" s="143"/>
      <c r="O15" s="144">
        <v>0</v>
      </c>
      <c r="P15" s="144">
        <v>0</v>
      </c>
      <c r="Q15" s="144">
        <v>0</v>
      </c>
      <c r="R15" s="144">
        <v>0</v>
      </c>
      <c r="S15" s="144">
        <v>0</v>
      </c>
      <c r="T15" s="144">
        <v>0</v>
      </c>
      <c r="U15" s="144">
        <v>0</v>
      </c>
      <c r="V15" s="144">
        <v>0</v>
      </c>
      <c r="W15" s="144">
        <v>0</v>
      </c>
      <c r="X15" s="145"/>
      <c r="Y15" s="144">
        <v>0</v>
      </c>
      <c r="Z15" s="144">
        <v>0</v>
      </c>
      <c r="AA15" s="144">
        <v>0</v>
      </c>
      <c r="AB15" s="144">
        <v>0</v>
      </c>
      <c r="AC15" s="144">
        <v>0</v>
      </c>
      <c r="AD15" s="144">
        <v>0</v>
      </c>
      <c r="AE15" s="144">
        <v>0</v>
      </c>
      <c r="AF15" s="144">
        <v>0</v>
      </c>
      <c r="AG15" s="144">
        <v>0</v>
      </c>
    </row>
    <row r="16" spans="1:33">
      <c r="B16" s="7" t="s">
        <v>45</v>
      </c>
      <c r="C16" s="225"/>
      <c r="D16" s="144">
        <v>0</v>
      </c>
      <c r="E16" s="144">
        <v>0</v>
      </c>
      <c r="F16" s="144">
        <v>0</v>
      </c>
      <c r="G16" s="144">
        <v>0</v>
      </c>
      <c r="H16" s="144">
        <v>0</v>
      </c>
      <c r="I16" s="144">
        <v>0</v>
      </c>
      <c r="J16" s="144">
        <v>0</v>
      </c>
      <c r="K16" s="144">
        <v>0</v>
      </c>
      <c r="L16" s="144">
        <v>0</v>
      </c>
      <c r="M16" s="144">
        <v>0</v>
      </c>
      <c r="N16" s="143"/>
      <c r="O16" s="144">
        <v>0</v>
      </c>
      <c r="P16" s="144">
        <v>0</v>
      </c>
      <c r="Q16" s="144">
        <v>0</v>
      </c>
      <c r="R16" s="144">
        <v>0</v>
      </c>
      <c r="S16" s="144">
        <v>0</v>
      </c>
      <c r="T16" s="144">
        <v>0</v>
      </c>
      <c r="U16" s="144">
        <v>0</v>
      </c>
      <c r="V16" s="144">
        <v>0</v>
      </c>
      <c r="W16" s="144">
        <v>0</v>
      </c>
      <c r="X16" s="145"/>
      <c r="Y16" s="144">
        <v>0</v>
      </c>
      <c r="Z16" s="144">
        <v>0</v>
      </c>
      <c r="AA16" s="144">
        <v>0</v>
      </c>
      <c r="AB16" s="144">
        <v>0</v>
      </c>
      <c r="AC16" s="144">
        <v>0</v>
      </c>
      <c r="AD16" s="144">
        <v>0</v>
      </c>
      <c r="AE16" s="144">
        <v>0</v>
      </c>
      <c r="AF16" s="144">
        <v>0</v>
      </c>
      <c r="AG16" s="144">
        <v>0</v>
      </c>
    </row>
    <row r="17" spans="2:33">
      <c r="B17" s="7" t="s">
        <v>46</v>
      </c>
      <c r="C17" s="225"/>
      <c r="D17" s="144">
        <v>0</v>
      </c>
      <c r="E17" s="144">
        <v>0</v>
      </c>
      <c r="F17" s="144">
        <v>0</v>
      </c>
      <c r="G17" s="144">
        <v>0</v>
      </c>
      <c r="H17" s="144">
        <v>0</v>
      </c>
      <c r="I17" s="144">
        <v>0</v>
      </c>
      <c r="J17" s="144">
        <v>0</v>
      </c>
      <c r="K17" s="144">
        <v>0</v>
      </c>
      <c r="L17" s="144">
        <v>0</v>
      </c>
      <c r="M17" s="144">
        <v>0</v>
      </c>
      <c r="N17" s="143"/>
      <c r="O17" s="144">
        <v>0</v>
      </c>
      <c r="P17" s="144">
        <v>0</v>
      </c>
      <c r="Q17" s="144">
        <v>0</v>
      </c>
      <c r="R17" s="144">
        <v>0</v>
      </c>
      <c r="S17" s="144">
        <v>0</v>
      </c>
      <c r="T17" s="144">
        <v>0</v>
      </c>
      <c r="U17" s="144">
        <v>0</v>
      </c>
      <c r="V17" s="144">
        <v>0</v>
      </c>
      <c r="W17" s="144">
        <v>0</v>
      </c>
      <c r="X17" s="145"/>
      <c r="Y17" s="144">
        <v>0</v>
      </c>
      <c r="Z17" s="144">
        <v>0</v>
      </c>
      <c r="AA17" s="144">
        <v>0</v>
      </c>
      <c r="AB17" s="144">
        <v>0</v>
      </c>
      <c r="AC17" s="144">
        <v>0</v>
      </c>
      <c r="AD17" s="144">
        <v>0</v>
      </c>
      <c r="AE17" s="144">
        <v>0</v>
      </c>
      <c r="AF17" s="144">
        <v>0</v>
      </c>
      <c r="AG17" s="144">
        <v>0</v>
      </c>
    </row>
    <row r="18" spans="2:33">
      <c r="B18" s="6" t="s">
        <v>317</v>
      </c>
      <c r="C18" s="8"/>
      <c r="D18" s="144">
        <v>0</v>
      </c>
      <c r="E18" s="144">
        <v>0</v>
      </c>
      <c r="F18" s="144">
        <v>0</v>
      </c>
      <c r="G18" s="144">
        <v>0</v>
      </c>
      <c r="H18" s="144">
        <v>0</v>
      </c>
      <c r="I18" s="144">
        <v>0</v>
      </c>
      <c r="J18" s="144">
        <v>0</v>
      </c>
      <c r="K18" s="144">
        <v>0</v>
      </c>
      <c r="L18" s="144">
        <v>0</v>
      </c>
      <c r="M18" s="144">
        <v>0</v>
      </c>
      <c r="N18" s="143"/>
      <c r="O18" s="144">
        <v>0</v>
      </c>
      <c r="P18" s="144">
        <v>0</v>
      </c>
      <c r="Q18" s="144">
        <v>0</v>
      </c>
      <c r="R18" s="144">
        <v>0</v>
      </c>
      <c r="S18" s="144">
        <v>0</v>
      </c>
      <c r="T18" s="144">
        <v>0</v>
      </c>
      <c r="U18" s="144">
        <v>0</v>
      </c>
      <c r="V18" s="144">
        <v>0</v>
      </c>
      <c r="W18" s="144">
        <v>0</v>
      </c>
      <c r="X18" s="145"/>
      <c r="Y18" s="144">
        <v>0</v>
      </c>
      <c r="Z18" s="144">
        <v>0</v>
      </c>
      <c r="AA18" s="144">
        <v>0</v>
      </c>
      <c r="AB18" s="144">
        <v>0</v>
      </c>
      <c r="AC18" s="144">
        <v>0</v>
      </c>
      <c r="AD18" s="144">
        <v>0</v>
      </c>
      <c r="AE18" s="144">
        <v>0</v>
      </c>
      <c r="AF18" s="144">
        <v>0</v>
      </c>
      <c r="AG18" s="144">
        <v>0</v>
      </c>
    </row>
    <row r="19" spans="2:33">
      <c r="B19" s="6" t="s">
        <v>108</v>
      </c>
      <c r="C19" s="210"/>
      <c r="D19" s="144">
        <v>0</v>
      </c>
      <c r="E19" s="144">
        <v>0</v>
      </c>
      <c r="F19" s="144">
        <v>0</v>
      </c>
      <c r="G19" s="144">
        <v>0</v>
      </c>
      <c r="H19" s="144">
        <v>0</v>
      </c>
      <c r="I19" s="144">
        <v>0</v>
      </c>
      <c r="J19" s="144">
        <v>0</v>
      </c>
      <c r="K19" s="144">
        <v>0</v>
      </c>
      <c r="L19" s="144">
        <v>0</v>
      </c>
      <c r="M19" s="144">
        <v>0</v>
      </c>
      <c r="N19" s="143"/>
      <c r="O19" s="144">
        <v>0</v>
      </c>
      <c r="P19" s="144">
        <v>0</v>
      </c>
      <c r="Q19" s="144">
        <v>0</v>
      </c>
      <c r="R19" s="144">
        <v>0</v>
      </c>
      <c r="S19" s="144">
        <v>0</v>
      </c>
      <c r="T19" s="144">
        <v>0</v>
      </c>
      <c r="U19" s="144">
        <v>0</v>
      </c>
      <c r="V19" s="144">
        <v>0</v>
      </c>
      <c r="W19" s="144">
        <v>0</v>
      </c>
      <c r="X19" s="145"/>
      <c r="Y19" s="144">
        <v>0</v>
      </c>
      <c r="Z19" s="144">
        <v>0</v>
      </c>
      <c r="AA19" s="144">
        <v>0</v>
      </c>
      <c r="AB19" s="144">
        <v>0</v>
      </c>
      <c r="AC19" s="144">
        <v>0</v>
      </c>
      <c r="AD19" s="144">
        <v>0</v>
      </c>
      <c r="AE19" s="144">
        <v>0</v>
      </c>
      <c r="AF19" s="144">
        <v>0</v>
      </c>
      <c r="AG19" s="144">
        <v>0</v>
      </c>
    </row>
    <row r="20" spans="2:33">
      <c r="B20" s="6" t="s">
        <v>48</v>
      </c>
      <c r="C20" s="8"/>
      <c r="D20" s="144">
        <v>0</v>
      </c>
      <c r="E20" s="144">
        <v>0</v>
      </c>
      <c r="F20" s="144">
        <v>0</v>
      </c>
      <c r="G20" s="144">
        <v>0</v>
      </c>
      <c r="H20" s="144">
        <v>0</v>
      </c>
      <c r="I20" s="144">
        <v>0</v>
      </c>
      <c r="J20" s="144">
        <v>0</v>
      </c>
      <c r="K20" s="144">
        <v>0</v>
      </c>
      <c r="L20" s="144">
        <v>0</v>
      </c>
      <c r="M20" s="144">
        <v>0</v>
      </c>
      <c r="N20" s="143"/>
      <c r="O20" s="144">
        <v>0</v>
      </c>
      <c r="P20" s="144">
        <v>0</v>
      </c>
      <c r="Q20" s="144">
        <v>0</v>
      </c>
      <c r="R20" s="144">
        <v>0</v>
      </c>
      <c r="S20" s="144">
        <v>0</v>
      </c>
      <c r="T20" s="144">
        <v>0</v>
      </c>
      <c r="U20" s="144">
        <v>0</v>
      </c>
      <c r="V20" s="144">
        <v>0</v>
      </c>
      <c r="W20" s="144">
        <v>0</v>
      </c>
      <c r="X20" s="145"/>
      <c r="Y20" s="144">
        <v>0</v>
      </c>
      <c r="Z20" s="144">
        <v>0</v>
      </c>
      <c r="AA20" s="144">
        <v>0</v>
      </c>
      <c r="AB20" s="144">
        <v>0</v>
      </c>
      <c r="AC20" s="144">
        <v>0</v>
      </c>
      <c r="AD20" s="144">
        <v>0</v>
      </c>
      <c r="AE20" s="144">
        <v>0</v>
      </c>
      <c r="AF20" s="144">
        <v>0</v>
      </c>
      <c r="AG20" s="144">
        <v>0</v>
      </c>
    </row>
    <row r="21" spans="2:33">
      <c r="B21" s="6" t="s">
        <v>325</v>
      </c>
      <c r="C21" s="8"/>
      <c r="D21" s="144">
        <v>0</v>
      </c>
      <c r="E21" s="144">
        <v>0</v>
      </c>
      <c r="F21" s="144">
        <v>0</v>
      </c>
      <c r="G21" s="144">
        <v>0</v>
      </c>
      <c r="H21" s="144">
        <v>0</v>
      </c>
      <c r="I21" s="144">
        <v>0</v>
      </c>
      <c r="J21" s="144">
        <v>0</v>
      </c>
      <c r="K21" s="144">
        <v>0</v>
      </c>
      <c r="L21" s="144">
        <v>0</v>
      </c>
      <c r="M21" s="144">
        <v>0</v>
      </c>
      <c r="N21" s="143"/>
      <c r="O21" s="144">
        <v>0</v>
      </c>
      <c r="P21" s="144">
        <v>0</v>
      </c>
      <c r="Q21" s="144">
        <v>0</v>
      </c>
      <c r="R21" s="144">
        <v>0</v>
      </c>
      <c r="S21" s="144">
        <v>0</v>
      </c>
      <c r="T21" s="144">
        <v>0</v>
      </c>
      <c r="U21" s="144">
        <v>0</v>
      </c>
      <c r="V21" s="144">
        <v>0</v>
      </c>
      <c r="W21" s="144">
        <v>0</v>
      </c>
      <c r="X21" s="145"/>
      <c r="Y21" s="144">
        <v>0</v>
      </c>
      <c r="Z21" s="144">
        <v>0</v>
      </c>
      <c r="AA21" s="144">
        <v>0</v>
      </c>
      <c r="AB21" s="144">
        <v>0</v>
      </c>
      <c r="AC21" s="144">
        <v>0</v>
      </c>
      <c r="AD21" s="144">
        <v>0</v>
      </c>
      <c r="AE21" s="144">
        <v>0</v>
      </c>
      <c r="AF21" s="144">
        <v>0</v>
      </c>
      <c r="AG21" s="144">
        <v>0</v>
      </c>
    </row>
    <row r="22" spans="2:33">
      <c r="B22" s="6" t="s">
        <v>101</v>
      </c>
      <c r="C22" s="8"/>
      <c r="D22" s="144">
        <v>0</v>
      </c>
      <c r="E22" s="144">
        <v>0</v>
      </c>
      <c r="F22" s="144">
        <v>0</v>
      </c>
      <c r="G22" s="144">
        <v>0</v>
      </c>
      <c r="H22" s="144">
        <v>0</v>
      </c>
      <c r="I22" s="144">
        <v>0</v>
      </c>
      <c r="J22" s="144">
        <v>0</v>
      </c>
      <c r="K22" s="144">
        <v>0</v>
      </c>
      <c r="L22" s="144">
        <v>0</v>
      </c>
      <c r="M22" s="144">
        <v>0</v>
      </c>
      <c r="N22" s="143"/>
      <c r="O22" s="144">
        <v>0</v>
      </c>
      <c r="P22" s="144">
        <v>0</v>
      </c>
      <c r="Q22" s="144">
        <v>0</v>
      </c>
      <c r="R22" s="144">
        <v>0</v>
      </c>
      <c r="S22" s="144">
        <v>0</v>
      </c>
      <c r="T22" s="144">
        <v>0</v>
      </c>
      <c r="U22" s="144">
        <v>0</v>
      </c>
      <c r="V22" s="144">
        <v>0</v>
      </c>
      <c r="W22" s="144">
        <v>0</v>
      </c>
      <c r="X22" s="145"/>
      <c r="Y22" s="144">
        <v>0</v>
      </c>
      <c r="Z22" s="144">
        <v>0</v>
      </c>
      <c r="AA22" s="144">
        <v>0</v>
      </c>
      <c r="AB22" s="144">
        <v>0</v>
      </c>
      <c r="AC22" s="144">
        <v>0</v>
      </c>
      <c r="AD22" s="144">
        <v>0</v>
      </c>
      <c r="AE22" s="144">
        <v>0</v>
      </c>
      <c r="AF22" s="144">
        <v>0</v>
      </c>
      <c r="AG22" s="144">
        <v>0</v>
      </c>
    </row>
    <row r="23" spans="2:33" s="27" customFormat="1">
      <c r="B23" s="31" t="s">
        <v>8</v>
      </c>
      <c r="C23" s="209" t="s">
        <v>295</v>
      </c>
      <c r="D23" s="147">
        <v>0</v>
      </c>
      <c r="E23" s="147">
        <v>0</v>
      </c>
      <c r="F23" s="147">
        <v>0</v>
      </c>
      <c r="G23" s="147">
        <v>0</v>
      </c>
      <c r="H23" s="147">
        <v>0</v>
      </c>
      <c r="I23" s="147">
        <v>0</v>
      </c>
      <c r="J23" s="147">
        <v>0</v>
      </c>
      <c r="K23" s="147">
        <v>0</v>
      </c>
      <c r="L23" s="147">
        <v>0</v>
      </c>
      <c r="M23" s="147">
        <v>0</v>
      </c>
      <c r="N23" s="146"/>
      <c r="O23" s="147">
        <v>0</v>
      </c>
      <c r="P23" s="147">
        <v>0</v>
      </c>
      <c r="Q23" s="147">
        <v>0</v>
      </c>
      <c r="R23" s="147">
        <v>0</v>
      </c>
      <c r="S23" s="147">
        <v>0</v>
      </c>
      <c r="T23" s="147">
        <v>0</v>
      </c>
      <c r="U23" s="147">
        <v>0</v>
      </c>
      <c r="V23" s="147">
        <v>0</v>
      </c>
      <c r="W23" s="147">
        <v>0</v>
      </c>
      <c r="X23" s="141"/>
      <c r="Y23" s="147">
        <v>0</v>
      </c>
      <c r="Z23" s="147">
        <v>0</v>
      </c>
      <c r="AA23" s="147">
        <v>0</v>
      </c>
      <c r="AB23" s="147">
        <v>0</v>
      </c>
      <c r="AC23" s="147">
        <v>0</v>
      </c>
      <c r="AD23" s="147">
        <v>0</v>
      </c>
      <c r="AE23" s="147">
        <v>0</v>
      </c>
      <c r="AF23" s="147">
        <v>0</v>
      </c>
      <c r="AG23" s="147">
        <v>0</v>
      </c>
    </row>
    <row r="24" spans="2:33">
      <c r="B24" s="208" t="s">
        <v>40</v>
      </c>
      <c r="C24" s="36"/>
      <c r="D24" s="144">
        <v>0</v>
      </c>
      <c r="E24" s="144">
        <v>0</v>
      </c>
      <c r="F24" s="144">
        <v>0</v>
      </c>
      <c r="G24" s="144">
        <v>0</v>
      </c>
      <c r="H24" s="144">
        <v>0</v>
      </c>
      <c r="I24" s="144">
        <v>0</v>
      </c>
      <c r="J24" s="144">
        <v>0</v>
      </c>
      <c r="K24" s="144">
        <v>0</v>
      </c>
      <c r="L24" s="144">
        <v>0</v>
      </c>
      <c r="M24" s="144">
        <v>0</v>
      </c>
      <c r="N24" s="143"/>
      <c r="O24" s="144">
        <v>0</v>
      </c>
      <c r="P24" s="144">
        <v>0</v>
      </c>
      <c r="Q24" s="144">
        <v>0</v>
      </c>
      <c r="R24" s="144">
        <v>0</v>
      </c>
      <c r="S24" s="144">
        <v>0</v>
      </c>
      <c r="T24" s="144">
        <v>0</v>
      </c>
      <c r="U24" s="144">
        <v>0</v>
      </c>
      <c r="V24" s="144">
        <v>0</v>
      </c>
      <c r="W24" s="144">
        <v>0</v>
      </c>
      <c r="X24" s="145"/>
      <c r="Y24" s="144">
        <v>0</v>
      </c>
      <c r="Z24" s="144">
        <v>0</v>
      </c>
      <c r="AA24" s="144">
        <v>0</v>
      </c>
      <c r="AB24" s="144">
        <v>0</v>
      </c>
      <c r="AC24" s="144">
        <v>0</v>
      </c>
      <c r="AD24" s="144">
        <v>0</v>
      </c>
      <c r="AE24" s="144">
        <v>0</v>
      </c>
      <c r="AF24" s="144">
        <v>0</v>
      </c>
      <c r="AG24" s="144">
        <v>0</v>
      </c>
    </row>
    <row r="25" spans="2:33">
      <c r="B25" s="6" t="s">
        <v>41</v>
      </c>
      <c r="C25" s="8"/>
      <c r="D25" s="144">
        <v>0</v>
      </c>
      <c r="E25" s="144">
        <v>0</v>
      </c>
      <c r="F25" s="144">
        <v>0</v>
      </c>
      <c r="G25" s="144">
        <v>0</v>
      </c>
      <c r="H25" s="144">
        <v>0</v>
      </c>
      <c r="I25" s="144">
        <v>0</v>
      </c>
      <c r="J25" s="144">
        <v>0</v>
      </c>
      <c r="K25" s="144">
        <v>0</v>
      </c>
      <c r="L25" s="144">
        <v>0</v>
      </c>
      <c r="M25" s="144">
        <v>0</v>
      </c>
      <c r="N25" s="143"/>
      <c r="O25" s="144">
        <v>0</v>
      </c>
      <c r="P25" s="144">
        <v>0</v>
      </c>
      <c r="Q25" s="144">
        <v>0</v>
      </c>
      <c r="R25" s="144">
        <v>0</v>
      </c>
      <c r="S25" s="144">
        <v>0</v>
      </c>
      <c r="T25" s="144">
        <v>0</v>
      </c>
      <c r="U25" s="144">
        <v>0</v>
      </c>
      <c r="V25" s="144">
        <v>0</v>
      </c>
      <c r="W25" s="144">
        <v>0</v>
      </c>
      <c r="X25" s="145"/>
      <c r="Y25" s="144">
        <v>0</v>
      </c>
      <c r="Z25" s="144">
        <v>0</v>
      </c>
      <c r="AA25" s="144">
        <v>0</v>
      </c>
      <c r="AB25" s="144">
        <v>0</v>
      </c>
      <c r="AC25" s="144">
        <v>0</v>
      </c>
      <c r="AD25" s="144">
        <v>0</v>
      </c>
      <c r="AE25" s="144">
        <v>0</v>
      </c>
      <c r="AF25" s="144">
        <v>0</v>
      </c>
      <c r="AG25" s="144">
        <v>0</v>
      </c>
    </row>
    <row r="26" spans="2:33">
      <c r="B26" s="6" t="s">
        <v>42</v>
      </c>
      <c r="C26" s="8"/>
      <c r="D26" s="144">
        <v>0</v>
      </c>
      <c r="E26" s="144">
        <v>0</v>
      </c>
      <c r="F26" s="144">
        <v>0</v>
      </c>
      <c r="G26" s="144">
        <v>0</v>
      </c>
      <c r="H26" s="144">
        <v>0</v>
      </c>
      <c r="I26" s="144">
        <v>0</v>
      </c>
      <c r="J26" s="144">
        <v>0</v>
      </c>
      <c r="K26" s="144">
        <v>0</v>
      </c>
      <c r="L26" s="144">
        <v>0</v>
      </c>
      <c r="M26" s="144">
        <v>0</v>
      </c>
      <c r="N26" s="143"/>
      <c r="O26" s="144">
        <v>0</v>
      </c>
      <c r="P26" s="144">
        <v>0</v>
      </c>
      <c r="Q26" s="144">
        <v>0</v>
      </c>
      <c r="R26" s="144">
        <v>0</v>
      </c>
      <c r="S26" s="144">
        <v>0</v>
      </c>
      <c r="T26" s="144">
        <v>0</v>
      </c>
      <c r="U26" s="144">
        <v>0</v>
      </c>
      <c r="V26" s="144">
        <v>0</v>
      </c>
      <c r="W26" s="144">
        <v>0</v>
      </c>
      <c r="X26" s="145"/>
      <c r="Y26" s="144">
        <v>0</v>
      </c>
      <c r="Z26" s="144">
        <v>0</v>
      </c>
      <c r="AA26" s="144">
        <v>0</v>
      </c>
      <c r="AB26" s="144">
        <v>0</v>
      </c>
      <c r="AC26" s="144">
        <v>0</v>
      </c>
      <c r="AD26" s="144">
        <v>0</v>
      </c>
      <c r="AE26" s="144">
        <v>0</v>
      </c>
      <c r="AF26" s="144">
        <v>0</v>
      </c>
      <c r="AG26" s="144">
        <v>0</v>
      </c>
    </row>
    <row r="27" spans="2:33">
      <c r="B27" s="6" t="s">
        <v>43</v>
      </c>
      <c r="C27" s="8"/>
      <c r="D27" s="144">
        <v>0</v>
      </c>
      <c r="E27" s="144">
        <v>0</v>
      </c>
      <c r="F27" s="144">
        <v>0</v>
      </c>
      <c r="G27" s="144">
        <v>0</v>
      </c>
      <c r="H27" s="144">
        <v>0</v>
      </c>
      <c r="I27" s="144">
        <v>0</v>
      </c>
      <c r="J27" s="144">
        <v>0</v>
      </c>
      <c r="K27" s="144">
        <v>0</v>
      </c>
      <c r="L27" s="144">
        <v>0</v>
      </c>
      <c r="M27" s="144">
        <v>0</v>
      </c>
      <c r="N27" s="143"/>
      <c r="O27" s="144">
        <v>0</v>
      </c>
      <c r="P27" s="144">
        <v>0</v>
      </c>
      <c r="Q27" s="144">
        <v>0</v>
      </c>
      <c r="R27" s="144">
        <v>0</v>
      </c>
      <c r="S27" s="144">
        <v>0</v>
      </c>
      <c r="T27" s="144">
        <v>0</v>
      </c>
      <c r="U27" s="144">
        <v>0</v>
      </c>
      <c r="V27" s="144">
        <v>0</v>
      </c>
      <c r="W27" s="144">
        <v>0</v>
      </c>
      <c r="X27" s="145"/>
      <c r="Y27" s="144">
        <v>0</v>
      </c>
      <c r="Z27" s="144">
        <v>0</v>
      </c>
      <c r="AA27" s="144">
        <v>0</v>
      </c>
      <c r="AB27" s="144">
        <v>0</v>
      </c>
      <c r="AC27" s="144">
        <v>0</v>
      </c>
      <c r="AD27" s="144">
        <v>0</v>
      </c>
      <c r="AE27" s="144">
        <v>0</v>
      </c>
      <c r="AF27" s="144">
        <v>0</v>
      </c>
      <c r="AG27" s="144">
        <v>0</v>
      </c>
    </row>
    <row r="28" spans="2:33">
      <c r="B28" s="6" t="s">
        <v>44</v>
      </c>
      <c r="C28" s="8"/>
      <c r="D28" s="144">
        <v>0</v>
      </c>
      <c r="E28" s="144">
        <v>0</v>
      </c>
      <c r="F28" s="144">
        <v>0</v>
      </c>
      <c r="G28" s="144">
        <v>0</v>
      </c>
      <c r="H28" s="144">
        <v>0</v>
      </c>
      <c r="I28" s="144">
        <v>0</v>
      </c>
      <c r="J28" s="144">
        <v>0</v>
      </c>
      <c r="K28" s="144">
        <v>0</v>
      </c>
      <c r="L28" s="144">
        <v>0</v>
      </c>
      <c r="M28" s="144">
        <v>0</v>
      </c>
      <c r="N28" s="151"/>
      <c r="O28" s="144">
        <v>0</v>
      </c>
      <c r="P28" s="144">
        <v>0</v>
      </c>
      <c r="Q28" s="144">
        <v>0</v>
      </c>
      <c r="R28" s="144">
        <v>0</v>
      </c>
      <c r="S28" s="144">
        <v>0</v>
      </c>
      <c r="T28" s="144">
        <v>0</v>
      </c>
      <c r="U28" s="144">
        <v>0</v>
      </c>
      <c r="V28" s="144">
        <v>0</v>
      </c>
      <c r="W28" s="144">
        <v>0</v>
      </c>
      <c r="X28" s="145"/>
      <c r="Y28" s="144">
        <v>0</v>
      </c>
      <c r="Z28" s="144">
        <v>0</v>
      </c>
      <c r="AA28" s="144">
        <v>0</v>
      </c>
      <c r="AB28" s="144">
        <v>0</v>
      </c>
      <c r="AC28" s="144">
        <v>0</v>
      </c>
      <c r="AD28" s="144">
        <v>0</v>
      </c>
      <c r="AE28" s="144">
        <v>0</v>
      </c>
      <c r="AF28" s="144">
        <v>0</v>
      </c>
      <c r="AG28" s="144">
        <v>0</v>
      </c>
    </row>
    <row r="29" spans="2:33">
      <c r="B29" s="7" t="s">
        <v>45</v>
      </c>
      <c r="C29" s="225"/>
      <c r="D29" s="144">
        <v>0</v>
      </c>
      <c r="E29" s="144">
        <v>0</v>
      </c>
      <c r="F29" s="144">
        <v>0</v>
      </c>
      <c r="G29" s="144">
        <v>0</v>
      </c>
      <c r="H29" s="144">
        <v>0</v>
      </c>
      <c r="I29" s="144">
        <v>0</v>
      </c>
      <c r="J29" s="144">
        <v>0</v>
      </c>
      <c r="K29" s="144">
        <v>0</v>
      </c>
      <c r="L29" s="144">
        <v>0</v>
      </c>
      <c r="M29" s="144">
        <v>0</v>
      </c>
      <c r="N29" s="143"/>
      <c r="O29" s="144">
        <v>0</v>
      </c>
      <c r="P29" s="144">
        <v>0</v>
      </c>
      <c r="Q29" s="144">
        <v>0</v>
      </c>
      <c r="R29" s="144">
        <v>0</v>
      </c>
      <c r="S29" s="144">
        <v>0</v>
      </c>
      <c r="T29" s="144">
        <v>0</v>
      </c>
      <c r="U29" s="144">
        <v>0</v>
      </c>
      <c r="V29" s="144">
        <v>0</v>
      </c>
      <c r="W29" s="144">
        <v>0</v>
      </c>
      <c r="X29" s="145"/>
      <c r="Y29" s="144">
        <v>0</v>
      </c>
      <c r="Z29" s="144">
        <v>0</v>
      </c>
      <c r="AA29" s="144">
        <v>0</v>
      </c>
      <c r="AB29" s="144">
        <v>0</v>
      </c>
      <c r="AC29" s="144">
        <v>0</v>
      </c>
      <c r="AD29" s="144">
        <v>0</v>
      </c>
      <c r="AE29" s="144">
        <v>0</v>
      </c>
      <c r="AF29" s="144">
        <v>0</v>
      </c>
      <c r="AG29" s="144">
        <v>0</v>
      </c>
    </row>
    <row r="30" spans="2:33">
      <c r="B30" s="7" t="s">
        <v>46</v>
      </c>
      <c r="C30" s="225"/>
      <c r="D30" s="144">
        <v>0</v>
      </c>
      <c r="E30" s="144">
        <v>0</v>
      </c>
      <c r="F30" s="144">
        <v>0</v>
      </c>
      <c r="G30" s="144">
        <v>0</v>
      </c>
      <c r="H30" s="144">
        <v>0</v>
      </c>
      <c r="I30" s="144">
        <v>0</v>
      </c>
      <c r="J30" s="144">
        <v>0</v>
      </c>
      <c r="K30" s="144">
        <v>0</v>
      </c>
      <c r="L30" s="144">
        <v>0</v>
      </c>
      <c r="M30" s="144">
        <v>0</v>
      </c>
      <c r="N30" s="143"/>
      <c r="O30" s="144">
        <v>0</v>
      </c>
      <c r="P30" s="144">
        <v>0</v>
      </c>
      <c r="Q30" s="144">
        <v>0</v>
      </c>
      <c r="R30" s="144">
        <v>0</v>
      </c>
      <c r="S30" s="144">
        <v>0</v>
      </c>
      <c r="T30" s="144">
        <v>0</v>
      </c>
      <c r="U30" s="144">
        <v>0</v>
      </c>
      <c r="V30" s="144">
        <v>0</v>
      </c>
      <c r="W30" s="144">
        <v>0</v>
      </c>
      <c r="X30" s="145"/>
      <c r="Y30" s="144">
        <v>0</v>
      </c>
      <c r="Z30" s="144">
        <v>0</v>
      </c>
      <c r="AA30" s="144">
        <v>0</v>
      </c>
      <c r="AB30" s="144">
        <v>0</v>
      </c>
      <c r="AC30" s="144">
        <v>0</v>
      </c>
      <c r="AD30" s="144">
        <v>0</v>
      </c>
      <c r="AE30" s="144">
        <v>0</v>
      </c>
      <c r="AF30" s="144">
        <v>0</v>
      </c>
      <c r="AG30" s="144">
        <v>0</v>
      </c>
    </row>
    <row r="31" spans="2:33">
      <c r="B31" s="6" t="s">
        <v>317</v>
      </c>
      <c r="C31" s="8"/>
      <c r="D31" s="144">
        <v>0</v>
      </c>
      <c r="E31" s="144">
        <v>0</v>
      </c>
      <c r="F31" s="144">
        <v>0</v>
      </c>
      <c r="G31" s="144">
        <v>0</v>
      </c>
      <c r="H31" s="144">
        <v>0</v>
      </c>
      <c r="I31" s="144">
        <v>0</v>
      </c>
      <c r="J31" s="144">
        <v>0</v>
      </c>
      <c r="K31" s="144">
        <v>0</v>
      </c>
      <c r="L31" s="144">
        <v>0</v>
      </c>
      <c r="M31" s="144">
        <v>0</v>
      </c>
      <c r="N31" s="143"/>
      <c r="O31" s="144">
        <v>0</v>
      </c>
      <c r="P31" s="144">
        <v>0</v>
      </c>
      <c r="Q31" s="144">
        <v>0</v>
      </c>
      <c r="R31" s="144">
        <v>0</v>
      </c>
      <c r="S31" s="144">
        <v>0</v>
      </c>
      <c r="T31" s="144">
        <v>0</v>
      </c>
      <c r="U31" s="144">
        <v>0</v>
      </c>
      <c r="V31" s="144">
        <v>0</v>
      </c>
      <c r="W31" s="144">
        <v>0</v>
      </c>
      <c r="X31" s="145"/>
      <c r="Y31" s="144">
        <v>0</v>
      </c>
      <c r="Z31" s="144">
        <v>0</v>
      </c>
      <c r="AA31" s="144">
        <v>0</v>
      </c>
      <c r="AB31" s="144">
        <v>0</v>
      </c>
      <c r="AC31" s="144">
        <v>0</v>
      </c>
      <c r="AD31" s="144">
        <v>0</v>
      </c>
      <c r="AE31" s="144">
        <v>0</v>
      </c>
      <c r="AF31" s="144">
        <v>0</v>
      </c>
      <c r="AG31" s="144">
        <v>0</v>
      </c>
    </row>
    <row r="32" spans="2:33">
      <c r="B32" s="6" t="s">
        <v>108</v>
      </c>
      <c r="C32" s="8"/>
      <c r="D32" s="144">
        <v>0</v>
      </c>
      <c r="E32" s="144">
        <v>0</v>
      </c>
      <c r="F32" s="144">
        <v>0</v>
      </c>
      <c r="G32" s="144">
        <v>0</v>
      </c>
      <c r="H32" s="144">
        <v>0</v>
      </c>
      <c r="I32" s="144">
        <v>0</v>
      </c>
      <c r="J32" s="144">
        <v>0</v>
      </c>
      <c r="K32" s="144">
        <v>0</v>
      </c>
      <c r="L32" s="144">
        <v>0</v>
      </c>
      <c r="M32" s="144">
        <v>0</v>
      </c>
      <c r="N32" s="143"/>
      <c r="O32" s="144">
        <v>0</v>
      </c>
      <c r="P32" s="144">
        <v>0</v>
      </c>
      <c r="Q32" s="144">
        <v>0</v>
      </c>
      <c r="R32" s="144">
        <v>0</v>
      </c>
      <c r="S32" s="144">
        <v>0</v>
      </c>
      <c r="T32" s="144">
        <v>0</v>
      </c>
      <c r="U32" s="144">
        <v>0</v>
      </c>
      <c r="V32" s="144">
        <v>0</v>
      </c>
      <c r="W32" s="144">
        <v>0</v>
      </c>
      <c r="X32" s="145"/>
      <c r="Y32" s="144">
        <v>0</v>
      </c>
      <c r="Z32" s="144">
        <v>0</v>
      </c>
      <c r="AA32" s="144">
        <v>0</v>
      </c>
      <c r="AB32" s="144">
        <v>0</v>
      </c>
      <c r="AC32" s="144">
        <v>0</v>
      </c>
      <c r="AD32" s="144">
        <v>0</v>
      </c>
      <c r="AE32" s="144">
        <v>0</v>
      </c>
      <c r="AF32" s="144">
        <v>0</v>
      </c>
      <c r="AG32" s="144">
        <v>0</v>
      </c>
    </row>
    <row r="33" spans="2:33">
      <c r="B33" s="6" t="s">
        <v>48</v>
      </c>
      <c r="C33" s="8"/>
      <c r="D33" s="144">
        <v>0</v>
      </c>
      <c r="E33" s="144">
        <v>0</v>
      </c>
      <c r="F33" s="144">
        <v>0</v>
      </c>
      <c r="G33" s="144">
        <v>0</v>
      </c>
      <c r="H33" s="144">
        <v>0</v>
      </c>
      <c r="I33" s="144">
        <v>0</v>
      </c>
      <c r="J33" s="144">
        <v>0</v>
      </c>
      <c r="K33" s="144">
        <v>0</v>
      </c>
      <c r="L33" s="144">
        <v>0</v>
      </c>
      <c r="M33" s="144">
        <v>0</v>
      </c>
      <c r="N33" s="143"/>
      <c r="O33" s="144">
        <v>0</v>
      </c>
      <c r="P33" s="144">
        <v>0</v>
      </c>
      <c r="Q33" s="144">
        <v>0</v>
      </c>
      <c r="R33" s="144">
        <v>0</v>
      </c>
      <c r="S33" s="144">
        <v>0</v>
      </c>
      <c r="T33" s="144">
        <v>0</v>
      </c>
      <c r="U33" s="144">
        <v>0</v>
      </c>
      <c r="V33" s="144">
        <v>0</v>
      </c>
      <c r="W33" s="144">
        <v>0</v>
      </c>
      <c r="X33" s="145"/>
      <c r="Y33" s="144">
        <v>0</v>
      </c>
      <c r="Z33" s="144">
        <v>0</v>
      </c>
      <c r="AA33" s="144">
        <v>0</v>
      </c>
      <c r="AB33" s="144">
        <v>0</v>
      </c>
      <c r="AC33" s="144">
        <v>0</v>
      </c>
      <c r="AD33" s="144">
        <v>0</v>
      </c>
      <c r="AE33" s="144">
        <v>0</v>
      </c>
      <c r="AF33" s="144">
        <v>0</v>
      </c>
      <c r="AG33" s="144">
        <v>0</v>
      </c>
    </row>
    <row r="34" spans="2:33">
      <c r="B34" s="6" t="s">
        <v>325</v>
      </c>
      <c r="C34" s="8"/>
      <c r="D34" s="144">
        <v>0</v>
      </c>
      <c r="E34" s="144">
        <v>0</v>
      </c>
      <c r="F34" s="144">
        <v>0</v>
      </c>
      <c r="G34" s="144">
        <v>0</v>
      </c>
      <c r="H34" s="144">
        <v>0</v>
      </c>
      <c r="I34" s="144">
        <v>0</v>
      </c>
      <c r="J34" s="144">
        <v>0</v>
      </c>
      <c r="K34" s="144">
        <v>0</v>
      </c>
      <c r="L34" s="144">
        <v>0</v>
      </c>
      <c r="M34" s="144">
        <v>0</v>
      </c>
      <c r="N34" s="143"/>
      <c r="O34" s="144">
        <v>0</v>
      </c>
      <c r="P34" s="144">
        <v>0</v>
      </c>
      <c r="Q34" s="144">
        <v>0</v>
      </c>
      <c r="R34" s="144">
        <v>0</v>
      </c>
      <c r="S34" s="144">
        <v>0</v>
      </c>
      <c r="T34" s="144">
        <v>0</v>
      </c>
      <c r="U34" s="144">
        <v>0</v>
      </c>
      <c r="V34" s="144">
        <v>0</v>
      </c>
      <c r="W34" s="144">
        <v>0</v>
      </c>
      <c r="X34" s="145"/>
      <c r="Y34" s="144">
        <v>0</v>
      </c>
      <c r="Z34" s="144">
        <v>0</v>
      </c>
      <c r="AA34" s="144">
        <v>0</v>
      </c>
      <c r="AB34" s="144">
        <v>0</v>
      </c>
      <c r="AC34" s="144">
        <v>0</v>
      </c>
      <c r="AD34" s="144">
        <v>0</v>
      </c>
      <c r="AE34" s="144">
        <v>0</v>
      </c>
      <c r="AF34" s="144">
        <v>0</v>
      </c>
      <c r="AG34" s="144">
        <v>0</v>
      </c>
    </row>
    <row r="35" spans="2:33">
      <c r="B35" s="6" t="s">
        <v>101</v>
      </c>
      <c r="C35" s="8"/>
      <c r="D35" s="144">
        <v>0</v>
      </c>
      <c r="E35" s="144">
        <v>0</v>
      </c>
      <c r="F35" s="144">
        <v>0</v>
      </c>
      <c r="G35" s="144">
        <v>0</v>
      </c>
      <c r="H35" s="144">
        <v>0</v>
      </c>
      <c r="I35" s="144">
        <v>0</v>
      </c>
      <c r="J35" s="144">
        <v>0</v>
      </c>
      <c r="K35" s="144">
        <v>0</v>
      </c>
      <c r="L35" s="144">
        <v>0</v>
      </c>
      <c r="M35" s="144">
        <v>0</v>
      </c>
      <c r="N35" s="143"/>
      <c r="O35" s="144">
        <v>0</v>
      </c>
      <c r="P35" s="144">
        <v>0</v>
      </c>
      <c r="Q35" s="144">
        <v>0</v>
      </c>
      <c r="R35" s="144">
        <v>0</v>
      </c>
      <c r="S35" s="144">
        <v>0</v>
      </c>
      <c r="T35" s="144">
        <v>0</v>
      </c>
      <c r="U35" s="144">
        <v>0</v>
      </c>
      <c r="V35" s="144">
        <v>0</v>
      </c>
      <c r="W35" s="144">
        <v>0</v>
      </c>
      <c r="X35" s="145"/>
      <c r="Y35" s="144">
        <v>0</v>
      </c>
      <c r="Z35" s="144">
        <v>0</v>
      </c>
      <c r="AA35" s="144">
        <v>0</v>
      </c>
      <c r="AB35" s="144">
        <v>0</v>
      </c>
      <c r="AC35" s="144">
        <v>0</v>
      </c>
      <c r="AD35" s="144">
        <v>0</v>
      </c>
      <c r="AE35" s="144">
        <v>0</v>
      </c>
      <c r="AF35" s="144">
        <v>0</v>
      </c>
      <c r="AG35" s="144">
        <v>0</v>
      </c>
    </row>
    <row r="36" spans="2:33" s="27" customFormat="1">
      <c r="B36" s="29" t="s">
        <v>9</v>
      </c>
      <c r="C36" s="209" t="s">
        <v>296</v>
      </c>
      <c r="D36" s="147">
        <v>0</v>
      </c>
      <c r="E36" s="147">
        <v>0</v>
      </c>
      <c r="F36" s="147">
        <v>0</v>
      </c>
      <c r="G36" s="147">
        <v>0</v>
      </c>
      <c r="H36" s="147">
        <v>0</v>
      </c>
      <c r="I36" s="147">
        <v>0</v>
      </c>
      <c r="J36" s="147">
        <v>0</v>
      </c>
      <c r="K36" s="147">
        <v>0</v>
      </c>
      <c r="L36" s="147">
        <v>0</v>
      </c>
      <c r="M36" s="147">
        <v>0</v>
      </c>
      <c r="N36" s="146"/>
      <c r="O36" s="147">
        <v>0</v>
      </c>
      <c r="P36" s="147">
        <v>0</v>
      </c>
      <c r="Q36" s="147">
        <v>0</v>
      </c>
      <c r="R36" s="147">
        <v>0</v>
      </c>
      <c r="S36" s="147">
        <v>0</v>
      </c>
      <c r="T36" s="147">
        <v>0</v>
      </c>
      <c r="U36" s="147">
        <v>0</v>
      </c>
      <c r="V36" s="147">
        <v>0</v>
      </c>
      <c r="W36" s="147">
        <v>0</v>
      </c>
      <c r="X36" s="141"/>
      <c r="Y36" s="147">
        <v>0</v>
      </c>
      <c r="Z36" s="147">
        <v>0</v>
      </c>
      <c r="AA36" s="147">
        <v>0</v>
      </c>
      <c r="AB36" s="147">
        <v>0</v>
      </c>
      <c r="AC36" s="147">
        <v>0</v>
      </c>
      <c r="AD36" s="147">
        <v>0</v>
      </c>
      <c r="AE36" s="147">
        <v>0</v>
      </c>
      <c r="AF36" s="147">
        <v>0</v>
      </c>
      <c r="AG36" s="147">
        <v>0</v>
      </c>
    </row>
    <row r="37" spans="2:33">
      <c r="B37" s="208" t="s">
        <v>40</v>
      </c>
      <c r="C37" s="36"/>
      <c r="D37" s="144">
        <v>0</v>
      </c>
      <c r="E37" s="144">
        <v>0</v>
      </c>
      <c r="F37" s="144">
        <v>0</v>
      </c>
      <c r="G37" s="144">
        <v>0</v>
      </c>
      <c r="H37" s="144">
        <v>0</v>
      </c>
      <c r="I37" s="144">
        <v>0</v>
      </c>
      <c r="J37" s="144">
        <v>0</v>
      </c>
      <c r="K37" s="144">
        <v>0</v>
      </c>
      <c r="L37" s="144">
        <v>0</v>
      </c>
      <c r="M37" s="144">
        <v>0</v>
      </c>
      <c r="N37" s="143"/>
      <c r="O37" s="144">
        <v>0</v>
      </c>
      <c r="P37" s="144">
        <v>0</v>
      </c>
      <c r="Q37" s="144">
        <v>0</v>
      </c>
      <c r="R37" s="144">
        <v>0</v>
      </c>
      <c r="S37" s="144">
        <v>0</v>
      </c>
      <c r="T37" s="144">
        <v>0</v>
      </c>
      <c r="U37" s="144">
        <v>0</v>
      </c>
      <c r="V37" s="144">
        <v>0</v>
      </c>
      <c r="W37" s="144">
        <v>0</v>
      </c>
      <c r="X37" s="145"/>
      <c r="Y37" s="144">
        <v>0</v>
      </c>
      <c r="Z37" s="144">
        <v>0</v>
      </c>
      <c r="AA37" s="144">
        <v>0</v>
      </c>
      <c r="AB37" s="144">
        <v>0</v>
      </c>
      <c r="AC37" s="144">
        <v>0</v>
      </c>
      <c r="AD37" s="144">
        <v>0</v>
      </c>
      <c r="AE37" s="144">
        <v>0</v>
      </c>
      <c r="AF37" s="144">
        <v>0</v>
      </c>
      <c r="AG37" s="144">
        <v>0</v>
      </c>
    </row>
    <row r="38" spans="2:33">
      <c r="B38" s="6" t="s">
        <v>41</v>
      </c>
      <c r="C38" s="8"/>
      <c r="D38" s="144">
        <v>0</v>
      </c>
      <c r="E38" s="144">
        <v>0</v>
      </c>
      <c r="F38" s="144">
        <v>0</v>
      </c>
      <c r="G38" s="144">
        <v>0</v>
      </c>
      <c r="H38" s="144">
        <v>0</v>
      </c>
      <c r="I38" s="144">
        <v>0</v>
      </c>
      <c r="J38" s="144">
        <v>0</v>
      </c>
      <c r="K38" s="144">
        <v>0</v>
      </c>
      <c r="L38" s="144">
        <v>0</v>
      </c>
      <c r="M38" s="144">
        <v>0</v>
      </c>
      <c r="N38" s="143"/>
      <c r="O38" s="144">
        <v>0</v>
      </c>
      <c r="P38" s="144">
        <v>0</v>
      </c>
      <c r="Q38" s="144">
        <v>0</v>
      </c>
      <c r="R38" s="144">
        <v>0</v>
      </c>
      <c r="S38" s="144">
        <v>0</v>
      </c>
      <c r="T38" s="144">
        <v>0</v>
      </c>
      <c r="U38" s="144">
        <v>0</v>
      </c>
      <c r="V38" s="144">
        <v>0</v>
      </c>
      <c r="W38" s="144">
        <v>0</v>
      </c>
      <c r="X38" s="145"/>
      <c r="Y38" s="144">
        <v>0</v>
      </c>
      <c r="Z38" s="144">
        <v>0</v>
      </c>
      <c r="AA38" s="144">
        <v>0</v>
      </c>
      <c r="AB38" s="144">
        <v>0</v>
      </c>
      <c r="AC38" s="144">
        <v>0</v>
      </c>
      <c r="AD38" s="144">
        <v>0</v>
      </c>
      <c r="AE38" s="144">
        <v>0</v>
      </c>
      <c r="AF38" s="144">
        <v>0</v>
      </c>
      <c r="AG38" s="144">
        <v>0</v>
      </c>
    </row>
    <row r="39" spans="2:33">
      <c r="B39" s="6" t="s">
        <v>42</v>
      </c>
      <c r="C39" s="8"/>
      <c r="D39" s="144">
        <v>0</v>
      </c>
      <c r="E39" s="144">
        <v>0</v>
      </c>
      <c r="F39" s="144">
        <v>0</v>
      </c>
      <c r="G39" s="144">
        <v>0</v>
      </c>
      <c r="H39" s="144">
        <v>0</v>
      </c>
      <c r="I39" s="144">
        <v>0</v>
      </c>
      <c r="J39" s="144">
        <v>0</v>
      </c>
      <c r="K39" s="144">
        <v>0</v>
      </c>
      <c r="L39" s="144">
        <v>0</v>
      </c>
      <c r="M39" s="144">
        <v>0</v>
      </c>
      <c r="N39" s="143"/>
      <c r="O39" s="144">
        <v>0</v>
      </c>
      <c r="P39" s="144">
        <v>0</v>
      </c>
      <c r="Q39" s="144">
        <v>0</v>
      </c>
      <c r="R39" s="144">
        <v>0</v>
      </c>
      <c r="S39" s="144">
        <v>0</v>
      </c>
      <c r="T39" s="144">
        <v>0</v>
      </c>
      <c r="U39" s="144">
        <v>0</v>
      </c>
      <c r="V39" s="144">
        <v>0</v>
      </c>
      <c r="W39" s="144">
        <v>0</v>
      </c>
      <c r="X39" s="145"/>
      <c r="Y39" s="144">
        <v>0</v>
      </c>
      <c r="Z39" s="144">
        <v>0</v>
      </c>
      <c r="AA39" s="144">
        <v>0</v>
      </c>
      <c r="AB39" s="144">
        <v>0</v>
      </c>
      <c r="AC39" s="144">
        <v>0</v>
      </c>
      <c r="AD39" s="144">
        <v>0</v>
      </c>
      <c r="AE39" s="144">
        <v>0</v>
      </c>
      <c r="AF39" s="144">
        <v>0</v>
      </c>
      <c r="AG39" s="144">
        <v>0</v>
      </c>
    </row>
    <row r="40" spans="2:33">
      <c r="B40" s="6" t="s">
        <v>43</v>
      </c>
      <c r="C40" s="8"/>
      <c r="D40" s="144">
        <v>0</v>
      </c>
      <c r="E40" s="144">
        <v>0</v>
      </c>
      <c r="F40" s="144">
        <v>0</v>
      </c>
      <c r="G40" s="144">
        <v>0</v>
      </c>
      <c r="H40" s="144">
        <v>0</v>
      </c>
      <c r="I40" s="144">
        <v>0</v>
      </c>
      <c r="J40" s="144">
        <v>0</v>
      </c>
      <c r="K40" s="144">
        <v>0</v>
      </c>
      <c r="L40" s="144">
        <v>0</v>
      </c>
      <c r="M40" s="144">
        <v>0</v>
      </c>
      <c r="N40" s="143"/>
      <c r="O40" s="144">
        <v>0</v>
      </c>
      <c r="P40" s="144">
        <v>0</v>
      </c>
      <c r="Q40" s="144">
        <v>0</v>
      </c>
      <c r="R40" s="144">
        <v>0</v>
      </c>
      <c r="S40" s="144">
        <v>0</v>
      </c>
      <c r="T40" s="144">
        <v>0</v>
      </c>
      <c r="U40" s="144">
        <v>0</v>
      </c>
      <c r="V40" s="144">
        <v>0</v>
      </c>
      <c r="W40" s="144">
        <v>0</v>
      </c>
      <c r="X40" s="145"/>
      <c r="Y40" s="144">
        <v>0</v>
      </c>
      <c r="Z40" s="144">
        <v>0</v>
      </c>
      <c r="AA40" s="144">
        <v>0</v>
      </c>
      <c r="AB40" s="144">
        <v>0</v>
      </c>
      <c r="AC40" s="144">
        <v>0</v>
      </c>
      <c r="AD40" s="144">
        <v>0</v>
      </c>
      <c r="AE40" s="144">
        <v>0</v>
      </c>
      <c r="AF40" s="144">
        <v>0</v>
      </c>
      <c r="AG40" s="144">
        <v>0</v>
      </c>
    </row>
    <row r="41" spans="2:33">
      <c r="B41" s="6" t="s">
        <v>44</v>
      </c>
      <c r="C41" s="8"/>
      <c r="D41" s="144">
        <v>0</v>
      </c>
      <c r="E41" s="144">
        <v>0</v>
      </c>
      <c r="F41" s="144">
        <v>0</v>
      </c>
      <c r="G41" s="144">
        <v>0</v>
      </c>
      <c r="H41" s="144">
        <v>0</v>
      </c>
      <c r="I41" s="144">
        <v>0</v>
      </c>
      <c r="J41" s="144">
        <v>0</v>
      </c>
      <c r="K41" s="144">
        <v>0</v>
      </c>
      <c r="L41" s="144">
        <v>0</v>
      </c>
      <c r="M41" s="144">
        <v>0</v>
      </c>
      <c r="N41" s="143"/>
      <c r="O41" s="144">
        <v>0</v>
      </c>
      <c r="P41" s="144">
        <v>0</v>
      </c>
      <c r="Q41" s="144">
        <v>0</v>
      </c>
      <c r="R41" s="144">
        <v>0</v>
      </c>
      <c r="S41" s="144">
        <v>0</v>
      </c>
      <c r="T41" s="144">
        <v>0</v>
      </c>
      <c r="U41" s="144">
        <v>0</v>
      </c>
      <c r="V41" s="144">
        <v>0</v>
      </c>
      <c r="W41" s="144">
        <v>0</v>
      </c>
      <c r="X41" s="145"/>
      <c r="Y41" s="144">
        <v>0</v>
      </c>
      <c r="Z41" s="144">
        <v>0</v>
      </c>
      <c r="AA41" s="144">
        <v>0</v>
      </c>
      <c r="AB41" s="144">
        <v>0</v>
      </c>
      <c r="AC41" s="144">
        <v>0</v>
      </c>
      <c r="AD41" s="144">
        <v>0</v>
      </c>
      <c r="AE41" s="144">
        <v>0</v>
      </c>
      <c r="AF41" s="144">
        <v>0</v>
      </c>
      <c r="AG41" s="144">
        <v>0</v>
      </c>
    </row>
    <row r="42" spans="2:33">
      <c r="B42" s="7" t="s">
        <v>45</v>
      </c>
      <c r="C42" s="225"/>
      <c r="D42" s="144">
        <v>0</v>
      </c>
      <c r="E42" s="144">
        <v>0</v>
      </c>
      <c r="F42" s="144">
        <v>0</v>
      </c>
      <c r="G42" s="144">
        <v>0</v>
      </c>
      <c r="H42" s="144">
        <v>0</v>
      </c>
      <c r="I42" s="144">
        <v>0</v>
      </c>
      <c r="J42" s="144">
        <v>0</v>
      </c>
      <c r="K42" s="144">
        <v>0</v>
      </c>
      <c r="L42" s="144">
        <v>0</v>
      </c>
      <c r="M42" s="144">
        <v>0</v>
      </c>
      <c r="N42" s="143"/>
      <c r="O42" s="144">
        <v>0</v>
      </c>
      <c r="P42" s="144">
        <v>0</v>
      </c>
      <c r="Q42" s="144">
        <v>0</v>
      </c>
      <c r="R42" s="144">
        <v>0</v>
      </c>
      <c r="S42" s="144">
        <v>0</v>
      </c>
      <c r="T42" s="144">
        <v>0</v>
      </c>
      <c r="U42" s="144">
        <v>0</v>
      </c>
      <c r="V42" s="144">
        <v>0</v>
      </c>
      <c r="W42" s="144">
        <v>0</v>
      </c>
      <c r="X42" s="145"/>
      <c r="Y42" s="144">
        <v>0</v>
      </c>
      <c r="Z42" s="144">
        <v>0</v>
      </c>
      <c r="AA42" s="144">
        <v>0</v>
      </c>
      <c r="AB42" s="144">
        <v>0</v>
      </c>
      <c r="AC42" s="144">
        <v>0</v>
      </c>
      <c r="AD42" s="144">
        <v>0</v>
      </c>
      <c r="AE42" s="144">
        <v>0</v>
      </c>
      <c r="AF42" s="144">
        <v>0</v>
      </c>
      <c r="AG42" s="144">
        <v>0</v>
      </c>
    </row>
    <row r="43" spans="2:33">
      <c r="B43" s="7" t="s">
        <v>46</v>
      </c>
      <c r="C43" s="225"/>
      <c r="D43" s="144">
        <v>0</v>
      </c>
      <c r="E43" s="144">
        <v>0</v>
      </c>
      <c r="F43" s="144">
        <v>0</v>
      </c>
      <c r="G43" s="144">
        <v>0</v>
      </c>
      <c r="H43" s="144">
        <v>0</v>
      </c>
      <c r="I43" s="144">
        <v>0</v>
      </c>
      <c r="J43" s="144">
        <v>0</v>
      </c>
      <c r="K43" s="144">
        <v>0</v>
      </c>
      <c r="L43" s="144">
        <v>0</v>
      </c>
      <c r="M43" s="144">
        <v>0</v>
      </c>
      <c r="N43" s="143"/>
      <c r="O43" s="144">
        <v>0</v>
      </c>
      <c r="P43" s="144">
        <v>0</v>
      </c>
      <c r="Q43" s="144">
        <v>0</v>
      </c>
      <c r="R43" s="144">
        <v>0</v>
      </c>
      <c r="S43" s="144">
        <v>0</v>
      </c>
      <c r="T43" s="144">
        <v>0</v>
      </c>
      <c r="U43" s="144">
        <v>0</v>
      </c>
      <c r="V43" s="144">
        <v>0</v>
      </c>
      <c r="W43" s="144">
        <v>0</v>
      </c>
      <c r="X43" s="145"/>
      <c r="Y43" s="144">
        <v>0</v>
      </c>
      <c r="Z43" s="144">
        <v>0</v>
      </c>
      <c r="AA43" s="144">
        <v>0</v>
      </c>
      <c r="AB43" s="144">
        <v>0</v>
      </c>
      <c r="AC43" s="144">
        <v>0</v>
      </c>
      <c r="AD43" s="144">
        <v>0</v>
      </c>
      <c r="AE43" s="144">
        <v>0</v>
      </c>
      <c r="AF43" s="144">
        <v>0</v>
      </c>
      <c r="AG43" s="144">
        <v>0</v>
      </c>
    </row>
    <row r="44" spans="2:33">
      <c r="B44" s="6" t="s">
        <v>317</v>
      </c>
      <c r="C44" s="8"/>
      <c r="D44" s="144">
        <v>0</v>
      </c>
      <c r="E44" s="144">
        <v>0</v>
      </c>
      <c r="F44" s="144">
        <v>0</v>
      </c>
      <c r="G44" s="144">
        <v>0</v>
      </c>
      <c r="H44" s="144">
        <v>0</v>
      </c>
      <c r="I44" s="144">
        <v>0</v>
      </c>
      <c r="J44" s="144">
        <v>0</v>
      </c>
      <c r="K44" s="144">
        <v>0</v>
      </c>
      <c r="L44" s="144">
        <v>0</v>
      </c>
      <c r="M44" s="144">
        <v>0</v>
      </c>
      <c r="N44" s="143"/>
      <c r="O44" s="144">
        <v>0</v>
      </c>
      <c r="P44" s="144">
        <v>0</v>
      </c>
      <c r="Q44" s="144">
        <v>0</v>
      </c>
      <c r="R44" s="144">
        <v>0</v>
      </c>
      <c r="S44" s="144">
        <v>0</v>
      </c>
      <c r="T44" s="144">
        <v>0</v>
      </c>
      <c r="U44" s="144">
        <v>0</v>
      </c>
      <c r="V44" s="144">
        <v>0</v>
      </c>
      <c r="W44" s="144">
        <v>0</v>
      </c>
      <c r="X44" s="145"/>
      <c r="Y44" s="144">
        <v>0</v>
      </c>
      <c r="Z44" s="144">
        <v>0</v>
      </c>
      <c r="AA44" s="144">
        <v>0</v>
      </c>
      <c r="AB44" s="144">
        <v>0</v>
      </c>
      <c r="AC44" s="144">
        <v>0</v>
      </c>
      <c r="AD44" s="144">
        <v>0</v>
      </c>
      <c r="AE44" s="144">
        <v>0</v>
      </c>
      <c r="AF44" s="144">
        <v>0</v>
      </c>
      <c r="AG44" s="144">
        <v>0</v>
      </c>
    </row>
    <row r="45" spans="2:33">
      <c r="B45" s="6" t="s">
        <v>108</v>
      </c>
      <c r="C45" s="8"/>
      <c r="D45" s="144">
        <v>0</v>
      </c>
      <c r="E45" s="144">
        <v>0</v>
      </c>
      <c r="F45" s="144">
        <v>0</v>
      </c>
      <c r="G45" s="144">
        <v>0</v>
      </c>
      <c r="H45" s="144">
        <v>0</v>
      </c>
      <c r="I45" s="144">
        <v>0</v>
      </c>
      <c r="J45" s="144">
        <v>0</v>
      </c>
      <c r="K45" s="144">
        <v>0</v>
      </c>
      <c r="L45" s="144">
        <v>0</v>
      </c>
      <c r="M45" s="144">
        <v>0</v>
      </c>
      <c r="N45" s="143"/>
      <c r="O45" s="144">
        <v>0</v>
      </c>
      <c r="P45" s="144">
        <v>0</v>
      </c>
      <c r="Q45" s="144">
        <v>0</v>
      </c>
      <c r="R45" s="144">
        <v>0</v>
      </c>
      <c r="S45" s="144">
        <v>0</v>
      </c>
      <c r="T45" s="144">
        <v>0</v>
      </c>
      <c r="U45" s="144">
        <v>0</v>
      </c>
      <c r="V45" s="144">
        <v>0</v>
      </c>
      <c r="W45" s="144">
        <v>0</v>
      </c>
      <c r="X45" s="145"/>
      <c r="Y45" s="144">
        <v>0</v>
      </c>
      <c r="Z45" s="144">
        <v>0</v>
      </c>
      <c r="AA45" s="144">
        <v>0</v>
      </c>
      <c r="AB45" s="144">
        <v>0</v>
      </c>
      <c r="AC45" s="144">
        <v>0</v>
      </c>
      <c r="AD45" s="144">
        <v>0</v>
      </c>
      <c r="AE45" s="144">
        <v>0</v>
      </c>
      <c r="AF45" s="144">
        <v>0</v>
      </c>
      <c r="AG45" s="144">
        <v>0</v>
      </c>
    </row>
    <row r="46" spans="2:33">
      <c r="B46" s="6" t="s">
        <v>48</v>
      </c>
      <c r="C46" s="8"/>
      <c r="D46" s="144">
        <v>0</v>
      </c>
      <c r="E46" s="144">
        <v>0</v>
      </c>
      <c r="F46" s="144">
        <v>0</v>
      </c>
      <c r="G46" s="144">
        <v>0</v>
      </c>
      <c r="H46" s="144">
        <v>0</v>
      </c>
      <c r="I46" s="144">
        <v>0</v>
      </c>
      <c r="J46" s="144">
        <v>0</v>
      </c>
      <c r="K46" s="144">
        <v>0</v>
      </c>
      <c r="L46" s="144">
        <v>0</v>
      </c>
      <c r="M46" s="144">
        <v>0</v>
      </c>
      <c r="N46" s="143"/>
      <c r="O46" s="144">
        <v>0</v>
      </c>
      <c r="P46" s="144">
        <v>0</v>
      </c>
      <c r="Q46" s="144">
        <v>0</v>
      </c>
      <c r="R46" s="144">
        <v>0</v>
      </c>
      <c r="S46" s="144">
        <v>0</v>
      </c>
      <c r="T46" s="144">
        <v>0</v>
      </c>
      <c r="U46" s="144">
        <v>0</v>
      </c>
      <c r="V46" s="144">
        <v>0</v>
      </c>
      <c r="W46" s="144">
        <v>0</v>
      </c>
      <c r="X46" s="145"/>
      <c r="Y46" s="144">
        <v>0</v>
      </c>
      <c r="Z46" s="144">
        <v>0</v>
      </c>
      <c r="AA46" s="144">
        <v>0</v>
      </c>
      <c r="AB46" s="144">
        <v>0</v>
      </c>
      <c r="AC46" s="144">
        <v>0</v>
      </c>
      <c r="AD46" s="144">
        <v>0</v>
      </c>
      <c r="AE46" s="144">
        <v>0</v>
      </c>
      <c r="AF46" s="144">
        <v>0</v>
      </c>
      <c r="AG46" s="144">
        <v>0</v>
      </c>
    </row>
    <row r="47" spans="2:33">
      <c r="B47" s="6" t="s">
        <v>325</v>
      </c>
      <c r="C47" s="8"/>
      <c r="D47" s="144">
        <v>0</v>
      </c>
      <c r="E47" s="144">
        <v>0</v>
      </c>
      <c r="F47" s="144">
        <v>0</v>
      </c>
      <c r="G47" s="144">
        <v>0</v>
      </c>
      <c r="H47" s="144">
        <v>0</v>
      </c>
      <c r="I47" s="144">
        <v>0</v>
      </c>
      <c r="J47" s="144">
        <v>0</v>
      </c>
      <c r="K47" s="144">
        <v>0</v>
      </c>
      <c r="L47" s="144">
        <v>0</v>
      </c>
      <c r="M47" s="144">
        <v>0</v>
      </c>
      <c r="N47" s="143"/>
      <c r="O47" s="144">
        <v>0</v>
      </c>
      <c r="P47" s="144">
        <v>0</v>
      </c>
      <c r="Q47" s="144">
        <v>0</v>
      </c>
      <c r="R47" s="144">
        <v>0</v>
      </c>
      <c r="S47" s="144">
        <v>0</v>
      </c>
      <c r="T47" s="144">
        <v>0</v>
      </c>
      <c r="U47" s="144">
        <v>0</v>
      </c>
      <c r="V47" s="144">
        <v>0</v>
      </c>
      <c r="W47" s="144">
        <v>0</v>
      </c>
      <c r="X47" s="145"/>
      <c r="Y47" s="144">
        <v>0</v>
      </c>
      <c r="Z47" s="144">
        <v>0</v>
      </c>
      <c r="AA47" s="144">
        <v>0</v>
      </c>
      <c r="AB47" s="144">
        <v>0</v>
      </c>
      <c r="AC47" s="144">
        <v>0</v>
      </c>
      <c r="AD47" s="144">
        <v>0</v>
      </c>
      <c r="AE47" s="144">
        <v>0</v>
      </c>
      <c r="AF47" s="144">
        <v>0</v>
      </c>
      <c r="AG47" s="144">
        <v>0</v>
      </c>
    </row>
    <row r="48" spans="2:33">
      <c r="B48" s="6" t="s">
        <v>101</v>
      </c>
      <c r="C48" s="8"/>
      <c r="D48" s="144">
        <v>0</v>
      </c>
      <c r="E48" s="144">
        <v>0</v>
      </c>
      <c r="F48" s="144">
        <v>0</v>
      </c>
      <c r="G48" s="144">
        <v>0</v>
      </c>
      <c r="H48" s="144">
        <v>0</v>
      </c>
      <c r="I48" s="144">
        <v>0</v>
      </c>
      <c r="J48" s="144">
        <v>0</v>
      </c>
      <c r="K48" s="144">
        <v>0</v>
      </c>
      <c r="L48" s="144">
        <v>0</v>
      </c>
      <c r="M48" s="144">
        <v>0</v>
      </c>
      <c r="N48" s="143"/>
      <c r="O48" s="144">
        <v>0</v>
      </c>
      <c r="P48" s="144">
        <v>0</v>
      </c>
      <c r="Q48" s="144">
        <v>0</v>
      </c>
      <c r="R48" s="144">
        <v>0</v>
      </c>
      <c r="S48" s="144">
        <v>0</v>
      </c>
      <c r="T48" s="144">
        <v>0</v>
      </c>
      <c r="U48" s="144">
        <v>0</v>
      </c>
      <c r="V48" s="144">
        <v>0</v>
      </c>
      <c r="W48" s="144">
        <v>0</v>
      </c>
      <c r="X48" s="145"/>
      <c r="Y48" s="144">
        <v>0</v>
      </c>
      <c r="Z48" s="144">
        <v>0</v>
      </c>
      <c r="AA48" s="144">
        <v>0</v>
      </c>
      <c r="AB48" s="144">
        <v>0</v>
      </c>
      <c r="AC48" s="144">
        <v>0</v>
      </c>
      <c r="AD48" s="144">
        <v>0</v>
      </c>
      <c r="AE48" s="144">
        <v>0</v>
      </c>
      <c r="AF48" s="144">
        <v>0</v>
      </c>
      <c r="AG48" s="144">
        <v>0</v>
      </c>
    </row>
    <row r="49" spans="2:33" s="27" customFormat="1">
      <c r="B49" s="29" t="s">
        <v>25</v>
      </c>
      <c r="C49" s="209" t="s">
        <v>297</v>
      </c>
      <c r="D49" s="147">
        <v>2880.3834226507611</v>
      </c>
      <c r="E49" s="147">
        <v>3238.9942490172807</v>
      </c>
      <c r="F49" s="147">
        <v>4173.4741628758302</v>
      </c>
      <c r="G49" s="147">
        <v>6340.7877795635923</v>
      </c>
      <c r="H49" s="147">
        <v>5998.0853512476178</v>
      </c>
      <c r="I49" s="147">
        <v>8470.7243473974595</v>
      </c>
      <c r="J49" s="147">
        <v>10873.269719229442</v>
      </c>
      <c r="K49" s="147">
        <v>13193.162611595162</v>
      </c>
      <c r="L49" s="147">
        <v>14491.141436962695</v>
      </c>
      <c r="M49" s="147">
        <v>16848.055082491468</v>
      </c>
      <c r="N49" s="146"/>
      <c r="O49" s="147">
        <v>358.61082636651958</v>
      </c>
      <c r="P49" s="147">
        <v>934.47991385854937</v>
      </c>
      <c r="Q49" s="147">
        <v>2167.3136166877625</v>
      </c>
      <c r="R49" s="147">
        <v>-342.70242831597454</v>
      </c>
      <c r="S49" s="147">
        <v>2472.6389961498421</v>
      </c>
      <c r="T49" s="147">
        <v>2402.5453718319809</v>
      </c>
      <c r="U49" s="147">
        <v>2319.8928923657204</v>
      </c>
      <c r="V49" s="147">
        <v>1297.9788253675338</v>
      </c>
      <c r="W49" s="147">
        <v>2356.9136455287717</v>
      </c>
      <c r="X49" s="141"/>
      <c r="Y49" s="147">
        <v>0</v>
      </c>
      <c r="Z49" s="147">
        <v>0</v>
      </c>
      <c r="AA49" s="147">
        <v>0</v>
      </c>
      <c r="AB49" s="147">
        <v>0</v>
      </c>
      <c r="AC49" s="147">
        <v>0</v>
      </c>
      <c r="AD49" s="147">
        <v>0</v>
      </c>
      <c r="AE49" s="147">
        <v>0</v>
      </c>
      <c r="AF49" s="147">
        <v>0</v>
      </c>
      <c r="AG49" s="147">
        <v>0</v>
      </c>
    </row>
    <row r="50" spans="2:33">
      <c r="B50" s="208" t="s">
        <v>40</v>
      </c>
      <c r="C50" s="36"/>
      <c r="D50" s="144">
        <v>2880.3834226507611</v>
      </c>
      <c r="E50" s="144">
        <v>3238.9942490172807</v>
      </c>
      <c r="F50" s="144">
        <v>4173.4741628758302</v>
      </c>
      <c r="G50" s="144">
        <v>6340.7877795635923</v>
      </c>
      <c r="H50" s="144">
        <v>5998.0853512476178</v>
      </c>
      <c r="I50" s="144">
        <v>8470.7243473974595</v>
      </c>
      <c r="J50" s="144">
        <v>10873.269719229442</v>
      </c>
      <c r="K50" s="144">
        <v>13193.162611595162</v>
      </c>
      <c r="L50" s="144">
        <v>14491.141436962695</v>
      </c>
      <c r="M50" s="144">
        <v>16848.055082491468</v>
      </c>
      <c r="N50" s="143"/>
      <c r="O50" s="144">
        <v>358.61082636651958</v>
      </c>
      <c r="P50" s="144">
        <v>934.47991385854937</v>
      </c>
      <c r="Q50" s="144">
        <v>2167.3136166877625</v>
      </c>
      <c r="R50" s="144">
        <v>-342.70242831597454</v>
      </c>
      <c r="S50" s="144">
        <v>2472.6389961498421</v>
      </c>
      <c r="T50" s="144">
        <v>2402.5453718319809</v>
      </c>
      <c r="U50" s="144">
        <v>2319.8928923657204</v>
      </c>
      <c r="V50" s="144">
        <v>1297.9788253675338</v>
      </c>
      <c r="W50" s="144">
        <v>2356.9136455287717</v>
      </c>
      <c r="X50" s="145"/>
      <c r="Y50" s="144">
        <v>0</v>
      </c>
      <c r="Z50" s="144">
        <v>0</v>
      </c>
      <c r="AA50" s="144">
        <v>0</v>
      </c>
      <c r="AB50" s="144">
        <v>0</v>
      </c>
      <c r="AC50" s="144">
        <v>0</v>
      </c>
      <c r="AD50" s="144">
        <v>0</v>
      </c>
      <c r="AE50" s="144">
        <v>0</v>
      </c>
      <c r="AF50" s="144">
        <v>0</v>
      </c>
      <c r="AG50" s="144">
        <v>0</v>
      </c>
    </row>
    <row r="51" spans="2:33">
      <c r="B51" s="6" t="s">
        <v>41</v>
      </c>
      <c r="C51" s="8"/>
      <c r="D51" s="144">
        <v>0</v>
      </c>
      <c r="E51" s="144">
        <v>0</v>
      </c>
      <c r="F51" s="144">
        <v>0</v>
      </c>
      <c r="G51" s="144">
        <v>0</v>
      </c>
      <c r="H51" s="144">
        <v>0</v>
      </c>
      <c r="I51" s="144">
        <v>0</v>
      </c>
      <c r="J51" s="144">
        <v>0</v>
      </c>
      <c r="K51" s="144">
        <v>0</v>
      </c>
      <c r="L51" s="144">
        <v>0</v>
      </c>
      <c r="M51" s="144">
        <v>0</v>
      </c>
      <c r="N51" s="143"/>
      <c r="O51" s="144">
        <v>0</v>
      </c>
      <c r="P51" s="144">
        <v>0</v>
      </c>
      <c r="Q51" s="144">
        <v>0</v>
      </c>
      <c r="R51" s="144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5"/>
      <c r="Y51" s="144">
        <v>0</v>
      </c>
      <c r="Z51" s="144">
        <v>0</v>
      </c>
      <c r="AA51" s="144">
        <v>0</v>
      </c>
      <c r="AB51" s="144">
        <v>0</v>
      </c>
      <c r="AC51" s="144">
        <v>0</v>
      </c>
      <c r="AD51" s="144">
        <v>0</v>
      </c>
      <c r="AE51" s="144">
        <v>0</v>
      </c>
      <c r="AF51" s="144">
        <v>0</v>
      </c>
      <c r="AG51" s="144">
        <v>0</v>
      </c>
    </row>
    <row r="52" spans="2:33">
      <c r="B52" s="6" t="s">
        <v>42</v>
      </c>
      <c r="C52" s="8"/>
      <c r="D52" s="144">
        <v>0</v>
      </c>
      <c r="E52" s="144">
        <v>0</v>
      </c>
      <c r="F52" s="144">
        <v>0</v>
      </c>
      <c r="G52" s="144">
        <v>0</v>
      </c>
      <c r="H52" s="144">
        <v>0</v>
      </c>
      <c r="I52" s="144">
        <v>0</v>
      </c>
      <c r="J52" s="144">
        <v>0</v>
      </c>
      <c r="K52" s="144">
        <v>0</v>
      </c>
      <c r="L52" s="144">
        <v>0</v>
      </c>
      <c r="M52" s="144">
        <v>0</v>
      </c>
      <c r="N52" s="143"/>
      <c r="O52" s="144">
        <v>0</v>
      </c>
      <c r="P52" s="144">
        <v>0</v>
      </c>
      <c r="Q52" s="144">
        <v>0</v>
      </c>
      <c r="R52" s="144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5"/>
      <c r="Y52" s="144">
        <v>0</v>
      </c>
      <c r="Z52" s="144">
        <v>0</v>
      </c>
      <c r="AA52" s="144">
        <v>0</v>
      </c>
      <c r="AB52" s="144">
        <v>0</v>
      </c>
      <c r="AC52" s="144">
        <v>0</v>
      </c>
      <c r="AD52" s="144">
        <v>0</v>
      </c>
      <c r="AE52" s="144">
        <v>0</v>
      </c>
      <c r="AF52" s="144">
        <v>0</v>
      </c>
      <c r="AG52" s="144">
        <v>0</v>
      </c>
    </row>
    <row r="53" spans="2:33">
      <c r="B53" s="6" t="s">
        <v>43</v>
      </c>
      <c r="C53" s="8"/>
      <c r="D53" s="144">
        <v>2880.3834226507611</v>
      </c>
      <c r="E53" s="144">
        <v>3238.9942490172807</v>
      </c>
      <c r="F53" s="144">
        <v>4173.4741628758302</v>
      </c>
      <c r="G53" s="144">
        <v>6340.7877795635923</v>
      </c>
      <c r="H53" s="144">
        <v>5998.0853512476178</v>
      </c>
      <c r="I53" s="144">
        <v>8470.7243473974595</v>
      </c>
      <c r="J53" s="144">
        <v>10873.269719229442</v>
      </c>
      <c r="K53" s="144">
        <v>13193.162611595162</v>
      </c>
      <c r="L53" s="144">
        <v>14491.141436962695</v>
      </c>
      <c r="M53" s="144">
        <v>16848.055082491468</v>
      </c>
      <c r="N53" s="143"/>
      <c r="O53" s="144">
        <v>358.61082636651958</v>
      </c>
      <c r="P53" s="144">
        <v>934.47991385854937</v>
      </c>
      <c r="Q53" s="144">
        <v>2167.3136166877625</v>
      </c>
      <c r="R53" s="144">
        <v>-342.70242831597454</v>
      </c>
      <c r="S53" s="144">
        <v>2472.6389961498421</v>
      </c>
      <c r="T53" s="144">
        <v>2402.5453718319809</v>
      </c>
      <c r="U53" s="144">
        <v>2319.8928923657204</v>
      </c>
      <c r="V53" s="144">
        <v>1297.9788253675338</v>
      </c>
      <c r="W53" s="144">
        <v>2356.9136455287717</v>
      </c>
      <c r="X53" s="145"/>
      <c r="Y53" s="144">
        <v>0</v>
      </c>
      <c r="Z53" s="144">
        <v>0</v>
      </c>
      <c r="AA53" s="144">
        <v>0</v>
      </c>
      <c r="AB53" s="144">
        <v>0</v>
      </c>
      <c r="AC53" s="144">
        <v>0</v>
      </c>
      <c r="AD53" s="144">
        <v>0</v>
      </c>
      <c r="AE53" s="144">
        <v>0</v>
      </c>
      <c r="AF53" s="144">
        <v>0</v>
      </c>
      <c r="AG53" s="144">
        <v>0</v>
      </c>
    </row>
    <row r="54" spans="2:33">
      <c r="B54" s="6" t="s">
        <v>44</v>
      </c>
      <c r="C54" s="8"/>
      <c r="D54" s="144">
        <v>0</v>
      </c>
      <c r="E54" s="144">
        <v>0</v>
      </c>
      <c r="F54" s="144">
        <v>0</v>
      </c>
      <c r="G54" s="144">
        <v>0</v>
      </c>
      <c r="H54" s="144">
        <v>0</v>
      </c>
      <c r="I54" s="144">
        <v>0</v>
      </c>
      <c r="J54" s="144">
        <v>0</v>
      </c>
      <c r="K54" s="144">
        <v>0</v>
      </c>
      <c r="L54" s="144">
        <v>0</v>
      </c>
      <c r="M54" s="144">
        <v>0</v>
      </c>
      <c r="N54" s="143"/>
      <c r="O54" s="144">
        <v>0</v>
      </c>
      <c r="P54" s="144">
        <v>0</v>
      </c>
      <c r="Q54" s="144">
        <v>0</v>
      </c>
      <c r="R54" s="144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5"/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0</v>
      </c>
    </row>
    <row r="55" spans="2:33">
      <c r="B55" s="7" t="s">
        <v>45</v>
      </c>
      <c r="C55" s="225"/>
      <c r="D55" s="144">
        <v>0</v>
      </c>
      <c r="E55" s="144">
        <v>0</v>
      </c>
      <c r="F55" s="144">
        <v>0</v>
      </c>
      <c r="G55" s="144">
        <v>0</v>
      </c>
      <c r="H55" s="144">
        <v>0</v>
      </c>
      <c r="I55" s="144">
        <v>0</v>
      </c>
      <c r="J55" s="144">
        <v>0</v>
      </c>
      <c r="K55" s="144">
        <v>0</v>
      </c>
      <c r="L55" s="144">
        <v>0</v>
      </c>
      <c r="M55" s="144">
        <v>0</v>
      </c>
      <c r="N55" s="143"/>
      <c r="O55" s="144">
        <v>0</v>
      </c>
      <c r="P55" s="144">
        <v>0</v>
      </c>
      <c r="Q55" s="144">
        <v>0</v>
      </c>
      <c r="R55" s="144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5"/>
      <c r="Y55" s="144">
        <v>0</v>
      </c>
      <c r="Z55" s="144">
        <v>0</v>
      </c>
      <c r="AA55" s="144">
        <v>0</v>
      </c>
      <c r="AB55" s="144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0</v>
      </c>
    </row>
    <row r="56" spans="2:33">
      <c r="B56" s="7" t="s">
        <v>46</v>
      </c>
      <c r="C56" s="225"/>
      <c r="D56" s="144">
        <v>0</v>
      </c>
      <c r="E56" s="144">
        <v>0</v>
      </c>
      <c r="F56" s="144">
        <v>0</v>
      </c>
      <c r="G56" s="144">
        <v>0</v>
      </c>
      <c r="H56" s="144">
        <v>0</v>
      </c>
      <c r="I56" s="144">
        <v>0</v>
      </c>
      <c r="J56" s="144">
        <v>0</v>
      </c>
      <c r="K56" s="144">
        <v>0</v>
      </c>
      <c r="L56" s="144">
        <v>0</v>
      </c>
      <c r="M56" s="144">
        <v>0</v>
      </c>
      <c r="N56" s="143"/>
      <c r="O56" s="144">
        <v>0</v>
      </c>
      <c r="P56" s="144">
        <v>0</v>
      </c>
      <c r="Q56" s="144">
        <v>0</v>
      </c>
      <c r="R56" s="144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5"/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0</v>
      </c>
    </row>
    <row r="57" spans="2:33">
      <c r="B57" s="6" t="s">
        <v>317</v>
      </c>
      <c r="C57" s="8"/>
      <c r="D57" s="144">
        <v>0</v>
      </c>
      <c r="E57" s="144">
        <v>0</v>
      </c>
      <c r="F57" s="144">
        <v>0</v>
      </c>
      <c r="G57" s="144">
        <v>0</v>
      </c>
      <c r="H57" s="144">
        <v>0</v>
      </c>
      <c r="I57" s="144">
        <v>0</v>
      </c>
      <c r="J57" s="144">
        <v>0</v>
      </c>
      <c r="K57" s="144">
        <v>0</v>
      </c>
      <c r="L57" s="144">
        <v>0</v>
      </c>
      <c r="M57" s="144">
        <v>0</v>
      </c>
      <c r="N57" s="143"/>
      <c r="O57" s="144">
        <v>0</v>
      </c>
      <c r="P57" s="144">
        <v>0</v>
      </c>
      <c r="Q57" s="144">
        <v>0</v>
      </c>
      <c r="R57" s="144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5"/>
      <c r="Y57" s="144">
        <v>0</v>
      </c>
      <c r="Z57" s="144">
        <v>0</v>
      </c>
      <c r="AA57" s="144">
        <v>0</v>
      </c>
      <c r="AB57" s="144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0</v>
      </c>
    </row>
    <row r="58" spans="2:33">
      <c r="B58" s="6" t="s">
        <v>108</v>
      </c>
      <c r="C58" s="8"/>
      <c r="D58" s="144">
        <v>0</v>
      </c>
      <c r="E58" s="144">
        <v>0</v>
      </c>
      <c r="F58" s="144">
        <v>0</v>
      </c>
      <c r="G58" s="144">
        <v>0</v>
      </c>
      <c r="H58" s="144">
        <v>0</v>
      </c>
      <c r="I58" s="144">
        <v>0</v>
      </c>
      <c r="J58" s="144">
        <v>0</v>
      </c>
      <c r="K58" s="144">
        <v>0</v>
      </c>
      <c r="L58" s="144">
        <v>0</v>
      </c>
      <c r="M58" s="144">
        <v>0</v>
      </c>
      <c r="N58" s="143"/>
      <c r="O58" s="144">
        <v>0</v>
      </c>
      <c r="P58" s="144">
        <v>0</v>
      </c>
      <c r="Q58" s="144">
        <v>0</v>
      </c>
      <c r="R58" s="144">
        <v>0</v>
      </c>
      <c r="S58" s="144">
        <v>0</v>
      </c>
      <c r="T58" s="144">
        <v>0</v>
      </c>
      <c r="U58" s="144">
        <v>0</v>
      </c>
      <c r="V58" s="144">
        <v>0</v>
      </c>
      <c r="W58" s="144">
        <v>0</v>
      </c>
      <c r="X58" s="145"/>
      <c r="Y58" s="144">
        <v>0</v>
      </c>
      <c r="Z58" s="144">
        <v>0</v>
      </c>
      <c r="AA58" s="144">
        <v>0</v>
      </c>
      <c r="AB58" s="144">
        <v>0</v>
      </c>
      <c r="AC58" s="144">
        <v>0</v>
      </c>
      <c r="AD58" s="144">
        <v>0</v>
      </c>
      <c r="AE58" s="144">
        <v>0</v>
      </c>
      <c r="AF58" s="144">
        <v>0</v>
      </c>
      <c r="AG58" s="144">
        <v>0</v>
      </c>
    </row>
    <row r="59" spans="2:33">
      <c r="B59" s="6" t="s">
        <v>48</v>
      </c>
      <c r="C59" s="8"/>
      <c r="D59" s="144">
        <v>0</v>
      </c>
      <c r="E59" s="144">
        <v>0</v>
      </c>
      <c r="F59" s="144">
        <v>0</v>
      </c>
      <c r="G59" s="144">
        <v>0</v>
      </c>
      <c r="H59" s="144">
        <v>0</v>
      </c>
      <c r="I59" s="144">
        <v>0</v>
      </c>
      <c r="J59" s="144">
        <v>0</v>
      </c>
      <c r="K59" s="144">
        <v>0</v>
      </c>
      <c r="L59" s="144">
        <v>0</v>
      </c>
      <c r="M59" s="144">
        <v>0</v>
      </c>
      <c r="N59" s="143"/>
      <c r="O59" s="144">
        <v>0</v>
      </c>
      <c r="P59" s="144">
        <v>0</v>
      </c>
      <c r="Q59" s="144">
        <v>0</v>
      </c>
      <c r="R59" s="144">
        <v>0</v>
      </c>
      <c r="S59" s="144">
        <v>0</v>
      </c>
      <c r="T59" s="144">
        <v>0</v>
      </c>
      <c r="U59" s="144">
        <v>0</v>
      </c>
      <c r="V59" s="144">
        <v>0</v>
      </c>
      <c r="W59" s="144">
        <v>0</v>
      </c>
      <c r="X59" s="145"/>
      <c r="Y59" s="144">
        <v>0</v>
      </c>
      <c r="Z59" s="144">
        <v>0</v>
      </c>
      <c r="AA59" s="144">
        <v>0</v>
      </c>
      <c r="AB59" s="144">
        <v>0</v>
      </c>
      <c r="AC59" s="144">
        <v>0</v>
      </c>
      <c r="AD59" s="144">
        <v>0</v>
      </c>
      <c r="AE59" s="144">
        <v>0</v>
      </c>
      <c r="AF59" s="144">
        <v>0</v>
      </c>
      <c r="AG59" s="144">
        <v>0</v>
      </c>
    </row>
    <row r="60" spans="2:33">
      <c r="B60" s="6" t="s">
        <v>325</v>
      </c>
      <c r="C60" s="8"/>
      <c r="D60" s="144">
        <v>0</v>
      </c>
      <c r="E60" s="144">
        <v>0</v>
      </c>
      <c r="F60" s="144">
        <v>0</v>
      </c>
      <c r="G60" s="144">
        <v>0</v>
      </c>
      <c r="H60" s="144">
        <v>0</v>
      </c>
      <c r="I60" s="144">
        <v>0</v>
      </c>
      <c r="J60" s="144">
        <v>0</v>
      </c>
      <c r="K60" s="144">
        <v>0</v>
      </c>
      <c r="L60" s="144">
        <v>0</v>
      </c>
      <c r="M60" s="144">
        <v>0</v>
      </c>
      <c r="N60" s="143"/>
      <c r="O60" s="144">
        <v>0</v>
      </c>
      <c r="P60" s="144">
        <v>0</v>
      </c>
      <c r="Q60" s="144">
        <v>0</v>
      </c>
      <c r="R60" s="144">
        <v>0</v>
      </c>
      <c r="S60" s="144">
        <v>0</v>
      </c>
      <c r="T60" s="144">
        <v>0</v>
      </c>
      <c r="U60" s="144">
        <v>0</v>
      </c>
      <c r="V60" s="144">
        <v>0</v>
      </c>
      <c r="W60" s="144">
        <v>0</v>
      </c>
      <c r="X60" s="145"/>
      <c r="Y60" s="144">
        <v>0</v>
      </c>
      <c r="Z60" s="144">
        <v>0</v>
      </c>
      <c r="AA60" s="144">
        <v>0</v>
      </c>
      <c r="AB60" s="144">
        <v>0</v>
      </c>
      <c r="AC60" s="144">
        <v>0</v>
      </c>
      <c r="AD60" s="144">
        <v>0</v>
      </c>
      <c r="AE60" s="144">
        <v>0</v>
      </c>
      <c r="AF60" s="144">
        <v>0</v>
      </c>
      <c r="AG60" s="144">
        <v>0</v>
      </c>
    </row>
    <row r="61" spans="2:33">
      <c r="B61" s="6" t="s">
        <v>101</v>
      </c>
      <c r="C61" s="8"/>
      <c r="D61" s="144">
        <v>0</v>
      </c>
      <c r="E61" s="144">
        <v>0</v>
      </c>
      <c r="F61" s="144">
        <v>0</v>
      </c>
      <c r="G61" s="144">
        <v>0</v>
      </c>
      <c r="H61" s="144">
        <v>0</v>
      </c>
      <c r="I61" s="144">
        <v>0</v>
      </c>
      <c r="J61" s="144">
        <v>0</v>
      </c>
      <c r="K61" s="144">
        <v>0</v>
      </c>
      <c r="L61" s="144">
        <v>0</v>
      </c>
      <c r="M61" s="144">
        <v>0</v>
      </c>
      <c r="N61" s="143"/>
      <c r="O61" s="144">
        <v>0</v>
      </c>
      <c r="P61" s="144">
        <v>0</v>
      </c>
      <c r="Q61" s="144">
        <v>0</v>
      </c>
      <c r="R61" s="144">
        <v>0</v>
      </c>
      <c r="S61" s="144">
        <v>0</v>
      </c>
      <c r="T61" s="144">
        <v>0</v>
      </c>
      <c r="U61" s="144">
        <v>0</v>
      </c>
      <c r="V61" s="144">
        <v>0</v>
      </c>
      <c r="W61" s="144">
        <v>0</v>
      </c>
      <c r="X61" s="145"/>
      <c r="Y61" s="144">
        <v>0</v>
      </c>
      <c r="Z61" s="144">
        <v>0</v>
      </c>
      <c r="AA61" s="144">
        <v>0</v>
      </c>
      <c r="AB61" s="144">
        <v>0</v>
      </c>
      <c r="AC61" s="144">
        <v>0</v>
      </c>
      <c r="AD61" s="144">
        <v>0</v>
      </c>
      <c r="AE61" s="144">
        <v>0</v>
      </c>
      <c r="AF61" s="144">
        <v>0</v>
      </c>
      <c r="AG61" s="144">
        <v>0</v>
      </c>
    </row>
    <row r="62" spans="2:33" s="27" customFormat="1">
      <c r="B62" s="29" t="s">
        <v>109</v>
      </c>
      <c r="C62" s="209" t="s">
        <v>298</v>
      </c>
      <c r="D62" s="147">
        <v>75968.28940765826</v>
      </c>
      <c r="E62" s="147">
        <v>88501.668319903591</v>
      </c>
      <c r="F62" s="147">
        <v>127561.31166888864</v>
      </c>
      <c r="G62" s="147">
        <v>153480.3648651159</v>
      </c>
      <c r="H62" s="147">
        <v>190222.13058249198</v>
      </c>
      <c r="I62" s="147">
        <v>304817.81147453916</v>
      </c>
      <c r="J62" s="147">
        <v>320370.59666500561</v>
      </c>
      <c r="K62" s="147">
        <v>417868.78269835236</v>
      </c>
      <c r="L62" s="147">
        <v>468594.89885334333</v>
      </c>
      <c r="M62" s="147">
        <v>534574.77312534174</v>
      </c>
      <c r="N62" s="146"/>
      <c r="O62" s="147">
        <v>2633.8689122453197</v>
      </c>
      <c r="P62" s="147">
        <v>23051.823348985017</v>
      </c>
      <c r="Q62" s="147">
        <v>6418.6231962273523</v>
      </c>
      <c r="R62" s="147">
        <v>17009.405717376016</v>
      </c>
      <c r="S62" s="147">
        <v>95739.51089204727</v>
      </c>
      <c r="T62" s="147">
        <v>-8822.1348095335998</v>
      </c>
      <c r="U62" s="147">
        <v>72892.106033346761</v>
      </c>
      <c r="V62" s="147">
        <v>-19123.905671753106</v>
      </c>
      <c r="W62" s="147">
        <v>100471.45002818834</v>
      </c>
      <c r="X62" s="141"/>
      <c r="Y62" s="147">
        <v>9899.510000000013</v>
      </c>
      <c r="Z62" s="147">
        <v>16007.820000000029</v>
      </c>
      <c r="AA62" s="147">
        <v>19500.429999999931</v>
      </c>
      <c r="AB62" s="147">
        <v>19732.360000000055</v>
      </c>
      <c r="AC62" s="147">
        <v>18856.169999999889</v>
      </c>
      <c r="AD62" s="147">
        <v>24374.920000000089</v>
      </c>
      <c r="AE62" s="147">
        <v>24606.079999999958</v>
      </c>
      <c r="AF62" s="147">
        <v>69850.02182674408</v>
      </c>
      <c r="AG62" s="147">
        <v>-34491.575756189981</v>
      </c>
    </row>
    <row r="63" spans="2:33" s="27" customFormat="1">
      <c r="B63" s="31" t="s">
        <v>26</v>
      </c>
      <c r="C63" s="209" t="s">
        <v>299</v>
      </c>
      <c r="D63" s="147">
        <v>0</v>
      </c>
      <c r="E63" s="147">
        <v>0</v>
      </c>
      <c r="F63" s="147">
        <v>0</v>
      </c>
      <c r="G63" s="147">
        <v>0</v>
      </c>
      <c r="H63" s="147">
        <v>0</v>
      </c>
      <c r="I63" s="147">
        <v>0</v>
      </c>
      <c r="J63" s="147">
        <v>0</v>
      </c>
      <c r="K63" s="147">
        <v>0</v>
      </c>
      <c r="L63" s="147">
        <v>0</v>
      </c>
      <c r="M63" s="147">
        <v>0</v>
      </c>
      <c r="N63" s="146"/>
      <c r="O63" s="147">
        <v>0</v>
      </c>
      <c r="P63" s="147">
        <v>0</v>
      </c>
      <c r="Q63" s="147">
        <v>0</v>
      </c>
      <c r="R63" s="147">
        <v>0</v>
      </c>
      <c r="S63" s="147">
        <v>0</v>
      </c>
      <c r="T63" s="147">
        <v>0</v>
      </c>
      <c r="U63" s="147">
        <v>0</v>
      </c>
      <c r="V63" s="147">
        <v>0</v>
      </c>
      <c r="W63" s="147">
        <v>0</v>
      </c>
      <c r="X63" s="141"/>
      <c r="Y63" s="147">
        <v>0</v>
      </c>
      <c r="Z63" s="147">
        <v>0</v>
      </c>
      <c r="AA63" s="147">
        <v>0</v>
      </c>
      <c r="AB63" s="147">
        <v>0</v>
      </c>
      <c r="AC63" s="147">
        <v>0</v>
      </c>
      <c r="AD63" s="147">
        <v>0</v>
      </c>
      <c r="AE63" s="147">
        <v>0</v>
      </c>
      <c r="AF63" s="147">
        <v>0</v>
      </c>
      <c r="AG63" s="147">
        <v>0</v>
      </c>
    </row>
    <row r="64" spans="2:33">
      <c r="B64" s="208" t="s">
        <v>40</v>
      </c>
      <c r="C64" s="36"/>
      <c r="D64" s="144">
        <v>0</v>
      </c>
      <c r="E64" s="144">
        <v>0</v>
      </c>
      <c r="F64" s="144">
        <v>0</v>
      </c>
      <c r="G64" s="144">
        <v>0</v>
      </c>
      <c r="H64" s="144">
        <v>0</v>
      </c>
      <c r="I64" s="144">
        <v>0</v>
      </c>
      <c r="J64" s="144">
        <v>0</v>
      </c>
      <c r="K64" s="144">
        <v>0</v>
      </c>
      <c r="L64" s="144">
        <v>0</v>
      </c>
      <c r="M64" s="144">
        <v>0</v>
      </c>
      <c r="N64" s="143"/>
      <c r="O64" s="144">
        <v>0</v>
      </c>
      <c r="P64" s="144">
        <v>0</v>
      </c>
      <c r="Q64" s="144">
        <v>0</v>
      </c>
      <c r="R64" s="144">
        <v>0</v>
      </c>
      <c r="S64" s="144">
        <v>0</v>
      </c>
      <c r="T64" s="144">
        <v>0</v>
      </c>
      <c r="U64" s="144">
        <v>0</v>
      </c>
      <c r="V64" s="144">
        <v>0</v>
      </c>
      <c r="W64" s="144">
        <v>0</v>
      </c>
      <c r="X64" s="145"/>
      <c r="Y64" s="144">
        <v>0</v>
      </c>
      <c r="Z64" s="144">
        <v>0</v>
      </c>
      <c r="AA64" s="144">
        <v>0</v>
      </c>
      <c r="AB64" s="144">
        <v>0</v>
      </c>
      <c r="AC64" s="144">
        <v>0</v>
      </c>
      <c r="AD64" s="144">
        <v>0</v>
      </c>
      <c r="AE64" s="144">
        <v>0</v>
      </c>
      <c r="AF64" s="144">
        <v>0</v>
      </c>
      <c r="AG64" s="144">
        <v>0</v>
      </c>
    </row>
    <row r="65" spans="2:33">
      <c r="B65" s="6" t="s">
        <v>41</v>
      </c>
      <c r="C65" s="8"/>
      <c r="D65" s="144">
        <v>0</v>
      </c>
      <c r="E65" s="144">
        <v>0</v>
      </c>
      <c r="F65" s="144">
        <v>0</v>
      </c>
      <c r="G65" s="144">
        <v>0</v>
      </c>
      <c r="H65" s="144">
        <v>0</v>
      </c>
      <c r="I65" s="144">
        <v>0</v>
      </c>
      <c r="J65" s="144">
        <v>0</v>
      </c>
      <c r="K65" s="144">
        <v>0</v>
      </c>
      <c r="L65" s="144">
        <v>0</v>
      </c>
      <c r="M65" s="144">
        <v>0</v>
      </c>
      <c r="N65" s="143"/>
      <c r="O65" s="144">
        <v>0</v>
      </c>
      <c r="P65" s="144">
        <v>0</v>
      </c>
      <c r="Q65" s="144">
        <v>0</v>
      </c>
      <c r="R65" s="144">
        <v>0</v>
      </c>
      <c r="S65" s="144">
        <v>0</v>
      </c>
      <c r="T65" s="144">
        <v>0</v>
      </c>
      <c r="U65" s="144">
        <v>0</v>
      </c>
      <c r="V65" s="144">
        <v>0</v>
      </c>
      <c r="W65" s="144">
        <v>0</v>
      </c>
      <c r="X65" s="145"/>
      <c r="Y65" s="144">
        <v>0</v>
      </c>
      <c r="Z65" s="144">
        <v>0</v>
      </c>
      <c r="AA65" s="144">
        <v>0</v>
      </c>
      <c r="AB65" s="144">
        <v>0</v>
      </c>
      <c r="AC65" s="144">
        <v>0</v>
      </c>
      <c r="AD65" s="144">
        <v>0</v>
      </c>
      <c r="AE65" s="144">
        <v>0</v>
      </c>
      <c r="AF65" s="144">
        <v>0</v>
      </c>
      <c r="AG65" s="144">
        <v>0</v>
      </c>
    </row>
    <row r="66" spans="2:33">
      <c r="B66" s="6" t="s">
        <v>42</v>
      </c>
      <c r="C66" s="8"/>
      <c r="D66" s="144">
        <v>0</v>
      </c>
      <c r="E66" s="144">
        <v>0</v>
      </c>
      <c r="F66" s="144">
        <v>0</v>
      </c>
      <c r="G66" s="144">
        <v>0</v>
      </c>
      <c r="H66" s="144">
        <v>0</v>
      </c>
      <c r="I66" s="144">
        <v>0</v>
      </c>
      <c r="J66" s="144">
        <v>0</v>
      </c>
      <c r="K66" s="144">
        <v>0</v>
      </c>
      <c r="L66" s="144">
        <v>0</v>
      </c>
      <c r="M66" s="144">
        <v>0</v>
      </c>
      <c r="N66" s="143"/>
      <c r="O66" s="144">
        <v>0</v>
      </c>
      <c r="P66" s="144">
        <v>0</v>
      </c>
      <c r="Q66" s="144">
        <v>0</v>
      </c>
      <c r="R66" s="144">
        <v>0</v>
      </c>
      <c r="S66" s="144">
        <v>0</v>
      </c>
      <c r="T66" s="144">
        <v>0</v>
      </c>
      <c r="U66" s="144">
        <v>0</v>
      </c>
      <c r="V66" s="144">
        <v>0</v>
      </c>
      <c r="W66" s="144">
        <v>0</v>
      </c>
      <c r="X66" s="145"/>
      <c r="Y66" s="144">
        <v>0</v>
      </c>
      <c r="Z66" s="144">
        <v>0</v>
      </c>
      <c r="AA66" s="144">
        <v>0</v>
      </c>
      <c r="AB66" s="144">
        <v>0</v>
      </c>
      <c r="AC66" s="144">
        <v>0</v>
      </c>
      <c r="AD66" s="144">
        <v>0</v>
      </c>
      <c r="AE66" s="144">
        <v>0</v>
      </c>
      <c r="AF66" s="144">
        <v>0</v>
      </c>
      <c r="AG66" s="144">
        <v>0</v>
      </c>
    </row>
    <row r="67" spans="2:33">
      <c r="B67" s="6" t="s">
        <v>43</v>
      </c>
      <c r="C67" s="8"/>
      <c r="D67" s="144">
        <v>0</v>
      </c>
      <c r="E67" s="144">
        <v>0</v>
      </c>
      <c r="F67" s="144">
        <v>0</v>
      </c>
      <c r="G67" s="144">
        <v>0</v>
      </c>
      <c r="H67" s="144">
        <v>0</v>
      </c>
      <c r="I67" s="144">
        <v>0</v>
      </c>
      <c r="J67" s="144">
        <v>0</v>
      </c>
      <c r="K67" s="144">
        <v>0</v>
      </c>
      <c r="L67" s="144">
        <v>0</v>
      </c>
      <c r="M67" s="144">
        <v>0</v>
      </c>
      <c r="N67" s="143"/>
      <c r="O67" s="144">
        <v>0</v>
      </c>
      <c r="P67" s="144">
        <v>0</v>
      </c>
      <c r="Q67" s="144">
        <v>0</v>
      </c>
      <c r="R67" s="144">
        <v>0</v>
      </c>
      <c r="S67" s="144">
        <v>0</v>
      </c>
      <c r="T67" s="144">
        <v>0</v>
      </c>
      <c r="U67" s="144">
        <v>0</v>
      </c>
      <c r="V67" s="144">
        <v>0</v>
      </c>
      <c r="W67" s="144">
        <v>0</v>
      </c>
      <c r="X67" s="145"/>
      <c r="Y67" s="144">
        <v>0</v>
      </c>
      <c r="Z67" s="144">
        <v>0</v>
      </c>
      <c r="AA67" s="144">
        <v>0</v>
      </c>
      <c r="AB67" s="144">
        <v>0</v>
      </c>
      <c r="AC67" s="144">
        <v>0</v>
      </c>
      <c r="AD67" s="144">
        <v>0</v>
      </c>
      <c r="AE67" s="144">
        <v>0</v>
      </c>
      <c r="AF67" s="144">
        <v>0</v>
      </c>
      <c r="AG67" s="144">
        <v>0</v>
      </c>
    </row>
    <row r="68" spans="2:33">
      <c r="B68" s="6" t="s">
        <v>44</v>
      </c>
      <c r="C68" s="8"/>
      <c r="D68" s="144">
        <v>0</v>
      </c>
      <c r="E68" s="144">
        <v>0</v>
      </c>
      <c r="F68" s="144">
        <v>0</v>
      </c>
      <c r="G68" s="144">
        <v>0</v>
      </c>
      <c r="H68" s="144">
        <v>0</v>
      </c>
      <c r="I68" s="144">
        <v>0</v>
      </c>
      <c r="J68" s="144">
        <v>0</v>
      </c>
      <c r="K68" s="144">
        <v>0</v>
      </c>
      <c r="L68" s="144">
        <v>0</v>
      </c>
      <c r="M68" s="144">
        <v>0</v>
      </c>
      <c r="N68" s="143"/>
      <c r="O68" s="144">
        <v>0</v>
      </c>
      <c r="P68" s="144">
        <v>0</v>
      </c>
      <c r="Q68" s="144">
        <v>0</v>
      </c>
      <c r="R68" s="144">
        <v>0</v>
      </c>
      <c r="S68" s="144">
        <v>0</v>
      </c>
      <c r="T68" s="144">
        <v>0</v>
      </c>
      <c r="U68" s="144">
        <v>0</v>
      </c>
      <c r="V68" s="144">
        <v>0</v>
      </c>
      <c r="W68" s="144">
        <v>0</v>
      </c>
      <c r="X68" s="145"/>
      <c r="Y68" s="144">
        <v>0</v>
      </c>
      <c r="Z68" s="144">
        <v>0</v>
      </c>
      <c r="AA68" s="144">
        <v>0</v>
      </c>
      <c r="AB68" s="144">
        <v>0</v>
      </c>
      <c r="AC68" s="144">
        <v>0</v>
      </c>
      <c r="AD68" s="144">
        <v>0</v>
      </c>
      <c r="AE68" s="144">
        <v>0</v>
      </c>
      <c r="AF68" s="144">
        <v>0</v>
      </c>
      <c r="AG68" s="144">
        <v>0</v>
      </c>
    </row>
    <row r="69" spans="2:33">
      <c r="B69" s="7" t="s">
        <v>45</v>
      </c>
      <c r="C69" s="225"/>
      <c r="D69" s="144">
        <v>0</v>
      </c>
      <c r="E69" s="144">
        <v>0</v>
      </c>
      <c r="F69" s="144">
        <v>0</v>
      </c>
      <c r="G69" s="144">
        <v>0</v>
      </c>
      <c r="H69" s="144">
        <v>0</v>
      </c>
      <c r="I69" s="144">
        <v>0</v>
      </c>
      <c r="J69" s="144">
        <v>0</v>
      </c>
      <c r="K69" s="144">
        <v>0</v>
      </c>
      <c r="L69" s="144">
        <v>0</v>
      </c>
      <c r="M69" s="144">
        <v>0</v>
      </c>
      <c r="N69" s="143"/>
      <c r="O69" s="144">
        <v>0</v>
      </c>
      <c r="P69" s="144">
        <v>0</v>
      </c>
      <c r="Q69" s="144">
        <v>0</v>
      </c>
      <c r="R69" s="144">
        <v>0</v>
      </c>
      <c r="S69" s="144">
        <v>0</v>
      </c>
      <c r="T69" s="144">
        <v>0</v>
      </c>
      <c r="U69" s="144">
        <v>0</v>
      </c>
      <c r="V69" s="144">
        <v>0</v>
      </c>
      <c r="W69" s="144">
        <v>0</v>
      </c>
      <c r="X69" s="145"/>
      <c r="Y69" s="144">
        <v>0</v>
      </c>
      <c r="Z69" s="144">
        <v>0</v>
      </c>
      <c r="AA69" s="144">
        <v>0</v>
      </c>
      <c r="AB69" s="144">
        <v>0</v>
      </c>
      <c r="AC69" s="144">
        <v>0</v>
      </c>
      <c r="AD69" s="144">
        <v>0</v>
      </c>
      <c r="AE69" s="144">
        <v>0</v>
      </c>
      <c r="AF69" s="144">
        <v>0</v>
      </c>
      <c r="AG69" s="144">
        <v>0</v>
      </c>
    </row>
    <row r="70" spans="2:33">
      <c r="B70" s="7" t="s">
        <v>46</v>
      </c>
      <c r="C70" s="225"/>
      <c r="D70" s="144">
        <v>0</v>
      </c>
      <c r="E70" s="144">
        <v>0</v>
      </c>
      <c r="F70" s="144">
        <v>0</v>
      </c>
      <c r="G70" s="144">
        <v>0</v>
      </c>
      <c r="H70" s="144">
        <v>0</v>
      </c>
      <c r="I70" s="144">
        <v>0</v>
      </c>
      <c r="J70" s="144">
        <v>0</v>
      </c>
      <c r="K70" s="144">
        <v>0</v>
      </c>
      <c r="L70" s="144">
        <v>0</v>
      </c>
      <c r="M70" s="144">
        <v>0</v>
      </c>
      <c r="N70" s="143"/>
      <c r="O70" s="144">
        <v>0</v>
      </c>
      <c r="P70" s="144">
        <v>0</v>
      </c>
      <c r="Q70" s="144">
        <v>0</v>
      </c>
      <c r="R70" s="144">
        <v>0</v>
      </c>
      <c r="S70" s="144">
        <v>0</v>
      </c>
      <c r="T70" s="144">
        <v>0</v>
      </c>
      <c r="U70" s="144">
        <v>0</v>
      </c>
      <c r="V70" s="144">
        <v>0</v>
      </c>
      <c r="W70" s="144">
        <v>0</v>
      </c>
      <c r="X70" s="145"/>
      <c r="Y70" s="144">
        <v>0</v>
      </c>
      <c r="Z70" s="144">
        <v>0</v>
      </c>
      <c r="AA70" s="144">
        <v>0</v>
      </c>
      <c r="AB70" s="144">
        <v>0</v>
      </c>
      <c r="AC70" s="144">
        <v>0</v>
      </c>
      <c r="AD70" s="144">
        <v>0</v>
      </c>
      <c r="AE70" s="144">
        <v>0</v>
      </c>
      <c r="AF70" s="144">
        <v>0</v>
      </c>
      <c r="AG70" s="144">
        <v>0</v>
      </c>
    </row>
    <row r="71" spans="2:33">
      <c r="B71" s="6" t="s">
        <v>317</v>
      </c>
      <c r="C71" s="8"/>
      <c r="D71" s="144">
        <v>0</v>
      </c>
      <c r="E71" s="144">
        <v>0</v>
      </c>
      <c r="F71" s="144">
        <v>0</v>
      </c>
      <c r="G71" s="144">
        <v>0</v>
      </c>
      <c r="H71" s="144">
        <v>0</v>
      </c>
      <c r="I71" s="144">
        <v>0</v>
      </c>
      <c r="J71" s="144">
        <v>0</v>
      </c>
      <c r="K71" s="144">
        <v>0</v>
      </c>
      <c r="L71" s="144">
        <v>0</v>
      </c>
      <c r="M71" s="144">
        <v>0</v>
      </c>
      <c r="N71" s="143"/>
      <c r="O71" s="144">
        <v>0</v>
      </c>
      <c r="P71" s="144">
        <v>0</v>
      </c>
      <c r="Q71" s="144">
        <v>0</v>
      </c>
      <c r="R71" s="144">
        <v>0</v>
      </c>
      <c r="S71" s="144">
        <v>0</v>
      </c>
      <c r="T71" s="144">
        <v>0</v>
      </c>
      <c r="U71" s="144">
        <v>0</v>
      </c>
      <c r="V71" s="144">
        <v>0</v>
      </c>
      <c r="W71" s="144">
        <v>0</v>
      </c>
      <c r="X71" s="145"/>
      <c r="Y71" s="144">
        <v>0</v>
      </c>
      <c r="Z71" s="144">
        <v>0</v>
      </c>
      <c r="AA71" s="144">
        <v>0</v>
      </c>
      <c r="AB71" s="144">
        <v>0</v>
      </c>
      <c r="AC71" s="144">
        <v>0</v>
      </c>
      <c r="AD71" s="144">
        <v>0</v>
      </c>
      <c r="AE71" s="144">
        <v>0</v>
      </c>
      <c r="AF71" s="144">
        <v>0</v>
      </c>
      <c r="AG71" s="144">
        <v>0</v>
      </c>
    </row>
    <row r="72" spans="2:33">
      <c r="B72" s="6" t="s">
        <v>108</v>
      </c>
      <c r="C72" s="8"/>
      <c r="D72" s="144">
        <v>0</v>
      </c>
      <c r="E72" s="144">
        <v>0</v>
      </c>
      <c r="F72" s="144">
        <v>0</v>
      </c>
      <c r="G72" s="144">
        <v>0</v>
      </c>
      <c r="H72" s="144">
        <v>0</v>
      </c>
      <c r="I72" s="144">
        <v>0</v>
      </c>
      <c r="J72" s="144">
        <v>0</v>
      </c>
      <c r="K72" s="144">
        <v>0</v>
      </c>
      <c r="L72" s="144">
        <v>0</v>
      </c>
      <c r="M72" s="144">
        <v>0</v>
      </c>
      <c r="N72" s="143"/>
      <c r="O72" s="144">
        <v>0</v>
      </c>
      <c r="P72" s="144">
        <v>0</v>
      </c>
      <c r="Q72" s="144">
        <v>0</v>
      </c>
      <c r="R72" s="144">
        <v>0</v>
      </c>
      <c r="S72" s="144">
        <v>0</v>
      </c>
      <c r="T72" s="144">
        <v>0</v>
      </c>
      <c r="U72" s="144">
        <v>0</v>
      </c>
      <c r="V72" s="144">
        <v>0</v>
      </c>
      <c r="W72" s="144">
        <v>0</v>
      </c>
      <c r="X72" s="145"/>
      <c r="Y72" s="144">
        <v>0</v>
      </c>
      <c r="Z72" s="144">
        <v>0</v>
      </c>
      <c r="AA72" s="144">
        <v>0</v>
      </c>
      <c r="AB72" s="144">
        <v>0</v>
      </c>
      <c r="AC72" s="144">
        <v>0</v>
      </c>
      <c r="AD72" s="144">
        <v>0</v>
      </c>
      <c r="AE72" s="144">
        <v>0</v>
      </c>
      <c r="AF72" s="144">
        <v>0</v>
      </c>
      <c r="AG72" s="144">
        <v>0</v>
      </c>
    </row>
    <row r="73" spans="2:33" ht="14.25" customHeight="1">
      <c r="B73" s="6" t="s">
        <v>48</v>
      </c>
      <c r="C73" s="8"/>
      <c r="D73" s="144">
        <v>0</v>
      </c>
      <c r="E73" s="144">
        <v>0</v>
      </c>
      <c r="F73" s="144">
        <v>0</v>
      </c>
      <c r="G73" s="144">
        <v>0</v>
      </c>
      <c r="H73" s="144">
        <v>0</v>
      </c>
      <c r="I73" s="144">
        <v>0</v>
      </c>
      <c r="J73" s="144">
        <v>0</v>
      </c>
      <c r="K73" s="144">
        <v>0</v>
      </c>
      <c r="L73" s="144">
        <v>0</v>
      </c>
      <c r="M73" s="144">
        <v>0</v>
      </c>
      <c r="N73" s="143"/>
      <c r="O73" s="144">
        <v>0</v>
      </c>
      <c r="P73" s="144">
        <v>0</v>
      </c>
      <c r="Q73" s="144">
        <v>0</v>
      </c>
      <c r="R73" s="144">
        <v>0</v>
      </c>
      <c r="S73" s="144">
        <v>0</v>
      </c>
      <c r="T73" s="144">
        <v>0</v>
      </c>
      <c r="U73" s="144">
        <v>0</v>
      </c>
      <c r="V73" s="144">
        <v>0</v>
      </c>
      <c r="W73" s="144">
        <v>0</v>
      </c>
      <c r="X73" s="145"/>
      <c r="Y73" s="144">
        <v>0</v>
      </c>
      <c r="Z73" s="144">
        <v>0</v>
      </c>
      <c r="AA73" s="144">
        <v>0</v>
      </c>
      <c r="AB73" s="144">
        <v>0</v>
      </c>
      <c r="AC73" s="144">
        <v>0</v>
      </c>
      <c r="AD73" s="144">
        <v>0</v>
      </c>
      <c r="AE73" s="144">
        <v>0</v>
      </c>
      <c r="AF73" s="144">
        <v>0</v>
      </c>
      <c r="AG73" s="144">
        <v>0</v>
      </c>
    </row>
    <row r="74" spans="2:33">
      <c r="B74" s="6" t="s">
        <v>325</v>
      </c>
      <c r="C74" s="8"/>
      <c r="D74" s="144">
        <v>0</v>
      </c>
      <c r="E74" s="144">
        <v>0</v>
      </c>
      <c r="F74" s="144">
        <v>0</v>
      </c>
      <c r="G74" s="144">
        <v>0</v>
      </c>
      <c r="H74" s="144">
        <v>0</v>
      </c>
      <c r="I74" s="144">
        <v>0</v>
      </c>
      <c r="J74" s="144">
        <v>0</v>
      </c>
      <c r="K74" s="144">
        <v>0</v>
      </c>
      <c r="L74" s="144">
        <v>0</v>
      </c>
      <c r="M74" s="144">
        <v>0</v>
      </c>
      <c r="N74" s="143"/>
      <c r="O74" s="144">
        <v>0</v>
      </c>
      <c r="P74" s="144">
        <v>0</v>
      </c>
      <c r="Q74" s="144">
        <v>0</v>
      </c>
      <c r="R74" s="144">
        <v>0</v>
      </c>
      <c r="S74" s="144">
        <v>0</v>
      </c>
      <c r="T74" s="144">
        <v>0</v>
      </c>
      <c r="U74" s="144">
        <v>0</v>
      </c>
      <c r="V74" s="144">
        <v>0</v>
      </c>
      <c r="W74" s="144">
        <v>0</v>
      </c>
      <c r="X74" s="145"/>
      <c r="Y74" s="144">
        <v>0</v>
      </c>
      <c r="Z74" s="144">
        <v>0</v>
      </c>
      <c r="AA74" s="144">
        <v>0</v>
      </c>
      <c r="AB74" s="144">
        <v>0</v>
      </c>
      <c r="AC74" s="144">
        <v>0</v>
      </c>
      <c r="AD74" s="144">
        <v>0</v>
      </c>
      <c r="AE74" s="144">
        <v>0</v>
      </c>
      <c r="AF74" s="144">
        <v>0</v>
      </c>
      <c r="AG74" s="144">
        <v>0</v>
      </c>
    </row>
    <row r="75" spans="2:33">
      <c r="B75" s="6" t="s">
        <v>101</v>
      </c>
      <c r="C75" s="8"/>
      <c r="D75" s="144">
        <v>0</v>
      </c>
      <c r="E75" s="144">
        <v>0</v>
      </c>
      <c r="F75" s="144">
        <v>0</v>
      </c>
      <c r="G75" s="144">
        <v>0</v>
      </c>
      <c r="H75" s="144">
        <v>0</v>
      </c>
      <c r="I75" s="144">
        <v>0</v>
      </c>
      <c r="J75" s="144">
        <v>0</v>
      </c>
      <c r="K75" s="144">
        <v>0</v>
      </c>
      <c r="L75" s="144">
        <v>0</v>
      </c>
      <c r="M75" s="144">
        <v>0</v>
      </c>
      <c r="N75" s="143"/>
      <c r="O75" s="144">
        <v>0</v>
      </c>
      <c r="P75" s="144">
        <v>0</v>
      </c>
      <c r="Q75" s="144">
        <v>0</v>
      </c>
      <c r="R75" s="144">
        <v>0</v>
      </c>
      <c r="S75" s="144">
        <v>0</v>
      </c>
      <c r="T75" s="144">
        <v>0</v>
      </c>
      <c r="U75" s="144">
        <v>0</v>
      </c>
      <c r="V75" s="144">
        <v>0</v>
      </c>
      <c r="W75" s="144">
        <v>0</v>
      </c>
      <c r="X75" s="145"/>
      <c r="Y75" s="144">
        <v>0</v>
      </c>
      <c r="Z75" s="144">
        <v>0</v>
      </c>
      <c r="AA75" s="144">
        <v>0</v>
      </c>
      <c r="AB75" s="144">
        <v>0</v>
      </c>
      <c r="AC75" s="144">
        <v>0</v>
      </c>
      <c r="AD75" s="144">
        <v>0</v>
      </c>
      <c r="AE75" s="144">
        <v>0</v>
      </c>
      <c r="AF75" s="144">
        <v>0</v>
      </c>
      <c r="AG75" s="144">
        <v>0</v>
      </c>
    </row>
    <row r="76" spans="2:33" s="27" customFormat="1">
      <c r="B76" s="31" t="s">
        <v>11</v>
      </c>
      <c r="C76" s="209" t="s">
        <v>300</v>
      </c>
      <c r="D76" s="147">
        <v>75968.28940765826</v>
      </c>
      <c r="E76" s="147">
        <v>88501.668319903591</v>
      </c>
      <c r="F76" s="147">
        <v>127561.31166888864</v>
      </c>
      <c r="G76" s="147">
        <v>153480.3648651159</v>
      </c>
      <c r="H76" s="147">
        <v>190222.13058249198</v>
      </c>
      <c r="I76" s="147">
        <v>304817.81147453916</v>
      </c>
      <c r="J76" s="147">
        <v>320370.59666500561</v>
      </c>
      <c r="K76" s="147">
        <v>417868.78269835236</v>
      </c>
      <c r="L76" s="147">
        <v>468594.89885334333</v>
      </c>
      <c r="M76" s="147">
        <v>534574.77312534174</v>
      </c>
      <c r="N76" s="146"/>
      <c r="O76" s="147">
        <v>2633.8689122453197</v>
      </c>
      <c r="P76" s="147">
        <v>23051.823348985017</v>
      </c>
      <c r="Q76" s="147">
        <v>6418.6231962273523</v>
      </c>
      <c r="R76" s="147">
        <v>17009.405717376016</v>
      </c>
      <c r="S76" s="147">
        <v>95739.51089204727</v>
      </c>
      <c r="T76" s="147">
        <v>-8822.1348095335998</v>
      </c>
      <c r="U76" s="147">
        <v>72892.106033346761</v>
      </c>
      <c r="V76" s="147">
        <v>-19123.905671753106</v>
      </c>
      <c r="W76" s="147">
        <v>100471.45002818834</v>
      </c>
      <c r="X76" s="141"/>
      <c r="Y76" s="147">
        <v>9899.510000000013</v>
      </c>
      <c r="Z76" s="147">
        <v>16007.820000000029</v>
      </c>
      <c r="AA76" s="147">
        <v>19500.429999999931</v>
      </c>
      <c r="AB76" s="147">
        <v>19732.360000000055</v>
      </c>
      <c r="AC76" s="147">
        <v>18856.169999999889</v>
      </c>
      <c r="AD76" s="147">
        <v>24374.920000000089</v>
      </c>
      <c r="AE76" s="147">
        <v>24606.079999999958</v>
      </c>
      <c r="AF76" s="147">
        <v>69850.02182674408</v>
      </c>
      <c r="AG76" s="147">
        <v>-34491.575756189981</v>
      </c>
    </row>
    <row r="77" spans="2:33">
      <c r="B77" s="3" t="s">
        <v>12</v>
      </c>
      <c r="C77" s="210" t="s">
        <v>301</v>
      </c>
      <c r="D77" s="144">
        <v>75968.28940765826</v>
      </c>
      <c r="E77" s="144">
        <v>88501.668319903591</v>
      </c>
      <c r="F77" s="144">
        <v>127561.31166888864</v>
      </c>
      <c r="G77" s="144">
        <v>153480.3648651159</v>
      </c>
      <c r="H77" s="144">
        <v>190222.13058249198</v>
      </c>
      <c r="I77" s="144">
        <v>304817.81147453916</v>
      </c>
      <c r="J77" s="144">
        <v>320370.59666500561</v>
      </c>
      <c r="K77" s="144">
        <v>417868.78269835236</v>
      </c>
      <c r="L77" s="144">
        <v>468594.89885334333</v>
      </c>
      <c r="M77" s="144">
        <v>534574.77312534174</v>
      </c>
      <c r="N77" s="143"/>
      <c r="O77" s="144">
        <v>2633.8689122453197</v>
      </c>
      <c r="P77" s="144">
        <v>23051.823348985017</v>
      </c>
      <c r="Q77" s="144">
        <v>6418.6231962273523</v>
      </c>
      <c r="R77" s="144">
        <v>17009.405717376016</v>
      </c>
      <c r="S77" s="144">
        <v>95739.51089204727</v>
      </c>
      <c r="T77" s="144">
        <v>-8822.1348095335998</v>
      </c>
      <c r="U77" s="144">
        <v>72892.106033346761</v>
      </c>
      <c r="V77" s="144">
        <v>-19123.905671753106</v>
      </c>
      <c r="W77" s="144">
        <v>100471.45002818834</v>
      </c>
      <c r="X77" s="145"/>
      <c r="Y77" s="144">
        <v>9899.510000000013</v>
      </c>
      <c r="Z77" s="144">
        <v>16007.820000000029</v>
      </c>
      <c r="AA77" s="144">
        <v>19500.429999999931</v>
      </c>
      <c r="AB77" s="144">
        <v>19732.360000000055</v>
      </c>
      <c r="AC77" s="144">
        <v>18856.169999999889</v>
      </c>
      <c r="AD77" s="144">
        <v>24374.920000000089</v>
      </c>
      <c r="AE77" s="144">
        <v>24606.079999999958</v>
      </c>
      <c r="AF77" s="144">
        <v>69850.02182674408</v>
      </c>
      <c r="AG77" s="144">
        <v>-34491.575756189981</v>
      </c>
    </row>
    <row r="78" spans="2:33">
      <c r="B78" s="3" t="s">
        <v>13</v>
      </c>
      <c r="C78" s="210" t="s">
        <v>302</v>
      </c>
      <c r="D78" s="144">
        <v>0</v>
      </c>
      <c r="E78" s="144">
        <v>0</v>
      </c>
      <c r="F78" s="144">
        <v>0</v>
      </c>
      <c r="G78" s="144">
        <v>0</v>
      </c>
      <c r="H78" s="144">
        <v>0</v>
      </c>
      <c r="I78" s="144">
        <v>0</v>
      </c>
      <c r="J78" s="144">
        <v>0</v>
      </c>
      <c r="K78" s="144">
        <v>0</v>
      </c>
      <c r="L78" s="144">
        <v>0</v>
      </c>
      <c r="M78" s="144">
        <v>0</v>
      </c>
      <c r="N78" s="143"/>
      <c r="O78" s="144">
        <v>0</v>
      </c>
      <c r="P78" s="144">
        <v>0</v>
      </c>
      <c r="Q78" s="144">
        <v>0</v>
      </c>
      <c r="R78" s="144">
        <v>0</v>
      </c>
      <c r="S78" s="144">
        <v>0</v>
      </c>
      <c r="T78" s="144">
        <v>0</v>
      </c>
      <c r="U78" s="144">
        <v>0</v>
      </c>
      <c r="V78" s="144">
        <v>0</v>
      </c>
      <c r="W78" s="144">
        <v>0</v>
      </c>
      <c r="X78" s="145"/>
      <c r="Y78" s="144">
        <v>0</v>
      </c>
      <c r="Z78" s="144">
        <v>0</v>
      </c>
      <c r="AA78" s="144">
        <v>0</v>
      </c>
      <c r="AB78" s="144">
        <v>0</v>
      </c>
      <c r="AC78" s="144">
        <v>0</v>
      </c>
      <c r="AD78" s="144">
        <v>0</v>
      </c>
      <c r="AE78" s="144">
        <v>0</v>
      </c>
      <c r="AF78" s="144">
        <v>0</v>
      </c>
      <c r="AG78" s="144">
        <v>0</v>
      </c>
    </row>
    <row r="79" spans="2:33" s="27" customFormat="1">
      <c r="B79" s="5" t="s">
        <v>14</v>
      </c>
      <c r="C79" s="209" t="s">
        <v>311</v>
      </c>
      <c r="D79" s="147">
        <v>0</v>
      </c>
      <c r="E79" s="147">
        <v>0</v>
      </c>
      <c r="F79" s="147">
        <v>0</v>
      </c>
      <c r="G79" s="147">
        <v>0</v>
      </c>
      <c r="H79" s="147">
        <v>0</v>
      </c>
      <c r="I79" s="147">
        <v>0</v>
      </c>
      <c r="J79" s="147">
        <v>0</v>
      </c>
      <c r="K79" s="147">
        <v>0</v>
      </c>
      <c r="L79" s="147">
        <v>0</v>
      </c>
      <c r="M79" s="147">
        <v>0</v>
      </c>
      <c r="N79" s="146"/>
      <c r="O79" s="147">
        <v>0</v>
      </c>
      <c r="P79" s="147">
        <v>0</v>
      </c>
      <c r="Q79" s="147">
        <v>0</v>
      </c>
      <c r="R79" s="147">
        <v>0</v>
      </c>
      <c r="S79" s="147">
        <v>0</v>
      </c>
      <c r="T79" s="147">
        <v>0</v>
      </c>
      <c r="U79" s="147">
        <v>0</v>
      </c>
      <c r="V79" s="147">
        <v>0</v>
      </c>
      <c r="W79" s="147">
        <v>0</v>
      </c>
      <c r="X79" s="141"/>
      <c r="Y79" s="147">
        <v>0</v>
      </c>
      <c r="Z79" s="147">
        <v>0</v>
      </c>
      <c r="AA79" s="147">
        <v>0</v>
      </c>
      <c r="AB79" s="147">
        <v>0</v>
      </c>
      <c r="AC79" s="147">
        <v>0</v>
      </c>
      <c r="AD79" s="147">
        <v>0</v>
      </c>
      <c r="AE79" s="147">
        <v>0</v>
      </c>
      <c r="AF79" s="147">
        <v>0</v>
      </c>
      <c r="AG79" s="147">
        <v>0</v>
      </c>
    </row>
    <row r="80" spans="2:33">
      <c r="B80" s="3" t="s">
        <v>15</v>
      </c>
      <c r="C80" s="210" t="s">
        <v>303</v>
      </c>
      <c r="D80" s="144">
        <v>0</v>
      </c>
      <c r="E80" s="144">
        <v>0</v>
      </c>
      <c r="F80" s="144">
        <v>0</v>
      </c>
      <c r="G80" s="144">
        <v>0</v>
      </c>
      <c r="H80" s="144">
        <v>0</v>
      </c>
      <c r="I80" s="144">
        <v>0</v>
      </c>
      <c r="J80" s="144">
        <v>0</v>
      </c>
      <c r="K80" s="144">
        <v>0</v>
      </c>
      <c r="L80" s="144">
        <v>0</v>
      </c>
      <c r="M80" s="144">
        <v>0</v>
      </c>
      <c r="N80" s="143"/>
      <c r="O80" s="144">
        <v>0</v>
      </c>
      <c r="P80" s="144">
        <v>0</v>
      </c>
      <c r="Q80" s="144">
        <v>0</v>
      </c>
      <c r="R80" s="144">
        <v>0</v>
      </c>
      <c r="S80" s="144">
        <v>0</v>
      </c>
      <c r="T80" s="144">
        <v>0</v>
      </c>
      <c r="U80" s="144">
        <v>0</v>
      </c>
      <c r="V80" s="144">
        <v>0</v>
      </c>
      <c r="W80" s="144">
        <v>0</v>
      </c>
      <c r="X80" s="145"/>
      <c r="Y80" s="144">
        <v>0</v>
      </c>
      <c r="Z80" s="144">
        <v>0</v>
      </c>
      <c r="AA80" s="144">
        <v>0</v>
      </c>
      <c r="AB80" s="144">
        <v>0</v>
      </c>
      <c r="AC80" s="144">
        <v>0</v>
      </c>
      <c r="AD80" s="144">
        <v>0</v>
      </c>
      <c r="AE80" s="144">
        <v>0</v>
      </c>
      <c r="AF80" s="144">
        <v>0</v>
      </c>
      <c r="AG80" s="144">
        <v>0</v>
      </c>
    </row>
    <row r="81" spans="2:33">
      <c r="B81" s="3" t="s">
        <v>16</v>
      </c>
      <c r="C81" s="210" t="s">
        <v>304</v>
      </c>
      <c r="D81" s="144">
        <v>0</v>
      </c>
      <c r="E81" s="144">
        <v>0</v>
      </c>
      <c r="F81" s="144">
        <v>0</v>
      </c>
      <c r="G81" s="144">
        <v>0</v>
      </c>
      <c r="H81" s="144">
        <v>0</v>
      </c>
      <c r="I81" s="144">
        <v>0</v>
      </c>
      <c r="J81" s="144">
        <v>0</v>
      </c>
      <c r="K81" s="144">
        <v>0</v>
      </c>
      <c r="L81" s="144">
        <v>0</v>
      </c>
      <c r="M81" s="144">
        <v>0</v>
      </c>
      <c r="N81" s="143"/>
      <c r="O81" s="144">
        <v>0</v>
      </c>
      <c r="P81" s="144">
        <v>0</v>
      </c>
      <c r="Q81" s="144">
        <v>0</v>
      </c>
      <c r="R81" s="144">
        <v>0</v>
      </c>
      <c r="S81" s="144">
        <v>0</v>
      </c>
      <c r="T81" s="144">
        <v>0</v>
      </c>
      <c r="U81" s="144">
        <v>0</v>
      </c>
      <c r="V81" s="144">
        <v>0</v>
      </c>
      <c r="W81" s="144">
        <v>0</v>
      </c>
      <c r="X81" s="145"/>
      <c r="Y81" s="144">
        <v>0</v>
      </c>
      <c r="Z81" s="144">
        <v>0</v>
      </c>
      <c r="AA81" s="144">
        <v>0</v>
      </c>
      <c r="AB81" s="144">
        <v>0</v>
      </c>
      <c r="AC81" s="144">
        <v>0</v>
      </c>
      <c r="AD81" s="144">
        <v>0</v>
      </c>
      <c r="AE81" s="144">
        <v>0</v>
      </c>
      <c r="AF81" s="144">
        <v>0</v>
      </c>
      <c r="AG81" s="144">
        <v>0</v>
      </c>
    </row>
    <row r="82" spans="2:33">
      <c r="B82" s="3" t="s">
        <v>17</v>
      </c>
      <c r="C82" s="210" t="s">
        <v>305</v>
      </c>
      <c r="D82" s="144">
        <v>0</v>
      </c>
      <c r="E82" s="144">
        <v>0</v>
      </c>
      <c r="F82" s="144">
        <v>0</v>
      </c>
      <c r="G82" s="144">
        <v>0</v>
      </c>
      <c r="H82" s="144">
        <v>0</v>
      </c>
      <c r="I82" s="144">
        <v>0</v>
      </c>
      <c r="J82" s="144">
        <v>0</v>
      </c>
      <c r="K82" s="144">
        <v>0</v>
      </c>
      <c r="L82" s="144">
        <v>0</v>
      </c>
      <c r="M82" s="144">
        <v>0</v>
      </c>
      <c r="N82" s="143"/>
      <c r="O82" s="144">
        <v>0</v>
      </c>
      <c r="P82" s="144">
        <v>0</v>
      </c>
      <c r="Q82" s="144">
        <v>0</v>
      </c>
      <c r="R82" s="144">
        <v>0</v>
      </c>
      <c r="S82" s="144">
        <v>0</v>
      </c>
      <c r="T82" s="144">
        <v>0</v>
      </c>
      <c r="U82" s="144">
        <v>0</v>
      </c>
      <c r="V82" s="144">
        <v>0</v>
      </c>
      <c r="W82" s="144">
        <v>0</v>
      </c>
      <c r="X82" s="145"/>
      <c r="Y82" s="144">
        <v>0</v>
      </c>
      <c r="Z82" s="144">
        <v>0</v>
      </c>
      <c r="AA82" s="144">
        <v>0</v>
      </c>
      <c r="AB82" s="144">
        <v>0</v>
      </c>
      <c r="AC82" s="144">
        <v>0</v>
      </c>
      <c r="AD82" s="144">
        <v>0</v>
      </c>
      <c r="AE82" s="144">
        <v>0</v>
      </c>
      <c r="AF82" s="144">
        <v>0</v>
      </c>
      <c r="AG82" s="144">
        <v>0</v>
      </c>
    </row>
    <row r="83" spans="2:33">
      <c r="B83" s="4" t="s">
        <v>18</v>
      </c>
      <c r="C83" s="202"/>
      <c r="D83" s="144">
        <v>0</v>
      </c>
      <c r="E83" s="144">
        <v>0</v>
      </c>
      <c r="F83" s="144">
        <v>0</v>
      </c>
      <c r="G83" s="144">
        <v>0</v>
      </c>
      <c r="H83" s="144">
        <v>0</v>
      </c>
      <c r="I83" s="144">
        <v>0</v>
      </c>
      <c r="J83" s="144">
        <v>0</v>
      </c>
      <c r="K83" s="144">
        <v>0</v>
      </c>
      <c r="L83" s="144">
        <v>0</v>
      </c>
      <c r="M83" s="144">
        <v>0</v>
      </c>
      <c r="N83" s="143"/>
      <c r="O83" s="144">
        <v>0</v>
      </c>
      <c r="P83" s="144">
        <v>0</v>
      </c>
      <c r="Q83" s="144">
        <v>0</v>
      </c>
      <c r="R83" s="144">
        <v>0</v>
      </c>
      <c r="S83" s="144">
        <v>0</v>
      </c>
      <c r="T83" s="144">
        <v>0</v>
      </c>
      <c r="U83" s="144">
        <v>0</v>
      </c>
      <c r="V83" s="144">
        <v>0</v>
      </c>
      <c r="W83" s="144">
        <v>0</v>
      </c>
      <c r="X83" s="145"/>
      <c r="Y83" s="144">
        <v>0</v>
      </c>
      <c r="Z83" s="144">
        <v>0</v>
      </c>
      <c r="AA83" s="144">
        <v>0</v>
      </c>
      <c r="AB83" s="144">
        <v>0</v>
      </c>
      <c r="AC83" s="144">
        <v>0</v>
      </c>
      <c r="AD83" s="144">
        <v>0</v>
      </c>
      <c r="AE83" s="144">
        <v>0</v>
      </c>
      <c r="AF83" s="144">
        <v>0</v>
      </c>
      <c r="AG83" s="144">
        <v>0</v>
      </c>
    </row>
    <row r="84" spans="2:33">
      <c r="B84" s="3" t="s">
        <v>19</v>
      </c>
      <c r="C84" s="210" t="s">
        <v>306</v>
      </c>
      <c r="D84" s="144">
        <v>0</v>
      </c>
      <c r="E84" s="144">
        <v>0</v>
      </c>
      <c r="F84" s="144">
        <v>0</v>
      </c>
      <c r="G84" s="144">
        <v>0</v>
      </c>
      <c r="H84" s="144">
        <v>0</v>
      </c>
      <c r="I84" s="144">
        <v>0</v>
      </c>
      <c r="J84" s="144">
        <v>0</v>
      </c>
      <c r="K84" s="144">
        <v>0</v>
      </c>
      <c r="L84" s="144">
        <v>0</v>
      </c>
      <c r="M84" s="144">
        <v>0</v>
      </c>
      <c r="N84" s="143"/>
      <c r="O84" s="144">
        <v>0</v>
      </c>
      <c r="P84" s="144">
        <v>0</v>
      </c>
      <c r="Q84" s="144">
        <v>0</v>
      </c>
      <c r="R84" s="144">
        <v>0</v>
      </c>
      <c r="S84" s="144">
        <v>0</v>
      </c>
      <c r="T84" s="144">
        <v>0</v>
      </c>
      <c r="U84" s="144">
        <v>0</v>
      </c>
      <c r="V84" s="144">
        <v>0</v>
      </c>
      <c r="W84" s="144">
        <v>0</v>
      </c>
      <c r="X84" s="145"/>
      <c r="Y84" s="144">
        <v>0</v>
      </c>
      <c r="Z84" s="144">
        <v>0</v>
      </c>
      <c r="AA84" s="144">
        <v>0</v>
      </c>
      <c r="AB84" s="144">
        <v>0</v>
      </c>
      <c r="AC84" s="144">
        <v>0</v>
      </c>
      <c r="AD84" s="144">
        <v>0</v>
      </c>
      <c r="AE84" s="144">
        <v>0</v>
      </c>
      <c r="AF84" s="144">
        <v>0</v>
      </c>
      <c r="AG84" s="144">
        <v>0</v>
      </c>
    </row>
    <row r="85" spans="2:33">
      <c r="B85" s="3" t="s">
        <v>20</v>
      </c>
      <c r="C85" s="210" t="s">
        <v>307</v>
      </c>
      <c r="D85" s="144">
        <v>0</v>
      </c>
      <c r="E85" s="144">
        <v>0</v>
      </c>
      <c r="F85" s="144">
        <v>0</v>
      </c>
      <c r="G85" s="144">
        <v>0</v>
      </c>
      <c r="H85" s="144">
        <v>0</v>
      </c>
      <c r="I85" s="144">
        <v>0</v>
      </c>
      <c r="J85" s="144">
        <v>0</v>
      </c>
      <c r="K85" s="144">
        <v>0</v>
      </c>
      <c r="L85" s="144">
        <v>0</v>
      </c>
      <c r="M85" s="144">
        <v>0</v>
      </c>
      <c r="N85" s="143"/>
      <c r="O85" s="144">
        <v>0</v>
      </c>
      <c r="P85" s="144">
        <v>0</v>
      </c>
      <c r="Q85" s="144">
        <v>0</v>
      </c>
      <c r="R85" s="144">
        <v>0</v>
      </c>
      <c r="S85" s="144">
        <v>0</v>
      </c>
      <c r="T85" s="144">
        <v>0</v>
      </c>
      <c r="U85" s="144">
        <v>0</v>
      </c>
      <c r="V85" s="144">
        <v>0</v>
      </c>
      <c r="W85" s="144">
        <v>0</v>
      </c>
      <c r="X85" s="145"/>
      <c r="Y85" s="144">
        <v>0</v>
      </c>
      <c r="Z85" s="144">
        <v>0</v>
      </c>
      <c r="AA85" s="144">
        <v>0</v>
      </c>
      <c r="AB85" s="144">
        <v>0</v>
      </c>
      <c r="AC85" s="144">
        <v>0</v>
      </c>
      <c r="AD85" s="144">
        <v>0</v>
      </c>
      <c r="AE85" s="144">
        <v>0</v>
      </c>
      <c r="AF85" s="144">
        <v>0</v>
      </c>
      <c r="AG85" s="144">
        <v>0</v>
      </c>
    </row>
    <row r="86" spans="2:33" s="27" customFormat="1">
      <c r="B86" s="5" t="s">
        <v>21</v>
      </c>
      <c r="C86" s="209" t="s">
        <v>308</v>
      </c>
      <c r="D86" s="147">
        <v>0</v>
      </c>
      <c r="E86" s="147">
        <v>0</v>
      </c>
      <c r="F86" s="147">
        <v>0</v>
      </c>
      <c r="G86" s="147">
        <v>0</v>
      </c>
      <c r="H86" s="147">
        <v>0</v>
      </c>
      <c r="I86" s="147">
        <v>0</v>
      </c>
      <c r="J86" s="147">
        <v>0</v>
      </c>
      <c r="K86" s="147">
        <v>0</v>
      </c>
      <c r="L86" s="147">
        <v>0</v>
      </c>
      <c r="M86" s="147">
        <v>0</v>
      </c>
      <c r="N86" s="146"/>
      <c r="O86" s="147">
        <v>0</v>
      </c>
      <c r="P86" s="147">
        <v>0</v>
      </c>
      <c r="Q86" s="147">
        <v>0</v>
      </c>
      <c r="R86" s="147">
        <v>0</v>
      </c>
      <c r="S86" s="147">
        <v>0</v>
      </c>
      <c r="T86" s="147">
        <v>0</v>
      </c>
      <c r="U86" s="147">
        <v>0</v>
      </c>
      <c r="V86" s="147">
        <v>0</v>
      </c>
      <c r="W86" s="147">
        <v>0</v>
      </c>
      <c r="X86" s="141"/>
      <c r="Y86" s="147">
        <v>0</v>
      </c>
      <c r="Z86" s="147">
        <v>0</v>
      </c>
      <c r="AA86" s="147">
        <v>0</v>
      </c>
      <c r="AB86" s="147">
        <v>0</v>
      </c>
      <c r="AC86" s="147">
        <v>0</v>
      </c>
      <c r="AD86" s="147">
        <v>0</v>
      </c>
      <c r="AE86" s="147">
        <v>0</v>
      </c>
      <c r="AF86" s="147">
        <v>0</v>
      </c>
      <c r="AG86" s="147">
        <v>0</v>
      </c>
    </row>
    <row r="87" spans="2:33" s="27" customFormat="1">
      <c r="B87" s="9" t="s">
        <v>94</v>
      </c>
      <c r="C87" s="209" t="s">
        <v>309</v>
      </c>
      <c r="D87" s="147">
        <v>0</v>
      </c>
      <c r="E87" s="147">
        <v>0</v>
      </c>
      <c r="F87" s="147">
        <v>0</v>
      </c>
      <c r="G87" s="147">
        <v>0</v>
      </c>
      <c r="H87" s="147">
        <v>0</v>
      </c>
      <c r="I87" s="147">
        <v>0</v>
      </c>
      <c r="J87" s="147">
        <v>0</v>
      </c>
      <c r="K87" s="147">
        <v>0</v>
      </c>
      <c r="L87" s="147">
        <v>0</v>
      </c>
      <c r="M87" s="147">
        <v>0</v>
      </c>
      <c r="N87" s="146"/>
      <c r="O87" s="147">
        <v>0</v>
      </c>
      <c r="P87" s="147">
        <v>0</v>
      </c>
      <c r="Q87" s="147">
        <v>0</v>
      </c>
      <c r="R87" s="147">
        <v>0</v>
      </c>
      <c r="S87" s="147">
        <v>0</v>
      </c>
      <c r="T87" s="147">
        <v>0</v>
      </c>
      <c r="U87" s="147">
        <v>0</v>
      </c>
      <c r="V87" s="147">
        <v>0</v>
      </c>
      <c r="W87" s="147">
        <v>0</v>
      </c>
      <c r="X87" s="141"/>
      <c r="Y87" s="147">
        <v>0</v>
      </c>
      <c r="Z87" s="147">
        <v>0</v>
      </c>
      <c r="AA87" s="147">
        <v>0</v>
      </c>
      <c r="AB87" s="147">
        <v>0</v>
      </c>
      <c r="AC87" s="147">
        <v>0</v>
      </c>
      <c r="AD87" s="147">
        <v>0</v>
      </c>
      <c r="AE87" s="147">
        <v>0</v>
      </c>
      <c r="AF87" s="147">
        <v>0</v>
      </c>
      <c r="AG87" s="147">
        <v>0</v>
      </c>
    </row>
    <row r="88" spans="2:33">
      <c r="B88" s="208" t="s">
        <v>40</v>
      </c>
      <c r="C88" s="36"/>
      <c r="D88" s="144">
        <v>0</v>
      </c>
      <c r="E88" s="144">
        <v>0</v>
      </c>
      <c r="F88" s="144">
        <v>0</v>
      </c>
      <c r="G88" s="144">
        <v>0</v>
      </c>
      <c r="H88" s="144">
        <v>0</v>
      </c>
      <c r="I88" s="144">
        <v>0</v>
      </c>
      <c r="J88" s="144">
        <v>0</v>
      </c>
      <c r="K88" s="144">
        <v>0</v>
      </c>
      <c r="L88" s="144">
        <v>0</v>
      </c>
      <c r="M88" s="144">
        <v>0</v>
      </c>
      <c r="N88" s="143"/>
      <c r="O88" s="144">
        <v>0</v>
      </c>
      <c r="P88" s="144">
        <v>0</v>
      </c>
      <c r="Q88" s="144">
        <v>0</v>
      </c>
      <c r="R88" s="144">
        <v>0</v>
      </c>
      <c r="S88" s="144">
        <v>0</v>
      </c>
      <c r="T88" s="144">
        <v>0</v>
      </c>
      <c r="U88" s="144">
        <v>0</v>
      </c>
      <c r="V88" s="144">
        <v>0</v>
      </c>
      <c r="W88" s="144">
        <v>0</v>
      </c>
      <c r="X88" s="145"/>
      <c r="Y88" s="144">
        <v>0</v>
      </c>
      <c r="Z88" s="144">
        <v>0</v>
      </c>
      <c r="AA88" s="144">
        <v>0</v>
      </c>
      <c r="AB88" s="144">
        <v>0</v>
      </c>
      <c r="AC88" s="144">
        <v>0</v>
      </c>
      <c r="AD88" s="144">
        <v>0</v>
      </c>
      <c r="AE88" s="144">
        <v>0</v>
      </c>
      <c r="AF88" s="144">
        <v>0</v>
      </c>
      <c r="AG88" s="144">
        <v>0</v>
      </c>
    </row>
    <row r="89" spans="2:33">
      <c r="B89" s="6" t="s">
        <v>41</v>
      </c>
      <c r="C89" s="36"/>
      <c r="D89" s="144">
        <v>0</v>
      </c>
      <c r="E89" s="144">
        <v>0</v>
      </c>
      <c r="F89" s="144">
        <v>0</v>
      </c>
      <c r="G89" s="144">
        <v>0</v>
      </c>
      <c r="H89" s="144">
        <v>0</v>
      </c>
      <c r="I89" s="144">
        <v>0</v>
      </c>
      <c r="J89" s="144">
        <v>0</v>
      </c>
      <c r="K89" s="144">
        <v>0</v>
      </c>
      <c r="L89" s="144">
        <v>0</v>
      </c>
      <c r="M89" s="144">
        <v>0</v>
      </c>
      <c r="N89" s="143"/>
      <c r="O89" s="144">
        <v>0</v>
      </c>
      <c r="P89" s="144">
        <v>0</v>
      </c>
      <c r="Q89" s="144">
        <v>0</v>
      </c>
      <c r="R89" s="144">
        <v>0</v>
      </c>
      <c r="S89" s="144">
        <v>0</v>
      </c>
      <c r="T89" s="144">
        <v>0</v>
      </c>
      <c r="U89" s="144">
        <v>0</v>
      </c>
      <c r="V89" s="144">
        <v>0</v>
      </c>
      <c r="W89" s="144">
        <v>0</v>
      </c>
      <c r="X89" s="145"/>
      <c r="Y89" s="144">
        <v>0</v>
      </c>
      <c r="Z89" s="144">
        <v>0</v>
      </c>
      <c r="AA89" s="144">
        <v>0</v>
      </c>
      <c r="AB89" s="144">
        <v>0</v>
      </c>
      <c r="AC89" s="144">
        <v>0</v>
      </c>
      <c r="AD89" s="144">
        <v>0</v>
      </c>
      <c r="AE89" s="144">
        <v>0</v>
      </c>
      <c r="AF89" s="144">
        <v>0</v>
      </c>
      <c r="AG89" s="144">
        <v>0</v>
      </c>
    </row>
    <row r="90" spans="2:33">
      <c r="B90" s="6" t="s">
        <v>42</v>
      </c>
      <c r="C90" s="36"/>
      <c r="D90" s="144">
        <v>0</v>
      </c>
      <c r="E90" s="144">
        <v>0</v>
      </c>
      <c r="F90" s="144">
        <v>0</v>
      </c>
      <c r="G90" s="144">
        <v>0</v>
      </c>
      <c r="H90" s="144">
        <v>0</v>
      </c>
      <c r="I90" s="144">
        <v>0</v>
      </c>
      <c r="J90" s="144">
        <v>0</v>
      </c>
      <c r="K90" s="144">
        <v>0</v>
      </c>
      <c r="L90" s="144">
        <v>0</v>
      </c>
      <c r="M90" s="144">
        <v>0</v>
      </c>
      <c r="N90" s="143"/>
      <c r="O90" s="144">
        <v>0</v>
      </c>
      <c r="P90" s="144">
        <v>0</v>
      </c>
      <c r="Q90" s="144">
        <v>0</v>
      </c>
      <c r="R90" s="144">
        <v>0</v>
      </c>
      <c r="S90" s="144">
        <v>0</v>
      </c>
      <c r="T90" s="144">
        <v>0</v>
      </c>
      <c r="U90" s="144">
        <v>0</v>
      </c>
      <c r="V90" s="144">
        <v>0</v>
      </c>
      <c r="W90" s="144">
        <v>0</v>
      </c>
      <c r="X90" s="145"/>
      <c r="Y90" s="144">
        <v>0</v>
      </c>
      <c r="Z90" s="144">
        <v>0</v>
      </c>
      <c r="AA90" s="144">
        <v>0</v>
      </c>
      <c r="AB90" s="144">
        <v>0</v>
      </c>
      <c r="AC90" s="144">
        <v>0</v>
      </c>
      <c r="AD90" s="144">
        <v>0</v>
      </c>
      <c r="AE90" s="144">
        <v>0</v>
      </c>
      <c r="AF90" s="144">
        <v>0</v>
      </c>
      <c r="AG90" s="144">
        <v>0</v>
      </c>
    </row>
    <row r="91" spans="2:33">
      <c r="B91" s="6" t="s">
        <v>43</v>
      </c>
      <c r="C91" s="36"/>
      <c r="D91" s="144">
        <v>0</v>
      </c>
      <c r="E91" s="144">
        <v>0</v>
      </c>
      <c r="F91" s="144">
        <v>0</v>
      </c>
      <c r="G91" s="144">
        <v>0</v>
      </c>
      <c r="H91" s="144">
        <v>0</v>
      </c>
      <c r="I91" s="144">
        <v>0</v>
      </c>
      <c r="J91" s="144">
        <v>0</v>
      </c>
      <c r="K91" s="144">
        <v>0</v>
      </c>
      <c r="L91" s="144">
        <v>0</v>
      </c>
      <c r="M91" s="144">
        <v>0</v>
      </c>
      <c r="N91" s="143"/>
      <c r="O91" s="144">
        <v>0</v>
      </c>
      <c r="P91" s="144">
        <v>0</v>
      </c>
      <c r="Q91" s="144">
        <v>0</v>
      </c>
      <c r="R91" s="144">
        <v>0</v>
      </c>
      <c r="S91" s="144">
        <v>0</v>
      </c>
      <c r="T91" s="144">
        <v>0</v>
      </c>
      <c r="U91" s="144">
        <v>0</v>
      </c>
      <c r="V91" s="144">
        <v>0</v>
      </c>
      <c r="W91" s="144">
        <v>0</v>
      </c>
      <c r="X91" s="145"/>
      <c r="Y91" s="144">
        <v>0</v>
      </c>
      <c r="Z91" s="144">
        <v>0</v>
      </c>
      <c r="AA91" s="144">
        <v>0</v>
      </c>
      <c r="AB91" s="144">
        <v>0</v>
      </c>
      <c r="AC91" s="144">
        <v>0</v>
      </c>
      <c r="AD91" s="144">
        <v>0</v>
      </c>
      <c r="AE91" s="144">
        <v>0</v>
      </c>
      <c r="AF91" s="144">
        <v>0</v>
      </c>
      <c r="AG91" s="144">
        <v>0</v>
      </c>
    </row>
    <row r="92" spans="2:33">
      <c r="B92" s="6" t="s">
        <v>44</v>
      </c>
      <c r="C92" s="36"/>
      <c r="D92" s="144">
        <v>0</v>
      </c>
      <c r="E92" s="144">
        <v>0</v>
      </c>
      <c r="F92" s="144">
        <v>0</v>
      </c>
      <c r="G92" s="144">
        <v>0</v>
      </c>
      <c r="H92" s="144">
        <v>0</v>
      </c>
      <c r="I92" s="144">
        <v>0</v>
      </c>
      <c r="J92" s="144">
        <v>0</v>
      </c>
      <c r="K92" s="144">
        <v>0</v>
      </c>
      <c r="L92" s="144">
        <v>0</v>
      </c>
      <c r="M92" s="144">
        <v>0</v>
      </c>
      <c r="N92" s="143"/>
      <c r="O92" s="144">
        <v>0</v>
      </c>
      <c r="P92" s="144">
        <v>0</v>
      </c>
      <c r="Q92" s="144">
        <v>0</v>
      </c>
      <c r="R92" s="144">
        <v>0</v>
      </c>
      <c r="S92" s="144">
        <v>0</v>
      </c>
      <c r="T92" s="144">
        <v>0</v>
      </c>
      <c r="U92" s="144">
        <v>0</v>
      </c>
      <c r="V92" s="144">
        <v>0</v>
      </c>
      <c r="W92" s="144">
        <v>0</v>
      </c>
      <c r="X92" s="145"/>
      <c r="Y92" s="144">
        <v>0</v>
      </c>
      <c r="Z92" s="144">
        <v>0</v>
      </c>
      <c r="AA92" s="144">
        <v>0</v>
      </c>
      <c r="AB92" s="144">
        <v>0</v>
      </c>
      <c r="AC92" s="144">
        <v>0</v>
      </c>
      <c r="AD92" s="144">
        <v>0</v>
      </c>
      <c r="AE92" s="144">
        <v>0</v>
      </c>
      <c r="AF92" s="144">
        <v>0</v>
      </c>
      <c r="AG92" s="144">
        <v>0</v>
      </c>
    </row>
    <row r="93" spans="2:33">
      <c r="B93" s="7" t="s">
        <v>45</v>
      </c>
      <c r="C93" s="36"/>
      <c r="D93" s="144">
        <v>0</v>
      </c>
      <c r="E93" s="144">
        <v>0</v>
      </c>
      <c r="F93" s="144">
        <v>0</v>
      </c>
      <c r="G93" s="144">
        <v>0</v>
      </c>
      <c r="H93" s="144">
        <v>0</v>
      </c>
      <c r="I93" s="144">
        <v>0</v>
      </c>
      <c r="J93" s="144">
        <v>0</v>
      </c>
      <c r="K93" s="144">
        <v>0</v>
      </c>
      <c r="L93" s="144">
        <v>0</v>
      </c>
      <c r="M93" s="144">
        <v>0</v>
      </c>
      <c r="N93" s="143"/>
      <c r="O93" s="144">
        <v>0</v>
      </c>
      <c r="P93" s="144">
        <v>0</v>
      </c>
      <c r="Q93" s="144">
        <v>0</v>
      </c>
      <c r="R93" s="144">
        <v>0</v>
      </c>
      <c r="S93" s="144">
        <v>0</v>
      </c>
      <c r="T93" s="144">
        <v>0</v>
      </c>
      <c r="U93" s="144">
        <v>0</v>
      </c>
      <c r="V93" s="144">
        <v>0</v>
      </c>
      <c r="W93" s="144">
        <v>0</v>
      </c>
      <c r="X93" s="145"/>
      <c r="Y93" s="144">
        <v>0</v>
      </c>
      <c r="Z93" s="144">
        <v>0</v>
      </c>
      <c r="AA93" s="144">
        <v>0</v>
      </c>
      <c r="AB93" s="144">
        <v>0</v>
      </c>
      <c r="AC93" s="144">
        <v>0</v>
      </c>
      <c r="AD93" s="144">
        <v>0</v>
      </c>
      <c r="AE93" s="144">
        <v>0</v>
      </c>
      <c r="AF93" s="144">
        <v>0</v>
      </c>
      <c r="AG93" s="144">
        <v>0</v>
      </c>
    </row>
    <row r="94" spans="2:33">
      <c r="B94" s="7" t="s">
        <v>46</v>
      </c>
      <c r="C94" s="36"/>
      <c r="D94" s="144">
        <v>0</v>
      </c>
      <c r="E94" s="144">
        <v>0</v>
      </c>
      <c r="F94" s="144">
        <v>0</v>
      </c>
      <c r="G94" s="144">
        <v>0</v>
      </c>
      <c r="H94" s="144">
        <v>0</v>
      </c>
      <c r="I94" s="144">
        <v>0</v>
      </c>
      <c r="J94" s="144">
        <v>0</v>
      </c>
      <c r="K94" s="144">
        <v>0</v>
      </c>
      <c r="L94" s="144">
        <v>0</v>
      </c>
      <c r="M94" s="144">
        <v>0</v>
      </c>
      <c r="N94" s="143"/>
      <c r="O94" s="144">
        <v>0</v>
      </c>
      <c r="P94" s="144">
        <v>0</v>
      </c>
      <c r="Q94" s="144">
        <v>0</v>
      </c>
      <c r="R94" s="144">
        <v>0</v>
      </c>
      <c r="S94" s="144">
        <v>0</v>
      </c>
      <c r="T94" s="144">
        <v>0</v>
      </c>
      <c r="U94" s="144">
        <v>0</v>
      </c>
      <c r="V94" s="144">
        <v>0</v>
      </c>
      <c r="W94" s="144">
        <v>0</v>
      </c>
      <c r="X94" s="145"/>
      <c r="Y94" s="144">
        <v>0</v>
      </c>
      <c r="Z94" s="144">
        <v>0</v>
      </c>
      <c r="AA94" s="144">
        <v>0</v>
      </c>
      <c r="AB94" s="144">
        <v>0</v>
      </c>
      <c r="AC94" s="144">
        <v>0</v>
      </c>
      <c r="AD94" s="144">
        <v>0</v>
      </c>
      <c r="AE94" s="144">
        <v>0</v>
      </c>
      <c r="AF94" s="144">
        <v>0</v>
      </c>
      <c r="AG94" s="144">
        <v>0</v>
      </c>
    </row>
    <row r="95" spans="2:33">
      <c r="B95" s="6" t="s">
        <v>317</v>
      </c>
      <c r="C95" s="36"/>
      <c r="D95" s="144">
        <v>0</v>
      </c>
      <c r="E95" s="144">
        <v>0</v>
      </c>
      <c r="F95" s="144">
        <v>0</v>
      </c>
      <c r="G95" s="144">
        <v>0</v>
      </c>
      <c r="H95" s="144">
        <v>0</v>
      </c>
      <c r="I95" s="144">
        <v>0</v>
      </c>
      <c r="J95" s="144">
        <v>0</v>
      </c>
      <c r="K95" s="144">
        <v>0</v>
      </c>
      <c r="L95" s="144">
        <v>0</v>
      </c>
      <c r="M95" s="144">
        <v>0</v>
      </c>
      <c r="N95" s="143"/>
      <c r="O95" s="144">
        <v>0</v>
      </c>
      <c r="P95" s="144">
        <v>0</v>
      </c>
      <c r="Q95" s="144">
        <v>0</v>
      </c>
      <c r="R95" s="144">
        <v>0</v>
      </c>
      <c r="S95" s="144">
        <v>0</v>
      </c>
      <c r="T95" s="144">
        <v>0</v>
      </c>
      <c r="U95" s="144">
        <v>0</v>
      </c>
      <c r="V95" s="144">
        <v>0</v>
      </c>
      <c r="W95" s="144">
        <v>0</v>
      </c>
      <c r="X95" s="145"/>
      <c r="Y95" s="144">
        <v>0</v>
      </c>
      <c r="Z95" s="144">
        <v>0</v>
      </c>
      <c r="AA95" s="144">
        <v>0</v>
      </c>
      <c r="AB95" s="144">
        <v>0</v>
      </c>
      <c r="AC95" s="144">
        <v>0</v>
      </c>
      <c r="AD95" s="144">
        <v>0</v>
      </c>
      <c r="AE95" s="144">
        <v>0</v>
      </c>
      <c r="AF95" s="144">
        <v>0</v>
      </c>
      <c r="AG95" s="144">
        <v>0</v>
      </c>
    </row>
    <row r="96" spans="2:33">
      <c r="B96" s="6" t="s">
        <v>108</v>
      </c>
      <c r="C96" s="36"/>
      <c r="D96" s="144">
        <v>0</v>
      </c>
      <c r="E96" s="144">
        <v>0</v>
      </c>
      <c r="F96" s="144">
        <v>0</v>
      </c>
      <c r="G96" s="144">
        <v>0</v>
      </c>
      <c r="H96" s="144">
        <v>0</v>
      </c>
      <c r="I96" s="144">
        <v>0</v>
      </c>
      <c r="J96" s="144">
        <v>0</v>
      </c>
      <c r="K96" s="144">
        <v>0</v>
      </c>
      <c r="L96" s="144">
        <v>0</v>
      </c>
      <c r="M96" s="144">
        <v>0</v>
      </c>
      <c r="N96" s="143"/>
      <c r="O96" s="144">
        <v>0</v>
      </c>
      <c r="P96" s="144">
        <v>0</v>
      </c>
      <c r="Q96" s="144">
        <v>0</v>
      </c>
      <c r="R96" s="144">
        <v>0</v>
      </c>
      <c r="S96" s="144">
        <v>0</v>
      </c>
      <c r="T96" s="144">
        <v>0</v>
      </c>
      <c r="U96" s="144">
        <v>0</v>
      </c>
      <c r="V96" s="144">
        <v>0</v>
      </c>
      <c r="W96" s="144">
        <v>0</v>
      </c>
      <c r="X96" s="145"/>
      <c r="Y96" s="144">
        <v>0</v>
      </c>
      <c r="Z96" s="144">
        <v>0</v>
      </c>
      <c r="AA96" s="144">
        <v>0</v>
      </c>
      <c r="AB96" s="144">
        <v>0</v>
      </c>
      <c r="AC96" s="144">
        <v>0</v>
      </c>
      <c r="AD96" s="144">
        <v>0</v>
      </c>
      <c r="AE96" s="144">
        <v>0</v>
      </c>
      <c r="AF96" s="144">
        <v>0</v>
      </c>
      <c r="AG96" s="144">
        <v>0</v>
      </c>
    </row>
    <row r="97" spans="2:33">
      <c r="B97" s="6" t="s">
        <v>48</v>
      </c>
      <c r="C97" s="36"/>
      <c r="D97" s="144">
        <v>0</v>
      </c>
      <c r="E97" s="144">
        <v>0</v>
      </c>
      <c r="F97" s="144">
        <v>0</v>
      </c>
      <c r="G97" s="144">
        <v>0</v>
      </c>
      <c r="H97" s="144">
        <v>0</v>
      </c>
      <c r="I97" s="144">
        <v>0</v>
      </c>
      <c r="J97" s="144">
        <v>0</v>
      </c>
      <c r="K97" s="144">
        <v>0</v>
      </c>
      <c r="L97" s="144">
        <v>0</v>
      </c>
      <c r="M97" s="144">
        <v>0</v>
      </c>
      <c r="N97" s="143"/>
      <c r="O97" s="144">
        <v>0</v>
      </c>
      <c r="P97" s="144">
        <v>0</v>
      </c>
      <c r="Q97" s="144">
        <v>0</v>
      </c>
      <c r="R97" s="144">
        <v>0</v>
      </c>
      <c r="S97" s="144">
        <v>0</v>
      </c>
      <c r="T97" s="144">
        <v>0</v>
      </c>
      <c r="U97" s="144">
        <v>0</v>
      </c>
      <c r="V97" s="144">
        <v>0</v>
      </c>
      <c r="W97" s="144">
        <v>0</v>
      </c>
      <c r="X97" s="145"/>
      <c r="Y97" s="144">
        <v>0</v>
      </c>
      <c r="Z97" s="144">
        <v>0</v>
      </c>
      <c r="AA97" s="144">
        <v>0</v>
      </c>
      <c r="AB97" s="144">
        <v>0</v>
      </c>
      <c r="AC97" s="144">
        <v>0</v>
      </c>
      <c r="AD97" s="144">
        <v>0</v>
      </c>
      <c r="AE97" s="144">
        <v>0</v>
      </c>
      <c r="AF97" s="144">
        <v>0</v>
      </c>
      <c r="AG97" s="144">
        <v>0</v>
      </c>
    </row>
    <row r="98" spans="2:33">
      <c r="B98" s="6" t="s">
        <v>325</v>
      </c>
      <c r="C98" s="36"/>
      <c r="D98" s="144">
        <v>0</v>
      </c>
      <c r="E98" s="144">
        <v>0</v>
      </c>
      <c r="F98" s="144">
        <v>0</v>
      </c>
      <c r="G98" s="144">
        <v>0</v>
      </c>
      <c r="H98" s="144">
        <v>0</v>
      </c>
      <c r="I98" s="144">
        <v>0</v>
      </c>
      <c r="J98" s="144">
        <v>0</v>
      </c>
      <c r="K98" s="144">
        <v>0</v>
      </c>
      <c r="L98" s="144">
        <v>0</v>
      </c>
      <c r="M98" s="144">
        <v>0</v>
      </c>
      <c r="N98" s="143"/>
      <c r="O98" s="144">
        <v>0</v>
      </c>
      <c r="P98" s="144">
        <v>0</v>
      </c>
      <c r="Q98" s="144">
        <v>0</v>
      </c>
      <c r="R98" s="144">
        <v>0</v>
      </c>
      <c r="S98" s="144">
        <v>0</v>
      </c>
      <c r="T98" s="144">
        <v>0</v>
      </c>
      <c r="U98" s="144">
        <v>0</v>
      </c>
      <c r="V98" s="144">
        <v>0</v>
      </c>
      <c r="W98" s="144">
        <v>0</v>
      </c>
      <c r="X98" s="145"/>
      <c r="Y98" s="144">
        <v>0</v>
      </c>
      <c r="Z98" s="144">
        <v>0</v>
      </c>
      <c r="AA98" s="144">
        <v>0</v>
      </c>
      <c r="AB98" s="144">
        <v>0</v>
      </c>
      <c r="AC98" s="144">
        <v>0</v>
      </c>
      <c r="AD98" s="144">
        <v>0</v>
      </c>
      <c r="AE98" s="144">
        <v>0</v>
      </c>
      <c r="AF98" s="144">
        <v>0</v>
      </c>
      <c r="AG98" s="144">
        <v>0</v>
      </c>
    </row>
    <row r="99" spans="2:33">
      <c r="B99" s="8" t="s">
        <v>101</v>
      </c>
      <c r="C99" s="36"/>
      <c r="D99" s="144">
        <v>0</v>
      </c>
      <c r="E99" s="144">
        <v>0</v>
      </c>
      <c r="F99" s="144">
        <v>0</v>
      </c>
      <c r="G99" s="144">
        <v>0</v>
      </c>
      <c r="H99" s="144">
        <v>0</v>
      </c>
      <c r="I99" s="144">
        <v>0</v>
      </c>
      <c r="J99" s="144">
        <v>0</v>
      </c>
      <c r="K99" s="144">
        <v>0</v>
      </c>
      <c r="L99" s="144">
        <v>0</v>
      </c>
      <c r="M99" s="144">
        <v>0</v>
      </c>
      <c r="N99" s="143"/>
      <c r="O99" s="144">
        <v>0</v>
      </c>
      <c r="P99" s="144">
        <v>0</v>
      </c>
      <c r="Q99" s="144">
        <v>0</v>
      </c>
      <c r="R99" s="144">
        <v>0</v>
      </c>
      <c r="S99" s="144">
        <v>0</v>
      </c>
      <c r="T99" s="144">
        <v>0</v>
      </c>
      <c r="U99" s="144">
        <v>0</v>
      </c>
      <c r="V99" s="144">
        <v>0</v>
      </c>
      <c r="W99" s="144">
        <v>0</v>
      </c>
      <c r="X99" s="145"/>
      <c r="Y99" s="144">
        <v>0</v>
      </c>
      <c r="Z99" s="144">
        <v>0</v>
      </c>
      <c r="AA99" s="144">
        <v>0</v>
      </c>
      <c r="AB99" s="144">
        <v>0</v>
      </c>
      <c r="AC99" s="144">
        <v>0</v>
      </c>
      <c r="AD99" s="144">
        <v>0</v>
      </c>
      <c r="AE99" s="144">
        <v>0</v>
      </c>
      <c r="AF99" s="144">
        <v>0</v>
      </c>
      <c r="AG99" s="144">
        <v>0</v>
      </c>
    </row>
    <row r="100" spans="2:33" s="27" customFormat="1" ht="28">
      <c r="B100" s="79" t="s">
        <v>95</v>
      </c>
      <c r="C100" s="209" t="s">
        <v>310</v>
      </c>
      <c r="D100" s="147">
        <v>0</v>
      </c>
      <c r="E100" s="147">
        <v>0</v>
      </c>
      <c r="F100" s="147">
        <v>0</v>
      </c>
      <c r="G100" s="147">
        <v>0</v>
      </c>
      <c r="H100" s="147">
        <v>0</v>
      </c>
      <c r="I100" s="147">
        <v>0</v>
      </c>
      <c r="J100" s="147">
        <v>0</v>
      </c>
      <c r="K100" s="147">
        <v>0</v>
      </c>
      <c r="L100" s="147">
        <v>0</v>
      </c>
      <c r="M100" s="147">
        <v>0</v>
      </c>
      <c r="N100" s="146"/>
      <c r="O100" s="147">
        <v>0</v>
      </c>
      <c r="P100" s="147">
        <v>0</v>
      </c>
      <c r="Q100" s="147">
        <v>0</v>
      </c>
      <c r="R100" s="147">
        <v>0</v>
      </c>
      <c r="S100" s="147">
        <v>0</v>
      </c>
      <c r="T100" s="147">
        <v>0</v>
      </c>
      <c r="U100" s="147">
        <v>0</v>
      </c>
      <c r="V100" s="147">
        <v>0</v>
      </c>
      <c r="W100" s="147">
        <v>0</v>
      </c>
      <c r="X100" s="141"/>
      <c r="Y100" s="147">
        <v>0</v>
      </c>
      <c r="Z100" s="147">
        <v>0</v>
      </c>
      <c r="AA100" s="147">
        <v>0</v>
      </c>
      <c r="AB100" s="147">
        <v>0</v>
      </c>
      <c r="AC100" s="147">
        <v>0</v>
      </c>
      <c r="AD100" s="147">
        <v>0</v>
      </c>
      <c r="AE100" s="147">
        <v>0</v>
      </c>
      <c r="AF100" s="147">
        <v>0</v>
      </c>
      <c r="AG100" s="147">
        <v>0</v>
      </c>
    </row>
    <row r="101" spans="2:33">
      <c r="B101" s="208" t="s">
        <v>40</v>
      </c>
      <c r="C101" s="112"/>
      <c r="D101" s="144">
        <v>0</v>
      </c>
      <c r="E101" s="144">
        <v>0</v>
      </c>
      <c r="F101" s="144">
        <v>0</v>
      </c>
      <c r="G101" s="144">
        <v>0</v>
      </c>
      <c r="H101" s="144">
        <v>0</v>
      </c>
      <c r="I101" s="144">
        <v>0</v>
      </c>
      <c r="J101" s="144">
        <v>0</v>
      </c>
      <c r="K101" s="144">
        <v>0</v>
      </c>
      <c r="L101" s="144">
        <v>0</v>
      </c>
      <c r="M101" s="144">
        <v>0</v>
      </c>
      <c r="N101" s="143"/>
      <c r="O101" s="144">
        <v>0</v>
      </c>
      <c r="P101" s="144">
        <v>0</v>
      </c>
      <c r="Q101" s="144">
        <v>0</v>
      </c>
      <c r="R101" s="144">
        <v>0</v>
      </c>
      <c r="S101" s="144">
        <v>0</v>
      </c>
      <c r="T101" s="144">
        <v>0</v>
      </c>
      <c r="U101" s="144">
        <v>0</v>
      </c>
      <c r="V101" s="144">
        <v>0</v>
      </c>
      <c r="W101" s="144">
        <v>0</v>
      </c>
      <c r="X101" s="145"/>
      <c r="Y101" s="144">
        <v>0</v>
      </c>
      <c r="Z101" s="144">
        <v>0</v>
      </c>
      <c r="AA101" s="144">
        <v>0</v>
      </c>
      <c r="AB101" s="144">
        <v>0</v>
      </c>
      <c r="AC101" s="144">
        <v>0</v>
      </c>
      <c r="AD101" s="144">
        <v>0</v>
      </c>
      <c r="AE101" s="144">
        <v>0</v>
      </c>
      <c r="AF101" s="144">
        <v>0</v>
      </c>
      <c r="AG101" s="144">
        <v>0</v>
      </c>
    </row>
    <row r="102" spans="2:33">
      <c r="B102" s="6" t="s">
        <v>41</v>
      </c>
      <c r="C102" s="112"/>
      <c r="D102" s="144">
        <v>0</v>
      </c>
      <c r="E102" s="144">
        <v>0</v>
      </c>
      <c r="F102" s="144">
        <v>0</v>
      </c>
      <c r="G102" s="144">
        <v>0</v>
      </c>
      <c r="H102" s="144">
        <v>0</v>
      </c>
      <c r="I102" s="144">
        <v>0</v>
      </c>
      <c r="J102" s="144">
        <v>0</v>
      </c>
      <c r="K102" s="144">
        <v>0</v>
      </c>
      <c r="L102" s="144">
        <v>0</v>
      </c>
      <c r="M102" s="144">
        <v>0</v>
      </c>
      <c r="N102" s="143"/>
      <c r="O102" s="144">
        <v>0</v>
      </c>
      <c r="P102" s="144">
        <v>0</v>
      </c>
      <c r="Q102" s="144">
        <v>0</v>
      </c>
      <c r="R102" s="144">
        <v>0</v>
      </c>
      <c r="S102" s="144">
        <v>0</v>
      </c>
      <c r="T102" s="144">
        <v>0</v>
      </c>
      <c r="U102" s="144">
        <v>0</v>
      </c>
      <c r="V102" s="144">
        <v>0</v>
      </c>
      <c r="W102" s="144">
        <v>0</v>
      </c>
      <c r="X102" s="145"/>
      <c r="Y102" s="144">
        <v>0</v>
      </c>
      <c r="Z102" s="144">
        <v>0</v>
      </c>
      <c r="AA102" s="144">
        <v>0</v>
      </c>
      <c r="AB102" s="144">
        <v>0</v>
      </c>
      <c r="AC102" s="144">
        <v>0</v>
      </c>
      <c r="AD102" s="144">
        <v>0</v>
      </c>
      <c r="AE102" s="144">
        <v>0</v>
      </c>
      <c r="AF102" s="144">
        <v>0</v>
      </c>
      <c r="AG102" s="144">
        <v>0</v>
      </c>
    </row>
    <row r="103" spans="2:33">
      <c r="B103" s="6" t="s">
        <v>42</v>
      </c>
      <c r="C103" s="112"/>
      <c r="D103" s="144">
        <v>0</v>
      </c>
      <c r="E103" s="144">
        <v>0</v>
      </c>
      <c r="F103" s="144">
        <v>0</v>
      </c>
      <c r="G103" s="144">
        <v>0</v>
      </c>
      <c r="H103" s="144">
        <v>0</v>
      </c>
      <c r="I103" s="144">
        <v>0</v>
      </c>
      <c r="J103" s="144">
        <v>0</v>
      </c>
      <c r="K103" s="144">
        <v>0</v>
      </c>
      <c r="L103" s="144">
        <v>0</v>
      </c>
      <c r="M103" s="144">
        <v>0</v>
      </c>
      <c r="N103" s="143"/>
      <c r="O103" s="144">
        <v>0</v>
      </c>
      <c r="P103" s="144">
        <v>0</v>
      </c>
      <c r="Q103" s="144">
        <v>0</v>
      </c>
      <c r="R103" s="144">
        <v>0</v>
      </c>
      <c r="S103" s="144">
        <v>0</v>
      </c>
      <c r="T103" s="144">
        <v>0</v>
      </c>
      <c r="U103" s="144">
        <v>0</v>
      </c>
      <c r="V103" s="144">
        <v>0</v>
      </c>
      <c r="W103" s="144">
        <v>0</v>
      </c>
      <c r="X103" s="145"/>
      <c r="Y103" s="144">
        <v>0</v>
      </c>
      <c r="Z103" s="144">
        <v>0</v>
      </c>
      <c r="AA103" s="144">
        <v>0</v>
      </c>
      <c r="AB103" s="144">
        <v>0</v>
      </c>
      <c r="AC103" s="144">
        <v>0</v>
      </c>
      <c r="AD103" s="144">
        <v>0</v>
      </c>
      <c r="AE103" s="144">
        <v>0</v>
      </c>
      <c r="AF103" s="144">
        <v>0</v>
      </c>
      <c r="AG103" s="144">
        <v>0</v>
      </c>
    </row>
    <row r="104" spans="2:33">
      <c r="B104" s="6" t="s">
        <v>43</v>
      </c>
      <c r="C104" s="112"/>
      <c r="D104" s="144">
        <v>0</v>
      </c>
      <c r="E104" s="144">
        <v>0</v>
      </c>
      <c r="F104" s="144">
        <v>0</v>
      </c>
      <c r="G104" s="144">
        <v>0</v>
      </c>
      <c r="H104" s="144">
        <v>0</v>
      </c>
      <c r="I104" s="144">
        <v>0</v>
      </c>
      <c r="J104" s="144">
        <v>0</v>
      </c>
      <c r="K104" s="144">
        <v>0</v>
      </c>
      <c r="L104" s="144">
        <v>0</v>
      </c>
      <c r="M104" s="144">
        <v>0</v>
      </c>
      <c r="N104" s="143"/>
      <c r="O104" s="144">
        <v>0</v>
      </c>
      <c r="P104" s="144">
        <v>0</v>
      </c>
      <c r="Q104" s="144">
        <v>0</v>
      </c>
      <c r="R104" s="144">
        <v>0</v>
      </c>
      <c r="S104" s="144">
        <v>0</v>
      </c>
      <c r="T104" s="144">
        <v>0</v>
      </c>
      <c r="U104" s="144">
        <v>0</v>
      </c>
      <c r="V104" s="144">
        <v>0</v>
      </c>
      <c r="W104" s="144">
        <v>0</v>
      </c>
      <c r="X104" s="145"/>
      <c r="Y104" s="144">
        <v>0</v>
      </c>
      <c r="Z104" s="144">
        <v>0</v>
      </c>
      <c r="AA104" s="144">
        <v>0</v>
      </c>
      <c r="AB104" s="144">
        <v>0</v>
      </c>
      <c r="AC104" s="144">
        <v>0</v>
      </c>
      <c r="AD104" s="144">
        <v>0</v>
      </c>
      <c r="AE104" s="144">
        <v>0</v>
      </c>
      <c r="AF104" s="144">
        <v>0</v>
      </c>
      <c r="AG104" s="144">
        <v>0</v>
      </c>
    </row>
    <row r="105" spans="2:33">
      <c r="B105" s="6" t="s">
        <v>44</v>
      </c>
      <c r="C105" s="112"/>
      <c r="D105" s="144">
        <v>0</v>
      </c>
      <c r="E105" s="144">
        <v>0</v>
      </c>
      <c r="F105" s="144">
        <v>0</v>
      </c>
      <c r="G105" s="144">
        <v>0</v>
      </c>
      <c r="H105" s="144">
        <v>0</v>
      </c>
      <c r="I105" s="144">
        <v>0</v>
      </c>
      <c r="J105" s="144">
        <v>0</v>
      </c>
      <c r="K105" s="144">
        <v>0</v>
      </c>
      <c r="L105" s="144">
        <v>0</v>
      </c>
      <c r="M105" s="144">
        <v>0</v>
      </c>
      <c r="N105" s="143"/>
      <c r="O105" s="144">
        <v>0</v>
      </c>
      <c r="P105" s="144">
        <v>0</v>
      </c>
      <c r="Q105" s="144">
        <v>0</v>
      </c>
      <c r="R105" s="144">
        <v>0</v>
      </c>
      <c r="S105" s="144">
        <v>0</v>
      </c>
      <c r="T105" s="144">
        <v>0</v>
      </c>
      <c r="U105" s="144">
        <v>0</v>
      </c>
      <c r="V105" s="144">
        <v>0</v>
      </c>
      <c r="W105" s="144">
        <v>0</v>
      </c>
      <c r="X105" s="145"/>
      <c r="Y105" s="144">
        <v>0</v>
      </c>
      <c r="Z105" s="144">
        <v>0</v>
      </c>
      <c r="AA105" s="144">
        <v>0</v>
      </c>
      <c r="AB105" s="144">
        <v>0</v>
      </c>
      <c r="AC105" s="144">
        <v>0</v>
      </c>
      <c r="AD105" s="144">
        <v>0</v>
      </c>
      <c r="AE105" s="144">
        <v>0</v>
      </c>
      <c r="AF105" s="144">
        <v>0</v>
      </c>
      <c r="AG105" s="144">
        <v>0</v>
      </c>
    </row>
    <row r="106" spans="2:33">
      <c r="B106" s="7" t="s">
        <v>45</v>
      </c>
      <c r="C106" s="112"/>
      <c r="D106" s="144">
        <v>0</v>
      </c>
      <c r="E106" s="144">
        <v>0</v>
      </c>
      <c r="F106" s="144">
        <v>0</v>
      </c>
      <c r="G106" s="144">
        <v>0</v>
      </c>
      <c r="H106" s="144">
        <v>0</v>
      </c>
      <c r="I106" s="144">
        <v>0</v>
      </c>
      <c r="J106" s="144">
        <v>0</v>
      </c>
      <c r="K106" s="144">
        <v>0</v>
      </c>
      <c r="L106" s="144">
        <v>0</v>
      </c>
      <c r="M106" s="144">
        <v>0</v>
      </c>
      <c r="N106" s="143"/>
      <c r="O106" s="144">
        <v>0</v>
      </c>
      <c r="P106" s="144">
        <v>0</v>
      </c>
      <c r="Q106" s="144">
        <v>0</v>
      </c>
      <c r="R106" s="144">
        <v>0</v>
      </c>
      <c r="S106" s="144">
        <v>0</v>
      </c>
      <c r="T106" s="144">
        <v>0</v>
      </c>
      <c r="U106" s="144">
        <v>0</v>
      </c>
      <c r="V106" s="144">
        <v>0</v>
      </c>
      <c r="W106" s="144">
        <v>0</v>
      </c>
      <c r="X106" s="145"/>
      <c r="Y106" s="144">
        <v>0</v>
      </c>
      <c r="Z106" s="144">
        <v>0</v>
      </c>
      <c r="AA106" s="144">
        <v>0</v>
      </c>
      <c r="AB106" s="144">
        <v>0</v>
      </c>
      <c r="AC106" s="144">
        <v>0</v>
      </c>
      <c r="AD106" s="144">
        <v>0</v>
      </c>
      <c r="AE106" s="144">
        <v>0</v>
      </c>
      <c r="AF106" s="144">
        <v>0</v>
      </c>
      <c r="AG106" s="144">
        <v>0</v>
      </c>
    </row>
    <row r="107" spans="2:33">
      <c r="B107" s="7" t="s">
        <v>46</v>
      </c>
      <c r="C107" s="112"/>
      <c r="D107" s="144">
        <v>0</v>
      </c>
      <c r="E107" s="144">
        <v>0</v>
      </c>
      <c r="F107" s="144">
        <v>0</v>
      </c>
      <c r="G107" s="144">
        <v>0</v>
      </c>
      <c r="H107" s="144">
        <v>0</v>
      </c>
      <c r="I107" s="144">
        <v>0</v>
      </c>
      <c r="J107" s="144">
        <v>0</v>
      </c>
      <c r="K107" s="144">
        <v>0</v>
      </c>
      <c r="L107" s="144">
        <v>0</v>
      </c>
      <c r="M107" s="144">
        <v>0</v>
      </c>
      <c r="N107" s="143"/>
      <c r="O107" s="144">
        <v>0</v>
      </c>
      <c r="P107" s="144">
        <v>0</v>
      </c>
      <c r="Q107" s="144">
        <v>0</v>
      </c>
      <c r="R107" s="144">
        <v>0</v>
      </c>
      <c r="S107" s="144">
        <v>0</v>
      </c>
      <c r="T107" s="144">
        <v>0</v>
      </c>
      <c r="U107" s="144">
        <v>0</v>
      </c>
      <c r="V107" s="144">
        <v>0</v>
      </c>
      <c r="W107" s="144">
        <v>0</v>
      </c>
      <c r="X107" s="145"/>
      <c r="Y107" s="144">
        <v>0</v>
      </c>
      <c r="Z107" s="144">
        <v>0</v>
      </c>
      <c r="AA107" s="144">
        <v>0</v>
      </c>
      <c r="AB107" s="144">
        <v>0</v>
      </c>
      <c r="AC107" s="144">
        <v>0</v>
      </c>
      <c r="AD107" s="144">
        <v>0</v>
      </c>
      <c r="AE107" s="144">
        <v>0</v>
      </c>
      <c r="AF107" s="144">
        <v>0</v>
      </c>
      <c r="AG107" s="144">
        <v>0</v>
      </c>
    </row>
    <row r="108" spans="2:33">
      <c r="B108" s="6" t="s">
        <v>47</v>
      </c>
      <c r="C108" s="112"/>
      <c r="D108" s="144">
        <v>0</v>
      </c>
      <c r="E108" s="144">
        <v>0</v>
      </c>
      <c r="F108" s="144">
        <v>0</v>
      </c>
      <c r="G108" s="144">
        <v>0</v>
      </c>
      <c r="H108" s="144">
        <v>0</v>
      </c>
      <c r="I108" s="144">
        <v>0</v>
      </c>
      <c r="J108" s="144">
        <v>0</v>
      </c>
      <c r="K108" s="144">
        <v>0</v>
      </c>
      <c r="L108" s="144">
        <v>0</v>
      </c>
      <c r="M108" s="144">
        <v>0</v>
      </c>
      <c r="N108" s="143"/>
      <c r="O108" s="144">
        <v>0</v>
      </c>
      <c r="P108" s="144">
        <v>0</v>
      </c>
      <c r="Q108" s="144">
        <v>0</v>
      </c>
      <c r="R108" s="144">
        <v>0</v>
      </c>
      <c r="S108" s="144">
        <v>0</v>
      </c>
      <c r="T108" s="144">
        <v>0</v>
      </c>
      <c r="U108" s="144">
        <v>0</v>
      </c>
      <c r="V108" s="144">
        <v>0</v>
      </c>
      <c r="W108" s="144">
        <v>0</v>
      </c>
      <c r="X108" s="145"/>
      <c r="Y108" s="144">
        <v>0</v>
      </c>
      <c r="Z108" s="144">
        <v>0</v>
      </c>
      <c r="AA108" s="144">
        <v>0</v>
      </c>
      <c r="AB108" s="144">
        <v>0</v>
      </c>
      <c r="AC108" s="144">
        <v>0</v>
      </c>
      <c r="AD108" s="144">
        <v>0</v>
      </c>
      <c r="AE108" s="144">
        <v>0</v>
      </c>
      <c r="AF108" s="144">
        <v>0</v>
      </c>
      <c r="AG108" s="144">
        <v>0</v>
      </c>
    </row>
    <row r="109" spans="2:33">
      <c r="B109" s="6" t="s">
        <v>247</v>
      </c>
      <c r="C109" s="112"/>
      <c r="D109" s="144">
        <v>0</v>
      </c>
      <c r="E109" s="144">
        <v>0</v>
      </c>
      <c r="F109" s="144">
        <v>0</v>
      </c>
      <c r="G109" s="144">
        <v>0</v>
      </c>
      <c r="H109" s="144">
        <v>0</v>
      </c>
      <c r="I109" s="144">
        <v>0</v>
      </c>
      <c r="J109" s="144">
        <v>0</v>
      </c>
      <c r="K109" s="144">
        <v>0</v>
      </c>
      <c r="L109" s="144">
        <v>0</v>
      </c>
      <c r="M109" s="144">
        <v>0</v>
      </c>
      <c r="N109" s="143"/>
      <c r="O109" s="144">
        <v>0</v>
      </c>
      <c r="P109" s="144">
        <v>0</v>
      </c>
      <c r="Q109" s="144">
        <v>0</v>
      </c>
      <c r="R109" s="144">
        <v>0</v>
      </c>
      <c r="S109" s="144">
        <v>0</v>
      </c>
      <c r="T109" s="144">
        <v>0</v>
      </c>
      <c r="U109" s="144">
        <v>0</v>
      </c>
      <c r="V109" s="144">
        <v>0</v>
      </c>
      <c r="W109" s="144">
        <v>0</v>
      </c>
      <c r="X109" s="145"/>
      <c r="Y109" s="144">
        <v>0</v>
      </c>
      <c r="Z109" s="144">
        <v>0</v>
      </c>
      <c r="AA109" s="144">
        <v>0</v>
      </c>
      <c r="AB109" s="144">
        <v>0</v>
      </c>
      <c r="AC109" s="144">
        <v>0</v>
      </c>
      <c r="AD109" s="144">
        <v>0</v>
      </c>
      <c r="AE109" s="144">
        <v>0</v>
      </c>
      <c r="AF109" s="144">
        <v>0</v>
      </c>
      <c r="AG109" s="144">
        <v>0</v>
      </c>
    </row>
    <row r="110" spans="2:33">
      <c r="B110" s="6" t="s">
        <v>48</v>
      </c>
      <c r="C110" s="112"/>
      <c r="D110" s="144">
        <v>0</v>
      </c>
      <c r="E110" s="144">
        <v>0</v>
      </c>
      <c r="F110" s="144">
        <v>0</v>
      </c>
      <c r="G110" s="144">
        <v>0</v>
      </c>
      <c r="H110" s="144">
        <v>0</v>
      </c>
      <c r="I110" s="144">
        <v>0</v>
      </c>
      <c r="J110" s="144">
        <v>0</v>
      </c>
      <c r="K110" s="144">
        <v>0</v>
      </c>
      <c r="L110" s="144">
        <v>0</v>
      </c>
      <c r="M110" s="144">
        <v>0</v>
      </c>
      <c r="N110" s="143"/>
      <c r="O110" s="144">
        <v>0</v>
      </c>
      <c r="P110" s="144">
        <v>0</v>
      </c>
      <c r="Q110" s="144">
        <v>0</v>
      </c>
      <c r="R110" s="144">
        <v>0</v>
      </c>
      <c r="S110" s="144">
        <v>0</v>
      </c>
      <c r="T110" s="144">
        <v>0</v>
      </c>
      <c r="U110" s="144">
        <v>0</v>
      </c>
      <c r="V110" s="144">
        <v>0</v>
      </c>
      <c r="W110" s="144">
        <v>0</v>
      </c>
      <c r="X110" s="145"/>
      <c r="Y110" s="144">
        <v>0</v>
      </c>
      <c r="Z110" s="144">
        <v>0</v>
      </c>
      <c r="AA110" s="144">
        <v>0</v>
      </c>
      <c r="AB110" s="144">
        <v>0</v>
      </c>
      <c r="AC110" s="144">
        <v>0</v>
      </c>
      <c r="AD110" s="144">
        <v>0</v>
      </c>
      <c r="AE110" s="144">
        <v>0</v>
      </c>
      <c r="AF110" s="144">
        <v>0</v>
      </c>
      <c r="AG110" s="144">
        <v>0</v>
      </c>
    </row>
    <row r="111" spans="2:33">
      <c r="B111" s="6" t="s">
        <v>325</v>
      </c>
      <c r="C111" s="112"/>
      <c r="D111" s="144">
        <v>0</v>
      </c>
      <c r="E111" s="144">
        <v>0</v>
      </c>
      <c r="F111" s="144">
        <v>0</v>
      </c>
      <c r="G111" s="144">
        <v>0</v>
      </c>
      <c r="H111" s="144">
        <v>0</v>
      </c>
      <c r="I111" s="144">
        <v>0</v>
      </c>
      <c r="J111" s="144">
        <v>0</v>
      </c>
      <c r="K111" s="144">
        <v>0</v>
      </c>
      <c r="L111" s="144">
        <v>0</v>
      </c>
      <c r="M111" s="144">
        <v>0</v>
      </c>
      <c r="N111" s="143"/>
      <c r="O111" s="144">
        <v>0</v>
      </c>
      <c r="P111" s="144">
        <v>0</v>
      </c>
      <c r="Q111" s="144">
        <v>0</v>
      </c>
      <c r="R111" s="144">
        <v>0</v>
      </c>
      <c r="S111" s="144">
        <v>0</v>
      </c>
      <c r="T111" s="144">
        <v>0</v>
      </c>
      <c r="U111" s="144">
        <v>0</v>
      </c>
      <c r="V111" s="144">
        <v>0</v>
      </c>
      <c r="W111" s="144">
        <v>0</v>
      </c>
      <c r="X111" s="145"/>
      <c r="Y111" s="144">
        <v>0</v>
      </c>
      <c r="Z111" s="144">
        <v>0</v>
      </c>
      <c r="AA111" s="144">
        <v>0</v>
      </c>
      <c r="AB111" s="144">
        <v>0</v>
      </c>
      <c r="AC111" s="144">
        <v>0</v>
      </c>
      <c r="AD111" s="144">
        <v>0</v>
      </c>
      <c r="AE111" s="144">
        <v>0</v>
      </c>
      <c r="AF111" s="144">
        <v>0</v>
      </c>
      <c r="AG111" s="144">
        <v>0</v>
      </c>
    </row>
    <row r="112" spans="2:33">
      <c r="B112" s="8" t="s">
        <v>101</v>
      </c>
      <c r="C112" s="112"/>
      <c r="D112" s="144">
        <v>0</v>
      </c>
      <c r="E112" s="144">
        <v>0</v>
      </c>
      <c r="F112" s="144">
        <v>0</v>
      </c>
      <c r="G112" s="144">
        <v>0</v>
      </c>
      <c r="H112" s="144">
        <v>0</v>
      </c>
      <c r="I112" s="144">
        <v>0</v>
      </c>
      <c r="J112" s="144">
        <v>0</v>
      </c>
      <c r="K112" s="144">
        <v>0</v>
      </c>
      <c r="L112" s="144">
        <v>0</v>
      </c>
      <c r="M112" s="144">
        <v>0</v>
      </c>
      <c r="N112" s="143"/>
      <c r="O112" s="144">
        <v>0</v>
      </c>
      <c r="P112" s="144">
        <v>0</v>
      </c>
      <c r="Q112" s="144">
        <v>0</v>
      </c>
      <c r="R112" s="144">
        <v>0</v>
      </c>
      <c r="S112" s="144">
        <v>0</v>
      </c>
      <c r="T112" s="144">
        <v>0</v>
      </c>
      <c r="U112" s="144">
        <v>0</v>
      </c>
      <c r="V112" s="144">
        <v>0</v>
      </c>
      <c r="W112" s="144">
        <v>0</v>
      </c>
      <c r="X112" s="145"/>
      <c r="Y112" s="144">
        <v>0</v>
      </c>
      <c r="Z112" s="144">
        <v>0</v>
      </c>
      <c r="AA112" s="144">
        <v>0</v>
      </c>
      <c r="AB112" s="144">
        <v>0</v>
      </c>
      <c r="AC112" s="144">
        <v>0</v>
      </c>
      <c r="AD112" s="144">
        <v>0</v>
      </c>
      <c r="AE112" s="144">
        <v>0</v>
      </c>
      <c r="AF112" s="144">
        <v>0</v>
      </c>
      <c r="AG112" s="144">
        <v>0</v>
      </c>
    </row>
    <row r="113" spans="2:33" s="27" customFormat="1">
      <c r="B113" s="5" t="s">
        <v>22</v>
      </c>
      <c r="C113" s="5"/>
      <c r="D113" s="147">
        <v>1199.9171696909523</v>
      </c>
      <c r="E113" s="147">
        <v>1432.4374310791131</v>
      </c>
      <c r="F113" s="147">
        <v>1545.1341682355455</v>
      </c>
      <c r="G113" s="147">
        <v>2741.1973553204266</v>
      </c>
      <c r="H113" s="147">
        <v>3183.4940662603899</v>
      </c>
      <c r="I113" s="147">
        <v>797.34417806328543</v>
      </c>
      <c r="J113" s="147">
        <v>4280.9336157649059</v>
      </c>
      <c r="K113" s="147">
        <v>5161.9346900524106</v>
      </c>
      <c r="L113" s="147">
        <v>5669.7797096938421</v>
      </c>
      <c r="M113" s="147">
        <v>6591.9417921667928</v>
      </c>
      <c r="N113" s="146"/>
      <c r="O113" s="147">
        <v>232.52026138816078</v>
      </c>
      <c r="P113" s="147">
        <v>112.69673715643248</v>
      </c>
      <c r="Q113" s="147">
        <v>1196.0631870848811</v>
      </c>
      <c r="R113" s="147">
        <v>442.29671093996325</v>
      </c>
      <c r="S113" s="147">
        <v>-2386.1498881971047</v>
      </c>
      <c r="T113" s="147">
        <v>3483.5894377016202</v>
      </c>
      <c r="U113" s="147">
        <v>881.00107428750505</v>
      </c>
      <c r="V113" s="147">
        <v>507.84501964143158</v>
      </c>
      <c r="W113" s="147">
        <v>922.1620824729506</v>
      </c>
      <c r="X113" s="141"/>
      <c r="Y113" s="147">
        <v>0</v>
      </c>
      <c r="Z113" s="147">
        <v>0</v>
      </c>
      <c r="AA113" s="147">
        <v>0</v>
      </c>
      <c r="AB113" s="147">
        <v>0</v>
      </c>
      <c r="AC113" s="147">
        <v>0</v>
      </c>
      <c r="AD113" s="147">
        <v>0</v>
      </c>
      <c r="AE113" s="147">
        <v>0</v>
      </c>
      <c r="AF113" s="147">
        <v>0</v>
      </c>
      <c r="AG113" s="147">
        <v>0</v>
      </c>
    </row>
    <row r="114" spans="2:33" s="27" customFormat="1">
      <c r="B114" s="5" t="s">
        <v>96</v>
      </c>
      <c r="C114" s="5"/>
      <c r="D114" s="147">
        <v>0</v>
      </c>
      <c r="E114" s="147">
        <v>0</v>
      </c>
      <c r="F114" s="147">
        <v>0</v>
      </c>
      <c r="G114" s="147">
        <v>0</v>
      </c>
      <c r="H114" s="147">
        <v>0</v>
      </c>
      <c r="I114" s="147">
        <v>0</v>
      </c>
      <c r="J114" s="147">
        <v>0</v>
      </c>
      <c r="K114" s="147">
        <v>0</v>
      </c>
      <c r="L114" s="147">
        <v>0</v>
      </c>
      <c r="M114" s="147">
        <v>0</v>
      </c>
      <c r="N114" s="140"/>
      <c r="O114" s="147">
        <v>0</v>
      </c>
      <c r="P114" s="147">
        <v>0</v>
      </c>
      <c r="Q114" s="147">
        <v>0</v>
      </c>
      <c r="R114" s="147">
        <v>0</v>
      </c>
      <c r="S114" s="147">
        <v>0</v>
      </c>
      <c r="T114" s="147">
        <v>0</v>
      </c>
      <c r="U114" s="147">
        <v>0</v>
      </c>
      <c r="V114" s="147">
        <v>0</v>
      </c>
      <c r="W114" s="147">
        <v>0</v>
      </c>
      <c r="X114" s="141"/>
      <c r="Y114" s="147">
        <v>0</v>
      </c>
      <c r="Z114" s="147">
        <v>0</v>
      </c>
      <c r="AA114" s="147">
        <v>0</v>
      </c>
      <c r="AB114" s="147">
        <v>0</v>
      </c>
      <c r="AC114" s="147">
        <v>0</v>
      </c>
      <c r="AD114" s="147">
        <v>0</v>
      </c>
      <c r="AE114" s="147">
        <v>0</v>
      </c>
      <c r="AF114" s="147">
        <v>0</v>
      </c>
      <c r="AG114" s="147">
        <v>0</v>
      </c>
    </row>
    <row r="115" spans="2:33" s="27" customFormat="1">
      <c r="B115" s="5" t="s">
        <v>54</v>
      </c>
      <c r="C115" s="5"/>
      <c r="D115" s="147">
        <v>80048.589999999982</v>
      </c>
      <c r="E115" s="147">
        <v>93173.099999999991</v>
      </c>
      <c r="F115" s="147">
        <v>133279.92000000001</v>
      </c>
      <c r="G115" s="147">
        <v>162562.34999999998</v>
      </c>
      <c r="H115" s="147">
        <v>199403.71</v>
      </c>
      <c r="I115" s="147">
        <v>314085.87999999995</v>
      </c>
      <c r="J115" s="147">
        <v>335524.8</v>
      </c>
      <c r="K115" s="147">
        <v>436223.88</v>
      </c>
      <c r="L115" s="147">
        <v>488755.81999999995</v>
      </c>
      <c r="M115" s="147">
        <v>558014.77</v>
      </c>
      <c r="N115" s="146"/>
      <c r="O115" s="147">
        <v>3225</v>
      </c>
      <c r="P115" s="147">
        <v>24099</v>
      </c>
      <c r="Q115" s="147">
        <v>9782</v>
      </c>
      <c r="R115" s="147">
        <v>17109</v>
      </c>
      <c r="S115" s="147">
        <v>95826</v>
      </c>
      <c r="T115" s="147">
        <v>-2936</v>
      </c>
      <c r="U115" s="147">
        <v>76093</v>
      </c>
      <c r="V115" s="147">
        <v>-17318.081826744143</v>
      </c>
      <c r="W115" s="147">
        <v>103750.52575619008</v>
      </c>
      <c r="X115" s="141"/>
      <c r="Y115" s="147">
        <v>9899.5100000000093</v>
      </c>
      <c r="Z115" s="147">
        <v>16007.820000000027</v>
      </c>
      <c r="AA115" s="147">
        <v>19500.429999999953</v>
      </c>
      <c r="AB115" s="147">
        <v>19732.36000000003</v>
      </c>
      <c r="AC115" s="147">
        <v>18856.169999999951</v>
      </c>
      <c r="AD115" s="147">
        <v>24374.920000000053</v>
      </c>
      <c r="AE115" s="147">
        <v>24606.080000000009</v>
      </c>
      <c r="AF115" s="147">
        <v>69850.02182674408</v>
      </c>
      <c r="AG115" s="147">
        <v>-34491.575756189988</v>
      </c>
    </row>
    <row r="116" spans="2:33">
      <c r="B116" s="84"/>
      <c r="C116" s="84"/>
      <c r="D116" s="111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Y116" s="113"/>
      <c r="Z116" s="113"/>
      <c r="AA116" s="113"/>
      <c r="AB116" s="113"/>
      <c r="AC116" s="113"/>
      <c r="AD116" s="113"/>
    </row>
    <row r="117" spans="2:33">
      <c r="B117" s="84"/>
      <c r="C117" s="84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2:33">
      <c r="B118" s="84"/>
      <c r="C118" s="84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2:33" s="27" customFormat="1">
      <c r="B119" s="174" t="s">
        <v>211</v>
      </c>
      <c r="C119" s="223"/>
      <c r="D119" s="24"/>
      <c r="E119" s="24"/>
      <c r="F119" s="24"/>
      <c r="G119" s="24"/>
      <c r="H119" s="24"/>
      <c r="I119" s="24"/>
      <c r="J119" s="24"/>
      <c r="K119" s="106"/>
      <c r="L119" s="163"/>
      <c r="M119" s="273"/>
      <c r="N119" s="24"/>
      <c r="O119" s="25"/>
      <c r="P119" s="25"/>
      <c r="Q119" s="85"/>
      <c r="R119" s="85"/>
      <c r="S119" s="85"/>
      <c r="T119" s="85"/>
      <c r="U119" s="85"/>
      <c r="V119" s="85"/>
      <c r="W119" s="85"/>
      <c r="X119" s="86"/>
      <c r="Y119" s="25"/>
      <c r="Z119" s="25"/>
      <c r="AA119" s="25"/>
      <c r="AB119" s="25"/>
      <c r="AC119" s="25"/>
      <c r="AD119" s="25"/>
    </row>
    <row r="120" spans="2:33" s="27" customFormat="1" ht="28">
      <c r="B120" s="107"/>
      <c r="C120" s="217" t="s">
        <v>251</v>
      </c>
      <c r="D120" s="326" t="s">
        <v>55</v>
      </c>
      <c r="E120" s="326"/>
      <c r="F120" s="326"/>
      <c r="G120" s="326"/>
      <c r="H120" s="326"/>
      <c r="I120" s="326"/>
      <c r="J120" s="326"/>
      <c r="K120" s="326"/>
      <c r="L120" s="326"/>
      <c r="M120" s="326"/>
      <c r="N120" s="26"/>
      <c r="O120" s="326" t="s">
        <v>226</v>
      </c>
      <c r="P120" s="326"/>
      <c r="Q120" s="326"/>
      <c r="R120" s="326"/>
      <c r="S120" s="326"/>
      <c r="T120" s="326"/>
      <c r="U120" s="326"/>
      <c r="V120" s="326"/>
      <c r="W120" s="326"/>
      <c r="Y120" s="326" t="s">
        <v>169</v>
      </c>
      <c r="Z120" s="326"/>
      <c r="AA120" s="326"/>
      <c r="AB120" s="326"/>
      <c r="AC120" s="326"/>
      <c r="AD120" s="326"/>
      <c r="AE120" s="326"/>
      <c r="AF120" s="326"/>
      <c r="AG120" s="326"/>
    </row>
    <row r="121" spans="2:33" s="27" customFormat="1" ht="14.5" customHeight="1">
      <c r="B121" s="116"/>
      <c r="C121" s="220"/>
      <c r="D121" s="327" t="s">
        <v>318</v>
      </c>
      <c r="E121" s="327"/>
      <c r="F121" s="327"/>
      <c r="G121" s="327"/>
      <c r="H121" s="327"/>
      <c r="I121" s="327"/>
      <c r="J121" s="327"/>
      <c r="K121" s="327"/>
      <c r="L121" s="327"/>
      <c r="M121" s="327"/>
      <c r="N121" s="26"/>
      <c r="O121" s="331" t="s">
        <v>318</v>
      </c>
      <c r="P121" s="331"/>
      <c r="Q121" s="331"/>
      <c r="R121" s="331"/>
      <c r="S121" s="331"/>
      <c r="T121" s="331"/>
      <c r="U121" s="331"/>
      <c r="V121" s="331"/>
      <c r="W121" s="331"/>
      <c r="Y121" s="331" t="s">
        <v>318</v>
      </c>
      <c r="Z121" s="331"/>
      <c r="AA121" s="331"/>
      <c r="AB121" s="331"/>
      <c r="AC121" s="331"/>
      <c r="AD121" s="331"/>
      <c r="AE121" s="331"/>
      <c r="AF121" s="331"/>
      <c r="AG121" s="331"/>
    </row>
    <row r="122" spans="2:33" s="27" customFormat="1">
      <c r="B122" s="34" t="s">
        <v>324</v>
      </c>
      <c r="C122" s="226"/>
      <c r="D122" s="181" t="s">
        <v>1</v>
      </c>
      <c r="E122" s="181" t="s">
        <v>2</v>
      </c>
      <c r="F122" s="181" t="s">
        <v>3</v>
      </c>
      <c r="G122" s="181" t="s">
        <v>4</v>
      </c>
      <c r="H122" s="181" t="s">
        <v>104</v>
      </c>
      <c r="I122" s="181" t="s">
        <v>105</v>
      </c>
      <c r="J122" s="181" t="s">
        <v>111</v>
      </c>
      <c r="K122" s="181" t="s">
        <v>268</v>
      </c>
      <c r="L122" s="181" t="s">
        <v>285</v>
      </c>
      <c r="M122" s="181" t="s">
        <v>367</v>
      </c>
      <c r="O122" s="181" t="s">
        <v>2</v>
      </c>
      <c r="P122" s="181" t="s">
        <v>3</v>
      </c>
      <c r="Q122" s="181" t="s">
        <v>4</v>
      </c>
      <c r="R122" s="181" t="s">
        <v>104</v>
      </c>
      <c r="S122" s="181" t="s">
        <v>105</v>
      </c>
      <c r="T122" s="181" t="s">
        <v>111</v>
      </c>
      <c r="U122" s="181" t="s">
        <v>268</v>
      </c>
      <c r="V122" s="181" t="s">
        <v>285</v>
      </c>
      <c r="W122" s="181" t="s">
        <v>367</v>
      </c>
      <c r="Y122" s="181" t="s">
        <v>2</v>
      </c>
      <c r="Z122" s="181" t="s">
        <v>3</v>
      </c>
      <c r="AA122" s="181" t="s">
        <v>4</v>
      </c>
      <c r="AB122" s="181" t="s">
        <v>104</v>
      </c>
      <c r="AC122" s="181" t="s">
        <v>105</v>
      </c>
      <c r="AD122" s="181" t="s">
        <v>111</v>
      </c>
      <c r="AE122" s="181" t="s">
        <v>268</v>
      </c>
      <c r="AF122" s="181" t="s">
        <v>285</v>
      </c>
      <c r="AG122" s="181" t="s">
        <v>367</v>
      </c>
    </row>
    <row r="123" spans="2:33" s="27" customFormat="1">
      <c r="B123" s="29" t="s">
        <v>106</v>
      </c>
      <c r="C123" s="209" t="s">
        <v>290</v>
      </c>
      <c r="D123" s="147">
        <v>0</v>
      </c>
      <c r="E123" s="147">
        <v>0</v>
      </c>
      <c r="F123" s="147">
        <v>0</v>
      </c>
      <c r="G123" s="147">
        <v>0</v>
      </c>
      <c r="H123" s="147">
        <v>0</v>
      </c>
      <c r="I123" s="147">
        <v>0</v>
      </c>
      <c r="J123" s="147">
        <v>0</v>
      </c>
      <c r="K123" s="147">
        <v>0</v>
      </c>
      <c r="L123" s="147">
        <v>0</v>
      </c>
      <c r="M123" s="147">
        <v>0</v>
      </c>
      <c r="N123" s="146"/>
      <c r="O123" s="147">
        <v>0</v>
      </c>
      <c r="P123" s="147">
        <v>0</v>
      </c>
      <c r="Q123" s="147">
        <v>0</v>
      </c>
      <c r="R123" s="147">
        <v>0</v>
      </c>
      <c r="S123" s="147">
        <v>0</v>
      </c>
      <c r="T123" s="147">
        <v>0</v>
      </c>
      <c r="U123" s="147">
        <v>0</v>
      </c>
      <c r="V123" s="147">
        <v>0</v>
      </c>
      <c r="W123" s="147">
        <v>0</v>
      </c>
      <c r="X123" s="141"/>
      <c r="Y123" s="147">
        <v>0</v>
      </c>
      <c r="Z123" s="147">
        <v>0</v>
      </c>
      <c r="AA123" s="147">
        <v>0</v>
      </c>
      <c r="AB123" s="147">
        <v>0</v>
      </c>
      <c r="AC123" s="147">
        <v>0</v>
      </c>
      <c r="AD123" s="147">
        <v>0</v>
      </c>
      <c r="AE123" s="147">
        <v>0</v>
      </c>
      <c r="AF123" s="147">
        <v>0</v>
      </c>
      <c r="AG123" s="147">
        <v>0</v>
      </c>
    </row>
    <row r="124" spans="2:33">
      <c r="B124" s="1" t="s">
        <v>35</v>
      </c>
      <c r="C124" s="210" t="s">
        <v>291</v>
      </c>
      <c r="D124" s="144">
        <v>0</v>
      </c>
      <c r="E124" s="144">
        <v>0</v>
      </c>
      <c r="F124" s="144">
        <v>0</v>
      </c>
      <c r="G124" s="144">
        <v>0</v>
      </c>
      <c r="H124" s="144">
        <v>0</v>
      </c>
      <c r="I124" s="144">
        <v>0</v>
      </c>
      <c r="J124" s="144">
        <v>0</v>
      </c>
      <c r="K124" s="144">
        <v>0</v>
      </c>
      <c r="L124" s="144">
        <v>0</v>
      </c>
      <c r="M124" s="144">
        <v>0</v>
      </c>
      <c r="N124" s="143"/>
      <c r="O124" s="144">
        <v>0</v>
      </c>
      <c r="P124" s="144">
        <v>0</v>
      </c>
      <c r="Q124" s="144">
        <v>0</v>
      </c>
      <c r="R124" s="144">
        <v>0</v>
      </c>
      <c r="S124" s="144">
        <v>0</v>
      </c>
      <c r="T124" s="144">
        <v>0</v>
      </c>
      <c r="U124" s="144">
        <v>0</v>
      </c>
      <c r="V124" s="144">
        <v>0</v>
      </c>
      <c r="W124" s="144">
        <v>0</v>
      </c>
      <c r="X124" s="145"/>
      <c r="Y124" s="144">
        <v>0</v>
      </c>
      <c r="Z124" s="144">
        <v>0</v>
      </c>
      <c r="AA124" s="144">
        <v>0</v>
      </c>
      <c r="AB124" s="144">
        <v>0</v>
      </c>
      <c r="AC124" s="144">
        <v>0</v>
      </c>
      <c r="AD124" s="144">
        <v>0</v>
      </c>
      <c r="AE124" s="144">
        <v>0</v>
      </c>
      <c r="AF124" s="144">
        <v>0</v>
      </c>
      <c r="AG124" s="144">
        <v>0</v>
      </c>
    </row>
    <row r="125" spans="2:33">
      <c r="B125" s="1" t="s">
        <v>36</v>
      </c>
      <c r="C125" s="210" t="s">
        <v>292</v>
      </c>
      <c r="D125" s="144">
        <v>0</v>
      </c>
      <c r="E125" s="144">
        <v>0</v>
      </c>
      <c r="F125" s="144">
        <v>0</v>
      </c>
      <c r="G125" s="144">
        <v>0</v>
      </c>
      <c r="H125" s="144">
        <v>0</v>
      </c>
      <c r="I125" s="144">
        <v>0</v>
      </c>
      <c r="J125" s="144">
        <v>0</v>
      </c>
      <c r="K125" s="144">
        <v>0</v>
      </c>
      <c r="L125" s="144">
        <v>0</v>
      </c>
      <c r="M125" s="144">
        <v>0</v>
      </c>
      <c r="N125" s="143"/>
      <c r="O125" s="144">
        <v>0</v>
      </c>
      <c r="P125" s="144">
        <v>0</v>
      </c>
      <c r="Q125" s="144">
        <v>0</v>
      </c>
      <c r="R125" s="144">
        <v>0</v>
      </c>
      <c r="S125" s="144">
        <v>0</v>
      </c>
      <c r="T125" s="144">
        <v>0</v>
      </c>
      <c r="U125" s="144">
        <v>0</v>
      </c>
      <c r="V125" s="144">
        <v>0</v>
      </c>
      <c r="W125" s="144">
        <v>0</v>
      </c>
      <c r="X125" s="145"/>
      <c r="Y125" s="144">
        <v>0</v>
      </c>
      <c r="Z125" s="144">
        <v>0</v>
      </c>
      <c r="AA125" s="144">
        <v>0</v>
      </c>
      <c r="AB125" s="144">
        <v>0</v>
      </c>
      <c r="AC125" s="144">
        <v>0</v>
      </c>
      <c r="AD125" s="144">
        <v>0</v>
      </c>
      <c r="AE125" s="144">
        <v>0</v>
      </c>
      <c r="AF125" s="144">
        <v>0</v>
      </c>
      <c r="AG125" s="144">
        <v>0</v>
      </c>
    </row>
    <row r="126" spans="2:33" s="27" customFormat="1">
      <c r="B126" s="29" t="s">
        <v>107</v>
      </c>
      <c r="C126" s="209" t="s">
        <v>293</v>
      </c>
      <c r="D126" s="147">
        <v>13446.596886290357</v>
      </c>
      <c r="E126" s="147">
        <v>15355.459331818107</v>
      </c>
      <c r="F126" s="147">
        <v>19280.833417993075</v>
      </c>
      <c r="G126" s="147">
        <v>31613.725210494606</v>
      </c>
      <c r="H126" s="147">
        <v>30963.71850440558</v>
      </c>
      <c r="I126" s="147">
        <v>26458.490412874307</v>
      </c>
      <c r="J126" s="147">
        <v>48538.427817224394</v>
      </c>
      <c r="K126" s="147">
        <v>63105.97997980941</v>
      </c>
      <c r="L126" s="147">
        <v>70705.471217979459</v>
      </c>
      <c r="M126" s="147">
        <v>80724.762028291414</v>
      </c>
      <c r="N126" s="146"/>
      <c r="O126" s="147">
        <v>1908.8624455277511</v>
      </c>
      <c r="P126" s="147">
        <v>3925.3740861749661</v>
      </c>
      <c r="Q126" s="147">
        <v>12332.891792501534</v>
      </c>
      <c r="R126" s="147">
        <v>-650.00670608902738</v>
      </c>
      <c r="S126" s="147">
        <v>-4505.2280915312731</v>
      </c>
      <c r="T126" s="147">
        <v>22079.93740435009</v>
      </c>
      <c r="U126" s="147">
        <v>14567.552162585014</v>
      </c>
      <c r="V126" s="147">
        <v>7599.4912381700487</v>
      </c>
      <c r="W126" s="147">
        <v>10019.290810311952</v>
      </c>
      <c r="X126" s="141"/>
      <c r="Y126" s="147">
        <v>0</v>
      </c>
      <c r="Z126" s="147">
        <v>0</v>
      </c>
      <c r="AA126" s="147">
        <v>0</v>
      </c>
      <c r="AB126" s="147">
        <v>0</v>
      </c>
      <c r="AC126" s="147">
        <v>0</v>
      </c>
      <c r="AD126" s="147">
        <v>0</v>
      </c>
      <c r="AE126" s="147">
        <v>0</v>
      </c>
      <c r="AF126" s="147">
        <v>0</v>
      </c>
      <c r="AG126" s="147">
        <v>0</v>
      </c>
    </row>
    <row r="127" spans="2:33" s="27" customFormat="1">
      <c r="B127" s="31" t="s">
        <v>7</v>
      </c>
      <c r="C127" s="232" t="s">
        <v>294</v>
      </c>
      <c r="D127" s="147">
        <v>103.49179696554496</v>
      </c>
      <c r="E127" s="147">
        <v>153.41065396116562</v>
      </c>
      <c r="F127" s="147">
        <v>230.42736573724062</v>
      </c>
      <c r="G127" s="147">
        <v>81.797554828551142</v>
      </c>
      <c r="H127" s="147">
        <v>539.87807078670903</v>
      </c>
      <c r="I127" s="147">
        <v>620.65081569088761</v>
      </c>
      <c r="J127" s="147">
        <v>580.08810181994784</v>
      </c>
      <c r="K127" s="147">
        <v>754.1865236719691</v>
      </c>
      <c r="L127" s="147">
        <v>845.00888124291271</v>
      </c>
      <c r="M127" s="147">
        <v>964.7505302642154</v>
      </c>
      <c r="N127" s="146"/>
      <c r="O127" s="147">
        <v>49.918856995620665</v>
      </c>
      <c r="P127" s="147">
        <v>77.016711776074985</v>
      </c>
      <c r="Q127" s="147">
        <v>-148.62981090868948</v>
      </c>
      <c r="R127" s="147">
        <v>458.08051595815778</v>
      </c>
      <c r="S127" s="147">
        <v>80.77274490417858</v>
      </c>
      <c r="T127" s="147">
        <v>-40.562713870939682</v>
      </c>
      <c r="U127" s="147">
        <v>174.09842185202126</v>
      </c>
      <c r="V127" s="147">
        <v>90.822357570943609</v>
      </c>
      <c r="W127" s="147">
        <v>119.74164902130262</v>
      </c>
      <c r="X127" s="141"/>
      <c r="Y127" s="147">
        <v>0</v>
      </c>
      <c r="Z127" s="147">
        <v>0</v>
      </c>
      <c r="AA127" s="147">
        <v>0</v>
      </c>
      <c r="AB127" s="147">
        <v>0</v>
      </c>
      <c r="AC127" s="147">
        <v>0</v>
      </c>
      <c r="AD127" s="147">
        <v>0</v>
      </c>
      <c r="AE127" s="147">
        <v>0</v>
      </c>
      <c r="AF127" s="147">
        <v>0</v>
      </c>
      <c r="AG127" s="147">
        <v>0</v>
      </c>
    </row>
    <row r="128" spans="2:33">
      <c r="B128" s="208" t="s">
        <v>40</v>
      </c>
      <c r="C128" s="36"/>
      <c r="D128" s="144">
        <v>0</v>
      </c>
      <c r="E128" s="144">
        <v>0</v>
      </c>
      <c r="F128" s="144">
        <v>0</v>
      </c>
      <c r="G128" s="144">
        <v>0</v>
      </c>
      <c r="H128" s="144">
        <v>0</v>
      </c>
      <c r="I128" s="144">
        <v>0</v>
      </c>
      <c r="J128" s="144">
        <v>0</v>
      </c>
      <c r="K128" s="144">
        <v>0</v>
      </c>
      <c r="L128" s="144">
        <v>0</v>
      </c>
      <c r="M128" s="144">
        <v>0</v>
      </c>
      <c r="N128" s="143"/>
      <c r="O128" s="144">
        <v>0</v>
      </c>
      <c r="P128" s="144">
        <v>0</v>
      </c>
      <c r="Q128" s="144">
        <v>0</v>
      </c>
      <c r="R128" s="144">
        <v>0</v>
      </c>
      <c r="S128" s="144">
        <v>0</v>
      </c>
      <c r="T128" s="144">
        <v>0</v>
      </c>
      <c r="U128" s="144">
        <v>0</v>
      </c>
      <c r="V128" s="144">
        <v>0</v>
      </c>
      <c r="W128" s="144">
        <v>0</v>
      </c>
      <c r="X128" s="145"/>
      <c r="Y128" s="144">
        <v>0</v>
      </c>
      <c r="Z128" s="144">
        <v>0</v>
      </c>
      <c r="AA128" s="144">
        <v>0</v>
      </c>
      <c r="AB128" s="144">
        <v>0</v>
      </c>
      <c r="AC128" s="144">
        <v>0</v>
      </c>
      <c r="AD128" s="144">
        <v>0</v>
      </c>
      <c r="AE128" s="144">
        <v>0</v>
      </c>
      <c r="AF128" s="144">
        <v>0</v>
      </c>
      <c r="AG128" s="144">
        <v>0</v>
      </c>
    </row>
    <row r="129" spans="2:33">
      <c r="B129" s="6" t="s">
        <v>41</v>
      </c>
      <c r="C129" s="8"/>
      <c r="D129" s="144">
        <v>103.49179696554496</v>
      </c>
      <c r="E129" s="144">
        <v>153.41065396116562</v>
      </c>
      <c r="F129" s="144">
        <v>230.42736573724062</v>
      </c>
      <c r="G129" s="144">
        <v>81.797554828551142</v>
      </c>
      <c r="H129" s="144">
        <v>539.87807078670903</v>
      </c>
      <c r="I129" s="144">
        <v>620.65081569088761</v>
      </c>
      <c r="J129" s="144">
        <v>580.08810181994784</v>
      </c>
      <c r="K129" s="144">
        <v>754.1865236719691</v>
      </c>
      <c r="L129" s="144">
        <v>845.00888124291271</v>
      </c>
      <c r="M129" s="144">
        <v>964.7505302642154</v>
      </c>
      <c r="N129" s="143"/>
      <c r="O129" s="144">
        <v>0</v>
      </c>
      <c r="P129" s="144">
        <v>0</v>
      </c>
      <c r="Q129" s="144">
        <v>0</v>
      </c>
      <c r="R129" s="144">
        <v>0</v>
      </c>
      <c r="S129" s="144">
        <v>0</v>
      </c>
      <c r="T129" s="144">
        <v>0</v>
      </c>
      <c r="U129" s="144">
        <v>0</v>
      </c>
      <c r="V129" s="144">
        <v>0</v>
      </c>
      <c r="W129" s="144">
        <v>0</v>
      </c>
      <c r="X129" s="145"/>
      <c r="Y129" s="144">
        <v>0</v>
      </c>
      <c r="Z129" s="144">
        <v>0</v>
      </c>
      <c r="AA129" s="144">
        <v>0</v>
      </c>
      <c r="AB129" s="144">
        <v>0</v>
      </c>
      <c r="AC129" s="144">
        <v>0</v>
      </c>
      <c r="AD129" s="144">
        <v>0</v>
      </c>
      <c r="AE129" s="144">
        <v>0</v>
      </c>
      <c r="AF129" s="144">
        <v>0</v>
      </c>
      <c r="AG129" s="144">
        <v>0</v>
      </c>
    </row>
    <row r="130" spans="2:33">
      <c r="B130" s="6" t="s">
        <v>42</v>
      </c>
      <c r="C130" s="8"/>
      <c r="D130" s="144">
        <v>0</v>
      </c>
      <c r="E130" s="144">
        <v>0</v>
      </c>
      <c r="F130" s="144">
        <v>0</v>
      </c>
      <c r="G130" s="144">
        <v>0</v>
      </c>
      <c r="H130" s="144">
        <v>0</v>
      </c>
      <c r="I130" s="144">
        <v>0</v>
      </c>
      <c r="J130" s="144">
        <v>0</v>
      </c>
      <c r="K130" s="144">
        <v>0</v>
      </c>
      <c r="L130" s="144">
        <v>0</v>
      </c>
      <c r="M130" s="144">
        <v>0</v>
      </c>
      <c r="N130" s="143"/>
      <c r="O130" s="144">
        <v>0</v>
      </c>
      <c r="P130" s="144">
        <v>0</v>
      </c>
      <c r="Q130" s="144">
        <v>0</v>
      </c>
      <c r="R130" s="144">
        <v>0</v>
      </c>
      <c r="S130" s="144">
        <v>0</v>
      </c>
      <c r="T130" s="144">
        <v>0</v>
      </c>
      <c r="U130" s="144">
        <v>0</v>
      </c>
      <c r="V130" s="144">
        <v>0</v>
      </c>
      <c r="W130" s="144">
        <v>0</v>
      </c>
      <c r="X130" s="145"/>
      <c r="Y130" s="144">
        <v>0</v>
      </c>
      <c r="Z130" s="144">
        <v>0</v>
      </c>
      <c r="AA130" s="144">
        <v>0</v>
      </c>
      <c r="AB130" s="144">
        <v>0</v>
      </c>
      <c r="AC130" s="144">
        <v>0</v>
      </c>
      <c r="AD130" s="144">
        <v>0</v>
      </c>
      <c r="AE130" s="144">
        <v>0</v>
      </c>
      <c r="AF130" s="144">
        <v>0</v>
      </c>
      <c r="AG130" s="144">
        <v>0</v>
      </c>
    </row>
    <row r="131" spans="2:33">
      <c r="B131" s="6" t="s">
        <v>43</v>
      </c>
      <c r="C131" s="8"/>
      <c r="D131" s="144">
        <v>0</v>
      </c>
      <c r="E131" s="144">
        <v>0</v>
      </c>
      <c r="F131" s="144">
        <v>0</v>
      </c>
      <c r="G131" s="144">
        <v>0</v>
      </c>
      <c r="H131" s="144">
        <v>0</v>
      </c>
      <c r="I131" s="144">
        <v>0</v>
      </c>
      <c r="J131" s="144">
        <v>0</v>
      </c>
      <c r="K131" s="144">
        <v>0</v>
      </c>
      <c r="L131" s="144">
        <v>0</v>
      </c>
      <c r="M131" s="144">
        <v>0</v>
      </c>
      <c r="N131" s="143"/>
      <c r="O131" s="144">
        <v>0</v>
      </c>
      <c r="P131" s="144">
        <v>0</v>
      </c>
      <c r="Q131" s="144">
        <v>0</v>
      </c>
      <c r="R131" s="144">
        <v>0</v>
      </c>
      <c r="S131" s="144">
        <v>0</v>
      </c>
      <c r="T131" s="144">
        <v>0</v>
      </c>
      <c r="U131" s="144">
        <v>0</v>
      </c>
      <c r="V131" s="144">
        <v>0</v>
      </c>
      <c r="W131" s="144">
        <v>0</v>
      </c>
      <c r="X131" s="145"/>
      <c r="Y131" s="144">
        <v>0</v>
      </c>
      <c r="Z131" s="144">
        <v>0</v>
      </c>
      <c r="AA131" s="144">
        <v>0</v>
      </c>
      <c r="AB131" s="144">
        <v>0</v>
      </c>
      <c r="AC131" s="144">
        <v>0</v>
      </c>
      <c r="AD131" s="144">
        <v>0</v>
      </c>
      <c r="AE131" s="144">
        <v>0</v>
      </c>
      <c r="AF131" s="144">
        <v>0</v>
      </c>
      <c r="AG131" s="144">
        <v>0</v>
      </c>
    </row>
    <row r="132" spans="2:33">
      <c r="B132" s="6" t="s">
        <v>44</v>
      </c>
      <c r="C132" s="8"/>
      <c r="D132" s="144">
        <v>0</v>
      </c>
      <c r="E132" s="144">
        <v>0</v>
      </c>
      <c r="F132" s="144">
        <v>0</v>
      </c>
      <c r="G132" s="144">
        <v>0</v>
      </c>
      <c r="H132" s="144">
        <v>0</v>
      </c>
      <c r="I132" s="144">
        <v>0</v>
      </c>
      <c r="J132" s="144">
        <v>0</v>
      </c>
      <c r="K132" s="144">
        <v>0</v>
      </c>
      <c r="L132" s="144">
        <v>0</v>
      </c>
      <c r="M132" s="144">
        <v>0</v>
      </c>
      <c r="N132" s="143"/>
      <c r="O132" s="144">
        <v>0</v>
      </c>
      <c r="P132" s="144">
        <v>0</v>
      </c>
      <c r="Q132" s="144">
        <v>0</v>
      </c>
      <c r="R132" s="144">
        <v>0</v>
      </c>
      <c r="S132" s="144">
        <v>0</v>
      </c>
      <c r="T132" s="144">
        <v>0</v>
      </c>
      <c r="U132" s="144">
        <v>0</v>
      </c>
      <c r="V132" s="144">
        <v>0</v>
      </c>
      <c r="W132" s="144">
        <v>0</v>
      </c>
      <c r="X132" s="145"/>
      <c r="Y132" s="144">
        <v>0</v>
      </c>
      <c r="Z132" s="144">
        <v>0</v>
      </c>
      <c r="AA132" s="144">
        <v>0</v>
      </c>
      <c r="AB132" s="144">
        <v>0</v>
      </c>
      <c r="AC132" s="144">
        <v>0</v>
      </c>
      <c r="AD132" s="144">
        <v>0</v>
      </c>
      <c r="AE132" s="144">
        <v>0</v>
      </c>
      <c r="AF132" s="144">
        <v>0</v>
      </c>
      <c r="AG132" s="144">
        <v>0</v>
      </c>
    </row>
    <row r="133" spans="2:33">
      <c r="B133" s="7" t="s">
        <v>45</v>
      </c>
      <c r="C133" s="225"/>
      <c r="D133" s="144">
        <v>0</v>
      </c>
      <c r="E133" s="144">
        <v>0</v>
      </c>
      <c r="F133" s="144">
        <v>0</v>
      </c>
      <c r="G133" s="144">
        <v>0</v>
      </c>
      <c r="H133" s="144">
        <v>0</v>
      </c>
      <c r="I133" s="144">
        <v>0</v>
      </c>
      <c r="J133" s="144">
        <v>0</v>
      </c>
      <c r="K133" s="144">
        <v>0</v>
      </c>
      <c r="L133" s="144">
        <v>0</v>
      </c>
      <c r="M133" s="144">
        <v>0</v>
      </c>
      <c r="N133" s="143"/>
      <c r="O133" s="144">
        <v>0</v>
      </c>
      <c r="P133" s="144">
        <v>0</v>
      </c>
      <c r="Q133" s="144">
        <v>0</v>
      </c>
      <c r="R133" s="144">
        <v>0</v>
      </c>
      <c r="S133" s="144">
        <v>0</v>
      </c>
      <c r="T133" s="144">
        <v>0</v>
      </c>
      <c r="U133" s="144">
        <v>0</v>
      </c>
      <c r="V133" s="144">
        <v>0</v>
      </c>
      <c r="W133" s="144">
        <v>0</v>
      </c>
      <c r="X133" s="145"/>
      <c r="Y133" s="144">
        <v>0</v>
      </c>
      <c r="Z133" s="144">
        <v>0</v>
      </c>
      <c r="AA133" s="144">
        <v>0</v>
      </c>
      <c r="AB133" s="144">
        <v>0</v>
      </c>
      <c r="AC133" s="144">
        <v>0</v>
      </c>
      <c r="AD133" s="144">
        <v>0</v>
      </c>
      <c r="AE133" s="144">
        <v>0</v>
      </c>
      <c r="AF133" s="144">
        <v>0</v>
      </c>
      <c r="AG133" s="144">
        <v>0</v>
      </c>
    </row>
    <row r="134" spans="2:33">
      <c r="B134" s="7" t="s">
        <v>46</v>
      </c>
      <c r="C134" s="225"/>
      <c r="D134" s="144">
        <v>0</v>
      </c>
      <c r="E134" s="144">
        <v>0</v>
      </c>
      <c r="F134" s="144">
        <v>0</v>
      </c>
      <c r="G134" s="144">
        <v>0</v>
      </c>
      <c r="H134" s="144">
        <v>0</v>
      </c>
      <c r="I134" s="144">
        <v>0</v>
      </c>
      <c r="J134" s="144">
        <v>0</v>
      </c>
      <c r="K134" s="144">
        <v>0</v>
      </c>
      <c r="L134" s="144">
        <v>0</v>
      </c>
      <c r="M134" s="144">
        <v>0</v>
      </c>
      <c r="N134" s="143"/>
      <c r="O134" s="144">
        <v>0</v>
      </c>
      <c r="P134" s="144">
        <v>0</v>
      </c>
      <c r="Q134" s="144">
        <v>0</v>
      </c>
      <c r="R134" s="144">
        <v>0</v>
      </c>
      <c r="S134" s="144">
        <v>0</v>
      </c>
      <c r="T134" s="144">
        <v>0</v>
      </c>
      <c r="U134" s="144">
        <v>0</v>
      </c>
      <c r="V134" s="144">
        <v>0</v>
      </c>
      <c r="W134" s="144">
        <v>0</v>
      </c>
      <c r="X134" s="145"/>
      <c r="Y134" s="144">
        <v>0</v>
      </c>
      <c r="Z134" s="144">
        <v>0</v>
      </c>
      <c r="AA134" s="144">
        <v>0</v>
      </c>
      <c r="AB134" s="144">
        <v>0</v>
      </c>
      <c r="AC134" s="144">
        <v>0</v>
      </c>
      <c r="AD134" s="144">
        <v>0</v>
      </c>
      <c r="AE134" s="144">
        <v>0</v>
      </c>
      <c r="AF134" s="144">
        <v>0</v>
      </c>
      <c r="AG134" s="144">
        <v>0</v>
      </c>
    </row>
    <row r="135" spans="2:33">
      <c r="B135" s="6" t="s">
        <v>317</v>
      </c>
      <c r="C135" s="8"/>
      <c r="D135" s="144">
        <v>0</v>
      </c>
      <c r="E135" s="144">
        <v>0</v>
      </c>
      <c r="F135" s="144">
        <v>0</v>
      </c>
      <c r="G135" s="144">
        <v>0</v>
      </c>
      <c r="H135" s="144">
        <v>0</v>
      </c>
      <c r="I135" s="144">
        <v>0</v>
      </c>
      <c r="J135" s="144">
        <v>0</v>
      </c>
      <c r="K135" s="144">
        <v>0</v>
      </c>
      <c r="L135" s="144">
        <v>0</v>
      </c>
      <c r="M135" s="144">
        <v>0</v>
      </c>
      <c r="N135" s="143"/>
      <c r="O135" s="144">
        <v>0</v>
      </c>
      <c r="P135" s="144">
        <v>0</v>
      </c>
      <c r="Q135" s="144">
        <v>0</v>
      </c>
      <c r="R135" s="144">
        <v>0</v>
      </c>
      <c r="S135" s="144">
        <v>0</v>
      </c>
      <c r="T135" s="144">
        <v>0</v>
      </c>
      <c r="U135" s="144">
        <v>0</v>
      </c>
      <c r="V135" s="144">
        <v>0</v>
      </c>
      <c r="W135" s="144">
        <v>0</v>
      </c>
      <c r="X135" s="145"/>
      <c r="Y135" s="144">
        <v>0</v>
      </c>
      <c r="Z135" s="144">
        <v>0</v>
      </c>
      <c r="AA135" s="144">
        <v>0</v>
      </c>
      <c r="AB135" s="144">
        <v>0</v>
      </c>
      <c r="AC135" s="144">
        <v>0</v>
      </c>
      <c r="AD135" s="144">
        <v>0</v>
      </c>
      <c r="AE135" s="144">
        <v>0</v>
      </c>
      <c r="AF135" s="144">
        <v>0</v>
      </c>
      <c r="AG135" s="144">
        <v>0</v>
      </c>
    </row>
    <row r="136" spans="2:33">
      <c r="B136" s="6" t="s">
        <v>108</v>
      </c>
      <c r="C136" s="210"/>
      <c r="D136" s="144">
        <v>0</v>
      </c>
      <c r="E136" s="144">
        <v>0</v>
      </c>
      <c r="F136" s="144">
        <v>0</v>
      </c>
      <c r="G136" s="144">
        <v>0</v>
      </c>
      <c r="H136" s="144">
        <v>0</v>
      </c>
      <c r="I136" s="144">
        <v>0</v>
      </c>
      <c r="J136" s="144">
        <v>0</v>
      </c>
      <c r="K136" s="144">
        <v>0</v>
      </c>
      <c r="L136" s="144">
        <v>0</v>
      </c>
      <c r="M136" s="144">
        <v>0</v>
      </c>
      <c r="N136" s="143"/>
      <c r="O136" s="144">
        <v>0</v>
      </c>
      <c r="P136" s="144">
        <v>0</v>
      </c>
      <c r="Q136" s="144">
        <v>0</v>
      </c>
      <c r="R136" s="144">
        <v>0</v>
      </c>
      <c r="S136" s="144">
        <v>0</v>
      </c>
      <c r="T136" s="144">
        <v>0</v>
      </c>
      <c r="U136" s="144">
        <v>0</v>
      </c>
      <c r="V136" s="144">
        <v>0</v>
      </c>
      <c r="W136" s="144">
        <v>0</v>
      </c>
      <c r="X136" s="145"/>
      <c r="Y136" s="144">
        <v>0</v>
      </c>
      <c r="Z136" s="144">
        <v>0</v>
      </c>
      <c r="AA136" s="144">
        <v>0</v>
      </c>
      <c r="AB136" s="144">
        <v>0</v>
      </c>
      <c r="AC136" s="144">
        <v>0</v>
      </c>
      <c r="AD136" s="144">
        <v>0</v>
      </c>
      <c r="AE136" s="144">
        <v>0</v>
      </c>
      <c r="AF136" s="144">
        <v>0</v>
      </c>
      <c r="AG136" s="144">
        <v>0</v>
      </c>
    </row>
    <row r="137" spans="2:33">
      <c r="B137" s="6" t="s">
        <v>48</v>
      </c>
      <c r="C137" s="8"/>
      <c r="D137" s="144">
        <v>0</v>
      </c>
      <c r="E137" s="144">
        <v>0</v>
      </c>
      <c r="F137" s="144">
        <v>0</v>
      </c>
      <c r="G137" s="144">
        <v>0</v>
      </c>
      <c r="H137" s="144">
        <v>0</v>
      </c>
      <c r="I137" s="144">
        <v>0</v>
      </c>
      <c r="J137" s="144">
        <v>0</v>
      </c>
      <c r="K137" s="144">
        <v>0</v>
      </c>
      <c r="L137" s="144">
        <v>0</v>
      </c>
      <c r="M137" s="144">
        <v>0</v>
      </c>
      <c r="N137" s="143"/>
      <c r="O137" s="144">
        <v>0</v>
      </c>
      <c r="P137" s="144">
        <v>0</v>
      </c>
      <c r="Q137" s="144">
        <v>0</v>
      </c>
      <c r="R137" s="144">
        <v>0</v>
      </c>
      <c r="S137" s="144">
        <v>0</v>
      </c>
      <c r="T137" s="144">
        <v>0</v>
      </c>
      <c r="U137" s="144">
        <v>0</v>
      </c>
      <c r="V137" s="144">
        <v>0</v>
      </c>
      <c r="W137" s="144">
        <v>0</v>
      </c>
      <c r="X137" s="145"/>
      <c r="Y137" s="144">
        <v>0</v>
      </c>
      <c r="Z137" s="144">
        <v>0</v>
      </c>
      <c r="AA137" s="144">
        <v>0</v>
      </c>
      <c r="AB137" s="144">
        <v>0</v>
      </c>
      <c r="AC137" s="144">
        <v>0</v>
      </c>
      <c r="AD137" s="144">
        <v>0</v>
      </c>
      <c r="AE137" s="144">
        <v>0</v>
      </c>
      <c r="AF137" s="144">
        <v>0</v>
      </c>
      <c r="AG137" s="144">
        <v>0</v>
      </c>
    </row>
    <row r="138" spans="2:33">
      <c r="B138" s="6" t="s">
        <v>325</v>
      </c>
      <c r="C138" s="8"/>
      <c r="D138" s="144">
        <v>0</v>
      </c>
      <c r="E138" s="144">
        <v>0</v>
      </c>
      <c r="F138" s="144">
        <v>0</v>
      </c>
      <c r="G138" s="144">
        <v>0</v>
      </c>
      <c r="H138" s="144">
        <v>0</v>
      </c>
      <c r="I138" s="144">
        <v>0</v>
      </c>
      <c r="J138" s="144">
        <v>0</v>
      </c>
      <c r="K138" s="144">
        <v>0</v>
      </c>
      <c r="L138" s="144">
        <v>0</v>
      </c>
      <c r="M138" s="144">
        <v>0</v>
      </c>
      <c r="N138" s="143"/>
      <c r="O138" s="144">
        <v>0</v>
      </c>
      <c r="P138" s="144">
        <v>0</v>
      </c>
      <c r="Q138" s="144">
        <v>0</v>
      </c>
      <c r="R138" s="144">
        <v>0</v>
      </c>
      <c r="S138" s="144">
        <v>0</v>
      </c>
      <c r="T138" s="144">
        <v>0</v>
      </c>
      <c r="U138" s="144">
        <v>0</v>
      </c>
      <c r="V138" s="144">
        <v>0</v>
      </c>
      <c r="W138" s="144">
        <v>0</v>
      </c>
      <c r="X138" s="145"/>
      <c r="Y138" s="144">
        <v>0</v>
      </c>
      <c r="Z138" s="144">
        <v>0</v>
      </c>
      <c r="AA138" s="144">
        <v>0</v>
      </c>
      <c r="AB138" s="144">
        <v>0</v>
      </c>
      <c r="AC138" s="144">
        <v>0</v>
      </c>
      <c r="AD138" s="144">
        <v>0</v>
      </c>
      <c r="AE138" s="144">
        <v>0</v>
      </c>
      <c r="AF138" s="144">
        <v>0</v>
      </c>
      <c r="AG138" s="144">
        <v>0</v>
      </c>
    </row>
    <row r="139" spans="2:33">
      <c r="B139" s="6" t="s">
        <v>101</v>
      </c>
      <c r="C139" s="8"/>
      <c r="D139" s="144">
        <v>0</v>
      </c>
      <c r="E139" s="144">
        <v>0</v>
      </c>
      <c r="F139" s="144">
        <v>0</v>
      </c>
      <c r="G139" s="144">
        <v>0</v>
      </c>
      <c r="H139" s="144">
        <v>0</v>
      </c>
      <c r="I139" s="144">
        <v>0</v>
      </c>
      <c r="J139" s="144">
        <v>0</v>
      </c>
      <c r="K139" s="144">
        <v>0</v>
      </c>
      <c r="L139" s="144">
        <v>0</v>
      </c>
      <c r="M139" s="144">
        <v>0</v>
      </c>
      <c r="N139" s="143"/>
      <c r="O139" s="144">
        <v>0</v>
      </c>
      <c r="P139" s="144">
        <v>0</v>
      </c>
      <c r="Q139" s="144">
        <v>0</v>
      </c>
      <c r="R139" s="144">
        <v>0</v>
      </c>
      <c r="S139" s="144">
        <v>0</v>
      </c>
      <c r="T139" s="144">
        <v>0</v>
      </c>
      <c r="U139" s="144">
        <v>0</v>
      </c>
      <c r="V139" s="144">
        <v>0</v>
      </c>
      <c r="W139" s="144">
        <v>0</v>
      </c>
      <c r="X139" s="145"/>
      <c r="Y139" s="144">
        <v>0</v>
      </c>
      <c r="Z139" s="144">
        <v>0</v>
      </c>
      <c r="AA139" s="144">
        <v>0</v>
      </c>
      <c r="AB139" s="144">
        <v>0</v>
      </c>
      <c r="AC139" s="144">
        <v>0</v>
      </c>
      <c r="AD139" s="144">
        <v>0</v>
      </c>
      <c r="AE139" s="144">
        <v>0</v>
      </c>
      <c r="AF139" s="144">
        <v>0</v>
      </c>
      <c r="AG139" s="144">
        <v>0</v>
      </c>
    </row>
    <row r="140" spans="2:33" s="27" customFormat="1">
      <c r="B140" s="31" t="s">
        <v>8</v>
      </c>
      <c r="C140" s="209" t="s">
        <v>295</v>
      </c>
      <c r="D140" s="147">
        <v>13343.105089324812</v>
      </c>
      <c r="E140" s="147">
        <v>15202.048677856943</v>
      </c>
      <c r="F140" s="147">
        <v>19050.406052255832</v>
      </c>
      <c r="G140" s="147">
        <v>31531.927655666055</v>
      </c>
      <c r="H140" s="147">
        <v>30423.840433618869</v>
      </c>
      <c r="I140" s="147">
        <v>25837.839597183422</v>
      </c>
      <c r="J140" s="147">
        <v>47958.339715404443</v>
      </c>
      <c r="K140" s="147">
        <v>62351.793456137442</v>
      </c>
      <c r="L140" s="147">
        <v>69860.462336736542</v>
      </c>
      <c r="M140" s="147">
        <v>79760.011498027205</v>
      </c>
      <c r="N140" s="146"/>
      <c r="O140" s="147">
        <v>1858.9435885321309</v>
      </c>
      <c r="P140" s="147">
        <v>3848.35737439889</v>
      </c>
      <c r="Q140" s="147">
        <v>12481.521603410223</v>
      </c>
      <c r="R140" s="147">
        <v>-1108.0872220471861</v>
      </c>
      <c r="S140" s="147">
        <v>-4586.0008364354489</v>
      </c>
      <c r="T140" s="147">
        <v>22120.500118221025</v>
      </c>
      <c r="U140" s="147">
        <v>14393.453740732997</v>
      </c>
      <c r="V140" s="147">
        <v>7508.6688805990998</v>
      </c>
      <c r="W140" s="147">
        <v>9899.5491612906553</v>
      </c>
      <c r="X140" s="141"/>
      <c r="Y140" s="147">
        <v>0</v>
      </c>
      <c r="Z140" s="147">
        <v>0</v>
      </c>
      <c r="AA140" s="147">
        <v>0</v>
      </c>
      <c r="AB140" s="147">
        <v>0</v>
      </c>
      <c r="AC140" s="147">
        <v>0</v>
      </c>
      <c r="AD140" s="147">
        <v>0</v>
      </c>
      <c r="AE140" s="147">
        <v>0</v>
      </c>
      <c r="AF140" s="147">
        <v>0</v>
      </c>
      <c r="AG140" s="147">
        <v>0</v>
      </c>
    </row>
    <row r="141" spans="2:33">
      <c r="B141" s="208" t="s">
        <v>40</v>
      </c>
      <c r="C141" s="36"/>
      <c r="D141" s="144">
        <v>0</v>
      </c>
      <c r="E141" s="144">
        <v>0</v>
      </c>
      <c r="F141" s="144">
        <v>0</v>
      </c>
      <c r="G141" s="144">
        <v>0</v>
      </c>
      <c r="H141" s="144">
        <v>0</v>
      </c>
      <c r="I141" s="144">
        <v>0</v>
      </c>
      <c r="J141" s="144">
        <v>0</v>
      </c>
      <c r="K141" s="144">
        <v>0</v>
      </c>
      <c r="L141" s="144">
        <v>0</v>
      </c>
      <c r="M141" s="144">
        <v>0</v>
      </c>
      <c r="N141" s="143"/>
      <c r="O141" s="144">
        <v>0</v>
      </c>
      <c r="P141" s="144">
        <v>0</v>
      </c>
      <c r="Q141" s="144">
        <v>0</v>
      </c>
      <c r="R141" s="144">
        <v>0</v>
      </c>
      <c r="S141" s="144">
        <v>0</v>
      </c>
      <c r="T141" s="144">
        <v>0</v>
      </c>
      <c r="U141" s="144">
        <v>0</v>
      </c>
      <c r="V141" s="144">
        <v>0</v>
      </c>
      <c r="W141" s="144">
        <v>0</v>
      </c>
      <c r="X141" s="145"/>
      <c r="Y141" s="144">
        <v>0</v>
      </c>
      <c r="Z141" s="144">
        <v>0</v>
      </c>
      <c r="AA141" s="144">
        <v>0</v>
      </c>
      <c r="AB141" s="144">
        <v>0</v>
      </c>
      <c r="AC141" s="144">
        <v>0</v>
      </c>
      <c r="AD141" s="144">
        <v>0</v>
      </c>
      <c r="AE141" s="144">
        <v>0</v>
      </c>
      <c r="AF141" s="144">
        <v>0</v>
      </c>
      <c r="AG141" s="144">
        <v>0</v>
      </c>
    </row>
    <row r="142" spans="2:33">
      <c r="B142" s="6" t="s">
        <v>41</v>
      </c>
      <c r="C142" s="8"/>
      <c r="D142" s="144">
        <v>0</v>
      </c>
      <c r="E142" s="144">
        <v>0</v>
      </c>
      <c r="F142" s="144">
        <v>0</v>
      </c>
      <c r="G142" s="144">
        <v>0</v>
      </c>
      <c r="H142" s="144">
        <v>0</v>
      </c>
      <c r="I142" s="144">
        <v>0</v>
      </c>
      <c r="J142" s="144">
        <v>0</v>
      </c>
      <c r="K142" s="144">
        <v>0</v>
      </c>
      <c r="L142" s="144">
        <v>0</v>
      </c>
      <c r="M142" s="144">
        <v>0</v>
      </c>
      <c r="N142" s="143"/>
      <c r="O142" s="144">
        <v>0</v>
      </c>
      <c r="P142" s="144">
        <v>0</v>
      </c>
      <c r="Q142" s="144">
        <v>0</v>
      </c>
      <c r="R142" s="144">
        <v>0</v>
      </c>
      <c r="S142" s="144">
        <v>0</v>
      </c>
      <c r="T142" s="144">
        <v>0</v>
      </c>
      <c r="U142" s="144">
        <v>0</v>
      </c>
      <c r="V142" s="144">
        <v>0</v>
      </c>
      <c r="W142" s="144">
        <v>0</v>
      </c>
      <c r="X142" s="145"/>
      <c r="Y142" s="144">
        <v>0</v>
      </c>
      <c r="Z142" s="144">
        <v>0</v>
      </c>
      <c r="AA142" s="144">
        <v>0</v>
      </c>
      <c r="AB142" s="144">
        <v>0</v>
      </c>
      <c r="AC142" s="144">
        <v>0</v>
      </c>
      <c r="AD142" s="144">
        <v>0</v>
      </c>
      <c r="AE142" s="144">
        <v>0</v>
      </c>
      <c r="AF142" s="144">
        <v>0</v>
      </c>
      <c r="AG142" s="144">
        <v>0</v>
      </c>
    </row>
    <row r="143" spans="2:33">
      <c r="B143" s="6" t="s">
        <v>42</v>
      </c>
      <c r="C143" s="8"/>
      <c r="D143" s="144">
        <v>13342.301869342817</v>
      </c>
      <c r="E143" s="144">
        <v>15201.141661256992</v>
      </c>
      <c r="F143" s="144">
        <v>19049.226080880391</v>
      </c>
      <c r="G143" s="144">
        <v>31530.055849953413</v>
      </c>
      <c r="H143" s="144">
        <v>30422.078397937799</v>
      </c>
      <c r="I143" s="144">
        <v>25835.889411125965</v>
      </c>
      <c r="J143" s="144">
        <v>47955.369202969028</v>
      </c>
      <c r="K143" s="144">
        <v>62347.931421318652</v>
      </c>
      <c r="L143" s="144">
        <v>69856.135219214411</v>
      </c>
      <c r="M143" s="144">
        <v>79755.071208029476</v>
      </c>
      <c r="N143" s="143"/>
      <c r="O143" s="144">
        <v>1858.8397919141755</v>
      </c>
      <c r="P143" s="144">
        <v>3848.0844196233988</v>
      </c>
      <c r="Q143" s="144">
        <v>12480.829769073023</v>
      </c>
      <c r="R143" s="144">
        <v>-1107.977452015615</v>
      </c>
      <c r="S143" s="144">
        <v>-4586.1889868118342</v>
      </c>
      <c r="T143" s="144">
        <v>22119.479791843067</v>
      </c>
      <c r="U143" s="144">
        <v>14392.562218349622</v>
      </c>
      <c r="V143" s="144">
        <v>7508.2037978957596</v>
      </c>
      <c r="W143" s="144">
        <v>9898.9359888150611</v>
      </c>
      <c r="X143" s="145"/>
      <c r="Y143" s="144">
        <v>0</v>
      </c>
      <c r="Z143" s="144">
        <v>0</v>
      </c>
      <c r="AA143" s="144">
        <v>0</v>
      </c>
      <c r="AB143" s="144">
        <v>0</v>
      </c>
      <c r="AC143" s="144">
        <v>0</v>
      </c>
      <c r="AD143" s="144">
        <v>0</v>
      </c>
      <c r="AE143" s="144">
        <v>0</v>
      </c>
      <c r="AF143" s="144">
        <v>0</v>
      </c>
      <c r="AG143" s="144">
        <v>0</v>
      </c>
    </row>
    <row r="144" spans="2:33">
      <c r="B144" s="6" t="s">
        <v>43</v>
      </c>
      <c r="C144" s="8"/>
      <c r="D144" s="144">
        <v>0</v>
      </c>
      <c r="E144" s="144">
        <v>0</v>
      </c>
      <c r="F144" s="144">
        <v>0</v>
      </c>
      <c r="G144" s="144">
        <v>0</v>
      </c>
      <c r="H144" s="144">
        <v>0</v>
      </c>
      <c r="I144" s="144">
        <v>0</v>
      </c>
      <c r="J144" s="144">
        <v>0</v>
      </c>
      <c r="K144" s="144">
        <v>0</v>
      </c>
      <c r="L144" s="144">
        <v>0</v>
      </c>
      <c r="M144" s="144">
        <v>0</v>
      </c>
      <c r="N144" s="143"/>
      <c r="O144" s="144">
        <v>0</v>
      </c>
      <c r="P144" s="144">
        <v>0</v>
      </c>
      <c r="Q144" s="144">
        <v>0</v>
      </c>
      <c r="R144" s="144">
        <v>0</v>
      </c>
      <c r="S144" s="144">
        <v>0</v>
      </c>
      <c r="T144" s="144">
        <v>0</v>
      </c>
      <c r="U144" s="144">
        <v>0</v>
      </c>
      <c r="V144" s="144">
        <v>0</v>
      </c>
      <c r="W144" s="144">
        <v>0</v>
      </c>
      <c r="X144" s="145"/>
      <c r="Y144" s="144">
        <v>0</v>
      </c>
      <c r="Z144" s="144">
        <v>0</v>
      </c>
      <c r="AA144" s="144">
        <v>0</v>
      </c>
      <c r="AB144" s="144">
        <v>0</v>
      </c>
      <c r="AC144" s="144">
        <v>0</v>
      </c>
      <c r="AD144" s="144">
        <v>0</v>
      </c>
      <c r="AE144" s="144">
        <v>0</v>
      </c>
      <c r="AF144" s="144">
        <v>0</v>
      </c>
      <c r="AG144" s="144">
        <v>0</v>
      </c>
    </row>
    <row r="145" spans="2:33">
      <c r="B145" s="6" t="s">
        <v>44</v>
      </c>
      <c r="C145" s="8"/>
      <c r="D145" s="144">
        <v>0</v>
      </c>
      <c r="E145" s="144">
        <v>0</v>
      </c>
      <c r="F145" s="144">
        <v>0</v>
      </c>
      <c r="G145" s="144">
        <v>0</v>
      </c>
      <c r="H145" s="144">
        <v>0</v>
      </c>
      <c r="I145" s="144">
        <v>0</v>
      </c>
      <c r="J145" s="144">
        <v>0</v>
      </c>
      <c r="K145" s="144">
        <v>0</v>
      </c>
      <c r="L145" s="144">
        <v>0</v>
      </c>
      <c r="M145" s="144">
        <v>0</v>
      </c>
      <c r="N145" s="143"/>
      <c r="O145" s="144">
        <v>0</v>
      </c>
      <c r="P145" s="144">
        <v>0</v>
      </c>
      <c r="Q145" s="144">
        <v>0</v>
      </c>
      <c r="R145" s="144">
        <v>0</v>
      </c>
      <c r="S145" s="144">
        <v>0</v>
      </c>
      <c r="T145" s="144">
        <v>0</v>
      </c>
      <c r="U145" s="144">
        <v>0</v>
      </c>
      <c r="V145" s="144">
        <v>0</v>
      </c>
      <c r="W145" s="144">
        <v>0</v>
      </c>
      <c r="X145" s="145"/>
      <c r="Y145" s="144">
        <v>0</v>
      </c>
      <c r="Z145" s="144">
        <v>0</v>
      </c>
      <c r="AA145" s="144">
        <v>0</v>
      </c>
      <c r="AB145" s="144">
        <v>0</v>
      </c>
      <c r="AC145" s="144">
        <v>0</v>
      </c>
      <c r="AD145" s="144">
        <v>0</v>
      </c>
      <c r="AE145" s="144">
        <v>0</v>
      </c>
      <c r="AF145" s="144">
        <v>0</v>
      </c>
      <c r="AG145" s="144">
        <v>0</v>
      </c>
    </row>
    <row r="146" spans="2:33">
      <c r="B146" s="7" t="s">
        <v>45</v>
      </c>
      <c r="C146" s="225"/>
      <c r="D146" s="144">
        <v>0</v>
      </c>
      <c r="E146" s="144">
        <v>0</v>
      </c>
      <c r="F146" s="144">
        <v>0</v>
      </c>
      <c r="G146" s="144">
        <v>0</v>
      </c>
      <c r="H146" s="144">
        <v>0</v>
      </c>
      <c r="I146" s="144">
        <v>0</v>
      </c>
      <c r="J146" s="144">
        <v>0</v>
      </c>
      <c r="K146" s="144">
        <v>0</v>
      </c>
      <c r="L146" s="144">
        <v>0</v>
      </c>
      <c r="M146" s="144">
        <v>0</v>
      </c>
      <c r="N146" s="143"/>
      <c r="O146" s="144">
        <v>0</v>
      </c>
      <c r="P146" s="144">
        <v>0</v>
      </c>
      <c r="Q146" s="144">
        <v>0</v>
      </c>
      <c r="R146" s="144">
        <v>0</v>
      </c>
      <c r="S146" s="144">
        <v>0</v>
      </c>
      <c r="T146" s="144">
        <v>0</v>
      </c>
      <c r="U146" s="144">
        <v>0</v>
      </c>
      <c r="V146" s="144">
        <v>0</v>
      </c>
      <c r="W146" s="144">
        <v>0</v>
      </c>
      <c r="X146" s="145"/>
      <c r="Y146" s="144">
        <v>0</v>
      </c>
      <c r="Z146" s="144">
        <v>0</v>
      </c>
      <c r="AA146" s="144">
        <v>0</v>
      </c>
      <c r="AB146" s="144">
        <v>0</v>
      </c>
      <c r="AC146" s="144">
        <v>0</v>
      </c>
      <c r="AD146" s="144">
        <v>0</v>
      </c>
      <c r="AE146" s="144">
        <v>0</v>
      </c>
      <c r="AF146" s="144">
        <v>0</v>
      </c>
      <c r="AG146" s="144">
        <v>0</v>
      </c>
    </row>
    <row r="147" spans="2:33">
      <c r="B147" s="7" t="s">
        <v>46</v>
      </c>
      <c r="C147" s="225"/>
      <c r="D147" s="144">
        <v>0</v>
      </c>
      <c r="E147" s="144">
        <v>0</v>
      </c>
      <c r="F147" s="144">
        <v>0</v>
      </c>
      <c r="G147" s="144">
        <v>0</v>
      </c>
      <c r="H147" s="144">
        <v>0</v>
      </c>
      <c r="I147" s="144">
        <v>0</v>
      </c>
      <c r="J147" s="144">
        <v>0</v>
      </c>
      <c r="K147" s="144">
        <v>0</v>
      </c>
      <c r="L147" s="144">
        <v>0</v>
      </c>
      <c r="M147" s="144">
        <v>0</v>
      </c>
      <c r="N147" s="143"/>
      <c r="O147" s="144">
        <v>0</v>
      </c>
      <c r="P147" s="144">
        <v>0</v>
      </c>
      <c r="Q147" s="144">
        <v>0</v>
      </c>
      <c r="R147" s="144">
        <v>0</v>
      </c>
      <c r="S147" s="144">
        <v>0</v>
      </c>
      <c r="T147" s="144">
        <v>0</v>
      </c>
      <c r="U147" s="144">
        <v>0</v>
      </c>
      <c r="V147" s="144">
        <v>0</v>
      </c>
      <c r="W147" s="144">
        <v>0</v>
      </c>
      <c r="X147" s="145"/>
      <c r="Y147" s="144">
        <v>0</v>
      </c>
      <c r="Z147" s="144">
        <v>0</v>
      </c>
      <c r="AA147" s="144">
        <v>0</v>
      </c>
      <c r="AB147" s="144">
        <v>0</v>
      </c>
      <c r="AC147" s="144">
        <v>0</v>
      </c>
      <c r="AD147" s="144">
        <v>0</v>
      </c>
      <c r="AE147" s="144">
        <v>0</v>
      </c>
      <c r="AF147" s="144">
        <v>0</v>
      </c>
      <c r="AG147" s="144">
        <v>0</v>
      </c>
    </row>
    <row r="148" spans="2:33">
      <c r="B148" s="6" t="s">
        <v>317</v>
      </c>
      <c r="C148" s="8"/>
      <c r="D148" s="144">
        <v>0</v>
      </c>
      <c r="E148" s="144">
        <v>0</v>
      </c>
      <c r="F148" s="144">
        <v>0</v>
      </c>
      <c r="G148" s="144">
        <v>0</v>
      </c>
      <c r="H148" s="144">
        <v>0</v>
      </c>
      <c r="I148" s="144">
        <v>0</v>
      </c>
      <c r="J148" s="144">
        <v>0</v>
      </c>
      <c r="K148" s="144">
        <v>0</v>
      </c>
      <c r="L148" s="144">
        <v>0</v>
      </c>
      <c r="M148" s="144">
        <v>0</v>
      </c>
      <c r="N148" s="143"/>
      <c r="O148" s="144">
        <v>0</v>
      </c>
      <c r="P148" s="144">
        <v>0</v>
      </c>
      <c r="Q148" s="144">
        <v>0</v>
      </c>
      <c r="R148" s="144">
        <v>0</v>
      </c>
      <c r="S148" s="144">
        <v>0</v>
      </c>
      <c r="T148" s="144">
        <v>0</v>
      </c>
      <c r="U148" s="144">
        <v>0</v>
      </c>
      <c r="V148" s="144">
        <v>0</v>
      </c>
      <c r="W148" s="144">
        <v>0</v>
      </c>
      <c r="X148" s="145"/>
      <c r="Y148" s="144">
        <v>0</v>
      </c>
      <c r="Z148" s="144">
        <v>0</v>
      </c>
      <c r="AA148" s="144">
        <v>0</v>
      </c>
      <c r="AB148" s="144">
        <v>0</v>
      </c>
      <c r="AC148" s="144">
        <v>0</v>
      </c>
      <c r="AD148" s="144">
        <v>0</v>
      </c>
      <c r="AE148" s="144">
        <v>0</v>
      </c>
      <c r="AF148" s="144">
        <v>0</v>
      </c>
      <c r="AG148" s="144">
        <v>0</v>
      </c>
    </row>
    <row r="149" spans="2:33">
      <c r="B149" s="6" t="s">
        <v>108</v>
      </c>
      <c r="C149" s="8"/>
      <c r="D149" s="144">
        <v>0</v>
      </c>
      <c r="E149" s="144">
        <v>0</v>
      </c>
      <c r="F149" s="144">
        <v>0</v>
      </c>
      <c r="G149" s="144">
        <v>0</v>
      </c>
      <c r="H149" s="144">
        <v>0</v>
      </c>
      <c r="I149" s="144">
        <v>0</v>
      </c>
      <c r="J149" s="144">
        <v>0</v>
      </c>
      <c r="K149" s="144">
        <v>0</v>
      </c>
      <c r="L149" s="144">
        <v>0</v>
      </c>
      <c r="M149" s="144">
        <v>0</v>
      </c>
      <c r="N149" s="143"/>
      <c r="O149" s="144">
        <v>0</v>
      </c>
      <c r="P149" s="144">
        <v>0</v>
      </c>
      <c r="Q149" s="144">
        <v>0</v>
      </c>
      <c r="R149" s="144">
        <v>0</v>
      </c>
      <c r="S149" s="144">
        <v>0</v>
      </c>
      <c r="T149" s="144">
        <v>0</v>
      </c>
      <c r="U149" s="144">
        <v>0</v>
      </c>
      <c r="V149" s="144">
        <v>0</v>
      </c>
      <c r="W149" s="144">
        <v>0</v>
      </c>
      <c r="X149" s="145"/>
      <c r="Y149" s="144">
        <v>0</v>
      </c>
      <c r="Z149" s="144">
        <v>0</v>
      </c>
      <c r="AA149" s="144">
        <v>0</v>
      </c>
      <c r="AB149" s="144">
        <v>0</v>
      </c>
      <c r="AC149" s="144">
        <v>0</v>
      </c>
      <c r="AD149" s="144">
        <v>0</v>
      </c>
      <c r="AE149" s="144">
        <v>0</v>
      </c>
      <c r="AF149" s="144">
        <v>0</v>
      </c>
      <c r="AG149" s="144">
        <v>0</v>
      </c>
    </row>
    <row r="150" spans="2:33">
      <c r="B150" s="6" t="s">
        <v>48</v>
      </c>
      <c r="C150" s="8"/>
      <c r="D150" s="144">
        <v>0</v>
      </c>
      <c r="E150" s="144">
        <v>0</v>
      </c>
      <c r="F150" s="144">
        <v>0</v>
      </c>
      <c r="G150" s="144">
        <v>0</v>
      </c>
      <c r="H150" s="144">
        <v>0</v>
      </c>
      <c r="I150" s="144">
        <v>0</v>
      </c>
      <c r="J150" s="144">
        <v>0</v>
      </c>
      <c r="K150" s="144">
        <v>0</v>
      </c>
      <c r="L150" s="144">
        <v>0</v>
      </c>
      <c r="M150" s="144">
        <v>0</v>
      </c>
      <c r="N150" s="143"/>
      <c r="O150" s="144">
        <v>0</v>
      </c>
      <c r="P150" s="144">
        <v>0</v>
      </c>
      <c r="Q150" s="144">
        <v>0</v>
      </c>
      <c r="R150" s="144">
        <v>0</v>
      </c>
      <c r="S150" s="144">
        <v>0</v>
      </c>
      <c r="T150" s="144">
        <v>0</v>
      </c>
      <c r="U150" s="144">
        <v>0</v>
      </c>
      <c r="V150" s="144">
        <v>0</v>
      </c>
      <c r="W150" s="144">
        <v>0</v>
      </c>
      <c r="X150" s="145"/>
      <c r="Y150" s="144">
        <v>0</v>
      </c>
      <c r="Z150" s="144">
        <v>0</v>
      </c>
      <c r="AA150" s="144">
        <v>0</v>
      </c>
      <c r="AB150" s="144">
        <v>0</v>
      </c>
      <c r="AC150" s="144">
        <v>0</v>
      </c>
      <c r="AD150" s="144">
        <v>0</v>
      </c>
      <c r="AE150" s="144">
        <v>0</v>
      </c>
      <c r="AF150" s="144">
        <v>0</v>
      </c>
      <c r="AG150" s="144">
        <v>0</v>
      </c>
    </row>
    <row r="151" spans="2:33">
      <c r="B151" s="6" t="s">
        <v>325</v>
      </c>
      <c r="C151" s="8"/>
      <c r="D151" s="144">
        <v>0</v>
      </c>
      <c r="E151" s="144">
        <v>0</v>
      </c>
      <c r="F151" s="144">
        <v>0</v>
      </c>
      <c r="G151" s="144">
        <v>0</v>
      </c>
      <c r="H151" s="144">
        <v>0</v>
      </c>
      <c r="I151" s="144">
        <v>0</v>
      </c>
      <c r="J151" s="144">
        <v>0</v>
      </c>
      <c r="K151" s="144">
        <v>0</v>
      </c>
      <c r="L151" s="144">
        <v>0</v>
      </c>
      <c r="M151" s="144">
        <v>0</v>
      </c>
      <c r="N151" s="143"/>
      <c r="O151" s="144">
        <v>0</v>
      </c>
      <c r="P151" s="144">
        <v>0</v>
      </c>
      <c r="Q151" s="144">
        <v>0</v>
      </c>
      <c r="R151" s="144">
        <v>0</v>
      </c>
      <c r="S151" s="144">
        <v>0</v>
      </c>
      <c r="T151" s="144">
        <v>0</v>
      </c>
      <c r="U151" s="144">
        <v>0</v>
      </c>
      <c r="V151" s="144">
        <v>0</v>
      </c>
      <c r="W151" s="144">
        <v>0</v>
      </c>
      <c r="X151" s="145"/>
      <c r="Y151" s="144">
        <v>0</v>
      </c>
      <c r="Z151" s="144">
        <v>0</v>
      </c>
      <c r="AA151" s="144">
        <v>0</v>
      </c>
      <c r="AB151" s="144">
        <v>0</v>
      </c>
      <c r="AC151" s="144">
        <v>0</v>
      </c>
      <c r="AD151" s="144">
        <v>0</v>
      </c>
      <c r="AE151" s="144">
        <v>0</v>
      </c>
      <c r="AF151" s="144">
        <v>0</v>
      </c>
      <c r="AG151" s="144">
        <v>0</v>
      </c>
    </row>
    <row r="152" spans="2:33">
      <c r="B152" s="6" t="s">
        <v>101</v>
      </c>
      <c r="C152" s="8"/>
      <c r="D152" s="144">
        <v>0.80321998199071198</v>
      </c>
      <c r="E152" s="144">
        <v>0.90701659995111217</v>
      </c>
      <c r="F152" s="144">
        <v>1.1799713754439884</v>
      </c>
      <c r="G152" s="144">
        <v>1.8718057126383698</v>
      </c>
      <c r="H152" s="144">
        <v>1.7620356810743465</v>
      </c>
      <c r="I152" s="144">
        <v>1.9501860574554348</v>
      </c>
      <c r="J152" s="144">
        <v>2.9705124354183967</v>
      </c>
      <c r="K152" s="144">
        <v>3.8620348187867553</v>
      </c>
      <c r="L152" s="144">
        <v>4.3271175221417764</v>
      </c>
      <c r="M152" s="144">
        <v>4.9402899977352988</v>
      </c>
      <c r="N152" s="143"/>
      <c r="O152" s="144">
        <v>0.10379661796040013</v>
      </c>
      <c r="P152" s="144">
        <v>0.27295477549287622</v>
      </c>
      <c r="Q152" s="144">
        <v>0.69183433719438148</v>
      </c>
      <c r="R152" s="144">
        <v>-0.10977003156402328</v>
      </c>
      <c r="S152" s="144">
        <v>0.18815037638108822</v>
      </c>
      <c r="T152" s="144">
        <v>1.0203263779629619</v>
      </c>
      <c r="U152" s="144">
        <v>0.89152238336835876</v>
      </c>
      <c r="V152" s="144">
        <v>0.46508270335502144</v>
      </c>
      <c r="W152" s="144">
        <v>0.61317247559352217</v>
      </c>
      <c r="X152" s="145"/>
      <c r="Y152" s="144">
        <v>0</v>
      </c>
      <c r="Z152" s="144">
        <v>0</v>
      </c>
      <c r="AA152" s="144">
        <v>0</v>
      </c>
      <c r="AB152" s="144">
        <v>0</v>
      </c>
      <c r="AC152" s="144">
        <v>0</v>
      </c>
      <c r="AD152" s="144">
        <v>0</v>
      </c>
      <c r="AE152" s="144">
        <v>0</v>
      </c>
      <c r="AF152" s="144">
        <v>0</v>
      </c>
      <c r="AG152" s="144">
        <v>0</v>
      </c>
    </row>
    <row r="153" spans="2:33" s="27" customFormat="1">
      <c r="B153" s="5" t="s">
        <v>9</v>
      </c>
      <c r="C153" s="209" t="s">
        <v>296</v>
      </c>
      <c r="D153" s="147">
        <v>65709.933394674299</v>
      </c>
      <c r="E153" s="147">
        <v>77036.326020619526</v>
      </c>
      <c r="F153" s="147">
        <v>111928.55272640647</v>
      </c>
      <c r="G153" s="147">
        <v>129402.48099298931</v>
      </c>
      <c r="H153" s="147">
        <v>168417.94442308907</v>
      </c>
      <c r="I153" s="147">
        <v>276011.22632840258</v>
      </c>
      <c r="J153" s="147">
        <v>281773.91814023437</v>
      </c>
      <c r="K153" s="147">
        <v>366341.06287802098</v>
      </c>
      <c r="L153" s="147">
        <v>410457.41600991366</v>
      </c>
      <c r="M153" s="147">
        <v>468621.12166677904</v>
      </c>
      <c r="N153" s="146"/>
      <c r="O153" s="147">
        <v>1393.5274043984916</v>
      </c>
      <c r="P153" s="147">
        <v>19322.493118819904</v>
      </c>
      <c r="Q153" s="147">
        <v>-1658.2990668572972</v>
      </c>
      <c r="R153" s="147">
        <v>18087.668022058264</v>
      </c>
      <c r="S153" s="147">
        <v>92001.778935994778</v>
      </c>
      <c r="T153" s="147">
        <v>-20494.346342749057</v>
      </c>
      <c r="U153" s="147">
        <v>60297.571168097194</v>
      </c>
      <c r="V153" s="147">
        <v>-24777.739881104695</v>
      </c>
      <c r="W153" s="147">
        <v>92182.972189190434</v>
      </c>
      <c r="X153" s="141"/>
      <c r="Y153" s="147">
        <v>9932.8652215467282</v>
      </c>
      <c r="Z153" s="147">
        <v>15569.733586967044</v>
      </c>
      <c r="AA153" s="147">
        <v>19132.227333440129</v>
      </c>
      <c r="AB153" s="147">
        <v>20927.795408041486</v>
      </c>
      <c r="AC153" s="147">
        <v>15591.502969318775</v>
      </c>
      <c r="AD153" s="147">
        <v>26257.038154580801</v>
      </c>
      <c r="AE153" s="147">
        <v>24269.573569689419</v>
      </c>
      <c r="AF153" s="147">
        <v>68894.093012997415</v>
      </c>
      <c r="AG153" s="147">
        <v>-34019.266532325048</v>
      </c>
    </row>
    <row r="154" spans="2:33">
      <c r="B154" s="208" t="s">
        <v>40</v>
      </c>
      <c r="C154" s="36"/>
      <c r="D154" s="144">
        <v>65279.35240753051</v>
      </c>
      <c r="E154" s="144">
        <v>76524.848696568879</v>
      </c>
      <c r="F154" s="144">
        <v>111099.18235367036</v>
      </c>
      <c r="G154" s="144">
        <v>128683.19516185067</v>
      </c>
      <c r="H154" s="144">
        <v>167257.18185271474</v>
      </c>
      <c r="I154" s="144">
        <v>273365.84839817404</v>
      </c>
      <c r="J154" s="144">
        <v>279686.02426666196</v>
      </c>
      <c r="K154" s="144">
        <v>363626.54172620748</v>
      </c>
      <c r="L154" s="144">
        <v>407416.00064434059</v>
      </c>
      <c r="M154" s="144">
        <v>465148.72374076612</v>
      </c>
      <c r="N154" s="143"/>
      <c r="O154" s="144">
        <v>0</v>
      </c>
      <c r="P154" s="144">
        <v>0</v>
      </c>
      <c r="Q154" s="144">
        <v>0</v>
      </c>
      <c r="R154" s="144">
        <v>0</v>
      </c>
      <c r="S154" s="144">
        <v>0</v>
      </c>
      <c r="T154" s="144">
        <v>0</v>
      </c>
      <c r="U154" s="144">
        <v>0</v>
      </c>
      <c r="V154" s="144">
        <v>0</v>
      </c>
      <c r="W154" s="144">
        <v>0</v>
      </c>
      <c r="X154" s="145"/>
      <c r="Y154" s="144">
        <v>0</v>
      </c>
      <c r="Z154" s="144">
        <v>0</v>
      </c>
      <c r="AA154" s="144">
        <v>0</v>
      </c>
      <c r="AB154" s="144">
        <v>0</v>
      </c>
      <c r="AC154" s="144">
        <v>0</v>
      </c>
      <c r="AD154" s="144">
        <v>0</v>
      </c>
      <c r="AE154" s="144">
        <v>0</v>
      </c>
      <c r="AF154" s="144">
        <v>0</v>
      </c>
      <c r="AG154" s="144">
        <v>0</v>
      </c>
    </row>
    <row r="155" spans="2:33">
      <c r="B155" s="6" t="s">
        <v>41</v>
      </c>
      <c r="C155" s="8"/>
      <c r="D155" s="144">
        <v>0</v>
      </c>
      <c r="E155" s="144">
        <v>0</v>
      </c>
      <c r="F155" s="144">
        <v>0</v>
      </c>
      <c r="G155" s="144">
        <v>0</v>
      </c>
      <c r="H155" s="144">
        <v>0</v>
      </c>
      <c r="I155" s="144">
        <v>0</v>
      </c>
      <c r="J155" s="144">
        <v>0</v>
      </c>
      <c r="K155" s="144">
        <v>0</v>
      </c>
      <c r="L155" s="144">
        <v>0</v>
      </c>
      <c r="M155" s="144">
        <v>0</v>
      </c>
      <c r="N155" s="143"/>
      <c r="O155" s="144">
        <v>0</v>
      </c>
      <c r="P155" s="144">
        <v>0</v>
      </c>
      <c r="Q155" s="144">
        <v>0</v>
      </c>
      <c r="R155" s="144">
        <v>0</v>
      </c>
      <c r="S155" s="144">
        <v>0</v>
      </c>
      <c r="T155" s="144">
        <v>0</v>
      </c>
      <c r="U155" s="144">
        <v>0</v>
      </c>
      <c r="V155" s="144">
        <v>0</v>
      </c>
      <c r="W155" s="144">
        <v>0</v>
      </c>
      <c r="X155" s="145"/>
      <c r="Y155" s="144">
        <v>0</v>
      </c>
      <c r="Z155" s="144">
        <v>0</v>
      </c>
      <c r="AA155" s="144">
        <v>0</v>
      </c>
      <c r="AB155" s="144">
        <v>0</v>
      </c>
      <c r="AC155" s="144">
        <v>0</v>
      </c>
      <c r="AD155" s="144">
        <v>0</v>
      </c>
      <c r="AE155" s="144">
        <v>0</v>
      </c>
      <c r="AF155" s="144">
        <v>0</v>
      </c>
      <c r="AG155" s="144">
        <v>0</v>
      </c>
    </row>
    <row r="156" spans="2:33">
      <c r="B156" s="6" t="s">
        <v>42</v>
      </c>
      <c r="C156" s="8"/>
      <c r="D156" s="144">
        <v>36633.405028850466</v>
      </c>
      <c r="E156" s="144">
        <v>41587.062344855549</v>
      </c>
      <c r="F156" s="144">
        <v>56783.841460738986</v>
      </c>
      <c r="G156" s="144">
        <v>81366.907813164624</v>
      </c>
      <c r="H156" s="144">
        <v>82243.851569152161</v>
      </c>
      <c r="I156" s="144">
        <v>114695.4070294784</v>
      </c>
      <c r="J156" s="144">
        <v>142950.16870768042</v>
      </c>
      <c r="K156" s="144">
        <v>185852.96002059741</v>
      </c>
      <c r="L156" s="144">
        <v>208234.16607613114</v>
      </c>
      <c r="M156" s="144">
        <v>237741.90615083443</v>
      </c>
      <c r="N156" s="143"/>
      <c r="O156" s="144">
        <v>752.277711562636</v>
      </c>
      <c r="P156" s="144">
        <v>9802.7300376808489</v>
      </c>
      <c r="Q156" s="144">
        <v>-1042.720867978913</v>
      </c>
      <c r="R156" s="144">
        <v>8832.7849454165353</v>
      </c>
      <c r="S156" s="144">
        <v>38230.986553948562</v>
      </c>
      <c r="T156" s="144">
        <v>-10397.237212677579</v>
      </c>
      <c r="U156" s="144">
        <v>30590.297455611388</v>
      </c>
      <c r="V156" s="144">
        <v>-12570.297916772233</v>
      </c>
      <c r="W156" s="144">
        <v>46766.469776176804</v>
      </c>
      <c r="X156" s="145"/>
      <c r="Y156" s="144">
        <v>4201.3796044424444</v>
      </c>
      <c r="Z156" s="144">
        <v>5394.0490782025872</v>
      </c>
      <c r="AA156" s="144">
        <v>25625.787220404549</v>
      </c>
      <c r="AB156" s="144">
        <v>-7955.8411894289929</v>
      </c>
      <c r="AC156" s="144">
        <v>-5779.4310936223155</v>
      </c>
      <c r="AD156" s="144">
        <v>38651.9988908796</v>
      </c>
      <c r="AE156" s="144">
        <v>12312.493857305588</v>
      </c>
      <c r="AF156" s="144">
        <v>34951.503972305953</v>
      </c>
      <c r="AG156" s="144">
        <v>-17258.729701473487</v>
      </c>
    </row>
    <row r="157" spans="2:33">
      <c r="B157" s="6" t="s">
        <v>43</v>
      </c>
      <c r="C157" s="8"/>
      <c r="D157" s="144">
        <v>19521.582249052128</v>
      </c>
      <c r="E157" s="144">
        <v>23677.456548553735</v>
      </c>
      <c r="F157" s="144">
        <v>35626.961400636021</v>
      </c>
      <c r="G157" s="144">
        <v>34167.73924350676</v>
      </c>
      <c r="H157" s="144">
        <v>56805.783770692957</v>
      </c>
      <c r="I157" s="144">
        <v>96382.670034238268</v>
      </c>
      <c r="J157" s="144">
        <v>89688.897611554086</v>
      </c>
      <c r="K157" s="144">
        <v>116606.69765404778</v>
      </c>
      <c r="L157" s="144">
        <v>130648.97347984754</v>
      </c>
      <c r="M157" s="144">
        <v>149162.53454965146</v>
      </c>
      <c r="N157" s="143"/>
      <c r="O157" s="144">
        <v>428.30682966413366</v>
      </c>
      <c r="P157" s="144">
        <v>6150.3673525642071</v>
      </c>
      <c r="Q157" s="144">
        <v>-437.86123472547962</v>
      </c>
      <c r="R157" s="144">
        <v>6100.7997817378528</v>
      </c>
      <c r="S157" s="144">
        <v>32126.87114110485</v>
      </c>
      <c r="T157" s="144">
        <v>-6523.3693128252826</v>
      </c>
      <c r="U157" s="144">
        <v>19192.772426968841</v>
      </c>
      <c r="V157" s="144">
        <v>-7886.7774203860918</v>
      </c>
      <c r="W157" s="144">
        <v>29341.924933202266</v>
      </c>
      <c r="X157" s="145"/>
      <c r="Y157" s="144">
        <v>3727.5674698374737</v>
      </c>
      <c r="Z157" s="144">
        <v>5799.1374995180777</v>
      </c>
      <c r="AA157" s="144">
        <v>-1021.3609224037816</v>
      </c>
      <c r="AB157" s="144">
        <v>16537.244745448352</v>
      </c>
      <c r="AC157" s="144">
        <v>7450.0151224404535</v>
      </c>
      <c r="AD157" s="144">
        <v>-170.40310985890272</v>
      </c>
      <c r="AE157" s="144">
        <v>7725.0276155248539</v>
      </c>
      <c r="AF157" s="144">
        <v>-116606.69765404778</v>
      </c>
      <c r="AG157" s="144">
        <v>0</v>
      </c>
    </row>
    <row r="158" spans="2:33">
      <c r="B158" s="6" t="s">
        <v>44</v>
      </c>
      <c r="C158" s="8"/>
      <c r="D158" s="144">
        <v>1646.7139170200408</v>
      </c>
      <c r="E158" s="144">
        <v>2076.0043367762551</v>
      </c>
      <c r="F158" s="144">
        <v>3860.33751097905</v>
      </c>
      <c r="G158" s="144">
        <v>1701.8649544134214</v>
      </c>
      <c r="H158" s="144">
        <v>5465.7223196903651</v>
      </c>
      <c r="I158" s="144">
        <v>15394.313450020758</v>
      </c>
      <c r="J158" s="144">
        <v>9718.1853898452464</v>
      </c>
      <c r="K158" s="144">
        <v>12634.847073353762</v>
      </c>
      <c r="L158" s="144">
        <v>14156.389241945255</v>
      </c>
      <c r="M158" s="144">
        <v>16162.414775694246</v>
      </c>
      <c r="N158" s="143"/>
      <c r="O158" s="144">
        <v>37.553308736108413</v>
      </c>
      <c r="P158" s="144">
        <v>666.41927529022053</v>
      </c>
      <c r="Q158" s="144">
        <v>-21.809481890643287</v>
      </c>
      <c r="R158" s="144">
        <v>587.00497240934237</v>
      </c>
      <c r="S158" s="144">
        <v>5131.3283221859938</v>
      </c>
      <c r="T158" s="144">
        <v>-706.83567349696852</v>
      </c>
      <c r="U158" s="144">
        <v>2079.6210630017285</v>
      </c>
      <c r="V158" s="144">
        <v>-854.56692122263064</v>
      </c>
      <c r="W158" s="144">
        <v>3179.3262464968475</v>
      </c>
      <c r="X158" s="145"/>
      <c r="Y158" s="144">
        <v>391.73711102010606</v>
      </c>
      <c r="Z158" s="144">
        <v>1117.913898912574</v>
      </c>
      <c r="AA158" s="144">
        <v>-2136.6630746749852</v>
      </c>
      <c r="AB158" s="144">
        <v>3176.8523928676013</v>
      </c>
      <c r="AC158" s="144">
        <v>4797.2628081443982</v>
      </c>
      <c r="AD158" s="144">
        <v>-4969.2923866785432</v>
      </c>
      <c r="AE158" s="144">
        <v>837.04062050678658</v>
      </c>
      <c r="AF158" s="144">
        <v>2376.1090898141242</v>
      </c>
      <c r="AG158" s="144">
        <v>-1173.3007127478568</v>
      </c>
    </row>
    <row r="159" spans="2:33">
      <c r="B159" s="7" t="s">
        <v>45</v>
      </c>
      <c r="C159" s="225"/>
      <c r="D159" s="144">
        <v>1646.7139170200408</v>
      </c>
      <c r="E159" s="144">
        <v>2076.0043367762551</v>
      </c>
      <c r="F159" s="144">
        <v>3860.33751097905</v>
      </c>
      <c r="G159" s="144">
        <v>1701.8649544134214</v>
      </c>
      <c r="H159" s="144">
        <v>5465.7223196903651</v>
      </c>
      <c r="I159" s="144">
        <v>15394.313450020758</v>
      </c>
      <c r="J159" s="144">
        <v>9718.1853898452464</v>
      </c>
      <c r="K159" s="144">
        <v>12634.847073353762</v>
      </c>
      <c r="L159" s="144">
        <v>14156.389241945255</v>
      </c>
      <c r="M159" s="144">
        <v>16162.414775694246</v>
      </c>
      <c r="N159" s="143"/>
      <c r="O159" s="144">
        <v>37.553308736108413</v>
      </c>
      <c r="P159" s="144">
        <v>666.41927529022053</v>
      </c>
      <c r="Q159" s="144">
        <v>-21.809481890643287</v>
      </c>
      <c r="R159" s="144">
        <v>587.00497240934237</v>
      </c>
      <c r="S159" s="144">
        <v>5131.3283221859938</v>
      </c>
      <c r="T159" s="144">
        <v>-706.83567349696852</v>
      </c>
      <c r="U159" s="144">
        <v>2079.6210630017285</v>
      </c>
      <c r="V159" s="144">
        <v>-854.56692122263064</v>
      </c>
      <c r="W159" s="144">
        <v>3179.3262464968475</v>
      </c>
      <c r="X159" s="145"/>
      <c r="Y159" s="144">
        <v>391.73711102010606</v>
      </c>
      <c r="Z159" s="144">
        <v>1117.913898912574</v>
      </c>
      <c r="AA159" s="144">
        <v>-2136.6630746749852</v>
      </c>
      <c r="AB159" s="144">
        <v>3176.8523928676013</v>
      </c>
      <c r="AC159" s="144">
        <v>4797.2628081443982</v>
      </c>
      <c r="AD159" s="144">
        <v>-4969.2923866785432</v>
      </c>
      <c r="AE159" s="144">
        <v>837.04062050678658</v>
      </c>
      <c r="AF159" s="144">
        <v>2376.1090898141242</v>
      </c>
      <c r="AG159" s="144">
        <v>-1173.3007127478568</v>
      </c>
    </row>
    <row r="160" spans="2:33">
      <c r="B160" s="7" t="s">
        <v>46</v>
      </c>
      <c r="C160" s="225"/>
      <c r="D160" s="144">
        <v>0</v>
      </c>
      <c r="E160" s="144">
        <v>0</v>
      </c>
      <c r="F160" s="144">
        <v>0</v>
      </c>
      <c r="G160" s="144">
        <v>0</v>
      </c>
      <c r="H160" s="144">
        <v>0</v>
      </c>
      <c r="I160" s="144">
        <v>0</v>
      </c>
      <c r="J160" s="144">
        <v>0</v>
      </c>
      <c r="K160" s="144">
        <v>0</v>
      </c>
      <c r="L160" s="144">
        <v>0</v>
      </c>
      <c r="M160" s="144">
        <v>0</v>
      </c>
      <c r="N160" s="143"/>
      <c r="O160" s="144">
        <v>0</v>
      </c>
      <c r="P160" s="144">
        <v>0</v>
      </c>
      <c r="Q160" s="144">
        <v>0</v>
      </c>
      <c r="R160" s="144">
        <v>0</v>
      </c>
      <c r="S160" s="144">
        <v>0</v>
      </c>
      <c r="T160" s="144">
        <v>0</v>
      </c>
      <c r="U160" s="144">
        <v>0</v>
      </c>
      <c r="V160" s="144">
        <v>0</v>
      </c>
      <c r="W160" s="144">
        <v>0</v>
      </c>
      <c r="X160" s="145"/>
      <c r="Y160" s="144">
        <v>0</v>
      </c>
      <c r="Z160" s="144">
        <v>0</v>
      </c>
      <c r="AA160" s="144">
        <v>0</v>
      </c>
      <c r="AB160" s="144">
        <v>0</v>
      </c>
      <c r="AC160" s="144">
        <v>0</v>
      </c>
      <c r="AD160" s="144">
        <v>0</v>
      </c>
      <c r="AE160" s="144">
        <v>0</v>
      </c>
      <c r="AF160" s="144">
        <v>0</v>
      </c>
      <c r="AG160" s="144">
        <v>0</v>
      </c>
    </row>
    <row r="161" spans="2:33">
      <c r="B161" s="6" t="s">
        <v>317</v>
      </c>
      <c r="C161" s="8"/>
      <c r="D161" s="144">
        <v>3216.0924769047492</v>
      </c>
      <c r="E161" s="144">
        <v>4253.6616531692052</v>
      </c>
      <c r="F161" s="144">
        <v>6711.328947464166</v>
      </c>
      <c r="G161" s="144">
        <v>3986.3211391495001</v>
      </c>
      <c r="H161" s="144">
        <v>12379.586951076164</v>
      </c>
      <c r="I161" s="144">
        <v>20246.160421821885</v>
      </c>
      <c r="J161" s="144">
        <v>16895.398067706858</v>
      </c>
      <c r="K161" s="144">
        <v>21966.114276022483</v>
      </c>
      <c r="L161" s="144">
        <v>24611.367436351888</v>
      </c>
      <c r="M161" s="144">
        <v>28098.911516555221</v>
      </c>
      <c r="N161" s="143"/>
      <c r="O161" s="144">
        <v>76.945441052623693</v>
      </c>
      <c r="P161" s="144">
        <v>1158.5927294396154</v>
      </c>
      <c r="Q161" s="144">
        <v>-51.084898639642574</v>
      </c>
      <c r="R161" s="144">
        <v>1329.5368245248121</v>
      </c>
      <c r="S161" s="144">
        <v>6748.5761365912495</v>
      </c>
      <c r="T161" s="144">
        <v>-1228.8580216493615</v>
      </c>
      <c r="U161" s="144">
        <v>3615.4924278473145</v>
      </c>
      <c r="V161" s="144">
        <v>-1485.6938543936283</v>
      </c>
      <c r="W161" s="144">
        <v>5527.3675451593663</v>
      </c>
      <c r="X161" s="145"/>
      <c r="Y161" s="144">
        <v>960.62373521183281</v>
      </c>
      <c r="Z161" s="144">
        <v>1299.0745648553452</v>
      </c>
      <c r="AA161" s="144">
        <v>-2673.9229096750237</v>
      </c>
      <c r="AB161" s="144">
        <v>7063.7289874018506</v>
      </c>
      <c r="AC161" s="144">
        <v>1117.9973341544737</v>
      </c>
      <c r="AD161" s="144">
        <v>-2121.9043324656668</v>
      </c>
      <c r="AE161" s="144">
        <v>1455.2237804683102</v>
      </c>
      <c r="AF161" s="144">
        <v>4130.9470147230313</v>
      </c>
      <c r="AG161" s="144">
        <v>-2039.8234649560309</v>
      </c>
    </row>
    <row r="162" spans="2:33">
      <c r="B162" s="6" t="s">
        <v>108</v>
      </c>
      <c r="C162" s="8"/>
      <c r="D162" s="144">
        <v>4261.5587357031209</v>
      </c>
      <c r="E162" s="144">
        <v>4930.6638132141352</v>
      </c>
      <c r="F162" s="144">
        <v>8116.713033852122</v>
      </c>
      <c r="G162" s="144">
        <v>7460.3620116163811</v>
      </c>
      <c r="H162" s="144">
        <v>10362.237242103092</v>
      </c>
      <c r="I162" s="144">
        <v>26647.297462614712</v>
      </c>
      <c r="J162" s="144">
        <v>20433.374489875339</v>
      </c>
      <c r="K162" s="144">
        <v>26565.922702186072</v>
      </c>
      <c r="L162" s="144">
        <v>29765.104410064778</v>
      </c>
      <c r="M162" s="144">
        <v>33982.956748030716</v>
      </c>
      <c r="N162" s="143"/>
      <c r="O162" s="144">
        <v>89.19188518609738</v>
      </c>
      <c r="P162" s="144">
        <v>1401.2075375208751</v>
      </c>
      <c r="Q162" s="144">
        <v>-95.604900828380011</v>
      </c>
      <c r="R162" s="144">
        <v>1112.8784871647799</v>
      </c>
      <c r="S162" s="144">
        <v>8882.2429544232436</v>
      </c>
      <c r="T162" s="144">
        <v>-1486.1867149044792</v>
      </c>
      <c r="U162" s="144">
        <v>4372.5936759499946</v>
      </c>
      <c r="V162" s="144">
        <v>-1796.8051881627944</v>
      </c>
      <c r="W162" s="144">
        <v>6684.8245031467031</v>
      </c>
      <c r="X162" s="145"/>
      <c r="Y162" s="144">
        <v>579.91319232491674</v>
      </c>
      <c r="Z162" s="144">
        <v>1784.8416831171114</v>
      </c>
      <c r="AA162" s="144">
        <v>-560.74612140736076</v>
      </c>
      <c r="AB162" s="144">
        <v>1788.9967433219308</v>
      </c>
      <c r="AC162" s="144">
        <v>7402.8172660883756</v>
      </c>
      <c r="AD162" s="144">
        <v>-4727.7362578348921</v>
      </c>
      <c r="AE162" s="144">
        <v>1759.9545363607376</v>
      </c>
      <c r="AF162" s="144">
        <v>4995.9868960414997</v>
      </c>
      <c r="AG162" s="144">
        <v>-2466.9721651807636</v>
      </c>
    </row>
    <row r="163" spans="2:33">
      <c r="B163" s="6" t="s">
        <v>48</v>
      </c>
      <c r="C163" s="8"/>
      <c r="D163" s="144">
        <v>0</v>
      </c>
      <c r="E163" s="144">
        <v>0</v>
      </c>
      <c r="F163" s="144">
        <v>0</v>
      </c>
      <c r="G163" s="144">
        <v>0</v>
      </c>
      <c r="H163" s="144">
        <v>0</v>
      </c>
      <c r="I163" s="144">
        <v>0</v>
      </c>
      <c r="J163" s="144">
        <v>0</v>
      </c>
      <c r="K163" s="144">
        <v>0</v>
      </c>
      <c r="L163" s="144">
        <v>0</v>
      </c>
      <c r="M163" s="144">
        <v>0</v>
      </c>
      <c r="N163" s="143"/>
      <c r="O163" s="144">
        <v>0</v>
      </c>
      <c r="P163" s="144">
        <v>0</v>
      </c>
      <c r="Q163" s="144">
        <v>0</v>
      </c>
      <c r="R163" s="144">
        <v>0</v>
      </c>
      <c r="S163" s="144">
        <v>0</v>
      </c>
      <c r="T163" s="144">
        <v>0</v>
      </c>
      <c r="U163" s="144">
        <v>0</v>
      </c>
      <c r="V163" s="144">
        <v>0</v>
      </c>
      <c r="W163" s="144">
        <v>0</v>
      </c>
      <c r="X163" s="145"/>
      <c r="Y163" s="144">
        <v>0</v>
      </c>
      <c r="Z163" s="144">
        <v>0</v>
      </c>
      <c r="AA163" s="144">
        <v>0</v>
      </c>
      <c r="AB163" s="144">
        <v>0</v>
      </c>
      <c r="AC163" s="144">
        <v>0</v>
      </c>
      <c r="AD163" s="144">
        <v>0</v>
      </c>
      <c r="AE163" s="144">
        <v>0</v>
      </c>
      <c r="AF163" s="144">
        <v>0</v>
      </c>
      <c r="AG163" s="144">
        <v>0</v>
      </c>
    </row>
    <row r="164" spans="2:33">
      <c r="B164" s="6" t="s">
        <v>325</v>
      </c>
      <c r="C164" s="8"/>
      <c r="D164" s="144">
        <v>0</v>
      </c>
      <c r="E164" s="144">
        <v>0</v>
      </c>
      <c r="F164" s="144">
        <v>0</v>
      </c>
      <c r="G164" s="144">
        <v>0</v>
      </c>
      <c r="H164" s="144">
        <v>0</v>
      </c>
      <c r="I164" s="144">
        <v>0</v>
      </c>
      <c r="J164" s="144">
        <v>0</v>
      </c>
      <c r="K164" s="144">
        <v>0</v>
      </c>
      <c r="L164" s="144">
        <v>0</v>
      </c>
      <c r="M164" s="144">
        <v>0</v>
      </c>
      <c r="N164" s="143"/>
      <c r="O164" s="144">
        <v>0</v>
      </c>
      <c r="P164" s="144">
        <v>0</v>
      </c>
      <c r="Q164" s="144">
        <v>0</v>
      </c>
      <c r="R164" s="144">
        <v>0</v>
      </c>
      <c r="S164" s="144">
        <v>0</v>
      </c>
      <c r="T164" s="144">
        <v>0</v>
      </c>
      <c r="U164" s="144">
        <v>0</v>
      </c>
      <c r="V164" s="144">
        <v>0</v>
      </c>
      <c r="W164" s="144">
        <v>0</v>
      </c>
      <c r="X164" s="145"/>
      <c r="Y164" s="144">
        <v>0</v>
      </c>
      <c r="Z164" s="144">
        <v>0</v>
      </c>
      <c r="AA164" s="144">
        <v>0</v>
      </c>
      <c r="AB164" s="144">
        <v>0</v>
      </c>
      <c r="AC164" s="144">
        <v>0</v>
      </c>
      <c r="AD164" s="144">
        <v>0</v>
      </c>
      <c r="AE164" s="144">
        <v>0</v>
      </c>
      <c r="AF164" s="144">
        <v>0</v>
      </c>
      <c r="AG164" s="144">
        <v>0</v>
      </c>
    </row>
    <row r="165" spans="2:33">
      <c r="B165" s="6" t="s">
        <v>101</v>
      </c>
      <c r="C165" s="8"/>
      <c r="D165" s="144">
        <v>430.58098714381902</v>
      </c>
      <c r="E165" s="144">
        <v>511.47732405065625</v>
      </c>
      <c r="F165" s="144">
        <v>829.37037273613703</v>
      </c>
      <c r="G165" s="144">
        <v>719.28583113863647</v>
      </c>
      <c r="H165" s="144">
        <v>1160.7625703743245</v>
      </c>
      <c r="I165" s="144">
        <v>2645.3779302285693</v>
      </c>
      <c r="J165" s="144">
        <v>2087.8938735723868</v>
      </c>
      <c r="K165" s="144">
        <v>2714.5211518134456</v>
      </c>
      <c r="L165" s="144">
        <v>3041.4153655731202</v>
      </c>
      <c r="M165" s="144">
        <v>3472.397926012934</v>
      </c>
      <c r="N165" s="143"/>
      <c r="O165" s="144">
        <v>9.2522281968927302</v>
      </c>
      <c r="P165" s="144">
        <v>143.17618632413826</v>
      </c>
      <c r="Q165" s="144">
        <v>-9.2176827942386854</v>
      </c>
      <c r="R165" s="144">
        <v>124.66301080494291</v>
      </c>
      <c r="S165" s="144">
        <v>881.77382774087403</v>
      </c>
      <c r="T165" s="144">
        <v>-151.85940719538314</v>
      </c>
      <c r="U165" s="144">
        <v>446.79411871793349</v>
      </c>
      <c r="V165" s="144">
        <v>-183.59858016731647</v>
      </c>
      <c r="W165" s="144">
        <v>683.05918500844371</v>
      </c>
      <c r="X165" s="145"/>
      <c r="Y165" s="144">
        <v>71.644108709944533</v>
      </c>
      <c r="Z165" s="144">
        <v>174.71686236134246</v>
      </c>
      <c r="AA165" s="144">
        <v>-100.86685880326183</v>
      </c>
      <c r="AB165" s="144">
        <v>316.81372843074513</v>
      </c>
      <c r="AC165" s="144">
        <v>602.8415321133707</v>
      </c>
      <c r="AD165" s="144">
        <v>-405.62464946079933</v>
      </c>
      <c r="AE165" s="144">
        <v>179.83315952312537</v>
      </c>
      <c r="AF165" s="144">
        <v>510.492793926991</v>
      </c>
      <c r="AG165" s="144">
        <v>-252.07662456862988</v>
      </c>
    </row>
    <row r="166" spans="2:33" s="27" customFormat="1">
      <c r="B166" s="5" t="s">
        <v>25</v>
      </c>
      <c r="C166" s="209" t="s">
        <v>297</v>
      </c>
      <c r="D166" s="147">
        <v>315.88531921476056</v>
      </c>
      <c r="E166" s="147">
        <v>355.63002133605158</v>
      </c>
      <c r="F166" s="147">
        <v>577.30532921829649</v>
      </c>
      <c r="G166" s="147">
        <v>599.87286644537937</v>
      </c>
      <c r="H166" s="147">
        <v>683.75304727736875</v>
      </c>
      <c r="I166" s="147">
        <v>1845.4045130248487</v>
      </c>
      <c r="J166" s="147">
        <v>1453.3341190848785</v>
      </c>
      <c r="K166" s="147">
        <v>1889.514719518759</v>
      </c>
      <c r="L166" s="147">
        <v>2117.0581402844359</v>
      </c>
      <c r="M166" s="147">
        <v>2417.0550260198384</v>
      </c>
      <c r="N166" s="146"/>
      <c r="O166" s="147">
        <v>39.74470212129102</v>
      </c>
      <c r="P166" s="147">
        <v>221.67530788224491</v>
      </c>
      <c r="Q166" s="147">
        <v>22.567537227082912</v>
      </c>
      <c r="R166" s="147">
        <v>83.880180831989378</v>
      </c>
      <c r="S166" s="147">
        <v>1161.65146574748</v>
      </c>
      <c r="T166" s="147">
        <v>-392.07039393997042</v>
      </c>
      <c r="U166" s="147">
        <v>436.18060043388061</v>
      </c>
      <c r="V166" s="147">
        <v>227.5434207656769</v>
      </c>
      <c r="W166" s="147">
        <v>299.99688573540232</v>
      </c>
      <c r="X166" s="141"/>
      <c r="Y166" s="147">
        <v>0</v>
      </c>
      <c r="Z166" s="147">
        <v>0</v>
      </c>
      <c r="AA166" s="147">
        <v>0</v>
      </c>
      <c r="AB166" s="147">
        <v>0</v>
      </c>
      <c r="AC166" s="147">
        <v>0</v>
      </c>
      <c r="AD166" s="147">
        <v>0</v>
      </c>
      <c r="AE166" s="147">
        <v>0</v>
      </c>
      <c r="AF166" s="147">
        <v>0</v>
      </c>
      <c r="AG166" s="147">
        <v>0</v>
      </c>
    </row>
    <row r="167" spans="2:33">
      <c r="B167" s="208" t="s">
        <v>40</v>
      </c>
      <c r="C167" s="36"/>
      <c r="D167" s="144">
        <v>315.7837840227611</v>
      </c>
      <c r="E167" s="144">
        <v>355.76013813123529</v>
      </c>
      <c r="F167" s="144">
        <v>576.6120384615416</v>
      </c>
      <c r="G167" s="144">
        <v>599.87286644537937</v>
      </c>
      <c r="H167" s="144">
        <v>685.62570386283892</v>
      </c>
      <c r="I167" s="144">
        <v>1837.5534414315573</v>
      </c>
      <c r="J167" s="144">
        <v>1451.5887980905227</v>
      </c>
      <c r="K167" s="144">
        <v>1887.2455856246227</v>
      </c>
      <c r="L167" s="144">
        <v>2114.5157476095592</v>
      </c>
      <c r="M167" s="144">
        <v>2414.1523645973693</v>
      </c>
      <c r="N167" s="143"/>
      <c r="O167" s="144">
        <v>0</v>
      </c>
      <c r="P167" s="144">
        <v>0</v>
      </c>
      <c r="Q167" s="144">
        <v>0</v>
      </c>
      <c r="R167" s="144">
        <v>0</v>
      </c>
      <c r="S167" s="144">
        <v>0</v>
      </c>
      <c r="T167" s="144">
        <v>0</v>
      </c>
      <c r="U167" s="144">
        <v>0</v>
      </c>
      <c r="V167" s="144">
        <v>0</v>
      </c>
      <c r="W167" s="144">
        <v>0</v>
      </c>
      <c r="X167" s="145"/>
      <c r="Y167" s="144">
        <v>0</v>
      </c>
      <c r="Z167" s="144">
        <v>0</v>
      </c>
      <c r="AA167" s="144">
        <v>0</v>
      </c>
      <c r="AB167" s="144">
        <v>0</v>
      </c>
      <c r="AC167" s="144">
        <v>0</v>
      </c>
      <c r="AD167" s="144">
        <v>0</v>
      </c>
      <c r="AE167" s="144">
        <v>0</v>
      </c>
      <c r="AF167" s="144">
        <v>0</v>
      </c>
      <c r="AG167" s="144">
        <v>0</v>
      </c>
    </row>
    <row r="168" spans="2:33">
      <c r="B168" s="6" t="s">
        <v>41</v>
      </c>
      <c r="C168" s="8"/>
      <c r="D168" s="144">
        <v>0</v>
      </c>
      <c r="E168" s="144">
        <v>0</v>
      </c>
      <c r="F168" s="144">
        <v>0</v>
      </c>
      <c r="G168" s="144">
        <v>0</v>
      </c>
      <c r="H168" s="144">
        <v>0</v>
      </c>
      <c r="I168" s="144">
        <v>0</v>
      </c>
      <c r="J168" s="144">
        <v>0</v>
      </c>
      <c r="K168" s="144">
        <v>0</v>
      </c>
      <c r="L168" s="144">
        <v>0</v>
      </c>
      <c r="M168" s="144">
        <v>0</v>
      </c>
      <c r="N168" s="143"/>
      <c r="O168" s="144">
        <v>0</v>
      </c>
      <c r="P168" s="144">
        <v>0</v>
      </c>
      <c r="Q168" s="144">
        <v>0</v>
      </c>
      <c r="R168" s="144">
        <v>0</v>
      </c>
      <c r="S168" s="144">
        <v>0</v>
      </c>
      <c r="T168" s="144">
        <v>0</v>
      </c>
      <c r="U168" s="144">
        <v>0</v>
      </c>
      <c r="V168" s="144">
        <v>0</v>
      </c>
      <c r="W168" s="144">
        <v>0</v>
      </c>
      <c r="X168" s="145"/>
      <c r="Y168" s="144">
        <v>0</v>
      </c>
      <c r="Z168" s="144">
        <v>0</v>
      </c>
      <c r="AA168" s="144">
        <v>0</v>
      </c>
      <c r="AB168" s="144">
        <v>0</v>
      </c>
      <c r="AC168" s="144">
        <v>0</v>
      </c>
      <c r="AD168" s="144">
        <v>0</v>
      </c>
      <c r="AE168" s="144">
        <v>0</v>
      </c>
      <c r="AF168" s="144">
        <v>0</v>
      </c>
      <c r="AG168" s="144">
        <v>0</v>
      </c>
    </row>
    <row r="169" spans="2:33">
      <c r="B169" s="6" t="s">
        <v>110</v>
      </c>
      <c r="C169" s="8"/>
      <c r="D169" s="144">
        <v>39.728588173822303</v>
      </c>
      <c r="E169" s="144">
        <v>35.71092794835117</v>
      </c>
      <c r="F169" s="144">
        <v>147.35996244268773</v>
      </c>
      <c r="G169" s="144">
        <v>0</v>
      </c>
      <c r="H169" s="144">
        <v>8.8101784053717331</v>
      </c>
      <c r="I169" s="144">
        <v>1027.9230863048642</v>
      </c>
      <c r="J169" s="144">
        <v>370.97052524183908</v>
      </c>
      <c r="K169" s="144">
        <v>482.30772177386882</v>
      </c>
      <c r="L169" s="144">
        <v>540.38927453471615</v>
      </c>
      <c r="M169" s="144">
        <v>616.96492277054938</v>
      </c>
      <c r="N169" s="143"/>
      <c r="O169" s="144">
        <v>-4.0176602254711256</v>
      </c>
      <c r="P169" s="144">
        <v>111.64903449433655</v>
      </c>
      <c r="Q169" s="144">
        <v>-147.35996244268773</v>
      </c>
      <c r="R169" s="144">
        <v>8.8101784053717331</v>
      </c>
      <c r="S169" s="144">
        <v>1019.1129078994925</v>
      </c>
      <c r="T169" s="144">
        <v>-656.9525610630252</v>
      </c>
      <c r="U169" s="144">
        <v>111.33719653202974</v>
      </c>
      <c r="V169" s="144">
        <v>58.081552760847366</v>
      </c>
      <c r="W169" s="144">
        <v>76.575648235833256</v>
      </c>
      <c r="X169" s="145"/>
      <c r="Y169" s="144">
        <v>0</v>
      </c>
      <c r="Z169" s="144">
        <v>0</v>
      </c>
      <c r="AA169" s="144">
        <v>0</v>
      </c>
      <c r="AB169" s="144">
        <v>0</v>
      </c>
      <c r="AC169" s="144">
        <v>0</v>
      </c>
      <c r="AD169" s="144">
        <v>0</v>
      </c>
      <c r="AE169" s="144">
        <v>0</v>
      </c>
      <c r="AF169" s="144">
        <v>0</v>
      </c>
      <c r="AG169" s="144">
        <v>0</v>
      </c>
    </row>
    <row r="170" spans="2:33">
      <c r="B170" s="6" t="s">
        <v>43</v>
      </c>
      <c r="C170" s="8"/>
      <c r="D170" s="144">
        <v>276.05519584893881</v>
      </c>
      <c r="E170" s="144">
        <v>320.04921018288411</v>
      </c>
      <c r="F170" s="144">
        <v>429.25207601885387</v>
      </c>
      <c r="G170" s="144">
        <v>599.87286644537937</v>
      </c>
      <c r="H170" s="144">
        <v>676.81552545746717</v>
      </c>
      <c r="I170" s="144">
        <v>809.63035512669319</v>
      </c>
      <c r="J170" s="144">
        <v>1080.6182728486835</v>
      </c>
      <c r="K170" s="144">
        <v>1404.9378638507537</v>
      </c>
      <c r="L170" s="144">
        <v>1574.1264730748428</v>
      </c>
      <c r="M170" s="144">
        <v>1797.1874418268201</v>
      </c>
      <c r="N170" s="143"/>
      <c r="O170" s="144">
        <v>43.994014333945316</v>
      </c>
      <c r="P170" s="144">
        <v>109.20286583596975</v>
      </c>
      <c r="Q170" s="144">
        <v>170.62079042652556</v>
      </c>
      <c r="R170" s="144">
        <v>76.942659012087773</v>
      </c>
      <c r="S170" s="144">
        <v>132.81482966922599</v>
      </c>
      <c r="T170" s="144">
        <v>270.98791772199036</v>
      </c>
      <c r="U170" s="144">
        <v>324.31959100207024</v>
      </c>
      <c r="V170" s="144">
        <v>169.18860922408908</v>
      </c>
      <c r="W170" s="144">
        <v>223.06096875197721</v>
      </c>
      <c r="X170" s="145"/>
      <c r="Y170" s="144">
        <v>0</v>
      </c>
      <c r="Z170" s="144">
        <v>0</v>
      </c>
      <c r="AA170" s="144">
        <v>0</v>
      </c>
      <c r="AB170" s="144">
        <v>0</v>
      </c>
      <c r="AC170" s="144">
        <v>0</v>
      </c>
      <c r="AD170" s="144">
        <v>0</v>
      </c>
      <c r="AE170" s="144">
        <v>0</v>
      </c>
      <c r="AF170" s="144">
        <v>0</v>
      </c>
      <c r="AG170" s="144">
        <v>0</v>
      </c>
    </row>
    <row r="171" spans="2:33">
      <c r="B171" s="6" t="s">
        <v>44</v>
      </c>
      <c r="C171" s="8"/>
      <c r="D171" s="144">
        <v>0</v>
      </c>
      <c r="E171" s="144">
        <v>0</v>
      </c>
      <c r="F171" s="144">
        <v>0</v>
      </c>
      <c r="G171" s="144">
        <v>0</v>
      </c>
      <c r="H171" s="144">
        <v>0</v>
      </c>
      <c r="I171" s="144">
        <v>0</v>
      </c>
      <c r="J171" s="144">
        <v>0</v>
      </c>
      <c r="K171" s="144">
        <v>0</v>
      </c>
      <c r="L171" s="144">
        <v>0</v>
      </c>
      <c r="M171" s="144">
        <v>0</v>
      </c>
      <c r="N171" s="143"/>
      <c r="O171" s="144">
        <v>0</v>
      </c>
      <c r="P171" s="144">
        <v>0</v>
      </c>
      <c r="Q171" s="144">
        <v>0</v>
      </c>
      <c r="R171" s="144">
        <v>0</v>
      </c>
      <c r="S171" s="144">
        <v>0</v>
      </c>
      <c r="T171" s="144">
        <v>0</v>
      </c>
      <c r="U171" s="144">
        <v>0</v>
      </c>
      <c r="V171" s="144">
        <v>0</v>
      </c>
      <c r="W171" s="144">
        <v>0</v>
      </c>
      <c r="X171" s="145"/>
      <c r="Y171" s="144">
        <v>0</v>
      </c>
      <c r="Z171" s="144">
        <v>0</v>
      </c>
      <c r="AA171" s="144">
        <v>0</v>
      </c>
      <c r="AB171" s="144">
        <v>0</v>
      </c>
      <c r="AC171" s="144">
        <v>0</v>
      </c>
      <c r="AD171" s="144">
        <v>0</v>
      </c>
      <c r="AE171" s="144">
        <v>0</v>
      </c>
      <c r="AF171" s="144">
        <v>0</v>
      </c>
      <c r="AG171" s="144">
        <v>0</v>
      </c>
    </row>
    <row r="172" spans="2:33">
      <c r="B172" s="7" t="s">
        <v>45</v>
      </c>
      <c r="C172" s="225"/>
      <c r="D172" s="144">
        <v>0</v>
      </c>
      <c r="E172" s="144">
        <v>0</v>
      </c>
      <c r="F172" s="144">
        <v>0</v>
      </c>
      <c r="G172" s="144">
        <v>0</v>
      </c>
      <c r="H172" s="144">
        <v>0</v>
      </c>
      <c r="I172" s="144">
        <v>0</v>
      </c>
      <c r="J172" s="144">
        <v>0</v>
      </c>
      <c r="K172" s="144">
        <v>0</v>
      </c>
      <c r="L172" s="144">
        <v>0</v>
      </c>
      <c r="M172" s="144">
        <v>0</v>
      </c>
      <c r="N172" s="143"/>
      <c r="O172" s="144">
        <v>0</v>
      </c>
      <c r="P172" s="144">
        <v>0</v>
      </c>
      <c r="Q172" s="144">
        <v>0</v>
      </c>
      <c r="R172" s="144">
        <v>0</v>
      </c>
      <c r="S172" s="144">
        <v>0</v>
      </c>
      <c r="T172" s="144">
        <v>0</v>
      </c>
      <c r="U172" s="144">
        <v>0</v>
      </c>
      <c r="V172" s="144">
        <v>0</v>
      </c>
      <c r="W172" s="144">
        <v>0</v>
      </c>
      <c r="X172" s="145"/>
      <c r="Y172" s="144">
        <v>0</v>
      </c>
      <c r="Z172" s="144">
        <v>0</v>
      </c>
      <c r="AA172" s="144">
        <v>0</v>
      </c>
      <c r="AB172" s="144">
        <v>0</v>
      </c>
      <c r="AC172" s="144">
        <v>0</v>
      </c>
      <c r="AD172" s="144">
        <v>0</v>
      </c>
      <c r="AE172" s="144">
        <v>0</v>
      </c>
      <c r="AF172" s="144">
        <v>0</v>
      </c>
      <c r="AG172" s="144">
        <v>0</v>
      </c>
    </row>
    <row r="173" spans="2:33">
      <c r="B173" s="7" t="s">
        <v>46</v>
      </c>
      <c r="C173" s="225"/>
      <c r="D173" s="144">
        <v>0</v>
      </c>
      <c r="E173" s="144">
        <v>0</v>
      </c>
      <c r="F173" s="144">
        <v>0</v>
      </c>
      <c r="G173" s="144">
        <v>0</v>
      </c>
      <c r="H173" s="144">
        <v>0</v>
      </c>
      <c r="I173" s="144">
        <v>0</v>
      </c>
      <c r="J173" s="144">
        <v>0</v>
      </c>
      <c r="K173" s="144">
        <v>0</v>
      </c>
      <c r="L173" s="144">
        <v>0</v>
      </c>
      <c r="M173" s="144">
        <v>0</v>
      </c>
      <c r="N173" s="143"/>
      <c r="O173" s="144">
        <v>0</v>
      </c>
      <c r="P173" s="144">
        <v>0</v>
      </c>
      <c r="Q173" s="144">
        <v>0</v>
      </c>
      <c r="R173" s="144">
        <v>0</v>
      </c>
      <c r="S173" s="144">
        <v>0</v>
      </c>
      <c r="T173" s="144">
        <v>0</v>
      </c>
      <c r="U173" s="144">
        <v>0</v>
      </c>
      <c r="V173" s="144">
        <v>0</v>
      </c>
      <c r="W173" s="144">
        <v>0</v>
      </c>
      <c r="X173" s="145"/>
      <c r="Y173" s="144">
        <v>0</v>
      </c>
      <c r="Z173" s="144">
        <v>0</v>
      </c>
      <c r="AA173" s="144">
        <v>0</v>
      </c>
      <c r="AB173" s="144">
        <v>0</v>
      </c>
      <c r="AC173" s="144">
        <v>0</v>
      </c>
      <c r="AD173" s="144">
        <v>0</v>
      </c>
      <c r="AE173" s="144">
        <v>0</v>
      </c>
      <c r="AF173" s="144">
        <v>0</v>
      </c>
      <c r="AG173" s="144">
        <v>0</v>
      </c>
    </row>
    <row r="174" spans="2:33">
      <c r="B174" s="6" t="s">
        <v>317</v>
      </c>
      <c r="C174" s="8"/>
      <c r="D174" s="144">
        <v>0</v>
      </c>
      <c r="E174" s="144">
        <v>0</v>
      </c>
      <c r="F174" s="144">
        <v>0</v>
      </c>
      <c r="G174" s="144">
        <v>0</v>
      </c>
      <c r="H174" s="144">
        <v>0</v>
      </c>
      <c r="I174" s="144">
        <v>0</v>
      </c>
      <c r="J174" s="144">
        <v>0</v>
      </c>
      <c r="K174" s="144">
        <v>0</v>
      </c>
      <c r="L174" s="144">
        <v>0</v>
      </c>
      <c r="M174" s="144">
        <v>0</v>
      </c>
      <c r="N174" s="143"/>
      <c r="O174" s="144">
        <v>0</v>
      </c>
      <c r="P174" s="144">
        <v>0</v>
      </c>
      <c r="Q174" s="144">
        <v>0</v>
      </c>
      <c r="R174" s="144">
        <v>0</v>
      </c>
      <c r="S174" s="144">
        <v>0</v>
      </c>
      <c r="T174" s="144">
        <v>0</v>
      </c>
      <c r="U174" s="144">
        <v>0</v>
      </c>
      <c r="V174" s="144">
        <v>0</v>
      </c>
      <c r="W174" s="144">
        <v>0</v>
      </c>
      <c r="X174" s="145"/>
      <c r="Y174" s="144">
        <v>0</v>
      </c>
      <c r="Z174" s="144">
        <v>0</v>
      </c>
      <c r="AA174" s="144">
        <v>0</v>
      </c>
      <c r="AB174" s="144">
        <v>0</v>
      </c>
      <c r="AC174" s="144">
        <v>0</v>
      </c>
      <c r="AD174" s="144">
        <v>0</v>
      </c>
      <c r="AE174" s="144">
        <v>0</v>
      </c>
      <c r="AF174" s="144">
        <v>0</v>
      </c>
      <c r="AG174" s="144">
        <v>0</v>
      </c>
    </row>
    <row r="175" spans="2:33">
      <c r="B175" s="6" t="s">
        <v>108</v>
      </c>
      <c r="C175" s="8"/>
      <c r="D175" s="144">
        <v>0</v>
      </c>
      <c r="E175" s="144">
        <v>0</v>
      </c>
      <c r="F175" s="144">
        <v>0</v>
      </c>
      <c r="G175" s="144">
        <v>0</v>
      </c>
      <c r="H175" s="144">
        <v>0</v>
      </c>
      <c r="I175" s="144">
        <v>0</v>
      </c>
      <c r="J175" s="144">
        <v>0</v>
      </c>
      <c r="K175" s="144">
        <v>0</v>
      </c>
      <c r="L175" s="144">
        <v>0</v>
      </c>
      <c r="M175" s="144">
        <v>0</v>
      </c>
      <c r="N175" s="143"/>
      <c r="O175" s="144">
        <v>0</v>
      </c>
      <c r="P175" s="144">
        <v>0</v>
      </c>
      <c r="Q175" s="144">
        <v>0</v>
      </c>
      <c r="R175" s="144">
        <v>0</v>
      </c>
      <c r="S175" s="144">
        <v>0</v>
      </c>
      <c r="T175" s="144">
        <v>0</v>
      </c>
      <c r="U175" s="144">
        <v>0</v>
      </c>
      <c r="V175" s="144">
        <v>0</v>
      </c>
      <c r="W175" s="144">
        <v>0</v>
      </c>
      <c r="X175" s="145"/>
      <c r="Y175" s="144">
        <v>0</v>
      </c>
      <c r="Z175" s="144">
        <v>0</v>
      </c>
      <c r="AA175" s="144">
        <v>0</v>
      </c>
      <c r="AB175" s="144">
        <v>0</v>
      </c>
      <c r="AC175" s="144">
        <v>0</v>
      </c>
      <c r="AD175" s="144">
        <v>0</v>
      </c>
      <c r="AE175" s="144">
        <v>0</v>
      </c>
      <c r="AF175" s="144">
        <v>0</v>
      </c>
      <c r="AG175" s="144">
        <v>0</v>
      </c>
    </row>
    <row r="176" spans="2:33">
      <c r="B176" s="6" t="s">
        <v>48</v>
      </c>
      <c r="C176" s="8"/>
      <c r="D176" s="144">
        <v>0</v>
      </c>
      <c r="E176" s="144">
        <v>0</v>
      </c>
      <c r="F176" s="144">
        <v>0</v>
      </c>
      <c r="G176" s="144">
        <v>0</v>
      </c>
      <c r="H176" s="144">
        <v>0</v>
      </c>
      <c r="I176" s="144">
        <v>0</v>
      </c>
      <c r="J176" s="144">
        <v>0</v>
      </c>
      <c r="K176" s="144">
        <v>0</v>
      </c>
      <c r="L176" s="144">
        <v>0</v>
      </c>
      <c r="M176" s="144">
        <v>0</v>
      </c>
      <c r="N176" s="143"/>
      <c r="O176" s="144">
        <v>0</v>
      </c>
      <c r="P176" s="144">
        <v>0</v>
      </c>
      <c r="Q176" s="144">
        <v>0</v>
      </c>
      <c r="R176" s="144">
        <v>0</v>
      </c>
      <c r="S176" s="144">
        <v>0</v>
      </c>
      <c r="T176" s="144">
        <v>0</v>
      </c>
      <c r="U176" s="144">
        <v>0</v>
      </c>
      <c r="V176" s="144">
        <v>0</v>
      </c>
      <c r="W176" s="144">
        <v>0</v>
      </c>
      <c r="X176" s="145"/>
      <c r="Y176" s="144">
        <v>0</v>
      </c>
      <c r="Z176" s="144">
        <v>0</v>
      </c>
      <c r="AA176" s="144">
        <v>0</v>
      </c>
      <c r="AB176" s="144">
        <v>0</v>
      </c>
      <c r="AC176" s="144">
        <v>0</v>
      </c>
      <c r="AD176" s="144">
        <v>0</v>
      </c>
      <c r="AE176" s="144">
        <v>0</v>
      </c>
      <c r="AF176" s="144">
        <v>0</v>
      </c>
      <c r="AG176" s="144">
        <v>0</v>
      </c>
    </row>
    <row r="177" spans="2:33">
      <c r="B177" s="6" t="s">
        <v>325</v>
      </c>
      <c r="C177" s="8"/>
      <c r="D177" s="144">
        <v>0</v>
      </c>
      <c r="E177" s="144">
        <v>0</v>
      </c>
      <c r="F177" s="144">
        <v>0</v>
      </c>
      <c r="G177" s="144">
        <v>0</v>
      </c>
      <c r="H177" s="144">
        <v>0</v>
      </c>
      <c r="I177" s="144">
        <v>0</v>
      </c>
      <c r="J177" s="144">
        <v>0</v>
      </c>
      <c r="K177" s="144">
        <v>0</v>
      </c>
      <c r="L177" s="144">
        <v>0</v>
      </c>
      <c r="M177" s="144">
        <v>0</v>
      </c>
      <c r="N177" s="143"/>
      <c r="O177" s="144">
        <v>0</v>
      </c>
      <c r="P177" s="144">
        <v>0</v>
      </c>
      <c r="Q177" s="144">
        <v>0</v>
      </c>
      <c r="R177" s="144">
        <v>0</v>
      </c>
      <c r="S177" s="144">
        <v>0</v>
      </c>
      <c r="T177" s="144">
        <v>0</v>
      </c>
      <c r="U177" s="144">
        <v>0</v>
      </c>
      <c r="V177" s="144">
        <v>0</v>
      </c>
      <c r="W177" s="144">
        <v>0</v>
      </c>
      <c r="X177" s="145"/>
      <c r="Y177" s="144">
        <v>0</v>
      </c>
      <c r="Z177" s="144">
        <v>0</v>
      </c>
      <c r="AA177" s="144">
        <v>0</v>
      </c>
      <c r="AB177" s="144">
        <v>0</v>
      </c>
      <c r="AC177" s="144">
        <v>0</v>
      </c>
      <c r="AD177" s="144">
        <v>0</v>
      </c>
      <c r="AE177" s="144">
        <v>0</v>
      </c>
      <c r="AF177" s="144">
        <v>0</v>
      </c>
      <c r="AG177" s="144">
        <v>0</v>
      </c>
    </row>
    <row r="178" spans="2:33">
      <c r="B178" s="6" t="s">
        <v>101</v>
      </c>
      <c r="C178" s="8"/>
      <c r="D178" s="144">
        <v>0</v>
      </c>
      <c r="E178" s="144">
        <v>0</v>
      </c>
      <c r="F178" s="144">
        <v>0</v>
      </c>
      <c r="G178" s="144">
        <v>0</v>
      </c>
      <c r="H178" s="144">
        <v>0</v>
      </c>
      <c r="I178" s="144">
        <v>0</v>
      </c>
      <c r="J178" s="144">
        <v>0</v>
      </c>
      <c r="K178" s="144">
        <v>0</v>
      </c>
      <c r="L178" s="144">
        <v>0</v>
      </c>
      <c r="M178" s="144">
        <v>0</v>
      </c>
      <c r="N178" s="143"/>
      <c r="O178" s="144">
        <v>0</v>
      </c>
      <c r="P178" s="144">
        <v>0</v>
      </c>
      <c r="Q178" s="144">
        <v>0</v>
      </c>
      <c r="R178" s="144">
        <v>0</v>
      </c>
      <c r="S178" s="144">
        <v>0</v>
      </c>
      <c r="T178" s="144">
        <v>0</v>
      </c>
      <c r="U178" s="144">
        <v>0</v>
      </c>
      <c r="V178" s="144">
        <v>0</v>
      </c>
      <c r="W178" s="144">
        <v>0</v>
      </c>
      <c r="X178" s="145"/>
      <c r="Y178" s="144">
        <v>0</v>
      </c>
      <c r="Z178" s="144">
        <v>0</v>
      </c>
      <c r="AA178" s="144">
        <v>0</v>
      </c>
      <c r="AB178" s="144">
        <v>0</v>
      </c>
      <c r="AC178" s="144">
        <v>0</v>
      </c>
      <c r="AD178" s="144">
        <v>0</v>
      </c>
      <c r="AE178" s="144">
        <v>0</v>
      </c>
      <c r="AF178" s="144">
        <v>0</v>
      </c>
      <c r="AG178" s="144">
        <v>0</v>
      </c>
    </row>
    <row r="179" spans="2:33" s="27" customFormat="1">
      <c r="B179" s="29" t="s">
        <v>109</v>
      </c>
      <c r="C179" s="209" t="s">
        <v>298</v>
      </c>
      <c r="D179" s="147">
        <v>864.88575708488509</v>
      </c>
      <c r="E179" s="147">
        <v>847.03528245974201</v>
      </c>
      <c r="F179" s="147">
        <v>1553.2978666362449</v>
      </c>
      <c r="G179" s="147">
        <v>1896.800367464223</v>
      </c>
      <c r="H179" s="147">
        <v>787.72690384647422</v>
      </c>
      <c r="I179" s="147">
        <v>6075.883024752291</v>
      </c>
      <c r="J179" s="147">
        <v>3910.3411529925338</v>
      </c>
      <c r="K179" s="147">
        <v>5083.9287882209501</v>
      </c>
      <c r="L179" s="147">
        <v>5696.1571744044286</v>
      </c>
      <c r="M179" s="147">
        <v>6503.3288719899801</v>
      </c>
      <c r="N179" s="146"/>
      <c r="O179" s="147">
        <v>15.322211475715116</v>
      </c>
      <c r="P179" s="147">
        <v>268.14951688797805</v>
      </c>
      <c r="Q179" s="147">
        <v>-24.307588658604715</v>
      </c>
      <c r="R179" s="147">
        <v>84.599908742654776</v>
      </c>
      <c r="S179" s="147">
        <v>2025.251125905748</v>
      </c>
      <c r="T179" s="147">
        <v>-284.41200816836897</v>
      </c>
      <c r="U179" s="147">
        <v>836.78459497007327</v>
      </c>
      <c r="V179" s="147">
        <v>-343.85516081374038</v>
      </c>
      <c r="W179" s="147">
        <v>1279.2769186577411</v>
      </c>
      <c r="X179" s="141"/>
      <c r="Y179" s="147">
        <v>-33.172686100858186</v>
      </c>
      <c r="Z179" s="147">
        <v>438.11306728852486</v>
      </c>
      <c r="AA179" s="147">
        <v>367.81008948658268</v>
      </c>
      <c r="AB179" s="147">
        <v>-1193.6733723604036</v>
      </c>
      <c r="AC179" s="147">
        <v>3262.904995000069</v>
      </c>
      <c r="AD179" s="147">
        <v>-1881.1298635913879</v>
      </c>
      <c r="AE179" s="147">
        <v>336.80304025834323</v>
      </c>
      <c r="AF179" s="147">
        <v>956.08354699721849</v>
      </c>
      <c r="AG179" s="147">
        <v>-472.10522107218952</v>
      </c>
    </row>
    <row r="180" spans="2:33" s="27" customFormat="1">
      <c r="B180" s="31" t="s">
        <v>26</v>
      </c>
      <c r="C180" s="209" t="s">
        <v>299</v>
      </c>
      <c r="D180" s="147">
        <v>187.19979397695795</v>
      </c>
      <c r="E180" s="147">
        <v>200.10770170070353</v>
      </c>
      <c r="F180" s="147">
        <v>405.64755908063745</v>
      </c>
      <c r="G180" s="147">
        <v>296.58800399013614</v>
      </c>
      <c r="H180" s="147">
        <v>314.07316932651617</v>
      </c>
      <c r="I180" s="147">
        <v>1800.091858871441</v>
      </c>
      <c r="J180" s="147">
        <v>1021.1952117844838</v>
      </c>
      <c r="K180" s="147">
        <v>1327.6805098223715</v>
      </c>
      <c r="L180" s="147">
        <v>1487.5654589937881</v>
      </c>
      <c r="M180" s="147">
        <v>1698.3603335104292</v>
      </c>
      <c r="N180" s="146"/>
      <c r="O180" s="147">
        <v>3.6197931619492154</v>
      </c>
      <c r="P180" s="147">
        <v>70.027905999650415</v>
      </c>
      <c r="Q180" s="147">
        <v>-3.8007896485737174</v>
      </c>
      <c r="R180" s="147">
        <v>33.730676626373238</v>
      </c>
      <c r="S180" s="147">
        <v>600.01781618595055</v>
      </c>
      <c r="T180" s="147">
        <v>-74.274895604256358</v>
      </c>
      <c r="U180" s="147">
        <v>218.52835551816341</v>
      </c>
      <c r="V180" s="147">
        <v>-89.798621151417962</v>
      </c>
      <c r="W180" s="147">
        <v>334.08631440761354</v>
      </c>
      <c r="X180" s="141"/>
      <c r="Y180" s="147">
        <v>9.2881145617963554</v>
      </c>
      <c r="Z180" s="147">
        <v>135.51195138028348</v>
      </c>
      <c r="AA180" s="147">
        <v>-105.25876544192761</v>
      </c>
      <c r="AB180" s="147">
        <v>-16.245511289993214</v>
      </c>
      <c r="AC180" s="147">
        <v>886.00087335897422</v>
      </c>
      <c r="AD180" s="147">
        <v>-704.6217514827008</v>
      </c>
      <c r="AE180" s="147">
        <v>87.956942519724279</v>
      </c>
      <c r="AF180" s="147">
        <v>249.68357032283453</v>
      </c>
      <c r="AG180" s="147">
        <v>-123.29143989097248</v>
      </c>
    </row>
    <row r="181" spans="2:33">
      <c r="B181" s="208" t="s">
        <v>40</v>
      </c>
      <c r="C181" s="36"/>
      <c r="D181" s="144">
        <v>0</v>
      </c>
      <c r="E181" s="144">
        <v>0</v>
      </c>
      <c r="F181" s="144">
        <v>0</v>
      </c>
      <c r="G181" s="144">
        <v>0</v>
      </c>
      <c r="H181" s="144">
        <v>0</v>
      </c>
      <c r="I181" s="144">
        <v>0</v>
      </c>
      <c r="J181" s="144">
        <v>0</v>
      </c>
      <c r="K181" s="144">
        <v>0</v>
      </c>
      <c r="L181" s="144">
        <v>0</v>
      </c>
      <c r="M181" s="144">
        <v>0</v>
      </c>
      <c r="N181" s="143"/>
      <c r="O181" s="144">
        <v>0</v>
      </c>
      <c r="P181" s="144">
        <v>0</v>
      </c>
      <c r="Q181" s="144">
        <v>0</v>
      </c>
      <c r="R181" s="144">
        <v>0</v>
      </c>
      <c r="S181" s="144">
        <v>0</v>
      </c>
      <c r="T181" s="144">
        <v>0</v>
      </c>
      <c r="U181" s="144">
        <v>0</v>
      </c>
      <c r="V181" s="144">
        <v>0</v>
      </c>
      <c r="W181" s="144">
        <v>0</v>
      </c>
      <c r="X181" s="145"/>
      <c r="Y181" s="144">
        <v>0</v>
      </c>
      <c r="Z181" s="144">
        <v>0</v>
      </c>
      <c r="AA181" s="144">
        <v>0</v>
      </c>
      <c r="AB181" s="144">
        <v>0</v>
      </c>
      <c r="AC181" s="144">
        <v>0</v>
      </c>
      <c r="AD181" s="144">
        <v>0</v>
      </c>
      <c r="AE181" s="144">
        <v>0</v>
      </c>
      <c r="AF181" s="144">
        <v>0</v>
      </c>
      <c r="AG181" s="144">
        <v>0</v>
      </c>
    </row>
    <row r="182" spans="2:33">
      <c r="B182" s="6" t="s">
        <v>41</v>
      </c>
      <c r="C182" s="8"/>
      <c r="D182" s="144">
        <v>0</v>
      </c>
      <c r="E182" s="144">
        <v>0</v>
      </c>
      <c r="F182" s="144">
        <v>0</v>
      </c>
      <c r="G182" s="144">
        <v>0</v>
      </c>
      <c r="H182" s="144">
        <v>0</v>
      </c>
      <c r="I182" s="144">
        <v>0</v>
      </c>
      <c r="J182" s="144">
        <v>0</v>
      </c>
      <c r="K182" s="144">
        <v>0</v>
      </c>
      <c r="L182" s="144">
        <v>0</v>
      </c>
      <c r="M182" s="144">
        <v>0</v>
      </c>
      <c r="N182" s="143"/>
      <c r="O182" s="144">
        <v>0</v>
      </c>
      <c r="P182" s="144">
        <v>0</v>
      </c>
      <c r="Q182" s="144">
        <v>0</v>
      </c>
      <c r="R182" s="144">
        <v>0</v>
      </c>
      <c r="S182" s="144">
        <v>0</v>
      </c>
      <c r="T182" s="144">
        <v>0</v>
      </c>
      <c r="U182" s="144">
        <v>0</v>
      </c>
      <c r="V182" s="144">
        <v>0</v>
      </c>
      <c r="W182" s="144">
        <v>0</v>
      </c>
      <c r="X182" s="145"/>
      <c r="Y182" s="144">
        <v>0</v>
      </c>
      <c r="Z182" s="144">
        <v>0</v>
      </c>
      <c r="AA182" s="144">
        <v>0</v>
      </c>
      <c r="AB182" s="144">
        <v>0</v>
      </c>
      <c r="AC182" s="144">
        <v>0</v>
      </c>
      <c r="AD182" s="144">
        <v>0</v>
      </c>
      <c r="AE182" s="144">
        <v>0</v>
      </c>
      <c r="AF182" s="144">
        <v>0</v>
      </c>
      <c r="AG182" s="144">
        <v>0</v>
      </c>
    </row>
    <row r="183" spans="2:33">
      <c r="B183" s="6" t="s">
        <v>110</v>
      </c>
      <c r="C183" s="8"/>
      <c r="D183" s="144">
        <v>0</v>
      </c>
      <c r="E183" s="144">
        <v>0</v>
      </c>
      <c r="F183" s="144">
        <v>0</v>
      </c>
      <c r="G183" s="144">
        <v>0</v>
      </c>
      <c r="H183" s="144">
        <v>0</v>
      </c>
      <c r="I183" s="144">
        <v>0</v>
      </c>
      <c r="J183" s="144">
        <v>0</v>
      </c>
      <c r="K183" s="144">
        <v>0</v>
      </c>
      <c r="L183" s="144">
        <v>0</v>
      </c>
      <c r="M183" s="144">
        <v>0</v>
      </c>
      <c r="N183" s="143"/>
      <c r="O183" s="144">
        <v>0</v>
      </c>
      <c r="P183" s="144">
        <v>0</v>
      </c>
      <c r="Q183" s="144">
        <v>0</v>
      </c>
      <c r="R183" s="144">
        <v>0</v>
      </c>
      <c r="S183" s="144">
        <v>0</v>
      </c>
      <c r="T183" s="144">
        <v>0</v>
      </c>
      <c r="U183" s="144">
        <v>0</v>
      </c>
      <c r="V183" s="144">
        <v>0</v>
      </c>
      <c r="W183" s="144">
        <v>0</v>
      </c>
      <c r="X183" s="145"/>
      <c r="Y183" s="144">
        <v>0</v>
      </c>
      <c r="Z183" s="144">
        <v>0</v>
      </c>
      <c r="AA183" s="144">
        <v>0</v>
      </c>
      <c r="AB183" s="144">
        <v>0</v>
      </c>
      <c r="AC183" s="144">
        <v>0</v>
      </c>
      <c r="AD183" s="144">
        <v>0</v>
      </c>
      <c r="AE183" s="144">
        <v>0</v>
      </c>
      <c r="AF183" s="144">
        <v>0</v>
      </c>
      <c r="AG183" s="144">
        <v>0</v>
      </c>
    </row>
    <row r="184" spans="2:33">
      <c r="B184" s="6" t="s">
        <v>43</v>
      </c>
      <c r="C184" s="8"/>
      <c r="D184" s="144">
        <v>187.19979397695795</v>
      </c>
      <c r="E184" s="144">
        <v>200.10770170070353</v>
      </c>
      <c r="F184" s="144">
        <v>405.64755908063745</v>
      </c>
      <c r="G184" s="144">
        <v>296.58800399013614</v>
      </c>
      <c r="H184" s="144">
        <v>314.07316932651617</v>
      </c>
      <c r="I184" s="144">
        <v>1800.091858871441</v>
      </c>
      <c r="J184" s="144">
        <v>1021.1952117844838</v>
      </c>
      <c r="K184" s="144">
        <v>1327.6805098223715</v>
      </c>
      <c r="L184" s="144">
        <v>1487.5654589937881</v>
      </c>
      <c r="M184" s="144">
        <v>1698.3603335104292</v>
      </c>
      <c r="N184" s="143"/>
      <c r="O184" s="144">
        <v>3.6197931619492154</v>
      </c>
      <c r="P184" s="144">
        <v>70.027905999650415</v>
      </c>
      <c r="Q184" s="144">
        <v>-3.8007896485737174</v>
      </c>
      <c r="R184" s="144">
        <v>33.730676626373238</v>
      </c>
      <c r="S184" s="144">
        <v>600.01781618595055</v>
      </c>
      <c r="T184" s="144">
        <v>-74.274895604256358</v>
      </c>
      <c r="U184" s="144">
        <v>218.52835551816341</v>
      </c>
      <c r="V184" s="144">
        <v>-89.798621151417962</v>
      </c>
      <c r="W184" s="144">
        <v>334.08631440761354</v>
      </c>
      <c r="X184" s="145"/>
      <c r="Y184" s="144">
        <v>9.2881145617963554</v>
      </c>
      <c r="Z184" s="144">
        <v>135.51195138028348</v>
      </c>
      <c r="AA184" s="144">
        <v>-105.25876544192761</v>
      </c>
      <c r="AB184" s="144">
        <v>-16.245511289993214</v>
      </c>
      <c r="AC184" s="144">
        <v>886.00087335897422</v>
      </c>
      <c r="AD184" s="144">
        <v>-704.6217514827008</v>
      </c>
      <c r="AE184" s="144">
        <v>87.956942519724279</v>
      </c>
      <c r="AF184" s="144">
        <v>249.68357032283453</v>
      </c>
      <c r="AG184" s="144">
        <v>-123.29143989097248</v>
      </c>
    </row>
    <row r="185" spans="2:33">
      <c r="B185" s="6" t="s">
        <v>44</v>
      </c>
      <c r="C185" s="8"/>
      <c r="D185" s="144">
        <v>0</v>
      </c>
      <c r="E185" s="144">
        <v>0</v>
      </c>
      <c r="F185" s="144">
        <v>0</v>
      </c>
      <c r="G185" s="144">
        <v>0</v>
      </c>
      <c r="H185" s="144">
        <v>0</v>
      </c>
      <c r="I185" s="144">
        <v>0</v>
      </c>
      <c r="J185" s="144">
        <v>0</v>
      </c>
      <c r="K185" s="144">
        <v>0</v>
      </c>
      <c r="L185" s="144">
        <v>0</v>
      </c>
      <c r="M185" s="144">
        <v>0</v>
      </c>
      <c r="N185" s="143"/>
      <c r="O185" s="144">
        <v>0</v>
      </c>
      <c r="P185" s="144">
        <v>0</v>
      </c>
      <c r="Q185" s="144">
        <v>0</v>
      </c>
      <c r="R185" s="144">
        <v>0</v>
      </c>
      <c r="S185" s="144">
        <v>0</v>
      </c>
      <c r="T185" s="144">
        <v>0</v>
      </c>
      <c r="U185" s="144">
        <v>0</v>
      </c>
      <c r="V185" s="144">
        <v>0</v>
      </c>
      <c r="W185" s="144">
        <v>0</v>
      </c>
      <c r="X185" s="145"/>
      <c r="Y185" s="144">
        <v>0</v>
      </c>
      <c r="Z185" s="144">
        <v>0</v>
      </c>
      <c r="AA185" s="144">
        <v>0</v>
      </c>
      <c r="AB185" s="144">
        <v>0</v>
      </c>
      <c r="AC185" s="144">
        <v>0</v>
      </c>
      <c r="AD185" s="144">
        <v>0</v>
      </c>
      <c r="AE185" s="144">
        <v>0</v>
      </c>
      <c r="AF185" s="144">
        <v>0</v>
      </c>
      <c r="AG185" s="144">
        <v>0</v>
      </c>
    </row>
    <row r="186" spans="2:33">
      <c r="B186" s="7" t="s">
        <v>45</v>
      </c>
      <c r="C186" s="225"/>
      <c r="D186" s="144">
        <v>0</v>
      </c>
      <c r="E186" s="144">
        <v>0</v>
      </c>
      <c r="F186" s="144">
        <v>0</v>
      </c>
      <c r="G186" s="144">
        <v>0</v>
      </c>
      <c r="H186" s="144">
        <v>0</v>
      </c>
      <c r="I186" s="144">
        <v>0</v>
      </c>
      <c r="J186" s="144">
        <v>0</v>
      </c>
      <c r="K186" s="144">
        <v>0</v>
      </c>
      <c r="L186" s="144">
        <v>0</v>
      </c>
      <c r="M186" s="144">
        <v>0</v>
      </c>
      <c r="N186" s="143"/>
      <c r="O186" s="144">
        <v>0</v>
      </c>
      <c r="P186" s="144">
        <v>0</v>
      </c>
      <c r="Q186" s="144">
        <v>0</v>
      </c>
      <c r="R186" s="144">
        <v>0</v>
      </c>
      <c r="S186" s="144">
        <v>0</v>
      </c>
      <c r="T186" s="144">
        <v>0</v>
      </c>
      <c r="U186" s="144">
        <v>0</v>
      </c>
      <c r="V186" s="144">
        <v>0</v>
      </c>
      <c r="W186" s="144">
        <v>0</v>
      </c>
      <c r="X186" s="145"/>
      <c r="Y186" s="144">
        <v>0</v>
      </c>
      <c r="Z186" s="144">
        <v>0</v>
      </c>
      <c r="AA186" s="144">
        <v>0</v>
      </c>
      <c r="AB186" s="144">
        <v>0</v>
      </c>
      <c r="AC186" s="144">
        <v>0</v>
      </c>
      <c r="AD186" s="144">
        <v>0</v>
      </c>
      <c r="AE186" s="144">
        <v>0</v>
      </c>
      <c r="AF186" s="144">
        <v>0</v>
      </c>
      <c r="AG186" s="144">
        <v>0</v>
      </c>
    </row>
    <row r="187" spans="2:33">
      <c r="B187" s="7" t="s">
        <v>46</v>
      </c>
      <c r="C187" s="225"/>
      <c r="D187" s="144">
        <v>0</v>
      </c>
      <c r="E187" s="144">
        <v>0</v>
      </c>
      <c r="F187" s="144">
        <v>0</v>
      </c>
      <c r="G187" s="144">
        <v>0</v>
      </c>
      <c r="H187" s="144">
        <v>0</v>
      </c>
      <c r="I187" s="144">
        <v>0</v>
      </c>
      <c r="J187" s="144">
        <v>0</v>
      </c>
      <c r="K187" s="144">
        <v>0</v>
      </c>
      <c r="L187" s="144">
        <v>0</v>
      </c>
      <c r="M187" s="144">
        <v>0</v>
      </c>
      <c r="N187" s="143"/>
      <c r="O187" s="144">
        <v>0</v>
      </c>
      <c r="P187" s="144">
        <v>0</v>
      </c>
      <c r="Q187" s="144">
        <v>0</v>
      </c>
      <c r="R187" s="144">
        <v>0</v>
      </c>
      <c r="S187" s="144">
        <v>0</v>
      </c>
      <c r="T187" s="144">
        <v>0</v>
      </c>
      <c r="U187" s="144">
        <v>0</v>
      </c>
      <c r="V187" s="144">
        <v>0</v>
      </c>
      <c r="W187" s="144">
        <v>0</v>
      </c>
      <c r="X187" s="145"/>
      <c r="Y187" s="144">
        <v>0</v>
      </c>
      <c r="Z187" s="144">
        <v>0</v>
      </c>
      <c r="AA187" s="144">
        <v>0</v>
      </c>
      <c r="AB187" s="144">
        <v>0</v>
      </c>
      <c r="AC187" s="144">
        <v>0</v>
      </c>
      <c r="AD187" s="144">
        <v>0</v>
      </c>
      <c r="AE187" s="144">
        <v>0</v>
      </c>
      <c r="AF187" s="144">
        <v>0</v>
      </c>
      <c r="AG187" s="144">
        <v>0</v>
      </c>
    </row>
    <row r="188" spans="2:33">
      <c r="B188" s="6" t="s">
        <v>317</v>
      </c>
      <c r="C188" s="8"/>
      <c r="D188" s="144">
        <v>0</v>
      </c>
      <c r="E188" s="144">
        <v>0</v>
      </c>
      <c r="F188" s="144">
        <v>0</v>
      </c>
      <c r="G188" s="144">
        <v>0</v>
      </c>
      <c r="H188" s="144">
        <v>0</v>
      </c>
      <c r="I188" s="144">
        <v>0</v>
      </c>
      <c r="J188" s="144">
        <v>0</v>
      </c>
      <c r="K188" s="144">
        <v>0</v>
      </c>
      <c r="L188" s="144">
        <v>0</v>
      </c>
      <c r="M188" s="144">
        <v>0</v>
      </c>
      <c r="N188" s="143"/>
      <c r="O188" s="144">
        <v>0</v>
      </c>
      <c r="P188" s="144">
        <v>0</v>
      </c>
      <c r="Q188" s="144">
        <v>0</v>
      </c>
      <c r="R188" s="144">
        <v>0</v>
      </c>
      <c r="S188" s="144">
        <v>0</v>
      </c>
      <c r="T188" s="144">
        <v>0</v>
      </c>
      <c r="U188" s="144">
        <v>0</v>
      </c>
      <c r="V188" s="144">
        <v>0</v>
      </c>
      <c r="W188" s="144">
        <v>0</v>
      </c>
      <c r="X188" s="145"/>
      <c r="Y188" s="144">
        <v>0</v>
      </c>
      <c r="Z188" s="144">
        <v>0</v>
      </c>
      <c r="AA188" s="144">
        <v>0</v>
      </c>
      <c r="AB188" s="144">
        <v>0</v>
      </c>
      <c r="AC188" s="144">
        <v>0</v>
      </c>
      <c r="AD188" s="144">
        <v>0</v>
      </c>
      <c r="AE188" s="144">
        <v>0</v>
      </c>
      <c r="AF188" s="144">
        <v>0</v>
      </c>
      <c r="AG188" s="144">
        <v>0</v>
      </c>
    </row>
    <row r="189" spans="2:33">
      <c r="B189" s="6" t="s">
        <v>108</v>
      </c>
      <c r="C189" s="8"/>
      <c r="D189" s="144">
        <v>0</v>
      </c>
      <c r="E189" s="144">
        <v>0</v>
      </c>
      <c r="F189" s="144">
        <v>0</v>
      </c>
      <c r="G189" s="144">
        <v>0</v>
      </c>
      <c r="H189" s="144">
        <v>0</v>
      </c>
      <c r="I189" s="144">
        <v>0</v>
      </c>
      <c r="J189" s="144">
        <v>0</v>
      </c>
      <c r="K189" s="144">
        <v>0</v>
      </c>
      <c r="L189" s="144">
        <v>0</v>
      </c>
      <c r="M189" s="144">
        <v>0</v>
      </c>
      <c r="N189" s="143"/>
      <c r="O189" s="144">
        <v>0</v>
      </c>
      <c r="P189" s="144">
        <v>0</v>
      </c>
      <c r="Q189" s="144">
        <v>0</v>
      </c>
      <c r="R189" s="144">
        <v>0</v>
      </c>
      <c r="S189" s="144">
        <v>0</v>
      </c>
      <c r="T189" s="144">
        <v>0</v>
      </c>
      <c r="U189" s="144">
        <v>0</v>
      </c>
      <c r="V189" s="144">
        <v>0</v>
      </c>
      <c r="W189" s="144">
        <v>0</v>
      </c>
      <c r="X189" s="145"/>
      <c r="Y189" s="144">
        <v>0</v>
      </c>
      <c r="Z189" s="144">
        <v>0</v>
      </c>
      <c r="AA189" s="144">
        <v>0</v>
      </c>
      <c r="AB189" s="144">
        <v>0</v>
      </c>
      <c r="AC189" s="144">
        <v>0</v>
      </c>
      <c r="AD189" s="144">
        <v>0</v>
      </c>
      <c r="AE189" s="144">
        <v>0</v>
      </c>
      <c r="AF189" s="144">
        <v>0</v>
      </c>
      <c r="AG189" s="144">
        <v>0</v>
      </c>
    </row>
    <row r="190" spans="2:33">
      <c r="B190" s="6" t="s">
        <v>48</v>
      </c>
      <c r="C190" s="8"/>
      <c r="D190" s="144">
        <v>0</v>
      </c>
      <c r="E190" s="144">
        <v>0</v>
      </c>
      <c r="F190" s="144">
        <v>0</v>
      </c>
      <c r="G190" s="144">
        <v>0</v>
      </c>
      <c r="H190" s="144">
        <v>0</v>
      </c>
      <c r="I190" s="144">
        <v>0</v>
      </c>
      <c r="J190" s="144">
        <v>0</v>
      </c>
      <c r="K190" s="144">
        <v>0</v>
      </c>
      <c r="L190" s="144">
        <v>0</v>
      </c>
      <c r="M190" s="144">
        <v>0</v>
      </c>
      <c r="N190" s="143"/>
      <c r="O190" s="144">
        <v>0</v>
      </c>
      <c r="P190" s="144">
        <v>0</v>
      </c>
      <c r="Q190" s="144">
        <v>0</v>
      </c>
      <c r="R190" s="144">
        <v>0</v>
      </c>
      <c r="S190" s="144">
        <v>0</v>
      </c>
      <c r="T190" s="144">
        <v>0</v>
      </c>
      <c r="U190" s="144">
        <v>0</v>
      </c>
      <c r="V190" s="144">
        <v>0</v>
      </c>
      <c r="W190" s="144">
        <v>0</v>
      </c>
      <c r="X190" s="145"/>
      <c r="Y190" s="144">
        <v>0</v>
      </c>
      <c r="Z190" s="144">
        <v>0</v>
      </c>
      <c r="AA190" s="144">
        <v>0</v>
      </c>
      <c r="AB190" s="144">
        <v>0</v>
      </c>
      <c r="AC190" s="144">
        <v>0</v>
      </c>
      <c r="AD190" s="144">
        <v>0</v>
      </c>
      <c r="AE190" s="144">
        <v>0</v>
      </c>
      <c r="AF190" s="144">
        <v>0</v>
      </c>
      <c r="AG190" s="144">
        <v>0</v>
      </c>
    </row>
    <row r="191" spans="2:33">
      <c r="B191" s="6" t="s">
        <v>325</v>
      </c>
      <c r="C191" s="8"/>
      <c r="D191" s="144">
        <v>0</v>
      </c>
      <c r="E191" s="144">
        <v>0</v>
      </c>
      <c r="F191" s="144">
        <v>0</v>
      </c>
      <c r="G191" s="144">
        <v>0</v>
      </c>
      <c r="H191" s="144">
        <v>0</v>
      </c>
      <c r="I191" s="144">
        <v>0</v>
      </c>
      <c r="J191" s="144">
        <v>0</v>
      </c>
      <c r="K191" s="144">
        <v>0</v>
      </c>
      <c r="L191" s="144">
        <v>0</v>
      </c>
      <c r="M191" s="144">
        <v>0</v>
      </c>
      <c r="N191" s="143"/>
      <c r="O191" s="144">
        <v>0</v>
      </c>
      <c r="P191" s="144">
        <v>0</v>
      </c>
      <c r="Q191" s="144">
        <v>0</v>
      </c>
      <c r="R191" s="144">
        <v>0</v>
      </c>
      <c r="S191" s="144">
        <v>0</v>
      </c>
      <c r="T191" s="144">
        <v>0</v>
      </c>
      <c r="U191" s="144">
        <v>0</v>
      </c>
      <c r="V191" s="144">
        <v>0</v>
      </c>
      <c r="W191" s="144">
        <v>0</v>
      </c>
      <c r="X191" s="145"/>
      <c r="Y191" s="144">
        <v>0</v>
      </c>
      <c r="Z191" s="144">
        <v>0</v>
      </c>
      <c r="AA191" s="144">
        <v>0</v>
      </c>
      <c r="AB191" s="144">
        <v>0</v>
      </c>
      <c r="AC191" s="144">
        <v>0</v>
      </c>
      <c r="AD191" s="144">
        <v>0</v>
      </c>
      <c r="AE191" s="144">
        <v>0</v>
      </c>
      <c r="AF191" s="144">
        <v>0</v>
      </c>
      <c r="AG191" s="144">
        <v>0</v>
      </c>
    </row>
    <row r="192" spans="2:33">
      <c r="B192" s="6" t="s">
        <v>101</v>
      </c>
      <c r="C192" s="8"/>
      <c r="D192" s="144">
        <v>0</v>
      </c>
      <c r="E192" s="144">
        <v>0</v>
      </c>
      <c r="F192" s="144">
        <v>0</v>
      </c>
      <c r="G192" s="144">
        <v>0</v>
      </c>
      <c r="H192" s="144">
        <v>0</v>
      </c>
      <c r="I192" s="144">
        <v>0</v>
      </c>
      <c r="J192" s="144">
        <v>0</v>
      </c>
      <c r="K192" s="144">
        <v>0</v>
      </c>
      <c r="L192" s="144">
        <v>0</v>
      </c>
      <c r="M192" s="144">
        <v>0</v>
      </c>
      <c r="N192" s="143"/>
      <c r="O192" s="144">
        <v>0</v>
      </c>
      <c r="P192" s="144">
        <v>0</v>
      </c>
      <c r="Q192" s="144">
        <v>0</v>
      </c>
      <c r="R192" s="144">
        <v>0</v>
      </c>
      <c r="S192" s="144">
        <v>0</v>
      </c>
      <c r="T192" s="144">
        <v>0</v>
      </c>
      <c r="U192" s="144">
        <v>0</v>
      </c>
      <c r="V192" s="144">
        <v>0</v>
      </c>
      <c r="W192" s="144">
        <v>0</v>
      </c>
      <c r="X192" s="145"/>
      <c r="Y192" s="144">
        <v>0</v>
      </c>
      <c r="Z192" s="144">
        <v>0</v>
      </c>
      <c r="AA192" s="144">
        <v>0</v>
      </c>
      <c r="AB192" s="144">
        <v>0</v>
      </c>
      <c r="AC192" s="144">
        <v>0</v>
      </c>
      <c r="AD192" s="144">
        <v>0</v>
      </c>
      <c r="AE192" s="144">
        <v>0</v>
      </c>
      <c r="AF192" s="144">
        <v>0</v>
      </c>
      <c r="AG192" s="144">
        <v>0</v>
      </c>
    </row>
    <row r="193" spans="2:33" s="27" customFormat="1">
      <c r="B193" s="31" t="s">
        <v>27</v>
      </c>
      <c r="C193" s="209" t="s">
        <v>300</v>
      </c>
      <c r="D193" s="147">
        <v>677.68596310792714</v>
      </c>
      <c r="E193" s="147">
        <v>646.92758075903839</v>
      </c>
      <c r="F193" s="147">
        <v>1147.6503075556077</v>
      </c>
      <c r="G193" s="147">
        <v>1600.2123634740869</v>
      </c>
      <c r="H193" s="147">
        <v>473.65373451995805</v>
      </c>
      <c r="I193" s="147">
        <v>4275.7911658808507</v>
      </c>
      <c r="J193" s="147">
        <v>2889.1459412080499</v>
      </c>
      <c r="K193" s="147">
        <v>3756.2482783985788</v>
      </c>
      <c r="L193" s="147">
        <v>4208.5917154106401</v>
      </c>
      <c r="M193" s="147">
        <v>4804.9685384795512</v>
      </c>
      <c r="N193" s="146"/>
      <c r="O193" s="147">
        <v>11.702418313765902</v>
      </c>
      <c r="P193" s="147">
        <v>198.12161088832769</v>
      </c>
      <c r="Q193" s="147">
        <v>-20.506799010030996</v>
      </c>
      <c r="R193" s="147">
        <v>50.869232116281538</v>
      </c>
      <c r="S193" s="147">
        <v>1425.2333097197975</v>
      </c>
      <c r="T193" s="147">
        <v>-210.13711256411258</v>
      </c>
      <c r="U193" s="147">
        <v>618.25623945190978</v>
      </c>
      <c r="V193" s="147">
        <v>-254.05653966232248</v>
      </c>
      <c r="W193" s="147">
        <v>945.19060425012765</v>
      </c>
      <c r="X193" s="141"/>
      <c r="Y193" s="147">
        <v>-42.460800662654599</v>
      </c>
      <c r="Z193" s="147">
        <v>302.60111590824147</v>
      </c>
      <c r="AA193" s="147">
        <v>473.06885492851023</v>
      </c>
      <c r="AB193" s="147">
        <v>-1177.4278610704105</v>
      </c>
      <c r="AC193" s="147">
        <v>2376.9041216410947</v>
      </c>
      <c r="AD193" s="147">
        <v>-1176.508112108688</v>
      </c>
      <c r="AE193" s="147">
        <v>248.84609773861905</v>
      </c>
      <c r="AF193" s="147">
        <v>706.39997667438433</v>
      </c>
      <c r="AG193" s="147">
        <v>-348.81378118121711</v>
      </c>
    </row>
    <row r="194" spans="2:33">
      <c r="B194" s="3" t="s">
        <v>12</v>
      </c>
      <c r="C194" s="210" t="s">
        <v>301</v>
      </c>
      <c r="D194" s="144">
        <v>677.68596310792714</v>
      </c>
      <c r="E194" s="144">
        <v>646.92758075903839</v>
      </c>
      <c r="F194" s="144">
        <v>1147.6503075556077</v>
      </c>
      <c r="G194" s="144">
        <v>1600.2123634740869</v>
      </c>
      <c r="H194" s="144">
        <v>473.65373451995805</v>
      </c>
      <c r="I194" s="144">
        <v>4275.7911658808507</v>
      </c>
      <c r="J194" s="144">
        <v>2889.1459412080499</v>
      </c>
      <c r="K194" s="144">
        <v>3756.2482783985788</v>
      </c>
      <c r="L194" s="144">
        <v>4208.5917154106401</v>
      </c>
      <c r="M194" s="144">
        <v>4804.9685384795512</v>
      </c>
      <c r="N194" s="143"/>
      <c r="O194" s="144">
        <v>11.702418313765902</v>
      </c>
      <c r="P194" s="144">
        <v>198.12161088832769</v>
      </c>
      <c r="Q194" s="144">
        <v>-20.506799010030996</v>
      </c>
      <c r="R194" s="144">
        <v>50.869232116281538</v>
      </c>
      <c r="S194" s="144">
        <v>1425.2333097197975</v>
      </c>
      <c r="T194" s="144">
        <v>-210.13711256411258</v>
      </c>
      <c r="U194" s="144">
        <v>618.25623945190978</v>
      </c>
      <c r="V194" s="144">
        <v>-254.05653966232248</v>
      </c>
      <c r="W194" s="144">
        <v>945.19060425012765</v>
      </c>
      <c r="X194" s="145"/>
      <c r="Y194" s="144">
        <v>-42.460800662654599</v>
      </c>
      <c r="Z194" s="144">
        <v>302.60111590824147</v>
      </c>
      <c r="AA194" s="144">
        <v>473.06885492851023</v>
      </c>
      <c r="AB194" s="144">
        <v>-1177.4278610704105</v>
      </c>
      <c r="AC194" s="144">
        <v>2376.9041216410947</v>
      </c>
      <c r="AD194" s="144">
        <v>-1176.508112108688</v>
      </c>
      <c r="AE194" s="144">
        <v>248.84609773861905</v>
      </c>
      <c r="AF194" s="144">
        <v>706.39997667438433</v>
      </c>
      <c r="AG194" s="144">
        <v>-348.81378118121711</v>
      </c>
    </row>
    <row r="195" spans="2:33">
      <c r="B195" s="3" t="s">
        <v>13</v>
      </c>
      <c r="C195" s="210" t="s">
        <v>302</v>
      </c>
      <c r="D195" s="144">
        <v>0</v>
      </c>
      <c r="E195" s="144">
        <v>0</v>
      </c>
      <c r="F195" s="144">
        <v>0</v>
      </c>
      <c r="G195" s="144">
        <v>0</v>
      </c>
      <c r="H195" s="144">
        <v>0</v>
      </c>
      <c r="I195" s="144">
        <v>0</v>
      </c>
      <c r="J195" s="144">
        <v>0</v>
      </c>
      <c r="K195" s="144">
        <v>0</v>
      </c>
      <c r="L195" s="144">
        <v>0</v>
      </c>
      <c r="M195" s="144">
        <v>0</v>
      </c>
      <c r="N195" s="143"/>
      <c r="O195" s="144">
        <v>0</v>
      </c>
      <c r="P195" s="144">
        <v>0</v>
      </c>
      <c r="Q195" s="144">
        <v>0</v>
      </c>
      <c r="R195" s="144">
        <v>0</v>
      </c>
      <c r="S195" s="144">
        <v>0</v>
      </c>
      <c r="T195" s="144">
        <v>0</v>
      </c>
      <c r="U195" s="144">
        <v>0</v>
      </c>
      <c r="V195" s="144">
        <v>0</v>
      </c>
      <c r="W195" s="144">
        <v>0</v>
      </c>
      <c r="X195" s="145"/>
      <c r="Y195" s="144">
        <v>0</v>
      </c>
      <c r="Z195" s="144">
        <v>0</v>
      </c>
      <c r="AA195" s="144">
        <v>0</v>
      </c>
      <c r="AB195" s="144">
        <v>0</v>
      </c>
      <c r="AC195" s="144">
        <v>0</v>
      </c>
      <c r="AD195" s="144">
        <v>0</v>
      </c>
      <c r="AE195" s="144">
        <v>0</v>
      </c>
      <c r="AF195" s="144">
        <v>0</v>
      </c>
      <c r="AG195" s="144">
        <v>0</v>
      </c>
    </row>
    <row r="196" spans="2:33" s="27" customFormat="1">
      <c r="B196" s="5" t="s">
        <v>28</v>
      </c>
      <c r="C196" s="209" t="s">
        <v>311</v>
      </c>
      <c r="D196" s="144">
        <v>0</v>
      </c>
      <c r="E196" s="144">
        <v>0</v>
      </c>
      <c r="F196" s="144">
        <v>0</v>
      </c>
      <c r="G196" s="144">
        <v>0</v>
      </c>
      <c r="H196" s="144">
        <v>0</v>
      </c>
      <c r="I196" s="144">
        <v>0</v>
      </c>
      <c r="J196" s="144">
        <v>0</v>
      </c>
      <c r="K196" s="144">
        <v>0</v>
      </c>
      <c r="L196" s="144">
        <v>0</v>
      </c>
      <c r="M196" s="144">
        <v>0</v>
      </c>
      <c r="N196" s="143"/>
      <c r="O196" s="144">
        <v>0</v>
      </c>
      <c r="P196" s="144">
        <v>0</v>
      </c>
      <c r="Q196" s="144">
        <v>0</v>
      </c>
      <c r="R196" s="144">
        <v>0</v>
      </c>
      <c r="S196" s="144">
        <v>0</v>
      </c>
      <c r="T196" s="144">
        <v>0</v>
      </c>
      <c r="U196" s="144">
        <v>0</v>
      </c>
      <c r="V196" s="144">
        <v>0</v>
      </c>
      <c r="W196" s="144">
        <v>0</v>
      </c>
      <c r="X196" s="145"/>
      <c r="Y196" s="144">
        <v>0</v>
      </c>
      <c r="Z196" s="144">
        <v>0</v>
      </c>
      <c r="AA196" s="144">
        <v>0</v>
      </c>
      <c r="AB196" s="144">
        <v>0</v>
      </c>
      <c r="AC196" s="144">
        <v>0</v>
      </c>
      <c r="AD196" s="144">
        <v>0</v>
      </c>
      <c r="AE196" s="144">
        <v>0</v>
      </c>
      <c r="AF196" s="144">
        <v>0</v>
      </c>
      <c r="AG196" s="144">
        <v>0</v>
      </c>
    </row>
    <row r="197" spans="2:33">
      <c r="B197" s="3" t="s">
        <v>15</v>
      </c>
      <c r="C197" s="210" t="s">
        <v>303</v>
      </c>
      <c r="D197" s="144">
        <v>0</v>
      </c>
      <c r="E197" s="144">
        <v>0</v>
      </c>
      <c r="F197" s="144">
        <v>0</v>
      </c>
      <c r="G197" s="144">
        <v>0</v>
      </c>
      <c r="H197" s="144">
        <v>0</v>
      </c>
      <c r="I197" s="144">
        <v>0</v>
      </c>
      <c r="J197" s="144">
        <v>0</v>
      </c>
      <c r="K197" s="144">
        <v>0</v>
      </c>
      <c r="L197" s="144">
        <v>0</v>
      </c>
      <c r="M197" s="144">
        <v>0</v>
      </c>
      <c r="N197" s="143"/>
      <c r="O197" s="144">
        <v>0</v>
      </c>
      <c r="P197" s="144">
        <v>0</v>
      </c>
      <c r="Q197" s="144">
        <v>0</v>
      </c>
      <c r="R197" s="144">
        <v>0</v>
      </c>
      <c r="S197" s="144">
        <v>0</v>
      </c>
      <c r="T197" s="144">
        <v>0</v>
      </c>
      <c r="U197" s="144">
        <v>0</v>
      </c>
      <c r="V197" s="144">
        <v>0</v>
      </c>
      <c r="W197" s="144">
        <v>0</v>
      </c>
      <c r="X197" s="145"/>
      <c r="Y197" s="144">
        <v>0</v>
      </c>
      <c r="Z197" s="144">
        <v>0</v>
      </c>
      <c r="AA197" s="144">
        <v>0</v>
      </c>
      <c r="AB197" s="144">
        <v>0</v>
      </c>
      <c r="AC197" s="144">
        <v>0</v>
      </c>
      <c r="AD197" s="144">
        <v>0</v>
      </c>
      <c r="AE197" s="144">
        <v>0</v>
      </c>
      <c r="AF197" s="144">
        <v>0</v>
      </c>
      <c r="AG197" s="144">
        <v>0</v>
      </c>
    </row>
    <row r="198" spans="2:33">
      <c r="B198" s="3" t="s">
        <v>16</v>
      </c>
      <c r="C198" s="210" t="s">
        <v>304</v>
      </c>
      <c r="D198" s="144">
        <v>0</v>
      </c>
      <c r="E198" s="144">
        <v>0</v>
      </c>
      <c r="F198" s="144">
        <v>0</v>
      </c>
      <c r="G198" s="144">
        <v>0</v>
      </c>
      <c r="H198" s="144">
        <v>0</v>
      </c>
      <c r="I198" s="144">
        <v>0</v>
      </c>
      <c r="J198" s="144">
        <v>0</v>
      </c>
      <c r="K198" s="144">
        <v>0</v>
      </c>
      <c r="L198" s="144">
        <v>0</v>
      </c>
      <c r="M198" s="144">
        <v>0</v>
      </c>
      <c r="N198" s="143"/>
      <c r="O198" s="144">
        <v>0</v>
      </c>
      <c r="P198" s="144">
        <v>0</v>
      </c>
      <c r="Q198" s="144">
        <v>0</v>
      </c>
      <c r="R198" s="144">
        <v>0</v>
      </c>
      <c r="S198" s="144">
        <v>0</v>
      </c>
      <c r="T198" s="144">
        <v>0</v>
      </c>
      <c r="U198" s="144">
        <v>0</v>
      </c>
      <c r="V198" s="144">
        <v>0</v>
      </c>
      <c r="W198" s="144">
        <v>0</v>
      </c>
      <c r="X198" s="145"/>
      <c r="Y198" s="144">
        <v>0</v>
      </c>
      <c r="Z198" s="144">
        <v>0</v>
      </c>
      <c r="AA198" s="144">
        <v>0</v>
      </c>
      <c r="AB198" s="144">
        <v>0</v>
      </c>
      <c r="AC198" s="144">
        <v>0</v>
      </c>
      <c r="AD198" s="144">
        <v>0</v>
      </c>
      <c r="AE198" s="144">
        <v>0</v>
      </c>
      <c r="AF198" s="144">
        <v>0</v>
      </c>
      <c r="AG198" s="144">
        <v>0</v>
      </c>
    </row>
    <row r="199" spans="2:33">
      <c r="B199" s="3" t="s">
        <v>17</v>
      </c>
      <c r="C199" s="210" t="s">
        <v>305</v>
      </c>
      <c r="D199" s="144">
        <v>0</v>
      </c>
      <c r="E199" s="144">
        <v>0</v>
      </c>
      <c r="F199" s="144">
        <v>0</v>
      </c>
      <c r="G199" s="144">
        <v>0</v>
      </c>
      <c r="H199" s="144">
        <v>0</v>
      </c>
      <c r="I199" s="144">
        <v>0</v>
      </c>
      <c r="J199" s="144">
        <v>0</v>
      </c>
      <c r="K199" s="144">
        <v>0</v>
      </c>
      <c r="L199" s="144">
        <v>0</v>
      </c>
      <c r="M199" s="144">
        <v>0</v>
      </c>
      <c r="N199" s="143"/>
      <c r="O199" s="144">
        <v>0</v>
      </c>
      <c r="P199" s="144">
        <v>0</v>
      </c>
      <c r="Q199" s="144">
        <v>0</v>
      </c>
      <c r="R199" s="144">
        <v>0</v>
      </c>
      <c r="S199" s="144">
        <v>0</v>
      </c>
      <c r="T199" s="144">
        <v>0</v>
      </c>
      <c r="U199" s="144">
        <v>0</v>
      </c>
      <c r="V199" s="144">
        <v>0</v>
      </c>
      <c r="W199" s="144">
        <v>0</v>
      </c>
      <c r="X199" s="145"/>
      <c r="Y199" s="144">
        <v>0</v>
      </c>
      <c r="Z199" s="144">
        <v>0</v>
      </c>
      <c r="AA199" s="144">
        <v>0</v>
      </c>
      <c r="AB199" s="144">
        <v>0</v>
      </c>
      <c r="AC199" s="144">
        <v>0</v>
      </c>
      <c r="AD199" s="144">
        <v>0</v>
      </c>
      <c r="AE199" s="144">
        <v>0</v>
      </c>
      <c r="AF199" s="144">
        <v>0</v>
      </c>
      <c r="AG199" s="144">
        <v>0</v>
      </c>
    </row>
    <row r="200" spans="2:33">
      <c r="B200" s="4" t="s">
        <v>34</v>
      </c>
      <c r="C200" s="202"/>
      <c r="D200" s="144">
        <v>0</v>
      </c>
      <c r="E200" s="144">
        <v>0</v>
      </c>
      <c r="F200" s="144">
        <v>0</v>
      </c>
      <c r="G200" s="144">
        <v>0</v>
      </c>
      <c r="H200" s="144">
        <v>0</v>
      </c>
      <c r="I200" s="144">
        <v>0</v>
      </c>
      <c r="J200" s="144">
        <v>0</v>
      </c>
      <c r="K200" s="144">
        <v>0</v>
      </c>
      <c r="L200" s="144">
        <v>0</v>
      </c>
      <c r="M200" s="144">
        <v>0</v>
      </c>
      <c r="N200" s="143"/>
      <c r="O200" s="144">
        <v>0</v>
      </c>
      <c r="P200" s="144">
        <v>0</v>
      </c>
      <c r="Q200" s="144">
        <v>0</v>
      </c>
      <c r="R200" s="144">
        <v>0</v>
      </c>
      <c r="S200" s="144">
        <v>0</v>
      </c>
      <c r="T200" s="144">
        <v>0</v>
      </c>
      <c r="U200" s="144">
        <v>0</v>
      </c>
      <c r="V200" s="144">
        <v>0</v>
      </c>
      <c r="W200" s="144">
        <v>0</v>
      </c>
      <c r="X200" s="145"/>
      <c r="Y200" s="144">
        <v>0</v>
      </c>
      <c r="Z200" s="144">
        <v>0</v>
      </c>
      <c r="AA200" s="144">
        <v>0</v>
      </c>
      <c r="AB200" s="144">
        <v>0</v>
      </c>
      <c r="AC200" s="144">
        <v>0</v>
      </c>
      <c r="AD200" s="144">
        <v>0</v>
      </c>
      <c r="AE200" s="144">
        <v>0</v>
      </c>
      <c r="AF200" s="144">
        <v>0</v>
      </c>
      <c r="AG200" s="144">
        <v>0</v>
      </c>
    </row>
    <row r="201" spans="2:33">
      <c r="B201" s="3" t="s">
        <v>19</v>
      </c>
      <c r="C201" s="210" t="s">
        <v>306</v>
      </c>
      <c r="D201" s="144">
        <v>0</v>
      </c>
      <c r="E201" s="144">
        <v>0</v>
      </c>
      <c r="F201" s="144">
        <v>0</v>
      </c>
      <c r="G201" s="144">
        <v>0</v>
      </c>
      <c r="H201" s="144">
        <v>0</v>
      </c>
      <c r="I201" s="144">
        <v>0</v>
      </c>
      <c r="J201" s="144">
        <v>0</v>
      </c>
      <c r="K201" s="144">
        <v>0</v>
      </c>
      <c r="L201" s="144">
        <v>0</v>
      </c>
      <c r="M201" s="144">
        <v>0</v>
      </c>
      <c r="N201" s="143"/>
      <c r="O201" s="144">
        <v>0</v>
      </c>
      <c r="P201" s="144">
        <v>0</v>
      </c>
      <c r="Q201" s="144">
        <v>0</v>
      </c>
      <c r="R201" s="144">
        <v>0</v>
      </c>
      <c r="S201" s="144">
        <v>0</v>
      </c>
      <c r="T201" s="144">
        <v>0</v>
      </c>
      <c r="U201" s="144">
        <v>0</v>
      </c>
      <c r="V201" s="144">
        <v>0</v>
      </c>
      <c r="W201" s="144">
        <v>0</v>
      </c>
      <c r="X201" s="145"/>
      <c r="Y201" s="144">
        <v>0</v>
      </c>
      <c r="Z201" s="144">
        <v>0</v>
      </c>
      <c r="AA201" s="144">
        <v>0</v>
      </c>
      <c r="AB201" s="144">
        <v>0</v>
      </c>
      <c r="AC201" s="144">
        <v>0</v>
      </c>
      <c r="AD201" s="144">
        <v>0</v>
      </c>
      <c r="AE201" s="144">
        <v>0</v>
      </c>
      <c r="AF201" s="144">
        <v>0</v>
      </c>
      <c r="AG201" s="144">
        <v>0</v>
      </c>
    </row>
    <row r="202" spans="2:33">
      <c r="B202" s="3" t="s">
        <v>20</v>
      </c>
      <c r="C202" s="210" t="s">
        <v>307</v>
      </c>
      <c r="D202" s="144">
        <v>0</v>
      </c>
      <c r="E202" s="144">
        <v>0</v>
      </c>
      <c r="F202" s="144">
        <v>0</v>
      </c>
      <c r="G202" s="144">
        <v>0</v>
      </c>
      <c r="H202" s="144">
        <v>0</v>
      </c>
      <c r="I202" s="144">
        <v>0</v>
      </c>
      <c r="J202" s="144">
        <v>0</v>
      </c>
      <c r="K202" s="144">
        <v>0</v>
      </c>
      <c r="L202" s="144">
        <v>0</v>
      </c>
      <c r="M202" s="144">
        <v>0</v>
      </c>
      <c r="N202" s="143"/>
      <c r="O202" s="144">
        <v>0</v>
      </c>
      <c r="P202" s="144">
        <v>0</v>
      </c>
      <c r="Q202" s="144">
        <v>0</v>
      </c>
      <c r="R202" s="144">
        <v>0</v>
      </c>
      <c r="S202" s="144">
        <v>0</v>
      </c>
      <c r="T202" s="144">
        <v>0</v>
      </c>
      <c r="U202" s="144">
        <v>0</v>
      </c>
      <c r="V202" s="144">
        <v>0</v>
      </c>
      <c r="W202" s="144">
        <v>0</v>
      </c>
      <c r="X202" s="145"/>
      <c r="Y202" s="144">
        <v>0</v>
      </c>
      <c r="Z202" s="144">
        <v>0</v>
      </c>
      <c r="AA202" s="144">
        <v>0</v>
      </c>
      <c r="AB202" s="144">
        <v>0</v>
      </c>
      <c r="AC202" s="144">
        <v>0</v>
      </c>
      <c r="AD202" s="144">
        <v>0</v>
      </c>
      <c r="AE202" s="144">
        <v>0</v>
      </c>
      <c r="AF202" s="144">
        <v>0</v>
      </c>
      <c r="AG202" s="144">
        <v>0</v>
      </c>
    </row>
    <row r="203" spans="2:33" s="27" customFormat="1">
      <c r="B203" s="5" t="s">
        <v>21</v>
      </c>
      <c r="C203" s="209" t="s">
        <v>308</v>
      </c>
      <c r="D203" s="147">
        <v>0</v>
      </c>
      <c r="E203" s="147">
        <v>0</v>
      </c>
      <c r="F203" s="147">
        <v>0</v>
      </c>
      <c r="G203" s="147">
        <v>0</v>
      </c>
      <c r="H203" s="147">
        <v>0</v>
      </c>
      <c r="I203" s="147">
        <v>0</v>
      </c>
      <c r="J203" s="147">
        <v>0</v>
      </c>
      <c r="K203" s="147">
        <v>0</v>
      </c>
      <c r="L203" s="147">
        <v>0</v>
      </c>
      <c r="M203" s="147">
        <v>0</v>
      </c>
      <c r="N203" s="146"/>
      <c r="O203" s="147">
        <v>0</v>
      </c>
      <c r="P203" s="147">
        <v>0</v>
      </c>
      <c r="Q203" s="147">
        <v>0</v>
      </c>
      <c r="R203" s="147">
        <v>0</v>
      </c>
      <c r="S203" s="147">
        <v>0</v>
      </c>
      <c r="T203" s="147">
        <v>0</v>
      </c>
      <c r="U203" s="147">
        <v>0</v>
      </c>
      <c r="V203" s="147">
        <v>0</v>
      </c>
      <c r="W203" s="147">
        <v>0</v>
      </c>
      <c r="X203" s="141"/>
      <c r="Y203" s="147">
        <v>0</v>
      </c>
      <c r="Z203" s="147">
        <v>0</v>
      </c>
      <c r="AA203" s="147">
        <v>0</v>
      </c>
      <c r="AB203" s="147">
        <v>0</v>
      </c>
      <c r="AC203" s="147">
        <v>0</v>
      </c>
      <c r="AD203" s="147">
        <v>0</v>
      </c>
      <c r="AE203" s="147">
        <v>0</v>
      </c>
      <c r="AF203" s="147">
        <v>0</v>
      </c>
      <c r="AG203" s="147">
        <v>0</v>
      </c>
    </row>
    <row r="204" spans="2:33" s="27" customFormat="1">
      <c r="B204" s="9" t="s">
        <v>94</v>
      </c>
      <c r="C204" s="209" t="s">
        <v>309</v>
      </c>
      <c r="D204" s="147">
        <v>0</v>
      </c>
      <c r="E204" s="147">
        <v>0</v>
      </c>
      <c r="F204" s="147">
        <v>0</v>
      </c>
      <c r="G204" s="147">
        <v>0</v>
      </c>
      <c r="H204" s="147">
        <v>0</v>
      </c>
      <c r="I204" s="147">
        <v>0</v>
      </c>
      <c r="J204" s="147">
        <v>0</v>
      </c>
      <c r="K204" s="147">
        <v>0</v>
      </c>
      <c r="L204" s="147">
        <v>0</v>
      </c>
      <c r="M204" s="147">
        <v>0</v>
      </c>
      <c r="N204" s="146"/>
      <c r="O204" s="147">
        <v>0</v>
      </c>
      <c r="P204" s="147">
        <v>0</v>
      </c>
      <c r="Q204" s="147">
        <v>0</v>
      </c>
      <c r="R204" s="147">
        <v>0</v>
      </c>
      <c r="S204" s="147">
        <v>0</v>
      </c>
      <c r="T204" s="147">
        <v>0</v>
      </c>
      <c r="U204" s="147">
        <v>0</v>
      </c>
      <c r="V204" s="147">
        <v>0</v>
      </c>
      <c r="W204" s="147">
        <v>0</v>
      </c>
      <c r="X204" s="141"/>
      <c r="Y204" s="147">
        <v>0</v>
      </c>
      <c r="Z204" s="147">
        <v>0</v>
      </c>
      <c r="AA204" s="147">
        <v>0</v>
      </c>
      <c r="AB204" s="147">
        <v>0</v>
      </c>
      <c r="AC204" s="147">
        <v>0</v>
      </c>
      <c r="AD204" s="147">
        <v>0</v>
      </c>
      <c r="AE204" s="147">
        <v>0</v>
      </c>
      <c r="AF204" s="147">
        <v>0</v>
      </c>
      <c r="AG204" s="147">
        <v>0</v>
      </c>
    </row>
    <row r="205" spans="2:33">
      <c r="B205" s="208" t="s">
        <v>40</v>
      </c>
      <c r="C205" s="36"/>
      <c r="D205" s="144">
        <v>0</v>
      </c>
      <c r="E205" s="144">
        <v>0</v>
      </c>
      <c r="F205" s="144">
        <v>0</v>
      </c>
      <c r="G205" s="144">
        <v>0</v>
      </c>
      <c r="H205" s="144">
        <v>0</v>
      </c>
      <c r="I205" s="144">
        <v>0</v>
      </c>
      <c r="J205" s="144">
        <v>0</v>
      </c>
      <c r="K205" s="144">
        <v>0</v>
      </c>
      <c r="L205" s="144">
        <v>0</v>
      </c>
      <c r="M205" s="144">
        <v>0</v>
      </c>
      <c r="N205" s="143"/>
      <c r="O205" s="144">
        <v>0</v>
      </c>
      <c r="P205" s="144">
        <v>0</v>
      </c>
      <c r="Q205" s="144">
        <v>0</v>
      </c>
      <c r="R205" s="144">
        <v>0</v>
      </c>
      <c r="S205" s="144">
        <v>0</v>
      </c>
      <c r="T205" s="144">
        <v>0</v>
      </c>
      <c r="U205" s="144">
        <v>0</v>
      </c>
      <c r="V205" s="144">
        <v>0</v>
      </c>
      <c r="W205" s="144">
        <v>0</v>
      </c>
      <c r="X205" s="145"/>
      <c r="Y205" s="144">
        <v>0</v>
      </c>
      <c r="Z205" s="144">
        <v>0</v>
      </c>
      <c r="AA205" s="144">
        <v>0</v>
      </c>
      <c r="AB205" s="144">
        <v>0</v>
      </c>
      <c r="AC205" s="144">
        <v>0</v>
      </c>
      <c r="AD205" s="144">
        <v>0</v>
      </c>
      <c r="AE205" s="144">
        <v>0</v>
      </c>
      <c r="AF205" s="144">
        <v>0</v>
      </c>
      <c r="AG205" s="144">
        <v>0</v>
      </c>
    </row>
    <row r="206" spans="2:33">
      <c r="B206" s="6" t="s">
        <v>41</v>
      </c>
      <c r="C206" s="36"/>
      <c r="D206" s="144">
        <v>0</v>
      </c>
      <c r="E206" s="144">
        <v>0</v>
      </c>
      <c r="F206" s="144">
        <v>0</v>
      </c>
      <c r="G206" s="144">
        <v>0</v>
      </c>
      <c r="H206" s="144">
        <v>0</v>
      </c>
      <c r="I206" s="144">
        <v>0</v>
      </c>
      <c r="J206" s="144">
        <v>0</v>
      </c>
      <c r="K206" s="144">
        <v>0</v>
      </c>
      <c r="L206" s="144">
        <v>0</v>
      </c>
      <c r="M206" s="144">
        <v>0</v>
      </c>
      <c r="N206" s="143"/>
      <c r="O206" s="144">
        <v>0</v>
      </c>
      <c r="P206" s="144">
        <v>0</v>
      </c>
      <c r="Q206" s="144">
        <v>0</v>
      </c>
      <c r="R206" s="144">
        <v>0</v>
      </c>
      <c r="S206" s="144">
        <v>0</v>
      </c>
      <c r="T206" s="144">
        <v>0</v>
      </c>
      <c r="U206" s="144">
        <v>0</v>
      </c>
      <c r="V206" s="144">
        <v>0</v>
      </c>
      <c r="W206" s="144">
        <v>0</v>
      </c>
      <c r="X206" s="145"/>
      <c r="Y206" s="144">
        <v>0</v>
      </c>
      <c r="Z206" s="144">
        <v>0</v>
      </c>
      <c r="AA206" s="144">
        <v>0</v>
      </c>
      <c r="AB206" s="144">
        <v>0</v>
      </c>
      <c r="AC206" s="144">
        <v>0</v>
      </c>
      <c r="AD206" s="144">
        <v>0</v>
      </c>
      <c r="AE206" s="144">
        <v>0</v>
      </c>
      <c r="AF206" s="144">
        <v>0</v>
      </c>
      <c r="AG206" s="144">
        <v>0</v>
      </c>
    </row>
    <row r="207" spans="2:33">
      <c r="B207" s="6" t="s">
        <v>110</v>
      </c>
      <c r="C207" s="36"/>
      <c r="D207" s="144">
        <v>0</v>
      </c>
      <c r="E207" s="144">
        <v>0</v>
      </c>
      <c r="F207" s="144">
        <v>0</v>
      </c>
      <c r="G207" s="144">
        <v>0</v>
      </c>
      <c r="H207" s="144">
        <v>0</v>
      </c>
      <c r="I207" s="144">
        <v>0</v>
      </c>
      <c r="J207" s="144">
        <v>0</v>
      </c>
      <c r="K207" s="144">
        <v>0</v>
      </c>
      <c r="L207" s="144">
        <v>0</v>
      </c>
      <c r="M207" s="144">
        <v>0</v>
      </c>
      <c r="N207" s="143"/>
      <c r="O207" s="144">
        <v>0</v>
      </c>
      <c r="P207" s="144">
        <v>0</v>
      </c>
      <c r="Q207" s="144">
        <v>0</v>
      </c>
      <c r="R207" s="144">
        <v>0</v>
      </c>
      <c r="S207" s="144">
        <v>0</v>
      </c>
      <c r="T207" s="144">
        <v>0</v>
      </c>
      <c r="U207" s="144">
        <v>0</v>
      </c>
      <c r="V207" s="144">
        <v>0</v>
      </c>
      <c r="W207" s="144">
        <v>0</v>
      </c>
      <c r="X207" s="145"/>
      <c r="Y207" s="144">
        <v>0</v>
      </c>
      <c r="Z207" s="144">
        <v>0</v>
      </c>
      <c r="AA207" s="144">
        <v>0</v>
      </c>
      <c r="AB207" s="144">
        <v>0</v>
      </c>
      <c r="AC207" s="144">
        <v>0</v>
      </c>
      <c r="AD207" s="144">
        <v>0</v>
      </c>
      <c r="AE207" s="144">
        <v>0</v>
      </c>
      <c r="AF207" s="144">
        <v>0</v>
      </c>
      <c r="AG207" s="144">
        <v>0</v>
      </c>
    </row>
    <row r="208" spans="2:33">
      <c r="B208" s="6" t="s">
        <v>43</v>
      </c>
      <c r="C208" s="36"/>
      <c r="D208" s="144">
        <v>0</v>
      </c>
      <c r="E208" s="144">
        <v>0</v>
      </c>
      <c r="F208" s="144">
        <v>0</v>
      </c>
      <c r="G208" s="144">
        <v>0</v>
      </c>
      <c r="H208" s="144">
        <v>0</v>
      </c>
      <c r="I208" s="144">
        <v>0</v>
      </c>
      <c r="J208" s="144">
        <v>0</v>
      </c>
      <c r="K208" s="144">
        <v>0</v>
      </c>
      <c r="L208" s="144">
        <v>0</v>
      </c>
      <c r="M208" s="144">
        <v>0</v>
      </c>
      <c r="N208" s="143"/>
      <c r="O208" s="144">
        <v>0</v>
      </c>
      <c r="P208" s="144">
        <v>0</v>
      </c>
      <c r="Q208" s="144">
        <v>0</v>
      </c>
      <c r="R208" s="144">
        <v>0</v>
      </c>
      <c r="S208" s="144">
        <v>0</v>
      </c>
      <c r="T208" s="144">
        <v>0</v>
      </c>
      <c r="U208" s="144">
        <v>0</v>
      </c>
      <c r="V208" s="144">
        <v>0</v>
      </c>
      <c r="W208" s="144">
        <v>0</v>
      </c>
      <c r="X208" s="145"/>
      <c r="Y208" s="144">
        <v>0</v>
      </c>
      <c r="Z208" s="144">
        <v>0</v>
      </c>
      <c r="AA208" s="144">
        <v>0</v>
      </c>
      <c r="AB208" s="144">
        <v>0</v>
      </c>
      <c r="AC208" s="144">
        <v>0</v>
      </c>
      <c r="AD208" s="144">
        <v>0</v>
      </c>
      <c r="AE208" s="144">
        <v>0</v>
      </c>
      <c r="AF208" s="144">
        <v>0</v>
      </c>
      <c r="AG208" s="144">
        <v>0</v>
      </c>
    </row>
    <row r="209" spans="2:33">
      <c r="B209" s="6" t="s">
        <v>44</v>
      </c>
      <c r="C209" s="36"/>
      <c r="D209" s="144">
        <v>0</v>
      </c>
      <c r="E209" s="144">
        <v>0</v>
      </c>
      <c r="F209" s="144">
        <v>0</v>
      </c>
      <c r="G209" s="144">
        <v>0</v>
      </c>
      <c r="H209" s="144">
        <v>0</v>
      </c>
      <c r="I209" s="144">
        <v>0</v>
      </c>
      <c r="J209" s="144">
        <v>0</v>
      </c>
      <c r="K209" s="144">
        <v>0</v>
      </c>
      <c r="L209" s="144">
        <v>0</v>
      </c>
      <c r="M209" s="144">
        <v>0</v>
      </c>
      <c r="N209" s="143"/>
      <c r="O209" s="144">
        <v>0</v>
      </c>
      <c r="P209" s="144">
        <v>0</v>
      </c>
      <c r="Q209" s="144">
        <v>0</v>
      </c>
      <c r="R209" s="144">
        <v>0</v>
      </c>
      <c r="S209" s="144">
        <v>0</v>
      </c>
      <c r="T209" s="144">
        <v>0</v>
      </c>
      <c r="U209" s="144">
        <v>0</v>
      </c>
      <c r="V209" s="144">
        <v>0</v>
      </c>
      <c r="W209" s="144">
        <v>0</v>
      </c>
      <c r="X209" s="145"/>
      <c r="Y209" s="144">
        <v>0</v>
      </c>
      <c r="Z209" s="144">
        <v>0</v>
      </c>
      <c r="AA209" s="144">
        <v>0</v>
      </c>
      <c r="AB209" s="144">
        <v>0</v>
      </c>
      <c r="AC209" s="144">
        <v>0</v>
      </c>
      <c r="AD209" s="144">
        <v>0</v>
      </c>
      <c r="AE209" s="144">
        <v>0</v>
      </c>
      <c r="AF209" s="144">
        <v>0</v>
      </c>
      <c r="AG209" s="144">
        <v>0</v>
      </c>
    </row>
    <row r="210" spans="2:33">
      <c r="B210" s="7" t="s">
        <v>45</v>
      </c>
      <c r="C210" s="36"/>
      <c r="D210" s="144">
        <v>0</v>
      </c>
      <c r="E210" s="144">
        <v>0</v>
      </c>
      <c r="F210" s="144">
        <v>0</v>
      </c>
      <c r="G210" s="144">
        <v>0</v>
      </c>
      <c r="H210" s="144">
        <v>0</v>
      </c>
      <c r="I210" s="144">
        <v>0</v>
      </c>
      <c r="J210" s="144">
        <v>0</v>
      </c>
      <c r="K210" s="144">
        <v>0</v>
      </c>
      <c r="L210" s="144">
        <v>0</v>
      </c>
      <c r="M210" s="144">
        <v>0</v>
      </c>
      <c r="N210" s="143"/>
      <c r="O210" s="144">
        <v>0</v>
      </c>
      <c r="P210" s="144">
        <v>0</v>
      </c>
      <c r="Q210" s="144">
        <v>0</v>
      </c>
      <c r="R210" s="144">
        <v>0</v>
      </c>
      <c r="S210" s="144">
        <v>0</v>
      </c>
      <c r="T210" s="144">
        <v>0</v>
      </c>
      <c r="U210" s="144">
        <v>0</v>
      </c>
      <c r="V210" s="144">
        <v>0</v>
      </c>
      <c r="W210" s="144">
        <v>0</v>
      </c>
      <c r="X210" s="145"/>
      <c r="Y210" s="144">
        <v>0</v>
      </c>
      <c r="Z210" s="144">
        <v>0</v>
      </c>
      <c r="AA210" s="144">
        <v>0</v>
      </c>
      <c r="AB210" s="144">
        <v>0</v>
      </c>
      <c r="AC210" s="144">
        <v>0</v>
      </c>
      <c r="AD210" s="144">
        <v>0</v>
      </c>
      <c r="AE210" s="144">
        <v>0</v>
      </c>
      <c r="AF210" s="144">
        <v>0</v>
      </c>
      <c r="AG210" s="144">
        <v>0</v>
      </c>
    </row>
    <row r="211" spans="2:33">
      <c r="B211" s="7" t="s">
        <v>46</v>
      </c>
      <c r="C211" s="36"/>
      <c r="D211" s="144">
        <v>0</v>
      </c>
      <c r="E211" s="144">
        <v>0</v>
      </c>
      <c r="F211" s="144">
        <v>0</v>
      </c>
      <c r="G211" s="144">
        <v>0</v>
      </c>
      <c r="H211" s="144">
        <v>0</v>
      </c>
      <c r="I211" s="144">
        <v>0</v>
      </c>
      <c r="J211" s="144">
        <v>0</v>
      </c>
      <c r="K211" s="144">
        <v>0</v>
      </c>
      <c r="L211" s="144">
        <v>0</v>
      </c>
      <c r="M211" s="144">
        <v>0</v>
      </c>
      <c r="N211" s="143"/>
      <c r="O211" s="144">
        <v>0</v>
      </c>
      <c r="P211" s="144">
        <v>0</v>
      </c>
      <c r="Q211" s="144">
        <v>0</v>
      </c>
      <c r="R211" s="144">
        <v>0</v>
      </c>
      <c r="S211" s="144">
        <v>0</v>
      </c>
      <c r="T211" s="144">
        <v>0</v>
      </c>
      <c r="U211" s="144">
        <v>0</v>
      </c>
      <c r="V211" s="144">
        <v>0</v>
      </c>
      <c r="W211" s="144">
        <v>0</v>
      </c>
      <c r="X211" s="145"/>
      <c r="Y211" s="144">
        <v>0</v>
      </c>
      <c r="Z211" s="144">
        <v>0</v>
      </c>
      <c r="AA211" s="144">
        <v>0</v>
      </c>
      <c r="AB211" s="144">
        <v>0</v>
      </c>
      <c r="AC211" s="144">
        <v>0</v>
      </c>
      <c r="AD211" s="144">
        <v>0</v>
      </c>
      <c r="AE211" s="144">
        <v>0</v>
      </c>
      <c r="AF211" s="144">
        <v>0</v>
      </c>
      <c r="AG211" s="144">
        <v>0</v>
      </c>
    </row>
    <row r="212" spans="2:33">
      <c r="B212" s="6" t="s">
        <v>317</v>
      </c>
      <c r="C212" s="36"/>
      <c r="D212" s="144">
        <v>0</v>
      </c>
      <c r="E212" s="144">
        <v>0</v>
      </c>
      <c r="F212" s="144">
        <v>0</v>
      </c>
      <c r="G212" s="144">
        <v>0</v>
      </c>
      <c r="H212" s="144">
        <v>0</v>
      </c>
      <c r="I212" s="144">
        <v>0</v>
      </c>
      <c r="J212" s="144">
        <v>0</v>
      </c>
      <c r="K212" s="144">
        <v>0</v>
      </c>
      <c r="L212" s="144">
        <v>0</v>
      </c>
      <c r="M212" s="144">
        <v>0</v>
      </c>
      <c r="N212" s="143"/>
      <c r="O212" s="144">
        <v>0</v>
      </c>
      <c r="P212" s="144">
        <v>0</v>
      </c>
      <c r="Q212" s="144">
        <v>0</v>
      </c>
      <c r="R212" s="144">
        <v>0</v>
      </c>
      <c r="S212" s="144">
        <v>0</v>
      </c>
      <c r="T212" s="144">
        <v>0</v>
      </c>
      <c r="U212" s="144">
        <v>0</v>
      </c>
      <c r="V212" s="144">
        <v>0</v>
      </c>
      <c r="W212" s="144">
        <v>0</v>
      </c>
      <c r="X212" s="145"/>
      <c r="Y212" s="144">
        <v>0</v>
      </c>
      <c r="Z212" s="144">
        <v>0</v>
      </c>
      <c r="AA212" s="144">
        <v>0</v>
      </c>
      <c r="AB212" s="144">
        <v>0</v>
      </c>
      <c r="AC212" s="144">
        <v>0</v>
      </c>
      <c r="AD212" s="144">
        <v>0</v>
      </c>
      <c r="AE212" s="144">
        <v>0</v>
      </c>
      <c r="AF212" s="144">
        <v>0</v>
      </c>
      <c r="AG212" s="144">
        <v>0</v>
      </c>
    </row>
    <row r="213" spans="2:33">
      <c r="B213" s="6" t="s">
        <v>108</v>
      </c>
      <c r="C213" s="36"/>
      <c r="D213" s="144">
        <v>0</v>
      </c>
      <c r="E213" s="144">
        <v>0</v>
      </c>
      <c r="F213" s="144">
        <v>0</v>
      </c>
      <c r="G213" s="144">
        <v>0</v>
      </c>
      <c r="H213" s="144">
        <v>0</v>
      </c>
      <c r="I213" s="144">
        <v>0</v>
      </c>
      <c r="J213" s="144">
        <v>0</v>
      </c>
      <c r="K213" s="144">
        <v>0</v>
      </c>
      <c r="L213" s="144">
        <v>0</v>
      </c>
      <c r="M213" s="144">
        <v>0</v>
      </c>
      <c r="N213" s="143"/>
      <c r="O213" s="144">
        <v>0</v>
      </c>
      <c r="P213" s="144">
        <v>0</v>
      </c>
      <c r="Q213" s="144">
        <v>0</v>
      </c>
      <c r="R213" s="144">
        <v>0</v>
      </c>
      <c r="S213" s="144">
        <v>0</v>
      </c>
      <c r="T213" s="144">
        <v>0</v>
      </c>
      <c r="U213" s="144">
        <v>0</v>
      </c>
      <c r="V213" s="144">
        <v>0</v>
      </c>
      <c r="W213" s="144">
        <v>0</v>
      </c>
      <c r="X213" s="145"/>
      <c r="Y213" s="144">
        <v>0</v>
      </c>
      <c r="Z213" s="144">
        <v>0</v>
      </c>
      <c r="AA213" s="144">
        <v>0</v>
      </c>
      <c r="AB213" s="144">
        <v>0</v>
      </c>
      <c r="AC213" s="144">
        <v>0</v>
      </c>
      <c r="AD213" s="144">
        <v>0</v>
      </c>
      <c r="AE213" s="144">
        <v>0</v>
      </c>
      <c r="AF213" s="144">
        <v>0</v>
      </c>
      <c r="AG213" s="144">
        <v>0</v>
      </c>
    </row>
    <row r="214" spans="2:33">
      <c r="B214" s="6" t="s">
        <v>48</v>
      </c>
      <c r="C214" s="36"/>
      <c r="D214" s="144">
        <v>0</v>
      </c>
      <c r="E214" s="144">
        <v>0</v>
      </c>
      <c r="F214" s="144">
        <v>0</v>
      </c>
      <c r="G214" s="144">
        <v>0</v>
      </c>
      <c r="H214" s="144">
        <v>0</v>
      </c>
      <c r="I214" s="144">
        <v>0</v>
      </c>
      <c r="J214" s="144">
        <v>0</v>
      </c>
      <c r="K214" s="144">
        <v>0</v>
      </c>
      <c r="L214" s="144">
        <v>0</v>
      </c>
      <c r="M214" s="144">
        <v>0</v>
      </c>
      <c r="N214" s="143"/>
      <c r="O214" s="144">
        <v>0</v>
      </c>
      <c r="P214" s="144">
        <v>0</v>
      </c>
      <c r="Q214" s="144">
        <v>0</v>
      </c>
      <c r="R214" s="144">
        <v>0</v>
      </c>
      <c r="S214" s="144">
        <v>0</v>
      </c>
      <c r="T214" s="144">
        <v>0</v>
      </c>
      <c r="U214" s="144">
        <v>0</v>
      </c>
      <c r="V214" s="144">
        <v>0</v>
      </c>
      <c r="W214" s="144">
        <v>0</v>
      </c>
      <c r="X214" s="145"/>
      <c r="Y214" s="144">
        <v>0</v>
      </c>
      <c r="Z214" s="144">
        <v>0</v>
      </c>
      <c r="AA214" s="144">
        <v>0</v>
      </c>
      <c r="AB214" s="144">
        <v>0</v>
      </c>
      <c r="AC214" s="144">
        <v>0</v>
      </c>
      <c r="AD214" s="144">
        <v>0</v>
      </c>
      <c r="AE214" s="144">
        <v>0</v>
      </c>
      <c r="AF214" s="144">
        <v>0</v>
      </c>
      <c r="AG214" s="144">
        <v>0</v>
      </c>
    </row>
    <row r="215" spans="2:33">
      <c r="B215" s="6" t="s">
        <v>325</v>
      </c>
      <c r="C215" s="36"/>
      <c r="D215" s="144">
        <v>0</v>
      </c>
      <c r="E215" s="144">
        <v>0</v>
      </c>
      <c r="F215" s="144">
        <v>0</v>
      </c>
      <c r="G215" s="144">
        <v>0</v>
      </c>
      <c r="H215" s="144">
        <v>0</v>
      </c>
      <c r="I215" s="144">
        <v>0</v>
      </c>
      <c r="J215" s="144">
        <v>0</v>
      </c>
      <c r="K215" s="144">
        <v>0</v>
      </c>
      <c r="L215" s="144">
        <v>0</v>
      </c>
      <c r="M215" s="144">
        <v>0</v>
      </c>
      <c r="N215" s="143"/>
      <c r="O215" s="144">
        <v>0</v>
      </c>
      <c r="P215" s="144">
        <v>0</v>
      </c>
      <c r="Q215" s="144">
        <v>0</v>
      </c>
      <c r="R215" s="144">
        <v>0</v>
      </c>
      <c r="S215" s="144">
        <v>0</v>
      </c>
      <c r="T215" s="144">
        <v>0</v>
      </c>
      <c r="U215" s="144">
        <v>0</v>
      </c>
      <c r="V215" s="144">
        <v>0</v>
      </c>
      <c r="W215" s="144">
        <v>0</v>
      </c>
      <c r="X215" s="145"/>
      <c r="Y215" s="144">
        <v>0</v>
      </c>
      <c r="Z215" s="144">
        <v>0</v>
      </c>
      <c r="AA215" s="144">
        <v>0</v>
      </c>
      <c r="AB215" s="144">
        <v>0</v>
      </c>
      <c r="AC215" s="144">
        <v>0</v>
      </c>
      <c r="AD215" s="144">
        <v>0</v>
      </c>
      <c r="AE215" s="144">
        <v>0</v>
      </c>
      <c r="AF215" s="144">
        <v>0</v>
      </c>
      <c r="AG215" s="144">
        <v>0</v>
      </c>
    </row>
    <row r="216" spans="2:33">
      <c r="B216" s="6" t="s">
        <v>101</v>
      </c>
      <c r="C216" s="36"/>
      <c r="D216" s="144">
        <v>0</v>
      </c>
      <c r="E216" s="144">
        <v>0</v>
      </c>
      <c r="F216" s="144">
        <v>0</v>
      </c>
      <c r="G216" s="144">
        <v>0</v>
      </c>
      <c r="H216" s="144">
        <v>0</v>
      </c>
      <c r="I216" s="144">
        <v>0</v>
      </c>
      <c r="J216" s="144">
        <v>0</v>
      </c>
      <c r="K216" s="144">
        <v>0</v>
      </c>
      <c r="L216" s="144">
        <v>0</v>
      </c>
      <c r="M216" s="144">
        <v>0</v>
      </c>
      <c r="N216" s="143"/>
      <c r="O216" s="144">
        <v>0</v>
      </c>
      <c r="P216" s="144">
        <v>0</v>
      </c>
      <c r="Q216" s="144">
        <v>0</v>
      </c>
      <c r="R216" s="144">
        <v>0</v>
      </c>
      <c r="S216" s="144">
        <v>0</v>
      </c>
      <c r="T216" s="144">
        <v>0</v>
      </c>
      <c r="U216" s="144">
        <v>0</v>
      </c>
      <c r="V216" s="144">
        <v>0</v>
      </c>
      <c r="W216" s="144">
        <v>0</v>
      </c>
      <c r="X216" s="145"/>
      <c r="Y216" s="144">
        <v>0</v>
      </c>
      <c r="Z216" s="144">
        <v>0</v>
      </c>
      <c r="AA216" s="144">
        <v>0</v>
      </c>
      <c r="AB216" s="144">
        <v>0</v>
      </c>
      <c r="AC216" s="144">
        <v>0</v>
      </c>
      <c r="AD216" s="144">
        <v>0</v>
      </c>
      <c r="AE216" s="144">
        <v>0</v>
      </c>
      <c r="AF216" s="144">
        <v>0</v>
      </c>
      <c r="AG216" s="144">
        <v>0</v>
      </c>
    </row>
    <row r="217" spans="2:33" s="27" customFormat="1">
      <c r="B217" s="9" t="s">
        <v>95</v>
      </c>
      <c r="C217" s="209" t="s">
        <v>310</v>
      </c>
      <c r="D217" s="147">
        <v>0</v>
      </c>
      <c r="E217" s="147">
        <v>0</v>
      </c>
      <c r="F217" s="147">
        <v>0</v>
      </c>
      <c r="G217" s="147">
        <v>0</v>
      </c>
      <c r="H217" s="147">
        <v>0</v>
      </c>
      <c r="I217" s="147">
        <v>0</v>
      </c>
      <c r="J217" s="147">
        <v>0</v>
      </c>
      <c r="K217" s="147">
        <v>0</v>
      </c>
      <c r="L217" s="147">
        <v>0</v>
      </c>
      <c r="M217" s="147">
        <v>0</v>
      </c>
      <c r="N217" s="146"/>
      <c r="O217" s="147">
        <v>0</v>
      </c>
      <c r="P217" s="147">
        <v>0</v>
      </c>
      <c r="Q217" s="147">
        <v>0</v>
      </c>
      <c r="R217" s="147">
        <v>0</v>
      </c>
      <c r="S217" s="147">
        <v>0</v>
      </c>
      <c r="T217" s="147">
        <v>0</v>
      </c>
      <c r="U217" s="147">
        <v>0</v>
      </c>
      <c r="V217" s="147">
        <v>0</v>
      </c>
      <c r="W217" s="147">
        <v>0</v>
      </c>
      <c r="X217" s="141"/>
      <c r="Y217" s="147">
        <v>0</v>
      </c>
      <c r="Z217" s="147">
        <v>0</v>
      </c>
      <c r="AA217" s="147">
        <v>0</v>
      </c>
      <c r="AB217" s="147">
        <v>0</v>
      </c>
      <c r="AC217" s="147">
        <v>0</v>
      </c>
      <c r="AD217" s="147">
        <v>0</v>
      </c>
      <c r="AE217" s="147">
        <v>0</v>
      </c>
      <c r="AF217" s="147">
        <v>0</v>
      </c>
      <c r="AG217" s="147">
        <v>0</v>
      </c>
    </row>
    <row r="218" spans="2:33">
      <c r="B218" s="208" t="s">
        <v>40</v>
      </c>
      <c r="C218" s="3"/>
      <c r="D218" s="144">
        <v>0</v>
      </c>
      <c r="E218" s="144">
        <v>0</v>
      </c>
      <c r="F218" s="144">
        <v>0</v>
      </c>
      <c r="G218" s="144">
        <v>0</v>
      </c>
      <c r="H218" s="144">
        <v>0</v>
      </c>
      <c r="I218" s="144">
        <v>0</v>
      </c>
      <c r="J218" s="144">
        <v>0</v>
      </c>
      <c r="K218" s="144">
        <v>0</v>
      </c>
      <c r="L218" s="144">
        <v>0</v>
      </c>
      <c r="M218" s="144">
        <v>0</v>
      </c>
      <c r="N218" s="143"/>
      <c r="O218" s="144">
        <v>0</v>
      </c>
      <c r="P218" s="144">
        <v>0</v>
      </c>
      <c r="Q218" s="144">
        <v>0</v>
      </c>
      <c r="R218" s="144">
        <v>0</v>
      </c>
      <c r="S218" s="144">
        <v>0</v>
      </c>
      <c r="T218" s="144">
        <v>0</v>
      </c>
      <c r="U218" s="144">
        <v>0</v>
      </c>
      <c r="V218" s="144">
        <v>0</v>
      </c>
      <c r="W218" s="144">
        <v>0</v>
      </c>
      <c r="X218" s="145"/>
      <c r="Y218" s="144">
        <v>0</v>
      </c>
      <c r="Z218" s="144">
        <v>0</v>
      </c>
      <c r="AA218" s="144">
        <v>0</v>
      </c>
      <c r="AB218" s="144">
        <v>0</v>
      </c>
      <c r="AC218" s="144">
        <v>0</v>
      </c>
      <c r="AD218" s="144">
        <v>0</v>
      </c>
      <c r="AE218" s="144">
        <v>0</v>
      </c>
      <c r="AF218" s="144">
        <v>0</v>
      </c>
      <c r="AG218" s="144">
        <v>0</v>
      </c>
    </row>
    <row r="219" spans="2:33">
      <c r="B219" s="6" t="s">
        <v>41</v>
      </c>
      <c r="C219" s="6"/>
      <c r="D219" s="144">
        <v>0</v>
      </c>
      <c r="E219" s="144">
        <v>0</v>
      </c>
      <c r="F219" s="144">
        <v>0</v>
      </c>
      <c r="G219" s="144">
        <v>0</v>
      </c>
      <c r="H219" s="144">
        <v>0</v>
      </c>
      <c r="I219" s="144">
        <v>0</v>
      </c>
      <c r="J219" s="144">
        <v>0</v>
      </c>
      <c r="K219" s="144">
        <v>0</v>
      </c>
      <c r="L219" s="144">
        <v>0</v>
      </c>
      <c r="M219" s="144">
        <v>0</v>
      </c>
      <c r="N219" s="143"/>
      <c r="O219" s="144">
        <v>0</v>
      </c>
      <c r="P219" s="144">
        <v>0</v>
      </c>
      <c r="Q219" s="144">
        <v>0</v>
      </c>
      <c r="R219" s="144">
        <v>0</v>
      </c>
      <c r="S219" s="144">
        <v>0</v>
      </c>
      <c r="T219" s="144">
        <v>0</v>
      </c>
      <c r="U219" s="144">
        <v>0</v>
      </c>
      <c r="V219" s="144">
        <v>0</v>
      </c>
      <c r="W219" s="144">
        <v>0</v>
      </c>
      <c r="X219" s="145"/>
      <c r="Y219" s="144">
        <v>0</v>
      </c>
      <c r="Z219" s="144">
        <v>0</v>
      </c>
      <c r="AA219" s="144">
        <v>0</v>
      </c>
      <c r="AB219" s="144">
        <v>0</v>
      </c>
      <c r="AC219" s="144">
        <v>0</v>
      </c>
      <c r="AD219" s="144">
        <v>0</v>
      </c>
      <c r="AE219" s="144">
        <v>0</v>
      </c>
      <c r="AF219" s="144">
        <v>0</v>
      </c>
      <c r="AG219" s="144">
        <v>0</v>
      </c>
    </row>
    <row r="220" spans="2:33">
      <c r="B220" s="6" t="s">
        <v>110</v>
      </c>
      <c r="C220" s="6"/>
      <c r="D220" s="144">
        <v>0</v>
      </c>
      <c r="E220" s="144">
        <v>0</v>
      </c>
      <c r="F220" s="144">
        <v>0</v>
      </c>
      <c r="G220" s="144">
        <v>0</v>
      </c>
      <c r="H220" s="144">
        <v>0</v>
      </c>
      <c r="I220" s="144">
        <v>0</v>
      </c>
      <c r="J220" s="144">
        <v>0</v>
      </c>
      <c r="K220" s="144">
        <v>0</v>
      </c>
      <c r="L220" s="144">
        <v>0</v>
      </c>
      <c r="M220" s="144">
        <v>0</v>
      </c>
      <c r="N220" s="143"/>
      <c r="O220" s="144">
        <v>0</v>
      </c>
      <c r="P220" s="144">
        <v>0</v>
      </c>
      <c r="Q220" s="144">
        <v>0</v>
      </c>
      <c r="R220" s="144">
        <v>0</v>
      </c>
      <c r="S220" s="144">
        <v>0</v>
      </c>
      <c r="T220" s="144">
        <v>0</v>
      </c>
      <c r="U220" s="144">
        <v>0</v>
      </c>
      <c r="V220" s="144">
        <v>0</v>
      </c>
      <c r="W220" s="144">
        <v>0</v>
      </c>
      <c r="X220" s="145"/>
      <c r="Y220" s="144">
        <v>0</v>
      </c>
      <c r="Z220" s="144">
        <v>0</v>
      </c>
      <c r="AA220" s="144">
        <v>0</v>
      </c>
      <c r="AB220" s="144">
        <v>0</v>
      </c>
      <c r="AC220" s="144">
        <v>0</v>
      </c>
      <c r="AD220" s="144">
        <v>0</v>
      </c>
      <c r="AE220" s="144">
        <v>0</v>
      </c>
      <c r="AF220" s="144">
        <v>0</v>
      </c>
      <c r="AG220" s="144">
        <v>0</v>
      </c>
    </row>
    <row r="221" spans="2:33">
      <c r="B221" s="6" t="s">
        <v>43</v>
      </c>
      <c r="C221" s="6"/>
      <c r="D221" s="144">
        <v>0</v>
      </c>
      <c r="E221" s="144">
        <v>0</v>
      </c>
      <c r="F221" s="144">
        <v>0</v>
      </c>
      <c r="G221" s="144">
        <v>0</v>
      </c>
      <c r="H221" s="144">
        <v>0</v>
      </c>
      <c r="I221" s="144">
        <v>0</v>
      </c>
      <c r="J221" s="144">
        <v>0</v>
      </c>
      <c r="K221" s="144">
        <v>0</v>
      </c>
      <c r="L221" s="144">
        <v>0</v>
      </c>
      <c r="M221" s="144">
        <v>0</v>
      </c>
      <c r="N221" s="143"/>
      <c r="O221" s="144">
        <v>0</v>
      </c>
      <c r="P221" s="144">
        <v>0</v>
      </c>
      <c r="Q221" s="144">
        <v>0</v>
      </c>
      <c r="R221" s="144">
        <v>0</v>
      </c>
      <c r="S221" s="144">
        <v>0</v>
      </c>
      <c r="T221" s="144">
        <v>0</v>
      </c>
      <c r="U221" s="144">
        <v>0</v>
      </c>
      <c r="V221" s="144">
        <v>0</v>
      </c>
      <c r="W221" s="144">
        <v>0</v>
      </c>
      <c r="X221" s="145"/>
      <c r="Y221" s="144">
        <v>0</v>
      </c>
      <c r="Z221" s="144">
        <v>0</v>
      </c>
      <c r="AA221" s="144">
        <v>0</v>
      </c>
      <c r="AB221" s="144">
        <v>0</v>
      </c>
      <c r="AC221" s="144">
        <v>0</v>
      </c>
      <c r="AD221" s="144">
        <v>0</v>
      </c>
      <c r="AE221" s="144">
        <v>0</v>
      </c>
      <c r="AF221" s="144">
        <v>0</v>
      </c>
      <c r="AG221" s="144">
        <v>0</v>
      </c>
    </row>
    <row r="222" spans="2:33">
      <c r="B222" s="6" t="s">
        <v>44</v>
      </c>
      <c r="C222" s="6"/>
      <c r="D222" s="144">
        <v>0</v>
      </c>
      <c r="E222" s="144">
        <v>0</v>
      </c>
      <c r="F222" s="144">
        <v>0</v>
      </c>
      <c r="G222" s="144">
        <v>0</v>
      </c>
      <c r="H222" s="144">
        <v>0</v>
      </c>
      <c r="I222" s="144">
        <v>0</v>
      </c>
      <c r="J222" s="144">
        <v>0</v>
      </c>
      <c r="K222" s="144">
        <v>0</v>
      </c>
      <c r="L222" s="144">
        <v>0</v>
      </c>
      <c r="M222" s="144">
        <v>0</v>
      </c>
      <c r="N222" s="143"/>
      <c r="O222" s="144">
        <v>0</v>
      </c>
      <c r="P222" s="144">
        <v>0</v>
      </c>
      <c r="Q222" s="144">
        <v>0</v>
      </c>
      <c r="R222" s="144">
        <v>0</v>
      </c>
      <c r="S222" s="144">
        <v>0</v>
      </c>
      <c r="T222" s="144">
        <v>0</v>
      </c>
      <c r="U222" s="144">
        <v>0</v>
      </c>
      <c r="V222" s="144">
        <v>0</v>
      </c>
      <c r="W222" s="144">
        <v>0</v>
      </c>
      <c r="X222" s="145"/>
      <c r="Y222" s="144">
        <v>0</v>
      </c>
      <c r="Z222" s="144">
        <v>0</v>
      </c>
      <c r="AA222" s="144">
        <v>0</v>
      </c>
      <c r="AB222" s="144">
        <v>0</v>
      </c>
      <c r="AC222" s="144">
        <v>0</v>
      </c>
      <c r="AD222" s="144">
        <v>0</v>
      </c>
      <c r="AE222" s="144">
        <v>0</v>
      </c>
      <c r="AF222" s="144">
        <v>0</v>
      </c>
      <c r="AG222" s="144">
        <v>0</v>
      </c>
    </row>
    <row r="223" spans="2:33">
      <c r="B223" s="7" t="s">
        <v>45</v>
      </c>
      <c r="C223" s="7"/>
      <c r="D223" s="144">
        <v>0</v>
      </c>
      <c r="E223" s="144">
        <v>0</v>
      </c>
      <c r="F223" s="144">
        <v>0</v>
      </c>
      <c r="G223" s="144">
        <v>0</v>
      </c>
      <c r="H223" s="144">
        <v>0</v>
      </c>
      <c r="I223" s="144">
        <v>0</v>
      </c>
      <c r="J223" s="144">
        <v>0</v>
      </c>
      <c r="K223" s="144">
        <v>0</v>
      </c>
      <c r="L223" s="144">
        <v>0</v>
      </c>
      <c r="M223" s="144">
        <v>0</v>
      </c>
      <c r="N223" s="143"/>
      <c r="O223" s="144">
        <v>0</v>
      </c>
      <c r="P223" s="144">
        <v>0</v>
      </c>
      <c r="Q223" s="144">
        <v>0</v>
      </c>
      <c r="R223" s="144">
        <v>0</v>
      </c>
      <c r="S223" s="144">
        <v>0</v>
      </c>
      <c r="T223" s="144">
        <v>0</v>
      </c>
      <c r="U223" s="144">
        <v>0</v>
      </c>
      <c r="V223" s="144">
        <v>0</v>
      </c>
      <c r="W223" s="144">
        <v>0</v>
      </c>
      <c r="X223" s="145"/>
      <c r="Y223" s="144">
        <v>0</v>
      </c>
      <c r="Z223" s="144">
        <v>0</v>
      </c>
      <c r="AA223" s="144">
        <v>0</v>
      </c>
      <c r="AB223" s="144">
        <v>0</v>
      </c>
      <c r="AC223" s="144">
        <v>0</v>
      </c>
      <c r="AD223" s="144">
        <v>0</v>
      </c>
      <c r="AE223" s="144">
        <v>0</v>
      </c>
      <c r="AF223" s="144">
        <v>0</v>
      </c>
      <c r="AG223" s="144">
        <v>0</v>
      </c>
    </row>
    <row r="224" spans="2:33">
      <c r="B224" s="7" t="s">
        <v>46</v>
      </c>
      <c r="C224" s="7"/>
      <c r="D224" s="144">
        <v>0</v>
      </c>
      <c r="E224" s="144">
        <v>0</v>
      </c>
      <c r="F224" s="144">
        <v>0</v>
      </c>
      <c r="G224" s="144">
        <v>0</v>
      </c>
      <c r="H224" s="144">
        <v>0</v>
      </c>
      <c r="I224" s="144">
        <v>0</v>
      </c>
      <c r="J224" s="144">
        <v>0</v>
      </c>
      <c r="K224" s="144">
        <v>0</v>
      </c>
      <c r="L224" s="144">
        <v>0</v>
      </c>
      <c r="M224" s="144">
        <v>0</v>
      </c>
      <c r="N224" s="143"/>
      <c r="O224" s="144">
        <v>0</v>
      </c>
      <c r="P224" s="144">
        <v>0</v>
      </c>
      <c r="Q224" s="144">
        <v>0</v>
      </c>
      <c r="R224" s="144">
        <v>0</v>
      </c>
      <c r="S224" s="144">
        <v>0</v>
      </c>
      <c r="T224" s="144">
        <v>0</v>
      </c>
      <c r="U224" s="144">
        <v>0</v>
      </c>
      <c r="V224" s="144">
        <v>0</v>
      </c>
      <c r="W224" s="144">
        <v>0</v>
      </c>
      <c r="X224" s="145"/>
      <c r="Y224" s="144">
        <v>0</v>
      </c>
      <c r="Z224" s="144">
        <v>0</v>
      </c>
      <c r="AA224" s="144">
        <v>0</v>
      </c>
      <c r="AB224" s="144">
        <v>0</v>
      </c>
      <c r="AC224" s="144">
        <v>0</v>
      </c>
      <c r="AD224" s="144">
        <v>0</v>
      </c>
      <c r="AE224" s="144">
        <v>0</v>
      </c>
      <c r="AF224" s="144">
        <v>0</v>
      </c>
      <c r="AG224" s="144">
        <v>0</v>
      </c>
    </row>
    <row r="225" spans="2:33">
      <c r="B225" s="6" t="s">
        <v>317</v>
      </c>
      <c r="C225" s="6"/>
      <c r="D225" s="144">
        <v>0</v>
      </c>
      <c r="E225" s="144">
        <v>0</v>
      </c>
      <c r="F225" s="144">
        <v>0</v>
      </c>
      <c r="G225" s="144">
        <v>0</v>
      </c>
      <c r="H225" s="144">
        <v>0</v>
      </c>
      <c r="I225" s="144">
        <v>0</v>
      </c>
      <c r="J225" s="144">
        <v>0</v>
      </c>
      <c r="K225" s="144">
        <v>0</v>
      </c>
      <c r="L225" s="144">
        <v>0</v>
      </c>
      <c r="M225" s="144">
        <v>0</v>
      </c>
      <c r="N225" s="143"/>
      <c r="O225" s="144">
        <v>0</v>
      </c>
      <c r="P225" s="144">
        <v>0</v>
      </c>
      <c r="Q225" s="144">
        <v>0</v>
      </c>
      <c r="R225" s="144">
        <v>0</v>
      </c>
      <c r="S225" s="144">
        <v>0</v>
      </c>
      <c r="T225" s="144">
        <v>0</v>
      </c>
      <c r="U225" s="144">
        <v>0</v>
      </c>
      <c r="V225" s="144">
        <v>0</v>
      </c>
      <c r="W225" s="144">
        <v>0</v>
      </c>
      <c r="X225" s="145"/>
      <c r="Y225" s="144">
        <v>0</v>
      </c>
      <c r="Z225" s="144">
        <v>0</v>
      </c>
      <c r="AA225" s="144">
        <v>0</v>
      </c>
      <c r="AB225" s="144">
        <v>0</v>
      </c>
      <c r="AC225" s="144">
        <v>0</v>
      </c>
      <c r="AD225" s="144">
        <v>0</v>
      </c>
      <c r="AE225" s="144">
        <v>0</v>
      </c>
      <c r="AF225" s="144">
        <v>0</v>
      </c>
      <c r="AG225" s="144">
        <v>0</v>
      </c>
    </row>
    <row r="226" spans="2:33">
      <c r="B226" s="6" t="s">
        <v>108</v>
      </c>
      <c r="C226" s="6"/>
      <c r="D226" s="144">
        <v>0</v>
      </c>
      <c r="E226" s="144">
        <v>0</v>
      </c>
      <c r="F226" s="144">
        <v>0</v>
      </c>
      <c r="G226" s="144">
        <v>0</v>
      </c>
      <c r="H226" s="144">
        <v>0</v>
      </c>
      <c r="I226" s="144">
        <v>0</v>
      </c>
      <c r="J226" s="144">
        <v>0</v>
      </c>
      <c r="K226" s="144">
        <v>0</v>
      </c>
      <c r="L226" s="144">
        <v>0</v>
      </c>
      <c r="M226" s="144">
        <v>0</v>
      </c>
      <c r="N226" s="143"/>
      <c r="O226" s="144">
        <v>0</v>
      </c>
      <c r="P226" s="144">
        <v>0</v>
      </c>
      <c r="Q226" s="144">
        <v>0</v>
      </c>
      <c r="R226" s="144">
        <v>0</v>
      </c>
      <c r="S226" s="144">
        <v>0</v>
      </c>
      <c r="T226" s="144">
        <v>0</v>
      </c>
      <c r="U226" s="144">
        <v>0</v>
      </c>
      <c r="V226" s="144">
        <v>0</v>
      </c>
      <c r="W226" s="144">
        <v>0</v>
      </c>
      <c r="X226" s="145"/>
      <c r="Y226" s="144">
        <v>0</v>
      </c>
      <c r="Z226" s="144">
        <v>0</v>
      </c>
      <c r="AA226" s="144">
        <v>0</v>
      </c>
      <c r="AB226" s="144">
        <v>0</v>
      </c>
      <c r="AC226" s="144">
        <v>0</v>
      </c>
      <c r="AD226" s="144">
        <v>0</v>
      </c>
      <c r="AE226" s="144">
        <v>0</v>
      </c>
      <c r="AF226" s="144">
        <v>0</v>
      </c>
      <c r="AG226" s="144">
        <v>0</v>
      </c>
    </row>
    <row r="227" spans="2:33">
      <c r="B227" s="6" t="s">
        <v>48</v>
      </c>
      <c r="C227" s="6"/>
      <c r="D227" s="144">
        <v>0</v>
      </c>
      <c r="E227" s="144">
        <v>0</v>
      </c>
      <c r="F227" s="144">
        <v>0</v>
      </c>
      <c r="G227" s="144">
        <v>0</v>
      </c>
      <c r="H227" s="144">
        <v>0</v>
      </c>
      <c r="I227" s="144">
        <v>0</v>
      </c>
      <c r="J227" s="144">
        <v>0</v>
      </c>
      <c r="K227" s="144">
        <v>0</v>
      </c>
      <c r="L227" s="144">
        <v>0</v>
      </c>
      <c r="M227" s="144">
        <v>0</v>
      </c>
      <c r="N227" s="143"/>
      <c r="O227" s="144">
        <v>0</v>
      </c>
      <c r="P227" s="144">
        <v>0</v>
      </c>
      <c r="Q227" s="144">
        <v>0</v>
      </c>
      <c r="R227" s="144">
        <v>0</v>
      </c>
      <c r="S227" s="144">
        <v>0</v>
      </c>
      <c r="T227" s="144">
        <v>0</v>
      </c>
      <c r="U227" s="144">
        <v>0</v>
      </c>
      <c r="V227" s="144">
        <v>0</v>
      </c>
      <c r="W227" s="144">
        <v>0</v>
      </c>
      <c r="X227" s="145"/>
      <c r="Y227" s="144">
        <v>0</v>
      </c>
      <c r="Z227" s="144">
        <v>0</v>
      </c>
      <c r="AA227" s="144">
        <v>0</v>
      </c>
      <c r="AB227" s="144">
        <v>0</v>
      </c>
      <c r="AC227" s="144">
        <v>0</v>
      </c>
      <c r="AD227" s="144">
        <v>0</v>
      </c>
      <c r="AE227" s="144">
        <v>0</v>
      </c>
      <c r="AF227" s="144">
        <v>0</v>
      </c>
      <c r="AG227" s="144">
        <v>0</v>
      </c>
    </row>
    <row r="228" spans="2:33">
      <c r="B228" s="6" t="s">
        <v>325</v>
      </c>
      <c r="C228" s="6"/>
      <c r="D228" s="144">
        <v>0</v>
      </c>
      <c r="E228" s="144">
        <v>0</v>
      </c>
      <c r="F228" s="144">
        <v>0</v>
      </c>
      <c r="G228" s="144">
        <v>0</v>
      </c>
      <c r="H228" s="144">
        <v>0</v>
      </c>
      <c r="I228" s="144">
        <v>0</v>
      </c>
      <c r="J228" s="144">
        <v>0</v>
      </c>
      <c r="K228" s="144">
        <v>0</v>
      </c>
      <c r="L228" s="144">
        <v>0</v>
      </c>
      <c r="M228" s="144">
        <v>0</v>
      </c>
      <c r="N228" s="143"/>
      <c r="O228" s="144">
        <v>0</v>
      </c>
      <c r="P228" s="144">
        <v>0</v>
      </c>
      <c r="Q228" s="144">
        <v>0</v>
      </c>
      <c r="R228" s="144">
        <v>0</v>
      </c>
      <c r="S228" s="144">
        <v>0</v>
      </c>
      <c r="T228" s="144">
        <v>0</v>
      </c>
      <c r="U228" s="144">
        <v>0</v>
      </c>
      <c r="V228" s="144">
        <v>0</v>
      </c>
      <c r="W228" s="144">
        <v>0</v>
      </c>
      <c r="X228" s="145"/>
      <c r="Y228" s="144">
        <v>0</v>
      </c>
      <c r="Z228" s="144">
        <v>0</v>
      </c>
      <c r="AA228" s="144">
        <v>0</v>
      </c>
      <c r="AB228" s="144">
        <v>0</v>
      </c>
      <c r="AC228" s="144">
        <v>0</v>
      </c>
      <c r="AD228" s="144">
        <v>0</v>
      </c>
      <c r="AE228" s="144">
        <v>0</v>
      </c>
      <c r="AF228" s="144">
        <v>0</v>
      </c>
      <c r="AG228" s="144">
        <v>0</v>
      </c>
    </row>
    <row r="229" spans="2:33">
      <c r="B229" s="6" t="s">
        <v>101</v>
      </c>
      <c r="C229" s="6"/>
      <c r="D229" s="144">
        <v>0</v>
      </c>
      <c r="E229" s="144">
        <v>0</v>
      </c>
      <c r="F229" s="144">
        <v>0</v>
      </c>
      <c r="G229" s="144">
        <v>0</v>
      </c>
      <c r="H229" s="144">
        <v>0</v>
      </c>
      <c r="I229" s="144">
        <v>0</v>
      </c>
      <c r="J229" s="144">
        <v>0</v>
      </c>
      <c r="K229" s="144">
        <v>0</v>
      </c>
      <c r="L229" s="144">
        <v>0</v>
      </c>
      <c r="M229" s="144">
        <v>0</v>
      </c>
      <c r="N229" s="143"/>
      <c r="O229" s="144">
        <v>0</v>
      </c>
      <c r="P229" s="144">
        <v>0</v>
      </c>
      <c r="Q229" s="144">
        <v>0</v>
      </c>
      <c r="R229" s="144">
        <v>0</v>
      </c>
      <c r="S229" s="144">
        <v>0</v>
      </c>
      <c r="T229" s="144">
        <v>0</v>
      </c>
      <c r="U229" s="144">
        <v>0</v>
      </c>
      <c r="V229" s="144">
        <v>0</v>
      </c>
      <c r="W229" s="144">
        <v>0</v>
      </c>
      <c r="X229" s="145"/>
      <c r="Y229" s="144">
        <v>0</v>
      </c>
      <c r="Z229" s="144">
        <v>0</v>
      </c>
      <c r="AA229" s="144">
        <v>0</v>
      </c>
      <c r="AB229" s="144">
        <v>0</v>
      </c>
      <c r="AC229" s="144">
        <v>0</v>
      </c>
      <c r="AD229" s="144">
        <v>0</v>
      </c>
      <c r="AE229" s="144">
        <v>0</v>
      </c>
      <c r="AF229" s="144">
        <v>0</v>
      </c>
      <c r="AG229" s="144">
        <v>0</v>
      </c>
    </row>
    <row r="230" spans="2:33" s="27" customFormat="1">
      <c r="B230" s="5" t="s">
        <v>29</v>
      </c>
      <c r="C230" s="5"/>
      <c r="D230" s="147">
        <v>-288.52796989246031</v>
      </c>
      <c r="E230" s="147">
        <v>-420.98473341570946</v>
      </c>
      <c r="F230" s="147">
        <v>-59.676763180800322</v>
      </c>
      <c r="G230" s="147">
        <v>-950.52943739351485</v>
      </c>
      <c r="H230" s="147">
        <v>-1447.6708429373948</v>
      </c>
      <c r="I230" s="147">
        <v>3694.8757209458718</v>
      </c>
      <c r="J230" s="147">
        <v>-150.23293854682228</v>
      </c>
      <c r="K230" s="147">
        <v>-195.32146463300589</v>
      </c>
      <c r="L230" s="147">
        <v>-218.84290839443676</v>
      </c>
      <c r="M230" s="147">
        <v>-249.85395609990428</v>
      </c>
      <c r="N230" s="146"/>
      <c r="O230" s="147">
        <v>-132.45676352324921</v>
      </c>
      <c r="P230" s="147">
        <v>361.30797023490919</v>
      </c>
      <c r="Q230" s="147">
        <v>-890.85267421271453</v>
      </c>
      <c r="R230" s="147">
        <v>-497.14140554387996</v>
      </c>
      <c r="S230" s="147">
        <v>5142.5465638832666</v>
      </c>
      <c r="T230" s="147">
        <v>-3845.1086594926942</v>
      </c>
      <c r="U230" s="147">
        <v>-45.088526086183613</v>
      </c>
      <c r="V230" s="147">
        <v>-23.521443761430881</v>
      </c>
      <c r="W230" s="147">
        <v>-31.011047705467519</v>
      </c>
      <c r="X230" s="141"/>
      <c r="Y230" s="147">
        <v>0</v>
      </c>
      <c r="Z230" s="147">
        <v>0</v>
      </c>
      <c r="AA230" s="147">
        <v>0</v>
      </c>
      <c r="AB230" s="147">
        <v>0</v>
      </c>
      <c r="AC230" s="147">
        <v>0</v>
      </c>
      <c r="AD230" s="147">
        <v>0</v>
      </c>
      <c r="AE230" s="147">
        <v>0</v>
      </c>
      <c r="AF230" s="147">
        <v>0</v>
      </c>
      <c r="AG230" s="147">
        <v>0</v>
      </c>
    </row>
    <row r="231" spans="2:33" s="27" customFormat="1">
      <c r="B231" s="5" t="s">
        <v>96</v>
      </c>
      <c r="C231" s="5"/>
      <c r="D231" s="147">
        <v>0</v>
      </c>
      <c r="E231" s="147">
        <v>0</v>
      </c>
      <c r="F231" s="147">
        <v>0</v>
      </c>
      <c r="G231" s="147">
        <v>0</v>
      </c>
      <c r="H231" s="147">
        <v>0</v>
      </c>
      <c r="I231" s="147">
        <v>0</v>
      </c>
      <c r="J231" s="147">
        <v>0</v>
      </c>
      <c r="K231" s="147">
        <v>0</v>
      </c>
      <c r="L231" s="147">
        <v>0</v>
      </c>
      <c r="M231" s="147">
        <v>0</v>
      </c>
      <c r="N231" s="140"/>
      <c r="O231" s="147">
        <v>0</v>
      </c>
      <c r="P231" s="147">
        <v>0</v>
      </c>
      <c r="Q231" s="147">
        <v>0</v>
      </c>
      <c r="R231" s="147">
        <v>0</v>
      </c>
      <c r="S231" s="147">
        <v>0</v>
      </c>
      <c r="T231" s="147">
        <v>0</v>
      </c>
      <c r="U231" s="147">
        <v>0</v>
      </c>
      <c r="V231" s="147">
        <v>0</v>
      </c>
      <c r="W231" s="147">
        <v>0</v>
      </c>
      <c r="X231" s="141"/>
      <c r="Y231" s="147">
        <v>0</v>
      </c>
      <c r="Z231" s="147">
        <v>0</v>
      </c>
      <c r="AA231" s="147">
        <v>0</v>
      </c>
      <c r="AB231" s="147">
        <v>0</v>
      </c>
      <c r="AC231" s="147">
        <v>0</v>
      </c>
      <c r="AD231" s="147">
        <v>0</v>
      </c>
      <c r="AE231" s="147">
        <v>0</v>
      </c>
      <c r="AF231" s="147">
        <v>0</v>
      </c>
      <c r="AG231" s="147">
        <v>0</v>
      </c>
    </row>
    <row r="232" spans="2:33" s="27" customFormat="1">
      <c r="B232" s="5" t="s">
        <v>100</v>
      </c>
      <c r="C232" s="5"/>
      <c r="D232" s="147">
        <v>80048.589999999982</v>
      </c>
      <c r="E232" s="147">
        <v>93173.099999999991</v>
      </c>
      <c r="F232" s="147">
        <v>133279.92000000001</v>
      </c>
      <c r="G232" s="147">
        <v>162562.34999999998</v>
      </c>
      <c r="H232" s="147">
        <v>199403.71</v>
      </c>
      <c r="I232" s="147">
        <v>314085.87999999995</v>
      </c>
      <c r="J232" s="147">
        <v>335524.8</v>
      </c>
      <c r="K232" s="147">
        <v>436223.88</v>
      </c>
      <c r="L232" s="147">
        <v>488755.81999999995</v>
      </c>
      <c r="M232" s="147">
        <v>558014.77</v>
      </c>
      <c r="N232" s="140"/>
      <c r="O232" s="147">
        <v>3225</v>
      </c>
      <c r="P232" s="147">
        <v>24099</v>
      </c>
      <c r="Q232" s="147">
        <v>9782</v>
      </c>
      <c r="R232" s="147">
        <v>17109</v>
      </c>
      <c r="S232" s="147">
        <v>95826</v>
      </c>
      <c r="T232" s="147">
        <v>-2936</v>
      </c>
      <c r="U232" s="147">
        <v>76093</v>
      </c>
      <c r="V232" s="147">
        <v>-17318.081826744143</v>
      </c>
      <c r="W232" s="147">
        <v>103750.52575619008</v>
      </c>
      <c r="X232" s="141"/>
      <c r="Y232" s="147">
        <v>9899.5100000000093</v>
      </c>
      <c r="Z232" s="147">
        <v>16007.820000000027</v>
      </c>
      <c r="AA232" s="147">
        <v>19500.429999999953</v>
      </c>
      <c r="AB232" s="147">
        <v>19732.36000000003</v>
      </c>
      <c r="AC232" s="147">
        <v>18856.169999999951</v>
      </c>
      <c r="AD232" s="147">
        <v>24374.920000000053</v>
      </c>
      <c r="AE232" s="147">
        <v>24606.080000000009</v>
      </c>
      <c r="AF232" s="147">
        <v>69850.02182674408</v>
      </c>
      <c r="AG232" s="147">
        <v>-34491.575756189988</v>
      </c>
    </row>
  </sheetData>
  <mergeCells count="12">
    <mergeCell ref="Y3:AG3"/>
    <mergeCell ref="Y4:AG4"/>
    <mergeCell ref="Y120:AG120"/>
    <mergeCell ref="Y121:AG121"/>
    <mergeCell ref="D3:M3"/>
    <mergeCell ref="D4:M4"/>
    <mergeCell ref="D120:M120"/>
    <mergeCell ref="D121:M121"/>
    <mergeCell ref="O3:W3"/>
    <mergeCell ref="O4:W4"/>
    <mergeCell ref="O120:W120"/>
    <mergeCell ref="O121:W121"/>
  </mergeCells>
  <hyperlinks>
    <hyperlink ref="A1" location="Index!A1" display="Index" xr:uid="{5B09C56A-347A-42FE-B19F-8A05A6262764}"/>
  </hyperlinks>
  <pageMargins left="0.7" right="0.7" top="0.75" bottom="0.75" header="0.3" footer="0.3"/>
  <pageSetup paperSize="9" scale="1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G232"/>
  <sheetViews>
    <sheetView zoomScale="60" zoomScaleNormal="60" workbookViewId="0">
      <pane xSplit="3" ySplit="5" topLeftCell="D6" activePane="bottomRight" state="frozen"/>
      <selection activeCell="AC121" sqref="AC121"/>
      <selection pane="topRight" activeCell="AC121" sqref="AC121"/>
      <selection pane="bottomLeft" activeCell="AC121" sqref="AC121"/>
      <selection pane="bottomRight"/>
    </sheetView>
  </sheetViews>
  <sheetFormatPr defaultColWidth="9.1796875" defaultRowHeight="14"/>
  <cols>
    <col min="1" max="1" width="6.36328125" style="42" customWidth="1"/>
    <col min="2" max="2" width="72.90625" style="39" customWidth="1"/>
    <col min="3" max="3" width="11.1796875" style="40" customWidth="1"/>
    <col min="4" max="13" width="15.6328125" style="40" customWidth="1"/>
    <col min="14" max="14" width="10.54296875" style="41" customWidth="1"/>
    <col min="15" max="23" width="13.90625" style="41" customWidth="1"/>
    <col min="24" max="24" width="7.453125" style="41" customWidth="1"/>
    <col min="25" max="30" width="12.81640625" style="21" customWidth="1"/>
    <col min="31" max="33" width="12.81640625" style="39" customWidth="1"/>
    <col min="34" max="16384" width="9.1796875" style="39"/>
  </cols>
  <sheetData>
    <row r="1" spans="1:33">
      <c r="A1" s="205" t="s">
        <v>315</v>
      </c>
    </row>
    <row r="2" spans="1:33" s="45" customFormat="1" ht="16.5" customHeight="1">
      <c r="A2" s="38"/>
      <c r="B2" s="256" t="s">
        <v>217</v>
      </c>
      <c r="C2" s="189"/>
      <c r="D2" s="43"/>
      <c r="E2" s="43"/>
      <c r="F2" s="43"/>
      <c r="G2" s="43"/>
      <c r="H2" s="43"/>
      <c r="I2" s="43"/>
      <c r="J2" s="43"/>
      <c r="K2" s="138"/>
      <c r="L2" s="166"/>
      <c r="M2" s="179"/>
      <c r="N2" s="26"/>
      <c r="O2" s="26"/>
      <c r="P2" s="26"/>
      <c r="Q2" s="26"/>
      <c r="R2" s="26"/>
      <c r="S2" s="76"/>
      <c r="T2" s="76"/>
      <c r="U2" s="76"/>
      <c r="V2" s="76"/>
      <c r="W2" s="76"/>
      <c r="X2" s="76"/>
      <c r="Y2" s="25"/>
      <c r="Z2" s="25"/>
      <c r="AA2" s="25"/>
      <c r="AB2" s="27"/>
      <c r="AC2" s="27"/>
      <c r="AD2" s="27"/>
    </row>
    <row r="3" spans="1:33" s="45" customFormat="1" ht="27" customHeight="1">
      <c r="A3" s="38"/>
      <c r="B3" s="103"/>
      <c r="C3" s="130" t="s">
        <v>251</v>
      </c>
      <c r="D3" s="326" t="s">
        <v>55</v>
      </c>
      <c r="E3" s="326"/>
      <c r="F3" s="326"/>
      <c r="G3" s="326"/>
      <c r="H3" s="326"/>
      <c r="I3" s="326"/>
      <c r="J3" s="326"/>
      <c r="K3" s="326"/>
      <c r="L3" s="326"/>
      <c r="M3" s="326"/>
      <c r="N3" s="72"/>
      <c r="O3" s="326" t="s">
        <v>226</v>
      </c>
      <c r="P3" s="326"/>
      <c r="Q3" s="326"/>
      <c r="R3" s="326"/>
      <c r="S3" s="326"/>
      <c r="T3" s="326"/>
      <c r="U3" s="326"/>
      <c r="V3" s="326"/>
      <c r="W3" s="326"/>
      <c r="X3" s="83"/>
      <c r="Y3" s="326" t="s">
        <v>169</v>
      </c>
      <c r="Z3" s="326"/>
      <c r="AA3" s="326"/>
      <c r="AB3" s="326"/>
      <c r="AC3" s="326"/>
      <c r="AD3" s="326"/>
      <c r="AE3" s="326"/>
      <c r="AF3" s="326"/>
      <c r="AG3" s="326"/>
    </row>
    <row r="4" spans="1:33" s="45" customFormat="1" ht="15" customHeight="1">
      <c r="A4" s="38"/>
      <c r="B4" s="135"/>
      <c r="C4" s="101"/>
      <c r="D4" s="327" t="s">
        <v>318</v>
      </c>
      <c r="E4" s="327"/>
      <c r="F4" s="327"/>
      <c r="G4" s="327"/>
      <c r="H4" s="327"/>
      <c r="I4" s="327"/>
      <c r="J4" s="327"/>
      <c r="K4" s="327"/>
      <c r="L4" s="327"/>
      <c r="M4" s="327"/>
      <c r="N4" s="72"/>
      <c r="O4" s="331" t="s">
        <v>318</v>
      </c>
      <c r="P4" s="331"/>
      <c r="Q4" s="331"/>
      <c r="R4" s="331"/>
      <c r="S4" s="331"/>
      <c r="T4" s="331"/>
      <c r="U4" s="331"/>
      <c r="V4" s="331"/>
      <c r="W4" s="331"/>
      <c r="X4" s="83"/>
      <c r="Y4" s="331" t="s">
        <v>318</v>
      </c>
      <c r="Z4" s="331"/>
      <c r="AA4" s="331"/>
      <c r="AB4" s="331"/>
      <c r="AC4" s="331"/>
      <c r="AD4" s="331"/>
      <c r="AE4" s="331"/>
      <c r="AF4" s="331"/>
      <c r="AG4" s="331"/>
    </row>
    <row r="5" spans="1:33" s="45" customFormat="1">
      <c r="A5" s="38"/>
      <c r="B5" s="109" t="s">
        <v>323</v>
      </c>
      <c r="C5" s="46"/>
      <c r="D5" s="181" t="s">
        <v>1</v>
      </c>
      <c r="E5" s="181" t="s">
        <v>2</v>
      </c>
      <c r="F5" s="181" t="s">
        <v>3</v>
      </c>
      <c r="G5" s="181" t="s">
        <v>4</v>
      </c>
      <c r="H5" s="181" t="s">
        <v>104</v>
      </c>
      <c r="I5" s="181" t="s">
        <v>105</v>
      </c>
      <c r="J5" s="181" t="s">
        <v>111</v>
      </c>
      <c r="K5" s="181" t="s">
        <v>268</v>
      </c>
      <c r="L5" s="181" t="s">
        <v>285</v>
      </c>
      <c r="M5" s="181" t="s">
        <v>367</v>
      </c>
      <c r="N5" s="73"/>
      <c r="O5" s="181" t="s">
        <v>2</v>
      </c>
      <c r="P5" s="181" t="s">
        <v>3</v>
      </c>
      <c r="Q5" s="181" t="s">
        <v>4</v>
      </c>
      <c r="R5" s="181" t="s">
        <v>104</v>
      </c>
      <c r="S5" s="181" t="s">
        <v>105</v>
      </c>
      <c r="T5" s="181" t="s">
        <v>111</v>
      </c>
      <c r="U5" s="181" t="s">
        <v>268</v>
      </c>
      <c r="V5" s="181" t="s">
        <v>285</v>
      </c>
      <c r="W5" s="181" t="s">
        <v>367</v>
      </c>
      <c r="X5" s="73"/>
      <c r="Y5" s="181" t="s">
        <v>2</v>
      </c>
      <c r="Z5" s="181" t="s">
        <v>3</v>
      </c>
      <c r="AA5" s="181" t="s">
        <v>4</v>
      </c>
      <c r="AB5" s="181" t="s">
        <v>104</v>
      </c>
      <c r="AC5" s="181" t="s">
        <v>105</v>
      </c>
      <c r="AD5" s="181" t="s">
        <v>111</v>
      </c>
      <c r="AE5" s="181" t="s">
        <v>268</v>
      </c>
      <c r="AF5" s="181" t="s">
        <v>285</v>
      </c>
      <c r="AG5" s="181" t="s">
        <v>367</v>
      </c>
    </row>
    <row r="6" spans="1:33" s="45" customFormat="1">
      <c r="A6" s="38"/>
      <c r="B6" s="29" t="s">
        <v>5</v>
      </c>
      <c r="C6" s="209" t="s">
        <v>290</v>
      </c>
      <c r="D6" s="139">
        <f>'St 1.3.7.1'!D6+'St 1.3.7.2'!D6</f>
        <v>0</v>
      </c>
      <c r="E6" s="139">
        <f>'St 1.3.7.1'!E6+'St 1.3.7.2'!E6</f>
        <v>0</v>
      </c>
      <c r="F6" s="139">
        <f>'St 1.3.7.1'!F6+'St 1.3.7.2'!F6</f>
        <v>0</v>
      </c>
      <c r="G6" s="139">
        <f>'St 1.3.7.1'!G6+'St 1.3.7.2'!G6</f>
        <v>0</v>
      </c>
      <c r="H6" s="139">
        <f>'St 1.3.7.1'!H6+'St 1.3.7.2'!H6</f>
        <v>0</v>
      </c>
      <c r="I6" s="139">
        <f>'St 1.3.7.1'!I6+'St 1.3.7.2'!I6</f>
        <v>0</v>
      </c>
      <c r="J6" s="139">
        <f>'St 1.3.7.1'!J6+'St 1.3.7.2'!J6</f>
        <v>0</v>
      </c>
      <c r="K6" s="139">
        <f>'St 1.3.7.1'!K6+'St 1.3.7.2'!K6</f>
        <v>0</v>
      </c>
      <c r="L6" s="139">
        <f>'St 1.3.7.1'!L6+'St 1.3.7.2'!L6</f>
        <v>0</v>
      </c>
      <c r="M6" s="139">
        <f>'St 1.3.7.1'!M6+'St 1.3.7.2'!M6</f>
        <v>0</v>
      </c>
      <c r="N6" s="146"/>
      <c r="O6" s="139">
        <f>'St 1.3.7.1'!O6+'St 1.3.7.2'!O6</f>
        <v>0</v>
      </c>
      <c r="P6" s="139">
        <f>'St 1.3.7.1'!P6+'St 1.3.7.2'!P6</f>
        <v>0</v>
      </c>
      <c r="Q6" s="139">
        <f>'St 1.3.7.1'!Q6+'St 1.3.7.2'!Q6</f>
        <v>0</v>
      </c>
      <c r="R6" s="139">
        <f>'St 1.3.7.1'!R6+'St 1.3.7.2'!R6</f>
        <v>0</v>
      </c>
      <c r="S6" s="139">
        <f>'St 1.3.7.1'!S6+'St 1.3.7.2'!S6</f>
        <v>0</v>
      </c>
      <c r="T6" s="139">
        <f>'St 1.3.7.1'!T6+'St 1.3.7.2'!T6</f>
        <v>0</v>
      </c>
      <c r="U6" s="139">
        <f>'St 1.3.7.1'!U6+'St 1.3.7.2'!U6</f>
        <v>0</v>
      </c>
      <c r="V6" s="139">
        <f>'St 1.3.7.1'!V6+'St 1.3.7.2'!V6</f>
        <v>0</v>
      </c>
      <c r="W6" s="139">
        <f>'St 1.3.7.1'!W6+'St 1.3.7.2'!W6</f>
        <v>0</v>
      </c>
      <c r="X6" s="146"/>
      <c r="Y6" s="139">
        <f>'St 1.3.7.1'!Y6+'St 1.3.7.2'!Y6</f>
        <v>0</v>
      </c>
      <c r="Z6" s="139">
        <f>'St 1.3.7.1'!Z6+'St 1.3.7.2'!Z6</f>
        <v>0</v>
      </c>
      <c r="AA6" s="139">
        <f>'St 1.3.7.1'!AA6+'St 1.3.7.2'!AA6</f>
        <v>0</v>
      </c>
      <c r="AB6" s="139">
        <f>'St 1.3.7.1'!AB6+'St 1.3.7.2'!AB6</f>
        <v>0</v>
      </c>
      <c r="AC6" s="139">
        <f>'St 1.3.7.1'!AC6+'St 1.3.7.2'!AC6</f>
        <v>0</v>
      </c>
      <c r="AD6" s="139">
        <f>'St 1.3.7.1'!AD6+'St 1.3.7.2'!AD6</f>
        <v>0</v>
      </c>
      <c r="AE6" s="139">
        <f>'St 1.3.7.1'!AE6+'St 1.3.7.2'!AE6</f>
        <v>0</v>
      </c>
      <c r="AF6" s="139">
        <f>'St 1.3.7.1'!AF6+'St 1.3.7.2'!AF6</f>
        <v>0</v>
      </c>
      <c r="AG6" s="139">
        <f>'St 1.3.7.1'!AG6+'St 1.3.7.2'!AG6</f>
        <v>0</v>
      </c>
    </row>
    <row r="7" spans="1:33">
      <c r="B7" s="1" t="s">
        <v>35</v>
      </c>
      <c r="C7" s="210" t="s">
        <v>291</v>
      </c>
      <c r="D7" s="142">
        <f>'St 1.3.7.1'!D7+'St 1.3.7.2'!D7</f>
        <v>0</v>
      </c>
      <c r="E7" s="142">
        <f>'St 1.3.7.1'!E7+'St 1.3.7.2'!E7</f>
        <v>0</v>
      </c>
      <c r="F7" s="142">
        <f>'St 1.3.7.1'!F7+'St 1.3.7.2'!F7</f>
        <v>0</v>
      </c>
      <c r="G7" s="142">
        <f>'St 1.3.7.1'!G7+'St 1.3.7.2'!G7</f>
        <v>0</v>
      </c>
      <c r="H7" s="142">
        <f>'St 1.3.7.1'!H7+'St 1.3.7.2'!H7</f>
        <v>0</v>
      </c>
      <c r="I7" s="142">
        <f>'St 1.3.7.1'!I7+'St 1.3.7.2'!I7</f>
        <v>0</v>
      </c>
      <c r="J7" s="142">
        <f>'St 1.3.7.1'!J7+'St 1.3.7.2'!J7</f>
        <v>0</v>
      </c>
      <c r="K7" s="142">
        <f>'St 1.3.7.1'!K7+'St 1.3.7.2'!K7</f>
        <v>0</v>
      </c>
      <c r="L7" s="142">
        <f>'St 1.3.7.1'!L7+'St 1.3.7.2'!L7</f>
        <v>0</v>
      </c>
      <c r="M7" s="142">
        <f>'St 1.3.7.1'!M7+'St 1.3.7.2'!M7</f>
        <v>0</v>
      </c>
      <c r="N7" s="143"/>
      <c r="O7" s="142">
        <f>'St 1.3.7.1'!O7+'St 1.3.7.2'!O7</f>
        <v>0</v>
      </c>
      <c r="P7" s="142">
        <f>'St 1.3.7.1'!P7+'St 1.3.7.2'!P7</f>
        <v>0</v>
      </c>
      <c r="Q7" s="142">
        <f>'St 1.3.7.1'!Q7+'St 1.3.7.2'!Q7</f>
        <v>0</v>
      </c>
      <c r="R7" s="142">
        <f>'St 1.3.7.1'!R7+'St 1.3.7.2'!R7</f>
        <v>0</v>
      </c>
      <c r="S7" s="142">
        <f>'St 1.3.7.1'!S7+'St 1.3.7.2'!S7</f>
        <v>0</v>
      </c>
      <c r="T7" s="142">
        <f>'St 1.3.7.1'!T7+'St 1.3.7.2'!T7</f>
        <v>0</v>
      </c>
      <c r="U7" s="142">
        <f>'St 1.3.7.1'!U7+'St 1.3.7.2'!U7</f>
        <v>0</v>
      </c>
      <c r="V7" s="142">
        <f>'St 1.3.7.1'!V7+'St 1.3.7.2'!V7</f>
        <v>0</v>
      </c>
      <c r="W7" s="142">
        <f>'St 1.3.7.1'!W7+'St 1.3.7.2'!W7</f>
        <v>0</v>
      </c>
      <c r="X7" s="143"/>
      <c r="Y7" s="142">
        <f>'St 1.3.7.1'!Y7+'St 1.3.7.2'!Y7</f>
        <v>0</v>
      </c>
      <c r="Z7" s="142">
        <f>'St 1.3.7.1'!Z7+'St 1.3.7.2'!Z7</f>
        <v>0</v>
      </c>
      <c r="AA7" s="142">
        <f>'St 1.3.7.1'!AA7+'St 1.3.7.2'!AA7</f>
        <v>0</v>
      </c>
      <c r="AB7" s="142">
        <f>'St 1.3.7.1'!AB7+'St 1.3.7.2'!AB7</f>
        <v>0</v>
      </c>
      <c r="AC7" s="142">
        <f>'St 1.3.7.1'!AC7+'St 1.3.7.2'!AC7</f>
        <v>0</v>
      </c>
      <c r="AD7" s="142">
        <f>'St 1.3.7.1'!AD7+'St 1.3.7.2'!AD7</f>
        <v>0</v>
      </c>
      <c r="AE7" s="142">
        <f>'St 1.3.7.1'!AE7+'St 1.3.7.2'!AE7</f>
        <v>0</v>
      </c>
      <c r="AF7" s="142">
        <f>'St 1.3.7.1'!AF7+'St 1.3.7.2'!AF7</f>
        <v>0</v>
      </c>
      <c r="AG7" s="142">
        <f>'St 1.3.7.1'!AG7+'St 1.3.7.2'!AG7</f>
        <v>0</v>
      </c>
    </row>
    <row r="8" spans="1:33">
      <c r="B8" s="1" t="s">
        <v>36</v>
      </c>
      <c r="C8" s="210" t="s">
        <v>292</v>
      </c>
      <c r="D8" s="142">
        <f>'St 1.3.7.1'!D8+'St 1.3.7.2'!D8</f>
        <v>0</v>
      </c>
      <c r="E8" s="142">
        <f>'St 1.3.7.1'!E8+'St 1.3.7.2'!E8</f>
        <v>0</v>
      </c>
      <c r="F8" s="142">
        <f>'St 1.3.7.1'!F8+'St 1.3.7.2'!F8</f>
        <v>0</v>
      </c>
      <c r="G8" s="142">
        <f>'St 1.3.7.1'!G8+'St 1.3.7.2'!G8</f>
        <v>0</v>
      </c>
      <c r="H8" s="142">
        <f>'St 1.3.7.1'!H8+'St 1.3.7.2'!H8</f>
        <v>0</v>
      </c>
      <c r="I8" s="142">
        <f>'St 1.3.7.1'!I8+'St 1.3.7.2'!I8</f>
        <v>0</v>
      </c>
      <c r="J8" s="142">
        <f>'St 1.3.7.1'!J8+'St 1.3.7.2'!J8</f>
        <v>0</v>
      </c>
      <c r="K8" s="142">
        <f>'St 1.3.7.1'!K8+'St 1.3.7.2'!K8</f>
        <v>0</v>
      </c>
      <c r="L8" s="142">
        <f>'St 1.3.7.1'!L8+'St 1.3.7.2'!L8</f>
        <v>0</v>
      </c>
      <c r="M8" s="142">
        <f>'St 1.3.7.1'!M8+'St 1.3.7.2'!M8</f>
        <v>0</v>
      </c>
      <c r="N8" s="143"/>
      <c r="O8" s="142">
        <f>'St 1.3.7.1'!O8+'St 1.3.7.2'!O8</f>
        <v>0</v>
      </c>
      <c r="P8" s="142">
        <f>'St 1.3.7.1'!P8+'St 1.3.7.2'!P8</f>
        <v>0</v>
      </c>
      <c r="Q8" s="142">
        <f>'St 1.3.7.1'!Q8+'St 1.3.7.2'!Q8</f>
        <v>0</v>
      </c>
      <c r="R8" s="142">
        <f>'St 1.3.7.1'!R8+'St 1.3.7.2'!R8</f>
        <v>0</v>
      </c>
      <c r="S8" s="142">
        <f>'St 1.3.7.1'!S8+'St 1.3.7.2'!S8</f>
        <v>0</v>
      </c>
      <c r="T8" s="142">
        <f>'St 1.3.7.1'!T8+'St 1.3.7.2'!T8</f>
        <v>0</v>
      </c>
      <c r="U8" s="142">
        <f>'St 1.3.7.1'!U8+'St 1.3.7.2'!U8</f>
        <v>0</v>
      </c>
      <c r="V8" s="142">
        <f>'St 1.3.7.1'!V8+'St 1.3.7.2'!V8</f>
        <v>0</v>
      </c>
      <c r="W8" s="142">
        <f>'St 1.3.7.1'!W8+'St 1.3.7.2'!W8</f>
        <v>0</v>
      </c>
      <c r="X8" s="143"/>
      <c r="Y8" s="142">
        <f>'St 1.3.7.1'!Y8+'St 1.3.7.2'!Y8</f>
        <v>0</v>
      </c>
      <c r="Z8" s="142">
        <f>'St 1.3.7.1'!Z8+'St 1.3.7.2'!Z8</f>
        <v>0</v>
      </c>
      <c r="AA8" s="142">
        <f>'St 1.3.7.1'!AA8+'St 1.3.7.2'!AA8</f>
        <v>0</v>
      </c>
      <c r="AB8" s="142">
        <f>'St 1.3.7.1'!AB8+'St 1.3.7.2'!AB8</f>
        <v>0</v>
      </c>
      <c r="AC8" s="142">
        <f>'St 1.3.7.1'!AC8+'St 1.3.7.2'!AC8</f>
        <v>0</v>
      </c>
      <c r="AD8" s="142">
        <f>'St 1.3.7.1'!AD8+'St 1.3.7.2'!AD8</f>
        <v>0</v>
      </c>
      <c r="AE8" s="142">
        <f>'St 1.3.7.1'!AE8+'St 1.3.7.2'!AE8</f>
        <v>0</v>
      </c>
      <c r="AF8" s="142">
        <f>'St 1.3.7.1'!AF8+'St 1.3.7.2'!AF8</f>
        <v>0</v>
      </c>
      <c r="AG8" s="142">
        <f>'St 1.3.7.1'!AG8+'St 1.3.7.2'!AG8</f>
        <v>0</v>
      </c>
    </row>
    <row r="9" spans="1:33" s="45" customFormat="1">
      <c r="A9" s="38"/>
      <c r="B9" s="29" t="s">
        <v>6</v>
      </c>
      <c r="C9" s="209" t="s">
        <v>293</v>
      </c>
      <c r="D9" s="139">
        <f>'St 1.3.7.1'!D9+'St 1.3.7.2'!D9</f>
        <v>0</v>
      </c>
      <c r="E9" s="139">
        <f>'St 1.3.7.1'!E9+'St 1.3.7.2'!E9</f>
        <v>0</v>
      </c>
      <c r="F9" s="139">
        <f>'St 1.3.7.1'!F9+'St 1.3.7.2'!F9</f>
        <v>0</v>
      </c>
      <c r="G9" s="139">
        <f>'St 1.3.7.1'!G9+'St 1.3.7.2'!G9</f>
        <v>0</v>
      </c>
      <c r="H9" s="139">
        <f>'St 1.3.7.1'!H9+'St 1.3.7.2'!H9</f>
        <v>0</v>
      </c>
      <c r="I9" s="139">
        <f>'St 1.3.7.1'!I9+'St 1.3.7.2'!I9</f>
        <v>0</v>
      </c>
      <c r="J9" s="139">
        <f>'St 1.3.7.1'!J9+'St 1.3.7.2'!J9</f>
        <v>0</v>
      </c>
      <c r="K9" s="139">
        <f>'St 1.3.7.1'!K9+'St 1.3.7.2'!K9</f>
        <v>0</v>
      </c>
      <c r="L9" s="139">
        <f>'St 1.3.7.1'!L9+'St 1.3.7.2'!L9</f>
        <v>0</v>
      </c>
      <c r="M9" s="139">
        <f>'St 1.3.7.1'!M9+'St 1.3.7.2'!M9</f>
        <v>0</v>
      </c>
      <c r="N9" s="146"/>
      <c r="O9" s="139">
        <f>'St 1.3.7.1'!O9+'St 1.3.7.2'!O9</f>
        <v>0</v>
      </c>
      <c r="P9" s="139">
        <f>'St 1.3.7.1'!P9+'St 1.3.7.2'!P9</f>
        <v>0</v>
      </c>
      <c r="Q9" s="139">
        <f>'St 1.3.7.1'!Q9+'St 1.3.7.2'!Q9</f>
        <v>0</v>
      </c>
      <c r="R9" s="139">
        <f>'St 1.3.7.1'!R9+'St 1.3.7.2'!R9</f>
        <v>0</v>
      </c>
      <c r="S9" s="139">
        <f>'St 1.3.7.1'!S9+'St 1.3.7.2'!S9</f>
        <v>0</v>
      </c>
      <c r="T9" s="139">
        <f>'St 1.3.7.1'!T9+'St 1.3.7.2'!T9</f>
        <v>0</v>
      </c>
      <c r="U9" s="139">
        <f>'St 1.3.7.1'!U9+'St 1.3.7.2'!U9</f>
        <v>0</v>
      </c>
      <c r="V9" s="139">
        <f>'St 1.3.7.1'!V9+'St 1.3.7.2'!V9</f>
        <v>0</v>
      </c>
      <c r="W9" s="139">
        <f>'St 1.3.7.1'!W9+'St 1.3.7.2'!W9</f>
        <v>0</v>
      </c>
      <c r="X9" s="146"/>
      <c r="Y9" s="139">
        <f>'St 1.3.7.1'!Y9+'St 1.3.7.2'!Y9</f>
        <v>0</v>
      </c>
      <c r="Z9" s="139">
        <f>'St 1.3.7.1'!Z9+'St 1.3.7.2'!Z9</f>
        <v>0</v>
      </c>
      <c r="AA9" s="139">
        <f>'St 1.3.7.1'!AA9+'St 1.3.7.2'!AA9</f>
        <v>0</v>
      </c>
      <c r="AB9" s="139">
        <f>'St 1.3.7.1'!AB9+'St 1.3.7.2'!AB9</f>
        <v>0</v>
      </c>
      <c r="AC9" s="139">
        <f>'St 1.3.7.1'!AC9+'St 1.3.7.2'!AC9</f>
        <v>0</v>
      </c>
      <c r="AD9" s="139">
        <f>'St 1.3.7.1'!AD9+'St 1.3.7.2'!AD9</f>
        <v>0</v>
      </c>
      <c r="AE9" s="139">
        <f>'St 1.3.7.1'!AE9+'St 1.3.7.2'!AE9</f>
        <v>0</v>
      </c>
      <c r="AF9" s="139">
        <f>'St 1.3.7.1'!AF9+'St 1.3.7.2'!AF9</f>
        <v>0</v>
      </c>
      <c r="AG9" s="139">
        <f>'St 1.3.7.1'!AG9+'St 1.3.7.2'!AG9</f>
        <v>0</v>
      </c>
    </row>
    <row r="10" spans="1:33" s="45" customFormat="1">
      <c r="A10" s="38"/>
      <c r="B10" s="31" t="s">
        <v>7</v>
      </c>
      <c r="C10" s="209" t="s">
        <v>294</v>
      </c>
      <c r="D10" s="139">
        <f>'St 1.3.7.1'!D10+'St 1.3.7.2'!D10</f>
        <v>0</v>
      </c>
      <c r="E10" s="139">
        <f>'St 1.3.7.1'!E10+'St 1.3.7.2'!E10</f>
        <v>0</v>
      </c>
      <c r="F10" s="139">
        <f>'St 1.3.7.1'!F10+'St 1.3.7.2'!F10</f>
        <v>0</v>
      </c>
      <c r="G10" s="139">
        <f>'St 1.3.7.1'!G10+'St 1.3.7.2'!G10</f>
        <v>0</v>
      </c>
      <c r="H10" s="139">
        <f>'St 1.3.7.1'!H10+'St 1.3.7.2'!H10</f>
        <v>0</v>
      </c>
      <c r="I10" s="139">
        <f>'St 1.3.7.1'!I10+'St 1.3.7.2'!I10</f>
        <v>0</v>
      </c>
      <c r="J10" s="139">
        <f>'St 1.3.7.1'!J10+'St 1.3.7.2'!J10</f>
        <v>0</v>
      </c>
      <c r="K10" s="139">
        <f>'St 1.3.7.1'!K10+'St 1.3.7.2'!K10</f>
        <v>0</v>
      </c>
      <c r="L10" s="139">
        <f>'St 1.3.7.1'!L10+'St 1.3.7.2'!L10</f>
        <v>0</v>
      </c>
      <c r="M10" s="139">
        <f>'St 1.3.7.1'!M10+'St 1.3.7.2'!M10</f>
        <v>0</v>
      </c>
      <c r="N10" s="146"/>
      <c r="O10" s="139">
        <f>'St 1.3.7.1'!O10+'St 1.3.7.2'!O10</f>
        <v>0</v>
      </c>
      <c r="P10" s="139">
        <f>'St 1.3.7.1'!P10+'St 1.3.7.2'!P10</f>
        <v>0</v>
      </c>
      <c r="Q10" s="139">
        <f>'St 1.3.7.1'!Q10+'St 1.3.7.2'!Q10</f>
        <v>0</v>
      </c>
      <c r="R10" s="139">
        <f>'St 1.3.7.1'!R10+'St 1.3.7.2'!R10</f>
        <v>0</v>
      </c>
      <c r="S10" s="139">
        <f>'St 1.3.7.1'!S10+'St 1.3.7.2'!S10</f>
        <v>0</v>
      </c>
      <c r="T10" s="139">
        <f>'St 1.3.7.1'!T10+'St 1.3.7.2'!T10</f>
        <v>0</v>
      </c>
      <c r="U10" s="139">
        <f>'St 1.3.7.1'!U10+'St 1.3.7.2'!U10</f>
        <v>0</v>
      </c>
      <c r="V10" s="139">
        <f>'St 1.3.7.1'!V10+'St 1.3.7.2'!V10</f>
        <v>0</v>
      </c>
      <c r="W10" s="139">
        <f>'St 1.3.7.1'!W10+'St 1.3.7.2'!W10</f>
        <v>0</v>
      </c>
      <c r="X10" s="146"/>
      <c r="Y10" s="139">
        <f>'St 1.3.7.1'!Y10+'St 1.3.7.2'!Y10</f>
        <v>0</v>
      </c>
      <c r="Z10" s="139">
        <f>'St 1.3.7.1'!Z10+'St 1.3.7.2'!Z10</f>
        <v>0</v>
      </c>
      <c r="AA10" s="139">
        <f>'St 1.3.7.1'!AA10+'St 1.3.7.2'!AA10</f>
        <v>0</v>
      </c>
      <c r="AB10" s="139">
        <f>'St 1.3.7.1'!AB10+'St 1.3.7.2'!AB10</f>
        <v>0</v>
      </c>
      <c r="AC10" s="139">
        <f>'St 1.3.7.1'!AC10+'St 1.3.7.2'!AC10</f>
        <v>0</v>
      </c>
      <c r="AD10" s="139">
        <f>'St 1.3.7.1'!AD10+'St 1.3.7.2'!AD10</f>
        <v>0</v>
      </c>
      <c r="AE10" s="139">
        <f>'St 1.3.7.1'!AE10+'St 1.3.7.2'!AE10</f>
        <v>0</v>
      </c>
      <c r="AF10" s="139">
        <f>'St 1.3.7.1'!AF10+'St 1.3.7.2'!AF10</f>
        <v>0</v>
      </c>
      <c r="AG10" s="139">
        <f>'St 1.3.7.1'!AG10+'St 1.3.7.2'!AG10</f>
        <v>0</v>
      </c>
    </row>
    <row r="11" spans="1:33">
      <c r="A11" s="50"/>
      <c r="B11" s="208" t="s">
        <v>40</v>
      </c>
      <c r="C11" s="219"/>
      <c r="D11" s="142">
        <f>'St 1.3.7.1'!D11+'St 1.3.7.2'!D11</f>
        <v>0</v>
      </c>
      <c r="E11" s="142">
        <f>'St 1.3.7.1'!E11+'St 1.3.7.2'!E11</f>
        <v>0</v>
      </c>
      <c r="F11" s="142">
        <f>'St 1.3.7.1'!F11+'St 1.3.7.2'!F11</f>
        <v>0</v>
      </c>
      <c r="G11" s="142">
        <f>'St 1.3.7.1'!G11+'St 1.3.7.2'!G11</f>
        <v>0</v>
      </c>
      <c r="H11" s="142">
        <f>'St 1.3.7.1'!H11+'St 1.3.7.2'!H11</f>
        <v>0</v>
      </c>
      <c r="I11" s="142">
        <f>'St 1.3.7.1'!I11+'St 1.3.7.2'!I11</f>
        <v>0</v>
      </c>
      <c r="J11" s="142">
        <f>'St 1.3.7.1'!J11+'St 1.3.7.2'!J11</f>
        <v>0</v>
      </c>
      <c r="K11" s="142">
        <f>'St 1.3.7.1'!K11+'St 1.3.7.2'!K11</f>
        <v>0</v>
      </c>
      <c r="L11" s="142">
        <f>'St 1.3.7.1'!L11+'St 1.3.7.2'!L11</f>
        <v>0</v>
      </c>
      <c r="M11" s="142">
        <f>'St 1.3.7.1'!M11+'St 1.3.7.2'!M11</f>
        <v>0</v>
      </c>
      <c r="N11" s="143"/>
      <c r="O11" s="142">
        <f>'St 1.3.7.1'!O11+'St 1.3.7.2'!O11</f>
        <v>0</v>
      </c>
      <c r="P11" s="142">
        <f>'St 1.3.7.1'!P11+'St 1.3.7.2'!P11</f>
        <v>0</v>
      </c>
      <c r="Q11" s="142">
        <f>'St 1.3.7.1'!Q11+'St 1.3.7.2'!Q11</f>
        <v>0</v>
      </c>
      <c r="R11" s="142">
        <f>'St 1.3.7.1'!R11+'St 1.3.7.2'!R11</f>
        <v>0</v>
      </c>
      <c r="S11" s="142">
        <f>'St 1.3.7.1'!S11+'St 1.3.7.2'!S11</f>
        <v>0</v>
      </c>
      <c r="T11" s="142">
        <f>'St 1.3.7.1'!T11+'St 1.3.7.2'!T11</f>
        <v>0</v>
      </c>
      <c r="U11" s="142">
        <f>'St 1.3.7.1'!U11+'St 1.3.7.2'!U11</f>
        <v>0</v>
      </c>
      <c r="V11" s="142">
        <f>'St 1.3.7.1'!V11+'St 1.3.7.2'!V11</f>
        <v>0</v>
      </c>
      <c r="W11" s="142">
        <f>'St 1.3.7.1'!W11+'St 1.3.7.2'!W11</f>
        <v>0</v>
      </c>
      <c r="X11" s="143"/>
      <c r="Y11" s="142">
        <f>'St 1.3.7.1'!Y11+'St 1.3.7.2'!Y11</f>
        <v>0</v>
      </c>
      <c r="Z11" s="142">
        <f>'St 1.3.7.1'!Z11+'St 1.3.7.2'!Z11</f>
        <v>0</v>
      </c>
      <c r="AA11" s="142">
        <f>'St 1.3.7.1'!AA11+'St 1.3.7.2'!AA11</f>
        <v>0</v>
      </c>
      <c r="AB11" s="142">
        <f>'St 1.3.7.1'!AB11+'St 1.3.7.2'!AB11</f>
        <v>0</v>
      </c>
      <c r="AC11" s="142">
        <f>'St 1.3.7.1'!AC11+'St 1.3.7.2'!AC11</f>
        <v>0</v>
      </c>
      <c r="AD11" s="142">
        <f>'St 1.3.7.1'!AD11+'St 1.3.7.2'!AD11</f>
        <v>0</v>
      </c>
      <c r="AE11" s="142">
        <f>'St 1.3.7.1'!AE11+'St 1.3.7.2'!AE11</f>
        <v>0</v>
      </c>
      <c r="AF11" s="142">
        <f>'St 1.3.7.1'!AF11+'St 1.3.7.2'!AF11</f>
        <v>0</v>
      </c>
      <c r="AG11" s="142">
        <f>'St 1.3.7.1'!AG11+'St 1.3.7.2'!AG11</f>
        <v>0</v>
      </c>
    </row>
    <row r="12" spans="1:33">
      <c r="A12" s="50"/>
      <c r="B12" s="6" t="s">
        <v>41</v>
      </c>
      <c r="C12" s="219"/>
      <c r="D12" s="142">
        <f>'St 1.3.7.1'!D12+'St 1.3.7.2'!D12</f>
        <v>0</v>
      </c>
      <c r="E12" s="142">
        <f>'St 1.3.7.1'!E12+'St 1.3.7.2'!E12</f>
        <v>0</v>
      </c>
      <c r="F12" s="142">
        <f>'St 1.3.7.1'!F12+'St 1.3.7.2'!F12</f>
        <v>0</v>
      </c>
      <c r="G12" s="142">
        <f>'St 1.3.7.1'!G12+'St 1.3.7.2'!G12</f>
        <v>0</v>
      </c>
      <c r="H12" s="142">
        <f>'St 1.3.7.1'!H12+'St 1.3.7.2'!H12</f>
        <v>0</v>
      </c>
      <c r="I12" s="142">
        <f>'St 1.3.7.1'!I12+'St 1.3.7.2'!I12</f>
        <v>0</v>
      </c>
      <c r="J12" s="142">
        <f>'St 1.3.7.1'!J12+'St 1.3.7.2'!J12</f>
        <v>0</v>
      </c>
      <c r="K12" s="142">
        <f>'St 1.3.7.1'!K12+'St 1.3.7.2'!K12</f>
        <v>0</v>
      </c>
      <c r="L12" s="142">
        <f>'St 1.3.7.1'!L12+'St 1.3.7.2'!L12</f>
        <v>0</v>
      </c>
      <c r="M12" s="142">
        <f>'St 1.3.7.1'!M12+'St 1.3.7.2'!M12</f>
        <v>0</v>
      </c>
      <c r="N12" s="143"/>
      <c r="O12" s="142">
        <f>'St 1.3.7.1'!O12+'St 1.3.7.2'!O12</f>
        <v>0</v>
      </c>
      <c r="P12" s="142">
        <f>'St 1.3.7.1'!P12+'St 1.3.7.2'!P12</f>
        <v>0</v>
      </c>
      <c r="Q12" s="142">
        <f>'St 1.3.7.1'!Q12+'St 1.3.7.2'!Q12</f>
        <v>0</v>
      </c>
      <c r="R12" s="142">
        <f>'St 1.3.7.1'!R12+'St 1.3.7.2'!R12</f>
        <v>0</v>
      </c>
      <c r="S12" s="142">
        <f>'St 1.3.7.1'!S12+'St 1.3.7.2'!S12</f>
        <v>0</v>
      </c>
      <c r="T12" s="142">
        <f>'St 1.3.7.1'!T12+'St 1.3.7.2'!T12</f>
        <v>0</v>
      </c>
      <c r="U12" s="142">
        <f>'St 1.3.7.1'!U12+'St 1.3.7.2'!U12</f>
        <v>0</v>
      </c>
      <c r="V12" s="142">
        <f>'St 1.3.7.1'!V12+'St 1.3.7.2'!V12</f>
        <v>0</v>
      </c>
      <c r="W12" s="142">
        <f>'St 1.3.7.1'!W12+'St 1.3.7.2'!W12</f>
        <v>0</v>
      </c>
      <c r="X12" s="143"/>
      <c r="Y12" s="142">
        <f>'St 1.3.7.1'!Y12+'St 1.3.7.2'!Y12</f>
        <v>0</v>
      </c>
      <c r="Z12" s="142">
        <f>'St 1.3.7.1'!Z12+'St 1.3.7.2'!Z12</f>
        <v>0</v>
      </c>
      <c r="AA12" s="142">
        <f>'St 1.3.7.1'!AA12+'St 1.3.7.2'!AA12</f>
        <v>0</v>
      </c>
      <c r="AB12" s="142">
        <f>'St 1.3.7.1'!AB12+'St 1.3.7.2'!AB12</f>
        <v>0</v>
      </c>
      <c r="AC12" s="142">
        <f>'St 1.3.7.1'!AC12+'St 1.3.7.2'!AC12</f>
        <v>0</v>
      </c>
      <c r="AD12" s="142">
        <f>'St 1.3.7.1'!AD12+'St 1.3.7.2'!AD12</f>
        <v>0</v>
      </c>
      <c r="AE12" s="142">
        <f>'St 1.3.7.1'!AE12+'St 1.3.7.2'!AE12</f>
        <v>0</v>
      </c>
      <c r="AF12" s="142">
        <f>'St 1.3.7.1'!AF12+'St 1.3.7.2'!AF12</f>
        <v>0</v>
      </c>
      <c r="AG12" s="142">
        <f>'St 1.3.7.1'!AG12+'St 1.3.7.2'!AG12</f>
        <v>0</v>
      </c>
    </row>
    <row r="13" spans="1:33">
      <c r="A13" s="50"/>
      <c r="B13" s="6" t="s">
        <v>42</v>
      </c>
      <c r="C13" s="219"/>
      <c r="D13" s="142">
        <f>'St 1.3.7.1'!D13+'St 1.3.7.2'!D13</f>
        <v>0</v>
      </c>
      <c r="E13" s="142">
        <f>'St 1.3.7.1'!E13+'St 1.3.7.2'!E13</f>
        <v>0</v>
      </c>
      <c r="F13" s="142">
        <f>'St 1.3.7.1'!F13+'St 1.3.7.2'!F13</f>
        <v>0</v>
      </c>
      <c r="G13" s="142">
        <f>'St 1.3.7.1'!G13+'St 1.3.7.2'!G13</f>
        <v>0</v>
      </c>
      <c r="H13" s="142">
        <f>'St 1.3.7.1'!H13+'St 1.3.7.2'!H13</f>
        <v>0</v>
      </c>
      <c r="I13" s="142">
        <f>'St 1.3.7.1'!I13+'St 1.3.7.2'!I13</f>
        <v>0</v>
      </c>
      <c r="J13" s="142">
        <f>'St 1.3.7.1'!J13+'St 1.3.7.2'!J13</f>
        <v>0</v>
      </c>
      <c r="K13" s="142">
        <f>'St 1.3.7.1'!K13+'St 1.3.7.2'!K13</f>
        <v>0</v>
      </c>
      <c r="L13" s="142">
        <f>'St 1.3.7.1'!L13+'St 1.3.7.2'!L13</f>
        <v>0</v>
      </c>
      <c r="M13" s="142">
        <f>'St 1.3.7.1'!M13+'St 1.3.7.2'!M13</f>
        <v>0</v>
      </c>
      <c r="N13" s="143"/>
      <c r="O13" s="142">
        <f>'St 1.3.7.1'!O13+'St 1.3.7.2'!O13</f>
        <v>0</v>
      </c>
      <c r="P13" s="142">
        <f>'St 1.3.7.1'!P13+'St 1.3.7.2'!P13</f>
        <v>0</v>
      </c>
      <c r="Q13" s="142">
        <f>'St 1.3.7.1'!Q13+'St 1.3.7.2'!Q13</f>
        <v>0</v>
      </c>
      <c r="R13" s="142">
        <f>'St 1.3.7.1'!R13+'St 1.3.7.2'!R13</f>
        <v>0</v>
      </c>
      <c r="S13" s="142">
        <f>'St 1.3.7.1'!S13+'St 1.3.7.2'!S13</f>
        <v>0</v>
      </c>
      <c r="T13" s="142">
        <f>'St 1.3.7.1'!T13+'St 1.3.7.2'!T13</f>
        <v>0</v>
      </c>
      <c r="U13" s="142">
        <f>'St 1.3.7.1'!U13+'St 1.3.7.2'!U13</f>
        <v>0</v>
      </c>
      <c r="V13" s="142">
        <f>'St 1.3.7.1'!V13+'St 1.3.7.2'!V13</f>
        <v>0</v>
      </c>
      <c r="W13" s="142">
        <f>'St 1.3.7.1'!W13+'St 1.3.7.2'!W13</f>
        <v>0</v>
      </c>
      <c r="X13" s="143"/>
      <c r="Y13" s="142">
        <f>'St 1.3.7.1'!Y13+'St 1.3.7.2'!Y13</f>
        <v>0</v>
      </c>
      <c r="Z13" s="142">
        <f>'St 1.3.7.1'!Z13+'St 1.3.7.2'!Z13</f>
        <v>0</v>
      </c>
      <c r="AA13" s="142">
        <f>'St 1.3.7.1'!AA13+'St 1.3.7.2'!AA13</f>
        <v>0</v>
      </c>
      <c r="AB13" s="142">
        <f>'St 1.3.7.1'!AB13+'St 1.3.7.2'!AB13</f>
        <v>0</v>
      </c>
      <c r="AC13" s="142">
        <f>'St 1.3.7.1'!AC13+'St 1.3.7.2'!AC13</f>
        <v>0</v>
      </c>
      <c r="AD13" s="142">
        <f>'St 1.3.7.1'!AD13+'St 1.3.7.2'!AD13</f>
        <v>0</v>
      </c>
      <c r="AE13" s="142">
        <f>'St 1.3.7.1'!AE13+'St 1.3.7.2'!AE13</f>
        <v>0</v>
      </c>
      <c r="AF13" s="142">
        <f>'St 1.3.7.1'!AF13+'St 1.3.7.2'!AF13</f>
        <v>0</v>
      </c>
      <c r="AG13" s="142">
        <f>'St 1.3.7.1'!AG13+'St 1.3.7.2'!AG13</f>
        <v>0</v>
      </c>
    </row>
    <row r="14" spans="1:33">
      <c r="A14" s="50"/>
      <c r="B14" s="6" t="s">
        <v>43</v>
      </c>
      <c r="C14" s="219"/>
      <c r="D14" s="142">
        <f>'St 1.3.7.1'!D14+'St 1.3.7.2'!D14</f>
        <v>0</v>
      </c>
      <c r="E14" s="142">
        <f>'St 1.3.7.1'!E14+'St 1.3.7.2'!E14</f>
        <v>0</v>
      </c>
      <c r="F14" s="142">
        <f>'St 1.3.7.1'!F14+'St 1.3.7.2'!F14</f>
        <v>0</v>
      </c>
      <c r="G14" s="142">
        <f>'St 1.3.7.1'!G14+'St 1.3.7.2'!G14</f>
        <v>0</v>
      </c>
      <c r="H14" s="142">
        <f>'St 1.3.7.1'!H14+'St 1.3.7.2'!H14</f>
        <v>0</v>
      </c>
      <c r="I14" s="142">
        <f>'St 1.3.7.1'!I14+'St 1.3.7.2'!I14</f>
        <v>0</v>
      </c>
      <c r="J14" s="142">
        <f>'St 1.3.7.1'!J14+'St 1.3.7.2'!J14</f>
        <v>0</v>
      </c>
      <c r="K14" s="142">
        <f>'St 1.3.7.1'!K14+'St 1.3.7.2'!K14</f>
        <v>0</v>
      </c>
      <c r="L14" s="142">
        <f>'St 1.3.7.1'!L14+'St 1.3.7.2'!L14</f>
        <v>0</v>
      </c>
      <c r="M14" s="142">
        <f>'St 1.3.7.1'!M14+'St 1.3.7.2'!M14</f>
        <v>0</v>
      </c>
      <c r="N14" s="143"/>
      <c r="O14" s="142">
        <f>'St 1.3.7.1'!O14+'St 1.3.7.2'!O14</f>
        <v>0</v>
      </c>
      <c r="P14" s="142">
        <f>'St 1.3.7.1'!P14+'St 1.3.7.2'!P14</f>
        <v>0</v>
      </c>
      <c r="Q14" s="142">
        <f>'St 1.3.7.1'!Q14+'St 1.3.7.2'!Q14</f>
        <v>0</v>
      </c>
      <c r="R14" s="142">
        <f>'St 1.3.7.1'!R14+'St 1.3.7.2'!R14</f>
        <v>0</v>
      </c>
      <c r="S14" s="142">
        <f>'St 1.3.7.1'!S14+'St 1.3.7.2'!S14</f>
        <v>0</v>
      </c>
      <c r="T14" s="142">
        <f>'St 1.3.7.1'!T14+'St 1.3.7.2'!T14</f>
        <v>0</v>
      </c>
      <c r="U14" s="142">
        <f>'St 1.3.7.1'!U14+'St 1.3.7.2'!U14</f>
        <v>0</v>
      </c>
      <c r="V14" s="142">
        <f>'St 1.3.7.1'!V14+'St 1.3.7.2'!V14</f>
        <v>0</v>
      </c>
      <c r="W14" s="142">
        <f>'St 1.3.7.1'!W14+'St 1.3.7.2'!W14</f>
        <v>0</v>
      </c>
      <c r="X14" s="143"/>
      <c r="Y14" s="142">
        <f>'St 1.3.7.1'!Y14+'St 1.3.7.2'!Y14</f>
        <v>0</v>
      </c>
      <c r="Z14" s="142">
        <f>'St 1.3.7.1'!Z14+'St 1.3.7.2'!Z14</f>
        <v>0</v>
      </c>
      <c r="AA14" s="142">
        <f>'St 1.3.7.1'!AA14+'St 1.3.7.2'!AA14</f>
        <v>0</v>
      </c>
      <c r="AB14" s="142">
        <f>'St 1.3.7.1'!AB14+'St 1.3.7.2'!AB14</f>
        <v>0</v>
      </c>
      <c r="AC14" s="142">
        <f>'St 1.3.7.1'!AC14+'St 1.3.7.2'!AC14</f>
        <v>0</v>
      </c>
      <c r="AD14" s="142">
        <f>'St 1.3.7.1'!AD14+'St 1.3.7.2'!AD14</f>
        <v>0</v>
      </c>
      <c r="AE14" s="142">
        <f>'St 1.3.7.1'!AE14+'St 1.3.7.2'!AE14</f>
        <v>0</v>
      </c>
      <c r="AF14" s="142">
        <f>'St 1.3.7.1'!AF14+'St 1.3.7.2'!AF14</f>
        <v>0</v>
      </c>
      <c r="AG14" s="142">
        <f>'St 1.3.7.1'!AG14+'St 1.3.7.2'!AG14</f>
        <v>0</v>
      </c>
    </row>
    <row r="15" spans="1:33">
      <c r="A15" s="50"/>
      <c r="B15" s="6" t="s">
        <v>44</v>
      </c>
      <c r="C15" s="219"/>
      <c r="D15" s="142">
        <f>'St 1.3.7.1'!D15+'St 1.3.7.2'!D15</f>
        <v>0</v>
      </c>
      <c r="E15" s="142">
        <f>'St 1.3.7.1'!E15+'St 1.3.7.2'!E15</f>
        <v>0</v>
      </c>
      <c r="F15" s="142">
        <f>'St 1.3.7.1'!F15+'St 1.3.7.2'!F15</f>
        <v>0</v>
      </c>
      <c r="G15" s="142">
        <f>'St 1.3.7.1'!G15+'St 1.3.7.2'!G15</f>
        <v>0</v>
      </c>
      <c r="H15" s="142">
        <f>'St 1.3.7.1'!H15+'St 1.3.7.2'!H15</f>
        <v>0</v>
      </c>
      <c r="I15" s="142">
        <f>'St 1.3.7.1'!I15+'St 1.3.7.2'!I15</f>
        <v>0</v>
      </c>
      <c r="J15" s="142">
        <f>'St 1.3.7.1'!J15+'St 1.3.7.2'!J15</f>
        <v>0</v>
      </c>
      <c r="K15" s="142">
        <f>'St 1.3.7.1'!K15+'St 1.3.7.2'!K15</f>
        <v>0</v>
      </c>
      <c r="L15" s="142">
        <f>'St 1.3.7.1'!L15+'St 1.3.7.2'!L15</f>
        <v>0</v>
      </c>
      <c r="M15" s="142">
        <f>'St 1.3.7.1'!M15+'St 1.3.7.2'!M15</f>
        <v>0</v>
      </c>
      <c r="N15" s="143"/>
      <c r="O15" s="142">
        <f>'St 1.3.7.1'!O15+'St 1.3.7.2'!O15</f>
        <v>0</v>
      </c>
      <c r="P15" s="142">
        <f>'St 1.3.7.1'!P15+'St 1.3.7.2'!P15</f>
        <v>0</v>
      </c>
      <c r="Q15" s="142">
        <f>'St 1.3.7.1'!Q15+'St 1.3.7.2'!Q15</f>
        <v>0</v>
      </c>
      <c r="R15" s="142">
        <f>'St 1.3.7.1'!R15+'St 1.3.7.2'!R15</f>
        <v>0</v>
      </c>
      <c r="S15" s="142">
        <f>'St 1.3.7.1'!S15+'St 1.3.7.2'!S15</f>
        <v>0</v>
      </c>
      <c r="T15" s="142">
        <f>'St 1.3.7.1'!T15+'St 1.3.7.2'!T15</f>
        <v>0</v>
      </c>
      <c r="U15" s="142">
        <f>'St 1.3.7.1'!U15+'St 1.3.7.2'!U15</f>
        <v>0</v>
      </c>
      <c r="V15" s="142">
        <f>'St 1.3.7.1'!V15+'St 1.3.7.2'!V15</f>
        <v>0</v>
      </c>
      <c r="W15" s="142">
        <f>'St 1.3.7.1'!W15+'St 1.3.7.2'!W15</f>
        <v>0</v>
      </c>
      <c r="X15" s="143"/>
      <c r="Y15" s="142">
        <f>'St 1.3.7.1'!Y15+'St 1.3.7.2'!Y15</f>
        <v>0</v>
      </c>
      <c r="Z15" s="142">
        <f>'St 1.3.7.1'!Z15+'St 1.3.7.2'!Z15</f>
        <v>0</v>
      </c>
      <c r="AA15" s="142">
        <f>'St 1.3.7.1'!AA15+'St 1.3.7.2'!AA15</f>
        <v>0</v>
      </c>
      <c r="AB15" s="142">
        <f>'St 1.3.7.1'!AB15+'St 1.3.7.2'!AB15</f>
        <v>0</v>
      </c>
      <c r="AC15" s="142">
        <f>'St 1.3.7.1'!AC15+'St 1.3.7.2'!AC15</f>
        <v>0</v>
      </c>
      <c r="AD15" s="142">
        <f>'St 1.3.7.1'!AD15+'St 1.3.7.2'!AD15</f>
        <v>0</v>
      </c>
      <c r="AE15" s="142">
        <f>'St 1.3.7.1'!AE15+'St 1.3.7.2'!AE15</f>
        <v>0</v>
      </c>
      <c r="AF15" s="142">
        <f>'St 1.3.7.1'!AF15+'St 1.3.7.2'!AF15</f>
        <v>0</v>
      </c>
      <c r="AG15" s="142">
        <f>'St 1.3.7.1'!AG15+'St 1.3.7.2'!AG15</f>
        <v>0</v>
      </c>
    </row>
    <row r="16" spans="1:33">
      <c r="A16" s="50"/>
      <c r="B16" s="7" t="s">
        <v>45</v>
      </c>
      <c r="C16" s="219"/>
      <c r="D16" s="142">
        <f>'St 1.3.7.1'!D16+'St 1.3.7.2'!D16</f>
        <v>0</v>
      </c>
      <c r="E16" s="142">
        <f>'St 1.3.7.1'!E16+'St 1.3.7.2'!E16</f>
        <v>0</v>
      </c>
      <c r="F16" s="142">
        <f>'St 1.3.7.1'!F16+'St 1.3.7.2'!F16</f>
        <v>0</v>
      </c>
      <c r="G16" s="142">
        <f>'St 1.3.7.1'!G16+'St 1.3.7.2'!G16</f>
        <v>0</v>
      </c>
      <c r="H16" s="142">
        <f>'St 1.3.7.1'!H16+'St 1.3.7.2'!H16</f>
        <v>0</v>
      </c>
      <c r="I16" s="142">
        <f>'St 1.3.7.1'!I16+'St 1.3.7.2'!I16</f>
        <v>0</v>
      </c>
      <c r="J16" s="142">
        <f>'St 1.3.7.1'!J16+'St 1.3.7.2'!J16</f>
        <v>0</v>
      </c>
      <c r="K16" s="142">
        <f>'St 1.3.7.1'!K16+'St 1.3.7.2'!K16</f>
        <v>0</v>
      </c>
      <c r="L16" s="142">
        <f>'St 1.3.7.1'!L16+'St 1.3.7.2'!L16</f>
        <v>0</v>
      </c>
      <c r="M16" s="142">
        <f>'St 1.3.7.1'!M16+'St 1.3.7.2'!M16</f>
        <v>0</v>
      </c>
      <c r="N16" s="143"/>
      <c r="O16" s="142">
        <f>'St 1.3.7.1'!O16+'St 1.3.7.2'!O16</f>
        <v>0</v>
      </c>
      <c r="P16" s="142">
        <f>'St 1.3.7.1'!P16+'St 1.3.7.2'!P16</f>
        <v>0</v>
      </c>
      <c r="Q16" s="142">
        <f>'St 1.3.7.1'!Q16+'St 1.3.7.2'!Q16</f>
        <v>0</v>
      </c>
      <c r="R16" s="142">
        <f>'St 1.3.7.1'!R16+'St 1.3.7.2'!R16</f>
        <v>0</v>
      </c>
      <c r="S16" s="142">
        <f>'St 1.3.7.1'!S16+'St 1.3.7.2'!S16</f>
        <v>0</v>
      </c>
      <c r="T16" s="142">
        <f>'St 1.3.7.1'!T16+'St 1.3.7.2'!T16</f>
        <v>0</v>
      </c>
      <c r="U16" s="142">
        <f>'St 1.3.7.1'!U16+'St 1.3.7.2'!U16</f>
        <v>0</v>
      </c>
      <c r="V16" s="142">
        <f>'St 1.3.7.1'!V16+'St 1.3.7.2'!V16</f>
        <v>0</v>
      </c>
      <c r="W16" s="142">
        <f>'St 1.3.7.1'!W16+'St 1.3.7.2'!W16</f>
        <v>0</v>
      </c>
      <c r="X16" s="143"/>
      <c r="Y16" s="142">
        <f>'St 1.3.7.1'!Y16+'St 1.3.7.2'!Y16</f>
        <v>0</v>
      </c>
      <c r="Z16" s="142">
        <f>'St 1.3.7.1'!Z16+'St 1.3.7.2'!Z16</f>
        <v>0</v>
      </c>
      <c r="AA16" s="142">
        <f>'St 1.3.7.1'!AA16+'St 1.3.7.2'!AA16</f>
        <v>0</v>
      </c>
      <c r="AB16" s="142">
        <f>'St 1.3.7.1'!AB16+'St 1.3.7.2'!AB16</f>
        <v>0</v>
      </c>
      <c r="AC16" s="142">
        <f>'St 1.3.7.1'!AC16+'St 1.3.7.2'!AC16</f>
        <v>0</v>
      </c>
      <c r="AD16" s="142">
        <f>'St 1.3.7.1'!AD16+'St 1.3.7.2'!AD16</f>
        <v>0</v>
      </c>
      <c r="AE16" s="142">
        <f>'St 1.3.7.1'!AE16+'St 1.3.7.2'!AE16</f>
        <v>0</v>
      </c>
      <c r="AF16" s="142">
        <f>'St 1.3.7.1'!AF16+'St 1.3.7.2'!AF16</f>
        <v>0</v>
      </c>
      <c r="AG16" s="142">
        <f>'St 1.3.7.1'!AG16+'St 1.3.7.2'!AG16</f>
        <v>0</v>
      </c>
    </row>
    <row r="17" spans="1:33">
      <c r="A17" s="50"/>
      <c r="B17" s="7" t="s">
        <v>46</v>
      </c>
      <c r="C17" s="219"/>
      <c r="D17" s="142">
        <f>'St 1.3.7.1'!D17+'St 1.3.7.2'!D17</f>
        <v>0</v>
      </c>
      <c r="E17" s="142">
        <f>'St 1.3.7.1'!E17+'St 1.3.7.2'!E17</f>
        <v>0</v>
      </c>
      <c r="F17" s="142">
        <f>'St 1.3.7.1'!F17+'St 1.3.7.2'!F17</f>
        <v>0</v>
      </c>
      <c r="G17" s="142">
        <f>'St 1.3.7.1'!G17+'St 1.3.7.2'!G17</f>
        <v>0</v>
      </c>
      <c r="H17" s="142">
        <f>'St 1.3.7.1'!H17+'St 1.3.7.2'!H17</f>
        <v>0</v>
      </c>
      <c r="I17" s="142">
        <f>'St 1.3.7.1'!I17+'St 1.3.7.2'!I17</f>
        <v>0</v>
      </c>
      <c r="J17" s="142">
        <f>'St 1.3.7.1'!J17+'St 1.3.7.2'!J17</f>
        <v>0</v>
      </c>
      <c r="K17" s="142">
        <f>'St 1.3.7.1'!K17+'St 1.3.7.2'!K17</f>
        <v>0</v>
      </c>
      <c r="L17" s="142">
        <f>'St 1.3.7.1'!L17+'St 1.3.7.2'!L17</f>
        <v>0</v>
      </c>
      <c r="M17" s="142">
        <f>'St 1.3.7.1'!M17+'St 1.3.7.2'!M17</f>
        <v>0</v>
      </c>
      <c r="N17" s="143"/>
      <c r="O17" s="142">
        <f>'St 1.3.7.1'!O17+'St 1.3.7.2'!O17</f>
        <v>0</v>
      </c>
      <c r="P17" s="142">
        <f>'St 1.3.7.1'!P17+'St 1.3.7.2'!P17</f>
        <v>0</v>
      </c>
      <c r="Q17" s="142">
        <f>'St 1.3.7.1'!Q17+'St 1.3.7.2'!Q17</f>
        <v>0</v>
      </c>
      <c r="R17" s="142">
        <f>'St 1.3.7.1'!R17+'St 1.3.7.2'!R17</f>
        <v>0</v>
      </c>
      <c r="S17" s="142">
        <f>'St 1.3.7.1'!S17+'St 1.3.7.2'!S17</f>
        <v>0</v>
      </c>
      <c r="T17" s="142">
        <f>'St 1.3.7.1'!T17+'St 1.3.7.2'!T17</f>
        <v>0</v>
      </c>
      <c r="U17" s="142">
        <f>'St 1.3.7.1'!U17+'St 1.3.7.2'!U17</f>
        <v>0</v>
      </c>
      <c r="V17" s="142">
        <f>'St 1.3.7.1'!V17+'St 1.3.7.2'!V17</f>
        <v>0</v>
      </c>
      <c r="W17" s="142">
        <f>'St 1.3.7.1'!W17+'St 1.3.7.2'!W17</f>
        <v>0</v>
      </c>
      <c r="X17" s="143"/>
      <c r="Y17" s="142">
        <f>'St 1.3.7.1'!Y17+'St 1.3.7.2'!Y17</f>
        <v>0</v>
      </c>
      <c r="Z17" s="142">
        <f>'St 1.3.7.1'!Z17+'St 1.3.7.2'!Z17</f>
        <v>0</v>
      </c>
      <c r="AA17" s="142">
        <f>'St 1.3.7.1'!AA17+'St 1.3.7.2'!AA17</f>
        <v>0</v>
      </c>
      <c r="AB17" s="142">
        <f>'St 1.3.7.1'!AB17+'St 1.3.7.2'!AB17</f>
        <v>0</v>
      </c>
      <c r="AC17" s="142">
        <f>'St 1.3.7.1'!AC17+'St 1.3.7.2'!AC17</f>
        <v>0</v>
      </c>
      <c r="AD17" s="142">
        <f>'St 1.3.7.1'!AD17+'St 1.3.7.2'!AD17</f>
        <v>0</v>
      </c>
      <c r="AE17" s="142">
        <f>'St 1.3.7.1'!AE17+'St 1.3.7.2'!AE17</f>
        <v>0</v>
      </c>
      <c r="AF17" s="142">
        <f>'St 1.3.7.1'!AF17+'St 1.3.7.2'!AF17</f>
        <v>0</v>
      </c>
      <c r="AG17" s="142">
        <f>'St 1.3.7.1'!AG17+'St 1.3.7.2'!AG17</f>
        <v>0</v>
      </c>
    </row>
    <row r="18" spans="1:33">
      <c r="A18" s="50"/>
      <c r="B18" s="6" t="s">
        <v>317</v>
      </c>
      <c r="C18" s="219"/>
      <c r="D18" s="142">
        <f>'St 1.3.7.1'!D18+'St 1.3.7.2'!D18</f>
        <v>0</v>
      </c>
      <c r="E18" s="142">
        <f>'St 1.3.7.1'!E18+'St 1.3.7.2'!E18</f>
        <v>0</v>
      </c>
      <c r="F18" s="142">
        <f>'St 1.3.7.1'!F18+'St 1.3.7.2'!F18</f>
        <v>0</v>
      </c>
      <c r="G18" s="142">
        <f>'St 1.3.7.1'!G18+'St 1.3.7.2'!G18</f>
        <v>0</v>
      </c>
      <c r="H18" s="142">
        <f>'St 1.3.7.1'!H18+'St 1.3.7.2'!H18</f>
        <v>0</v>
      </c>
      <c r="I18" s="142">
        <f>'St 1.3.7.1'!I18+'St 1.3.7.2'!I18</f>
        <v>0</v>
      </c>
      <c r="J18" s="142">
        <f>'St 1.3.7.1'!J18+'St 1.3.7.2'!J18</f>
        <v>0</v>
      </c>
      <c r="K18" s="142">
        <f>'St 1.3.7.1'!K18+'St 1.3.7.2'!K18</f>
        <v>0</v>
      </c>
      <c r="L18" s="142">
        <f>'St 1.3.7.1'!L18+'St 1.3.7.2'!L18</f>
        <v>0</v>
      </c>
      <c r="M18" s="142">
        <f>'St 1.3.7.1'!M18+'St 1.3.7.2'!M18</f>
        <v>0</v>
      </c>
      <c r="N18" s="143"/>
      <c r="O18" s="142">
        <f>'St 1.3.7.1'!O18+'St 1.3.7.2'!O18</f>
        <v>0</v>
      </c>
      <c r="P18" s="142">
        <f>'St 1.3.7.1'!P18+'St 1.3.7.2'!P18</f>
        <v>0</v>
      </c>
      <c r="Q18" s="142">
        <f>'St 1.3.7.1'!Q18+'St 1.3.7.2'!Q18</f>
        <v>0</v>
      </c>
      <c r="R18" s="142">
        <f>'St 1.3.7.1'!R18+'St 1.3.7.2'!R18</f>
        <v>0</v>
      </c>
      <c r="S18" s="142">
        <f>'St 1.3.7.1'!S18+'St 1.3.7.2'!S18</f>
        <v>0</v>
      </c>
      <c r="T18" s="142">
        <f>'St 1.3.7.1'!T18+'St 1.3.7.2'!T18</f>
        <v>0</v>
      </c>
      <c r="U18" s="142">
        <f>'St 1.3.7.1'!U18+'St 1.3.7.2'!U18</f>
        <v>0</v>
      </c>
      <c r="V18" s="142">
        <f>'St 1.3.7.1'!V18+'St 1.3.7.2'!V18</f>
        <v>0</v>
      </c>
      <c r="W18" s="142">
        <f>'St 1.3.7.1'!W18+'St 1.3.7.2'!W18</f>
        <v>0</v>
      </c>
      <c r="X18" s="143"/>
      <c r="Y18" s="142">
        <f>'St 1.3.7.1'!Y18+'St 1.3.7.2'!Y18</f>
        <v>0</v>
      </c>
      <c r="Z18" s="142">
        <f>'St 1.3.7.1'!Z18+'St 1.3.7.2'!Z18</f>
        <v>0</v>
      </c>
      <c r="AA18" s="142">
        <f>'St 1.3.7.1'!AA18+'St 1.3.7.2'!AA18</f>
        <v>0</v>
      </c>
      <c r="AB18" s="142">
        <f>'St 1.3.7.1'!AB18+'St 1.3.7.2'!AB18</f>
        <v>0</v>
      </c>
      <c r="AC18" s="142">
        <f>'St 1.3.7.1'!AC18+'St 1.3.7.2'!AC18</f>
        <v>0</v>
      </c>
      <c r="AD18" s="142">
        <f>'St 1.3.7.1'!AD18+'St 1.3.7.2'!AD18</f>
        <v>0</v>
      </c>
      <c r="AE18" s="142">
        <f>'St 1.3.7.1'!AE18+'St 1.3.7.2'!AE18</f>
        <v>0</v>
      </c>
      <c r="AF18" s="142">
        <f>'St 1.3.7.1'!AF18+'St 1.3.7.2'!AF18</f>
        <v>0</v>
      </c>
      <c r="AG18" s="142">
        <f>'St 1.3.7.1'!AG18+'St 1.3.7.2'!AG18</f>
        <v>0</v>
      </c>
    </row>
    <row r="19" spans="1:33">
      <c r="A19" s="50"/>
      <c r="B19" s="6" t="s">
        <v>108</v>
      </c>
      <c r="C19" s="210"/>
      <c r="D19" s="142">
        <f>'St 1.3.7.1'!D19+'St 1.3.7.2'!D19</f>
        <v>0</v>
      </c>
      <c r="E19" s="142">
        <f>'St 1.3.7.1'!E19+'St 1.3.7.2'!E19</f>
        <v>0</v>
      </c>
      <c r="F19" s="142">
        <f>'St 1.3.7.1'!F19+'St 1.3.7.2'!F19</f>
        <v>0</v>
      </c>
      <c r="G19" s="142">
        <f>'St 1.3.7.1'!G19+'St 1.3.7.2'!G19</f>
        <v>0</v>
      </c>
      <c r="H19" s="142">
        <f>'St 1.3.7.1'!H19+'St 1.3.7.2'!H19</f>
        <v>0</v>
      </c>
      <c r="I19" s="142">
        <f>'St 1.3.7.1'!I19+'St 1.3.7.2'!I19</f>
        <v>0</v>
      </c>
      <c r="J19" s="142">
        <f>'St 1.3.7.1'!J19+'St 1.3.7.2'!J19</f>
        <v>0</v>
      </c>
      <c r="K19" s="142">
        <f>'St 1.3.7.1'!K19+'St 1.3.7.2'!K19</f>
        <v>0</v>
      </c>
      <c r="L19" s="142">
        <f>'St 1.3.7.1'!L19+'St 1.3.7.2'!L19</f>
        <v>0</v>
      </c>
      <c r="M19" s="142">
        <f>'St 1.3.7.1'!M19+'St 1.3.7.2'!M19</f>
        <v>0</v>
      </c>
      <c r="N19" s="143"/>
      <c r="O19" s="142">
        <f>'St 1.3.7.1'!O19+'St 1.3.7.2'!O19</f>
        <v>0</v>
      </c>
      <c r="P19" s="142">
        <f>'St 1.3.7.1'!P19+'St 1.3.7.2'!P19</f>
        <v>0</v>
      </c>
      <c r="Q19" s="142">
        <f>'St 1.3.7.1'!Q19+'St 1.3.7.2'!Q19</f>
        <v>0</v>
      </c>
      <c r="R19" s="142">
        <f>'St 1.3.7.1'!R19+'St 1.3.7.2'!R19</f>
        <v>0</v>
      </c>
      <c r="S19" s="142">
        <f>'St 1.3.7.1'!S19+'St 1.3.7.2'!S19</f>
        <v>0</v>
      </c>
      <c r="T19" s="142">
        <f>'St 1.3.7.1'!T19+'St 1.3.7.2'!T19</f>
        <v>0</v>
      </c>
      <c r="U19" s="142">
        <f>'St 1.3.7.1'!U19+'St 1.3.7.2'!U19</f>
        <v>0</v>
      </c>
      <c r="V19" s="142">
        <f>'St 1.3.7.1'!V19+'St 1.3.7.2'!V19</f>
        <v>0</v>
      </c>
      <c r="W19" s="142">
        <f>'St 1.3.7.1'!W19+'St 1.3.7.2'!W19</f>
        <v>0</v>
      </c>
      <c r="X19" s="143"/>
      <c r="Y19" s="142">
        <f>'St 1.3.7.1'!Y19+'St 1.3.7.2'!Y19</f>
        <v>0</v>
      </c>
      <c r="Z19" s="142">
        <f>'St 1.3.7.1'!Z19+'St 1.3.7.2'!Z19</f>
        <v>0</v>
      </c>
      <c r="AA19" s="142">
        <f>'St 1.3.7.1'!AA19+'St 1.3.7.2'!AA19</f>
        <v>0</v>
      </c>
      <c r="AB19" s="142">
        <f>'St 1.3.7.1'!AB19+'St 1.3.7.2'!AB19</f>
        <v>0</v>
      </c>
      <c r="AC19" s="142">
        <f>'St 1.3.7.1'!AC19+'St 1.3.7.2'!AC19</f>
        <v>0</v>
      </c>
      <c r="AD19" s="142">
        <f>'St 1.3.7.1'!AD19+'St 1.3.7.2'!AD19</f>
        <v>0</v>
      </c>
      <c r="AE19" s="142">
        <f>'St 1.3.7.1'!AE19+'St 1.3.7.2'!AE19</f>
        <v>0</v>
      </c>
      <c r="AF19" s="142">
        <f>'St 1.3.7.1'!AF19+'St 1.3.7.2'!AF19</f>
        <v>0</v>
      </c>
      <c r="AG19" s="142">
        <f>'St 1.3.7.1'!AG19+'St 1.3.7.2'!AG19</f>
        <v>0</v>
      </c>
    </row>
    <row r="20" spans="1:33">
      <c r="A20" s="50"/>
      <c r="B20" s="6" t="s">
        <v>48</v>
      </c>
      <c r="C20" s="219"/>
      <c r="D20" s="142">
        <f>'St 1.3.7.1'!D20+'St 1.3.7.2'!D20</f>
        <v>0</v>
      </c>
      <c r="E20" s="142">
        <f>'St 1.3.7.1'!E20+'St 1.3.7.2'!E20</f>
        <v>0</v>
      </c>
      <c r="F20" s="142">
        <f>'St 1.3.7.1'!F20+'St 1.3.7.2'!F20</f>
        <v>0</v>
      </c>
      <c r="G20" s="142">
        <f>'St 1.3.7.1'!G20+'St 1.3.7.2'!G20</f>
        <v>0</v>
      </c>
      <c r="H20" s="142">
        <f>'St 1.3.7.1'!H20+'St 1.3.7.2'!H20</f>
        <v>0</v>
      </c>
      <c r="I20" s="142">
        <f>'St 1.3.7.1'!I20+'St 1.3.7.2'!I20</f>
        <v>0</v>
      </c>
      <c r="J20" s="142">
        <f>'St 1.3.7.1'!J20+'St 1.3.7.2'!J20</f>
        <v>0</v>
      </c>
      <c r="K20" s="142">
        <f>'St 1.3.7.1'!K20+'St 1.3.7.2'!K20</f>
        <v>0</v>
      </c>
      <c r="L20" s="142">
        <f>'St 1.3.7.1'!L20+'St 1.3.7.2'!L20</f>
        <v>0</v>
      </c>
      <c r="M20" s="142">
        <f>'St 1.3.7.1'!M20+'St 1.3.7.2'!M20</f>
        <v>0</v>
      </c>
      <c r="N20" s="143"/>
      <c r="O20" s="142">
        <f>'St 1.3.7.1'!O20+'St 1.3.7.2'!O20</f>
        <v>0</v>
      </c>
      <c r="P20" s="142">
        <f>'St 1.3.7.1'!P20+'St 1.3.7.2'!P20</f>
        <v>0</v>
      </c>
      <c r="Q20" s="142">
        <f>'St 1.3.7.1'!Q20+'St 1.3.7.2'!Q20</f>
        <v>0</v>
      </c>
      <c r="R20" s="142">
        <f>'St 1.3.7.1'!R20+'St 1.3.7.2'!R20</f>
        <v>0</v>
      </c>
      <c r="S20" s="142">
        <f>'St 1.3.7.1'!S20+'St 1.3.7.2'!S20</f>
        <v>0</v>
      </c>
      <c r="T20" s="142">
        <f>'St 1.3.7.1'!T20+'St 1.3.7.2'!T20</f>
        <v>0</v>
      </c>
      <c r="U20" s="142">
        <f>'St 1.3.7.1'!U20+'St 1.3.7.2'!U20</f>
        <v>0</v>
      </c>
      <c r="V20" s="142">
        <f>'St 1.3.7.1'!V20+'St 1.3.7.2'!V20</f>
        <v>0</v>
      </c>
      <c r="W20" s="142">
        <f>'St 1.3.7.1'!W20+'St 1.3.7.2'!W20</f>
        <v>0</v>
      </c>
      <c r="X20" s="143"/>
      <c r="Y20" s="142">
        <f>'St 1.3.7.1'!Y20+'St 1.3.7.2'!Y20</f>
        <v>0</v>
      </c>
      <c r="Z20" s="142">
        <f>'St 1.3.7.1'!Z20+'St 1.3.7.2'!Z20</f>
        <v>0</v>
      </c>
      <c r="AA20" s="142">
        <f>'St 1.3.7.1'!AA20+'St 1.3.7.2'!AA20</f>
        <v>0</v>
      </c>
      <c r="AB20" s="142">
        <f>'St 1.3.7.1'!AB20+'St 1.3.7.2'!AB20</f>
        <v>0</v>
      </c>
      <c r="AC20" s="142">
        <f>'St 1.3.7.1'!AC20+'St 1.3.7.2'!AC20</f>
        <v>0</v>
      </c>
      <c r="AD20" s="142">
        <f>'St 1.3.7.1'!AD20+'St 1.3.7.2'!AD20</f>
        <v>0</v>
      </c>
      <c r="AE20" s="142">
        <f>'St 1.3.7.1'!AE20+'St 1.3.7.2'!AE20</f>
        <v>0</v>
      </c>
      <c r="AF20" s="142">
        <f>'St 1.3.7.1'!AF20+'St 1.3.7.2'!AF20</f>
        <v>0</v>
      </c>
      <c r="AG20" s="142">
        <f>'St 1.3.7.1'!AG20+'St 1.3.7.2'!AG20</f>
        <v>0</v>
      </c>
    </row>
    <row r="21" spans="1:33">
      <c r="A21" s="50"/>
      <c r="B21" s="6" t="s">
        <v>325</v>
      </c>
      <c r="C21" s="219"/>
      <c r="D21" s="142">
        <f>'St 1.3.7.1'!D21+'St 1.3.7.2'!D21</f>
        <v>0</v>
      </c>
      <c r="E21" s="142">
        <f>'St 1.3.7.1'!E21+'St 1.3.7.2'!E21</f>
        <v>0</v>
      </c>
      <c r="F21" s="142">
        <f>'St 1.3.7.1'!F21+'St 1.3.7.2'!F21</f>
        <v>0</v>
      </c>
      <c r="G21" s="142">
        <f>'St 1.3.7.1'!G21+'St 1.3.7.2'!G21</f>
        <v>0</v>
      </c>
      <c r="H21" s="142">
        <f>'St 1.3.7.1'!H21+'St 1.3.7.2'!H21</f>
        <v>0</v>
      </c>
      <c r="I21" s="142">
        <f>'St 1.3.7.1'!I21+'St 1.3.7.2'!I21</f>
        <v>0</v>
      </c>
      <c r="J21" s="142">
        <f>'St 1.3.7.1'!J21+'St 1.3.7.2'!J21</f>
        <v>0</v>
      </c>
      <c r="K21" s="142">
        <f>'St 1.3.7.1'!K21+'St 1.3.7.2'!K21</f>
        <v>0</v>
      </c>
      <c r="L21" s="142">
        <f>'St 1.3.7.1'!L21+'St 1.3.7.2'!L21</f>
        <v>0</v>
      </c>
      <c r="M21" s="142">
        <f>'St 1.3.7.1'!M21+'St 1.3.7.2'!M21</f>
        <v>0</v>
      </c>
      <c r="N21" s="143"/>
      <c r="O21" s="142">
        <f>'St 1.3.7.1'!O21+'St 1.3.7.2'!O21</f>
        <v>0</v>
      </c>
      <c r="P21" s="142">
        <f>'St 1.3.7.1'!P21+'St 1.3.7.2'!P21</f>
        <v>0</v>
      </c>
      <c r="Q21" s="142">
        <f>'St 1.3.7.1'!Q21+'St 1.3.7.2'!Q21</f>
        <v>0</v>
      </c>
      <c r="R21" s="142">
        <f>'St 1.3.7.1'!R21+'St 1.3.7.2'!R21</f>
        <v>0</v>
      </c>
      <c r="S21" s="142">
        <f>'St 1.3.7.1'!S21+'St 1.3.7.2'!S21</f>
        <v>0</v>
      </c>
      <c r="T21" s="142">
        <f>'St 1.3.7.1'!T21+'St 1.3.7.2'!T21</f>
        <v>0</v>
      </c>
      <c r="U21" s="142">
        <f>'St 1.3.7.1'!U21+'St 1.3.7.2'!U21</f>
        <v>0</v>
      </c>
      <c r="V21" s="142">
        <f>'St 1.3.7.1'!V21+'St 1.3.7.2'!V21</f>
        <v>0</v>
      </c>
      <c r="W21" s="142">
        <f>'St 1.3.7.1'!W21+'St 1.3.7.2'!W21</f>
        <v>0</v>
      </c>
      <c r="X21" s="143"/>
      <c r="Y21" s="142">
        <f>'St 1.3.7.1'!Y21+'St 1.3.7.2'!Y21</f>
        <v>0</v>
      </c>
      <c r="Z21" s="142">
        <f>'St 1.3.7.1'!Z21+'St 1.3.7.2'!Z21</f>
        <v>0</v>
      </c>
      <c r="AA21" s="142">
        <f>'St 1.3.7.1'!AA21+'St 1.3.7.2'!AA21</f>
        <v>0</v>
      </c>
      <c r="AB21" s="142">
        <f>'St 1.3.7.1'!AB21+'St 1.3.7.2'!AB21</f>
        <v>0</v>
      </c>
      <c r="AC21" s="142">
        <f>'St 1.3.7.1'!AC21+'St 1.3.7.2'!AC21</f>
        <v>0</v>
      </c>
      <c r="AD21" s="142">
        <f>'St 1.3.7.1'!AD21+'St 1.3.7.2'!AD21</f>
        <v>0</v>
      </c>
      <c r="AE21" s="142">
        <f>'St 1.3.7.1'!AE21+'St 1.3.7.2'!AE21</f>
        <v>0</v>
      </c>
      <c r="AF21" s="142">
        <f>'St 1.3.7.1'!AF21+'St 1.3.7.2'!AF21</f>
        <v>0</v>
      </c>
      <c r="AG21" s="142">
        <f>'St 1.3.7.1'!AG21+'St 1.3.7.2'!AG21</f>
        <v>0</v>
      </c>
    </row>
    <row r="22" spans="1:33">
      <c r="A22" s="50"/>
      <c r="B22" s="8" t="s">
        <v>101</v>
      </c>
      <c r="C22" s="219"/>
      <c r="D22" s="142">
        <f>'St 1.3.7.1'!D22+'St 1.3.7.2'!D22</f>
        <v>0</v>
      </c>
      <c r="E22" s="142">
        <f>'St 1.3.7.1'!E22+'St 1.3.7.2'!E22</f>
        <v>0</v>
      </c>
      <c r="F22" s="142">
        <f>'St 1.3.7.1'!F22+'St 1.3.7.2'!F22</f>
        <v>0</v>
      </c>
      <c r="G22" s="142">
        <f>'St 1.3.7.1'!G22+'St 1.3.7.2'!G22</f>
        <v>0</v>
      </c>
      <c r="H22" s="142">
        <f>'St 1.3.7.1'!H22+'St 1.3.7.2'!H22</f>
        <v>0</v>
      </c>
      <c r="I22" s="142">
        <f>'St 1.3.7.1'!I22+'St 1.3.7.2'!I22</f>
        <v>0</v>
      </c>
      <c r="J22" s="142">
        <f>'St 1.3.7.1'!J22+'St 1.3.7.2'!J22</f>
        <v>0</v>
      </c>
      <c r="K22" s="142">
        <f>'St 1.3.7.1'!K22+'St 1.3.7.2'!K22</f>
        <v>0</v>
      </c>
      <c r="L22" s="142">
        <f>'St 1.3.7.1'!L22+'St 1.3.7.2'!L22</f>
        <v>0</v>
      </c>
      <c r="M22" s="142">
        <f>'St 1.3.7.1'!M22+'St 1.3.7.2'!M22</f>
        <v>0</v>
      </c>
      <c r="N22" s="143"/>
      <c r="O22" s="142">
        <f>'St 1.3.7.1'!O22+'St 1.3.7.2'!O22</f>
        <v>0</v>
      </c>
      <c r="P22" s="142">
        <f>'St 1.3.7.1'!P22+'St 1.3.7.2'!P22</f>
        <v>0</v>
      </c>
      <c r="Q22" s="142">
        <f>'St 1.3.7.1'!Q22+'St 1.3.7.2'!Q22</f>
        <v>0</v>
      </c>
      <c r="R22" s="142">
        <f>'St 1.3.7.1'!R22+'St 1.3.7.2'!R22</f>
        <v>0</v>
      </c>
      <c r="S22" s="142">
        <f>'St 1.3.7.1'!S22+'St 1.3.7.2'!S22</f>
        <v>0</v>
      </c>
      <c r="T22" s="142">
        <f>'St 1.3.7.1'!T22+'St 1.3.7.2'!T22</f>
        <v>0</v>
      </c>
      <c r="U22" s="142">
        <f>'St 1.3.7.1'!U22+'St 1.3.7.2'!U22</f>
        <v>0</v>
      </c>
      <c r="V22" s="142">
        <f>'St 1.3.7.1'!V22+'St 1.3.7.2'!V22</f>
        <v>0</v>
      </c>
      <c r="W22" s="142">
        <f>'St 1.3.7.1'!W22+'St 1.3.7.2'!W22</f>
        <v>0</v>
      </c>
      <c r="X22" s="143"/>
      <c r="Y22" s="142">
        <f>'St 1.3.7.1'!Y22+'St 1.3.7.2'!Y22</f>
        <v>0</v>
      </c>
      <c r="Z22" s="142">
        <f>'St 1.3.7.1'!Z22+'St 1.3.7.2'!Z22</f>
        <v>0</v>
      </c>
      <c r="AA22" s="142">
        <f>'St 1.3.7.1'!AA22+'St 1.3.7.2'!AA22</f>
        <v>0</v>
      </c>
      <c r="AB22" s="142">
        <f>'St 1.3.7.1'!AB22+'St 1.3.7.2'!AB22</f>
        <v>0</v>
      </c>
      <c r="AC22" s="142">
        <f>'St 1.3.7.1'!AC22+'St 1.3.7.2'!AC22</f>
        <v>0</v>
      </c>
      <c r="AD22" s="142">
        <f>'St 1.3.7.1'!AD22+'St 1.3.7.2'!AD22</f>
        <v>0</v>
      </c>
      <c r="AE22" s="142">
        <f>'St 1.3.7.1'!AE22+'St 1.3.7.2'!AE22</f>
        <v>0</v>
      </c>
      <c r="AF22" s="142">
        <f>'St 1.3.7.1'!AF22+'St 1.3.7.2'!AF22</f>
        <v>0</v>
      </c>
      <c r="AG22" s="142">
        <f>'St 1.3.7.1'!AG22+'St 1.3.7.2'!AG22</f>
        <v>0</v>
      </c>
    </row>
    <row r="23" spans="1:33" s="45" customFormat="1">
      <c r="A23" s="38"/>
      <c r="B23" s="31" t="s">
        <v>8</v>
      </c>
      <c r="C23" s="209" t="s">
        <v>295</v>
      </c>
      <c r="D23" s="139">
        <f>'St 1.3.7.1'!D23+'St 1.3.7.2'!D23</f>
        <v>0</v>
      </c>
      <c r="E23" s="139">
        <f>'St 1.3.7.1'!E23+'St 1.3.7.2'!E23</f>
        <v>0</v>
      </c>
      <c r="F23" s="139">
        <f>'St 1.3.7.1'!F23+'St 1.3.7.2'!F23</f>
        <v>0</v>
      </c>
      <c r="G23" s="139">
        <f>'St 1.3.7.1'!G23+'St 1.3.7.2'!G23</f>
        <v>0</v>
      </c>
      <c r="H23" s="139">
        <f>'St 1.3.7.1'!H23+'St 1.3.7.2'!H23</f>
        <v>0</v>
      </c>
      <c r="I23" s="139">
        <f>'St 1.3.7.1'!I23+'St 1.3.7.2'!I23</f>
        <v>0</v>
      </c>
      <c r="J23" s="139">
        <f>'St 1.3.7.1'!J23+'St 1.3.7.2'!J23</f>
        <v>0</v>
      </c>
      <c r="K23" s="139">
        <f>'St 1.3.7.1'!K23+'St 1.3.7.2'!K23</f>
        <v>0</v>
      </c>
      <c r="L23" s="139">
        <f>'St 1.3.7.1'!L23+'St 1.3.7.2'!L23</f>
        <v>0</v>
      </c>
      <c r="M23" s="139">
        <f>'St 1.3.7.1'!M23+'St 1.3.7.2'!M23</f>
        <v>0</v>
      </c>
      <c r="N23" s="146"/>
      <c r="O23" s="139">
        <f>'St 1.3.7.1'!O23+'St 1.3.7.2'!O23</f>
        <v>0</v>
      </c>
      <c r="P23" s="139">
        <f>'St 1.3.7.1'!P23+'St 1.3.7.2'!P23</f>
        <v>0</v>
      </c>
      <c r="Q23" s="139">
        <f>'St 1.3.7.1'!Q23+'St 1.3.7.2'!Q23</f>
        <v>0</v>
      </c>
      <c r="R23" s="139">
        <f>'St 1.3.7.1'!R23+'St 1.3.7.2'!R23</f>
        <v>0</v>
      </c>
      <c r="S23" s="139">
        <f>'St 1.3.7.1'!S23+'St 1.3.7.2'!S23</f>
        <v>0</v>
      </c>
      <c r="T23" s="139">
        <f>'St 1.3.7.1'!T23+'St 1.3.7.2'!T23</f>
        <v>0</v>
      </c>
      <c r="U23" s="139">
        <f>'St 1.3.7.1'!U23+'St 1.3.7.2'!U23</f>
        <v>0</v>
      </c>
      <c r="V23" s="139">
        <f>'St 1.3.7.1'!V23+'St 1.3.7.2'!V23</f>
        <v>0</v>
      </c>
      <c r="W23" s="139">
        <f>'St 1.3.7.1'!W23+'St 1.3.7.2'!W23</f>
        <v>0</v>
      </c>
      <c r="X23" s="146"/>
      <c r="Y23" s="139">
        <f>'St 1.3.7.1'!Y23+'St 1.3.7.2'!Y23</f>
        <v>0</v>
      </c>
      <c r="Z23" s="139">
        <f>'St 1.3.7.1'!Z23+'St 1.3.7.2'!Z23</f>
        <v>0</v>
      </c>
      <c r="AA23" s="139">
        <f>'St 1.3.7.1'!AA23+'St 1.3.7.2'!AA23</f>
        <v>0</v>
      </c>
      <c r="AB23" s="139">
        <f>'St 1.3.7.1'!AB23+'St 1.3.7.2'!AB23</f>
        <v>0</v>
      </c>
      <c r="AC23" s="139">
        <f>'St 1.3.7.1'!AC23+'St 1.3.7.2'!AC23</f>
        <v>0</v>
      </c>
      <c r="AD23" s="139">
        <f>'St 1.3.7.1'!AD23+'St 1.3.7.2'!AD23</f>
        <v>0</v>
      </c>
      <c r="AE23" s="139">
        <f>'St 1.3.7.1'!AE23+'St 1.3.7.2'!AE23</f>
        <v>0</v>
      </c>
      <c r="AF23" s="139">
        <f>'St 1.3.7.1'!AF23+'St 1.3.7.2'!AF23</f>
        <v>0</v>
      </c>
      <c r="AG23" s="139">
        <f>'St 1.3.7.1'!AG23+'St 1.3.7.2'!AG23</f>
        <v>0</v>
      </c>
    </row>
    <row r="24" spans="1:33">
      <c r="B24" s="208" t="s">
        <v>40</v>
      </c>
      <c r="C24" s="219"/>
      <c r="D24" s="142">
        <f>'St 1.3.7.1'!D24+'St 1.3.7.2'!D24</f>
        <v>0</v>
      </c>
      <c r="E24" s="142">
        <f>'St 1.3.7.1'!E24+'St 1.3.7.2'!E24</f>
        <v>0</v>
      </c>
      <c r="F24" s="142">
        <f>'St 1.3.7.1'!F24+'St 1.3.7.2'!F24</f>
        <v>0</v>
      </c>
      <c r="G24" s="142">
        <f>'St 1.3.7.1'!G24+'St 1.3.7.2'!G24</f>
        <v>0</v>
      </c>
      <c r="H24" s="142">
        <f>'St 1.3.7.1'!H24+'St 1.3.7.2'!H24</f>
        <v>0</v>
      </c>
      <c r="I24" s="142">
        <f>'St 1.3.7.1'!I24+'St 1.3.7.2'!I24</f>
        <v>0</v>
      </c>
      <c r="J24" s="142">
        <f>'St 1.3.7.1'!J24+'St 1.3.7.2'!J24</f>
        <v>0</v>
      </c>
      <c r="K24" s="142">
        <f>'St 1.3.7.1'!K24+'St 1.3.7.2'!K24</f>
        <v>0</v>
      </c>
      <c r="L24" s="142">
        <f>'St 1.3.7.1'!L24+'St 1.3.7.2'!L24</f>
        <v>0</v>
      </c>
      <c r="M24" s="142">
        <f>'St 1.3.7.1'!M24+'St 1.3.7.2'!M24</f>
        <v>0</v>
      </c>
      <c r="N24" s="143"/>
      <c r="O24" s="142">
        <f>'St 1.3.7.1'!O24+'St 1.3.7.2'!O24</f>
        <v>0</v>
      </c>
      <c r="P24" s="142">
        <f>'St 1.3.7.1'!P24+'St 1.3.7.2'!P24</f>
        <v>0</v>
      </c>
      <c r="Q24" s="142">
        <f>'St 1.3.7.1'!Q24+'St 1.3.7.2'!Q24</f>
        <v>0</v>
      </c>
      <c r="R24" s="142">
        <f>'St 1.3.7.1'!R24+'St 1.3.7.2'!R24</f>
        <v>0</v>
      </c>
      <c r="S24" s="142">
        <f>'St 1.3.7.1'!S24+'St 1.3.7.2'!S24</f>
        <v>0</v>
      </c>
      <c r="T24" s="142">
        <f>'St 1.3.7.1'!T24+'St 1.3.7.2'!T24</f>
        <v>0</v>
      </c>
      <c r="U24" s="142">
        <f>'St 1.3.7.1'!U24+'St 1.3.7.2'!U24</f>
        <v>0</v>
      </c>
      <c r="V24" s="142">
        <f>'St 1.3.7.1'!V24+'St 1.3.7.2'!V24</f>
        <v>0</v>
      </c>
      <c r="W24" s="142">
        <f>'St 1.3.7.1'!W24+'St 1.3.7.2'!W24</f>
        <v>0</v>
      </c>
      <c r="X24" s="143"/>
      <c r="Y24" s="142">
        <f>'St 1.3.7.1'!Y24+'St 1.3.7.2'!Y24</f>
        <v>0</v>
      </c>
      <c r="Z24" s="142">
        <f>'St 1.3.7.1'!Z24+'St 1.3.7.2'!Z24</f>
        <v>0</v>
      </c>
      <c r="AA24" s="142">
        <f>'St 1.3.7.1'!AA24+'St 1.3.7.2'!AA24</f>
        <v>0</v>
      </c>
      <c r="AB24" s="142">
        <f>'St 1.3.7.1'!AB24+'St 1.3.7.2'!AB24</f>
        <v>0</v>
      </c>
      <c r="AC24" s="142">
        <f>'St 1.3.7.1'!AC24+'St 1.3.7.2'!AC24</f>
        <v>0</v>
      </c>
      <c r="AD24" s="142">
        <f>'St 1.3.7.1'!AD24+'St 1.3.7.2'!AD24</f>
        <v>0</v>
      </c>
      <c r="AE24" s="142">
        <f>'St 1.3.7.1'!AE24+'St 1.3.7.2'!AE24</f>
        <v>0</v>
      </c>
      <c r="AF24" s="142">
        <f>'St 1.3.7.1'!AF24+'St 1.3.7.2'!AF24</f>
        <v>0</v>
      </c>
      <c r="AG24" s="142">
        <f>'St 1.3.7.1'!AG24+'St 1.3.7.2'!AG24</f>
        <v>0</v>
      </c>
    </row>
    <row r="25" spans="1:33">
      <c r="B25" s="6" t="s">
        <v>41</v>
      </c>
      <c r="C25" s="219"/>
      <c r="D25" s="142">
        <f>'St 1.3.7.1'!D25+'St 1.3.7.2'!D25</f>
        <v>0</v>
      </c>
      <c r="E25" s="142">
        <f>'St 1.3.7.1'!E25+'St 1.3.7.2'!E25</f>
        <v>0</v>
      </c>
      <c r="F25" s="142">
        <f>'St 1.3.7.1'!F25+'St 1.3.7.2'!F25</f>
        <v>0</v>
      </c>
      <c r="G25" s="142">
        <f>'St 1.3.7.1'!G25+'St 1.3.7.2'!G25</f>
        <v>0</v>
      </c>
      <c r="H25" s="142">
        <f>'St 1.3.7.1'!H25+'St 1.3.7.2'!H25</f>
        <v>0</v>
      </c>
      <c r="I25" s="142">
        <f>'St 1.3.7.1'!I25+'St 1.3.7.2'!I25</f>
        <v>0</v>
      </c>
      <c r="J25" s="142">
        <f>'St 1.3.7.1'!J25+'St 1.3.7.2'!J25</f>
        <v>0</v>
      </c>
      <c r="K25" s="142">
        <f>'St 1.3.7.1'!K25+'St 1.3.7.2'!K25</f>
        <v>0</v>
      </c>
      <c r="L25" s="142">
        <f>'St 1.3.7.1'!L25+'St 1.3.7.2'!L25</f>
        <v>0</v>
      </c>
      <c r="M25" s="142">
        <f>'St 1.3.7.1'!M25+'St 1.3.7.2'!M25</f>
        <v>0</v>
      </c>
      <c r="N25" s="143"/>
      <c r="O25" s="142">
        <f>'St 1.3.7.1'!O25+'St 1.3.7.2'!O25</f>
        <v>0</v>
      </c>
      <c r="P25" s="142">
        <f>'St 1.3.7.1'!P25+'St 1.3.7.2'!P25</f>
        <v>0</v>
      </c>
      <c r="Q25" s="142">
        <f>'St 1.3.7.1'!Q25+'St 1.3.7.2'!Q25</f>
        <v>0</v>
      </c>
      <c r="R25" s="142">
        <f>'St 1.3.7.1'!R25+'St 1.3.7.2'!R25</f>
        <v>0</v>
      </c>
      <c r="S25" s="142">
        <f>'St 1.3.7.1'!S25+'St 1.3.7.2'!S25</f>
        <v>0</v>
      </c>
      <c r="T25" s="142">
        <f>'St 1.3.7.1'!T25+'St 1.3.7.2'!T25</f>
        <v>0</v>
      </c>
      <c r="U25" s="142">
        <f>'St 1.3.7.1'!U25+'St 1.3.7.2'!U25</f>
        <v>0</v>
      </c>
      <c r="V25" s="142">
        <f>'St 1.3.7.1'!V25+'St 1.3.7.2'!V25</f>
        <v>0</v>
      </c>
      <c r="W25" s="142">
        <f>'St 1.3.7.1'!W25+'St 1.3.7.2'!W25</f>
        <v>0</v>
      </c>
      <c r="X25" s="143"/>
      <c r="Y25" s="142">
        <f>'St 1.3.7.1'!Y25+'St 1.3.7.2'!Y25</f>
        <v>0</v>
      </c>
      <c r="Z25" s="142">
        <f>'St 1.3.7.1'!Z25+'St 1.3.7.2'!Z25</f>
        <v>0</v>
      </c>
      <c r="AA25" s="142">
        <f>'St 1.3.7.1'!AA25+'St 1.3.7.2'!AA25</f>
        <v>0</v>
      </c>
      <c r="AB25" s="142">
        <f>'St 1.3.7.1'!AB25+'St 1.3.7.2'!AB25</f>
        <v>0</v>
      </c>
      <c r="AC25" s="142">
        <f>'St 1.3.7.1'!AC25+'St 1.3.7.2'!AC25</f>
        <v>0</v>
      </c>
      <c r="AD25" s="142">
        <f>'St 1.3.7.1'!AD25+'St 1.3.7.2'!AD25</f>
        <v>0</v>
      </c>
      <c r="AE25" s="142">
        <f>'St 1.3.7.1'!AE25+'St 1.3.7.2'!AE25</f>
        <v>0</v>
      </c>
      <c r="AF25" s="142">
        <f>'St 1.3.7.1'!AF25+'St 1.3.7.2'!AF25</f>
        <v>0</v>
      </c>
      <c r="AG25" s="142">
        <f>'St 1.3.7.1'!AG25+'St 1.3.7.2'!AG25</f>
        <v>0</v>
      </c>
    </row>
    <row r="26" spans="1:33">
      <c r="B26" s="6" t="s">
        <v>42</v>
      </c>
      <c r="C26" s="219"/>
      <c r="D26" s="142">
        <f>'St 1.3.7.1'!D26+'St 1.3.7.2'!D26</f>
        <v>0</v>
      </c>
      <c r="E26" s="142">
        <f>'St 1.3.7.1'!E26+'St 1.3.7.2'!E26</f>
        <v>0</v>
      </c>
      <c r="F26" s="142">
        <f>'St 1.3.7.1'!F26+'St 1.3.7.2'!F26</f>
        <v>0</v>
      </c>
      <c r="G26" s="142">
        <f>'St 1.3.7.1'!G26+'St 1.3.7.2'!G26</f>
        <v>0</v>
      </c>
      <c r="H26" s="142">
        <f>'St 1.3.7.1'!H26+'St 1.3.7.2'!H26</f>
        <v>0</v>
      </c>
      <c r="I26" s="142">
        <f>'St 1.3.7.1'!I26+'St 1.3.7.2'!I26</f>
        <v>0</v>
      </c>
      <c r="J26" s="142">
        <f>'St 1.3.7.1'!J26+'St 1.3.7.2'!J26</f>
        <v>0</v>
      </c>
      <c r="K26" s="142">
        <f>'St 1.3.7.1'!K26+'St 1.3.7.2'!K26</f>
        <v>0</v>
      </c>
      <c r="L26" s="142">
        <f>'St 1.3.7.1'!L26+'St 1.3.7.2'!L26</f>
        <v>0</v>
      </c>
      <c r="M26" s="142">
        <f>'St 1.3.7.1'!M26+'St 1.3.7.2'!M26</f>
        <v>0</v>
      </c>
      <c r="N26" s="143"/>
      <c r="O26" s="142">
        <f>'St 1.3.7.1'!O26+'St 1.3.7.2'!O26</f>
        <v>0</v>
      </c>
      <c r="P26" s="142">
        <f>'St 1.3.7.1'!P26+'St 1.3.7.2'!P26</f>
        <v>0</v>
      </c>
      <c r="Q26" s="142">
        <f>'St 1.3.7.1'!Q26+'St 1.3.7.2'!Q26</f>
        <v>0</v>
      </c>
      <c r="R26" s="142">
        <f>'St 1.3.7.1'!R26+'St 1.3.7.2'!R26</f>
        <v>0</v>
      </c>
      <c r="S26" s="142">
        <f>'St 1.3.7.1'!S26+'St 1.3.7.2'!S26</f>
        <v>0</v>
      </c>
      <c r="T26" s="142">
        <f>'St 1.3.7.1'!T26+'St 1.3.7.2'!T26</f>
        <v>0</v>
      </c>
      <c r="U26" s="142">
        <f>'St 1.3.7.1'!U26+'St 1.3.7.2'!U26</f>
        <v>0</v>
      </c>
      <c r="V26" s="142">
        <f>'St 1.3.7.1'!V26+'St 1.3.7.2'!V26</f>
        <v>0</v>
      </c>
      <c r="W26" s="142">
        <f>'St 1.3.7.1'!W26+'St 1.3.7.2'!W26</f>
        <v>0</v>
      </c>
      <c r="X26" s="143"/>
      <c r="Y26" s="142">
        <f>'St 1.3.7.1'!Y26+'St 1.3.7.2'!Y26</f>
        <v>0</v>
      </c>
      <c r="Z26" s="142">
        <f>'St 1.3.7.1'!Z26+'St 1.3.7.2'!Z26</f>
        <v>0</v>
      </c>
      <c r="AA26" s="142">
        <f>'St 1.3.7.1'!AA26+'St 1.3.7.2'!AA26</f>
        <v>0</v>
      </c>
      <c r="AB26" s="142">
        <f>'St 1.3.7.1'!AB26+'St 1.3.7.2'!AB26</f>
        <v>0</v>
      </c>
      <c r="AC26" s="142">
        <f>'St 1.3.7.1'!AC26+'St 1.3.7.2'!AC26</f>
        <v>0</v>
      </c>
      <c r="AD26" s="142">
        <f>'St 1.3.7.1'!AD26+'St 1.3.7.2'!AD26</f>
        <v>0</v>
      </c>
      <c r="AE26" s="142">
        <f>'St 1.3.7.1'!AE26+'St 1.3.7.2'!AE26</f>
        <v>0</v>
      </c>
      <c r="AF26" s="142">
        <f>'St 1.3.7.1'!AF26+'St 1.3.7.2'!AF26</f>
        <v>0</v>
      </c>
      <c r="AG26" s="142">
        <f>'St 1.3.7.1'!AG26+'St 1.3.7.2'!AG26</f>
        <v>0</v>
      </c>
    </row>
    <row r="27" spans="1:33">
      <c r="B27" s="6" t="s">
        <v>43</v>
      </c>
      <c r="C27" s="219"/>
      <c r="D27" s="142">
        <f>'St 1.3.7.1'!D27+'St 1.3.7.2'!D27</f>
        <v>0</v>
      </c>
      <c r="E27" s="142">
        <f>'St 1.3.7.1'!E27+'St 1.3.7.2'!E27</f>
        <v>0</v>
      </c>
      <c r="F27" s="142">
        <f>'St 1.3.7.1'!F27+'St 1.3.7.2'!F27</f>
        <v>0</v>
      </c>
      <c r="G27" s="142">
        <f>'St 1.3.7.1'!G27+'St 1.3.7.2'!G27</f>
        <v>0</v>
      </c>
      <c r="H27" s="142">
        <f>'St 1.3.7.1'!H27+'St 1.3.7.2'!H27</f>
        <v>0</v>
      </c>
      <c r="I27" s="142">
        <f>'St 1.3.7.1'!I27+'St 1.3.7.2'!I27</f>
        <v>0</v>
      </c>
      <c r="J27" s="142">
        <f>'St 1.3.7.1'!J27+'St 1.3.7.2'!J27</f>
        <v>0</v>
      </c>
      <c r="K27" s="142">
        <f>'St 1.3.7.1'!K27+'St 1.3.7.2'!K27</f>
        <v>0</v>
      </c>
      <c r="L27" s="142">
        <f>'St 1.3.7.1'!L27+'St 1.3.7.2'!L27</f>
        <v>0</v>
      </c>
      <c r="M27" s="142">
        <f>'St 1.3.7.1'!M27+'St 1.3.7.2'!M27</f>
        <v>0</v>
      </c>
      <c r="N27" s="143"/>
      <c r="O27" s="142">
        <f>'St 1.3.7.1'!O27+'St 1.3.7.2'!O27</f>
        <v>0</v>
      </c>
      <c r="P27" s="142">
        <f>'St 1.3.7.1'!P27+'St 1.3.7.2'!P27</f>
        <v>0</v>
      </c>
      <c r="Q27" s="142">
        <f>'St 1.3.7.1'!Q27+'St 1.3.7.2'!Q27</f>
        <v>0</v>
      </c>
      <c r="R27" s="142">
        <f>'St 1.3.7.1'!R27+'St 1.3.7.2'!R27</f>
        <v>0</v>
      </c>
      <c r="S27" s="142">
        <f>'St 1.3.7.1'!S27+'St 1.3.7.2'!S27</f>
        <v>0</v>
      </c>
      <c r="T27" s="142">
        <f>'St 1.3.7.1'!T27+'St 1.3.7.2'!T27</f>
        <v>0</v>
      </c>
      <c r="U27" s="142">
        <f>'St 1.3.7.1'!U27+'St 1.3.7.2'!U27</f>
        <v>0</v>
      </c>
      <c r="V27" s="142">
        <f>'St 1.3.7.1'!V27+'St 1.3.7.2'!V27</f>
        <v>0</v>
      </c>
      <c r="W27" s="142">
        <f>'St 1.3.7.1'!W27+'St 1.3.7.2'!W27</f>
        <v>0</v>
      </c>
      <c r="X27" s="143"/>
      <c r="Y27" s="142">
        <f>'St 1.3.7.1'!Y27+'St 1.3.7.2'!Y27</f>
        <v>0</v>
      </c>
      <c r="Z27" s="142">
        <f>'St 1.3.7.1'!Z27+'St 1.3.7.2'!Z27</f>
        <v>0</v>
      </c>
      <c r="AA27" s="142">
        <f>'St 1.3.7.1'!AA27+'St 1.3.7.2'!AA27</f>
        <v>0</v>
      </c>
      <c r="AB27" s="142">
        <f>'St 1.3.7.1'!AB27+'St 1.3.7.2'!AB27</f>
        <v>0</v>
      </c>
      <c r="AC27" s="142">
        <f>'St 1.3.7.1'!AC27+'St 1.3.7.2'!AC27</f>
        <v>0</v>
      </c>
      <c r="AD27" s="142">
        <f>'St 1.3.7.1'!AD27+'St 1.3.7.2'!AD27</f>
        <v>0</v>
      </c>
      <c r="AE27" s="142">
        <f>'St 1.3.7.1'!AE27+'St 1.3.7.2'!AE27</f>
        <v>0</v>
      </c>
      <c r="AF27" s="142">
        <f>'St 1.3.7.1'!AF27+'St 1.3.7.2'!AF27</f>
        <v>0</v>
      </c>
      <c r="AG27" s="142">
        <f>'St 1.3.7.1'!AG27+'St 1.3.7.2'!AG27</f>
        <v>0</v>
      </c>
    </row>
    <row r="28" spans="1:33">
      <c r="B28" s="6" t="s">
        <v>44</v>
      </c>
      <c r="C28" s="219"/>
      <c r="D28" s="142">
        <f>'St 1.3.7.1'!D28+'St 1.3.7.2'!D28</f>
        <v>0</v>
      </c>
      <c r="E28" s="142">
        <f>'St 1.3.7.1'!E28+'St 1.3.7.2'!E28</f>
        <v>0</v>
      </c>
      <c r="F28" s="142">
        <f>'St 1.3.7.1'!F28+'St 1.3.7.2'!F28</f>
        <v>0</v>
      </c>
      <c r="G28" s="142">
        <f>'St 1.3.7.1'!G28+'St 1.3.7.2'!G28</f>
        <v>0</v>
      </c>
      <c r="H28" s="142">
        <f>'St 1.3.7.1'!H28+'St 1.3.7.2'!H28</f>
        <v>0</v>
      </c>
      <c r="I28" s="142">
        <f>'St 1.3.7.1'!I28+'St 1.3.7.2'!I28</f>
        <v>0</v>
      </c>
      <c r="J28" s="142">
        <f>'St 1.3.7.1'!J28+'St 1.3.7.2'!J28</f>
        <v>0</v>
      </c>
      <c r="K28" s="142">
        <f>'St 1.3.7.1'!K28+'St 1.3.7.2'!K28</f>
        <v>0</v>
      </c>
      <c r="L28" s="142">
        <f>'St 1.3.7.1'!L28+'St 1.3.7.2'!L28</f>
        <v>0</v>
      </c>
      <c r="M28" s="142">
        <f>'St 1.3.7.1'!M28+'St 1.3.7.2'!M28</f>
        <v>0</v>
      </c>
      <c r="N28" s="143"/>
      <c r="O28" s="142">
        <f>'St 1.3.7.1'!O28+'St 1.3.7.2'!O28</f>
        <v>0</v>
      </c>
      <c r="P28" s="142">
        <f>'St 1.3.7.1'!P28+'St 1.3.7.2'!P28</f>
        <v>0</v>
      </c>
      <c r="Q28" s="142">
        <f>'St 1.3.7.1'!Q28+'St 1.3.7.2'!Q28</f>
        <v>0</v>
      </c>
      <c r="R28" s="142">
        <f>'St 1.3.7.1'!R28+'St 1.3.7.2'!R28</f>
        <v>0</v>
      </c>
      <c r="S28" s="142">
        <f>'St 1.3.7.1'!S28+'St 1.3.7.2'!S28</f>
        <v>0</v>
      </c>
      <c r="T28" s="142">
        <f>'St 1.3.7.1'!T28+'St 1.3.7.2'!T28</f>
        <v>0</v>
      </c>
      <c r="U28" s="142">
        <f>'St 1.3.7.1'!U28+'St 1.3.7.2'!U28</f>
        <v>0</v>
      </c>
      <c r="V28" s="142">
        <f>'St 1.3.7.1'!V28+'St 1.3.7.2'!V28</f>
        <v>0</v>
      </c>
      <c r="W28" s="142">
        <f>'St 1.3.7.1'!W28+'St 1.3.7.2'!W28</f>
        <v>0</v>
      </c>
      <c r="X28" s="143"/>
      <c r="Y28" s="142">
        <f>'St 1.3.7.1'!Y28+'St 1.3.7.2'!Y28</f>
        <v>0</v>
      </c>
      <c r="Z28" s="142">
        <f>'St 1.3.7.1'!Z28+'St 1.3.7.2'!Z28</f>
        <v>0</v>
      </c>
      <c r="AA28" s="142">
        <f>'St 1.3.7.1'!AA28+'St 1.3.7.2'!AA28</f>
        <v>0</v>
      </c>
      <c r="AB28" s="142">
        <f>'St 1.3.7.1'!AB28+'St 1.3.7.2'!AB28</f>
        <v>0</v>
      </c>
      <c r="AC28" s="142">
        <f>'St 1.3.7.1'!AC28+'St 1.3.7.2'!AC28</f>
        <v>0</v>
      </c>
      <c r="AD28" s="142">
        <f>'St 1.3.7.1'!AD28+'St 1.3.7.2'!AD28</f>
        <v>0</v>
      </c>
      <c r="AE28" s="142">
        <f>'St 1.3.7.1'!AE28+'St 1.3.7.2'!AE28</f>
        <v>0</v>
      </c>
      <c r="AF28" s="142">
        <f>'St 1.3.7.1'!AF28+'St 1.3.7.2'!AF28</f>
        <v>0</v>
      </c>
      <c r="AG28" s="142">
        <f>'St 1.3.7.1'!AG28+'St 1.3.7.2'!AG28</f>
        <v>0</v>
      </c>
    </row>
    <row r="29" spans="1:33">
      <c r="B29" s="7" t="s">
        <v>45</v>
      </c>
      <c r="C29" s="219"/>
      <c r="D29" s="142">
        <f>'St 1.3.7.1'!D29+'St 1.3.7.2'!D29</f>
        <v>0</v>
      </c>
      <c r="E29" s="142">
        <f>'St 1.3.7.1'!E29+'St 1.3.7.2'!E29</f>
        <v>0</v>
      </c>
      <c r="F29" s="142">
        <f>'St 1.3.7.1'!F29+'St 1.3.7.2'!F29</f>
        <v>0</v>
      </c>
      <c r="G29" s="142">
        <f>'St 1.3.7.1'!G29+'St 1.3.7.2'!G29</f>
        <v>0</v>
      </c>
      <c r="H29" s="142">
        <f>'St 1.3.7.1'!H29+'St 1.3.7.2'!H29</f>
        <v>0</v>
      </c>
      <c r="I29" s="142">
        <f>'St 1.3.7.1'!I29+'St 1.3.7.2'!I29</f>
        <v>0</v>
      </c>
      <c r="J29" s="142">
        <f>'St 1.3.7.1'!J29+'St 1.3.7.2'!J29</f>
        <v>0</v>
      </c>
      <c r="K29" s="142">
        <f>'St 1.3.7.1'!K29+'St 1.3.7.2'!K29</f>
        <v>0</v>
      </c>
      <c r="L29" s="142">
        <f>'St 1.3.7.1'!L29+'St 1.3.7.2'!L29</f>
        <v>0</v>
      </c>
      <c r="M29" s="142">
        <f>'St 1.3.7.1'!M29+'St 1.3.7.2'!M29</f>
        <v>0</v>
      </c>
      <c r="N29" s="143"/>
      <c r="O29" s="142">
        <f>'St 1.3.7.1'!O29+'St 1.3.7.2'!O29</f>
        <v>0</v>
      </c>
      <c r="P29" s="142">
        <f>'St 1.3.7.1'!P29+'St 1.3.7.2'!P29</f>
        <v>0</v>
      </c>
      <c r="Q29" s="142">
        <f>'St 1.3.7.1'!Q29+'St 1.3.7.2'!Q29</f>
        <v>0</v>
      </c>
      <c r="R29" s="142">
        <f>'St 1.3.7.1'!R29+'St 1.3.7.2'!R29</f>
        <v>0</v>
      </c>
      <c r="S29" s="142">
        <f>'St 1.3.7.1'!S29+'St 1.3.7.2'!S29</f>
        <v>0</v>
      </c>
      <c r="T29" s="142">
        <f>'St 1.3.7.1'!T29+'St 1.3.7.2'!T29</f>
        <v>0</v>
      </c>
      <c r="U29" s="142">
        <f>'St 1.3.7.1'!U29+'St 1.3.7.2'!U29</f>
        <v>0</v>
      </c>
      <c r="V29" s="142">
        <f>'St 1.3.7.1'!V29+'St 1.3.7.2'!V29</f>
        <v>0</v>
      </c>
      <c r="W29" s="142">
        <f>'St 1.3.7.1'!W29+'St 1.3.7.2'!W29</f>
        <v>0</v>
      </c>
      <c r="X29" s="143"/>
      <c r="Y29" s="142">
        <f>'St 1.3.7.1'!Y29+'St 1.3.7.2'!Y29</f>
        <v>0</v>
      </c>
      <c r="Z29" s="142">
        <f>'St 1.3.7.1'!Z29+'St 1.3.7.2'!Z29</f>
        <v>0</v>
      </c>
      <c r="AA29" s="142">
        <f>'St 1.3.7.1'!AA29+'St 1.3.7.2'!AA29</f>
        <v>0</v>
      </c>
      <c r="AB29" s="142">
        <f>'St 1.3.7.1'!AB29+'St 1.3.7.2'!AB29</f>
        <v>0</v>
      </c>
      <c r="AC29" s="142">
        <f>'St 1.3.7.1'!AC29+'St 1.3.7.2'!AC29</f>
        <v>0</v>
      </c>
      <c r="AD29" s="142">
        <f>'St 1.3.7.1'!AD29+'St 1.3.7.2'!AD29</f>
        <v>0</v>
      </c>
      <c r="AE29" s="142">
        <f>'St 1.3.7.1'!AE29+'St 1.3.7.2'!AE29</f>
        <v>0</v>
      </c>
      <c r="AF29" s="142">
        <f>'St 1.3.7.1'!AF29+'St 1.3.7.2'!AF29</f>
        <v>0</v>
      </c>
      <c r="AG29" s="142">
        <f>'St 1.3.7.1'!AG29+'St 1.3.7.2'!AG29</f>
        <v>0</v>
      </c>
    </row>
    <row r="30" spans="1:33">
      <c r="B30" s="7" t="s">
        <v>46</v>
      </c>
      <c r="C30" s="219"/>
      <c r="D30" s="142">
        <f>'St 1.3.7.1'!D30+'St 1.3.7.2'!D30</f>
        <v>0</v>
      </c>
      <c r="E30" s="142">
        <f>'St 1.3.7.1'!E30+'St 1.3.7.2'!E30</f>
        <v>0</v>
      </c>
      <c r="F30" s="142">
        <f>'St 1.3.7.1'!F30+'St 1.3.7.2'!F30</f>
        <v>0</v>
      </c>
      <c r="G30" s="142">
        <f>'St 1.3.7.1'!G30+'St 1.3.7.2'!G30</f>
        <v>0</v>
      </c>
      <c r="H30" s="142">
        <f>'St 1.3.7.1'!H30+'St 1.3.7.2'!H30</f>
        <v>0</v>
      </c>
      <c r="I30" s="142">
        <f>'St 1.3.7.1'!I30+'St 1.3.7.2'!I30</f>
        <v>0</v>
      </c>
      <c r="J30" s="142">
        <f>'St 1.3.7.1'!J30+'St 1.3.7.2'!J30</f>
        <v>0</v>
      </c>
      <c r="K30" s="142">
        <f>'St 1.3.7.1'!K30+'St 1.3.7.2'!K30</f>
        <v>0</v>
      </c>
      <c r="L30" s="142">
        <f>'St 1.3.7.1'!L30+'St 1.3.7.2'!L30</f>
        <v>0</v>
      </c>
      <c r="M30" s="142">
        <f>'St 1.3.7.1'!M30+'St 1.3.7.2'!M30</f>
        <v>0</v>
      </c>
      <c r="N30" s="143"/>
      <c r="O30" s="142">
        <f>'St 1.3.7.1'!O30+'St 1.3.7.2'!O30</f>
        <v>0</v>
      </c>
      <c r="P30" s="142">
        <f>'St 1.3.7.1'!P30+'St 1.3.7.2'!P30</f>
        <v>0</v>
      </c>
      <c r="Q30" s="142">
        <f>'St 1.3.7.1'!Q30+'St 1.3.7.2'!Q30</f>
        <v>0</v>
      </c>
      <c r="R30" s="142">
        <f>'St 1.3.7.1'!R30+'St 1.3.7.2'!R30</f>
        <v>0</v>
      </c>
      <c r="S30" s="142">
        <f>'St 1.3.7.1'!S30+'St 1.3.7.2'!S30</f>
        <v>0</v>
      </c>
      <c r="T30" s="142">
        <f>'St 1.3.7.1'!T30+'St 1.3.7.2'!T30</f>
        <v>0</v>
      </c>
      <c r="U30" s="142">
        <f>'St 1.3.7.1'!U30+'St 1.3.7.2'!U30</f>
        <v>0</v>
      </c>
      <c r="V30" s="142">
        <f>'St 1.3.7.1'!V30+'St 1.3.7.2'!V30</f>
        <v>0</v>
      </c>
      <c r="W30" s="142">
        <f>'St 1.3.7.1'!W30+'St 1.3.7.2'!W30</f>
        <v>0</v>
      </c>
      <c r="X30" s="143"/>
      <c r="Y30" s="142">
        <f>'St 1.3.7.1'!Y30+'St 1.3.7.2'!Y30</f>
        <v>0</v>
      </c>
      <c r="Z30" s="142">
        <f>'St 1.3.7.1'!Z30+'St 1.3.7.2'!Z30</f>
        <v>0</v>
      </c>
      <c r="AA30" s="142">
        <f>'St 1.3.7.1'!AA30+'St 1.3.7.2'!AA30</f>
        <v>0</v>
      </c>
      <c r="AB30" s="142">
        <f>'St 1.3.7.1'!AB30+'St 1.3.7.2'!AB30</f>
        <v>0</v>
      </c>
      <c r="AC30" s="142">
        <f>'St 1.3.7.1'!AC30+'St 1.3.7.2'!AC30</f>
        <v>0</v>
      </c>
      <c r="AD30" s="142">
        <f>'St 1.3.7.1'!AD30+'St 1.3.7.2'!AD30</f>
        <v>0</v>
      </c>
      <c r="AE30" s="142">
        <f>'St 1.3.7.1'!AE30+'St 1.3.7.2'!AE30</f>
        <v>0</v>
      </c>
      <c r="AF30" s="142">
        <f>'St 1.3.7.1'!AF30+'St 1.3.7.2'!AF30</f>
        <v>0</v>
      </c>
      <c r="AG30" s="142">
        <f>'St 1.3.7.1'!AG30+'St 1.3.7.2'!AG30</f>
        <v>0</v>
      </c>
    </row>
    <row r="31" spans="1:33">
      <c r="B31" s="6" t="s">
        <v>317</v>
      </c>
      <c r="C31" s="219"/>
      <c r="D31" s="142">
        <f>'St 1.3.7.1'!D31+'St 1.3.7.2'!D31</f>
        <v>0</v>
      </c>
      <c r="E31" s="142">
        <f>'St 1.3.7.1'!E31+'St 1.3.7.2'!E31</f>
        <v>0</v>
      </c>
      <c r="F31" s="142">
        <f>'St 1.3.7.1'!F31+'St 1.3.7.2'!F31</f>
        <v>0</v>
      </c>
      <c r="G31" s="142">
        <f>'St 1.3.7.1'!G31+'St 1.3.7.2'!G31</f>
        <v>0</v>
      </c>
      <c r="H31" s="142">
        <f>'St 1.3.7.1'!H31+'St 1.3.7.2'!H31</f>
        <v>0</v>
      </c>
      <c r="I31" s="142">
        <f>'St 1.3.7.1'!I31+'St 1.3.7.2'!I31</f>
        <v>0</v>
      </c>
      <c r="J31" s="142">
        <f>'St 1.3.7.1'!J31+'St 1.3.7.2'!J31</f>
        <v>0</v>
      </c>
      <c r="K31" s="142">
        <f>'St 1.3.7.1'!K31+'St 1.3.7.2'!K31</f>
        <v>0</v>
      </c>
      <c r="L31" s="142">
        <f>'St 1.3.7.1'!L31+'St 1.3.7.2'!L31</f>
        <v>0</v>
      </c>
      <c r="M31" s="142">
        <f>'St 1.3.7.1'!M31+'St 1.3.7.2'!M31</f>
        <v>0</v>
      </c>
      <c r="N31" s="143"/>
      <c r="O31" s="142">
        <f>'St 1.3.7.1'!O31+'St 1.3.7.2'!O31</f>
        <v>0</v>
      </c>
      <c r="P31" s="142">
        <f>'St 1.3.7.1'!P31+'St 1.3.7.2'!P31</f>
        <v>0</v>
      </c>
      <c r="Q31" s="142">
        <f>'St 1.3.7.1'!Q31+'St 1.3.7.2'!Q31</f>
        <v>0</v>
      </c>
      <c r="R31" s="142">
        <f>'St 1.3.7.1'!R31+'St 1.3.7.2'!R31</f>
        <v>0</v>
      </c>
      <c r="S31" s="142">
        <f>'St 1.3.7.1'!S31+'St 1.3.7.2'!S31</f>
        <v>0</v>
      </c>
      <c r="T31" s="142">
        <f>'St 1.3.7.1'!T31+'St 1.3.7.2'!T31</f>
        <v>0</v>
      </c>
      <c r="U31" s="142">
        <f>'St 1.3.7.1'!U31+'St 1.3.7.2'!U31</f>
        <v>0</v>
      </c>
      <c r="V31" s="142">
        <f>'St 1.3.7.1'!V31+'St 1.3.7.2'!V31</f>
        <v>0</v>
      </c>
      <c r="W31" s="142">
        <f>'St 1.3.7.1'!W31+'St 1.3.7.2'!W31</f>
        <v>0</v>
      </c>
      <c r="X31" s="143"/>
      <c r="Y31" s="142">
        <f>'St 1.3.7.1'!Y31+'St 1.3.7.2'!Y31</f>
        <v>0</v>
      </c>
      <c r="Z31" s="142">
        <f>'St 1.3.7.1'!Z31+'St 1.3.7.2'!Z31</f>
        <v>0</v>
      </c>
      <c r="AA31" s="142">
        <f>'St 1.3.7.1'!AA31+'St 1.3.7.2'!AA31</f>
        <v>0</v>
      </c>
      <c r="AB31" s="142">
        <f>'St 1.3.7.1'!AB31+'St 1.3.7.2'!AB31</f>
        <v>0</v>
      </c>
      <c r="AC31" s="142">
        <f>'St 1.3.7.1'!AC31+'St 1.3.7.2'!AC31</f>
        <v>0</v>
      </c>
      <c r="AD31" s="142">
        <f>'St 1.3.7.1'!AD31+'St 1.3.7.2'!AD31</f>
        <v>0</v>
      </c>
      <c r="AE31" s="142">
        <f>'St 1.3.7.1'!AE31+'St 1.3.7.2'!AE31</f>
        <v>0</v>
      </c>
      <c r="AF31" s="142">
        <f>'St 1.3.7.1'!AF31+'St 1.3.7.2'!AF31</f>
        <v>0</v>
      </c>
      <c r="AG31" s="142">
        <f>'St 1.3.7.1'!AG31+'St 1.3.7.2'!AG31</f>
        <v>0</v>
      </c>
    </row>
    <row r="32" spans="1:33">
      <c r="B32" s="6" t="s">
        <v>108</v>
      </c>
      <c r="C32" s="219"/>
      <c r="D32" s="142">
        <f>'St 1.3.7.1'!D32+'St 1.3.7.2'!D32</f>
        <v>0</v>
      </c>
      <c r="E32" s="142">
        <f>'St 1.3.7.1'!E32+'St 1.3.7.2'!E32</f>
        <v>0</v>
      </c>
      <c r="F32" s="142">
        <f>'St 1.3.7.1'!F32+'St 1.3.7.2'!F32</f>
        <v>0</v>
      </c>
      <c r="G32" s="142">
        <f>'St 1.3.7.1'!G32+'St 1.3.7.2'!G32</f>
        <v>0</v>
      </c>
      <c r="H32" s="142">
        <f>'St 1.3.7.1'!H32+'St 1.3.7.2'!H32</f>
        <v>0</v>
      </c>
      <c r="I32" s="142">
        <f>'St 1.3.7.1'!I32+'St 1.3.7.2'!I32</f>
        <v>0</v>
      </c>
      <c r="J32" s="142">
        <f>'St 1.3.7.1'!J32+'St 1.3.7.2'!J32</f>
        <v>0</v>
      </c>
      <c r="K32" s="142">
        <f>'St 1.3.7.1'!K32+'St 1.3.7.2'!K32</f>
        <v>0</v>
      </c>
      <c r="L32" s="142">
        <f>'St 1.3.7.1'!L32+'St 1.3.7.2'!L32</f>
        <v>0</v>
      </c>
      <c r="M32" s="142">
        <f>'St 1.3.7.1'!M32+'St 1.3.7.2'!M32</f>
        <v>0</v>
      </c>
      <c r="N32" s="143"/>
      <c r="O32" s="142">
        <f>'St 1.3.7.1'!O32+'St 1.3.7.2'!O32</f>
        <v>0</v>
      </c>
      <c r="P32" s="142">
        <f>'St 1.3.7.1'!P32+'St 1.3.7.2'!P32</f>
        <v>0</v>
      </c>
      <c r="Q32" s="142">
        <f>'St 1.3.7.1'!Q32+'St 1.3.7.2'!Q32</f>
        <v>0</v>
      </c>
      <c r="R32" s="142">
        <f>'St 1.3.7.1'!R32+'St 1.3.7.2'!R32</f>
        <v>0</v>
      </c>
      <c r="S32" s="142">
        <f>'St 1.3.7.1'!S32+'St 1.3.7.2'!S32</f>
        <v>0</v>
      </c>
      <c r="T32" s="142">
        <f>'St 1.3.7.1'!T32+'St 1.3.7.2'!T32</f>
        <v>0</v>
      </c>
      <c r="U32" s="142">
        <f>'St 1.3.7.1'!U32+'St 1.3.7.2'!U32</f>
        <v>0</v>
      </c>
      <c r="V32" s="142">
        <f>'St 1.3.7.1'!V32+'St 1.3.7.2'!V32</f>
        <v>0</v>
      </c>
      <c r="W32" s="142">
        <f>'St 1.3.7.1'!W32+'St 1.3.7.2'!W32</f>
        <v>0</v>
      </c>
      <c r="X32" s="143"/>
      <c r="Y32" s="142">
        <f>'St 1.3.7.1'!Y32+'St 1.3.7.2'!Y32</f>
        <v>0</v>
      </c>
      <c r="Z32" s="142">
        <f>'St 1.3.7.1'!Z32+'St 1.3.7.2'!Z32</f>
        <v>0</v>
      </c>
      <c r="AA32" s="142">
        <f>'St 1.3.7.1'!AA32+'St 1.3.7.2'!AA32</f>
        <v>0</v>
      </c>
      <c r="AB32" s="142">
        <f>'St 1.3.7.1'!AB32+'St 1.3.7.2'!AB32</f>
        <v>0</v>
      </c>
      <c r="AC32" s="142">
        <f>'St 1.3.7.1'!AC32+'St 1.3.7.2'!AC32</f>
        <v>0</v>
      </c>
      <c r="AD32" s="142">
        <f>'St 1.3.7.1'!AD32+'St 1.3.7.2'!AD32</f>
        <v>0</v>
      </c>
      <c r="AE32" s="142">
        <f>'St 1.3.7.1'!AE32+'St 1.3.7.2'!AE32</f>
        <v>0</v>
      </c>
      <c r="AF32" s="142">
        <f>'St 1.3.7.1'!AF32+'St 1.3.7.2'!AF32</f>
        <v>0</v>
      </c>
      <c r="AG32" s="142">
        <f>'St 1.3.7.1'!AG32+'St 1.3.7.2'!AG32</f>
        <v>0</v>
      </c>
    </row>
    <row r="33" spans="1:33">
      <c r="B33" s="6" t="s">
        <v>48</v>
      </c>
      <c r="C33" s="219"/>
      <c r="D33" s="142">
        <f>'St 1.3.7.1'!D33+'St 1.3.7.2'!D33</f>
        <v>0</v>
      </c>
      <c r="E33" s="142">
        <f>'St 1.3.7.1'!E33+'St 1.3.7.2'!E33</f>
        <v>0</v>
      </c>
      <c r="F33" s="142">
        <f>'St 1.3.7.1'!F33+'St 1.3.7.2'!F33</f>
        <v>0</v>
      </c>
      <c r="G33" s="142">
        <f>'St 1.3.7.1'!G33+'St 1.3.7.2'!G33</f>
        <v>0</v>
      </c>
      <c r="H33" s="142">
        <f>'St 1.3.7.1'!H33+'St 1.3.7.2'!H33</f>
        <v>0</v>
      </c>
      <c r="I33" s="142">
        <f>'St 1.3.7.1'!I33+'St 1.3.7.2'!I33</f>
        <v>0</v>
      </c>
      <c r="J33" s="142">
        <f>'St 1.3.7.1'!J33+'St 1.3.7.2'!J33</f>
        <v>0</v>
      </c>
      <c r="K33" s="142">
        <f>'St 1.3.7.1'!K33+'St 1.3.7.2'!K33</f>
        <v>0</v>
      </c>
      <c r="L33" s="142">
        <f>'St 1.3.7.1'!L33+'St 1.3.7.2'!L33</f>
        <v>0</v>
      </c>
      <c r="M33" s="142">
        <f>'St 1.3.7.1'!M33+'St 1.3.7.2'!M33</f>
        <v>0</v>
      </c>
      <c r="N33" s="143"/>
      <c r="O33" s="142">
        <f>'St 1.3.7.1'!O33+'St 1.3.7.2'!O33</f>
        <v>0</v>
      </c>
      <c r="P33" s="142">
        <f>'St 1.3.7.1'!P33+'St 1.3.7.2'!P33</f>
        <v>0</v>
      </c>
      <c r="Q33" s="142">
        <f>'St 1.3.7.1'!Q33+'St 1.3.7.2'!Q33</f>
        <v>0</v>
      </c>
      <c r="R33" s="142">
        <f>'St 1.3.7.1'!R33+'St 1.3.7.2'!R33</f>
        <v>0</v>
      </c>
      <c r="S33" s="142">
        <f>'St 1.3.7.1'!S33+'St 1.3.7.2'!S33</f>
        <v>0</v>
      </c>
      <c r="T33" s="142">
        <f>'St 1.3.7.1'!T33+'St 1.3.7.2'!T33</f>
        <v>0</v>
      </c>
      <c r="U33" s="142">
        <f>'St 1.3.7.1'!U33+'St 1.3.7.2'!U33</f>
        <v>0</v>
      </c>
      <c r="V33" s="142">
        <f>'St 1.3.7.1'!V33+'St 1.3.7.2'!V33</f>
        <v>0</v>
      </c>
      <c r="W33" s="142">
        <f>'St 1.3.7.1'!W33+'St 1.3.7.2'!W33</f>
        <v>0</v>
      </c>
      <c r="X33" s="143"/>
      <c r="Y33" s="142">
        <f>'St 1.3.7.1'!Y33+'St 1.3.7.2'!Y33</f>
        <v>0</v>
      </c>
      <c r="Z33" s="142">
        <f>'St 1.3.7.1'!Z33+'St 1.3.7.2'!Z33</f>
        <v>0</v>
      </c>
      <c r="AA33" s="142">
        <f>'St 1.3.7.1'!AA33+'St 1.3.7.2'!AA33</f>
        <v>0</v>
      </c>
      <c r="AB33" s="142">
        <f>'St 1.3.7.1'!AB33+'St 1.3.7.2'!AB33</f>
        <v>0</v>
      </c>
      <c r="AC33" s="142">
        <f>'St 1.3.7.1'!AC33+'St 1.3.7.2'!AC33</f>
        <v>0</v>
      </c>
      <c r="AD33" s="142">
        <f>'St 1.3.7.1'!AD33+'St 1.3.7.2'!AD33</f>
        <v>0</v>
      </c>
      <c r="AE33" s="142">
        <f>'St 1.3.7.1'!AE33+'St 1.3.7.2'!AE33</f>
        <v>0</v>
      </c>
      <c r="AF33" s="142">
        <f>'St 1.3.7.1'!AF33+'St 1.3.7.2'!AF33</f>
        <v>0</v>
      </c>
      <c r="AG33" s="142">
        <f>'St 1.3.7.1'!AG33+'St 1.3.7.2'!AG33</f>
        <v>0</v>
      </c>
    </row>
    <row r="34" spans="1:33">
      <c r="B34" s="6" t="s">
        <v>325</v>
      </c>
      <c r="C34" s="219"/>
      <c r="D34" s="142">
        <f>'St 1.3.7.1'!D34+'St 1.3.7.2'!D34</f>
        <v>0</v>
      </c>
      <c r="E34" s="142">
        <f>'St 1.3.7.1'!E34+'St 1.3.7.2'!E34</f>
        <v>0</v>
      </c>
      <c r="F34" s="142">
        <f>'St 1.3.7.1'!F34+'St 1.3.7.2'!F34</f>
        <v>0</v>
      </c>
      <c r="G34" s="142">
        <f>'St 1.3.7.1'!G34+'St 1.3.7.2'!G34</f>
        <v>0</v>
      </c>
      <c r="H34" s="142">
        <f>'St 1.3.7.1'!H34+'St 1.3.7.2'!H34</f>
        <v>0</v>
      </c>
      <c r="I34" s="142">
        <f>'St 1.3.7.1'!I34+'St 1.3.7.2'!I34</f>
        <v>0</v>
      </c>
      <c r="J34" s="142">
        <f>'St 1.3.7.1'!J34+'St 1.3.7.2'!J34</f>
        <v>0</v>
      </c>
      <c r="K34" s="142">
        <f>'St 1.3.7.1'!K34+'St 1.3.7.2'!K34</f>
        <v>0</v>
      </c>
      <c r="L34" s="142">
        <f>'St 1.3.7.1'!L34+'St 1.3.7.2'!L34</f>
        <v>0</v>
      </c>
      <c r="M34" s="142">
        <f>'St 1.3.7.1'!M34+'St 1.3.7.2'!M34</f>
        <v>0</v>
      </c>
      <c r="N34" s="143"/>
      <c r="O34" s="142">
        <f>'St 1.3.7.1'!O34+'St 1.3.7.2'!O34</f>
        <v>0</v>
      </c>
      <c r="P34" s="142">
        <f>'St 1.3.7.1'!P34+'St 1.3.7.2'!P34</f>
        <v>0</v>
      </c>
      <c r="Q34" s="142">
        <f>'St 1.3.7.1'!Q34+'St 1.3.7.2'!Q34</f>
        <v>0</v>
      </c>
      <c r="R34" s="142">
        <f>'St 1.3.7.1'!R34+'St 1.3.7.2'!R34</f>
        <v>0</v>
      </c>
      <c r="S34" s="142">
        <f>'St 1.3.7.1'!S34+'St 1.3.7.2'!S34</f>
        <v>0</v>
      </c>
      <c r="T34" s="142">
        <f>'St 1.3.7.1'!T34+'St 1.3.7.2'!T34</f>
        <v>0</v>
      </c>
      <c r="U34" s="142">
        <f>'St 1.3.7.1'!U34+'St 1.3.7.2'!U34</f>
        <v>0</v>
      </c>
      <c r="V34" s="142">
        <f>'St 1.3.7.1'!V34+'St 1.3.7.2'!V34</f>
        <v>0</v>
      </c>
      <c r="W34" s="142">
        <f>'St 1.3.7.1'!W34+'St 1.3.7.2'!W34</f>
        <v>0</v>
      </c>
      <c r="X34" s="143"/>
      <c r="Y34" s="142">
        <f>'St 1.3.7.1'!Y34+'St 1.3.7.2'!Y34</f>
        <v>0</v>
      </c>
      <c r="Z34" s="142">
        <f>'St 1.3.7.1'!Z34+'St 1.3.7.2'!Z34</f>
        <v>0</v>
      </c>
      <c r="AA34" s="142">
        <f>'St 1.3.7.1'!AA34+'St 1.3.7.2'!AA34</f>
        <v>0</v>
      </c>
      <c r="AB34" s="142">
        <f>'St 1.3.7.1'!AB34+'St 1.3.7.2'!AB34</f>
        <v>0</v>
      </c>
      <c r="AC34" s="142">
        <f>'St 1.3.7.1'!AC34+'St 1.3.7.2'!AC34</f>
        <v>0</v>
      </c>
      <c r="AD34" s="142">
        <f>'St 1.3.7.1'!AD34+'St 1.3.7.2'!AD34</f>
        <v>0</v>
      </c>
      <c r="AE34" s="142">
        <f>'St 1.3.7.1'!AE34+'St 1.3.7.2'!AE34</f>
        <v>0</v>
      </c>
      <c r="AF34" s="142">
        <f>'St 1.3.7.1'!AF34+'St 1.3.7.2'!AF34</f>
        <v>0</v>
      </c>
      <c r="AG34" s="142">
        <f>'St 1.3.7.1'!AG34+'St 1.3.7.2'!AG34</f>
        <v>0</v>
      </c>
    </row>
    <row r="35" spans="1:33">
      <c r="B35" s="8" t="s">
        <v>101</v>
      </c>
      <c r="C35" s="219"/>
      <c r="D35" s="142">
        <f>'St 1.3.7.1'!D35+'St 1.3.7.2'!D35</f>
        <v>0</v>
      </c>
      <c r="E35" s="142">
        <f>'St 1.3.7.1'!E35+'St 1.3.7.2'!E35</f>
        <v>0</v>
      </c>
      <c r="F35" s="142">
        <f>'St 1.3.7.1'!F35+'St 1.3.7.2'!F35</f>
        <v>0</v>
      </c>
      <c r="G35" s="142">
        <f>'St 1.3.7.1'!G35+'St 1.3.7.2'!G35</f>
        <v>0</v>
      </c>
      <c r="H35" s="142">
        <f>'St 1.3.7.1'!H35+'St 1.3.7.2'!H35</f>
        <v>0</v>
      </c>
      <c r="I35" s="142">
        <f>'St 1.3.7.1'!I35+'St 1.3.7.2'!I35</f>
        <v>0</v>
      </c>
      <c r="J35" s="142">
        <f>'St 1.3.7.1'!J35+'St 1.3.7.2'!J35</f>
        <v>0</v>
      </c>
      <c r="K35" s="142">
        <f>'St 1.3.7.1'!K35+'St 1.3.7.2'!K35</f>
        <v>0</v>
      </c>
      <c r="L35" s="142">
        <f>'St 1.3.7.1'!L35+'St 1.3.7.2'!L35</f>
        <v>0</v>
      </c>
      <c r="M35" s="142">
        <f>'St 1.3.7.1'!M35+'St 1.3.7.2'!M35</f>
        <v>0</v>
      </c>
      <c r="N35" s="143"/>
      <c r="O35" s="142">
        <f>'St 1.3.7.1'!O35+'St 1.3.7.2'!O35</f>
        <v>0</v>
      </c>
      <c r="P35" s="142">
        <f>'St 1.3.7.1'!P35+'St 1.3.7.2'!P35</f>
        <v>0</v>
      </c>
      <c r="Q35" s="142">
        <f>'St 1.3.7.1'!Q35+'St 1.3.7.2'!Q35</f>
        <v>0</v>
      </c>
      <c r="R35" s="142">
        <f>'St 1.3.7.1'!R35+'St 1.3.7.2'!R35</f>
        <v>0</v>
      </c>
      <c r="S35" s="142">
        <f>'St 1.3.7.1'!S35+'St 1.3.7.2'!S35</f>
        <v>0</v>
      </c>
      <c r="T35" s="142">
        <f>'St 1.3.7.1'!T35+'St 1.3.7.2'!T35</f>
        <v>0</v>
      </c>
      <c r="U35" s="142">
        <f>'St 1.3.7.1'!U35+'St 1.3.7.2'!U35</f>
        <v>0</v>
      </c>
      <c r="V35" s="142">
        <f>'St 1.3.7.1'!V35+'St 1.3.7.2'!V35</f>
        <v>0</v>
      </c>
      <c r="W35" s="142">
        <f>'St 1.3.7.1'!W35+'St 1.3.7.2'!W35</f>
        <v>0</v>
      </c>
      <c r="X35" s="143"/>
      <c r="Y35" s="142">
        <f>'St 1.3.7.1'!Y35+'St 1.3.7.2'!Y35</f>
        <v>0</v>
      </c>
      <c r="Z35" s="142">
        <f>'St 1.3.7.1'!Z35+'St 1.3.7.2'!Z35</f>
        <v>0</v>
      </c>
      <c r="AA35" s="142">
        <f>'St 1.3.7.1'!AA35+'St 1.3.7.2'!AA35</f>
        <v>0</v>
      </c>
      <c r="AB35" s="142">
        <f>'St 1.3.7.1'!AB35+'St 1.3.7.2'!AB35</f>
        <v>0</v>
      </c>
      <c r="AC35" s="142">
        <f>'St 1.3.7.1'!AC35+'St 1.3.7.2'!AC35</f>
        <v>0</v>
      </c>
      <c r="AD35" s="142">
        <f>'St 1.3.7.1'!AD35+'St 1.3.7.2'!AD35</f>
        <v>0</v>
      </c>
      <c r="AE35" s="142">
        <f>'St 1.3.7.1'!AE35+'St 1.3.7.2'!AE35</f>
        <v>0</v>
      </c>
      <c r="AF35" s="142">
        <f>'St 1.3.7.1'!AF35+'St 1.3.7.2'!AF35</f>
        <v>0</v>
      </c>
      <c r="AG35" s="142">
        <f>'St 1.3.7.1'!AG35+'St 1.3.7.2'!AG35</f>
        <v>0</v>
      </c>
    </row>
    <row r="36" spans="1:33" s="45" customFormat="1">
      <c r="A36" s="38"/>
      <c r="B36" s="29" t="s">
        <v>9</v>
      </c>
      <c r="C36" s="209" t="s">
        <v>296</v>
      </c>
      <c r="D36" s="139">
        <f>'St 1.3.7.1'!D36+'St 1.3.7.2'!D36</f>
        <v>8.3000000000000007</v>
      </c>
      <c r="E36" s="139">
        <f>'St 1.3.7.1'!E36+'St 1.3.7.2'!E36</f>
        <v>6.0024000000000006</v>
      </c>
      <c r="F36" s="139">
        <f>'St 1.3.7.1'!F36+'St 1.3.7.2'!F36</f>
        <v>0.06</v>
      </c>
      <c r="G36" s="139">
        <f>'St 1.3.7.1'!G36+'St 1.3.7.2'!G36</f>
        <v>0.01</v>
      </c>
      <c r="H36" s="139">
        <f>'St 1.3.7.1'!H36+'St 1.3.7.2'!H36</f>
        <v>21.864799999999999</v>
      </c>
      <c r="I36" s="139">
        <f>'St 1.3.7.1'!I36+'St 1.3.7.2'!I36</f>
        <v>2648.4213</v>
      </c>
      <c r="J36" s="139">
        <f>'St 1.3.7.1'!J36+'St 1.3.7.2'!J36</f>
        <v>4071.8198000000002</v>
      </c>
      <c r="K36" s="139">
        <f>'St 1.3.7.1'!K36+'St 1.3.7.2'!K36</f>
        <v>4890.3340066000001</v>
      </c>
      <c r="L36" s="139">
        <f>'St 1.3.7.1'!L36+'St 1.3.7.2'!L36</f>
        <v>5105.8422695999998</v>
      </c>
      <c r="M36" s="139">
        <f>'St 1.3.7.1'!M36+'St 1.3.7.2'!M36</f>
        <v>7085.5488104000005</v>
      </c>
      <c r="N36" s="146"/>
      <c r="O36" s="139">
        <f>'St 1.3.7.1'!O36+'St 1.3.7.2'!O36</f>
        <v>-2.2975999999999992</v>
      </c>
      <c r="P36" s="139">
        <f>'St 1.3.7.1'!P36+'St 1.3.7.2'!P36</f>
        <v>-5.942400000000001</v>
      </c>
      <c r="Q36" s="139">
        <f>'St 1.3.7.1'!Q36+'St 1.3.7.2'!Q36</f>
        <v>-0.05</v>
      </c>
      <c r="R36" s="139">
        <f>'St 1.3.7.1'!R36+'St 1.3.7.2'!R36</f>
        <v>21.854800000000001</v>
      </c>
      <c r="S36" s="139">
        <f>'St 1.3.7.1'!S36+'St 1.3.7.2'!S36</f>
        <v>2626.5565000000001</v>
      </c>
      <c r="T36" s="139">
        <f>'St 1.3.7.1'!T36+'St 1.3.7.2'!T36</f>
        <v>1423.3985</v>
      </c>
      <c r="U36" s="139">
        <f>'St 1.3.7.1'!U36+'St 1.3.7.2'!U36</f>
        <v>818.51420660000031</v>
      </c>
      <c r="V36" s="139">
        <f>'St 1.3.7.1'!V36+'St 1.3.7.2'!V36</f>
        <v>215.50826299999937</v>
      </c>
      <c r="W36" s="139">
        <f>'St 1.3.7.1'!W36+'St 1.3.7.2'!W36</f>
        <v>1979.7065407999999</v>
      </c>
      <c r="X36" s="146"/>
      <c r="Y36" s="139">
        <f>'St 1.3.7.1'!Y36+'St 1.3.7.2'!Y36</f>
        <v>0</v>
      </c>
      <c r="Z36" s="139">
        <f>'St 1.3.7.1'!Z36+'St 1.3.7.2'!Z36</f>
        <v>0</v>
      </c>
      <c r="AA36" s="139">
        <f>'St 1.3.7.1'!AA36+'St 1.3.7.2'!AA36</f>
        <v>0</v>
      </c>
      <c r="AB36" s="139">
        <f>'St 1.3.7.1'!AB36+'St 1.3.7.2'!AB36</f>
        <v>0</v>
      </c>
      <c r="AC36" s="139">
        <f>'St 1.3.7.1'!AC36+'St 1.3.7.2'!AC36</f>
        <v>0</v>
      </c>
      <c r="AD36" s="139">
        <f>'St 1.3.7.1'!AD36+'St 1.3.7.2'!AD36</f>
        <v>0</v>
      </c>
      <c r="AE36" s="139">
        <f>'St 1.3.7.1'!AE36+'St 1.3.7.2'!AE36</f>
        <v>0</v>
      </c>
      <c r="AF36" s="139">
        <f>'St 1.3.7.1'!AF36+'St 1.3.7.2'!AF36</f>
        <v>0</v>
      </c>
      <c r="AG36" s="139">
        <f>'St 1.3.7.1'!AG36+'St 1.3.7.2'!AG36</f>
        <v>0</v>
      </c>
    </row>
    <row r="37" spans="1:33">
      <c r="B37" s="208" t="s">
        <v>40</v>
      </c>
      <c r="C37" s="219"/>
      <c r="D37" s="142">
        <f>'St 1.3.7.1'!D37+'St 1.3.7.2'!D37</f>
        <v>8.3000000000000007</v>
      </c>
      <c r="E37" s="142">
        <f>'St 1.3.7.1'!E37+'St 1.3.7.2'!E37</f>
        <v>6.0024000000000006</v>
      </c>
      <c r="F37" s="142">
        <f>'St 1.3.7.1'!F37+'St 1.3.7.2'!F37</f>
        <v>0.06</v>
      </c>
      <c r="G37" s="142">
        <f>'St 1.3.7.1'!G37+'St 1.3.7.2'!G37</f>
        <v>0.01</v>
      </c>
      <c r="H37" s="142">
        <f>'St 1.3.7.1'!H37+'St 1.3.7.2'!H37</f>
        <v>21.864799999999999</v>
      </c>
      <c r="I37" s="142">
        <f>'St 1.3.7.1'!I37+'St 1.3.7.2'!I37</f>
        <v>2648.4213</v>
      </c>
      <c r="J37" s="142">
        <f>'St 1.3.7.1'!J37+'St 1.3.7.2'!J37</f>
        <v>4071.8198000000002</v>
      </c>
      <c r="K37" s="142">
        <f>'St 1.3.7.1'!K37+'St 1.3.7.2'!K37</f>
        <v>4890.3340066000001</v>
      </c>
      <c r="L37" s="142">
        <f>'St 1.3.7.1'!L37+'St 1.3.7.2'!L37</f>
        <v>5105.8422695999998</v>
      </c>
      <c r="M37" s="142">
        <f>'St 1.3.7.1'!M37+'St 1.3.7.2'!M37</f>
        <v>7085.5488104000005</v>
      </c>
      <c r="N37" s="143"/>
      <c r="O37" s="142">
        <f>'St 1.3.7.1'!O37+'St 1.3.7.2'!O37</f>
        <v>-2.2975999999999992</v>
      </c>
      <c r="P37" s="142">
        <f>'St 1.3.7.1'!P37+'St 1.3.7.2'!P37</f>
        <v>-5.942400000000001</v>
      </c>
      <c r="Q37" s="142">
        <f>'St 1.3.7.1'!Q37+'St 1.3.7.2'!Q37</f>
        <v>-0.05</v>
      </c>
      <c r="R37" s="142">
        <f>'St 1.3.7.1'!R37+'St 1.3.7.2'!R37</f>
        <v>21.854800000000001</v>
      </c>
      <c r="S37" s="142">
        <f>'St 1.3.7.1'!S37+'St 1.3.7.2'!S37</f>
        <v>2626.5565000000001</v>
      </c>
      <c r="T37" s="142">
        <f>'St 1.3.7.1'!T37+'St 1.3.7.2'!T37</f>
        <v>1423.3985</v>
      </c>
      <c r="U37" s="142">
        <f>'St 1.3.7.1'!U37+'St 1.3.7.2'!U37</f>
        <v>818.51420660000031</v>
      </c>
      <c r="V37" s="142">
        <f>'St 1.3.7.1'!V37+'St 1.3.7.2'!V37</f>
        <v>215.50826299999937</v>
      </c>
      <c r="W37" s="142">
        <f>'St 1.3.7.1'!W37+'St 1.3.7.2'!W37</f>
        <v>1979.7065407999999</v>
      </c>
      <c r="X37" s="143"/>
      <c r="Y37" s="142">
        <f>'St 1.3.7.1'!Y37+'St 1.3.7.2'!Y37</f>
        <v>0</v>
      </c>
      <c r="Z37" s="142">
        <f>'St 1.3.7.1'!Z37+'St 1.3.7.2'!Z37</f>
        <v>0</v>
      </c>
      <c r="AA37" s="142">
        <f>'St 1.3.7.1'!AA37+'St 1.3.7.2'!AA37</f>
        <v>0</v>
      </c>
      <c r="AB37" s="142">
        <f>'St 1.3.7.1'!AB37+'St 1.3.7.2'!AB37</f>
        <v>0</v>
      </c>
      <c r="AC37" s="142">
        <f>'St 1.3.7.1'!AC37+'St 1.3.7.2'!AC37</f>
        <v>0</v>
      </c>
      <c r="AD37" s="142">
        <f>'St 1.3.7.1'!AD37+'St 1.3.7.2'!AD37</f>
        <v>0</v>
      </c>
      <c r="AE37" s="142">
        <f>'St 1.3.7.1'!AE37+'St 1.3.7.2'!AE37</f>
        <v>0</v>
      </c>
      <c r="AF37" s="142">
        <f>'St 1.3.7.1'!AF37+'St 1.3.7.2'!AF37</f>
        <v>0</v>
      </c>
      <c r="AG37" s="142">
        <f>'St 1.3.7.1'!AG37+'St 1.3.7.2'!AG37</f>
        <v>0</v>
      </c>
    </row>
    <row r="38" spans="1:33">
      <c r="B38" s="6" t="s">
        <v>41</v>
      </c>
      <c r="C38" s="219"/>
      <c r="D38" s="142">
        <f>'St 1.3.7.1'!D38+'St 1.3.7.2'!D38</f>
        <v>0</v>
      </c>
      <c r="E38" s="142">
        <f>'St 1.3.7.1'!E38+'St 1.3.7.2'!E38</f>
        <v>0</v>
      </c>
      <c r="F38" s="142">
        <f>'St 1.3.7.1'!F38+'St 1.3.7.2'!F38</f>
        <v>0</v>
      </c>
      <c r="G38" s="142">
        <f>'St 1.3.7.1'!G38+'St 1.3.7.2'!G38</f>
        <v>0</v>
      </c>
      <c r="H38" s="142">
        <f>'St 1.3.7.1'!H38+'St 1.3.7.2'!H38</f>
        <v>0</v>
      </c>
      <c r="I38" s="142">
        <f>'St 1.3.7.1'!I38+'St 1.3.7.2'!I38</f>
        <v>0</v>
      </c>
      <c r="J38" s="142">
        <f>'St 1.3.7.1'!J38+'St 1.3.7.2'!J38</f>
        <v>0</v>
      </c>
      <c r="K38" s="142">
        <f>'St 1.3.7.1'!K38+'St 1.3.7.2'!K38</f>
        <v>0</v>
      </c>
      <c r="L38" s="142">
        <f>'St 1.3.7.1'!L38+'St 1.3.7.2'!L38</f>
        <v>0</v>
      </c>
      <c r="M38" s="142">
        <f>'St 1.3.7.1'!M38+'St 1.3.7.2'!M38</f>
        <v>0</v>
      </c>
      <c r="N38" s="143"/>
      <c r="O38" s="142">
        <f>'St 1.3.7.1'!O38+'St 1.3.7.2'!O38</f>
        <v>0</v>
      </c>
      <c r="P38" s="142">
        <f>'St 1.3.7.1'!P38+'St 1.3.7.2'!P38</f>
        <v>0</v>
      </c>
      <c r="Q38" s="142">
        <f>'St 1.3.7.1'!Q38+'St 1.3.7.2'!Q38</f>
        <v>0</v>
      </c>
      <c r="R38" s="142">
        <f>'St 1.3.7.1'!R38+'St 1.3.7.2'!R38</f>
        <v>0</v>
      </c>
      <c r="S38" s="142">
        <f>'St 1.3.7.1'!S38+'St 1.3.7.2'!S38</f>
        <v>0</v>
      </c>
      <c r="T38" s="142">
        <f>'St 1.3.7.1'!T38+'St 1.3.7.2'!T38</f>
        <v>0</v>
      </c>
      <c r="U38" s="142">
        <f>'St 1.3.7.1'!U38+'St 1.3.7.2'!U38</f>
        <v>0</v>
      </c>
      <c r="V38" s="142">
        <f>'St 1.3.7.1'!V38+'St 1.3.7.2'!V38</f>
        <v>0</v>
      </c>
      <c r="W38" s="142">
        <f>'St 1.3.7.1'!W38+'St 1.3.7.2'!W38</f>
        <v>0</v>
      </c>
      <c r="X38" s="143"/>
      <c r="Y38" s="142">
        <f>'St 1.3.7.1'!Y38+'St 1.3.7.2'!Y38</f>
        <v>0</v>
      </c>
      <c r="Z38" s="142">
        <f>'St 1.3.7.1'!Z38+'St 1.3.7.2'!Z38</f>
        <v>0</v>
      </c>
      <c r="AA38" s="142">
        <f>'St 1.3.7.1'!AA38+'St 1.3.7.2'!AA38</f>
        <v>0</v>
      </c>
      <c r="AB38" s="142">
        <f>'St 1.3.7.1'!AB38+'St 1.3.7.2'!AB38</f>
        <v>0</v>
      </c>
      <c r="AC38" s="142">
        <f>'St 1.3.7.1'!AC38+'St 1.3.7.2'!AC38</f>
        <v>0</v>
      </c>
      <c r="AD38" s="142">
        <f>'St 1.3.7.1'!AD38+'St 1.3.7.2'!AD38</f>
        <v>0</v>
      </c>
      <c r="AE38" s="142">
        <f>'St 1.3.7.1'!AE38+'St 1.3.7.2'!AE38</f>
        <v>0</v>
      </c>
      <c r="AF38" s="142">
        <f>'St 1.3.7.1'!AF38+'St 1.3.7.2'!AF38</f>
        <v>0</v>
      </c>
      <c r="AG38" s="142">
        <f>'St 1.3.7.1'!AG38+'St 1.3.7.2'!AG38</f>
        <v>0</v>
      </c>
    </row>
    <row r="39" spans="1:33">
      <c r="B39" s="6" t="s">
        <v>42</v>
      </c>
      <c r="C39" s="219"/>
      <c r="D39" s="142">
        <f>'St 1.3.7.1'!D39+'St 1.3.7.2'!D39</f>
        <v>0</v>
      </c>
      <c r="E39" s="142">
        <f>'St 1.3.7.1'!E39+'St 1.3.7.2'!E39</f>
        <v>0</v>
      </c>
      <c r="F39" s="142">
        <f>'St 1.3.7.1'!F39+'St 1.3.7.2'!F39</f>
        <v>0</v>
      </c>
      <c r="G39" s="142">
        <f>'St 1.3.7.1'!G39+'St 1.3.7.2'!G39</f>
        <v>0</v>
      </c>
      <c r="H39" s="142">
        <f>'St 1.3.7.1'!H39+'St 1.3.7.2'!H39</f>
        <v>0</v>
      </c>
      <c r="I39" s="142">
        <f>'St 1.3.7.1'!I39+'St 1.3.7.2'!I39</f>
        <v>0</v>
      </c>
      <c r="J39" s="142">
        <f>'St 1.3.7.1'!J39+'St 1.3.7.2'!J39</f>
        <v>0</v>
      </c>
      <c r="K39" s="142">
        <f>'St 1.3.7.1'!K39+'St 1.3.7.2'!K39</f>
        <v>0</v>
      </c>
      <c r="L39" s="142">
        <f>'St 1.3.7.1'!L39+'St 1.3.7.2'!L39</f>
        <v>0</v>
      </c>
      <c r="M39" s="142">
        <f>'St 1.3.7.1'!M39+'St 1.3.7.2'!M39</f>
        <v>0</v>
      </c>
      <c r="N39" s="143"/>
      <c r="O39" s="142">
        <f>'St 1.3.7.1'!O39+'St 1.3.7.2'!O39</f>
        <v>0</v>
      </c>
      <c r="P39" s="142">
        <f>'St 1.3.7.1'!P39+'St 1.3.7.2'!P39</f>
        <v>0</v>
      </c>
      <c r="Q39" s="142">
        <f>'St 1.3.7.1'!Q39+'St 1.3.7.2'!Q39</f>
        <v>0</v>
      </c>
      <c r="R39" s="142">
        <f>'St 1.3.7.1'!R39+'St 1.3.7.2'!R39</f>
        <v>0</v>
      </c>
      <c r="S39" s="142">
        <f>'St 1.3.7.1'!S39+'St 1.3.7.2'!S39</f>
        <v>0</v>
      </c>
      <c r="T39" s="142">
        <f>'St 1.3.7.1'!T39+'St 1.3.7.2'!T39</f>
        <v>0</v>
      </c>
      <c r="U39" s="142">
        <f>'St 1.3.7.1'!U39+'St 1.3.7.2'!U39</f>
        <v>0</v>
      </c>
      <c r="V39" s="142">
        <f>'St 1.3.7.1'!V39+'St 1.3.7.2'!V39</f>
        <v>0</v>
      </c>
      <c r="W39" s="142">
        <f>'St 1.3.7.1'!W39+'St 1.3.7.2'!W39</f>
        <v>0</v>
      </c>
      <c r="X39" s="143"/>
      <c r="Y39" s="142">
        <f>'St 1.3.7.1'!Y39+'St 1.3.7.2'!Y39</f>
        <v>0</v>
      </c>
      <c r="Z39" s="142">
        <f>'St 1.3.7.1'!Z39+'St 1.3.7.2'!Z39</f>
        <v>0</v>
      </c>
      <c r="AA39" s="142">
        <f>'St 1.3.7.1'!AA39+'St 1.3.7.2'!AA39</f>
        <v>0</v>
      </c>
      <c r="AB39" s="142">
        <f>'St 1.3.7.1'!AB39+'St 1.3.7.2'!AB39</f>
        <v>0</v>
      </c>
      <c r="AC39" s="142">
        <f>'St 1.3.7.1'!AC39+'St 1.3.7.2'!AC39</f>
        <v>0</v>
      </c>
      <c r="AD39" s="142">
        <f>'St 1.3.7.1'!AD39+'St 1.3.7.2'!AD39</f>
        <v>0</v>
      </c>
      <c r="AE39" s="142">
        <f>'St 1.3.7.1'!AE39+'St 1.3.7.2'!AE39</f>
        <v>0</v>
      </c>
      <c r="AF39" s="142">
        <f>'St 1.3.7.1'!AF39+'St 1.3.7.2'!AF39</f>
        <v>0</v>
      </c>
      <c r="AG39" s="142">
        <f>'St 1.3.7.1'!AG39+'St 1.3.7.2'!AG39</f>
        <v>0</v>
      </c>
    </row>
    <row r="40" spans="1:33">
      <c r="B40" s="6" t="s">
        <v>43</v>
      </c>
      <c r="C40" s="219"/>
      <c r="D40" s="142">
        <f>'St 1.3.7.1'!D40+'St 1.3.7.2'!D40</f>
        <v>8.3000000000000007</v>
      </c>
      <c r="E40" s="142">
        <f>'St 1.3.7.1'!E40+'St 1.3.7.2'!E40</f>
        <v>6.0024000000000006</v>
      </c>
      <c r="F40" s="142">
        <f>'St 1.3.7.1'!F40+'St 1.3.7.2'!F40</f>
        <v>0.06</v>
      </c>
      <c r="G40" s="142">
        <f>'St 1.3.7.1'!G40+'St 1.3.7.2'!G40</f>
        <v>0.01</v>
      </c>
      <c r="H40" s="142">
        <f>'St 1.3.7.1'!H40+'St 1.3.7.2'!H40</f>
        <v>21.864799999999999</v>
      </c>
      <c r="I40" s="142">
        <f>'St 1.3.7.1'!I40+'St 1.3.7.2'!I40</f>
        <v>2648.4213</v>
      </c>
      <c r="J40" s="142">
        <f>'St 1.3.7.1'!J40+'St 1.3.7.2'!J40</f>
        <v>4071.8198000000002</v>
      </c>
      <c r="K40" s="142">
        <f>'St 1.3.7.1'!K40+'St 1.3.7.2'!K40</f>
        <v>4890.3340066000001</v>
      </c>
      <c r="L40" s="142">
        <f>'St 1.3.7.1'!L40+'St 1.3.7.2'!L40</f>
        <v>5105.8422695999998</v>
      </c>
      <c r="M40" s="142">
        <f>'St 1.3.7.1'!M40+'St 1.3.7.2'!M40</f>
        <v>7085.5488104000005</v>
      </c>
      <c r="N40" s="143"/>
      <c r="O40" s="142">
        <f>'St 1.3.7.1'!O40+'St 1.3.7.2'!O40</f>
        <v>-2.2975999999999992</v>
      </c>
      <c r="P40" s="142">
        <f>'St 1.3.7.1'!P40+'St 1.3.7.2'!P40</f>
        <v>-5.942400000000001</v>
      </c>
      <c r="Q40" s="142">
        <f>'St 1.3.7.1'!Q40+'St 1.3.7.2'!Q40</f>
        <v>-0.05</v>
      </c>
      <c r="R40" s="142">
        <f>'St 1.3.7.1'!R40+'St 1.3.7.2'!R40</f>
        <v>21.854800000000001</v>
      </c>
      <c r="S40" s="142">
        <f>'St 1.3.7.1'!S40+'St 1.3.7.2'!S40</f>
        <v>2626.5565000000001</v>
      </c>
      <c r="T40" s="142">
        <f>'St 1.3.7.1'!T40+'St 1.3.7.2'!T40</f>
        <v>1423.3985</v>
      </c>
      <c r="U40" s="142">
        <f>'St 1.3.7.1'!U40+'St 1.3.7.2'!U40</f>
        <v>818.51420660000031</v>
      </c>
      <c r="V40" s="142">
        <f>'St 1.3.7.1'!V40+'St 1.3.7.2'!V40</f>
        <v>215.50826299999937</v>
      </c>
      <c r="W40" s="142">
        <f>'St 1.3.7.1'!W40+'St 1.3.7.2'!W40</f>
        <v>1979.7065407999999</v>
      </c>
      <c r="X40" s="143"/>
      <c r="Y40" s="142">
        <f>'St 1.3.7.1'!Y40+'St 1.3.7.2'!Y40</f>
        <v>0</v>
      </c>
      <c r="Z40" s="142">
        <f>'St 1.3.7.1'!Z40+'St 1.3.7.2'!Z40</f>
        <v>0</v>
      </c>
      <c r="AA40" s="142">
        <f>'St 1.3.7.1'!AA40+'St 1.3.7.2'!AA40</f>
        <v>0</v>
      </c>
      <c r="AB40" s="142">
        <f>'St 1.3.7.1'!AB40+'St 1.3.7.2'!AB40</f>
        <v>0</v>
      </c>
      <c r="AC40" s="142">
        <f>'St 1.3.7.1'!AC40+'St 1.3.7.2'!AC40</f>
        <v>0</v>
      </c>
      <c r="AD40" s="142">
        <f>'St 1.3.7.1'!AD40+'St 1.3.7.2'!AD40</f>
        <v>0</v>
      </c>
      <c r="AE40" s="142">
        <f>'St 1.3.7.1'!AE40+'St 1.3.7.2'!AE40</f>
        <v>0</v>
      </c>
      <c r="AF40" s="142">
        <f>'St 1.3.7.1'!AF40+'St 1.3.7.2'!AF40</f>
        <v>0</v>
      </c>
      <c r="AG40" s="142">
        <f>'St 1.3.7.1'!AG40+'St 1.3.7.2'!AG40</f>
        <v>0</v>
      </c>
    </row>
    <row r="41" spans="1:33">
      <c r="B41" s="6" t="s">
        <v>44</v>
      </c>
      <c r="C41" s="219"/>
      <c r="D41" s="142">
        <f>'St 1.3.7.1'!D41+'St 1.3.7.2'!D41</f>
        <v>0</v>
      </c>
      <c r="E41" s="142">
        <f>'St 1.3.7.1'!E41+'St 1.3.7.2'!E41</f>
        <v>0</v>
      </c>
      <c r="F41" s="142">
        <f>'St 1.3.7.1'!F41+'St 1.3.7.2'!F41</f>
        <v>0</v>
      </c>
      <c r="G41" s="142">
        <f>'St 1.3.7.1'!G41+'St 1.3.7.2'!G41</f>
        <v>0</v>
      </c>
      <c r="H41" s="142">
        <f>'St 1.3.7.1'!H41+'St 1.3.7.2'!H41</f>
        <v>0</v>
      </c>
      <c r="I41" s="142">
        <f>'St 1.3.7.1'!I41+'St 1.3.7.2'!I41</f>
        <v>0</v>
      </c>
      <c r="J41" s="142">
        <f>'St 1.3.7.1'!J41+'St 1.3.7.2'!J41</f>
        <v>0</v>
      </c>
      <c r="K41" s="142">
        <f>'St 1.3.7.1'!K41+'St 1.3.7.2'!K41</f>
        <v>0</v>
      </c>
      <c r="L41" s="142">
        <f>'St 1.3.7.1'!L41+'St 1.3.7.2'!L41</f>
        <v>0</v>
      </c>
      <c r="M41" s="142">
        <f>'St 1.3.7.1'!M41+'St 1.3.7.2'!M41</f>
        <v>0</v>
      </c>
      <c r="N41" s="143"/>
      <c r="O41" s="142">
        <f>'St 1.3.7.1'!O41+'St 1.3.7.2'!O41</f>
        <v>0</v>
      </c>
      <c r="P41" s="142">
        <f>'St 1.3.7.1'!P41+'St 1.3.7.2'!P41</f>
        <v>0</v>
      </c>
      <c r="Q41" s="142">
        <f>'St 1.3.7.1'!Q41+'St 1.3.7.2'!Q41</f>
        <v>0</v>
      </c>
      <c r="R41" s="142">
        <f>'St 1.3.7.1'!R41+'St 1.3.7.2'!R41</f>
        <v>0</v>
      </c>
      <c r="S41" s="142">
        <f>'St 1.3.7.1'!S41+'St 1.3.7.2'!S41</f>
        <v>0</v>
      </c>
      <c r="T41" s="142">
        <f>'St 1.3.7.1'!T41+'St 1.3.7.2'!T41</f>
        <v>0</v>
      </c>
      <c r="U41" s="142">
        <f>'St 1.3.7.1'!U41+'St 1.3.7.2'!U41</f>
        <v>0</v>
      </c>
      <c r="V41" s="142">
        <f>'St 1.3.7.1'!V41+'St 1.3.7.2'!V41</f>
        <v>0</v>
      </c>
      <c r="W41" s="142">
        <f>'St 1.3.7.1'!W41+'St 1.3.7.2'!W41</f>
        <v>0</v>
      </c>
      <c r="X41" s="143"/>
      <c r="Y41" s="142">
        <f>'St 1.3.7.1'!Y41+'St 1.3.7.2'!Y41</f>
        <v>0</v>
      </c>
      <c r="Z41" s="142">
        <f>'St 1.3.7.1'!Z41+'St 1.3.7.2'!Z41</f>
        <v>0</v>
      </c>
      <c r="AA41" s="142">
        <f>'St 1.3.7.1'!AA41+'St 1.3.7.2'!AA41</f>
        <v>0</v>
      </c>
      <c r="AB41" s="142">
        <f>'St 1.3.7.1'!AB41+'St 1.3.7.2'!AB41</f>
        <v>0</v>
      </c>
      <c r="AC41" s="142">
        <f>'St 1.3.7.1'!AC41+'St 1.3.7.2'!AC41</f>
        <v>0</v>
      </c>
      <c r="AD41" s="142">
        <f>'St 1.3.7.1'!AD41+'St 1.3.7.2'!AD41</f>
        <v>0</v>
      </c>
      <c r="AE41" s="142">
        <f>'St 1.3.7.1'!AE41+'St 1.3.7.2'!AE41</f>
        <v>0</v>
      </c>
      <c r="AF41" s="142">
        <f>'St 1.3.7.1'!AF41+'St 1.3.7.2'!AF41</f>
        <v>0</v>
      </c>
      <c r="AG41" s="142">
        <f>'St 1.3.7.1'!AG41+'St 1.3.7.2'!AG41</f>
        <v>0</v>
      </c>
    </row>
    <row r="42" spans="1:33">
      <c r="B42" s="7" t="s">
        <v>45</v>
      </c>
      <c r="C42" s="219"/>
      <c r="D42" s="142">
        <f>'St 1.3.7.1'!D42+'St 1.3.7.2'!D42</f>
        <v>0</v>
      </c>
      <c r="E42" s="142">
        <f>'St 1.3.7.1'!E42+'St 1.3.7.2'!E42</f>
        <v>0</v>
      </c>
      <c r="F42" s="142">
        <f>'St 1.3.7.1'!F42+'St 1.3.7.2'!F42</f>
        <v>0</v>
      </c>
      <c r="G42" s="142">
        <f>'St 1.3.7.1'!G42+'St 1.3.7.2'!G42</f>
        <v>0</v>
      </c>
      <c r="H42" s="142">
        <f>'St 1.3.7.1'!H42+'St 1.3.7.2'!H42</f>
        <v>0</v>
      </c>
      <c r="I42" s="142">
        <f>'St 1.3.7.1'!I42+'St 1.3.7.2'!I42</f>
        <v>0</v>
      </c>
      <c r="J42" s="142">
        <f>'St 1.3.7.1'!J42+'St 1.3.7.2'!J42</f>
        <v>0</v>
      </c>
      <c r="K42" s="142">
        <f>'St 1.3.7.1'!K42+'St 1.3.7.2'!K42</f>
        <v>0</v>
      </c>
      <c r="L42" s="142">
        <f>'St 1.3.7.1'!L42+'St 1.3.7.2'!L42</f>
        <v>0</v>
      </c>
      <c r="M42" s="142">
        <f>'St 1.3.7.1'!M42+'St 1.3.7.2'!M42</f>
        <v>0</v>
      </c>
      <c r="N42" s="143"/>
      <c r="O42" s="142">
        <f>'St 1.3.7.1'!O42+'St 1.3.7.2'!O42</f>
        <v>0</v>
      </c>
      <c r="P42" s="142">
        <f>'St 1.3.7.1'!P42+'St 1.3.7.2'!P42</f>
        <v>0</v>
      </c>
      <c r="Q42" s="142">
        <f>'St 1.3.7.1'!Q42+'St 1.3.7.2'!Q42</f>
        <v>0</v>
      </c>
      <c r="R42" s="142">
        <f>'St 1.3.7.1'!R42+'St 1.3.7.2'!R42</f>
        <v>0</v>
      </c>
      <c r="S42" s="142">
        <f>'St 1.3.7.1'!S42+'St 1.3.7.2'!S42</f>
        <v>0</v>
      </c>
      <c r="T42" s="142">
        <f>'St 1.3.7.1'!T42+'St 1.3.7.2'!T42</f>
        <v>0</v>
      </c>
      <c r="U42" s="142">
        <f>'St 1.3.7.1'!U42+'St 1.3.7.2'!U42</f>
        <v>0</v>
      </c>
      <c r="V42" s="142">
        <f>'St 1.3.7.1'!V42+'St 1.3.7.2'!V42</f>
        <v>0</v>
      </c>
      <c r="W42" s="142">
        <f>'St 1.3.7.1'!W42+'St 1.3.7.2'!W42</f>
        <v>0</v>
      </c>
      <c r="X42" s="143"/>
      <c r="Y42" s="142">
        <f>'St 1.3.7.1'!Y42+'St 1.3.7.2'!Y42</f>
        <v>0</v>
      </c>
      <c r="Z42" s="142">
        <f>'St 1.3.7.1'!Z42+'St 1.3.7.2'!Z42</f>
        <v>0</v>
      </c>
      <c r="AA42" s="142">
        <f>'St 1.3.7.1'!AA42+'St 1.3.7.2'!AA42</f>
        <v>0</v>
      </c>
      <c r="AB42" s="142">
        <f>'St 1.3.7.1'!AB42+'St 1.3.7.2'!AB42</f>
        <v>0</v>
      </c>
      <c r="AC42" s="142">
        <f>'St 1.3.7.1'!AC42+'St 1.3.7.2'!AC42</f>
        <v>0</v>
      </c>
      <c r="AD42" s="142">
        <f>'St 1.3.7.1'!AD42+'St 1.3.7.2'!AD42</f>
        <v>0</v>
      </c>
      <c r="AE42" s="142">
        <f>'St 1.3.7.1'!AE42+'St 1.3.7.2'!AE42</f>
        <v>0</v>
      </c>
      <c r="AF42" s="142">
        <f>'St 1.3.7.1'!AF42+'St 1.3.7.2'!AF42</f>
        <v>0</v>
      </c>
      <c r="AG42" s="142">
        <f>'St 1.3.7.1'!AG42+'St 1.3.7.2'!AG42</f>
        <v>0</v>
      </c>
    </row>
    <row r="43" spans="1:33">
      <c r="B43" s="7" t="s">
        <v>46</v>
      </c>
      <c r="C43" s="219"/>
      <c r="D43" s="142">
        <f>'St 1.3.7.1'!D43+'St 1.3.7.2'!D43</f>
        <v>0</v>
      </c>
      <c r="E43" s="142">
        <f>'St 1.3.7.1'!E43+'St 1.3.7.2'!E43</f>
        <v>0</v>
      </c>
      <c r="F43" s="142">
        <f>'St 1.3.7.1'!F43+'St 1.3.7.2'!F43</f>
        <v>0</v>
      </c>
      <c r="G43" s="142">
        <f>'St 1.3.7.1'!G43+'St 1.3.7.2'!G43</f>
        <v>0</v>
      </c>
      <c r="H43" s="142">
        <f>'St 1.3.7.1'!H43+'St 1.3.7.2'!H43</f>
        <v>0</v>
      </c>
      <c r="I43" s="142">
        <f>'St 1.3.7.1'!I43+'St 1.3.7.2'!I43</f>
        <v>0</v>
      </c>
      <c r="J43" s="142">
        <f>'St 1.3.7.1'!J43+'St 1.3.7.2'!J43</f>
        <v>0</v>
      </c>
      <c r="K43" s="142">
        <f>'St 1.3.7.1'!K43+'St 1.3.7.2'!K43</f>
        <v>0</v>
      </c>
      <c r="L43" s="142">
        <f>'St 1.3.7.1'!L43+'St 1.3.7.2'!L43</f>
        <v>0</v>
      </c>
      <c r="M43" s="142">
        <f>'St 1.3.7.1'!M43+'St 1.3.7.2'!M43</f>
        <v>0</v>
      </c>
      <c r="N43" s="143"/>
      <c r="O43" s="142">
        <f>'St 1.3.7.1'!O43+'St 1.3.7.2'!O43</f>
        <v>0</v>
      </c>
      <c r="P43" s="142">
        <f>'St 1.3.7.1'!P43+'St 1.3.7.2'!P43</f>
        <v>0</v>
      </c>
      <c r="Q43" s="142">
        <f>'St 1.3.7.1'!Q43+'St 1.3.7.2'!Q43</f>
        <v>0</v>
      </c>
      <c r="R43" s="142">
        <f>'St 1.3.7.1'!R43+'St 1.3.7.2'!R43</f>
        <v>0</v>
      </c>
      <c r="S43" s="142">
        <f>'St 1.3.7.1'!S43+'St 1.3.7.2'!S43</f>
        <v>0</v>
      </c>
      <c r="T43" s="142">
        <f>'St 1.3.7.1'!T43+'St 1.3.7.2'!T43</f>
        <v>0</v>
      </c>
      <c r="U43" s="142">
        <f>'St 1.3.7.1'!U43+'St 1.3.7.2'!U43</f>
        <v>0</v>
      </c>
      <c r="V43" s="142">
        <f>'St 1.3.7.1'!V43+'St 1.3.7.2'!V43</f>
        <v>0</v>
      </c>
      <c r="W43" s="142">
        <f>'St 1.3.7.1'!W43+'St 1.3.7.2'!W43</f>
        <v>0</v>
      </c>
      <c r="X43" s="143"/>
      <c r="Y43" s="142">
        <f>'St 1.3.7.1'!Y43+'St 1.3.7.2'!Y43</f>
        <v>0</v>
      </c>
      <c r="Z43" s="142">
        <f>'St 1.3.7.1'!Z43+'St 1.3.7.2'!Z43</f>
        <v>0</v>
      </c>
      <c r="AA43" s="142">
        <f>'St 1.3.7.1'!AA43+'St 1.3.7.2'!AA43</f>
        <v>0</v>
      </c>
      <c r="AB43" s="142">
        <f>'St 1.3.7.1'!AB43+'St 1.3.7.2'!AB43</f>
        <v>0</v>
      </c>
      <c r="AC43" s="142">
        <f>'St 1.3.7.1'!AC43+'St 1.3.7.2'!AC43</f>
        <v>0</v>
      </c>
      <c r="AD43" s="142">
        <f>'St 1.3.7.1'!AD43+'St 1.3.7.2'!AD43</f>
        <v>0</v>
      </c>
      <c r="AE43" s="142">
        <f>'St 1.3.7.1'!AE43+'St 1.3.7.2'!AE43</f>
        <v>0</v>
      </c>
      <c r="AF43" s="142">
        <f>'St 1.3.7.1'!AF43+'St 1.3.7.2'!AF43</f>
        <v>0</v>
      </c>
      <c r="AG43" s="142">
        <f>'St 1.3.7.1'!AG43+'St 1.3.7.2'!AG43</f>
        <v>0</v>
      </c>
    </row>
    <row r="44" spans="1:33">
      <c r="B44" s="6" t="s">
        <v>317</v>
      </c>
      <c r="C44" s="219"/>
      <c r="D44" s="142">
        <f>'St 1.3.7.1'!D44+'St 1.3.7.2'!D44</f>
        <v>0</v>
      </c>
      <c r="E44" s="142">
        <f>'St 1.3.7.1'!E44+'St 1.3.7.2'!E44</f>
        <v>0</v>
      </c>
      <c r="F44" s="142">
        <f>'St 1.3.7.1'!F44+'St 1.3.7.2'!F44</f>
        <v>0</v>
      </c>
      <c r="G44" s="142">
        <f>'St 1.3.7.1'!G44+'St 1.3.7.2'!G44</f>
        <v>0</v>
      </c>
      <c r="H44" s="142">
        <f>'St 1.3.7.1'!H44+'St 1.3.7.2'!H44</f>
        <v>0</v>
      </c>
      <c r="I44" s="142">
        <f>'St 1.3.7.1'!I44+'St 1.3.7.2'!I44</f>
        <v>0</v>
      </c>
      <c r="J44" s="142">
        <f>'St 1.3.7.1'!J44+'St 1.3.7.2'!J44</f>
        <v>0</v>
      </c>
      <c r="K44" s="142">
        <f>'St 1.3.7.1'!K44+'St 1.3.7.2'!K44</f>
        <v>0</v>
      </c>
      <c r="L44" s="142">
        <f>'St 1.3.7.1'!L44+'St 1.3.7.2'!L44</f>
        <v>0</v>
      </c>
      <c r="M44" s="142">
        <f>'St 1.3.7.1'!M44+'St 1.3.7.2'!M44</f>
        <v>0</v>
      </c>
      <c r="N44" s="143"/>
      <c r="O44" s="142">
        <f>'St 1.3.7.1'!O44+'St 1.3.7.2'!O44</f>
        <v>0</v>
      </c>
      <c r="P44" s="142">
        <f>'St 1.3.7.1'!P44+'St 1.3.7.2'!P44</f>
        <v>0</v>
      </c>
      <c r="Q44" s="142">
        <f>'St 1.3.7.1'!Q44+'St 1.3.7.2'!Q44</f>
        <v>0</v>
      </c>
      <c r="R44" s="142">
        <f>'St 1.3.7.1'!R44+'St 1.3.7.2'!R44</f>
        <v>0</v>
      </c>
      <c r="S44" s="142">
        <f>'St 1.3.7.1'!S44+'St 1.3.7.2'!S44</f>
        <v>0</v>
      </c>
      <c r="T44" s="142">
        <f>'St 1.3.7.1'!T44+'St 1.3.7.2'!T44</f>
        <v>0</v>
      </c>
      <c r="U44" s="142">
        <f>'St 1.3.7.1'!U44+'St 1.3.7.2'!U44</f>
        <v>0</v>
      </c>
      <c r="V44" s="142">
        <f>'St 1.3.7.1'!V44+'St 1.3.7.2'!V44</f>
        <v>0</v>
      </c>
      <c r="W44" s="142">
        <f>'St 1.3.7.1'!W44+'St 1.3.7.2'!W44</f>
        <v>0</v>
      </c>
      <c r="X44" s="143"/>
      <c r="Y44" s="142">
        <f>'St 1.3.7.1'!Y44+'St 1.3.7.2'!Y44</f>
        <v>0</v>
      </c>
      <c r="Z44" s="142">
        <f>'St 1.3.7.1'!Z44+'St 1.3.7.2'!Z44</f>
        <v>0</v>
      </c>
      <c r="AA44" s="142">
        <f>'St 1.3.7.1'!AA44+'St 1.3.7.2'!AA44</f>
        <v>0</v>
      </c>
      <c r="AB44" s="142">
        <f>'St 1.3.7.1'!AB44+'St 1.3.7.2'!AB44</f>
        <v>0</v>
      </c>
      <c r="AC44" s="142">
        <f>'St 1.3.7.1'!AC44+'St 1.3.7.2'!AC44</f>
        <v>0</v>
      </c>
      <c r="AD44" s="142">
        <f>'St 1.3.7.1'!AD44+'St 1.3.7.2'!AD44</f>
        <v>0</v>
      </c>
      <c r="AE44" s="142">
        <f>'St 1.3.7.1'!AE44+'St 1.3.7.2'!AE44</f>
        <v>0</v>
      </c>
      <c r="AF44" s="142">
        <f>'St 1.3.7.1'!AF44+'St 1.3.7.2'!AF44</f>
        <v>0</v>
      </c>
      <c r="AG44" s="142">
        <f>'St 1.3.7.1'!AG44+'St 1.3.7.2'!AG44</f>
        <v>0</v>
      </c>
    </row>
    <row r="45" spans="1:33">
      <c r="B45" s="6" t="s">
        <v>108</v>
      </c>
      <c r="C45" s="219"/>
      <c r="D45" s="142">
        <f>'St 1.3.7.1'!D45+'St 1.3.7.2'!D45</f>
        <v>0</v>
      </c>
      <c r="E45" s="142">
        <f>'St 1.3.7.1'!E45+'St 1.3.7.2'!E45</f>
        <v>0</v>
      </c>
      <c r="F45" s="142">
        <f>'St 1.3.7.1'!F45+'St 1.3.7.2'!F45</f>
        <v>0</v>
      </c>
      <c r="G45" s="142">
        <f>'St 1.3.7.1'!G45+'St 1.3.7.2'!G45</f>
        <v>0</v>
      </c>
      <c r="H45" s="142">
        <f>'St 1.3.7.1'!H45+'St 1.3.7.2'!H45</f>
        <v>0</v>
      </c>
      <c r="I45" s="142">
        <f>'St 1.3.7.1'!I45+'St 1.3.7.2'!I45</f>
        <v>0</v>
      </c>
      <c r="J45" s="142">
        <f>'St 1.3.7.1'!J45+'St 1.3.7.2'!J45</f>
        <v>0</v>
      </c>
      <c r="K45" s="142">
        <f>'St 1.3.7.1'!K45+'St 1.3.7.2'!K45</f>
        <v>0</v>
      </c>
      <c r="L45" s="142">
        <f>'St 1.3.7.1'!L45+'St 1.3.7.2'!L45</f>
        <v>0</v>
      </c>
      <c r="M45" s="142">
        <f>'St 1.3.7.1'!M45+'St 1.3.7.2'!M45</f>
        <v>0</v>
      </c>
      <c r="N45" s="143"/>
      <c r="O45" s="142">
        <f>'St 1.3.7.1'!O45+'St 1.3.7.2'!O45</f>
        <v>0</v>
      </c>
      <c r="P45" s="142">
        <f>'St 1.3.7.1'!P45+'St 1.3.7.2'!P45</f>
        <v>0</v>
      </c>
      <c r="Q45" s="142">
        <f>'St 1.3.7.1'!Q45+'St 1.3.7.2'!Q45</f>
        <v>0</v>
      </c>
      <c r="R45" s="142">
        <f>'St 1.3.7.1'!R45+'St 1.3.7.2'!R45</f>
        <v>0</v>
      </c>
      <c r="S45" s="142">
        <f>'St 1.3.7.1'!S45+'St 1.3.7.2'!S45</f>
        <v>0</v>
      </c>
      <c r="T45" s="142">
        <f>'St 1.3.7.1'!T45+'St 1.3.7.2'!T45</f>
        <v>0</v>
      </c>
      <c r="U45" s="142">
        <f>'St 1.3.7.1'!U45+'St 1.3.7.2'!U45</f>
        <v>0</v>
      </c>
      <c r="V45" s="142">
        <f>'St 1.3.7.1'!V45+'St 1.3.7.2'!V45</f>
        <v>0</v>
      </c>
      <c r="W45" s="142">
        <f>'St 1.3.7.1'!W45+'St 1.3.7.2'!W45</f>
        <v>0</v>
      </c>
      <c r="X45" s="143"/>
      <c r="Y45" s="142">
        <f>'St 1.3.7.1'!Y45+'St 1.3.7.2'!Y45</f>
        <v>0</v>
      </c>
      <c r="Z45" s="142">
        <f>'St 1.3.7.1'!Z45+'St 1.3.7.2'!Z45</f>
        <v>0</v>
      </c>
      <c r="AA45" s="142">
        <f>'St 1.3.7.1'!AA45+'St 1.3.7.2'!AA45</f>
        <v>0</v>
      </c>
      <c r="AB45" s="142">
        <f>'St 1.3.7.1'!AB45+'St 1.3.7.2'!AB45</f>
        <v>0</v>
      </c>
      <c r="AC45" s="142">
        <f>'St 1.3.7.1'!AC45+'St 1.3.7.2'!AC45</f>
        <v>0</v>
      </c>
      <c r="AD45" s="142">
        <f>'St 1.3.7.1'!AD45+'St 1.3.7.2'!AD45</f>
        <v>0</v>
      </c>
      <c r="AE45" s="142">
        <f>'St 1.3.7.1'!AE45+'St 1.3.7.2'!AE45</f>
        <v>0</v>
      </c>
      <c r="AF45" s="142">
        <f>'St 1.3.7.1'!AF45+'St 1.3.7.2'!AF45</f>
        <v>0</v>
      </c>
      <c r="AG45" s="142">
        <f>'St 1.3.7.1'!AG45+'St 1.3.7.2'!AG45</f>
        <v>0</v>
      </c>
    </row>
    <row r="46" spans="1:33">
      <c r="B46" s="6" t="s">
        <v>48</v>
      </c>
      <c r="C46" s="219"/>
      <c r="D46" s="142">
        <f>'St 1.3.7.1'!D46+'St 1.3.7.2'!D46</f>
        <v>0</v>
      </c>
      <c r="E46" s="142">
        <f>'St 1.3.7.1'!E46+'St 1.3.7.2'!E46</f>
        <v>0</v>
      </c>
      <c r="F46" s="142">
        <f>'St 1.3.7.1'!F46+'St 1.3.7.2'!F46</f>
        <v>0</v>
      </c>
      <c r="G46" s="142">
        <f>'St 1.3.7.1'!G46+'St 1.3.7.2'!G46</f>
        <v>0</v>
      </c>
      <c r="H46" s="142">
        <f>'St 1.3.7.1'!H46+'St 1.3.7.2'!H46</f>
        <v>0</v>
      </c>
      <c r="I46" s="142">
        <f>'St 1.3.7.1'!I46+'St 1.3.7.2'!I46</f>
        <v>0</v>
      </c>
      <c r="J46" s="142">
        <f>'St 1.3.7.1'!J46+'St 1.3.7.2'!J46</f>
        <v>0</v>
      </c>
      <c r="K46" s="142">
        <f>'St 1.3.7.1'!K46+'St 1.3.7.2'!K46</f>
        <v>0</v>
      </c>
      <c r="L46" s="142">
        <f>'St 1.3.7.1'!L46+'St 1.3.7.2'!L46</f>
        <v>0</v>
      </c>
      <c r="M46" s="142">
        <f>'St 1.3.7.1'!M46+'St 1.3.7.2'!M46</f>
        <v>0</v>
      </c>
      <c r="N46" s="143"/>
      <c r="O46" s="142">
        <f>'St 1.3.7.1'!O46+'St 1.3.7.2'!O46</f>
        <v>0</v>
      </c>
      <c r="P46" s="142">
        <f>'St 1.3.7.1'!P46+'St 1.3.7.2'!P46</f>
        <v>0</v>
      </c>
      <c r="Q46" s="142">
        <f>'St 1.3.7.1'!Q46+'St 1.3.7.2'!Q46</f>
        <v>0</v>
      </c>
      <c r="R46" s="142">
        <f>'St 1.3.7.1'!R46+'St 1.3.7.2'!R46</f>
        <v>0</v>
      </c>
      <c r="S46" s="142">
        <f>'St 1.3.7.1'!S46+'St 1.3.7.2'!S46</f>
        <v>0</v>
      </c>
      <c r="T46" s="142">
        <f>'St 1.3.7.1'!T46+'St 1.3.7.2'!T46</f>
        <v>0</v>
      </c>
      <c r="U46" s="142">
        <f>'St 1.3.7.1'!U46+'St 1.3.7.2'!U46</f>
        <v>0</v>
      </c>
      <c r="V46" s="142">
        <f>'St 1.3.7.1'!V46+'St 1.3.7.2'!V46</f>
        <v>0</v>
      </c>
      <c r="W46" s="142">
        <f>'St 1.3.7.1'!W46+'St 1.3.7.2'!W46</f>
        <v>0</v>
      </c>
      <c r="X46" s="143"/>
      <c r="Y46" s="142">
        <f>'St 1.3.7.1'!Y46+'St 1.3.7.2'!Y46</f>
        <v>0</v>
      </c>
      <c r="Z46" s="142">
        <f>'St 1.3.7.1'!Z46+'St 1.3.7.2'!Z46</f>
        <v>0</v>
      </c>
      <c r="AA46" s="142">
        <f>'St 1.3.7.1'!AA46+'St 1.3.7.2'!AA46</f>
        <v>0</v>
      </c>
      <c r="AB46" s="142">
        <f>'St 1.3.7.1'!AB46+'St 1.3.7.2'!AB46</f>
        <v>0</v>
      </c>
      <c r="AC46" s="142">
        <f>'St 1.3.7.1'!AC46+'St 1.3.7.2'!AC46</f>
        <v>0</v>
      </c>
      <c r="AD46" s="142">
        <f>'St 1.3.7.1'!AD46+'St 1.3.7.2'!AD46</f>
        <v>0</v>
      </c>
      <c r="AE46" s="142">
        <f>'St 1.3.7.1'!AE46+'St 1.3.7.2'!AE46</f>
        <v>0</v>
      </c>
      <c r="AF46" s="142">
        <f>'St 1.3.7.1'!AF46+'St 1.3.7.2'!AF46</f>
        <v>0</v>
      </c>
      <c r="AG46" s="142">
        <f>'St 1.3.7.1'!AG46+'St 1.3.7.2'!AG46</f>
        <v>0</v>
      </c>
    </row>
    <row r="47" spans="1:33">
      <c r="B47" s="6" t="s">
        <v>325</v>
      </c>
      <c r="C47" s="219"/>
      <c r="D47" s="142">
        <f>'St 1.3.7.1'!D47+'St 1.3.7.2'!D47</f>
        <v>0</v>
      </c>
      <c r="E47" s="142">
        <f>'St 1.3.7.1'!E47+'St 1.3.7.2'!E47</f>
        <v>0</v>
      </c>
      <c r="F47" s="142">
        <f>'St 1.3.7.1'!F47+'St 1.3.7.2'!F47</f>
        <v>0</v>
      </c>
      <c r="G47" s="142">
        <f>'St 1.3.7.1'!G47+'St 1.3.7.2'!G47</f>
        <v>0</v>
      </c>
      <c r="H47" s="142">
        <f>'St 1.3.7.1'!H47+'St 1.3.7.2'!H47</f>
        <v>0</v>
      </c>
      <c r="I47" s="142">
        <f>'St 1.3.7.1'!I47+'St 1.3.7.2'!I47</f>
        <v>0</v>
      </c>
      <c r="J47" s="142">
        <f>'St 1.3.7.1'!J47+'St 1.3.7.2'!J47</f>
        <v>0</v>
      </c>
      <c r="K47" s="142">
        <f>'St 1.3.7.1'!K47+'St 1.3.7.2'!K47</f>
        <v>0</v>
      </c>
      <c r="L47" s="142">
        <f>'St 1.3.7.1'!L47+'St 1.3.7.2'!L47</f>
        <v>0</v>
      </c>
      <c r="M47" s="142">
        <f>'St 1.3.7.1'!M47+'St 1.3.7.2'!M47</f>
        <v>0</v>
      </c>
      <c r="N47" s="143"/>
      <c r="O47" s="142">
        <f>'St 1.3.7.1'!O47+'St 1.3.7.2'!O47</f>
        <v>0</v>
      </c>
      <c r="P47" s="142">
        <f>'St 1.3.7.1'!P47+'St 1.3.7.2'!P47</f>
        <v>0</v>
      </c>
      <c r="Q47" s="142">
        <f>'St 1.3.7.1'!Q47+'St 1.3.7.2'!Q47</f>
        <v>0</v>
      </c>
      <c r="R47" s="142">
        <f>'St 1.3.7.1'!R47+'St 1.3.7.2'!R47</f>
        <v>0</v>
      </c>
      <c r="S47" s="142">
        <f>'St 1.3.7.1'!S47+'St 1.3.7.2'!S47</f>
        <v>0</v>
      </c>
      <c r="T47" s="142">
        <f>'St 1.3.7.1'!T47+'St 1.3.7.2'!T47</f>
        <v>0</v>
      </c>
      <c r="U47" s="142">
        <f>'St 1.3.7.1'!U47+'St 1.3.7.2'!U47</f>
        <v>0</v>
      </c>
      <c r="V47" s="142">
        <f>'St 1.3.7.1'!V47+'St 1.3.7.2'!V47</f>
        <v>0</v>
      </c>
      <c r="W47" s="142">
        <f>'St 1.3.7.1'!W47+'St 1.3.7.2'!W47</f>
        <v>0</v>
      </c>
      <c r="X47" s="143"/>
      <c r="Y47" s="142">
        <f>'St 1.3.7.1'!Y47+'St 1.3.7.2'!Y47</f>
        <v>0</v>
      </c>
      <c r="Z47" s="142">
        <f>'St 1.3.7.1'!Z47+'St 1.3.7.2'!Z47</f>
        <v>0</v>
      </c>
      <c r="AA47" s="142">
        <f>'St 1.3.7.1'!AA47+'St 1.3.7.2'!AA47</f>
        <v>0</v>
      </c>
      <c r="AB47" s="142">
        <f>'St 1.3.7.1'!AB47+'St 1.3.7.2'!AB47</f>
        <v>0</v>
      </c>
      <c r="AC47" s="142">
        <f>'St 1.3.7.1'!AC47+'St 1.3.7.2'!AC47</f>
        <v>0</v>
      </c>
      <c r="AD47" s="142">
        <f>'St 1.3.7.1'!AD47+'St 1.3.7.2'!AD47</f>
        <v>0</v>
      </c>
      <c r="AE47" s="142">
        <f>'St 1.3.7.1'!AE47+'St 1.3.7.2'!AE47</f>
        <v>0</v>
      </c>
      <c r="AF47" s="142">
        <f>'St 1.3.7.1'!AF47+'St 1.3.7.2'!AF47</f>
        <v>0</v>
      </c>
      <c r="AG47" s="142">
        <f>'St 1.3.7.1'!AG47+'St 1.3.7.2'!AG47</f>
        <v>0</v>
      </c>
    </row>
    <row r="48" spans="1:33">
      <c r="B48" s="8" t="s">
        <v>101</v>
      </c>
      <c r="C48" s="219"/>
      <c r="D48" s="142">
        <f>'St 1.3.7.1'!D48+'St 1.3.7.2'!D48</f>
        <v>0</v>
      </c>
      <c r="E48" s="142">
        <f>'St 1.3.7.1'!E48+'St 1.3.7.2'!E48</f>
        <v>0</v>
      </c>
      <c r="F48" s="142">
        <f>'St 1.3.7.1'!F48+'St 1.3.7.2'!F48</f>
        <v>0</v>
      </c>
      <c r="G48" s="142">
        <f>'St 1.3.7.1'!G48+'St 1.3.7.2'!G48</f>
        <v>0</v>
      </c>
      <c r="H48" s="142">
        <f>'St 1.3.7.1'!H48+'St 1.3.7.2'!H48</f>
        <v>0</v>
      </c>
      <c r="I48" s="142">
        <f>'St 1.3.7.1'!I48+'St 1.3.7.2'!I48</f>
        <v>0</v>
      </c>
      <c r="J48" s="142">
        <f>'St 1.3.7.1'!J48+'St 1.3.7.2'!J48</f>
        <v>0</v>
      </c>
      <c r="K48" s="142">
        <f>'St 1.3.7.1'!K48+'St 1.3.7.2'!K48</f>
        <v>0</v>
      </c>
      <c r="L48" s="142">
        <f>'St 1.3.7.1'!L48+'St 1.3.7.2'!L48</f>
        <v>0</v>
      </c>
      <c r="M48" s="142">
        <f>'St 1.3.7.1'!M48+'St 1.3.7.2'!M48</f>
        <v>0</v>
      </c>
      <c r="N48" s="143"/>
      <c r="O48" s="142">
        <f>'St 1.3.7.1'!O48+'St 1.3.7.2'!O48</f>
        <v>0</v>
      </c>
      <c r="P48" s="142">
        <f>'St 1.3.7.1'!P48+'St 1.3.7.2'!P48</f>
        <v>0</v>
      </c>
      <c r="Q48" s="142">
        <f>'St 1.3.7.1'!Q48+'St 1.3.7.2'!Q48</f>
        <v>0</v>
      </c>
      <c r="R48" s="142">
        <f>'St 1.3.7.1'!R48+'St 1.3.7.2'!R48</f>
        <v>0</v>
      </c>
      <c r="S48" s="142">
        <f>'St 1.3.7.1'!S48+'St 1.3.7.2'!S48</f>
        <v>0</v>
      </c>
      <c r="T48" s="142">
        <f>'St 1.3.7.1'!T48+'St 1.3.7.2'!T48</f>
        <v>0</v>
      </c>
      <c r="U48" s="142">
        <f>'St 1.3.7.1'!U48+'St 1.3.7.2'!U48</f>
        <v>0</v>
      </c>
      <c r="V48" s="142">
        <f>'St 1.3.7.1'!V48+'St 1.3.7.2'!V48</f>
        <v>0</v>
      </c>
      <c r="W48" s="142">
        <f>'St 1.3.7.1'!W48+'St 1.3.7.2'!W48</f>
        <v>0</v>
      </c>
      <c r="X48" s="143"/>
      <c r="Y48" s="142">
        <f>'St 1.3.7.1'!Y48+'St 1.3.7.2'!Y48</f>
        <v>0</v>
      </c>
      <c r="Z48" s="142">
        <f>'St 1.3.7.1'!Z48+'St 1.3.7.2'!Z48</f>
        <v>0</v>
      </c>
      <c r="AA48" s="142">
        <f>'St 1.3.7.1'!AA48+'St 1.3.7.2'!AA48</f>
        <v>0</v>
      </c>
      <c r="AB48" s="142">
        <f>'St 1.3.7.1'!AB48+'St 1.3.7.2'!AB48</f>
        <v>0</v>
      </c>
      <c r="AC48" s="142">
        <f>'St 1.3.7.1'!AC48+'St 1.3.7.2'!AC48</f>
        <v>0</v>
      </c>
      <c r="AD48" s="142">
        <f>'St 1.3.7.1'!AD48+'St 1.3.7.2'!AD48</f>
        <v>0</v>
      </c>
      <c r="AE48" s="142">
        <f>'St 1.3.7.1'!AE48+'St 1.3.7.2'!AE48</f>
        <v>0</v>
      </c>
      <c r="AF48" s="142">
        <f>'St 1.3.7.1'!AF48+'St 1.3.7.2'!AF48</f>
        <v>0</v>
      </c>
      <c r="AG48" s="142">
        <f>'St 1.3.7.1'!AG48+'St 1.3.7.2'!AG48</f>
        <v>0</v>
      </c>
    </row>
    <row r="49" spans="1:33" s="45" customFormat="1">
      <c r="A49" s="38"/>
      <c r="B49" s="29" t="s">
        <v>25</v>
      </c>
      <c r="C49" s="209" t="s">
        <v>297</v>
      </c>
      <c r="D49" s="139">
        <f>'St 1.3.7.1'!D49+'St 1.3.7.2'!D49</f>
        <v>0</v>
      </c>
      <c r="E49" s="139">
        <f>'St 1.3.7.1'!E49+'St 1.3.7.2'!E49</f>
        <v>0</v>
      </c>
      <c r="F49" s="139">
        <f>'St 1.3.7.1'!F49+'St 1.3.7.2'!F49</f>
        <v>0</v>
      </c>
      <c r="G49" s="139">
        <f>'St 1.3.7.1'!G49+'St 1.3.7.2'!G49</f>
        <v>0</v>
      </c>
      <c r="H49" s="139">
        <f>'St 1.3.7.1'!H49+'St 1.3.7.2'!H49</f>
        <v>0</v>
      </c>
      <c r="I49" s="139">
        <f>'St 1.3.7.1'!I49+'St 1.3.7.2'!I49</f>
        <v>0</v>
      </c>
      <c r="J49" s="139">
        <f>'St 1.3.7.1'!J49+'St 1.3.7.2'!J49</f>
        <v>0</v>
      </c>
      <c r="K49" s="139">
        <f>'St 1.3.7.1'!K49+'St 1.3.7.2'!K49</f>
        <v>0</v>
      </c>
      <c r="L49" s="139">
        <f>'St 1.3.7.1'!L49+'St 1.3.7.2'!L49</f>
        <v>0</v>
      </c>
      <c r="M49" s="139">
        <f>'St 1.3.7.1'!M49+'St 1.3.7.2'!M49</f>
        <v>0</v>
      </c>
      <c r="N49" s="146"/>
      <c r="O49" s="139">
        <f>'St 1.3.7.1'!O49+'St 1.3.7.2'!O49</f>
        <v>0</v>
      </c>
      <c r="P49" s="139">
        <f>'St 1.3.7.1'!P49+'St 1.3.7.2'!P49</f>
        <v>0</v>
      </c>
      <c r="Q49" s="139">
        <f>'St 1.3.7.1'!Q49+'St 1.3.7.2'!Q49</f>
        <v>0</v>
      </c>
      <c r="R49" s="139">
        <f>'St 1.3.7.1'!R49+'St 1.3.7.2'!R49</f>
        <v>0</v>
      </c>
      <c r="S49" s="139">
        <f>'St 1.3.7.1'!S49+'St 1.3.7.2'!S49</f>
        <v>0</v>
      </c>
      <c r="T49" s="139">
        <f>'St 1.3.7.1'!T49+'St 1.3.7.2'!T49</f>
        <v>0</v>
      </c>
      <c r="U49" s="139">
        <f>'St 1.3.7.1'!U49+'St 1.3.7.2'!U49</f>
        <v>0</v>
      </c>
      <c r="V49" s="139">
        <f>'St 1.3.7.1'!V49+'St 1.3.7.2'!V49</f>
        <v>0</v>
      </c>
      <c r="W49" s="139">
        <f>'St 1.3.7.1'!W49+'St 1.3.7.2'!W49</f>
        <v>0</v>
      </c>
      <c r="X49" s="146"/>
      <c r="Y49" s="139">
        <f>'St 1.3.7.1'!Y49+'St 1.3.7.2'!Y49</f>
        <v>0</v>
      </c>
      <c r="Z49" s="139">
        <f>'St 1.3.7.1'!Z49+'St 1.3.7.2'!Z49</f>
        <v>0</v>
      </c>
      <c r="AA49" s="139">
        <f>'St 1.3.7.1'!AA49+'St 1.3.7.2'!AA49</f>
        <v>0</v>
      </c>
      <c r="AB49" s="139">
        <f>'St 1.3.7.1'!AB49+'St 1.3.7.2'!AB49</f>
        <v>0</v>
      </c>
      <c r="AC49" s="139">
        <f>'St 1.3.7.1'!AC49+'St 1.3.7.2'!AC49</f>
        <v>0</v>
      </c>
      <c r="AD49" s="139">
        <f>'St 1.3.7.1'!AD49+'St 1.3.7.2'!AD49</f>
        <v>0</v>
      </c>
      <c r="AE49" s="139">
        <f>'St 1.3.7.1'!AE49+'St 1.3.7.2'!AE49</f>
        <v>0</v>
      </c>
      <c r="AF49" s="139">
        <f>'St 1.3.7.1'!AF49+'St 1.3.7.2'!AF49</f>
        <v>0</v>
      </c>
      <c r="AG49" s="139">
        <f>'St 1.3.7.1'!AG49+'St 1.3.7.2'!AG49</f>
        <v>0</v>
      </c>
    </row>
    <row r="50" spans="1:33">
      <c r="B50" s="208" t="s">
        <v>40</v>
      </c>
      <c r="C50" s="219"/>
      <c r="D50" s="142">
        <f>'St 1.3.7.1'!D50+'St 1.3.7.2'!D50</f>
        <v>0</v>
      </c>
      <c r="E50" s="142">
        <f>'St 1.3.7.1'!E50+'St 1.3.7.2'!E50</f>
        <v>0</v>
      </c>
      <c r="F50" s="142">
        <f>'St 1.3.7.1'!F50+'St 1.3.7.2'!F50</f>
        <v>0</v>
      </c>
      <c r="G50" s="142">
        <f>'St 1.3.7.1'!G50+'St 1.3.7.2'!G50</f>
        <v>0</v>
      </c>
      <c r="H50" s="142">
        <f>'St 1.3.7.1'!H50+'St 1.3.7.2'!H50</f>
        <v>0</v>
      </c>
      <c r="I50" s="142">
        <f>'St 1.3.7.1'!I50+'St 1.3.7.2'!I50</f>
        <v>0</v>
      </c>
      <c r="J50" s="142">
        <f>'St 1.3.7.1'!J50+'St 1.3.7.2'!J50</f>
        <v>0</v>
      </c>
      <c r="K50" s="142">
        <f>'St 1.3.7.1'!K50+'St 1.3.7.2'!K50</f>
        <v>0</v>
      </c>
      <c r="L50" s="142">
        <f>'St 1.3.7.1'!L50+'St 1.3.7.2'!L50</f>
        <v>0</v>
      </c>
      <c r="M50" s="142">
        <f>'St 1.3.7.1'!M50+'St 1.3.7.2'!M50</f>
        <v>0</v>
      </c>
      <c r="N50" s="143"/>
      <c r="O50" s="142">
        <f>'St 1.3.7.1'!O50+'St 1.3.7.2'!O50</f>
        <v>0</v>
      </c>
      <c r="P50" s="142">
        <f>'St 1.3.7.1'!P50+'St 1.3.7.2'!P50</f>
        <v>0</v>
      </c>
      <c r="Q50" s="142">
        <f>'St 1.3.7.1'!Q50+'St 1.3.7.2'!Q50</f>
        <v>0</v>
      </c>
      <c r="R50" s="142">
        <f>'St 1.3.7.1'!R50+'St 1.3.7.2'!R50</f>
        <v>0</v>
      </c>
      <c r="S50" s="142">
        <f>'St 1.3.7.1'!S50+'St 1.3.7.2'!S50</f>
        <v>0</v>
      </c>
      <c r="T50" s="142">
        <f>'St 1.3.7.1'!T50+'St 1.3.7.2'!T50</f>
        <v>0</v>
      </c>
      <c r="U50" s="142">
        <f>'St 1.3.7.1'!U50+'St 1.3.7.2'!U50</f>
        <v>0</v>
      </c>
      <c r="V50" s="142">
        <f>'St 1.3.7.1'!V50+'St 1.3.7.2'!V50</f>
        <v>0</v>
      </c>
      <c r="W50" s="142">
        <f>'St 1.3.7.1'!W50+'St 1.3.7.2'!W50</f>
        <v>0</v>
      </c>
      <c r="X50" s="143"/>
      <c r="Y50" s="142">
        <f>'St 1.3.7.1'!Y50+'St 1.3.7.2'!Y50</f>
        <v>0</v>
      </c>
      <c r="Z50" s="142">
        <f>'St 1.3.7.1'!Z50+'St 1.3.7.2'!Z50</f>
        <v>0</v>
      </c>
      <c r="AA50" s="142">
        <f>'St 1.3.7.1'!AA50+'St 1.3.7.2'!AA50</f>
        <v>0</v>
      </c>
      <c r="AB50" s="142">
        <f>'St 1.3.7.1'!AB50+'St 1.3.7.2'!AB50</f>
        <v>0</v>
      </c>
      <c r="AC50" s="142">
        <f>'St 1.3.7.1'!AC50+'St 1.3.7.2'!AC50</f>
        <v>0</v>
      </c>
      <c r="AD50" s="142">
        <f>'St 1.3.7.1'!AD50+'St 1.3.7.2'!AD50</f>
        <v>0</v>
      </c>
      <c r="AE50" s="142">
        <f>'St 1.3.7.1'!AE50+'St 1.3.7.2'!AE50</f>
        <v>0</v>
      </c>
      <c r="AF50" s="142">
        <f>'St 1.3.7.1'!AF50+'St 1.3.7.2'!AF50</f>
        <v>0</v>
      </c>
      <c r="AG50" s="142">
        <f>'St 1.3.7.1'!AG50+'St 1.3.7.2'!AG50</f>
        <v>0</v>
      </c>
    </row>
    <row r="51" spans="1:33">
      <c r="B51" s="6" t="s">
        <v>41</v>
      </c>
      <c r="C51" s="219"/>
      <c r="D51" s="142">
        <f>'St 1.3.7.1'!D51+'St 1.3.7.2'!D51</f>
        <v>0</v>
      </c>
      <c r="E51" s="142">
        <f>'St 1.3.7.1'!E51+'St 1.3.7.2'!E51</f>
        <v>0</v>
      </c>
      <c r="F51" s="142">
        <f>'St 1.3.7.1'!F51+'St 1.3.7.2'!F51</f>
        <v>0</v>
      </c>
      <c r="G51" s="142">
        <f>'St 1.3.7.1'!G51+'St 1.3.7.2'!G51</f>
        <v>0</v>
      </c>
      <c r="H51" s="142">
        <f>'St 1.3.7.1'!H51+'St 1.3.7.2'!H51</f>
        <v>0</v>
      </c>
      <c r="I51" s="142">
        <f>'St 1.3.7.1'!I51+'St 1.3.7.2'!I51</f>
        <v>0</v>
      </c>
      <c r="J51" s="142">
        <f>'St 1.3.7.1'!J51+'St 1.3.7.2'!J51</f>
        <v>0</v>
      </c>
      <c r="K51" s="142">
        <f>'St 1.3.7.1'!K51+'St 1.3.7.2'!K51</f>
        <v>0</v>
      </c>
      <c r="L51" s="142">
        <f>'St 1.3.7.1'!L51+'St 1.3.7.2'!L51</f>
        <v>0</v>
      </c>
      <c r="M51" s="142">
        <f>'St 1.3.7.1'!M51+'St 1.3.7.2'!M51</f>
        <v>0</v>
      </c>
      <c r="N51" s="143"/>
      <c r="O51" s="142">
        <f>'St 1.3.7.1'!O51+'St 1.3.7.2'!O51</f>
        <v>0</v>
      </c>
      <c r="P51" s="142">
        <f>'St 1.3.7.1'!P51+'St 1.3.7.2'!P51</f>
        <v>0</v>
      </c>
      <c r="Q51" s="142">
        <f>'St 1.3.7.1'!Q51+'St 1.3.7.2'!Q51</f>
        <v>0</v>
      </c>
      <c r="R51" s="142">
        <f>'St 1.3.7.1'!R51+'St 1.3.7.2'!R51</f>
        <v>0</v>
      </c>
      <c r="S51" s="142">
        <f>'St 1.3.7.1'!S51+'St 1.3.7.2'!S51</f>
        <v>0</v>
      </c>
      <c r="T51" s="142">
        <f>'St 1.3.7.1'!T51+'St 1.3.7.2'!T51</f>
        <v>0</v>
      </c>
      <c r="U51" s="142">
        <f>'St 1.3.7.1'!U51+'St 1.3.7.2'!U51</f>
        <v>0</v>
      </c>
      <c r="V51" s="142">
        <f>'St 1.3.7.1'!V51+'St 1.3.7.2'!V51</f>
        <v>0</v>
      </c>
      <c r="W51" s="142">
        <f>'St 1.3.7.1'!W51+'St 1.3.7.2'!W51</f>
        <v>0</v>
      </c>
      <c r="X51" s="143"/>
      <c r="Y51" s="142">
        <f>'St 1.3.7.1'!Y51+'St 1.3.7.2'!Y51</f>
        <v>0</v>
      </c>
      <c r="Z51" s="142">
        <f>'St 1.3.7.1'!Z51+'St 1.3.7.2'!Z51</f>
        <v>0</v>
      </c>
      <c r="AA51" s="142">
        <f>'St 1.3.7.1'!AA51+'St 1.3.7.2'!AA51</f>
        <v>0</v>
      </c>
      <c r="AB51" s="142">
        <f>'St 1.3.7.1'!AB51+'St 1.3.7.2'!AB51</f>
        <v>0</v>
      </c>
      <c r="AC51" s="142">
        <f>'St 1.3.7.1'!AC51+'St 1.3.7.2'!AC51</f>
        <v>0</v>
      </c>
      <c r="AD51" s="142">
        <f>'St 1.3.7.1'!AD51+'St 1.3.7.2'!AD51</f>
        <v>0</v>
      </c>
      <c r="AE51" s="142">
        <f>'St 1.3.7.1'!AE51+'St 1.3.7.2'!AE51</f>
        <v>0</v>
      </c>
      <c r="AF51" s="142">
        <f>'St 1.3.7.1'!AF51+'St 1.3.7.2'!AF51</f>
        <v>0</v>
      </c>
      <c r="AG51" s="142">
        <f>'St 1.3.7.1'!AG51+'St 1.3.7.2'!AG51</f>
        <v>0</v>
      </c>
    </row>
    <row r="52" spans="1:33">
      <c r="B52" s="6" t="s">
        <v>42</v>
      </c>
      <c r="C52" s="219"/>
      <c r="D52" s="142">
        <f>'St 1.3.7.1'!D52+'St 1.3.7.2'!D52</f>
        <v>0</v>
      </c>
      <c r="E52" s="142">
        <f>'St 1.3.7.1'!E52+'St 1.3.7.2'!E52</f>
        <v>0</v>
      </c>
      <c r="F52" s="142">
        <f>'St 1.3.7.1'!F52+'St 1.3.7.2'!F52</f>
        <v>0</v>
      </c>
      <c r="G52" s="142">
        <f>'St 1.3.7.1'!G52+'St 1.3.7.2'!G52</f>
        <v>0</v>
      </c>
      <c r="H52" s="142">
        <f>'St 1.3.7.1'!H52+'St 1.3.7.2'!H52</f>
        <v>0</v>
      </c>
      <c r="I52" s="142">
        <f>'St 1.3.7.1'!I52+'St 1.3.7.2'!I52</f>
        <v>0</v>
      </c>
      <c r="J52" s="142">
        <f>'St 1.3.7.1'!J52+'St 1.3.7.2'!J52</f>
        <v>0</v>
      </c>
      <c r="K52" s="142">
        <f>'St 1.3.7.1'!K52+'St 1.3.7.2'!K52</f>
        <v>0</v>
      </c>
      <c r="L52" s="142">
        <f>'St 1.3.7.1'!L52+'St 1.3.7.2'!L52</f>
        <v>0</v>
      </c>
      <c r="M52" s="142">
        <f>'St 1.3.7.1'!M52+'St 1.3.7.2'!M52</f>
        <v>0</v>
      </c>
      <c r="N52" s="143"/>
      <c r="O52" s="142">
        <f>'St 1.3.7.1'!O52+'St 1.3.7.2'!O52</f>
        <v>0</v>
      </c>
      <c r="P52" s="142">
        <f>'St 1.3.7.1'!P52+'St 1.3.7.2'!P52</f>
        <v>0</v>
      </c>
      <c r="Q52" s="142">
        <f>'St 1.3.7.1'!Q52+'St 1.3.7.2'!Q52</f>
        <v>0</v>
      </c>
      <c r="R52" s="142">
        <f>'St 1.3.7.1'!R52+'St 1.3.7.2'!R52</f>
        <v>0</v>
      </c>
      <c r="S52" s="142">
        <f>'St 1.3.7.1'!S52+'St 1.3.7.2'!S52</f>
        <v>0</v>
      </c>
      <c r="T52" s="142">
        <f>'St 1.3.7.1'!T52+'St 1.3.7.2'!T52</f>
        <v>0</v>
      </c>
      <c r="U52" s="142">
        <f>'St 1.3.7.1'!U52+'St 1.3.7.2'!U52</f>
        <v>0</v>
      </c>
      <c r="V52" s="142">
        <f>'St 1.3.7.1'!V52+'St 1.3.7.2'!V52</f>
        <v>0</v>
      </c>
      <c r="W52" s="142">
        <f>'St 1.3.7.1'!W52+'St 1.3.7.2'!W52</f>
        <v>0</v>
      </c>
      <c r="X52" s="143"/>
      <c r="Y52" s="142">
        <f>'St 1.3.7.1'!Y52+'St 1.3.7.2'!Y52</f>
        <v>0</v>
      </c>
      <c r="Z52" s="142">
        <f>'St 1.3.7.1'!Z52+'St 1.3.7.2'!Z52</f>
        <v>0</v>
      </c>
      <c r="AA52" s="142">
        <f>'St 1.3.7.1'!AA52+'St 1.3.7.2'!AA52</f>
        <v>0</v>
      </c>
      <c r="AB52" s="142">
        <f>'St 1.3.7.1'!AB52+'St 1.3.7.2'!AB52</f>
        <v>0</v>
      </c>
      <c r="AC52" s="142">
        <f>'St 1.3.7.1'!AC52+'St 1.3.7.2'!AC52</f>
        <v>0</v>
      </c>
      <c r="AD52" s="142">
        <f>'St 1.3.7.1'!AD52+'St 1.3.7.2'!AD52</f>
        <v>0</v>
      </c>
      <c r="AE52" s="142">
        <f>'St 1.3.7.1'!AE52+'St 1.3.7.2'!AE52</f>
        <v>0</v>
      </c>
      <c r="AF52" s="142">
        <f>'St 1.3.7.1'!AF52+'St 1.3.7.2'!AF52</f>
        <v>0</v>
      </c>
      <c r="AG52" s="142">
        <f>'St 1.3.7.1'!AG52+'St 1.3.7.2'!AG52</f>
        <v>0</v>
      </c>
    </row>
    <row r="53" spans="1:33">
      <c r="B53" s="6" t="s">
        <v>43</v>
      </c>
      <c r="C53" s="219"/>
      <c r="D53" s="142">
        <f>'St 1.3.7.1'!D53+'St 1.3.7.2'!D53</f>
        <v>0</v>
      </c>
      <c r="E53" s="142">
        <f>'St 1.3.7.1'!E53+'St 1.3.7.2'!E53</f>
        <v>0</v>
      </c>
      <c r="F53" s="142">
        <f>'St 1.3.7.1'!F53+'St 1.3.7.2'!F53</f>
        <v>0</v>
      </c>
      <c r="G53" s="142">
        <f>'St 1.3.7.1'!G53+'St 1.3.7.2'!G53</f>
        <v>0</v>
      </c>
      <c r="H53" s="142">
        <f>'St 1.3.7.1'!H53+'St 1.3.7.2'!H53</f>
        <v>0</v>
      </c>
      <c r="I53" s="142">
        <f>'St 1.3.7.1'!I53+'St 1.3.7.2'!I53</f>
        <v>0</v>
      </c>
      <c r="J53" s="142">
        <f>'St 1.3.7.1'!J53+'St 1.3.7.2'!J53</f>
        <v>0</v>
      </c>
      <c r="K53" s="142">
        <f>'St 1.3.7.1'!K53+'St 1.3.7.2'!K53</f>
        <v>0</v>
      </c>
      <c r="L53" s="142">
        <f>'St 1.3.7.1'!L53+'St 1.3.7.2'!L53</f>
        <v>0</v>
      </c>
      <c r="M53" s="142">
        <f>'St 1.3.7.1'!M53+'St 1.3.7.2'!M53</f>
        <v>0</v>
      </c>
      <c r="N53" s="143"/>
      <c r="O53" s="142">
        <f>'St 1.3.7.1'!O53+'St 1.3.7.2'!O53</f>
        <v>0</v>
      </c>
      <c r="P53" s="142">
        <f>'St 1.3.7.1'!P53+'St 1.3.7.2'!P53</f>
        <v>0</v>
      </c>
      <c r="Q53" s="142">
        <f>'St 1.3.7.1'!Q53+'St 1.3.7.2'!Q53</f>
        <v>0</v>
      </c>
      <c r="R53" s="142">
        <f>'St 1.3.7.1'!R53+'St 1.3.7.2'!R53</f>
        <v>0</v>
      </c>
      <c r="S53" s="142">
        <f>'St 1.3.7.1'!S53+'St 1.3.7.2'!S53</f>
        <v>0</v>
      </c>
      <c r="T53" s="142">
        <f>'St 1.3.7.1'!T53+'St 1.3.7.2'!T53</f>
        <v>0</v>
      </c>
      <c r="U53" s="142">
        <f>'St 1.3.7.1'!U53+'St 1.3.7.2'!U53</f>
        <v>0</v>
      </c>
      <c r="V53" s="142">
        <f>'St 1.3.7.1'!V53+'St 1.3.7.2'!V53</f>
        <v>0</v>
      </c>
      <c r="W53" s="142">
        <f>'St 1.3.7.1'!W53+'St 1.3.7.2'!W53</f>
        <v>0</v>
      </c>
      <c r="X53" s="143"/>
      <c r="Y53" s="142">
        <f>'St 1.3.7.1'!Y53+'St 1.3.7.2'!Y53</f>
        <v>0</v>
      </c>
      <c r="Z53" s="142">
        <f>'St 1.3.7.1'!Z53+'St 1.3.7.2'!Z53</f>
        <v>0</v>
      </c>
      <c r="AA53" s="142">
        <f>'St 1.3.7.1'!AA53+'St 1.3.7.2'!AA53</f>
        <v>0</v>
      </c>
      <c r="AB53" s="142">
        <f>'St 1.3.7.1'!AB53+'St 1.3.7.2'!AB53</f>
        <v>0</v>
      </c>
      <c r="AC53" s="142">
        <f>'St 1.3.7.1'!AC53+'St 1.3.7.2'!AC53</f>
        <v>0</v>
      </c>
      <c r="AD53" s="142">
        <f>'St 1.3.7.1'!AD53+'St 1.3.7.2'!AD53</f>
        <v>0</v>
      </c>
      <c r="AE53" s="142">
        <f>'St 1.3.7.1'!AE53+'St 1.3.7.2'!AE53</f>
        <v>0</v>
      </c>
      <c r="AF53" s="142">
        <f>'St 1.3.7.1'!AF53+'St 1.3.7.2'!AF53</f>
        <v>0</v>
      </c>
      <c r="AG53" s="142">
        <f>'St 1.3.7.1'!AG53+'St 1.3.7.2'!AG53</f>
        <v>0</v>
      </c>
    </row>
    <row r="54" spans="1:33">
      <c r="B54" s="6" t="s">
        <v>44</v>
      </c>
      <c r="C54" s="219"/>
      <c r="D54" s="142">
        <f>'St 1.3.7.1'!D54+'St 1.3.7.2'!D54</f>
        <v>0</v>
      </c>
      <c r="E54" s="142">
        <f>'St 1.3.7.1'!E54+'St 1.3.7.2'!E54</f>
        <v>0</v>
      </c>
      <c r="F54" s="142">
        <f>'St 1.3.7.1'!F54+'St 1.3.7.2'!F54</f>
        <v>0</v>
      </c>
      <c r="G54" s="142">
        <f>'St 1.3.7.1'!G54+'St 1.3.7.2'!G54</f>
        <v>0</v>
      </c>
      <c r="H54" s="142">
        <f>'St 1.3.7.1'!H54+'St 1.3.7.2'!H54</f>
        <v>0</v>
      </c>
      <c r="I54" s="142">
        <f>'St 1.3.7.1'!I54+'St 1.3.7.2'!I54</f>
        <v>0</v>
      </c>
      <c r="J54" s="142">
        <f>'St 1.3.7.1'!J54+'St 1.3.7.2'!J54</f>
        <v>0</v>
      </c>
      <c r="K54" s="142">
        <f>'St 1.3.7.1'!K54+'St 1.3.7.2'!K54</f>
        <v>0</v>
      </c>
      <c r="L54" s="142">
        <f>'St 1.3.7.1'!L54+'St 1.3.7.2'!L54</f>
        <v>0</v>
      </c>
      <c r="M54" s="142">
        <f>'St 1.3.7.1'!M54+'St 1.3.7.2'!M54</f>
        <v>0</v>
      </c>
      <c r="N54" s="143"/>
      <c r="O54" s="142">
        <f>'St 1.3.7.1'!O54+'St 1.3.7.2'!O54</f>
        <v>0</v>
      </c>
      <c r="P54" s="142">
        <f>'St 1.3.7.1'!P54+'St 1.3.7.2'!P54</f>
        <v>0</v>
      </c>
      <c r="Q54" s="142">
        <f>'St 1.3.7.1'!Q54+'St 1.3.7.2'!Q54</f>
        <v>0</v>
      </c>
      <c r="R54" s="142">
        <f>'St 1.3.7.1'!R54+'St 1.3.7.2'!R54</f>
        <v>0</v>
      </c>
      <c r="S54" s="142">
        <f>'St 1.3.7.1'!S54+'St 1.3.7.2'!S54</f>
        <v>0</v>
      </c>
      <c r="T54" s="142">
        <f>'St 1.3.7.1'!T54+'St 1.3.7.2'!T54</f>
        <v>0</v>
      </c>
      <c r="U54" s="142">
        <f>'St 1.3.7.1'!U54+'St 1.3.7.2'!U54</f>
        <v>0</v>
      </c>
      <c r="V54" s="142">
        <f>'St 1.3.7.1'!V54+'St 1.3.7.2'!V54</f>
        <v>0</v>
      </c>
      <c r="W54" s="142">
        <f>'St 1.3.7.1'!W54+'St 1.3.7.2'!W54</f>
        <v>0</v>
      </c>
      <c r="X54" s="143"/>
      <c r="Y54" s="142">
        <f>'St 1.3.7.1'!Y54+'St 1.3.7.2'!Y54</f>
        <v>0</v>
      </c>
      <c r="Z54" s="142">
        <f>'St 1.3.7.1'!Z54+'St 1.3.7.2'!Z54</f>
        <v>0</v>
      </c>
      <c r="AA54" s="142">
        <f>'St 1.3.7.1'!AA54+'St 1.3.7.2'!AA54</f>
        <v>0</v>
      </c>
      <c r="AB54" s="142">
        <f>'St 1.3.7.1'!AB54+'St 1.3.7.2'!AB54</f>
        <v>0</v>
      </c>
      <c r="AC54" s="142">
        <f>'St 1.3.7.1'!AC54+'St 1.3.7.2'!AC54</f>
        <v>0</v>
      </c>
      <c r="AD54" s="142">
        <f>'St 1.3.7.1'!AD54+'St 1.3.7.2'!AD54</f>
        <v>0</v>
      </c>
      <c r="AE54" s="142">
        <f>'St 1.3.7.1'!AE54+'St 1.3.7.2'!AE54</f>
        <v>0</v>
      </c>
      <c r="AF54" s="142">
        <f>'St 1.3.7.1'!AF54+'St 1.3.7.2'!AF54</f>
        <v>0</v>
      </c>
      <c r="AG54" s="142">
        <f>'St 1.3.7.1'!AG54+'St 1.3.7.2'!AG54</f>
        <v>0</v>
      </c>
    </row>
    <row r="55" spans="1:33">
      <c r="B55" s="7" t="s">
        <v>45</v>
      </c>
      <c r="C55" s="219"/>
      <c r="D55" s="142">
        <f>'St 1.3.7.1'!D55+'St 1.3.7.2'!D55</f>
        <v>0</v>
      </c>
      <c r="E55" s="142">
        <f>'St 1.3.7.1'!E55+'St 1.3.7.2'!E55</f>
        <v>0</v>
      </c>
      <c r="F55" s="142">
        <f>'St 1.3.7.1'!F55+'St 1.3.7.2'!F55</f>
        <v>0</v>
      </c>
      <c r="G55" s="142">
        <f>'St 1.3.7.1'!G55+'St 1.3.7.2'!G55</f>
        <v>0</v>
      </c>
      <c r="H55" s="142">
        <f>'St 1.3.7.1'!H55+'St 1.3.7.2'!H55</f>
        <v>0</v>
      </c>
      <c r="I55" s="142">
        <f>'St 1.3.7.1'!I55+'St 1.3.7.2'!I55</f>
        <v>0</v>
      </c>
      <c r="J55" s="142">
        <f>'St 1.3.7.1'!J55+'St 1.3.7.2'!J55</f>
        <v>0</v>
      </c>
      <c r="K55" s="142">
        <f>'St 1.3.7.1'!K55+'St 1.3.7.2'!K55</f>
        <v>0</v>
      </c>
      <c r="L55" s="142">
        <f>'St 1.3.7.1'!L55+'St 1.3.7.2'!L55</f>
        <v>0</v>
      </c>
      <c r="M55" s="142">
        <f>'St 1.3.7.1'!M55+'St 1.3.7.2'!M55</f>
        <v>0</v>
      </c>
      <c r="N55" s="143"/>
      <c r="O55" s="142">
        <f>'St 1.3.7.1'!O55+'St 1.3.7.2'!O55</f>
        <v>0</v>
      </c>
      <c r="P55" s="142">
        <f>'St 1.3.7.1'!P55+'St 1.3.7.2'!P55</f>
        <v>0</v>
      </c>
      <c r="Q55" s="142">
        <f>'St 1.3.7.1'!Q55+'St 1.3.7.2'!Q55</f>
        <v>0</v>
      </c>
      <c r="R55" s="142">
        <f>'St 1.3.7.1'!R55+'St 1.3.7.2'!R55</f>
        <v>0</v>
      </c>
      <c r="S55" s="142">
        <f>'St 1.3.7.1'!S55+'St 1.3.7.2'!S55</f>
        <v>0</v>
      </c>
      <c r="T55" s="142">
        <f>'St 1.3.7.1'!T55+'St 1.3.7.2'!T55</f>
        <v>0</v>
      </c>
      <c r="U55" s="142">
        <f>'St 1.3.7.1'!U55+'St 1.3.7.2'!U55</f>
        <v>0</v>
      </c>
      <c r="V55" s="142">
        <f>'St 1.3.7.1'!V55+'St 1.3.7.2'!V55</f>
        <v>0</v>
      </c>
      <c r="W55" s="142">
        <f>'St 1.3.7.1'!W55+'St 1.3.7.2'!W55</f>
        <v>0</v>
      </c>
      <c r="X55" s="143"/>
      <c r="Y55" s="142">
        <f>'St 1.3.7.1'!Y55+'St 1.3.7.2'!Y55</f>
        <v>0</v>
      </c>
      <c r="Z55" s="142">
        <f>'St 1.3.7.1'!Z55+'St 1.3.7.2'!Z55</f>
        <v>0</v>
      </c>
      <c r="AA55" s="142">
        <f>'St 1.3.7.1'!AA55+'St 1.3.7.2'!AA55</f>
        <v>0</v>
      </c>
      <c r="AB55" s="142">
        <f>'St 1.3.7.1'!AB55+'St 1.3.7.2'!AB55</f>
        <v>0</v>
      </c>
      <c r="AC55" s="142">
        <f>'St 1.3.7.1'!AC55+'St 1.3.7.2'!AC55</f>
        <v>0</v>
      </c>
      <c r="AD55" s="142">
        <f>'St 1.3.7.1'!AD55+'St 1.3.7.2'!AD55</f>
        <v>0</v>
      </c>
      <c r="AE55" s="142">
        <f>'St 1.3.7.1'!AE55+'St 1.3.7.2'!AE55</f>
        <v>0</v>
      </c>
      <c r="AF55" s="142">
        <f>'St 1.3.7.1'!AF55+'St 1.3.7.2'!AF55</f>
        <v>0</v>
      </c>
      <c r="AG55" s="142">
        <f>'St 1.3.7.1'!AG55+'St 1.3.7.2'!AG55</f>
        <v>0</v>
      </c>
    </row>
    <row r="56" spans="1:33">
      <c r="B56" s="7" t="s">
        <v>46</v>
      </c>
      <c r="C56" s="219"/>
      <c r="D56" s="142">
        <f>'St 1.3.7.1'!D56+'St 1.3.7.2'!D56</f>
        <v>0</v>
      </c>
      <c r="E56" s="142">
        <f>'St 1.3.7.1'!E56+'St 1.3.7.2'!E56</f>
        <v>0</v>
      </c>
      <c r="F56" s="142">
        <f>'St 1.3.7.1'!F56+'St 1.3.7.2'!F56</f>
        <v>0</v>
      </c>
      <c r="G56" s="142">
        <f>'St 1.3.7.1'!G56+'St 1.3.7.2'!G56</f>
        <v>0</v>
      </c>
      <c r="H56" s="142">
        <f>'St 1.3.7.1'!H56+'St 1.3.7.2'!H56</f>
        <v>0</v>
      </c>
      <c r="I56" s="142">
        <f>'St 1.3.7.1'!I56+'St 1.3.7.2'!I56</f>
        <v>0</v>
      </c>
      <c r="J56" s="142">
        <f>'St 1.3.7.1'!J56+'St 1.3.7.2'!J56</f>
        <v>0</v>
      </c>
      <c r="K56" s="142">
        <f>'St 1.3.7.1'!K56+'St 1.3.7.2'!K56</f>
        <v>0</v>
      </c>
      <c r="L56" s="142">
        <f>'St 1.3.7.1'!L56+'St 1.3.7.2'!L56</f>
        <v>0</v>
      </c>
      <c r="M56" s="142">
        <f>'St 1.3.7.1'!M56+'St 1.3.7.2'!M56</f>
        <v>0</v>
      </c>
      <c r="N56" s="143"/>
      <c r="O56" s="142">
        <f>'St 1.3.7.1'!O56+'St 1.3.7.2'!O56</f>
        <v>0</v>
      </c>
      <c r="P56" s="142">
        <f>'St 1.3.7.1'!P56+'St 1.3.7.2'!P56</f>
        <v>0</v>
      </c>
      <c r="Q56" s="142">
        <f>'St 1.3.7.1'!Q56+'St 1.3.7.2'!Q56</f>
        <v>0</v>
      </c>
      <c r="R56" s="142">
        <f>'St 1.3.7.1'!R56+'St 1.3.7.2'!R56</f>
        <v>0</v>
      </c>
      <c r="S56" s="142">
        <f>'St 1.3.7.1'!S56+'St 1.3.7.2'!S56</f>
        <v>0</v>
      </c>
      <c r="T56" s="142">
        <f>'St 1.3.7.1'!T56+'St 1.3.7.2'!T56</f>
        <v>0</v>
      </c>
      <c r="U56" s="142">
        <f>'St 1.3.7.1'!U56+'St 1.3.7.2'!U56</f>
        <v>0</v>
      </c>
      <c r="V56" s="142">
        <f>'St 1.3.7.1'!V56+'St 1.3.7.2'!V56</f>
        <v>0</v>
      </c>
      <c r="W56" s="142">
        <f>'St 1.3.7.1'!W56+'St 1.3.7.2'!W56</f>
        <v>0</v>
      </c>
      <c r="X56" s="143"/>
      <c r="Y56" s="142">
        <f>'St 1.3.7.1'!Y56+'St 1.3.7.2'!Y56</f>
        <v>0</v>
      </c>
      <c r="Z56" s="142">
        <f>'St 1.3.7.1'!Z56+'St 1.3.7.2'!Z56</f>
        <v>0</v>
      </c>
      <c r="AA56" s="142">
        <f>'St 1.3.7.1'!AA56+'St 1.3.7.2'!AA56</f>
        <v>0</v>
      </c>
      <c r="AB56" s="142">
        <f>'St 1.3.7.1'!AB56+'St 1.3.7.2'!AB56</f>
        <v>0</v>
      </c>
      <c r="AC56" s="142">
        <f>'St 1.3.7.1'!AC56+'St 1.3.7.2'!AC56</f>
        <v>0</v>
      </c>
      <c r="AD56" s="142">
        <f>'St 1.3.7.1'!AD56+'St 1.3.7.2'!AD56</f>
        <v>0</v>
      </c>
      <c r="AE56" s="142">
        <f>'St 1.3.7.1'!AE56+'St 1.3.7.2'!AE56</f>
        <v>0</v>
      </c>
      <c r="AF56" s="142">
        <f>'St 1.3.7.1'!AF56+'St 1.3.7.2'!AF56</f>
        <v>0</v>
      </c>
      <c r="AG56" s="142">
        <f>'St 1.3.7.1'!AG56+'St 1.3.7.2'!AG56</f>
        <v>0</v>
      </c>
    </row>
    <row r="57" spans="1:33">
      <c r="B57" s="6" t="s">
        <v>317</v>
      </c>
      <c r="C57" s="219"/>
      <c r="D57" s="142">
        <f>'St 1.3.7.1'!D57+'St 1.3.7.2'!D57</f>
        <v>0</v>
      </c>
      <c r="E57" s="142">
        <f>'St 1.3.7.1'!E57+'St 1.3.7.2'!E57</f>
        <v>0</v>
      </c>
      <c r="F57" s="142">
        <f>'St 1.3.7.1'!F57+'St 1.3.7.2'!F57</f>
        <v>0</v>
      </c>
      <c r="G57" s="142">
        <f>'St 1.3.7.1'!G57+'St 1.3.7.2'!G57</f>
        <v>0</v>
      </c>
      <c r="H57" s="142">
        <f>'St 1.3.7.1'!H57+'St 1.3.7.2'!H57</f>
        <v>0</v>
      </c>
      <c r="I57" s="142">
        <f>'St 1.3.7.1'!I57+'St 1.3.7.2'!I57</f>
        <v>0</v>
      </c>
      <c r="J57" s="142">
        <f>'St 1.3.7.1'!J57+'St 1.3.7.2'!J57</f>
        <v>0</v>
      </c>
      <c r="K57" s="142">
        <f>'St 1.3.7.1'!K57+'St 1.3.7.2'!K57</f>
        <v>0</v>
      </c>
      <c r="L57" s="142">
        <f>'St 1.3.7.1'!L57+'St 1.3.7.2'!L57</f>
        <v>0</v>
      </c>
      <c r="M57" s="142">
        <f>'St 1.3.7.1'!M57+'St 1.3.7.2'!M57</f>
        <v>0</v>
      </c>
      <c r="N57" s="143"/>
      <c r="O57" s="142">
        <f>'St 1.3.7.1'!O57+'St 1.3.7.2'!O57</f>
        <v>0</v>
      </c>
      <c r="P57" s="142">
        <f>'St 1.3.7.1'!P57+'St 1.3.7.2'!P57</f>
        <v>0</v>
      </c>
      <c r="Q57" s="142">
        <f>'St 1.3.7.1'!Q57+'St 1.3.7.2'!Q57</f>
        <v>0</v>
      </c>
      <c r="R57" s="142">
        <f>'St 1.3.7.1'!R57+'St 1.3.7.2'!R57</f>
        <v>0</v>
      </c>
      <c r="S57" s="142">
        <f>'St 1.3.7.1'!S57+'St 1.3.7.2'!S57</f>
        <v>0</v>
      </c>
      <c r="T57" s="142">
        <f>'St 1.3.7.1'!T57+'St 1.3.7.2'!T57</f>
        <v>0</v>
      </c>
      <c r="U57" s="142">
        <f>'St 1.3.7.1'!U57+'St 1.3.7.2'!U57</f>
        <v>0</v>
      </c>
      <c r="V57" s="142">
        <f>'St 1.3.7.1'!V57+'St 1.3.7.2'!V57</f>
        <v>0</v>
      </c>
      <c r="W57" s="142">
        <f>'St 1.3.7.1'!W57+'St 1.3.7.2'!W57</f>
        <v>0</v>
      </c>
      <c r="X57" s="143"/>
      <c r="Y57" s="142">
        <f>'St 1.3.7.1'!Y57+'St 1.3.7.2'!Y57</f>
        <v>0</v>
      </c>
      <c r="Z57" s="142">
        <f>'St 1.3.7.1'!Z57+'St 1.3.7.2'!Z57</f>
        <v>0</v>
      </c>
      <c r="AA57" s="142">
        <f>'St 1.3.7.1'!AA57+'St 1.3.7.2'!AA57</f>
        <v>0</v>
      </c>
      <c r="AB57" s="142">
        <f>'St 1.3.7.1'!AB57+'St 1.3.7.2'!AB57</f>
        <v>0</v>
      </c>
      <c r="AC57" s="142">
        <f>'St 1.3.7.1'!AC57+'St 1.3.7.2'!AC57</f>
        <v>0</v>
      </c>
      <c r="AD57" s="142">
        <f>'St 1.3.7.1'!AD57+'St 1.3.7.2'!AD57</f>
        <v>0</v>
      </c>
      <c r="AE57" s="142">
        <f>'St 1.3.7.1'!AE57+'St 1.3.7.2'!AE57</f>
        <v>0</v>
      </c>
      <c r="AF57" s="142">
        <f>'St 1.3.7.1'!AF57+'St 1.3.7.2'!AF57</f>
        <v>0</v>
      </c>
      <c r="AG57" s="142">
        <f>'St 1.3.7.1'!AG57+'St 1.3.7.2'!AG57</f>
        <v>0</v>
      </c>
    </row>
    <row r="58" spans="1:33">
      <c r="B58" s="6" t="s">
        <v>108</v>
      </c>
      <c r="C58" s="219"/>
      <c r="D58" s="142">
        <f>'St 1.3.7.1'!D58+'St 1.3.7.2'!D58</f>
        <v>0</v>
      </c>
      <c r="E58" s="142">
        <f>'St 1.3.7.1'!E58+'St 1.3.7.2'!E58</f>
        <v>0</v>
      </c>
      <c r="F58" s="142">
        <f>'St 1.3.7.1'!F58+'St 1.3.7.2'!F58</f>
        <v>0</v>
      </c>
      <c r="G58" s="142">
        <f>'St 1.3.7.1'!G58+'St 1.3.7.2'!G58</f>
        <v>0</v>
      </c>
      <c r="H58" s="142">
        <f>'St 1.3.7.1'!H58+'St 1.3.7.2'!H58</f>
        <v>0</v>
      </c>
      <c r="I58" s="142">
        <f>'St 1.3.7.1'!I58+'St 1.3.7.2'!I58</f>
        <v>0</v>
      </c>
      <c r="J58" s="142">
        <f>'St 1.3.7.1'!J58+'St 1.3.7.2'!J58</f>
        <v>0</v>
      </c>
      <c r="K58" s="142">
        <f>'St 1.3.7.1'!K58+'St 1.3.7.2'!K58</f>
        <v>0</v>
      </c>
      <c r="L58" s="142">
        <f>'St 1.3.7.1'!L58+'St 1.3.7.2'!L58</f>
        <v>0</v>
      </c>
      <c r="M58" s="142">
        <f>'St 1.3.7.1'!M58+'St 1.3.7.2'!M58</f>
        <v>0</v>
      </c>
      <c r="N58" s="143"/>
      <c r="O58" s="142">
        <f>'St 1.3.7.1'!O58+'St 1.3.7.2'!O58</f>
        <v>0</v>
      </c>
      <c r="P58" s="142">
        <f>'St 1.3.7.1'!P58+'St 1.3.7.2'!P58</f>
        <v>0</v>
      </c>
      <c r="Q58" s="142">
        <f>'St 1.3.7.1'!Q58+'St 1.3.7.2'!Q58</f>
        <v>0</v>
      </c>
      <c r="R58" s="142">
        <f>'St 1.3.7.1'!R58+'St 1.3.7.2'!R58</f>
        <v>0</v>
      </c>
      <c r="S58" s="142">
        <f>'St 1.3.7.1'!S58+'St 1.3.7.2'!S58</f>
        <v>0</v>
      </c>
      <c r="T58" s="142">
        <f>'St 1.3.7.1'!T58+'St 1.3.7.2'!T58</f>
        <v>0</v>
      </c>
      <c r="U58" s="142">
        <f>'St 1.3.7.1'!U58+'St 1.3.7.2'!U58</f>
        <v>0</v>
      </c>
      <c r="V58" s="142">
        <f>'St 1.3.7.1'!V58+'St 1.3.7.2'!V58</f>
        <v>0</v>
      </c>
      <c r="W58" s="142">
        <f>'St 1.3.7.1'!W58+'St 1.3.7.2'!W58</f>
        <v>0</v>
      </c>
      <c r="X58" s="143"/>
      <c r="Y58" s="142">
        <f>'St 1.3.7.1'!Y58+'St 1.3.7.2'!Y58</f>
        <v>0</v>
      </c>
      <c r="Z58" s="142">
        <f>'St 1.3.7.1'!Z58+'St 1.3.7.2'!Z58</f>
        <v>0</v>
      </c>
      <c r="AA58" s="142">
        <f>'St 1.3.7.1'!AA58+'St 1.3.7.2'!AA58</f>
        <v>0</v>
      </c>
      <c r="AB58" s="142">
        <f>'St 1.3.7.1'!AB58+'St 1.3.7.2'!AB58</f>
        <v>0</v>
      </c>
      <c r="AC58" s="142">
        <f>'St 1.3.7.1'!AC58+'St 1.3.7.2'!AC58</f>
        <v>0</v>
      </c>
      <c r="AD58" s="142">
        <f>'St 1.3.7.1'!AD58+'St 1.3.7.2'!AD58</f>
        <v>0</v>
      </c>
      <c r="AE58" s="142">
        <f>'St 1.3.7.1'!AE58+'St 1.3.7.2'!AE58</f>
        <v>0</v>
      </c>
      <c r="AF58" s="142">
        <f>'St 1.3.7.1'!AF58+'St 1.3.7.2'!AF58</f>
        <v>0</v>
      </c>
      <c r="AG58" s="142">
        <f>'St 1.3.7.1'!AG58+'St 1.3.7.2'!AG58</f>
        <v>0</v>
      </c>
    </row>
    <row r="59" spans="1:33">
      <c r="B59" s="6" t="s">
        <v>48</v>
      </c>
      <c r="C59" s="219"/>
      <c r="D59" s="142">
        <f>'St 1.3.7.1'!D59+'St 1.3.7.2'!D59</f>
        <v>0</v>
      </c>
      <c r="E59" s="142">
        <f>'St 1.3.7.1'!E59+'St 1.3.7.2'!E59</f>
        <v>0</v>
      </c>
      <c r="F59" s="142">
        <f>'St 1.3.7.1'!F59+'St 1.3.7.2'!F59</f>
        <v>0</v>
      </c>
      <c r="G59" s="142">
        <f>'St 1.3.7.1'!G59+'St 1.3.7.2'!G59</f>
        <v>0</v>
      </c>
      <c r="H59" s="142">
        <f>'St 1.3.7.1'!H59+'St 1.3.7.2'!H59</f>
        <v>0</v>
      </c>
      <c r="I59" s="142">
        <f>'St 1.3.7.1'!I59+'St 1.3.7.2'!I59</f>
        <v>0</v>
      </c>
      <c r="J59" s="142">
        <f>'St 1.3.7.1'!J59+'St 1.3.7.2'!J59</f>
        <v>0</v>
      </c>
      <c r="K59" s="142">
        <f>'St 1.3.7.1'!K59+'St 1.3.7.2'!K59</f>
        <v>0</v>
      </c>
      <c r="L59" s="142">
        <f>'St 1.3.7.1'!L59+'St 1.3.7.2'!L59</f>
        <v>0</v>
      </c>
      <c r="M59" s="142">
        <f>'St 1.3.7.1'!M59+'St 1.3.7.2'!M59</f>
        <v>0</v>
      </c>
      <c r="N59" s="143"/>
      <c r="O59" s="142">
        <f>'St 1.3.7.1'!O59+'St 1.3.7.2'!O59</f>
        <v>0</v>
      </c>
      <c r="P59" s="142">
        <f>'St 1.3.7.1'!P59+'St 1.3.7.2'!P59</f>
        <v>0</v>
      </c>
      <c r="Q59" s="142">
        <f>'St 1.3.7.1'!Q59+'St 1.3.7.2'!Q59</f>
        <v>0</v>
      </c>
      <c r="R59" s="142">
        <f>'St 1.3.7.1'!R59+'St 1.3.7.2'!R59</f>
        <v>0</v>
      </c>
      <c r="S59" s="142">
        <f>'St 1.3.7.1'!S59+'St 1.3.7.2'!S59</f>
        <v>0</v>
      </c>
      <c r="T59" s="142">
        <f>'St 1.3.7.1'!T59+'St 1.3.7.2'!T59</f>
        <v>0</v>
      </c>
      <c r="U59" s="142">
        <f>'St 1.3.7.1'!U59+'St 1.3.7.2'!U59</f>
        <v>0</v>
      </c>
      <c r="V59" s="142">
        <f>'St 1.3.7.1'!V59+'St 1.3.7.2'!V59</f>
        <v>0</v>
      </c>
      <c r="W59" s="142">
        <f>'St 1.3.7.1'!W59+'St 1.3.7.2'!W59</f>
        <v>0</v>
      </c>
      <c r="X59" s="143"/>
      <c r="Y59" s="142">
        <f>'St 1.3.7.1'!Y59+'St 1.3.7.2'!Y59</f>
        <v>0</v>
      </c>
      <c r="Z59" s="142">
        <f>'St 1.3.7.1'!Z59+'St 1.3.7.2'!Z59</f>
        <v>0</v>
      </c>
      <c r="AA59" s="142">
        <f>'St 1.3.7.1'!AA59+'St 1.3.7.2'!AA59</f>
        <v>0</v>
      </c>
      <c r="AB59" s="142">
        <f>'St 1.3.7.1'!AB59+'St 1.3.7.2'!AB59</f>
        <v>0</v>
      </c>
      <c r="AC59" s="142">
        <f>'St 1.3.7.1'!AC59+'St 1.3.7.2'!AC59</f>
        <v>0</v>
      </c>
      <c r="AD59" s="142">
        <f>'St 1.3.7.1'!AD59+'St 1.3.7.2'!AD59</f>
        <v>0</v>
      </c>
      <c r="AE59" s="142">
        <f>'St 1.3.7.1'!AE59+'St 1.3.7.2'!AE59</f>
        <v>0</v>
      </c>
      <c r="AF59" s="142">
        <f>'St 1.3.7.1'!AF59+'St 1.3.7.2'!AF59</f>
        <v>0</v>
      </c>
      <c r="AG59" s="142">
        <f>'St 1.3.7.1'!AG59+'St 1.3.7.2'!AG59</f>
        <v>0</v>
      </c>
    </row>
    <row r="60" spans="1:33">
      <c r="B60" s="6" t="s">
        <v>325</v>
      </c>
      <c r="C60" s="219"/>
      <c r="D60" s="142">
        <f>'St 1.3.7.1'!D60+'St 1.3.7.2'!D60</f>
        <v>0</v>
      </c>
      <c r="E60" s="142">
        <f>'St 1.3.7.1'!E60+'St 1.3.7.2'!E60</f>
        <v>0</v>
      </c>
      <c r="F60" s="142">
        <f>'St 1.3.7.1'!F60+'St 1.3.7.2'!F60</f>
        <v>0</v>
      </c>
      <c r="G60" s="142">
        <f>'St 1.3.7.1'!G60+'St 1.3.7.2'!G60</f>
        <v>0</v>
      </c>
      <c r="H60" s="142">
        <f>'St 1.3.7.1'!H60+'St 1.3.7.2'!H60</f>
        <v>0</v>
      </c>
      <c r="I60" s="142">
        <f>'St 1.3.7.1'!I60+'St 1.3.7.2'!I60</f>
        <v>0</v>
      </c>
      <c r="J60" s="142">
        <f>'St 1.3.7.1'!J60+'St 1.3.7.2'!J60</f>
        <v>0</v>
      </c>
      <c r="K60" s="142">
        <f>'St 1.3.7.1'!K60+'St 1.3.7.2'!K60</f>
        <v>0</v>
      </c>
      <c r="L60" s="142">
        <f>'St 1.3.7.1'!L60+'St 1.3.7.2'!L60</f>
        <v>0</v>
      </c>
      <c r="M60" s="142">
        <f>'St 1.3.7.1'!M60+'St 1.3.7.2'!M60</f>
        <v>0</v>
      </c>
      <c r="N60" s="143"/>
      <c r="O60" s="142">
        <f>'St 1.3.7.1'!O60+'St 1.3.7.2'!O60</f>
        <v>0</v>
      </c>
      <c r="P60" s="142">
        <f>'St 1.3.7.1'!P60+'St 1.3.7.2'!P60</f>
        <v>0</v>
      </c>
      <c r="Q60" s="142">
        <f>'St 1.3.7.1'!Q60+'St 1.3.7.2'!Q60</f>
        <v>0</v>
      </c>
      <c r="R60" s="142">
        <f>'St 1.3.7.1'!R60+'St 1.3.7.2'!R60</f>
        <v>0</v>
      </c>
      <c r="S60" s="142">
        <f>'St 1.3.7.1'!S60+'St 1.3.7.2'!S60</f>
        <v>0</v>
      </c>
      <c r="T60" s="142">
        <f>'St 1.3.7.1'!T60+'St 1.3.7.2'!T60</f>
        <v>0</v>
      </c>
      <c r="U60" s="142">
        <f>'St 1.3.7.1'!U60+'St 1.3.7.2'!U60</f>
        <v>0</v>
      </c>
      <c r="V60" s="142">
        <f>'St 1.3.7.1'!V60+'St 1.3.7.2'!V60</f>
        <v>0</v>
      </c>
      <c r="W60" s="142">
        <f>'St 1.3.7.1'!W60+'St 1.3.7.2'!W60</f>
        <v>0</v>
      </c>
      <c r="X60" s="143"/>
      <c r="Y60" s="142">
        <f>'St 1.3.7.1'!Y60+'St 1.3.7.2'!Y60</f>
        <v>0</v>
      </c>
      <c r="Z60" s="142">
        <f>'St 1.3.7.1'!Z60+'St 1.3.7.2'!Z60</f>
        <v>0</v>
      </c>
      <c r="AA60" s="142">
        <f>'St 1.3.7.1'!AA60+'St 1.3.7.2'!AA60</f>
        <v>0</v>
      </c>
      <c r="AB60" s="142">
        <f>'St 1.3.7.1'!AB60+'St 1.3.7.2'!AB60</f>
        <v>0</v>
      </c>
      <c r="AC60" s="142">
        <f>'St 1.3.7.1'!AC60+'St 1.3.7.2'!AC60</f>
        <v>0</v>
      </c>
      <c r="AD60" s="142">
        <f>'St 1.3.7.1'!AD60+'St 1.3.7.2'!AD60</f>
        <v>0</v>
      </c>
      <c r="AE60" s="142">
        <f>'St 1.3.7.1'!AE60+'St 1.3.7.2'!AE60</f>
        <v>0</v>
      </c>
      <c r="AF60" s="142">
        <f>'St 1.3.7.1'!AF60+'St 1.3.7.2'!AF60</f>
        <v>0</v>
      </c>
      <c r="AG60" s="142">
        <f>'St 1.3.7.1'!AG60+'St 1.3.7.2'!AG60</f>
        <v>0</v>
      </c>
    </row>
    <row r="61" spans="1:33">
      <c r="B61" s="8" t="s">
        <v>101</v>
      </c>
      <c r="C61" s="219"/>
      <c r="D61" s="142">
        <f>'St 1.3.7.1'!D61+'St 1.3.7.2'!D61</f>
        <v>0</v>
      </c>
      <c r="E61" s="142">
        <f>'St 1.3.7.1'!E61+'St 1.3.7.2'!E61</f>
        <v>0</v>
      </c>
      <c r="F61" s="142">
        <f>'St 1.3.7.1'!F61+'St 1.3.7.2'!F61</f>
        <v>0</v>
      </c>
      <c r="G61" s="142">
        <f>'St 1.3.7.1'!G61+'St 1.3.7.2'!G61</f>
        <v>0</v>
      </c>
      <c r="H61" s="142">
        <f>'St 1.3.7.1'!H61+'St 1.3.7.2'!H61</f>
        <v>0</v>
      </c>
      <c r="I61" s="142">
        <f>'St 1.3.7.1'!I61+'St 1.3.7.2'!I61</f>
        <v>0</v>
      </c>
      <c r="J61" s="142">
        <f>'St 1.3.7.1'!J61+'St 1.3.7.2'!J61</f>
        <v>0</v>
      </c>
      <c r="K61" s="142">
        <f>'St 1.3.7.1'!K61+'St 1.3.7.2'!K61</f>
        <v>0</v>
      </c>
      <c r="L61" s="142">
        <f>'St 1.3.7.1'!L61+'St 1.3.7.2'!L61</f>
        <v>0</v>
      </c>
      <c r="M61" s="142">
        <f>'St 1.3.7.1'!M61+'St 1.3.7.2'!M61</f>
        <v>0</v>
      </c>
      <c r="N61" s="143"/>
      <c r="O61" s="142">
        <f>'St 1.3.7.1'!O61+'St 1.3.7.2'!O61</f>
        <v>0</v>
      </c>
      <c r="P61" s="142">
        <f>'St 1.3.7.1'!P61+'St 1.3.7.2'!P61</f>
        <v>0</v>
      </c>
      <c r="Q61" s="142">
        <f>'St 1.3.7.1'!Q61+'St 1.3.7.2'!Q61</f>
        <v>0</v>
      </c>
      <c r="R61" s="142">
        <f>'St 1.3.7.1'!R61+'St 1.3.7.2'!R61</f>
        <v>0</v>
      </c>
      <c r="S61" s="142">
        <f>'St 1.3.7.1'!S61+'St 1.3.7.2'!S61</f>
        <v>0</v>
      </c>
      <c r="T61" s="142">
        <f>'St 1.3.7.1'!T61+'St 1.3.7.2'!T61</f>
        <v>0</v>
      </c>
      <c r="U61" s="142">
        <f>'St 1.3.7.1'!U61+'St 1.3.7.2'!U61</f>
        <v>0</v>
      </c>
      <c r="V61" s="142">
        <f>'St 1.3.7.1'!V61+'St 1.3.7.2'!V61</f>
        <v>0</v>
      </c>
      <c r="W61" s="142">
        <f>'St 1.3.7.1'!W61+'St 1.3.7.2'!W61</f>
        <v>0</v>
      </c>
      <c r="X61" s="143"/>
      <c r="Y61" s="142">
        <f>'St 1.3.7.1'!Y61+'St 1.3.7.2'!Y61</f>
        <v>0</v>
      </c>
      <c r="Z61" s="142">
        <f>'St 1.3.7.1'!Z61+'St 1.3.7.2'!Z61</f>
        <v>0</v>
      </c>
      <c r="AA61" s="142">
        <f>'St 1.3.7.1'!AA61+'St 1.3.7.2'!AA61</f>
        <v>0</v>
      </c>
      <c r="AB61" s="142">
        <f>'St 1.3.7.1'!AB61+'St 1.3.7.2'!AB61</f>
        <v>0</v>
      </c>
      <c r="AC61" s="142">
        <f>'St 1.3.7.1'!AC61+'St 1.3.7.2'!AC61</f>
        <v>0</v>
      </c>
      <c r="AD61" s="142">
        <f>'St 1.3.7.1'!AD61+'St 1.3.7.2'!AD61</f>
        <v>0</v>
      </c>
      <c r="AE61" s="142">
        <f>'St 1.3.7.1'!AE61+'St 1.3.7.2'!AE61</f>
        <v>0</v>
      </c>
      <c r="AF61" s="142">
        <f>'St 1.3.7.1'!AF61+'St 1.3.7.2'!AF61</f>
        <v>0</v>
      </c>
      <c r="AG61" s="142">
        <f>'St 1.3.7.1'!AG61+'St 1.3.7.2'!AG61</f>
        <v>0</v>
      </c>
    </row>
    <row r="62" spans="1:33" s="45" customFormat="1">
      <c r="A62" s="38"/>
      <c r="B62" s="29" t="s">
        <v>10</v>
      </c>
      <c r="C62" s="209" t="s">
        <v>298</v>
      </c>
      <c r="D62" s="139">
        <f>'St 1.3.7.1'!D62+'St 1.3.7.2'!D62</f>
        <v>32327.48115</v>
      </c>
      <c r="E62" s="139">
        <f>'St 1.3.7.1'!E62+'St 1.3.7.2'!E62</f>
        <v>34433.03211</v>
      </c>
      <c r="F62" s="139">
        <f>'St 1.3.7.1'!F62+'St 1.3.7.2'!F62</f>
        <v>35498.483410000001</v>
      </c>
      <c r="G62" s="139">
        <f>'St 1.3.7.1'!G62+'St 1.3.7.2'!G62</f>
        <v>36963.795109999999</v>
      </c>
      <c r="H62" s="139">
        <f>'St 1.3.7.1'!H62+'St 1.3.7.2'!H62</f>
        <v>38865.240411999999</v>
      </c>
      <c r="I62" s="139">
        <f>'St 1.3.7.1'!I62+'St 1.3.7.2'!I62</f>
        <v>39981.578132991999</v>
      </c>
      <c r="J62" s="139">
        <f>'St 1.3.7.1'!J62+'St 1.3.7.2'!J62</f>
        <v>41523.393207961999</v>
      </c>
      <c r="K62" s="139">
        <f>'St 1.3.7.1'!K62+'St 1.3.7.2'!K62</f>
        <v>43943.179441</v>
      </c>
      <c r="L62" s="139">
        <f>'St 1.3.7.1'!L62+'St 1.3.7.2'!L62</f>
        <v>49251.138275460005</v>
      </c>
      <c r="M62" s="139">
        <f>'St 1.3.7.1'!M62+'St 1.3.7.2'!M62</f>
        <v>60991.604430046005</v>
      </c>
      <c r="N62" s="146"/>
      <c r="O62" s="139">
        <f>'St 1.3.7.1'!O62+'St 1.3.7.2'!O62</f>
        <v>2105.5509600000041</v>
      </c>
      <c r="P62" s="139">
        <f>'St 1.3.7.1'!P62+'St 1.3.7.2'!P62</f>
        <v>1065.4512999999952</v>
      </c>
      <c r="Q62" s="139">
        <f>'St 1.3.7.1'!Q62+'St 1.3.7.2'!Q62</f>
        <v>1465.3117000000038</v>
      </c>
      <c r="R62" s="139">
        <f>'St 1.3.7.1'!R62+'St 1.3.7.2'!R62</f>
        <v>1901.4453020000001</v>
      </c>
      <c r="S62" s="139">
        <f>'St 1.3.7.1'!S62+'St 1.3.7.2'!S62</f>
        <v>1116.3377209919945</v>
      </c>
      <c r="T62" s="139">
        <f>'St 1.3.7.1'!T62+'St 1.3.7.2'!T62</f>
        <v>1541.8150749700071</v>
      </c>
      <c r="U62" s="139">
        <f>'St 1.3.7.1'!U62+'St 1.3.7.2'!U62</f>
        <v>2419.7862330379994</v>
      </c>
      <c r="V62" s="139">
        <f>'St 1.3.7.1'!V62+'St 1.3.7.2'!V62</f>
        <v>5307.958834460007</v>
      </c>
      <c r="W62" s="139">
        <f>'St 1.3.7.1'!W62+'St 1.3.7.2'!W62</f>
        <v>11740.466154585993</v>
      </c>
      <c r="X62" s="146"/>
      <c r="Y62" s="139">
        <f>'St 1.3.7.1'!Y62+'St 1.3.7.2'!Y62</f>
        <v>0</v>
      </c>
      <c r="Z62" s="139">
        <f>'St 1.3.7.1'!Z62+'St 1.3.7.2'!Z62</f>
        <v>0</v>
      </c>
      <c r="AA62" s="139">
        <f>'St 1.3.7.1'!AA62+'St 1.3.7.2'!AA62</f>
        <v>0</v>
      </c>
      <c r="AB62" s="139">
        <f>'St 1.3.7.1'!AB62+'St 1.3.7.2'!AB62</f>
        <v>0</v>
      </c>
      <c r="AC62" s="139">
        <f>'St 1.3.7.1'!AC62+'St 1.3.7.2'!AC62</f>
        <v>0</v>
      </c>
      <c r="AD62" s="139">
        <f>'St 1.3.7.1'!AD62+'St 1.3.7.2'!AD62</f>
        <v>0</v>
      </c>
      <c r="AE62" s="139">
        <f>'St 1.3.7.1'!AE62+'St 1.3.7.2'!AE62</f>
        <v>0</v>
      </c>
      <c r="AF62" s="139">
        <f>'St 1.3.7.1'!AF62+'St 1.3.7.2'!AF62</f>
        <v>0</v>
      </c>
      <c r="AG62" s="139">
        <f>'St 1.3.7.1'!AG62+'St 1.3.7.2'!AG62</f>
        <v>0</v>
      </c>
    </row>
    <row r="63" spans="1:33" s="45" customFormat="1">
      <c r="A63" s="38"/>
      <c r="B63" s="31" t="s">
        <v>26</v>
      </c>
      <c r="C63" s="209" t="s">
        <v>299</v>
      </c>
      <c r="D63" s="139">
        <f>'St 1.3.7.1'!D63+'St 1.3.7.2'!D63</f>
        <v>32327.48115</v>
      </c>
      <c r="E63" s="139">
        <f>'St 1.3.7.1'!E63+'St 1.3.7.2'!E63</f>
        <v>34433.03211</v>
      </c>
      <c r="F63" s="139">
        <f>'St 1.3.7.1'!F63+'St 1.3.7.2'!F63</f>
        <v>35498.483410000001</v>
      </c>
      <c r="G63" s="139">
        <f>'St 1.3.7.1'!G63+'St 1.3.7.2'!G63</f>
        <v>36963.795109999999</v>
      </c>
      <c r="H63" s="139">
        <f>'St 1.3.7.1'!H63+'St 1.3.7.2'!H63</f>
        <v>38865.240411999999</v>
      </c>
      <c r="I63" s="139">
        <f>'St 1.3.7.1'!I63+'St 1.3.7.2'!I63</f>
        <v>39981.578132991999</v>
      </c>
      <c r="J63" s="139">
        <f>'St 1.3.7.1'!J63+'St 1.3.7.2'!J63</f>
        <v>41523.393207961999</v>
      </c>
      <c r="K63" s="139">
        <f>'St 1.3.7.1'!K63+'St 1.3.7.2'!K63</f>
        <v>43943.179441</v>
      </c>
      <c r="L63" s="139">
        <f>'St 1.3.7.1'!L63+'St 1.3.7.2'!L63</f>
        <v>49251.138275460005</v>
      </c>
      <c r="M63" s="139">
        <f>'St 1.3.7.1'!M63+'St 1.3.7.2'!M63</f>
        <v>60991.604430046005</v>
      </c>
      <c r="N63" s="146"/>
      <c r="O63" s="139">
        <f>'St 1.3.7.1'!O63+'St 1.3.7.2'!O63</f>
        <v>2105.5509600000041</v>
      </c>
      <c r="P63" s="139">
        <f>'St 1.3.7.1'!P63+'St 1.3.7.2'!P63</f>
        <v>1065.4512999999952</v>
      </c>
      <c r="Q63" s="139">
        <f>'St 1.3.7.1'!Q63+'St 1.3.7.2'!Q63</f>
        <v>1465.3117000000038</v>
      </c>
      <c r="R63" s="139">
        <f>'St 1.3.7.1'!R63+'St 1.3.7.2'!R63</f>
        <v>1901.4453020000001</v>
      </c>
      <c r="S63" s="139">
        <f>'St 1.3.7.1'!S63+'St 1.3.7.2'!S63</f>
        <v>1116.3377209919945</v>
      </c>
      <c r="T63" s="139">
        <f>'St 1.3.7.1'!T63+'St 1.3.7.2'!T63</f>
        <v>1541.8150749700071</v>
      </c>
      <c r="U63" s="139">
        <f>'St 1.3.7.1'!U63+'St 1.3.7.2'!U63</f>
        <v>2419.7862330379994</v>
      </c>
      <c r="V63" s="139">
        <f>'St 1.3.7.1'!V63+'St 1.3.7.2'!V63</f>
        <v>5307.958834460007</v>
      </c>
      <c r="W63" s="139">
        <f>'St 1.3.7.1'!W63+'St 1.3.7.2'!W63</f>
        <v>11740.466154585993</v>
      </c>
      <c r="X63" s="146"/>
      <c r="Y63" s="139">
        <f>'St 1.3.7.1'!Y63+'St 1.3.7.2'!Y63</f>
        <v>0</v>
      </c>
      <c r="Z63" s="139">
        <f>'St 1.3.7.1'!Z63+'St 1.3.7.2'!Z63</f>
        <v>0</v>
      </c>
      <c r="AA63" s="139">
        <f>'St 1.3.7.1'!AA63+'St 1.3.7.2'!AA63</f>
        <v>0</v>
      </c>
      <c r="AB63" s="139">
        <f>'St 1.3.7.1'!AB63+'St 1.3.7.2'!AB63</f>
        <v>0</v>
      </c>
      <c r="AC63" s="139">
        <f>'St 1.3.7.1'!AC63+'St 1.3.7.2'!AC63</f>
        <v>0</v>
      </c>
      <c r="AD63" s="139">
        <f>'St 1.3.7.1'!AD63+'St 1.3.7.2'!AD63</f>
        <v>0</v>
      </c>
      <c r="AE63" s="139">
        <f>'St 1.3.7.1'!AE63+'St 1.3.7.2'!AE63</f>
        <v>0</v>
      </c>
      <c r="AF63" s="139">
        <f>'St 1.3.7.1'!AF63+'St 1.3.7.2'!AF63</f>
        <v>0</v>
      </c>
      <c r="AG63" s="139">
        <f>'St 1.3.7.1'!AG63+'St 1.3.7.2'!AG63</f>
        <v>0</v>
      </c>
    </row>
    <row r="64" spans="1:33">
      <c r="B64" s="208" t="s">
        <v>40</v>
      </c>
      <c r="C64" s="219"/>
      <c r="D64" s="142">
        <f>'St 1.3.7.1'!D64+'St 1.3.7.2'!D64</f>
        <v>24611.095720574798</v>
      </c>
      <c r="E64" s="142">
        <f>'St 1.3.7.1'!E64+'St 1.3.7.2'!E64</f>
        <v>26671.2001411973</v>
      </c>
      <c r="F64" s="142">
        <f>'St 1.3.7.1'!F64+'St 1.3.7.2'!F64</f>
        <v>27549.712679590197</v>
      </c>
      <c r="G64" s="142">
        <f>'St 1.3.7.1'!G64+'St 1.3.7.2'!G64</f>
        <v>28804.893159383799</v>
      </c>
      <c r="H64" s="142">
        <f>'St 1.3.7.1'!H64+'St 1.3.7.2'!H64</f>
        <v>28940.548457789806</v>
      </c>
      <c r="I64" s="142">
        <f>'St 1.3.7.1'!I64+'St 1.3.7.2'!I64</f>
        <v>25802.362986885579</v>
      </c>
      <c r="J64" s="142">
        <f>'St 1.3.7.1'!J64+'St 1.3.7.2'!J64</f>
        <v>26709.840755841426</v>
      </c>
      <c r="K64" s="142">
        <f>'St 1.3.7.1'!K64+'St 1.3.7.2'!K64</f>
        <v>28628.930863134305</v>
      </c>
      <c r="L64" s="142">
        <f>'St 1.3.7.1'!L64+'St 1.3.7.2'!L64</f>
        <v>33566.181896808506</v>
      </c>
      <c r="M64" s="142">
        <f>'St 1.3.7.1'!M64+'St 1.3.7.2'!M64</f>
        <v>45002.123518084161</v>
      </c>
      <c r="N64" s="143"/>
      <c r="O64" s="142">
        <f>'St 1.3.7.1'!O64+'St 1.3.7.2'!O64</f>
        <v>2060.1044206225033</v>
      </c>
      <c r="P64" s="142">
        <f>'St 1.3.7.1'!P64+'St 1.3.7.2'!P64</f>
        <v>878.5125383928962</v>
      </c>
      <c r="Q64" s="142">
        <f>'St 1.3.7.1'!Q64+'St 1.3.7.2'!Q64</f>
        <v>1255.1804797936056</v>
      </c>
      <c r="R64" s="142">
        <f>'St 1.3.7.1'!R64+'St 1.3.7.2'!R64</f>
        <v>135.65529840599811</v>
      </c>
      <c r="S64" s="142">
        <f>'St 1.3.7.1'!S64+'St 1.3.7.2'!S64</f>
        <v>-3138.1854709042218</v>
      </c>
      <c r="T64" s="142">
        <f>'St 1.3.7.1'!T64+'St 1.3.7.2'!T64</f>
        <v>907.47776895584332</v>
      </c>
      <c r="U64" s="142">
        <f>'St 1.3.7.1'!U64+'St 1.3.7.2'!U64</f>
        <v>1919.0901072928809</v>
      </c>
      <c r="V64" s="142">
        <f>'St 1.3.7.1'!V64+'St 1.3.7.2'!V64</f>
        <v>4937.2510336742034</v>
      </c>
      <c r="W64" s="142">
        <f>'St 1.3.7.1'!W64+'St 1.3.7.2'!W64</f>
        <v>11435.941621275655</v>
      </c>
      <c r="X64" s="143"/>
      <c r="Y64" s="142">
        <f>'St 1.3.7.1'!Y64+'St 1.3.7.2'!Y64</f>
        <v>0</v>
      </c>
      <c r="Z64" s="142">
        <f>'St 1.3.7.1'!Z64+'St 1.3.7.2'!Z64</f>
        <v>0</v>
      </c>
      <c r="AA64" s="142">
        <f>'St 1.3.7.1'!AA64+'St 1.3.7.2'!AA64</f>
        <v>0</v>
      </c>
      <c r="AB64" s="142">
        <f>'St 1.3.7.1'!AB64+'St 1.3.7.2'!AB64</f>
        <v>0</v>
      </c>
      <c r="AC64" s="142">
        <f>'St 1.3.7.1'!AC64+'St 1.3.7.2'!AC64</f>
        <v>0</v>
      </c>
      <c r="AD64" s="142">
        <f>'St 1.3.7.1'!AD64+'St 1.3.7.2'!AD64</f>
        <v>0</v>
      </c>
      <c r="AE64" s="142">
        <f>'St 1.3.7.1'!AE64+'St 1.3.7.2'!AE64</f>
        <v>0</v>
      </c>
      <c r="AF64" s="142">
        <f>'St 1.3.7.1'!AF64+'St 1.3.7.2'!AF64</f>
        <v>0</v>
      </c>
      <c r="AG64" s="142">
        <f>'St 1.3.7.1'!AG64+'St 1.3.7.2'!AG64</f>
        <v>0</v>
      </c>
    </row>
    <row r="65" spans="1:33">
      <c r="B65" s="6" t="s">
        <v>41</v>
      </c>
      <c r="C65" s="219"/>
      <c r="D65" s="142">
        <f>'St 1.3.7.1'!D65+'St 1.3.7.2'!D65</f>
        <v>0</v>
      </c>
      <c r="E65" s="142">
        <f>'St 1.3.7.1'!E65+'St 1.3.7.2'!E65</f>
        <v>0</v>
      </c>
      <c r="F65" s="142">
        <f>'St 1.3.7.1'!F65+'St 1.3.7.2'!F65</f>
        <v>0</v>
      </c>
      <c r="G65" s="142">
        <f>'St 1.3.7.1'!G65+'St 1.3.7.2'!G65</f>
        <v>0</v>
      </c>
      <c r="H65" s="142">
        <f>'St 1.3.7.1'!H65+'St 1.3.7.2'!H65</f>
        <v>0</v>
      </c>
      <c r="I65" s="142">
        <f>'St 1.3.7.1'!I65+'St 1.3.7.2'!I65</f>
        <v>0</v>
      </c>
      <c r="J65" s="142">
        <f>'St 1.3.7.1'!J65+'St 1.3.7.2'!J65</f>
        <v>0</v>
      </c>
      <c r="K65" s="142">
        <f>'St 1.3.7.1'!K65+'St 1.3.7.2'!K65</f>
        <v>0</v>
      </c>
      <c r="L65" s="142">
        <f>'St 1.3.7.1'!L65+'St 1.3.7.2'!L65</f>
        <v>0</v>
      </c>
      <c r="M65" s="142">
        <f>'St 1.3.7.1'!M65+'St 1.3.7.2'!M65</f>
        <v>0</v>
      </c>
      <c r="N65" s="143"/>
      <c r="O65" s="142">
        <f>'St 1.3.7.1'!O65+'St 1.3.7.2'!O65</f>
        <v>0</v>
      </c>
      <c r="P65" s="142">
        <f>'St 1.3.7.1'!P65+'St 1.3.7.2'!P65</f>
        <v>0</v>
      </c>
      <c r="Q65" s="142">
        <f>'St 1.3.7.1'!Q65+'St 1.3.7.2'!Q65</f>
        <v>0</v>
      </c>
      <c r="R65" s="142">
        <f>'St 1.3.7.1'!R65+'St 1.3.7.2'!R65</f>
        <v>0</v>
      </c>
      <c r="S65" s="142">
        <f>'St 1.3.7.1'!S65+'St 1.3.7.2'!S65</f>
        <v>0</v>
      </c>
      <c r="T65" s="142">
        <f>'St 1.3.7.1'!T65+'St 1.3.7.2'!T65</f>
        <v>0</v>
      </c>
      <c r="U65" s="142">
        <f>'St 1.3.7.1'!U65+'St 1.3.7.2'!U65</f>
        <v>0</v>
      </c>
      <c r="V65" s="142">
        <f>'St 1.3.7.1'!V65+'St 1.3.7.2'!V65</f>
        <v>0</v>
      </c>
      <c r="W65" s="142">
        <f>'St 1.3.7.1'!W65+'St 1.3.7.2'!W65</f>
        <v>0</v>
      </c>
      <c r="X65" s="143"/>
      <c r="Y65" s="142">
        <f>'St 1.3.7.1'!Y65+'St 1.3.7.2'!Y65</f>
        <v>0</v>
      </c>
      <c r="Z65" s="142">
        <f>'St 1.3.7.1'!Z65+'St 1.3.7.2'!Z65</f>
        <v>0</v>
      </c>
      <c r="AA65" s="142">
        <f>'St 1.3.7.1'!AA65+'St 1.3.7.2'!AA65</f>
        <v>0</v>
      </c>
      <c r="AB65" s="142">
        <f>'St 1.3.7.1'!AB65+'St 1.3.7.2'!AB65</f>
        <v>0</v>
      </c>
      <c r="AC65" s="142">
        <f>'St 1.3.7.1'!AC65+'St 1.3.7.2'!AC65</f>
        <v>0</v>
      </c>
      <c r="AD65" s="142">
        <f>'St 1.3.7.1'!AD65+'St 1.3.7.2'!AD65</f>
        <v>0</v>
      </c>
      <c r="AE65" s="142">
        <f>'St 1.3.7.1'!AE65+'St 1.3.7.2'!AE65</f>
        <v>0</v>
      </c>
      <c r="AF65" s="142">
        <f>'St 1.3.7.1'!AF65+'St 1.3.7.2'!AF65</f>
        <v>0</v>
      </c>
      <c r="AG65" s="142">
        <f>'St 1.3.7.1'!AG65+'St 1.3.7.2'!AG65</f>
        <v>0</v>
      </c>
    </row>
    <row r="66" spans="1:33">
      <c r="B66" s="6" t="s">
        <v>42</v>
      </c>
      <c r="C66" s="219"/>
      <c r="D66" s="142">
        <f>'St 1.3.7.1'!D66+'St 1.3.7.2'!D66</f>
        <v>3902.8363149863999</v>
      </c>
      <c r="E66" s="142">
        <f>'St 1.3.7.1'!E66+'St 1.3.7.2'!E66</f>
        <v>3998.3272093864998</v>
      </c>
      <c r="F66" s="142">
        <f>'St 1.3.7.1'!F66+'St 1.3.7.2'!F66</f>
        <v>4102.8803363808001</v>
      </c>
      <c r="G66" s="142">
        <f>'St 1.3.7.1'!G66+'St 1.3.7.2'!G66</f>
        <v>4257.9025358661002</v>
      </c>
      <c r="H66" s="142">
        <f>'St 1.3.7.1'!H66+'St 1.3.7.2'!H66</f>
        <v>4351.8443140939999</v>
      </c>
      <c r="I66" s="142">
        <f>'St 1.3.7.1'!I66+'St 1.3.7.2'!I66</f>
        <v>3909.5283507366994</v>
      </c>
      <c r="J66" s="142">
        <f>'St 1.3.7.1'!J66+'St 1.3.7.2'!J66</f>
        <v>3145.6116722508</v>
      </c>
      <c r="K66" s="142">
        <f>'St 1.3.7.1'!K66+'St 1.3.7.2'!K66</f>
        <v>3127.8487265254998</v>
      </c>
      <c r="L66" s="142">
        <f>'St 1.3.7.1'!L66+'St 1.3.7.2'!L66</f>
        <v>3229.1876081017003</v>
      </c>
      <c r="M66" s="142">
        <f>'St 1.3.7.1'!M66+'St 1.3.7.2'!M66</f>
        <v>3211.3223179463007</v>
      </c>
      <c r="N66" s="143"/>
      <c r="O66" s="142">
        <f>'St 1.3.7.1'!O66+'St 1.3.7.2'!O66</f>
        <v>95.490894400099705</v>
      </c>
      <c r="P66" s="142">
        <f>'St 1.3.7.1'!P66+'St 1.3.7.2'!P66</f>
        <v>104.5531269943001</v>
      </c>
      <c r="Q66" s="142">
        <f>'St 1.3.7.1'!Q66+'St 1.3.7.2'!Q66</f>
        <v>155.02219948529978</v>
      </c>
      <c r="R66" s="142">
        <f>'St 1.3.7.1'!R66+'St 1.3.7.2'!R66</f>
        <v>93.941778227899704</v>
      </c>
      <c r="S66" s="142">
        <f>'St 1.3.7.1'!S66+'St 1.3.7.2'!S66</f>
        <v>-442.31596335729978</v>
      </c>
      <c r="T66" s="142">
        <f>'St 1.3.7.1'!T66+'St 1.3.7.2'!T66</f>
        <v>-763.91667848589964</v>
      </c>
      <c r="U66" s="142">
        <f>'St 1.3.7.1'!U66+'St 1.3.7.2'!U66</f>
        <v>-17.762945725299915</v>
      </c>
      <c r="V66" s="142">
        <f>'St 1.3.7.1'!V66+'St 1.3.7.2'!V66</f>
        <v>101.33888157620004</v>
      </c>
      <c r="W66" s="142">
        <f>'St 1.3.7.1'!W66+'St 1.3.7.2'!W66</f>
        <v>-17.865290155400089</v>
      </c>
      <c r="X66" s="143"/>
      <c r="Y66" s="142">
        <f>'St 1.3.7.1'!Y66+'St 1.3.7.2'!Y66</f>
        <v>0</v>
      </c>
      <c r="Z66" s="142">
        <f>'St 1.3.7.1'!Z66+'St 1.3.7.2'!Z66</f>
        <v>0</v>
      </c>
      <c r="AA66" s="142">
        <f>'St 1.3.7.1'!AA66+'St 1.3.7.2'!AA66</f>
        <v>0</v>
      </c>
      <c r="AB66" s="142">
        <f>'St 1.3.7.1'!AB66+'St 1.3.7.2'!AB66</f>
        <v>0</v>
      </c>
      <c r="AC66" s="142">
        <f>'St 1.3.7.1'!AC66+'St 1.3.7.2'!AC66</f>
        <v>0</v>
      </c>
      <c r="AD66" s="142">
        <f>'St 1.3.7.1'!AD66+'St 1.3.7.2'!AD66</f>
        <v>0</v>
      </c>
      <c r="AE66" s="142">
        <f>'St 1.3.7.1'!AE66+'St 1.3.7.2'!AE66</f>
        <v>0</v>
      </c>
      <c r="AF66" s="142">
        <f>'St 1.3.7.1'!AF66+'St 1.3.7.2'!AF66</f>
        <v>0</v>
      </c>
      <c r="AG66" s="142">
        <f>'St 1.3.7.1'!AG66+'St 1.3.7.2'!AG66</f>
        <v>0</v>
      </c>
    </row>
    <row r="67" spans="1:33">
      <c r="B67" s="6" t="s">
        <v>43</v>
      </c>
      <c r="C67" s="219"/>
      <c r="D67" s="142">
        <f>'St 1.3.7.1'!D67+'St 1.3.7.2'!D67</f>
        <v>17135.259503468395</v>
      </c>
      <c r="E67" s="142">
        <f>'St 1.3.7.1'!E67+'St 1.3.7.2'!E67</f>
        <v>18346.9124941308</v>
      </c>
      <c r="F67" s="142">
        <f>'St 1.3.7.1'!F67+'St 1.3.7.2'!F67</f>
        <v>18921.007198869396</v>
      </c>
      <c r="G67" s="142">
        <f>'St 1.3.7.1'!G67+'St 1.3.7.2'!G67</f>
        <v>19488.036832447702</v>
      </c>
      <c r="H67" s="142">
        <f>'St 1.3.7.1'!H67+'St 1.3.7.2'!H67</f>
        <v>19465.8185296802</v>
      </c>
      <c r="I67" s="142">
        <f>'St 1.3.7.1'!I67+'St 1.3.7.2'!I67</f>
        <v>16440.574552871301</v>
      </c>
      <c r="J67" s="142">
        <f>'St 1.3.7.1'!J67+'St 1.3.7.2'!J67</f>
        <v>16986.131194108802</v>
      </c>
      <c r="K67" s="142">
        <f>'St 1.3.7.1'!K67+'St 1.3.7.2'!K67</f>
        <v>17483.011543374603</v>
      </c>
      <c r="L67" s="142">
        <f>'St 1.3.7.1'!L67+'St 1.3.7.2'!L67</f>
        <v>18257.272075477245</v>
      </c>
      <c r="M67" s="142">
        <f>'St 1.3.7.1'!M67+'St 1.3.7.2'!M67</f>
        <v>18589.391252417703</v>
      </c>
      <c r="N67" s="143"/>
      <c r="O67" s="142">
        <f>'St 1.3.7.1'!O67+'St 1.3.7.2'!O67</f>
        <v>1211.6529906624025</v>
      </c>
      <c r="P67" s="142">
        <f>'St 1.3.7.1'!P67+'St 1.3.7.2'!P67</f>
        <v>574.0947047385971</v>
      </c>
      <c r="Q67" s="142">
        <f>'St 1.3.7.1'!Q67+'St 1.3.7.2'!Q67</f>
        <v>567.02963357830595</v>
      </c>
      <c r="R67" s="142">
        <f>'St 1.3.7.1'!R67+'St 1.3.7.2'!R67</f>
        <v>-22.218302767500973</v>
      </c>
      <c r="S67" s="142">
        <f>'St 1.3.7.1'!S67+'St 1.3.7.2'!S67</f>
        <v>-3025.2439768089012</v>
      </c>
      <c r="T67" s="142">
        <f>'St 1.3.7.1'!T67+'St 1.3.7.2'!T67</f>
        <v>545.55664123750375</v>
      </c>
      <c r="U67" s="142">
        <f>'St 1.3.7.1'!U67+'St 1.3.7.2'!U67</f>
        <v>496.88034926579894</v>
      </c>
      <c r="V67" s="142">
        <f>'St 1.3.7.1'!V67+'St 1.3.7.2'!V67</f>
        <v>774.26053210264172</v>
      </c>
      <c r="W67" s="142">
        <f>'St 1.3.7.1'!W67+'St 1.3.7.2'!W67</f>
        <v>332.11917694045815</v>
      </c>
      <c r="X67" s="143"/>
      <c r="Y67" s="142">
        <f>'St 1.3.7.1'!Y67+'St 1.3.7.2'!Y67</f>
        <v>0</v>
      </c>
      <c r="Z67" s="142">
        <f>'St 1.3.7.1'!Z67+'St 1.3.7.2'!Z67</f>
        <v>0</v>
      </c>
      <c r="AA67" s="142">
        <f>'St 1.3.7.1'!AA67+'St 1.3.7.2'!AA67</f>
        <v>0</v>
      </c>
      <c r="AB67" s="142">
        <f>'St 1.3.7.1'!AB67+'St 1.3.7.2'!AB67</f>
        <v>0</v>
      </c>
      <c r="AC67" s="142">
        <f>'St 1.3.7.1'!AC67+'St 1.3.7.2'!AC67</f>
        <v>0</v>
      </c>
      <c r="AD67" s="142">
        <f>'St 1.3.7.1'!AD67+'St 1.3.7.2'!AD67</f>
        <v>0</v>
      </c>
      <c r="AE67" s="142">
        <f>'St 1.3.7.1'!AE67+'St 1.3.7.2'!AE67</f>
        <v>0</v>
      </c>
      <c r="AF67" s="142">
        <f>'St 1.3.7.1'!AF67+'St 1.3.7.2'!AF67</f>
        <v>0</v>
      </c>
      <c r="AG67" s="142">
        <f>'St 1.3.7.1'!AG67+'St 1.3.7.2'!AG67</f>
        <v>0</v>
      </c>
    </row>
    <row r="68" spans="1:33">
      <c r="B68" s="6" t="s">
        <v>44</v>
      </c>
      <c r="C68" s="219"/>
      <c r="D68" s="142">
        <f>'St 1.3.7.1'!D68+'St 1.3.7.2'!D68</f>
        <v>1550</v>
      </c>
      <c r="E68" s="142">
        <f>'St 1.3.7.1'!E68+'St 1.3.7.2'!E68</f>
        <v>1700</v>
      </c>
      <c r="F68" s="142">
        <f>'St 1.3.7.1'!F68+'St 1.3.7.2'!F68</f>
        <v>1800</v>
      </c>
      <c r="G68" s="142">
        <f>'St 1.3.7.1'!G68+'St 1.3.7.2'!G68</f>
        <v>1950</v>
      </c>
      <c r="H68" s="142">
        <f>'St 1.3.7.1'!H68+'St 1.3.7.2'!H68</f>
        <v>2050</v>
      </c>
      <c r="I68" s="142">
        <f>'St 1.3.7.1'!I68+'St 1.3.7.2'!I68</f>
        <v>2200</v>
      </c>
      <c r="J68" s="142">
        <f>'St 1.3.7.1'!J68+'St 1.3.7.2'!J68</f>
        <v>2462</v>
      </c>
      <c r="K68" s="142">
        <f>'St 1.3.7.1'!K68+'St 1.3.7.2'!K68</f>
        <v>3374</v>
      </c>
      <c r="L68" s="142">
        <f>'St 1.3.7.1'!L68+'St 1.3.7.2'!L68</f>
        <v>6374</v>
      </c>
      <c r="M68" s="142">
        <f>'St 1.3.7.1'!M68+'St 1.3.7.2'!M68</f>
        <v>17014</v>
      </c>
      <c r="N68" s="143"/>
      <c r="O68" s="142">
        <f>'St 1.3.7.1'!O68+'St 1.3.7.2'!O68</f>
        <v>150</v>
      </c>
      <c r="P68" s="142">
        <f>'St 1.3.7.1'!P68+'St 1.3.7.2'!P68</f>
        <v>100</v>
      </c>
      <c r="Q68" s="142">
        <f>'St 1.3.7.1'!Q68+'St 1.3.7.2'!Q68</f>
        <v>150</v>
      </c>
      <c r="R68" s="142">
        <f>'St 1.3.7.1'!R68+'St 1.3.7.2'!R68</f>
        <v>100</v>
      </c>
      <c r="S68" s="142">
        <f>'St 1.3.7.1'!S68+'St 1.3.7.2'!S68</f>
        <v>150</v>
      </c>
      <c r="T68" s="142">
        <f>'St 1.3.7.1'!T68+'St 1.3.7.2'!T68</f>
        <v>262</v>
      </c>
      <c r="U68" s="142">
        <f>'St 1.3.7.1'!U68+'St 1.3.7.2'!U68</f>
        <v>911.99999999999989</v>
      </c>
      <c r="V68" s="142">
        <f>'St 1.3.7.1'!V68+'St 1.3.7.2'!V68</f>
        <v>3000</v>
      </c>
      <c r="W68" s="142">
        <f>'St 1.3.7.1'!W68+'St 1.3.7.2'!W68</f>
        <v>10640</v>
      </c>
      <c r="X68" s="143"/>
      <c r="Y68" s="142">
        <f>'St 1.3.7.1'!Y68+'St 1.3.7.2'!Y68</f>
        <v>0</v>
      </c>
      <c r="Z68" s="142">
        <f>'St 1.3.7.1'!Z68+'St 1.3.7.2'!Z68</f>
        <v>0</v>
      </c>
      <c r="AA68" s="142">
        <f>'St 1.3.7.1'!AA68+'St 1.3.7.2'!AA68</f>
        <v>0</v>
      </c>
      <c r="AB68" s="142">
        <f>'St 1.3.7.1'!AB68+'St 1.3.7.2'!AB68</f>
        <v>0</v>
      </c>
      <c r="AC68" s="142">
        <f>'St 1.3.7.1'!AC68+'St 1.3.7.2'!AC68</f>
        <v>0</v>
      </c>
      <c r="AD68" s="142">
        <f>'St 1.3.7.1'!AD68+'St 1.3.7.2'!AD68</f>
        <v>0</v>
      </c>
      <c r="AE68" s="142">
        <f>'St 1.3.7.1'!AE68+'St 1.3.7.2'!AE68</f>
        <v>0</v>
      </c>
      <c r="AF68" s="142">
        <f>'St 1.3.7.1'!AF68+'St 1.3.7.2'!AF68</f>
        <v>0</v>
      </c>
      <c r="AG68" s="142">
        <f>'St 1.3.7.1'!AG68+'St 1.3.7.2'!AG68</f>
        <v>0</v>
      </c>
    </row>
    <row r="69" spans="1:33">
      <c r="B69" s="7" t="s">
        <v>45</v>
      </c>
      <c r="C69" s="219"/>
      <c r="D69" s="142">
        <f>'St 1.3.7.1'!D69+'St 1.3.7.2'!D69</f>
        <v>1550</v>
      </c>
      <c r="E69" s="142">
        <f>'St 1.3.7.1'!E69+'St 1.3.7.2'!E69</f>
        <v>1700</v>
      </c>
      <c r="F69" s="142">
        <f>'St 1.3.7.1'!F69+'St 1.3.7.2'!F69</f>
        <v>1800</v>
      </c>
      <c r="G69" s="142">
        <f>'St 1.3.7.1'!G69+'St 1.3.7.2'!G69</f>
        <v>1950</v>
      </c>
      <c r="H69" s="142">
        <f>'St 1.3.7.1'!H69+'St 1.3.7.2'!H69</f>
        <v>2050</v>
      </c>
      <c r="I69" s="142">
        <f>'St 1.3.7.1'!I69+'St 1.3.7.2'!I69</f>
        <v>2200</v>
      </c>
      <c r="J69" s="142">
        <f>'St 1.3.7.1'!J69+'St 1.3.7.2'!J69</f>
        <v>2462</v>
      </c>
      <c r="K69" s="142">
        <f>'St 1.3.7.1'!K69+'St 1.3.7.2'!K69</f>
        <v>3374</v>
      </c>
      <c r="L69" s="142">
        <f>'St 1.3.7.1'!L69+'St 1.3.7.2'!L69</f>
        <v>6374</v>
      </c>
      <c r="M69" s="142">
        <f>'St 1.3.7.1'!M69+'St 1.3.7.2'!M69</f>
        <v>17014</v>
      </c>
      <c r="N69" s="143"/>
      <c r="O69" s="142">
        <f>'St 1.3.7.1'!O69+'St 1.3.7.2'!O69</f>
        <v>150</v>
      </c>
      <c r="P69" s="142">
        <f>'St 1.3.7.1'!P69+'St 1.3.7.2'!P69</f>
        <v>100</v>
      </c>
      <c r="Q69" s="142">
        <f>'St 1.3.7.1'!Q69+'St 1.3.7.2'!Q69</f>
        <v>150</v>
      </c>
      <c r="R69" s="142">
        <f>'St 1.3.7.1'!R69+'St 1.3.7.2'!R69</f>
        <v>100</v>
      </c>
      <c r="S69" s="142">
        <f>'St 1.3.7.1'!S69+'St 1.3.7.2'!S69</f>
        <v>150</v>
      </c>
      <c r="T69" s="142">
        <f>'St 1.3.7.1'!T69+'St 1.3.7.2'!T69</f>
        <v>262</v>
      </c>
      <c r="U69" s="142">
        <f>'St 1.3.7.1'!U69+'St 1.3.7.2'!U69</f>
        <v>911.99999999999989</v>
      </c>
      <c r="V69" s="142">
        <f>'St 1.3.7.1'!V69+'St 1.3.7.2'!V69</f>
        <v>3000</v>
      </c>
      <c r="W69" s="142">
        <f>'St 1.3.7.1'!W69+'St 1.3.7.2'!W69</f>
        <v>10640</v>
      </c>
      <c r="X69" s="143"/>
      <c r="Y69" s="142">
        <f>'St 1.3.7.1'!Y69+'St 1.3.7.2'!Y69</f>
        <v>0</v>
      </c>
      <c r="Z69" s="142">
        <f>'St 1.3.7.1'!Z69+'St 1.3.7.2'!Z69</f>
        <v>0</v>
      </c>
      <c r="AA69" s="142">
        <f>'St 1.3.7.1'!AA69+'St 1.3.7.2'!AA69</f>
        <v>0</v>
      </c>
      <c r="AB69" s="142">
        <f>'St 1.3.7.1'!AB69+'St 1.3.7.2'!AB69</f>
        <v>0</v>
      </c>
      <c r="AC69" s="142">
        <f>'St 1.3.7.1'!AC69+'St 1.3.7.2'!AC69</f>
        <v>0</v>
      </c>
      <c r="AD69" s="142">
        <f>'St 1.3.7.1'!AD69+'St 1.3.7.2'!AD69</f>
        <v>0</v>
      </c>
      <c r="AE69" s="142">
        <f>'St 1.3.7.1'!AE69+'St 1.3.7.2'!AE69</f>
        <v>0</v>
      </c>
      <c r="AF69" s="142">
        <f>'St 1.3.7.1'!AF69+'St 1.3.7.2'!AF69</f>
        <v>0</v>
      </c>
      <c r="AG69" s="142">
        <f>'St 1.3.7.1'!AG69+'St 1.3.7.2'!AG69</f>
        <v>0</v>
      </c>
    </row>
    <row r="70" spans="1:33">
      <c r="B70" s="7" t="s">
        <v>46</v>
      </c>
      <c r="C70" s="219"/>
      <c r="D70" s="142">
        <f>'St 1.3.7.1'!D70+'St 1.3.7.2'!D70</f>
        <v>0</v>
      </c>
      <c r="E70" s="142">
        <f>'St 1.3.7.1'!E70+'St 1.3.7.2'!E70</f>
        <v>0</v>
      </c>
      <c r="F70" s="142">
        <f>'St 1.3.7.1'!F70+'St 1.3.7.2'!F70</f>
        <v>0</v>
      </c>
      <c r="G70" s="142">
        <f>'St 1.3.7.1'!G70+'St 1.3.7.2'!G70</f>
        <v>0</v>
      </c>
      <c r="H70" s="142">
        <f>'St 1.3.7.1'!H70+'St 1.3.7.2'!H70</f>
        <v>0</v>
      </c>
      <c r="I70" s="142">
        <f>'St 1.3.7.1'!I70+'St 1.3.7.2'!I70</f>
        <v>0</v>
      </c>
      <c r="J70" s="142">
        <f>'St 1.3.7.1'!J70+'St 1.3.7.2'!J70</f>
        <v>0</v>
      </c>
      <c r="K70" s="142">
        <f>'St 1.3.7.1'!K70+'St 1.3.7.2'!K70</f>
        <v>0</v>
      </c>
      <c r="L70" s="142">
        <f>'St 1.3.7.1'!L70+'St 1.3.7.2'!L70</f>
        <v>0</v>
      </c>
      <c r="M70" s="142">
        <f>'St 1.3.7.1'!M70+'St 1.3.7.2'!M70</f>
        <v>0</v>
      </c>
      <c r="N70" s="143"/>
      <c r="O70" s="142">
        <f>'St 1.3.7.1'!O70+'St 1.3.7.2'!O70</f>
        <v>0</v>
      </c>
      <c r="P70" s="142">
        <f>'St 1.3.7.1'!P70+'St 1.3.7.2'!P70</f>
        <v>0</v>
      </c>
      <c r="Q70" s="142">
        <f>'St 1.3.7.1'!Q70+'St 1.3.7.2'!Q70</f>
        <v>0</v>
      </c>
      <c r="R70" s="142">
        <f>'St 1.3.7.1'!R70+'St 1.3.7.2'!R70</f>
        <v>0</v>
      </c>
      <c r="S70" s="142">
        <f>'St 1.3.7.1'!S70+'St 1.3.7.2'!S70</f>
        <v>0</v>
      </c>
      <c r="T70" s="142">
        <f>'St 1.3.7.1'!T70+'St 1.3.7.2'!T70</f>
        <v>0</v>
      </c>
      <c r="U70" s="142">
        <f>'St 1.3.7.1'!U70+'St 1.3.7.2'!U70</f>
        <v>0</v>
      </c>
      <c r="V70" s="142">
        <f>'St 1.3.7.1'!V70+'St 1.3.7.2'!V70</f>
        <v>0</v>
      </c>
      <c r="W70" s="142">
        <f>'St 1.3.7.1'!W70+'St 1.3.7.2'!W70</f>
        <v>0</v>
      </c>
      <c r="X70" s="143"/>
      <c r="Y70" s="142">
        <f>'St 1.3.7.1'!Y70+'St 1.3.7.2'!Y70</f>
        <v>0</v>
      </c>
      <c r="Z70" s="142">
        <f>'St 1.3.7.1'!Z70+'St 1.3.7.2'!Z70</f>
        <v>0</v>
      </c>
      <c r="AA70" s="142">
        <f>'St 1.3.7.1'!AA70+'St 1.3.7.2'!AA70</f>
        <v>0</v>
      </c>
      <c r="AB70" s="142">
        <f>'St 1.3.7.1'!AB70+'St 1.3.7.2'!AB70</f>
        <v>0</v>
      </c>
      <c r="AC70" s="142">
        <f>'St 1.3.7.1'!AC70+'St 1.3.7.2'!AC70</f>
        <v>0</v>
      </c>
      <c r="AD70" s="142">
        <f>'St 1.3.7.1'!AD70+'St 1.3.7.2'!AD70</f>
        <v>0</v>
      </c>
      <c r="AE70" s="142">
        <f>'St 1.3.7.1'!AE70+'St 1.3.7.2'!AE70</f>
        <v>0</v>
      </c>
      <c r="AF70" s="142">
        <f>'St 1.3.7.1'!AF70+'St 1.3.7.2'!AF70</f>
        <v>0</v>
      </c>
      <c r="AG70" s="142">
        <f>'St 1.3.7.1'!AG70+'St 1.3.7.2'!AG70</f>
        <v>0</v>
      </c>
    </row>
    <row r="71" spans="1:33">
      <c r="B71" s="6" t="s">
        <v>317</v>
      </c>
      <c r="C71" s="219"/>
      <c r="D71" s="142">
        <f>'St 1.3.7.1'!D71+'St 1.3.7.2'!D71</f>
        <v>0</v>
      </c>
      <c r="E71" s="142">
        <f>'St 1.3.7.1'!E71+'St 1.3.7.2'!E71</f>
        <v>0</v>
      </c>
      <c r="F71" s="142">
        <f>'St 1.3.7.1'!F71+'St 1.3.7.2'!F71</f>
        <v>0</v>
      </c>
      <c r="G71" s="142">
        <f>'St 1.3.7.1'!G71+'St 1.3.7.2'!G71</f>
        <v>0</v>
      </c>
      <c r="H71" s="142">
        <f>'St 1.3.7.1'!H71+'St 1.3.7.2'!H71</f>
        <v>0</v>
      </c>
      <c r="I71" s="142">
        <f>'St 1.3.7.1'!I71+'St 1.3.7.2'!I71</f>
        <v>0</v>
      </c>
      <c r="J71" s="142">
        <f>'St 1.3.7.1'!J71+'St 1.3.7.2'!J71</f>
        <v>0</v>
      </c>
      <c r="K71" s="142">
        <f>'St 1.3.7.1'!K71+'St 1.3.7.2'!K71</f>
        <v>0</v>
      </c>
      <c r="L71" s="142">
        <f>'St 1.3.7.1'!L71+'St 1.3.7.2'!L71</f>
        <v>0</v>
      </c>
      <c r="M71" s="142">
        <f>'St 1.3.7.1'!M71+'St 1.3.7.2'!M71</f>
        <v>0</v>
      </c>
      <c r="N71" s="143"/>
      <c r="O71" s="142">
        <f>'St 1.3.7.1'!O71+'St 1.3.7.2'!O71</f>
        <v>0</v>
      </c>
      <c r="P71" s="142">
        <f>'St 1.3.7.1'!P71+'St 1.3.7.2'!P71</f>
        <v>0</v>
      </c>
      <c r="Q71" s="142">
        <f>'St 1.3.7.1'!Q71+'St 1.3.7.2'!Q71</f>
        <v>0</v>
      </c>
      <c r="R71" s="142">
        <f>'St 1.3.7.1'!R71+'St 1.3.7.2'!R71</f>
        <v>0</v>
      </c>
      <c r="S71" s="142">
        <f>'St 1.3.7.1'!S71+'St 1.3.7.2'!S71</f>
        <v>0</v>
      </c>
      <c r="T71" s="142">
        <f>'St 1.3.7.1'!T71+'St 1.3.7.2'!T71</f>
        <v>0</v>
      </c>
      <c r="U71" s="142">
        <f>'St 1.3.7.1'!U71+'St 1.3.7.2'!U71</f>
        <v>0</v>
      </c>
      <c r="V71" s="142">
        <f>'St 1.3.7.1'!V71+'St 1.3.7.2'!V71</f>
        <v>0</v>
      </c>
      <c r="W71" s="142">
        <f>'St 1.3.7.1'!W71+'St 1.3.7.2'!W71</f>
        <v>0</v>
      </c>
      <c r="X71" s="143"/>
      <c r="Y71" s="142">
        <f>'St 1.3.7.1'!Y71+'St 1.3.7.2'!Y71</f>
        <v>0</v>
      </c>
      <c r="Z71" s="142">
        <f>'St 1.3.7.1'!Z71+'St 1.3.7.2'!Z71</f>
        <v>0</v>
      </c>
      <c r="AA71" s="142">
        <f>'St 1.3.7.1'!AA71+'St 1.3.7.2'!AA71</f>
        <v>0</v>
      </c>
      <c r="AB71" s="142">
        <f>'St 1.3.7.1'!AB71+'St 1.3.7.2'!AB71</f>
        <v>0</v>
      </c>
      <c r="AC71" s="142">
        <f>'St 1.3.7.1'!AC71+'St 1.3.7.2'!AC71</f>
        <v>0</v>
      </c>
      <c r="AD71" s="142">
        <f>'St 1.3.7.1'!AD71+'St 1.3.7.2'!AD71</f>
        <v>0</v>
      </c>
      <c r="AE71" s="142">
        <f>'St 1.3.7.1'!AE71+'St 1.3.7.2'!AE71</f>
        <v>0</v>
      </c>
      <c r="AF71" s="142">
        <f>'St 1.3.7.1'!AF71+'St 1.3.7.2'!AF71</f>
        <v>0</v>
      </c>
      <c r="AG71" s="142">
        <f>'St 1.3.7.1'!AG71+'St 1.3.7.2'!AG71</f>
        <v>0</v>
      </c>
    </row>
    <row r="72" spans="1:33">
      <c r="B72" s="6" t="s">
        <v>108</v>
      </c>
      <c r="C72" s="219"/>
      <c r="D72" s="142">
        <f>'St 1.3.7.1'!D72+'St 1.3.7.2'!D72</f>
        <v>1593.5816639999998</v>
      </c>
      <c r="E72" s="142">
        <f>'St 1.3.7.1'!E72+'St 1.3.7.2'!E72</f>
        <v>2191.3706624000001</v>
      </c>
      <c r="F72" s="142">
        <f>'St 1.3.7.1'!F72+'St 1.3.7.2'!F72</f>
        <v>2281.8754543999999</v>
      </c>
      <c r="G72" s="142">
        <f>'St 1.3.7.1'!G72+'St 1.3.7.2'!G72</f>
        <v>2649.7668810559999</v>
      </c>
      <c r="H72" s="142">
        <f>'St 1.3.7.1'!H72+'St 1.3.7.2'!H72</f>
        <v>2604.9516518359997</v>
      </c>
      <c r="I72" s="142">
        <f>'St 1.3.7.1'!I72+'St 1.3.7.2'!I72</f>
        <v>2901.4102957063806</v>
      </c>
      <c r="J72" s="142">
        <f>'St 1.3.7.1'!J72+'St 1.3.7.2'!J72</f>
        <v>3757.6979649706195</v>
      </c>
      <c r="K72" s="142">
        <f>'St 1.3.7.1'!K72+'St 1.3.7.2'!K72</f>
        <v>4296.6766500399999</v>
      </c>
      <c r="L72" s="142">
        <f>'St 1.3.7.1'!L72+'St 1.3.7.2'!L72</f>
        <v>5181.1056326079597</v>
      </c>
      <c r="M72" s="142">
        <f>'St 1.3.7.1'!M72+'St 1.3.7.2'!M72</f>
        <v>5653.3650222079605</v>
      </c>
      <c r="N72" s="143"/>
      <c r="O72" s="142">
        <f>'St 1.3.7.1'!O72+'St 1.3.7.2'!O72</f>
        <v>597.78899840000031</v>
      </c>
      <c r="P72" s="142">
        <f>'St 1.3.7.1'!P72+'St 1.3.7.2'!P72</f>
        <v>90.504791999999725</v>
      </c>
      <c r="Q72" s="142">
        <f>'St 1.3.7.1'!Q72+'St 1.3.7.2'!Q72</f>
        <v>367.89142665600002</v>
      </c>
      <c r="R72" s="142">
        <f>'St 1.3.7.1'!R72+'St 1.3.7.2'!R72</f>
        <v>-44.815229220000219</v>
      </c>
      <c r="S72" s="142">
        <f>'St 1.3.7.1'!S72+'St 1.3.7.2'!S72</f>
        <v>296.45864387038091</v>
      </c>
      <c r="T72" s="142">
        <f>'St 1.3.7.1'!T72+'St 1.3.7.2'!T72</f>
        <v>856.28766926423884</v>
      </c>
      <c r="U72" s="142">
        <f>'St 1.3.7.1'!U72+'St 1.3.7.2'!U72</f>
        <v>538.97868506938039</v>
      </c>
      <c r="V72" s="142">
        <f>'St 1.3.7.1'!V72+'St 1.3.7.2'!V72</f>
        <v>884.42898256795979</v>
      </c>
      <c r="W72" s="142">
        <f>'St 1.3.7.1'!W72+'St 1.3.7.2'!W72</f>
        <v>472.25938960000076</v>
      </c>
      <c r="X72" s="143"/>
      <c r="Y72" s="142">
        <f>'St 1.3.7.1'!Y72+'St 1.3.7.2'!Y72</f>
        <v>0</v>
      </c>
      <c r="Z72" s="142">
        <f>'St 1.3.7.1'!Z72+'St 1.3.7.2'!Z72</f>
        <v>0</v>
      </c>
      <c r="AA72" s="142">
        <f>'St 1.3.7.1'!AA72+'St 1.3.7.2'!AA72</f>
        <v>0</v>
      </c>
      <c r="AB72" s="142">
        <f>'St 1.3.7.1'!AB72+'St 1.3.7.2'!AB72</f>
        <v>0</v>
      </c>
      <c r="AC72" s="142">
        <f>'St 1.3.7.1'!AC72+'St 1.3.7.2'!AC72</f>
        <v>0</v>
      </c>
      <c r="AD72" s="142">
        <f>'St 1.3.7.1'!AD72+'St 1.3.7.2'!AD72</f>
        <v>0</v>
      </c>
      <c r="AE72" s="142">
        <f>'St 1.3.7.1'!AE72+'St 1.3.7.2'!AE72</f>
        <v>0</v>
      </c>
      <c r="AF72" s="142">
        <f>'St 1.3.7.1'!AF72+'St 1.3.7.2'!AF72</f>
        <v>0</v>
      </c>
      <c r="AG72" s="142">
        <f>'St 1.3.7.1'!AG72+'St 1.3.7.2'!AG72</f>
        <v>0</v>
      </c>
    </row>
    <row r="73" spans="1:33">
      <c r="B73" s="6" t="s">
        <v>48</v>
      </c>
      <c r="C73" s="219"/>
      <c r="D73" s="142">
        <f>'St 1.3.7.1'!D73+'St 1.3.7.2'!D73</f>
        <v>0</v>
      </c>
      <c r="E73" s="142">
        <f>'St 1.3.7.1'!E73+'St 1.3.7.2'!E73</f>
        <v>0</v>
      </c>
      <c r="F73" s="142">
        <f>'St 1.3.7.1'!F73+'St 1.3.7.2'!F73</f>
        <v>0</v>
      </c>
      <c r="G73" s="142">
        <f>'St 1.3.7.1'!G73+'St 1.3.7.2'!G73</f>
        <v>0</v>
      </c>
      <c r="H73" s="142">
        <f>'St 1.3.7.1'!H73+'St 1.3.7.2'!H73</f>
        <v>0</v>
      </c>
      <c r="I73" s="142">
        <f>'St 1.3.7.1'!I73+'St 1.3.7.2'!I73</f>
        <v>0</v>
      </c>
      <c r="J73" s="142">
        <f>'St 1.3.7.1'!J73+'St 1.3.7.2'!J73</f>
        <v>0</v>
      </c>
      <c r="K73" s="142">
        <f>'St 1.3.7.1'!K73+'St 1.3.7.2'!K73</f>
        <v>0</v>
      </c>
      <c r="L73" s="142">
        <f>'St 1.3.7.1'!L73+'St 1.3.7.2'!L73</f>
        <v>0</v>
      </c>
      <c r="M73" s="142">
        <f>'St 1.3.7.1'!M73+'St 1.3.7.2'!M73</f>
        <v>0</v>
      </c>
      <c r="N73" s="143"/>
      <c r="O73" s="142">
        <f>'St 1.3.7.1'!O73+'St 1.3.7.2'!O73</f>
        <v>0</v>
      </c>
      <c r="P73" s="142">
        <f>'St 1.3.7.1'!P73+'St 1.3.7.2'!P73</f>
        <v>0</v>
      </c>
      <c r="Q73" s="142">
        <f>'St 1.3.7.1'!Q73+'St 1.3.7.2'!Q73</f>
        <v>0</v>
      </c>
      <c r="R73" s="142">
        <f>'St 1.3.7.1'!R73+'St 1.3.7.2'!R73</f>
        <v>0</v>
      </c>
      <c r="S73" s="142">
        <f>'St 1.3.7.1'!S73+'St 1.3.7.2'!S73</f>
        <v>0</v>
      </c>
      <c r="T73" s="142">
        <f>'St 1.3.7.1'!T73+'St 1.3.7.2'!T73</f>
        <v>0</v>
      </c>
      <c r="U73" s="142">
        <f>'St 1.3.7.1'!U73+'St 1.3.7.2'!U73</f>
        <v>0</v>
      </c>
      <c r="V73" s="142">
        <f>'St 1.3.7.1'!V73+'St 1.3.7.2'!V73</f>
        <v>0</v>
      </c>
      <c r="W73" s="142">
        <f>'St 1.3.7.1'!W73+'St 1.3.7.2'!W73</f>
        <v>0</v>
      </c>
      <c r="X73" s="143"/>
      <c r="Y73" s="142">
        <f>'St 1.3.7.1'!Y73+'St 1.3.7.2'!Y73</f>
        <v>0</v>
      </c>
      <c r="Z73" s="142">
        <f>'St 1.3.7.1'!Z73+'St 1.3.7.2'!Z73</f>
        <v>0</v>
      </c>
      <c r="AA73" s="142">
        <f>'St 1.3.7.1'!AA73+'St 1.3.7.2'!AA73</f>
        <v>0</v>
      </c>
      <c r="AB73" s="142">
        <f>'St 1.3.7.1'!AB73+'St 1.3.7.2'!AB73</f>
        <v>0</v>
      </c>
      <c r="AC73" s="142">
        <f>'St 1.3.7.1'!AC73+'St 1.3.7.2'!AC73</f>
        <v>0</v>
      </c>
      <c r="AD73" s="142">
        <f>'St 1.3.7.1'!AD73+'St 1.3.7.2'!AD73</f>
        <v>0</v>
      </c>
      <c r="AE73" s="142">
        <f>'St 1.3.7.1'!AE73+'St 1.3.7.2'!AE73</f>
        <v>0</v>
      </c>
      <c r="AF73" s="142">
        <f>'St 1.3.7.1'!AF73+'St 1.3.7.2'!AF73</f>
        <v>0</v>
      </c>
      <c r="AG73" s="142">
        <f>'St 1.3.7.1'!AG73+'St 1.3.7.2'!AG73</f>
        <v>0</v>
      </c>
    </row>
    <row r="74" spans="1:33">
      <c r="B74" s="6" t="s">
        <v>325</v>
      </c>
      <c r="C74" s="219"/>
      <c r="D74" s="142">
        <f>'St 1.3.7.1'!D74+'St 1.3.7.2'!D74</f>
        <v>429.41823811999996</v>
      </c>
      <c r="E74" s="142">
        <f>'St 1.3.7.1'!E74+'St 1.3.7.2'!E74</f>
        <v>434.58977528000003</v>
      </c>
      <c r="F74" s="142">
        <f>'St 1.3.7.1'!F74+'St 1.3.7.2'!F74</f>
        <v>443.94968993999998</v>
      </c>
      <c r="G74" s="142">
        <f>'St 1.3.7.1'!G74+'St 1.3.7.2'!G74</f>
        <v>459.18691001400009</v>
      </c>
      <c r="H74" s="142">
        <f>'St 1.3.7.1'!H74+'St 1.3.7.2'!H74</f>
        <v>467.93396217960003</v>
      </c>
      <c r="I74" s="142">
        <f>'St 1.3.7.1'!I74+'St 1.3.7.2'!I74</f>
        <v>350.84978757119995</v>
      </c>
      <c r="J74" s="142">
        <f>'St 1.3.7.1'!J74+'St 1.3.7.2'!J74</f>
        <v>358.39992451119997</v>
      </c>
      <c r="K74" s="142">
        <f>'St 1.3.7.1'!K74+'St 1.3.7.2'!K74</f>
        <v>347.39394319420001</v>
      </c>
      <c r="L74" s="142">
        <f>'St 1.3.7.1'!L74+'St 1.3.7.2'!L74</f>
        <v>524.61658062160006</v>
      </c>
      <c r="M74" s="142">
        <f>'St 1.3.7.1'!M74+'St 1.3.7.2'!M74</f>
        <v>534.04492551220005</v>
      </c>
      <c r="N74" s="143"/>
      <c r="O74" s="142">
        <f>'St 1.3.7.1'!O74+'St 1.3.7.2'!O74</f>
        <v>5.1715371600000708</v>
      </c>
      <c r="P74" s="142">
        <f>'St 1.3.7.1'!P74+'St 1.3.7.2'!P74</f>
        <v>9.3599146599999585</v>
      </c>
      <c r="Q74" s="142">
        <f>'St 1.3.7.1'!Q74+'St 1.3.7.2'!Q74</f>
        <v>15.237220074000108</v>
      </c>
      <c r="R74" s="142">
        <f>'St 1.3.7.1'!R74+'St 1.3.7.2'!R74</f>
        <v>8.7470521655999391</v>
      </c>
      <c r="S74" s="142">
        <f>'St 1.3.7.1'!S74+'St 1.3.7.2'!S74</f>
        <v>-117.08417460840008</v>
      </c>
      <c r="T74" s="142">
        <f>'St 1.3.7.1'!T74+'St 1.3.7.2'!T74</f>
        <v>7.5501369400000158</v>
      </c>
      <c r="U74" s="142">
        <f>'St 1.3.7.1'!U74+'St 1.3.7.2'!U74</f>
        <v>-11.005981316999964</v>
      </c>
      <c r="V74" s="142">
        <f>'St 1.3.7.1'!V74+'St 1.3.7.2'!V74</f>
        <v>177.22263742740006</v>
      </c>
      <c r="W74" s="142">
        <f>'St 1.3.7.1'!W74+'St 1.3.7.2'!W74</f>
        <v>9.4283448905999876</v>
      </c>
      <c r="X74" s="143"/>
      <c r="Y74" s="142">
        <f>'St 1.3.7.1'!Y74+'St 1.3.7.2'!Y74</f>
        <v>0</v>
      </c>
      <c r="Z74" s="142">
        <f>'St 1.3.7.1'!Z74+'St 1.3.7.2'!Z74</f>
        <v>0</v>
      </c>
      <c r="AA74" s="142">
        <f>'St 1.3.7.1'!AA74+'St 1.3.7.2'!AA74</f>
        <v>0</v>
      </c>
      <c r="AB74" s="142">
        <f>'St 1.3.7.1'!AB74+'St 1.3.7.2'!AB74</f>
        <v>0</v>
      </c>
      <c r="AC74" s="142">
        <f>'St 1.3.7.1'!AC74+'St 1.3.7.2'!AC74</f>
        <v>0</v>
      </c>
      <c r="AD74" s="142">
        <f>'St 1.3.7.1'!AD74+'St 1.3.7.2'!AD74</f>
        <v>0</v>
      </c>
      <c r="AE74" s="142">
        <f>'St 1.3.7.1'!AE74+'St 1.3.7.2'!AE74</f>
        <v>0</v>
      </c>
      <c r="AF74" s="142">
        <f>'St 1.3.7.1'!AF74+'St 1.3.7.2'!AF74</f>
        <v>0</v>
      </c>
      <c r="AG74" s="142">
        <f>'St 1.3.7.1'!AG74+'St 1.3.7.2'!AG74</f>
        <v>0</v>
      </c>
    </row>
    <row r="75" spans="1:33">
      <c r="B75" s="8" t="s">
        <v>101</v>
      </c>
      <c r="C75" s="219"/>
      <c r="D75" s="142">
        <f>'St 1.3.7.1'!D75+'St 1.3.7.2'!D75</f>
        <v>7716.3854294251987</v>
      </c>
      <c r="E75" s="142">
        <f>'St 1.3.7.1'!E75+'St 1.3.7.2'!E75</f>
        <v>7761.8319688027004</v>
      </c>
      <c r="F75" s="142">
        <f>'St 1.3.7.1'!F75+'St 1.3.7.2'!F75</f>
        <v>7948.7707304097994</v>
      </c>
      <c r="G75" s="142">
        <f>'St 1.3.7.1'!G75+'St 1.3.7.2'!G75</f>
        <v>8158.9019506161985</v>
      </c>
      <c r="H75" s="142">
        <f>'St 1.3.7.1'!H75+'St 1.3.7.2'!H75</f>
        <v>9924.6919542102005</v>
      </c>
      <c r="I75" s="142">
        <f>'St 1.3.7.1'!I75+'St 1.3.7.2'!I75</f>
        <v>14179.215146106419</v>
      </c>
      <c r="J75" s="142">
        <f>'St 1.3.7.1'!J75+'St 1.3.7.2'!J75</f>
        <v>14813.552452120581</v>
      </c>
      <c r="K75" s="142">
        <f>'St 1.3.7.1'!K75+'St 1.3.7.2'!K75</f>
        <v>15314.248577865701</v>
      </c>
      <c r="L75" s="142">
        <f>'St 1.3.7.1'!L75+'St 1.3.7.2'!L75</f>
        <v>15684.956378651506</v>
      </c>
      <c r="M75" s="142">
        <f>'St 1.3.7.1'!M75+'St 1.3.7.2'!M75</f>
        <v>15989.48091196184</v>
      </c>
      <c r="N75" s="143"/>
      <c r="O75" s="142">
        <f>'St 1.3.7.1'!O75+'St 1.3.7.2'!O75</f>
        <v>45.44653937750013</v>
      </c>
      <c r="P75" s="142">
        <f>'St 1.3.7.1'!P75+'St 1.3.7.2'!P75</f>
        <v>186.93876160709965</v>
      </c>
      <c r="Q75" s="142">
        <f>'St 1.3.7.1'!Q75+'St 1.3.7.2'!Q75</f>
        <v>210.1312202063998</v>
      </c>
      <c r="R75" s="142">
        <f>'St 1.3.7.1'!R75+'St 1.3.7.2'!R75</f>
        <v>1765.7900035940017</v>
      </c>
      <c r="S75" s="142">
        <f>'St 1.3.7.1'!S75+'St 1.3.7.2'!S75</f>
        <v>4254.5231918962163</v>
      </c>
      <c r="T75" s="142">
        <f>'St 1.3.7.1'!T75+'St 1.3.7.2'!T75</f>
        <v>634.33730601416391</v>
      </c>
      <c r="U75" s="142">
        <f>'St 1.3.7.1'!U75+'St 1.3.7.2'!U75</f>
        <v>500.69612574511939</v>
      </c>
      <c r="V75" s="142">
        <f>'St 1.3.7.1'!V75+'St 1.3.7.2'!V75</f>
        <v>370.70780078580447</v>
      </c>
      <c r="W75" s="142">
        <f>'St 1.3.7.1'!W75+'St 1.3.7.2'!W75</f>
        <v>304.52453331033576</v>
      </c>
      <c r="X75" s="143"/>
      <c r="Y75" s="142">
        <f>'St 1.3.7.1'!Y75+'St 1.3.7.2'!Y75</f>
        <v>0</v>
      </c>
      <c r="Z75" s="142">
        <f>'St 1.3.7.1'!Z75+'St 1.3.7.2'!Z75</f>
        <v>0</v>
      </c>
      <c r="AA75" s="142">
        <f>'St 1.3.7.1'!AA75+'St 1.3.7.2'!AA75</f>
        <v>0</v>
      </c>
      <c r="AB75" s="142">
        <f>'St 1.3.7.1'!AB75+'St 1.3.7.2'!AB75</f>
        <v>0</v>
      </c>
      <c r="AC75" s="142">
        <f>'St 1.3.7.1'!AC75+'St 1.3.7.2'!AC75</f>
        <v>0</v>
      </c>
      <c r="AD75" s="142">
        <f>'St 1.3.7.1'!AD75+'St 1.3.7.2'!AD75</f>
        <v>0</v>
      </c>
      <c r="AE75" s="142">
        <f>'St 1.3.7.1'!AE75+'St 1.3.7.2'!AE75</f>
        <v>0</v>
      </c>
      <c r="AF75" s="142">
        <f>'St 1.3.7.1'!AF75+'St 1.3.7.2'!AF75</f>
        <v>0</v>
      </c>
      <c r="AG75" s="142">
        <f>'St 1.3.7.1'!AG75+'St 1.3.7.2'!AG75</f>
        <v>0</v>
      </c>
    </row>
    <row r="76" spans="1:33" s="45" customFormat="1">
      <c r="A76" s="38"/>
      <c r="B76" s="31" t="s">
        <v>11</v>
      </c>
      <c r="C76" s="209" t="s">
        <v>300</v>
      </c>
      <c r="D76" s="139">
        <f>'St 1.3.7.1'!D76+'St 1.3.7.2'!D76</f>
        <v>0</v>
      </c>
      <c r="E76" s="139">
        <f>'St 1.3.7.1'!E76+'St 1.3.7.2'!E76</f>
        <v>0</v>
      </c>
      <c r="F76" s="139">
        <f>'St 1.3.7.1'!F76+'St 1.3.7.2'!F76</f>
        <v>0</v>
      </c>
      <c r="G76" s="139">
        <f>'St 1.3.7.1'!G76+'St 1.3.7.2'!G76</f>
        <v>0</v>
      </c>
      <c r="H76" s="139">
        <f>'St 1.3.7.1'!H76+'St 1.3.7.2'!H76</f>
        <v>0</v>
      </c>
      <c r="I76" s="139">
        <f>'St 1.3.7.1'!I76+'St 1.3.7.2'!I76</f>
        <v>0</v>
      </c>
      <c r="J76" s="139">
        <f>'St 1.3.7.1'!J76+'St 1.3.7.2'!J76</f>
        <v>0</v>
      </c>
      <c r="K76" s="139">
        <f>'St 1.3.7.1'!K76+'St 1.3.7.2'!K76</f>
        <v>0</v>
      </c>
      <c r="L76" s="139">
        <f>'St 1.3.7.1'!L76+'St 1.3.7.2'!L76</f>
        <v>0</v>
      </c>
      <c r="M76" s="139">
        <f>'St 1.3.7.1'!M76+'St 1.3.7.2'!M76</f>
        <v>0</v>
      </c>
      <c r="N76" s="146"/>
      <c r="O76" s="139">
        <f>'St 1.3.7.1'!O76+'St 1.3.7.2'!O76</f>
        <v>0</v>
      </c>
      <c r="P76" s="139">
        <f>'St 1.3.7.1'!P76+'St 1.3.7.2'!P76</f>
        <v>0</v>
      </c>
      <c r="Q76" s="139">
        <f>'St 1.3.7.1'!Q76+'St 1.3.7.2'!Q76</f>
        <v>0</v>
      </c>
      <c r="R76" s="139">
        <f>'St 1.3.7.1'!R76+'St 1.3.7.2'!R76</f>
        <v>0</v>
      </c>
      <c r="S76" s="139">
        <f>'St 1.3.7.1'!S76+'St 1.3.7.2'!S76</f>
        <v>0</v>
      </c>
      <c r="T76" s="139">
        <f>'St 1.3.7.1'!T76+'St 1.3.7.2'!T76</f>
        <v>0</v>
      </c>
      <c r="U76" s="139">
        <f>'St 1.3.7.1'!U76+'St 1.3.7.2'!U76</f>
        <v>0</v>
      </c>
      <c r="V76" s="139">
        <f>'St 1.3.7.1'!V76+'St 1.3.7.2'!V76</f>
        <v>0</v>
      </c>
      <c r="W76" s="139">
        <f>'St 1.3.7.1'!W76+'St 1.3.7.2'!W76</f>
        <v>0</v>
      </c>
      <c r="X76" s="146"/>
      <c r="Y76" s="139">
        <f>'St 1.3.7.1'!Y76+'St 1.3.7.2'!Y76</f>
        <v>0</v>
      </c>
      <c r="Z76" s="139">
        <f>'St 1.3.7.1'!Z76+'St 1.3.7.2'!Z76</f>
        <v>0</v>
      </c>
      <c r="AA76" s="139">
        <f>'St 1.3.7.1'!AA76+'St 1.3.7.2'!AA76</f>
        <v>0</v>
      </c>
      <c r="AB76" s="139">
        <f>'St 1.3.7.1'!AB76+'St 1.3.7.2'!AB76</f>
        <v>0</v>
      </c>
      <c r="AC76" s="139">
        <f>'St 1.3.7.1'!AC76+'St 1.3.7.2'!AC76</f>
        <v>0</v>
      </c>
      <c r="AD76" s="139">
        <f>'St 1.3.7.1'!AD76+'St 1.3.7.2'!AD76</f>
        <v>0</v>
      </c>
      <c r="AE76" s="139">
        <f>'St 1.3.7.1'!AE76+'St 1.3.7.2'!AE76</f>
        <v>0</v>
      </c>
      <c r="AF76" s="139">
        <f>'St 1.3.7.1'!AF76+'St 1.3.7.2'!AF76</f>
        <v>0</v>
      </c>
      <c r="AG76" s="139">
        <f>'St 1.3.7.1'!AG76+'St 1.3.7.2'!AG76</f>
        <v>0</v>
      </c>
    </row>
    <row r="77" spans="1:33">
      <c r="B77" s="3" t="s">
        <v>12</v>
      </c>
      <c r="C77" s="210" t="s">
        <v>301</v>
      </c>
      <c r="D77" s="142">
        <f>'St 1.3.7.1'!D77+'St 1.3.7.2'!D77</f>
        <v>0</v>
      </c>
      <c r="E77" s="142">
        <f>'St 1.3.7.1'!E77+'St 1.3.7.2'!E77</f>
        <v>0</v>
      </c>
      <c r="F77" s="142">
        <f>'St 1.3.7.1'!F77+'St 1.3.7.2'!F77</f>
        <v>0</v>
      </c>
      <c r="G77" s="142">
        <f>'St 1.3.7.1'!G77+'St 1.3.7.2'!G77</f>
        <v>0</v>
      </c>
      <c r="H77" s="142">
        <f>'St 1.3.7.1'!H77+'St 1.3.7.2'!H77</f>
        <v>0</v>
      </c>
      <c r="I77" s="142">
        <f>'St 1.3.7.1'!I77+'St 1.3.7.2'!I77</f>
        <v>0</v>
      </c>
      <c r="J77" s="142">
        <f>'St 1.3.7.1'!J77+'St 1.3.7.2'!J77</f>
        <v>0</v>
      </c>
      <c r="K77" s="142">
        <f>'St 1.3.7.1'!K77+'St 1.3.7.2'!K77</f>
        <v>0</v>
      </c>
      <c r="L77" s="142">
        <f>'St 1.3.7.1'!L77+'St 1.3.7.2'!L77</f>
        <v>0</v>
      </c>
      <c r="M77" s="142">
        <f>'St 1.3.7.1'!M77+'St 1.3.7.2'!M77</f>
        <v>0</v>
      </c>
      <c r="N77" s="143"/>
      <c r="O77" s="142">
        <f>'St 1.3.7.1'!O77+'St 1.3.7.2'!O77</f>
        <v>0</v>
      </c>
      <c r="P77" s="142">
        <f>'St 1.3.7.1'!P77+'St 1.3.7.2'!P77</f>
        <v>0</v>
      </c>
      <c r="Q77" s="142">
        <f>'St 1.3.7.1'!Q77+'St 1.3.7.2'!Q77</f>
        <v>0</v>
      </c>
      <c r="R77" s="142">
        <f>'St 1.3.7.1'!R77+'St 1.3.7.2'!R77</f>
        <v>0</v>
      </c>
      <c r="S77" s="142">
        <f>'St 1.3.7.1'!S77+'St 1.3.7.2'!S77</f>
        <v>0</v>
      </c>
      <c r="T77" s="142">
        <f>'St 1.3.7.1'!T77+'St 1.3.7.2'!T77</f>
        <v>0</v>
      </c>
      <c r="U77" s="142">
        <f>'St 1.3.7.1'!U77+'St 1.3.7.2'!U77</f>
        <v>0</v>
      </c>
      <c r="V77" s="142">
        <f>'St 1.3.7.1'!V77+'St 1.3.7.2'!V77</f>
        <v>0</v>
      </c>
      <c r="W77" s="142">
        <f>'St 1.3.7.1'!W77+'St 1.3.7.2'!W77</f>
        <v>0</v>
      </c>
      <c r="X77" s="143"/>
      <c r="Y77" s="142">
        <f>'St 1.3.7.1'!Y77+'St 1.3.7.2'!Y77</f>
        <v>0</v>
      </c>
      <c r="Z77" s="142">
        <f>'St 1.3.7.1'!Z77+'St 1.3.7.2'!Z77</f>
        <v>0</v>
      </c>
      <c r="AA77" s="142">
        <f>'St 1.3.7.1'!AA77+'St 1.3.7.2'!AA77</f>
        <v>0</v>
      </c>
      <c r="AB77" s="142">
        <f>'St 1.3.7.1'!AB77+'St 1.3.7.2'!AB77</f>
        <v>0</v>
      </c>
      <c r="AC77" s="142">
        <f>'St 1.3.7.1'!AC77+'St 1.3.7.2'!AC77</f>
        <v>0</v>
      </c>
      <c r="AD77" s="142">
        <f>'St 1.3.7.1'!AD77+'St 1.3.7.2'!AD77</f>
        <v>0</v>
      </c>
      <c r="AE77" s="142">
        <f>'St 1.3.7.1'!AE77+'St 1.3.7.2'!AE77</f>
        <v>0</v>
      </c>
      <c r="AF77" s="142">
        <f>'St 1.3.7.1'!AF77+'St 1.3.7.2'!AF77</f>
        <v>0</v>
      </c>
      <c r="AG77" s="142">
        <f>'St 1.3.7.1'!AG77+'St 1.3.7.2'!AG77</f>
        <v>0</v>
      </c>
    </row>
    <row r="78" spans="1:33">
      <c r="B78" s="3" t="s">
        <v>13</v>
      </c>
      <c r="C78" s="210" t="s">
        <v>302</v>
      </c>
      <c r="D78" s="142">
        <f>'St 1.3.7.1'!D78+'St 1.3.7.2'!D78</f>
        <v>0</v>
      </c>
      <c r="E78" s="142">
        <f>'St 1.3.7.1'!E78+'St 1.3.7.2'!E78</f>
        <v>0</v>
      </c>
      <c r="F78" s="142">
        <f>'St 1.3.7.1'!F78+'St 1.3.7.2'!F78</f>
        <v>0</v>
      </c>
      <c r="G78" s="142">
        <f>'St 1.3.7.1'!G78+'St 1.3.7.2'!G78</f>
        <v>0</v>
      </c>
      <c r="H78" s="142">
        <f>'St 1.3.7.1'!H78+'St 1.3.7.2'!H78</f>
        <v>0</v>
      </c>
      <c r="I78" s="142">
        <f>'St 1.3.7.1'!I78+'St 1.3.7.2'!I78</f>
        <v>0</v>
      </c>
      <c r="J78" s="142">
        <f>'St 1.3.7.1'!J78+'St 1.3.7.2'!J78</f>
        <v>0</v>
      </c>
      <c r="K78" s="142">
        <f>'St 1.3.7.1'!K78+'St 1.3.7.2'!K78</f>
        <v>0</v>
      </c>
      <c r="L78" s="142">
        <f>'St 1.3.7.1'!L78+'St 1.3.7.2'!L78</f>
        <v>0</v>
      </c>
      <c r="M78" s="142">
        <f>'St 1.3.7.1'!M78+'St 1.3.7.2'!M78</f>
        <v>0</v>
      </c>
      <c r="N78" s="143"/>
      <c r="O78" s="142">
        <f>'St 1.3.7.1'!O78+'St 1.3.7.2'!O78</f>
        <v>0</v>
      </c>
      <c r="P78" s="142">
        <f>'St 1.3.7.1'!P78+'St 1.3.7.2'!P78</f>
        <v>0</v>
      </c>
      <c r="Q78" s="142">
        <f>'St 1.3.7.1'!Q78+'St 1.3.7.2'!Q78</f>
        <v>0</v>
      </c>
      <c r="R78" s="142">
        <f>'St 1.3.7.1'!R78+'St 1.3.7.2'!R78</f>
        <v>0</v>
      </c>
      <c r="S78" s="142">
        <f>'St 1.3.7.1'!S78+'St 1.3.7.2'!S78</f>
        <v>0</v>
      </c>
      <c r="T78" s="142">
        <f>'St 1.3.7.1'!T78+'St 1.3.7.2'!T78</f>
        <v>0</v>
      </c>
      <c r="U78" s="142">
        <f>'St 1.3.7.1'!U78+'St 1.3.7.2'!U78</f>
        <v>0</v>
      </c>
      <c r="V78" s="142">
        <f>'St 1.3.7.1'!V78+'St 1.3.7.2'!V78</f>
        <v>0</v>
      </c>
      <c r="W78" s="142">
        <f>'St 1.3.7.1'!W78+'St 1.3.7.2'!W78</f>
        <v>0</v>
      </c>
      <c r="X78" s="143"/>
      <c r="Y78" s="142">
        <f>'St 1.3.7.1'!Y78+'St 1.3.7.2'!Y78</f>
        <v>0</v>
      </c>
      <c r="Z78" s="142">
        <f>'St 1.3.7.1'!Z78+'St 1.3.7.2'!Z78</f>
        <v>0</v>
      </c>
      <c r="AA78" s="142">
        <f>'St 1.3.7.1'!AA78+'St 1.3.7.2'!AA78</f>
        <v>0</v>
      </c>
      <c r="AB78" s="142">
        <f>'St 1.3.7.1'!AB78+'St 1.3.7.2'!AB78</f>
        <v>0</v>
      </c>
      <c r="AC78" s="142">
        <f>'St 1.3.7.1'!AC78+'St 1.3.7.2'!AC78</f>
        <v>0</v>
      </c>
      <c r="AD78" s="142">
        <f>'St 1.3.7.1'!AD78+'St 1.3.7.2'!AD78</f>
        <v>0</v>
      </c>
      <c r="AE78" s="142">
        <f>'St 1.3.7.1'!AE78+'St 1.3.7.2'!AE78</f>
        <v>0</v>
      </c>
      <c r="AF78" s="142">
        <f>'St 1.3.7.1'!AF78+'St 1.3.7.2'!AF78</f>
        <v>0</v>
      </c>
      <c r="AG78" s="142">
        <f>'St 1.3.7.1'!AG78+'St 1.3.7.2'!AG78</f>
        <v>0</v>
      </c>
    </row>
    <row r="79" spans="1:33" s="45" customFormat="1">
      <c r="A79" s="38"/>
      <c r="B79" s="5" t="s">
        <v>213</v>
      </c>
      <c r="C79" s="209" t="s">
        <v>311</v>
      </c>
      <c r="D79" s="139">
        <f>'St 1.3.7.1'!D79+'St 1.3.7.2'!D79</f>
        <v>2320059.5437869998</v>
      </c>
      <c r="E79" s="139">
        <f>'St 1.3.7.1'!E79+'St 1.3.7.2'!E79</f>
        <v>2597978.3874429995</v>
      </c>
      <c r="F79" s="139">
        <f>'St 1.3.7.1'!F79+'St 1.3.7.2'!F79</f>
        <v>2964830.1886999998</v>
      </c>
      <c r="G79" s="139">
        <f>'St 1.3.7.1'!G79+'St 1.3.7.2'!G79</f>
        <v>3494908.4161999999</v>
      </c>
      <c r="H79" s="139">
        <f>'St 1.3.7.1'!H79+'St 1.3.7.2'!H79</f>
        <v>3927563.8561402876</v>
      </c>
      <c r="I79" s="139">
        <f>'St 1.3.7.1'!I79+'St 1.3.7.2'!I79</f>
        <v>4646681.9459611541</v>
      </c>
      <c r="J79" s="139">
        <f>'St 1.3.7.1'!J79+'St 1.3.7.2'!J79</f>
        <v>5298508.7277621832</v>
      </c>
      <c r="K79" s="139">
        <f>'St 1.3.7.1'!K79+'St 1.3.7.2'!K79</f>
        <v>6000717.1444693645</v>
      </c>
      <c r="L79" s="139">
        <f>'St 1.3.7.1'!L79+'St 1.3.7.2'!L79</f>
        <v>6518032.0350084612</v>
      </c>
      <c r="M79" s="139">
        <f>'St 1.3.7.1'!M79+'St 1.3.7.2'!M79</f>
        <v>7820052.8220546665</v>
      </c>
      <c r="N79" s="146"/>
      <c r="O79" s="139">
        <f>'St 1.3.7.1'!O79+'St 1.3.7.2'!O79</f>
        <v>205307.8136559999</v>
      </c>
      <c r="P79" s="139">
        <f>'St 1.3.7.1'!P79+'St 1.3.7.2'!P79</f>
        <v>257252.04125700021</v>
      </c>
      <c r="Q79" s="139">
        <f>'St 1.3.7.1'!Q79+'St 1.3.7.2'!Q79</f>
        <v>368054.43749999977</v>
      </c>
      <c r="R79" s="139">
        <f>'St 1.3.7.1'!R79+'St 1.3.7.2'!R79</f>
        <v>325967.70994028763</v>
      </c>
      <c r="S79" s="139">
        <f>'St 1.3.7.1'!S79+'St 1.3.7.2'!S79</f>
        <v>516613.7398208665</v>
      </c>
      <c r="T79" s="139">
        <f>'St 1.3.7.1'!T79+'St 1.3.7.2'!T79</f>
        <v>445296.51515702868</v>
      </c>
      <c r="U79" s="139">
        <f>'St 1.3.7.1'!U79+'St 1.3.7.2'!U79</f>
        <v>476399.26098218199</v>
      </c>
      <c r="V79" s="139">
        <f>'St 1.3.7.1'!V79+'St 1.3.7.2'!V79</f>
        <v>526192.1092890962</v>
      </c>
      <c r="W79" s="139">
        <f>'St 1.3.7.1'!W79+'St 1.3.7.2'!W79</f>
        <v>998197.86403596192</v>
      </c>
      <c r="X79" s="146"/>
      <c r="Y79" s="139">
        <f>'St 1.3.7.1'!Y79+'St 1.3.7.2'!Y79</f>
        <v>72611.03</v>
      </c>
      <c r="Z79" s="139">
        <f>'St 1.3.7.1'!Z79+'St 1.3.7.2'!Z79</f>
        <v>122920.7000000001</v>
      </c>
      <c r="AA79" s="139">
        <f>'St 1.3.7.1'!AA79+'St 1.3.7.2'!AA79</f>
        <v>205606.3799999998</v>
      </c>
      <c r="AB79" s="139">
        <f>'St 1.3.7.1'!AB79+'St 1.3.7.2'!AB79</f>
        <v>150831.25000000035</v>
      </c>
      <c r="AC79" s="139">
        <f>'St 1.3.7.1'!AC79+'St 1.3.7.2'!AC79</f>
        <v>217731.41999999975</v>
      </c>
      <c r="AD79" s="139">
        <f>'St 1.3.7.1'!AD79+'St 1.3.7.2'!AD79</f>
        <v>235273.71664399991</v>
      </c>
      <c r="AE79" s="139">
        <f>'St 1.3.7.1'!AE79+'St 1.3.7.2'!AE79</f>
        <v>269161.38572500023</v>
      </c>
      <c r="AF79" s="139">
        <f>'St 1.3.7.1'!AF79+'St 1.3.7.2'!AF79</f>
        <v>33560.681249999718</v>
      </c>
      <c r="AG79" s="139">
        <f>'St 1.3.7.1'!AG79+'St 1.3.7.2'!AG79</f>
        <v>364334.78301024414</v>
      </c>
    </row>
    <row r="80" spans="1:33">
      <c r="B80" s="3" t="s">
        <v>214</v>
      </c>
      <c r="C80" s="210" t="s">
        <v>303</v>
      </c>
      <c r="D80" s="142">
        <f>'St 1.3.7.1'!D80+'St 1.3.7.2'!D80</f>
        <v>60998.343787000013</v>
      </c>
      <c r="E80" s="142">
        <f>'St 1.3.7.1'!E80+'St 1.3.7.2'!E80</f>
        <v>75494.327442999987</v>
      </c>
      <c r="F80" s="142">
        <f>'St 1.3.7.1'!F80+'St 1.3.7.2'!F80</f>
        <v>86264.918699999995</v>
      </c>
      <c r="G80" s="142">
        <f>'St 1.3.7.1'!G80+'St 1.3.7.2'!G80</f>
        <v>95768.116200000004</v>
      </c>
      <c r="H80" s="142">
        <f>'St 1.3.7.1'!H80+'St 1.3.7.2'!H80</f>
        <v>109636.14614028746</v>
      </c>
      <c r="I80" s="142">
        <f>'St 1.3.7.1'!I80+'St 1.3.7.2'!I80</f>
        <v>144250.95596115419</v>
      </c>
      <c r="J80" s="142">
        <f>'St 1.3.7.1'!J80+'St 1.3.7.2'!J80</f>
        <v>170602.31009818212</v>
      </c>
      <c r="K80" s="142">
        <f>'St 1.3.7.1'!K80+'St 1.3.7.2'!K80</f>
        <v>197549.88901336479</v>
      </c>
      <c r="L80" s="142">
        <f>'St 1.3.7.1'!L80+'St 1.3.7.2'!L80</f>
        <v>250198.98493746173</v>
      </c>
      <c r="M80" s="142">
        <f>'St 1.3.7.1'!M80+'St 1.3.7.2'!M80</f>
        <v>271869.08779727604</v>
      </c>
      <c r="N80" s="143"/>
      <c r="O80" s="142">
        <f>'St 1.3.7.1'!O80+'St 1.3.7.2'!O80</f>
        <v>14495.983655999982</v>
      </c>
      <c r="P80" s="142">
        <f>'St 1.3.7.1'!P80+'St 1.3.7.2'!P80</f>
        <v>10770.591257000007</v>
      </c>
      <c r="Q80" s="142">
        <f>'St 1.3.7.1'!Q80+'St 1.3.7.2'!Q80</f>
        <v>9503.1975000000093</v>
      </c>
      <c r="R80" s="142">
        <f>'St 1.3.7.1'!R80+'St 1.3.7.2'!R80</f>
        <v>13868.029940287437</v>
      </c>
      <c r="S80" s="142">
        <f>'St 1.3.7.1'!S80+'St 1.3.7.2'!S80</f>
        <v>34614.809820866751</v>
      </c>
      <c r="T80" s="142">
        <f>'St 1.3.7.1'!T80+'St 1.3.7.2'!T80</f>
        <v>26351.354137027927</v>
      </c>
      <c r="U80" s="142">
        <f>'St 1.3.7.1'!U80+'St 1.3.7.2'!U80</f>
        <v>26947.578915182676</v>
      </c>
      <c r="V80" s="142">
        <f>'St 1.3.7.1'!V80+'St 1.3.7.2'!V80</f>
        <v>52649.095924096931</v>
      </c>
      <c r="W80" s="142">
        <f>'St 1.3.7.1'!W80+'St 1.3.7.2'!W80</f>
        <v>21670.102859814302</v>
      </c>
      <c r="X80" s="143"/>
      <c r="Y80" s="142">
        <f>'St 1.3.7.1'!Y80+'St 1.3.7.2'!Y80</f>
        <v>0</v>
      </c>
      <c r="Z80" s="142">
        <f>'St 1.3.7.1'!Z80+'St 1.3.7.2'!Z80</f>
        <v>0</v>
      </c>
      <c r="AA80" s="142">
        <f>'St 1.3.7.1'!AA80+'St 1.3.7.2'!AA80</f>
        <v>0</v>
      </c>
      <c r="AB80" s="142">
        <f>'St 1.3.7.1'!AB80+'St 1.3.7.2'!AB80</f>
        <v>0</v>
      </c>
      <c r="AC80" s="142">
        <f>'St 1.3.7.1'!AC80+'St 1.3.7.2'!AC80</f>
        <v>0</v>
      </c>
      <c r="AD80" s="142">
        <f>'St 1.3.7.1'!AD80+'St 1.3.7.2'!AD80</f>
        <v>0</v>
      </c>
      <c r="AE80" s="142">
        <f>'St 1.3.7.1'!AE80+'St 1.3.7.2'!AE80</f>
        <v>0</v>
      </c>
      <c r="AF80" s="142">
        <f>'St 1.3.7.1'!AF80+'St 1.3.7.2'!AF80</f>
        <v>0</v>
      </c>
      <c r="AG80" s="142">
        <f>'St 1.3.7.1'!AG80+'St 1.3.7.2'!AG80</f>
        <v>0</v>
      </c>
    </row>
    <row r="81" spans="1:33">
      <c r="B81" s="3" t="s">
        <v>215</v>
      </c>
      <c r="C81" s="210" t="s">
        <v>304</v>
      </c>
      <c r="D81" s="142">
        <f>'St 1.3.7.1'!D81+'St 1.3.7.2'!D81</f>
        <v>1697815.96</v>
      </c>
      <c r="E81" s="142">
        <f>'St 1.3.7.1'!E81+'St 1.3.7.2'!E81</f>
        <v>1860470.91</v>
      </c>
      <c r="F81" s="142">
        <f>'St 1.3.7.1'!F81+'St 1.3.7.2'!F81</f>
        <v>2091348.3200000003</v>
      </c>
      <c r="G81" s="142">
        <f>'St 1.3.7.1'!G81+'St 1.3.7.2'!G81</f>
        <v>2443136.96</v>
      </c>
      <c r="H81" s="142">
        <f>'St 1.3.7.1'!H81+'St 1.3.7.2'!H81</f>
        <v>2648994.46</v>
      </c>
      <c r="I81" s="142">
        <f>'St 1.3.7.1'!I81+'St 1.3.7.2'!I81</f>
        <v>3105340.76</v>
      </c>
      <c r="J81" s="142">
        <f>'St 1.3.7.1'!J81+'St 1.3.7.2'!J81</f>
        <v>3473915.7576640006</v>
      </c>
      <c r="K81" s="142">
        <f>'St 1.3.7.1'!K81+'St 1.3.7.2'!K81</f>
        <v>3848923.9354559998</v>
      </c>
      <c r="L81" s="142">
        <f>'St 1.3.7.1'!L81+'St 1.3.7.2'!L81</f>
        <v>3970899.1700709993</v>
      </c>
      <c r="M81" s="142">
        <f>'St 1.3.7.1'!M81+'St 1.3.7.2'!M81</f>
        <v>4848047.4342573909</v>
      </c>
      <c r="N81" s="143"/>
      <c r="O81" s="142">
        <f>'St 1.3.7.1'!O81+'St 1.3.7.2'!O81</f>
        <v>78928.969999999958</v>
      </c>
      <c r="P81" s="142">
        <f>'St 1.3.7.1'!P81+'St 1.3.7.2'!P81</f>
        <v>121277.65000000015</v>
      </c>
      <c r="Q81" s="142">
        <f>'St 1.3.7.1'!Q81+'St 1.3.7.2'!Q81</f>
        <v>189764.84999999989</v>
      </c>
      <c r="R81" s="142">
        <f>'St 1.3.7.1'!R81+'St 1.3.7.2'!R81</f>
        <v>99169.77</v>
      </c>
      <c r="S81" s="142">
        <f>'St 1.3.7.1'!S81+'St 1.3.7.2'!S81</f>
        <v>253841.94999999981</v>
      </c>
      <c r="T81" s="142">
        <f>'St 1.3.7.1'!T81+'St 1.3.7.2'!T81</f>
        <v>162044.73102000085</v>
      </c>
      <c r="U81" s="142">
        <f>'St 1.3.7.1'!U81+'St 1.3.7.2'!U81</f>
        <v>149199.0220669992</v>
      </c>
      <c r="V81" s="142">
        <f>'St 1.3.7.1'!V81+'St 1.3.7.2'!V81</f>
        <v>130852.4533649995</v>
      </c>
      <c r="W81" s="142">
        <f>'St 1.3.7.1'!W81+'St 1.3.7.2'!W81</f>
        <v>573325.34117614757</v>
      </c>
      <c r="X81" s="143"/>
      <c r="Y81" s="142">
        <f>'St 1.3.7.1'!Y81+'St 1.3.7.2'!Y81</f>
        <v>83725.98</v>
      </c>
      <c r="Z81" s="142">
        <f>'St 1.3.7.1'!Z81+'St 1.3.7.2'!Z81</f>
        <v>109599.76</v>
      </c>
      <c r="AA81" s="142">
        <f>'St 1.3.7.1'!AA81+'St 1.3.7.2'!AA81</f>
        <v>162023.79</v>
      </c>
      <c r="AB81" s="142">
        <f>'St 1.3.7.1'!AB81+'St 1.3.7.2'!AB81</f>
        <v>106687.72999999998</v>
      </c>
      <c r="AC81" s="142">
        <f>'St 1.3.7.1'!AC81+'St 1.3.7.2'!AC81</f>
        <v>202504.35</v>
      </c>
      <c r="AD81" s="142">
        <f>'St 1.3.7.1'!AD81+'St 1.3.7.2'!AD81</f>
        <v>206530.26664399999</v>
      </c>
      <c r="AE81" s="142">
        <f>'St 1.3.7.1'!AE81+'St 1.3.7.2'!AE81</f>
        <v>225809.15572499999</v>
      </c>
      <c r="AF81" s="142">
        <f>'St 1.3.7.1'!AF81+'St 1.3.7.2'!AF81</f>
        <v>-8877.2187499999982</v>
      </c>
      <c r="AG81" s="142">
        <f>'St 1.3.7.1'!AG81+'St 1.3.7.2'!AG81</f>
        <v>303822.92301024398</v>
      </c>
    </row>
    <row r="82" spans="1:33">
      <c r="B82" s="3" t="s">
        <v>17</v>
      </c>
      <c r="C82" s="210" t="s">
        <v>305</v>
      </c>
      <c r="D82" s="142">
        <f>'St 1.3.7.1'!D82+'St 1.3.7.2'!D82</f>
        <v>187600.66999999998</v>
      </c>
      <c r="E82" s="142">
        <f>'St 1.3.7.1'!E82+'St 1.3.7.2'!E82</f>
        <v>225350.24999999997</v>
      </c>
      <c r="F82" s="142">
        <f>'St 1.3.7.1'!F82+'St 1.3.7.2'!F82</f>
        <v>269532.3</v>
      </c>
      <c r="G82" s="142">
        <f>'St 1.3.7.1'!G82+'St 1.3.7.2'!G82</f>
        <v>335109.82999999996</v>
      </c>
      <c r="H82" s="142">
        <f>'St 1.3.7.1'!H82+'St 1.3.7.2'!H82</f>
        <v>416059.23000000004</v>
      </c>
      <c r="I82" s="142">
        <f>'St 1.3.7.1'!I82+'St 1.3.7.2'!I82</f>
        <v>517940.23</v>
      </c>
      <c r="J82" s="142">
        <f>'St 1.3.7.1'!J82+'St 1.3.7.2'!J82</f>
        <v>627331.17999999993</v>
      </c>
      <c r="K82" s="142">
        <f>'St 1.3.7.1'!K82+'St 1.3.7.2'!K82</f>
        <v>767631.85</v>
      </c>
      <c r="L82" s="142">
        <f>'St 1.3.7.1'!L82+'St 1.3.7.2'!L82</f>
        <v>931854.17999999993</v>
      </c>
      <c r="M82" s="142">
        <f>'St 1.3.7.1'!M82+'St 1.3.7.2'!M82</f>
        <v>1157779.0900000001</v>
      </c>
      <c r="N82" s="143"/>
      <c r="O82" s="142">
        <f>'St 1.3.7.1'!O82+'St 1.3.7.2'!O82</f>
        <v>48864.53</v>
      </c>
      <c r="P82" s="142">
        <f>'St 1.3.7.1'!P82+'St 1.3.7.2'!P82</f>
        <v>44182.050000000025</v>
      </c>
      <c r="Q82" s="142">
        <f>'St 1.3.7.1'!Q82+'St 1.3.7.2'!Q82</f>
        <v>65577.529999999984</v>
      </c>
      <c r="R82" s="142">
        <f>'St 1.3.7.1'!R82+'St 1.3.7.2'!R82</f>
        <v>80949.400000000052</v>
      </c>
      <c r="S82" s="142">
        <f>'St 1.3.7.1'!S82+'St 1.3.7.2'!S82</f>
        <v>101880.99999999994</v>
      </c>
      <c r="T82" s="142">
        <f>'St 1.3.7.1'!T82+'St 1.3.7.2'!T82</f>
        <v>109390.94999999998</v>
      </c>
      <c r="U82" s="142">
        <f>'St 1.3.7.1'!U82+'St 1.3.7.2'!U82</f>
        <v>140300.66999999998</v>
      </c>
      <c r="V82" s="142">
        <f>'St 1.3.7.1'!V82+'St 1.3.7.2'!V82</f>
        <v>164222.32999999996</v>
      </c>
      <c r="W82" s="142">
        <f>'St 1.3.7.1'!W82+'St 1.3.7.2'!W82</f>
        <v>225924.91000000009</v>
      </c>
      <c r="X82" s="143"/>
      <c r="Y82" s="142">
        <f>'St 1.3.7.1'!Y82+'St 1.3.7.2'!Y82</f>
        <v>-11114.949999999999</v>
      </c>
      <c r="Z82" s="142">
        <f>'St 1.3.7.1'!Z82+'St 1.3.7.2'!Z82</f>
        <v>-4682.4799999999696</v>
      </c>
      <c r="AA82" s="142">
        <f>'St 1.3.7.1'!AA82+'St 1.3.7.2'!AA82</f>
        <v>21395.479999999952</v>
      </c>
      <c r="AB82" s="142">
        <f>'St 1.3.7.1'!AB82+'St 1.3.7.2'!AB82</f>
        <v>15371.870000000081</v>
      </c>
      <c r="AC82" s="142">
        <f>'St 1.3.7.1'!AC82+'St 1.3.7.2'!AC82</f>
        <v>20931.599999999889</v>
      </c>
      <c r="AD82" s="142">
        <f>'St 1.3.7.1'!AD82+'St 1.3.7.2'!AD82</f>
        <v>7509.9500000000262</v>
      </c>
      <c r="AE82" s="142">
        <f>'St 1.3.7.1'!AE82+'St 1.3.7.2'!AE82</f>
        <v>30909.720000000016</v>
      </c>
      <c r="AF82" s="142">
        <f>'St 1.3.7.1'!AF82+'St 1.3.7.2'!AF82</f>
        <v>23921.659999999974</v>
      </c>
      <c r="AG82" s="142">
        <f>'St 1.3.7.1'!AG82+'St 1.3.7.2'!AG82</f>
        <v>61702.580000000125</v>
      </c>
    </row>
    <row r="83" spans="1:33">
      <c r="B83" s="4" t="s">
        <v>18</v>
      </c>
      <c r="C83" s="42"/>
      <c r="D83" s="142">
        <f>'St 1.3.7.1'!D83+'St 1.3.7.2'!D83</f>
        <v>373644.57</v>
      </c>
      <c r="E83" s="142">
        <f>'St 1.3.7.1'!E83+'St 1.3.7.2'!E83</f>
        <v>436662.89999999997</v>
      </c>
      <c r="F83" s="142">
        <f>'St 1.3.7.1'!F83+'St 1.3.7.2'!F83</f>
        <v>517684.65000000008</v>
      </c>
      <c r="G83" s="142">
        <f>'St 1.3.7.1'!G83+'St 1.3.7.2'!G83</f>
        <v>620893.51</v>
      </c>
      <c r="H83" s="142">
        <f>'St 1.3.7.1'!H83+'St 1.3.7.2'!H83</f>
        <v>752874.02</v>
      </c>
      <c r="I83" s="142">
        <f>'St 1.3.7.1'!I83+'St 1.3.7.2'!I83</f>
        <v>879150</v>
      </c>
      <c r="J83" s="142">
        <f>'St 1.3.7.1'!J83+'St 1.3.7.2'!J83</f>
        <v>1026659.4799999999</v>
      </c>
      <c r="K83" s="142">
        <f>'St 1.3.7.1'!K83+'St 1.3.7.2'!K83</f>
        <v>1186611.47</v>
      </c>
      <c r="L83" s="142">
        <f>'St 1.3.7.1'!L83+'St 1.3.7.2'!L83</f>
        <v>1365079.7</v>
      </c>
      <c r="M83" s="142">
        <f>'St 1.3.7.1'!M83+'St 1.3.7.2'!M83</f>
        <v>1542357.21</v>
      </c>
      <c r="N83" s="143"/>
      <c r="O83" s="142">
        <f>'St 1.3.7.1'!O83+'St 1.3.7.2'!O83</f>
        <v>63018.329999999973</v>
      </c>
      <c r="P83" s="142">
        <f>'St 1.3.7.1'!P83+'St 1.3.7.2'!P83</f>
        <v>81021.750000000058</v>
      </c>
      <c r="Q83" s="142">
        <f>'St 1.3.7.1'!Q83+'St 1.3.7.2'!Q83</f>
        <v>103208.85999999991</v>
      </c>
      <c r="R83" s="142">
        <f>'St 1.3.7.1'!R83+'St 1.3.7.2'!R83</f>
        <v>131980.51000000004</v>
      </c>
      <c r="S83" s="142">
        <f>'St 1.3.7.1'!S83+'St 1.3.7.2'!S83</f>
        <v>126275.97999999998</v>
      </c>
      <c r="T83" s="142">
        <f>'St 1.3.7.1'!T83+'St 1.3.7.2'!T83</f>
        <v>147509.47999999989</v>
      </c>
      <c r="U83" s="142">
        <f>'St 1.3.7.1'!U83+'St 1.3.7.2'!U83</f>
        <v>159951.99000000011</v>
      </c>
      <c r="V83" s="142">
        <f>'St 1.3.7.1'!V83+'St 1.3.7.2'!V83</f>
        <v>178468.22999999986</v>
      </c>
      <c r="W83" s="142">
        <f>'St 1.3.7.1'!W83+'St 1.3.7.2'!W83</f>
        <v>177277.51000000007</v>
      </c>
      <c r="X83" s="143"/>
      <c r="Y83" s="142">
        <f>'St 1.3.7.1'!Y83+'St 1.3.7.2'!Y83</f>
        <v>0</v>
      </c>
      <c r="Z83" s="142">
        <f>'St 1.3.7.1'!Z83+'St 1.3.7.2'!Z83</f>
        <v>18003.420000000096</v>
      </c>
      <c r="AA83" s="142">
        <f>'St 1.3.7.1'!AA83+'St 1.3.7.2'!AA83</f>
        <v>22187.109999999848</v>
      </c>
      <c r="AB83" s="142">
        <f>'St 1.3.7.1'!AB83+'St 1.3.7.2'!AB83</f>
        <v>28771.650000000136</v>
      </c>
      <c r="AC83" s="142">
        <f>'St 1.3.7.1'!AC83+'St 1.3.7.2'!AC83</f>
        <v>-5704.530000000068</v>
      </c>
      <c r="AD83" s="142">
        <f>'St 1.3.7.1'!AD83+'St 1.3.7.2'!AD83</f>
        <v>21233.499999999913</v>
      </c>
      <c r="AE83" s="142">
        <f>'St 1.3.7.1'!AE83+'St 1.3.7.2'!AE83</f>
        <v>12442.51000000022</v>
      </c>
      <c r="AF83" s="142">
        <f>'St 1.3.7.1'!AF83+'St 1.3.7.2'!AF83</f>
        <v>18516.239999999743</v>
      </c>
      <c r="AG83" s="142">
        <f>'St 1.3.7.1'!AG83+'St 1.3.7.2'!AG83</f>
        <v>-1190.7199999997829</v>
      </c>
    </row>
    <row r="84" spans="1:33">
      <c r="B84" s="3" t="s">
        <v>19</v>
      </c>
      <c r="C84" s="210" t="s">
        <v>306</v>
      </c>
      <c r="D84" s="142">
        <f>'St 1.3.7.1'!D84+'St 1.3.7.2'!D84</f>
        <v>0</v>
      </c>
      <c r="E84" s="142">
        <f>'St 1.3.7.1'!E84+'St 1.3.7.2'!E84</f>
        <v>0</v>
      </c>
      <c r="F84" s="142">
        <f>'St 1.3.7.1'!F84+'St 1.3.7.2'!F84</f>
        <v>0</v>
      </c>
      <c r="G84" s="142">
        <f>'St 1.3.7.1'!G84+'St 1.3.7.2'!G84</f>
        <v>0</v>
      </c>
      <c r="H84" s="142">
        <f>'St 1.3.7.1'!H84+'St 1.3.7.2'!H84</f>
        <v>0</v>
      </c>
      <c r="I84" s="142">
        <f>'St 1.3.7.1'!I84+'St 1.3.7.2'!I84</f>
        <v>0</v>
      </c>
      <c r="J84" s="142">
        <f>'St 1.3.7.1'!J84+'St 1.3.7.2'!J84</f>
        <v>0</v>
      </c>
      <c r="K84" s="142">
        <f>'St 1.3.7.1'!K84+'St 1.3.7.2'!K84</f>
        <v>0</v>
      </c>
      <c r="L84" s="142">
        <f>'St 1.3.7.1'!L84+'St 1.3.7.2'!L84</f>
        <v>0</v>
      </c>
      <c r="M84" s="142">
        <f>'St 1.3.7.1'!M84+'St 1.3.7.2'!M84</f>
        <v>0</v>
      </c>
      <c r="N84" s="143"/>
      <c r="O84" s="142">
        <f>'St 1.3.7.1'!O84+'St 1.3.7.2'!O84</f>
        <v>0</v>
      </c>
      <c r="P84" s="142">
        <f>'St 1.3.7.1'!P84+'St 1.3.7.2'!P84</f>
        <v>0</v>
      </c>
      <c r="Q84" s="142">
        <f>'St 1.3.7.1'!Q84+'St 1.3.7.2'!Q84</f>
        <v>0</v>
      </c>
      <c r="R84" s="142">
        <f>'St 1.3.7.1'!R84+'St 1.3.7.2'!R84</f>
        <v>0</v>
      </c>
      <c r="S84" s="142">
        <f>'St 1.3.7.1'!S84+'St 1.3.7.2'!S84</f>
        <v>0</v>
      </c>
      <c r="T84" s="142">
        <f>'St 1.3.7.1'!T84+'St 1.3.7.2'!T84</f>
        <v>0</v>
      </c>
      <c r="U84" s="142">
        <f>'St 1.3.7.1'!U84+'St 1.3.7.2'!U84</f>
        <v>0</v>
      </c>
      <c r="V84" s="142">
        <f>'St 1.3.7.1'!V84+'St 1.3.7.2'!V84</f>
        <v>0</v>
      </c>
      <c r="W84" s="142">
        <f>'St 1.3.7.1'!W84+'St 1.3.7.2'!W84</f>
        <v>0</v>
      </c>
      <c r="X84" s="143"/>
      <c r="Y84" s="142">
        <f>'St 1.3.7.1'!Y84+'St 1.3.7.2'!Y84</f>
        <v>0</v>
      </c>
      <c r="Z84" s="142">
        <f>'St 1.3.7.1'!Z84+'St 1.3.7.2'!Z84</f>
        <v>0</v>
      </c>
      <c r="AA84" s="142">
        <f>'St 1.3.7.1'!AA84+'St 1.3.7.2'!AA84</f>
        <v>0</v>
      </c>
      <c r="AB84" s="142">
        <f>'St 1.3.7.1'!AB84+'St 1.3.7.2'!AB84</f>
        <v>0</v>
      </c>
      <c r="AC84" s="142">
        <f>'St 1.3.7.1'!AC84+'St 1.3.7.2'!AC84</f>
        <v>0</v>
      </c>
      <c r="AD84" s="142">
        <f>'St 1.3.7.1'!AD84+'St 1.3.7.2'!AD84</f>
        <v>0</v>
      </c>
      <c r="AE84" s="142">
        <f>'St 1.3.7.1'!AE84+'St 1.3.7.2'!AE84</f>
        <v>0</v>
      </c>
      <c r="AF84" s="142">
        <f>'St 1.3.7.1'!AF84+'St 1.3.7.2'!AF84</f>
        <v>0</v>
      </c>
      <c r="AG84" s="142">
        <f>'St 1.3.7.1'!AG84+'St 1.3.7.2'!AG84</f>
        <v>0</v>
      </c>
    </row>
    <row r="85" spans="1:33">
      <c r="B85" s="3" t="s">
        <v>20</v>
      </c>
      <c r="C85" s="210" t="s">
        <v>307</v>
      </c>
      <c r="D85" s="142">
        <f>'St 1.3.7.1'!D85+'St 1.3.7.2'!D85</f>
        <v>0</v>
      </c>
      <c r="E85" s="142">
        <f>'St 1.3.7.1'!E85+'St 1.3.7.2'!E85</f>
        <v>0</v>
      </c>
      <c r="F85" s="142">
        <f>'St 1.3.7.1'!F85+'St 1.3.7.2'!F85</f>
        <v>0</v>
      </c>
      <c r="G85" s="142">
        <f>'St 1.3.7.1'!G85+'St 1.3.7.2'!G85</f>
        <v>0</v>
      </c>
      <c r="H85" s="142">
        <f>'St 1.3.7.1'!H85+'St 1.3.7.2'!H85</f>
        <v>0</v>
      </c>
      <c r="I85" s="142">
        <f>'St 1.3.7.1'!I85+'St 1.3.7.2'!I85</f>
        <v>0</v>
      </c>
      <c r="J85" s="142">
        <f>'St 1.3.7.1'!J85+'St 1.3.7.2'!J85</f>
        <v>0</v>
      </c>
      <c r="K85" s="142">
        <f>'St 1.3.7.1'!K85+'St 1.3.7.2'!K85</f>
        <v>0</v>
      </c>
      <c r="L85" s="142">
        <f>'St 1.3.7.1'!L85+'St 1.3.7.2'!L85</f>
        <v>0</v>
      </c>
      <c r="M85" s="142">
        <f>'St 1.3.7.1'!M85+'St 1.3.7.2'!M85</f>
        <v>0</v>
      </c>
      <c r="N85" s="143"/>
      <c r="O85" s="142">
        <f>'St 1.3.7.1'!O85+'St 1.3.7.2'!O85</f>
        <v>0</v>
      </c>
      <c r="P85" s="142">
        <f>'St 1.3.7.1'!P85+'St 1.3.7.2'!P85</f>
        <v>0</v>
      </c>
      <c r="Q85" s="142">
        <f>'St 1.3.7.1'!Q85+'St 1.3.7.2'!Q85</f>
        <v>0</v>
      </c>
      <c r="R85" s="142">
        <f>'St 1.3.7.1'!R85+'St 1.3.7.2'!R85</f>
        <v>0</v>
      </c>
      <c r="S85" s="142">
        <f>'St 1.3.7.1'!S85+'St 1.3.7.2'!S85</f>
        <v>0</v>
      </c>
      <c r="T85" s="142">
        <f>'St 1.3.7.1'!T85+'St 1.3.7.2'!T85</f>
        <v>0</v>
      </c>
      <c r="U85" s="142">
        <f>'St 1.3.7.1'!U85+'St 1.3.7.2'!U85</f>
        <v>0</v>
      </c>
      <c r="V85" s="142">
        <f>'St 1.3.7.1'!V85+'St 1.3.7.2'!V85</f>
        <v>0</v>
      </c>
      <c r="W85" s="142">
        <f>'St 1.3.7.1'!W85+'St 1.3.7.2'!W85</f>
        <v>0</v>
      </c>
      <c r="X85" s="143"/>
      <c r="Y85" s="142">
        <f>'St 1.3.7.1'!Y85+'St 1.3.7.2'!Y85</f>
        <v>0</v>
      </c>
      <c r="Z85" s="142">
        <f>'St 1.3.7.1'!Z85+'St 1.3.7.2'!Z85</f>
        <v>0</v>
      </c>
      <c r="AA85" s="142">
        <f>'St 1.3.7.1'!AA85+'St 1.3.7.2'!AA85</f>
        <v>0</v>
      </c>
      <c r="AB85" s="142">
        <f>'St 1.3.7.1'!AB85+'St 1.3.7.2'!AB85</f>
        <v>0</v>
      </c>
      <c r="AC85" s="142">
        <f>'St 1.3.7.1'!AC85+'St 1.3.7.2'!AC85</f>
        <v>0</v>
      </c>
      <c r="AD85" s="142">
        <f>'St 1.3.7.1'!AD85+'St 1.3.7.2'!AD85</f>
        <v>0</v>
      </c>
      <c r="AE85" s="142">
        <f>'St 1.3.7.1'!AE85+'St 1.3.7.2'!AE85</f>
        <v>0</v>
      </c>
      <c r="AF85" s="142">
        <f>'St 1.3.7.1'!AF85+'St 1.3.7.2'!AF85</f>
        <v>0</v>
      </c>
      <c r="AG85" s="142">
        <f>'St 1.3.7.1'!AG85+'St 1.3.7.2'!AG85</f>
        <v>0</v>
      </c>
    </row>
    <row r="86" spans="1:33" s="45" customFormat="1">
      <c r="A86" s="38"/>
      <c r="B86" s="5" t="s">
        <v>21</v>
      </c>
      <c r="C86" s="209" t="s">
        <v>308</v>
      </c>
      <c r="D86" s="139">
        <f>'St 1.3.7.1'!D86+'St 1.3.7.2'!D86</f>
        <v>0</v>
      </c>
      <c r="E86" s="139">
        <f>'St 1.3.7.1'!E86+'St 1.3.7.2'!E86</f>
        <v>0</v>
      </c>
      <c r="F86" s="139">
        <f>'St 1.3.7.1'!F86+'St 1.3.7.2'!F86</f>
        <v>0</v>
      </c>
      <c r="G86" s="139">
        <f>'St 1.3.7.1'!G86+'St 1.3.7.2'!G86</f>
        <v>0</v>
      </c>
      <c r="H86" s="139">
        <f>'St 1.3.7.1'!H86+'St 1.3.7.2'!H86</f>
        <v>0</v>
      </c>
      <c r="I86" s="139">
        <f>'St 1.3.7.1'!I86+'St 1.3.7.2'!I86</f>
        <v>0</v>
      </c>
      <c r="J86" s="139">
        <f>'St 1.3.7.1'!J86+'St 1.3.7.2'!J86</f>
        <v>0</v>
      </c>
      <c r="K86" s="139">
        <f>'St 1.3.7.1'!K86+'St 1.3.7.2'!K86</f>
        <v>0</v>
      </c>
      <c r="L86" s="139">
        <f>'St 1.3.7.1'!L86+'St 1.3.7.2'!L86</f>
        <v>0</v>
      </c>
      <c r="M86" s="139">
        <f>'St 1.3.7.1'!M86+'St 1.3.7.2'!M86</f>
        <v>0</v>
      </c>
      <c r="N86" s="146"/>
      <c r="O86" s="139">
        <f>'St 1.3.7.1'!O86+'St 1.3.7.2'!O86</f>
        <v>0</v>
      </c>
      <c r="P86" s="139">
        <f>'St 1.3.7.1'!P86+'St 1.3.7.2'!P86</f>
        <v>0</v>
      </c>
      <c r="Q86" s="139">
        <f>'St 1.3.7.1'!Q86+'St 1.3.7.2'!Q86</f>
        <v>0</v>
      </c>
      <c r="R86" s="139">
        <f>'St 1.3.7.1'!R86+'St 1.3.7.2'!R86</f>
        <v>0</v>
      </c>
      <c r="S86" s="139">
        <f>'St 1.3.7.1'!S86+'St 1.3.7.2'!S86</f>
        <v>0</v>
      </c>
      <c r="T86" s="139">
        <f>'St 1.3.7.1'!T86+'St 1.3.7.2'!T86</f>
        <v>0</v>
      </c>
      <c r="U86" s="139">
        <f>'St 1.3.7.1'!U86+'St 1.3.7.2'!U86</f>
        <v>0</v>
      </c>
      <c r="V86" s="139">
        <f>'St 1.3.7.1'!V86+'St 1.3.7.2'!V86</f>
        <v>0</v>
      </c>
      <c r="W86" s="139">
        <f>'St 1.3.7.1'!W86+'St 1.3.7.2'!W86</f>
        <v>0</v>
      </c>
      <c r="X86" s="146"/>
      <c r="Y86" s="139">
        <f>'St 1.3.7.1'!Y86+'St 1.3.7.2'!Y86</f>
        <v>0</v>
      </c>
      <c r="Z86" s="139">
        <f>'St 1.3.7.1'!Z86+'St 1.3.7.2'!Z86</f>
        <v>0</v>
      </c>
      <c r="AA86" s="139">
        <f>'St 1.3.7.1'!AA86+'St 1.3.7.2'!AA86</f>
        <v>0</v>
      </c>
      <c r="AB86" s="139">
        <f>'St 1.3.7.1'!AB86+'St 1.3.7.2'!AB86</f>
        <v>0</v>
      </c>
      <c r="AC86" s="139">
        <f>'St 1.3.7.1'!AC86+'St 1.3.7.2'!AC86</f>
        <v>0</v>
      </c>
      <c r="AD86" s="139">
        <f>'St 1.3.7.1'!AD86+'St 1.3.7.2'!AD86</f>
        <v>0</v>
      </c>
      <c r="AE86" s="139">
        <f>'St 1.3.7.1'!AE86+'St 1.3.7.2'!AE86</f>
        <v>0</v>
      </c>
      <c r="AF86" s="139">
        <f>'St 1.3.7.1'!AF86+'St 1.3.7.2'!AF86</f>
        <v>0</v>
      </c>
      <c r="AG86" s="139">
        <f>'St 1.3.7.1'!AG86+'St 1.3.7.2'!AG86</f>
        <v>0</v>
      </c>
    </row>
    <row r="87" spans="1:33" s="45" customFormat="1">
      <c r="A87" s="38"/>
      <c r="B87" s="9" t="s">
        <v>94</v>
      </c>
      <c r="C87" s="209" t="s">
        <v>309</v>
      </c>
      <c r="D87" s="139">
        <f>'St 1.3.7.1'!D87+'St 1.3.7.2'!D87</f>
        <v>0</v>
      </c>
      <c r="E87" s="139">
        <f>'St 1.3.7.1'!E87+'St 1.3.7.2'!E87</f>
        <v>0</v>
      </c>
      <c r="F87" s="139">
        <f>'St 1.3.7.1'!F87+'St 1.3.7.2'!F87</f>
        <v>0</v>
      </c>
      <c r="G87" s="139">
        <f>'St 1.3.7.1'!G87+'St 1.3.7.2'!G87</f>
        <v>0</v>
      </c>
      <c r="H87" s="139">
        <f>'St 1.3.7.1'!H87+'St 1.3.7.2'!H87</f>
        <v>0</v>
      </c>
      <c r="I87" s="139">
        <f>'St 1.3.7.1'!I87+'St 1.3.7.2'!I87</f>
        <v>0</v>
      </c>
      <c r="J87" s="139">
        <f>'St 1.3.7.1'!J87+'St 1.3.7.2'!J87</f>
        <v>0</v>
      </c>
      <c r="K87" s="139">
        <f>'St 1.3.7.1'!K87+'St 1.3.7.2'!K87</f>
        <v>0</v>
      </c>
      <c r="L87" s="139">
        <f>'St 1.3.7.1'!L87+'St 1.3.7.2'!L87</f>
        <v>0</v>
      </c>
      <c r="M87" s="139">
        <f>'St 1.3.7.1'!M87+'St 1.3.7.2'!M87</f>
        <v>0</v>
      </c>
      <c r="N87" s="146"/>
      <c r="O87" s="139">
        <f>'St 1.3.7.1'!O87+'St 1.3.7.2'!O87</f>
        <v>0</v>
      </c>
      <c r="P87" s="139">
        <f>'St 1.3.7.1'!P87+'St 1.3.7.2'!P87</f>
        <v>0</v>
      </c>
      <c r="Q87" s="139">
        <f>'St 1.3.7.1'!Q87+'St 1.3.7.2'!Q87</f>
        <v>0</v>
      </c>
      <c r="R87" s="139">
        <f>'St 1.3.7.1'!R87+'St 1.3.7.2'!R87</f>
        <v>0</v>
      </c>
      <c r="S87" s="139">
        <f>'St 1.3.7.1'!S87+'St 1.3.7.2'!S87</f>
        <v>0</v>
      </c>
      <c r="T87" s="139">
        <f>'St 1.3.7.1'!T87+'St 1.3.7.2'!T87</f>
        <v>0</v>
      </c>
      <c r="U87" s="139">
        <f>'St 1.3.7.1'!U87+'St 1.3.7.2'!U87</f>
        <v>0</v>
      </c>
      <c r="V87" s="139">
        <f>'St 1.3.7.1'!V87+'St 1.3.7.2'!V87</f>
        <v>0</v>
      </c>
      <c r="W87" s="139">
        <f>'St 1.3.7.1'!W87+'St 1.3.7.2'!W87</f>
        <v>0</v>
      </c>
      <c r="X87" s="146"/>
      <c r="Y87" s="139">
        <f>'St 1.3.7.1'!Y87+'St 1.3.7.2'!Y87</f>
        <v>0</v>
      </c>
      <c r="Z87" s="139">
        <f>'St 1.3.7.1'!Z87+'St 1.3.7.2'!Z87</f>
        <v>0</v>
      </c>
      <c r="AA87" s="139">
        <f>'St 1.3.7.1'!AA87+'St 1.3.7.2'!AA87</f>
        <v>0</v>
      </c>
      <c r="AB87" s="139">
        <f>'St 1.3.7.1'!AB87+'St 1.3.7.2'!AB87</f>
        <v>0</v>
      </c>
      <c r="AC87" s="139">
        <f>'St 1.3.7.1'!AC87+'St 1.3.7.2'!AC87</f>
        <v>0</v>
      </c>
      <c r="AD87" s="139">
        <f>'St 1.3.7.1'!AD87+'St 1.3.7.2'!AD87</f>
        <v>0</v>
      </c>
      <c r="AE87" s="139">
        <f>'St 1.3.7.1'!AE87+'St 1.3.7.2'!AE87</f>
        <v>0</v>
      </c>
      <c r="AF87" s="139">
        <f>'St 1.3.7.1'!AF87+'St 1.3.7.2'!AF87</f>
        <v>0</v>
      </c>
      <c r="AG87" s="139">
        <f>'St 1.3.7.1'!AG87+'St 1.3.7.2'!AG87</f>
        <v>0</v>
      </c>
    </row>
    <row r="88" spans="1:33">
      <c r="B88" s="208" t="s">
        <v>40</v>
      </c>
      <c r="C88" s="219"/>
      <c r="D88" s="142">
        <f>'St 1.3.7.1'!D88+'St 1.3.7.2'!D88</f>
        <v>0</v>
      </c>
      <c r="E88" s="142">
        <f>'St 1.3.7.1'!E88+'St 1.3.7.2'!E88</f>
        <v>0</v>
      </c>
      <c r="F88" s="142">
        <f>'St 1.3.7.1'!F88+'St 1.3.7.2'!F88</f>
        <v>0</v>
      </c>
      <c r="G88" s="142">
        <f>'St 1.3.7.1'!G88+'St 1.3.7.2'!G88</f>
        <v>0</v>
      </c>
      <c r="H88" s="142">
        <f>'St 1.3.7.1'!H88+'St 1.3.7.2'!H88</f>
        <v>0</v>
      </c>
      <c r="I88" s="142">
        <f>'St 1.3.7.1'!I88+'St 1.3.7.2'!I88</f>
        <v>0</v>
      </c>
      <c r="J88" s="142">
        <f>'St 1.3.7.1'!J88+'St 1.3.7.2'!J88</f>
        <v>0</v>
      </c>
      <c r="K88" s="142">
        <f>'St 1.3.7.1'!K88+'St 1.3.7.2'!K88</f>
        <v>0</v>
      </c>
      <c r="L88" s="142">
        <f>'St 1.3.7.1'!L88+'St 1.3.7.2'!L88</f>
        <v>0</v>
      </c>
      <c r="M88" s="142">
        <f>'St 1.3.7.1'!M88+'St 1.3.7.2'!M88</f>
        <v>0</v>
      </c>
      <c r="N88" s="143"/>
      <c r="O88" s="142">
        <f>'St 1.3.7.1'!O88+'St 1.3.7.2'!O88</f>
        <v>0</v>
      </c>
      <c r="P88" s="142">
        <f>'St 1.3.7.1'!P88+'St 1.3.7.2'!P88</f>
        <v>0</v>
      </c>
      <c r="Q88" s="142">
        <f>'St 1.3.7.1'!Q88+'St 1.3.7.2'!Q88</f>
        <v>0</v>
      </c>
      <c r="R88" s="142">
        <f>'St 1.3.7.1'!R88+'St 1.3.7.2'!R88</f>
        <v>0</v>
      </c>
      <c r="S88" s="142">
        <f>'St 1.3.7.1'!S88+'St 1.3.7.2'!S88</f>
        <v>0</v>
      </c>
      <c r="T88" s="142">
        <f>'St 1.3.7.1'!T88+'St 1.3.7.2'!T88</f>
        <v>0</v>
      </c>
      <c r="U88" s="142">
        <f>'St 1.3.7.1'!U88+'St 1.3.7.2'!U88</f>
        <v>0</v>
      </c>
      <c r="V88" s="142">
        <f>'St 1.3.7.1'!V88+'St 1.3.7.2'!V88</f>
        <v>0</v>
      </c>
      <c r="W88" s="142">
        <f>'St 1.3.7.1'!W88+'St 1.3.7.2'!W88</f>
        <v>0</v>
      </c>
      <c r="X88" s="143"/>
      <c r="Y88" s="142">
        <f>'St 1.3.7.1'!Y88+'St 1.3.7.2'!Y88</f>
        <v>0</v>
      </c>
      <c r="Z88" s="142">
        <f>'St 1.3.7.1'!Z88+'St 1.3.7.2'!Z88</f>
        <v>0</v>
      </c>
      <c r="AA88" s="142">
        <f>'St 1.3.7.1'!AA88+'St 1.3.7.2'!AA88</f>
        <v>0</v>
      </c>
      <c r="AB88" s="142">
        <f>'St 1.3.7.1'!AB88+'St 1.3.7.2'!AB88</f>
        <v>0</v>
      </c>
      <c r="AC88" s="142">
        <f>'St 1.3.7.1'!AC88+'St 1.3.7.2'!AC88</f>
        <v>0</v>
      </c>
      <c r="AD88" s="142">
        <f>'St 1.3.7.1'!AD88+'St 1.3.7.2'!AD88</f>
        <v>0</v>
      </c>
      <c r="AE88" s="142">
        <f>'St 1.3.7.1'!AE88+'St 1.3.7.2'!AE88</f>
        <v>0</v>
      </c>
      <c r="AF88" s="142">
        <f>'St 1.3.7.1'!AF88+'St 1.3.7.2'!AF88</f>
        <v>0</v>
      </c>
      <c r="AG88" s="142">
        <f>'St 1.3.7.1'!AG88+'St 1.3.7.2'!AG88</f>
        <v>0</v>
      </c>
    </row>
    <row r="89" spans="1:33">
      <c r="B89" s="6" t="s">
        <v>41</v>
      </c>
      <c r="C89" s="219"/>
      <c r="D89" s="142">
        <f>'St 1.3.7.1'!D89+'St 1.3.7.2'!D89</f>
        <v>0</v>
      </c>
      <c r="E89" s="142">
        <f>'St 1.3.7.1'!E89+'St 1.3.7.2'!E89</f>
        <v>0</v>
      </c>
      <c r="F89" s="142">
        <f>'St 1.3.7.1'!F89+'St 1.3.7.2'!F89</f>
        <v>0</v>
      </c>
      <c r="G89" s="142">
        <f>'St 1.3.7.1'!G89+'St 1.3.7.2'!G89</f>
        <v>0</v>
      </c>
      <c r="H89" s="142">
        <f>'St 1.3.7.1'!H89+'St 1.3.7.2'!H89</f>
        <v>0</v>
      </c>
      <c r="I89" s="142">
        <f>'St 1.3.7.1'!I89+'St 1.3.7.2'!I89</f>
        <v>0</v>
      </c>
      <c r="J89" s="142">
        <f>'St 1.3.7.1'!J89+'St 1.3.7.2'!J89</f>
        <v>0</v>
      </c>
      <c r="K89" s="142">
        <f>'St 1.3.7.1'!K89+'St 1.3.7.2'!K89</f>
        <v>0</v>
      </c>
      <c r="L89" s="142">
        <f>'St 1.3.7.1'!L89+'St 1.3.7.2'!L89</f>
        <v>0</v>
      </c>
      <c r="M89" s="142">
        <f>'St 1.3.7.1'!M89+'St 1.3.7.2'!M89</f>
        <v>0</v>
      </c>
      <c r="N89" s="143"/>
      <c r="O89" s="142">
        <f>'St 1.3.7.1'!O89+'St 1.3.7.2'!O89</f>
        <v>0</v>
      </c>
      <c r="P89" s="142">
        <f>'St 1.3.7.1'!P89+'St 1.3.7.2'!P89</f>
        <v>0</v>
      </c>
      <c r="Q89" s="142">
        <f>'St 1.3.7.1'!Q89+'St 1.3.7.2'!Q89</f>
        <v>0</v>
      </c>
      <c r="R89" s="142">
        <f>'St 1.3.7.1'!R89+'St 1.3.7.2'!R89</f>
        <v>0</v>
      </c>
      <c r="S89" s="142">
        <f>'St 1.3.7.1'!S89+'St 1.3.7.2'!S89</f>
        <v>0</v>
      </c>
      <c r="T89" s="142">
        <f>'St 1.3.7.1'!T89+'St 1.3.7.2'!T89</f>
        <v>0</v>
      </c>
      <c r="U89" s="142">
        <f>'St 1.3.7.1'!U89+'St 1.3.7.2'!U89</f>
        <v>0</v>
      </c>
      <c r="V89" s="142">
        <f>'St 1.3.7.1'!V89+'St 1.3.7.2'!V89</f>
        <v>0</v>
      </c>
      <c r="W89" s="142">
        <f>'St 1.3.7.1'!W89+'St 1.3.7.2'!W89</f>
        <v>0</v>
      </c>
      <c r="X89" s="143"/>
      <c r="Y89" s="142">
        <f>'St 1.3.7.1'!Y89+'St 1.3.7.2'!Y89</f>
        <v>0</v>
      </c>
      <c r="Z89" s="142">
        <f>'St 1.3.7.1'!Z89+'St 1.3.7.2'!Z89</f>
        <v>0</v>
      </c>
      <c r="AA89" s="142">
        <f>'St 1.3.7.1'!AA89+'St 1.3.7.2'!AA89</f>
        <v>0</v>
      </c>
      <c r="AB89" s="142">
        <f>'St 1.3.7.1'!AB89+'St 1.3.7.2'!AB89</f>
        <v>0</v>
      </c>
      <c r="AC89" s="142">
        <f>'St 1.3.7.1'!AC89+'St 1.3.7.2'!AC89</f>
        <v>0</v>
      </c>
      <c r="AD89" s="142">
        <f>'St 1.3.7.1'!AD89+'St 1.3.7.2'!AD89</f>
        <v>0</v>
      </c>
      <c r="AE89" s="142">
        <f>'St 1.3.7.1'!AE89+'St 1.3.7.2'!AE89</f>
        <v>0</v>
      </c>
      <c r="AF89" s="142">
        <f>'St 1.3.7.1'!AF89+'St 1.3.7.2'!AF89</f>
        <v>0</v>
      </c>
      <c r="AG89" s="142">
        <f>'St 1.3.7.1'!AG89+'St 1.3.7.2'!AG89</f>
        <v>0</v>
      </c>
    </row>
    <row r="90" spans="1:33">
      <c r="B90" s="6" t="s">
        <v>42</v>
      </c>
      <c r="C90" s="219"/>
      <c r="D90" s="142">
        <f>'St 1.3.7.1'!D90+'St 1.3.7.2'!D90</f>
        <v>0</v>
      </c>
      <c r="E90" s="142">
        <f>'St 1.3.7.1'!E90+'St 1.3.7.2'!E90</f>
        <v>0</v>
      </c>
      <c r="F90" s="142">
        <f>'St 1.3.7.1'!F90+'St 1.3.7.2'!F90</f>
        <v>0</v>
      </c>
      <c r="G90" s="142">
        <f>'St 1.3.7.1'!G90+'St 1.3.7.2'!G90</f>
        <v>0</v>
      </c>
      <c r="H90" s="142">
        <f>'St 1.3.7.1'!H90+'St 1.3.7.2'!H90</f>
        <v>0</v>
      </c>
      <c r="I90" s="142">
        <f>'St 1.3.7.1'!I90+'St 1.3.7.2'!I90</f>
        <v>0</v>
      </c>
      <c r="J90" s="142">
        <f>'St 1.3.7.1'!J90+'St 1.3.7.2'!J90</f>
        <v>0</v>
      </c>
      <c r="K90" s="142">
        <f>'St 1.3.7.1'!K90+'St 1.3.7.2'!K90</f>
        <v>0</v>
      </c>
      <c r="L90" s="142">
        <f>'St 1.3.7.1'!L90+'St 1.3.7.2'!L90</f>
        <v>0</v>
      </c>
      <c r="M90" s="142">
        <f>'St 1.3.7.1'!M90+'St 1.3.7.2'!M90</f>
        <v>0</v>
      </c>
      <c r="N90" s="143"/>
      <c r="O90" s="142">
        <f>'St 1.3.7.1'!O90+'St 1.3.7.2'!O90</f>
        <v>0</v>
      </c>
      <c r="P90" s="142">
        <f>'St 1.3.7.1'!P90+'St 1.3.7.2'!P90</f>
        <v>0</v>
      </c>
      <c r="Q90" s="142">
        <f>'St 1.3.7.1'!Q90+'St 1.3.7.2'!Q90</f>
        <v>0</v>
      </c>
      <c r="R90" s="142">
        <f>'St 1.3.7.1'!R90+'St 1.3.7.2'!R90</f>
        <v>0</v>
      </c>
      <c r="S90" s="142">
        <f>'St 1.3.7.1'!S90+'St 1.3.7.2'!S90</f>
        <v>0</v>
      </c>
      <c r="T90" s="142">
        <f>'St 1.3.7.1'!T90+'St 1.3.7.2'!T90</f>
        <v>0</v>
      </c>
      <c r="U90" s="142">
        <f>'St 1.3.7.1'!U90+'St 1.3.7.2'!U90</f>
        <v>0</v>
      </c>
      <c r="V90" s="142">
        <f>'St 1.3.7.1'!V90+'St 1.3.7.2'!V90</f>
        <v>0</v>
      </c>
      <c r="W90" s="142">
        <f>'St 1.3.7.1'!W90+'St 1.3.7.2'!W90</f>
        <v>0</v>
      </c>
      <c r="X90" s="143"/>
      <c r="Y90" s="142">
        <f>'St 1.3.7.1'!Y90+'St 1.3.7.2'!Y90</f>
        <v>0</v>
      </c>
      <c r="Z90" s="142">
        <f>'St 1.3.7.1'!Z90+'St 1.3.7.2'!Z90</f>
        <v>0</v>
      </c>
      <c r="AA90" s="142">
        <f>'St 1.3.7.1'!AA90+'St 1.3.7.2'!AA90</f>
        <v>0</v>
      </c>
      <c r="AB90" s="142">
        <f>'St 1.3.7.1'!AB90+'St 1.3.7.2'!AB90</f>
        <v>0</v>
      </c>
      <c r="AC90" s="142">
        <f>'St 1.3.7.1'!AC90+'St 1.3.7.2'!AC90</f>
        <v>0</v>
      </c>
      <c r="AD90" s="142">
        <f>'St 1.3.7.1'!AD90+'St 1.3.7.2'!AD90</f>
        <v>0</v>
      </c>
      <c r="AE90" s="142">
        <f>'St 1.3.7.1'!AE90+'St 1.3.7.2'!AE90</f>
        <v>0</v>
      </c>
      <c r="AF90" s="142">
        <f>'St 1.3.7.1'!AF90+'St 1.3.7.2'!AF90</f>
        <v>0</v>
      </c>
      <c r="AG90" s="142">
        <f>'St 1.3.7.1'!AG90+'St 1.3.7.2'!AG90</f>
        <v>0</v>
      </c>
    </row>
    <row r="91" spans="1:33">
      <c r="B91" s="6" t="s">
        <v>43</v>
      </c>
      <c r="C91" s="219"/>
      <c r="D91" s="142">
        <f>'St 1.3.7.1'!D91+'St 1.3.7.2'!D91</f>
        <v>0</v>
      </c>
      <c r="E91" s="142">
        <f>'St 1.3.7.1'!E91+'St 1.3.7.2'!E91</f>
        <v>0</v>
      </c>
      <c r="F91" s="142">
        <f>'St 1.3.7.1'!F91+'St 1.3.7.2'!F91</f>
        <v>0</v>
      </c>
      <c r="G91" s="142">
        <f>'St 1.3.7.1'!G91+'St 1.3.7.2'!G91</f>
        <v>0</v>
      </c>
      <c r="H91" s="142">
        <f>'St 1.3.7.1'!H91+'St 1.3.7.2'!H91</f>
        <v>0</v>
      </c>
      <c r="I91" s="142">
        <f>'St 1.3.7.1'!I91+'St 1.3.7.2'!I91</f>
        <v>0</v>
      </c>
      <c r="J91" s="142">
        <f>'St 1.3.7.1'!J91+'St 1.3.7.2'!J91</f>
        <v>0</v>
      </c>
      <c r="K91" s="142">
        <f>'St 1.3.7.1'!K91+'St 1.3.7.2'!K91</f>
        <v>0</v>
      </c>
      <c r="L91" s="142">
        <f>'St 1.3.7.1'!L91+'St 1.3.7.2'!L91</f>
        <v>0</v>
      </c>
      <c r="M91" s="142">
        <f>'St 1.3.7.1'!M91+'St 1.3.7.2'!M91</f>
        <v>0</v>
      </c>
      <c r="N91" s="143"/>
      <c r="O91" s="142">
        <f>'St 1.3.7.1'!O91+'St 1.3.7.2'!O91</f>
        <v>0</v>
      </c>
      <c r="P91" s="142">
        <f>'St 1.3.7.1'!P91+'St 1.3.7.2'!P91</f>
        <v>0</v>
      </c>
      <c r="Q91" s="142">
        <f>'St 1.3.7.1'!Q91+'St 1.3.7.2'!Q91</f>
        <v>0</v>
      </c>
      <c r="R91" s="142">
        <f>'St 1.3.7.1'!R91+'St 1.3.7.2'!R91</f>
        <v>0</v>
      </c>
      <c r="S91" s="142">
        <f>'St 1.3.7.1'!S91+'St 1.3.7.2'!S91</f>
        <v>0</v>
      </c>
      <c r="T91" s="142">
        <f>'St 1.3.7.1'!T91+'St 1.3.7.2'!T91</f>
        <v>0</v>
      </c>
      <c r="U91" s="142">
        <f>'St 1.3.7.1'!U91+'St 1.3.7.2'!U91</f>
        <v>0</v>
      </c>
      <c r="V91" s="142">
        <f>'St 1.3.7.1'!V91+'St 1.3.7.2'!V91</f>
        <v>0</v>
      </c>
      <c r="W91" s="142">
        <f>'St 1.3.7.1'!W91+'St 1.3.7.2'!W91</f>
        <v>0</v>
      </c>
      <c r="X91" s="143"/>
      <c r="Y91" s="142">
        <f>'St 1.3.7.1'!Y91+'St 1.3.7.2'!Y91</f>
        <v>0</v>
      </c>
      <c r="Z91" s="142">
        <f>'St 1.3.7.1'!Z91+'St 1.3.7.2'!Z91</f>
        <v>0</v>
      </c>
      <c r="AA91" s="142">
        <f>'St 1.3.7.1'!AA91+'St 1.3.7.2'!AA91</f>
        <v>0</v>
      </c>
      <c r="AB91" s="142">
        <f>'St 1.3.7.1'!AB91+'St 1.3.7.2'!AB91</f>
        <v>0</v>
      </c>
      <c r="AC91" s="142">
        <f>'St 1.3.7.1'!AC91+'St 1.3.7.2'!AC91</f>
        <v>0</v>
      </c>
      <c r="AD91" s="142">
        <f>'St 1.3.7.1'!AD91+'St 1.3.7.2'!AD91</f>
        <v>0</v>
      </c>
      <c r="AE91" s="142">
        <f>'St 1.3.7.1'!AE91+'St 1.3.7.2'!AE91</f>
        <v>0</v>
      </c>
      <c r="AF91" s="142">
        <f>'St 1.3.7.1'!AF91+'St 1.3.7.2'!AF91</f>
        <v>0</v>
      </c>
      <c r="AG91" s="142">
        <f>'St 1.3.7.1'!AG91+'St 1.3.7.2'!AG91</f>
        <v>0</v>
      </c>
    </row>
    <row r="92" spans="1:33">
      <c r="B92" s="6" t="s">
        <v>44</v>
      </c>
      <c r="C92" s="219"/>
      <c r="D92" s="142">
        <f>'St 1.3.7.1'!D92+'St 1.3.7.2'!D92</f>
        <v>0</v>
      </c>
      <c r="E92" s="142">
        <f>'St 1.3.7.1'!E92+'St 1.3.7.2'!E92</f>
        <v>0</v>
      </c>
      <c r="F92" s="142">
        <f>'St 1.3.7.1'!F92+'St 1.3.7.2'!F92</f>
        <v>0</v>
      </c>
      <c r="G92" s="142">
        <f>'St 1.3.7.1'!G92+'St 1.3.7.2'!G92</f>
        <v>0</v>
      </c>
      <c r="H92" s="142">
        <f>'St 1.3.7.1'!H92+'St 1.3.7.2'!H92</f>
        <v>0</v>
      </c>
      <c r="I92" s="142">
        <f>'St 1.3.7.1'!I92+'St 1.3.7.2'!I92</f>
        <v>0</v>
      </c>
      <c r="J92" s="142">
        <f>'St 1.3.7.1'!J92+'St 1.3.7.2'!J92</f>
        <v>0</v>
      </c>
      <c r="K92" s="142">
        <f>'St 1.3.7.1'!K92+'St 1.3.7.2'!K92</f>
        <v>0</v>
      </c>
      <c r="L92" s="142">
        <f>'St 1.3.7.1'!L92+'St 1.3.7.2'!L92</f>
        <v>0</v>
      </c>
      <c r="M92" s="142">
        <f>'St 1.3.7.1'!M92+'St 1.3.7.2'!M92</f>
        <v>0</v>
      </c>
      <c r="N92" s="143"/>
      <c r="O92" s="142">
        <f>'St 1.3.7.1'!O92+'St 1.3.7.2'!O92</f>
        <v>0</v>
      </c>
      <c r="P92" s="142">
        <f>'St 1.3.7.1'!P92+'St 1.3.7.2'!P92</f>
        <v>0</v>
      </c>
      <c r="Q92" s="142">
        <f>'St 1.3.7.1'!Q92+'St 1.3.7.2'!Q92</f>
        <v>0</v>
      </c>
      <c r="R92" s="142">
        <f>'St 1.3.7.1'!R92+'St 1.3.7.2'!R92</f>
        <v>0</v>
      </c>
      <c r="S92" s="142">
        <f>'St 1.3.7.1'!S92+'St 1.3.7.2'!S92</f>
        <v>0</v>
      </c>
      <c r="T92" s="142">
        <f>'St 1.3.7.1'!T92+'St 1.3.7.2'!T92</f>
        <v>0</v>
      </c>
      <c r="U92" s="142">
        <f>'St 1.3.7.1'!U92+'St 1.3.7.2'!U92</f>
        <v>0</v>
      </c>
      <c r="V92" s="142">
        <f>'St 1.3.7.1'!V92+'St 1.3.7.2'!V92</f>
        <v>0</v>
      </c>
      <c r="W92" s="142">
        <f>'St 1.3.7.1'!W92+'St 1.3.7.2'!W92</f>
        <v>0</v>
      </c>
      <c r="X92" s="143"/>
      <c r="Y92" s="142">
        <f>'St 1.3.7.1'!Y92+'St 1.3.7.2'!Y92</f>
        <v>0</v>
      </c>
      <c r="Z92" s="142">
        <f>'St 1.3.7.1'!Z92+'St 1.3.7.2'!Z92</f>
        <v>0</v>
      </c>
      <c r="AA92" s="142">
        <f>'St 1.3.7.1'!AA92+'St 1.3.7.2'!AA92</f>
        <v>0</v>
      </c>
      <c r="AB92" s="142">
        <f>'St 1.3.7.1'!AB92+'St 1.3.7.2'!AB92</f>
        <v>0</v>
      </c>
      <c r="AC92" s="142">
        <f>'St 1.3.7.1'!AC92+'St 1.3.7.2'!AC92</f>
        <v>0</v>
      </c>
      <c r="AD92" s="142">
        <f>'St 1.3.7.1'!AD92+'St 1.3.7.2'!AD92</f>
        <v>0</v>
      </c>
      <c r="AE92" s="142">
        <f>'St 1.3.7.1'!AE92+'St 1.3.7.2'!AE92</f>
        <v>0</v>
      </c>
      <c r="AF92" s="142">
        <f>'St 1.3.7.1'!AF92+'St 1.3.7.2'!AF92</f>
        <v>0</v>
      </c>
      <c r="AG92" s="142">
        <f>'St 1.3.7.1'!AG92+'St 1.3.7.2'!AG92</f>
        <v>0</v>
      </c>
    </row>
    <row r="93" spans="1:33">
      <c r="B93" s="7" t="s">
        <v>45</v>
      </c>
      <c r="C93" s="219"/>
      <c r="D93" s="142">
        <f>'St 1.3.7.1'!D93+'St 1.3.7.2'!D93</f>
        <v>0</v>
      </c>
      <c r="E93" s="142">
        <f>'St 1.3.7.1'!E93+'St 1.3.7.2'!E93</f>
        <v>0</v>
      </c>
      <c r="F93" s="142">
        <f>'St 1.3.7.1'!F93+'St 1.3.7.2'!F93</f>
        <v>0</v>
      </c>
      <c r="G93" s="142">
        <f>'St 1.3.7.1'!G93+'St 1.3.7.2'!G93</f>
        <v>0</v>
      </c>
      <c r="H93" s="142">
        <f>'St 1.3.7.1'!H93+'St 1.3.7.2'!H93</f>
        <v>0</v>
      </c>
      <c r="I93" s="142">
        <f>'St 1.3.7.1'!I93+'St 1.3.7.2'!I93</f>
        <v>0</v>
      </c>
      <c r="J93" s="142">
        <f>'St 1.3.7.1'!J93+'St 1.3.7.2'!J93</f>
        <v>0</v>
      </c>
      <c r="K93" s="142">
        <f>'St 1.3.7.1'!K93+'St 1.3.7.2'!K93</f>
        <v>0</v>
      </c>
      <c r="L93" s="142">
        <f>'St 1.3.7.1'!L93+'St 1.3.7.2'!L93</f>
        <v>0</v>
      </c>
      <c r="M93" s="142">
        <f>'St 1.3.7.1'!M93+'St 1.3.7.2'!M93</f>
        <v>0</v>
      </c>
      <c r="N93" s="143"/>
      <c r="O93" s="142">
        <f>'St 1.3.7.1'!O93+'St 1.3.7.2'!O93</f>
        <v>0</v>
      </c>
      <c r="P93" s="142">
        <f>'St 1.3.7.1'!P93+'St 1.3.7.2'!P93</f>
        <v>0</v>
      </c>
      <c r="Q93" s="142">
        <f>'St 1.3.7.1'!Q93+'St 1.3.7.2'!Q93</f>
        <v>0</v>
      </c>
      <c r="R93" s="142">
        <f>'St 1.3.7.1'!R93+'St 1.3.7.2'!R93</f>
        <v>0</v>
      </c>
      <c r="S93" s="142">
        <f>'St 1.3.7.1'!S93+'St 1.3.7.2'!S93</f>
        <v>0</v>
      </c>
      <c r="T93" s="142">
        <f>'St 1.3.7.1'!T93+'St 1.3.7.2'!T93</f>
        <v>0</v>
      </c>
      <c r="U93" s="142">
        <f>'St 1.3.7.1'!U93+'St 1.3.7.2'!U93</f>
        <v>0</v>
      </c>
      <c r="V93" s="142">
        <f>'St 1.3.7.1'!V93+'St 1.3.7.2'!V93</f>
        <v>0</v>
      </c>
      <c r="W93" s="142">
        <f>'St 1.3.7.1'!W93+'St 1.3.7.2'!W93</f>
        <v>0</v>
      </c>
      <c r="X93" s="143"/>
      <c r="Y93" s="142">
        <f>'St 1.3.7.1'!Y93+'St 1.3.7.2'!Y93</f>
        <v>0</v>
      </c>
      <c r="Z93" s="142">
        <f>'St 1.3.7.1'!Z93+'St 1.3.7.2'!Z93</f>
        <v>0</v>
      </c>
      <c r="AA93" s="142">
        <f>'St 1.3.7.1'!AA93+'St 1.3.7.2'!AA93</f>
        <v>0</v>
      </c>
      <c r="AB93" s="142">
        <f>'St 1.3.7.1'!AB93+'St 1.3.7.2'!AB93</f>
        <v>0</v>
      </c>
      <c r="AC93" s="142">
        <f>'St 1.3.7.1'!AC93+'St 1.3.7.2'!AC93</f>
        <v>0</v>
      </c>
      <c r="AD93" s="142">
        <f>'St 1.3.7.1'!AD93+'St 1.3.7.2'!AD93</f>
        <v>0</v>
      </c>
      <c r="AE93" s="142">
        <f>'St 1.3.7.1'!AE93+'St 1.3.7.2'!AE93</f>
        <v>0</v>
      </c>
      <c r="AF93" s="142">
        <f>'St 1.3.7.1'!AF93+'St 1.3.7.2'!AF93</f>
        <v>0</v>
      </c>
      <c r="AG93" s="142">
        <f>'St 1.3.7.1'!AG93+'St 1.3.7.2'!AG93</f>
        <v>0</v>
      </c>
    </row>
    <row r="94" spans="1:33">
      <c r="B94" s="7" t="s">
        <v>46</v>
      </c>
      <c r="C94" s="219"/>
      <c r="D94" s="142">
        <f>'St 1.3.7.1'!D94+'St 1.3.7.2'!D94</f>
        <v>0</v>
      </c>
      <c r="E94" s="142">
        <f>'St 1.3.7.1'!E94+'St 1.3.7.2'!E94</f>
        <v>0</v>
      </c>
      <c r="F94" s="142">
        <f>'St 1.3.7.1'!F94+'St 1.3.7.2'!F94</f>
        <v>0</v>
      </c>
      <c r="G94" s="142">
        <f>'St 1.3.7.1'!G94+'St 1.3.7.2'!G94</f>
        <v>0</v>
      </c>
      <c r="H94" s="142">
        <f>'St 1.3.7.1'!H94+'St 1.3.7.2'!H94</f>
        <v>0</v>
      </c>
      <c r="I94" s="142">
        <f>'St 1.3.7.1'!I94+'St 1.3.7.2'!I94</f>
        <v>0</v>
      </c>
      <c r="J94" s="142">
        <f>'St 1.3.7.1'!J94+'St 1.3.7.2'!J94</f>
        <v>0</v>
      </c>
      <c r="K94" s="142">
        <f>'St 1.3.7.1'!K94+'St 1.3.7.2'!K94</f>
        <v>0</v>
      </c>
      <c r="L94" s="142">
        <f>'St 1.3.7.1'!L94+'St 1.3.7.2'!L94</f>
        <v>0</v>
      </c>
      <c r="M94" s="142">
        <f>'St 1.3.7.1'!M94+'St 1.3.7.2'!M94</f>
        <v>0</v>
      </c>
      <c r="N94" s="143"/>
      <c r="O94" s="142">
        <f>'St 1.3.7.1'!O94+'St 1.3.7.2'!O94</f>
        <v>0</v>
      </c>
      <c r="P94" s="142">
        <f>'St 1.3.7.1'!P94+'St 1.3.7.2'!P94</f>
        <v>0</v>
      </c>
      <c r="Q94" s="142">
        <f>'St 1.3.7.1'!Q94+'St 1.3.7.2'!Q94</f>
        <v>0</v>
      </c>
      <c r="R94" s="142">
        <f>'St 1.3.7.1'!R94+'St 1.3.7.2'!R94</f>
        <v>0</v>
      </c>
      <c r="S94" s="142">
        <f>'St 1.3.7.1'!S94+'St 1.3.7.2'!S94</f>
        <v>0</v>
      </c>
      <c r="T94" s="142">
        <f>'St 1.3.7.1'!T94+'St 1.3.7.2'!T94</f>
        <v>0</v>
      </c>
      <c r="U94" s="142">
        <f>'St 1.3.7.1'!U94+'St 1.3.7.2'!U94</f>
        <v>0</v>
      </c>
      <c r="V94" s="142">
        <f>'St 1.3.7.1'!V94+'St 1.3.7.2'!V94</f>
        <v>0</v>
      </c>
      <c r="W94" s="142">
        <f>'St 1.3.7.1'!W94+'St 1.3.7.2'!W94</f>
        <v>0</v>
      </c>
      <c r="X94" s="143"/>
      <c r="Y94" s="142">
        <f>'St 1.3.7.1'!Y94+'St 1.3.7.2'!Y94</f>
        <v>0</v>
      </c>
      <c r="Z94" s="142">
        <f>'St 1.3.7.1'!Z94+'St 1.3.7.2'!Z94</f>
        <v>0</v>
      </c>
      <c r="AA94" s="142">
        <f>'St 1.3.7.1'!AA94+'St 1.3.7.2'!AA94</f>
        <v>0</v>
      </c>
      <c r="AB94" s="142">
        <f>'St 1.3.7.1'!AB94+'St 1.3.7.2'!AB94</f>
        <v>0</v>
      </c>
      <c r="AC94" s="142">
        <f>'St 1.3.7.1'!AC94+'St 1.3.7.2'!AC94</f>
        <v>0</v>
      </c>
      <c r="AD94" s="142">
        <f>'St 1.3.7.1'!AD94+'St 1.3.7.2'!AD94</f>
        <v>0</v>
      </c>
      <c r="AE94" s="142">
        <f>'St 1.3.7.1'!AE94+'St 1.3.7.2'!AE94</f>
        <v>0</v>
      </c>
      <c r="AF94" s="142">
        <f>'St 1.3.7.1'!AF94+'St 1.3.7.2'!AF94</f>
        <v>0</v>
      </c>
      <c r="AG94" s="142">
        <f>'St 1.3.7.1'!AG94+'St 1.3.7.2'!AG94</f>
        <v>0</v>
      </c>
    </row>
    <row r="95" spans="1:33">
      <c r="B95" s="6" t="s">
        <v>317</v>
      </c>
      <c r="C95" s="219"/>
      <c r="D95" s="142">
        <f>'St 1.3.7.1'!D95+'St 1.3.7.2'!D95</f>
        <v>0</v>
      </c>
      <c r="E95" s="142">
        <f>'St 1.3.7.1'!E95+'St 1.3.7.2'!E95</f>
        <v>0</v>
      </c>
      <c r="F95" s="142">
        <f>'St 1.3.7.1'!F95+'St 1.3.7.2'!F95</f>
        <v>0</v>
      </c>
      <c r="G95" s="142">
        <f>'St 1.3.7.1'!G95+'St 1.3.7.2'!G95</f>
        <v>0</v>
      </c>
      <c r="H95" s="142">
        <f>'St 1.3.7.1'!H95+'St 1.3.7.2'!H95</f>
        <v>0</v>
      </c>
      <c r="I95" s="142">
        <f>'St 1.3.7.1'!I95+'St 1.3.7.2'!I95</f>
        <v>0</v>
      </c>
      <c r="J95" s="142">
        <f>'St 1.3.7.1'!J95+'St 1.3.7.2'!J95</f>
        <v>0</v>
      </c>
      <c r="K95" s="142">
        <f>'St 1.3.7.1'!K95+'St 1.3.7.2'!K95</f>
        <v>0</v>
      </c>
      <c r="L95" s="142">
        <f>'St 1.3.7.1'!L95+'St 1.3.7.2'!L95</f>
        <v>0</v>
      </c>
      <c r="M95" s="142">
        <f>'St 1.3.7.1'!M95+'St 1.3.7.2'!M95</f>
        <v>0</v>
      </c>
      <c r="N95" s="143"/>
      <c r="O95" s="142">
        <f>'St 1.3.7.1'!O95+'St 1.3.7.2'!O95</f>
        <v>0</v>
      </c>
      <c r="P95" s="142">
        <f>'St 1.3.7.1'!P95+'St 1.3.7.2'!P95</f>
        <v>0</v>
      </c>
      <c r="Q95" s="142">
        <f>'St 1.3.7.1'!Q95+'St 1.3.7.2'!Q95</f>
        <v>0</v>
      </c>
      <c r="R95" s="142">
        <f>'St 1.3.7.1'!R95+'St 1.3.7.2'!R95</f>
        <v>0</v>
      </c>
      <c r="S95" s="142">
        <f>'St 1.3.7.1'!S95+'St 1.3.7.2'!S95</f>
        <v>0</v>
      </c>
      <c r="T95" s="142">
        <f>'St 1.3.7.1'!T95+'St 1.3.7.2'!T95</f>
        <v>0</v>
      </c>
      <c r="U95" s="142">
        <f>'St 1.3.7.1'!U95+'St 1.3.7.2'!U95</f>
        <v>0</v>
      </c>
      <c r="V95" s="142">
        <f>'St 1.3.7.1'!V95+'St 1.3.7.2'!V95</f>
        <v>0</v>
      </c>
      <c r="W95" s="142">
        <f>'St 1.3.7.1'!W95+'St 1.3.7.2'!W95</f>
        <v>0</v>
      </c>
      <c r="X95" s="143"/>
      <c r="Y95" s="142">
        <f>'St 1.3.7.1'!Y95+'St 1.3.7.2'!Y95</f>
        <v>0</v>
      </c>
      <c r="Z95" s="142">
        <f>'St 1.3.7.1'!Z95+'St 1.3.7.2'!Z95</f>
        <v>0</v>
      </c>
      <c r="AA95" s="142">
        <f>'St 1.3.7.1'!AA95+'St 1.3.7.2'!AA95</f>
        <v>0</v>
      </c>
      <c r="AB95" s="142">
        <f>'St 1.3.7.1'!AB95+'St 1.3.7.2'!AB95</f>
        <v>0</v>
      </c>
      <c r="AC95" s="142">
        <f>'St 1.3.7.1'!AC95+'St 1.3.7.2'!AC95</f>
        <v>0</v>
      </c>
      <c r="AD95" s="142">
        <f>'St 1.3.7.1'!AD95+'St 1.3.7.2'!AD95</f>
        <v>0</v>
      </c>
      <c r="AE95" s="142">
        <f>'St 1.3.7.1'!AE95+'St 1.3.7.2'!AE95</f>
        <v>0</v>
      </c>
      <c r="AF95" s="142">
        <f>'St 1.3.7.1'!AF95+'St 1.3.7.2'!AF95</f>
        <v>0</v>
      </c>
      <c r="AG95" s="142">
        <f>'St 1.3.7.1'!AG95+'St 1.3.7.2'!AG95</f>
        <v>0</v>
      </c>
    </row>
    <row r="96" spans="1:33">
      <c r="B96" s="6" t="s">
        <v>108</v>
      </c>
      <c r="C96" s="219"/>
      <c r="D96" s="142">
        <f>'St 1.3.7.1'!D96+'St 1.3.7.2'!D96</f>
        <v>0</v>
      </c>
      <c r="E96" s="142">
        <f>'St 1.3.7.1'!E96+'St 1.3.7.2'!E96</f>
        <v>0</v>
      </c>
      <c r="F96" s="142">
        <f>'St 1.3.7.1'!F96+'St 1.3.7.2'!F96</f>
        <v>0</v>
      </c>
      <c r="G96" s="142">
        <f>'St 1.3.7.1'!G96+'St 1.3.7.2'!G96</f>
        <v>0</v>
      </c>
      <c r="H96" s="142">
        <f>'St 1.3.7.1'!H96+'St 1.3.7.2'!H96</f>
        <v>0</v>
      </c>
      <c r="I96" s="142">
        <f>'St 1.3.7.1'!I96+'St 1.3.7.2'!I96</f>
        <v>0</v>
      </c>
      <c r="J96" s="142">
        <f>'St 1.3.7.1'!J96+'St 1.3.7.2'!J96</f>
        <v>0</v>
      </c>
      <c r="K96" s="142">
        <f>'St 1.3.7.1'!K96+'St 1.3.7.2'!K96</f>
        <v>0</v>
      </c>
      <c r="L96" s="142">
        <f>'St 1.3.7.1'!L96+'St 1.3.7.2'!L96</f>
        <v>0</v>
      </c>
      <c r="M96" s="142">
        <f>'St 1.3.7.1'!M96+'St 1.3.7.2'!M96</f>
        <v>0</v>
      </c>
      <c r="N96" s="143"/>
      <c r="O96" s="142">
        <f>'St 1.3.7.1'!O96+'St 1.3.7.2'!O96</f>
        <v>0</v>
      </c>
      <c r="P96" s="142">
        <f>'St 1.3.7.1'!P96+'St 1.3.7.2'!P96</f>
        <v>0</v>
      </c>
      <c r="Q96" s="142">
        <f>'St 1.3.7.1'!Q96+'St 1.3.7.2'!Q96</f>
        <v>0</v>
      </c>
      <c r="R96" s="142">
        <f>'St 1.3.7.1'!R96+'St 1.3.7.2'!R96</f>
        <v>0</v>
      </c>
      <c r="S96" s="142">
        <f>'St 1.3.7.1'!S96+'St 1.3.7.2'!S96</f>
        <v>0</v>
      </c>
      <c r="T96" s="142">
        <f>'St 1.3.7.1'!T96+'St 1.3.7.2'!T96</f>
        <v>0</v>
      </c>
      <c r="U96" s="142">
        <f>'St 1.3.7.1'!U96+'St 1.3.7.2'!U96</f>
        <v>0</v>
      </c>
      <c r="V96" s="142">
        <f>'St 1.3.7.1'!V96+'St 1.3.7.2'!V96</f>
        <v>0</v>
      </c>
      <c r="W96" s="142">
        <f>'St 1.3.7.1'!W96+'St 1.3.7.2'!W96</f>
        <v>0</v>
      </c>
      <c r="X96" s="143"/>
      <c r="Y96" s="142">
        <f>'St 1.3.7.1'!Y96+'St 1.3.7.2'!Y96</f>
        <v>0</v>
      </c>
      <c r="Z96" s="142">
        <f>'St 1.3.7.1'!Z96+'St 1.3.7.2'!Z96</f>
        <v>0</v>
      </c>
      <c r="AA96" s="142">
        <f>'St 1.3.7.1'!AA96+'St 1.3.7.2'!AA96</f>
        <v>0</v>
      </c>
      <c r="AB96" s="142">
        <f>'St 1.3.7.1'!AB96+'St 1.3.7.2'!AB96</f>
        <v>0</v>
      </c>
      <c r="AC96" s="142">
        <f>'St 1.3.7.1'!AC96+'St 1.3.7.2'!AC96</f>
        <v>0</v>
      </c>
      <c r="AD96" s="142">
        <f>'St 1.3.7.1'!AD96+'St 1.3.7.2'!AD96</f>
        <v>0</v>
      </c>
      <c r="AE96" s="142">
        <f>'St 1.3.7.1'!AE96+'St 1.3.7.2'!AE96</f>
        <v>0</v>
      </c>
      <c r="AF96" s="142">
        <f>'St 1.3.7.1'!AF96+'St 1.3.7.2'!AF96</f>
        <v>0</v>
      </c>
      <c r="AG96" s="142">
        <f>'St 1.3.7.1'!AG96+'St 1.3.7.2'!AG96</f>
        <v>0</v>
      </c>
    </row>
    <row r="97" spans="1:33">
      <c r="B97" s="6" t="s">
        <v>48</v>
      </c>
      <c r="C97" s="219"/>
      <c r="D97" s="142">
        <f>'St 1.3.7.1'!D97+'St 1.3.7.2'!D97</f>
        <v>0</v>
      </c>
      <c r="E97" s="142">
        <f>'St 1.3.7.1'!E97+'St 1.3.7.2'!E97</f>
        <v>0</v>
      </c>
      <c r="F97" s="142">
        <f>'St 1.3.7.1'!F97+'St 1.3.7.2'!F97</f>
        <v>0</v>
      </c>
      <c r="G97" s="142">
        <f>'St 1.3.7.1'!G97+'St 1.3.7.2'!G97</f>
        <v>0</v>
      </c>
      <c r="H97" s="142">
        <f>'St 1.3.7.1'!H97+'St 1.3.7.2'!H97</f>
        <v>0</v>
      </c>
      <c r="I97" s="142">
        <f>'St 1.3.7.1'!I97+'St 1.3.7.2'!I97</f>
        <v>0</v>
      </c>
      <c r="J97" s="142">
        <f>'St 1.3.7.1'!J97+'St 1.3.7.2'!J97</f>
        <v>0</v>
      </c>
      <c r="K97" s="142">
        <f>'St 1.3.7.1'!K97+'St 1.3.7.2'!K97</f>
        <v>0</v>
      </c>
      <c r="L97" s="142">
        <f>'St 1.3.7.1'!L97+'St 1.3.7.2'!L97</f>
        <v>0</v>
      </c>
      <c r="M97" s="142">
        <f>'St 1.3.7.1'!M97+'St 1.3.7.2'!M97</f>
        <v>0</v>
      </c>
      <c r="N97" s="143"/>
      <c r="O97" s="142">
        <f>'St 1.3.7.1'!O97+'St 1.3.7.2'!O97</f>
        <v>0</v>
      </c>
      <c r="P97" s="142">
        <f>'St 1.3.7.1'!P97+'St 1.3.7.2'!P97</f>
        <v>0</v>
      </c>
      <c r="Q97" s="142">
        <f>'St 1.3.7.1'!Q97+'St 1.3.7.2'!Q97</f>
        <v>0</v>
      </c>
      <c r="R97" s="142">
        <f>'St 1.3.7.1'!R97+'St 1.3.7.2'!R97</f>
        <v>0</v>
      </c>
      <c r="S97" s="142">
        <f>'St 1.3.7.1'!S97+'St 1.3.7.2'!S97</f>
        <v>0</v>
      </c>
      <c r="T97" s="142">
        <f>'St 1.3.7.1'!T97+'St 1.3.7.2'!T97</f>
        <v>0</v>
      </c>
      <c r="U97" s="142">
        <f>'St 1.3.7.1'!U97+'St 1.3.7.2'!U97</f>
        <v>0</v>
      </c>
      <c r="V97" s="142">
        <f>'St 1.3.7.1'!V97+'St 1.3.7.2'!V97</f>
        <v>0</v>
      </c>
      <c r="W97" s="142">
        <f>'St 1.3.7.1'!W97+'St 1.3.7.2'!W97</f>
        <v>0</v>
      </c>
      <c r="X97" s="143"/>
      <c r="Y97" s="142">
        <f>'St 1.3.7.1'!Y97+'St 1.3.7.2'!Y97</f>
        <v>0</v>
      </c>
      <c r="Z97" s="142">
        <f>'St 1.3.7.1'!Z97+'St 1.3.7.2'!Z97</f>
        <v>0</v>
      </c>
      <c r="AA97" s="142">
        <f>'St 1.3.7.1'!AA97+'St 1.3.7.2'!AA97</f>
        <v>0</v>
      </c>
      <c r="AB97" s="142">
        <f>'St 1.3.7.1'!AB97+'St 1.3.7.2'!AB97</f>
        <v>0</v>
      </c>
      <c r="AC97" s="142">
        <f>'St 1.3.7.1'!AC97+'St 1.3.7.2'!AC97</f>
        <v>0</v>
      </c>
      <c r="AD97" s="142">
        <f>'St 1.3.7.1'!AD97+'St 1.3.7.2'!AD97</f>
        <v>0</v>
      </c>
      <c r="AE97" s="142">
        <f>'St 1.3.7.1'!AE97+'St 1.3.7.2'!AE97</f>
        <v>0</v>
      </c>
      <c r="AF97" s="142">
        <f>'St 1.3.7.1'!AF97+'St 1.3.7.2'!AF97</f>
        <v>0</v>
      </c>
      <c r="AG97" s="142">
        <f>'St 1.3.7.1'!AG97+'St 1.3.7.2'!AG97</f>
        <v>0</v>
      </c>
    </row>
    <row r="98" spans="1:33">
      <c r="B98" s="6" t="s">
        <v>325</v>
      </c>
      <c r="C98" s="219"/>
      <c r="D98" s="142">
        <f>'St 1.3.7.1'!D98+'St 1.3.7.2'!D98</f>
        <v>0</v>
      </c>
      <c r="E98" s="142">
        <f>'St 1.3.7.1'!E98+'St 1.3.7.2'!E98</f>
        <v>0</v>
      </c>
      <c r="F98" s="142">
        <f>'St 1.3.7.1'!F98+'St 1.3.7.2'!F98</f>
        <v>0</v>
      </c>
      <c r="G98" s="142">
        <f>'St 1.3.7.1'!G98+'St 1.3.7.2'!G98</f>
        <v>0</v>
      </c>
      <c r="H98" s="142">
        <f>'St 1.3.7.1'!H98+'St 1.3.7.2'!H98</f>
        <v>0</v>
      </c>
      <c r="I98" s="142">
        <f>'St 1.3.7.1'!I98+'St 1.3.7.2'!I98</f>
        <v>0</v>
      </c>
      <c r="J98" s="142">
        <f>'St 1.3.7.1'!J98+'St 1.3.7.2'!J98</f>
        <v>0</v>
      </c>
      <c r="K98" s="142">
        <f>'St 1.3.7.1'!K98+'St 1.3.7.2'!K98</f>
        <v>0</v>
      </c>
      <c r="L98" s="142">
        <f>'St 1.3.7.1'!L98+'St 1.3.7.2'!L98</f>
        <v>0</v>
      </c>
      <c r="M98" s="142">
        <f>'St 1.3.7.1'!M98+'St 1.3.7.2'!M98</f>
        <v>0</v>
      </c>
      <c r="N98" s="143"/>
      <c r="O98" s="142">
        <f>'St 1.3.7.1'!O98+'St 1.3.7.2'!O98</f>
        <v>0</v>
      </c>
      <c r="P98" s="142">
        <f>'St 1.3.7.1'!P98+'St 1.3.7.2'!P98</f>
        <v>0</v>
      </c>
      <c r="Q98" s="142">
        <f>'St 1.3.7.1'!Q98+'St 1.3.7.2'!Q98</f>
        <v>0</v>
      </c>
      <c r="R98" s="142">
        <f>'St 1.3.7.1'!R98+'St 1.3.7.2'!R98</f>
        <v>0</v>
      </c>
      <c r="S98" s="142">
        <f>'St 1.3.7.1'!S98+'St 1.3.7.2'!S98</f>
        <v>0</v>
      </c>
      <c r="T98" s="142">
        <f>'St 1.3.7.1'!T98+'St 1.3.7.2'!T98</f>
        <v>0</v>
      </c>
      <c r="U98" s="142">
        <f>'St 1.3.7.1'!U98+'St 1.3.7.2'!U98</f>
        <v>0</v>
      </c>
      <c r="V98" s="142">
        <f>'St 1.3.7.1'!V98+'St 1.3.7.2'!V98</f>
        <v>0</v>
      </c>
      <c r="W98" s="142">
        <f>'St 1.3.7.1'!W98+'St 1.3.7.2'!W98</f>
        <v>0</v>
      </c>
      <c r="X98" s="143"/>
      <c r="Y98" s="142">
        <f>'St 1.3.7.1'!Y98+'St 1.3.7.2'!Y98</f>
        <v>0</v>
      </c>
      <c r="Z98" s="142">
        <f>'St 1.3.7.1'!Z98+'St 1.3.7.2'!Z98</f>
        <v>0</v>
      </c>
      <c r="AA98" s="142">
        <f>'St 1.3.7.1'!AA98+'St 1.3.7.2'!AA98</f>
        <v>0</v>
      </c>
      <c r="AB98" s="142">
        <f>'St 1.3.7.1'!AB98+'St 1.3.7.2'!AB98</f>
        <v>0</v>
      </c>
      <c r="AC98" s="142">
        <f>'St 1.3.7.1'!AC98+'St 1.3.7.2'!AC98</f>
        <v>0</v>
      </c>
      <c r="AD98" s="142">
        <f>'St 1.3.7.1'!AD98+'St 1.3.7.2'!AD98</f>
        <v>0</v>
      </c>
      <c r="AE98" s="142">
        <f>'St 1.3.7.1'!AE98+'St 1.3.7.2'!AE98</f>
        <v>0</v>
      </c>
      <c r="AF98" s="142">
        <f>'St 1.3.7.1'!AF98+'St 1.3.7.2'!AF98</f>
        <v>0</v>
      </c>
      <c r="AG98" s="142">
        <f>'St 1.3.7.1'!AG98+'St 1.3.7.2'!AG98</f>
        <v>0</v>
      </c>
    </row>
    <row r="99" spans="1:33">
      <c r="B99" s="8" t="s">
        <v>101</v>
      </c>
      <c r="C99" s="219"/>
      <c r="D99" s="142">
        <f>'St 1.3.7.1'!D99+'St 1.3.7.2'!D99</f>
        <v>0</v>
      </c>
      <c r="E99" s="142">
        <f>'St 1.3.7.1'!E99+'St 1.3.7.2'!E99</f>
        <v>0</v>
      </c>
      <c r="F99" s="142">
        <f>'St 1.3.7.1'!F99+'St 1.3.7.2'!F99</f>
        <v>0</v>
      </c>
      <c r="G99" s="142">
        <f>'St 1.3.7.1'!G99+'St 1.3.7.2'!G99</f>
        <v>0</v>
      </c>
      <c r="H99" s="142">
        <f>'St 1.3.7.1'!H99+'St 1.3.7.2'!H99</f>
        <v>0</v>
      </c>
      <c r="I99" s="142">
        <f>'St 1.3.7.1'!I99+'St 1.3.7.2'!I99</f>
        <v>0</v>
      </c>
      <c r="J99" s="142">
        <f>'St 1.3.7.1'!J99+'St 1.3.7.2'!J99</f>
        <v>0</v>
      </c>
      <c r="K99" s="142">
        <f>'St 1.3.7.1'!K99+'St 1.3.7.2'!K99</f>
        <v>0</v>
      </c>
      <c r="L99" s="142">
        <f>'St 1.3.7.1'!L99+'St 1.3.7.2'!L99</f>
        <v>0</v>
      </c>
      <c r="M99" s="142">
        <f>'St 1.3.7.1'!M99+'St 1.3.7.2'!M99</f>
        <v>0</v>
      </c>
      <c r="N99" s="143"/>
      <c r="O99" s="142">
        <f>'St 1.3.7.1'!O99+'St 1.3.7.2'!O99</f>
        <v>0</v>
      </c>
      <c r="P99" s="142">
        <f>'St 1.3.7.1'!P99+'St 1.3.7.2'!P99</f>
        <v>0</v>
      </c>
      <c r="Q99" s="142">
        <f>'St 1.3.7.1'!Q99+'St 1.3.7.2'!Q99</f>
        <v>0</v>
      </c>
      <c r="R99" s="142">
        <f>'St 1.3.7.1'!R99+'St 1.3.7.2'!R99</f>
        <v>0</v>
      </c>
      <c r="S99" s="142">
        <f>'St 1.3.7.1'!S99+'St 1.3.7.2'!S99</f>
        <v>0</v>
      </c>
      <c r="T99" s="142">
        <f>'St 1.3.7.1'!T99+'St 1.3.7.2'!T99</f>
        <v>0</v>
      </c>
      <c r="U99" s="142">
        <f>'St 1.3.7.1'!U99+'St 1.3.7.2'!U99</f>
        <v>0</v>
      </c>
      <c r="V99" s="142">
        <f>'St 1.3.7.1'!V99+'St 1.3.7.2'!V99</f>
        <v>0</v>
      </c>
      <c r="W99" s="142">
        <f>'St 1.3.7.1'!W99+'St 1.3.7.2'!W99</f>
        <v>0</v>
      </c>
      <c r="X99" s="143"/>
      <c r="Y99" s="142">
        <f>'St 1.3.7.1'!Y99+'St 1.3.7.2'!Y99</f>
        <v>0</v>
      </c>
      <c r="Z99" s="142">
        <f>'St 1.3.7.1'!Z99+'St 1.3.7.2'!Z99</f>
        <v>0</v>
      </c>
      <c r="AA99" s="142">
        <f>'St 1.3.7.1'!AA99+'St 1.3.7.2'!AA99</f>
        <v>0</v>
      </c>
      <c r="AB99" s="142">
        <f>'St 1.3.7.1'!AB99+'St 1.3.7.2'!AB99</f>
        <v>0</v>
      </c>
      <c r="AC99" s="142">
        <f>'St 1.3.7.1'!AC99+'St 1.3.7.2'!AC99</f>
        <v>0</v>
      </c>
      <c r="AD99" s="142">
        <f>'St 1.3.7.1'!AD99+'St 1.3.7.2'!AD99</f>
        <v>0</v>
      </c>
      <c r="AE99" s="142">
        <f>'St 1.3.7.1'!AE99+'St 1.3.7.2'!AE99</f>
        <v>0</v>
      </c>
      <c r="AF99" s="142">
        <f>'St 1.3.7.1'!AF99+'St 1.3.7.2'!AF99</f>
        <v>0</v>
      </c>
      <c r="AG99" s="142">
        <f>'St 1.3.7.1'!AG99+'St 1.3.7.2'!AG99</f>
        <v>0</v>
      </c>
    </row>
    <row r="100" spans="1:33" s="45" customFormat="1">
      <c r="A100" s="38"/>
      <c r="B100" s="9" t="s">
        <v>95</v>
      </c>
      <c r="C100" s="209" t="s">
        <v>310</v>
      </c>
      <c r="D100" s="139">
        <f>'St 1.3.7.1'!D100+'St 1.3.7.2'!D100</f>
        <v>0</v>
      </c>
      <c r="E100" s="139">
        <f>'St 1.3.7.1'!E100+'St 1.3.7.2'!E100</f>
        <v>0</v>
      </c>
      <c r="F100" s="139">
        <f>'St 1.3.7.1'!F100+'St 1.3.7.2'!F100</f>
        <v>0</v>
      </c>
      <c r="G100" s="139">
        <f>'St 1.3.7.1'!G100+'St 1.3.7.2'!G100</f>
        <v>0</v>
      </c>
      <c r="H100" s="139">
        <f>'St 1.3.7.1'!H100+'St 1.3.7.2'!H100</f>
        <v>0</v>
      </c>
      <c r="I100" s="139">
        <f>'St 1.3.7.1'!I100+'St 1.3.7.2'!I100</f>
        <v>0</v>
      </c>
      <c r="J100" s="139">
        <f>'St 1.3.7.1'!J100+'St 1.3.7.2'!J100</f>
        <v>0</v>
      </c>
      <c r="K100" s="139">
        <f>'St 1.3.7.1'!K100+'St 1.3.7.2'!K100</f>
        <v>0</v>
      </c>
      <c r="L100" s="139">
        <f>'St 1.3.7.1'!L100+'St 1.3.7.2'!L100</f>
        <v>0</v>
      </c>
      <c r="M100" s="139">
        <f>'St 1.3.7.1'!M100+'St 1.3.7.2'!M100</f>
        <v>0</v>
      </c>
      <c r="N100" s="146"/>
      <c r="O100" s="139">
        <f>'St 1.3.7.1'!O100+'St 1.3.7.2'!O100</f>
        <v>0</v>
      </c>
      <c r="P100" s="139">
        <f>'St 1.3.7.1'!P100+'St 1.3.7.2'!P100</f>
        <v>0</v>
      </c>
      <c r="Q100" s="139">
        <f>'St 1.3.7.1'!Q100+'St 1.3.7.2'!Q100</f>
        <v>0</v>
      </c>
      <c r="R100" s="139">
        <f>'St 1.3.7.1'!R100+'St 1.3.7.2'!R100</f>
        <v>0</v>
      </c>
      <c r="S100" s="139">
        <f>'St 1.3.7.1'!S100+'St 1.3.7.2'!S100</f>
        <v>0</v>
      </c>
      <c r="T100" s="139">
        <f>'St 1.3.7.1'!T100+'St 1.3.7.2'!T100</f>
        <v>0</v>
      </c>
      <c r="U100" s="139">
        <f>'St 1.3.7.1'!U100+'St 1.3.7.2'!U100</f>
        <v>0</v>
      </c>
      <c r="V100" s="139">
        <f>'St 1.3.7.1'!V100+'St 1.3.7.2'!V100</f>
        <v>0</v>
      </c>
      <c r="W100" s="139">
        <f>'St 1.3.7.1'!W100+'St 1.3.7.2'!W100</f>
        <v>0</v>
      </c>
      <c r="X100" s="146"/>
      <c r="Y100" s="139">
        <f>'St 1.3.7.1'!Y100+'St 1.3.7.2'!Y100</f>
        <v>0</v>
      </c>
      <c r="Z100" s="139">
        <f>'St 1.3.7.1'!Z100+'St 1.3.7.2'!Z100</f>
        <v>0</v>
      </c>
      <c r="AA100" s="139">
        <f>'St 1.3.7.1'!AA100+'St 1.3.7.2'!AA100</f>
        <v>0</v>
      </c>
      <c r="AB100" s="139">
        <f>'St 1.3.7.1'!AB100+'St 1.3.7.2'!AB100</f>
        <v>0</v>
      </c>
      <c r="AC100" s="139">
        <f>'St 1.3.7.1'!AC100+'St 1.3.7.2'!AC100</f>
        <v>0</v>
      </c>
      <c r="AD100" s="139">
        <f>'St 1.3.7.1'!AD100+'St 1.3.7.2'!AD100</f>
        <v>0</v>
      </c>
      <c r="AE100" s="139">
        <f>'St 1.3.7.1'!AE100+'St 1.3.7.2'!AE100</f>
        <v>0</v>
      </c>
      <c r="AF100" s="139">
        <f>'St 1.3.7.1'!AF100+'St 1.3.7.2'!AF100</f>
        <v>0</v>
      </c>
      <c r="AG100" s="139">
        <f>'St 1.3.7.1'!AG100+'St 1.3.7.2'!AG100</f>
        <v>0</v>
      </c>
    </row>
    <row r="101" spans="1:33">
      <c r="B101" s="208" t="s">
        <v>40</v>
      </c>
      <c r="C101" s="219"/>
      <c r="D101" s="142">
        <f>'St 1.3.7.1'!D101+'St 1.3.7.2'!D101</f>
        <v>0</v>
      </c>
      <c r="E101" s="142">
        <f>'St 1.3.7.1'!E101+'St 1.3.7.2'!E101</f>
        <v>0</v>
      </c>
      <c r="F101" s="142">
        <f>'St 1.3.7.1'!F101+'St 1.3.7.2'!F101</f>
        <v>0</v>
      </c>
      <c r="G101" s="142">
        <f>'St 1.3.7.1'!G101+'St 1.3.7.2'!G101</f>
        <v>0</v>
      </c>
      <c r="H101" s="142">
        <f>'St 1.3.7.1'!H101+'St 1.3.7.2'!H101</f>
        <v>0</v>
      </c>
      <c r="I101" s="142">
        <f>'St 1.3.7.1'!I101+'St 1.3.7.2'!I101</f>
        <v>0</v>
      </c>
      <c r="J101" s="142">
        <f>'St 1.3.7.1'!J101+'St 1.3.7.2'!J101</f>
        <v>0</v>
      </c>
      <c r="K101" s="142">
        <f>'St 1.3.7.1'!K101+'St 1.3.7.2'!K101</f>
        <v>0</v>
      </c>
      <c r="L101" s="142">
        <f>'St 1.3.7.1'!L101+'St 1.3.7.2'!L101</f>
        <v>0</v>
      </c>
      <c r="M101" s="142">
        <f>'St 1.3.7.1'!M101+'St 1.3.7.2'!M101</f>
        <v>0</v>
      </c>
      <c r="N101" s="143"/>
      <c r="O101" s="142">
        <f>'St 1.3.7.1'!O101+'St 1.3.7.2'!O101</f>
        <v>0</v>
      </c>
      <c r="P101" s="142">
        <f>'St 1.3.7.1'!P101+'St 1.3.7.2'!P101</f>
        <v>0</v>
      </c>
      <c r="Q101" s="142">
        <f>'St 1.3.7.1'!Q101+'St 1.3.7.2'!Q101</f>
        <v>0</v>
      </c>
      <c r="R101" s="142">
        <f>'St 1.3.7.1'!R101+'St 1.3.7.2'!R101</f>
        <v>0</v>
      </c>
      <c r="S101" s="142">
        <f>'St 1.3.7.1'!S101+'St 1.3.7.2'!S101</f>
        <v>0</v>
      </c>
      <c r="T101" s="142">
        <f>'St 1.3.7.1'!T101+'St 1.3.7.2'!T101</f>
        <v>0</v>
      </c>
      <c r="U101" s="142">
        <f>'St 1.3.7.1'!U101+'St 1.3.7.2'!U101</f>
        <v>0</v>
      </c>
      <c r="V101" s="142">
        <f>'St 1.3.7.1'!V101+'St 1.3.7.2'!V101</f>
        <v>0</v>
      </c>
      <c r="W101" s="142">
        <f>'St 1.3.7.1'!W101+'St 1.3.7.2'!W101</f>
        <v>0</v>
      </c>
      <c r="X101" s="143"/>
      <c r="Y101" s="142">
        <f>'St 1.3.7.1'!Y101+'St 1.3.7.2'!Y101</f>
        <v>0</v>
      </c>
      <c r="Z101" s="142">
        <f>'St 1.3.7.1'!Z101+'St 1.3.7.2'!Z101</f>
        <v>0</v>
      </c>
      <c r="AA101" s="142">
        <f>'St 1.3.7.1'!AA101+'St 1.3.7.2'!AA101</f>
        <v>0</v>
      </c>
      <c r="AB101" s="142">
        <f>'St 1.3.7.1'!AB101+'St 1.3.7.2'!AB101</f>
        <v>0</v>
      </c>
      <c r="AC101" s="142">
        <f>'St 1.3.7.1'!AC101+'St 1.3.7.2'!AC101</f>
        <v>0</v>
      </c>
      <c r="AD101" s="142">
        <f>'St 1.3.7.1'!AD101+'St 1.3.7.2'!AD101</f>
        <v>0</v>
      </c>
      <c r="AE101" s="142">
        <f>'St 1.3.7.1'!AE101+'St 1.3.7.2'!AE101</f>
        <v>0</v>
      </c>
      <c r="AF101" s="142">
        <f>'St 1.3.7.1'!AF101+'St 1.3.7.2'!AF101</f>
        <v>0</v>
      </c>
      <c r="AG101" s="142">
        <f>'St 1.3.7.1'!AG101+'St 1.3.7.2'!AG101</f>
        <v>0</v>
      </c>
    </row>
    <row r="102" spans="1:33">
      <c r="B102" s="6" t="s">
        <v>41</v>
      </c>
      <c r="C102" s="219"/>
      <c r="D102" s="142">
        <f>'St 1.3.7.1'!D102+'St 1.3.7.2'!D102</f>
        <v>0</v>
      </c>
      <c r="E102" s="142">
        <f>'St 1.3.7.1'!E102+'St 1.3.7.2'!E102</f>
        <v>0</v>
      </c>
      <c r="F102" s="142">
        <f>'St 1.3.7.1'!F102+'St 1.3.7.2'!F102</f>
        <v>0</v>
      </c>
      <c r="G102" s="142">
        <f>'St 1.3.7.1'!G102+'St 1.3.7.2'!G102</f>
        <v>0</v>
      </c>
      <c r="H102" s="142">
        <f>'St 1.3.7.1'!H102+'St 1.3.7.2'!H102</f>
        <v>0</v>
      </c>
      <c r="I102" s="142">
        <f>'St 1.3.7.1'!I102+'St 1.3.7.2'!I102</f>
        <v>0</v>
      </c>
      <c r="J102" s="142">
        <f>'St 1.3.7.1'!J102+'St 1.3.7.2'!J102</f>
        <v>0</v>
      </c>
      <c r="K102" s="142">
        <f>'St 1.3.7.1'!K102+'St 1.3.7.2'!K102</f>
        <v>0</v>
      </c>
      <c r="L102" s="142">
        <f>'St 1.3.7.1'!L102+'St 1.3.7.2'!L102</f>
        <v>0</v>
      </c>
      <c r="M102" s="142">
        <f>'St 1.3.7.1'!M102+'St 1.3.7.2'!M102</f>
        <v>0</v>
      </c>
      <c r="N102" s="143"/>
      <c r="O102" s="142">
        <f>'St 1.3.7.1'!O102+'St 1.3.7.2'!O102</f>
        <v>0</v>
      </c>
      <c r="P102" s="142">
        <f>'St 1.3.7.1'!P102+'St 1.3.7.2'!P102</f>
        <v>0</v>
      </c>
      <c r="Q102" s="142">
        <f>'St 1.3.7.1'!Q102+'St 1.3.7.2'!Q102</f>
        <v>0</v>
      </c>
      <c r="R102" s="142">
        <f>'St 1.3.7.1'!R102+'St 1.3.7.2'!R102</f>
        <v>0</v>
      </c>
      <c r="S102" s="142">
        <f>'St 1.3.7.1'!S102+'St 1.3.7.2'!S102</f>
        <v>0</v>
      </c>
      <c r="T102" s="142">
        <f>'St 1.3.7.1'!T102+'St 1.3.7.2'!T102</f>
        <v>0</v>
      </c>
      <c r="U102" s="142">
        <f>'St 1.3.7.1'!U102+'St 1.3.7.2'!U102</f>
        <v>0</v>
      </c>
      <c r="V102" s="142">
        <f>'St 1.3.7.1'!V102+'St 1.3.7.2'!V102</f>
        <v>0</v>
      </c>
      <c r="W102" s="142">
        <f>'St 1.3.7.1'!W102+'St 1.3.7.2'!W102</f>
        <v>0</v>
      </c>
      <c r="X102" s="143"/>
      <c r="Y102" s="142">
        <f>'St 1.3.7.1'!Y102+'St 1.3.7.2'!Y102</f>
        <v>0</v>
      </c>
      <c r="Z102" s="142">
        <f>'St 1.3.7.1'!Z102+'St 1.3.7.2'!Z102</f>
        <v>0</v>
      </c>
      <c r="AA102" s="142">
        <f>'St 1.3.7.1'!AA102+'St 1.3.7.2'!AA102</f>
        <v>0</v>
      </c>
      <c r="AB102" s="142">
        <f>'St 1.3.7.1'!AB102+'St 1.3.7.2'!AB102</f>
        <v>0</v>
      </c>
      <c r="AC102" s="142">
        <f>'St 1.3.7.1'!AC102+'St 1.3.7.2'!AC102</f>
        <v>0</v>
      </c>
      <c r="AD102" s="142">
        <f>'St 1.3.7.1'!AD102+'St 1.3.7.2'!AD102</f>
        <v>0</v>
      </c>
      <c r="AE102" s="142">
        <f>'St 1.3.7.1'!AE102+'St 1.3.7.2'!AE102</f>
        <v>0</v>
      </c>
      <c r="AF102" s="142">
        <f>'St 1.3.7.1'!AF102+'St 1.3.7.2'!AF102</f>
        <v>0</v>
      </c>
      <c r="AG102" s="142">
        <f>'St 1.3.7.1'!AG102+'St 1.3.7.2'!AG102</f>
        <v>0</v>
      </c>
    </row>
    <row r="103" spans="1:33">
      <c r="B103" s="6" t="s">
        <v>42</v>
      </c>
      <c r="C103" s="219"/>
      <c r="D103" s="142">
        <f>'St 1.3.7.1'!D103+'St 1.3.7.2'!D103</f>
        <v>0</v>
      </c>
      <c r="E103" s="142">
        <f>'St 1.3.7.1'!E103+'St 1.3.7.2'!E103</f>
        <v>0</v>
      </c>
      <c r="F103" s="142">
        <f>'St 1.3.7.1'!F103+'St 1.3.7.2'!F103</f>
        <v>0</v>
      </c>
      <c r="G103" s="142">
        <f>'St 1.3.7.1'!G103+'St 1.3.7.2'!G103</f>
        <v>0</v>
      </c>
      <c r="H103" s="142">
        <f>'St 1.3.7.1'!H103+'St 1.3.7.2'!H103</f>
        <v>0</v>
      </c>
      <c r="I103" s="142">
        <f>'St 1.3.7.1'!I103+'St 1.3.7.2'!I103</f>
        <v>0</v>
      </c>
      <c r="J103" s="142">
        <f>'St 1.3.7.1'!J103+'St 1.3.7.2'!J103</f>
        <v>0</v>
      </c>
      <c r="K103" s="142">
        <f>'St 1.3.7.1'!K103+'St 1.3.7.2'!K103</f>
        <v>0</v>
      </c>
      <c r="L103" s="142">
        <f>'St 1.3.7.1'!L103+'St 1.3.7.2'!L103</f>
        <v>0</v>
      </c>
      <c r="M103" s="142">
        <f>'St 1.3.7.1'!M103+'St 1.3.7.2'!M103</f>
        <v>0</v>
      </c>
      <c r="N103" s="143"/>
      <c r="O103" s="142">
        <f>'St 1.3.7.1'!O103+'St 1.3.7.2'!O103</f>
        <v>0</v>
      </c>
      <c r="P103" s="142">
        <f>'St 1.3.7.1'!P103+'St 1.3.7.2'!P103</f>
        <v>0</v>
      </c>
      <c r="Q103" s="142">
        <f>'St 1.3.7.1'!Q103+'St 1.3.7.2'!Q103</f>
        <v>0</v>
      </c>
      <c r="R103" s="142">
        <f>'St 1.3.7.1'!R103+'St 1.3.7.2'!R103</f>
        <v>0</v>
      </c>
      <c r="S103" s="142">
        <f>'St 1.3.7.1'!S103+'St 1.3.7.2'!S103</f>
        <v>0</v>
      </c>
      <c r="T103" s="142">
        <f>'St 1.3.7.1'!T103+'St 1.3.7.2'!T103</f>
        <v>0</v>
      </c>
      <c r="U103" s="142">
        <f>'St 1.3.7.1'!U103+'St 1.3.7.2'!U103</f>
        <v>0</v>
      </c>
      <c r="V103" s="142">
        <f>'St 1.3.7.1'!V103+'St 1.3.7.2'!V103</f>
        <v>0</v>
      </c>
      <c r="W103" s="142">
        <f>'St 1.3.7.1'!W103+'St 1.3.7.2'!W103</f>
        <v>0</v>
      </c>
      <c r="X103" s="143"/>
      <c r="Y103" s="142">
        <f>'St 1.3.7.1'!Y103+'St 1.3.7.2'!Y103</f>
        <v>0</v>
      </c>
      <c r="Z103" s="142">
        <f>'St 1.3.7.1'!Z103+'St 1.3.7.2'!Z103</f>
        <v>0</v>
      </c>
      <c r="AA103" s="142">
        <f>'St 1.3.7.1'!AA103+'St 1.3.7.2'!AA103</f>
        <v>0</v>
      </c>
      <c r="AB103" s="142">
        <f>'St 1.3.7.1'!AB103+'St 1.3.7.2'!AB103</f>
        <v>0</v>
      </c>
      <c r="AC103" s="142">
        <f>'St 1.3.7.1'!AC103+'St 1.3.7.2'!AC103</f>
        <v>0</v>
      </c>
      <c r="AD103" s="142">
        <f>'St 1.3.7.1'!AD103+'St 1.3.7.2'!AD103</f>
        <v>0</v>
      </c>
      <c r="AE103" s="142">
        <f>'St 1.3.7.1'!AE103+'St 1.3.7.2'!AE103</f>
        <v>0</v>
      </c>
      <c r="AF103" s="142">
        <f>'St 1.3.7.1'!AF103+'St 1.3.7.2'!AF103</f>
        <v>0</v>
      </c>
      <c r="AG103" s="142">
        <f>'St 1.3.7.1'!AG103+'St 1.3.7.2'!AG103</f>
        <v>0</v>
      </c>
    </row>
    <row r="104" spans="1:33">
      <c r="B104" s="6" t="s">
        <v>43</v>
      </c>
      <c r="C104" s="219"/>
      <c r="D104" s="142">
        <f>'St 1.3.7.1'!D104+'St 1.3.7.2'!D104</f>
        <v>0</v>
      </c>
      <c r="E104" s="142">
        <f>'St 1.3.7.1'!E104+'St 1.3.7.2'!E104</f>
        <v>0</v>
      </c>
      <c r="F104" s="142">
        <f>'St 1.3.7.1'!F104+'St 1.3.7.2'!F104</f>
        <v>0</v>
      </c>
      <c r="G104" s="142">
        <f>'St 1.3.7.1'!G104+'St 1.3.7.2'!G104</f>
        <v>0</v>
      </c>
      <c r="H104" s="142">
        <f>'St 1.3.7.1'!H104+'St 1.3.7.2'!H104</f>
        <v>0</v>
      </c>
      <c r="I104" s="142">
        <f>'St 1.3.7.1'!I104+'St 1.3.7.2'!I104</f>
        <v>0</v>
      </c>
      <c r="J104" s="142">
        <f>'St 1.3.7.1'!J104+'St 1.3.7.2'!J104</f>
        <v>0</v>
      </c>
      <c r="K104" s="142">
        <f>'St 1.3.7.1'!K104+'St 1.3.7.2'!K104</f>
        <v>0</v>
      </c>
      <c r="L104" s="142">
        <f>'St 1.3.7.1'!L104+'St 1.3.7.2'!L104</f>
        <v>0</v>
      </c>
      <c r="M104" s="142">
        <f>'St 1.3.7.1'!M104+'St 1.3.7.2'!M104</f>
        <v>0</v>
      </c>
      <c r="N104" s="143"/>
      <c r="O104" s="142">
        <f>'St 1.3.7.1'!O104+'St 1.3.7.2'!O104</f>
        <v>0</v>
      </c>
      <c r="P104" s="142">
        <f>'St 1.3.7.1'!P104+'St 1.3.7.2'!P104</f>
        <v>0</v>
      </c>
      <c r="Q104" s="142">
        <f>'St 1.3.7.1'!Q104+'St 1.3.7.2'!Q104</f>
        <v>0</v>
      </c>
      <c r="R104" s="142">
        <f>'St 1.3.7.1'!R104+'St 1.3.7.2'!R104</f>
        <v>0</v>
      </c>
      <c r="S104" s="142">
        <f>'St 1.3.7.1'!S104+'St 1.3.7.2'!S104</f>
        <v>0</v>
      </c>
      <c r="T104" s="142">
        <f>'St 1.3.7.1'!T104+'St 1.3.7.2'!T104</f>
        <v>0</v>
      </c>
      <c r="U104" s="142">
        <f>'St 1.3.7.1'!U104+'St 1.3.7.2'!U104</f>
        <v>0</v>
      </c>
      <c r="V104" s="142">
        <f>'St 1.3.7.1'!V104+'St 1.3.7.2'!V104</f>
        <v>0</v>
      </c>
      <c r="W104" s="142">
        <f>'St 1.3.7.1'!W104+'St 1.3.7.2'!W104</f>
        <v>0</v>
      </c>
      <c r="X104" s="143"/>
      <c r="Y104" s="142">
        <f>'St 1.3.7.1'!Y104+'St 1.3.7.2'!Y104</f>
        <v>0</v>
      </c>
      <c r="Z104" s="142">
        <f>'St 1.3.7.1'!Z104+'St 1.3.7.2'!Z104</f>
        <v>0</v>
      </c>
      <c r="AA104" s="142">
        <f>'St 1.3.7.1'!AA104+'St 1.3.7.2'!AA104</f>
        <v>0</v>
      </c>
      <c r="AB104" s="142">
        <f>'St 1.3.7.1'!AB104+'St 1.3.7.2'!AB104</f>
        <v>0</v>
      </c>
      <c r="AC104" s="142">
        <f>'St 1.3.7.1'!AC104+'St 1.3.7.2'!AC104</f>
        <v>0</v>
      </c>
      <c r="AD104" s="142">
        <f>'St 1.3.7.1'!AD104+'St 1.3.7.2'!AD104</f>
        <v>0</v>
      </c>
      <c r="AE104" s="142">
        <f>'St 1.3.7.1'!AE104+'St 1.3.7.2'!AE104</f>
        <v>0</v>
      </c>
      <c r="AF104" s="142">
        <f>'St 1.3.7.1'!AF104+'St 1.3.7.2'!AF104</f>
        <v>0</v>
      </c>
      <c r="AG104" s="142">
        <f>'St 1.3.7.1'!AG104+'St 1.3.7.2'!AG104</f>
        <v>0</v>
      </c>
    </row>
    <row r="105" spans="1:33">
      <c r="B105" s="6" t="s">
        <v>44</v>
      </c>
      <c r="C105" s="219"/>
      <c r="D105" s="142">
        <f>'St 1.3.7.1'!D105+'St 1.3.7.2'!D105</f>
        <v>0</v>
      </c>
      <c r="E105" s="142">
        <f>'St 1.3.7.1'!E105+'St 1.3.7.2'!E105</f>
        <v>0</v>
      </c>
      <c r="F105" s="142">
        <f>'St 1.3.7.1'!F105+'St 1.3.7.2'!F105</f>
        <v>0</v>
      </c>
      <c r="G105" s="142">
        <f>'St 1.3.7.1'!G105+'St 1.3.7.2'!G105</f>
        <v>0</v>
      </c>
      <c r="H105" s="142">
        <f>'St 1.3.7.1'!H105+'St 1.3.7.2'!H105</f>
        <v>0</v>
      </c>
      <c r="I105" s="142">
        <f>'St 1.3.7.1'!I105+'St 1.3.7.2'!I105</f>
        <v>0</v>
      </c>
      <c r="J105" s="142">
        <f>'St 1.3.7.1'!J105+'St 1.3.7.2'!J105</f>
        <v>0</v>
      </c>
      <c r="K105" s="142">
        <f>'St 1.3.7.1'!K105+'St 1.3.7.2'!K105</f>
        <v>0</v>
      </c>
      <c r="L105" s="142">
        <f>'St 1.3.7.1'!L105+'St 1.3.7.2'!L105</f>
        <v>0</v>
      </c>
      <c r="M105" s="142">
        <f>'St 1.3.7.1'!M105+'St 1.3.7.2'!M105</f>
        <v>0</v>
      </c>
      <c r="N105" s="143"/>
      <c r="O105" s="142">
        <f>'St 1.3.7.1'!O105+'St 1.3.7.2'!O105</f>
        <v>0</v>
      </c>
      <c r="P105" s="142">
        <f>'St 1.3.7.1'!P105+'St 1.3.7.2'!P105</f>
        <v>0</v>
      </c>
      <c r="Q105" s="142">
        <f>'St 1.3.7.1'!Q105+'St 1.3.7.2'!Q105</f>
        <v>0</v>
      </c>
      <c r="R105" s="142">
        <f>'St 1.3.7.1'!R105+'St 1.3.7.2'!R105</f>
        <v>0</v>
      </c>
      <c r="S105" s="142">
        <f>'St 1.3.7.1'!S105+'St 1.3.7.2'!S105</f>
        <v>0</v>
      </c>
      <c r="T105" s="142">
        <f>'St 1.3.7.1'!T105+'St 1.3.7.2'!T105</f>
        <v>0</v>
      </c>
      <c r="U105" s="142">
        <f>'St 1.3.7.1'!U105+'St 1.3.7.2'!U105</f>
        <v>0</v>
      </c>
      <c r="V105" s="142">
        <f>'St 1.3.7.1'!V105+'St 1.3.7.2'!V105</f>
        <v>0</v>
      </c>
      <c r="W105" s="142">
        <f>'St 1.3.7.1'!W105+'St 1.3.7.2'!W105</f>
        <v>0</v>
      </c>
      <c r="X105" s="143"/>
      <c r="Y105" s="142">
        <f>'St 1.3.7.1'!Y105+'St 1.3.7.2'!Y105</f>
        <v>0</v>
      </c>
      <c r="Z105" s="142">
        <f>'St 1.3.7.1'!Z105+'St 1.3.7.2'!Z105</f>
        <v>0</v>
      </c>
      <c r="AA105" s="142">
        <f>'St 1.3.7.1'!AA105+'St 1.3.7.2'!AA105</f>
        <v>0</v>
      </c>
      <c r="AB105" s="142">
        <f>'St 1.3.7.1'!AB105+'St 1.3.7.2'!AB105</f>
        <v>0</v>
      </c>
      <c r="AC105" s="142">
        <f>'St 1.3.7.1'!AC105+'St 1.3.7.2'!AC105</f>
        <v>0</v>
      </c>
      <c r="AD105" s="142">
        <f>'St 1.3.7.1'!AD105+'St 1.3.7.2'!AD105</f>
        <v>0</v>
      </c>
      <c r="AE105" s="142">
        <f>'St 1.3.7.1'!AE105+'St 1.3.7.2'!AE105</f>
        <v>0</v>
      </c>
      <c r="AF105" s="142">
        <f>'St 1.3.7.1'!AF105+'St 1.3.7.2'!AF105</f>
        <v>0</v>
      </c>
      <c r="AG105" s="142">
        <f>'St 1.3.7.1'!AG105+'St 1.3.7.2'!AG105</f>
        <v>0</v>
      </c>
    </row>
    <row r="106" spans="1:33">
      <c r="B106" s="7" t="s">
        <v>45</v>
      </c>
      <c r="C106" s="219"/>
      <c r="D106" s="142">
        <f>'St 1.3.7.1'!D106+'St 1.3.7.2'!D106</f>
        <v>0</v>
      </c>
      <c r="E106" s="142">
        <f>'St 1.3.7.1'!E106+'St 1.3.7.2'!E106</f>
        <v>0</v>
      </c>
      <c r="F106" s="142">
        <f>'St 1.3.7.1'!F106+'St 1.3.7.2'!F106</f>
        <v>0</v>
      </c>
      <c r="G106" s="142">
        <f>'St 1.3.7.1'!G106+'St 1.3.7.2'!G106</f>
        <v>0</v>
      </c>
      <c r="H106" s="142">
        <f>'St 1.3.7.1'!H106+'St 1.3.7.2'!H106</f>
        <v>0</v>
      </c>
      <c r="I106" s="142">
        <f>'St 1.3.7.1'!I106+'St 1.3.7.2'!I106</f>
        <v>0</v>
      </c>
      <c r="J106" s="142">
        <f>'St 1.3.7.1'!J106+'St 1.3.7.2'!J106</f>
        <v>0</v>
      </c>
      <c r="K106" s="142">
        <f>'St 1.3.7.1'!K106+'St 1.3.7.2'!K106</f>
        <v>0</v>
      </c>
      <c r="L106" s="142">
        <f>'St 1.3.7.1'!L106+'St 1.3.7.2'!L106</f>
        <v>0</v>
      </c>
      <c r="M106" s="142">
        <f>'St 1.3.7.1'!M106+'St 1.3.7.2'!M106</f>
        <v>0</v>
      </c>
      <c r="N106" s="143"/>
      <c r="O106" s="142">
        <f>'St 1.3.7.1'!O106+'St 1.3.7.2'!O106</f>
        <v>0</v>
      </c>
      <c r="P106" s="142">
        <f>'St 1.3.7.1'!P106+'St 1.3.7.2'!P106</f>
        <v>0</v>
      </c>
      <c r="Q106" s="142">
        <f>'St 1.3.7.1'!Q106+'St 1.3.7.2'!Q106</f>
        <v>0</v>
      </c>
      <c r="R106" s="142">
        <f>'St 1.3.7.1'!R106+'St 1.3.7.2'!R106</f>
        <v>0</v>
      </c>
      <c r="S106" s="142">
        <f>'St 1.3.7.1'!S106+'St 1.3.7.2'!S106</f>
        <v>0</v>
      </c>
      <c r="T106" s="142">
        <f>'St 1.3.7.1'!T106+'St 1.3.7.2'!T106</f>
        <v>0</v>
      </c>
      <c r="U106" s="142">
        <f>'St 1.3.7.1'!U106+'St 1.3.7.2'!U106</f>
        <v>0</v>
      </c>
      <c r="V106" s="142">
        <f>'St 1.3.7.1'!V106+'St 1.3.7.2'!V106</f>
        <v>0</v>
      </c>
      <c r="W106" s="142">
        <f>'St 1.3.7.1'!W106+'St 1.3.7.2'!W106</f>
        <v>0</v>
      </c>
      <c r="X106" s="143"/>
      <c r="Y106" s="142">
        <f>'St 1.3.7.1'!Y106+'St 1.3.7.2'!Y106</f>
        <v>0</v>
      </c>
      <c r="Z106" s="142">
        <f>'St 1.3.7.1'!Z106+'St 1.3.7.2'!Z106</f>
        <v>0</v>
      </c>
      <c r="AA106" s="142">
        <f>'St 1.3.7.1'!AA106+'St 1.3.7.2'!AA106</f>
        <v>0</v>
      </c>
      <c r="AB106" s="142">
        <f>'St 1.3.7.1'!AB106+'St 1.3.7.2'!AB106</f>
        <v>0</v>
      </c>
      <c r="AC106" s="142">
        <f>'St 1.3.7.1'!AC106+'St 1.3.7.2'!AC106</f>
        <v>0</v>
      </c>
      <c r="AD106" s="142">
        <f>'St 1.3.7.1'!AD106+'St 1.3.7.2'!AD106</f>
        <v>0</v>
      </c>
      <c r="AE106" s="142">
        <f>'St 1.3.7.1'!AE106+'St 1.3.7.2'!AE106</f>
        <v>0</v>
      </c>
      <c r="AF106" s="142">
        <f>'St 1.3.7.1'!AF106+'St 1.3.7.2'!AF106</f>
        <v>0</v>
      </c>
      <c r="AG106" s="142">
        <f>'St 1.3.7.1'!AG106+'St 1.3.7.2'!AG106</f>
        <v>0</v>
      </c>
    </row>
    <row r="107" spans="1:33">
      <c r="B107" s="7" t="s">
        <v>46</v>
      </c>
      <c r="C107" s="219"/>
      <c r="D107" s="142">
        <f>'St 1.3.7.1'!D107+'St 1.3.7.2'!D107</f>
        <v>0</v>
      </c>
      <c r="E107" s="142">
        <f>'St 1.3.7.1'!E107+'St 1.3.7.2'!E107</f>
        <v>0</v>
      </c>
      <c r="F107" s="142">
        <f>'St 1.3.7.1'!F107+'St 1.3.7.2'!F107</f>
        <v>0</v>
      </c>
      <c r="G107" s="142">
        <f>'St 1.3.7.1'!G107+'St 1.3.7.2'!G107</f>
        <v>0</v>
      </c>
      <c r="H107" s="142">
        <f>'St 1.3.7.1'!H107+'St 1.3.7.2'!H107</f>
        <v>0</v>
      </c>
      <c r="I107" s="142">
        <f>'St 1.3.7.1'!I107+'St 1.3.7.2'!I107</f>
        <v>0</v>
      </c>
      <c r="J107" s="142">
        <f>'St 1.3.7.1'!J107+'St 1.3.7.2'!J107</f>
        <v>0</v>
      </c>
      <c r="K107" s="142">
        <f>'St 1.3.7.1'!K107+'St 1.3.7.2'!K107</f>
        <v>0</v>
      </c>
      <c r="L107" s="142">
        <f>'St 1.3.7.1'!L107+'St 1.3.7.2'!L107</f>
        <v>0</v>
      </c>
      <c r="M107" s="142">
        <f>'St 1.3.7.1'!M107+'St 1.3.7.2'!M107</f>
        <v>0</v>
      </c>
      <c r="N107" s="143"/>
      <c r="O107" s="142">
        <f>'St 1.3.7.1'!O107+'St 1.3.7.2'!O107</f>
        <v>0</v>
      </c>
      <c r="P107" s="142">
        <f>'St 1.3.7.1'!P107+'St 1.3.7.2'!P107</f>
        <v>0</v>
      </c>
      <c r="Q107" s="142">
        <f>'St 1.3.7.1'!Q107+'St 1.3.7.2'!Q107</f>
        <v>0</v>
      </c>
      <c r="R107" s="142">
        <f>'St 1.3.7.1'!R107+'St 1.3.7.2'!R107</f>
        <v>0</v>
      </c>
      <c r="S107" s="142">
        <f>'St 1.3.7.1'!S107+'St 1.3.7.2'!S107</f>
        <v>0</v>
      </c>
      <c r="T107" s="142">
        <f>'St 1.3.7.1'!T107+'St 1.3.7.2'!T107</f>
        <v>0</v>
      </c>
      <c r="U107" s="142">
        <f>'St 1.3.7.1'!U107+'St 1.3.7.2'!U107</f>
        <v>0</v>
      </c>
      <c r="V107" s="142">
        <f>'St 1.3.7.1'!V107+'St 1.3.7.2'!V107</f>
        <v>0</v>
      </c>
      <c r="W107" s="142">
        <f>'St 1.3.7.1'!W107+'St 1.3.7.2'!W107</f>
        <v>0</v>
      </c>
      <c r="X107" s="143"/>
      <c r="Y107" s="142">
        <f>'St 1.3.7.1'!Y107+'St 1.3.7.2'!Y107</f>
        <v>0</v>
      </c>
      <c r="Z107" s="142">
        <f>'St 1.3.7.1'!Z107+'St 1.3.7.2'!Z107</f>
        <v>0</v>
      </c>
      <c r="AA107" s="142">
        <f>'St 1.3.7.1'!AA107+'St 1.3.7.2'!AA107</f>
        <v>0</v>
      </c>
      <c r="AB107" s="142">
        <f>'St 1.3.7.1'!AB107+'St 1.3.7.2'!AB107</f>
        <v>0</v>
      </c>
      <c r="AC107" s="142">
        <f>'St 1.3.7.1'!AC107+'St 1.3.7.2'!AC107</f>
        <v>0</v>
      </c>
      <c r="AD107" s="142">
        <f>'St 1.3.7.1'!AD107+'St 1.3.7.2'!AD107</f>
        <v>0</v>
      </c>
      <c r="AE107" s="142">
        <f>'St 1.3.7.1'!AE107+'St 1.3.7.2'!AE107</f>
        <v>0</v>
      </c>
      <c r="AF107" s="142">
        <f>'St 1.3.7.1'!AF107+'St 1.3.7.2'!AF107</f>
        <v>0</v>
      </c>
      <c r="AG107" s="142">
        <f>'St 1.3.7.1'!AG107+'St 1.3.7.2'!AG107</f>
        <v>0</v>
      </c>
    </row>
    <row r="108" spans="1:33">
      <c r="B108" s="6" t="s">
        <v>47</v>
      </c>
      <c r="C108" s="219"/>
      <c r="D108" s="142">
        <f>'St 1.3.7.1'!D108+'St 1.3.7.2'!D108</f>
        <v>0</v>
      </c>
      <c r="E108" s="142">
        <f>'St 1.3.7.1'!E108+'St 1.3.7.2'!E108</f>
        <v>0</v>
      </c>
      <c r="F108" s="142">
        <f>'St 1.3.7.1'!F108+'St 1.3.7.2'!F108</f>
        <v>0</v>
      </c>
      <c r="G108" s="142">
        <f>'St 1.3.7.1'!G108+'St 1.3.7.2'!G108</f>
        <v>0</v>
      </c>
      <c r="H108" s="142">
        <f>'St 1.3.7.1'!H108+'St 1.3.7.2'!H108</f>
        <v>0</v>
      </c>
      <c r="I108" s="142">
        <f>'St 1.3.7.1'!I108+'St 1.3.7.2'!I108</f>
        <v>0</v>
      </c>
      <c r="J108" s="142">
        <f>'St 1.3.7.1'!J108+'St 1.3.7.2'!J108</f>
        <v>0</v>
      </c>
      <c r="K108" s="142">
        <f>'St 1.3.7.1'!K108+'St 1.3.7.2'!K108</f>
        <v>0</v>
      </c>
      <c r="L108" s="142">
        <f>'St 1.3.7.1'!L108+'St 1.3.7.2'!L108</f>
        <v>0</v>
      </c>
      <c r="M108" s="142">
        <f>'St 1.3.7.1'!M108+'St 1.3.7.2'!M108</f>
        <v>0</v>
      </c>
      <c r="N108" s="143"/>
      <c r="O108" s="142">
        <f>'St 1.3.7.1'!O108+'St 1.3.7.2'!O108</f>
        <v>0</v>
      </c>
      <c r="P108" s="142">
        <f>'St 1.3.7.1'!P108+'St 1.3.7.2'!P108</f>
        <v>0</v>
      </c>
      <c r="Q108" s="142">
        <f>'St 1.3.7.1'!Q108+'St 1.3.7.2'!Q108</f>
        <v>0</v>
      </c>
      <c r="R108" s="142">
        <f>'St 1.3.7.1'!R108+'St 1.3.7.2'!R108</f>
        <v>0</v>
      </c>
      <c r="S108" s="142">
        <f>'St 1.3.7.1'!S108+'St 1.3.7.2'!S108</f>
        <v>0</v>
      </c>
      <c r="T108" s="142">
        <f>'St 1.3.7.1'!T108+'St 1.3.7.2'!T108</f>
        <v>0</v>
      </c>
      <c r="U108" s="142">
        <f>'St 1.3.7.1'!U108+'St 1.3.7.2'!U108</f>
        <v>0</v>
      </c>
      <c r="V108" s="142">
        <f>'St 1.3.7.1'!V108+'St 1.3.7.2'!V108</f>
        <v>0</v>
      </c>
      <c r="W108" s="142">
        <f>'St 1.3.7.1'!W108+'St 1.3.7.2'!W108</f>
        <v>0</v>
      </c>
      <c r="X108" s="143"/>
      <c r="Y108" s="142">
        <f>'St 1.3.7.1'!Y108+'St 1.3.7.2'!Y108</f>
        <v>0</v>
      </c>
      <c r="Z108" s="142">
        <f>'St 1.3.7.1'!Z108+'St 1.3.7.2'!Z108</f>
        <v>0</v>
      </c>
      <c r="AA108" s="142">
        <f>'St 1.3.7.1'!AA108+'St 1.3.7.2'!AA108</f>
        <v>0</v>
      </c>
      <c r="AB108" s="142">
        <f>'St 1.3.7.1'!AB108+'St 1.3.7.2'!AB108</f>
        <v>0</v>
      </c>
      <c r="AC108" s="142">
        <f>'St 1.3.7.1'!AC108+'St 1.3.7.2'!AC108</f>
        <v>0</v>
      </c>
      <c r="AD108" s="142">
        <f>'St 1.3.7.1'!AD108+'St 1.3.7.2'!AD108</f>
        <v>0</v>
      </c>
      <c r="AE108" s="142">
        <f>'St 1.3.7.1'!AE108+'St 1.3.7.2'!AE108</f>
        <v>0</v>
      </c>
      <c r="AF108" s="142">
        <f>'St 1.3.7.1'!AF108+'St 1.3.7.2'!AF108</f>
        <v>0</v>
      </c>
      <c r="AG108" s="142">
        <f>'St 1.3.7.1'!AG108+'St 1.3.7.2'!AG108</f>
        <v>0</v>
      </c>
    </row>
    <row r="109" spans="1:33">
      <c r="B109" s="6" t="s">
        <v>247</v>
      </c>
      <c r="C109" s="219"/>
      <c r="D109" s="142">
        <f>'St 1.3.7.1'!D109+'St 1.3.7.2'!D109</f>
        <v>0</v>
      </c>
      <c r="E109" s="142">
        <f>'St 1.3.7.1'!E109+'St 1.3.7.2'!E109</f>
        <v>0</v>
      </c>
      <c r="F109" s="142">
        <f>'St 1.3.7.1'!F109+'St 1.3.7.2'!F109</f>
        <v>0</v>
      </c>
      <c r="G109" s="142">
        <f>'St 1.3.7.1'!G109+'St 1.3.7.2'!G109</f>
        <v>0</v>
      </c>
      <c r="H109" s="142">
        <f>'St 1.3.7.1'!H109+'St 1.3.7.2'!H109</f>
        <v>0</v>
      </c>
      <c r="I109" s="142">
        <f>'St 1.3.7.1'!I109+'St 1.3.7.2'!I109</f>
        <v>0</v>
      </c>
      <c r="J109" s="142">
        <f>'St 1.3.7.1'!J109+'St 1.3.7.2'!J109</f>
        <v>0</v>
      </c>
      <c r="K109" s="142">
        <f>'St 1.3.7.1'!K109+'St 1.3.7.2'!K109</f>
        <v>0</v>
      </c>
      <c r="L109" s="142">
        <f>'St 1.3.7.1'!L109+'St 1.3.7.2'!L109</f>
        <v>0</v>
      </c>
      <c r="M109" s="142">
        <f>'St 1.3.7.1'!M109+'St 1.3.7.2'!M109</f>
        <v>0</v>
      </c>
      <c r="N109" s="143"/>
      <c r="O109" s="142">
        <f>'St 1.3.7.1'!O109+'St 1.3.7.2'!O109</f>
        <v>0</v>
      </c>
      <c r="P109" s="142">
        <f>'St 1.3.7.1'!P109+'St 1.3.7.2'!P109</f>
        <v>0</v>
      </c>
      <c r="Q109" s="142">
        <f>'St 1.3.7.1'!Q109+'St 1.3.7.2'!Q109</f>
        <v>0</v>
      </c>
      <c r="R109" s="142">
        <f>'St 1.3.7.1'!R109+'St 1.3.7.2'!R109</f>
        <v>0</v>
      </c>
      <c r="S109" s="142">
        <f>'St 1.3.7.1'!S109+'St 1.3.7.2'!S109</f>
        <v>0</v>
      </c>
      <c r="T109" s="142">
        <f>'St 1.3.7.1'!T109+'St 1.3.7.2'!T109</f>
        <v>0</v>
      </c>
      <c r="U109" s="142">
        <f>'St 1.3.7.1'!U109+'St 1.3.7.2'!U109</f>
        <v>0</v>
      </c>
      <c r="V109" s="142">
        <f>'St 1.3.7.1'!V109+'St 1.3.7.2'!V109</f>
        <v>0</v>
      </c>
      <c r="W109" s="142">
        <f>'St 1.3.7.1'!W109+'St 1.3.7.2'!W109</f>
        <v>0</v>
      </c>
      <c r="X109" s="143"/>
      <c r="Y109" s="142">
        <f>'St 1.3.7.1'!Y109+'St 1.3.7.2'!Y109</f>
        <v>0</v>
      </c>
      <c r="Z109" s="142">
        <f>'St 1.3.7.1'!Z109+'St 1.3.7.2'!Z109</f>
        <v>0</v>
      </c>
      <c r="AA109" s="142">
        <f>'St 1.3.7.1'!AA109+'St 1.3.7.2'!AA109</f>
        <v>0</v>
      </c>
      <c r="AB109" s="142">
        <f>'St 1.3.7.1'!AB109+'St 1.3.7.2'!AB109</f>
        <v>0</v>
      </c>
      <c r="AC109" s="142">
        <f>'St 1.3.7.1'!AC109+'St 1.3.7.2'!AC109</f>
        <v>0</v>
      </c>
      <c r="AD109" s="142">
        <f>'St 1.3.7.1'!AD109+'St 1.3.7.2'!AD109</f>
        <v>0</v>
      </c>
      <c r="AE109" s="142">
        <f>'St 1.3.7.1'!AE109+'St 1.3.7.2'!AE109</f>
        <v>0</v>
      </c>
      <c r="AF109" s="142">
        <f>'St 1.3.7.1'!AF109+'St 1.3.7.2'!AF109</f>
        <v>0</v>
      </c>
      <c r="AG109" s="142">
        <f>'St 1.3.7.1'!AG109+'St 1.3.7.2'!AG109</f>
        <v>0</v>
      </c>
    </row>
    <row r="110" spans="1:33">
      <c r="B110" s="6" t="s">
        <v>48</v>
      </c>
      <c r="C110" s="219"/>
      <c r="D110" s="142">
        <f>'St 1.3.7.1'!D110+'St 1.3.7.2'!D110</f>
        <v>0</v>
      </c>
      <c r="E110" s="142">
        <f>'St 1.3.7.1'!E110+'St 1.3.7.2'!E110</f>
        <v>0</v>
      </c>
      <c r="F110" s="142">
        <f>'St 1.3.7.1'!F110+'St 1.3.7.2'!F110</f>
        <v>0</v>
      </c>
      <c r="G110" s="142">
        <f>'St 1.3.7.1'!G110+'St 1.3.7.2'!G110</f>
        <v>0</v>
      </c>
      <c r="H110" s="142">
        <f>'St 1.3.7.1'!H110+'St 1.3.7.2'!H110</f>
        <v>0</v>
      </c>
      <c r="I110" s="142">
        <f>'St 1.3.7.1'!I110+'St 1.3.7.2'!I110</f>
        <v>0</v>
      </c>
      <c r="J110" s="142">
        <f>'St 1.3.7.1'!J110+'St 1.3.7.2'!J110</f>
        <v>0</v>
      </c>
      <c r="K110" s="142">
        <f>'St 1.3.7.1'!K110+'St 1.3.7.2'!K110</f>
        <v>0</v>
      </c>
      <c r="L110" s="142">
        <f>'St 1.3.7.1'!L110+'St 1.3.7.2'!L110</f>
        <v>0</v>
      </c>
      <c r="M110" s="142">
        <f>'St 1.3.7.1'!M110+'St 1.3.7.2'!M110</f>
        <v>0</v>
      </c>
      <c r="N110" s="143"/>
      <c r="O110" s="142">
        <f>'St 1.3.7.1'!O110+'St 1.3.7.2'!O110</f>
        <v>0</v>
      </c>
      <c r="P110" s="142">
        <f>'St 1.3.7.1'!P110+'St 1.3.7.2'!P110</f>
        <v>0</v>
      </c>
      <c r="Q110" s="142">
        <f>'St 1.3.7.1'!Q110+'St 1.3.7.2'!Q110</f>
        <v>0</v>
      </c>
      <c r="R110" s="142">
        <f>'St 1.3.7.1'!R110+'St 1.3.7.2'!R110</f>
        <v>0</v>
      </c>
      <c r="S110" s="142">
        <f>'St 1.3.7.1'!S110+'St 1.3.7.2'!S110</f>
        <v>0</v>
      </c>
      <c r="T110" s="142">
        <f>'St 1.3.7.1'!T110+'St 1.3.7.2'!T110</f>
        <v>0</v>
      </c>
      <c r="U110" s="142">
        <f>'St 1.3.7.1'!U110+'St 1.3.7.2'!U110</f>
        <v>0</v>
      </c>
      <c r="V110" s="142">
        <f>'St 1.3.7.1'!V110+'St 1.3.7.2'!V110</f>
        <v>0</v>
      </c>
      <c r="W110" s="142">
        <f>'St 1.3.7.1'!W110+'St 1.3.7.2'!W110</f>
        <v>0</v>
      </c>
      <c r="X110" s="143"/>
      <c r="Y110" s="142">
        <f>'St 1.3.7.1'!Y110+'St 1.3.7.2'!Y110</f>
        <v>0</v>
      </c>
      <c r="Z110" s="142">
        <f>'St 1.3.7.1'!Z110+'St 1.3.7.2'!Z110</f>
        <v>0</v>
      </c>
      <c r="AA110" s="142">
        <f>'St 1.3.7.1'!AA110+'St 1.3.7.2'!AA110</f>
        <v>0</v>
      </c>
      <c r="AB110" s="142">
        <f>'St 1.3.7.1'!AB110+'St 1.3.7.2'!AB110</f>
        <v>0</v>
      </c>
      <c r="AC110" s="142">
        <f>'St 1.3.7.1'!AC110+'St 1.3.7.2'!AC110</f>
        <v>0</v>
      </c>
      <c r="AD110" s="142">
        <f>'St 1.3.7.1'!AD110+'St 1.3.7.2'!AD110</f>
        <v>0</v>
      </c>
      <c r="AE110" s="142">
        <f>'St 1.3.7.1'!AE110+'St 1.3.7.2'!AE110</f>
        <v>0</v>
      </c>
      <c r="AF110" s="142">
        <f>'St 1.3.7.1'!AF110+'St 1.3.7.2'!AF110</f>
        <v>0</v>
      </c>
      <c r="AG110" s="142">
        <f>'St 1.3.7.1'!AG110+'St 1.3.7.2'!AG110</f>
        <v>0</v>
      </c>
    </row>
    <row r="111" spans="1:33">
      <c r="B111" s="6" t="s">
        <v>325</v>
      </c>
      <c r="C111" s="219"/>
      <c r="D111" s="142">
        <f>'St 1.3.7.1'!D111+'St 1.3.7.2'!D111</f>
        <v>0</v>
      </c>
      <c r="E111" s="142">
        <f>'St 1.3.7.1'!E111+'St 1.3.7.2'!E111</f>
        <v>0</v>
      </c>
      <c r="F111" s="142">
        <f>'St 1.3.7.1'!F111+'St 1.3.7.2'!F111</f>
        <v>0</v>
      </c>
      <c r="G111" s="142">
        <f>'St 1.3.7.1'!G111+'St 1.3.7.2'!G111</f>
        <v>0</v>
      </c>
      <c r="H111" s="142">
        <f>'St 1.3.7.1'!H111+'St 1.3.7.2'!H111</f>
        <v>0</v>
      </c>
      <c r="I111" s="142">
        <f>'St 1.3.7.1'!I111+'St 1.3.7.2'!I111</f>
        <v>0</v>
      </c>
      <c r="J111" s="142">
        <f>'St 1.3.7.1'!J111+'St 1.3.7.2'!J111</f>
        <v>0</v>
      </c>
      <c r="K111" s="142">
        <f>'St 1.3.7.1'!K111+'St 1.3.7.2'!K111</f>
        <v>0</v>
      </c>
      <c r="L111" s="142">
        <f>'St 1.3.7.1'!L111+'St 1.3.7.2'!L111</f>
        <v>0</v>
      </c>
      <c r="M111" s="142">
        <f>'St 1.3.7.1'!M111+'St 1.3.7.2'!M111</f>
        <v>0</v>
      </c>
      <c r="N111" s="143"/>
      <c r="O111" s="142">
        <f>'St 1.3.7.1'!O111+'St 1.3.7.2'!O111</f>
        <v>0</v>
      </c>
      <c r="P111" s="142">
        <f>'St 1.3.7.1'!P111+'St 1.3.7.2'!P111</f>
        <v>0</v>
      </c>
      <c r="Q111" s="142">
        <f>'St 1.3.7.1'!Q111+'St 1.3.7.2'!Q111</f>
        <v>0</v>
      </c>
      <c r="R111" s="142">
        <f>'St 1.3.7.1'!R111+'St 1.3.7.2'!R111</f>
        <v>0</v>
      </c>
      <c r="S111" s="142">
        <f>'St 1.3.7.1'!S111+'St 1.3.7.2'!S111</f>
        <v>0</v>
      </c>
      <c r="T111" s="142">
        <f>'St 1.3.7.1'!T111+'St 1.3.7.2'!T111</f>
        <v>0</v>
      </c>
      <c r="U111" s="142">
        <f>'St 1.3.7.1'!U111+'St 1.3.7.2'!U111</f>
        <v>0</v>
      </c>
      <c r="V111" s="142">
        <f>'St 1.3.7.1'!V111+'St 1.3.7.2'!V111</f>
        <v>0</v>
      </c>
      <c r="W111" s="142">
        <f>'St 1.3.7.1'!W111+'St 1.3.7.2'!W111</f>
        <v>0</v>
      </c>
      <c r="X111" s="143"/>
      <c r="Y111" s="142">
        <f>'St 1.3.7.1'!Y111+'St 1.3.7.2'!Y111</f>
        <v>0</v>
      </c>
      <c r="Z111" s="142">
        <f>'St 1.3.7.1'!Z111+'St 1.3.7.2'!Z111</f>
        <v>0</v>
      </c>
      <c r="AA111" s="142">
        <f>'St 1.3.7.1'!AA111+'St 1.3.7.2'!AA111</f>
        <v>0</v>
      </c>
      <c r="AB111" s="142">
        <f>'St 1.3.7.1'!AB111+'St 1.3.7.2'!AB111</f>
        <v>0</v>
      </c>
      <c r="AC111" s="142">
        <f>'St 1.3.7.1'!AC111+'St 1.3.7.2'!AC111</f>
        <v>0</v>
      </c>
      <c r="AD111" s="142">
        <f>'St 1.3.7.1'!AD111+'St 1.3.7.2'!AD111</f>
        <v>0</v>
      </c>
      <c r="AE111" s="142">
        <f>'St 1.3.7.1'!AE111+'St 1.3.7.2'!AE111</f>
        <v>0</v>
      </c>
      <c r="AF111" s="142">
        <f>'St 1.3.7.1'!AF111+'St 1.3.7.2'!AF111</f>
        <v>0</v>
      </c>
      <c r="AG111" s="142">
        <f>'St 1.3.7.1'!AG111+'St 1.3.7.2'!AG111</f>
        <v>0</v>
      </c>
    </row>
    <row r="112" spans="1:33">
      <c r="B112" s="8" t="s">
        <v>101</v>
      </c>
      <c r="C112" s="219"/>
      <c r="D112" s="142">
        <f>'St 1.3.7.1'!D112+'St 1.3.7.2'!D112</f>
        <v>0</v>
      </c>
      <c r="E112" s="142">
        <f>'St 1.3.7.1'!E112+'St 1.3.7.2'!E112</f>
        <v>0</v>
      </c>
      <c r="F112" s="142">
        <f>'St 1.3.7.1'!F112+'St 1.3.7.2'!F112</f>
        <v>0</v>
      </c>
      <c r="G112" s="142">
        <f>'St 1.3.7.1'!G112+'St 1.3.7.2'!G112</f>
        <v>0</v>
      </c>
      <c r="H112" s="142">
        <f>'St 1.3.7.1'!H112+'St 1.3.7.2'!H112</f>
        <v>0</v>
      </c>
      <c r="I112" s="142">
        <f>'St 1.3.7.1'!I112+'St 1.3.7.2'!I112</f>
        <v>0</v>
      </c>
      <c r="J112" s="142">
        <f>'St 1.3.7.1'!J112+'St 1.3.7.2'!J112</f>
        <v>0</v>
      </c>
      <c r="K112" s="142">
        <f>'St 1.3.7.1'!K112+'St 1.3.7.2'!K112</f>
        <v>0</v>
      </c>
      <c r="L112" s="142">
        <f>'St 1.3.7.1'!L112+'St 1.3.7.2'!L112</f>
        <v>0</v>
      </c>
      <c r="M112" s="142">
        <f>'St 1.3.7.1'!M112+'St 1.3.7.2'!M112</f>
        <v>0</v>
      </c>
      <c r="N112" s="143"/>
      <c r="O112" s="142">
        <f>'St 1.3.7.1'!O112+'St 1.3.7.2'!O112</f>
        <v>0</v>
      </c>
      <c r="P112" s="142">
        <f>'St 1.3.7.1'!P112+'St 1.3.7.2'!P112</f>
        <v>0</v>
      </c>
      <c r="Q112" s="142">
        <f>'St 1.3.7.1'!Q112+'St 1.3.7.2'!Q112</f>
        <v>0</v>
      </c>
      <c r="R112" s="142">
        <f>'St 1.3.7.1'!R112+'St 1.3.7.2'!R112</f>
        <v>0</v>
      </c>
      <c r="S112" s="142">
        <f>'St 1.3.7.1'!S112+'St 1.3.7.2'!S112</f>
        <v>0</v>
      </c>
      <c r="T112" s="142">
        <f>'St 1.3.7.1'!T112+'St 1.3.7.2'!T112</f>
        <v>0</v>
      </c>
      <c r="U112" s="142">
        <f>'St 1.3.7.1'!U112+'St 1.3.7.2'!U112</f>
        <v>0</v>
      </c>
      <c r="V112" s="142">
        <f>'St 1.3.7.1'!V112+'St 1.3.7.2'!V112</f>
        <v>0</v>
      </c>
      <c r="W112" s="142">
        <f>'St 1.3.7.1'!W112+'St 1.3.7.2'!W112</f>
        <v>0</v>
      </c>
      <c r="X112" s="143"/>
      <c r="Y112" s="142">
        <f>'St 1.3.7.1'!Y112+'St 1.3.7.2'!Y112</f>
        <v>0</v>
      </c>
      <c r="Z112" s="142">
        <f>'St 1.3.7.1'!Z112+'St 1.3.7.2'!Z112</f>
        <v>0</v>
      </c>
      <c r="AA112" s="142">
        <f>'St 1.3.7.1'!AA112+'St 1.3.7.2'!AA112</f>
        <v>0</v>
      </c>
      <c r="AB112" s="142">
        <f>'St 1.3.7.1'!AB112+'St 1.3.7.2'!AB112</f>
        <v>0</v>
      </c>
      <c r="AC112" s="142">
        <f>'St 1.3.7.1'!AC112+'St 1.3.7.2'!AC112</f>
        <v>0</v>
      </c>
      <c r="AD112" s="142">
        <f>'St 1.3.7.1'!AD112+'St 1.3.7.2'!AD112</f>
        <v>0</v>
      </c>
      <c r="AE112" s="142">
        <f>'St 1.3.7.1'!AE112+'St 1.3.7.2'!AE112</f>
        <v>0</v>
      </c>
      <c r="AF112" s="142">
        <f>'St 1.3.7.1'!AF112+'St 1.3.7.2'!AF112</f>
        <v>0</v>
      </c>
      <c r="AG112" s="142">
        <f>'St 1.3.7.1'!AG112+'St 1.3.7.2'!AG112</f>
        <v>0</v>
      </c>
    </row>
    <row r="113" spans="1:33" s="45" customFormat="1">
      <c r="A113" s="38"/>
      <c r="B113" s="5" t="s">
        <v>22</v>
      </c>
      <c r="C113" s="214"/>
      <c r="D113" s="139">
        <f>'St 1.3.7.1'!D113+'St 1.3.7.2'!D113</f>
        <v>3537.33</v>
      </c>
      <c r="E113" s="139">
        <f>'St 1.3.7.1'!E113+'St 1.3.7.2'!E113</f>
        <v>3076.94</v>
      </c>
      <c r="F113" s="139">
        <f>'St 1.3.7.1'!F113+'St 1.3.7.2'!F113</f>
        <v>2486.64</v>
      </c>
      <c r="G113" s="139">
        <f>'St 1.3.7.1'!G113+'St 1.3.7.2'!G113</f>
        <v>2987.58</v>
      </c>
      <c r="H113" s="139">
        <f>'St 1.3.7.1'!H113+'St 1.3.7.2'!H113</f>
        <v>3673.0000070999999</v>
      </c>
      <c r="I113" s="139">
        <f>'St 1.3.7.1'!I113+'St 1.3.7.2'!I113</f>
        <v>4050.8955511239997</v>
      </c>
      <c r="J113" s="139">
        <f>'St 1.3.7.1'!J113+'St 1.3.7.2'!J113</f>
        <v>5719.9524501240003</v>
      </c>
      <c r="K113" s="139">
        <f>'St 1.3.7.1'!K113+'St 1.3.7.2'!K113</f>
        <v>8034.2258305079977</v>
      </c>
      <c r="L113" s="139">
        <f>'St 1.3.7.1'!L113+'St 1.3.7.2'!L113</f>
        <v>10551.739714400001</v>
      </c>
      <c r="M113" s="139">
        <f>'St 1.3.7.1'!M113+'St 1.3.7.2'!M113</f>
        <v>11795.103257723</v>
      </c>
      <c r="N113" s="146"/>
      <c r="O113" s="139">
        <f>'St 1.3.7.1'!O113+'St 1.3.7.2'!O113</f>
        <v>-460.39000000000004</v>
      </c>
      <c r="P113" s="139">
        <f>'St 1.3.7.1'!P113+'St 1.3.7.2'!P113</f>
        <v>-590.30000000000007</v>
      </c>
      <c r="Q113" s="139">
        <f>'St 1.3.7.1'!Q113+'St 1.3.7.2'!Q113</f>
        <v>500.93999999999994</v>
      </c>
      <c r="R113" s="139">
        <f>'St 1.3.7.1'!R113+'St 1.3.7.2'!R113</f>
        <v>685.42000710000002</v>
      </c>
      <c r="S113" s="139">
        <f>'St 1.3.7.1'!S113+'St 1.3.7.2'!S113</f>
        <v>377.89554402399989</v>
      </c>
      <c r="T113" s="139">
        <f>'St 1.3.7.1'!T113+'St 1.3.7.2'!T113</f>
        <v>1669.0568990000002</v>
      </c>
      <c r="U113" s="139">
        <f>'St 1.3.7.1'!U113+'St 1.3.7.2'!U113</f>
        <v>2314.2733803839983</v>
      </c>
      <c r="V113" s="139">
        <f>'St 1.3.7.1'!V113+'St 1.3.7.2'!V113</f>
        <v>2517.513883892002</v>
      </c>
      <c r="W113" s="139">
        <f>'St 1.3.7.1'!W113+'St 1.3.7.2'!W113</f>
        <v>1243.3635433229988</v>
      </c>
      <c r="X113" s="146"/>
      <c r="Y113" s="139">
        <f>'St 1.3.7.1'!Y113+'St 1.3.7.2'!Y113</f>
        <v>0</v>
      </c>
      <c r="Z113" s="139">
        <f>'St 1.3.7.1'!Z113+'St 1.3.7.2'!Z113</f>
        <v>0</v>
      </c>
      <c r="AA113" s="139">
        <f>'St 1.3.7.1'!AA113+'St 1.3.7.2'!AA113</f>
        <v>0</v>
      </c>
      <c r="AB113" s="139">
        <f>'St 1.3.7.1'!AB113+'St 1.3.7.2'!AB113</f>
        <v>0</v>
      </c>
      <c r="AC113" s="139">
        <f>'St 1.3.7.1'!AC113+'St 1.3.7.2'!AC113</f>
        <v>0</v>
      </c>
      <c r="AD113" s="139">
        <f>'St 1.3.7.1'!AD113+'St 1.3.7.2'!AD113</f>
        <v>0</v>
      </c>
      <c r="AE113" s="139">
        <f>'St 1.3.7.1'!AE113+'St 1.3.7.2'!AE113</f>
        <v>0</v>
      </c>
      <c r="AF113" s="139">
        <f>'St 1.3.7.1'!AF113+'St 1.3.7.2'!AF113</f>
        <v>0</v>
      </c>
      <c r="AG113" s="139">
        <f>'St 1.3.7.1'!AG113+'St 1.3.7.2'!AG113</f>
        <v>0</v>
      </c>
    </row>
    <row r="114" spans="1:33" s="45" customFormat="1">
      <c r="A114" s="38"/>
      <c r="B114" s="5" t="s">
        <v>96</v>
      </c>
      <c r="C114" s="214"/>
      <c r="D114" s="139">
        <f>'St 1.3.7.1'!D114+'St 1.3.7.2'!D114</f>
        <v>0</v>
      </c>
      <c r="E114" s="139">
        <f>'St 1.3.7.1'!E114+'St 1.3.7.2'!E114</f>
        <v>0</v>
      </c>
      <c r="F114" s="139">
        <f>'St 1.3.7.1'!F114+'St 1.3.7.2'!F114</f>
        <v>0</v>
      </c>
      <c r="G114" s="139">
        <f>'St 1.3.7.1'!G114+'St 1.3.7.2'!G114</f>
        <v>0</v>
      </c>
      <c r="H114" s="139">
        <f>'St 1.3.7.1'!H114+'St 1.3.7.2'!H114</f>
        <v>0</v>
      </c>
      <c r="I114" s="139">
        <f>'St 1.3.7.1'!I114+'St 1.3.7.2'!I114</f>
        <v>0</v>
      </c>
      <c r="J114" s="139">
        <f>'St 1.3.7.1'!J114+'St 1.3.7.2'!J114</f>
        <v>0</v>
      </c>
      <c r="K114" s="139">
        <f>'St 1.3.7.1'!K114+'St 1.3.7.2'!K114</f>
        <v>0</v>
      </c>
      <c r="L114" s="139">
        <f>'St 1.3.7.1'!L114+'St 1.3.7.2'!L114</f>
        <v>0</v>
      </c>
      <c r="M114" s="139">
        <f>'St 1.3.7.1'!M114+'St 1.3.7.2'!M114</f>
        <v>0</v>
      </c>
      <c r="N114" s="146"/>
      <c r="O114" s="139">
        <f>'St 1.3.7.1'!O114+'St 1.3.7.2'!O114</f>
        <v>0</v>
      </c>
      <c r="P114" s="139">
        <f>'St 1.3.7.1'!P114+'St 1.3.7.2'!P114</f>
        <v>0</v>
      </c>
      <c r="Q114" s="139">
        <f>'St 1.3.7.1'!Q114+'St 1.3.7.2'!Q114</f>
        <v>0</v>
      </c>
      <c r="R114" s="139">
        <f>'St 1.3.7.1'!R114+'St 1.3.7.2'!R114</f>
        <v>0</v>
      </c>
      <c r="S114" s="139">
        <f>'St 1.3.7.1'!S114+'St 1.3.7.2'!S114</f>
        <v>0</v>
      </c>
      <c r="T114" s="139">
        <f>'St 1.3.7.1'!T114+'St 1.3.7.2'!T114</f>
        <v>0</v>
      </c>
      <c r="U114" s="139">
        <f>'St 1.3.7.1'!U114+'St 1.3.7.2'!U114</f>
        <v>0</v>
      </c>
      <c r="V114" s="139">
        <f>'St 1.3.7.1'!V114+'St 1.3.7.2'!V114</f>
        <v>0</v>
      </c>
      <c r="W114" s="139">
        <f>'St 1.3.7.1'!W114+'St 1.3.7.2'!W114</f>
        <v>0</v>
      </c>
      <c r="X114" s="146"/>
      <c r="Y114" s="139">
        <f>'St 1.3.7.1'!Y114+'St 1.3.7.2'!Y114</f>
        <v>0</v>
      </c>
      <c r="Z114" s="139">
        <f>'St 1.3.7.1'!Z114+'St 1.3.7.2'!Z114</f>
        <v>0</v>
      </c>
      <c r="AA114" s="139">
        <f>'St 1.3.7.1'!AA114+'St 1.3.7.2'!AA114</f>
        <v>0</v>
      </c>
      <c r="AB114" s="139">
        <f>'St 1.3.7.1'!AB114+'St 1.3.7.2'!AB114</f>
        <v>0</v>
      </c>
      <c r="AC114" s="139">
        <f>'St 1.3.7.1'!AC114+'St 1.3.7.2'!AC114</f>
        <v>0</v>
      </c>
      <c r="AD114" s="139">
        <f>'St 1.3.7.1'!AD114+'St 1.3.7.2'!AD114</f>
        <v>0</v>
      </c>
      <c r="AE114" s="139">
        <f>'St 1.3.7.1'!AE114+'St 1.3.7.2'!AE114</f>
        <v>0</v>
      </c>
      <c r="AF114" s="139">
        <f>'St 1.3.7.1'!AF114+'St 1.3.7.2'!AF114</f>
        <v>0</v>
      </c>
      <c r="AG114" s="139">
        <f>'St 1.3.7.1'!AG114+'St 1.3.7.2'!AG114</f>
        <v>0</v>
      </c>
    </row>
    <row r="115" spans="1:33" s="45" customFormat="1">
      <c r="A115" s="38"/>
      <c r="B115" s="5" t="s">
        <v>54</v>
      </c>
      <c r="C115" s="214"/>
      <c r="D115" s="139">
        <f>'St 1.3.7.1'!D115+'St 1.3.7.2'!D115</f>
        <v>2355932.7467870004</v>
      </c>
      <c r="E115" s="139">
        <f>'St 1.3.7.1'!E115+'St 1.3.7.2'!E115</f>
        <v>2635669.4344429998</v>
      </c>
      <c r="F115" s="139">
        <f>'St 1.3.7.1'!F115+'St 1.3.7.2'!F115</f>
        <v>3003020.1612</v>
      </c>
      <c r="G115" s="139">
        <f>'St 1.3.7.1'!G115+'St 1.3.7.2'!G115</f>
        <v>3535119.713</v>
      </c>
      <c r="H115" s="139">
        <f>'St 1.3.7.1'!H115+'St 1.3.7.2'!H115</f>
        <v>3970123.6516093877</v>
      </c>
      <c r="I115" s="139">
        <f>'St 1.3.7.1'!I115+'St 1.3.7.2'!I115</f>
        <v>4693363.2667952701</v>
      </c>
      <c r="J115" s="139">
        <f>'St 1.3.7.1'!J115+'St 1.3.7.2'!J115</f>
        <v>5349823.8932202682</v>
      </c>
      <c r="K115" s="139">
        <f>'St 1.3.7.1'!K115+'St 1.3.7.2'!K115</f>
        <v>6057771.4337474722</v>
      </c>
      <c r="L115" s="139">
        <f>'St 1.3.7.1'!L115+'St 1.3.7.2'!L115</f>
        <v>6583134.6552679213</v>
      </c>
      <c r="M115" s="139">
        <f>'St 1.3.7.1'!M115+'St 1.3.7.2'!M115</f>
        <v>7900119.0971701369</v>
      </c>
      <c r="N115" s="146"/>
      <c r="O115" s="139">
        <f>'St 1.3.7.1'!O115+'St 1.3.7.2'!O115</f>
        <v>206950.67701599994</v>
      </c>
      <c r="P115" s="139">
        <f>'St 1.3.7.1'!P115+'St 1.3.7.2'!P115</f>
        <v>257721.25015700032</v>
      </c>
      <c r="Q115" s="139">
        <f>'St 1.3.7.1'!Q115+'St 1.3.7.2'!Q115</f>
        <v>370020.64919999964</v>
      </c>
      <c r="R115" s="139">
        <f>'St 1.3.7.1'!R115+'St 1.3.7.2'!R115</f>
        <v>328576.50004938769</v>
      </c>
      <c r="S115" s="139">
        <f>'St 1.3.7.1'!S115+'St 1.3.7.2'!S115</f>
        <v>520734.46958588267</v>
      </c>
      <c r="T115" s="139">
        <f>'St 1.3.7.1'!T115+'St 1.3.7.2'!T115</f>
        <v>449930.77563099825</v>
      </c>
      <c r="U115" s="139">
        <f>'St 1.3.7.1'!U115+'St 1.3.7.2'!U115</f>
        <v>481951.83480220439</v>
      </c>
      <c r="V115" s="139">
        <f>'St 1.3.7.1'!V115+'St 1.3.7.2'!V115</f>
        <v>534233.09027044859</v>
      </c>
      <c r="W115" s="139">
        <f>'St 1.3.7.1'!W115+'St 1.3.7.2'!W115</f>
        <v>1013161.395587971</v>
      </c>
      <c r="X115" s="146"/>
      <c r="Y115" s="139">
        <f>'St 1.3.7.1'!Y115+'St 1.3.7.2'!Y115</f>
        <v>72611.03</v>
      </c>
      <c r="Z115" s="139">
        <f>'St 1.3.7.1'!Z115+'St 1.3.7.2'!Z115</f>
        <v>122920.7000000001</v>
      </c>
      <c r="AA115" s="139">
        <f>'St 1.3.7.1'!AA115+'St 1.3.7.2'!AA115</f>
        <v>205606.3799999998</v>
      </c>
      <c r="AB115" s="139">
        <f>'St 1.3.7.1'!AB115+'St 1.3.7.2'!AB115</f>
        <v>150831.31000000046</v>
      </c>
      <c r="AC115" s="139">
        <f>'St 1.3.7.1'!AC115+'St 1.3.7.2'!AC115</f>
        <v>217731.29999999949</v>
      </c>
      <c r="AD115" s="139">
        <f>'St 1.3.7.1'!AD115+'St 1.3.7.2'!AD115</f>
        <v>235273.77664400006</v>
      </c>
      <c r="AE115" s="139">
        <f>'St 1.3.7.1'!AE115+'St 1.3.7.2'!AE115</f>
        <v>269161.38572500023</v>
      </c>
      <c r="AF115" s="139">
        <f>'St 1.3.7.1'!AF115+'St 1.3.7.2'!AF115</f>
        <v>33560.681249999718</v>
      </c>
      <c r="AG115" s="139">
        <f>'St 1.3.7.1'!AG115+'St 1.3.7.2'!AG115</f>
        <v>364334.78301024449</v>
      </c>
    </row>
    <row r="116" spans="1:33">
      <c r="B116" s="51"/>
      <c r="C116" s="215"/>
      <c r="D116" s="10"/>
      <c r="E116" s="10"/>
      <c r="F116" s="113"/>
      <c r="G116" s="113"/>
      <c r="H116" s="113"/>
      <c r="I116" s="113"/>
      <c r="J116" s="30"/>
      <c r="K116" s="30"/>
      <c r="L116" s="30"/>
      <c r="M116" s="30"/>
      <c r="N116" s="35"/>
      <c r="X116" s="35"/>
      <c r="Y116" s="35"/>
      <c r="Z116" s="35"/>
      <c r="AA116" s="35"/>
      <c r="AB116" s="35"/>
      <c r="AC116" s="35"/>
      <c r="AD116" s="35"/>
    </row>
    <row r="117" spans="1:33">
      <c r="B117" s="51"/>
      <c r="C117" s="215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1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3">
      <c r="B118" s="51"/>
      <c r="C118" s="215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1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3" s="45" customFormat="1">
      <c r="A119" s="38"/>
      <c r="B119" s="189" t="s">
        <v>212</v>
      </c>
      <c r="C119" s="224"/>
      <c r="D119" s="43"/>
      <c r="E119" s="43"/>
      <c r="F119" s="43"/>
      <c r="G119" s="43"/>
      <c r="H119" s="43"/>
      <c r="I119" s="43"/>
      <c r="J119" s="43"/>
      <c r="K119" s="138"/>
      <c r="L119" s="166"/>
      <c r="M119" s="179"/>
      <c r="N119" s="26"/>
      <c r="O119" s="89"/>
      <c r="P119" s="89"/>
      <c r="Q119" s="89"/>
      <c r="R119" s="89"/>
      <c r="S119" s="76"/>
      <c r="T119" s="76"/>
      <c r="U119" s="76"/>
      <c r="V119" s="76"/>
      <c r="W119" s="76"/>
      <c r="X119" s="76"/>
      <c r="Y119" s="27"/>
      <c r="Z119" s="27"/>
      <c r="AA119" s="27"/>
      <c r="AB119" s="27"/>
      <c r="AC119" s="27"/>
      <c r="AD119" s="27"/>
    </row>
    <row r="120" spans="1:33" s="45" customFormat="1" ht="28">
      <c r="A120" s="38"/>
      <c r="B120" s="56"/>
      <c r="C120" s="217" t="s">
        <v>251</v>
      </c>
      <c r="D120" s="326" t="s">
        <v>55</v>
      </c>
      <c r="E120" s="326"/>
      <c r="F120" s="326"/>
      <c r="G120" s="326"/>
      <c r="H120" s="326"/>
      <c r="I120" s="326"/>
      <c r="J120" s="326"/>
      <c r="K120" s="326"/>
      <c r="L120" s="326"/>
      <c r="M120" s="326"/>
      <c r="N120" s="72"/>
      <c r="O120" s="326" t="s">
        <v>226</v>
      </c>
      <c r="P120" s="326"/>
      <c r="Q120" s="326"/>
      <c r="R120" s="326"/>
      <c r="S120" s="326"/>
      <c r="T120" s="326"/>
      <c r="U120" s="326"/>
      <c r="V120" s="326"/>
      <c r="W120" s="326"/>
      <c r="X120" s="83"/>
      <c r="Y120" s="326" t="s">
        <v>169</v>
      </c>
      <c r="Z120" s="326"/>
      <c r="AA120" s="326"/>
      <c r="AB120" s="326"/>
      <c r="AC120" s="326"/>
      <c r="AD120" s="326"/>
      <c r="AE120" s="326"/>
      <c r="AF120" s="326"/>
      <c r="AG120" s="326"/>
    </row>
    <row r="121" spans="1:33" s="45" customFormat="1" ht="15.75" customHeight="1">
      <c r="A121" s="38"/>
      <c r="B121" s="56"/>
      <c r="C121" s="218"/>
      <c r="D121" s="327" t="s">
        <v>318</v>
      </c>
      <c r="E121" s="327"/>
      <c r="F121" s="327"/>
      <c r="G121" s="327"/>
      <c r="H121" s="327"/>
      <c r="I121" s="327"/>
      <c r="J121" s="327"/>
      <c r="K121" s="327"/>
      <c r="L121" s="327"/>
      <c r="M121" s="327"/>
      <c r="N121" s="72"/>
      <c r="O121" s="331" t="s">
        <v>318</v>
      </c>
      <c r="P121" s="331"/>
      <c r="Q121" s="331"/>
      <c r="R121" s="331"/>
      <c r="S121" s="331"/>
      <c r="T121" s="331"/>
      <c r="U121" s="331"/>
      <c r="V121" s="331"/>
      <c r="W121" s="331"/>
      <c r="X121" s="83"/>
      <c r="Y121" s="331" t="s">
        <v>318</v>
      </c>
      <c r="Z121" s="331"/>
      <c r="AA121" s="331"/>
      <c r="AB121" s="331"/>
      <c r="AC121" s="331"/>
      <c r="AD121" s="331"/>
      <c r="AE121" s="331"/>
      <c r="AF121" s="331"/>
      <c r="AG121" s="331"/>
    </row>
    <row r="122" spans="1:33" s="45" customFormat="1">
      <c r="A122" s="38"/>
      <c r="B122" s="34" t="s">
        <v>324</v>
      </c>
      <c r="C122" s="199"/>
      <c r="D122" s="181" t="s">
        <v>1</v>
      </c>
      <c r="E122" s="181" t="s">
        <v>2</v>
      </c>
      <c r="F122" s="181" t="s">
        <v>3</v>
      </c>
      <c r="G122" s="181" t="s">
        <v>4</v>
      </c>
      <c r="H122" s="181" t="s">
        <v>104</v>
      </c>
      <c r="I122" s="181" t="s">
        <v>105</v>
      </c>
      <c r="J122" s="181" t="s">
        <v>111</v>
      </c>
      <c r="K122" s="181" t="s">
        <v>268</v>
      </c>
      <c r="L122" s="181" t="s">
        <v>285</v>
      </c>
      <c r="M122" s="181" t="s">
        <v>367</v>
      </c>
      <c r="N122" s="73"/>
      <c r="O122" s="181" t="s">
        <v>2</v>
      </c>
      <c r="P122" s="181" t="s">
        <v>3</v>
      </c>
      <c r="Q122" s="181" t="s">
        <v>4</v>
      </c>
      <c r="R122" s="181" t="s">
        <v>104</v>
      </c>
      <c r="S122" s="181" t="s">
        <v>105</v>
      </c>
      <c r="T122" s="181" t="s">
        <v>111</v>
      </c>
      <c r="U122" s="181" t="s">
        <v>268</v>
      </c>
      <c r="V122" s="181" t="s">
        <v>285</v>
      </c>
      <c r="W122" s="181" t="s">
        <v>367</v>
      </c>
      <c r="X122" s="73"/>
      <c r="Y122" s="181" t="s">
        <v>2</v>
      </c>
      <c r="Z122" s="181" t="s">
        <v>3</v>
      </c>
      <c r="AA122" s="181" t="s">
        <v>4</v>
      </c>
      <c r="AB122" s="181" t="s">
        <v>104</v>
      </c>
      <c r="AC122" s="181" t="s">
        <v>105</v>
      </c>
      <c r="AD122" s="181" t="s">
        <v>111</v>
      </c>
      <c r="AE122" s="181" t="s">
        <v>268</v>
      </c>
      <c r="AF122" s="181" t="s">
        <v>285</v>
      </c>
      <c r="AG122" s="181" t="s">
        <v>367</v>
      </c>
    </row>
    <row r="123" spans="1:33" s="45" customFormat="1">
      <c r="A123" s="38"/>
      <c r="B123" s="5" t="s">
        <v>5</v>
      </c>
      <c r="C123" s="209" t="s">
        <v>290</v>
      </c>
      <c r="D123" s="139">
        <f>'St 1.3.7.1'!D123+'St 1.3.7.2'!D123</f>
        <v>0</v>
      </c>
      <c r="E123" s="139">
        <f>'St 1.3.7.1'!E123+'St 1.3.7.2'!E123</f>
        <v>0</v>
      </c>
      <c r="F123" s="139">
        <f>'St 1.3.7.1'!F123+'St 1.3.7.2'!F123</f>
        <v>0</v>
      </c>
      <c r="G123" s="139">
        <f>'St 1.3.7.1'!G123+'St 1.3.7.2'!G123</f>
        <v>0</v>
      </c>
      <c r="H123" s="139">
        <f>'St 1.3.7.1'!H123+'St 1.3.7.2'!H123</f>
        <v>0</v>
      </c>
      <c r="I123" s="139">
        <f>'St 1.3.7.1'!I123+'St 1.3.7.2'!I123</f>
        <v>0</v>
      </c>
      <c r="J123" s="139">
        <f>'St 1.3.7.1'!J123+'St 1.3.7.2'!J123</f>
        <v>0</v>
      </c>
      <c r="K123" s="139">
        <f>'St 1.3.7.1'!K123+'St 1.3.7.2'!K123</f>
        <v>0</v>
      </c>
      <c r="L123" s="139">
        <f>'St 1.3.7.1'!L123+'St 1.3.7.2'!L123</f>
        <v>0</v>
      </c>
      <c r="M123" s="139">
        <f>'St 1.3.7.1'!M123+'St 1.3.7.2'!M123</f>
        <v>0</v>
      </c>
      <c r="N123" s="146"/>
      <c r="O123" s="139">
        <f>'St 1.3.7.1'!O123+'St 1.3.7.2'!O123</f>
        <v>0</v>
      </c>
      <c r="P123" s="139">
        <f>'St 1.3.7.1'!P123+'St 1.3.7.2'!P123</f>
        <v>0</v>
      </c>
      <c r="Q123" s="139">
        <f>'St 1.3.7.1'!Q123+'St 1.3.7.2'!Q123</f>
        <v>0</v>
      </c>
      <c r="R123" s="139">
        <f>'St 1.3.7.1'!R123+'St 1.3.7.2'!R123</f>
        <v>0</v>
      </c>
      <c r="S123" s="139">
        <f>'St 1.3.7.1'!S123+'St 1.3.7.2'!S123</f>
        <v>0</v>
      </c>
      <c r="T123" s="139">
        <f>'St 1.3.7.1'!T123+'St 1.3.7.2'!T123</f>
        <v>0</v>
      </c>
      <c r="U123" s="139">
        <f>'St 1.3.7.1'!U123+'St 1.3.7.2'!U123</f>
        <v>0</v>
      </c>
      <c r="V123" s="139">
        <f>'St 1.3.7.1'!V123+'St 1.3.7.2'!V123</f>
        <v>0</v>
      </c>
      <c r="W123" s="139">
        <f>'St 1.3.7.1'!W123+'St 1.3.7.2'!W123</f>
        <v>0</v>
      </c>
      <c r="X123" s="146"/>
      <c r="Y123" s="139">
        <f>'St 1.3.7.1'!Y123+'St 1.3.7.2'!Y123</f>
        <v>0</v>
      </c>
      <c r="Z123" s="139">
        <f>'St 1.3.7.1'!Z123+'St 1.3.7.2'!Z123</f>
        <v>0</v>
      </c>
      <c r="AA123" s="139">
        <f>'St 1.3.7.1'!AA123+'St 1.3.7.2'!AA123</f>
        <v>0</v>
      </c>
      <c r="AB123" s="139">
        <f>'St 1.3.7.1'!AB123+'St 1.3.7.2'!AB123</f>
        <v>0</v>
      </c>
      <c r="AC123" s="139">
        <f>'St 1.3.7.1'!AC123+'St 1.3.7.2'!AC123</f>
        <v>0</v>
      </c>
      <c r="AD123" s="139">
        <f>'St 1.3.7.1'!AD123+'St 1.3.7.2'!AD123</f>
        <v>0</v>
      </c>
      <c r="AE123" s="139">
        <f>'St 1.3.7.1'!AE123+'St 1.3.7.2'!AE123</f>
        <v>0</v>
      </c>
      <c r="AF123" s="139">
        <f>'St 1.3.7.1'!AF123+'St 1.3.7.2'!AF123</f>
        <v>0</v>
      </c>
      <c r="AG123" s="139">
        <f>'St 1.3.7.1'!AG123+'St 1.3.7.2'!AG123</f>
        <v>0</v>
      </c>
    </row>
    <row r="124" spans="1:33">
      <c r="B124" s="1" t="s">
        <v>35</v>
      </c>
      <c r="C124" s="210" t="s">
        <v>291</v>
      </c>
      <c r="D124" s="142">
        <f>'St 1.3.7.1'!D124+'St 1.3.7.2'!D124</f>
        <v>0</v>
      </c>
      <c r="E124" s="142">
        <f>'St 1.3.7.1'!E124+'St 1.3.7.2'!E124</f>
        <v>0</v>
      </c>
      <c r="F124" s="142">
        <f>'St 1.3.7.1'!F124+'St 1.3.7.2'!F124</f>
        <v>0</v>
      </c>
      <c r="G124" s="142">
        <f>'St 1.3.7.1'!G124+'St 1.3.7.2'!G124</f>
        <v>0</v>
      </c>
      <c r="H124" s="142">
        <f>'St 1.3.7.1'!H124+'St 1.3.7.2'!H124</f>
        <v>0</v>
      </c>
      <c r="I124" s="142">
        <f>'St 1.3.7.1'!I124+'St 1.3.7.2'!I124</f>
        <v>0</v>
      </c>
      <c r="J124" s="142">
        <f>'St 1.3.7.1'!J124+'St 1.3.7.2'!J124</f>
        <v>0</v>
      </c>
      <c r="K124" s="142">
        <f>'St 1.3.7.1'!K124+'St 1.3.7.2'!K124</f>
        <v>0</v>
      </c>
      <c r="L124" s="142">
        <f>'St 1.3.7.1'!L124+'St 1.3.7.2'!L124</f>
        <v>0</v>
      </c>
      <c r="M124" s="142">
        <f>'St 1.3.7.1'!M124+'St 1.3.7.2'!M124</f>
        <v>0</v>
      </c>
      <c r="N124" s="143"/>
      <c r="O124" s="142">
        <f>'St 1.3.7.1'!O124+'St 1.3.7.2'!O124</f>
        <v>0</v>
      </c>
      <c r="P124" s="142">
        <f>'St 1.3.7.1'!P124+'St 1.3.7.2'!P124</f>
        <v>0</v>
      </c>
      <c r="Q124" s="142">
        <f>'St 1.3.7.1'!Q124+'St 1.3.7.2'!Q124</f>
        <v>0</v>
      </c>
      <c r="R124" s="142">
        <f>'St 1.3.7.1'!R124+'St 1.3.7.2'!R124</f>
        <v>0</v>
      </c>
      <c r="S124" s="142">
        <f>'St 1.3.7.1'!S124+'St 1.3.7.2'!S124</f>
        <v>0</v>
      </c>
      <c r="T124" s="142">
        <f>'St 1.3.7.1'!T124+'St 1.3.7.2'!T124</f>
        <v>0</v>
      </c>
      <c r="U124" s="142">
        <f>'St 1.3.7.1'!U124+'St 1.3.7.2'!U124</f>
        <v>0</v>
      </c>
      <c r="V124" s="142">
        <f>'St 1.3.7.1'!V124+'St 1.3.7.2'!V124</f>
        <v>0</v>
      </c>
      <c r="W124" s="142">
        <f>'St 1.3.7.1'!W124+'St 1.3.7.2'!W124</f>
        <v>0</v>
      </c>
      <c r="X124" s="143"/>
      <c r="Y124" s="142">
        <f>'St 1.3.7.1'!Y124+'St 1.3.7.2'!Y124</f>
        <v>0</v>
      </c>
      <c r="Z124" s="142">
        <f>'St 1.3.7.1'!Z124+'St 1.3.7.2'!Z124</f>
        <v>0</v>
      </c>
      <c r="AA124" s="142">
        <f>'St 1.3.7.1'!AA124+'St 1.3.7.2'!AA124</f>
        <v>0</v>
      </c>
      <c r="AB124" s="142">
        <f>'St 1.3.7.1'!AB124+'St 1.3.7.2'!AB124</f>
        <v>0</v>
      </c>
      <c r="AC124" s="142">
        <f>'St 1.3.7.1'!AC124+'St 1.3.7.2'!AC124</f>
        <v>0</v>
      </c>
      <c r="AD124" s="142">
        <f>'St 1.3.7.1'!AD124+'St 1.3.7.2'!AD124</f>
        <v>0</v>
      </c>
      <c r="AE124" s="142">
        <f>'St 1.3.7.1'!AE124+'St 1.3.7.2'!AE124</f>
        <v>0</v>
      </c>
      <c r="AF124" s="142">
        <f>'St 1.3.7.1'!AF124+'St 1.3.7.2'!AF124</f>
        <v>0</v>
      </c>
      <c r="AG124" s="142">
        <f>'St 1.3.7.1'!AG124+'St 1.3.7.2'!AG124</f>
        <v>0</v>
      </c>
    </row>
    <row r="125" spans="1:33">
      <c r="B125" s="1" t="s">
        <v>36</v>
      </c>
      <c r="C125" s="210" t="s">
        <v>292</v>
      </c>
      <c r="D125" s="142">
        <f>'St 1.3.7.1'!D125+'St 1.3.7.2'!D125</f>
        <v>0</v>
      </c>
      <c r="E125" s="142">
        <f>'St 1.3.7.1'!E125+'St 1.3.7.2'!E125</f>
        <v>0</v>
      </c>
      <c r="F125" s="142">
        <f>'St 1.3.7.1'!F125+'St 1.3.7.2'!F125</f>
        <v>0</v>
      </c>
      <c r="G125" s="142">
        <f>'St 1.3.7.1'!G125+'St 1.3.7.2'!G125</f>
        <v>0</v>
      </c>
      <c r="H125" s="142">
        <f>'St 1.3.7.1'!H125+'St 1.3.7.2'!H125</f>
        <v>0</v>
      </c>
      <c r="I125" s="142">
        <f>'St 1.3.7.1'!I125+'St 1.3.7.2'!I125</f>
        <v>0</v>
      </c>
      <c r="J125" s="142">
        <f>'St 1.3.7.1'!J125+'St 1.3.7.2'!J125</f>
        <v>0</v>
      </c>
      <c r="K125" s="142">
        <f>'St 1.3.7.1'!K125+'St 1.3.7.2'!K125</f>
        <v>0</v>
      </c>
      <c r="L125" s="142">
        <f>'St 1.3.7.1'!L125+'St 1.3.7.2'!L125</f>
        <v>0</v>
      </c>
      <c r="M125" s="142">
        <f>'St 1.3.7.1'!M125+'St 1.3.7.2'!M125</f>
        <v>0</v>
      </c>
      <c r="N125" s="143"/>
      <c r="O125" s="142">
        <f>'St 1.3.7.1'!O125+'St 1.3.7.2'!O125</f>
        <v>0</v>
      </c>
      <c r="P125" s="142">
        <f>'St 1.3.7.1'!P125+'St 1.3.7.2'!P125</f>
        <v>0</v>
      </c>
      <c r="Q125" s="142">
        <f>'St 1.3.7.1'!Q125+'St 1.3.7.2'!Q125</f>
        <v>0</v>
      </c>
      <c r="R125" s="142">
        <f>'St 1.3.7.1'!R125+'St 1.3.7.2'!R125</f>
        <v>0</v>
      </c>
      <c r="S125" s="142">
        <f>'St 1.3.7.1'!S125+'St 1.3.7.2'!S125</f>
        <v>0</v>
      </c>
      <c r="T125" s="142">
        <f>'St 1.3.7.1'!T125+'St 1.3.7.2'!T125</f>
        <v>0</v>
      </c>
      <c r="U125" s="142">
        <f>'St 1.3.7.1'!U125+'St 1.3.7.2'!U125</f>
        <v>0</v>
      </c>
      <c r="V125" s="142">
        <f>'St 1.3.7.1'!V125+'St 1.3.7.2'!V125</f>
        <v>0</v>
      </c>
      <c r="W125" s="142">
        <f>'St 1.3.7.1'!W125+'St 1.3.7.2'!W125</f>
        <v>0</v>
      </c>
      <c r="X125" s="143"/>
      <c r="Y125" s="142">
        <f>'St 1.3.7.1'!Y125+'St 1.3.7.2'!Y125</f>
        <v>0</v>
      </c>
      <c r="Z125" s="142">
        <f>'St 1.3.7.1'!Z125+'St 1.3.7.2'!Z125</f>
        <v>0</v>
      </c>
      <c r="AA125" s="142">
        <f>'St 1.3.7.1'!AA125+'St 1.3.7.2'!AA125</f>
        <v>0</v>
      </c>
      <c r="AB125" s="142">
        <f>'St 1.3.7.1'!AB125+'St 1.3.7.2'!AB125</f>
        <v>0</v>
      </c>
      <c r="AC125" s="142">
        <f>'St 1.3.7.1'!AC125+'St 1.3.7.2'!AC125</f>
        <v>0</v>
      </c>
      <c r="AD125" s="142">
        <f>'St 1.3.7.1'!AD125+'St 1.3.7.2'!AD125</f>
        <v>0</v>
      </c>
      <c r="AE125" s="142">
        <f>'St 1.3.7.1'!AE125+'St 1.3.7.2'!AE125</f>
        <v>0</v>
      </c>
      <c r="AF125" s="142">
        <f>'St 1.3.7.1'!AF125+'St 1.3.7.2'!AF125</f>
        <v>0</v>
      </c>
      <c r="AG125" s="142">
        <f>'St 1.3.7.1'!AG125+'St 1.3.7.2'!AG125</f>
        <v>0</v>
      </c>
    </row>
    <row r="126" spans="1:33" s="45" customFormat="1">
      <c r="A126" s="38"/>
      <c r="B126" s="5" t="s">
        <v>6</v>
      </c>
      <c r="C126" s="209" t="s">
        <v>293</v>
      </c>
      <c r="D126" s="139">
        <f>'St 1.3.7.1'!D126+'St 1.3.7.2'!D126</f>
        <v>191586.79659095313</v>
      </c>
      <c r="E126" s="139">
        <f>'St 1.3.7.1'!E126+'St 1.3.7.2'!E126</f>
        <v>239929.48860260693</v>
      </c>
      <c r="F126" s="139">
        <f>'St 1.3.7.1'!F126+'St 1.3.7.2'!F126</f>
        <v>245097.98052924188</v>
      </c>
      <c r="G126" s="139">
        <f>'St 1.3.7.1'!G126+'St 1.3.7.2'!G126</f>
        <v>238733.89822167109</v>
      </c>
      <c r="H126" s="139">
        <f>'St 1.3.7.1'!H126+'St 1.3.7.2'!H126</f>
        <v>226845.58392728944</v>
      </c>
      <c r="I126" s="139">
        <f>'St 1.3.7.1'!I126+'St 1.3.7.2'!I126</f>
        <v>236689.86088813655</v>
      </c>
      <c r="J126" s="139">
        <f>'St 1.3.7.1'!J126+'St 1.3.7.2'!J126</f>
        <v>244511.74971530965</v>
      </c>
      <c r="K126" s="139">
        <f>'St 1.3.7.1'!K126+'St 1.3.7.2'!K126</f>
        <v>287573.91926982551</v>
      </c>
      <c r="L126" s="139">
        <f>'St 1.3.7.1'!L126+'St 1.3.7.2'!L126</f>
        <v>308723.48113324604</v>
      </c>
      <c r="M126" s="139">
        <f>'St 1.3.7.1'!M126+'St 1.3.7.2'!M126</f>
        <v>331927.71795506403</v>
      </c>
      <c r="N126" s="146"/>
      <c r="O126" s="139">
        <f>'St 1.3.7.1'!O126+'St 1.3.7.2'!O126</f>
        <v>48342.692011653795</v>
      </c>
      <c r="P126" s="139">
        <f>'St 1.3.7.1'!P126+'St 1.3.7.2'!P126</f>
        <v>5168.4919266349407</v>
      </c>
      <c r="Q126" s="139">
        <f>'St 1.3.7.1'!Q126+'St 1.3.7.2'!Q126</f>
        <v>-6364.082307570814</v>
      </c>
      <c r="R126" s="139">
        <f>'St 1.3.7.1'!R126+'St 1.3.7.2'!R126</f>
        <v>-11888.314294381649</v>
      </c>
      <c r="S126" s="139">
        <f>'St 1.3.7.1'!S126+'St 1.3.7.2'!S126</f>
        <v>9844.2769608471135</v>
      </c>
      <c r="T126" s="139">
        <f>'St 1.3.7.1'!T126+'St 1.3.7.2'!T126</f>
        <v>7821.8888271730975</v>
      </c>
      <c r="U126" s="139">
        <f>'St 1.3.7.1'!U126+'St 1.3.7.2'!U126</f>
        <v>43062.169554515873</v>
      </c>
      <c r="V126" s="139">
        <f>'St 1.3.7.1'!V126+'St 1.3.7.2'!V126</f>
        <v>21149.561863420546</v>
      </c>
      <c r="W126" s="139">
        <f>'St 1.3.7.1'!W126+'St 1.3.7.2'!W126</f>
        <v>23204.236821817936</v>
      </c>
      <c r="X126" s="146"/>
      <c r="Y126" s="139">
        <f>'St 1.3.7.1'!Y126+'St 1.3.7.2'!Y126</f>
        <v>0</v>
      </c>
      <c r="Z126" s="139">
        <f>'St 1.3.7.1'!Z126+'St 1.3.7.2'!Z126</f>
        <v>3505.5354169811631</v>
      </c>
      <c r="AA126" s="139">
        <f>'St 1.3.7.1'!AA126+'St 1.3.7.2'!AA126</f>
        <v>1345.6581397942273</v>
      </c>
      <c r="AB126" s="139">
        <f>'St 1.3.7.1'!AB126+'St 1.3.7.2'!AB126</f>
        <v>2110.6293774326787</v>
      </c>
      <c r="AC126" s="139">
        <f>'St 1.3.7.1'!AC126+'St 1.3.7.2'!AC126</f>
        <v>3166.7408579831317</v>
      </c>
      <c r="AD126" s="139">
        <f>'St 1.3.7.1'!AD126+'St 1.3.7.2'!AD126</f>
        <v>-3121.2371761908344</v>
      </c>
      <c r="AE126" s="139">
        <f>'St 1.3.7.1'!AE126+'St 1.3.7.2'!AE126</f>
        <v>8801.2642477045338</v>
      </c>
      <c r="AF126" s="139">
        <f>'St 1.3.7.1'!AF126+'St 1.3.7.2'!AF126</f>
        <v>8950.8769724433023</v>
      </c>
      <c r="AG126" s="139">
        <f>'St 1.3.7.1'!AG126+'St 1.3.7.2'!AG126</f>
        <v>-11177.610938500447</v>
      </c>
    </row>
    <row r="127" spans="1:33" s="45" customFormat="1">
      <c r="A127" s="38"/>
      <c r="B127" s="31" t="s">
        <v>23</v>
      </c>
      <c r="C127" s="232" t="s">
        <v>294</v>
      </c>
      <c r="D127" s="139">
        <f>'St 1.3.7.1'!D127+'St 1.3.7.2'!D127</f>
        <v>6063.6945965804716</v>
      </c>
      <c r="E127" s="139">
        <f>'St 1.3.7.1'!E127+'St 1.3.7.2'!E127</f>
        <v>5770.6975385468158</v>
      </c>
      <c r="F127" s="139">
        <f>'St 1.3.7.1'!F127+'St 1.3.7.2'!F127</f>
        <v>5696.7124053900689</v>
      </c>
      <c r="G127" s="139">
        <f>'St 1.3.7.1'!G127+'St 1.3.7.2'!G127</f>
        <v>9326.4997692731904</v>
      </c>
      <c r="H127" s="139">
        <f>'St 1.3.7.1'!H127+'St 1.3.7.2'!H127</f>
        <v>9402.5347946205111</v>
      </c>
      <c r="I127" s="139">
        <f>'St 1.3.7.1'!I127+'St 1.3.7.2'!I127</f>
        <v>9649.5758847603647</v>
      </c>
      <c r="J127" s="139">
        <f>'St 1.3.7.1'!J127+'St 1.3.7.2'!J127</f>
        <v>8837.8240713508385</v>
      </c>
      <c r="K127" s="139">
        <f>'St 1.3.7.1'!K127+'St 1.3.7.2'!K127</f>
        <v>14723.347850629507</v>
      </c>
      <c r="L127" s="139">
        <f>'St 1.3.7.1'!L127+'St 1.3.7.2'!L127</f>
        <v>8755.3978865341905</v>
      </c>
      <c r="M127" s="139">
        <f>'St 1.3.7.1'!M127+'St 1.3.7.2'!M127</f>
        <v>13005.93372589245</v>
      </c>
      <c r="N127" s="146"/>
      <c r="O127" s="139">
        <f>'St 1.3.7.1'!O127+'St 1.3.7.2'!O127</f>
        <v>-292.99705803365578</v>
      </c>
      <c r="P127" s="139">
        <f>'St 1.3.7.1'!P127+'St 1.3.7.2'!P127</f>
        <v>-73.985133156746201</v>
      </c>
      <c r="Q127" s="139">
        <f>'St 1.3.7.1'!Q127+'St 1.3.7.2'!Q127</f>
        <v>3629.7873638831215</v>
      </c>
      <c r="R127" s="139">
        <f>'St 1.3.7.1'!R127+'St 1.3.7.2'!R127</f>
        <v>76.035025347321493</v>
      </c>
      <c r="S127" s="139">
        <f>'St 1.3.7.1'!S127+'St 1.3.7.2'!S127</f>
        <v>247.04109013985294</v>
      </c>
      <c r="T127" s="139">
        <f>'St 1.3.7.1'!T127+'St 1.3.7.2'!T127</f>
        <v>-811.75181340952577</v>
      </c>
      <c r="U127" s="139">
        <f>'St 1.3.7.1'!U127+'St 1.3.7.2'!U127</f>
        <v>5885.5237792786684</v>
      </c>
      <c r="V127" s="139">
        <f>'St 1.3.7.1'!V127+'St 1.3.7.2'!V127</f>
        <v>-5967.9499640953154</v>
      </c>
      <c r="W127" s="139">
        <f>'St 1.3.7.1'!W127+'St 1.3.7.2'!W127</f>
        <v>4250.5358393582592</v>
      </c>
      <c r="X127" s="146"/>
      <c r="Y127" s="139">
        <f>'St 1.3.7.1'!Y127+'St 1.3.7.2'!Y127</f>
        <v>0</v>
      </c>
      <c r="Z127" s="139">
        <f>'St 1.3.7.1'!Z127+'St 1.3.7.2'!Z127</f>
        <v>2147.4199999999996</v>
      </c>
      <c r="AA127" s="139">
        <f>'St 1.3.7.1'!AA127+'St 1.3.7.2'!AA127</f>
        <v>-20.209999999999795</v>
      </c>
      <c r="AB127" s="139">
        <f>'St 1.3.7.1'!AB127+'St 1.3.7.2'!AB127</f>
        <v>475.80000000000007</v>
      </c>
      <c r="AC127" s="139">
        <f>'St 1.3.7.1'!AC127+'St 1.3.7.2'!AC127</f>
        <v>-97.000000000000242</v>
      </c>
      <c r="AD127" s="139">
        <f>'St 1.3.7.1'!AD127+'St 1.3.7.2'!AD127</f>
        <v>573</v>
      </c>
      <c r="AE127" s="139">
        <f>'St 1.3.7.1'!AE127+'St 1.3.7.2'!AE127</f>
        <v>1584.3899999999999</v>
      </c>
      <c r="AF127" s="139">
        <f>'St 1.3.7.1'!AF127+'St 1.3.7.2'!AF127</f>
        <v>-3503.8799999999997</v>
      </c>
      <c r="AG127" s="139">
        <f>'St 1.3.7.1'!AG127+'St 1.3.7.2'!AG127</f>
        <v>1270.5899999999999</v>
      </c>
    </row>
    <row r="128" spans="1:33">
      <c r="B128" s="208" t="s">
        <v>40</v>
      </c>
      <c r="C128" s="219"/>
      <c r="D128" s="142">
        <f>'St 1.3.7.1'!D128+'St 1.3.7.2'!D128</f>
        <v>5646.0715457450005</v>
      </c>
      <c r="E128" s="142">
        <f>'St 1.3.7.1'!E128+'St 1.3.7.2'!E128</f>
        <v>5335.9061080813863</v>
      </c>
      <c r="F128" s="142">
        <f>'St 1.3.7.1'!F128+'St 1.3.7.2'!F128</f>
        <v>5419.9403360798533</v>
      </c>
      <c r="G128" s="142">
        <f>'St 1.3.7.1'!G128+'St 1.3.7.2'!G128</f>
        <v>8801.3661988911845</v>
      </c>
      <c r="H128" s="142">
        <f>'St 1.3.7.1'!H128+'St 1.3.7.2'!H128</f>
        <v>8962.4223442355487</v>
      </c>
      <c r="I128" s="142">
        <f>'St 1.3.7.1'!I128+'St 1.3.7.2'!I128</f>
        <v>9113.7659081821803</v>
      </c>
      <c r="J128" s="142">
        <f>'St 1.3.7.1'!J128+'St 1.3.7.2'!J128</f>
        <v>8356.2321013697729</v>
      </c>
      <c r="K128" s="142">
        <f>'St 1.3.7.1'!K128+'St 1.3.7.2'!K128</f>
        <v>14295.574084907457</v>
      </c>
      <c r="L128" s="142">
        <f>'St 1.3.7.1'!L128+'St 1.3.7.2'!L128</f>
        <v>8620.6530714478868</v>
      </c>
      <c r="M128" s="142">
        <f>'St 1.3.7.1'!M128+'St 1.3.7.2'!M128</f>
        <v>12658.724615879146</v>
      </c>
      <c r="N128" s="143"/>
      <c r="O128" s="142">
        <f>'St 1.3.7.1'!O128+'St 1.3.7.2'!O128</f>
        <v>-310.16543766361451</v>
      </c>
      <c r="P128" s="142">
        <f>'St 1.3.7.1'!P128+'St 1.3.7.2'!P128</f>
        <v>84.034227998467486</v>
      </c>
      <c r="Q128" s="142">
        <f>'St 1.3.7.1'!Q128+'St 1.3.7.2'!Q128</f>
        <v>3381.4258628113312</v>
      </c>
      <c r="R128" s="142">
        <f>'St 1.3.7.1'!R128+'St 1.3.7.2'!R128</f>
        <v>161.0561453443645</v>
      </c>
      <c r="S128" s="142">
        <f>'St 1.3.7.1'!S128+'St 1.3.7.2'!S128</f>
        <v>151.34356394663234</v>
      </c>
      <c r="T128" s="142">
        <f>'St 1.3.7.1'!T128+'St 1.3.7.2'!T128</f>
        <v>-757.53380681240742</v>
      </c>
      <c r="U128" s="142">
        <f>'St 1.3.7.1'!U128+'St 1.3.7.2'!U128</f>
        <v>5939.3419835376826</v>
      </c>
      <c r="V128" s="142">
        <f>'St 1.3.7.1'!V128+'St 1.3.7.2'!V128</f>
        <v>-5674.9210134595687</v>
      </c>
      <c r="W128" s="142">
        <f>'St 1.3.7.1'!W128+'St 1.3.7.2'!W128</f>
        <v>4038.0715444312586</v>
      </c>
      <c r="X128" s="143"/>
      <c r="Y128" s="142">
        <f>'St 1.3.7.1'!Y128+'St 1.3.7.2'!Y128</f>
        <v>0</v>
      </c>
      <c r="Z128" s="142">
        <f>'St 1.3.7.1'!Z128+'St 1.3.7.2'!Z128</f>
        <v>2147.4199999999996</v>
      </c>
      <c r="AA128" s="142">
        <f>'St 1.3.7.1'!AA128+'St 1.3.7.2'!AA128</f>
        <v>-20.209999999999795</v>
      </c>
      <c r="AB128" s="142">
        <f>'St 1.3.7.1'!AB128+'St 1.3.7.2'!AB128</f>
        <v>475.80000000000007</v>
      </c>
      <c r="AC128" s="142">
        <f>'St 1.3.7.1'!AC128+'St 1.3.7.2'!AC128</f>
        <v>-97.000000000000242</v>
      </c>
      <c r="AD128" s="142">
        <f>'St 1.3.7.1'!AD128+'St 1.3.7.2'!AD128</f>
        <v>573</v>
      </c>
      <c r="AE128" s="142">
        <f>'St 1.3.7.1'!AE128+'St 1.3.7.2'!AE128</f>
        <v>1584.3899999999999</v>
      </c>
      <c r="AF128" s="142">
        <f>'St 1.3.7.1'!AF128+'St 1.3.7.2'!AF128</f>
        <v>-3503.8799999999997</v>
      </c>
      <c r="AG128" s="142">
        <f>'St 1.3.7.1'!AG128+'St 1.3.7.2'!AG128</f>
        <v>1270.5899999999999</v>
      </c>
    </row>
    <row r="129" spans="1:33">
      <c r="B129" s="6" t="s">
        <v>41</v>
      </c>
      <c r="C129" s="219"/>
      <c r="D129" s="142">
        <f>'St 1.3.7.1'!D129+'St 1.3.7.2'!D129</f>
        <v>3546.2945965804715</v>
      </c>
      <c r="E129" s="142">
        <f>'St 1.3.7.1'!E129+'St 1.3.7.2'!E129</f>
        <v>4864.3075385468155</v>
      </c>
      <c r="F129" s="142">
        <f>'St 1.3.7.1'!F129+'St 1.3.7.2'!F129</f>
        <v>4253.9124053900687</v>
      </c>
      <c r="G129" s="142">
        <f>'St 1.3.7.1'!G129+'St 1.3.7.2'!G129</f>
        <v>7367.4997692731904</v>
      </c>
      <c r="H129" s="142">
        <f>'St 1.3.7.1'!H129+'St 1.3.7.2'!H129</f>
        <v>6451.5347946205111</v>
      </c>
      <c r="I129" s="142">
        <f>'St 1.3.7.1'!I129+'St 1.3.7.2'!I129</f>
        <v>5803.5758847603647</v>
      </c>
      <c r="J129" s="142">
        <f>'St 1.3.7.1'!J129+'St 1.3.7.2'!J129</f>
        <v>3523.8240713508389</v>
      </c>
      <c r="K129" s="142">
        <f>'St 1.3.7.1'!K129+'St 1.3.7.2'!K129</f>
        <v>6356.9578506295074</v>
      </c>
      <c r="L129" s="142">
        <f>'St 1.3.7.1'!L129+'St 1.3.7.2'!L129</f>
        <v>840.49788653419137</v>
      </c>
      <c r="M129" s="142">
        <f>'St 1.3.7.1'!M129+'St 1.3.7.2'!M129</f>
        <v>4271.9337258924506</v>
      </c>
      <c r="N129" s="143"/>
      <c r="O129" s="142">
        <f>'St 1.3.7.1'!O129+'St 1.3.7.2'!O129</f>
        <v>1318.0129419663442</v>
      </c>
      <c r="P129" s="142">
        <f>'St 1.3.7.1'!P129+'St 1.3.7.2'!P129</f>
        <v>-610.39513315674606</v>
      </c>
      <c r="Q129" s="142">
        <f>'St 1.3.7.1'!Q129+'St 1.3.7.2'!Q129</f>
        <v>3113.5873638831213</v>
      </c>
      <c r="R129" s="142">
        <f>'St 1.3.7.1'!R129+'St 1.3.7.2'!R129</f>
        <v>-915.96497465267873</v>
      </c>
      <c r="S129" s="142">
        <f>'St 1.3.7.1'!S129+'St 1.3.7.2'!S129</f>
        <v>-647.95890986014695</v>
      </c>
      <c r="T129" s="142">
        <f>'St 1.3.7.1'!T129+'St 1.3.7.2'!T129</f>
        <v>-2279.7518134095258</v>
      </c>
      <c r="U129" s="142">
        <f>'St 1.3.7.1'!U129+'St 1.3.7.2'!U129</f>
        <v>2833.1337792786685</v>
      </c>
      <c r="V129" s="142">
        <f>'St 1.3.7.1'!V129+'St 1.3.7.2'!V129</f>
        <v>-5516.4599640953156</v>
      </c>
      <c r="W129" s="142">
        <f>'St 1.3.7.1'!W129+'St 1.3.7.2'!W129</f>
        <v>3431.4358393582588</v>
      </c>
      <c r="X129" s="143"/>
      <c r="Y129" s="142">
        <f>'St 1.3.7.1'!Y129+'St 1.3.7.2'!Y129</f>
        <v>0</v>
      </c>
      <c r="Z129" s="142">
        <f>'St 1.3.7.1'!Z129+'St 1.3.7.2'!Z129</f>
        <v>0</v>
      </c>
      <c r="AA129" s="142">
        <f>'St 1.3.7.1'!AA129+'St 1.3.7.2'!AA129</f>
        <v>0</v>
      </c>
      <c r="AB129" s="142">
        <f>'St 1.3.7.1'!AB129+'St 1.3.7.2'!AB129</f>
        <v>0</v>
      </c>
      <c r="AC129" s="142">
        <f>'St 1.3.7.1'!AC129+'St 1.3.7.2'!AC129</f>
        <v>0</v>
      </c>
      <c r="AD129" s="142">
        <f>'St 1.3.7.1'!AD129+'St 1.3.7.2'!AD129</f>
        <v>0</v>
      </c>
      <c r="AE129" s="142">
        <f>'St 1.3.7.1'!AE129+'St 1.3.7.2'!AE129</f>
        <v>0</v>
      </c>
      <c r="AF129" s="142">
        <f>'St 1.3.7.1'!AF129+'St 1.3.7.2'!AF129</f>
        <v>0</v>
      </c>
      <c r="AG129" s="142">
        <f>'St 1.3.7.1'!AG129+'St 1.3.7.2'!AG129</f>
        <v>0</v>
      </c>
    </row>
    <row r="130" spans="1:33">
      <c r="B130" s="6" t="s">
        <v>42</v>
      </c>
      <c r="C130" s="219"/>
      <c r="D130" s="142">
        <f>'St 1.3.7.1'!D130+'St 1.3.7.2'!D130</f>
        <v>2517.4</v>
      </c>
      <c r="E130" s="142">
        <f>'St 1.3.7.1'!E130+'St 1.3.7.2'!E130</f>
        <v>906.39</v>
      </c>
      <c r="F130" s="142">
        <f>'St 1.3.7.1'!F130+'St 1.3.7.2'!F130</f>
        <v>1442.8</v>
      </c>
      <c r="G130" s="142">
        <f>'St 1.3.7.1'!G130+'St 1.3.7.2'!G130</f>
        <v>1959</v>
      </c>
      <c r="H130" s="142">
        <f>'St 1.3.7.1'!H130+'St 1.3.7.2'!H130</f>
        <v>2951</v>
      </c>
      <c r="I130" s="142">
        <f>'St 1.3.7.1'!I130+'St 1.3.7.2'!I130</f>
        <v>3846</v>
      </c>
      <c r="J130" s="142">
        <f>'St 1.3.7.1'!J130+'St 1.3.7.2'!J130</f>
        <v>5314</v>
      </c>
      <c r="K130" s="142">
        <f>'St 1.3.7.1'!K130+'St 1.3.7.2'!K130</f>
        <v>8366.39</v>
      </c>
      <c r="L130" s="142">
        <f>'St 1.3.7.1'!L130+'St 1.3.7.2'!L130</f>
        <v>7914.9</v>
      </c>
      <c r="M130" s="142">
        <f>'St 1.3.7.1'!M130+'St 1.3.7.2'!M130</f>
        <v>8734</v>
      </c>
      <c r="N130" s="143"/>
      <c r="O130" s="142">
        <f>'St 1.3.7.1'!O130+'St 1.3.7.2'!O130</f>
        <v>-1611.01</v>
      </c>
      <c r="P130" s="142">
        <f>'St 1.3.7.1'!P130+'St 1.3.7.2'!P130</f>
        <v>536.40999999999985</v>
      </c>
      <c r="Q130" s="142">
        <f>'St 1.3.7.1'!Q130+'St 1.3.7.2'!Q130</f>
        <v>516.20000000000005</v>
      </c>
      <c r="R130" s="142">
        <f>'St 1.3.7.1'!R130+'St 1.3.7.2'!R130</f>
        <v>992.00000000000023</v>
      </c>
      <c r="S130" s="142">
        <f>'St 1.3.7.1'!S130+'St 1.3.7.2'!S130</f>
        <v>894.99999999999989</v>
      </c>
      <c r="T130" s="142">
        <f>'St 1.3.7.1'!T130+'St 1.3.7.2'!T130</f>
        <v>1468</v>
      </c>
      <c r="U130" s="142">
        <f>'St 1.3.7.1'!U130+'St 1.3.7.2'!U130</f>
        <v>3052.39</v>
      </c>
      <c r="V130" s="142">
        <f>'St 1.3.7.1'!V130+'St 1.3.7.2'!V130</f>
        <v>-451.48999999999972</v>
      </c>
      <c r="W130" s="142">
        <f>'St 1.3.7.1'!W130+'St 1.3.7.2'!W130</f>
        <v>819.10000000000025</v>
      </c>
      <c r="X130" s="143"/>
      <c r="Y130" s="142">
        <f>'St 1.3.7.1'!Y130+'St 1.3.7.2'!Y130</f>
        <v>0</v>
      </c>
      <c r="Z130" s="142">
        <f>'St 1.3.7.1'!Z130+'St 1.3.7.2'!Z130</f>
        <v>2147.4199999999996</v>
      </c>
      <c r="AA130" s="142">
        <f>'St 1.3.7.1'!AA130+'St 1.3.7.2'!AA130</f>
        <v>-20.209999999999795</v>
      </c>
      <c r="AB130" s="142">
        <f>'St 1.3.7.1'!AB130+'St 1.3.7.2'!AB130</f>
        <v>475.80000000000007</v>
      </c>
      <c r="AC130" s="142">
        <f>'St 1.3.7.1'!AC130+'St 1.3.7.2'!AC130</f>
        <v>-97.000000000000242</v>
      </c>
      <c r="AD130" s="142">
        <f>'St 1.3.7.1'!AD130+'St 1.3.7.2'!AD130</f>
        <v>573</v>
      </c>
      <c r="AE130" s="142">
        <f>'St 1.3.7.1'!AE130+'St 1.3.7.2'!AE130</f>
        <v>1584.3899999999999</v>
      </c>
      <c r="AF130" s="142">
        <f>'St 1.3.7.1'!AF130+'St 1.3.7.2'!AF130</f>
        <v>-3503.8799999999997</v>
      </c>
      <c r="AG130" s="142">
        <f>'St 1.3.7.1'!AG130+'St 1.3.7.2'!AG130</f>
        <v>1270.5899999999999</v>
      </c>
    </row>
    <row r="131" spans="1:33">
      <c r="B131" s="6" t="s">
        <v>43</v>
      </c>
      <c r="C131" s="219"/>
      <c r="D131" s="142">
        <f>'St 1.3.7.1'!D131+'St 1.3.7.2'!D131</f>
        <v>0</v>
      </c>
      <c r="E131" s="142">
        <f>'St 1.3.7.1'!E131+'St 1.3.7.2'!E131</f>
        <v>0</v>
      </c>
      <c r="F131" s="142">
        <f>'St 1.3.7.1'!F131+'St 1.3.7.2'!F131</f>
        <v>0</v>
      </c>
      <c r="G131" s="142">
        <f>'St 1.3.7.1'!G131+'St 1.3.7.2'!G131</f>
        <v>0</v>
      </c>
      <c r="H131" s="142">
        <f>'St 1.3.7.1'!H131+'St 1.3.7.2'!H131</f>
        <v>0</v>
      </c>
      <c r="I131" s="142">
        <f>'St 1.3.7.1'!I131+'St 1.3.7.2'!I131</f>
        <v>0</v>
      </c>
      <c r="J131" s="142">
        <f>'St 1.3.7.1'!J131+'St 1.3.7.2'!J131</f>
        <v>0</v>
      </c>
      <c r="K131" s="142">
        <f>'St 1.3.7.1'!K131+'St 1.3.7.2'!K131</f>
        <v>0</v>
      </c>
      <c r="L131" s="142">
        <f>'St 1.3.7.1'!L131+'St 1.3.7.2'!L131</f>
        <v>0</v>
      </c>
      <c r="M131" s="142">
        <f>'St 1.3.7.1'!M131+'St 1.3.7.2'!M131</f>
        <v>0</v>
      </c>
      <c r="N131" s="143"/>
      <c r="O131" s="142">
        <f>'St 1.3.7.1'!O131+'St 1.3.7.2'!O131</f>
        <v>0</v>
      </c>
      <c r="P131" s="142">
        <f>'St 1.3.7.1'!P131+'St 1.3.7.2'!P131</f>
        <v>0</v>
      </c>
      <c r="Q131" s="142">
        <f>'St 1.3.7.1'!Q131+'St 1.3.7.2'!Q131</f>
        <v>0</v>
      </c>
      <c r="R131" s="142">
        <f>'St 1.3.7.1'!R131+'St 1.3.7.2'!R131</f>
        <v>0</v>
      </c>
      <c r="S131" s="142">
        <f>'St 1.3.7.1'!S131+'St 1.3.7.2'!S131</f>
        <v>0</v>
      </c>
      <c r="T131" s="142">
        <f>'St 1.3.7.1'!T131+'St 1.3.7.2'!T131</f>
        <v>0</v>
      </c>
      <c r="U131" s="142">
        <f>'St 1.3.7.1'!U131+'St 1.3.7.2'!U131</f>
        <v>0</v>
      </c>
      <c r="V131" s="142">
        <f>'St 1.3.7.1'!V131+'St 1.3.7.2'!V131</f>
        <v>0</v>
      </c>
      <c r="W131" s="142">
        <f>'St 1.3.7.1'!W131+'St 1.3.7.2'!W131</f>
        <v>0</v>
      </c>
      <c r="X131" s="143"/>
      <c r="Y131" s="142">
        <f>'St 1.3.7.1'!Y131+'St 1.3.7.2'!Y131</f>
        <v>0</v>
      </c>
      <c r="Z131" s="142">
        <f>'St 1.3.7.1'!Z131+'St 1.3.7.2'!Z131</f>
        <v>0</v>
      </c>
      <c r="AA131" s="142">
        <f>'St 1.3.7.1'!AA131+'St 1.3.7.2'!AA131</f>
        <v>0</v>
      </c>
      <c r="AB131" s="142">
        <f>'St 1.3.7.1'!AB131+'St 1.3.7.2'!AB131</f>
        <v>0</v>
      </c>
      <c r="AC131" s="142">
        <f>'St 1.3.7.1'!AC131+'St 1.3.7.2'!AC131</f>
        <v>0</v>
      </c>
      <c r="AD131" s="142">
        <f>'St 1.3.7.1'!AD131+'St 1.3.7.2'!AD131</f>
        <v>0</v>
      </c>
      <c r="AE131" s="142">
        <f>'St 1.3.7.1'!AE131+'St 1.3.7.2'!AE131</f>
        <v>0</v>
      </c>
      <c r="AF131" s="142">
        <f>'St 1.3.7.1'!AF131+'St 1.3.7.2'!AF131</f>
        <v>0</v>
      </c>
      <c r="AG131" s="142">
        <f>'St 1.3.7.1'!AG131+'St 1.3.7.2'!AG131</f>
        <v>0</v>
      </c>
    </row>
    <row r="132" spans="1:33">
      <c r="B132" s="6" t="s">
        <v>44</v>
      </c>
      <c r="C132" s="219"/>
      <c r="D132" s="142">
        <f>'St 1.3.7.1'!D132+'St 1.3.7.2'!D132</f>
        <v>0</v>
      </c>
      <c r="E132" s="142">
        <f>'St 1.3.7.1'!E132+'St 1.3.7.2'!E132</f>
        <v>0</v>
      </c>
      <c r="F132" s="142">
        <f>'St 1.3.7.1'!F132+'St 1.3.7.2'!F132</f>
        <v>0</v>
      </c>
      <c r="G132" s="142">
        <f>'St 1.3.7.1'!G132+'St 1.3.7.2'!G132</f>
        <v>0</v>
      </c>
      <c r="H132" s="142">
        <f>'St 1.3.7.1'!H132+'St 1.3.7.2'!H132</f>
        <v>0</v>
      </c>
      <c r="I132" s="142">
        <f>'St 1.3.7.1'!I132+'St 1.3.7.2'!I132</f>
        <v>0</v>
      </c>
      <c r="J132" s="142">
        <f>'St 1.3.7.1'!J132+'St 1.3.7.2'!J132</f>
        <v>0</v>
      </c>
      <c r="K132" s="142">
        <f>'St 1.3.7.1'!K132+'St 1.3.7.2'!K132</f>
        <v>0</v>
      </c>
      <c r="L132" s="142">
        <f>'St 1.3.7.1'!L132+'St 1.3.7.2'!L132</f>
        <v>0</v>
      </c>
      <c r="M132" s="142">
        <f>'St 1.3.7.1'!M132+'St 1.3.7.2'!M132</f>
        <v>0</v>
      </c>
      <c r="N132" s="143"/>
      <c r="O132" s="142">
        <f>'St 1.3.7.1'!O132+'St 1.3.7.2'!O132</f>
        <v>0</v>
      </c>
      <c r="P132" s="142">
        <f>'St 1.3.7.1'!P132+'St 1.3.7.2'!P132</f>
        <v>0</v>
      </c>
      <c r="Q132" s="142">
        <f>'St 1.3.7.1'!Q132+'St 1.3.7.2'!Q132</f>
        <v>0</v>
      </c>
      <c r="R132" s="142">
        <f>'St 1.3.7.1'!R132+'St 1.3.7.2'!R132</f>
        <v>0</v>
      </c>
      <c r="S132" s="142">
        <f>'St 1.3.7.1'!S132+'St 1.3.7.2'!S132</f>
        <v>0</v>
      </c>
      <c r="T132" s="142">
        <f>'St 1.3.7.1'!T132+'St 1.3.7.2'!T132</f>
        <v>0</v>
      </c>
      <c r="U132" s="142">
        <f>'St 1.3.7.1'!U132+'St 1.3.7.2'!U132</f>
        <v>0</v>
      </c>
      <c r="V132" s="142">
        <f>'St 1.3.7.1'!V132+'St 1.3.7.2'!V132</f>
        <v>0</v>
      </c>
      <c r="W132" s="142">
        <f>'St 1.3.7.1'!W132+'St 1.3.7.2'!W132</f>
        <v>0</v>
      </c>
      <c r="X132" s="143"/>
      <c r="Y132" s="142">
        <f>'St 1.3.7.1'!Y132+'St 1.3.7.2'!Y132</f>
        <v>0</v>
      </c>
      <c r="Z132" s="142">
        <f>'St 1.3.7.1'!Z132+'St 1.3.7.2'!Z132</f>
        <v>0</v>
      </c>
      <c r="AA132" s="142">
        <f>'St 1.3.7.1'!AA132+'St 1.3.7.2'!AA132</f>
        <v>0</v>
      </c>
      <c r="AB132" s="142">
        <f>'St 1.3.7.1'!AB132+'St 1.3.7.2'!AB132</f>
        <v>0</v>
      </c>
      <c r="AC132" s="142">
        <f>'St 1.3.7.1'!AC132+'St 1.3.7.2'!AC132</f>
        <v>0</v>
      </c>
      <c r="AD132" s="142">
        <f>'St 1.3.7.1'!AD132+'St 1.3.7.2'!AD132</f>
        <v>0</v>
      </c>
      <c r="AE132" s="142">
        <f>'St 1.3.7.1'!AE132+'St 1.3.7.2'!AE132</f>
        <v>0</v>
      </c>
      <c r="AF132" s="142">
        <f>'St 1.3.7.1'!AF132+'St 1.3.7.2'!AF132</f>
        <v>0</v>
      </c>
      <c r="AG132" s="142">
        <f>'St 1.3.7.1'!AG132+'St 1.3.7.2'!AG132</f>
        <v>0</v>
      </c>
    </row>
    <row r="133" spans="1:33">
      <c r="B133" s="7" t="s">
        <v>45</v>
      </c>
      <c r="C133" s="219"/>
      <c r="D133" s="142">
        <f>'St 1.3.7.1'!D133+'St 1.3.7.2'!D133</f>
        <v>0</v>
      </c>
      <c r="E133" s="142">
        <f>'St 1.3.7.1'!E133+'St 1.3.7.2'!E133</f>
        <v>0</v>
      </c>
      <c r="F133" s="142">
        <f>'St 1.3.7.1'!F133+'St 1.3.7.2'!F133</f>
        <v>0</v>
      </c>
      <c r="G133" s="142">
        <f>'St 1.3.7.1'!G133+'St 1.3.7.2'!G133</f>
        <v>0</v>
      </c>
      <c r="H133" s="142">
        <f>'St 1.3.7.1'!H133+'St 1.3.7.2'!H133</f>
        <v>0</v>
      </c>
      <c r="I133" s="142">
        <f>'St 1.3.7.1'!I133+'St 1.3.7.2'!I133</f>
        <v>0</v>
      </c>
      <c r="J133" s="142">
        <f>'St 1.3.7.1'!J133+'St 1.3.7.2'!J133</f>
        <v>0</v>
      </c>
      <c r="K133" s="142">
        <f>'St 1.3.7.1'!K133+'St 1.3.7.2'!K133</f>
        <v>0</v>
      </c>
      <c r="L133" s="142">
        <f>'St 1.3.7.1'!L133+'St 1.3.7.2'!L133</f>
        <v>0</v>
      </c>
      <c r="M133" s="142">
        <f>'St 1.3.7.1'!M133+'St 1.3.7.2'!M133</f>
        <v>0</v>
      </c>
      <c r="N133" s="143"/>
      <c r="O133" s="142">
        <f>'St 1.3.7.1'!O133+'St 1.3.7.2'!O133</f>
        <v>0</v>
      </c>
      <c r="P133" s="142">
        <f>'St 1.3.7.1'!P133+'St 1.3.7.2'!P133</f>
        <v>0</v>
      </c>
      <c r="Q133" s="142">
        <f>'St 1.3.7.1'!Q133+'St 1.3.7.2'!Q133</f>
        <v>0</v>
      </c>
      <c r="R133" s="142">
        <f>'St 1.3.7.1'!R133+'St 1.3.7.2'!R133</f>
        <v>0</v>
      </c>
      <c r="S133" s="142">
        <f>'St 1.3.7.1'!S133+'St 1.3.7.2'!S133</f>
        <v>0</v>
      </c>
      <c r="T133" s="142">
        <f>'St 1.3.7.1'!T133+'St 1.3.7.2'!T133</f>
        <v>0</v>
      </c>
      <c r="U133" s="142">
        <f>'St 1.3.7.1'!U133+'St 1.3.7.2'!U133</f>
        <v>0</v>
      </c>
      <c r="V133" s="142">
        <f>'St 1.3.7.1'!V133+'St 1.3.7.2'!V133</f>
        <v>0</v>
      </c>
      <c r="W133" s="142">
        <f>'St 1.3.7.1'!W133+'St 1.3.7.2'!W133</f>
        <v>0</v>
      </c>
      <c r="X133" s="143"/>
      <c r="Y133" s="142">
        <f>'St 1.3.7.1'!Y133+'St 1.3.7.2'!Y133</f>
        <v>0</v>
      </c>
      <c r="Z133" s="142">
        <f>'St 1.3.7.1'!Z133+'St 1.3.7.2'!Z133</f>
        <v>0</v>
      </c>
      <c r="AA133" s="142">
        <f>'St 1.3.7.1'!AA133+'St 1.3.7.2'!AA133</f>
        <v>0</v>
      </c>
      <c r="AB133" s="142">
        <f>'St 1.3.7.1'!AB133+'St 1.3.7.2'!AB133</f>
        <v>0</v>
      </c>
      <c r="AC133" s="142">
        <f>'St 1.3.7.1'!AC133+'St 1.3.7.2'!AC133</f>
        <v>0</v>
      </c>
      <c r="AD133" s="142">
        <f>'St 1.3.7.1'!AD133+'St 1.3.7.2'!AD133</f>
        <v>0</v>
      </c>
      <c r="AE133" s="142">
        <f>'St 1.3.7.1'!AE133+'St 1.3.7.2'!AE133</f>
        <v>0</v>
      </c>
      <c r="AF133" s="142">
        <f>'St 1.3.7.1'!AF133+'St 1.3.7.2'!AF133</f>
        <v>0</v>
      </c>
      <c r="AG133" s="142">
        <f>'St 1.3.7.1'!AG133+'St 1.3.7.2'!AG133</f>
        <v>0</v>
      </c>
    </row>
    <row r="134" spans="1:33">
      <c r="B134" s="7" t="s">
        <v>46</v>
      </c>
      <c r="C134" s="219"/>
      <c r="D134" s="142">
        <f>'St 1.3.7.1'!D134+'St 1.3.7.2'!D134</f>
        <v>0</v>
      </c>
      <c r="E134" s="142">
        <f>'St 1.3.7.1'!E134+'St 1.3.7.2'!E134</f>
        <v>0</v>
      </c>
      <c r="F134" s="142">
        <f>'St 1.3.7.1'!F134+'St 1.3.7.2'!F134</f>
        <v>0</v>
      </c>
      <c r="G134" s="142">
        <f>'St 1.3.7.1'!G134+'St 1.3.7.2'!G134</f>
        <v>0</v>
      </c>
      <c r="H134" s="142">
        <f>'St 1.3.7.1'!H134+'St 1.3.7.2'!H134</f>
        <v>0</v>
      </c>
      <c r="I134" s="142">
        <f>'St 1.3.7.1'!I134+'St 1.3.7.2'!I134</f>
        <v>0</v>
      </c>
      <c r="J134" s="142">
        <f>'St 1.3.7.1'!J134+'St 1.3.7.2'!J134</f>
        <v>0</v>
      </c>
      <c r="K134" s="142">
        <f>'St 1.3.7.1'!K134+'St 1.3.7.2'!K134</f>
        <v>0</v>
      </c>
      <c r="L134" s="142">
        <f>'St 1.3.7.1'!L134+'St 1.3.7.2'!L134</f>
        <v>0</v>
      </c>
      <c r="M134" s="142">
        <f>'St 1.3.7.1'!M134+'St 1.3.7.2'!M134</f>
        <v>0</v>
      </c>
      <c r="N134" s="143"/>
      <c r="O134" s="142">
        <f>'St 1.3.7.1'!O134+'St 1.3.7.2'!O134</f>
        <v>0</v>
      </c>
      <c r="P134" s="142">
        <f>'St 1.3.7.1'!P134+'St 1.3.7.2'!P134</f>
        <v>0</v>
      </c>
      <c r="Q134" s="142">
        <f>'St 1.3.7.1'!Q134+'St 1.3.7.2'!Q134</f>
        <v>0</v>
      </c>
      <c r="R134" s="142">
        <f>'St 1.3.7.1'!R134+'St 1.3.7.2'!R134</f>
        <v>0</v>
      </c>
      <c r="S134" s="142">
        <f>'St 1.3.7.1'!S134+'St 1.3.7.2'!S134</f>
        <v>0</v>
      </c>
      <c r="T134" s="142">
        <f>'St 1.3.7.1'!T134+'St 1.3.7.2'!T134</f>
        <v>0</v>
      </c>
      <c r="U134" s="142">
        <f>'St 1.3.7.1'!U134+'St 1.3.7.2'!U134</f>
        <v>0</v>
      </c>
      <c r="V134" s="142">
        <f>'St 1.3.7.1'!V134+'St 1.3.7.2'!V134</f>
        <v>0</v>
      </c>
      <c r="W134" s="142">
        <f>'St 1.3.7.1'!W134+'St 1.3.7.2'!W134</f>
        <v>0</v>
      </c>
      <c r="X134" s="143"/>
      <c r="Y134" s="142">
        <f>'St 1.3.7.1'!Y134+'St 1.3.7.2'!Y134</f>
        <v>0</v>
      </c>
      <c r="Z134" s="142">
        <f>'St 1.3.7.1'!Z134+'St 1.3.7.2'!Z134</f>
        <v>0</v>
      </c>
      <c r="AA134" s="142">
        <f>'St 1.3.7.1'!AA134+'St 1.3.7.2'!AA134</f>
        <v>0</v>
      </c>
      <c r="AB134" s="142">
        <f>'St 1.3.7.1'!AB134+'St 1.3.7.2'!AB134</f>
        <v>0</v>
      </c>
      <c r="AC134" s="142">
        <f>'St 1.3.7.1'!AC134+'St 1.3.7.2'!AC134</f>
        <v>0</v>
      </c>
      <c r="AD134" s="142">
        <f>'St 1.3.7.1'!AD134+'St 1.3.7.2'!AD134</f>
        <v>0</v>
      </c>
      <c r="AE134" s="142">
        <f>'St 1.3.7.1'!AE134+'St 1.3.7.2'!AE134</f>
        <v>0</v>
      </c>
      <c r="AF134" s="142">
        <f>'St 1.3.7.1'!AF134+'St 1.3.7.2'!AF134</f>
        <v>0</v>
      </c>
      <c r="AG134" s="142">
        <f>'St 1.3.7.1'!AG134+'St 1.3.7.2'!AG134</f>
        <v>0</v>
      </c>
    </row>
    <row r="135" spans="1:33">
      <c r="B135" s="6" t="s">
        <v>317</v>
      </c>
      <c r="C135" s="219"/>
      <c r="D135" s="142">
        <f>'St 1.3.7.1'!D135+'St 1.3.7.2'!D135</f>
        <v>0</v>
      </c>
      <c r="E135" s="142">
        <f>'St 1.3.7.1'!E135+'St 1.3.7.2'!E135</f>
        <v>0</v>
      </c>
      <c r="F135" s="142">
        <f>'St 1.3.7.1'!F135+'St 1.3.7.2'!F135</f>
        <v>0</v>
      </c>
      <c r="G135" s="142">
        <f>'St 1.3.7.1'!G135+'St 1.3.7.2'!G135</f>
        <v>0</v>
      </c>
      <c r="H135" s="142">
        <f>'St 1.3.7.1'!H135+'St 1.3.7.2'!H135</f>
        <v>0</v>
      </c>
      <c r="I135" s="142">
        <f>'St 1.3.7.1'!I135+'St 1.3.7.2'!I135</f>
        <v>0</v>
      </c>
      <c r="J135" s="142">
        <f>'St 1.3.7.1'!J135+'St 1.3.7.2'!J135</f>
        <v>0</v>
      </c>
      <c r="K135" s="142">
        <f>'St 1.3.7.1'!K135+'St 1.3.7.2'!K135</f>
        <v>0</v>
      </c>
      <c r="L135" s="142">
        <f>'St 1.3.7.1'!L135+'St 1.3.7.2'!L135</f>
        <v>0</v>
      </c>
      <c r="M135" s="142">
        <f>'St 1.3.7.1'!M135+'St 1.3.7.2'!M135</f>
        <v>0</v>
      </c>
      <c r="N135" s="143"/>
      <c r="O135" s="142">
        <f>'St 1.3.7.1'!O135+'St 1.3.7.2'!O135</f>
        <v>0</v>
      </c>
      <c r="P135" s="142">
        <f>'St 1.3.7.1'!P135+'St 1.3.7.2'!P135</f>
        <v>0</v>
      </c>
      <c r="Q135" s="142">
        <f>'St 1.3.7.1'!Q135+'St 1.3.7.2'!Q135</f>
        <v>0</v>
      </c>
      <c r="R135" s="142">
        <f>'St 1.3.7.1'!R135+'St 1.3.7.2'!R135</f>
        <v>0</v>
      </c>
      <c r="S135" s="142">
        <f>'St 1.3.7.1'!S135+'St 1.3.7.2'!S135</f>
        <v>0</v>
      </c>
      <c r="T135" s="142">
        <f>'St 1.3.7.1'!T135+'St 1.3.7.2'!T135</f>
        <v>0</v>
      </c>
      <c r="U135" s="142">
        <f>'St 1.3.7.1'!U135+'St 1.3.7.2'!U135</f>
        <v>0</v>
      </c>
      <c r="V135" s="142">
        <f>'St 1.3.7.1'!V135+'St 1.3.7.2'!V135</f>
        <v>0</v>
      </c>
      <c r="W135" s="142">
        <f>'St 1.3.7.1'!W135+'St 1.3.7.2'!W135</f>
        <v>0</v>
      </c>
      <c r="X135" s="143"/>
      <c r="Y135" s="142">
        <f>'St 1.3.7.1'!Y135+'St 1.3.7.2'!Y135</f>
        <v>0</v>
      </c>
      <c r="Z135" s="142">
        <f>'St 1.3.7.1'!Z135+'St 1.3.7.2'!Z135</f>
        <v>0</v>
      </c>
      <c r="AA135" s="142">
        <f>'St 1.3.7.1'!AA135+'St 1.3.7.2'!AA135</f>
        <v>0</v>
      </c>
      <c r="AB135" s="142">
        <f>'St 1.3.7.1'!AB135+'St 1.3.7.2'!AB135</f>
        <v>0</v>
      </c>
      <c r="AC135" s="142">
        <f>'St 1.3.7.1'!AC135+'St 1.3.7.2'!AC135</f>
        <v>0</v>
      </c>
      <c r="AD135" s="142">
        <f>'St 1.3.7.1'!AD135+'St 1.3.7.2'!AD135</f>
        <v>0</v>
      </c>
      <c r="AE135" s="142">
        <f>'St 1.3.7.1'!AE135+'St 1.3.7.2'!AE135</f>
        <v>0</v>
      </c>
      <c r="AF135" s="142">
        <f>'St 1.3.7.1'!AF135+'St 1.3.7.2'!AF135</f>
        <v>0</v>
      </c>
      <c r="AG135" s="142">
        <f>'St 1.3.7.1'!AG135+'St 1.3.7.2'!AG135</f>
        <v>0</v>
      </c>
    </row>
    <row r="136" spans="1:33">
      <c r="B136" s="6" t="s">
        <v>108</v>
      </c>
      <c r="C136" s="210"/>
      <c r="D136" s="142">
        <f>'St 1.3.7.1'!D136+'St 1.3.7.2'!D136</f>
        <v>0</v>
      </c>
      <c r="E136" s="142">
        <f>'St 1.3.7.1'!E136+'St 1.3.7.2'!E136</f>
        <v>0</v>
      </c>
      <c r="F136" s="142">
        <f>'St 1.3.7.1'!F136+'St 1.3.7.2'!F136</f>
        <v>0</v>
      </c>
      <c r="G136" s="142">
        <f>'St 1.3.7.1'!G136+'St 1.3.7.2'!G136</f>
        <v>0</v>
      </c>
      <c r="H136" s="142">
        <f>'St 1.3.7.1'!H136+'St 1.3.7.2'!H136</f>
        <v>0</v>
      </c>
      <c r="I136" s="142">
        <f>'St 1.3.7.1'!I136+'St 1.3.7.2'!I136</f>
        <v>0</v>
      </c>
      <c r="J136" s="142">
        <f>'St 1.3.7.1'!J136+'St 1.3.7.2'!J136</f>
        <v>0</v>
      </c>
      <c r="K136" s="142">
        <f>'St 1.3.7.1'!K136+'St 1.3.7.2'!K136</f>
        <v>0</v>
      </c>
      <c r="L136" s="142">
        <f>'St 1.3.7.1'!L136+'St 1.3.7.2'!L136</f>
        <v>0</v>
      </c>
      <c r="M136" s="142">
        <f>'St 1.3.7.1'!M136+'St 1.3.7.2'!M136</f>
        <v>0</v>
      </c>
      <c r="N136" s="143"/>
      <c r="O136" s="142">
        <f>'St 1.3.7.1'!O136+'St 1.3.7.2'!O136</f>
        <v>0</v>
      </c>
      <c r="P136" s="142">
        <f>'St 1.3.7.1'!P136+'St 1.3.7.2'!P136</f>
        <v>0</v>
      </c>
      <c r="Q136" s="142">
        <f>'St 1.3.7.1'!Q136+'St 1.3.7.2'!Q136</f>
        <v>0</v>
      </c>
      <c r="R136" s="142">
        <f>'St 1.3.7.1'!R136+'St 1.3.7.2'!R136</f>
        <v>0</v>
      </c>
      <c r="S136" s="142">
        <f>'St 1.3.7.1'!S136+'St 1.3.7.2'!S136</f>
        <v>0</v>
      </c>
      <c r="T136" s="142">
        <f>'St 1.3.7.1'!T136+'St 1.3.7.2'!T136</f>
        <v>0</v>
      </c>
      <c r="U136" s="142">
        <f>'St 1.3.7.1'!U136+'St 1.3.7.2'!U136</f>
        <v>0</v>
      </c>
      <c r="V136" s="142">
        <f>'St 1.3.7.1'!V136+'St 1.3.7.2'!V136</f>
        <v>0</v>
      </c>
      <c r="W136" s="142">
        <f>'St 1.3.7.1'!W136+'St 1.3.7.2'!W136</f>
        <v>0</v>
      </c>
      <c r="X136" s="143"/>
      <c r="Y136" s="142">
        <f>'St 1.3.7.1'!Y136+'St 1.3.7.2'!Y136</f>
        <v>0</v>
      </c>
      <c r="Z136" s="142">
        <f>'St 1.3.7.1'!Z136+'St 1.3.7.2'!Z136</f>
        <v>0</v>
      </c>
      <c r="AA136" s="142">
        <f>'St 1.3.7.1'!AA136+'St 1.3.7.2'!AA136</f>
        <v>0</v>
      </c>
      <c r="AB136" s="142">
        <f>'St 1.3.7.1'!AB136+'St 1.3.7.2'!AB136</f>
        <v>0</v>
      </c>
      <c r="AC136" s="142">
        <f>'St 1.3.7.1'!AC136+'St 1.3.7.2'!AC136</f>
        <v>0</v>
      </c>
      <c r="AD136" s="142">
        <f>'St 1.3.7.1'!AD136+'St 1.3.7.2'!AD136</f>
        <v>0</v>
      </c>
      <c r="AE136" s="142">
        <f>'St 1.3.7.1'!AE136+'St 1.3.7.2'!AE136</f>
        <v>0</v>
      </c>
      <c r="AF136" s="142">
        <f>'St 1.3.7.1'!AF136+'St 1.3.7.2'!AF136</f>
        <v>0</v>
      </c>
      <c r="AG136" s="142">
        <f>'St 1.3.7.1'!AG136+'St 1.3.7.2'!AG136</f>
        <v>0</v>
      </c>
    </row>
    <row r="137" spans="1:33">
      <c r="B137" s="6" t="s">
        <v>48</v>
      </c>
      <c r="C137" s="219"/>
      <c r="D137" s="142">
        <f>'St 1.3.7.1'!D137+'St 1.3.7.2'!D137</f>
        <v>0</v>
      </c>
      <c r="E137" s="142">
        <f>'St 1.3.7.1'!E137+'St 1.3.7.2'!E137</f>
        <v>0</v>
      </c>
      <c r="F137" s="142">
        <f>'St 1.3.7.1'!F137+'St 1.3.7.2'!F137</f>
        <v>0</v>
      </c>
      <c r="G137" s="142">
        <f>'St 1.3.7.1'!G137+'St 1.3.7.2'!G137</f>
        <v>0</v>
      </c>
      <c r="H137" s="142">
        <f>'St 1.3.7.1'!H137+'St 1.3.7.2'!H137</f>
        <v>0</v>
      </c>
      <c r="I137" s="142">
        <f>'St 1.3.7.1'!I137+'St 1.3.7.2'!I137</f>
        <v>0</v>
      </c>
      <c r="J137" s="142">
        <f>'St 1.3.7.1'!J137+'St 1.3.7.2'!J137</f>
        <v>0</v>
      </c>
      <c r="K137" s="142">
        <f>'St 1.3.7.1'!K137+'St 1.3.7.2'!K137</f>
        <v>0</v>
      </c>
      <c r="L137" s="142">
        <f>'St 1.3.7.1'!L137+'St 1.3.7.2'!L137</f>
        <v>0</v>
      </c>
      <c r="M137" s="142">
        <f>'St 1.3.7.1'!M137+'St 1.3.7.2'!M137</f>
        <v>0</v>
      </c>
      <c r="N137" s="143"/>
      <c r="O137" s="142">
        <f>'St 1.3.7.1'!O137+'St 1.3.7.2'!O137</f>
        <v>0</v>
      </c>
      <c r="P137" s="142">
        <f>'St 1.3.7.1'!P137+'St 1.3.7.2'!P137</f>
        <v>0</v>
      </c>
      <c r="Q137" s="142">
        <f>'St 1.3.7.1'!Q137+'St 1.3.7.2'!Q137</f>
        <v>0</v>
      </c>
      <c r="R137" s="142">
        <f>'St 1.3.7.1'!R137+'St 1.3.7.2'!R137</f>
        <v>0</v>
      </c>
      <c r="S137" s="142">
        <f>'St 1.3.7.1'!S137+'St 1.3.7.2'!S137</f>
        <v>0</v>
      </c>
      <c r="T137" s="142">
        <f>'St 1.3.7.1'!T137+'St 1.3.7.2'!T137</f>
        <v>0</v>
      </c>
      <c r="U137" s="142">
        <f>'St 1.3.7.1'!U137+'St 1.3.7.2'!U137</f>
        <v>0</v>
      </c>
      <c r="V137" s="142">
        <f>'St 1.3.7.1'!V137+'St 1.3.7.2'!V137</f>
        <v>0</v>
      </c>
      <c r="W137" s="142">
        <f>'St 1.3.7.1'!W137+'St 1.3.7.2'!W137</f>
        <v>0</v>
      </c>
      <c r="X137" s="143"/>
      <c r="Y137" s="142">
        <f>'St 1.3.7.1'!Y137+'St 1.3.7.2'!Y137</f>
        <v>0</v>
      </c>
      <c r="Z137" s="142">
        <f>'St 1.3.7.1'!Z137+'St 1.3.7.2'!Z137</f>
        <v>0</v>
      </c>
      <c r="AA137" s="142">
        <f>'St 1.3.7.1'!AA137+'St 1.3.7.2'!AA137</f>
        <v>0</v>
      </c>
      <c r="AB137" s="142">
        <f>'St 1.3.7.1'!AB137+'St 1.3.7.2'!AB137</f>
        <v>0</v>
      </c>
      <c r="AC137" s="142">
        <f>'St 1.3.7.1'!AC137+'St 1.3.7.2'!AC137</f>
        <v>0</v>
      </c>
      <c r="AD137" s="142">
        <f>'St 1.3.7.1'!AD137+'St 1.3.7.2'!AD137</f>
        <v>0</v>
      </c>
      <c r="AE137" s="142">
        <f>'St 1.3.7.1'!AE137+'St 1.3.7.2'!AE137</f>
        <v>0</v>
      </c>
      <c r="AF137" s="142">
        <f>'St 1.3.7.1'!AF137+'St 1.3.7.2'!AF137</f>
        <v>0</v>
      </c>
      <c r="AG137" s="142">
        <f>'St 1.3.7.1'!AG137+'St 1.3.7.2'!AG137</f>
        <v>0</v>
      </c>
    </row>
    <row r="138" spans="1:33">
      <c r="B138" s="6" t="s">
        <v>325</v>
      </c>
      <c r="C138" s="219"/>
      <c r="D138" s="142">
        <f>'St 1.3.7.1'!D138+'St 1.3.7.2'!D138</f>
        <v>0</v>
      </c>
      <c r="E138" s="142">
        <f>'St 1.3.7.1'!E138+'St 1.3.7.2'!E138</f>
        <v>0</v>
      </c>
      <c r="F138" s="142">
        <f>'St 1.3.7.1'!F138+'St 1.3.7.2'!F138</f>
        <v>0</v>
      </c>
      <c r="G138" s="142">
        <f>'St 1.3.7.1'!G138+'St 1.3.7.2'!G138</f>
        <v>0</v>
      </c>
      <c r="H138" s="142">
        <f>'St 1.3.7.1'!H138+'St 1.3.7.2'!H138</f>
        <v>0</v>
      </c>
      <c r="I138" s="142">
        <f>'St 1.3.7.1'!I138+'St 1.3.7.2'!I138</f>
        <v>0</v>
      </c>
      <c r="J138" s="142">
        <f>'St 1.3.7.1'!J138+'St 1.3.7.2'!J138</f>
        <v>0</v>
      </c>
      <c r="K138" s="142">
        <f>'St 1.3.7.1'!K138+'St 1.3.7.2'!K138</f>
        <v>0</v>
      </c>
      <c r="L138" s="142">
        <f>'St 1.3.7.1'!L138+'St 1.3.7.2'!L138</f>
        <v>0</v>
      </c>
      <c r="M138" s="142">
        <f>'St 1.3.7.1'!M138+'St 1.3.7.2'!M138</f>
        <v>0</v>
      </c>
      <c r="N138" s="143"/>
      <c r="O138" s="142">
        <f>'St 1.3.7.1'!O138+'St 1.3.7.2'!O138</f>
        <v>0</v>
      </c>
      <c r="P138" s="142">
        <f>'St 1.3.7.1'!P138+'St 1.3.7.2'!P138</f>
        <v>0</v>
      </c>
      <c r="Q138" s="142">
        <f>'St 1.3.7.1'!Q138+'St 1.3.7.2'!Q138</f>
        <v>0</v>
      </c>
      <c r="R138" s="142">
        <f>'St 1.3.7.1'!R138+'St 1.3.7.2'!R138</f>
        <v>0</v>
      </c>
      <c r="S138" s="142">
        <f>'St 1.3.7.1'!S138+'St 1.3.7.2'!S138</f>
        <v>0</v>
      </c>
      <c r="T138" s="142">
        <f>'St 1.3.7.1'!T138+'St 1.3.7.2'!T138</f>
        <v>0</v>
      </c>
      <c r="U138" s="142">
        <f>'St 1.3.7.1'!U138+'St 1.3.7.2'!U138</f>
        <v>0</v>
      </c>
      <c r="V138" s="142">
        <f>'St 1.3.7.1'!V138+'St 1.3.7.2'!V138</f>
        <v>0</v>
      </c>
      <c r="W138" s="142">
        <f>'St 1.3.7.1'!W138+'St 1.3.7.2'!W138</f>
        <v>0</v>
      </c>
      <c r="X138" s="143"/>
      <c r="Y138" s="142">
        <f>'St 1.3.7.1'!Y138+'St 1.3.7.2'!Y138</f>
        <v>0</v>
      </c>
      <c r="Z138" s="142">
        <f>'St 1.3.7.1'!Z138+'St 1.3.7.2'!Z138</f>
        <v>0</v>
      </c>
      <c r="AA138" s="142">
        <f>'St 1.3.7.1'!AA138+'St 1.3.7.2'!AA138</f>
        <v>0</v>
      </c>
      <c r="AB138" s="142">
        <f>'St 1.3.7.1'!AB138+'St 1.3.7.2'!AB138</f>
        <v>0</v>
      </c>
      <c r="AC138" s="142">
        <f>'St 1.3.7.1'!AC138+'St 1.3.7.2'!AC138</f>
        <v>0</v>
      </c>
      <c r="AD138" s="142">
        <f>'St 1.3.7.1'!AD138+'St 1.3.7.2'!AD138</f>
        <v>0</v>
      </c>
      <c r="AE138" s="142">
        <f>'St 1.3.7.1'!AE138+'St 1.3.7.2'!AE138</f>
        <v>0</v>
      </c>
      <c r="AF138" s="142">
        <f>'St 1.3.7.1'!AF138+'St 1.3.7.2'!AF138</f>
        <v>0</v>
      </c>
      <c r="AG138" s="142">
        <f>'St 1.3.7.1'!AG138+'St 1.3.7.2'!AG138</f>
        <v>0</v>
      </c>
    </row>
    <row r="139" spans="1:33">
      <c r="B139" s="8" t="s">
        <v>101</v>
      </c>
      <c r="C139" s="219"/>
      <c r="D139" s="142">
        <f>'St 1.3.7.1'!D139+'St 1.3.7.2'!D139</f>
        <v>0</v>
      </c>
      <c r="E139" s="142">
        <f>'St 1.3.7.1'!E139+'St 1.3.7.2'!E139</f>
        <v>0</v>
      </c>
      <c r="F139" s="142">
        <f>'St 1.3.7.1'!F139+'St 1.3.7.2'!F139</f>
        <v>0</v>
      </c>
      <c r="G139" s="142">
        <f>'St 1.3.7.1'!G139+'St 1.3.7.2'!G139</f>
        <v>0</v>
      </c>
      <c r="H139" s="142">
        <f>'St 1.3.7.1'!H139+'St 1.3.7.2'!H139</f>
        <v>0</v>
      </c>
      <c r="I139" s="142">
        <f>'St 1.3.7.1'!I139+'St 1.3.7.2'!I139</f>
        <v>0</v>
      </c>
      <c r="J139" s="142">
        <f>'St 1.3.7.1'!J139+'St 1.3.7.2'!J139</f>
        <v>0</v>
      </c>
      <c r="K139" s="142">
        <f>'St 1.3.7.1'!K139+'St 1.3.7.2'!K139</f>
        <v>0</v>
      </c>
      <c r="L139" s="142">
        <f>'St 1.3.7.1'!L139+'St 1.3.7.2'!L139</f>
        <v>0</v>
      </c>
      <c r="M139" s="142">
        <f>'St 1.3.7.1'!M139+'St 1.3.7.2'!M139</f>
        <v>0</v>
      </c>
      <c r="N139" s="143"/>
      <c r="O139" s="142">
        <f>'St 1.3.7.1'!O139+'St 1.3.7.2'!O139</f>
        <v>0</v>
      </c>
      <c r="P139" s="142">
        <f>'St 1.3.7.1'!P139+'St 1.3.7.2'!P139</f>
        <v>0</v>
      </c>
      <c r="Q139" s="142">
        <f>'St 1.3.7.1'!Q139+'St 1.3.7.2'!Q139</f>
        <v>0</v>
      </c>
      <c r="R139" s="142">
        <f>'St 1.3.7.1'!R139+'St 1.3.7.2'!R139</f>
        <v>0</v>
      </c>
      <c r="S139" s="142">
        <f>'St 1.3.7.1'!S139+'St 1.3.7.2'!S139</f>
        <v>0</v>
      </c>
      <c r="T139" s="142">
        <f>'St 1.3.7.1'!T139+'St 1.3.7.2'!T139</f>
        <v>0</v>
      </c>
      <c r="U139" s="142">
        <f>'St 1.3.7.1'!U139+'St 1.3.7.2'!U139</f>
        <v>0</v>
      </c>
      <c r="V139" s="142">
        <f>'St 1.3.7.1'!V139+'St 1.3.7.2'!V139</f>
        <v>0</v>
      </c>
      <c r="W139" s="142">
        <f>'St 1.3.7.1'!W139+'St 1.3.7.2'!W139</f>
        <v>0</v>
      </c>
      <c r="X139" s="143"/>
      <c r="Y139" s="142">
        <f>'St 1.3.7.1'!Y139+'St 1.3.7.2'!Y139</f>
        <v>0</v>
      </c>
      <c r="Z139" s="142">
        <f>'St 1.3.7.1'!Z139+'St 1.3.7.2'!Z139</f>
        <v>0</v>
      </c>
      <c r="AA139" s="142">
        <f>'St 1.3.7.1'!AA139+'St 1.3.7.2'!AA139</f>
        <v>0</v>
      </c>
      <c r="AB139" s="142">
        <f>'St 1.3.7.1'!AB139+'St 1.3.7.2'!AB139</f>
        <v>0</v>
      </c>
      <c r="AC139" s="142">
        <f>'St 1.3.7.1'!AC139+'St 1.3.7.2'!AC139</f>
        <v>0</v>
      </c>
      <c r="AD139" s="142">
        <f>'St 1.3.7.1'!AD139+'St 1.3.7.2'!AD139</f>
        <v>0</v>
      </c>
      <c r="AE139" s="142">
        <f>'St 1.3.7.1'!AE139+'St 1.3.7.2'!AE139</f>
        <v>0</v>
      </c>
      <c r="AF139" s="142">
        <f>'St 1.3.7.1'!AF139+'St 1.3.7.2'!AF139</f>
        <v>0</v>
      </c>
      <c r="AG139" s="142">
        <f>'St 1.3.7.1'!AG139+'St 1.3.7.2'!AG139</f>
        <v>0</v>
      </c>
    </row>
    <row r="140" spans="1:33" s="45" customFormat="1">
      <c r="A140" s="38"/>
      <c r="B140" s="31" t="s">
        <v>24</v>
      </c>
      <c r="C140" s="209" t="s">
        <v>295</v>
      </c>
      <c r="D140" s="139">
        <f>'St 1.3.7.1'!D140+'St 1.3.7.2'!D140</f>
        <v>185523.10199437267</v>
      </c>
      <c r="E140" s="139">
        <f>'St 1.3.7.1'!E140+'St 1.3.7.2'!E140</f>
        <v>234158.79106406015</v>
      </c>
      <c r="F140" s="139">
        <f>'St 1.3.7.1'!F140+'St 1.3.7.2'!F140</f>
        <v>239401.2681238518</v>
      </c>
      <c r="G140" s="139">
        <f>'St 1.3.7.1'!G140+'St 1.3.7.2'!G140</f>
        <v>229407.3984523979</v>
      </c>
      <c r="H140" s="139">
        <f>'St 1.3.7.1'!H140+'St 1.3.7.2'!H140</f>
        <v>217443.04913266894</v>
      </c>
      <c r="I140" s="139">
        <f>'St 1.3.7.1'!I140+'St 1.3.7.2'!I140</f>
        <v>227040.28500337616</v>
      </c>
      <c r="J140" s="139">
        <f>'St 1.3.7.1'!J140+'St 1.3.7.2'!J140</f>
        <v>235673.92564395879</v>
      </c>
      <c r="K140" s="139">
        <f>'St 1.3.7.1'!K140+'St 1.3.7.2'!K140</f>
        <v>272850.57141919597</v>
      </c>
      <c r="L140" s="139">
        <f>'St 1.3.7.1'!L140+'St 1.3.7.2'!L140</f>
        <v>299968.08324671187</v>
      </c>
      <c r="M140" s="139">
        <f>'St 1.3.7.1'!M140+'St 1.3.7.2'!M140</f>
        <v>318921.78422917158</v>
      </c>
      <c r="N140" s="146"/>
      <c r="O140" s="139">
        <f>'St 1.3.7.1'!O140+'St 1.3.7.2'!O140</f>
        <v>48635.689069687454</v>
      </c>
      <c r="P140" s="139">
        <f>'St 1.3.7.1'!P140+'St 1.3.7.2'!P140</f>
        <v>5242.4770597916613</v>
      </c>
      <c r="Q140" s="139">
        <f>'St 1.3.7.1'!Q140+'St 1.3.7.2'!Q140</f>
        <v>-9993.8696714539146</v>
      </c>
      <c r="R140" s="139">
        <f>'St 1.3.7.1'!R140+'St 1.3.7.2'!R140</f>
        <v>-11964.349319728975</v>
      </c>
      <c r="S140" s="139">
        <f>'St 1.3.7.1'!S140+'St 1.3.7.2'!S140</f>
        <v>9597.2358707072617</v>
      </c>
      <c r="T140" s="139">
        <f>'St 1.3.7.1'!T140+'St 1.3.7.2'!T140</f>
        <v>8633.6406405826147</v>
      </c>
      <c r="U140" s="139">
        <f>'St 1.3.7.1'!U140+'St 1.3.7.2'!U140</f>
        <v>37176.645775237208</v>
      </c>
      <c r="V140" s="139">
        <f>'St 1.3.7.1'!V140+'St 1.3.7.2'!V140</f>
        <v>27117.511827515838</v>
      </c>
      <c r="W140" s="139">
        <f>'St 1.3.7.1'!W140+'St 1.3.7.2'!W140</f>
        <v>18953.70098245973</v>
      </c>
      <c r="X140" s="146"/>
      <c r="Y140" s="139">
        <f>'St 1.3.7.1'!Y140+'St 1.3.7.2'!Y140</f>
        <v>0</v>
      </c>
      <c r="Z140" s="139">
        <f>'St 1.3.7.1'!Z140+'St 1.3.7.2'!Z140</f>
        <v>1358.1154169811398</v>
      </c>
      <c r="AA140" s="139">
        <f>'St 1.3.7.1'!AA140+'St 1.3.7.2'!AA140</f>
        <v>1365.8681397942701</v>
      </c>
      <c r="AB140" s="139">
        <f>'St 1.3.7.1'!AB140+'St 1.3.7.2'!AB140</f>
        <v>1634.8293774326521</v>
      </c>
      <c r="AC140" s="139">
        <f>'St 1.3.7.1'!AC140+'St 1.3.7.2'!AC140</f>
        <v>3263.7408579831344</v>
      </c>
      <c r="AD140" s="139">
        <f>'St 1.3.7.1'!AD140+'St 1.3.7.2'!AD140</f>
        <v>-3694.2371761908362</v>
      </c>
      <c r="AE140" s="139">
        <f>'St 1.3.7.1'!AE140+'St 1.3.7.2'!AE140</f>
        <v>7216.8742477045498</v>
      </c>
      <c r="AF140" s="139">
        <f>'St 1.3.7.1'!AF140+'St 1.3.7.2'!AF140</f>
        <v>12454.756972443261</v>
      </c>
      <c r="AG140" s="139">
        <f>'St 1.3.7.1'!AG140+'St 1.3.7.2'!AG140</f>
        <v>-12448.200938500349</v>
      </c>
    </row>
    <row r="141" spans="1:33">
      <c r="B141" s="208" t="s">
        <v>40</v>
      </c>
      <c r="C141" s="219"/>
      <c r="D141" s="142">
        <f>'St 1.3.7.1'!D141+'St 1.3.7.2'!D141</f>
        <v>168850.97869520815</v>
      </c>
      <c r="E141" s="142">
        <f>'St 1.3.7.1'!E141+'St 1.3.7.2'!E141</f>
        <v>215929.19506852556</v>
      </c>
      <c r="F141" s="142">
        <f>'St 1.3.7.1'!F141+'St 1.3.7.2'!F141</f>
        <v>220252.397193162</v>
      </c>
      <c r="G141" s="142">
        <f>'St 1.3.7.1'!G141+'St 1.3.7.2'!G141</f>
        <v>210657.38582277991</v>
      </c>
      <c r="H141" s="142">
        <f>'St 1.3.7.1'!H141+'St 1.3.7.2'!H141</f>
        <v>202554.65354729738</v>
      </c>
      <c r="I141" s="142">
        <f>'St 1.3.7.1'!I141+'St 1.3.7.2'!I141</f>
        <v>209248.23471119575</v>
      </c>
      <c r="J141" s="142">
        <f>'St 1.3.7.1'!J141+'St 1.3.7.2'!J141</f>
        <v>214222.11305166228</v>
      </c>
      <c r="K141" s="142">
        <f>'St 1.3.7.1'!K141+'St 1.3.7.2'!K141</f>
        <v>250844.53247548328</v>
      </c>
      <c r="L141" s="142">
        <f>'St 1.3.7.1'!L141+'St 1.3.7.2'!L141</f>
        <v>271186.36307174485</v>
      </c>
      <c r="M141" s="142">
        <f>'St 1.3.7.1'!M141+'St 1.3.7.2'!M141</f>
        <v>286905.88936061517</v>
      </c>
      <c r="N141" s="143"/>
      <c r="O141" s="142">
        <f>'St 1.3.7.1'!O141+'St 1.3.7.2'!O141</f>
        <v>47078.216373317409</v>
      </c>
      <c r="P141" s="142">
        <f>'St 1.3.7.1'!P141+'St 1.3.7.2'!P141</f>
        <v>4323.2021246364457</v>
      </c>
      <c r="Q141" s="142">
        <f>'St 1.3.7.1'!Q141+'St 1.3.7.2'!Q141</f>
        <v>-9595.0113703821189</v>
      </c>
      <c r="R141" s="142">
        <f>'St 1.3.7.1'!R141+'St 1.3.7.2'!R141</f>
        <v>-8102.7322754825218</v>
      </c>
      <c r="S141" s="142">
        <f>'St 1.3.7.1'!S141+'St 1.3.7.2'!S141</f>
        <v>6693.5811638983596</v>
      </c>
      <c r="T141" s="142">
        <f>'St 1.3.7.1'!T141+'St 1.3.7.2'!T141</f>
        <v>4973.8783404665564</v>
      </c>
      <c r="U141" s="142">
        <f>'St 1.3.7.1'!U141+'St 1.3.7.2'!U141</f>
        <v>36622.419423821004</v>
      </c>
      <c r="V141" s="142">
        <f>'St 1.3.7.1'!V141+'St 1.3.7.2'!V141</f>
        <v>20341.830596261527</v>
      </c>
      <c r="W141" s="142">
        <f>'St 1.3.7.1'!W141+'St 1.3.7.2'!W141</f>
        <v>15719.526288870344</v>
      </c>
      <c r="X141" s="143"/>
      <c r="Y141" s="142">
        <f>'St 1.3.7.1'!Y141+'St 1.3.7.2'!Y141</f>
        <v>0</v>
      </c>
      <c r="Z141" s="142">
        <f>'St 1.3.7.1'!Z141+'St 1.3.7.2'!Z141</f>
        <v>1358.1154169811398</v>
      </c>
      <c r="AA141" s="142">
        <f>'St 1.3.7.1'!AA141+'St 1.3.7.2'!AA141</f>
        <v>1365.8681397942701</v>
      </c>
      <c r="AB141" s="142">
        <f>'St 1.3.7.1'!AB141+'St 1.3.7.2'!AB141</f>
        <v>1634.8293774326521</v>
      </c>
      <c r="AC141" s="142">
        <f>'St 1.3.7.1'!AC141+'St 1.3.7.2'!AC141</f>
        <v>3263.7408579831344</v>
      </c>
      <c r="AD141" s="142">
        <f>'St 1.3.7.1'!AD141+'St 1.3.7.2'!AD141</f>
        <v>-3694.2371761908362</v>
      </c>
      <c r="AE141" s="142">
        <f>'St 1.3.7.1'!AE141+'St 1.3.7.2'!AE141</f>
        <v>7216.8742477045498</v>
      </c>
      <c r="AF141" s="142">
        <f>'St 1.3.7.1'!AF141+'St 1.3.7.2'!AF141</f>
        <v>12454.756972443261</v>
      </c>
      <c r="AG141" s="142">
        <f>'St 1.3.7.1'!AG141+'St 1.3.7.2'!AG141</f>
        <v>-12448.200938500349</v>
      </c>
    </row>
    <row r="142" spans="1:33">
      <c r="B142" s="6" t="s">
        <v>41</v>
      </c>
      <c r="C142" s="219"/>
      <c r="D142" s="142">
        <f>'St 1.3.7.1'!D142+'St 1.3.7.2'!D142</f>
        <v>0</v>
      </c>
      <c r="E142" s="142">
        <f>'St 1.3.7.1'!E142+'St 1.3.7.2'!E142</f>
        <v>0</v>
      </c>
      <c r="F142" s="142">
        <f>'St 1.3.7.1'!F142+'St 1.3.7.2'!F142</f>
        <v>0</v>
      </c>
      <c r="G142" s="142">
        <f>'St 1.3.7.1'!G142+'St 1.3.7.2'!G142</f>
        <v>0</v>
      </c>
      <c r="H142" s="142">
        <f>'St 1.3.7.1'!H142+'St 1.3.7.2'!H142</f>
        <v>0</v>
      </c>
      <c r="I142" s="142">
        <f>'St 1.3.7.1'!I142+'St 1.3.7.2'!I142</f>
        <v>0</v>
      </c>
      <c r="J142" s="142">
        <f>'St 1.3.7.1'!J142+'St 1.3.7.2'!J142</f>
        <v>0</v>
      </c>
      <c r="K142" s="142">
        <f>'St 1.3.7.1'!K142+'St 1.3.7.2'!K142</f>
        <v>0</v>
      </c>
      <c r="L142" s="142">
        <f>'St 1.3.7.1'!L142+'St 1.3.7.2'!L142</f>
        <v>0</v>
      </c>
      <c r="M142" s="142">
        <f>'St 1.3.7.1'!M142+'St 1.3.7.2'!M142</f>
        <v>0</v>
      </c>
      <c r="N142" s="143"/>
      <c r="O142" s="142">
        <f>'St 1.3.7.1'!O142+'St 1.3.7.2'!O142</f>
        <v>0</v>
      </c>
      <c r="P142" s="142">
        <f>'St 1.3.7.1'!P142+'St 1.3.7.2'!P142</f>
        <v>0</v>
      </c>
      <c r="Q142" s="142">
        <f>'St 1.3.7.1'!Q142+'St 1.3.7.2'!Q142</f>
        <v>0</v>
      </c>
      <c r="R142" s="142">
        <f>'St 1.3.7.1'!R142+'St 1.3.7.2'!R142</f>
        <v>0</v>
      </c>
      <c r="S142" s="142">
        <f>'St 1.3.7.1'!S142+'St 1.3.7.2'!S142</f>
        <v>0</v>
      </c>
      <c r="T142" s="142">
        <f>'St 1.3.7.1'!T142+'St 1.3.7.2'!T142</f>
        <v>0</v>
      </c>
      <c r="U142" s="142">
        <f>'St 1.3.7.1'!U142+'St 1.3.7.2'!U142</f>
        <v>0</v>
      </c>
      <c r="V142" s="142">
        <f>'St 1.3.7.1'!V142+'St 1.3.7.2'!V142</f>
        <v>0</v>
      </c>
      <c r="W142" s="142">
        <f>'St 1.3.7.1'!W142+'St 1.3.7.2'!W142</f>
        <v>0</v>
      </c>
      <c r="X142" s="143"/>
      <c r="Y142" s="142">
        <f>'St 1.3.7.1'!Y142+'St 1.3.7.2'!Y142</f>
        <v>0</v>
      </c>
      <c r="Z142" s="142">
        <f>'St 1.3.7.1'!Z142+'St 1.3.7.2'!Z142</f>
        <v>0</v>
      </c>
      <c r="AA142" s="142">
        <f>'St 1.3.7.1'!AA142+'St 1.3.7.2'!AA142</f>
        <v>0</v>
      </c>
      <c r="AB142" s="142">
        <f>'St 1.3.7.1'!AB142+'St 1.3.7.2'!AB142</f>
        <v>0</v>
      </c>
      <c r="AC142" s="142">
        <f>'St 1.3.7.1'!AC142+'St 1.3.7.2'!AC142</f>
        <v>0</v>
      </c>
      <c r="AD142" s="142">
        <f>'St 1.3.7.1'!AD142+'St 1.3.7.2'!AD142</f>
        <v>0</v>
      </c>
      <c r="AE142" s="142">
        <f>'St 1.3.7.1'!AE142+'St 1.3.7.2'!AE142</f>
        <v>0</v>
      </c>
      <c r="AF142" s="142">
        <f>'St 1.3.7.1'!AF142+'St 1.3.7.2'!AF142</f>
        <v>0</v>
      </c>
      <c r="AG142" s="142">
        <f>'St 1.3.7.1'!AG142+'St 1.3.7.2'!AG142</f>
        <v>0</v>
      </c>
    </row>
    <row r="143" spans="1:33">
      <c r="B143" s="6" t="s">
        <v>42</v>
      </c>
      <c r="C143" s="219"/>
      <c r="D143" s="142">
        <f>'St 1.3.7.1'!D143+'St 1.3.7.2'!D143</f>
        <v>122555.36199437265</v>
      </c>
      <c r="E143" s="142">
        <f>'St 1.3.7.1'!E143+'St 1.3.7.2'!E143</f>
        <v>164184.76106406015</v>
      </c>
      <c r="F143" s="142">
        <f>'St 1.3.7.1'!F143+'St 1.3.7.2'!F143</f>
        <v>161158.71812385181</v>
      </c>
      <c r="G143" s="142">
        <f>'St 1.3.7.1'!G143+'St 1.3.7.2'!G143</f>
        <v>141857.01845239787</v>
      </c>
      <c r="H143" s="142">
        <f>'St 1.3.7.1'!H143+'St 1.3.7.2'!H143</f>
        <v>118957.1391326689</v>
      </c>
      <c r="I143" s="142">
        <f>'St 1.3.7.1'!I143+'St 1.3.7.2'!I143</f>
        <v>116282.90500337616</v>
      </c>
      <c r="J143" s="142">
        <f>'St 1.3.7.1'!J143+'St 1.3.7.2'!J143</f>
        <v>112950.66564395878</v>
      </c>
      <c r="K143" s="142">
        <f>'St 1.3.7.1'!K143+'St 1.3.7.2'!K143</f>
        <v>134161.14141919598</v>
      </c>
      <c r="L143" s="142">
        <f>'St 1.3.7.1'!L143+'St 1.3.7.2'!L143</f>
        <v>144070.60324671183</v>
      </c>
      <c r="M143" s="142">
        <f>'St 1.3.7.1'!M143+'St 1.3.7.2'!M143</f>
        <v>143751.27422917154</v>
      </c>
      <c r="N143" s="143"/>
      <c r="O143" s="142">
        <f>'St 1.3.7.1'!O143+'St 1.3.7.2'!O143</f>
        <v>41629.399069687475</v>
      </c>
      <c r="P143" s="142">
        <f>'St 1.3.7.1'!P143+'St 1.3.7.2'!P143</f>
        <v>-3026.042940208351</v>
      </c>
      <c r="Q143" s="142">
        <f>'St 1.3.7.1'!Q143+'St 1.3.7.2'!Q143</f>
        <v>-19301.699671453905</v>
      </c>
      <c r="R143" s="142">
        <f>'St 1.3.7.1'!R143+'St 1.3.7.2'!R143</f>
        <v>-22899.879319728981</v>
      </c>
      <c r="S143" s="142">
        <f>'St 1.3.7.1'!S143+'St 1.3.7.2'!S143</f>
        <v>-2674.2341292927376</v>
      </c>
      <c r="T143" s="142">
        <f>'St 1.3.7.1'!T143+'St 1.3.7.2'!T143</f>
        <v>-3332.2393594173782</v>
      </c>
      <c r="U143" s="142">
        <f>'St 1.3.7.1'!U143+'St 1.3.7.2'!U143</f>
        <v>21210.47577523721</v>
      </c>
      <c r="V143" s="142">
        <f>'St 1.3.7.1'!V143+'St 1.3.7.2'!V143</f>
        <v>9909.4618275158227</v>
      </c>
      <c r="W143" s="142">
        <f>'St 1.3.7.1'!W143+'St 1.3.7.2'!W143</f>
        <v>-319.3290175402758</v>
      </c>
      <c r="X143" s="143"/>
      <c r="Y143" s="142">
        <f>'St 1.3.7.1'!Y143+'St 1.3.7.2'!Y143</f>
        <v>0</v>
      </c>
      <c r="Z143" s="142">
        <f>'St 1.3.7.1'!Z143+'St 1.3.7.2'!Z143</f>
        <v>95.885416981105635</v>
      </c>
      <c r="AA143" s="142">
        <f>'St 1.3.7.1'!AA143+'St 1.3.7.2'!AA143</f>
        <v>326.5581397942924</v>
      </c>
      <c r="AB143" s="142">
        <f>'St 1.3.7.1'!AB143+'St 1.3.7.2'!AB143</f>
        <v>7.1293774326363746</v>
      </c>
      <c r="AC143" s="142">
        <f>'St 1.3.7.1'!AC143+'St 1.3.7.2'!AC143</f>
        <v>1927.8008579831408</v>
      </c>
      <c r="AD143" s="142">
        <f>'St 1.3.7.1'!AD143+'St 1.3.7.2'!AD143</f>
        <v>-3388.6471761908297</v>
      </c>
      <c r="AE143" s="142">
        <f>'St 1.3.7.1'!AE143+'St 1.3.7.2'!AE143</f>
        <v>3216.584247704543</v>
      </c>
      <c r="AF143" s="142">
        <f>'St 1.3.7.1'!AF143+'St 1.3.7.2'!AF143</f>
        <v>11212.876972443246</v>
      </c>
      <c r="AG143" s="142">
        <f>'St 1.3.7.1'!AG143+'St 1.3.7.2'!AG143</f>
        <v>-14513.18093850034</v>
      </c>
    </row>
    <row r="144" spans="1:33">
      <c r="B144" s="6" t="s">
        <v>43</v>
      </c>
      <c r="C144" s="219"/>
      <c r="D144" s="142">
        <f>'St 1.3.7.1'!D144+'St 1.3.7.2'!D144</f>
        <v>0</v>
      </c>
      <c r="E144" s="142">
        <f>'St 1.3.7.1'!E144+'St 1.3.7.2'!E144</f>
        <v>0</v>
      </c>
      <c r="F144" s="142">
        <f>'St 1.3.7.1'!F144+'St 1.3.7.2'!F144</f>
        <v>0</v>
      </c>
      <c r="G144" s="142">
        <f>'St 1.3.7.1'!G144+'St 1.3.7.2'!G144</f>
        <v>0</v>
      </c>
      <c r="H144" s="142">
        <f>'St 1.3.7.1'!H144+'St 1.3.7.2'!H144</f>
        <v>0</v>
      </c>
      <c r="I144" s="142">
        <f>'St 1.3.7.1'!I144+'St 1.3.7.2'!I144</f>
        <v>0</v>
      </c>
      <c r="J144" s="142">
        <f>'St 1.3.7.1'!J144+'St 1.3.7.2'!J144</f>
        <v>0</v>
      </c>
      <c r="K144" s="142">
        <f>'St 1.3.7.1'!K144+'St 1.3.7.2'!K144</f>
        <v>0</v>
      </c>
      <c r="L144" s="142">
        <f>'St 1.3.7.1'!L144+'St 1.3.7.2'!L144</f>
        <v>0</v>
      </c>
      <c r="M144" s="142">
        <f>'St 1.3.7.1'!M144+'St 1.3.7.2'!M144</f>
        <v>0</v>
      </c>
      <c r="N144" s="143"/>
      <c r="O144" s="142">
        <f>'St 1.3.7.1'!O144+'St 1.3.7.2'!O144</f>
        <v>0</v>
      </c>
      <c r="P144" s="142">
        <f>'St 1.3.7.1'!P144+'St 1.3.7.2'!P144</f>
        <v>0</v>
      </c>
      <c r="Q144" s="142">
        <f>'St 1.3.7.1'!Q144+'St 1.3.7.2'!Q144</f>
        <v>0</v>
      </c>
      <c r="R144" s="142">
        <f>'St 1.3.7.1'!R144+'St 1.3.7.2'!R144</f>
        <v>0</v>
      </c>
      <c r="S144" s="142">
        <f>'St 1.3.7.1'!S144+'St 1.3.7.2'!S144</f>
        <v>0</v>
      </c>
      <c r="T144" s="142">
        <f>'St 1.3.7.1'!T144+'St 1.3.7.2'!T144</f>
        <v>0</v>
      </c>
      <c r="U144" s="142">
        <f>'St 1.3.7.1'!U144+'St 1.3.7.2'!U144</f>
        <v>0</v>
      </c>
      <c r="V144" s="142">
        <f>'St 1.3.7.1'!V144+'St 1.3.7.2'!V144</f>
        <v>0</v>
      </c>
      <c r="W144" s="142">
        <f>'St 1.3.7.1'!W144+'St 1.3.7.2'!W144</f>
        <v>0</v>
      </c>
      <c r="X144" s="143"/>
      <c r="Y144" s="142">
        <f>'St 1.3.7.1'!Y144+'St 1.3.7.2'!Y144</f>
        <v>0</v>
      </c>
      <c r="Z144" s="142">
        <f>'St 1.3.7.1'!Z144+'St 1.3.7.2'!Z144</f>
        <v>0</v>
      </c>
      <c r="AA144" s="142">
        <f>'St 1.3.7.1'!AA144+'St 1.3.7.2'!AA144</f>
        <v>0</v>
      </c>
      <c r="AB144" s="142">
        <f>'St 1.3.7.1'!AB144+'St 1.3.7.2'!AB144</f>
        <v>0</v>
      </c>
      <c r="AC144" s="142">
        <f>'St 1.3.7.1'!AC144+'St 1.3.7.2'!AC144</f>
        <v>0</v>
      </c>
      <c r="AD144" s="142">
        <f>'St 1.3.7.1'!AD144+'St 1.3.7.2'!AD144</f>
        <v>0</v>
      </c>
      <c r="AE144" s="142">
        <f>'St 1.3.7.1'!AE144+'St 1.3.7.2'!AE144</f>
        <v>0</v>
      </c>
      <c r="AF144" s="142">
        <f>'St 1.3.7.1'!AF144+'St 1.3.7.2'!AF144</f>
        <v>0</v>
      </c>
      <c r="AG144" s="142">
        <f>'St 1.3.7.1'!AG144+'St 1.3.7.2'!AG144</f>
        <v>0</v>
      </c>
    </row>
    <row r="145" spans="1:33">
      <c r="B145" s="6" t="s">
        <v>44</v>
      </c>
      <c r="C145" s="219"/>
      <c r="D145" s="142">
        <f>'St 1.3.7.1'!D145+'St 1.3.7.2'!D145</f>
        <v>62967.740000000005</v>
      </c>
      <c r="E145" s="142">
        <f>'St 1.3.7.1'!E145+'St 1.3.7.2'!E145</f>
        <v>69974.03</v>
      </c>
      <c r="F145" s="142">
        <f>'St 1.3.7.1'!F145+'St 1.3.7.2'!F145</f>
        <v>78242.55</v>
      </c>
      <c r="G145" s="142">
        <f>'St 1.3.7.1'!G145+'St 1.3.7.2'!G145</f>
        <v>87550.38</v>
      </c>
      <c r="H145" s="142">
        <f>'St 1.3.7.1'!H145+'St 1.3.7.2'!H145</f>
        <v>98485.91</v>
      </c>
      <c r="I145" s="142">
        <f>'St 1.3.7.1'!I145+'St 1.3.7.2'!I145</f>
        <v>110757.38</v>
      </c>
      <c r="J145" s="142">
        <f>'St 1.3.7.1'!J145+'St 1.3.7.2'!J145</f>
        <v>122723.26000000001</v>
      </c>
      <c r="K145" s="142">
        <f>'St 1.3.7.1'!K145+'St 1.3.7.2'!K145</f>
        <v>138689.43</v>
      </c>
      <c r="L145" s="142">
        <f>'St 1.3.7.1'!L145+'St 1.3.7.2'!L145</f>
        <v>155897.48000000001</v>
      </c>
      <c r="M145" s="142">
        <f>'St 1.3.7.1'!M145+'St 1.3.7.2'!M145</f>
        <v>175170.50999999998</v>
      </c>
      <c r="N145" s="143"/>
      <c r="O145" s="142">
        <f>'St 1.3.7.1'!O145+'St 1.3.7.2'!O145</f>
        <v>7006.28999999999</v>
      </c>
      <c r="P145" s="142">
        <f>'St 1.3.7.1'!P145+'St 1.3.7.2'!P145</f>
        <v>8268.5200000000114</v>
      </c>
      <c r="Q145" s="142">
        <f>'St 1.3.7.1'!Q145+'St 1.3.7.2'!Q145</f>
        <v>9307.8300000000017</v>
      </c>
      <c r="R145" s="142">
        <f>'St 1.3.7.1'!R145+'St 1.3.7.2'!R145</f>
        <v>10935.529999999995</v>
      </c>
      <c r="S145" s="142">
        <f>'St 1.3.7.1'!S145+'St 1.3.7.2'!S145</f>
        <v>12271.47000000001</v>
      </c>
      <c r="T145" s="142">
        <f>'St 1.3.7.1'!T145+'St 1.3.7.2'!T145</f>
        <v>11965.879999999994</v>
      </c>
      <c r="U145" s="142">
        <f>'St 1.3.7.1'!U145+'St 1.3.7.2'!U145</f>
        <v>15966.169999999987</v>
      </c>
      <c r="V145" s="142">
        <f>'St 1.3.7.1'!V145+'St 1.3.7.2'!V145</f>
        <v>17208.050000000025</v>
      </c>
      <c r="W145" s="142">
        <f>'St 1.3.7.1'!W145+'St 1.3.7.2'!W145</f>
        <v>19273.02999999997</v>
      </c>
      <c r="X145" s="143"/>
      <c r="Y145" s="142">
        <f>'St 1.3.7.1'!Y145+'St 1.3.7.2'!Y145</f>
        <v>0</v>
      </c>
      <c r="Z145" s="142">
        <f>'St 1.3.7.1'!Z145+'St 1.3.7.2'!Z145</f>
        <v>1262.2300000000223</v>
      </c>
      <c r="AA145" s="142">
        <f>'St 1.3.7.1'!AA145+'St 1.3.7.2'!AA145</f>
        <v>1039.309999999989</v>
      </c>
      <c r="AB145" s="142">
        <f>'St 1.3.7.1'!AB145+'St 1.3.7.2'!AB145</f>
        <v>1627.699999999993</v>
      </c>
      <c r="AC145" s="142">
        <f>'St 1.3.7.1'!AC145+'St 1.3.7.2'!AC145</f>
        <v>1335.9400000000164</v>
      </c>
      <c r="AD145" s="142">
        <f>'St 1.3.7.1'!AD145+'St 1.3.7.2'!AD145</f>
        <v>-305.59000000001788</v>
      </c>
      <c r="AE145" s="142">
        <f>'St 1.3.7.1'!AE145+'St 1.3.7.2'!AE145</f>
        <v>4000.2899999999954</v>
      </c>
      <c r="AF145" s="142">
        <f>'St 1.3.7.1'!AF145+'St 1.3.7.2'!AF145</f>
        <v>1241.8800000000374</v>
      </c>
      <c r="AG145" s="142">
        <f>'St 1.3.7.1'!AG145+'St 1.3.7.2'!AG145</f>
        <v>2064.9799999999459</v>
      </c>
    </row>
    <row r="146" spans="1:33">
      <c r="B146" s="7" t="s">
        <v>45</v>
      </c>
      <c r="C146" s="219"/>
      <c r="D146" s="142">
        <f>'St 1.3.7.1'!D146+'St 1.3.7.2'!D146</f>
        <v>62967.740000000005</v>
      </c>
      <c r="E146" s="142">
        <f>'St 1.3.7.1'!E146+'St 1.3.7.2'!E146</f>
        <v>69974.03</v>
      </c>
      <c r="F146" s="142">
        <f>'St 1.3.7.1'!F146+'St 1.3.7.2'!F146</f>
        <v>78242.55</v>
      </c>
      <c r="G146" s="142">
        <f>'St 1.3.7.1'!G146+'St 1.3.7.2'!G146</f>
        <v>87550.38</v>
      </c>
      <c r="H146" s="142">
        <f>'St 1.3.7.1'!H146+'St 1.3.7.2'!H146</f>
        <v>98485.91</v>
      </c>
      <c r="I146" s="142">
        <f>'St 1.3.7.1'!I146+'St 1.3.7.2'!I146</f>
        <v>110757.38</v>
      </c>
      <c r="J146" s="142">
        <f>'St 1.3.7.1'!J146+'St 1.3.7.2'!J146</f>
        <v>122723.26000000001</v>
      </c>
      <c r="K146" s="142">
        <f>'St 1.3.7.1'!K146+'St 1.3.7.2'!K146</f>
        <v>138689.43</v>
      </c>
      <c r="L146" s="142">
        <f>'St 1.3.7.1'!L146+'St 1.3.7.2'!L146</f>
        <v>155897.48000000001</v>
      </c>
      <c r="M146" s="142">
        <f>'St 1.3.7.1'!M146+'St 1.3.7.2'!M146</f>
        <v>175170.50999999998</v>
      </c>
      <c r="N146" s="143"/>
      <c r="O146" s="142">
        <f>'St 1.3.7.1'!O146+'St 1.3.7.2'!O146</f>
        <v>7006.28999999999</v>
      </c>
      <c r="P146" s="142">
        <f>'St 1.3.7.1'!P146+'St 1.3.7.2'!P146</f>
        <v>8268.5200000000114</v>
      </c>
      <c r="Q146" s="142">
        <f>'St 1.3.7.1'!Q146+'St 1.3.7.2'!Q146</f>
        <v>9307.8300000000017</v>
      </c>
      <c r="R146" s="142">
        <f>'St 1.3.7.1'!R146+'St 1.3.7.2'!R146</f>
        <v>10935.529999999995</v>
      </c>
      <c r="S146" s="142">
        <f>'St 1.3.7.1'!S146+'St 1.3.7.2'!S146</f>
        <v>12271.47000000001</v>
      </c>
      <c r="T146" s="142">
        <f>'St 1.3.7.1'!T146+'St 1.3.7.2'!T146</f>
        <v>11965.879999999994</v>
      </c>
      <c r="U146" s="142">
        <f>'St 1.3.7.1'!U146+'St 1.3.7.2'!U146</f>
        <v>15966.169999999987</v>
      </c>
      <c r="V146" s="142">
        <f>'St 1.3.7.1'!V146+'St 1.3.7.2'!V146</f>
        <v>17208.050000000025</v>
      </c>
      <c r="W146" s="142">
        <f>'St 1.3.7.1'!W146+'St 1.3.7.2'!W146</f>
        <v>19273.02999999997</v>
      </c>
      <c r="X146" s="143"/>
      <c r="Y146" s="142">
        <f>'St 1.3.7.1'!Y146+'St 1.3.7.2'!Y146</f>
        <v>0</v>
      </c>
      <c r="Z146" s="142">
        <f>'St 1.3.7.1'!Z146+'St 1.3.7.2'!Z146</f>
        <v>1262.2300000000223</v>
      </c>
      <c r="AA146" s="142">
        <f>'St 1.3.7.1'!AA146+'St 1.3.7.2'!AA146</f>
        <v>1039.309999999989</v>
      </c>
      <c r="AB146" s="142">
        <f>'St 1.3.7.1'!AB146+'St 1.3.7.2'!AB146</f>
        <v>1627.699999999993</v>
      </c>
      <c r="AC146" s="142">
        <f>'St 1.3.7.1'!AC146+'St 1.3.7.2'!AC146</f>
        <v>1335.9400000000164</v>
      </c>
      <c r="AD146" s="142">
        <f>'St 1.3.7.1'!AD146+'St 1.3.7.2'!AD146</f>
        <v>-305.59000000001788</v>
      </c>
      <c r="AE146" s="142">
        <f>'St 1.3.7.1'!AE146+'St 1.3.7.2'!AE146</f>
        <v>4000.2899999999954</v>
      </c>
      <c r="AF146" s="142">
        <f>'St 1.3.7.1'!AF146+'St 1.3.7.2'!AF146</f>
        <v>1241.8800000000374</v>
      </c>
      <c r="AG146" s="142">
        <f>'St 1.3.7.1'!AG146+'St 1.3.7.2'!AG146</f>
        <v>2064.9799999999459</v>
      </c>
    </row>
    <row r="147" spans="1:33">
      <c r="B147" s="7" t="s">
        <v>46</v>
      </c>
      <c r="C147" s="219"/>
      <c r="D147" s="142">
        <f>'St 1.3.7.1'!D147+'St 1.3.7.2'!D147</f>
        <v>0</v>
      </c>
      <c r="E147" s="142">
        <f>'St 1.3.7.1'!E147+'St 1.3.7.2'!E147</f>
        <v>0</v>
      </c>
      <c r="F147" s="142">
        <f>'St 1.3.7.1'!F147+'St 1.3.7.2'!F147</f>
        <v>0</v>
      </c>
      <c r="G147" s="142">
        <f>'St 1.3.7.1'!G147+'St 1.3.7.2'!G147</f>
        <v>0</v>
      </c>
      <c r="H147" s="142">
        <f>'St 1.3.7.1'!H147+'St 1.3.7.2'!H147</f>
        <v>0</v>
      </c>
      <c r="I147" s="142">
        <f>'St 1.3.7.1'!I147+'St 1.3.7.2'!I147</f>
        <v>0</v>
      </c>
      <c r="J147" s="142">
        <f>'St 1.3.7.1'!J147+'St 1.3.7.2'!J147</f>
        <v>0</v>
      </c>
      <c r="K147" s="142">
        <f>'St 1.3.7.1'!K147+'St 1.3.7.2'!K147</f>
        <v>0</v>
      </c>
      <c r="L147" s="142">
        <f>'St 1.3.7.1'!L147+'St 1.3.7.2'!L147</f>
        <v>0</v>
      </c>
      <c r="M147" s="142">
        <f>'St 1.3.7.1'!M147+'St 1.3.7.2'!M147</f>
        <v>0</v>
      </c>
      <c r="N147" s="143"/>
      <c r="O147" s="142">
        <f>'St 1.3.7.1'!O147+'St 1.3.7.2'!O147</f>
        <v>0</v>
      </c>
      <c r="P147" s="142">
        <f>'St 1.3.7.1'!P147+'St 1.3.7.2'!P147</f>
        <v>0</v>
      </c>
      <c r="Q147" s="142">
        <f>'St 1.3.7.1'!Q147+'St 1.3.7.2'!Q147</f>
        <v>0</v>
      </c>
      <c r="R147" s="142">
        <f>'St 1.3.7.1'!R147+'St 1.3.7.2'!R147</f>
        <v>0</v>
      </c>
      <c r="S147" s="142">
        <f>'St 1.3.7.1'!S147+'St 1.3.7.2'!S147</f>
        <v>0</v>
      </c>
      <c r="T147" s="142">
        <f>'St 1.3.7.1'!T147+'St 1.3.7.2'!T147</f>
        <v>0</v>
      </c>
      <c r="U147" s="142">
        <f>'St 1.3.7.1'!U147+'St 1.3.7.2'!U147</f>
        <v>0</v>
      </c>
      <c r="V147" s="142">
        <f>'St 1.3.7.1'!V147+'St 1.3.7.2'!V147</f>
        <v>0</v>
      </c>
      <c r="W147" s="142">
        <f>'St 1.3.7.1'!W147+'St 1.3.7.2'!W147</f>
        <v>0</v>
      </c>
      <c r="X147" s="143"/>
      <c r="Y147" s="142">
        <f>'St 1.3.7.1'!Y147+'St 1.3.7.2'!Y147</f>
        <v>0</v>
      </c>
      <c r="Z147" s="142">
        <f>'St 1.3.7.1'!Z147+'St 1.3.7.2'!Z147</f>
        <v>0</v>
      </c>
      <c r="AA147" s="142">
        <f>'St 1.3.7.1'!AA147+'St 1.3.7.2'!AA147</f>
        <v>0</v>
      </c>
      <c r="AB147" s="142">
        <f>'St 1.3.7.1'!AB147+'St 1.3.7.2'!AB147</f>
        <v>0</v>
      </c>
      <c r="AC147" s="142">
        <f>'St 1.3.7.1'!AC147+'St 1.3.7.2'!AC147</f>
        <v>0</v>
      </c>
      <c r="AD147" s="142">
        <f>'St 1.3.7.1'!AD147+'St 1.3.7.2'!AD147</f>
        <v>0</v>
      </c>
      <c r="AE147" s="142">
        <f>'St 1.3.7.1'!AE147+'St 1.3.7.2'!AE147</f>
        <v>0</v>
      </c>
      <c r="AF147" s="142">
        <f>'St 1.3.7.1'!AF147+'St 1.3.7.2'!AF147</f>
        <v>0</v>
      </c>
      <c r="AG147" s="142">
        <f>'St 1.3.7.1'!AG147+'St 1.3.7.2'!AG147</f>
        <v>0</v>
      </c>
    </row>
    <row r="148" spans="1:33">
      <c r="B148" s="6" t="s">
        <v>317</v>
      </c>
      <c r="C148" s="219"/>
      <c r="D148" s="142">
        <f>'St 1.3.7.1'!D148+'St 1.3.7.2'!D148</f>
        <v>0</v>
      </c>
      <c r="E148" s="142">
        <f>'St 1.3.7.1'!E148+'St 1.3.7.2'!E148</f>
        <v>0</v>
      </c>
      <c r="F148" s="142">
        <f>'St 1.3.7.1'!F148+'St 1.3.7.2'!F148</f>
        <v>0</v>
      </c>
      <c r="G148" s="142">
        <f>'St 1.3.7.1'!G148+'St 1.3.7.2'!G148</f>
        <v>0</v>
      </c>
      <c r="H148" s="142">
        <f>'St 1.3.7.1'!H148+'St 1.3.7.2'!H148</f>
        <v>0</v>
      </c>
      <c r="I148" s="142">
        <f>'St 1.3.7.1'!I148+'St 1.3.7.2'!I148</f>
        <v>0</v>
      </c>
      <c r="J148" s="142">
        <f>'St 1.3.7.1'!J148+'St 1.3.7.2'!J148</f>
        <v>0</v>
      </c>
      <c r="K148" s="142">
        <f>'St 1.3.7.1'!K148+'St 1.3.7.2'!K148</f>
        <v>0</v>
      </c>
      <c r="L148" s="142">
        <f>'St 1.3.7.1'!L148+'St 1.3.7.2'!L148</f>
        <v>0</v>
      </c>
      <c r="M148" s="142">
        <f>'St 1.3.7.1'!M148+'St 1.3.7.2'!M148</f>
        <v>0</v>
      </c>
      <c r="N148" s="143"/>
      <c r="O148" s="142">
        <f>'St 1.3.7.1'!O148+'St 1.3.7.2'!O148</f>
        <v>0</v>
      </c>
      <c r="P148" s="142">
        <f>'St 1.3.7.1'!P148+'St 1.3.7.2'!P148</f>
        <v>0</v>
      </c>
      <c r="Q148" s="142">
        <f>'St 1.3.7.1'!Q148+'St 1.3.7.2'!Q148</f>
        <v>0</v>
      </c>
      <c r="R148" s="142">
        <f>'St 1.3.7.1'!R148+'St 1.3.7.2'!R148</f>
        <v>0</v>
      </c>
      <c r="S148" s="142">
        <f>'St 1.3.7.1'!S148+'St 1.3.7.2'!S148</f>
        <v>0</v>
      </c>
      <c r="T148" s="142">
        <f>'St 1.3.7.1'!T148+'St 1.3.7.2'!T148</f>
        <v>0</v>
      </c>
      <c r="U148" s="142">
        <f>'St 1.3.7.1'!U148+'St 1.3.7.2'!U148</f>
        <v>0</v>
      </c>
      <c r="V148" s="142">
        <f>'St 1.3.7.1'!V148+'St 1.3.7.2'!V148</f>
        <v>0</v>
      </c>
      <c r="W148" s="142">
        <f>'St 1.3.7.1'!W148+'St 1.3.7.2'!W148</f>
        <v>0</v>
      </c>
      <c r="X148" s="143"/>
      <c r="Y148" s="142">
        <f>'St 1.3.7.1'!Y148+'St 1.3.7.2'!Y148</f>
        <v>0</v>
      </c>
      <c r="Z148" s="142">
        <f>'St 1.3.7.1'!Z148+'St 1.3.7.2'!Z148</f>
        <v>0</v>
      </c>
      <c r="AA148" s="142">
        <f>'St 1.3.7.1'!AA148+'St 1.3.7.2'!AA148</f>
        <v>0</v>
      </c>
      <c r="AB148" s="142">
        <f>'St 1.3.7.1'!AB148+'St 1.3.7.2'!AB148</f>
        <v>0</v>
      </c>
      <c r="AC148" s="142">
        <f>'St 1.3.7.1'!AC148+'St 1.3.7.2'!AC148</f>
        <v>0</v>
      </c>
      <c r="AD148" s="142">
        <f>'St 1.3.7.1'!AD148+'St 1.3.7.2'!AD148</f>
        <v>0</v>
      </c>
      <c r="AE148" s="142">
        <f>'St 1.3.7.1'!AE148+'St 1.3.7.2'!AE148</f>
        <v>0</v>
      </c>
      <c r="AF148" s="142">
        <f>'St 1.3.7.1'!AF148+'St 1.3.7.2'!AF148</f>
        <v>0</v>
      </c>
      <c r="AG148" s="142">
        <f>'St 1.3.7.1'!AG148+'St 1.3.7.2'!AG148</f>
        <v>0</v>
      </c>
    </row>
    <row r="149" spans="1:33">
      <c r="B149" s="6" t="s">
        <v>108</v>
      </c>
      <c r="C149" s="219"/>
      <c r="D149" s="142">
        <f>'St 1.3.7.1'!D149+'St 1.3.7.2'!D149</f>
        <v>0</v>
      </c>
      <c r="E149" s="142">
        <f>'St 1.3.7.1'!E149+'St 1.3.7.2'!E149</f>
        <v>0</v>
      </c>
      <c r="F149" s="142">
        <f>'St 1.3.7.1'!F149+'St 1.3.7.2'!F149</f>
        <v>0</v>
      </c>
      <c r="G149" s="142">
        <f>'St 1.3.7.1'!G149+'St 1.3.7.2'!G149</f>
        <v>0</v>
      </c>
      <c r="H149" s="142">
        <f>'St 1.3.7.1'!H149+'St 1.3.7.2'!H149</f>
        <v>0</v>
      </c>
      <c r="I149" s="142">
        <f>'St 1.3.7.1'!I149+'St 1.3.7.2'!I149</f>
        <v>0</v>
      </c>
      <c r="J149" s="142">
        <f>'St 1.3.7.1'!J149+'St 1.3.7.2'!J149</f>
        <v>0</v>
      </c>
      <c r="K149" s="142">
        <f>'St 1.3.7.1'!K149+'St 1.3.7.2'!K149</f>
        <v>0</v>
      </c>
      <c r="L149" s="142">
        <f>'St 1.3.7.1'!L149+'St 1.3.7.2'!L149</f>
        <v>0</v>
      </c>
      <c r="M149" s="142">
        <f>'St 1.3.7.1'!M149+'St 1.3.7.2'!M149</f>
        <v>0</v>
      </c>
      <c r="N149" s="143"/>
      <c r="O149" s="142">
        <f>'St 1.3.7.1'!O149+'St 1.3.7.2'!O149</f>
        <v>0</v>
      </c>
      <c r="P149" s="142">
        <f>'St 1.3.7.1'!P149+'St 1.3.7.2'!P149</f>
        <v>0</v>
      </c>
      <c r="Q149" s="142">
        <f>'St 1.3.7.1'!Q149+'St 1.3.7.2'!Q149</f>
        <v>0</v>
      </c>
      <c r="R149" s="142">
        <f>'St 1.3.7.1'!R149+'St 1.3.7.2'!R149</f>
        <v>0</v>
      </c>
      <c r="S149" s="142">
        <f>'St 1.3.7.1'!S149+'St 1.3.7.2'!S149</f>
        <v>0</v>
      </c>
      <c r="T149" s="142">
        <f>'St 1.3.7.1'!T149+'St 1.3.7.2'!T149</f>
        <v>0</v>
      </c>
      <c r="U149" s="142">
        <f>'St 1.3.7.1'!U149+'St 1.3.7.2'!U149</f>
        <v>0</v>
      </c>
      <c r="V149" s="142">
        <f>'St 1.3.7.1'!V149+'St 1.3.7.2'!V149</f>
        <v>0</v>
      </c>
      <c r="W149" s="142">
        <f>'St 1.3.7.1'!W149+'St 1.3.7.2'!W149</f>
        <v>0</v>
      </c>
      <c r="X149" s="143"/>
      <c r="Y149" s="142">
        <f>'St 1.3.7.1'!Y149+'St 1.3.7.2'!Y149</f>
        <v>0</v>
      </c>
      <c r="Z149" s="142">
        <f>'St 1.3.7.1'!Z149+'St 1.3.7.2'!Z149</f>
        <v>0</v>
      </c>
      <c r="AA149" s="142">
        <f>'St 1.3.7.1'!AA149+'St 1.3.7.2'!AA149</f>
        <v>0</v>
      </c>
      <c r="AB149" s="142">
        <f>'St 1.3.7.1'!AB149+'St 1.3.7.2'!AB149</f>
        <v>0</v>
      </c>
      <c r="AC149" s="142">
        <f>'St 1.3.7.1'!AC149+'St 1.3.7.2'!AC149</f>
        <v>0</v>
      </c>
      <c r="AD149" s="142">
        <f>'St 1.3.7.1'!AD149+'St 1.3.7.2'!AD149</f>
        <v>0</v>
      </c>
      <c r="AE149" s="142">
        <f>'St 1.3.7.1'!AE149+'St 1.3.7.2'!AE149</f>
        <v>0</v>
      </c>
      <c r="AF149" s="142">
        <f>'St 1.3.7.1'!AF149+'St 1.3.7.2'!AF149</f>
        <v>0</v>
      </c>
      <c r="AG149" s="142">
        <f>'St 1.3.7.1'!AG149+'St 1.3.7.2'!AG149</f>
        <v>0</v>
      </c>
    </row>
    <row r="150" spans="1:33">
      <c r="B150" s="6" t="s">
        <v>48</v>
      </c>
      <c r="C150" s="219"/>
      <c r="D150" s="142">
        <f>'St 1.3.7.1'!D150+'St 1.3.7.2'!D150</f>
        <v>0</v>
      </c>
      <c r="E150" s="142">
        <f>'St 1.3.7.1'!E150+'St 1.3.7.2'!E150</f>
        <v>0</v>
      </c>
      <c r="F150" s="142">
        <f>'St 1.3.7.1'!F150+'St 1.3.7.2'!F150</f>
        <v>0</v>
      </c>
      <c r="G150" s="142">
        <f>'St 1.3.7.1'!G150+'St 1.3.7.2'!G150</f>
        <v>0</v>
      </c>
      <c r="H150" s="142">
        <f>'St 1.3.7.1'!H150+'St 1.3.7.2'!H150</f>
        <v>0</v>
      </c>
      <c r="I150" s="142">
        <f>'St 1.3.7.1'!I150+'St 1.3.7.2'!I150</f>
        <v>0</v>
      </c>
      <c r="J150" s="142">
        <f>'St 1.3.7.1'!J150+'St 1.3.7.2'!J150</f>
        <v>0</v>
      </c>
      <c r="K150" s="142">
        <f>'St 1.3.7.1'!K150+'St 1.3.7.2'!K150</f>
        <v>0</v>
      </c>
      <c r="L150" s="142">
        <f>'St 1.3.7.1'!L150+'St 1.3.7.2'!L150</f>
        <v>0</v>
      </c>
      <c r="M150" s="142">
        <f>'St 1.3.7.1'!M150+'St 1.3.7.2'!M150</f>
        <v>0</v>
      </c>
      <c r="N150" s="143"/>
      <c r="O150" s="142">
        <f>'St 1.3.7.1'!O150+'St 1.3.7.2'!O150</f>
        <v>0</v>
      </c>
      <c r="P150" s="142">
        <f>'St 1.3.7.1'!P150+'St 1.3.7.2'!P150</f>
        <v>0</v>
      </c>
      <c r="Q150" s="142">
        <f>'St 1.3.7.1'!Q150+'St 1.3.7.2'!Q150</f>
        <v>0</v>
      </c>
      <c r="R150" s="142">
        <f>'St 1.3.7.1'!R150+'St 1.3.7.2'!R150</f>
        <v>0</v>
      </c>
      <c r="S150" s="142">
        <f>'St 1.3.7.1'!S150+'St 1.3.7.2'!S150</f>
        <v>0</v>
      </c>
      <c r="T150" s="142">
        <f>'St 1.3.7.1'!T150+'St 1.3.7.2'!T150</f>
        <v>0</v>
      </c>
      <c r="U150" s="142">
        <f>'St 1.3.7.1'!U150+'St 1.3.7.2'!U150</f>
        <v>0</v>
      </c>
      <c r="V150" s="142">
        <f>'St 1.3.7.1'!V150+'St 1.3.7.2'!V150</f>
        <v>0</v>
      </c>
      <c r="W150" s="142">
        <f>'St 1.3.7.1'!W150+'St 1.3.7.2'!W150</f>
        <v>0</v>
      </c>
      <c r="X150" s="143"/>
      <c r="Y150" s="142">
        <f>'St 1.3.7.1'!Y150+'St 1.3.7.2'!Y150</f>
        <v>0</v>
      </c>
      <c r="Z150" s="142">
        <f>'St 1.3.7.1'!Z150+'St 1.3.7.2'!Z150</f>
        <v>0</v>
      </c>
      <c r="AA150" s="142">
        <f>'St 1.3.7.1'!AA150+'St 1.3.7.2'!AA150</f>
        <v>0</v>
      </c>
      <c r="AB150" s="142">
        <f>'St 1.3.7.1'!AB150+'St 1.3.7.2'!AB150</f>
        <v>0</v>
      </c>
      <c r="AC150" s="142">
        <f>'St 1.3.7.1'!AC150+'St 1.3.7.2'!AC150</f>
        <v>0</v>
      </c>
      <c r="AD150" s="142">
        <f>'St 1.3.7.1'!AD150+'St 1.3.7.2'!AD150</f>
        <v>0</v>
      </c>
      <c r="AE150" s="142">
        <f>'St 1.3.7.1'!AE150+'St 1.3.7.2'!AE150</f>
        <v>0</v>
      </c>
      <c r="AF150" s="142">
        <f>'St 1.3.7.1'!AF150+'St 1.3.7.2'!AF150</f>
        <v>0</v>
      </c>
      <c r="AG150" s="142">
        <f>'St 1.3.7.1'!AG150+'St 1.3.7.2'!AG150</f>
        <v>0</v>
      </c>
    </row>
    <row r="151" spans="1:33">
      <c r="B151" s="6" t="s">
        <v>325</v>
      </c>
      <c r="C151" s="219"/>
      <c r="D151" s="142">
        <f>'St 1.3.7.1'!D151+'St 1.3.7.2'!D151</f>
        <v>0</v>
      </c>
      <c r="E151" s="142">
        <f>'St 1.3.7.1'!E151+'St 1.3.7.2'!E151</f>
        <v>0</v>
      </c>
      <c r="F151" s="142">
        <f>'St 1.3.7.1'!F151+'St 1.3.7.2'!F151</f>
        <v>0</v>
      </c>
      <c r="G151" s="142">
        <f>'St 1.3.7.1'!G151+'St 1.3.7.2'!G151</f>
        <v>0</v>
      </c>
      <c r="H151" s="142">
        <f>'St 1.3.7.1'!H151+'St 1.3.7.2'!H151</f>
        <v>0</v>
      </c>
      <c r="I151" s="142">
        <f>'St 1.3.7.1'!I151+'St 1.3.7.2'!I151</f>
        <v>0</v>
      </c>
      <c r="J151" s="142">
        <f>'St 1.3.7.1'!J151+'St 1.3.7.2'!J151</f>
        <v>0</v>
      </c>
      <c r="K151" s="142">
        <f>'St 1.3.7.1'!K151+'St 1.3.7.2'!K151</f>
        <v>0</v>
      </c>
      <c r="L151" s="142">
        <f>'St 1.3.7.1'!L151+'St 1.3.7.2'!L151</f>
        <v>0</v>
      </c>
      <c r="M151" s="142">
        <f>'St 1.3.7.1'!M151+'St 1.3.7.2'!M151</f>
        <v>0</v>
      </c>
      <c r="N151" s="143"/>
      <c r="O151" s="142">
        <f>'St 1.3.7.1'!O151+'St 1.3.7.2'!O151</f>
        <v>0</v>
      </c>
      <c r="P151" s="142">
        <f>'St 1.3.7.1'!P151+'St 1.3.7.2'!P151</f>
        <v>0</v>
      </c>
      <c r="Q151" s="142">
        <f>'St 1.3.7.1'!Q151+'St 1.3.7.2'!Q151</f>
        <v>0</v>
      </c>
      <c r="R151" s="142">
        <f>'St 1.3.7.1'!R151+'St 1.3.7.2'!R151</f>
        <v>0</v>
      </c>
      <c r="S151" s="142">
        <f>'St 1.3.7.1'!S151+'St 1.3.7.2'!S151</f>
        <v>0</v>
      </c>
      <c r="T151" s="142">
        <f>'St 1.3.7.1'!T151+'St 1.3.7.2'!T151</f>
        <v>0</v>
      </c>
      <c r="U151" s="142">
        <f>'St 1.3.7.1'!U151+'St 1.3.7.2'!U151</f>
        <v>0</v>
      </c>
      <c r="V151" s="142">
        <f>'St 1.3.7.1'!V151+'St 1.3.7.2'!V151</f>
        <v>0</v>
      </c>
      <c r="W151" s="142">
        <f>'St 1.3.7.1'!W151+'St 1.3.7.2'!W151</f>
        <v>0</v>
      </c>
      <c r="X151" s="143"/>
      <c r="Y151" s="142">
        <f>'St 1.3.7.1'!Y151+'St 1.3.7.2'!Y151</f>
        <v>0</v>
      </c>
      <c r="Z151" s="142">
        <f>'St 1.3.7.1'!Z151+'St 1.3.7.2'!Z151</f>
        <v>0</v>
      </c>
      <c r="AA151" s="142">
        <f>'St 1.3.7.1'!AA151+'St 1.3.7.2'!AA151</f>
        <v>0</v>
      </c>
      <c r="AB151" s="142">
        <f>'St 1.3.7.1'!AB151+'St 1.3.7.2'!AB151</f>
        <v>0</v>
      </c>
      <c r="AC151" s="142">
        <f>'St 1.3.7.1'!AC151+'St 1.3.7.2'!AC151</f>
        <v>0</v>
      </c>
      <c r="AD151" s="142">
        <f>'St 1.3.7.1'!AD151+'St 1.3.7.2'!AD151</f>
        <v>0</v>
      </c>
      <c r="AE151" s="142">
        <f>'St 1.3.7.1'!AE151+'St 1.3.7.2'!AE151</f>
        <v>0</v>
      </c>
      <c r="AF151" s="142">
        <f>'St 1.3.7.1'!AF151+'St 1.3.7.2'!AF151</f>
        <v>0</v>
      </c>
      <c r="AG151" s="142">
        <f>'St 1.3.7.1'!AG151+'St 1.3.7.2'!AG151</f>
        <v>0</v>
      </c>
    </row>
    <row r="152" spans="1:33">
      <c r="B152" s="8" t="s">
        <v>101</v>
      </c>
      <c r="C152" s="219"/>
      <c r="D152" s="142">
        <f>'St 1.3.7.1'!D152+'St 1.3.7.2'!D152</f>
        <v>0</v>
      </c>
      <c r="E152" s="142">
        <f>'St 1.3.7.1'!E152+'St 1.3.7.2'!E152</f>
        <v>0</v>
      </c>
      <c r="F152" s="142">
        <f>'St 1.3.7.1'!F152+'St 1.3.7.2'!F152</f>
        <v>0</v>
      </c>
      <c r="G152" s="142">
        <f>'St 1.3.7.1'!G152+'St 1.3.7.2'!G152</f>
        <v>0</v>
      </c>
      <c r="H152" s="142">
        <f>'St 1.3.7.1'!H152+'St 1.3.7.2'!H152</f>
        <v>0</v>
      </c>
      <c r="I152" s="142">
        <f>'St 1.3.7.1'!I152+'St 1.3.7.2'!I152</f>
        <v>0</v>
      </c>
      <c r="J152" s="142">
        <f>'St 1.3.7.1'!J152+'St 1.3.7.2'!J152</f>
        <v>0</v>
      </c>
      <c r="K152" s="142">
        <f>'St 1.3.7.1'!K152+'St 1.3.7.2'!K152</f>
        <v>0</v>
      </c>
      <c r="L152" s="142">
        <f>'St 1.3.7.1'!L152+'St 1.3.7.2'!L152</f>
        <v>0</v>
      </c>
      <c r="M152" s="142">
        <f>'St 1.3.7.1'!M152+'St 1.3.7.2'!M152</f>
        <v>0</v>
      </c>
      <c r="N152" s="143"/>
      <c r="O152" s="142">
        <f>'St 1.3.7.1'!O152+'St 1.3.7.2'!O152</f>
        <v>0</v>
      </c>
      <c r="P152" s="142">
        <f>'St 1.3.7.1'!P152+'St 1.3.7.2'!P152</f>
        <v>0</v>
      </c>
      <c r="Q152" s="142">
        <f>'St 1.3.7.1'!Q152+'St 1.3.7.2'!Q152</f>
        <v>0</v>
      </c>
      <c r="R152" s="142">
        <f>'St 1.3.7.1'!R152+'St 1.3.7.2'!R152</f>
        <v>0</v>
      </c>
      <c r="S152" s="142">
        <f>'St 1.3.7.1'!S152+'St 1.3.7.2'!S152</f>
        <v>0</v>
      </c>
      <c r="T152" s="142">
        <f>'St 1.3.7.1'!T152+'St 1.3.7.2'!T152</f>
        <v>0</v>
      </c>
      <c r="U152" s="142">
        <f>'St 1.3.7.1'!U152+'St 1.3.7.2'!U152</f>
        <v>0</v>
      </c>
      <c r="V152" s="142">
        <f>'St 1.3.7.1'!V152+'St 1.3.7.2'!V152</f>
        <v>0</v>
      </c>
      <c r="W152" s="142">
        <f>'St 1.3.7.1'!W152+'St 1.3.7.2'!W152</f>
        <v>0</v>
      </c>
      <c r="X152" s="143"/>
      <c r="Y152" s="142">
        <f>'St 1.3.7.1'!Y152+'St 1.3.7.2'!Y152</f>
        <v>0</v>
      </c>
      <c r="Z152" s="142">
        <f>'St 1.3.7.1'!Z152+'St 1.3.7.2'!Z152</f>
        <v>0</v>
      </c>
      <c r="AA152" s="142">
        <f>'St 1.3.7.1'!AA152+'St 1.3.7.2'!AA152</f>
        <v>0</v>
      </c>
      <c r="AB152" s="142">
        <f>'St 1.3.7.1'!AB152+'St 1.3.7.2'!AB152</f>
        <v>0</v>
      </c>
      <c r="AC152" s="142">
        <f>'St 1.3.7.1'!AC152+'St 1.3.7.2'!AC152</f>
        <v>0</v>
      </c>
      <c r="AD152" s="142">
        <f>'St 1.3.7.1'!AD152+'St 1.3.7.2'!AD152</f>
        <v>0</v>
      </c>
      <c r="AE152" s="142">
        <f>'St 1.3.7.1'!AE152+'St 1.3.7.2'!AE152</f>
        <v>0</v>
      </c>
      <c r="AF152" s="142">
        <f>'St 1.3.7.1'!AF152+'St 1.3.7.2'!AF152</f>
        <v>0</v>
      </c>
      <c r="AG152" s="142">
        <f>'St 1.3.7.1'!AG152+'St 1.3.7.2'!AG152</f>
        <v>0</v>
      </c>
    </row>
    <row r="153" spans="1:33" s="45" customFormat="1">
      <c r="A153" s="38"/>
      <c r="B153" s="5" t="s">
        <v>9</v>
      </c>
      <c r="C153" s="209" t="s">
        <v>296</v>
      </c>
      <c r="D153" s="139">
        <f>'St 1.3.7.1'!D153+'St 1.3.7.2'!D153</f>
        <v>1694265.2142207599</v>
      </c>
      <c r="E153" s="139">
        <f>'St 1.3.7.1'!E153+'St 1.3.7.2'!E153</f>
        <v>1879896.5711600869</v>
      </c>
      <c r="F153" s="139">
        <f>'St 1.3.7.1'!F153+'St 1.3.7.2'!F153</f>
        <v>2174997.1039920906</v>
      </c>
      <c r="G153" s="139">
        <f>'St 1.3.7.1'!G153+'St 1.3.7.2'!G153</f>
        <v>2657317.115290374</v>
      </c>
      <c r="H153" s="139">
        <f>'St 1.3.7.1'!H153+'St 1.3.7.2'!H153</f>
        <v>3030810.2466850253</v>
      </c>
      <c r="I153" s="139">
        <f>'St 1.3.7.1'!I153+'St 1.3.7.2'!I153</f>
        <v>3617028.0287474706</v>
      </c>
      <c r="J153" s="139">
        <f>'St 1.3.7.1'!J153+'St 1.3.7.2'!J153</f>
        <v>4171773.0841212897</v>
      </c>
      <c r="K153" s="139">
        <f>'St 1.3.7.1'!K153+'St 1.3.7.2'!K153</f>
        <v>4712829.5818137536</v>
      </c>
      <c r="L153" s="139">
        <f>'St 1.3.7.1'!L153+'St 1.3.7.2'!L153</f>
        <v>5344477.9290423272</v>
      </c>
      <c r="M153" s="139">
        <f>'St 1.3.7.1'!M153+'St 1.3.7.2'!M153</f>
        <v>6204038.4034444354</v>
      </c>
      <c r="N153" s="146"/>
      <c r="O153" s="139">
        <f>'St 1.3.7.1'!O153+'St 1.3.7.2'!O153</f>
        <v>195467.58275951567</v>
      </c>
      <c r="P153" s="139">
        <f>'St 1.3.7.1'!P153+'St 1.3.7.2'!P153</f>
        <v>295100.53283200355</v>
      </c>
      <c r="Q153" s="139">
        <f>'St 1.3.7.1'!Q153+'St 1.3.7.2'!Q153</f>
        <v>482320.0112982837</v>
      </c>
      <c r="R153" s="139">
        <f>'St 1.3.7.1'!R153+'St 1.3.7.2'!R153</f>
        <v>373493.13139465119</v>
      </c>
      <c r="S153" s="139">
        <f>'St 1.3.7.1'!S153+'St 1.3.7.2'!S153</f>
        <v>586217.78206244507</v>
      </c>
      <c r="T153" s="139">
        <f>'St 1.3.7.1'!T153+'St 1.3.7.2'!T153</f>
        <v>554745.05537381908</v>
      </c>
      <c r="U153" s="139">
        <f>'St 1.3.7.1'!U153+'St 1.3.7.2'!U153</f>
        <v>541056.49769246392</v>
      </c>
      <c r="V153" s="139">
        <f>'St 1.3.7.1'!V153+'St 1.3.7.2'!V153</f>
        <v>631648.34722857294</v>
      </c>
      <c r="W153" s="139">
        <f>'St 1.3.7.1'!W153+'St 1.3.7.2'!W153</f>
        <v>859560.47440210904</v>
      </c>
      <c r="X153" s="146"/>
      <c r="Y153" s="139">
        <f>'St 1.3.7.1'!Y153+'St 1.3.7.2'!Y153</f>
        <v>-9836.2258201885907</v>
      </c>
      <c r="Z153" s="139">
        <f>'St 1.3.7.1'!Z153+'St 1.3.7.2'!Z153</f>
        <v>10482.427703581492</v>
      </c>
      <c r="AA153" s="139">
        <f>'St 1.3.7.1'!AA153+'St 1.3.7.2'!AA153</f>
        <v>40209.032703723824</v>
      </c>
      <c r="AB153" s="139">
        <f>'St 1.3.7.1'!AB153+'St 1.3.7.2'!AB153</f>
        <v>34743.620940854453</v>
      </c>
      <c r="AC153" s="139">
        <f>'St 1.3.7.1'!AC153+'St 1.3.7.2'!AC153</f>
        <v>3774.4403960031377</v>
      </c>
      <c r="AD153" s="139">
        <f>'St 1.3.7.1'!AD153+'St 1.3.7.2'!AD153</f>
        <v>30154.918888873181</v>
      </c>
      <c r="AE153" s="139">
        <f>'St 1.3.7.1'!AE153+'St 1.3.7.2'!AE153</f>
        <v>40336.487568288976</v>
      </c>
      <c r="AF153" s="139">
        <f>'St 1.3.7.1'!AF153+'St 1.3.7.2'!AF153</f>
        <v>46697.773541791321</v>
      </c>
      <c r="AG153" s="139">
        <f>'St 1.3.7.1'!AG153+'St 1.3.7.2'!AG153</f>
        <v>17859.86502424239</v>
      </c>
    </row>
    <row r="154" spans="1:33">
      <c r="B154" s="208" t="s">
        <v>40</v>
      </c>
      <c r="C154" s="219"/>
      <c r="D154" s="142">
        <f>'St 1.3.7.1'!D154+'St 1.3.7.2'!D154</f>
        <v>1646471.2335265439</v>
      </c>
      <c r="E154" s="142">
        <f>'St 1.3.7.1'!E154+'St 1.3.7.2'!E154</f>
        <v>1823624.0774122884</v>
      </c>
      <c r="F154" s="142">
        <f>'St 1.3.7.1'!F154+'St 1.3.7.2'!F154</f>
        <v>2109684.2709554443</v>
      </c>
      <c r="G154" s="142">
        <f>'St 1.3.7.1'!G154+'St 1.3.7.2'!G154</f>
        <v>2581512.6774926991</v>
      </c>
      <c r="H154" s="142">
        <f>'St 1.3.7.1'!H154+'St 1.3.7.2'!H154</f>
        <v>2949532.2902285485</v>
      </c>
      <c r="I154" s="142">
        <f>'St 1.3.7.1'!I154+'St 1.3.7.2'!I154</f>
        <v>3516829.6277355854</v>
      </c>
      <c r="J154" s="142">
        <f>'St 1.3.7.1'!J154+'St 1.3.7.2'!J154</f>
        <v>4060345.0776519878</v>
      </c>
      <c r="K154" s="142">
        <f>'St 1.3.7.1'!K154+'St 1.3.7.2'!K154</f>
        <v>4589254.2812123671</v>
      </c>
      <c r="L154" s="142">
        <f>'St 1.3.7.1'!L154+'St 1.3.7.2'!L154</f>
        <v>5209183.0923951548</v>
      </c>
      <c r="M154" s="142">
        <f>'St 1.3.7.1'!M154+'St 1.3.7.2'!M154</f>
        <v>6043370.7127616256</v>
      </c>
      <c r="N154" s="143"/>
      <c r="O154" s="142">
        <f>'St 1.3.7.1'!O154+'St 1.3.7.2'!O154</f>
        <v>186989.06970593304</v>
      </c>
      <c r="P154" s="142">
        <f>'St 1.3.7.1'!P154+'St 1.3.7.2'!P154</f>
        <v>286060.19354315579</v>
      </c>
      <c r="Q154" s="142">
        <f>'St 1.3.7.1'!Q154+'St 1.3.7.2'!Q154</f>
        <v>471828.40653725457</v>
      </c>
      <c r="R154" s="142">
        <f>'St 1.3.7.1'!R154+'St 1.3.7.2'!R154</f>
        <v>368019.61273584992</v>
      </c>
      <c r="S154" s="142">
        <f>'St 1.3.7.1'!S154+'St 1.3.7.2'!S154</f>
        <v>567297.33750703675</v>
      </c>
      <c r="T154" s="142">
        <f>'St 1.3.7.1'!T154+'St 1.3.7.2'!T154</f>
        <v>543515.44991640234</v>
      </c>
      <c r="U154" s="142">
        <f>'St 1.3.7.1'!U154+'St 1.3.7.2'!U154</f>
        <v>528909.20356037933</v>
      </c>
      <c r="V154" s="142">
        <f>'St 1.3.7.1'!V154+'St 1.3.7.2'!V154</f>
        <v>619928.81118278811</v>
      </c>
      <c r="W154" s="142">
        <f>'St 1.3.7.1'!W154+'St 1.3.7.2'!W154</f>
        <v>834187.62036647066</v>
      </c>
      <c r="X154" s="143"/>
      <c r="Y154" s="142">
        <f>'St 1.3.7.1'!Y154+'St 1.3.7.2'!Y154</f>
        <v>-9836.2258201885888</v>
      </c>
      <c r="Z154" s="142">
        <f>'St 1.3.7.1'!Z154+'St 1.3.7.2'!Z154</f>
        <v>10482.427703581492</v>
      </c>
      <c r="AA154" s="142">
        <f>'St 1.3.7.1'!AA154+'St 1.3.7.2'!AA154</f>
        <v>40209.032703723824</v>
      </c>
      <c r="AB154" s="142">
        <f>'St 1.3.7.1'!AB154+'St 1.3.7.2'!AB154</f>
        <v>34743.620940854453</v>
      </c>
      <c r="AC154" s="142">
        <f>'St 1.3.7.1'!AC154+'St 1.3.7.2'!AC154</f>
        <v>3774.4403960031377</v>
      </c>
      <c r="AD154" s="142">
        <f>'St 1.3.7.1'!AD154+'St 1.3.7.2'!AD154</f>
        <v>30154.918888873181</v>
      </c>
      <c r="AE154" s="142">
        <f>'St 1.3.7.1'!AE154+'St 1.3.7.2'!AE154</f>
        <v>40336.487568288976</v>
      </c>
      <c r="AF154" s="142">
        <f>'St 1.3.7.1'!AF154+'St 1.3.7.2'!AF154</f>
        <v>46697.773541791321</v>
      </c>
      <c r="AG154" s="142">
        <f>'St 1.3.7.1'!AG154+'St 1.3.7.2'!AG154</f>
        <v>17859.86502424239</v>
      </c>
    </row>
    <row r="155" spans="1:33">
      <c r="B155" s="6" t="s">
        <v>41</v>
      </c>
      <c r="C155" s="219"/>
      <c r="D155" s="142">
        <f>'St 1.3.7.1'!D155+'St 1.3.7.2'!D155</f>
        <v>0</v>
      </c>
      <c r="E155" s="142">
        <f>'St 1.3.7.1'!E155+'St 1.3.7.2'!E155</f>
        <v>0</v>
      </c>
      <c r="F155" s="142">
        <f>'St 1.3.7.1'!F155+'St 1.3.7.2'!F155</f>
        <v>0</v>
      </c>
      <c r="G155" s="142">
        <f>'St 1.3.7.1'!G155+'St 1.3.7.2'!G155</f>
        <v>0</v>
      </c>
      <c r="H155" s="142">
        <f>'St 1.3.7.1'!H155+'St 1.3.7.2'!H155</f>
        <v>0</v>
      </c>
      <c r="I155" s="142">
        <f>'St 1.3.7.1'!I155+'St 1.3.7.2'!I155</f>
        <v>0</v>
      </c>
      <c r="J155" s="142">
        <f>'St 1.3.7.1'!J155+'St 1.3.7.2'!J155</f>
        <v>0</v>
      </c>
      <c r="K155" s="142">
        <f>'St 1.3.7.1'!K155+'St 1.3.7.2'!K155</f>
        <v>0</v>
      </c>
      <c r="L155" s="142">
        <f>'St 1.3.7.1'!L155+'St 1.3.7.2'!L155</f>
        <v>0</v>
      </c>
      <c r="M155" s="142">
        <f>'St 1.3.7.1'!M155+'St 1.3.7.2'!M155</f>
        <v>0</v>
      </c>
      <c r="N155" s="143"/>
      <c r="O155" s="142">
        <f>'St 1.3.7.1'!O155+'St 1.3.7.2'!O155</f>
        <v>0</v>
      </c>
      <c r="P155" s="142">
        <f>'St 1.3.7.1'!P155+'St 1.3.7.2'!P155</f>
        <v>0</v>
      </c>
      <c r="Q155" s="142">
        <f>'St 1.3.7.1'!Q155+'St 1.3.7.2'!Q155</f>
        <v>0</v>
      </c>
      <c r="R155" s="142">
        <f>'St 1.3.7.1'!R155+'St 1.3.7.2'!R155</f>
        <v>0</v>
      </c>
      <c r="S155" s="142">
        <f>'St 1.3.7.1'!S155+'St 1.3.7.2'!S155</f>
        <v>0</v>
      </c>
      <c r="T155" s="142">
        <f>'St 1.3.7.1'!T155+'St 1.3.7.2'!T155</f>
        <v>0</v>
      </c>
      <c r="U155" s="142">
        <f>'St 1.3.7.1'!U155+'St 1.3.7.2'!U155</f>
        <v>0</v>
      </c>
      <c r="V155" s="142">
        <f>'St 1.3.7.1'!V155+'St 1.3.7.2'!V155</f>
        <v>0</v>
      </c>
      <c r="W155" s="142">
        <f>'St 1.3.7.1'!W155+'St 1.3.7.2'!W155</f>
        <v>0</v>
      </c>
      <c r="X155" s="143"/>
      <c r="Y155" s="142">
        <f>'St 1.3.7.1'!Y155+'St 1.3.7.2'!Y155</f>
        <v>0</v>
      </c>
      <c r="Z155" s="142">
        <f>'St 1.3.7.1'!Z155+'St 1.3.7.2'!Z155</f>
        <v>0</v>
      </c>
      <c r="AA155" s="142">
        <f>'St 1.3.7.1'!AA155+'St 1.3.7.2'!AA155</f>
        <v>0</v>
      </c>
      <c r="AB155" s="142">
        <f>'St 1.3.7.1'!AB155+'St 1.3.7.2'!AB155</f>
        <v>0</v>
      </c>
      <c r="AC155" s="142">
        <f>'St 1.3.7.1'!AC155+'St 1.3.7.2'!AC155</f>
        <v>0</v>
      </c>
      <c r="AD155" s="142">
        <f>'St 1.3.7.1'!AD155+'St 1.3.7.2'!AD155</f>
        <v>0</v>
      </c>
      <c r="AE155" s="142">
        <f>'St 1.3.7.1'!AE155+'St 1.3.7.2'!AE155</f>
        <v>0</v>
      </c>
      <c r="AF155" s="142">
        <f>'St 1.3.7.1'!AF155+'St 1.3.7.2'!AF155</f>
        <v>0</v>
      </c>
      <c r="AG155" s="142">
        <f>'St 1.3.7.1'!AG155+'St 1.3.7.2'!AG155</f>
        <v>0</v>
      </c>
    </row>
    <row r="156" spans="1:33">
      <c r="B156" s="6" t="s">
        <v>42</v>
      </c>
      <c r="C156" s="219"/>
      <c r="D156" s="142">
        <f>'St 1.3.7.1'!D156+'St 1.3.7.2'!D156</f>
        <v>0</v>
      </c>
      <c r="E156" s="142">
        <f>'St 1.3.7.1'!E156+'St 1.3.7.2'!E156</f>
        <v>0</v>
      </c>
      <c r="F156" s="142">
        <f>'St 1.3.7.1'!F156+'St 1.3.7.2'!F156</f>
        <v>0</v>
      </c>
      <c r="G156" s="142">
        <f>'St 1.3.7.1'!G156+'St 1.3.7.2'!G156</f>
        <v>0</v>
      </c>
      <c r="H156" s="142">
        <f>'St 1.3.7.1'!H156+'St 1.3.7.2'!H156</f>
        <v>0</v>
      </c>
      <c r="I156" s="142">
        <f>'St 1.3.7.1'!I156+'St 1.3.7.2'!I156</f>
        <v>0</v>
      </c>
      <c r="J156" s="142">
        <f>'St 1.3.7.1'!J156+'St 1.3.7.2'!J156</f>
        <v>0</v>
      </c>
      <c r="K156" s="142">
        <f>'St 1.3.7.1'!K156+'St 1.3.7.2'!K156</f>
        <v>0</v>
      </c>
      <c r="L156" s="142">
        <f>'St 1.3.7.1'!L156+'St 1.3.7.2'!L156</f>
        <v>0</v>
      </c>
      <c r="M156" s="142">
        <f>'St 1.3.7.1'!M156+'St 1.3.7.2'!M156</f>
        <v>0</v>
      </c>
      <c r="N156" s="143"/>
      <c r="O156" s="142">
        <f>'St 1.3.7.1'!O156+'St 1.3.7.2'!O156</f>
        <v>0</v>
      </c>
      <c r="P156" s="142">
        <f>'St 1.3.7.1'!P156+'St 1.3.7.2'!P156</f>
        <v>0</v>
      </c>
      <c r="Q156" s="142">
        <f>'St 1.3.7.1'!Q156+'St 1.3.7.2'!Q156</f>
        <v>0</v>
      </c>
      <c r="R156" s="142">
        <f>'St 1.3.7.1'!R156+'St 1.3.7.2'!R156</f>
        <v>0</v>
      </c>
      <c r="S156" s="142">
        <f>'St 1.3.7.1'!S156+'St 1.3.7.2'!S156</f>
        <v>0</v>
      </c>
      <c r="T156" s="142">
        <f>'St 1.3.7.1'!T156+'St 1.3.7.2'!T156</f>
        <v>0</v>
      </c>
      <c r="U156" s="142">
        <f>'St 1.3.7.1'!U156+'St 1.3.7.2'!U156</f>
        <v>0</v>
      </c>
      <c r="V156" s="142">
        <f>'St 1.3.7.1'!V156+'St 1.3.7.2'!V156</f>
        <v>0</v>
      </c>
      <c r="W156" s="142">
        <f>'St 1.3.7.1'!W156+'St 1.3.7.2'!W156</f>
        <v>0</v>
      </c>
      <c r="X156" s="143"/>
      <c r="Y156" s="142">
        <f>'St 1.3.7.1'!Y156+'St 1.3.7.2'!Y156</f>
        <v>0</v>
      </c>
      <c r="Z156" s="142">
        <f>'St 1.3.7.1'!Z156+'St 1.3.7.2'!Z156</f>
        <v>0</v>
      </c>
      <c r="AA156" s="142">
        <f>'St 1.3.7.1'!AA156+'St 1.3.7.2'!AA156</f>
        <v>0</v>
      </c>
      <c r="AB156" s="142">
        <f>'St 1.3.7.1'!AB156+'St 1.3.7.2'!AB156</f>
        <v>0</v>
      </c>
      <c r="AC156" s="142">
        <f>'St 1.3.7.1'!AC156+'St 1.3.7.2'!AC156</f>
        <v>0</v>
      </c>
      <c r="AD156" s="142">
        <f>'St 1.3.7.1'!AD156+'St 1.3.7.2'!AD156</f>
        <v>0</v>
      </c>
      <c r="AE156" s="142">
        <f>'St 1.3.7.1'!AE156+'St 1.3.7.2'!AE156</f>
        <v>0</v>
      </c>
      <c r="AF156" s="142">
        <f>'St 1.3.7.1'!AF156+'St 1.3.7.2'!AF156</f>
        <v>0</v>
      </c>
      <c r="AG156" s="142">
        <f>'St 1.3.7.1'!AG156+'St 1.3.7.2'!AG156</f>
        <v>0</v>
      </c>
    </row>
    <row r="157" spans="1:33">
      <c r="B157" s="6" t="s">
        <v>43</v>
      </c>
      <c r="C157" s="219"/>
      <c r="D157" s="142">
        <f>'St 1.3.7.1'!D157+'St 1.3.7.2'!D157</f>
        <v>473826.611444904</v>
      </c>
      <c r="E157" s="142">
        <f>'St 1.3.7.1'!E157+'St 1.3.7.2'!E157</f>
        <v>488162.12417746667</v>
      </c>
      <c r="F157" s="142">
        <f>'St 1.3.7.1'!F157+'St 1.3.7.2'!F157</f>
        <v>530362.51826155197</v>
      </c>
      <c r="G157" s="142">
        <f>'St 1.3.7.1'!G157+'St 1.3.7.2'!G157</f>
        <v>632762.24677821412</v>
      </c>
      <c r="H157" s="142">
        <f>'St 1.3.7.1'!H157+'St 1.3.7.2'!H157</f>
        <v>640598.79786150286</v>
      </c>
      <c r="I157" s="142">
        <f>'St 1.3.7.1'!I157+'St 1.3.7.2'!I157</f>
        <v>816302.13268550613</v>
      </c>
      <c r="J157" s="142">
        <f>'St 1.3.7.1'!J157+'St 1.3.7.2'!J157</f>
        <v>848236.8709452278</v>
      </c>
      <c r="K157" s="142">
        <f>'St 1.3.7.1'!K157+'St 1.3.7.2'!K157</f>
        <v>960151.5949402547</v>
      </c>
      <c r="L157" s="142">
        <f>'St 1.3.7.1'!L157+'St 1.3.7.2'!L157</f>
        <v>1046983.5905464422</v>
      </c>
      <c r="M157" s="142">
        <f>'St 1.3.7.1'!M157+'St 1.3.7.2'!M157</f>
        <v>1209812.8939997526</v>
      </c>
      <c r="N157" s="143"/>
      <c r="O157" s="142">
        <f>'St 1.3.7.1'!O157+'St 1.3.7.2'!O157</f>
        <v>15059.798948831723</v>
      </c>
      <c r="P157" s="142">
        <f>'St 1.3.7.1'!P157+'St 1.3.7.2'!P157</f>
        <v>42200.394084085259</v>
      </c>
      <c r="Q157" s="142">
        <f>'St 1.3.7.1'!Q157+'St 1.3.7.2'!Q157</f>
        <v>102399.7285166622</v>
      </c>
      <c r="R157" s="142">
        <f>'St 1.3.7.1'!R157+'St 1.3.7.2'!R157</f>
        <v>7836.5510832887521</v>
      </c>
      <c r="S157" s="142">
        <f>'St 1.3.7.1'!S157+'St 1.3.7.2'!S157</f>
        <v>175703.33482400322</v>
      </c>
      <c r="T157" s="142">
        <f>'St 1.3.7.1'!T157+'St 1.3.7.2'!T157</f>
        <v>31934.738259721609</v>
      </c>
      <c r="U157" s="142">
        <f>'St 1.3.7.1'!U157+'St 1.3.7.2'!U157</f>
        <v>111914.7239950269</v>
      </c>
      <c r="V157" s="142">
        <f>'St 1.3.7.1'!V157+'St 1.3.7.2'!V157</f>
        <v>86831.995606187513</v>
      </c>
      <c r="W157" s="142">
        <f>'St 1.3.7.1'!W157+'St 1.3.7.2'!W157</f>
        <v>162829.30345331022</v>
      </c>
      <c r="X157" s="143"/>
      <c r="Y157" s="142">
        <f>'St 1.3.7.1'!Y157+'St 1.3.7.2'!Y157</f>
        <v>-724.28621626897461</v>
      </c>
      <c r="Z157" s="142">
        <f>'St 1.3.7.1'!Z157+'St 1.3.7.2'!Z157</f>
        <v>22841.151442210146</v>
      </c>
      <c r="AA157" s="142">
        <f>'St 1.3.7.1'!AA157+'St 1.3.7.2'!AA157</f>
        <v>13094.047401842045</v>
      </c>
      <c r="AB157" s="142">
        <f>'St 1.3.7.1'!AB157+'St 1.3.7.2'!AB157</f>
        <v>-35788.525274365704</v>
      </c>
      <c r="AC157" s="142">
        <f>'St 1.3.7.1'!AC157+'St 1.3.7.2'!AC157</f>
        <v>97022.761003740743</v>
      </c>
      <c r="AD157" s="142">
        <f>'St 1.3.7.1'!AD157+'St 1.3.7.2'!AD157</f>
        <v>-116651.65466383078</v>
      </c>
      <c r="AE157" s="142">
        <f>'St 1.3.7.1'!AE157+'St 1.3.7.2'!AE157</f>
        <v>87443.172819713247</v>
      </c>
      <c r="AF157" s="142">
        <f>'St 1.3.7.1'!AF157+'St 1.3.7.2'!AF157</f>
        <v>-6771.7694073530765</v>
      </c>
      <c r="AG157" s="142">
        <f>'St 1.3.7.1'!AG157+'St 1.3.7.2'!AG157</f>
        <v>11050.799281511991</v>
      </c>
    </row>
    <row r="158" spans="1:33">
      <c r="B158" s="6" t="s">
        <v>44</v>
      </c>
      <c r="C158" s="219"/>
      <c r="D158" s="142">
        <f>'St 1.3.7.1'!D158+'St 1.3.7.2'!D158</f>
        <v>908993.16901649896</v>
      </c>
      <c r="E158" s="142">
        <f>'St 1.3.7.1'!E158+'St 1.3.7.2'!E158</f>
        <v>1080756.5324960686</v>
      </c>
      <c r="F158" s="142">
        <f>'St 1.3.7.1'!F158+'St 1.3.7.2'!F158</f>
        <v>1311814.6866625086</v>
      </c>
      <c r="G158" s="142">
        <f>'St 1.3.7.1'!G158+'St 1.3.7.2'!G158</f>
        <v>1623596.3008368514</v>
      </c>
      <c r="H158" s="142">
        <f>'St 1.3.7.1'!H158+'St 1.3.7.2'!H158</f>
        <v>1990956.5568634633</v>
      </c>
      <c r="I158" s="142">
        <f>'St 1.3.7.1'!I158+'St 1.3.7.2'!I158</f>
        <v>2317693.342866221</v>
      </c>
      <c r="J158" s="142">
        <f>'St 1.3.7.1'!J158+'St 1.3.7.2'!J158</f>
        <v>2781402.8345374046</v>
      </c>
      <c r="K158" s="142">
        <f>'St 1.3.7.1'!K158+'St 1.3.7.2'!K158</f>
        <v>3162067.2371603316</v>
      </c>
      <c r="L158" s="142">
        <f>'St 1.3.7.1'!L158+'St 1.3.7.2'!L158</f>
        <v>3664896.4704943309</v>
      </c>
      <c r="M158" s="142">
        <f>'St 1.3.7.1'!M158+'St 1.3.7.2'!M158</f>
        <v>4236630.8902300177</v>
      </c>
      <c r="N158" s="143"/>
      <c r="O158" s="142">
        <f>'St 1.3.7.1'!O158+'St 1.3.7.2'!O158</f>
        <v>176343.72295822343</v>
      </c>
      <c r="P158" s="142">
        <f>'St 1.3.7.1'!P158+'St 1.3.7.2'!P158</f>
        <v>231058.15416643996</v>
      </c>
      <c r="Q158" s="142">
        <f>'St 1.3.7.1'!Q158+'St 1.3.7.2'!Q158</f>
        <v>311781.61417434266</v>
      </c>
      <c r="R158" s="142">
        <f>'St 1.3.7.1'!R158+'St 1.3.7.2'!R158</f>
        <v>367360.25602661207</v>
      </c>
      <c r="S158" s="142">
        <f>'St 1.3.7.1'!S158+'St 1.3.7.2'!S158</f>
        <v>326736.78600275773</v>
      </c>
      <c r="T158" s="142">
        <f>'St 1.3.7.1'!T158+'St 1.3.7.2'!T158</f>
        <v>463709.49167118385</v>
      </c>
      <c r="U158" s="142">
        <f>'St 1.3.7.1'!U158+'St 1.3.7.2'!U158</f>
        <v>380664.40262292646</v>
      </c>
      <c r="V158" s="142">
        <f>'St 1.3.7.1'!V158+'St 1.3.7.2'!V158</f>
        <v>502829.2333339997</v>
      </c>
      <c r="W158" s="142">
        <f>'St 1.3.7.1'!W158+'St 1.3.7.2'!W158</f>
        <v>571734.41973568685</v>
      </c>
      <c r="X158" s="143"/>
      <c r="Y158" s="142">
        <f>'St 1.3.7.1'!Y158+'St 1.3.7.2'!Y158</f>
        <v>-4580.3594786537251</v>
      </c>
      <c r="Z158" s="142">
        <f>'St 1.3.7.1'!Z158+'St 1.3.7.2'!Z158</f>
        <v>-8181.3888109292975</v>
      </c>
      <c r="AA158" s="142">
        <f>'St 1.3.7.1'!AA158+'St 1.3.7.2'!AA158</f>
        <v>23451.227651654292</v>
      </c>
      <c r="AB158" s="142">
        <f>'St 1.3.7.1'!AB158+'St 1.3.7.2'!AB158</f>
        <v>66638.445476929424</v>
      </c>
      <c r="AC158" s="142">
        <f>'St 1.3.7.1'!AC158+'St 1.3.7.2'!AC158</f>
        <v>-97160.33289289489</v>
      </c>
      <c r="AD158" s="142">
        <f>'St 1.3.7.1'!AD158+'St 1.3.7.2'!AD158</f>
        <v>147170.30746091969</v>
      </c>
      <c r="AE158" s="142">
        <f>'St 1.3.7.1'!AE158+'St 1.3.7.2'!AE158</f>
        <v>-56853.480506754844</v>
      </c>
      <c r="AF158" s="142">
        <f>'St 1.3.7.1'!AF158+'St 1.3.7.2'!AF158</f>
        <v>52294.607514734344</v>
      </c>
      <c r="AG158" s="142">
        <f>'St 1.3.7.1'!AG158+'St 1.3.7.2'!AG158</f>
        <v>6325.8156974878148</v>
      </c>
    </row>
    <row r="159" spans="1:33">
      <c r="B159" s="7" t="s">
        <v>45</v>
      </c>
      <c r="C159" s="219"/>
      <c r="D159" s="142">
        <f>'St 1.3.7.1'!D159+'St 1.3.7.2'!D159</f>
        <v>610506.24371075002</v>
      </c>
      <c r="E159" s="142">
        <f>'St 1.3.7.1'!E159+'St 1.3.7.2'!E159</f>
        <v>700488.35209080391</v>
      </c>
      <c r="F159" s="142">
        <f>'St 1.3.7.1'!F159+'St 1.3.7.2'!F159</f>
        <v>834926.48471913021</v>
      </c>
      <c r="G159" s="142">
        <f>'St 1.3.7.1'!G159+'St 1.3.7.2'!G159</f>
        <v>1004421.4077846927</v>
      </c>
      <c r="H159" s="142">
        <f>'St 1.3.7.1'!H159+'St 1.3.7.2'!H159</f>
        <v>1161925.5087901815</v>
      </c>
      <c r="I159" s="142">
        <f>'St 1.3.7.1'!I159+'St 1.3.7.2'!I159</f>
        <v>1314461.2311839173</v>
      </c>
      <c r="J159" s="142">
        <f>'St 1.3.7.1'!J159+'St 1.3.7.2'!J159</f>
        <v>1525236.4536535372</v>
      </c>
      <c r="K159" s="142">
        <f>'St 1.3.7.1'!K159+'St 1.3.7.2'!K159</f>
        <v>1695188.7392389327</v>
      </c>
      <c r="L159" s="142">
        <f>'St 1.3.7.1'!L159+'St 1.3.7.2'!L159</f>
        <v>1981231.953668443</v>
      </c>
      <c r="M159" s="142">
        <f>'St 1.3.7.1'!M159+'St 1.3.7.2'!M159</f>
        <v>2341396.5965623949</v>
      </c>
      <c r="N159" s="143"/>
      <c r="O159" s="142">
        <f>'St 1.3.7.1'!O159+'St 1.3.7.2'!O159</f>
        <v>94562.467858707678</v>
      </c>
      <c r="P159" s="142">
        <f>'St 1.3.7.1'!P159+'St 1.3.7.2'!P159</f>
        <v>134438.13262832628</v>
      </c>
      <c r="Q159" s="142">
        <f>'St 1.3.7.1'!Q159+'St 1.3.7.2'!Q159</f>
        <v>169494.92306556238</v>
      </c>
      <c r="R159" s="142">
        <f>'St 1.3.7.1'!R159+'St 1.3.7.2'!R159</f>
        <v>157504.10100548874</v>
      </c>
      <c r="S159" s="142">
        <f>'St 1.3.7.1'!S159+'St 1.3.7.2'!S159</f>
        <v>152535.72239373592</v>
      </c>
      <c r="T159" s="142">
        <f>'St 1.3.7.1'!T159+'St 1.3.7.2'!T159</f>
        <v>210775.22246961971</v>
      </c>
      <c r="U159" s="142">
        <f>'St 1.3.7.1'!U159+'St 1.3.7.2'!U159</f>
        <v>169952.28558539561</v>
      </c>
      <c r="V159" s="142">
        <f>'St 1.3.7.1'!V159+'St 1.3.7.2'!V159</f>
        <v>286043.21442951041</v>
      </c>
      <c r="W159" s="142">
        <f>'St 1.3.7.1'!W159+'St 1.3.7.2'!W159</f>
        <v>360164.64289395191</v>
      </c>
      <c r="X159" s="143"/>
      <c r="Y159" s="142">
        <f>'St 1.3.7.1'!Y159+'St 1.3.7.2'!Y159</f>
        <v>-4580.3594786537251</v>
      </c>
      <c r="Z159" s="142">
        <f>'St 1.3.7.1'!Z159+'St 1.3.7.2'!Z159</f>
        <v>-7836.6358751381767</v>
      </c>
      <c r="AA159" s="142">
        <f>'St 1.3.7.1'!AA159+'St 1.3.7.2'!AA159</f>
        <v>7414.3590360694816</v>
      </c>
      <c r="AB159" s="142">
        <f>'St 1.3.7.1'!AB159+'St 1.3.7.2'!AB159</f>
        <v>361.78186131137409</v>
      </c>
      <c r="AC159" s="142">
        <f>'St 1.3.7.1'!AC159+'St 1.3.7.2'!AC159</f>
        <v>-17255.142147352763</v>
      </c>
      <c r="AD159" s="142">
        <f>'St 1.3.7.1'!AD159+'St 1.3.7.2'!AD159</f>
        <v>53666.631092687247</v>
      </c>
      <c r="AE159" s="142">
        <f>'St 1.3.7.1'!AE159+'St 1.3.7.2'!AE159</f>
        <v>-63258.094365684432</v>
      </c>
      <c r="AF159" s="142">
        <f>'St 1.3.7.1'!AF159+'St 1.3.7.2'!AF159</f>
        <v>70482.446823478123</v>
      </c>
      <c r="AG159" s="142">
        <f>'St 1.3.7.1'!AG159+'St 1.3.7.2'!AG159</f>
        <v>-4914.264724944951</v>
      </c>
    </row>
    <row r="160" spans="1:33">
      <c r="B160" s="7" t="s">
        <v>46</v>
      </c>
      <c r="C160" s="219"/>
      <c r="D160" s="142">
        <f>'St 1.3.7.1'!D160+'St 1.3.7.2'!D160</f>
        <v>298486.925305749</v>
      </c>
      <c r="E160" s="142">
        <f>'St 1.3.7.1'!E160+'St 1.3.7.2'!E160</f>
        <v>380268.18040526472</v>
      </c>
      <c r="F160" s="142">
        <f>'St 1.3.7.1'!F160+'St 1.3.7.2'!F160</f>
        <v>476888.20194337843</v>
      </c>
      <c r="G160" s="142">
        <f>'St 1.3.7.1'!G160+'St 1.3.7.2'!G160</f>
        <v>619174.89305215864</v>
      </c>
      <c r="H160" s="142">
        <f>'St 1.3.7.1'!H160+'St 1.3.7.2'!H160</f>
        <v>829031.048073282</v>
      </c>
      <c r="I160" s="142">
        <f>'St 1.3.7.1'!I160+'St 1.3.7.2'!I160</f>
        <v>1003232.1116823039</v>
      </c>
      <c r="J160" s="142">
        <f>'St 1.3.7.1'!J160+'St 1.3.7.2'!J160</f>
        <v>1256166.3808838679</v>
      </c>
      <c r="K160" s="142">
        <f>'St 1.3.7.1'!K160+'St 1.3.7.2'!K160</f>
        <v>1466878.4979213984</v>
      </c>
      <c r="L160" s="142">
        <f>'St 1.3.7.1'!L160+'St 1.3.7.2'!L160</f>
        <v>1683664.5168258878</v>
      </c>
      <c r="M160" s="142">
        <f>'St 1.3.7.1'!M160+'St 1.3.7.2'!M160</f>
        <v>1895234.2936676235</v>
      </c>
      <c r="N160" s="143"/>
      <c r="O160" s="142">
        <f>'St 1.3.7.1'!O160+'St 1.3.7.2'!O160</f>
        <v>81781.255099515722</v>
      </c>
      <c r="P160" s="142">
        <f>'St 1.3.7.1'!P160+'St 1.3.7.2'!P160</f>
        <v>96620.02153811368</v>
      </c>
      <c r="Q160" s="142">
        <f>'St 1.3.7.1'!Q160+'St 1.3.7.2'!Q160</f>
        <v>142286.69110878021</v>
      </c>
      <c r="R160" s="142">
        <f>'St 1.3.7.1'!R160+'St 1.3.7.2'!R160</f>
        <v>209856.15502112324</v>
      </c>
      <c r="S160" s="142">
        <f>'St 1.3.7.1'!S160+'St 1.3.7.2'!S160</f>
        <v>174201.06360902201</v>
      </c>
      <c r="T160" s="142">
        <f>'St 1.3.7.1'!T160+'St 1.3.7.2'!T160</f>
        <v>252934.26920156408</v>
      </c>
      <c r="U160" s="142">
        <f>'St 1.3.7.1'!U160+'St 1.3.7.2'!U160</f>
        <v>210712.11703753064</v>
      </c>
      <c r="V160" s="142">
        <f>'St 1.3.7.1'!V160+'St 1.3.7.2'!V160</f>
        <v>216786.01890448947</v>
      </c>
      <c r="W160" s="142">
        <f>'St 1.3.7.1'!W160+'St 1.3.7.2'!W160</f>
        <v>211569.77684173541</v>
      </c>
      <c r="X160" s="143"/>
      <c r="Y160" s="142">
        <f>'St 1.3.7.1'!Y160+'St 1.3.7.2'!Y160</f>
        <v>0</v>
      </c>
      <c r="Z160" s="142">
        <f>'St 1.3.7.1'!Z160+'St 1.3.7.2'!Z160</f>
        <v>-344.75293579112076</v>
      </c>
      <c r="AA160" s="142">
        <f>'St 1.3.7.1'!AA160+'St 1.3.7.2'!AA160</f>
        <v>16036.86861558483</v>
      </c>
      <c r="AB160" s="142">
        <f>'St 1.3.7.1'!AB160+'St 1.3.7.2'!AB160</f>
        <v>66276.663615617988</v>
      </c>
      <c r="AC160" s="142">
        <f>'St 1.3.7.1'!AC160+'St 1.3.7.2'!AC160</f>
        <v>-79905.190745542088</v>
      </c>
      <c r="AD160" s="142">
        <f>'St 1.3.7.1'!AD160+'St 1.3.7.2'!AD160</f>
        <v>93503.676368232438</v>
      </c>
      <c r="AE160" s="142">
        <f>'St 1.3.7.1'!AE160+'St 1.3.7.2'!AE160</f>
        <v>6404.6138589294969</v>
      </c>
      <c r="AF160" s="142">
        <f>'St 1.3.7.1'!AF160+'St 1.3.7.2'!AF160</f>
        <v>-18187.839308743787</v>
      </c>
      <c r="AG160" s="142">
        <f>'St 1.3.7.1'!AG160+'St 1.3.7.2'!AG160</f>
        <v>11240.08042243313</v>
      </c>
    </row>
    <row r="161" spans="1:33">
      <c r="B161" s="6" t="s">
        <v>317</v>
      </c>
      <c r="C161" s="219"/>
      <c r="D161" s="142">
        <f>'St 1.3.7.1'!D161+'St 1.3.7.2'!D161</f>
        <v>154622.90203349045</v>
      </c>
      <c r="E161" s="142">
        <f>'St 1.3.7.1'!E161+'St 1.3.7.2'!E161</f>
        <v>153350.55978938966</v>
      </c>
      <c r="F161" s="142">
        <f>'St 1.3.7.1'!F161+'St 1.3.7.2'!F161</f>
        <v>163164.49855912523</v>
      </c>
      <c r="G161" s="142">
        <f>'St 1.3.7.1'!G161+'St 1.3.7.2'!G161</f>
        <v>195279.10213477147</v>
      </c>
      <c r="H161" s="142">
        <f>'St 1.3.7.1'!H161+'St 1.3.7.2'!H161</f>
        <v>191564.93517145352</v>
      </c>
      <c r="I161" s="142">
        <f>'St 1.3.7.1'!I161+'St 1.3.7.2'!I161</f>
        <v>229696.79842174501</v>
      </c>
      <c r="J161" s="142">
        <f>'St 1.3.7.1'!J161+'St 1.3.7.2'!J161</f>
        <v>255574.27032458512</v>
      </c>
      <c r="K161" s="142">
        <f>'St 1.3.7.1'!K161+'St 1.3.7.2'!K161</f>
        <v>273888.39772085642</v>
      </c>
      <c r="L161" s="142">
        <f>'St 1.3.7.1'!L161+'St 1.3.7.2'!L161</f>
        <v>288685.97566576995</v>
      </c>
      <c r="M161" s="142">
        <f>'St 1.3.7.1'!M161+'St 1.3.7.2'!M161</f>
        <v>344876.73397683247</v>
      </c>
      <c r="N161" s="143"/>
      <c r="O161" s="142">
        <f>'St 1.3.7.1'!O161+'St 1.3.7.2'!O161</f>
        <v>-53.397225449198231</v>
      </c>
      <c r="P161" s="142">
        <f>'St 1.3.7.1'!P161+'St 1.3.7.2'!P161</f>
        <v>9813.9387697355705</v>
      </c>
      <c r="Q161" s="142">
        <f>'St 1.3.7.1'!Q161+'St 1.3.7.2'!Q161</f>
        <v>32114.603575646237</v>
      </c>
      <c r="R161" s="142">
        <f>'St 1.3.7.1'!R161+'St 1.3.7.2'!R161</f>
        <v>-3714.1669633179577</v>
      </c>
      <c r="S161" s="142">
        <f>'St 1.3.7.1'!S161+'St 1.3.7.2'!S161</f>
        <v>38131.863250291499</v>
      </c>
      <c r="T161" s="142">
        <f>'St 1.3.7.1'!T161+'St 1.3.7.2'!T161</f>
        <v>25877.471902840101</v>
      </c>
      <c r="U161" s="142">
        <f>'St 1.3.7.1'!U161+'St 1.3.7.2'!U161</f>
        <v>18314.12739627132</v>
      </c>
      <c r="V161" s="142">
        <f>'St 1.3.7.1'!V161+'St 1.3.7.2'!V161</f>
        <v>14797.577944913512</v>
      </c>
      <c r="W161" s="142">
        <f>'St 1.3.7.1'!W161+'St 1.3.7.2'!W161</f>
        <v>56190.758311062484</v>
      </c>
      <c r="X161" s="143"/>
      <c r="Y161" s="142">
        <f>'St 1.3.7.1'!Y161+'St 1.3.7.2'!Y161</f>
        <v>-1218.9450186515721</v>
      </c>
      <c r="Z161" s="142">
        <f>'St 1.3.7.1'!Z161+'St 1.3.7.2'!Z161</f>
        <v>-1123.6569718734727</v>
      </c>
      <c r="AA161" s="142">
        <f>'St 1.3.7.1'!AA161+'St 1.3.7.2'!AA161</f>
        <v>985.51035485204648</v>
      </c>
      <c r="AB161" s="142">
        <f>'St 1.3.7.1'!AB161+'St 1.3.7.2'!AB161</f>
        <v>1047.3625066446161</v>
      </c>
      <c r="AC161" s="142">
        <f>'St 1.3.7.1'!AC161+'St 1.3.7.2'!AC161</f>
        <v>1052.2881105664162</v>
      </c>
      <c r="AD161" s="142">
        <f>'St 1.3.7.1'!AD161+'St 1.3.7.2'!AD161</f>
        <v>-97.840405173938905</v>
      </c>
      <c r="AE161" s="142">
        <f>'St 1.3.7.1'!AE161+'St 1.3.7.2'!AE161</f>
        <v>2621.7803052979716</v>
      </c>
      <c r="AF161" s="142">
        <f>'St 1.3.7.1'!AF161+'St 1.3.7.2'!AF161</f>
        <v>316.04465890969209</v>
      </c>
      <c r="AG161" s="142">
        <f>'St 1.3.7.1'!AG161+'St 1.3.7.2'!AG161</f>
        <v>129.98892640718225</v>
      </c>
    </row>
    <row r="162" spans="1:33">
      <c r="B162" s="6" t="s">
        <v>108</v>
      </c>
      <c r="C162" s="219"/>
      <c r="D162" s="142">
        <f>'St 1.3.7.1'!D162+'St 1.3.7.2'!D162</f>
        <v>156867.99912639696</v>
      </c>
      <c r="E162" s="142">
        <f>'St 1.3.7.1'!E162+'St 1.3.7.2'!E162</f>
        <v>157646.77378383771</v>
      </c>
      <c r="F162" s="142">
        <f>'St 1.3.7.1'!F162+'St 1.3.7.2'!F162</f>
        <v>169675.49855912523</v>
      </c>
      <c r="G162" s="142">
        <f>'St 1.3.7.1'!G162+'St 1.3.7.2'!G162</f>
        <v>205697.62508084672</v>
      </c>
      <c r="H162" s="142">
        <f>'St 1.3.7.1'!H162+'St 1.3.7.2'!H162</f>
        <v>207689.95678860549</v>
      </c>
      <c r="I162" s="142">
        <f>'St 1.3.7.1'!I162+'St 1.3.7.2'!I162</f>
        <v>253335.75477399828</v>
      </c>
      <c r="J162" s="142">
        <f>'St 1.3.7.1'!J162+'St 1.3.7.2'!J162</f>
        <v>286559.10831407184</v>
      </c>
      <c r="K162" s="142">
        <f>'St 1.3.7.1'!K162+'St 1.3.7.2'!K162</f>
        <v>316722.35199231119</v>
      </c>
      <c r="L162" s="142">
        <f>'St 1.3.7.1'!L162+'St 1.3.7.2'!L162</f>
        <v>343911.89233578352</v>
      </c>
      <c r="M162" s="142">
        <f>'St 1.3.7.1'!M162+'St 1.3.7.2'!M162</f>
        <v>412717.88523783296</v>
      </c>
      <c r="N162" s="143"/>
      <c r="O162" s="142">
        <f>'St 1.3.7.1'!O162+'St 1.3.7.2'!O162</f>
        <v>4091.4097640551008</v>
      </c>
      <c r="P162" s="142">
        <f>'St 1.3.7.1'!P162+'St 1.3.7.2'!P162</f>
        <v>12028.724775287516</v>
      </c>
      <c r="Q162" s="142">
        <f>'St 1.3.7.1'!Q162+'St 1.3.7.2'!Q162</f>
        <v>36022.126521721482</v>
      </c>
      <c r="R162" s="142">
        <f>'St 1.3.7.1'!R162+'St 1.3.7.2'!R162</f>
        <v>1992.3317077587653</v>
      </c>
      <c r="S162" s="142">
        <f>'St 1.3.7.1'!S162+'St 1.3.7.2'!S162</f>
        <v>45645.79798539279</v>
      </c>
      <c r="T162" s="142">
        <f>'St 1.3.7.1'!T162+'St 1.3.7.2'!T162</f>
        <v>33223.353540073585</v>
      </c>
      <c r="U162" s="142">
        <f>'St 1.3.7.1'!U162+'St 1.3.7.2'!U162</f>
        <v>30163.243678239312</v>
      </c>
      <c r="V162" s="142">
        <f>'St 1.3.7.1'!V162+'St 1.3.7.2'!V162</f>
        <v>27189.540343472345</v>
      </c>
      <c r="W162" s="142">
        <f>'St 1.3.7.1'!W162+'St 1.3.7.2'!W162</f>
        <v>68805.992902049446</v>
      </c>
      <c r="X162" s="143"/>
      <c r="Y162" s="142">
        <f>'St 1.3.7.1'!Y162+'St 1.3.7.2'!Y162</f>
        <v>-3312.6351066143193</v>
      </c>
      <c r="Z162" s="142">
        <f>'St 1.3.7.1'!Z162+'St 1.3.7.2'!Z162</f>
        <v>-3053.6779558258245</v>
      </c>
      <c r="AA162" s="142">
        <f>'St 1.3.7.1'!AA162+'St 1.3.7.2'!AA162</f>
        <v>2678.2472953753468</v>
      </c>
      <c r="AB162" s="142">
        <f>'St 1.3.7.1'!AB162+'St 1.3.7.2'!AB162</f>
        <v>2846.3382316460907</v>
      </c>
      <c r="AC162" s="142">
        <f>'St 1.3.7.1'!AC162+'St 1.3.7.2'!AC162</f>
        <v>2859.7241745909882</v>
      </c>
      <c r="AD162" s="142">
        <f>'St 1.3.7.1'!AD162+'St 1.3.7.2'!AD162</f>
        <v>-265.89350304175525</v>
      </c>
      <c r="AE162" s="142">
        <f>'St 1.3.7.1'!AE162+'St 1.3.7.2'!AE162</f>
        <v>7125.0149500324878</v>
      </c>
      <c r="AF162" s="142">
        <f>'St 1.3.7.1'!AF162+'St 1.3.7.2'!AF162</f>
        <v>858.8907755005323</v>
      </c>
      <c r="AG162" s="142">
        <f>'St 1.3.7.1'!AG162+'St 1.3.7.2'!AG162</f>
        <v>353.26111883531439</v>
      </c>
    </row>
    <row r="163" spans="1:33">
      <c r="B163" s="6" t="s">
        <v>48</v>
      </c>
      <c r="C163" s="219"/>
      <c r="D163" s="142">
        <f>'St 1.3.7.1'!D163+'St 1.3.7.2'!D163</f>
        <v>0</v>
      </c>
      <c r="E163" s="142">
        <f>'St 1.3.7.1'!E163+'St 1.3.7.2'!E163</f>
        <v>0</v>
      </c>
      <c r="F163" s="142">
        <f>'St 1.3.7.1'!F163+'St 1.3.7.2'!F163</f>
        <v>0</v>
      </c>
      <c r="G163" s="142">
        <f>'St 1.3.7.1'!G163+'St 1.3.7.2'!G163</f>
        <v>0</v>
      </c>
      <c r="H163" s="142">
        <f>'St 1.3.7.1'!H163+'St 1.3.7.2'!H163</f>
        <v>0</v>
      </c>
      <c r="I163" s="142">
        <f>'St 1.3.7.1'!I163+'St 1.3.7.2'!I163</f>
        <v>0</v>
      </c>
      <c r="J163" s="142">
        <f>'St 1.3.7.1'!J163+'St 1.3.7.2'!J163</f>
        <v>0</v>
      </c>
      <c r="K163" s="142">
        <f>'St 1.3.7.1'!K163+'St 1.3.7.2'!K163</f>
        <v>0</v>
      </c>
      <c r="L163" s="142">
        <f>'St 1.3.7.1'!L163+'St 1.3.7.2'!L163</f>
        <v>0</v>
      </c>
      <c r="M163" s="142">
        <f>'St 1.3.7.1'!M163+'St 1.3.7.2'!M163</f>
        <v>0</v>
      </c>
      <c r="N163" s="143"/>
      <c r="O163" s="142">
        <f>'St 1.3.7.1'!O163+'St 1.3.7.2'!O163</f>
        <v>0</v>
      </c>
      <c r="P163" s="142">
        <f>'St 1.3.7.1'!P163+'St 1.3.7.2'!P163</f>
        <v>0</v>
      </c>
      <c r="Q163" s="142">
        <f>'St 1.3.7.1'!Q163+'St 1.3.7.2'!Q163</f>
        <v>0</v>
      </c>
      <c r="R163" s="142">
        <f>'St 1.3.7.1'!R163+'St 1.3.7.2'!R163</f>
        <v>0</v>
      </c>
      <c r="S163" s="142">
        <f>'St 1.3.7.1'!S163+'St 1.3.7.2'!S163</f>
        <v>0</v>
      </c>
      <c r="T163" s="142">
        <f>'St 1.3.7.1'!T163+'St 1.3.7.2'!T163</f>
        <v>0</v>
      </c>
      <c r="U163" s="142">
        <f>'St 1.3.7.1'!U163+'St 1.3.7.2'!U163</f>
        <v>0</v>
      </c>
      <c r="V163" s="142">
        <f>'St 1.3.7.1'!V163+'St 1.3.7.2'!V163</f>
        <v>0</v>
      </c>
      <c r="W163" s="142">
        <f>'St 1.3.7.1'!W163+'St 1.3.7.2'!W163</f>
        <v>0</v>
      </c>
      <c r="X163" s="143"/>
      <c r="Y163" s="142">
        <f>'St 1.3.7.1'!Y163+'St 1.3.7.2'!Y163</f>
        <v>0</v>
      </c>
      <c r="Z163" s="142">
        <f>'St 1.3.7.1'!Z163+'St 1.3.7.2'!Z163</f>
        <v>0</v>
      </c>
      <c r="AA163" s="142">
        <f>'St 1.3.7.1'!AA163+'St 1.3.7.2'!AA163</f>
        <v>0</v>
      </c>
      <c r="AB163" s="142">
        <f>'St 1.3.7.1'!AB163+'St 1.3.7.2'!AB163</f>
        <v>0</v>
      </c>
      <c r="AC163" s="142">
        <f>'St 1.3.7.1'!AC163+'St 1.3.7.2'!AC163</f>
        <v>0</v>
      </c>
      <c r="AD163" s="142">
        <f>'St 1.3.7.1'!AD163+'St 1.3.7.2'!AD163</f>
        <v>0</v>
      </c>
      <c r="AE163" s="142">
        <f>'St 1.3.7.1'!AE163+'St 1.3.7.2'!AE163</f>
        <v>0</v>
      </c>
      <c r="AF163" s="142">
        <f>'St 1.3.7.1'!AF163+'St 1.3.7.2'!AF163</f>
        <v>0</v>
      </c>
      <c r="AG163" s="142">
        <f>'St 1.3.7.1'!AG163+'St 1.3.7.2'!AG163</f>
        <v>0</v>
      </c>
    </row>
    <row r="164" spans="1:33">
      <c r="B164" s="6" t="s">
        <v>325</v>
      </c>
      <c r="C164" s="219"/>
      <c r="D164" s="142">
        <f>'St 1.3.7.1'!D164+'St 1.3.7.2'!D164</f>
        <v>0</v>
      </c>
      <c r="E164" s="142">
        <f>'St 1.3.7.1'!E164+'St 1.3.7.2'!E164</f>
        <v>0</v>
      </c>
      <c r="F164" s="142">
        <f>'St 1.3.7.1'!F164+'St 1.3.7.2'!F164</f>
        <v>0</v>
      </c>
      <c r="G164" s="142">
        <f>'St 1.3.7.1'!G164+'St 1.3.7.2'!G164</f>
        <v>0</v>
      </c>
      <c r="H164" s="142">
        <f>'St 1.3.7.1'!H164+'St 1.3.7.2'!H164</f>
        <v>0</v>
      </c>
      <c r="I164" s="142">
        <f>'St 1.3.7.1'!I164+'St 1.3.7.2'!I164</f>
        <v>0</v>
      </c>
      <c r="J164" s="142">
        <f>'St 1.3.7.1'!J164+'St 1.3.7.2'!J164</f>
        <v>0</v>
      </c>
      <c r="K164" s="142">
        <f>'St 1.3.7.1'!K164+'St 1.3.7.2'!K164</f>
        <v>0</v>
      </c>
      <c r="L164" s="142">
        <f>'St 1.3.7.1'!L164+'St 1.3.7.2'!L164</f>
        <v>0</v>
      </c>
      <c r="M164" s="142">
        <f>'St 1.3.7.1'!M164+'St 1.3.7.2'!M164</f>
        <v>0</v>
      </c>
      <c r="N164" s="143"/>
      <c r="O164" s="142">
        <f>'St 1.3.7.1'!O164+'St 1.3.7.2'!O164</f>
        <v>0</v>
      </c>
      <c r="P164" s="142">
        <f>'St 1.3.7.1'!P164+'St 1.3.7.2'!P164</f>
        <v>0</v>
      </c>
      <c r="Q164" s="142">
        <f>'St 1.3.7.1'!Q164+'St 1.3.7.2'!Q164</f>
        <v>0</v>
      </c>
      <c r="R164" s="142">
        <f>'St 1.3.7.1'!R164+'St 1.3.7.2'!R164</f>
        <v>0</v>
      </c>
      <c r="S164" s="142">
        <f>'St 1.3.7.1'!S164+'St 1.3.7.2'!S164</f>
        <v>0</v>
      </c>
      <c r="T164" s="142">
        <f>'St 1.3.7.1'!T164+'St 1.3.7.2'!T164</f>
        <v>0</v>
      </c>
      <c r="U164" s="142">
        <f>'St 1.3.7.1'!U164+'St 1.3.7.2'!U164</f>
        <v>0</v>
      </c>
      <c r="V164" s="142">
        <f>'St 1.3.7.1'!V164+'St 1.3.7.2'!V164</f>
        <v>0</v>
      </c>
      <c r="W164" s="142">
        <f>'St 1.3.7.1'!W164+'St 1.3.7.2'!W164</f>
        <v>0</v>
      </c>
      <c r="X164" s="143"/>
      <c r="Y164" s="142">
        <f>'St 1.3.7.1'!Y164+'St 1.3.7.2'!Y164</f>
        <v>0</v>
      </c>
      <c r="Z164" s="142">
        <f>'St 1.3.7.1'!Z164+'St 1.3.7.2'!Z164</f>
        <v>0</v>
      </c>
      <c r="AA164" s="142">
        <f>'St 1.3.7.1'!AA164+'St 1.3.7.2'!AA164</f>
        <v>0</v>
      </c>
      <c r="AB164" s="142">
        <f>'St 1.3.7.1'!AB164+'St 1.3.7.2'!AB164</f>
        <v>0</v>
      </c>
      <c r="AC164" s="142">
        <f>'St 1.3.7.1'!AC164+'St 1.3.7.2'!AC164</f>
        <v>0</v>
      </c>
      <c r="AD164" s="142">
        <f>'St 1.3.7.1'!AD164+'St 1.3.7.2'!AD164</f>
        <v>0</v>
      </c>
      <c r="AE164" s="142">
        <f>'St 1.3.7.1'!AE164+'St 1.3.7.2'!AE164</f>
        <v>0</v>
      </c>
      <c r="AF164" s="142">
        <f>'St 1.3.7.1'!AF164+'St 1.3.7.2'!AF164</f>
        <v>0</v>
      </c>
      <c r="AG164" s="142">
        <f>'St 1.3.7.1'!AG164+'St 1.3.7.2'!AG164</f>
        <v>0</v>
      </c>
    </row>
    <row r="165" spans="1:33">
      <c r="B165" s="8" t="s">
        <v>101</v>
      </c>
      <c r="C165" s="219"/>
      <c r="D165" s="142">
        <f>'St 1.3.7.1'!D165+'St 1.3.7.2'!D165</f>
        <v>0</v>
      </c>
      <c r="E165" s="142">
        <f>'St 1.3.7.1'!E165+'St 1.3.7.2'!E165</f>
        <v>0</v>
      </c>
      <c r="F165" s="142">
        <f>'St 1.3.7.1'!F165+'St 1.3.7.2'!F165</f>
        <v>0</v>
      </c>
      <c r="G165" s="142">
        <f>'St 1.3.7.1'!G165+'St 1.3.7.2'!G165</f>
        <v>0</v>
      </c>
      <c r="H165" s="142">
        <f>'St 1.3.7.1'!H165+'St 1.3.7.2'!H165</f>
        <v>0</v>
      </c>
      <c r="I165" s="142">
        <f>'St 1.3.7.1'!I165+'St 1.3.7.2'!I165</f>
        <v>0</v>
      </c>
      <c r="J165" s="142">
        <f>'St 1.3.7.1'!J165+'St 1.3.7.2'!J165</f>
        <v>0</v>
      </c>
      <c r="K165" s="142">
        <f>'St 1.3.7.1'!K165+'St 1.3.7.2'!K165</f>
        <v>0</v>
      </c>
      <c r="L165" s="142">
        <f>'St 1.3.7.1'!L165+'St 1.3.7.2'!L165</f>
        <v>0</v>
      </c>
      <c r="M165" s="142">
        <f>'St 1.3.7.1'!M165+'St 1.3.7.2'!M165</f>
        <v>0</v>
      </c>
      <c r="N165" s="143"/>
      <c r="O165" s="142">
        <f>'St 1.3.7.1'!O165+'St 1.3.7.2'!O165</f>
        <v>0</v>
      </c>
      <c r="P165" s="142">
        <f>'St 1.3.7.1'!P165+'St 1.3.7.2'!P165</f>
        <v>0</v>
      </c>
      <c r="Q165" s="142">
        <f>'St 1.3.7.1'!Q165+'St 1.3.7.2'!Q165</f>
        <v>0</v>
      </c>
      <c r="R165" s="142">
        <f>'St 1.3.7.1'!R165+'St 1.3.7.2'!R165</f>
        <v>0</v>
      </c>
      <c r="S165" s="142">
        <f>'St 1.3.7.1'!S165+'St 1.3.7.2'!S165</f>
        <v>0</v>
      </c>
      <c r="T165" s="142">
        <f>'St 1.3.7.1'!T165+'St 1.3.7.2'!T165</f>
        <v>0</v>
      </c>
      <c r="U165" s="142">
        <f>'St 1.3.7.1'!U165+'St 1.3.7.2'!U165</f>
        <v>0</v>
      </c>
      <c r="V165" s="142">
        <f>'St 1.3.7.1'!V165+'St 1.3.7.2'!V165</f>
        <v>0</v>
      </c>
      <c r="W165" s="142">
        <f>'St 1.3.7.1'!W165+'St 1.3.7.2'!W165</f>
        <v>0</v>
      </c>
      <c r="X165" s="143"/>
      <c r="Y165" s="142">
        <f>'St 1.3.7.1'!Y165+'St 1.3.7.2'!Y165</f>
        <v>0</v>
      </c>
      <c r="Z165" s="142">
        <f>'St 1.3.7.1'!Z165+'St 1.3.7.2'!Z165</f>
        <v>0</v>
      </c>
      <c r="AA165" s="142">
        <f>'St 1.3.7.1'!AA165+'St 1.3.7.2'!AA165</f>
        <v>0</v>
      </c>
      <c r="AB165" s="142">
        <f>'St 1.3.7.1'!AB165+'St 1.3.7.2'!AB165</f>
        <v>0</v>
      </c>
      <c r="AC165" s="142">
        <f>'St 1.3.7.1'!AC165+'St 1.3.7.2'!AC165</f>
        <v>0</v>
      </c>
      <c r="AD165" s="142">
        <f>'St 1.3.7.1'!AD165+'St 1.3.7.2'!AD165</f>
        <v>0</v>
      </c>
      <c r="AE165" s="142">
        <f>'St 1.3.7.1'!AE165+'St 1.3.7.2'!AE165</f>
        <v>0</v>
      </c>
      <c r="AF165" s="142">
        <f>'St 1.3.7.1'!AF165+'St 1.3.7.2'!AF165</f>
        <v>0</v>
      </c>
      <c r="AG165" s="142">
        <f>'St 1.3.7.1'!AG165+'St 1.3.7.2'!AG165</f>
        <v>0</v>
      </c>
    </row>
    <row r="166" spans="1:33" s="45" customFormat="1">
      <c r="A166" s="38"/>
      <c r="B166" s="5" t="s">
        <v>25</v>
      </c>
      <c r="C166" s="209" t="s">
        <v>297</v>
      </c>
      <c r="D166" s="139">
        <f>'St 1.3.7.1'!D166+'St 1.3.7.2'!D166</f>
        <v>88213.691900000063</v>
      </c>
      <c r="E166" s="139">
        <f>'St 1.3.7.1'!E166+'St 1.3.7.2'!E166</f>
        <v>92574.921500000069</v>
      </c>
      <c r="F166" s="139">
        <f>'St 1.3.7.1'!F166+'St 1.3.7.2'!F166</f>
        <v>97921.183999999994</v>
      </c>
      <c r="G166" s="139">
        <f>'St 1.3.7.1'!G166+'St 1.3.7.2'!G166</f>
        <v>102999.63479999999</v>
      </c>
      <c r="H166" s="139">
        <f>'St 1.3.7.1'!H166+'St 1.3.7.2'!H166</f>
        <v>106223.356400124</v>
      </c>
      <c r="I166" s="139">
        <f>'St 1.3.7.1'!I166+'St 1.3.7.2'!I166</f>
        <v>104452.250965527</v>
      </c>
      <c r="J166" s="139">
        <f>'St 1.3.7.1'!J166+'St 1.3.7.2'!J166</f>
        <v>107193.42831953504</v>
      </c>
      <c r="K166" s="139">
        <f>'St 1.3.7.1'!K166+'St 1.3.7.2'!K166</f>
        <v>109122.956281466</v>
      </c>
      <c r="L166" s="139">
        <f>'St 1.3.7.1'!L166+'St 1.3.7.2'!L166</f>
        <v>112503.966420029</v>
      </c>
      <c r="M166" s="139">
        <f>'St 1.3.7.1'!M166+'St 1.3.7.2'!M166</f>
        <v>117504.87337101903</v>
      </c>
      <c r="N166" s="146"/>
      <c r="O166" s="139">
        <f>'St 1.3.7.1'!O166+'St 1.3.7.2'!O166</f>
        <v>4361.2296000000006</v>
      </c>
      <c r="P166" s="139">
        <f>'St 1.3.7.1'!P166+'St 1.3.7.2'!P166</f>
        <v>5346.2624999999261</v>
      </c>
      <c r="Q166" s="139">
        <f>'St 1.3.7.1'!Q166+'St 1.3.7.2'!Q166</f>
        <v>5078.450800000006</v>
      </c>
      <c r="R166" s="139">
        <f>'St 1.3.7.1'!R166+'St 1.3.7.2'!R166</f>
        <v>3223.7216001240058</v>
      </c>
      <c r="S166" s="139">
        <f>'St 1.3.7.1'!S166+'St 1.3.7.2'!S166</f>
        <v>-1771.1054345970081</v>
      </c>
      <c r="T166" s="139">
        <f>'St 1.3.7.1'!T166+'St 1.3.7.2'!T166</f>
        <v>2741.1773540080439</v>
      </c>
      <c r="U166" s="139">
        <f>'St 1.3.7.1'!U166+'St 1.3.7.2'!U166</f>
        <v>1929.5279619309674</v>
      </c>
      <c r="V166" s="139">
        <f>'St 1.3.7.1'!V166+'St 1.3.7.2'!V166</f>
        <v>3381.0101385629891</v>
      </c>
      <c r="W166" s="139">
        <f>'St 1.3.7.1'!W166+'St 1.3.7.2'!W166</f>
        <v>5000.9069509900091</v>
      </c>
      <c r="X166" s="146"/>
      <c r="Y166" s="139">
        <f>'St 1.3.7.1'!Y166+'St 1.3.7.2'!Y166</f>
        <v>0</v>
      </c>
      <c r="Z166" s="139">
        <f>'St 1.3.7.1'!Z166+'St 1.3.7.2'!Z166</f>
        <v>0.91999999992549408</v>
      </c>
      <c r="AA166" s="139">
        <f>'St 1.3.7.1'!AA166+'St 1.3.7.2'!AA166</f>
        <v>-0.48999999993247906</v>
      </c>
      <c r="AB166" s="139">
        <f>'St 1.3.7.1'!AB166+'St 1.3.7.2'!AB166</f>
        <v>0</v>
      </c>
      <c r="AC166" s="139">
        <f>'St 1.3.7.1'!AC166+'St 1.3.7.2'!AC166</f>
        <v>0</v>
      </c>
      <c r="AD166" s="139">
        <f>'St 1.3.7.1'!AD166+'St 1.3.7.2'!AD166</f>
        <v>2083.06</v>
      </c>
      <c r="AE166" s="139">
        <f>'St 1.3.7.1'!AE166+'St 1.3.7.2'!AE166</f>
        <v>-2324.6400000000003</v>
      </c>
      <c r="AF166" s="139">
        <f>'St 1.3.7.1'!AF166+'St 1.3.7.2'!AF166</f>
        <v>-1049.9399999999998</v>
      </c>
      <c r="AG166" s="139">
        <f>'St 1.3.7.1'!AG166+'St 1.3.7.2'!AG166</f>
        <v>5563.3799999999992</v>
      </c>
    </row>
    <row r="167" spans="1:33">
      <c r="B167" s="208" t="s">
        <v>40</v>
      </c>
      <c r="C167" s="219"/>
      <c r="D167" s="142">
        <f>'St 1.3.7.1'!D167+'St 1.3.7.2'!D167</f>
        <v>90795.617589112386</v>
      </c>
      <c r="E167" s="142">
        <f>'St 1.3.7.1'!E167+'St 1.3.7.2'!E167</f>
        <v>94840.781089515716</v>
      </c>
      <c r="F167" s="142">
        <f>'St 1.3.7.1'!F167+'St 1.3.7.2'!F167</f>
        <v>100037.85668580118</v>
      </c>
      <c r="G167" s="142">
        <f>'St 1.3.7.1'!G167+'St 1.3.7.2'!G167</f>
        <v>104768.49845676652</v>
      </c>
      <c r="H167" s="142">
        <f>'St 1.3.7.1'!H167+'St 1.3.7.2'!H167</f>
        <v>107804.06113444144</v>
      </c>
      <c r="I167" s="142">
        <f>'St 1.3.7.1'!I167+'St 1.3.7.2'!I167</f>
        <v>105678.35034760249</v>
      </c>
      <c r="J167" s="142">
        <f>'St 1.3.7.1'!J167+'St 1.3.7.2'!J167</f>
        <v>108044.68875296056</v>
      </c>
      <c r="K167" s="142">
        <f>'St 1.3.7.1'!K167+'St 1.3.7.2'!K167</f>
        <v>110488.58892201325</v>
      </c>
      <c r="L167" s="142">
        <f>'St 1.3.7.1'!L167+'St 1.3.7.2'!L167</f>
        <v>113253.53487911697</v>
      </c>
      <c r="M167" s="142">
        <f>'St 1.3.7.1'!M167+'St 1.3.7.2'!M167</f>
        <v>117964.82634150237</v>
      </c>
      <c r="N167" s="143"/>
      <c r="O167" s="142">
        <f>'St 1.3.7.1'!O167+'St 1.3.7.2'!O167</f>
        <v>4045.1635004033305</v>
      </c>
      <c r="P167" s="142">
        <f>'St 1.3.7.1'!P167+'St 1.3.7.2'!P167</f>
        <v>5197.0755962854601</v>
      </c>
      <c r="Q167" s="142">
        <f>'St 1.3.7.1'!Q167+'St 1.3.7.2'!Q167</f>
        <v>4730.6417709653324</v>
      </c>
      <c r="R167" s="142">
        <f>'St 1.3.7.1'!R167+'St 1.3.7.2'!R167</f>
        <v>3035.5626776749268</v>
      </c>
      <c r="S167" s="142">
        <f>'St 1.3.7.1'!S167+'St 1.3.7.2'!S167</f>
        <v>-2125.7107868389576</v>
      </c>
      <c r="T167" s="142">
        <f>'St 1.3.7.1'!T167+'St 1.3.7.2'!T167</f>
        <v>2366.3384053580835</v>
      </c>
      <c r="U167" s="142">
        <f>'St 1.3.7.1'!U167+'St 1.3.7.2'!U167</f>
        <v>2443.9001690526948</v>
      </c>
      <c r="V167" s="142">
        <f>'St 1.3.7.1'!V167+'St 1.3.7.2'!V167</f>
        <v>2764.9459571037046</v>
      </c>
      <c r="W167" s="142">
        <f>'St 1.3.7.1'!W167+'St 1.3.7.2'!W167</f>
        <v>4711.2914623854149</v>
      </c>
      <c r="X167" s="143"/>
      <c r="Y167" s="142">
        <f>'St 1.3.7.1'!Y167+'St 1.3.7.2'!Y167</f>
        <v>0</v>
      </c>
      <c r="Z167" s="142">
        <f>'St 1.3.7.1'!Z167+'St 1.3.7.2'!Z167</f>
        <v>0.91999999992549408</v>
      </c>
      <c r="AA167" s="142">
        <f>'St 1.3.7.1'!AA167+'St 1.3.7.2'!AA167</f>
        <v>-0.48999999993247906</v>
      </c>
      <c r="AB167" s="142">
        <f>'St 1.3.7.1'!AB167+'St 1.3.7.2'!AB167</f>
        <v>0</v>
      </c>
      <c r="AC167" s="142">
        <f>'St 1.3.7.1'!AC167+'St 1.3.7.2'!AC167</f>
        <v>0</v>
      </c>
      <c r="AD167" s="142">
        <f>'St 1.3.7.1'!AD167+'St 1.3.7.2'!AD167</f>
        <v>2083.06</v>
      </c>
      <c r="AE167" s="142">
        <f>'St 1.3.7.1'!AE167+'St 1.3.7.2'!AE167</f>
        <v>-2324.6400000000003</v>
      </c>
      <c r="AF167" s="142">
        <f>'St 1.3.7.1'!AF167+'St 1.3.7.2'!AF167</f>
        <v>-1049.9399999999998</v>
      </c>
      <c r="AG167" s="142">
        <f>'St 1.3.7.1'!AG167+'St 1.3.7.2'!AG167</f>
        <v>5563.3799999999992</v>
      </c>
    </row>
    <row r="168" spans="1:33">
      <c r="B168" s="6" t="s">
        <v>41</v>
      </c>
      <c r="C168" s="219"/>
      <c r="D168" s="142">
        <f>'St 1.3.7.1'!D168+'St 1.3.7.2'!D168</f>
        <v>0</v>
      </c>
      <c r="E168" s="142">
        <f>'St 1.3.7.1'!E168+'St 1.3.7.2'!E168</f>
        <v>0</v>
      </c>
      <c r="F168" s="142">
        <f>'St 1.3.7.1'!F168+'St 1.3.7.2'!F168</f>
        <v>0</v>
      </c>
      <c r="G168" s="142">
        <f>'St 1.3.7.1'!G168+'St 1.3.7.2'!G168</f>
        <v>0</v>
      </c>
      <c r="H168" s="142">
        <f>'St 1.3.7.1'!H168+'St 1.3.7.2'!H168</f>
        <v>0</v>
      </c>
      <c r="I168" s="142">
        <f>'St 1.3.7.1'!I168+'St 1.3.7.2'!I168</f>
        <v>0</v>
      </c>
      <c r="J168" s="142">
        <f>'St 1.3.7.1'!J168+'St 1.3.7.2'!J168</f>
        <v>0</v>
      </c>
      <c r="K168" s="142">
        <f>'St 1.3.7.1'!K168+'St 1.3.7.2'!K168</f>
        <v>0</v>
      </c>
      <c r="L168" s="142">
        <f>'St 1.3.7.1'!L168+'St 1.3.7.2'!L168</f>
        <v>0</v>
      </c>
      <c r="M168" s="142">
        <f>'St 1.3.7.1'!M168+'St 1.3.7.2'!M168</f>
        <v>0</v>
      </c>
      <c r="N168" s="143"/>
      <c r="O168" s="142">
        <f>'St 1.3.7.1'!O168+'St 1.3.7.2'!O168</f>
        <v>0</v>
      </c>
      <c r="P168" s="142">
        <f>'St 1.3.7.1'!P168+'St 1.3.7.2'!P168</f>
        <v>0</v>
      </c>
      <c r="Q168" s="142">
        <f>'St 1.3.7.1'!Q168+'St 1.3.7.2'!Q168</f>
        <v>0</v>
      </c>
      <c r="R168" s="142">
        <f>'St 1.3.7.1'!R168+'St 1.3.7.2'!R168</f>
        <v>0</v>
      </c>
      <c r="S168" s="142">
        <f>'St 1.3.7.1'!S168+'St 1.3.7.2'!S168</f>
        <v>0</v>
      </c>
      <c r="T168" s="142">
        <f>'St 1.3.7.1'!T168+'St 1.3.7.2'!T168</f>
        <v>0</v>
      </c>
      <c r="U168" s="142">
        <f>'St 1.3.7.1'!U168+'St 1.3.7.2'!U168</f>
        <v>0</v>
      </c>
      <c r="V168" s="142">
        <f>'St 1.3.7.1'!V168+'St 1.3.7.2'!V168</f>
        <v>0</v>
      </c>
      <c r="W168" s="142">
        <f>'St 1.3.7.1'!W168+'St 1.3.7.2'!W168</f>
        <v>0</v>
      </c>
      <c r="X168" s="143"/>
      <c r="Y168" s="142">
        <f>'St 1.3.7.1'!Y168+'St 1.3.7.2'!Y168</f>
        <v>0</v>
      </c>
      <c r="Z168" s="142">
        <f>'St 1.3.7.1'!Z168+'St 1.3.7.2'!Z168</f>
        <v>0</v>
      </c>
      <c r="AA168" s="142">
        <f>'St 1.3.7.1'!AA168+'St 1.3.7.2'!AA168</f>
        <v>0</v>
      </c>
      <c r="AB168" s="142">
        <f>'St 1.3.7.1'!AB168+'St 1.3.7.2'!AB168</f>
        <v>0</v>
      </c>
      <c r="AC168" s="142">
        <f>'St 1.3.7.1'!AC168+'St 1.3.7.2'!AC168</f>
        <v>0</v>
      </c>
      <c r="AD168" s="142">
        <f>'St 1.3.7.1'!AD168+'St 1.3.7.2'!AD168</f>
        <v>0</v>
      </c>
      <c r="AE168" s="142">
        <f>'St 1.3.7.1'!AE168+'St 1.3.7.2'!AE168</f>
        <v>0</v>
      </c>
      <c r="AF168" s="142">
        <f>'St 1.3.7.1'!AF168+'St 1.3.7.2'!AF168</f>
        <v>0</v>
      </c>
      <c r="AG168" s="142">
        <f>'St 1.3.7.1'!AG168+'St 1.3.7.2'!AG168</f>
        <v>0</v>
      </c>
    </row>
    <row r="169" spans="1:33">
      <c r="B169" s="6" t="s">
        <v>42</v>
      </c>
      <c r="C169" s="219"/>
      <c r="D169" s="142">
        <f>'St 1.3.7.1'!D169+'St 1.3.7.2'!D169</f>
        <v>-5.9999999939464033E-2</v>
      </c>
      <c r="E169" s="142">
        <f>'St 1.3.7.1'!E169+'St 1.3.7.2'!E169</f>
        <v>-0.48999999993247906</v>
      </c>
      <c r="F169" s="142">
        <f>'St 1.3.7.1'!F169+'St 1.3.7.2'!F169</f>
        <v>0</v>
      </c>
      <c r="G169" s="142">
        <f>'St 1.3.7.1'!G169+'St 1.3.7.2'!G169</f>
        <v>0</v>
      </c>
      <c r="H169" s="142">
        <f>'St 1.3.7.1'!H169+'St 1.3.7.2'!H169</f>
        <v>0</v>
      </c>
      <c r="I169" s="142">
        <f>'St 1.3.7.1'!I169+'St 1.3.7.2'!I169</f>
        <v>0</v>
      </c>
      <c r="J169" s="142">
        <f>'St 1.3.7.1'!J169+'St 1.3.7.2'!J169</f>
        <v>2083.06</v>
      </c>
      <c r="K169" s="142">
        <f>'St 1.3.7.1'!K169+'St 1.3.7.2'!K169</f>
        <v>1841.48</v>
      </c>
      <c r="L169" s="142">
        <f>'St 1.3.7.1'!L169+'St 1.3.7.2'!L169</f>
        <v>549.96</v>
      </c>
      <c r="M169" s="142">
        <f>'St 1.3.7.1'!M169+'St 1.3.7.2'!M169</f>
        <v>4821.82</v>
      </c>
      <c r="N169" s="143"/>
      <c r="O169" s="142">
        <f>'St 1.3.7.1'!O169+'St 1.3.7.2'!O169</f>
        <v>-0.42999999999301503</v>
      </c>
      <c r="P169" s="142">
        <f>'St 1.3.7.1'!P169+'St 1.3.7.2'!P169</f>
        <v>0.48999999993247906</v>
      </c>
      <c r="Q169" s="142">
        <f>'St 1.3.7.1'!Q169+'St 1.3.7.2'!Q169</f>
        <v>0</v>
      </c>
      <c r="R169" s="142">
        <f>'St 1.3.7.1'!R169+'St 1.3.7.2'!R169</f>
        <v>0</v>
      </c>
      <c r="S169" s="142">
        <f>'St 1.3.7.1'!S169+'St 1.3.7.2'!S169</f>
        <v>0</v>
      </c>
      <c r="T169" s="142">
        <f>'St 1.3.7.1'!T169+'St 1.3.7.2'!T169</f>
        <v>2083.06</v>
      </c>
      <c r="U169" s="142">
        <f>'St 1.3.7.1'!U169+'St 1.3.7.2'!U169</f>
        <v>-241.5800000000001</v>
      </c>
      <c r="V169" s="142">
        <f>'St 1.3.7.1'!V169+'St 1.3.7.2'!V169</f>
        <v>-1291.52</v>
      </c>
      <c r="W169" s="142">
        <f>'St 1.3.7.1'!W169+'St 1.3.7.2'!W169</f>
        <v>4271.8599999999997</v>
      </c>
      <c r="X169" s="143"/>
      <c r="Y169" s="142">
        <f>'St 1.3.7.1'!Y169+'St 1.3.7.2'!Y169</f>
        <v>0</v>
      </c>
      <c r="Z169" s="142">
        <f>'St 1.3.7.1'!Z169+'St 1.3.7.2'!Z169</f>
        <v>0.91999999992549408</v>
      </c>
      <c r="AA169" s="142">
        <f>'St 1.3.7.1'!AA169+'St 1.3.7.2'!AA169</f>
        <v>-0.48999999993247906</v>
      </c>
      <c r="AB169" s="142">
        <f>'St 1.3.7.1'!AB169+'St 1.3.7.2'!AB169</f>
        <v>0</v>
      </c>
      <c r="AC169" s="142">
        <f>'St 1.3.7.1'!AC169+'St 1.3.7.2'!AC169</f>
        <v>0</v>
      </c>
      <c r="AD169" s="142">
        <f>'St 1.3.7.1'!AD169+'St 1.3.7.2'!AD169</f>
        <v>2083.06</v>
      </c>
      <c r="AE169" s="142">
        <f>'St 1.3.7.1'!AE169+'St 1.3.7.2'!AE169</f>
        <v>-2324.6400000000003</v>
      </c>
      <c r="AF169" s="142">
        <f>'St 1.3.7.1'!AF169+'St 1.3.7.2'!AF169</f>
        <v>-1049.9399999999998</v>
      </c>
      <c r="AG169" s="142">
        <f>'St 1.3.7.1'!AG169+'St 1.3.7.2'!AG169</f>
        <v>5563.3799999999992</v>
      </c>
    </row>
    <row r="170" spans="1:33">
      <c r="B170" s="6" t="s">
        <v>43</v>
      </c>
      <c r="C170" s="219"/>
      <c r="D170" s="142">
        <f>'St 1.3.7.1'!D170+'St 1.3.7.2'!D170</f>
        <v>0</v>
      </c>
      <c r="E170" s="142">
        <f>'St 1.3.7.1'!E170+'St 1.3.7.2'!E170</f>
        <v>0</v>
      </c>
      <c r="F170" s="142">
        <f>'St 1.3.7.1'!F170+'St 1.3.7.2'!F170</f>
        <v>0</v>
      </c>
      <c r="G170" s="142">
        <f>'St 1.3.7.1'!G170+'St 1.3.7.2'!G170</f>
        <v>0</v>
      </c>
      <c r="H170" s="142">
        <f>'St 1.3.7.1'!H170+'St 1.3.7.2'!H170</f>
        <v>0</v>
      </c>
      <c r="I170" s="142">
        <f>'St 1.3.7.1'!I170+'St 1.3.7.2'!I170</f>
        <v>0</v>
      </c>
      <c r="J170" s="142">
        <f>'St 1.3.7.1'!J170+'St 1.3.7.2'!J170</f>
        <v>0</v>
      </c>
      <c r="K170" s="142">
        <f>'St 1.3.7.1'!K170+'St 1.3.7.2'!K170</f>
        <v>0</v>
      </c>
      <c r="L170" s="142">
        <f>'St 1.3.7.1'!L170+'St 1.3.7.2'!L170</f>
        <v>0</v>
      </c>
      <c r="M170" s="142">
        <f>'St 1.3.7.1'!M170+'St 1.3.7.2'!M170</f>
        <v>0</v>
      </c>
      <c r="N170" s="143"/>
      <c r="O170" s="142">
        <f>'St 1.3.7.1'!O170+'St 1.3.7.2'!O170</f>
        <v>0</v>
      </c>
      <c r="P170" s="142">
        <f>'St 1.3.7.1'!P170+'St 1.3.7.2'!P170</f>
        <v>0</v>
      </c>
      <c r="Q170" s="142">
        <f>'St 1.3.7.1'!Q170+'St 1.3.7.2'!Q170</f>
        <v>0</v>
      </c>
      <c r="R170" s="142">
        <f>'St 1.3.7.1'!R170+'St 1.3.7.2'!R170</f>
        <v>0</v>
      </c>
      <c r="S170" s="142">
        <f>'St 1.3.7.1'!S170+'St 1.3.7.2'!S170</f>
        <v>0</v>
      </c>
      <c r="T170" s="142">
        <f>'St 1.3.7.1'!T170+'St 1.3.7.2'!T170</f>
        <v>0</v>
      </c>
      <c r="U170" s="142">
        <f>'St 1.3.7.1'!U170+'St 1.3.7.2'!U170</f>
        <v>0</v>
      </c>
      <c r="V170" s="142">
        <f>'St 1.3.7.1'!V170+'St 1.3.7.2'!V170</f>
        <v>0</v>
      </c>
      <c r="W170" s="142">
        <f>'St 1.3.7.1'!W170+'St 1.3.7.2'!W170</f>
        <v>0</v>
      </c>
      <c r="X170" s="143"/>
      <c r="Y170" s="142">
        <f>'St 1.3.7.1'!Y170+'St 1.3.7.2'!Y170</f>
        <v>0</v>
      </c>
      <c r="Z170" s="142">
        <f>'St 1.3.7.1'!Z170+'St 1.3.7.2'!Z170</f>
        <v>0</v>
      </c>
      <c r="AA170" s="142">
        <f>'St 1.3.7.1'!AA170+'St 1.3.7.2'!AA170</f>
        <v>0</v>
      </c>
      <c r="AB170" s="142">
        <f>'St 1.3.7.1'!AB170+'St 1.3.7.2'!AB170</f>
        <v>0</v>
      </c>
      <c r="AC170" s="142">
        <f>'St 1.3.7.1'!AC170+'St 1.3.7.2'!AC170</f>
        <v>0</v>
      </c>
      <c r="AD170" s="142">
        <f>'St 1.3.7.1'!AD170+'St 1.3.7.2'!AD170</f>
        <v>0</v>
      </c>
      <c r="AE170" s="142">
        <f>'St 1.3.7.1'!AE170+'St 1.3.7.2'!AE170</f>
        <v>0</v>
      </c>
      <c r="AF170" s="142">
        <f>'St 1.3.7.1'!AF170+'St 1.3.7.2'!AF170</f>
        <v>0</v>
      </c>
      <c r="AG170" s="142">
        <f>'St 1.3.7.1'!AG170+'St 1.3.7.2'!AG170</f>
        <v>0</v>
      </c>
    </row>
    <row r="171" spans="1:33">
      <c r="B171" s="6" t="s">
        <v>44</v>
      </c>
      <c r="C171" s="219"/>
      <c r="D171" s="142">
        <f>'St 1.3.7.1'!D171+'St 1.3.7.2'!D171</f>
        <v>3947.9008906850636</v>
      </c>
      <c r="E171" s="142">
        <f>'St 1.3.7.1'!E171+'St 1.3.7.2'!E171</f>
        <v>3536.0965550268206</v>
      </c>
      <c r="F171" s="142">
        <f>'St 1.3.7.1'!F171+'St 1.3.7.2'!F171</f>
        <v>3363.5719702161941</v>
      </c>
      <c r="G171" s="142">
        <f>'St 1.3.7.1'!G171+'St 1.3.7.2'!G171</f>
        <v>2952.7448306191945</v>
      </c>
      <c r="H171" s="142">
        <f>'St 1.3.7.1'!H171+'St 1.3.7.2'!H171</f>
        <v>2648.7768545492308</v>
      </c>
      <c r="I171" s="142">
        <f>'St 1.3.7.1'!I171+'St 1.3.7.2'!I171</f>
        <v>2209.0469566576658</v>
      </c>
      <c r="J171" s="142">
        <f>'St 1.3.7.1'!J171+'St 1.3.7.2'!J171</f>
        <v>1842.544182253594</v>
      </c>
      <c r="K171" s="142">
        <f>'St 1.3.7.1'!K171+'St 1.3.7.2'!K171</f>
        <v>2002.6171077047277</v>
      </c>
      <c r="L171" s="142">
        <f>'St 1.3.7.1'!L171+'St 1.3.7.2'!L171</f>
        <v>1454.967531926168</v>
      </c>
      <c r="M171" s="142">
        <f>'St 1.3.7.1'!M171+'St 1.3.7.2'!M171</f>
        <v>1178.6071569247968</v>
      </c>
      <c r="N171" s="143"/>
      <c r="O171" s="142">
        <f>'St 1.3.7.1'!O171+'St 1.3.7.2'!O171</f>
        <v>-411.80433565824302</v>
      </c>
      <c r="P171" s="142">
        <f>'St 1.3.7.1'!P171+'St 1.3.7.2'!P171</f>
        <v>-172.52458481062604</v>
      </c>
      <c r="Q171" s="142">
        <f>'St 1.3.7.1'!Q171+'St 1.3.7.2'!Q171</f>
        <v>-410.82713959700021</v>
      </c>
      <c r="R171" s="142">
        <f>'St 1.3.7.1'!R171+'St 1.3.7.2'!R171</f>
        <v>-303.9679760699637</v>
      </c>
      <c r="S171" s="142">
        <f>'St 1.3.7.1'!S171+'St 1.3.7.2'!S171</f>
        <v>-439.72989789156492</v>
      </c>
      <c r="T171" s="142">
        <f>'St 1.3.7.1'!T171+'St 1.3.7.2'!T171</f>
        <v>-366.50277440407177</v>
      </c>
      <c r="U171" s="142">
        <f>'St 1.3.7.1'!U171+'St 1.3.7.2'!U171</f>
        <v>160.07292545113359</v>
      </c>
      <c r="V171" s="142">
        <f>'St 1.3.7.1'!V171+'St 1.3.7.2'!V171</f>
        <v>-547.64957577855967</v>
      </c>
      <c r="W171" s="142">
        <f>'St 1.3.7.1'!W171+'St 1.3.7.2'!W171</f>
        <v>-276.36037500137127</v>
      </c>
      <c r="X171" s="143"/>
      <c r="Y171" s="142">
        <f>'St 1.3.7.1'!Y171+'St 1.3.7.2'!Y171</f>
        <v>0</v>
      </c>
      <c r="Z171" s="142">
        <f>'St 1.3.7.1'!Z171+'St 1.3.7.2'!Z171</f>
        <v>0</v>
      </c>
      <c r="AA171" s="142">
        <f>'St 1.3.7.1'!AA171+'St 1.3.7.2'!AA171</f>
        <v>0</v>
      </c>
      <c r="AB171" s="142">
        <f>'St 1.3.7.1'!AB171+'St 1.3.7.2'!AB171</f>
        <v>0</v>
      </c>
      <c r="AC171" s="142">
        <f>'St 1.3.7.1'!AC171+'St 1.3.7.2'!AC171</f>
        <v>0</v>
      </c>
      <c r="AD171" s="142">
        <f>'St 1.3.7.1'!AD171+'St 1.3.7.2'!AD171</f>
        <v>0</v>
      </c>
      <c r="AE171" s="142">
        <f>'St 1.3.7.1'!AE171+'St 1.3.7.2'!AE171</f>
        <v>0</v>
      </c>
      <c r="AF171" s="142">
        <f>'St 1.3.7.1'!AF171+'St 1.3.7.2'!AF171</f>
        <v>0</v>
      </c>
      <c r="AG171" s="142">
        <f>'St 1.3.7.1'!AG171+'St 1.3.7.2'!AG171</f>
        <v>0</v>
      </c>
    </row>
    <row r="172" spans="1:33">
      <c r="B172" s="7" t="s">
        <v>45</v>
      </c>
      <c r="C172" s="219"/>
      <c r="D172" s="142">
        <f>'St 1.3.7.1'!D172+'St 1.3.7.2'!D172</f>
        <v>3947.9008906850636</v>
      </c>
      <c r="E172" s="142">
        <f>'St 1.3.7.1'!E172+'St 1.3.7.2'!E172</f>
        <v>3536.0965550268206</v>
      </c>
      <c r="F172" s="142">
        <f>'St 1.3.7.1'!F172+'St 1.3.7.2'!F172</f>
        <v>3363.5719702161941</v>
      </c>
      <c r="G172" s="142">
        <f>'St 1.3.7.1'!G172+'St 1.3.7.2'!G172</f>
        <v>2952.7448306191945</v>
      </c>
      <c r="H172" s="142">
        <f>'St 1.3.7.1'!H172+'St 1.3.7.2'!H172</f>
        <v>2648.7768545492308</v>
      </c>
      <c r="I172" s="142">
        <f>'St 1.3.7.1'!I172+'St 1.3.7.2'!I172</f>
        <v>2209.0469566576658</v>
      </c>
      <c r="J172" s="142">
        <f>'St 1.3.7.1'!J172+'St 1.3.7.2'!J172</f>
        <v>1842.544182253594</v>
      </c>
      <c r="K172" s="142">
        <f>'St 1.3.7.1'!K172+'St 1.3.7.2'!K172</f>
        <v>2002.6171077047277</v>
      </c>
      <c r="L172" s="142">
        <f>'St 1.3.7.1'!L172+'St 1.3.7.2'!L172</f>
        <v>1454.967531926168</v>
      </c>
      <c r="M172" s="142">
        <f>'St 1.3.7.1'!M172+'St 1.3.7.2'!M172</f>
        <v>1178.6071569247968</v>
      </c>
      <c r="N172" s="143"/>
      <c r="O172" s="142">
        <f>'St 1.3.7.1'!O172+'St 1.3.7.2'!O172</f>
        <v>-411.80433565824302</v>
      </c>
      <c r="P172" s="142">
        <f>'St 1.3.7.1'!P172+'St 1.3.7.2'!P172</f>
        <v>-172.52458481062604</v>
      </c>
      <c r="Q172" s="142">
        <f>'St 1.3.7.1'!Q172+'St 1.3.7.2'!Q172</f>
        <v>-410.82713959700021</v>
      </c>
      <c r="R172" s="142">
        <f>'St 1.3.7.1'!R172+'St 1.3.7.2'!R172</f>
        <v>-303.9679760699637</v>
      </c>
      <c r="S172" s="142">
        <f>'St 1.3.7.1'!S172+'St 1.3.7.2'!S172</f>
        <v>-439.72989789156492</v>
      </c>
      <c r="T172" s="142">
        <f>'St 1.3.7.1'!T172+'St 1.3.7.2'!T172</f>
        <v>-366.50277440407177</v>
      </c>
      <c r="U172" s="142">
        <f>'St 1.3.7.1'!U172+'St 1.3.7.2'!U172</f>
        <v>160.07292545113359</v>
      </c>
      <c r="V172" s="142">
        <f>'St 1.3.7.1'!V172+'St 1.3.7.2'!V172</f>
        <v>-547.64957577855967</v>
      </c>
      <c r="W172" s="142">
        <f>'St 1.3.7.1'!W172+'St 1.3.7.2'!W172</f>
        <v>-276.36037500137127</v>
      </c>
      <c r="X172" s="143"/>
      <c r="Y172" s="142">
        <f>'St 1.3.7.1'!Y172+'St 1.3.7.2'!Y172</f>
        <v>0</v>
      </c>
      <c r="Z172" s="142">
        <f>'St 1.3.7.1'!Z172+'St 1.3.7.2'!Z172</f>
        <v>0</v>
      </c>
      <c r="AA172" s="142">
        <f>'St 1.3.7.1'!AA172+'St 1.3.7.2'!AA172</f>
        <v>0</v>
      </c>
      <c r="AB172" s="142">
        <f>'St 1.3.7.1'!AB172+'St 1.3.7.2'!AB172</f>
        <v>0</v>
      </c>
      <c r="AC172" s="142">
        <f>'St 1.3.7.1'!AC172+'St 1.3.7.2'!AC172</f>
        <v>0</v>
      </c>
      <c r="AD172" s="142">
        <f>'St 1.3.7.1'!AD172+'St 1.3.7.2'!AD172</f>
        <v>0</v>
      </c>
      <c r="AE172" s="142">
        <f>'St 1.3.7.1'!AE172+'St 1.3.7.2'!AE172</f>
        <v>0</v>
      </c>
      <c r="AF172" s="142">
        <f>'St 1.3.7.1'!AF172+'St 1.3.7.2'!AF172</f>
        <v>0</v>
      </c>
      <c r="AG172" s="142">
        <f>'St 1.3.7.1'!AG172+'St 1.3.7.2'!AG172</f>
        <v>0</v>
      </c>
    </row>
    <row r="173" spans="1:33">
      <c r="B173" s="7" t="s">
        <v>46</v>
      </c>
      <c r="C173" s="219"/>
      <c r="D173" s="142">
        <f>'St 1.3.7.1'!D173+'St 1.3.7.2'!D173</f>
        <v>0</v>
      </c>
      <c r="E173" s="142">
        <f>'St 1.3.7.1'!E173+'St 1.3.7.2'!E173</f>
        <v>0</v>
      </c>
      <c r="F173" s="142">
        <f>'St 1.3.7.1'!F173+'St 1.3.7.2'!F173</f>
        <v>0</v>
      </c>
      <c r="G173" s="142">
        <f>'St 1.3.7.1'!G173+'St 1.3.7.2'!G173</f>
        <v>0</v>
      </c>
      <c r="H173" s="142">
        <f>'St 1.3.7.1'!H173+'St 1.3.7.2'!H173</f>
        <v>0</v>
      </c>
      <c r="I173" s="142">
        <f>'St 1.3.7.1'!I173+'St 1.3.7.2'!I173</f>
        <v>0</v>
      </c>
      <c r="J173" s="142">
        <f>'St 1.3.7.1'!J173+'St 1.3.7.2'!J173</f>
        <v>0</v>
      </c>
      <c r="K173" s="142">
        <f>'St 1.3.7.1'!K173+'St 1.3.7.2'!K173</f>
        <v>0</v>
      </c>
      <c r="L173" s="142">
        <f>'St 1.3.7.1'!L173+'St 1.3.7.2'!L173</f>
        <v>0</v>
      </c>
      <c r="M173" s="142">
        <f>'St 1.3.7.1'!M173+'St 1.3.7.2'!M173</f>
        <v>0</v>
      </c>
      <c r="N173" s="143"/>
      <c r="O173" s="142">
        <f>'St 1.3.7.1'!O173+'St 1.3.7.2'!O173</f>
        <v>0</v>
      </c>
      <c r="P173" s="142">
        <f>'St 1.3.7.1'!P173+'St 1.3.7.2'!P173</f>
        <v>0</v>
      </c>
      <c r="Q173" s="142">
        <f>'St 1.3.7.1'!Q173+'St 1.3.7.2'!Q173</f>
        <v>0</v>
      </c>
      <c r="R173" s="142">
        <f>'St 1.3.7.1'!R173+'St 1.3.7.2'!R173</f>
        <v>0</v>
      </c>
      <c r="S173" s="142">
        <f>'St 1.3.7.1'!S173+'St 1.3.7.2'!S173</f>
        <v>0</v>
      </c>
      <c r="T173" s="142">
        <f>'St 1.3.7.1'!T173+'St 1.3.7.2'!T173</f>
        <v>0</v>
      </c>
      <c r="U173" s="142">
        <f>'St 1.3.7.1'!U173+'St 1.3.7.2'!U173</f>
        <v>0</v>
      </c>
      <c r="V173" s="142">
        <f>'St 1.3.7.1'!V173+'St 1.3.7.2'!V173</f>
        <v>0</v>
      </c>
      <c r="W173" s="142">
        <f>'St 1.3.7.1'!W173+'St 1.3.7.2'!W173</f>
        <v>0</v>
      </c>
      <c r="X173" s="143"/>
      <c r="Y173" s="142">
        <f>'St 1.3.7.1'!Y173+'St 1.3.7.2'!Y173</f>
        <v>0</v>
      </c>
      <c r="Z173" s="142">
        <f>'St 1.3.7.1'!Z173+'St 1.3.7.2'!Z173</f>
        <v>0</v>
      </c>
      <c r="AA173" s="142">
        <f>'St 1.3.7.1'!AA173+'St 1.3.7.2'!AA173</f>
        <v>0</v>
      </c>
      <c r="AB173" s="142">
        <f>'St 1.3.7.1'!AB173+'St 1.3.7.2'!AB173</f>
        <v>0</v>
      </c>
      <c r="AC173" s="142">
        <f>'St 1.3.7.1'!AC173+'St 1.3.7.2'!AC173</f>
        <v>0</v>
      </c>
      <c r="AD173" s="142">
        <f>'St 1.3.7.1'!AD173+'St 1.3.7.2'!AD173</f>
        <v>0</v>
      </c>
      <c r="AE173" s="142">
        <f>'St 1.3.7.1'!AE173+'St 1.3.7.2'!AE173</f>
        <v>0</v>
      </c>
      <c r="AF173" s="142">
        <f>'St 1.3.7.1'!AF173+'St 1.3.7.2'!AF173</f>
        <v>0</v>
      </c>
      <c r="AG173" s="142">
        <f>'St 1.3.7.1'!AG173+'St 1.3.7.2'!AG173</f>
        <v>0</v>
      </c>
    </row>
    <row r="174" spans="1:33">
      <c r="B174" s="6" t="s">
        <v>317</v>
      </c>
      <c r="C174" s="219"/>
      <c r="D174" s="142">
        <f>'St 1.3.7.1'!D174+'St 1.3.7.2'!D174</f>
        <v>0</v>
      </c>
      <c r="E174" s="142">
        <f>'St 1.3.7.1'!E174+'St 1.3.7.2'!E174</f>
        <v>0</v>
      </c>
      <c r="F174" s="142">
        <f>'St 1.3.7.1'!F174+'St 1.3.7.2'!F174</f>
        <v>0</v>
      </c>
      <c r="G174" s="142">
        <f>'St 1.3.7.1'!G174+'St 1.3.7.2'!G174</f>
        <v>0</v>
      </c>
      <c r="H174" s="142">
        <f>'St 1.3.7.1'!H174+'St 1.3.7.2'!H174</f>
        <v>0</v>
      </c>
      <c r="I174" s="142">
        <f>'St 1.3.7.1'!I174+'St 1.3.7.2'!I174</f>
        <v>0</v>
      </c>
      <c r="J174" s="142">
        <f>'St 1.3.7.1'!J174+'St 1.3.7.2'!J174</f>
        <v>0</v>
      </c>
      <c r="K174" s="142">
        <f>'St 1.3.7.1'!K174+'St 1.3.7.2'!K174</f>
        <v>0</v>
      </c>
      <c r="L174" s="142">
        <f>'St 1.3.7.1'!L174+'St 1.3.7.2'!L174</f>
        <v>0</v>
      </c>
      <c r="M174" s="142">
        <f>'St 1.3.7.1'!M174+'St 1.3.7.2'!M174</f>
        <v>0</v>
      </c>
      <c r="N174" s="143"/>
      <c r="O174" s="142">
        <f>'St 1.3.7.1'!O174+'St 1.3.7.2'!O174</f>
        <v>0</v>
      </c>
      <c r="P174" s="142">
        <f>'St 1.3.7.1'!P174+'St 1.3.7.2'!P174</f>
        <v>0</v>
      </c>
      <c r="Q174" s="142">
        <f>'St 1.3.7.1'!Q174+'St 1.3.7.2'!Q174</f>
        <v>0</v>
      </c>
      <c r="R174" s="142">
        <f>'St 1.3.7.1'!R174+'St 1.3.7.2'!R174</f>
        <v>0</v>
      </c>
      <c r="S174" s="142">
        <f>'St 1.3.7.1'!S174+'St 1.3.7.2'!S174</f>
        <v>0</v>
      </c>
      <c r="T174" s="142">
        <f>'St 1.3.7.1'!T174+'St 1.3.7.2'!T174</f>
        <v>0</v>
      </c>
      <c r="U174" s="142">
        <f>'St 1.3.7.1'!U174+'St 1.3.7.2'!U174</f>
        <v>0</v>
      </c>
      <c r="V174" s="142">
        <f>'St 1.3.7.1'!V174+'St 1.3.7.2'!V174</f>
        <v>0</v>
      </c>
      <c r="W174" s="142">
        <f>'St 1.3.7.1'!W174+'St 1.3.7.2'!W174</f>
        <v>0</v>
      </c>
      <c r="X174" s="143"/>
      <c r="Y174" s="142">
        <f>'St 1.3.7.1'!Y174+'St 1.3.7.2'!Y174</f>
        <v>0</v>
      </c>
      <c r="Z174" s="142">
        <f>'St 1.3.7.1'!Z174+'St 1.3.7.2'!Z174</f>
        <v>0</v>
      </c>
      <c r="AA174" s="142">
        <f>'St 1.3.7.1'!AA174+'St 1.3.7.2'!AA174</f>
        <v>0</v>
      </c>
      <c r="AB174" s="142">
        <f>'St 1.3.7.1'!AB174+'St 1.3.7.2'!AB174</f>
        <v>0</v>
      </c>
      <c r="AC174" s="142">
        <f>'St 1.3.7.1'!AC174+'St 1.3.7.2'!AC174</f>
        <v>0</v>
      </c>
      <c r="AD174" s="142">
        <f>'St 1.3.7.1'!AD174+'St 1.3.7.2'!AD174</f>
        <v>0</v>
      </c>
      <c r="AE174" s="142">
        <f>'St 1.3.7.1'!AE174+'St 1.3.7.2'!AE174</f>
        <v>0</v>
      </c>
      <c r="AF174" s="142">
        <f>'St 1.3.7.1'!AF174+'St 1.3.7.2'!AF174</f>
        <v>0</v>
      </c>
      <c r="AG174" s="142">
        <f>'St 1.3.7.1'!AG174+'St 1.3.7.2'!AG174</f>
        <v>0</v>
      </c>
    </row>
    <row r="175" spans="1:33">
      <c r="B175" s="6" t="s">
        <v>108</v>
      </c>
      <c r="C175" s="219"/>
      <c r="D175" s="142">
        <f>'St 1.3.7.1'!D175+'St 1.3.7.2'!D175</f>
        <v>51402.931096052169</v>
      </c>
      <c r="E175" s="142">
        <f>'St 1.3.7.1'!E175+'St 1.3.7.2'!E175</f>
        <v>54573.83115365095</v>
      </c>
      <c r="F175" s="142">
        <f>'St 1.3.7.1'!F175+'St 1.3.7.2'!F175</f>
        <v>55558.608729066342</v>
      </c>
      <c r="G175" s="142">
        <f>'St 1.3.7.1'!G175+'St 1.3.7.2'!G175</f>
        <v>57999.507890855282</v>
      </c>
      <c r="H175" s="142">
        <f>'St 1.3.7.1'!H175+'St 1.3.7.2'!H175</f>
        <v>57531.90870592351</v>
      </c>
      <c r="I175" s="142">
        <f>'St 1.3.7.1'!I175+'St 1.3.7.2'!I175</f>
        <v>55634.87317567892</v>
      </c>
      <c r="J175" s="142">
        <f>'St 1.3.7.1'!J175+'St 1.3.7.2'!J175</f>
        <v>55329.058267502129</v>
      </c>
      <c r="K175" s="142">
        <f>'St 1.3.7.1'!K175+'St 1.3.7.2'!K175</f>
        <v>56865.50337693152</v>
      </c>
      <c r="L175" s="142">
        <f>'St 1.3.7.1'!L175+'St 1.3.7.2'!L175</f>
        <v>59616.929008730054</v>
      </c>
      <c r="M175" s="142">
        <f>'St 1.3.7.1'!M175+'St 1.3.7.2'!M175</f>
        <v>59739.036006295944</v>
      </c>
      <c r="N175" s="143"/>
      <c r="O175" s="142">
        <f>'St 1.3.7.1'!O175+'St 1.3.7.2'!O175</f>
        <v>3170.9000575987775</v>
      </c>
      <c r="P175" s="142">
        <f>'St 1.3.7.1'!P175+'St 1.3.7.2'!P175</f>
        <v>984.77757541538983</v>
      </c>
      <c r="Q175" s="142">
        <f>'St 1.3.7.1'!Q175+'St 1.3.7.2'!Q175</f>
        <v>2440.8991617889451</v>
      </c>
      <c r="R175" s="142">
        <f>'St 1.3.7.1'!R175+'St 1.3.7.2'!R175</f>
        <v>-467.59918493176906</v>
      </c>
      <c r="S175" s="142">
        <f>'St 1.3.7.1'!S175+'St 1.3.7.2'!S175</f>
        <v>-1897.0355302445882</v>
      </c>
      <c r="T175" s="142">
        <f>'St 1.3.7.1'!T175+'St 1.3.7.2'!T175</f>
        <v>-305.81490817680304</v>
      </c>
      <c r="U175" s="142">
        <f>'St 1.3.7.1'!U175+'St 1.3.7.2'!U175</f>
        <v>1536.4451094293918</v>
      </c>
      <c r="V175" s="142">
        <f>'St 1.3.7.1'!V175+'St 1.3.7.2'!V175</f>
        <v>2751.4256317985355</v>
      </c>
      <c r="W175" s="142">
        <f>'St 1.3.7.1'!W175+'St 1.3.7.2'!W175</f>
        <v>122.10699756589109</v>
      </c>
      <c r="X175" s="143"/>
      <c r="Y175" s="142">
        <f>'St 1.3.7.1'!Y175+'St 1.3.7.2'!Y175</f>
        <v>0</v>
      </c>
      <c r="Z175" s="142">
        <f>'St 1.3.7.1'!Z175+'St 1.3.7.2'!Z175</f>
        <v>0</v>
      </c>
      <c r="AA175" s="142">
        <f>'St 1.3.7.1'!AA175+'St 1.3.7.2'!AA175</f>
        <v>0</v>
      </c>
      <c r="AB175" s="142">
        <f>'St 1.3.7.1'!AB175+'St 1.3.7.2'!AB175</f>
        <v>0</v>
      </c>
      <c r="AC175" s="142">
        <f>'St 1.3.7.1'!AC175+'St 1.3.7.2'!AC175</f>
        <v>0</v>
      </c>
      <c r="AD175" s="142">
        <f>'St 1.3.7.1'!AD175+'St 1.3.7.2'!AD175</f>
        <v>0</v>
      </c>
      <c r="AE175" s="142">
        <f>'St 1.3.7.1'!AE175+'St 1.3.7.2'!AE175</f>
        <v>0</v>
      </c>
      <c r="AF175" s="142">
        <f>'St 1.3.7.1'!AF175+'St 1.3.7.2'!AF175</f>
        <v>0</v>
      </c>
      <c r="AG175" s="142">
        <f>'St 1.3.7.1'!AG175+'St 1.3.7.2'!AG175</f>
        <v>0</v>
      </c>
    </row>
    <row r="176" spans="1:33">
      <c r="B176" s="6" t="s">
        <v>48</v>
      </c>
      <c r="C176" s="219"/>
      <c r="D176" s="142">
        <f>'St 1.3.7.1'!D176+'St 1.3.7.2'!D176</f>
        <v>0</v>
      </c>
      <c r="E176" s="142">
        <f>'St 1.3.7.1'!E176+'St 1.3.7.2'!E176</f>
        <v>0</v>
      </c>
      <c r="F176" s="142">
        <f>'St 1.3.7.1'!F176+'St 1.3.7.2'!F176</f>
        <v>0</v>
      </c>
      <c r="G176" s="142">
        <f>'St 1.3.7.1'!G176+'St 1.3.7.2'!G176</f>
        <v>0</v>
      </c>
      <c r="H176" s="142">
        <f>'St 1.3.7.1'!H176+'St 1.3.7.2'!H176</f>
        <v>0</v>
      </c>
      <c r="I176" s="142">
        <f>'St 1.3.7.1'!I176+'St 1.3.7.2'!I176</f>
        <v>0</v>
      </c>
      <c r="J176" s="142">
        <f>'St 1.3.7.1'!J176+'St 1.3.7.2'!J176</f>
        <v>0</v>
      </c>
      <c r="K176" s="142">
        <f>'St 1.3.7.1'!K176+'St 1.3.7.2'!K176</f>
        <v>0</v>
      </c>
      <c r="L176" s="142">
        <f>'St 1.3.7.1'!L176+'St 1.3.7.2'!L176</f>
        <v>0</v>
      </c>
      <c r="M176" s="142">
        <f>'St 1.3.7.1'!M176+'St 1.3.7.2'!M176</f>
        <v>0</v>
      </c>
      <c r="N176" s="143"/>
      <c r="O176" s="142">
        <f>'St 1.3.7.1'!O176+'St 1.3.7.2'!O176</f>
        <v>0</v>
      </c>
      <c r="P176" s="142">
        <f>'St 1.3.7.1'!P176+'St 1.3.7.2'!P176</f>
        <v>0</v>
      </c>
      <c r="Q176" s="142">
        <f>'St 1.3.7.1'!Q176+'St 1.3.7.2'!Q176</f>
        <v>0</v>
      </c>
      <c r="R176" s="142">
        <f>'St 1.3.7.1'!R176+'St 1.3.7.2'!R176</f>
        <v>0</v>
      </c>
      <c r="S176" s="142">
        <f>'St 1.3.7.1'!S176+'St 1.3.7.2'!S176</f>
        <v>0</v>
      </c>
      <c r="T176" s="142">
        <f>'St 1.3.7.1'!T176+'St 1.3.7.2'!T176</f>
        <v>0</v>
      </c>
      <c r="U176" s="142">
        <f>'St 1.3.7.1'!U176+'St 1.3.7.2'!U176</f>
        <v>0</v>
      </c>
      <c r="V176" s="142">
        <f>'St 1.3.7.1'!V176+'St 1.3.7.2'!V176</f>
        <v>0</v>
      </c>
      <c r="W176" s="142">
        <f>'St 1.3.7.1'!W176+'St 1.3.7.2'!W176</f>
        <v>0</v>
      </c>
      <c r="X176" s="143"/>
      <c r="Y176" s="142">
        <f>'St 1.3.7.1'!Y176+'St 1.3.7.2'!Y176</f>
        <v>0</v>
      </c>
      <c r="Z176" s="142">
        <f>'St 1.3.7.1'!Z176+'St 1.3.7.2'!Z176</f>
        <v>0</v>
      </c>
      <c r="AA176" s="142">
        <f>'St 1.3.7.1'!AA176+'St 1.3.7.2'!AA176</f>
        <v>0</v>
      </c>
      <c r="AB176" s="142">
        <f>'St 1.3.7.1'!AB176+'St 1.3.7.2'!AB176</f>
        <v>0</v>
      </c>
      <c r="AC176" s="142">
        <f>'St 1.3.7.1'!AC176+'St 1.3.7.2'!AC176</f>
        <v>0</v>
      </c>
      <c r="AD176" s="142">
        <f>'St 1.3.7.1'!AD176+'St 1.3.7.2'!AD176</f>
        <v>0</v>
      </c>
      <c r="AE176" s="142">
        <f>'St 1.3.7.1'!AE176+'St 1.3.7.2'!AE176</f>
        <v>0</v>
      </c>
      <c r="AF176" s="142">
        <f>'St 1.3.7.1'!AF176+'St 1.3.7.2'!AF176</f>
        <v>0</v>
      </c>
      <c r="AG176" s="142">
        <f>'St 1.3.7.1'!AG176+'St 1.3.7.2'!AG176</f>
        <v>0</v>
      </c>
    </row>
    <row r="177" spans="1:33">
      <c r="B177" s="6" t="s">
        <v>325</v>
      </c>
      <c r="C177" s="219"/>
      <c r="D177" s="142">
        <f>'St 1.3.7.1'!D177+'St 1.3.7.2'!D177</f>
        <v>32862.919913262776</v>
      </c>
      <c r="E177" s="142">
        <f>'St 1.3.7.1'!E177+'St 1.3.7.2'!E177</f>
        <v>34465.483791322236</v>
      </c>
      <c r="F177" s="142">
        <f>'St 1.3.7.1'!F177+'St 1.3.7.2'!F177</f>
        <v>38999.003300717472</v>
      </c>
      <c r="G177" s="142">
        <f>'St 1.3.7.1'!G177+'St 1.3.7.2'!G177</f>
        <v>42047.382078525523</v>
      </c>
      <c r="H177" s="142">
        <f>'St 1.3.7.1'!H177+'St 1.3.7.2'!H177</f>
        <v>46042.670839651255</v>
      </c>
      <c r="I177" s="142">
        <f>'St 1.3.7.1'!I177+'St 1.3.7.2'!I177</f>
        <v>46608.330833190405</v>
      </c>
      <c r="J177" s="142">
        <f>'St 1.3.7.1'!J177+'St 1.3.7.2'!J177</f>
        <v>47938.765869779323</v>
      </c>
      <c r="K177" s="142">
        <f>'St 1.3.7.1'!K177+'St 1.3.7.2'!K177</f>
        <v>48413.355796829768</v>
      </c>
      <c r="L177" s="142">
        <f>'St 1.3.7.1'!L177+'St 1.3.7.2'!L177</f>
        <v>50882.109879372787</v>
      </c>
      <c r="M177" s="142">
        <f>'St 1.3.7.1'!M177+'St 1.3.7.2'!M177</f>
        <v>51765.410207798275</v>
      </c>
      <c r="N177" s="143"/>
      <c r="O177" s="142">
        <f>'St 1.3.7.1'!O177+'St 1.3.7.2'!O177</f>
        <v>1602.5638780594586</v>
      </c>
      <c r="P177" s="142">
        <f>'St 1.3.7.1'!P177+'St 1.3.7.2'!P177</f>
        <v>4533.5195093952325</v>
      </c>
      <c r="Q177" s="142">
        <f>'St 1.3.7.1'!Q177+'St 1.3.7.2'!Q177</f>
        <v>3048.3787778080568</v>
      </c>
      <c r="R177" s="142">
        <f>'St 1.3.7.1'!R177+'St 1.3.7.2'!R177</f>
        <v>3995.2887611257297</v>
      </c>
      <c r="S177" s="142">
        <f>'St 1.3.7.1'!S177+'St 1.3.7.2'!S177</f>
        <v>565.65999353915049</v>
      </c>
      <c r="T177" s="142">
        <f>'St 1.3.7.1'!T177+'St 1.3.7.2'!T177</f>
        <v>1330.435036588917</v>
      </c>
      <c r="U177" s="142">
        <f>'St 1.3.7.1'!U177+'St 1.3.7.2'!U177</f>
        <v>474.58992705044147</v>
      </c>
      <c r="V177" s="142">
        <f>'St 1.3.7.1'!V177+'St 1.3.7.2'!V177</f>
        <v>2468.7540825430192</v>
      </c>
      <c r="W177" s="142">
        <f>'St 1.3.7.1'!W177+'St 1.3.7.2'!W177</f>
        <v>883.30032842549531</v>
      </c>
      <c r="X177" s="143"/>
      <c r="Y177" s="142">
        <f>'St 1.3.7.1'!Y177+'St 1.3.7.2'!Y177</f>
        <v>0</v>
      </c>
      <c r="Z177" s="142">
        <f>'St 1.3.7.1'!Z177+'St 1.3.7.2'!Z177</f>
        <v>0</v>
      </c>
      <c r="AA177" s="142">
        <f>'St 1.3.7.1'!AA177+'St 1.3.7.2'!AA177</f>
        <v>0</v>
      </c>
      <c r="AB177" s="142">
        <f>'St 1.3.7.1'!AB177+'St 1.3.7.2'!AB177</f>
        <v>0</v>
      </c>
      <c r="AC177" s="142">
        <f>'St 1.3.7.1'!AC177+'St 1.3.7.2'!AC177</f>
        <v>0</v>
      </c>
      <c r="AD177" s="142">
        <f>'St 1.3.7.1'!AD177+'St 1.3.7.2'!AD177</f>
        <v>0</v>
      </c>
      <c r="AE177" s="142">
        <f>'St 1.3.7.1'!AE177+'St 1.3.7.2'!AE177</f>
        <v>0</v>
      </c>
      <c r="AF177" s="142">
        <f>'St 1.3.7.1'!AF177+'St 1.3.7.2'!AF177</f>
        <v>0</v>
      </c>
      <c r="AG177" s="142">
        <f>'St 1.3.7.1'!AG177+'St 1.3.7.2'!AG177</f>
        <v>0</v>
      </c>
    </row>
    <row r="178" spans="1:33">
      <c r="B178" s="8" t="s">
        <v>101</v>
      </c>
      <c r="C178" s="219"/>
      <c r="D178" s="142">
        <f>'St 1.3.7.1'!D178+'St 1.3.7.2'!D178</f>
        <v>0</v>
      </c>
      <c r="E178" s="142">
        <f>'St 1.3.7.1'!E178+'St 1.3.7.2'!E178</f>
        <v>0</v>
      </c>
      <c r="F178" s="142">
        <f>'St 1.3.7.1'!F178+'St 1.3.7.2'!F178</f>
        <v>0</v>
      </c>
      <c r="G178" s="142">
        <f>'St 1.3.7.1'!G178+'St 1.3.7.2'!G178</f>
        <v>0</v>
      </c>
      <c r="H178" s="142">
        <f>'St 1.3.7.1'!H178+'St 1.3.7.2'!H178</f>
        <v>0</v>
      </c>
      <c r="I178" s="142">
        <f>'St 1.3.7.1'!I178+'St 1.3.7.2'!I178</f>
        <v>0</v>
      </c>
      <c r="J178" s="142">
        <f>'St 1.3.7.1'!J178+'St 1.3.7.2'!J178</f>
        <v>0</v>
      </c>
      <c r="K178" s="142">
        <f>'St 1.3.7.1'!K178+'St 1.3.7.2'!K178</f>
        <v>0</v>
      </c>
      <c r="L178" s="142">
        <f>'St 1.3.7.1'!L178+'St 1.3.7.2'!L178</f>
        <v>0</v>
      </c>
      <c r="M178" s="142">
        <f>'St 1.3.7.1'!M178+'St 1.3.7.2'!M178</f>
        <v>0</v>
      </c>
      <c r="N178" s="143"/>
      <c r="O178" s="142">
        <f>'St 1.3.7.1'!O178+'St 1.3.7.2'!O178</f>
        <v>0</v>
      </c>
      <c r="P178" s="142">
        <f>'St 1.3.7.1'!P178+'St 1.3.7.2'!P178</f>
        <v>0</v>
      </c>
      <c r="Q178" s="142">
        <f>'St 1.3.7.1'!Q178+'St 1.3.7.2'!Q178</f>
        <v>0</v>
      </c>
      <c r="R178" s="142">
        <f>'St 1.3.7.1'!R178+'St 1.3.7.2'!R178</f>
        <v>0</v>
      </c>
      <c r="S178" s="142">
        <f>'St 1.3.7.1'!S178+'St 1.3.7.2'!S178</f>
        <v>0</v>
      </c>
      <c r="T178" s="142">
        <f>'St 1.3.7.1'!T178+'St 1.3.7.2'!T178</f>
        <v>0</v>
      </c>
      <c r="U178" s="142">
        <f>'St 1.3.7.1'!U178+'St 1.3.7.2'!U178</f>
        <v>0</v>
      </c>
      <c r="V178" s="142">
        <f>'St 1.3.7.1'!V178+'St 1.3.7.2'!V178</f>
        <v>0</v>
      </c>
      <c r="W178" s="142">
        <f>'St 1.3.7.1'!W178+'St 1.3.7.2'!W178</f>
        <v>0</v>
      </c>
      <c r="X178" s="143"/>
      <c r="Y178" s="142">
        <f>'St 1.3.7.1'!Y178+'St 1.3.7.2'!Y178</f>
        <v>0</v>
      </c>
      <c r="Z178" s="142">
        <f>'St 1.3.7.1'!Z178+'St 1.3.7.2'!Z178</f>
        <v>0</v>
      </c>
      <c r="AA178" s="142">
        <f>'St 1.3.7.1'!AA178+'St 1.3.7.2'!AA178</f>
        <v>0</v>
      </c>
      <c r="AB178" s="142">
        <f>'St 1.3.7.1'!AB178+'St 1.3.7.2'!AB178</f>
        <v>0</v>
      </c>
      <c r="AC178" s="142">
        <f>'St 1.3.7.1'!AC178+'St 1.3.7.2'!AC178</f>
        <v>0</v>
      </c>
      <c r="AD178" s="142">
        <f>'St 1.3.7.1'!AD178+'St 1.3.7.2'!AD178</f>
        <v>0</v>
      </c>
      <c r="AE178" s="142">
        <f>'St 1.3.7.1'!AE178+'St 1.3.7.2'!AE178</f>
        <v>0</v>
      </c>
      <c r="AF178" s="142">
        <f>'St 1.3.7.1'!AF178+'St 1.3.7.2'!AF178</f>
        <v>0</v>
      </c>
      <c r="AG178" s="142">
        <f>'St 1.3.7.1'!AG178+'St 1.3.7.2'!AG178</f>
        <v>0</v>
      </c>
    </row>
    <row r="179" spans="1:33" s="45" customFormat="1">
      <c r="A179" s="38"/>
      <c r="B179" s="5" t="s">
        <v>10</v>
      </c>
      <c r="C179" s="209" t="s">
        <v>298</v>
      </c>
      <c r="D179" s="139">
        <f>'St 1.3.7.1'!D179+'St 1.3.7.2'!D179</f>
        <v>401433.99537779239</v>
      </c>
      <c r="E179" s="139">
        <f>'St 1.3.7.1'!E179+'St 1.3.7.2'!E179</f>
        <v>446531.18174824724</v>
      </c>
      <c r="F179" s="139">
        <f>'St 1.3.7.1'!F179+'St 1.3.7.2'!F179</f>
        <v>526234.25247397344</v>
      </c>
      <c r="G179" s="139">
        <f>'St 1.3.7.1'!G179+'St 1.3.7.2'!G179</f>
        <v>578622.6972463571</v>
      </c>
      <c r="H179" s="139">
        <f>'St 1.3.7.1'!H179+'St 1.3.7.2'!H179</f>
        <v>643108.42483562476</v>
      </c>
      <c r="I179" s="139">
        <f>'St 1.3.7.1'!I179+'St 1.3.7.2'!I179</f>
        <v>768973.9306922548</v>
      </c>
      <c r="J179" s="139">
        <f>'St 1.3.7.1'!J179+'St 1.3.7.2'!J179</f>
        <v>843395.27949464112</v>
      </c>
      <c r="K179" s="139">
        <f>'St 1.3.7.1'!K179+'St 1.3.7.2'!K179</f>
        <v>961431.0991302497</v>
      </c>
      <c r="L179" s="139">
        <f>'St 1.3.7.1'!L179+'St 1.3.7.2'!L179</f>
        <v>791689.34682084655</v>
      </c>
      <c r="M179" s="139">
        <f>'St 1.3.7.1'!M179+'St 1.3.7.2'!M179</f>
        <v>1265170.895695138</v>
      </c>
      <c r="N179" s="146"/>
      <c r="O179" s="139">
        <f>'St 1.3.7.1'!O179+'St 1.3.7.2'!O179</f>
        <v>-37063.969323756428</v>
      </c>
      <c r="P179" s="139">
        <f>'St 1.3.7.1'!P179+'St 1.3.7.2'!P179</f>
        <v>-29896.689274273835</v>
      </c>
      <c r="Q179" s="139">
        <f>'St 1.3.7.1'!Q179+'St 1.3.7.2'!Q179</f>
        <v>-109635.34522761627</v>
      </c>
      <c r="R179" s="139">
        <f>'St 1.3.7.1'!R179+'St 1.3.7.2'!R179</f>
        <v>-42202.002410732341</v>
      </c>
      <c r="S179" s="139">
        <f>'St 1.3.7.1'!S179+'St 1.3.7.2'!S179</f>
        <v>-76638.844143370035</v>
      </c>
      <c r="T179" s="139">
        <f>'St 1.3.7.1'!T179+'St 1.3.7.2'!T179</f>
        <v>-132108.91784161373</v>
      </c>
      <c r="U179" s="139">
        <f>'St 1.3.7.1'!U179+'St 1.3.7.2'!U179</f>
        <v>-107773.33608939132</v>
      </c>
      <c r="V179" s="139">
        <f>'St 1.3.7.1'!V179+'St 1.3.7.2'!V179</f>
        <v>-160864.53355940312</v>
      </c>
      <c r="W179" s="139">
        <f>'St 1.3.7.1'!W179+'St 1.3.7.2'!W179</f>
        <v>169658.62586404753</v>
      </c>
      <c r="X179" s="146"/>
      <c r="Y179" s="139">
        <f>'St 1.3.7.1'!Y179+'St 1.3.7.2'!Y179</f>
        <v>82161.15569421128</v>
      </c>
      <c r="Z179" s="139">
        <f>'St 1.3.7.1'!Z179+'St 1.3.7.2'!Z179</f>
        <v>108646.02116524632</v>
      </c>
      <c r="AA179" s="139">
        <f>'St 1.3.7.1'!AA179+'St 1.3.7.2'!AA179</f>
        <v>164052.19889921779</v>
      </c>
      <c r="AB179" s="139">
        <f>'St 1.3.7.1'!AB179+'St 1.3.7.2'!AB179</f>
        <v>113976.85051241356</v>
      </c>
      <c r="AC179" s="139">
        <f>'St 1.3.7.1'!AC179+'St 1.3.7.2'!AC179</f>
        <v>210790.17300872915</v>
      </c>
      <c r="AD179" s="139">
        <f>'St 1.3.7.1'!AD179+'St 1.3.7.2'!AD179</f>
        <v>206157.00154593855</v>
      </c>
      <c r="AE179" s="139">
        <f>'St 1.3.7.1'!AE179+'St 1.3.7.2'!AE179</f>
        <v>222348.29453012414</v>
      </c>
      <c r="AF179" s="139">
        <f>'St 1.3.7.1'!AF179+'St 1.3.7.2'!AF179</f>
        <v>-21038.725844433735</v>
      </c>
      <c r="AG179" s="139">
        <f>'St 1.3.7.1'!AG179+'St 1.3.7.2'!AG179</f>
        <v>352089.13564146491</v>
      </c>
    </row>
    <row r="180" spans="1:33" s="45" customFormat="1">
      <c r="A180" s="38"/>
      <c r="B180" s="31" t="s">
        <v>26</v>
      </c>
      <c r="C180" s="209" t="s">
        <v>299</v>
      </c>
      <c r="D180" s="139">
        <f>'St 1.3.7.1'!D180+'St 1.3.7.2'!D180</f>
        <v>393155.02655428788</v>
      </c>
      <c r="E180" s="139">
        <f>'St 1.3.7.1'!E180+'St 1.3.7.2'!E180</f>
        <v>441282.59981245158</v>
      </c>
      <c r="F180" s="139">
        <f>'St 1.3.7.1'!F180+'St 1.3.7.2'!F180</f>
        <v>519812.09222055052</v>
      </c>
      <c r="G180" s="139">
        <f>'St 1.3.7.1'!G180+'St 1.3.7.2'!G180</f>
        <v>565700.02067765815</v>
      </c>
      <c r="H180" s="139">
        <f>'St 1.3.7.1'!H180+'St 1.3.7.2'!H180</f>
        <v>615006.60770180449</v>
      </c>
      <c r="I180" s="139">
        <f>'St 1.3.7.1'!I180+'St 1.3.7.2'!I180</f>
        <v>739359.888282225</v>
      </c>
      <c r="J180" s="139">
        <f>'St 1.3.7.1'!J180+'St 1.3.7.2'!J180</f>
        <v>801216.55987982103</v>
      </c>
      <c r="K180" s="139">
        <f>'St 1.3.7.1'!K180+'St 1.3.7.2'!K180</f>
        <v>911690.35322541115</v>
      </c>
      <c r="L180" s="139">
        <f>'St 1.3.7.1'!L180+'St 1.3.7.2'!L180</f>
        <v>740588.28001389327</v>
      </c>
      <c r="M180" s="139">
        <f>'St 1.3.7.1'!M180+'St 1.3.7.2'!M180</f>
        <v>1181054.3900737693</v>
      </c>
      <c r="N180" s="146"/>
      <c r="O180" s="139">
        <f>'St 1.3.7.1'!O180+'St 1.3.7.2'!O180</f>
        <v>-34506.954683217533</v>
      </c>
      <c r="P180" s="139">
        <f>'St 1.3.7.1'!P180+'St 1.3.7.2'!P180</f>
        <v>-31070.26759190116</v>
      </c>
      <c r="Q180" s="139">
        <f>'St 1.3.7.1'!Q180+'St 1.3.7.2'!Q180</f>
        <v>-116135.86154289225</v>
      </c>
      <c r="R180" s="139">
        <f>'St 1.3.7.1'!R180+'St 1.3.7.2'!R180</f>
        <v>-57381.142975853625</v>
      </c>
      <c r="S180" s="139">
        <f>'St 1.3.7.1'!S180+'St 1.3.7.2'!S180</f>
        <v>-78151.069419579493</v>
      </c>
      <c r="T180" s="139">
        <f>'St 1.3.7.1'!T180+'St 1.3.7.2'!T180</f>
        <v>-144673.59504640399</v>
      </c>
      <c r="U180" s="139">
        <f>'St 1.3.7.1'!U180+'St 1.3.7.2'!U180</f>
        <v>-115335.36237940981</v>
      </c>
      <c r="V180" s="139">
        <f>'St 1.3.7.1'!V180+'St 1.3.7.2'!V180</f>
        <v>-162224.85446151794</v>
      </c>
      <c r="W180" s="139">
        <f>'St 1.3.7.1'!W180+'St 1.3.7.2'!W180</f>
        <v>136643.18704963187</v>
      </c>
      <c r="X180" s="146"/>
      <c r="Y180" s="139">
        <f>'St 1.3.7.1'!Y180+'St 1.3.7.2'!Y180</f>
        <v>82634.527941381268</v>
      </c>
      <c r="Z180" s="139">
        <f>'St 1.3.7.1'!Z180+'St 1.3.7.2'!Z180</f>
        <v>109080.66294138126</v>
      </c>
      <c r="AA180" s="139">
        <f>'St 1.3.7.1'!AA180+'St 1.3.7.2'!AA180</f>
        <v>163676.11500000002</v>
      </c>
      <c r="AB180" s="139">
        <f>'St 1.3.7.1'!AB180+'St 1.3.7.2'!AB180</f>
        <v>106929.00499999998</v>
      </c>
      <c r="AC180" s="139">
        <f>'St 1.3.7.1'!AC180+'St 1.3.7.2'!AC180</f>
        <v>207373.35</v>
      </c>
      <c r="AD180" s="139">
        <f>'St 1.3.7.1'!AD180+'St 1.3.7.2'!AD180</f>
        <v>205214.01664399999</v>
      </c>
      <c r="AE180" s="139">
        <f>'St 1.3.7.1'!AE180+'St 1.3.7.2'!AE180</f>
        <v>228236.84572499999</v>
      </c>
      <c r="AF180" s="139">
        <f>'St 1.3.7.1'!AF180+'St 1.3.7.2'!AF180</f>
        <v>-19858.921250000007</v>
      </c>
      <c r="AG180" s="139">
        <f>'St 1.3.7.1'!AG180+'St 1.3.7.2'!AG180</f>
        <v>341947.508010244</v>
      </c>
    </row>
    <row r="181" spans="1:33">
      <c r="B181" s="208" t="s">
        <v>40</v>
      </c>
      <c r="C181" s="219"/>
      <c r="D181" s="142">
        <f>'St 1.3.7.1'!D181+'St 1.3.7.2'!D181</f>
        <v>307148.25321403419</v>
      </c>
      <c r="E181" s="142">
        <f>'St 1.3.7.1'!E181+'St 1.3.7.2'!E181</f>
        <v>340018.47523528541</v>
      </c>
      <c r="F181" s="142">
        <f>'St 1.3.7.1'!F181+'St 1.3.7.2'!F181</f>
        <v>402279.59240363329</v>
      </c>
      <c r="G181" s="142">
        <f>'St 1.3.7.1'!G181+'St 1.3.7.2'!G181</f>
        <v>429287.54770197585</v>
      </c>
      <c r="H181" s="142">
        <f>'St 1.3.7.1'!H181+'St 1.3.7.2'!H181</f>
        <v>468744.36553294474</v>
      </c>
      <c r="I181" s="142">
        <f>'St 1.3.7.1'!I181+'St 1.3.7.2'!I181</f>
        <v>559049.71031188546</v>
      </c>
      <c r="J181" s="142">
        <f>'St 1.3.7.1'!J181+'St 1.3.7.2'!J181</f>
        <v>600698.3532571746</v>
      </c>
      <c r="K181" s="142">
        <f>'St 1.3.7.1'!K181+'St 1.3.7.2'!K181</f>
        <v>689312.70828144415</v>
      </c>
      <c r="L181" s="142">
        <f>'St 1.3.7.1'!L181+'St 1.3.7.2'!L181</f>
        <v>497120.96089543885</v>
      </c>
      <c r="M181" s="142">
        <f>'St 1.3.7.1'!M181+'St 1.3.7.2'!M181</f>
        <v>891927.82110122941</v>
      </c>
      <c r="N181" s="143"/>
      <c r="O181" s="142">
        <f>'St 1.3.7.1'!O181+'St 1.3.7.2'!O181</f>
        <v>-49764.305920130028</v>
      </c>
      <c r="P181" s="142">
        <f>'St 1.3.7.1'!P181+'St 1.3.7.2'!P181</f>
        <v>-47338.642831652141</v>
      </c>
      <c r="Q181" s="142">
        <f>'St 1.3.7.1'!Q181+'St 1.3.7.2'!Q181</f>
        <v>-135015.83470165741</v>
      </c>
      <c r="R181" s="142">
        <f>'St 1.3.7.1'!R181+'St 1.3.7.2'!R181</f>
        <v>-67230.912169031173</v>
      </c>
      <c r="S181" s="142">
        <f>'St 1.3.7.1'!S181+'St 1.3.7.2'!S181</f>
        <v>-112199.00522105921</v>
      </c>
      <c r="T181" s="142">
        <f>'St 1.3.7.1'!T181+'St 1.3.7.2'!T181</f>
        <v>-164881.62369871084</v>
      </c>
      <c r="U181" s="142">
        <f>'St 1.3.7.1'!U181+'St 1.3.7.2'!U181</f>
        <v>-137194.80070073038</v>
      </c>
      <c r="V181" s="142">
        <f>'St 1.3.7.1'!V181+'St 1.3.7.2'!V181</f>
        <v>-183314.52863600536</v>
      </c>
      <c r="W181" s="142">
        <f>'St 1.3.7.1'!W181+'St 1.3.7.2'!W181</f>
        <v>90983.937195546576</v>
      </c>
      <c r="X181" s="143"/>
      <c r="Y181" s="142">
        <f>'St 1.3.7.1'!Y181+'St 1.3.7.2'!Y181</f>
        <v>82634.527941381268</v>
      </c>
      <c r="Z181" s="142">
        <f>'St 1.3.7.1'!Z181+'St 1.3.7.2'!Z181</f>
        <v>109080.66294138126</v>
      </c>
      <c r="AA181" s="142">
        <f>'St 1.3.7.1'!AA181+'St 1.3.7.2'!AA181</f>
        <v>163676.11500000002</v>
      </c>
      <c r="AB181" s="142">
        <f>'St 1.3.7.1'!AB181+'St 1.3.7.2'!AB181</f>
        <v>106929.00499999998</v>
      </c>
      <c r="AC181" s="142">
        <f>'St 1.3.7.1'!AC181+'St 1.3.7.2'!AC181</f>
        <v>207373.35</v>
      </c>
      <c r="AD181" s="142">
        <f>'St 1.3.7.1'!AD181+'St 1.3.7.2'!AD181</f>
        <v>205214.01664399999</v>
      </c>
      <c r="AE181" s="142">
        <f>'St 1.3.7.1'!AE181+'St 1.3.7.2'!AE181</f>
        <v>228236.84572499999</v>
      </c>
      <c r="AF181" s="142">
        <f>'St 1.3.7.1'!AF181+'St 1.3.7.2'!AF181</f>
        <v>-19858.921250000007</v>
      </c>
      <c r="AG181" s="142">
        <f>'St 1.3.7.1'!AG181+'St 1.3.7.2'!AG181</f>
        <v>341947.508010244</v>
      </c>
    </row>
    <row r="182" spans="1:33">
      <c r="B182" s="6" t="s">
        <v>41</v>
      </c>
      <c r="C182" s="219"/>
      <c r="D182" s="142">
        <f>'St 1.3.7.1'!D182+'St 1.3.7.2'!D182</f>
        <v>0</v>
      </c>
      <c r="E182" s="142">
        <f>'St 1.3.7.1'!E182+'St 1.3.7.2'!E182</f>
        <v>0</v>
      </c>
      <c r="F182" s="142">
        <f>'St 1.3.7.1'!F182+'St 1.3.7.2'!F182</f>
        <v>0</v>
      </c>
      <c r="G182" s="142">
        <f>'St 1.3.7.1'!G182+'St 1.3.7.2'!G182</f>
        <v>0</v>
      </c>
      <c r="H182" s="142">
        <f>'St 1.3.7.1'!H182+'St 1.3.7.2'!H182</f>
        <v>0</v>
      </c>
      <c r="I182" s="142">
        <f>'St 1.3.7.1'!I182+'St 1.3.7.2'!I182</f>
        <v>0</v>
      </c>
      <c r="J182" s="142">
        <f>'St 1.3.7.1'!J182+'St 1.3.7.2'!J182</f>
        <v>0</v>
      </c>
      <c r="K182" s="142">
        <f>'St 1.3.7.1'!K182+'St 1.3.7.2'!K182</f>
        <v>0</v>
      </c>
      <c r="L182" s="142">
        <f>'St 1.3.7.1'!L182+'St 1.3.7.2'!L182</f>
        <v>0</v>
      </c>
      <c r="M182" s="142">
        <f>'St 1.3.7.1'!M182+'St 1.3.7.2'!M182</f>
        <v>0</v>
      </c>
      <c r="N182" s="143"/>
      <c r="O182" s="142">
        <f>'St 1.3.7.1'!O182+'St 1.3.7.2'!O182</f>
        <v>0</v>
      </c>
      <c r="P182" s="142">
        <f>'St 1.3.7.1'!P182+'St 1.3.7.2'!P182</f>
        <v>0</v>
      </c>
      <c r="Q182" s="142">
        <f>'St 1.3.7.1'!Q182+'St 1.3.7.2'!Q182</f>
        <v>0</v>
      </c>
      <c r="R182" s="142">
        <f>'St 1.3.7.1'!R182+'St 1.3.7.2'!R182</f>
        <v>0</v>
      </c>
      <c r="S182" s="142">
        <f>'St 1.3.7.1'!S182+'St 1.3.7.2'!S182</f>
        <v>0</v>
      </c>
      <c r="T182" s="142">
        <f>'St 1.3.7.1'!T182+'St 1.3.7.2'!T182</f>
        <v>0</v>
      </c>
      <c r="U182" s="142">
        <f>'St 1.3.7.1'!U182+'St 1.3.7.2'!U182</f>
        <v>0</v>
      </c>
      <c r="V182" s="142">
        <f>'St 1.3.7.1'!V182+'St 1.3.7.2'!V182</f>
        <v>0</v>
      </c>
      <c r="W182" s="142">
        <f>'St 1.3.7.1'!W182+'St 1.3.7.2'!W182</f>
        <v>0</v>
      </c>
      <c r="X182" s="143"/>
      <c r="Y182" s="142">
        <f>'St 1.3.7.1'!Y182+'St 1.3.7.2'!Y182</f>
        <v>0</v>
      </c>
      <c r="Z182" s="142">
        <f>'St 1.3.7.1'!Z182+'St 1.3.7.2'!Z182</f>
        <v>0</v>
      </c>
      <c r="AA182" s="142">
        <f>'St 1.3.7.1'!AA182+'St 1.3.7.2'!AA182</f>
        <v>0</v>
      </c>
      <c r="AB182" s="142">
        <f>'St 1.3.7.1'!AB182+'St 1.3.7.2'!AB182</f>
        <v>0</v>
      </c>
      <c r="AC182" s="142">
        <f>'St 1.3.7.1'!AC182+'St 1.3.7.2'!AC182</f>
        <v>0</v>
      </c>
      <c r="AD182" s="142">
        <f>'St 1.3.7.1'!AD182+'St 1.3.7.2'!AD182</f>
        <v>0</v>
      </c>
      <c r="AE182" s="142">
        <f>'St 1.3.7.1'!AE182+'St 1.3.7.2'!AE182</f>
        <v>0</v>
      </c>
      <c r="AF182" s="142">
        <f>'St 1.3.7.1'!AF182+'St 1.3.7.2'!AF182</f>
        <v>0</v>
      </c>
      <c r="AG182" s="142">
        <f>'St 1.3.7.1'!AG182+'St 1.3.7.2'!AG182</f>
        <v>0</v>
      </c>
    </row>
    <row r="183" spans="1:33">
      <c r="B183" s="6" t="s">
        <v>42</v>
      </c>
      <c r="C183" s="219"/>
      <c r="D183" s="142">
        <f>'St 1.3.7.1'!D183+'St 1.3.7.2'!D183</f>
        <v>288.61</v>
      </c>
      <c r="E183" s="142">
        <f>'St 1.3.7.1'!E183+'St 1.3.7.2'!E183</f>
        <v>568.875</v>
      </c>
      <c r="F183" s="142">
        <f>'St 1.3.7.1'!F183+'St 1.3.7.2'!F183</f>
        <v>1039.925</v>
      </c>
      <c r="G183" s="142">
        <f>'St 1.3.7.1'!G183+'St 1.3.7.2'!G183</f>
        <v>2061.75</v>
      </c>
      <c r="H183" s="142">
        <f>'St 1.3.7.1'!H183+'St 1.3.7.2'!H183</f>
        <v>3164</v>
      </c>
      <c r="I183" s="142">
        <f>'St 1.3.7.1'!I183+'St 1.3.7.2'!I183</f>
        <v>5889.25</v>
      </c>
      <c r="J183" s="142">
        <f>'St 1.3.7.1'!J183+'St 1.3.7.2'!J183</f>
        <v>8175.7499999999991</v>
      </c>
      <c r="K183" s="142">
        <f>'St 1.3.7.1'!K183+'St 1.3.7.2'!K183</f>
        <v>11271.48</v>
      </c>
      <c r="L183" s="142">
        <f>'St 1.3.7.1'!L183+'St 1.3.7.2'!L183</f>
        <v>10706.6425</v>
      </c>
      <c r="M183" s="142">
        <f>'St 1.3.7.1'!M183+'St 1.3.7.2'!M183</f>
        <v>22850</v>
      </c>
      <c r="N183" s="143"/>
      <c r="O183" s="142">
        <f>'St 1.3.7.1'!O183+'St 1.3.7.2'!O183</f>
        <v>644.08235287291177</v>
      </c>
      <c r="P183" s="142">
        <f>'St 1.3.7.1'!P183+'St 1.3.7.2'!P183</f>
        <v>471.05000000000007</v>
      </c>
      <c r="Q183" s="142">
        <f>'St 1.3.7.1'!Q183+'St 1.3.7.2'!Q183</f>
        <v>1021.8249999999999</v>
      </c>
      <c r="R183" s="142">
        <f>'St 1.3.7.1'!R183+'St 1.3.7.2'!R183</f>
        <v>1102.25</v>
      </c>
      <c r="S183" s="142">
        <f>'St 1.3.7.1'!S183+'St 1.3.7.2'!S183</f>
        <v>2725.25</v>
      </c>
      <c r="T183" s="142">
        <f>'St 1.3.7.1'!T183+'St 1.3.7.2'!T183</f>
        <v>2286.4999999999995</v>
      </c>
      <c r="U183" s="142">
        <f>'St 1.3.7.1'!U183+'St 1.3.7.2'!U183</f>
        <v>3095.7300000000005</v>
      </c>
      <c r="V183" s="142">
        <f>'St 1.3.7.1'!V183+'St 1.3.7.2'!V183</f>
        <v>-564.83750000000009</v>
      </c>
      <c r="W183" s="142">
        <f>'St 1.3.7.1'!W183+'St 1.3.7.2'!W183</f>
        <v>12143.3575</v>
      </c>
      <c r="X183" s="143"/>
      <c r="Y183" s="142">
        <f>'St 1.3.7.1'!Y183+'St 1.3.7.2'!Y183</f>
        <v>-363.8173528729119</v>
      </c>
      <c r="Z183" s="142">
        <f>'St 1.3.7.1'!Z183+'St 1.3.7.2'!Z183</f>
        <v>-173.03235287291176</v>
      </c>
      <c r="AA183" s="142">
        <f>'St 1.3.7.1'!AA183+'St 1.3.7.2'!AA183</f>
        <v>550.77499999999986</v>
      </c>
      <c r="AB183" s="142">
        <f>'St 1.3.7.1'!AB183+'St 1.3.7.2'!AB183</f>
        <v>80.425000000000153</v>
      </c>
      <c r="AC183" s="142">
        <f>'St 1.3.7.1'!AC183+'St 1.3.7.2'!AC183</f>
        <v>1622.9999999999998</v>
      </c>
      <c r="AD183" s="142">
        <f>'St 1.3.7.1'!AD183+'St 1.3.7.2'!AD183</f>
        <v>-438.75000000000028</v>
      </c>
      <c r="AE183" s="142">
        <f>'St 1.3.7.1'!AE183+'St 1.3.7.2'!AE183</f>
        <v>809.23000000000093</v>
      </c>
      <c r="AF183" s="142">
        <f>'St 1.3.7.1'!AF183+'St 1.3.7.2'!AF183</f>
        <v>-3660.5675000000006</v>
      </c>
      <c r="AG183" s="142">
        <f>'St 1.3.7.1'!AG183+'St 1.3.7.2'!AG183</f>
        <v>12708.195</v>
      </c>
    </row>
    <row r="184" spans="1:33">
      <c r="B184" s="6" t="s">
        <v>43</v>
      </c>
      <c r="C184" s="219"/>
      <c r="D184" s="142">
        <f>'St 1.3.7.1'!D184+'St 1.3.7.2'!D184</f>
        <v>392289.19655428786</v>
      </c>
      <c r="E184" s="142">
        <f>'St 1.3.7.1'!E184+'St 1.3.7.2'!E184</f>
        <v>439575.97481245158</v>
      </c>
      <c r="F184" s="142">
        <f>'St 1.3.7.1'!F184+'St 1.3.7.2'!F184</f>
        <v>516692.3172205505</v>
      </c>
      <c r="G184" s="142">
        <f>'St 1.3.7.1'!G184+'St 1.3.7.2'!G184</f>
        <v>559514.77067765815</v>
      </c>
      <c r="H184" s="142">
        <f>'St 1.3.7.1'!H184+'St 1.3.7.2'!H184</f>
        <v>605514.60770180449</v>
      </c>
      <c r="I184" s="142">
        <f>'St 1.3.7.1'!I184+'St 1.3.7.2'!I184</f>
        <v>721692.138282225</v>
      </c>
      <c r="J184" s="142">
        <f>'St 1.3.7.1'!J184+'St 1.3.7.2'!J184</f>
        <v>776689.30987982103</v>
      </c>
      <c r="K184" s="142">
        <f>'St 1.3.7.1'!K184+'St 1.3.7.2'!K184</f>
        <v>877875.9132254112</v>
      </c>
      <c r="L184" s="142">
        <f>'St 1.3.7.1'!L184+'St 1.3.7.2'!L184</f>
        <v>708468.35251389327</v>
      </c>
      <c r="M184" s="142">
        <f>'St 1.3.7.1'!M184+'St 1.3.7.2'!M184</f>
        <v>1112504.3900737693</v>
      </c>
      <c r="N184" s="143"/>
      <c r="O184" s="142">
        <f>'St 1.3.7.1'!O184+'St 1.3.7.2'!O184</f>
        <v>-36439.201741836267</v>
      </c>
      <c r="P184" s="142">
        <f>'St 1.3.7.1'!P184+'St 1.3.7.2'!P184</f>
        <v>-32483.417591901161</v>
      </c>
      <c r="Q184" s="142">
        <f>'St 1.3.7.1'!Q184+'St 1.3.7.2'!Q184</f>
        <v>-119201.33654289226</v>
      </c>
      <c r="R184" s="142">
        <f>'St 1.3.7.1'!R184+'St 1.3.7.2'!R184</f>
        <v>-60687.892975853625</v>
      </c>
      <c r="S184" s="142">
        <f>'St 1.3.7.1'!S184+'St 1.3.7.2'!S184</f>
        <v>-86326.819419579493</v>
      </c>
      <c r="T184" s="142">
        <f>'St 1.3.7.1'!T184+'St 1.3.7.2'!T184</f>
        <v>-151533.09504640399</v>
      </c>
      <c r="U184" s="142">
        <f>'St 1.3.7.1'!U184+'St 1.3.7.2'!U184</f>
        <v>-124622.55237940981</v>
      </c>
      <c r="V184" s="142">
        <f>'St 1.3.7.1'!V184+'St 1.3.7.2'!V184</f>
        <v>-160530.34196151793</v>
      </c>
      <c r="W184" s="142">
        <f>'St 1.3.7.1'!W184+'St 1.3.7.2'!W184</f>
        <v>100213.11454963186</v>
      </c>
      <c r="X184" s="143"/>
      <c r="Y184" s="142">
        <f>'St 1.3.7.1'!Y184+'St 1.3.7.2'!Y184</f>
        <v>83725.98</v>
      </c>
      <c r="Z184" s="142">
        <f>'St 1.3.7.1'!Z184+'St 1.3.7.2'!Z184</f>
        <v>109599.76</v>
      </c>
      <c r="AA184" s="142">
        <f>'St 1.3.7.1'!AA184+'St 1.3.7.2'!AA184</f>
        <v>162023.79</v>
      </c>
      <c r="AB184" s="142">
        <f>'St 1.3.7.1'!AB184+'St 1.3.7.2'!AB184</f>
        <v>106687.72999999998</v>
      </c>
      <c r="AC184" s="142">
        <f>'St 1.3.7.1'!AC184+'St 1.3.7.2'!AC184</f>
        <v>202504.35</v>
      </c>
      <c r="AD184" s="142">
        <f>'St 1.3.7.1'!AD184+'St 1.3.7.2'!AD184</f>
        <v>206530.26664399999</v>
      </c>
      <c r="AE184" s="142">
        <f>'St 1.3.7.1'!AE184+'St 1.3.7.2'!AE184</f>
        <v>225809.15572499999</v>
      </c>
      <c r="AF184" s="142">
        <f>'St 1.3.7.1'!AF184+'St 1.3.7.2'!AF184</f>
        <v>-8877.2187499999982</v>
      </c>
      <c r="AG184" s="142">
        <f>'St 1.3.7.1'!AG184+'St 1.3.7.2'!AG184</f>
        <v>303822.92301024398</v>
      </c>
    </row>
    <row r="185" spans="1:33">
      <c r="B185" s="6" t="s">
        <v>44</v>
      </c>
      <c r="C185" s="219"/>
      <c r="D185" s="142">
        <f>'St 1.3.7.1'!D185+'St 1.3.7.2'!D185</f>
        <v>0</v>
      </c>
      <c r="E185" s="142">
        <f>'St 1.3.7.1'!E185+'St 1.3.7.2'!E185</f>
        <v>0</v>
      </c>
      <c r="F185" s="142">
        <f>'St 1.3.7.1'!F185+'St 1.3.7.2'!F185</f>
        <v>0</v>
      </c>
      <c r="G185" s="142">
        <f>'St 1.3.7.1'!G185+'St 1.3.7.2'!G185</f>
        <v>0</v>
      </c>
      <c r="H185" s="142">
        <f>'St 1.3.7.1'!H185+'St 1.3.7.2'!H185</f>
        <v>0</v>
      </c>
      <c r="I185" s="142">
        <f>'St 1.3.7.1'!I185+'St 1.3.7.2'!I185</f>
        <v>0</v>
      </c>
      <c r="J185" s="142">
        <f>'St 1.3.7.1'!J185+'St 1.3.7.2'!J185</f>
        <v>0</v>
      </c>
      <c r="K185" s="142">
        <f>'St 1.3.7.1'!K185+'St 1.3.7.2'!K185</f>
        <v>0</v>
      </c>
      <c r="L185" s="142">
        <f>'St 1.3.7.1'!L185+'St 1.3.7.2'!L185</f>
        <v>0</v>
      </c>
      <c r="M185" s="142">
        <f>'St 1.3.7.1'!M185+'St 1.3.7.2'!M185</f>
        <v>0</v>
      </c>
      <c r="N185" s="143"/>
      <c r="O185" s="142">
        <f>'St 1.3.7.1'!O185+'St 1.3.7.2'!O185</f>
        <v>0</v>
      </c>
      <c r="P185" s="142">
        <f>'St 1.3.7.1'!P185+'St 1.3.7.2'!P185</f>
        <v>0</v>
      </c>
      <c r="Q185" s="142">
        <f>'St 1.3.7.1'!Q185+'St 1.3.7.2'!Q185</f>
        <v>0</v>
      </c>
      <c r="R185" s="142">
        <f>'St 1.3.7.1'!R185+'St 1.3.7.2'!R185</f>
        <v>0</v>
      </c>
      <c r="S185" s="142">
        <f>'St 1.3.7.1'!S185+'St 1.3.7.2'!S185</f>
        <v>0</v>
      </c>
      <c r="T185" s="142">
        <f>'St 1.3.7.1'!T185+'St 1.3.7.2'!T185</f>
        <v>0</v>
      </c>
      <c r="U185" s="142">
        <f>'St 1.3.7.1'!U185+'St 1.3.7.2'!U185</f>
        <v>0</v>
      </c>
      <c r="V185" s="142">
        <f>'St 1.3.7.1'!V185+'St 1.3.7.2'!V185</f>
        <v>0</v>
      </c>
      <c r="W185" s="142">
        <f>'St 1.3.7.1'!W185+'St 1.3.7.2'!W185</f>
        <v>0</v>
      </c>
      <c r="X185" s="143"/>
      <c r="Y185" s="142">
        <f>'St 1.3.7.1'!Y185+'St 1.3.7.2'!Y185</f>
        <v>0</v>
      </c>
      <c r="Z185" s="142">
        <f>'St 1.3.7.1'!Z185+'St 1.3.7.2'!Z185</f>
        <v>0</v>
      </c>
      <c r="AA185" s="142">
        <f>'St 1.3.7.1'!AA185+'St 1.3.7.2'!AA185</f>
        <v>0</v>
      </c>
      <c r="AB185" s="142">
        <f>'St 1.3.7.1'!AB185+'St 1.3.7.2'!AB185</f>
        <v>0</v>
      </c>
      <c r="AC185" s="142">
        <f>'St 1.3.7.1'!AC185+'St 1.3.7.2'!AC185</f>
        <v>0</v>
      </c>
      <c r="AD185" s="142">
        <f>'St 1.3.7.1'!AD185+'St 1.3.7.2'!AD185</f>
        <v>0</v>
      </c>
      <c r="AE185" s="142">
        <f>'St 1.3.7.1'!AE185+'St 1.3.7.2'!AE185</f>
        <v>0</v>
      </c>
      <c r="AF185" s="142">
        <f>'St 1.3.7.1'!AF185+'St 1.3.7.2'!AF185</f>
        <v>0</v>
      </c>
      <c r="AG185" s="142">
        <f>'St 1.3.7.1'!AG185+'St 1.3.7.2'!AG185</f>
        <v>0</v>
      </c>
    </row>
    <row r="186" spans="1:33">
      <c r="B186" s="7" t="s">
        <v>45</v>
      </c>
      <c r="C186" s="219"/>
      <c r="D186" s="142">
        <f>'St 1.3.7.1'!D186+'St 1.3.7.2'!D186</f>
        <v>0</v>
      </c>
      <c r="E186" s="142">
        <f>'St 1.3.7.1'!E186+'St 1.3.7.2'!E186</f>
        <v>0</v>
      </c>
      <c r="F186" s="142">
        <f>'St 1.3.7.1'!F186+'St 1.3.7.2'!F186</f>
        <v>0</v>
      </c>
      <c r="G186" s="142">
        <f>'St 1.3.7.1'!G186+'St 1.3.7.2'!G186</f>
        <v>0</v>
      </c>
      <c r="H186" s="142">
        <f>'St 1.3.7.1'!H186+'St 1.3.7.2'!H186</f>
        <v>0</v>
      </c>
      <c r="I186" s="142">
        <f>'St 1.3.7.1'!I186+'St 1.3.7.2'!I186</f>
        <v>0</v>
      </c>
      <c r="J186" s="142">
        <f>'St 1.3.7.1'!J186+'St 1.3.7.2'!J186</f>
        <v>0</v>
      </c>
      <c r="K186" s="142">
        <f>'St 1.3.7.1'!K186+'St 1.3.7.2'!K186</f>
        <v>0</v>
      </c>
      <c r="L186" s="142">
        <f>'St 1.3.7.1'!L186+'St 1.3.7.2'!L186</f>
        <v>0</v>
      </c>
      <c r="M186" s="142">
        <f>'St 1.3.7.1'!M186+'St 1.3.7.2'!M186</f>
        <v>0</v>
      </c>
      <c r="N186" s="143"/>
      <c r="O186" s="142">
        <f>'St 1.3.7.1'!O186+'St 1.3.7.2'!O186</f>
        <v>0</v>
      </c>
      <c r="P186" s="142">
        <f>'St 1.3.7.1'!P186+'St 1.3.7.2'!P186</f>
        <v>0</v>
      </c>
      <c r="Q186" s="142">
        <f>'St 1.3.7.1'!Q186+'St 1.3.7.2'!Q186</f>
        <v>0</v>
      </c>
      <c r="R186" s="142">
        <f>'St 1.3.7.1'!R186+'St 1.3.7.2'!R186</f>
        <v>0</v>
      </c>
      <c r="S186" s="142">
        <f>'St 1.3.7.1'!S186+'St 1.3.7.2'!S186</f>
        <v>0</v>
      </c>
      <c r="T186" s="142">
        <f>'St 1.3.7.1'!T186+'St 1.3.7.2'!T186</f>
        <v>0</v>
      </c>
      <c r="U186" s="142">
        <f>'St 1.3.7.1'!U186+'St 1.3.7.2'!U186</f>
        <v>0</v>
      </c>
      <c r="V186" s="142">
        <f>'St 1.3.7.1'!V186+'St 1.3.7.2'!V186</f>
        <v>0</v>
      </c>
      <c r="W186" s="142">
        <f>'St 1.3.7.1'!W186+'St 1.3.7.2'!W186</f>
        <v>0</v>
      </c>
      <c r="X186" s="143"/>
      <c r="Y186" s="142">
        <f>'St 1.3.7.1'!Y186+'St 1.3.7.2'!Y186</f>
        <v>0</v>
      </c>
      <c r="Z186" s="142">
        <f>'St 1.3.7.1'!Z186+'St 1.3.7.2'!Z186</f>
        <v>0</v>
      </c>
      <c r="AA186" s="142">
        <f>'St 1.3.7.1'!AA186+'St 1.3.7.2'!AA186</f>
        <v>0</v>
      </c>
      <c r="AB186" s="142">
        <f>'St 1.3.7.1'!AB186+'St 1.3.7.2'!AB186</f>
        <v>0</v>
      </c>
      <c r="AC186" s="142">
        <f>'St 1.3.7.1'!AC186+'St 1.3.7.2'!AC186</f>
        <v>0</v>
      </c>
      <c r="AD186" s="142">
        <f>'St 1.3.7.1'!AD186+'St 1.3.7.2'!AD186</f>
        <v>0</v>
      </c>
      <c r="AE186" s="142">
        <f>'St 1.3.7.1'!AE186+'St 1.3.7.2'!AE186</f>
        <v>0</v>
      </c>
      <c r="AF186" s="142">
        <f>'St 1.3.7.1'!AF186+'St 1.3.7.2'!AF186</f>
        <v>0</v>
      </c>
      <c r="AG186" s="142">
        <f>'St 1.3.7.1'!AG186+'St 1.3.7.2'!AG186</f>
        <v>0</v>
      </c>
    </row>
    <row r="187" spans="1:33">
      <c r="B187" s="7" t="s">
        <v>46</v>
      </c>
      <c r="C187" s="219"/>
      <c r="D187" s="142">
        <f>'St 1.3.7.1'!D187+'St 1.3.7.2'!D187</f>
        <v>0</v>
      </c>
      <c r="E187" s="142">
        <f>'St 1.3.7.1'!E187+'St 1.3.7.2'!E187</f>
        <v>0</v>
      </c>
      <c r="F187" s="142">
        <f>'St 1.3.7.1'!F187+'St 1.3.7.2'!F187</f>
        <v>0</v>
      </c>
      <c r="G187" s="142">
        <f>'St 1.3.7.1'!G187+'St 1.3.7.2'!G187</f>
        <v>0</v>
      </c>
      <c r="H187" s="142">
        <f>'St 1.3.7.1'!H187+'St 1.3.7.2'!H187</f>
        <v>0</v>
      </c>
      <c r="I187" s="142">
        <f>'St 1.3.7.1'!I187+'St 1.3.7.2'!I187</f>
        <v>0</v>
      </c>
      <c r="J187" s="142">
        <f>'St 1.3.7.1'!J187+'St 1.3.7.2'!J187</f>
        <v>0</v>
      </c>
      <c r="K187" s="142">
        <f>'St 1.3.7.1'!K187+'St 1.3.7.2'!K187</f>
        <v>0</v>
      </c>
      <c r="L187" s="142">
        <f>'St 1.3.7.1'!L187+'St 1.3.7.2'!L187</f>
        <v>0</v>
      </c>
      <c r="M187" s="142">
        <f>'St 1.3.7.1'!M187+'St 1.3.7.2'!M187</f>
        <v>0</v>
      </c>
      <c r="N187" s="143"/>
      <c r="O187" s="142">
        <f>'St 1.3.7.1'!O187+'St 1.3.7.2'!O187</f>
        <v>0</v>
      </c>
      <c r="P187" s="142">
        <f>'St 1.3.7.1'!P187+'St 1.3.7.2'!P187</f>
        <v>0</v>
      </c>
      <c r="Q187" s="142">
        <f>'St 1.3.7.1'!Q187+'St 1.3.7.2'!Q187</f>
        <v>0</v>
      </c>
      <c r="R187" s="142">
        <f>'St 1.3.7.1'!R187+'St 1.3.7.2'!R187</f>
        <v>0</v>
      </c>
      <c r="S187" s="142">
        <f>'St 1.3.7.1'!S187+'St 1.3.7.2'!S187</f>
        <v>0</v>
      </c>
      <c r="T187" s="142">
        <f>'St 1.3.7.1'!T187+'St 1.3.7.2'!T187</f>
        <v>0</v>
      </c>
      <c r="U187" s="142">
        <f>'St 1.3.7.1'!U187+'St 1.3.7.2'!U187</f>
        <v>0</v>
      </c>
      <c r="V187" s="142">
        <f>'St 1.3.7.1'!V187+'St 1.3.7.2'!V187</f>
        <v>0</v>
      </c>
      <c r="W187" s="142">
        <f>'St 1.3.7.1'!W187+'St 1.3.7.2'!W187</f>
        <v>0</v>
      </c>
      <c r="X187" s="143"/>
      <c r="Y187" s="142">
        <f>'St 1.3.7.1'!Y187+'St 1.3.7.2'!Y187</f>
        <v>0</v>
      </c>
      <c r="Z187" s="142">
        <f>'St 1.3.7.1'!Z187+'St 1.3.7.2'!Z187</f>
        <v>0</v>
      </c>
      <c r="AA187" s="142">
        <f>'St 1.3.7.1'!AA187+'St 1.3.7.2'!AA187</f>
        <v>0</v>
      </c>
      <c r="AB187" s="142">
        <f>'St 1.3.7.1'!AB187+'St 1.3.7.2'!AB187</f>
        <v>0</v>
      </c>
      <c r="AC187" s="142">
        <f>'St 1.3.7.1'!AC187+'St 1.3.7.2'!AC187</f>
        <v>0</v>
      </c>
      <c r="AD187" s="142">
        <f>'St 1.3.7.1'!AD187+'St 1.3.7.2'!AD187</f>
        <v>0</v>
      </c>
      <c r="AE187" s="142">
        <f>'St 1.3.7.1'!AE187+'St 1.3.7.2'!AE187</f>
        <v>0</v>
      </c>
      <c r="AF187" s="142">
        <f>'St 1.3.7.1'!AF187+'St 1.3.7.2'!AF187</f>
        <v>0</v>
      </c>
      <c r="AG187" s="142">
        <f>'St 1.3.7.1'!AG187+'St 1.3.7.2'!AG187</f>
        <v>0</v>
      </c>
    </row>
    <row r="188" spans="1:33">
      <c r="B188" s="6" t="s">
        <v>317</v>
      </c>
      <c r="C188" s="219"/>
      <c r="D188" s="142">
        <f>'St 1.3.7.1'!D188+'St 1.3.7.2'!D188</f>
        <v>288.61</v>
      </c>
      <c r="E188" s="142">
        <f>'St 1.3.7.1'!E188+'St 1.3.7.2'!E188</f>
        <v>568.875</v>
      </c>
      <c r="F188" s="142">
        <f>'St 1.3.7.1'!F188+'St 1.3.7.2'!F188</f>
        <v>1039.925</v>
      </c>
      <c r="G188" s="142">
        <f>'St 1.3.7.1'!G188+'St 1.3.7.2'!G188</f>
        <v>2061.75</v>
      </c>
      <c r="H188" s="142">
        <f>'St 1.3.7.1'!H188+'St 1.3.7.2'!H188</f>
        <v>3164</v>
      </c>
      <c r="I188" s="142">
        <f>'St 1.3.7.1'!I188+'St 1.3.7.2'!I188</f>
        <v>5889.25</v>
      </c>
      <c r="J188" s="142">
        <f>'St 1.3.7.1'!J188+'St 1.3.7.2'!J188</f>
        <v>8175.7499999999991</v>
      </c>
      <c r="K188" s="142">
        <f>'St 1.3.7.1'!K188+'St 1.3.7.2'!K188</f>
        <v>11271.48</v>
      </c>
      <c r="L188" s="142">
        <f>'St 1.3.7.1'!L188+'St 1.3.7.2'!L188</f>
        <v>10706.6425</v>
      </c>
      <c r="M188" s="142">
        <f>'St 1.3.7.1'!M188+'St 1.3.7.2'!M188</f>
        <v>22850</v>
      </c>
      <c r="N188" s="143"/>
      <c r="O188" s="142">
        <f>'St 1.3.7.1'!O188+'St 1.3.7.2'!O188</f>
        <v>644.08235287291177</v>
      </c>
      <c r="P188" s="142">
        <f>'St 1.3.7.1'!P188+'St 1.3.7.2'!P188</f>
        <v>471.05000000000007</v>
      </c>
      <c r="Q188" s="142">
        <f>'St 1.3.7.1'!Q188+'St 1.3.7.2'!Q188</f>
        <v>1021.8249999999999</v>
      </c>
      <c r="R188" s="142">
        <f>'St 1.3.7.1'!R188+'St 1.3.7.2'!R188</f>
        <v>1102.25</v>
      </c>
      <c r="S188" s="142">
        <f>'St 1.3.7.1'!S188+'St 1.3.7.2'!S188</f>
        <v>2725.25</v>
      </c>
      <c r="T188" s="142">
        <f>'St 1.3.7.1'!T188+'St 1.3.7.2'!T188</f>
        <v>2286.4999999999995</v>
      </c>
      <c r="U188" s="142">
        <f>'St 1.3.7.1'!U188+'St 1.3.7.2'!U188</f>
        <v>3095.7300000000005</v>
      </c>
      <c r="V188" s="142">
        <f>'St 1.3.7.1'!V188+'St 1.3.7.2'!V188</f>
        <v>-564.83750000000009</v>
      </c>
      <c r="W188" s="142">
        <f>'St 1.3.7.1'!W188+'St 1.3.7.2'!W188</f>
        <v>12143.3575</v>
      </c>
      <c r="X188" s="143"/>
      <c r="Y188" s="142">
        <f>'St 1.3.7.1'!Y188+'St 1.3.7.2'!Y188</f>
        <v>-363.8173528729119</v>
      </c>
      <c r="Z188" s="142">
        <f>'St 1.3.7.1'!Z188+'St 1.3.7.2'!Z188</f>
        <v>-173.03235287291176</v>
      </c>
      <c r="AA188" s="142">
        <f>'St 1.3.7.1'!AA188+'St 1.3.7.2'!AA188</f>
        <v>550.77499999999986</v>
      </c>
      <c r="AB188" s="142">
        <f>'St 1.3.7.1'!AB188+'St 1.3.7.2'!AB188</f>
        <v>80.425000000000153</v>
      </c>
      <c r="AC188" s="142">
        <f>'St 1.3.7.1'!AC188+'St 1.3.7.2'!AC188</f>
        <v>1622.9999999999998</v>
      </c>
      <c r="AD188" s="142">
        <f>'St 1.3.7.1'!AD188+'St 1.3.7.2'!AD188</f>
        <v>-438.75000000000028</v>
      </c>
      <c r="AE188" s="142">
        <f>'St 1.3.7.1'!AE188+'St 1.3.7.2'!AE188</f>
        <v>809.23000000000093</v>
      </c>
      <c r="AF188" s="142">
        <f>'St 1.3.7.1'!AF188+'St 1.3.7.2'!AF188</f>
        <v>-3660.5675000000006</v>
      </c>
      <c r="AG188" s="142">
        <f>'St 1.3.7.1'!AG188+'St 1.3.7.2'!AG188</f>
        <v>12708.195</v>
      </c>
    </row>
    <row r="189" spans="1:33">
      <c r="B189" s="6" t="s">
        <v>108</v>
      </c>
      <c r="C189" s="219"/>
      <c r="D189" s="142">
        <f>'St 1.3.7.1'!D189+'St 1.3.7.2'!D189</f>
        <v>288.61</v>
      </c>
      <c r="E189" s="142">
        <f>'St 1.3.7.1'!E189+'St 1.3.7.2'!E189</f>
        <v>568.875</v>
      </c>
      <c r="F189" s="142">
        <f>'St 1.3.7.1'!F189+'St 1.3.7.2'!F189</f>
        <v>1039.925</v>
      </c>
      <c r="G189" s="142">
        <f>'St 1.3.7.1'!G189+'St 1.3.7.2'!G189</f>
        <v>2061.75</v>
      </c>
      <c r="H189" s="142">
        <f>'St 1.3.7.1'!H189+'St 1.3.7.2'!H189</f>
        <v>3164</v>
      </c>
      <c r="I189" s="142">
        <f>'St 1.3.7.1'!I189+'St 1.3.7.2'!I189</f>
        <v>5889.25</v>
      </c>
      <c r="J189" s="142">
        <f>'St 1.3.7.1'!J189+'St 1.3.7.2'!J189</f>
        <v>8175.7499999999991</v>
      </c>
      <c r="K189" s="142">
        <f>'St 1.3.7.1'!K189+'St 1.3.7.2'!K189</f>
        <v>11271.48</v>
      </c>
      <c r="L189" s="142">
        <f>'St 1.3.7.1'!L189+'St 1.3.7.2'!L189</f>
        <v>10706.6425</v>
      </c>
      <c r="M189" s="142">
        <f>'St 1.3.7.1'!M189+'St 1.3.7.2'!M189</f>
        <v>22850</v>
      </c>
      <c r="N189" s="143"/>
      <c r="O189" s="142">
        <f>'St 1.3.7.1'!O189+'St 1.3.7.2'!O189</f>
        <v>644.08235287291177</v>
      </c>
      <c r="P189" s="142">
        <f>'St 1.3.7.1'!P189+'St 1.3.7.2'!P189</f>
        <v>471.05000000000007</v>
      </c>
      <c r="Q189" s="142">
        <f>'St 1.3.7.1'!Q189+'St 1.3.7.2'!Q189</f>
        <v>1021.8249999999999</v>
      </c>
      <c r="R189" s="142">
        <f>'St 1.3.7.1'!R189+'St 1.3.7.2'!R189</f>
        <v>1102.25</v>
      </c>
      <c r="S189" s="142">
        <f>'St 1.3.7.1'!S189+'St 1.3.7.2'!S189</f>
        <v>2725.25</v>
      </c>
      <c r="T189" s="142">
        <f>'St 1.3.7.1'!T189+'St 1.3.7.2'!T189</f>
        <v>2286.4999999999995</v>
      </c>
      <c r="U189" s="142">
        <f>'St 1.3.7.1'!U189+'St 1.3.7.2'!U189</f>
        <v>3095.7300000000005</v>
      </c>
      <c r="V189" s="142">
        <f>'St 1.3.7.1'!V189+'St 1.3.7.2'!V189</f>
        <v>-564.83750000000009</v>
      </c>
      <c r="W189" s="142">
        <f>'St 1.3.7.1'!W189+'St 1.3.7.2'!W189</f>
        <v>12143.3575</v>
      </c>
      <c r="X189" s="143"/>
      <c r="Y189" s="142">
        <f>'St 1.3.7.1'!Y189+'St 1.3.7.2'!Y189</f>
        <v>-363.8173528729119</v>
      </c>
      <c r="Z189" s="142">
        <f>'St 1.3.7.1'!Z189+'St 1.3.7.2'!Z189</f>
        <v>-173.03235287291176</v>
      </c>
      <c r="AA189" s="142">
        <f>'St 1.3.7.1'!AA189+'St 1.3.7.2'!AA189</f>
        <v>550.77499999999986</v>
      </c>
      <c r="AB189" s="142">
        <f>'St 1.3.7.1'!AB189+'St 1.3.7.2'!AB189</f>
        <v>80.425000000000153</v>
      </c>
      <c r="AC189" s="142">
        <f>'St 1.3.7.1'!AC189+'St 1.3.7.2'!AC189</f>
        <v>1622.9999999999998</v>
      </c>
      <c r="AD189" s="142">
        <f>'St 1.3.7.1'!AD189+'St 1.3.7.2'!AD189</f>
        <v>-438.75000000000028</v>
      </c>
      <c r="AE189" s="142">
        <f>'St 1.3.7.1'!AE189+'St 1.3.7.2'!AE189</f>
        <v>809.23000000000093</v>
      </c>
      <c r="AF189" s="142">
        <f>'St 1.3.7.1'!AF189+'St 1.3.7.2'!AF189</f>
        <v>-3660.5675000000006</v>
      </c>
      <c r="AG189" s="142">
        <f>'St 1.3.7.1'!AG189+'St 1.3.7.2'!AG189</f>
        <v>12708.195</v>
      </c>
    </row>
    <row r="190" spans="1:33">
      <c r="B190" s="6" t="s">
        <v>48</v>
      </c>
      <c r="C190" s="219"/>
      <c r="D190" s="142">
        <f>'St 1.3.7.1'!D190+'St 1.3.7.2'!D190</f>
        <v>0</v>
      </c>
      <c r="E190" s="142">
        <f>'St 1.3.7.1'!E190+'St 1.3.7.2'!E190</f>
        <v>0</v>
      </c>
      <c r="F190" s="142">
        <f>'St 1.3.7.1'!F190+'St 1.3.7.2'!F190</f>
        <v>0</v>
      </c>
      <c r="G190" s="142">
        <f>'St 1.3.7.1'!G190+'St 1.3.7.2'!G190</f>
        <v>0</v>
      </c>
      <c r="H190" s="142">
        <f>'St 1.3.7.1'!H190+'St 1.3.7.2'!H190</f>
        <v>0</v>
      </c>
      <c r="I190" s="142">
        <f>'St 1.3.7.1'!I190+'St 1.3.7.2'!I190</f>
        <v>0</v>
      </c>
      <c r="J190" s="142">
        <f>'St 1.3.7.1'!J190+'St 1.3.7.2'!J190</f>
        <v>0</v>
      </c>
      <c r="K190" s="142">
        <f>'St 1.3.7.1'!K190+'St 1.3.7.2'!K190</f>
        <v>0</v>
      </c>
      <c r="L190" s="142">
        <f>'St 1.3.7.1'!L190+'St 1.3.7.2'!L190</f>
        <v>0</v>
      </c>
      <c r="M190" s="142">
        <f>'St 1.3.7.1'!M190+'St 1.3.7.2'!M190</f>
        <v>0</v>
      </c>
      <c r="N190" s="143"/>
      <c r="O190" s="142">
        <f>'St 1.3.7.1'!O190+'St 1.3.7.2'!O190</f>
        <v>0</v>
      </c>
      <c r="P190" s="142">
        <f>'St 1.3.7.1'!P190+'St 1.3.7.2'!P190</f>
        <v>0</v>
      </c>
      <c r="Q190" s="142">
        <f>'St 1.3.7.1'!Q190+'St 1.3.7.2'!Q190</f>
        <v>0</v>
      </c>
      <c r="R190" s="142">
        <f>'St 1.3.7.1'!R190+'St 1.3.7.2'!R190</f>
        <v>0</v>
      </c>
      <c r="S190" s="142">
        <f>'St 1.3.7.1'!S190+'St 1.3.7.2'!S190</f>
        <v>0</v>
      </c>
      <c r="T190" s="142">
        <f>'St 1.3.7.1'!T190+'St 1.3.7.2'!T190</f>
        <v>0</v>
      </c>
      <c r="U190" s="142">
        <f>'St 1.3.7.1'!U190+'St 1.3.7.2'!U190</f>
        <v>0</v>
      </c>
      <c r="V190" s="142">
        <f>'St 1.3.7.1'!V190+'St 1.3.7.2'!V190</f>
        <v>0</v>
      </c>
      <c r="W190" s="142">
        <f>'St 1.3.7.1'!W190+'St 1.3.7.2'!W190</f>
        <v>0</v>
      </c>
      <c r="X190" s="143"/>
      <c r="Y190" s="142">
        <f>'St 1.3.7.1'!Y190+'St 1.3.7.2'!Y190</f>
        <v>0</v>
      </c>
      <c r="Z190" s="142">
        <f>'St 1.3.7.1'!Z190+'St 1.3.7.2'!Z190</f>
        <v>0</v>
      </c>
      <c r="AA190" s="142">
        <f>'St 1.3.7.1'!AA190+'St 1.3.7.2'!AA190</f>
        <v>0</v>
      </c>
      <c r="AB190" s="142">
        <f>'St 1.3.7.1'!AB190+'St 1.3.7.2'!AB190</f>
        <v>0</v>
      </c>
      <c r="AC190" s="142">
        <f>'St 1.3.7.1'!AC190+'St 1.3.7.2'!AC190</f>
        <v>0</v>
      </c>
      <c r="AD190" s="142">
        <f>'St 1.3.7.1'!AD190+'St 1.3.7.2'!AD190</f>
        <v>0</v>
      </c>
      <c r="AE190" s="142">
        <f>'St 1.3.7.1'!AE190+'St 1.3.7.2'!AE190</f>
        <v>0</v>
      </c>
      <c r="AF190" s="142">
        <f>'St 1.3.7.1'!AF190+'St 1.3.7.2'!AF190</f>
        <v>0</v>
      </c>
      <c r="AG190" s="142">
        <f>'St 1.3.7.1'!AG190+'St 1.3.7.2'!AG190</f>
        <v>0</v>
      </c>
    </row>
    <row r="191" spans="1:33">
      <c r="B191" s="6" t="s">
        <v>325</v>
      </c>
      <c r="C191" s="219"/>
      <c r="D191" s="142">
        <f>'St 1.3.7.1'!D191+'St 1.3.7.2'!D191</f>
        <v>0</v>
      </c>
      <c r="E191" s="142">
        <f>'St 1.3.7.1'!E191+'St 1.3.7.2'!E191</f>
        <v>0</v>
      </c>
      <c r="F191" s="142">
        <f>'St 1.3.7.1'!F191+'St 1.3.7.2'!F191</f>
        <v>0</v>
      </c>
      <c r="G191" s="142">
        <f>'St 1.3.7.1'!G191+'St 1.3.7.2'!G191</f>
        <v>0</v>
      </c>
      <c r="H191" s="142">
        <f>'St 1.3.7.1'!H191+'St 1.3.7.2'!H191</f>
        <v>0</v>
      </c>
      <c r="I191" s="142">
        <f>'St 1.3.7.1'!I191+'St 1.3.7.2'!I191</f>
        <v>0</v>
      </c>
      <c r="J191" s="142">
        <f>'St 1.3.7.1'!J191+'St 1.3.7.2'!J191</f>
        <v>0</v>
      </c>
      <c r="K191" s="142">
        <f>'St 1.3.7.1'!K191+'St 1.3.7.2'!K191</f>
        <v>0</v>
      </c>
      <c r="L191" s="142">
        <f>'St 1.3.7.1'!L191+'St 1.3.7.2'!L191</f>
        <v>0</v>
      </c>
      <c r="M191" s="142">
        <f>'St 1.3.7.1'!M191+'St 1.3.7.2'!M191</f>
        <v>0</v>
      </c>
      <c r="N191" s="143"/>
      <c r="O191" s="142">
        <f>'St 1.3.7.1'!O191+'St 1.3.7.2'!O191</f>
        <v>0</v>
      </c>
      <c r="P191" s="142">
        <f>'St 1.3.7.1'!P191+'St 1.3.7.2'!P191</f>
        <v>0</v>
      </c>
      <c r="Q191" s="142">
        <f>'St 1.3.7.1'!Q191+'St 1.3.7.2'!Q191</f>
        <v>0</v>
      </c>
      <c r="R191" s="142">
        <f>'St 1.3.7.1'!R191+'St 1.3.7.2'!R191</f>
        <v>0</v>
      </c>
      <c r="S191" s="142">
        <f>'St 1.3.7.1'!S191+'St 1.3.7.2'!S191</f>
        <v>0</v>
      </c>
      <c r="T191" s="142">
        <f>'St 1.3.7.1'!T191+'St 1.3.7.2'!T191</f>
        <v>0</v>
      </c>
      <c r="U191" s="142">
        <f>'St 1.3.7.1'!U191+'St 1.3.7.2'!U191</f>
        <v>0</v>
      </c>
      <c r="V191" s="142">
        <f>'St 1.3.7.1'!V191+'St 1.3.7.2'!V191</f>
        <v>0</v>
      </c>
      <c r="W191" s="142">
        <f>'St 1.3.7.1'!W191+'St 1.3.7.2'!W191</f>
        <v>0</v>
      </c>
      <c r="X191" s="143"/>
      <c r="Y191" s="142">
        <f>'St 1.3.7.1'!Y191+'St 1.3.7.2'!Y191</f>
        <v>0</v>
      </c>
      <c r="Z191" s="142">
        <f>'St 1.3.7.1'!Z191+'St 1.3.7.2'!Z191</f>
        <v>0</v>
      </c>
      <c r="AA191" s="142">
        <f>'St 1.3.7.1'!AA191+'St 1.3.7.2'!AA191</f>
        <v>0</v>
      </c>
      <c r="AB191" s="142">
        <f>'St 1.3.7.1'!AB191+'St 1.3.7.2'!AB191</f>
        <v>0</v>
      </c>
      <c r="AC191" s="142">
        <f>'St 1.3.7.1'!AC191+'St 1.3.7.2'!AC191</f>
        <v>0</v>
      </c>
      <c r="AD191" s="142">
        <f>'St 1.3.7.1'!AD191+'St 1.3.7.2'!AD191</f>
        <v>0</v>
      </c>
      <c r="AE191" s="142">
        <f>'St 1.3.7.1'!AE191+'St 1.3.7.2'!AE191</f>
        <v>0</v>
      </c>
      <c r="AF191" s="142">
        <f>'St 1.3.7.1'!AF191+'St 1.3.7.2'!AF191</f>
        <v>0</v>
      </c>
      <c r="AG191" s="142">
        <f>'St 1.3.7.1'!AG191+'St 1.3.7.2'!AG191</f>
        <v>0</v>
      </c>
    </row>
    <row r="192" spans="1:33">
      <c r="B192" s="8" t="s">
        <v>101</v>
      </c>
      <c r="C192" s="219"/>
      <c r="D192" s="142">
        <f>'St 1.3.7.1'!D192+'St 1.3.7.2'!D192</f>
        <v>0</v>
      </c>
      <c r="E192" s="142">
        <f>'St 1.3.7.1'!E192+'St 1.3.7.2'!E192</f>
        <v>0</v>
      </c>
      <c r="F192" s="142">
        <f>'St 1.3.7.1'!F192+'St 1.3.7.2'!F192</f>
        <v>0</v>
      </c>
      <c r="G192" s="142">
        <f>'St 1.3.7.1'!G192+'St 1.3.7.2'!G192</f>
        <v>0</v>
      </c>
      <c r="H192" s="142">
        <f>'St 1.3.7.1'!H192+'St 1.3.7.2'!H192</f>
        <v>0</v>
      </c>
      <c r="I192" s="142">
        <f>'St 1.3.7.1'!I192+'St 1.3.7.2'!I192</f>
        <v>0</v>
      </c>
      <c r="J192" s="142">
        <f>'St 1.3.7.1'!J192+'St 1.3.7.2'!J192</f>
        <v>0</v>
      </c>
      <c r="K192" s="142">
        <f>'St 1.3.7.1'!K192+'St 1.3.7.2'!K192</f>
        <v>0</v>
      </c>
      <c r="L192" s="142">
        <f>'St 1.3.7.1'!L192+'St 1.3.7.2'!L192</f>
        <v>0</v>
      </c>
      <c r="M192" s="142">
        <f>'St 1.3.7.1'!M192+'St 1.3.7.2'!M192</f>
        <v>0</v>
      </c>
      <c r="N192" s="143"/>
      <c r="O192" s="142">
        <f>'St 1.3.7.1'!O192+'St 1.3.7.2'!O192</f>
        <v>0</v>
      </c>
      <c r="P192" s="142">
        <f>'St 1.3.7.1'!P192+'St 1.3.7.2'!P192</f>
        <v>0</v>
      </c>
      <c r="Q192" s="142">
        <f>'St 1.3.7.1'!Q192+'St 1.3.7.2'!Q192</f>
        <v>0</v>
      </c>
      <c r="R192" s="142">
        <f>'St 1.3.7.1'!R192+'St 1.3.7.2'!R192</f>
        <v>0</v>
      </c>
      <c r="S192" s="142">
        <f>'St 1.3.7.1'!S192+'St 1.3.7.2'!S192</f>
        <v>0</v>
      </c>
      <c r="T192" s="142">
        <f>'St 1.3.7.1'!T192+'St 1.3.7.2'!T192</f>
        <v>0</v>
      </c>
      <c r="U192" s="142">
        <f>'St 1.3.7.1'!U192+'St 1.3.7.2'!U192</f>
        <v>0</v>
      </c>
      <c r="V192" s="142">
        <f>'St 1.3.7.1'!V192+'St 1.3.7.2'!V192</f>
        <v>0</v>
      </c>
      <c r="W192" s="142">
        <f>'St 1.3.7.1'!W192+'St 1.3.7.2'!W192</f>
        <v>0</v>
      </c>
      <c r="X192" s="143"/>
      <c r="Y192" s="142">
        <f>'St 1.3.7.1'!Y192+'St 1.3.7.2'!Y192</f>
        <v>0</v>
      </c>
      <c r="Z192" s="142">
        <f>'St 1.3.7.1'!Z192+'St 1.3.7.2'!Z192</f>
        <v>0</v>
      </c>
      <c r="AA192" s="142">
        <f>'St 1.3.7.1'!AA192+'St 1.3.7.2'!AA192</f>
        <v>0</v>
      </c>
      <c r="AB192" s="142">
        <f>'St 1.3.7.1'!AB192+'St 1.3.7.2'!AB192</f>
        <v>0</v>
      </c>
      <c r="AC192" s="142">
        <f>'St 1.3.7.1'!AC192+'St 1.3.7.2'!AC192</f>
        <v>0</v>
      </c>
      <c r="AD192" s="142">
        <f>'St 1.3.7.1'!AD192+'St 1.3.7.2'!AD192</f>
        <v>0</v>
      </c>
      <c r="AE192" s="142">
        <f>'St 1.3.7.1'!AE192+'St 1.3.7.2'!AE192</f>
        <v>0</v>
      </c>
      <c r="AF192" s="142">
        <f>'St 1.3.7.1'!AF192+'St 1.3.7.2'!AF192</f>
        <v>0</v>
      </c>
      <c r="AG192" s="142">
        <f>'St 1.3.7.1'!AG192+'St 1.3.7.2'!AG192</f>
        <v>0</v>
      </c>
    </row>
    <row r="193" spans="1:33" s="45" customFormat="1">
      <c r="A193" s="38"/>
      <c r="B193" s="31" t="s">
        <v>27</v>
      </c>
      <c r="C193" s="209" t="s">
        <v>300</v>
      </c>
      <c r="D193" s="139">
        <f>'St 1.3.7.1'!D193+'St 1.3.7.2'!D193</f>
        <v>8278.9688235045778</v>
      </c>
      <c r="E193" s="139">
        <f>'St 1.3.7.1'!E193+'St 1.3.7.2'!E193</f>
        <v>5248.5819357957071</v>
      </c>
      <c r="F193" s="139">
        <f>'St 1.3.7.1'!F193+'St 1.3.7.2'!F193</f>
        <v>6422.1602534230151</v>
      </c>
      <c r="G193" s="139">
        <f>'St 1.3.7.1'!G193+'St 1.3.7.2'!G193</f>
        <v>12922.676568698971</v>
      </c>
      <c r="H193" s="139">
        <f>'St 1.3.7.1'!H193+'St 1.3.7.2'!H193</f>
        <v>28101.817133820277</v>
      </c>
      <c r="I193" s="139">
        <f>'St 1.3.7.1'!I193+'St 1.3.7.2'!I193</f>
        <v>29614.042410029724</v>
      </c>
      <c r="J193" s="139">
        <f>'St 1.3.7.1'!J193+'St 1.3.7.2'!J193</f>
        <v>42178.719614820031</v>
      </c>
      <c r="K193" s="139">
        <f>'St 1.3.7.1'!K193+'St 1.3.7.2'!K193</f>
        <v>49740.745904838492</v>
      </c>
      <c r="L193" s="139">
        <f>'St 1.3.7.1'!L193+'St 1.3.7.2'!L193</f>
        <v>51101.066806953313</v>
      </c>
      <c r="M193" s="139">
        <f>'St 1.3.7.1'!M193+'St 1.3.7.2'!M193</f>
        <v>84116.505621369026</v>
      </c>
      <c r="N193" s="146"/>
      <c r="O193" s="139">
        <f>'St 1.3.7.1'!O193+'St 1.3.7.2'!O193</f>
        <v>-2557.0146405388964</v>
      </c>
      <c r="P193" s="139">
        <f>'St 1.3.7.1'!P193+'St 1.3.7.2'!P193</f>
        <v>1173.5783176273085</v>
      </c>
      <c r="Q193" s="139">
        <f>'St 1.3.7.1'!Q193+'St 1.3.7.2'!Q193</f>
        <v>6500.516315275956</v>
      </c>
      <c r="R193" s="139">
        <f>'St 1.3.7.1'!R193+'St 1.3.7.2'!R193</f>
        <v>15179.140565121306</v>
      </c>
      <c r="S193" s="139">
        <f>'St 1.3.7.1'!S193+'St 1.3.7.2'!S193</f>
        <v>1512.2252762094486</v>
      </c>
      <c r="T193" s="139">
        <f>'St 1.3.7.1'!T193+'St 1.3.7.2'!T193</f>
        <v>12564.677204790307</v>
      </c>
      <c r="U193" s="139">
        <f>'St 1.3.7.1'!U193+'St 1.3.7.2'!U193</f>
        <v>7562.0262900184607</v>
      </c>
      <c r="V193" s="139">
        <f>'St 1.3.7.1'!V193+'St 1.3.7.2'!V193</f>
        <v>1360.3209021148218</v>
      </c>
      <c r="W193" s="139">
        <f>'St 1.3.7.1'!W193+'St 1.3.7.2'!W193</f>
        <v>33015.43881441572</v>
      </c>
      <c r="X193" s="146"/>
      <c r="Y193" s="139">
        <f>'St 1.3.7.1'!Y193+'St 1.3.7.2'!Y193</f>
        <v>-473.37224716997355</v>
      </c>
      <c r="Z193" s="139">
        <f>'St 1.3.7.1'!Z193+'St 1.3.7.2'!Z193</f>
        <v>-434.6417761349432</v>
      </c>
      <c r="AA193" s="139">
        <f>'St 1.3.7.1'!AA193+'St 1.3.7.2'!AA193</f>
        <v>376.08389921777564</v>
      </c>
      <c r="AB193" s="139">
        <f>'St 1.3.7.1'!AB193+'St 1.3.7.2'!AB193</f>
        <v>7047.8455124135789</v>
      </c>
      <c r="AC193" s="139">
        <f>'St 1.3.7.1'!AC193+'St 1.3.7.2'!AC193</f>
        <v>3416.8230087291277</v>
      </c>
      <c r="AD193" s="139">
        <f>'St 1.3.7.1'!AD193+'St 1.3.7.2'!AD193</f>
        <v>942.9849019385756</v>
      </c>
      <c r="AE193" s="139">
        <f>'St 1.3.7.1'!AE193+'St 1.3.7.2'!AE193</f>
        <v>-5888.5511948758622</v>
      </c>
      <c r="AF193" s="139">
        <f>'St 1.3.7.1'!AF193+'St 1.3.7.2'!AF193</f>
        <v>-1179.8045944337389</v>
      </c>
      <c r="AG193" s="139">
        <f>'St 1.3.7.1'!AG193+'St 1.3.7.2'!AG193</f>
        <v>10141.627631220956</v>
      </c>
    </row>
    <row r="194" spans="1:33">
      <c r="B194" s="3" t="s">
        <v>12</v>
      </c>
      <c r="C194" s="210" t="s">
        <v>301</v>
      </c>
      <c r="D194" s="142">
        <f>'St 1.3.7.1'!D194+'St 1.3.7.2'!D194</f>
        <v>217.52367078562517</v>
      </c>
      <c r="E194" s="142">
        <f>'St 1.3.7.1'!E194+'St 1.3.7.2'!E194</f>
        <v>360.7390998752976</v>
      </c>
      <c r="F194" s="142">
        <f>'St 1.3.7.1'!F194+'St 1.3.7.2'!F194</f>
        <v>462.05376080816836</v>
      </c>
      <c r="G194" s="142">
        <f>'St 1.3.7.1'!G194+'St 1.3.7.2'!G194</f>
        <v>318.93175250521278</v>
      </c>
      <c r="H194" s="142">
        <f>'St 1.3.7.1'!H194+'St 1.3.7.2'!H194</f>
        <v>7084.5880967139838</v>
      </c>
      <c r="I194" s="142">
        <f>'St 1.3.7.1'!I194+'St 1.3.7.2'!I194</f>
        <v>15801.343467993398</v>
      </c>
      <c r="J194" s="142">
        <f>'St 1.3.7.1'!J194+'St 1.3.7.2'!J194</f>
        <v>25763.095145032265</v>
      </c>
      <c r="K194" s="142">
        <f>'St 1.3.7.1'!K194+'St 1.3.7.2'!K194</f>
        <v>29026.726162492865</v>
      </c>
      <c r="L194" s="142">
        <f>'St 1.3.7.1'!L194+'St 1.3.7.2'!L194</f>
        <v>34676.48888211375</v>
      </c>
      <c r="M194" s="142">
        <f>'St 1.3.7.1'!M194+'St 1.3.7.2'!M194</f>
        <v>38023.031278947346</v>
      </c>
      <c r="N194" s="143"/>
      <c r="O194" s="142">
        <f>'St 1.3.7.1'!O194+'St 1.3.7.2'!O194</f>
        <v>348.02594667836473</v>
      </c>
      <c r="P194" s="142">
        <f>'St 1.3.7.1'!P194+'St 1.3.7.2'!P194</f>
        <v>101.31466093287075</v>
      </c>
      <c r="Q194" s="142">
        <f>'St 1.3.7.1'!Q194+'St 1.3.7.2'!Q194</f>
        <v>-143.12200830295561</v>
      </c>
      <c r="R194" s="142">
        <f>'St 1.3.7.1'!R194+'St 1.3.7.2'!R194</f>
        <v>6765.65634420877</v>
      </c>
      <c r="S194" s="142">
        <f>'St 1.3.7.1'!S194+'St 1.3.7.2'!S194</f>
        <v>8716.7553712794161</v>
      </c>
      <c r="T194" s="142">
        <f>'St 1.3.7.1'!T194+'St 1.3.7.2'!T194</f>
        <v>9961.7516770388665</v>
      </c>
      <c r="U194" s="142">
        <f>'St 1.3.7.1'!U194+'St 1.3.7.2'!U194</f>
        <v>3263.6310174606019</v>
      </c>
      <c r="V194" s="142">
        <f>'St 1.3.7.1'!V194+'St 1.3.7.2'!V194</f>
        <v>5649.762719620885</v>
      </c>
      <c r="W194" s="142">
        <f>'St 1.3.7.1'!W194+'St 1.3.7.2'!W194</f>
        <v>3346.5423968335949</v>
      </c>
      <c r="X194" s="143"/>
      <c r="Y194" s="142">
        <f>'St 1.3.7.1'!Y194+'St 1.3.7.2'!Y194</f>
        <v>-204.81051758869228</v>
      </c>
      <c r="Z194" s="142">
        <f>'St 1.3.7.1'!Z194+'St 1.3.7.2'!Z194</f>
        <v>-365.76504655366227</v>
      </c>
      <c r="AA194" s="142">
        <f>'St 1.3.7.1'!AA194+'St 1.3.7.2'!AA194</f>
        <v>-156.89110078222424</v>
      </c>
      <c r="AB194" s="142">
        <f>'St 1.3.7.1'!AB194+'St 1.3.7.2'!AB194</f>
        <v>6958.52051241358</v>
      </c>
      <c r="AC194" s="142">
        <f>'St 1.3.7.1'!AC194+'St 1.3.7.2'!AC194</f>
        <v>1793.8230087291274</v>
      </c>
      <c r="AD194" s="142">
        <f>'St 1.3.7.1'!AD194+'St 1.3.7.2'!AD194</f>
        <v>1381.7349019385745</v>
      </c>
      <c r="AE194" s="142">
        <f>'St 1.3.7.1'!AE194+'St 1.3.7.2'!AE194</f>
        <v>-6697.7811948758645</v>
      </c>
      <c r="AF194" s="142">
        <f>'St 1.3.7.1'!AF194+'St 1.3.7.2'!AF194</f>
        <v>2480.7629055662687</v>
      </c>
      <c r="AG194" s="142">
        <f>'St 1.3.7.1'!AG194+'St 1.3.7.2'!AG194</f>
        <v>-2566.5673687790504</v>
      </c>
    </row>
    <row r="195" spans="1:33">
      <c r="B195" s="3" t="s">
        <v>13</v>
      </c>
      <c r="C195" s="210" t="s">
        <v>302</v>
      </c>
      <c r="D195" s="142">
        <f>'St 1.3.7.1'!D195+'St 1.3.7.2'!D195</f>
        <v>8061.4451527189531</v>
      </c>
      <c r="E195" s="142">
        <f>'St 1.3.7.1'!E195+'St 1.3.7.2'!E195</f>
        <v>4887.8428359204099</v>
      </c>
      <c r="F195" s="142">
        <f>'St 1.3.7.1'!F195+'St 1.3.7.2'!F195</f>
        <v>5960.1064926148474</v>
      </c>
      <c r="G195" s="142">
        <f>'St 1.3.7.1'!G195+'St 1.3.7.2'!G195</f>
        <v>12603.744816193759</v>
      </c>
      <c r="H195" s="142">
        <f>'St 1.3.7.1'!H195+'St 1.3.7.2'!H195</f>
        <v>21017.229037106295</v>
      </c>
      <c r="I195" s="142">
        <f>'St 1.3.7.1'!I195+'St 1.3.7.2'!I195</f>
        <v>13812.698942036332</v>
      </c>
      <c r="J195" s="142">
        <f>'St 1.3.7.1'!J195+'St 1.3.7.2'!J195</f>
        <v>16415.62446978777</v>
      </c>
      <c r="K195" s="142">
        <f>'St 1.3.7.1'!K195+'St 1.3.7.2'!K195</f>
        <v>20714.019742345627</v>
      </c>
      <c r="L195" s="142">
        <f>'St 1.3.7.1'!L195+'St 1.3.7.2'!L195</f>
        <v>16424.577924839567</v>
      </c>
      <c r="M195" s="142">
        <f>'St 1.3.7.1'!M195+'St 1.3.7.2'!M195</f>
        <v>46093.474342421687</v>
      </c>
      <c r="N195" s="143"/>
      <c r="O195" s="142">
        <f>'St 1.3.7.1'!O195+'St 1.3.7.2'!O195</f>
        <v>-2905.040587217261</v>
      </c>
      <c r="P195" s="142">
        <f>'St 1.3.7.1'!P195+'St 1.3.7.2'!P195</f>
        <v>1072.2636566944375</v>
      </c>
      <c r="Q195" s="142">
        <f>'St 1.3.7.1'!Q195+'St 1.3.7.2'!Q195</f>
        <v>6643.6383235789117</v>
      </c>
      <c r="R195" s="142">
        <f>'St 1.3.7.1'!R195+'St 1.3.7.2'!R195</f>
        <v>8413.4842209125363</v>
      </c>
      <c r="S195" s="142">
        <f>'St 1.3.7.1'!S195+'St 1.3.7.2'!S195</f>
        <v>-7204.5300950699657</v>
      </c>
      <c r="T195" s="142">
        <f>'St 1.3.7.1'!T195+'St 1.3.7.2'!T195</f>
        <v>2602.9255277514403</v>
      </c>
      <c r="U195" s="142">
        <f>'St 1.3.7.1'!U195+'St 1.3.7.2'!U195</f>
        <v>4298.3952725578556</v>
      </c>
      <c r="V195" s="142">
        <f>'St 1.3.7.1'!V195+'St 1.3.7.2'!V195</f>
        <v>-4289.4418175060591</v>
      </c>
      <c r="W195" s="142">
        <f>'St 1.3.7.1'!W195+'St 1.3.7.2'!W195</f>
        <v>29668.896417582124</v>
      </c>
      <c r="X195" s="143"/>
      <c r="Y195" s="142">
        <f>'St 1.3.7.1'!Y195+'St 1.3.7.2'!Y195</f>
        <v>-268.56172958128116</v>
      </c>
      <c r="Z195" s="142">
        <f>'St 1.3.7.1'!Z195+'St 1.3.7.2'!Z195</f>
        <v>-68.876729581281012</v>
      </c>
      <c r="AA195" s="142">
        <f>'St 1.3.7.1'!AA195+'St 1.3.7.2'!AA195</f>
        <v>532.9749999999998</v>
      </c>
      <c r="AB195" s="142">
        <f>'St 1.3.7.1'!AB195+'St 1.3.7.2'!AB195</f>
        <v>89.325000000000188</v>
      </c>
      <c r="AC195" s="142">
        <f>'St 1.3.7.1'!AC195+'St 1.3.7.2'!AC195</f>
        <v>1622.9999999999998</v>
      </c>
      <c r="AD195" s="142">
        <f>'St 1.3.7.1'!AD195+'St 1.3.7.2'!AD195</f>
        <v>-438.75000000000028</v>
      </c>
      <c r="AE195" s="142">
        <f>'St 1.3.7.1'!AE195+'St 1.3.7.2'!AE195</f>
        <v>809.23000000000093</v>
      </c>
      <c r="AF195" s="142">
        <f>'St 1.3.7.1'!AF195+'St 1.3.7.2'!AF195</f>
        <v>-3660.5675000000006</v>
      </c>
      <c r="AG195" s="142">
        <f>'St 1.3.7.1'!AG195+'St 1.3.7.2'!AG195</f>
        <v>12708.195</v>
      </c>
    </row>
    <row r="196" spans="1:33" s="45" customFormat="1">
      <c r="A196" s="38"/>
      <c r="B196" s="5" t="s">
        <v>216</v>
      </c>
      <c r="C196" s="209" t="s">
        <v>311</v>
      </c>
      <c r="D196" s="139">
        <f>'St 1.3.7.1'!D196+'St 1.3.7.2'!D196</f>
        <v>0</v>
      </c>
      <c r="E196" s="139">
        <f>'St 1.3.7.1'!E196+'St 1.3.7.2'!E196</f>
        <v>0</v>
      </c>
      <c r="F196" s="139">
        <f>'St 1.3.7.1'!F196+'St 1.3.7.2'!F196</f>
        <v>0</v>
      </c>
      <c r="G196" s="139">
        <f>'St 1.3.7.1'!G196+'St 1.3.7.2'!G196</f>
        <v>0</v>
      </c>
      <c r="H196" s="139">
        <f>'St 1.3.7.1'!H196+'St 1.3.7.2'!H196</f>
        <v>0</v>
      </c>
      <c r="I196" s="139">
        <f>'St 1.3.7.1'!I196+'St 1.3.7.2'!I196</f>
        <v>0</v>
      </c>
      <c r="J196" s="139">
        <f>'St 1.3.7.1'!J196+'St 1.3.7.2'!J196</f>
        <v>0</v>
      </c>
      <c r="K196" s="139">
        <f>'St 1.3.7.1'!K196+'St 1.3.7.2'!K196</f>
        <v>0</v>
      </c>
      <c r="L196" s="139">
        <f>'St 1.3.7.1'!L196+'St 1.3.7.2'!L196</f>
        <v>0</v>
      </c>
      <c r="M196" s="139">
        <f>'St 1.3.7.1'!M196+'St 1.3.7.2'!M196</f>
        <v>0</v>
      </c>
      <c r="N196" s="146"/>
      <c r="O196" s="139">
        <f>'St 1.3.7.1'!O196+'St 1.3.7.2'!O196</f>
        <v>0</v>
      </c>
      <c r="P196" s="139">
        <f>'St 1.3.7.1'!P196+'St 1.3.7.2'!P196</f>
        <v>0</v>
      </c>
      <c r="Q196" s="139">
        <f>'St 1.3.7.1'!Q196+'St 1.3.7.2'!Q196</f>
        <v>0</v>
      </c>
      <c r="R196" s="139">
        <f>'St 1.3.7.1'!R196+'St 1.3.7.2'!R196</f>
        <v>0</v>
      </c>
      <c r="S196" s="139">
        <f>'St 1.3.7.1'!S196+'St 1.3.7.2'!S196</f>
        <v>0</v>
      </c>
      <c r="T196" s="139">
        <f>'St 1.3.7.1'!T196+'St 1.3.7.2'!T196</f>
        <v>0</v>
      </c>
      <c r="U196" s="139">
        <f>'St 1.3.7.1'!U196+'St 1.3.7.2'!U196</f>
        <v>0</v>
      </c>
      <c r="V196" s="139">
        <f>'St 1.3.7.1'!V196+'St 1.3.7.2'!V196</f>
        <v>0</v>
      </c>
      <c r="W196" s="139">
        <f>'St 1.3.7.1'!W196+'St 1.3.7.2'!W196</f>
        <v>0</v>
      </c>
      <c r="X196" s="146"/>
      <c r="Y196" s="139">
        <f>'St 1.3.7.1'!Y196+'St 1.3.7.2'!Y196</f>
        <v>0</v>
      </c>
      <c r="Z196" s="139">
        <f>'St 1.3.7.1'!Z196+'St 1.3.7.2'!Z196</f>
        <v>0</v>
      </c>
      <c r="AA196" s="139">
        <f>'St 1.3.7.1'!AA196+'St 1.3.7.2'!AA196</f>
        <v>0</v>
      </c>
      <c r="AB196" s="139">
        <f>'St 1.3.7.1'!AB196+'St 1.3.7.2'!AB196</f>
        <v>0</v>
      </c>
      <c r="AC196" s="139">
        <f>'St 1.3.7.1'!AC196+'St 1.3.7.2'!AC196</f>
        <v>0</v>
      </c>
      <c r="AD196" s="139">
        <f>'St 1.3.7.1'!AD196+'St 1.3.7.2'!AD196</f>
        <v>0</v>
      </c>
      <c r="AE196" s="139">
        <f>'St 1.3.7.1'!AE196+'St 1.3.7.2'!AE196</f>
        <v>0</v>
      </c>
      <c r="AF196" s="139">
        <f>'St 1.3.7.1'!AF196+'St 1.3.7.2'!AF196</f>
        <v>0</v>
      </c>
      <c r="AG196" s="139">
        <f>'St 1.3.7.1'!AG196+'St 1.3.7.2'!AG196</f>
        <v>0</v>
      </c>
    </row>
    <row r="197" spans="1:33">
      <c r="B197" s="3" t="s">
        <v>214</v>
      </c>
      <c r="C197" s="210" t="s">
        <v>303</v>
      </c>
      <c r="D197" s="142">
        <f>'St 1.3.7.1'!D197+'St 1.3.7.2'!D197</f>
        <v>0</v>
      </c>
      <c r="E197" s="142">
        <f>'St 1.3.7.1'!E197+'St 1.3.7.2'!E197</f>
        <v>0</v>
      </c>
      <c r="F197" s="142">
        <f>'St 1.3.7.1'!F197+'St 1.3.7.2'!F197</f>
        <v>0</v>
      </c>
      <c r="G197" s="142">
        <f>'St 1.3.7.1'!G197+'St 1.3.7.2'!G197</f>
        <v>0</v>
      </c>
      <c r="H197" s="142">
        <f>'St 1.3.7.1'!H197+'St 1.3.7.2'!H197</f>
        <v>0</v>
      </c>
      <c r="I197" s="142">
        <f>'St 1.3.7.1'!I197+'St 1.3.7.2'!I197</f>
        <v>0</v>
      </c>
      <c r="J197" s="142">
        <f>'St 1.3.7.1'!J197+'St 1.3.7.2'!J197</f>
        <v>0</v>
      </c>
      <c r="K197" s="142">
        <f>'St 1.3.7.1'!K197+'St 1.3.7.2'!K197</f>
        <v>0</v>
      </c>
      <c r="L197" s="142">
        <f>'St 1.3.7.1'!L197+'St 1.3.7.2'!L197</f>
        <v>0</v>
      </c>
      <c r="M197" s="142">
        <f>'St 1.3.7.1'!M197+'St 1.3.7.2'!M197</f>
        <v>0</v>
      </c>
      <c r="N197" s="143"/>
      <c r="O197" s="142">
        <f>'St 1.3.7.1'!O197+'St 1.3.7.2'!O197</f>
        <v>0</v>
      </c>
      <c r="P197" s="142">
        <f>'St 1.3.7.1'!P197+'St 1.3.7.2'!P197</f>
        <v>0</v>
      </c>
      <c r="Q197" s="142">
        <f>'St 1.3.7.1'!Q197+'St 1.3.7.2'!Q197</f>
        <v>0</v>
      </c>
      <c r="R197" s="142">
        <f>'St 1.3.7.1'!R197+'St 1.3.7.2'!R197</f>
        <v>0</v>
      </c>
      <c r="S197" s="142">
        <f>'St 1.3.7.1'!S197+'St 1.3.7.2'!S197</f>
        <v>0</v>
      </c>
      <c r="T197" s="142">
        <f>'St 1.3.7.1'!T197+'St 1.3.7.2'!T197</f>
        <v>0</v>
      </c>
      <c r="U197" s="142">
        <f>'St 1.3.7.1'!U197+'St 1.3.7.2'!U197</f>
        <v>0</v>
      </c>
      <c r="V197" s="142">
        <f>'St 1.3.7.1'!V197+'St 1.3.7.2'!V197</f>
        <v>0</v>
      </c>
      <c r="W197" s="142">
        <f>'St 1.3.7.1'!W197+'St 1.3.7.2'!W197</f>
        <v>0</v>
      </c>
      <c r="X197" s="143"/>
      <c r="Y197" s="142">
        <f>'St 1.3.7.1'!Y197+'St 1.3.7.2'!Y197</f>
        <v>0</v>
      </c>
      <c r="Z197" s="142">
        <f>'St 1.3.7.1'!Z197+'St 1.3.7.2'!Z197</f>
        <v>0</v>
      </c>
      <c r="AA197" s="142">
        <f>'St 1.3.7.1'!AA197+'St 1.3.7.2'!AA197</f>
        <v>0</v>
      </c>
      <c r="AB197" s="142">
        <f>'St 1.3.7.1'!AB197+'St 1.3.7.2'!AB197</f>
        <v>0</v>
      </c>
      <c r="AC197" s="142">
        <f>'St 1.3.7.1'!AC197+'St 1.3.7.2'!AC197</f>
        <v>0</v>
      </c>
      <c r="AD197" s="142">
        <f>'St 1.3.7.1'!AD197+'St 1.3.7.2'!AD197</f>
        <v>0</v>
      </c>
      <c r="AE197" s="142">
        <f>'St 1.3.7.1'!AE197+'St 1.3.7.2'!AE197</f>
        <v>0</v>
      </c>
      <c r="AF197" s="142">
        <f>'St 1.3.7.1'!AF197+'St 1.3.7.2'!AF197</f>
        <v>0</v>
      </c>
      <c r="AG197" s="142">
        <f>'St 1.3.7.1'!AG197+'St 1.3.7.2'!AG197</f>
        <v>0</v>
      </c>
    </row>
    <row r="198" spans="1:33">
      <c r="B198" s="3" t="s">
        <v>215</v>
      </c>
      <c r="C198" s="210" t="s">
        <v>304</v>
      </c>
      <c r="D198" s="142">
        <f>'St 1.3.7.1'!D198+'St 1.3.7.2'!D198</f>
        <v>0</v>
      </c>
      <c r="E198" s="142">
        <f>'St 1.3.7.1'!E198+'St 1.3.7.2'!E198</f>
        <v>0</v>
      </c>
      <c r="F198" s="142">
        <f>'St 1.3.7.1'!F198+'St 1.3.7.2'!F198</f>
        <v>0</v>
      </c>
      <c r="G198" s="142">
        <f>'St 1.3.7.1'!G198+'St 1.3.7.2'!G198</f>
        <v>0</v>
      </c>
      <c r="H198" s="142">
        <f>'St 1.3.7.1'!H198+'St 1.3.7.2'!H198</f>
        <v>0</v>
      </c>
      <c r="I198" s="142">
        <f>'St 1.3.7.1'!I198+'St 1.3.7.2'!I198</f>
        <v>0</v>
      </c>
      <c r="J198" s="142">
        <f>'St 1.3.7.1'!J198+'St 1.3.7.2'!J198</f>
        <v>0</v>
      </c>
      <c r="K198" s="142">
        <f>'St 1.3.7.1'!K198+'St 1.3.7.2'!K198</f>
        <v>0</v>
      </c>
      <c r="L198" s="142">
        <f>'St 1.3.7.1'!L198+'St 1.3.7.2'!L198</f>
        <v>0</v>
      </c>
      <c r="M198" s="142">
        <f>'St 1.3.7.1'!M198+'St 1.3.7.2'!M198</f>
        <v>0</v>
      </c>
      <c r="N198" s="143"/>
      <c r="O198" s="142">
        <f>'St 1.3.7.1'!O198+'St 1.3.7.2'!O198</f>
        <v>0</v>
      </c>
      <c r="P198" s="142">
        <f>'St 1.3.7.1'!P198+'St 1.3.7.2'!P198</f>
        <v>0</v>
      </c>
      <c r="Q198" s="142">
        <f>'St 1.3.7.1'!Q198+'St 1.3.7.2'!Q198</f>
        <v>0</v>
      </c>
      <c r="R198" s="142">
        <f>'St 1.3.7.1'!R198+'St 1.3.7.2'!R198</f>
        <v>0</v>
      </c>
      <c r="S198" s="142">
        <f>'St 1.3.7.1'!S198+'St 1.3.7.2'!S198</f>
        <v>0</v>
      </c>
      <c r="T198" s="142">
        <f>'St 1.3.7.1'!T198+'St 1.3.7.2'!T198</f>
        <v>0</v>
      </c>
      <c r="U198" s="142">
        <f>'St 1.3.7.1'!U198+'St 1.3.7.2'!U198</f>
        <v>0</v>
      </c>
      <c r="V198" s="142">
        <f>'St 1.3.7.1'!V198+'St 1.3.7.2'!V198</f>
        <v>0</v>
      </c>
      <c r="W198" s="142">
        <f>'St 1.3.7.1'!W198+'St 1.3.7.2'!W198</f>
        <v>0</v>
      </c>
      <c r="X198" s="143"/>
      <c r="Y198" s="142">
        <f>'St 1.3.7.1'!Y198+'St 1.3.7.2'!Y198</f>
        <v>0</v>
      </c>
      <c r="Z198" s="142">
        <f>'St 1.3.7.1'!Z198+'St 1.3.7.2'!Z198</f>
        <v>0</v>
      </c>
      <c r="AA198" s="142">
        <f>'St 1.3.7.1'!AA198+'St 1.3.7.2'!AA198</f>
        <v>0</v>
      </c>
      <c r="AB198" s="142">
        <f>'St 1.3.7.1'!AB198+'St 1.3.7.2'!AB198</f>
        <v>0</v>
      </c>
      <c r="AC198" s="142">
        <f>'St 1.3.7.1'!AC198+'St 1.3.7.2'!AC198</f>
        <v>0</v>
      </c>
      <c r="AD198" s="142">
        <f>'St 1.3.7.1'!AD198+'St 1.3.7.2'!AD198</f>
        <v>0</v>
      </c>
      <c r="AE198" s="142">
        <f>'St 1.3.7.1'!AE198+'St 1.3.7.2'!AE198</f>
        <v>0</v>
      </c>
      <c r="AF198" s="142">
        <f>'St 1.3.7.1'!AF198+'St 1.3.7.2'!AF198</f>
        <v>0</v>
      </c>
      <c r="AG198" s="142">
        <f>'St 1.3.7.1'!AG198+'St 1.3.7.2'!AG198</f>
        <v>0</v>
      </c>
    </row>
    <row r="199" spans="1:33">
      <c r="B199" s="3" t="s">
        <v>17</v>
      </c>
      <c r="C199" s="210" t="s">
        <v>305</v>
      </c>
      <c r="D199" s="142">
        <f>'St 1.3.7.1'!D199+'St 1.3.7.2'!D199</f>
        <v>0</v>
      </c>
      <c r="E199" s="142">
        <f>'St 1.3.7.1'!E199+'St 1.3.7.2'!E199</f>
        <v>0</v>
      </c>
      <c r="F199" s="142">
        <f>'St 1.3.7.1'!F199+'St 1.3.7.2'!F199</f>
        <v>0</v>
      </c>
      <c r="G199" s="142">
        <f>'St 1.3.7.1'!G199+'St 1.3.7.2'!G199</f>
        <v>0</v>
      </c>
      <c r="H199" s="142">
        <f>'St 1.3.7.1'!H199+'St 1.3.7.2'!H199</f>
        <v>0</v>
      </c>
      <c r="I199" s="142">
        <f>'St 1.3.7.1'!I199+'St 1.3.7.2'!I199</f>
        <v>0</v>
      </c>
      <c r="J199" s="142">
        <f>'St 1.3.7.1'!J199+'St 1.3.7.2'!J199</f>
        <v>0</v>
      </c>
      <c r="K199" s="142">
        <f>'St 1.3.7.1'!K199+'St 1.3.7.2'!K199</f>
        <v>0</v>
      </c>
      <c r="L199" s="142">
        <f>'St 1.3.7.1'!L199+'St 1.3.7.2'!L199</f>
        <v>0</v>
      </c>
      <c r="M199" s="142">
        <f>'St 1.3.7.1'!M199+'St 1.3.7.2'!M199</f>
        <v>0</v>
      </c>
      <c r="N199" s="143"/>
      <c r="O199" s="142">
        <f>'St 1.3.7.1'!O199+'St 1.3.7.2'!O199</f>
        <v>0</v>
      </c>
      <c r="P199" s="142">
        <f>'St 1.3.7.1'!P199+'St 1.3.7.2'!P199</f>
        <v>0</v>
      </c>
      <c r="Q199" s="142">
        <f>'St 1.3.7.1'!Q199+'St 1.3.7.2'!Q199</f>
        <v>0</v>
      </c>
      <c r="R199" s="142">
        <f>'St 1.3.7.1'!R199+'St 1.3.7.2'!R199</f>
        <v>0</v>
      </c>
      <c r="S199" s="142">
        <f>'St 1.3.7.1'!S199+'St 1.3.7.2'!S199</f>
        <v>0</v>
      </c>
      <c r="T199" s="142">
        <f>'St 1.3.7.1'!T199+'St 1.3.7.2'!T199</f>
        <v>0</v>
      </c>
      <c r="U199" s="142">
        <f>'St 1.3.7.1'!U199+'St 1.3.7.2'!U199</f>
        <v>0</v>
      </c>
      <c r="V199" s="142">
        <f>'St 1.3.7.1'!V199+'St 1.3.7.2'!V199</f>
        <v>0</v>
      </c>
      <c r="W199" s="142">
        <f>'St 1.3.7.1'!W199+'St 1.3.7.2'!W199</f>
        <v>0</v>
      </c>
      <c r="X199" s="143"/>
      <c r="Y199" s="142">
        <f>'St 1.3.7.1'!Y199+'St 1.3.7.2'!Y199</f>
        <v>0</v>
      </c>
      <c r="Z199" s="142">
        <f>'St 1.3.7.1'!Z199+'St 1.3.7.2'!Z199</f>
        <v>0</v>
      </c>
      <c r="AA199" s="142">
        <f>'St 1.3.7.1'!AA199+'St 1.3.7.2'!AA199</f>
        <v>0</v>
      </c>
      <c r="AB199" s="142">
        <f>'St 1.3.7.1'!AB199+'St 1.3.7.2'!AB199</f>
        <v>0</v>
      </c>
      <c r="AC199" s="142">
        <f>'St 1.3.7.1'!AC199+'St 1.3.7.2'!AC199</f>
        <v>0</v>
      </c>
      <c r="AD199" s="142">
        <f>'St 1.3.7.1'!AD199+'St 1.3.7.2'!AD199</f>
        <v>0</v>
      </c>
      <c r="AE199" s="142">
        <f>'St 1.3.7.1'!AE199+'St 1.3.7.2'!AE199</f>
        <v>0</v>
      </c>
      <c r="AF199" s="142">
        <f>'St 1.3.7.1'!AF199+'St 1.3.7.2'!AF199</f>
        <v>0</v>
      </c>
      <c r="AG199" s="142">
        <f>'St 1.3.7.1'!AG199+'St 1.3.7.2'!AG199</f>
        <v>0</v>
      </c>
    </row>
    <row r="200" spans="1:33">
      <c r="B200" s="4" t="s">
        <v>34</v>
      </c>
      <c r="C200" s="42"/>
      <c r="D200" s="142">
        <f>'St 1.3.7.1'!D200+'St 1.3.7.2'!D200</f>
        <v>0</v>
      </c>
      <c r="E200" s="142">
        <f>'St 1.3.7.1'!E200+'St 1.3.7.2'!E200</f>
        <v>0</v>
      </c>
      <c r="F200" s="142">
        <f>'St 1.3.7.1'!F200+'St 1.3.7.2'!F200</f>
        <v>0</v>
      </c>
      <c r="G200" s="142">
        <f>'St 1.3.7.1'!G200+'St 1.3.7.2'!G200</f>
        <v>0</v>
      </c>
      <c r="H200" s="142">
        <f>'St 1.3.7.1'!H200+'St 1.3.7.2'!H200</f>
        <v>0</v>
      </c>
      <c r="I200" s="142">
        <f>'St 1.3.7.1'!I200+'St 1.3.7.2'!I200</f>
        <v>0</v>
      </c>
      <c r="J200" s="142">
        <f>'St 1.3.7.1'!J200+'St 1.3.7.2'!J200</f>
        <v>0</v>
      </c>
      <c r="K200" s="142">
        <f>'St 1.3.7.1'!K200+'St 1.3.7.2'!K200</f>
        <v>0</v>
      </c>
      <c r="L200" s="142">
        <f>'St 1.3.7.1'!L200+'St 1.3.7.2'!L200</f>
        <v>0</v>
      </c>
      <c r="M200" s="142">
        <f>'St 1.3.7.1'!M200+'St 1.3.7.2'!M200</f>
        <v>0</v>
      </c>
      <c r="N200" s="143"/>
      <c r="O200" s="142">
        <f>'St 1.3.7.1'!O200+'St 1.3.7.2'!O200</f>
        <v>0</v>
      </c>
      <c r="P200" s="142">
        <f>'St 1.3.7.1'!P200+'St 1.3.7.2'!P200</f>
        <v>0</v>
      </c>
      <c r="Q200" s="142">
        <f>'St 1.3.7.1'!Q200+'St 1.3.7.2'!Q200</f>
        <v>0</v>
      </c>
      <c r="R200" s="142">
        <f>'St 1.3.7.1'!R200+'St 1.3.7.2'!R200</f>
        <v>0</v>
      </c>
      <c r="S200" s="142">
        <f>'St 1.3.7.1'!S200+'St 1.3.7.2'!S200</f>
        <v>0</v>
      </c>
      <c r="T200" s="142">
        <f>'St 1.3.7.1'!T200+'St 1.3.7.2'!T200</f>
        <v>0</v>
      </c>
      <c r="U200" s="142">
        <f>'St 1.3.7.1'!U200+'St 1.3.7.2'!U200</f>
        <v>0</v>
      </c>
      <c r="V200" s="142">
        <f>'St 1.3.7.1'!V200+'St 1.3.7.2'!V200</f>
        <v>0</v>
      </c>
      <c r="W200" s="142">
        <f>'St 1.3.7.1'!W200+'St 1.3.7.2'!W200</f>
        <v>0</v>
      </c>
      <c r="X200" s="143"/>
      <c r="Y200" s="142">
        <f>'St 1.3.7.1'!Y200+'St 1.3.7.2'!Y200</f>
        <v>0</v>
      </c>
      <c r="Z200" s="142">
        <f>'St 1.3.7.1'!Z200+'St 1.3.7.2'!Z200</f>
        <v>0</v>
      </c>
      <c r="AA200" s="142">
        <f>'St 1.3.7.1'!AA200+'St 1.3.7.2'!AA200</f>
        <v>0</v>
      </c>
      <c r="AB200" s="142">
        <f>'St 1.3.7.1'!AB200+'St 1.3.7.2'!AB200</f>
        <v>0</v>
      </c>
      <c r="AC200" s="142">
        <f>'St 1.3.7.1'!AC200+'St 1.3.7.2'!AC200</f>
        <v>0</v>
      </c>
      <c r="AD200" s="142">
        <f>'St 1.3.7.1'!AD200+'St 1.3.7.2'!AD200</f>
        <v>0</v>
      </c>
      <c r="AE200" s="142">
        <f>'St 1.3.7.1'!AE200+'St 1.3.7.2'!AE200</f>
        <v>0</v>
      </c>
      <c r="AF200" s="142">
        <f>'St 1.3.7.1'!AF200+'St 1.3.7.2'!AF200</f>
        <v>0</v>
      </c>
      <c r="AG200" s="142">
        <f>'St 1.3.7.1'!AG200+'St 1.3.7.2'!AG200</f>
        <v>0</v>
      </c>
    </row>
    <row r="201" spans="1:33">
      <c r="B201" s="3" t="s">
        <v>19</v>
      </c>
      <c r="C201" s="210" t="s">
        <v>306</v>
      </c>
      <c r="D201" s="142">
        <f>'St 1.3.7.1'!D201+'St 1.3.7.2'!D201</f>
        <v>0</v>
      </c>
      <c r="E201" s="142">
        <f>'St 1.3.7.1'!E201+'St 1.3.7.2'!E201</f>
        <v>0</v>
      </c>
      <c r="F201" s="142">
        <f>'St 1.3.7.1'!F201+'St 1.3.7.2'!F201</f>
        <v>0</v>
      </c>
      <c r="G201" s="142">
        <f>'St 1.3.7.1'!G201+'St 1.3.7.2'!G201</f>
        <v>0</v>
      </c>
      <c r="H201" s="142">
        <f>'St 1.3.7.1'!H201+'St 1.3.7.2'!H201</f>
        <v>0</v>
      </c>
      <c r="I201" s="142">
        <f>'St 1.3.7.1'!I201+'St 1.3.7.2'!I201</f>
        <v>0</v>
      </c>
      <c r="J201" s="142">
        <f>'St 1.3.7.1'!J201+'St 1.3.7.2'!J201</f>
        <v>0</v>
      </c>
      <c r="K201" s="142">
        <f>'St 1.3.7.1'!K201+'St 1.3.7.2'!K201</f>
        <v>0</v>
      </c>
      <c r="L201" s="142">
        <f>'St 1.3.7.1'!L201+'St 1.3.7.2'!L201</f>
        <v>0</v>
      </c>
      <c r="M201" s="142">
        <f>'St 1.3.7.1'!M201+'St 1.3.7.2'!M201</f>
        <v>0</v>
      </c>
      <c r="N201" s="143"/>
      <c r="O201" s="142">
        <f>'St 1.3.7.1'!O201+'St 1.3.7.2'!O201</f>
        <v>0</v>
      </c>
      <c r="P201" s="142">
        <f>'St 1.3.7.1'!P201+'St 1.3.7.2'!P201</f>
        <v>0</v>
      </c>
      <c r="Q201" s="142">
        <f>'St 1.3.7.1'!Q201+'St 1.3.7.2'!Q201</f>
        <v>0</v>
      </c>
      <c r="R201" s="142">
        <f>'St 1.3.7.1'!R201+'St 1.3.7.2'!R201</f>
        <v>0</v>
      </c>
      <c r="S201" s="142">
        <f>'St 1.3.7.1'!S201+'St 1.3.7.2'!S201</f>
        <v>0</v>
      </c>
      <c r="T201" s="142">
        <f>'St 1.3.7.1'!T201+'St 1.3.7.2'!T201</f>
        <v>0</v>
      </c>
      <c r="U201" s="142">
        <f>'St 1.3.7.1'!U201+'St 1.3.7.2'!U201</f>
        <v>0</v>
      </c>
      <c r="V201" s="142">
        <f>'St 1.3.7.1'!V201+'St 1.3.7.2'!V201</f>
        <v>0</v>
      </c>
      <c r="W201" s="142">
        <f>'St 1.3.7.1'!W201+'St 1.3.7.2'!W201</f>
        <v>0</v>
      </c>
      <c r="X201" s="143"/>
      <c r="Y201" s="142">
        <f>'St 1.3.7.1'!Y201+'St 1.3.7.2'!Y201</f>
        <v>0</v>
      </c>
      <c r="Z201" s="142">
        <f>'St 1.3.7.1'!Z201+'St 1.3.7.2'!Z201</f>
        <v>0</v>
      </c>
      <c r="AA201" s="142">
        <f>'St 1.3.7.1'!AA201+'St 1.3.7.2'!AA201</f>
        <v>0</v>
      </c>
      <c r="AB201" s="142">
        <f>'St 1.3.7.1'!AB201+'St 1.3.7.2'!AB201</f>
        <v>0</v>
      </c>
      <c r="AC201" s="142">
        <f>'St 1.3.7.1'!AC201+'St 1.3.7.2'!AC201</f>
        <v>0</v>
      </c>
      <c r="AD201" s="142">
        <f>'St 1.3.7.1'!AD201+'St 1.3.7.2'!AD201</f>
        <v>0</v>
      </c>
      <c r="AE201" s="142">
        <f>'St 1.3.7.1'!AE201+'St 1.3.7.2'!AE201</f>
        <v>0</v>
      </c>
      <c r="AF201" s="142">
        <f>'St 1.3.7.1'!AF201+'St 1.3.7.2'!AF201</f>
        <v>0</v>
      </c>
      <c r="AG201" s="142">
        <f>'St 1.3.7.1'!AG201+'St 1.3.7.2'!AG201</f>
        <v>0</v>
      </c>
    </row>
    <row r="202" spans="1:33">
      <c r="B202" s="3" t="s">
        <v>20</v>
      </c>
      <c r="C202" s="210" t="s">
        <v>307</v>
      </c>
      <c r="D202" s="142">
        <f>'St 1.3.7.1'!D202+'St 1.3.7.2'!D202</f>
        <v>0</v>
      </c>
      <c r="E202" s="142">
        <f>'St 1.3.7.1'!E202+'St 1.3.7.2'!E202</f>
        <v>0</v>
      </c>
      <c r="F202" s="142">
        <f>'St 1.3.7.1'!F202+'St 1.3.7.2'!F202</f>
        <v>0</v>
      </c>
      <c r="G202" s="142">
        <f>'St 1.3.7.1'!G202+'St 1.3.7.2'!G202</f>
        <v>0</v>
      </c>
      <c r="H202" s="142">
        <f>'St 1.3.7.1'!H202+'St 1.3.7.2'!H202</f>
        <v>0</v>
      </c>
      <c r="I202" s="142">
        <f>'St 1.3.7.1'!I202+'St 1.3.7.2'!I202</f>
        <v>0</v>
      </c>
      <c r="J202" s="142">
        <f>'St 1.3.7.1'!J202+'St 1.3.7.2'!J202</f>
        <v>0</v>
      </c>
      <c r="K202" s="142">
        <f>'St 1.3.7.1'!K202+'St 1.3.7.2'!K202</f>
        <v>0</v>
      </c>
      <c r="L202" s="142">
        <f>'St 1.3.7.1'!L202+'St 1.3.7.2'!L202</f>
        <v>0</v>
      </c>
      <c r="M202" s="142">
        <f>'St 1.3.7.1'!M202+'St 1.3.7.2'!M202</f>
        <v>0</v>
      </c>
      <c r="N202" s="143"/>
      <c r="O202" s="142">
        <f>'St 1.3.7.1'!O202+'St 1.3.7.2'!O202</f>
        <v>0</v>
      </c>
      <c r="P202" s="142">
        <f>'St 1.3.7.1'!P202+'St 1.3.7.2'!P202</f>
        <v>0</v>
      </c>
      <c r="Q202" s="142">
        <f>'St 1.3.7.1'!Q202+'St 1.3.7.2'!Q202</f>
        <v>0</v>
      </c>
      <c r="R202" s="142">
        <f>'St 1.3.7.1'!R202+'St 1.3.7.2'!R202</f>
        <v>0</v>
      </c>
      <c r="S202" s="142">
        <f>'St 1.3.7.1'!S202+'St 1.3.7.2'!S202</f>
        <v>0</v>
      </c>
      <c r="T202" s="142">
        <f>'St 1.3.7.1'!T202+'St 1.3.7.2'!T202</f>
        <v>0</v>
      </c>
      <c r="U202" s="142">
        <f>'St 1.3.7.1'!U202+'St 1.3.7.2'!U202</f>
        <v>0</v>
      </c>
      <c r="V202" s="142">
        <f>'St 1.3.7.1'!V202+'St 1.3.7.2'!V202</f>
        <v>0</v>
      </c>
      <c r="W202" s="142">
        <f>'St 1.3.7.1'!W202+'St 1.3.7.2'!W202</f>
        <v>0</v>
      </c>
      <c r="X202" s="143"/>
      <c r="Y202" s="142">
        <f>'St 1.3.7.1'!Y202+'St 1.3.7.2'!Y202</f>
        <v>0</v>
      </c>
      <c r="Z202" s="142">
        <f>'St 1.3.7.1'!Z202+'St 1.3.7.2'!Z202</f>
        <v>0</v>
      </c>
      <c r="AA202" s="142">
        <f>'St 1.3.7.1'!AA202+'St 1.3.7.2'!AA202</f>
        <v>0</v>
      </c>
      <c r="AB202" s="142">
        <f>'St 1.3.7.1'!AB202+'St 1.3.7.2'!AB202</f>
        <v>0</v>
      </c>
      <c r="AC202" s="142">
        <f>'St 1.3.7.1'!AC202+'St 1.3.7.2'!AC202</f>
        <v>0</v>
      </c>
      <c r="AD202" s="142">
        <f>'St 1.3.7.1'!AD202+'St 1.3.7.2'!AD202</f>
        <v>0</v>
      </c>
      <c r="AE202" s="142">
        <f>'St 1.3.7.1'!AE202+'St 1.3.7.2'!AE202</f>
        <v>0</v>
      </c>
      <c r="AF202" s="142">
        <f>'St 1.3.7.1'!AF202+'St 1.3.7.2'!AF202</f>
        <v>0</v>
      </c>
      <c r="AG202" s="142">
        <f>'St 1.3.7.1'!AG202+'St 1.3.7.2'!AG202</f>
        <v>0</v>
      </c>
    </row>
    <row r="203" spans="1:33" s="45" customFormat="1">
      <c r="A203" s="38"/>
      <c r="B203" s="5" t="s">
        <v>21</v>
      </c>
      <c r="C203" s="209" t="s">
        <v>308</v>
      </c>
      <c r="D203" s="139">
        <f>'St 1.3.7.1'!D203+'St 1.3.7.2'!D203</f>
        <v>4576.3870019794358</v>
      </c>
      <c r="E203" s="139">
        <f>'St 1.3.7.1'!E203+'St 1.3.7.2'!E203</f>
        <v>8847.4145641641589</v>
      </c>
      <c r="F203" s="139">
        <f>'St 1.3.7.1'!F203+'St 1.3.7.2'!F203</f>
        <v>10990.32658114042</v>
      </c>
      <c r="G203" s="139">
        <f>'St 1.3.7.1'!G203+'St 1.3.7.2'!G203</f>
        <v>11834.187765630746</v>
      </c>
      <c r="H203" s="139">
        <f>'St 1.3.7.1'!H203+'St 1.3.7.2'!H203</f>
        <v>13928.465376194737</v>
      </c>
      <c r="I203" s="139">
        <f>'St 1.3.7.1'!I203+'St 1.3.7.2'!I203</f>
        <v>22613.787453122099</v>
      </c>
      <c r="J203" s="139">
        <f>'St 1.3.7.1'!J203+'St 1.3.7.2'!J203</f>
        <v>29579.272921247069</v>
      </c>
      <c r="K203" s="139">
        <f>'St 1.3.7.1'!K203+'St 1.3.7.2'!K203</f>
        <v>39790.046435928496</v>
      </c>
      <c r="L203" s="139">
        <f>'St 1.3.7.1'!L203+'St 1.3.7.2'!L203</f>
        <v>40466.947396421921</v>
      </c>
      <c r="M203" s="139">
        <f>'St 1.3.7.1'!M203+'St 1.3.7.2'!M203</f>
        <v>43668.367732095605</v>
      </c>
      <c r="N203" s="146"/>
      <c r="O203" s="139">
        <f>'St 1.3.7.1'!O203+'St 1.3.7.2'!O203</f>
        <v>4271.0275621847231</v>
      </c>
      <c r="P203" s="139">
        <f>'St 1.3.7.1'!P203+'St 1.3.7.2'!P203</f>
        <v>2142.9120169762609</v>
      </c>
      <c r="Q203" s="139">
        <f>'St 1.3.7.1'!Q203+'St 1.3.7.2'!Q203</f>
        <v>843.8611844903262</v>
      </c>
      <c r="R203" s="139">
        <f>'St 1.3.7.1'!R203+'St 1.3.7.2'!R203</f>
        <v>2094.2776105639914</v>
      </c>
      <c r="S203" s="139">
        <f>'St 1.3.7.1'!S203+'St 1.3.7.2'!S203</f>
        <v>8685.3220769273612</v>
      </c>
      <c r="T203" s="139">
        <f>'St 1.3.7.1'!T203+'St 1.3.7.2'!T203</f>
        <v>6965.4854681249744</v>
      </c>
      <c r="U203" s="139">
        <f>'St 1.3.7.1'!U203+'St 1.3.7.2'!U203</f>
        <v>10210.773514681423</v>
      </c>
      <c r="V203" s="139">
        <f>'St 1.3.7.1'!V203+'St 1.3.7.2'!V203</f>
        <v>676.90096049342537</v>
      </c>
      <c r="W203" s="139">
        <f>'St 1.3.7.1'!W203+'St 1.3.7.2'!W203</f>
        <v>3201.4203356736834</v>
      </c>
      <c r="X203" s="146"/>
      <c r="Y203" s="139">
        <f>'St 1.3.7.1'!Y203+'St 1.3.7.2'!Y203</f>
        <v>0</v>
      </c>
      <c r="Z203" s="139">
        <f>'St 1.3.7.1'!Z203+'St 1.3.7.2'!Z203</f>
        <v>0</v>
      </c>
      <c r="AA203" s="139">
        <f>'St 1.3.7.1'!AA203+'St 1.3.7.2'!AA203</f>
        <v>0</v>
      </c>
      <c r="AB203" s="139">
        <f>'St 1.3.7.1'!AB203+'St 1.3.7.2'!AB203</f>
        <v>0</v>
      </c>
      <c r="AC203" s="139">
        <f>'St 1.3.7.1'!AC203+'St 1.3.7.2'!AC203</f>
        <v>0</v>
      </c>
      <c r="AD203" s="139">
        <f>'St 1.3.7.1'!AD203+'St 1.3.7.2'!AD203</f>
        <v>0</v>
      </c>
      <c r="AE203" s="139">
        <f>'St 1.3.7.1'!AE203+'St 1.3.7.2'!AE203</f>
        <v>0</v>
      </c>
      <c r="AF203" s="139">
        <f>'St 1.3.7.1'!AF203+'St 1.3.7.2'!AF203</f>
        <v>0</v>
      </c>
      <c r="AG203" s="139">
        <f>'St 1.3.7.1'!AG203+'St 1.3.7.2'!AG203</f>
        <v>0</v>
      </c>
    </row>
    <row r="204" spans="1:33" s="45" customFormat="1">
      <c r="A204" s="38"/>
      <c r="B204" s="9" t="s">
        <v>94</v>
      </c>
      <c r="C204" s="209" t="s">
        <v>309</v>
      </c>
      <c r="D204" s="139">
        <f>'St 1.3.7.1'!D204+'St 1.3.7.2'!D204</f>
        <v>0</v>
      </c>
      <c r="E204" s="139">
        <f>'St 1.3.7.1'!E204+'St 1.3.7.2'!E204</f>
        <v>0</v>
      </c>
      <c r="F204" s="139">
        <f>'St 1.3.7.1'!F204+'St 1.3.7.2'!F204</f>
        <v>0</v>
      </c>
      <c r="G204" s="139">
        <f>'St 1.3.7.1'!G204+'St 1.3.7.2'!G204</f>
        <v>0</v>
      </c>
      <c r="H204" s="139">
        <f>'St 1.3.7.1'!H204+'St 1.3.7.2'!H204</f>
        <v>0</v>
      </c>
      <c r="I204" s="139">
        <f>'St 1.3.7.1'!I204+'St 1.3.7.2'!I204</f>
        <v>0</v>
      </c>
      <c r="J204" s="139">
        <f>'St 1.3.7.1'!J204+'St 1.3.7.2'!J204</f>
        <v>0</v>
      </c>
      <c r="K204" s="139">
        <f>'St 1.3.7.1'!K204+'St 1.3.7.2'!K204</f>
        <v>0</v>
      </c>
      <c r="L204" s="139">
        <f>'St 1.3.7.1'!L204+'St 1.3.7.2'!L204</f>
        <v>0</v>
      </c>
      <c r="M204" s="139">
        <f>'St 1.3.7.1'!M204+'St 1.3.7.2'!M204</f>
        <v>0</v>
      </c>
      <c r="N204" s="146"/>
      <c r="O204" s="139">
        <f>'St 1.3.7.1'!O204+'St 1.3.7.2'!O204</f>
        <v>0</v>
      </c>
      <c r="P204" s="139">
        <f>'St 1.3.7.1'!P204+'St 1.3.7.2'!P204</f>
        <v>0</v>
      </c>
      <c r="Q204" s="139">
        <f>'St 1.3.7.1'!Q204+'St 1.3.7.2'!Q204</f>
        <v>0</v>
      </c>
      <c r="R204" s="139">
        <f>'St 1.3.7.1'!R204+'St 1.3.7.2'!R204</f>
        <v>0</v>
      </c>
      <c r="S204" s="139">
        <f>'St 1.3.7.1'!S204+'St 1.3.7.2'!S204</f>
        <v>0</v>
      </c>
      <c r="T204" s="139">
        <f>'St 1.3.7.1'!T204+'St 1.3.7.2'!T204</f>
        <v>0</v>
      </c>
      <c r="U204" s="139">
        <f>'St 1.3.7.1'!U204+'St 1.3.7.2'!U204</f>
        <v>0</v>
      </c>
      <c r="V204" s="139">
        <f>'St 1.3.7.1'!V204+'St 1.3.7.2'!V204</f>
        <v>0</v>
      </c>
      <c r="W204" s="139">
        <f>'St 1.3.7.1'!W204+'St 1.3.7.2'!W204</f>
        <v>0</v>
      </c>
      <c r="X204" s="146"/>
      <c r="Y204" s="139">
        <f>'St 1.3.7.1'!Y204+'St 1.3.7.2'!Y204</f>
        <v>0</v>
      </c>
      <c r="Z204" s="139">
        <f>'St 1.3.7.1'!Z204+'St 1.3.7.2'!Z204</f>
        <v>0</v>
      </c>
      <c r="AA204" s="139">
        <f>'St 1.3.7.1'!AA204+'St 1.3.7.2'!AA204</f>
        <v>0</v>
      </c>
      <c r="AB204" s="139">
        <f>'St 1.3.7.1'!AB204+'St 1.3.7.2'!AB204</f>
        <v>0</v>
      </c>
      <c r="AC204" s="139">
        <f>'St 1.3.7.1'!AC204+'St 1.3.7.2'!AC204</f>
        <v>0</v>
      </c>
      <c r="AD204" s="139">
        <f>'St 1.3.7.1'!AD204+'St 1.3.7.2'!AD204</f>
        <v>0</v>
      </c>
      <c r="AE204" s="139">
        <f>'St 1.3.7.1'!AE204+'St 1.3.7.2'!AE204</f>
        <v>0</v>
      </c>
      <c r="AF204" s="139">
        <f>'St 1.3.7.1'!AF204+'St 1.3.7.2'!AF204</f>
        <v>0</v>
      </c>
      <c r="AG204" s="139">
        <f>'St 1.3.7.1'!AG204+'St 1.3.7.2'!AG204</f>
        <v>0</v>
      </c>
    </row>
    <row r="205" spans="1:33">
      <c r="B205" s="208" t="s">
        <v>40</v>
      </c>
      <c r="C205" s="219"/>
      <c r="D205" s="142">
        <f>'St 1.3.7.1'!D205+'St 1.3.7.2'!D205</f>
        <v>0</v>
      </c>
      <c r="E205" s="142">
        <f>'St 1.3.7.1'!E205+'St 1.3.7.2'!E205</f>
        <v>0</v>
      </c>
      <c r="F205" s="142">
        <f>'St 1.3.7.1'!F205+'St 1.3.7.2'!F205</f>
        <v>0</v>
      </c>
      <c r="G205" s="142">
        <f>'St 1.3.7.1'!G205+'St 1.3.7.2'!G205</f>
        <v>0</v>
      </c>
      <c r="H205" s="142">
        <f>'St 1.3.7.1'!H205+'St 1.3.7.2'!H205</f>
        <v>0</v>
      </c>
      <c r="I205" s="142">
        <f>'St 1.3.7.1'!I205+'St 1.3.7.2'!I205</f>
        <v>0</v>
      </c>
      <c r="J205" s="142">
        <f>'St 1.3.7.1'!J205+'St 1.3.7.2'!J205</f>
        <v>0</v>
      </c>
      <c r="K205" s="142">
        <f>'St 1.3.7.1'!K205+'St 1.3.7.2'!K205</f>
        <v>0</v>
      </c>
      <c r="L205" s="142">
        <f>'St 1.3.7.1'!L205+'St 1.3.7.2'!L205</f>
        <v>0</v>
      </c>
      <c r="M205" s="142">
        <f>'St 1.3.7.1'!M205+'St 1.3.7.2'!M205</f>
        <v>0</v>
      </c>
      <c r="N205" s="143"/>
      <c r="O205" s="142">
        <f>'St 1.3.7.1'!O205+'St 1.3.7.2'!O205</f>
        <v>0</v>
      </c>
      <c r="P205" s="142">
        <f>'St 1.3.7.1'!P205+'St 1.3.7.2'!P205</f>
        <v>0</v>
      </c>
      <c r="Q205" s="142">
        <f>'St 1.3.7.1'!Q205+'St 1.3.7.2'!Q205</f>
        <v>0</v>
      </c>
      <c r="R205" s="142">
        <f>'St 1.3.7.1'!R205+'St 1.3.7.2'!R205</f>
        <v>0</v>
      </c>
      <c r="S205" s="142">
        <f>'St 1.3.7.1'!S205+'St 1.3.7.2'!S205</f>
        <v>0</v>
      </c>
      <c r="T205" s="142">
        <f>'St 1.3.7.1'!T205+'St 1.3.7.2'!T205</f>
        <v>0</v>
      </c>
      <c r="U205" s="142">
        <f>'St 1.3.7.1'!U205+'St 1.3.7.2'!U205</f>
        <v>0</v>
      </c>
      <c r="V205" s="142">
        <f>'St 1.3.7.1'!V205+'St 1.3.7.2'!V205</f>
        <v>0</v>
      </c>
      <c r="W205" s="142">
        <f>'St 1.3.7.1'!W205+'St 1.3.7.2'!W205</f>
        <v>0</v>
      </c>
      <c r="X205" s="143"/>
      <c r="Y205" s="142">
        <f>'St 1.3.7.1'!Y205+'St 1.3.7.2'!Y205</f>
        <v>0</v>
      </c>
      <c r="Z205" s="142">
        <f>'St 1.3.7.1'!Z205+'St 1.3.7.2'!Z205</f>
        <v>0</v>
      </c>
      <c r="AA205" s="142">
        <f>'St 1.3.7.1'!AA205+'St 1.3.7.2'!AA205</f>
        <v>0</v>
      </c>
      <c r="AB205" s="142">
        <f>'St 1.3.7.1'!AB205+'St 1.3.7.2'!AB205</f>
        <v>0</v>
      </c>
      <c r="AC205" s="142">
        <f>'St 1.3.7.1'!AC205+'St 1.3.7.2'!AC205</f>
        <v>0</v>
      </c>
      <c r="AD205" s="142">
        <f>'St 1.3.7.1'!AD205+'St 1.3.7.2'!AD205</f>
        <v>0</v>
      </c>
      <c r="AE205" s="142">
        <f>'St 1.3.7.1'!AE205+'St 1.3.7.2'!AE205</f>
        <v>0</v>
      </c>
      <c r="AF205" s="142">
        <f>'St 1.3.7.1'!AF205+'St 1.3.7.2'!AF205</f>
        <v>0</v>
      </c>
      <c r="AG205" s="142">
        <f>'St 1.3.7.1'!AG205+'St 1.3.7.2'!AG205</f>
        <v>0</v>
      </c>
    </row>
    <row r="206" spans="1:33">
      <c r="B206" s="6" t="s">
        <v>41</v>
      </c>
      <c r="C206" s="219"/>
      <c r="D206" s="142">
        <f>'St 1.3.7.1'!D206+'St 1.3.7.2'!D206</f>
        <v>0</v>
      </c>
      <c r="E206" s="142">
        <f>'St 1.3.7.1'!E206+'St 1.3.7.2'!E206</f>
        <v>0</v>
      </c>
      <c r="F206" s="142">
        <f>'St 1.3.7.1'!F206+'St 1.3.7.2'!F206</f>
        <v>0</v>
      </c>
      <c r="G206" s="142">
        <f>'St 1.3.7.1'!G206+'St 1.3.7.2'!G206</f>
        <v>0</v>
      </c>
      <c r="H206" s="142">
        <f>'St 1.3.7.1'!H206+'St 1.3.7.2'!H206</f>
        <v>0</v>
      </c>
      <c r="I206" s="142">
        <f>'St 1.3.7.1'!I206+'St 1.3.7.2'!I206</f>
        <v>0</v>
      </c>
      <c r="J206" s="142">
        <f>'St 1.3.7.1'!J206+'St 1.3.7.2'!J206</f>
        <v>0</v>
      </c>
      <c r="K206" s="142">
        <f>'St 1.3.7.1'!K206+'St 1.3.7.2'!K206</f>
        <v>0</v>
      </c>
      <c r="L206" s="142">
        <f>'St 1.3.7.1'!L206+'St 1.3.7.2'!L206</f>
        <v>0</v>
      </c>
      <c r="M206" s="142">
        <f>'St 1.3.7.1'!M206+'St 1.3.7.2'!M206</f>
        <v>0</v>
      </c>
      <c r="N206" s="143"/>
      <c r="O206" s="142">
        <f>'St 1.3.7.1'!O206+'St 1.3.7.2'!O206</f>
        <v>0</v>
      </c>
      <c r="P206" s="142">
        <f>'St 1.3.7.1'!P206+'St 1.3.7.2'!P206</f>
        <v>0</v>
      </c>
      <c r="Q206" s="142">
        <f>'St 1.3.7.1'!Q206+'St 1.3.7.2'!Q206</f>
        <v>0</v>
      </c>
      <c r="R206" s="142">
        <f>'St 1.3.7.1'!R206+'St 1.3.7.2'!R206</f>
        <v>0</v>
      </c>
      <c r="S206" s="142">
        <f>'St 1.3.7.1'!S206+'St 1.3.7.2'!S206</f>
        <v>0</v>
      </c>
      <c r="T206" s="142">
        <f>'St 1.3.7.1'!T206+'St 1.3.7.2'!T206</f>
        <v>0</v>
      </c>
      <c r="U206" s="142">
        <f>'St 1.3.7.1'!U206+'St 1.3.7.2'!U206</f>
        <v>0</v>
      </c>
      <c r="V206" s="142">
        <f>'St 1.3.7.1'!V206+'St 1.3.7.2'!V206</f>
        <v>0</v>
      </c>
      <c r="W206" s="142">
        <f>'St 1.3.7.1'!W206+'St 1.3.7.2'!W206</f>
        <v>0</v>
      </c>
      <c r="X206" s="143"/>
      <c r="Y206" s="142">
        <f>'St 1.3.7.1'!Y206+'St 1.3.7.2'!Y206</f>
        <v>0</v>
      </c>
      <c r="Z206" s="142">
        <f>'St 1.3.7.1'!Z206+'St 1.3.7.2'!Z206</f>
        <v>0</v>
      </c>
      <c r="AA206" s="142">
        <f>'St 1.3.7.1'!AA206+'St 1.3.7.2'!AA206</f>
        <v>0</v>
      </c>
      <c r="AB206" s="142">
        <f>'St 1.3.7.1'!AB206+'St 1.3.7.2'!AB206</f>
        <v>0</v>
      </c>
      <c r="AC206" s="142">
        <f>'St 1.3.7.1'!AC206+'St 1.3.7.2'!AC206</f>
        <v>0</v>
      </c>
      <c r="AD206" s="142">
        <f>'St 1.3.7.1'!AD206+'St 1.3.7.2'!AD206</f>
        <v>0</v>
      </c>
      <c r="AE206" s="142">
        <f>'St 1.3.7.1'!AE206+'St 1.3.7.2'!AE206</f>
        <v>0</v>
      </c>
      <c r="AF206" s="142">
        <f>'St 1.3.7.1'!AF206+'St 1.3.7.2'!AF206</f>
        <v>0</v>
      </c>
      <c r="AG206" s="142">
        <f>'St 1.3.7.1'!AG206+'St 1.3.7.2'!AG206</f>
        <v>0</v>
      </c>
    </row>
    <row r="207" spans="1:33">
      <c r="B207" s="6" t="s">
        <v>42</v>
      </c>
      <c r="C207" s="219"/>
      <c r="D207" s="142">
        <f>'St 1.3.7.1'!D207+'St 1.3.7.2'!D207</f>
        <v>0</v>
      </c>
      <c r="E207" s="142">
        <f>'St 1.3.7.1'!E207+'St 1.3.7.2'!E207</f>
        <v>0</v>
      </c>
      <c r="F207" s="142">
        <f>'St 1.3.7.1'!F207+'St 1.3.7.2'!F207</f>
        <v>0</v>
      </c>
      <c r="G207" s="142">
        <f>'St 1.3.7.1'!G207+'St 1.3.7.2'!G207</f>
        <v>0</v>
      </c>
      <c r="H207" s="142">
        <f>'St 1.3.7.1'!H207+'St 1.3.7.2'!H207</f>
        <v>0</v>
      </c>
      <c r="I207" s="142">
        <f>'St 1.3.7.1'!I207+'St 1.3.7.2'!I207</f>
        <v>0</v>
      </c>
      <c r="J207" s="142">
        <f>'St 1.3.7.1'!J207+'St 1.3.7.2'!J207</f>
        <v>0</v>
      </c>
      <c r="K207" s="142">
        <f>'St 1.3.7.1'!K207+'St 1.3.7.2'!K207</f>
        <v>0</v>
      </c>
      <c r="L207" s="142">
        <f>'St 1.3.7.1'!L207+'St 1.3.7.2'!L207</f>
        <v>0</v>
      </c>
      <c r="M207" s="142">
        <f>'St 1.3.7.1'!M207+'St 1.3.7.2'!M207</f>
        <v>0</v>
      </c>
      <c r="N207" s="143"/>
      <c r="O207" s="142">
        <f>'St 1.3.7.1'!O207+'St 1.3.7.2'!O207</f>
        <v>0</v>
      </c>
      <c r="P207" s="142">
        <f>'St 1.3.7.1'!P207+'St 1.3.7.2'!P207</f>
        <v>0</v>
      </c>
      <c r="Q207" s="142">
        <f>'St 1.3.7.1'!Q207+'St 1.3.7.2'!Q207</f>
        <v>0</v>
      </c>
      <c r="R207" s="142">
        <f>'St 1.3.7.1'!R207+'St 1.3.7.2'!R207</f>
        <v>0</v>
      </c>
      <c r="S207" s="142">
        <f>'St 1.3.7.1'!S207+'St 1.3.7.2'!S207</f>
        <v>0</v>
      </c>
      <c r="T207" s="142">
        <f>'St 1.3.7.1'!T207+'St 1.3.7.2'!T207</f>
        <v>0</v>
      </c>
      <c r="U207" s="142">
        <f>'St 1.3.7.1'!U207+'St 1.3.7.2'!U207</f>
        <v>0</v>
      </c>
      <c r="V207" s="142">
        <f>'St 1.3.7.1'!V207+'St 1.3.7.2'!V207</f>
        <v>0</v>
      </c>
      <c r="W207" s="142">
        <f>'St 1.3.7.1'!W207+'St 1.3.7.2'!W207</f>
        <v>0</v>
      </c>
      <c r="X207" s="143"/>
      <c r="Y207" s="142">
        <f>'St 1.3.7.1'!Y207+'St 1.3.7.2'!Y207</f>
        <v>0</v>
      </c>
      <c r="Z207" s="142">
        <f>'St 1.3.7.1'!Z207+'St 1.3.7.2'!Z207</f>
        <v>0</v>
      </c>
      <c r="AA207" s="142">
        <f>'St 1.3.7.1'!AA207+'St 1.3.7.2'!AA207</f>
        <v>0</v>
      </c>
      <c r="AB207" s="142">
        <f>'St 1.3.7.1'!AB207+'St 1.3.7.2'!AB207</f>
        <v>0</v>
      </c>
      <c r="AC207" s="142">
        <f>'St 1.3.7.1'!AC207+'St 1.3.7.2'!AC207</f>
        <v>0</v>
      </c>
      <c r="AD207" s="142">
        <f>'St 1.3.7.1'!AD207+'St 1.3.7.2'!AD207</f>
        <v>0</v>
      </c>
      <c r="AE207" s="142">
        <f>'St 1.3.7.1'!AE207+'St 1.3.7.2'!AE207</f>
        <v>0</v>
      </c>
      <c r="AF207" s="142">
        <f>'St 1.3.7.1'!AF207+'St 1.3.7.2'!AF207</f>
        <v>0</v>
      </c>
      <c r="AG207" s="142">
        <f>'St 1.3.7.1'!AG207+'St 1.3.7.2'!AG207</f>
        <v>0</v>
      </c>
    </row>
    <row r="208" spans="1:33">
      <c r="B208" s="6" t="s">
        <v>43</v>
      </c>
      <c r="C208" s="219"/>
      <c r="D208" s="142">
        <f>'St 1.3.7.1'!D208+'St 1.3.7.2'!D208</f>
        <v>0</v>
      </c>
      <c r="E208" s="142">
        <f>'St 1.3.7.1'!E208+'St 1.3.7.2'!E208</f>
        <v>0</v>
      </c>
      <c r="F208" s="142">
        <f>'St 1.3.7.1'!F208+'St 1.3.7.2'!F208</f>
        <v>0</v>
      </c>
      <c r="G208" s="142">
        <f>'St 1.3.7.1'!G208+'St 1.3.7.2'!G208</f>
        <v>0</v>
      </c>
      <c r="H208" s="142">
        <f>'St 1.3.7.1'!H208+'St 1.3.7.2'!H208</f>
        <v>0</v>
      </c>
      <c r="I208" s="142">
        <f>'St 1.3.7.1'!I208+'St 1.3.7.2'!I208</f>
        <v>0</v>
      </c>
      <c r="J208" s="142">
        <f>'St 1.3.7.1'!J208+'St 1.3.7.2'!J208</f>
        <v>0</v>
      </c>
      <c r="K208" s="142">
        <f>'St 1.3.7.1'!K208+'St 1.3.7.2'!K208</f>
        <v>0</v>
      </c>
      <c r="L208" s="142">
        <f>'St 1.3.7.1'!L208+'St 1.3.7.2'!L208</f>
        <v>0</v>
      </c>
      <c r="M208" s="142">
        <f>'St 1.3.7.1'!M208+'St 1.3.7.2'!M208</f>
        <v>0</v>
      </c>
      <c r="N208" s="143"/>
      <c r="O208" s="142">
        <f>'St 1.3.7.1'!O208+'St 1.3.7.2'!O208</f>
        <v>0</v>
      </c>
      <c r="P208" s="142">
        <f>'St 1.3.7.1'!P208+'St 1.3.7.2'!P208</f>
        <v>0</v>
      </c>
      <c r="Q208" s="142">
        <f>'St 1.3.7.1'!Q208+'St 1.3.7.2'!Q208</f>
        <v>0</v>
      </c>
      <c r="R208" s="142">
        <f>'St 1.3.7.1'!R208+'St 1.3.7.2'!R208</f>
        <v>0</v>
      </c>
      <c r="S208" s="142">
        <f>'St 1.3.7.1'!S208+'St 1.3.7.2'!S208</f>
        <v>0</v>
      </c>
      <c r="T208" s="142">
        <f>'St 1.3.7.1'!T208+'St 1.3.7.2'!T208</f>
        <v>0</v>
      </c>
      <c r="U208" s="142">
        <f>'St 1.3.7.1'!U208+'St 1.3.7.2'!U208</f>
        <v>0</v>
      </c>
      <c r="V208" s="142">
        <f>'St 1.3.7.1'!V208+'St 1.3.7.2'!V208</f>
        <v>0</v>
      </c>
      <c r="W208" s="142">
        <f>'St 1.3.7.1'!W208+'St 1.3.7.2'!W208</f>
        <v>0</v>
      </c>
      <c r="X208" s="143"/>
      <c r="Y208" s="142">
        <f>'St 1.3.7.1'!Y208+'St 1.3.7.2'!Y208</f>
        <v>0</v>
      </c>
      <c r="Z208" s="142">
        <f>'St 1.3.7.1'!Z208+'St 1.3.7.2'!Z208</f>
        <v>0</v>
      </c>
      <c r="AA208" s="142">
        <f>'St 1.3.7.1'!AA208+'St 1.3.7.2'!AA208</f>
        <v>0</v>
      </c>
      <c r="AB208" s="142">
        <f>'St 1.3.7.1'!AB208+'St 1.3.7.2'!AB208</f>
        <v>0</v>
      </c>
      <c r="AC208" s="142">
        <f>'St 1.3.7.1'!AC208+'St 1.3.7.2'!AC208</f>
        <v>0</v>
      </c>
      <c r="AD208" s="142">
        <f>'St 1.3.7.1'!AD208+'St 1.3.7.2'!AD208</f>
        <v>0</v>
      </c>
      <c r="AE208" s="142">
        <f>'St 1.3.7.1'!AE208+'St 1.3.7.2'!AE208</f>
        <v>0</v>
      </c>
      <c r="AF208" s="142">
        <f>'St 1.3.7.1'!AF208+'St 1.3.7.2'!AF208</f>
        <v>0</v>
      </c>
      <c r="AG208" s="142">
        <f>'St 1.3.7.1'!AG208+'St 1.3.7.2'!AG208</f>
        <v>0</v>
      </c>
    </row>
    <row r="209" spans="1:33">
      <c r="B209" s="6" t="s">
        <v>44</v>
      </c>
      <c r="C209" s="219"/>
      <c r="D209" s="142">
        <f>'St 1.3.7.1'!D209+'St 1.3.7.2'!D209</f>
        <v>0</v>
      </c>
      <c r="E209" s="142">
        <f>'St 1.3.7.1'!E209+'St 1.3.7.2'!E209</f>
        <v>0</v>
      </c>
      <c r="F209" s="142">
        <f>'St 1.3.7.1'!F209+'St 1.3.7.2'!F209</f>
        <v>0</v>
      </c>
      <c r="G209" s="142">
        <f>'St 1.3.7.1'!G209+'St 1.3.7.2'!G209</f>
        <v>0</v>
      </c>
      <c r="H209" s="142">
        <f>'St 1.3.7.1'!H209+'St 1.3.7.2'!H209</f>
        <v>0</v>
      </c>
      <c r="I209" s="142">
        <f>'St 1.3.7.1'!I209+'St 1.3.7.2'!I209</f>
        <v>0</v>
      </c>
      <c r="J209" s="142">
        <f>'St 1.3.7.1'!J209+'St 1.3.7.2'!J209</f>
        <v>0</v>
      </c>
      <c r="K209" s="142">
        <f>'St 1.3.7.1'!K209+'St 1.3.7.2'!K209</f>
        <v>0</v>
      </c>
      <c r="L209" s="142">
        <f>'St 1.3.7.1'!L209+'St 1.3.7.2'!L209</f>
        <v>0</v>
      </c>
      <c r="M209" s="142">
        <f>'St 1.3.7.1'!M209+'St 1.3.7.2'!M209</f>
        <v>0</v>
      </c>
      <c r="N209" s="143"/>
      <c r="O209" s="142">
        <f>'St 1.3.7.1'!O209+'St 1.3.7.2'!O209</f>
        <v>0</v>
      </c>
      <c r="P209" s="142">
        <f>'St 1.3.7.1'!P209+'St 1.3.7.2'!P209</f>
        <v>0</v>
      </c>
      <c r="Q209" s="142">
        <f>'St 1.3.7.1'!Q209+'St 1.3.7.2'!Q209</f>
        <v>0</v>
      </c>
      <c r="R209" s="142">
        <f>'St 1.3.7.1'!R209+'St 1.3.7.2'!R209</f>
        <v>0</v>
      </c>
      <c r="S209" s="142">
        <f>'St 1.3.7.1'!S209+'St 1.3.7.2'!S209</f>
        <v>0</v>
      </c>
      <c r="T209" s="142">
        <f>'St 1.3.7.1'!T209+'St 1.3.7.2'!T209</f>
        <v>0</v>
      </c>
      <c r="U209" s="142">
        <f>'St 1.3.7.1'!U209+'St 1.3.7.2'!U209</f>
        <v>0</v>
      </c>
      <c r="V209" s="142">
        <f>'St 1.3.7.1'!V209+'St 1.3.7.2'!V209</f>
        <v>0</v>
      </c>
      <c r="W209" s="142">
        <f>'St 1.3.7.1'!W209+'St 1.3.7.2'!W209</f>
        <v>0</v>
      </c>
      <c r="X209" s="143"/>
      <c r="Y209" s="142">
        <f>'St 1.3.7.1'!Y209+'St 1.3.7.2'!Y209</f>
        <v>0</v>
      </c>
      <c r="Z209" s="142">
        <f>'St 1.3.7.1'!Z209+'St 1.3.7.2'!Z209</f>
        <v>0</v>
      </c>
      <c r="AA209" s="142">
        <f>'St 1.3.7.1'!AA209+'St 1.3.7.2'!AA209</f>
        <v>0</v>
      </c>
      <c r="AB209" s="142">
        <f>'St 1.3.7.1'!AB209+'St 1.3.7.2'!AB209</f>
        <v>0</v>
      </c>
      <c r="AC209" s="142">
        <f>'St 1.3.7.1'!AC209+'St 1.3.7.2'!AC209</f>
        <v>0</v>
      </c>
      <c r="AD209" s="142">
        <f>'St 1.3.7.1'!AD209+'St 1.3.7.2'!AD209</f>
        <v>0</v>
      </c>
      <c r="AE209" s="142">
        <f>'St 1.3.7.1'!AE209+'St 1.3.7.2'!AE209</f>
        <v>0</v>
      </c>
      <c r="AF209" s="142">
        <f>'St 1.3.7.1'!AF209+'St 1.3.7.2'!AF209</f>
        <v>0</v>
      </c>
      <c r="AG209" s="142">
        <f>'St 1.3.7.1'!AG209+'St 1.3.7.2'!AG209</f>
        <v>0</v>
      </c>
    </row>
    <row r="210" spans="1:33">
      <c r="B210" s="7" t="s">
        <v>45</v>
      </c>
      <c r="C210" s="219"/>
      <c r="D210" s="142">
        <f>'St 1.3.7.1'!D210+'St 1.3.7.2'!D210</f>
        <v>0</v>
      </c>
      <c r="E210" s="142">
        <f>'St 1.3.7.1'!E210+'St 1.3.7.2'!E210</f>
        <v>0</v>
      </c>
      <c r="F210" s="142">
        <f>'St 1.3.7.1'!F210+'St 1.3.7.2'!F210</f>
        <v>0</v>
      </c>
      <c r="G210" s="142">
        <f>'St 1.3.7.1'!G210+'St 1.3.7.2'!G210</f>
        <v>0</v>
      </c>
      <c r="H210" s="142">
        <f>'St 1.3.7.1'!H210+'St 1.3.7.2'!H210</f>
        <v>0</v>
      </c>
      <c r="I210" s="142">
        <f>'St 1.3.7.1'!I210+'St 1.3.7.2'!I210</f>
        <v>0</v>
      </c>
      <c r="J210" s="142">
        <f>'St 1.3.7.1'!J210+'St 1.3.7.2'!J210</f>
        <v>0</v>
      </c>
      <c r="K210" s="142">
        <f>'St 1.3.7.1'!K210+'St 1.3.7.2'!K210</f>
        <v>0</v>
      </c>
      <c r="L210" s="142">
        <f>'St 1.3.7.1'!L210+'St 1.3.7.2'!L210</f>
        <v>0</v>
      </c>
      <c r="M210" s="142">
        <f>'St 1.3.7.1'!M210+'St 1.3.7.2'!M210</f>
        <v>0</v>
      </c>
      <c r="N210" s="143"/>
      <c r="O210" s="142">
        <f>'St 1.3.7.1'!O210+'St 1.3.7.2'!O210</f>
        <v>0</v>
      </c>
      <c r="P210" s="142">
        <f>'St 1.3.7.1'!P210+'St 1.3.7.2'!P210</f>
        <v>0</v>
      </c>
      <c r="Q210" s="142">
        <f>'St 1.3.7.1'!Q210+'St 1.3.7.2'!Q210</f>
        <v>0</v>
      </c>
      <c r="R210" s="142">
        <f>'St 1.3.7.1'!R210+'St 1.3.7.2'!R210</f>
        <v>0</v>
      </c>
      <c r="S210" s="142">
        <f>'St 1.3.7.1'!S210+'St 1.3.7.2'!S210</f>
        <v>0</v>
      </c>
      <c r="T210" s="142">
        <f>'St 1.3.7.1'!T210+'St 1.3.7.2'!T210</f>
        <v>0</v>
      </c>
      <c r="U210" s="142">
        <f>'St 1.3.7.1'!U210+'St 1.3.7.2'!U210</f>
        <v>0</v>
      </c>
      <c r="V210" s="142">
        <f>'St 1.3.7.1'!V210+'St 1.3.7.2'!V210</f>
        <v>0</v>
      </c>
      <c r="W210" s="142">
        <f>'St 1.3.7.1'!W210+'St 1.3.7.2'!W210</f>
        <v>0</v>
      </c>
      <c r="X210" s="143"/>
      <c r="Y210" s="142">
        <f>'St 1.3.7.1'!Y210+'St 1.3.7.2'!Y210</f>
        <v>0</v>
      </c>
      <c r="Z210" s="142">
        <f>'St 1.3.7.1'!Z210+'St 1.3.7.2'!Z210</f>
        <v>0</v>
      </c>
      <c r="AA210" s="142">
        <f>'St 1.3.7.1'!AA210+'St 1.3.7.2'!AA210</f>
        <v>0</v>
      </c>
      <c r="AB210" s="142">
        <f>'St 1.3.7.1'!AB210+'St 1.3.7.2'!AB210</f>
        <v>0</v>
      </c>
      <c r="AC210" s="142">
        <f>'St 1.3.7.1'!AC210+'St 1.3.7.2'!AC210</f>
        <v>0</v>
      </c>
      <c r="AD210" s="142">
        <f>'St 1.3.7.1'!AD210+'St 1.3.7.2'!AD210</f>
        <v>0</v>
      </c>
      <c r="AE210" s="142">
        <f>'St 1.3.7.1'!AE210+'St 1.3.7.2'!AE210</f>
        <v>0</v>
      </c>
      <c r="AF210" s="142">
        <f>'St 1.3.7.1'!AF210+'St 1.3.7.2'!AF210</f>
        <v>0</v>
      </c>
      <c r="AG210" s="142">
        <f>'St 1.3.7.1'!AG210+'St 1.3.7.2'!AG210</f>
        <v>0</v>
      </c>
    </row>
    <row r="211" spans="1:33">
      <c r="B211" s="7" t="s">
        <v>46</v>
      </c>
      <c r="C211" s="219"/>
      <c r="D211" s="142">
        <f>'St 1.3.7.1'!D211+'St 1.3.7.2'!D211</f>
        <v>0</v>
      </c>
      <c r="E211" s="142">
        <f>'St 1.3.7.1'!E211+'St 1.3.7.2'!E211</f>
        <v>0</v>
      </c>
      <c r="F211" s="142">
        <f>'St 1.3.7.1'!F211+'St 1.3.7.2'!F211</f>
        <v>0</v>
      </c>
      <c r="G211" s="142">
        <f>'St 1.3.7.1'!G211+'St 1.3.7.2'!G211</f>
        <v>0</v>
      </c>
      <c r="H211" s="142">
        <f>'St 1.3.7.1'!H211+'St 1.3.7.2'!H211</f>
        <v>0</v>
      </c>
      <c r="I211" s="142">
        <f>'St 1.3.7.1'!I211+'St 1.3.7.2'!I211</f>
        <v>0</v>
      </c>
      <c r="J211" s="142">
        <f>'St 1.3.7.1'!J211+'St 1.3.7.2'!J211</f>
        <v>0</v>
      </c>
      <c r="K211" s="142">
        <f>'St 1.3.7.1'!K211+'St 1.3.7.2'!K211</f>
        <v>0</v>
      </c>
      <c r="L211" s="142">
        <f>'St 1.3.7.1'!L211+'St 1.3.7.2'!L211</f>
        <v>0</v>
      </c>
      <c r="M211" s="142">
        <f>'St 1.3.7.1'!M211+'St 1.3.7.2'!M211</f>
        <v>0</v>
      </c>
      <c r="N211" s="143"/>
      <c r="O211" s="142">
        <f>'St 1.3.7.1'!O211+'St 1.3.7.2'!O211</f>
        <v>0</v>
      </c>
      <c r="P211" s="142">
        <f>'St 1.3.7.1'!P211+'St 1.3.7.2'!P211</f>
        <v>0</v>
      </c>
      <c r="Q211" s="142">
        <f>'St 1.3.7.1'!Q211+'St 1.3.7.2'!Q211</f>
        <v>0</v>
      </c>
      <c r="R211" s="142">
        <f>'St 1.3.7.1'!R211+'St 1.3.7.2'!R211</f>
        <v>0</v>
      </c>
      <c r="S211" s="142">
        <f>'St 1.3.7.1'!S211+'St 1.3.7.2'!S211</f>
        <v>0</v>
      </c>
      <c r="T211" s="142">
        <f>'St 1.3.7.1'!T211+'St 1.3.7.2'!T211</f>
        <v>0</v>
      </c>
      <c r="U211" s="142">
        <f>'St 1.3.7.1'!U211+'St 1.3.7.2'!U211</f>
        <v>0</v>
      </c>
      <c r="V211" s="142">
        <f>'St 1.3.7.1'!V211+'St 1.3.7.2'!V211</f>
        <v>0</v>
      </c>
      <c r="W211" s="142">
        <f>'St 1.3.7.1'!W211+'St 1.3.7.2'!W211</f>
        <v>0</v>
      </c>
      <c r="X211" s="143"/>
      <c r="Y211" s="142">
        <f>'St 1.3.7.1'!Y211+'St 1.3.7.2'!Y211</f>
        <v>0</v>
      </c>
      <c r="Z211" s="142">
        <f>'St 1.3.7.1'!Z211+'St 1.3.7.2'!Z211</f>
        <v>0</v>
      </c>
      <c r="AA211" s="142">
        <f>'St 1.3.7.1'!AA211+'St 1.3.7.2'!AA211</f>
        <v>0</v>
      </c>
      <c r="AB211" s="142">
        <f>'St 1.3.7.1'!AB211+'St 1.3.7.2'!AB211</f>
        <v>0</v>
      </c>
      <c r="AC211" s="142">
        <f>'St 1.3.7.1'!AC211+'St 1.3.7.2'!AC211</f>
        <v>0</v>
      </c>
      <c r="AD211" s="142">
        <f>'St 1.3.7.1'!AD211+'St 1.3.7.2'!AD211</f>
        <v>0</v>
      </c>
      <c r="AE211" s="142">
        <f>'St 1.3.7.1'!AE211+'St 1.3.7.2'!AE211</f>
        <v>0</v>
      </c>
      <c r="AF211" s="142">
        <f>'St 1.3.7.1'!AF211+'St 1.3.7.2'!AF211</f>
        <v>0</v>
      </c>
      <c r="AG211" s="142">
        <f>'St 1.3.7.1'!AG211+'St 1.3.7.2'!AG211</f>
        <v>0</v>
      </c>
    </row>
    <row r="212" spans="1:33">
      <c r="B212" s="6" t="s">
        <v>317</v>
      </c>
      <c r="C212" s="219"/>
      <c r="D212" s="142">
        <f>'St 1.3.7.1'!D212+'St 1.3.7.2'!D212</f>
        <v>0</v>
      </c>
      <c r="E212" s="142">
        <f>'St 1.3.7.1'!E212+'St 1.3.7.2'!E212</f>
        <v>0</v>
      </c>
      <c r="F212" s="142">
        <f>'St 1.3.7.1'!F212+'St 1.3.7.2'!F212</f>
        <v>0</v>
      </c>
      <c r="G212" s="142">
        <f>'St 1.3.7.1'!G212+'St 1.3.7.2'!G212</f>
        <v>0</v>
      </c>
      <c r="H212" s="142">
        <f>'St 1.3.7.1'!H212+'St 1.3.7.2'!H212</f>
        <v>0</v>
      </c>
      <c r="I212" s="142">
        <f>'St 1.3.7.1'!I212+'St 1.3.7.2'!I212</f>
        <v>0</v>
      </c>
      <c r="J212" s="142">
        <f>'St 1.3.7.1'!J212+'St 1.3.7.2'!J212</f>
        <v>0</v>
      </c>
      <c r="K212" s="142">
        <f>'St 1.3.7.1'!K212+'St 1.3.7.2'!K212</f>
        <v>0</v>
      </c>
      <c r="L212" s="142">
        <f>'St 1.3.7.1'!L212+'St 1.3.7.2'!L212</f>
        <v>0</v>
      </c>
      <c r="M212" s="142">
        <f>'St 1.3.7.1'!M212+'St 1.3.7.2'!M212</f>
        <v>0</v>
      </c>
      <c r="N212" s="143"/>
      <c r="O212" s="142">
        <f>'St 1.3.7.1'!O212+'St 1.3.7.2'!O212</f>
        <v>0</v>
      </c>
      <c r="P212" s="142">
        <f>'St 1.3.7.1'!P212+'St 1.3.7.2'!P212</f>
        <v>0</v>
      </c>
      <c r="Q212" s="142">
        <f>'St 1.3.7.1'!Q212+'St 1.3.7.2'!Q212</f>
        <v>0</v>
      </c>
      <c r="R212" s="142">
        <f>'St 1.3.7.1'!R212+'St 1.3.7.2'!R212</f>
        <v>0</v>
      </c>
      <c r="S212" s="142">
        <f>'St 1.3.7.1'!S212+'St 1.3.7.2'!S212</f>
        <v>0</v>
      </c>
      <c r="T212" s="142">
        <f>'St 1.3.7.1'!T212+'St 1.3.7.2'!T212</f>
        <v>0</v>
      </c>
      <c r="U212" s="142">
        <f>'St 1.3.7.1'!U212+'St 1.3.7.2'!U212</f>
        <v>0</v>
      </c>
      <c r="V212" s="142">
        <f>'St 1.3.7.1'!V212+'St 1.3.7.2'!V212</f>
        <v>0</v>
      </c>
      <c r="W212" s="142">
        <f>'St 1.3.7.1'!W212+'St 1.3.7.2'!W212</f>
        <v>0</v>
      </c>
      <c r="X212" s="143"/>
      <c r="Y212" s="142">
        <f>'St 1.3.7.1'!Y212+'St 1.3.7.2'!Y212</f>
        <v>0</v>
      </c>
      <c r="Z212" s="142">
        <f>'St 1.3.7.1'!Z212+'St 1.3.7.2'!Z212</f>
        <v>0</v>
      </c>
      <c r="AA212" s="142">
        <f>'St 1.3.7.1'!AA212+'St 1.3.7.2'!AA212</f>
        <v>0</v>
      </c>
      <c r="AB212" s="142">
        <f>'St 1.3.7.1'!AB212+'St 1.3.7.2'!AB212</f>
        <v>0</v>
      </c>
      <c r="AC212" s="142">
        <f>'St 1.3.7.1'!AC212+'St 1.3.7.2'!AC212</f>
        <v>0</v>
      </c>
      <c r="AD212" s="142">
        <f>'St 1.3.7.1'!AD212+'St 1.3.7.2'!AD212</f>
        <v>0</v>
      </c>
      <c r="AE212" s="142">
        <f>'St 1.3.7.1'!AE212+'St 1.3.7.2'!AE212</f>
        <v>0</v>
      </c>
      <c r="AF212" s="142">
        <f>'St 1.3.7.1'!AF212+'St 1.3.7.2'!AF212</f>
        <v>0</v>
      </c>
      <c r="AG212" s="142">
        <f>'St 1.3.7.1'!AG212+'St 1.3.7.2'!AG212</f>
        <v>0</v>
      </c>
    </row>
    <row r="213" spans="1:33">
      <c r="B213" s="6" t="s">
        <v>108</v>
      </c>
      <c r="C213" s="219"/>
      <c r="D213" s="142">
        <f>'St 1.3.7.1'!D213+'St 1.3.7.2'!D213</f>
        <v>0</v>
      </c>
      <c r="E213" s="142">
        <f>'St 1.3.7.1'!E213+'St 1.3.7.2'!E213</f>
        <v>0</v>
      </c>
      <c r="F213" s="142">
        <f>'St 1.3.7.1'!F213+'St 1.3.7.2'!F213</f>
        <v>0</v>
      </c>
      <c r="G213" s="142">
        <f>'St 1.3.7.1'!G213+'St 1.3.7.2'!G213</f>
        <v>0</v>
      </c>
      <c r="H213" s="142">
        <f>'St 1.3.7.1'!H213+'St 1.3.7.2'!H213</f>
        <v>0</v>
      </c>
      <c r="I213" s="142">
        <f>'St 1.3.7.1'!I213+'St 1.3.7.2'!I213</f>
        <v>0</v>
      </c>
      <c r="J213" s="142">
        <f>'St 1.3.7.1'!J213+'St 1.3.7.2'!J213</f>
        <v>0</v>
      </c>
      <c r="K213" s="142">
        <f>'St 1.3.7.1'!K213+'St 1.3.7.2'!K213</f>
        <v>0</v>
      </c>
      <c r="L213" s="142">
        <f>'St 1.3.7.1'!L213+'St 1.3.7.2'!L213</f>
        <v>0</v>
      </c>
      <c r="M213" s="142">
        <f>'St 1.3.7.1'!M213+'St 1.3.7.2'!M213</f>
        <v>0</v>
      </c>
      <c r="N213" s="143"/>
      <c r="O213" s="142">
        <f>'St 1.3.7.1'!O213+'St 1.3.7.2'!O213</f>
        <v>0</v>
      </c>
      <c r="P213" s="142">
        <f>'St 1.3.7.1'!P213+'St 1.3.7.2'!P213</f>
        <v>0</v>
      </c>
      <c r="Q213" s="142">
        <f>'St 1.3.7.1'!Q213+'St 1.3.7.2'!Q213</f>
        <v>0</v>
      </c>
      <c r="R213" s="142">
        <f>'St 1.3.7.1'!R213+'St 1.3.7.2'!R213</f>
        <v>0</v>
      </c>
      <c r="S213" s="142">
        <f>'St 1.3.7.1'!S213+'St 1.3.7.2'!S213</f>
        <v>0</v>
      </c>
      <c r="T213" s="142">
        <f>'St 1.3.7.1'!T213+'St 1.3.7.2'!T213</f>
        <v>0</v>
      </c>
      <c r="U213" s="142">
        <f>'St 1.3.7.1'!U213+'St 1.3.7.2'!U213</f>
        <v>0</v>
      </c>
      <c r="V213" s="142">
        <f>'St 1.3.7.1'!V213+'St 1.3.7.2'!V213</f>
        <v>0</v>
      </c>
      <c r="W213" s="142">
        <f>'St 1.3.7.1'!W213+'St 1.3.7.2'!W213</f>
        <v>0</v>
      </c>
      <c r="X213" s="143"/>
      <c r="Y213" s="142">
        <f>'St 1.3.7.1'!Y213+'St 1.3.7.2'!Y213</f>
        <v>0</v>
      </c>
      <c r="Z213" s="142">
        <f>'St 1.3.7.1'!Z213+'St 1.3.7.2'!Z213</f>
        <v>0</v>
      </c>
      <c r="AA213" s="142">
        <f>'St 1.3.7.1'!AA213+'St 1.3.7.2'!AA213</f>
        <v>0</v>
      </c>
      <c r="AB213" s="142">
        <f>'St 1.3.7.1'!AB213+'St 1.3.7.2'!AB213</f>
        <v>0</v>
      </c>
      <c r="AC213" s="142">
        <f>'St 1.3.7.1'!AC213+'St 1.3.7.2'!AC213</f>
        <v>0</v>
      </c>
      <c r="AD213" s="142">
        <f>'St 1.3.7.1'!AD213+'St 1.3.7.2'!AD213</f>
        <v>0</v>
      </c>
      <c r="AE213" s="142">
        <f>'St 1.3.7.1'!AE213+'St 1.3.7.2'!AE213</f>
        <v>0</v>
      </c>
      <c r="AF213" s="142">
        <f>'St 1.3.7.1'!AF213+'St 1.3.7.2'!AF213</f>
        <v>0</v>
      </c>
      <c r="AG213" s="142">
        <f>'St 1.3.7.1'!AG213+'St 1.3.7.2'!AG213</f>
        <v>0</v>
      </c>
    </row>
    <row r="214" spans="1:33">
      <c r="B214" s="6" t="s">
        <v>48</v>
      </c>
      <c r="C214" s="219"/>
      <c r="D214" s="142">
        <f>'St 1.3.7.1'!D214+'St 1.3.7.2'!D214</f>
        <v>0</v>
      </c>
      <c r="E214" s="142">
        <f>'St 1.3.7.1'!E214+'St 1.3.7.2'!E214</f>
        <v>0</v>
      </c>
      <c r="F214" s="142">
        <f>'St 1.3.7.1'!F214+'St 1.3.7.2'!F214</f>
        <v>0</v>
      </c>
      <c r="G214" s="142">
        <f>'St 1.3.7.1'!G214+'St 1.3.7.2'!G214</f>
        <v>0</v>
      </c>
      <c r="H214" s="142">
        <f>'St 1.3.7.1'!H214+'St 1.3.7.2'!H214</f>
        <v>0</v>
      </c>
      <c r="I214" s="142">
        <f>'St 1.3.7.1'!I214+'St 1.3.7.2'!I214</f>
        <v>0</v>
      </c>
      <c r="J214" s="142">
        <f>'St 1.3.7.1'!J214+'St 1.3.7.2'!J214</f>
        <v>0</v>
      </c>
      <c r="K214" s="142">
        <f>'St 1.3.7.1'!K214+'St 1.3.7.2'!K214</f>
        <v>0</v>
      </c>
      <c r="L214" s="142">
        <f>'St 1.3.7.1'!L214+'St 1.3.7.2'!L214</f>
        <v>0</v>
      </c>
      <c r="M214" s="142">
        <f>'St 1.3.7.1'!M214+'St 1.3.7.2'!M214</f>
        <v>0</v>
      </c>
      <c r="N214" s="143"/>
      <c r="O214" s="142">
        <f>'St 1.3.7.1'!O214+'St 1.3.7.2'!O214</f>
        <v>0</v>
      </c>
      <c r="P214" s="142">
        <f>'St 1.3.7.1'!P214+'St 1.3.7.2'!P214</f>
        <v>0</v>
      </c>
      <c r="Q214" s="142">
        <f>'St 1.3.7.1'!Q214+'St 1.3.7.2'!Q214</f>
        <v>0</v>
      </c>
      <c r="R214" s="142">
        <f>'St 1.3.7.1'!R214+'St 1.3.7.2'!R214</f>
        <v>0</v>
      </c>
      <c r="S214" s="142">
        <f>'St 1.3.7.1'!S214+'St 1.3.7.2'!S214</f>
        <v>0</v>
      </c>
      <c r="T214" s="142">
        <f>'St 1.3.7.1'!T214+'St 1.3.7.2'!T214</f>
        <v>0</v>
      </c>
      <c r="U214" s="142">
        <f>'St 1.3.7.1'!U214+'St 1.3.7.2'!U214</f>
        <v>0</v>
      </c>
      <c r="V214" s="142">
        <f>'St 1.3.7.1'!V214+'St 1.3.7.2'!V214</f>
        <v>0</v>
      </c>
      <c r="W214" s="142">
        <f>'St 1.3.7.1'!W214+'St 1.3.7.2'!W214</f>
        <v>0</v>
      </c>
      <c r="X214" s="143"/>
      <c r="Y214" s="142">
        <f>'St 1.3.7.1'!Y214+'St 1.3.7.2'!Y214</f>
        <v>0</v>
      </c>
      <c r="Z214" s="142">
        <f>'St 1.3.7.1'!Z214+'St 1.3.7.2'!Z214</f>
        <v>0</v>
      </c>
      <c r="AA214" s="142">
        <f>'St 1.3.7.1'!AA214+'St 1.3.7.2'!AA214</f>
        <v>0</v>
      </c>
      <c r="AB214" s="142">
        <f>'St 1.3.7.1'!AB214+'St 1.3.7.2'!AB214</f>
        <v>0</v>
      </c>
      <c r="AC214" s="142">
        <f>'St 1.3.7.1'!AC214+'St 1.3.7.2'!AC214</f>
        <v>0</v>
      </c>
      <c r="AD214" s="142">
        <f>'St 1.3.7.1'!AD214+'St 1.3.7.2'!AD214</f>
        <v>0</v>
      </c>
      <c r="AE214" s="142">
        <f>'St 1.3.7.1'!AE214+'St 1.3.7.2'!AE214</f>
        <v>0</v>
      </c>
      <c r="AF214" s="142">
        <f>'St 1.3.7.1'!AF214+'St 1.3.7.2'!AF214</f>
        <v>0</v>
      </c>
      <c r="AG214" s="142">
        <f>'St 1.3.7.1'!AG214+'St 1.3.7.2'!AG214</f>
        <v>0</v>
      </c>
    </row>
    <row r="215" spans="1:33">
      <c r="B215" s="6" t="s">
        <v>325</v>
      </c>
      <c r="C215" s="219"/>
      <c r="D215" s="142">
        <f>'St 1.3.7.1'!D215+'St 1.3.7.2'!D215</f>
        <v>0</v>
      </c>
      <c r="E215" s="142">
        <f>'St 1.3.7.1'!E215+'St 1.3.7.2'!E215</f>
        <v>0</v>
      </c>
      <c r="F215" s="142">
        <f>'St 1.3.7.1'!F215+'St 1.3.7.2'!F215</f>
        <v>0</v>
      </c>
      <c r="G215" s="142">
        <f>'St 1.3.7.1'!G215+'St 1.3.7.2'!G215</f>
        <v>0</v>
      </c>
      <c r="H215" s="142">
        <f>'St 1.3.7.1'!H215+'St 1.3.7.2'!H215</f>
        <v>0</v>
      </c>
      <c r="I215" s="142">
        <f>'St 1.3.7.1'!I215+'St 1.3.7.2'!I215</f>
        <v>0</v>
      </c>
      <c r="J215" s="142">
        <f>'St 1.3.7.1'!J215+'St 1.3.7.2'!J215</f>
        <v>0</v>
      </c>
      <c r="K215" s="142">
        <f>'St 1.3.7.1'!K215+'St 1.3.7.2'!K215</f>
        <v>0</v>
      </c>
      <c r="L215" s="142">
        <f>'St 1.3.7.1'!L215+'St 1.3.7.2'!L215</f>
        <v>0</v>
      </c>
      <c r="M215" s="142">
        <f>'St 1.3.7.1'!M215+'St 1.3.7.2'!M215</f>
        <v>0</v>
      </c>
      <c r="N215" s="143"/>
      <c r="O215" s="142">
        <f>'St 1.3.7.1'!O215+'St 1.3.7.2'!O215</f>
        <v>0</v>
      </c>
      <c r="P215" s="142">
        <f>'St 1.3.7.1'!P215+'St 1.3.7.2'!P215</f>
        <v>0</v>
      </c>
      <c r="Q215" s="142">
        <f>'St 1.3.7.1'!Q215+'St 1.3.7.2'!Q215</f>
        <v>0</v>
      </c>
      <c r="R215" s="142">
        <f>'St 1.3.7.1'!R215+'St 1.3.7.2'!R215</f>
        <v>0</v>
      </c>
      <c r="S215" s="142">
        <f>'St 1.3.7.1'!S215+'St 1.3.7.2'!S215</f>
        <v>0</v>
      </c>
      <c r="T215" s="142">
        <f>'St 1.3.7.1'!T215+'St 1.3.7.2'!T215</f>
        <v>0</v>
      </c>
      <c r="U215" s="142">
        <f>'St 1.3.7.1'!U215+'St 1.3.7.2'!U215</f>
        <v>0</v>
      </c>
      <c r="V215" s="142">
        <f>'St 1.3.7.1'!V215+'St 1.3.7.2'!V215</f>
        <v>0</v>
      </c>
      <c r="W215" s="142">
        <f>'St 1.3.7.1'!W215+'St 1.3.7.2'!W215</f>
        <v>0</v>
      </c>
      <c r="X215" s="143"/>
      <c r="Y215" s="142">
        <f>'St 1.3.7.1'!Y215+'St 1.3.7.2'!Y215</f>
        <v>0</v>
      </c>
      <c r="Z215" s="142">
        <f>'St 1.3.7.1'!Z215+'St 1.3.7.2'!Z215</f>
        <v>0</v>
      </c>
      <c r="AA215" s="142">
        <f>'St 1.3.7.1'!AA215+'St 1.3.7.2'!AA215</f>
        <v>0</v>
      </c>
      <c r="AB215" s="142">
        <f>'St 1.3.7.1'!AB215+'St 1.3.7.2'!AB215</f>
        <v>0</v>
      </c>
      <c r="AC215" s="142">
        <f>'St 1.3.7.1'!AC215+'St 1.3.7.2'!AC215</f>
        <v>0</v>
      </c>
      <c r="AD215" s="142">
        <f>'St 1.3.7.1'!AD215+'St 1.3.7.2'!AD215</f>
        <v>0</v>
      </c>
      <c r="AE215" s="142">
        <f>'St 1.3.7.1'!AE215+'St 1.3.7.2'!AE215</f>
        <v>0</v>
      </c>
      <c r="AF215" s="142">
        <f>'St 1.3.7.1'!AF215+'St 1.3.7.2'!AF215</f>
        <v>0</v>
      </c>
      <c r="AG215" s="142">
        <f>'St 1.3.7.1'!AG215+'St 1.3.7.2'!AG215</f>
        <v>0</v>
      </c>
    </row>
    <row r="216" spans="1:33">
      <c r="B216" s="8" t="s">
        <v>101</v>
      </c>
      <c r="C216" s="219"/>
      <c r="D216" s="142">
        <f>'St 1.3.7.1'!D216+'St 1.3.7.2'!D216</f>
        <v>0</v>
      </c>
      <c r="E216" s="142">
        <f>'St 1.3.7.1'!E216+'St 1.3.7.2'!E216</f>
        <v>0</v>
      </c>
      <c r="F216" s="142">
        <f>'St 1.3.7.1'!F216+'St 1.3.7.2'!F216</f>
        <v>0</v>
      </c>
      <c r="G216" s="142">
        <f>'St 1.3.7.1'!G216+'St 1.3.7.2'!G216</f>
        <v>0</v>
      </c>
      <c r="H216" s="142">
        <f>'St 1.3.7.1'!H216+'St 1.3.7.2'!H216</f>
        <v>0</v>
      </c>
      <c r="I216" s="142">
        <f>'St 1.3.7.1'!I216+'St 1.3.7.2'!I216</f>
        <v>0</v>
      </c>
      <c r="J216" s="142">
        <f>'St 1.3.7.1'!J216+'St 1.3.7.2'!J216</f>
        <v>0</v>
      </c>
      <c r="K216" s="142">
        <f>'St 1.3.7.1'!K216+'St 1.3.7.2'!K216</f>
        <v>0</v>
      </c>
      <c r="L216" s="142">
        <f>'St 1.3.7.1'!L216+'St 1.3.7.2'!L216</f>
        <v>0</v>
      </c>
      <c r="M216" s="142">
        <f>'St 1.3.7.1'!M216+'St 1.3.7.2'!M216</f>
        <v>0</v>
      </c>
      <c r="N216" s="143"/>
      <c r="O216" s="142">
        <f>'St 1.3.7.1'!O216+'St 1.3.7.2'!O216</f>
        <v>0</v>
      </c>
      <c r="P216" s="142">
        <f>'St 1.3.7.1'!P216+'St 1.3.7.2'!P216</f>
        <v>0</v>
      </c>
      <c r="Q216" s="142">
        <f>'St 1.3.7.1'!Q216+'St 1.3.7.2'!Q216</f>
        <v>0</v>
      </c>
      <c r="R216" s="142">
        <f>'St 1.3.7.1'!R216+'St 1.3.7.2'!R216</f>
        <v>0</v>
      </c>
      <c r="S216" s="142">
        <f>'St 1.3.7.1'!S216+'St 1.3.7.2'!S216</f>
        <v>0</v>
      </c>
      <c r="T216" s="142">
        <f>'St 1.3.7.1'!T216+'St 1.3.7.2'!T216</f>
        <v>0</v>
      </c>
      <c r="U216" s="142">
        <f>'St 1.3.7.1'!U216+'St 1.3.7.2'!U216</f>
        <v>0</v>
      </c>
      <c r="V216" s="142">
        <f>'St 1.3.7.1'!V216+'St 1.3.7.2'!V216</f>
        <v>0</v>
      </c>
      <c r="W216" s="142">
        <f>'St 1.3.7.1'!W216+'St 1.3.7.2'!W216</f>
        <v>0</v>
      </c>
      <c r="X216" s="143"/>
      <c r="Y216" s="142">
        <f>'St 1.3.7.1'!Y216+'St 1.3.7.2'!Y216</f>
        <v>0</v>
      </c>
      <c r="Z216" s="142">
        <f>'St 1.3.7.1'!Z216+'St 1.3.7.2'!Z216</f>
        <v>0</v>
      </c>
      <c r="AA216" s="142">
        <f>'St 1.3.7.1'!AA216+'St 1.3.7.2'!AA216</f>
        <v>0</v>
      </c>
      <c r="AB216" s="142">
        <f>'St 1.3.7.1'!AB216+'St 1.3.7.2'!AB216</f>
        <v>0</v>
      </c>
      <c r="AC216" s="142">
        <f>'St 1.3.7.1'!AC216+'St 1.3.7.2'!AC216</f>
        <v>0</v>
      </c>
      <c r="AD216" s="142">
        <f>'St 1.3.7.1'!AD216+'St 1.3.7.2'!AD216</f>
        <v>0</v>
      </c>
      <c r="AE216" s="142">
        <f>'St 1.3.7.1'!AE216+'St 1.3.7.2'!AE216</f>
        <v>0</v>
      </c>
      <c r="AF216" s="142">
        <f>'St 1.3.7.1'!AF216+'St 1.3.7.2'!AF216</f>
        <v>0</v>
      </c>
      <c r="AG216" s="142">
        <f>'St 1.3.7.1'!AG216+'St 1.3.7.2'!AG216</f>
        <v>0</v>
      </c>
    </row>
    <row r="217" spans="1:33" s="45" customFormat="1">
      <c r="A217" s="38"/>
      <c r="B217" s="9" t="s">
        <v>95</v>
      </c>
      <c r="C217" s="209" t="s">
        <v>310</v>
      </c>
      <c r="D217" s="139">
        <f>'St 1.3.7.1'!D217+'St 1.3.7.2'!D217</f>
        <v>4576.3870019794358</v>
      </c>
      <c r="E217" s="139">
        <f>'St 1.3.7.1'!E217+'St 1.3.7.2'!E217</f>
        <v>8847.4145641641589</v>
      </c>
      <c r="F217" s="139">
        <f>'St 1.3.7.1'!F217+'St 1.3.7.2'!F217</f>
        <v>10990.32658114042</v>
      </c>
      <c r="G217" s="139">
        <f>'St 1.3.7.1'!G217+'St 1.3.7.2'!G217</f>
        <v>11834.187765630746</v>
      </c>
      <c r="H217" s="139">
        <f>'St 1.3.7.1'!H217+'St 1.3.7.2'!H217</f>
        <v>13928.465376194737</v>
      </c>
      <c r="I217" s="139">
        <f>'St 1.3.7.1'!I217+'St 1.3.7.2'!I217</f>
        <v>22613.787453122099</v>
      </c>
      <c r="J217" s="139">
        <f>'St 1.3.7.1'!J217+'St 1.3.7.2'!J217</f>
        <v>29579.272921247069</v>
      </c>
      <c r="K217" s="139">
        <f>'St 1.3.7.1'!K217+'St 1.3.7.2'!K217</f>
        <v>39790.046435928496</v>
      </c>
      <c r="L217" s="139">
        <f>'St 1.3.7.1'!L217+'St 1.3.7.2'!L217</f>
        <v>40466.947396421921</v>
      </c>
      <c r="M217" s="139">
        <f>'St 1.3.7.1'!M217+'St 1.3.7.2'!M217</f>
        <v>43668.367732095605</v>
      </c>
      <c r="N217" s="146"/>
      <c r="O217" s="139">
        <f>'St 1.3.7.1'!O217+'St 1.3.7.2'!O217</f>
        <v>4271.0275621847231</v>
      </c>
      <c r="P217" s="139">
        <f>'St 1.3.7.1'!P217+'St 1.3.7.2'!P217</f>
        <v>2142.9120169762609</v>
      </c>
      <c r="Q217" s="139">
        <f>'St 1.3.7.1'!Q217+'St 1.3.7.2'!Q217</f>
        <v>843.8611844903262</v>
      </c>
      <c r="R217" s="139">
        <f>'St 1.3.7.1'!R217+'St 1.3.7.2'!R217</f>
        <v>2094.2776105639914</v>
      </c>
      <c r="S217" s="139">
        <f>'St 1.3.7.1'!S217+'St 1.3.7.2'!S217</f>
        <v>8685.3220769273612</v>
      </c>
      <c r="T217" s="139">
        <f>'St 1.3.7.1'!T217+'St 1.3.7.2'!T217</f>
        <v>6965.4854681249744</v>
      </c>
      <c r="U217" s="139">
        <f>'St 1.3.7.1'!U217+'St 1.3.7.2'!U217</f>
        <v>10210.773514681423</v>
      </c>
      <c r="V217" s="139">
        <f>'St 1.3.7.1'!V217+'St 1.3.7.2'!V217</f>
        <v>676.90096049342537</v>
      </c>
      <c r="W217" s="139">
        <f>'St 1.3.7.1'!W217+'St 1.3.7.2'!W217</f>
        <v>3201.4203356736834</v>
      </c>
      <c r="X217" s="146"/>
      <c r="Y217" s="139">
        <f>'St 1.3.7.1'!Y217+'St 1.3.7.2'!Y217</f>
        <v>0</v>
      </c>
      <c r="Z217" s="139">
        <f>'St 1.3.7.1'!Z217+'St 1.3.7.2'!Z217</f>
        <v>0</v>
      </c>
      <c r="AA217" s="139">
        <f>'St 1.3.7.1'!AA217+'St 1.3.7.2'!AA217</f>
        <v>0</v>
      </c>
      <c r="AB217" s="139">
        <f>'St 1.3.7.1'!AB217+'St 1.3.7.2'!AB217</f>
        <v>0</v>
      </c>
      <c r="AC217" s="139">
        <f>'St 1.3.7.1'!AC217+'St 1.3.7.2'!AC217</f>
        <v>0</v>
      </c>
      <c r="AD217" s="139">
        <f>'St 1.3.7.1'!AD217+'St 1.3.7.2'!AD217</f>
        <v>0</v>
      </c>
      <c r="AE217" s="139">
        <f>'St 1.3.7.1'!AE217+'St 1.3.7.2'!AE217</f>
        <v>0</v>
      </c>
      <c r="AF217" s="139">
        <f>'St 1.3.7.1'!AF217+'St 1.3.7.2'!AF217</f>
        <v>0</v>
      </c>
      <c r="AG217" s="139">
        <f>'St 1.3.7.1'!AG217+'St 1.3.7.2'!AG217</f>
        <v>0</v>
      </c>
    </row>
    <row r="218" spans="1:33">
      <c r="B218" s="208" t="s">
        <v>40</v>
      </c>
      <c r="C218" s="18"/>
      <c r="D218" s="142">
        <f>'St 1.3.7.1'!D218+'St 1.3.7.2'!D218</f>
        <v>4576.3870019794358</v>
      </c>
      <c r="E218" s="142">
        <f>'St 1.3.7.1'!E218+'St 1.3.7.2'!E218</f>
        <v>8847.4145641641589</v>
      </c>
      <c r="F218" s="142">
        <f>'St 1.3.7.1'!F218+'St 1.3.7.2'!F218</f>
        <v>10990.32658114042</v>
      </c>
      <c r="G218" s="142">
        <f>'St 1.3.7.1'!G218+'St 1.3.7.2'!G218</f>
        <v>11834.187765630746</v>
      </c>
      <c r="H218" s="142">
        <f>'St 1.3.7.1'!H218+'St 1.3.7.2'!H218</f>
        <v>13928.465376194737</v>
      </c>
      <c r="I218" s="142">
        <f>'St 1.3.7.1'!I218+'St 1.3.7.2'!I218</f>
        <v>22613.787453122099</v>
      </c>
      <c r="J218" s="142">
        <f>'St 1.3.7.1'!J218+'St 1.3.7.2'!J218</f>
        <v>29579.272921247069</v>
      </c>
      <c r="K218" s="142">
        <f>'St 1.3.7.1'!K218+'St 1.3.7.2'!K218</f>
        <v>39790.046435928496</v>
      </c>
      <c r="L218" s="142">
        <f>'St 1.3.7.1'!L218+'St 1.3.7.2'!L218</f>
        <v>40466.947396421921</v>
      </c>
      <c r="M218" s="142">
        <f>'St 1.3.7.1'!M218+'St 1.3.7.2'!M218</f>
        <v>43668.367732095605</v>
      </c>
      <c r="N218" s="143"/>
      <c r="O218" s="142">
        <f>'St 1.3.7.1'!O218+'St 1.3.7.2'!O218</f>
        <v>4271.0275621847231</v>
      </c>
      <c r="P218" s="142">
        <f>'St 1.3.7.1'!P218+'St 1.3.7.2'!P218</f>
        <v>2142.9120169762609</v>
      </c>
      <c r="Q218" s="142">
        <f>'St 1.3.7.1'!Q218+'St 1.3.7.2'!Q218</f>
        <v>843.8611844903262</v>
      </c>
      <c r="R218" s="142">
        <f>'St 1.3.7.1'!R218+'St 1.3.7.2'!R218</f>
        <v>2094.2776105639914</v>
      </c>
      <c r="S218" s="142">
        <f>'St 1.3.7.1'!S218+'St 1.3.7.2'!S218</f>
        <v>8685.3220769273612</v>
      </c>
      <c r="T218" s="142">
        <f>'St 1.3.7.1'!T218+'St 1.3.7.2'!T218</f>
        <v>6965.4854681249744</v>
      </c>
      <c r="U218" s="142">
        <f>'St 1.3.7.1'!U218+'St 1.3.7.2'!U218</f>
        <v>10210.773514681423</v>
      </c>
      <c r="V218" s="142">
        <f>'St 1.3.7.1'!V218+'St 1.3.7.2'!V218</f>
        <v>676.90096049342537</v>
      </c>
      <c r="W218" s="142">
        <f>'St 1.3.7.1'!W218+'St 1.3.7.2'!W218</f>
        <v>3201.4203356736834</v>
      </c>
      <c r="X218" s="143"/>
      <c r="Y218" s="142">
        <f>'St 1.3.7.1'!Y218+'St 1.3.7.2'!Y218</f>
        <v>0</v>
      </c>
      <c r="Z218" s="142">
        <f>'St 1.3.7.1'!Z218+'St 1.3.7.2'!Z218</f>
        <v>0</v>
      </c>
      <c r="AA218" s="142">
        <f>'St 1.3.7.1'!AA218+'St 1.3.7.2'!AA218</f>
        <v>0</v>
      </c>
      <c r="AB218" s="142">
        <f>'St 1.3.7.1'!AB218+'St 1.3.7.2'!AB218</f>
        <v>0</v>
      </c>
      <c r="AC218" s="142">
        <f>'St 1.3.7.1'!AC218+'St 1.3.7.2'!AC218</f>
        <v>0</v>
      </c>
      <c r="AD218" s="142">
        <f>'St 1.3.7.1'!AD218+'St 1.3.7.2'!AD218</f>
        <v>0</v>
      </c>
      <c r="AE218" s="142">
        <f>'St 1.3.7.1'!AE218+'St 1.3.7.2'!AE218</f>
        <v>0</v>
      </c>
      <c r="AF218" s="142">
        <f>'St 1.3.7.1'!AF218+'St 1.3.7.2'!AF218</f>
        <v>0</v>
      </c>
      <c r="AG218" s="142">
        <f>'St 1.3.7.1'!AG218+'St 1.3.7.2'!AG218</f>
        <v>0</v>
      </c>
    </row>
    <row r="219" spans="1:33">
      <c r="B219" s="6" t="s">
        <v>41</v>
      </c>
      <c r="C219" s="18"/>
      <c r="D219" s="142">
        <f>'St 1.3.7.1'!D219+'St 1.3.7.2'!D219</f>
        <v>0</v>
      </c>
      <c r="E219" s="142">
        <f>'St 1.3.7.1'!E219+'St 1.3.7.2'!E219</f>
        <v>0</v>
      </c>
      <c r="F219" s="142">
        <f>'St 1.3.7.1'!F219+'St 1.3.7.2'!F219</f>
        <v>0</v>
      </c>
      <c r="G219" s="142">
        <f>'St 1.3.7.1'!G219+'St 1.3.7.2'!G219</f>
        <v>0</v>
      </c>
      <c r="H219" s="142">
        <f>'St 1.3.7.1'!H219+'St 1.3.7.2'!H219</f>
        <v>0</v>
      </c>
      <c r="I219" s="142">
        <f>'St 1.3.7.1'!I219+'St 1.3.7.2'!I219</f>
        <v>0</v>
      </c>
      <c r="J219" s="142">
        <f>'St 1.3.7.1'!J219+'St 1.3.7.2'!J219</f>
        <v>0</v>
      </c>
      <c r="K219" s="142">
        <f>'St 1.3.7.1'!K219+'St 1.3.7.2'!K219</f>
        <v>0</v>
      </c>
      <c r="L219" s="142">
        <f>'St 1.3.7.1'!L219+'St 1.3.7.2'!L219</f>
        <v>0</v>
      </c>
      <c r="M219" s="142">
        <f>'St 1.3.7.1'!M219+'St 1.3.7.2'!M219</f>
        <v>0</v>
      </c>
      <c r="N219" s="143"/>
      <c r="O219" s="142">
        <f>'St 1.3.7.1'!O219+'St 1.3.7.2'!O219</f>
        <v>0</v>
      </c>
      <c r="P219" s="142">
        <f>'St 1.3.7.1'!P219+'St 1.3.7.2'!P219</f>
        <v>0</v>
      </c>
      <c r="Q219" s="142">
        <f>'St 1.3.7.1'!Q219+'St 1.3.7.2'!Q219</f>
        <v>0</v>
      </c>
      <c r="R219" s="142">
        <f>'St 1.3.7.1'!R219+'St 1.3.7.2'!R219</f>
        <v>0</v>
      </c>
      <c r="S219" s="142">
        <f>'St 1.3.7.1'!S219+'St 1.3.7.2'!S219</f>
        <v>0</v>
      </c>
      <c r="T219" s="142">
        <f>'St 1.3.7.1'!T219+'St 1.3.7.2'!T219</f>
        <v>0</v>
      </c>
      <c r="U219" s="142">
        <f>'St 1.3.7.1'!U219+'St 1.3.7.2'!U219</f>
        <v>0</v>
      </c>
      <c r="V219" s="142">
        <f>'St 1.3.7.1'!V219+'St 1.3.7.2'!V219</f>
        <v>0</v>
      </c>
      <c r="W219" s="142">
        <f>'St 1.3.7.1'!W219+'St 1.3.7.2'!W219</f>
        <v>0</v>
      </c>
      <c r="X219" s="143"/>
      <c r="Y219" s="142">
        <f>'St 1.3.7.1'!Y219+'St 1.3.7.2'!Y219</f>
        <v>0</v>
      </c>
      <c r="Z219" s="142">
        <f>'St 1.3.7.1'!Z219+'St 1.3.7.2'!Z219</f>
        <v>0</v>
      </c>
      <c r="AA219" s="142">
        <f>'St 1.3.7.1'!AA219+'St 1.3.7.2'!AA219</f>
        <v>0</v>
      </c>
      <c r="AB219" s="142">
        <f>'St 1.3.7.1'!AB219+'St 1.3.7.2'!AB219</f>
        <v>0</v>
      </c>
      <c r="AC219" s="142">
        <f>'St 1.3.7.1'!AC219+'St 1.3.7.2'!AC219</f>
        <v>0</v>
      </c>
      <c r="AD219" s="142">
        <f>'St 1.3.7.1'!AD219+'St 1.3.7.2'!AD219</f>
        <v>0</v>
      </c>
      <c r="AE219" s="142">
        <f>'St 1.3.7.1'!AE219+'St 1.3.7.2'!AE219</f>
        <v>0</v>
      </c>
      <c r="AF219" s="142">
        <f>'St 1.3.7.1'!AF219+'St 1.3.7.2'!AF219</f>
        <v>0</v>
      </c>
      <c r="AG219" s="142">
        <f>'St 1.3.7.1'!AG219+'St 1.3.7.2'!AG219</f>
        <v>0</v>
      </c>
    </row>
    <row r="220" spans="1:33">
      <c r="B220" s="6" t="s">
        <v>42</v>
      </c>
      <c r="C220" s="18"/>
      <c r="D220" s="142">
        <f>'St 1.3.7.1'!D220+'St 1.3.7.2'!D220</f>
        <v>0</v>
      </c>
      <c r="E220" s="142">
        <f>'St 1.3.7.1'!E220+'St 1.3.7.2'!E220</f>
        <v>0</v>
      </c>
      <c r="F220" s="142">
        <f>'St 1.3.7.1'!F220+'St 1.3.7.2'!F220</f>
        <v>0</v>
      </c>
      <c r="G220" s="142">
        <f>'St 1.3.7.1'!G220+'St 1.3.7.2'!G220</f>
        <v>0</v>
      </c>
      <c r="H220" s="142">
        <f>'St 1.3.7.1'!H220+'St 1.3.7.2'!H220</f>
        <v>0</v>
      </c>
      <c r="I220" s="142">
        <f>'St 1.3.7.1'!I220+'St 1.3.7.2'!I220</f>
        <v>0</v>
      </c>
      <c r="J220" s="142">
        <f>'St 1.3.7.1'!J220+'St 1.3.7.2'!J220</f>
        <v>0</v>
      </c>
      <c r="K220" s="142">
        <f>'St 1.3.7.1'!K220+'St 1.3.7.2'!K220</f>
        <v>0</v>
      </c>
      <c r="L220" s="142">
        <f>'St 1.3.7.1'!L220+'St 1.3.7.2'!L220</f>
        <v>0</v>
      </c>
      <c r="M220" s="142">
        <f>'St 1.3.7.1'!M220+'St 1.3.7.2'!M220</f>
        <v>0</v>
      </c>
      <c r="N220" s="143"/>
      <c r="O220" s="142">
        <f>'St 1.3.7.1'!O220+'St 1.3.7.2'!O220</f>
        <v>0</v>
      </c>
      <c r="P220" s="142">
        <f>'St 1.3.7.1'!P220+'St 1.3.7.2'!P220</f>
        <v>0</v>
      </c>
      <c r="Q220" s="142">
        <f>'St 1.3.7.1'!Q220+'St 1.3.7.2'!Q220</f>
        <v>0</v>
      </c>
      <c r="R220" s="142">
        <f>'St 1.3.7.1'!R220+'St 1.3.7.2'!R220</f>
        <v>0</v>
      </c>
      <c r="S220" s="142">
        <f>'St 1.3.7.1'!S220+'St 1.3.7.2'!S220</f>
        <v>0</v>
      </c>
      <c r="T220" s="142">
        <f>'St 1.3.7.1'!T220+'St 1.3.7.2'!T220</f>
        <v>0</v>
      </c>
      <c r="U220" s="142">
        <f>'St 1.3.7.1'!U220+'St 1.3.7.2'!U220</f>
        <v>0</v>
      </c>
      <c r="V220" s="142">
        <f>'St 1.3.7.1'!V220+'St 1.3.7.2'!V220</f>
        <v>0</v>
      </c>
      <c r="W220" s="142">
        <f>'St 1.3.7.1'!W220+'St 1.3.7.2'!W220</f>
        <v>0</v>
      </c>
      <c r="X220" s="143"/>
      <c r="Y220" s="142">
        <f>'St 1.3.7.1'!Y220+'St 1.3.7.2'!Y220</f>
        <v>0</v>
      </c>
      <c r="Z220" s="142">
        <f>'St 1.3.7.1'!Z220+'St 1.3.7.2'!Z220</f>
        <v>0</v>
      </c>
      <c r="AA220" s="142">
        <f>'St 1.3.7.1'!AA220+'St 1.3.7.2'!AA220</f>
        <v>0</v>
      </c>
      <c r="AB220" s="142">
        <f>'St 1.3.7.1'!AB220+'St 1.3.7.2'!AB220</f>
        <v>0</v>
      </c>
      <c r="AC220" s="142">
        <f>'St 1.3.7.1'!AC220+'St 1.3.7.2'!AC220</f>
        <v>0</v>
      </c>
      <c r="AD220" s="142">
        <f>'St 1.3.7.1'!AD220+'St 1.3.7.2'!AD220</f>
        <v>0</v>
      </c>
      <c r="AE220" s="142">
        <f>'St 1.3.7.1'!AE220+'St 1.3.7.2'!AE220</f>
        <v>0</v>
      </c>
      <c r="AF220" s="142">
        <f>'St 1.3.7.1'!AF220+'St 1.3.7.2'!AF220</f>
        <v>0</v>
      </c>
      <c r="AG220" s="142">
        <f>'St 1.3.7.1'!AG220+'St 1.3.7.2'!AG220</f>
        <v>0</v>
      </c>
    </row>
    <row r="221" spans="1:33">
      <c r="B221" s="6" t="s">
        <v>43</v>
      </c>
      <c r="C221" s="18"/>
      <c r="D221" s="142">
        <f>'St 1.3.7.1'!D221+'St 1.3.7.2'!D221</f>
        <v>0</v>
      </c>
      <c r="E221" s="142">
        <f>'St 1.3.7.1'!E221+'St 1.3.7.2'!E221</f>
        <v>0</v>
      </c>
      <c r="F221" s="142">
        <f>'St 1.3.7.1'!F221+'St 1.3.7.2'!F221</f>
        <v>0</v>
      </c>
      <c r="G221" s="142">
        <f>'St 1.3.7.1'!G221+'St 1.3.7.2'!G221</f>
        <v>0</v>
      </c>
      <c r="H221" s="142">
        <f>'St 1.3.7.1'!H221+'St 1.3.7.2'!H221</f>
        <v>0</v>
      </c>
      <c r="I221" s="142">
        <f>'St 1.3.7.1'!I221+'St 1.3.7.2'!I221</f>
        <v>0</v>
      </c>
      <c r="J221" s="142">
        <f>'St 1.3.7.1'!J221+'St 1.3.7.2'!J221</f>
        <v>0</v>
      </c>
      <c r="K221" s="142">
        <f>'St 1.3.7.1'!K221+'St 1.3.7.2'!K221</f>
        <v>0</v>
      </c>
      <c r="L221" s="142">
        <f>'St 1.3.7.1'!L221+'St 1.3.7.2'!L221</f>
        <v>0</v>
      </c>
      <c r="M221" s="142">
        <f>'St 1.3.7.1'!M221+'St 1.3.7.2'!M221</f>
        <v>0</v>
      </c>
      <c r="N221" s="143"/>
      <c r="O221" s="142">
        <f>'St 1.3.7.1'!O221+'St 1.3.7.2'!O221</f>
        <v>0</v>
      </c>
      <c r="P221" s="142">
        <f>'St 1.3.7.1'!P221+'St 1.3.7.2'!P221</f>
        <v>0</v>
      </c>
      <c r="Q221" s="142">
        <f>'St 1.3.7.1'!Q221+'St 1.3.7.2'!Q221</f>
        <v>0</v>
      </c>
      <c r="R221" s="142">
        <f>'St 1.3.7.1'!R221+'St 1.3.7.2'!R221</f>
        <v>0</v>
      </c>
      <c r="S221" s="142">
        <f>'St 1.3.7.1'!S221+'St 1.3.7.2'!S221</f>
        <v>0</v>
      </c>
      <c r="T221" s="142">
        <f>'St 1.3.7.1'!T221+'St 1.3.7.2'!T221</f>
        <v>0</v>
      </c>
      <c r="U221" s="142">
        <f>'St 1.3.7.1'!U221+'St 1.3.7.2'!U221</f>
        <v>0</v>
      </c>
      <c r="V221" s="142">
        <f>'St 1.3.7.1'!V221+'St 1.3.7.2'!V221</f>
        <v>0</v>
      </c>
      <c r="W221" s="142">
        <f>'St 1.3.7.1'!W221+'St 1.3.7.2'!W221</f>
        <v>0</v>
      </c>
      <c r="X221" s="143"/>
      <c r="Y221" s="142">
        <f>'St 1.3.7.1'!Y221+'St 1.3.7.2'!Y221</f>
        <v>0</v>
      </c>
      <c r="Z221" s="142">
        <f>'St 1.3.7.1'!Z221+'St 1.3.7.2'!Z221</f>
        <v>0</v>
      </c>
      <c r="AA221" s="142">
        <f>'St 1.3.7.1'!AA221+'St 1.3.7.2'!AA221</f>
        <v>0</v>
      </c>
      <c r="AB221" s="142">
        <f>'St 1.3.7.1'!AB221+'St 1.3.7.2'!AB221</f>
        <v>0</v>
      </c>
      <c r="AC221" s="142">
        <f>'St 1.3.7.1'!AC221+'St 1.3.7.2'!AC221</f>
        <v>0</v>
      </c>
      <c r="AD221" s="142">
        <f>'St 1.3.7.1'!AD221+'St 1.3.7.2'!AD221</f>
        <v>0</v>
      </c>
      <c r="AE221" s="142">
        <f>'St 1.3.7.1'!AE221+'St 1.3.7.2'!AE221</f>
        <v>0</v>
      </c>
      <c r="AF221" s="142">
        <f>'St 1.3.7.1'!AF221+'St 1.3.7.2'!AF221</f>
        <v>0</v>
      </c>
      <c r="AG221" s="142">
        <f>'St 1.3.7.1'!AG221+'St 1.3.7.2'!AG221</f>
        <v>0</v>
      </c>
    </row>
    <row r="222" spans="1:33">
      <c r="B222" s="6" t="s">
        <v>44</v>
      </c>
      <c r="C222" s="18"/>
      <c r="D222" s="142">
        <f>'St 1.3.7.1'!D222+'St 1.3.7.2'!D222</f>
        <v>4576.3870019794358</v>
      </c>
      <c r="E222" s="142">
        <f>'St 1.3.7.1'!E222+'St 1.3.7.2'!E222</f>
        <v>8847.4145641641589</v>
      </c>
      <c r="F222" s="142">
        <f>'St 1.3.7.1'!F222+'St 1.3.7.2'!F222</f>
        <v>10990.32658114042</v>
      </c>
      <c r="G222" s="142">
        <f>'St 1.3.7.1'!G222+'St 1.3.7.2'!G222</f>
        <v>11834.187765630746</v>
      </c>
      <c r="H222" s="142">
        <f>'St 1.3.7.1'!H222+'St 1.3.7.2'!H222</f>
        <v>13928.465376194737</v>
      </c>
      <c r="I222" s="142">
        <f>'St 1.3.7.1'!I222+'St 1.3.7.2'!I222</f>
        <v>22613.787453122099</v>
      </c>
      <c r="J222" s="142">
        <f>'St 1.3.7.1'!J222+'St 1.3.7.2'!J222</f>
        <v>29579.272921247069</v>
      </c>
      <c r="K222" s="142">
        <f>'St 1.3.7.1'!K222+'St 1.3.7.2'!K222</f>
        <v>39790.046435928496</v>
      </c>
      <c r="L222" s="142">
        <f>'St 1.3.7.1'!L222+'St 1.3.7.2'!L222</f>
        <v>40466.947396421921</v>
      </c>
      <c r="M222" s="142">
        <f>'St 1.3.7.1'!M222+'St 1.3.7.2'!M222</f>
        <v>43668.367732095605</v>
      </c>
      <c r="N222" s="143"/>
      <c r="O222" s="142">
        <f>'St 1.3.7.1'!O222+'St 1.3.7.2'!O222</f>
        <v>4271.0275621847231</v>
      </c>
      <c r="P222" s="142">
        <f>'St 1.3.7.1'!P222+'St 1.3.7.2'!P222</f>
        <v>2142.9120169762609</v>
      </c>
      <c r="Q222" s="142">
        <f>'St 1.3.7.1'!Q222+'St 1.3.7.2'!Q222</f>
        <v>843.8611844903262</v>
      </c>
      <c r="R222" s="142">
        <f>'St 1.3.7.1'!R222+'St 1.3.7.2'!R222</f>
        <v>2094.2776105639914</v>
      </c>
      <c r="S222" s="142">
        <f>'St 1.3.7.1'!S222+'St 1.3.7.2'!S222</f>
        <v>8685.3220769273612</v>
      </c>
      <c r="T222" s="142">
        <f>'St 1.3.7.1'!T222+'St 1.3.7.2'!T222</f>
        <v>6965.4854681249744</v>
      </c>
      <c r="U222" s="142">
        <f>'St 1.3.7.1'!U222+'St 1.3.7.2'!U222</f>
        <v>10210.773514681423</v>
      </c>
      <c r="V222" s="142">
        <f>'St 1.3.7.1'!V222+'St 1.3.7.2'!V222</f>
        <v>676.90096049342537</v>
      </c>
      <c r="W222" s="142">
        <f>'St 1.3.7.1'!W222+'St 1.3.7.2'!W222</f>
        <v>3201.4203356736834</v>
      </c>
      <c r="X222" s="143"/>
      <c r="Y222" s="142">
        <f>'St 1.3.7.1'!Y222+'St 1.3.7.2'!Y222</f>
        <v>0</v>
      </c>
      <c r="Z222" s="142">
        <f>'St 1.3.7.1'!Z222+'St 1.3.7.2'!Z222</f>
        <v>0</v>
      </c>
      <c r="AA222" s="142">
        <f>'St 1.3.7.1'!AA222+'St 1.3.7.2'!AA222</f>
        <v>0</v>
      </c>
      <c r="AB222" s="142">
        <f>'St 1.3.7.1'!AB222+'St 1.3.7.2'!AB222</f>
        <v>0</v>
      </c>
      <c r="AC222" s="142">
        <f>'St 1.3.7.1'!AC222+'St 1.3.7.2'!AC222</f>
        <v>0</v>
      </c>
      <c r="AD222" s="142">
        <f>'St 1.3.7.1'!AD222+'St 1.3.7.2'!AD222</f>
        <v>0</v>
      </c>
      <c r="AE222" s="142">
        <f>'St 1.3.7.1'!AE222+'St 1.3.7.2'!AE222</f>
        <v>0</v>
      </c>
      <c r="AF222" s="142">
        <f>'St 1.3.7.1'!AF222+'St 1.3.7.2'!AF222</f>
        <v>0</v>
      </c>
      <c r="AG222" s="142">
        <f>'St 1.3.7.1'!AG222+'St 1.3.7.2'!AG222</f>
        <v>0</v>
      </c>
    </row>
    <row r="223" spans="1:33">
      <c r="B223" s="7" t="s">
        <v>45</v>
      </c>
      <c r="C223" s="18"/>
      <c r="D223" s="142">
        <f>'St 1.3.7.1'!D223+'St 1.3.7.2'!D223</f>
        <v>4576.3870019794358</v>
      </c>
      <c r="E223" s="142">
        <f>'St 1.3.7.1'!E223+'St 1.3.7.2'!E223</f>
        <v>8847.4145641641589</v>
      </c>
      <c r="F223" s="142">
        <f>'St 1.3.7.1'!F223+'St 1.3.7.2'!F223</f>
        <v>10990.32658114042</v>
      </c>
      <c r="G223" s="142">
        <f>'St 1.3.7.1'!G223+'St 1.3.7.2'!G223</f>
        <v>11834.187765630746</v>
      </c>
      <c r="H223" s="142">
        <f>'St 1.3.7.1'!H223+'St 1.3.7.2'!H223</f>
        <v>13928.465376194737</v>
      </c>
      <c r="I223" s="142">
        <f>'St 1.3.7.1'!I223+'St 1.3.7.2'!I223</f>
        <v>22613.787453122099</v>
      </c>
      <c r="J223" s="142">
        <f>'St 1.3.7.1'!J223+'St 1.3.7.2'!J223</f>
        <v>29579.272921247069</v>
      </c>
      <c r="K223" s="142">
        <f>'St 1.3.7.1'!K223+'St 1.3.7.2'!K223</f>
        <v>39790.046435928496</v>
      </c>
      <c r="L223" s="142">
        <f>'St 1.3.7.1'!L223+'St 1.3.7.2'!L223</f>
        <v>40466.947396421921</v>
      </c>
      <c r="M223" s="142">
        <f>'St 1.3.7.1'!M223+'St 1.3.7.2'!M223</f>
        <v>43668.367732095605</v>
      </c>
      <c r="N223" s="143"/>
      <c r="O223" s="142">
        <f>'St 1.3.7.1'!O223+'St 1.3.7.2'!O223</f>
        <v>4271.0275621847231</v>
      </c>
      <c r="P223" s="142">
        <f>'St 1.3.7.1'!P223+'St 1.3.7.2'!P223</f>
        <v>2142.9120169762609</v>
      </c>
      <c r="Q223" s="142">
        <f>'St 1.3.7.1'!Q223+'St 1.3.7.2'!Q223</f>
        <v>843.8611844903262</v>
      </c>
      <c r="R223" s="142">
        <f>'St 1.3.7.1'!R223+'St 1.3.7.2'!R223</f>
        <v>2094.2776105639914</v>
      </c>
      <c r="S223" s="142">
        <f>'St 1.3.7.1'!S223+'St 1.3.7.2'!S223</f>
        <v>8685.3220769273612</v>
      </c>
      <c r="T223" s="142">
        <f>'St 1.3.7.1'!T223+'St 1.3.7.2'!T223</f>
        <v>6965.4854681249744</v>
      </c>
      <c r="U223" s="142">
        <f>'St 1.3.7.1'!U223+'St 1.3.7.2'!U223</f>
        <v>10210.773514681423</v>
      </c>
      <c r="V223" s="142">
        <f>'St 1.3.7.1'!V223+'St 1.3.7.2'!V223</f>
        <v>676.90096049342537</v>
      </c>
      <c r="W223" s="142">
        <f>'St 1.3.7.1'!W223+'St 1.3.7.2'!W223</f>
        <v>3201.4203356736834</v>
      </c>
      <c r="X223" s="143"/>
      <c r="Y223" s="142">
        <f>'St 1.3.7.1'!Y223+'St 1.3.7.2'!Y223</f>
        <v>0</v>
      </c>
      <c r="Z223" s="142">
        <f>'St 1.3.7.1'!Z223+'St 1.3.7.2'!Z223</f>
        <v>0</v>
      </c>
      <c r="AA223" s="142">
        <f>'St 1.3.7.1'!AA223+'St 1.3.7.2'!AA223</f>
        <v>0</v>
      </c>
      <c r="AB223" s="142">
        <f>'St 1.3.7.1'!AB223+'St 1.3.7.2'!AB223</f>
        <v>0</v>
      </c>
      <c r="AC223" s="142">
        <f>'St 1.3.7.1'!AC223+'St 1.3.7.2'!AC223</f>
        <v>0</v>
      </c>
      <c r="AD223" s="142">
        <f>'St 1.3.7.1'!AD223+'St 1.3.7.2'!AD223</f>
        <v>0</v>
      </c>
      <c r="AE223" s="142">
        <f>'St 1.3.7.1'!AE223+'St 1.3.7.2'!AE223</f>
        <v>0</v>
      </c>
      <c r="AF223" s="142">
        <f>'St 1.3.7.1'!AF223+'St 1.3.7.2'!AF223</f>
        <v>0</v>
      </c>
      <c r="AG223" s="142">
        <f>'St 1.3.7.1'!AG223+'St 1.3.7.2'!AG223</f>
        <v>0</v>
      </c>
    </row>
    <row r="224" spans="1:33">
      <c r="B224" s="7" t="s">
        <v>46</v>
      </c>
      <c r="C224" s="18"/>
      <c r="D224" s="142">
        <f>'St 1.3.7.1'!D224+'St 1.3.7.2'!D224</f>
        <v>0</v>
      </c>
      <c r="E224" s="142">
        <f>'St 1.3.7.1'!E224+'St 1.3.7.2'!E224</f>
        <v>0</v>
      </c>
      <c r="F224" s="142">
        <f>'St 1.3.7.1'!F224+'St 1.3.7.2'!F224</f>
        <v>0</v>
      </c>
      <c r="G224" s="142">
        <f>'St 1.3.7.1'!G224+'St 1.3.7.2'!G224</f>
        <v>0</v>
      </c>
      <c r="H224" s="142">
        <f>'St 1.3.7.1'!H224+'St 1.3.7.2'!H224</f>
        <v>0</v>
      </c>
      <c r="I224" s="142">
        <f>'St 1.3.7.1'!I224+'St 1.3.7.2'!I224</f>
        <v>0</v>
      </c>
      <c r="J224" s="142">
        <f>'St 1.3.7.1'!J224+'St 1.3.7.2'!J224</f>
        <v>0</v>
      </c>
      <c r="K224" s="142">
        <f>'St 1.3.7.1'!K224+'St 1.3.7.2'!K224</f>
        <v>0</v>
      </c>
      <c r="L224" s="142">
        <f>'St 1.3.7.1'!L224+'St 1.3.7.2'!L224</f>
        <v>0</v>
      </c>
      <c r="M224" s="142">
        <f>'St 1.3.7.1'!M224+'St 1.3.7.2'!M224</f>
        <v>0</v>
      </c>
      <c r="N224" s="143"/>
      <c r="O224" s="142">
        <f>'St 1.3.7.1'!O224+'St 1.3.7.2'!O224</f>
        <v>0</v>
      </c>
      <c r="P224" s="142">
        <f>'St 1.3.7.1'!P224+'St 1.3.7.2'!P224</f>
        <v>0</v>
      </c>
      <c r="Q224" s="142">
        <f>'St 1.3.7.1'!Q224+'St 1.3.7.2'!Q224</f>
        <v>0</v>
      </c>
      <c r="R224" s="142">
        <f>'St 1.3.7.1'!R224+'St 1.3.7.2'!R224</f>
        <v>0</v>
      </c>
      <c r="S224" s="142">
        <f>'St 1.3.7.1'!S224+'St 1.3.7.2'!S224</f>
        <v>0</v>
      </c>
      <c r="T224" s="142">
        <f>'St 1.3.7.1'!T224+'St 1.3.7.2'!T224</f>
        <v>0</v>
      </c>
      <c r="U224" s="142">
        <f>'St 1.3.7.1'!U224+'St 1.3.7.2'!U224</f>
        <v>0</v>
      </c>
      <c r="V224" s="142">
        <f>'St 1.3.7.1'!V224+'St 1.3.7.2'!V224</f>
        <v>0</v>
      </c>
      <c r="W224" s="142">
        <f>'St 1.3.7.1'!W224+'St 1.3.7.2'!W224</f>
        <v>0</v>
      </c>
      <c r="X224" s="143"/>
      <c r="Y224" s="142">
        <f>'St 1.3.7.1'!Y224+'St 1.3.7.2'!Y224</f>
        <v>0</v>
      </c>
      <c r="Z224" s="142">
        <f>'St 1.3.7.1'!Z224+'St 1.3.7.2'!Z224</f>
        <v>0</v>
      </c>
      <c r="AA224" s="142">
        <f>'St 1.3.7.1'!AA224+'St 1.3.7.2'!AA224</f>
        <v>0</v>
      </c>
      <c r="AB224" s="142">
        <f>'St 1.3.7.1'!AB224+'St 1.3.7.2'!AB224</f>
        <v>0</v>
      </c>
      <c r="AC224" s="142">
        <f>'St 1.3.7.1'!AC224+'St 1.3.7.2'!AC224</f>
        <v>0</v>
      </c>
      <c r="AD224" s="142">
        <f>'St 1.3.7.1'!AD224+'St 1.3.7.2'!AD224</f>
        <v>0</v>
      </c>
      <c r="AE224" s="142">
        <f>'St 1.3.7.1'!AE224+'St 1.3.7.2'!AE224</f>
        <v>0</v>
      </c>
      <c r="AF224" s="142">
        <f>'St 1.3.7.1'!AF224+'St 1.3.7.2'!AF224</f>
        <v>0</v>
      </c>
      <c r="AG224" s="142">
        <f>'St 1.3.7.1'!AG224+'St 1.3.7.2'!AG224</f>
        <v>0</v>
      </c>
    </row>
    <row r="225" spans="1:33">
      <c r="B225" s="6" t="s">
        <v>317</v>
      </c>
      <c r="C225" s="18"/>
      <c r="D225" s="142">
        <f>'St 1.3.7.1'!D225+'St 1.3.7.2'!D225</f>
        <v>0</v>
      </c>
      <c r="E225" s="142">
        <f>'St 1.3.7.1'!E225+'St 1.3.7.2'!E225</f>
        <v>0</v>
      </c>
      <c r="F225" s="142">
        <f>'St 1.3.7.1'!F225+'St 1.3.7.2'!F225</f>
        <v>0</v>
      </c>
      <c r="G225" s="142">
        <f>'St 1.3.7.1'!G225+'St 1.3.7.2'!G225</f>
        <v>0</v>
      </c>
      <c r="H225" s="142">
        <f>'St 1.3.7.1'!H225+'St 1.3.7.2'!H225</f>
        <v>0</v>
      </c>
      <c r="I225" s="142">
        <f>'St 1.3.7.1'!I225+'St 1.3.7.2'!I225</f>
        <v>0</v>
      </c>
      <c r="J225" s="142">
        <f>'St 1.3.7.1'!J225+'St 1.3.7.2'!J225</f>
        <v>0</v>
      </c>
      <c r="K225" s="142">
        <f>'St 1.3.7.1'!K225+'St 1.3.7.2'!K225</f>
        <v>0</v>
      </c>
      <c r="L225" s="142">
        <f>'St 1.3.7.1'!L225+'St 1.3.7.2'!L225</f>
        <v>0</v>
      </c>
      <c r="M225" s="142">
        <f>'St 1.3.7.1'!M225+'St 1.3.7.2'!M225</f>
        <v>0</v>
      </c>
      <c r="N225" s="143"/>
      <c r="O225" s="142">
        <f>'St 1.3.7.1'!O225+'St 1.3.7.2'!O225</f>
        <v>0</v>
      </c>
      <c r="P225" s="142">
        <f>'St 1.3.7.1'!P225+'St 1.3.7.2'!P225</f>
        <v>0</v>
      </c>
      <c r="Q225" s="142">
        <f>'St 1.3.7.1'!Q225+'St 1.3.7.2'!Q225</f>
        <v>0</v>
      </c>
      <c r="R225" s="142">
        <f>'St 1.3.7.1'!R225+'St 1.3.7.2'!R225</f>
        <v>0</v>
      </c>
      <c r="S225" s="142">
        <f>'St 1.3.7.1'!S225+'St 1.3.7.2'!S225</f>
        <v>0</v>
      </c>
      <c r="T225" s="142">
        <f>'St 1.3.7.1'!T225+'St 1.3.7.2'!T225</f>
        <v>0</v>
      </c>
      <c r="U225" s="142">
        <f>'St 1.3.7.1'!U225+'St 1.3.7.2'!U225</f>
        <v>0</v>
      </c>
      <c r="V225" s="142">
        <f>'St 1.3.7.1'!V225+'St 1.3.7.2'!V225</f>
        <v>0</v>
      </c>
      <c r="W225" s="142">
        <f>'St 1.3.7.1'!W225+'St 1.3.7.2'!W225</f>
        <v>0</v>
      </c>
      <c r="X225" s="143"/>
      <c r="Y225" s="142">
        <f>'St 1.3.7.1'!Y225+'St 1.3.7.2'!Y225</f>
        <v>0</v>
      </c>
      <c r="Z225" s="142">
        <f>'St 1.3.7.1'!Z225+'St 1.3.7.2'!Z225</f>
        <v>0</v>
      </c>
      <c r="AA225" s="142">
        <f>'St 1.3.7.1'!AA225+'St 1.3.7.2'!AA225</f>
        <v>0</v>
      </c>
      <c r="AB225" s="142">
        <f>'St 1.3.7.1'!AB225+'St 1.3.7.2'!AB225</f>
        <v>0</v>
      </c>
      <c r="AC225" s="142">
        <f>'St 1.3.7.1'!AC225+'St 1.3.7.2'!AC225</f>
        <v>0</v>
      </c>
      <c r="AD225" s="142">
        <f>'St 1.3.7.1'!AD225+'St 1.3.7.2'!AD225</f>
        <v>0</v>
      </c>
      <c r="AE225" s="142">
        <f>'St 1.3.7.1'!AE225+'St 1.3.7.2'!AE225</f>
        <v>0</v>
      </c>
      <c r="AF225" s="142">
        <f>'St 1.3.7.1'!AF225+'St 1.3.7.2'!AF225</f>
        <v>0</v>
      </c>
      <c r="AG225" s="142">
        <f>'St 1.3.7.1'!AG225+'St 1.3.7.2'!AG225</f>
        <v>0</v>
      </c>
    </row>
    <row r="226" spans="1:33">
      <c r="B226" s="6" t="s">
        <v>108</v>
      </c>
      <c r="C226" s="18"/>
      <c r="D226" s="142">
        <f>'St 1.3.7.1'!D226+'St 1.3.7.2'!D226</f>
        <v>0</v>
      </c>
      <c r="E226" s="142">
        <f>'St 1.3.7.1'!E226+'St 1.3.7.2'!E226</f>
        <v>0</v>
      </c>
      <c r="F226" s="142">
        <f>'St 1.3.7.1'!F226+'St 1.3.7.2'!F226</f>
        <v>0</v>
      </c>
      <c r="G226" s="142">
        <f>'St 1.3.7.1'!G226+'St 1.3.7.2'!G226</f>
        <v>0</v>
      </c>
      <c r="H226" s="142">
        <f>'St 1.3.7.1'!H226+'St 1.3.7.2'!H226</f>
        <v>0</v>
      </c>
      <c r="I226" s="142">
        <f>'St 1.3.7.1'!I226+'St 1.3.7.2'!I226</f>
        <v>0</v>
      </c>
      <c r="J226" s="142">
        <f>'St 1.3.7.1'!J226+'St 1.3.7.2'!J226</f>
        <v>0</v>
      </c>
      <c r="K226" s="142">
        <f>'St 1.3.7.1'!K226+'St 1.3.7.2'!K226</f>
        <v>0</v>
      </c>
      <c r="L226" s="142">
        <f>'St 1.3.7.1'!L226+'St 1.3.7.2'!L226</f>
        <v>0</v>
      </c>
      <c r="M226" s="142">
        <f>'St 1.3.7.1'!M226+'St 1.3.7.2'!M226</f>
        <v>0</v>
      </c>
      <c r="N226" s="143"/>
      <c r="O226" s="142">
        <f>'St 1.3.7.1'!O226+'St 1.3.7.2'!O226</f>
        <v>0</v>
      </c>
      <c r="P226" s="142">
        <f>'St 1.3.7.1'!P226+'St 1.3.7.2'!P226</f>
        <v>0</v>
      </c>
      <c r="Q226" s="142">
        <f>'St 1.3.7.1'!Q226+'St 1.3.7.2'!Q226</f>
        <v>0</v>
      </c>
      <c r="R226" s="142">
        <f>'St 1.3.7.1'!R226+'St 1.3.7.2'!R226</f>
        <v>0</v>
      </c>
      <c r="S226" s="142">
        <f>'St 1.3.7.1'!S226+'St 1.3.7.2'!S226</f>
        <v>0</v>
      </c>
      <c r="T226" s="142">
        <f>'St 1.3.7.1'!T226+'St 1.3.7.2'!T226</f>
        <v>0</v>
      </c>
      <c r="U226" s="142">
        <f>'St 1.3.7.1'!U226+'St 1.3.7.2'!U226</f>
        <v>0</v>
      </c>
      <c r="V226" s="142">
        <f>'St 1.3.7.1'!V226+'St 1.3.7.2'!V226</f>
        <v>0</v>
      </c>
      <c r="W226" s="142">
        <f>'St 1.3.7.1'!W226+'St 1.3.7.2'!W226</f>
        <v>0</v>
      </c>
      <c r="X226" s="143"/>
      <c r="Y226" s="142">
        <f>'St 1.3.7.1'!Y226+'St 1.3.7.2'!Y226</f>
        <v>0</v>
      </c>
      <c r="Z226" s="142">
        <f>'St 1.3.7.1'!Z226+'St 1.3.7.2'!Z226</f>
        <v>0</v>
      </c>
      <c r="AA226" s="142">
        <f>'St 1.3.7.1'!AA226+'St 1.3.7.2'!AA226</f>
        <v>0</v>
      </c>
      <c r="AB226" s="142">
        <f>'St 1.3.7.1'!AB226+'St 1.3.7.2'!AB226</f>
        <v>0</v>
      </c>
      <c r="AC226" s="142">
        <f>'St 1.3.7.1'!AC226+'St 1.3.7.2'!AC226</f>
        <v>0</v>
      </c>
      <c r="AD226" s="142">
        <f>'St 1.3.7.1'!AD226+'St 1.3.7.2'!AD226</f>
        <v>0</v>
      </c>
      <c r="AE226" s="142">
        <f>'St 1.3.7.1'!AE226+'St 1.3.7.2'!AE226</f>
        <v>0</v>
      </c>
      <c r="AF226" s="142">
        <f>'St 1.3.7.1'!AF226+'St 1.3.7.2'!AF226</f>
        <v>0</v>
      </c>
      <c r="AG226" s="142">
        <f>'St 1.3.7.1'!AG226+'St 1.3.7.2'!AG226</f>
        <v>0</v>
      </c>
    </row>
    <row r="227" spans="1:33">
      <c r="B227" s="6" t="s">
        <v>48</v>
      </c>
      <c r="C227" s="18"/>
      <c r="D227" s="142">
        <f>'St 1.3.7.1'!D227+'St 1.3.7.2'!D227</f>
        <v>0</v>
      </c>
      <c r="E227" s="142">
        <f>'St 1.3.7.1'!E227+'St 1.3.7.2'!E227</f>
        <v>0</v>
      </c>
      <c r="F227" s="142">
        <f>'St 1.3.7.1'!F227+'St 1.3.7.2'!F227</f>
        <v>0</v>
      </c>
      <c r="G227" s="142">
        <f>'St 1.3.7.1'!G227+'St 1.3.7.2'!G227</f>
        <v>0</v>
      </c>
      <c r="H227" s="142">
        <f>'St 1.3.7.1'!H227+'St 1.3.7.2'!H227</f>
        <v>0</v>
      </c>
      <c r="I227" s="142">
        <f>'St 1.3.7.1'!I227+'St 1.3.7.2'!I227</f>
        <v>0</v>
      </c>
      <c r="J227" s="142">
        <f>'St 1.3.7.1'!J227+'St 1.3.7.2'!J227</f>
        <v>0</v>
      </c>
      <c r="K227" s="142">
        <f>'St 1.3.7.1'!K227+'St 1.3.7.2'!K227</f>
        <v>0</v>
      </c>
      <c r="L227" s="142">
        <f>'St 1.3.7.1'!L227+'St 1.3.7.2'!L227</f>
        <v>0</v>
      </c>
      <c r="M227" s="142">
        <f>'St 1.3.7.1'!M227+'St 1.3.7.2'!M227</f>
        <v>0</v>
      </c>
      <c r="N227" s="143"/>
      <c r="O227" s="142">
        <f>'St 1.3.7.1'!O227+'St 1.3.7.2'!O227</f>
        <v>0</v>
      </c>
      <c r="P227" s="142">
        <f>'St 1.3.7.1'!P227+'St 1.3.7.2'!P227</f>
        <v>0</v>
      </c>
      <c r="Q227" s="142">
        <f>'St 1.3.7.1'!Q227+'St 1.3.7.2'!Q227</f>
        <v>0</v>
      </c>
      <c r="R227" s="142">
        <f>'St 1.3.7.1'!R227+'St 1.3.7.2'!R227</f>
        <v>0</v>
      </c>
      <c r="S227" s="142">
        <f>'St 1.3.7.1'!S227+'St 1.3.7.2'!S227</f>
        <v>0</v>
      </c>
      <c r="T227" s="142">
        <f>'St 1.3.7.1'!T227+'St 1.3.7.2'!T227</f>
        <v>0</v>
      </c>
      <c r="U227" s="142">
        <f>'St 1.3.7.1'!U227+'St 1.3.7.2'!U227</f>
        <v>0</v>
      </c>
      <c r="V227" s="142">
        <f>'St 1.3.7.1'!V227+'St 1.3.7.2'!V227</f>
        <v>0</v>
      </c>
      <c r="W227" s="142">
        <f>'St 1.3.7.1'!W227+'St 1.3.7.2'!W227</f>
        <v>0</v>
      </c>
      <c r="X227" s="143"/>
      <c r="Y227" s="142">
        <f>'St 1.3.7.1'!Y227+'St 1.3.7.2'!Y227</f>
        <v>0</v>
      </c>
      <c r="Z227" s="142">
        <f>'St 1.3.7.1'!Z227+'St 1.3.7.2'!Z227</f>
        <v>0</v>
      </c>
      <c r="AA227" s="142">
        <f>'St 1.3.7.1'!AA227+'St 1.3.7.2'!AA227</f>
        <v>0</v>
      </c>
      <c r="AB227" s="142">
        <f>'St 1.3.7.1'!AB227+'St 1.3.7.2'!AB227</f>
        <v>0</v>
      </c>
      <c r="AC227" s="142">
        <f>'St 1.3.7.1'!AC227+'St 1.3.7.2'!AC227</f>
        <v>0</v>
      </c>
      <c r="AD227" s="142">
        <f>'St 1.3.7.1'!AD227+'St 1.3.7.2'!AD227</f>
        <v>0</v>
      </c>
      <c r="AE227" s="142">
        <f>'St 1.3.7.1'!AE227+'St 1.3.7.2'!AE227</f>
        <v>0</v>
      </c>
      <c r="AF227" s="142">
        <f>'St 1.3.7.1'!AF227+'St 1.3.7.2'!AF227</f>
        <v>0</v>
      </c>
      <c r="AG227" s="142">
        <f>'St 1.3.7.1'!AG227+'St 1.3.7.2'!AG227</f>
        <v>0</v>
      </c>
    </row>
    <row r="228" spans="1:33">
      <c r="B228" s="6" t="s">
        <v>325</v>
      </c>
      <c r="C228" s="18"/>
      <c r="D228" s="142">
        <f>'St 1.3.7.1'!D228+'St 1.3.7.2'!D228</f>
        <v>0</v>
      </c>
      <c r="E228" s="142">
        <f>'St 1.3.7.1'!E228+'St 1.3.7.2'!E228</f>
        <v>0</v>
      </c>
      <c r="F228" s="142">
        <f>'St 1.3.7.1'!F228+'St 1.3.7.2'!F228</f>
        <v>0</v>
      </c>
      <c r="G228" s="142">
        <f>'St 1.3.7.1'!G228+'St 1.3.7.2'!G228</f>
        <v>0</v>
      </c>
      <c r="H228" s="142">
        <f>'St 1.3.7.1'!H228+'St 1.3.7.2'!H228</f>
        <v>0</v>
      </c>
      <c r="I228" s="142">
        <f>'St 1.3.7.1'!I228+'St 1.3.7.2'!I228</f>
        <v>0</v>
      </c>
      <c r="J228" s="142">
        <f>'St 1.3.7.1'!J228+'St 1.3.7.2'!J228</f>
        <v>0</v>
      </c>
      <c r="K228" s="142">
        <f>'St 1.3.7.1'!K228+'St 1.3.7.2'!K228</f>
        <v>0</v>
      </c>
      <c r="L228" s="142">
        <f>'St 1.3.7.1'!L228+'St 1.3.7.2'!L228</f>
        <v>0</v>
      </c>
      <c r="M228" s="142">
        <f>'St 1.3.7.1'!M228+'St 1.3.7.2'!M228</f>
        <v>0</v>
      </c>
      <c r="N228" s="143"/>
      <c r="O228" s="142">
        <f>'St 1.3.7.1'!O228+'St 1.3.7.2'!O228</f>
        <v>0</v>
      </c>
      <c r="P228" s="142">
        <f>'St 1.3.7.1'!P228+'St 1.3.7.2'!P228</f>
        <v>0</v>
      </c>
      <c r="Q228" s="142">
        <f>'St 1.3.7.1'!Q228+'St 1.3.7.2'!Q228</f>
        <v>0</v>
      </c>
      <c r="R228" s="142">
        <f>'St 1.3.7.1'!R228+'St 1.3.7.2'!R228</f>
        <v>0</v>
      </c>
      <c r="S228" s="142">
        <f>'St 1.3.7.1'!S228+'St 1.3.7.2'!S228</f>
        <v>0</v>
      </c>
      <c r="T228" s="142">
        <f>'St 1.3.7.1'!T228+'St 1.3.7.2'!T228</f>
        <v>0</v>
      </c>
      <c r="U228" s="142">
        <f>'St 1.3.7.1'!U228+'St 1.3.7.2'!U228</f>
        <v>0</v>
      </c>
      <c r="V228" s="142">
        <f>'St 1.3.7.1'!V228+'St 1.3.7.2'!V228</f>
        <v>0</v>
      </c>
      <c r="W228" s="142">
        <f>'St 1.3.7.1'!W228+'St 1.3.7.2'!W228</f>
        <v>0</v>
      </c>
      <c r="X228" s="143"/>
      <c r="Y228" s="142">
        <f>'St 1.3.7.1'!Y228+'St 1.3.7.2'!Y228</f>
        <v>0</v>
      </c>
      <c r="Z228" s="142">
        <f>'St 1.3.7.1'!Z228+'St 1.3.7.2'!Z228</f>
        <v>0</v>
      </c>
      <c r="AA228" s="142">
        <f>'St 1.3.7.1'!AA228+'St 1.3.7.2'!AA228</f>
        <v>0</v>
      </c>
      <c r="AB228" s="142">
        <f>'St 1.3.7.1'!AB228+'St 1.3.7.2'!AB228</f>
        <v>0</v>
      </c>
      <c r="AC228" s="142">
        <f>'St 1.3.7.1'!AC228+'St 1.3.7.2'!AC228</f>
        <v>0</v>
      </c>
      <c r="AD228" s="142">
        <f>'St 1.3.7.1'!AD228+'St 1.3.7.2'!AD228</f>
        <v>0</v>
      </c>
      <c r="AE228" s="142">
        <f>'St 1.3.7.1'!AE228+'St 1.3.7.2'!AE228</f>
        <v>0</v>
      </c>
      <c r="AF228" s="142">
        <f>'St 1.3.7.1'!AF228+'St 1.3.7.2'!AF228</f>
        <v>0</v>
      </c>
      <c r="AG228" s="142">
        <f>'St 1.3.7.1'!AG228+'St 1.3.7.2'!AG228</f>
        <v>0</v>
      </c>
    </row>
    <row r="229" spans="1:33">
      <c r="B229" s="8" t="s">
        <v>101</v>
      </c>
      <c r="C229" s="18"/>
      <c r="D229" s="142">
        <f>'St 1.3.7.1'!D229+'St 1.3.7.2'!D229</f>
        <v>0</v>
      </c>
      <c r="E229" s="142">
        <f>'St 1.3.7.1'!E229+'St 1.3.7.2'!E229</f>
        <v>0</v>
      </c>
      <c r="F229" s="142">
        <f>'St 1.3.7.1'!F229+'St 1.3.7.2'!F229</f>
        <v>0</v>
      </c>
      <c r="G229" s="142">
        <f>'St 1.3.7.1'!G229+'St 1.3.7.2'!G229</f>
        <v>0</v>
      </c>
      <c r="H229" s="142">
        <f>'St 1.3.7.1'!H229+'St 1.3.7.2'!H229</f>
        <v>0</v>
      </c>
      <c r="I229" s="142">
        <f>'St 1.3.7.1'!I229+'St 1.3.7.2'!I229</f>
        <v>0</v>
      </c>
      <c r="J229" s="142">
        <f>'St 1.3.7.1'!J229+'St 1.3.7.2'!J229</f>
        <v>0</v>
      </c>
      <c r="K229" s="142">
        <f>'St 1.3.7.1'!K229+'St 1.3.7.2'!K229</f>
        <v>0</v>
      </c>
      <c r="L229" s="142">
        <f>'St 1.3.7.1'!L229+'St 1.3.7.2'!L229</f>
        <v>0</v>
      </c>
      <c r="M229" s="142">
        <f>'St 1.3.7.1'!M229+'St 1.3.7.2'!M229</f>
        <v>0</v>
      </c>
      <c r="N229" s="143"/>
      <c r="O229" s="142">
        <f>'St 1.3.7.1'!O229+'St 1.3.7.2'!O229</f>
        <v>0</v>
      </c>
      <c r="P229" s="142">
        <f>'St 1.3.7.1'!P229+'St 1.3.7.2'!P229</f>
        <v>0</v>
      </c>
      <c r="Q229" s="142">
        <f>'St 1.3.7.1'!Q229+'St 1.3.7.2'!Q229</f>
        <v>0</v>
      </c>
      <c r="R229" s="142">
        <f>'St 1.3.7.1'!R229+'St 1.3.7.2'!R229</f>
        <v>0</v>
      </c>
      <c r="S229" s="142">
        <f>'St 1.3.7.1'!S229+'St 1.3.7.2'!S229</f>
        <v>0</v>
      </c>
      <c r="T229" s="142">
        <f>'St 1.3.7.1'!T229+'St 1.3.7.2'!T229</f>
        <v>0</v>
      </c>
      <c r="U229" s="142">
        <f>'St 1.3.7.1'!U229+'St 1.3.7.2'!U229</f>
        <v>0</v>
      </c>
      <c r="V229" s="142">
        <f>'St 1.3.7.1'!V229+'St 1.3.7.2'!V229</f>
        <v>0</v>
      </c>
      <c r="W229" s="142">
        <f>'St 1.3.7.1'!W229+'St 1.3.7.2'!W229</f>
        <v>0</v>
      </c>
      <c r="X229" s="143"/>
      <c r="Y229" s="142">
        <f>'St 1.3.7.1'!Y229+'St 1.3.7.2'!Y229</f>
        <v>0</v>
      </c>
      <c r="Z229" s="142">
        <f>'St 1.3.7.1'!Z229+'St 1.3.7.2'!Z229</f>
        <v>0</v>
      </c>
      <c r="AA229" s="142">
        <f>'St 1.3.7.1'!AA229+'St 1.3.7.2'!AA229</f>
        <v>0</v>
      </c>
      <c r="AB229" s="142">
        <f>'St 1.3.7.1'!AB229+'St 1.3.7.2'!AB229</f>
        <v>0</v>
      </c>
      <c r="AC229" s="142">
        <f>'St 1.3.7.1'!AC229+'St 1.3.7.2'!AC229</f>
        <v>0</v>
      </c>
      <c r="AD229" s="142">
        <f>'St 1.3.7.1'!AD229+'St 1.3.7.2'!AD229</f>
        <v>0</v>
      </c>
      <c r="AE229" s="142">
        <f>'St 1.3.7.1'!AE229+'St 1.3.7.2'!AE229</f>
        <v>0</v>
      </c>
      <c r="AF229" s="142">
        <f>'St 1.3.7.1'!AF229+'St 1.3.7.2'!AF229</f>
        <v>0</v>
      </c>
      <c r="AG229" s="142">
        <f>'St 1.3.7.1'!AG229+'St 1.3.7.2'!AG229</f>
        <v>0</v>
      </c>
    </row>
    <row r="230" spans="1:33" s="45" customFormat="1">
      <c r="A230" s="38"/>
      <c r="B230" s="5" t="s">
        <v>29</v>
      </c>
      <c r="C230" s="2"/>
      <c r="D230" s="139">
        <f>'St 1.3.7.1'!D230+'St 1.3.7.2'!D230</f>
        <v>66281.636693933571</v>
      </c>
      <c r="E230" s="139">
        <f>'St 1.3.7.1'!E230+'St 1.3.7.2'!E230</f>
        <v>72338.851705210604</v>
      </c>
      <c r="F230" s="139">
        <f>'St 1.3.7.1'!F230+'St 1.3.7.2'!F230</f>
        <v>71518.085723553959</v>
      </c>
      <c r="G230" s="139">
        <f>'St 1.3.7.1'!G230+'St 1.3.7.2'!G230</f>
        <v>92395.223674386492</v>
      </c>
      <c r="H230" s="139">
        <f>'St 1.3.7.1'!H230+'St 1.3.7.2'!H230</f>
        <v>95482.069862441451</v>
      </c>
      <c r="I230" s="139">
        <f>'St 1.3.7.1'!I230+'St 1.3.7.2'!I230</f>
        <v>112123.44089683145</v>
      </c>
      <c r="J230" s="139">
        <f>'St 1.3.7.1'!J230+'St 1.3.7.2'!J230</f>
        <v>132619.60561653116</v>
      </c>
      <c r="K230" s="139">
        <f>'St 1.3.7.1'!K230+'St 1.3.7.2'!K230</f>
        <v>133826.9927490839</v>
      </c>
      <c r="L230" s="139">
        <f>'St 1.3.7.1'!L230+'St 1.3.7.2'!L230</f>
        <v>156320.17083985344</v>
      </c>
      <c r="M230" s="139">
        <f>'St 1.3.7.1'!M230+'St 1.3.7.2'!M230</f>
        <v>161706.36203863446</v>
      </c>
      <c r="N230" s="146"/>
      <c r="O230" s="139">
        <f>'St 1.3.7.1'!O230+'St 1.3.7.2'!O230</f>
        <v>6057.2150112770323</v>
      </c>
      <c r="P230" s="139">
        <f>'St 1.3.7.1'!P230+'St 1.3.7.2'!P230</f>
        <v>-820.76598165664473</v>
      </c>
      <c r="Q230" s="139">
        <f>'St 1.3.7.1'!Q230+'St 1.3.7.2'!Q230</f>
        <v>20877.137950832534</v>
      </c>
      <c r="R230" s="139">
        <f>'St 1.3.7.1'!R230+'St 1.3.7.2'!R230</f>
        <v>3086.8461880549585</v>
      </c>
      <c r="S230" s="139">
        <f>'St 1.3.7.1'!S230+'St 1.3.7.2'!S230</f>
        <v>16641.371034390002</v>
      </c>
      <c r="T230" s="139">
        <f>'St 1.3.7.1'!T230+'St 1.3.7.2'!T230</f>
        <v>20496.164719699707</v>
      </c>
      <c r="U230" s="139">
        <f>'St 1.3.7.1'!U230+'St 1.3.7.2'!U230</f>
        <v>1207.3871325527434</v>
      </c>
      <c r="V230" s="139">
        <f>'St 1.3.7.1'!V230+'St 1.3.7.2'!V230</f>
        <v>22493.178090769536</v>
      </c>
      <c r="W230" s="139">
        <f>'St 1.3.7.1'!W230+'St 1.3.7.2'!W230</f>
        <v>5386.1911987810163</v>
      </c>
      <c r="X230" s="146"/>
      <c r="Y230" s="139">
        <f>'St 1.3.7.1'!Y230+'St 1.3.7.2'!Y230</f>
        <v>0</v>
      </c>
      <c r="Z230" s="139">
        <f>'St 1.3.7.1'!Z230+'St 1.3.7.2'!Z230</f>
        <v>0</v>
      </c>
      <c r="AA230" s="139">
        <f>'St 1.3.7.1'!AA230+'St 1.3.7.2'!AA230</f>
        <v>0</v>
      </c>
      <c r="AB230" s="139">
        <f>'St 1.3.7.1'!AB230+'St 1.3.7.2'!AB230</f>
        <v>0</v>
      </c>
      <c r="AC230" s="139">
        <f>'St 1.3.7.1'!AC230+'St 1.3.7.2'!AC230</f>
        <v>0</v>
      </c>
      <c r="AD230" s="139">
        <f>'St 1.3.7.1'!AD230+'St 1.3.7.2'!AD230</f>
        <v>0</v>
      </c>
      <c r="AE230" s="139">
        <f>'St 1.3.7.1'!AE230+'St 1.3.7.2'!AE230</f>
        <v>0</v>
      </c>
      <c r="AF230" s="139">
        <f>'St 1.3.7.1'!AF230+'St 1.3.7.2'!AF230</f>
        <v>0</v>
      </c>
      <c r="AG230" s="139">
        <f>'St 1.3.7.1'!AG230+'St 1.3.7.2'!AG230</f>
        <v>0</v>
      </c>
    </row>
    <row r="231" spans="1:33" s="45" customFormat="1">
      <c r="A231" s="38"/>
      <c r="B231" s="5" t="s">
        <v>96</v>
      </c>
      <c r="C231" s="2"/>
      <c r="D231" s="139">
        <f>'St 1.3.7.1'!D231+'St 1.3.7.2'!D231</f>
        <v>0</v>
      </c>
      <c r="E231" s="139">
        <f>'St 1.3.7.1'!E231+'St 1.3.7.2'!E231</f>
        <v>0</v>
      </c>
      <c r="F231" s="139">
        <f>'St 1.3.7.1'!F231+'St 1.3.7.2'!F231</f>
        <v>0</v>
      </c>
      <c r="G231" s="139">
        <f>'St 1.3.7.1'!G231+'St 1.3.7.2'!G231</f>
        <v>0</v>
      </c>
      <c r="H231" s="139">
        <f>'St 1.3.7.1'!H231+'St 1.3.7.2'!H231</f>
        <v>0</v>
      </c>
      <c r="I231" s="139">
        <f>'St 1.3.7.1'!I231+'St 1.3.7.2'!I231</f>
        <v>0</v>
      </c>
      <c r="J231" s="139">
        <f>'St 1.3.7.1'!J231+'St 1.3.7.2'!J231</f>
        <v>0</v>
      </c>
      <c r="K231" s="139">
        <f>'St 1.3.7.1'!K231+'St 1.3.7.2'!K231</f>
        <v>0</v>
      </c>
      <c r="L231" s="139">
        <f>'St 1.3.7.1'!L231+'St 1.3.7.2'!L231</f>
        <v>0</v>
      </c>
      <c r="M231" s="139">
        <f>'St 1.3.7.1'!M231+'St 1.3.7.2'!M231</f>
        <v>0</v>
      </c>
      <c r="N231" s="146"/>
      <c r="O231" s="139">
        <f>'St 1.3.7.1'!O231+'St 1.3.7.2'!O231</f>
        <v>0</v>
      </c>
      <c r="P231" s="139">
        <f>'St 1.3.7.1'!P231+'St 1.3.7.2'!P231</f>
        <v>0</v>
      </c>
      <c r="Q231" s="139">
        <f>'St 1.3.7.1'!Q231+'St 1.3.7.2'!Q231</f>
        <v>0</v>
      </c>
      <c r="R231" s="139">
        <f>'St 1.3.7.1'!R231+'St 1.3.7.2'!R231</f>
        <v>0</v>
      </c>
      <c r="S231" s="139">
        <f>'St 1.3.7.1'!S231+'St 1.3.7.2'!S231</f>
        <v>0</v>
      </c>
      <c r="T231" s="139">
        <f>'St 1.3.7.1'!T231+'St 1.3.7.2'!T231</f>
        <v>0</v>
      </c>
      <c r="U231" s="139">
        <f>'St 1.3.7.1'!U231+'St 1.3.7.2'!U231</f>
        <v>0</v>
      </c>
      <c r="V231" s="139">
        <f>'St 1.3.7.1'!V231+'St 1.3.7.2'!V231</f>
        <v>0</v>
      </c>
      <c r="W231" s="139">
        <f>'St 1.3.7.1'!W231+'St 1.3.7.2'!W231</f>
        <v>0</v>
      </c>
      <c r="X231" s="146"/>
      <c r="Y231" s="139">
        <f>'St 1.3.7.1'!Y231+'St 1.3.7.2'!Y231</f>
        <v>0</v>
      </c>
      <c r="Z231" s="139">
        <f>'St 1.3.7.1'!Z231+'St 1.3.7.2'!Z231</f>
        <v>0</v>
      </c>
      <c r="AA231" s="139">
        <f>'St 1.3.7.1'!AA231+'St 1.3.7.2'!AA231</f>
        <v>0</v>
      </c>
      <c r="AB231" s="139">
        <f>'St 1.3.7.1'!AB231+'St 1.3.7.2'!AB231</f>
        <v>0</v>
      </c>
      <c r="AC231" s="139">
        <f>'St 1.3.7.1'!AC231+'St 1.3.7.2'!AC231</f>
        <v>0</v>
      </c>
      <c r="AD231" s="139">
        <f>'St 1.3.7.1'!AD231+'St 1.3.7.2'!AD231</f>
        <v>0</v>
      </c>
      <c r="AE231" s="139">
        <f>'St 1.3.7.1'!AE231+'St 1.3.7.2'!AE231</f>
        <v>0</v>
      </c>
      <c r="AF231" s="139">
        <f>'St 1.3.7.1'!AF231+'St 1.3.7.2'!AF231</f>
        <v>0</v>
      </c>
      <c r="AG231" s="139">
        <f>'St 1.3.7.1'!AG231+'St 1.3.7.2'!AG231</f>
        <v>0</v>
      </c>
    </row>
    <row r="232" spans="1:33" s="45" customFormat="1">
      <c r="A232" s="38"/>
      <c r="B232" s="5" t="s">
        <v>100</v>
      </c>
      <c r="C232" s="2"/>
      <c r="D232" s="139">
        <f>'St 1.3.7.1'!D232+'St 1.3.7.2'!D232</f>
        <v>2446357.7217854187</v>
      </c>
      <c r="E232" s="139">
        <f>'St 1.3.7.1'!E232+'St 1.3.7.2'!E232</f>
        <v>2740118.429280316</v>
      </c>
      <c r="F232" s="139">
        <f>'St 1.3.7.1'!F232+'St 1.3.7.2'!F232</f>
        <v>3126758.9333000001</v>
      </c>
      <c r="G232" s="139">
        <f>'St 1.3.7.1'!G232+'St 1.3.7.2'!G232</f>
        <v>3681902.7569984198</v>
      </c>
      <c r="H232" s="139">
        <f>'St 1.3.7.1'!H232+'St 1.3.7.2'!H232</f>
        <v>4116398.2070867</v>
      </c>
      <c r="I232" s="139">
        <f>'St 1.3.7.1'!I232+'St 1.3.7.2'!I232</f>
        <v>4861881.2996433424</v>
      </c>
      <c r="J232" s="139">
        <f>'St 1.3.7.1'!J232+'St 1.3.7.2'!J232</f>
        <v>5529072.4201885536</v>
      </c>
      <c r="K232" s="139">
        <f>'St 1.3.7.1'!K232+'St 1.3.7.2'!K232</f>
        <v>6244574.5956803076</v>
      </c>
      <c r="L232" s="139">
        <f>'St 1.3.7.1'!L232+'St 1.3.7.2'!L232</f>
        <v>6754181.8316527242</v>
      </c>
      <c r="M232" s="139">
        <f>'St 1.3.7.1'!M232+'St 1.3.7.2'!M232</f>
        <v>8124016.5639991239</v>
      </c>
      <c r="N232" s="146"/>
      <c r="O232" s="139">
        <f>'St 1.3.7.1'!O232+'St 1.3.7.2'!O232</f>
        <v>221150.01075099991</v>
      </c>
      <c r="P232" s="139">
        <f>'St 1.3.7.1'!P232+'St 1.3.7.2'!P232</f>
        <v>277040.74401968427</v>
      </c>
      <c r="Q232" s="139">
        <f>'St 1.3.7.1'!Q232+'St 1.3.7.2'!Q232</f>
        <v>393120.03369841934</v>
      </c>
      <c r="R232" s="139">
        <f>'St 1.3.7.1'!R232+'St 1.3.7.2'!R232</f>
        <v>327807.72008828004</v>
      </c>
      <c r="S232" s="139">
        <f>'St 1.3.7.1'!S232+'St 1.3.7.2'!S232</f>
        <v>542978.74255664274</v>
      </c>
      <c r="T232" s="139">
        <f>'St 1.3.7.1'!T232+'St 1.3.7.2'!T232</f>
        <v>460660.85390121094</v>
      </c>
      <c r="U232" s="139">
        <f>'St 1.3.7.1'!U232+'St 1.3.7.2'!U232</f>
        <v>489693.01976675447</v>
      </c>
      <c r="V232" s="139">
        <f>'St 1.3.7.1'!V232+'St 1.3.7.2'!V232</f>
        <v>518484.45472241601</v>
      </c>
      <c r="W232" s="139">
        <f>'St 1.3.7.1'!W232+'St 1.3.7.2'!W232</f>
        <v>1066011.8093361564</v>
      </c>
      <c r="X232" s="146"/>
      <c r="Y232" s="139">
        <f>'St 1.3.7.1'!Y232+'St 1.3.7.2'!Y232</f>
        <v>72610.696743897584</v>
      </c>
      <c r="Z232" s="139">
        <f>'St 1.3.7.1'!Z232+'St 1.3.7.2'!Z232</f>
        <v>122920.67115568413</v>
      </c>
      <c r="AA232" s="139">
        <f>'St 1.3.7.1'!AA232+'St 1.3.7.2'!AA232</f>
        <v>205606.39974273564</v>
      </c>
      <c r="AB232" s="139">
        <f>'St 1.3.7.1'!AB232+'St 1.3.7.2'!AB232</f>
        <v>150831.16083070068</v>
      </c>
      <c r="AC232" s="139">
        <f>'St 1.3.7.1'!AC232+'St 1.3.7.2'!AC232</f>
        <v>217731.23426271544</v>
      </c>
      <c r="AD232" s="139">
        <f>'St 1.3.7.1'!AD232+'St 1.3.7.2'!AD232</f>
        <v>235273.80325862099</v>
      </c>
      <c r="AE232" s="139">
        <f>'St 1.3.7.1'!AE232+'St 1.3.7.2'!AE232</f>
        <v>269161.40634611784</v>
      </c>
      <c r="AF232" s="139">
        <f>'St 1.3.7.1'!AF232+'St 1.3.7.2'!AF232</f>
        <v>33559.974669800315</v>
      </c>
      <c r="AG232" s="139">
        <f>'St 1.3.7.1'!AG232+'St 1.3.7.2'!AG232</f>
        <v>364334.73348994495</v>
      </c>
    </row>
  </sheetData>
  <mergeCells count="12">
    <mergeCell ref="Y3:AG3"/>
    <mergeCell ref="Y4:AG4"/>
    <mergeCell ref="Y120:AG120"/>
    <mergeCell ref="Y121:AG121"/>
    <mergeCell ref="D3:M3"/>
    <mergeCell ref="D4:M4"/>
    <mergeCell ref="D120:M120"/>
    <mergeCell ref="D121:M121"/>
    <mergeCell ref="O3:W3"/>
    <mergeCell ref="O4:W4"/>
    <mergeCell ref="O120:W120"/>
    <mergeCell ref="O121:W121"/>
  </mergeCells>
  <hyperlinks>
    <hyperlink ref="A1" location="Index!A1" display="Index" xr:uid="{A3E95E60-5FFC-4B24-B584-1E4E9FC0F3CA}"/>
  </hyperlinks>
  <pageMargins left="0.7" right="0.7" top="0.75" bottom="0.75" header="0.3" footer="0.3"/>
  <pageSetup paperSize="9" scale="1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4A43C-41F8-4F76-97C1-86A1B84A51CD}">
  <sheetPr>
    <pageSetUpPr fitToPage="1"/>
  </sheetPr>
  <dimension ref="A1:K165"/>
  <sheetViews>
    <sheetView zoomScale="60" zoomScaleNormal="60" zoomScaleSheetLayoutView="100" workbookViewId="0"/>
  </sheetViews>
  <sheetFormatPr defaultColWidth="9" defaultRowHeight="14"/>
  <cols>
    <col min="1" max="1" width="58.7265625" style="281" customWidth="1"/>
    <col min="2" max="11" width="14.90625" style="281" customWidth="1"/>
    <col min="12" max="16384" width="9" style="281"/>
  </cols>
  <sheetData>
    <row r="1" spans="1:11" s="285" customFormat="1" ht="20">
      <c r="B1" s="284"/>
    </row>
    <row r="2" spans="1:11" s="285" customFormat="1" ht="20.5">
      <c r="A2" s="352" t="s">
        <v>408</v>
      </c>
      <c r="B2" s="353"/>
      <c r="C2" s="281"/>
      <c r="D2" s="281"/>
      <c r="E2" s="281"/>
      <c r="F2" s="281"/>
      <c r="G2" s="281"/>
      <c r="H2" s="281"/>
      <c r="I2" s="354"/>
      <c r="J2" s="281"/>
      <c r="K2" s="281"/>
    </row>
    <row r="3" spans="1:11" s="285" customFormat="1" ht="14.5" thickBot="1">
      <c r="A3" s="281"/>
      <c r="B3" s="281"/>
      <c r="C3" s="281"/>
      <c r="D3" s="281"/>
      <c r="E3" s="281"/>
      <c r="F3" s="281"/>
      <c r="G3" s="281"/>
      <c r="H3" s="281"/>
      <c r="I3" s="281"/>
      <c r="J3" s="281"/>
      <c r="K3" s="376" t="s">
        <v>398</v>
      </c>
    </row>
    <row r="4" spans="1:11" s="285" customFormat="1" ht="14.5" thickBot="1">
      <c r="A4" s="355" t="s">
        <v>377</v>
      </c>
      <c r="B4" s="356" t="s">
        <v>1</v>
      </c>
      <c r="C4" s="357" t="s">
        <v>2</v>
      </c>
      <c r="D4" s="357" t="s">
        <v>3</v>
      </c>
      <c r="E4" s="357" t="s">
        <v>4</v>
      </c>
      <c r="F4" s="357" t="s">
        <v>104</v>
      </c>
      <c r="G4" s="357" t="s">
        <v>105</v>
      </c>
      <c r="H4" s="357" t="s">
        <v>111</v>
      </c>
      <c r="I4" s="357" t="s">
        <v>268</v>
      </c>
      <c r="J4" s="357" t="s">
        <v>285</v>
      </c>
      <c r="K4" s="358" t="s">
        <v>367</v>
      </c>
    </row>
    <row r="5" spans="1:11" s="285" customFormat="1">
      <c r="A5" s="359" t="s">
        <v>378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</row>
    <row r="6" spans="1:11" s="285" customFormat="1">
      <c r="A6" s="361" t="s">
        <v>399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</row>
    <row r="7" spans="1:11" s="285" customFormat="1">
      <c r="A7" s="359" t="s">
        <v>379</v>
      </c>
      <c r="B7" s="363">
        <v>17367741.948738459</v>
      </c>
      <c r="C7" s="363">
        <v>19801892.675958399</v>
      </c>
      <c r="D7" s="363">
        <v>22390183.155105468</v>
      </c>
      <c r="E7" s="363">
        <v>25163521.174416408</v>
      </c>
      <c r="F7" s="363">
        <v>27702316.592057422</v>
      </c>
      <c r="G7" s="363">
        <v>31032352.864431188</v>
      </c>
      <c r="H7" s="363">
        <v>34929094.223702818</v>
      </c>
      <c r="I7" s="363">
        <v>38686995.684949294</v>
      </c>
      <c r="J7" s="363">
        <v>42247345.682830513</v>
      </c>
      <c r="K7" s="363">
        <v>47933975.543050557</v>
      </c>
    </row>
    <row r="8" spans="1:11" s="285" customFormat="1">
      <c r="A8" s="364" t="s">
        <v>380</v>
      </c>
      <c r="B8" s="365">
        <v>139068.53347925455</v>
      </c>
      <c r="C8" s="365">
        <v>142327.89480324349</v>
      </c>
      <c r="D8" s="365">
        <v>136285.89334704902</v>
      </c>
      <c r="E8" s="365">
        <v>133990.84968462557</v>
      </c>
      <c r="F8" s="365">
        <v>144071.55537468029</v>
      </c>
      <c r="G8" s="365">
        <v>141197.99557099992</v>
      </c>
      <c r="H8" s="365">
        <v>153876.04198654532</v>
      </c>
      <c r="I8" s="365">
        <v>172828.00787905685</v>
      </c>
      <c r="J8" s="365">
        <v>244459.87164743105</v>
      </c>
      <c r="K8" s="365">
        <v>262836.2614065716</v>
      </c>
    </row>
    <row r="9" spans="1:11" s="285" customFormat="1">
      <c r="A9" s="364" t="s">
        <v>381</v>
      </c>
      <c r="B9" s="365">
        <v>2296908.9412981849</v>
      </c>
      <c r="C9" s="365">
        <v>2368407.6368715349</v>
      </c>
      <c r="D9" s="365">
        <v>2637849.2817644067</v>
      </c>
      <c r="E9" s="365">
        <v>2841159.2892157505</v>
      </c>
      <c r="F9" s="365">
        <v>2859175.6444064812</v>
      </c>
      <c r="G9" s="365">
        <v>3488423.8092932776</v>
      </c>
      <c r="H9" s="365">
        <v>3620381.9232728654</v>
      </c>
      <c r="I9" s="365">
        <v>4180249.0649515335</v>
      </c>
      <c r="J9" s="365">
        <v>4855321.4023796096</v>
      </c>
      <c r="K9" s="365">
        <v>5277858.3700598245</v>
      </c>
    </row>
    <row r="10" spans="1:11" s="285" customFormat="1">
      <c r="A10" s="364" t="s">
        <v>382</v>
      </c>
      <c r="B10" s="365">
        <v>5780296.1992789041</v>
      </c>
      <c r="C10" s="365">
        <v>6684466.9745584689</v>
      </c>
      <c r="D10" s="365">
        <v>7606751.2810026035</v>
      </c>
      <c r="E10" s="365">
        <v>8377058.3132709423</v>
      </c>
      <c r="F10" s="365">
        <v>9553819.6894936934</v>
      </c>
      <c r="G10" s="365">
        <v>10867839.68345538</v>
      </c>
      <c r="H10" s="365">
        <v>12334021.379213024</v>
      </c>
      <c r="I10" s="365">
        <v>13511419.7861857</v>
      </c>
      <c r="J10" s="365">
        <v>14956570.341463929</v>
      </c>
      <c r="K10" s="365">
        <v>18067683.126655187</v>
      </c>
    </row>
    <row r="11" spans="1:11" s="285" customFormat="1">
      <c r="A11" s="364" t="s">
        <v>383</v>
      </c>
      <c r="B11" s="365">
        <v>7548820.8278176291</v>
      </c>
      <c r="C11" s="365">
        <v>8802383.7643940244</v>
      </c>
      <c r="D11" s="365">
        <v>9937505.8994718827</v>
      </c>
      <c r="E11" s="365">
        <v>11037327.715426335</v>
      </c>
      <c r="F11" s="365">
        <v>12128825.5456753</v>
      </c>
      <c r="G11" s="365">
        <v>12558007.462662332</v>
      </c>
      <c r="H11" s="365">
        <v>14301815.478993012</v>
      </c>
      <c r="I11" s="365">
        <v>16027554.333765017</v>
      </c>
      <c r="J11" s="365">
        <v>17037085.383968845</v>
      </c>
      <c r="K11" s="365">
        <v>17999594.271238144</v>
      </c>
    </row>
    <row r="12" spans="1:11" s="285" customFormat="1">
      <c r="A12" s="364" t="s">
        <v>384</v>
      </c>
      <c r="B12" s="365">
        <v>960686.54321587691</v>
      </c>
      <c r="C12" s="365">
        <v>1107168.9198726253</v>
      </c>
      <c r="D12" s="365">
        <v>1272664.9958208138</v>
      </c>
      <c r="E12" s="365">
        <v>1481791.1631316368</v>
      </c>
      <c r="F12" s="365">
        <v>1674804.5508000548</v>
      </c>
      <c r="G12" s="365">
        <v>2173757.7005890175</v>
      </c>
      <c r="H12" s="365">
        <v>2403136.0611522202</v>
      </c>
      <c r="I12" s="365">
        <v>2700902.9378564423</v>
      </c>
      <c r="J12" s="365">
        <v>2583846.0994156525</v>
      </c>
      <c r="K12" s="365">
        <v>3673422.4673463688</v>
      </c>
    </row>
    <row r="13" spans="1:11" s="285" customFormat="1">
      <c r="A13" s="364" t="s">
        <v>385</v>
      </c>
      <c r="B13" s="365">
        <v>391.86610099232757</v>
      </c>
      <c r="C13" s="365">
        <v>278.37600036677333</v>
      </c>
      <c r="D13" s="365">
        <v>223.77627287146075</v>
      </c>
      <c r="E13" s="365">
        <v>209.06290610448602</v>
      </c>
      <c r="F13" s="365">
        <v>274.70936486926314</v>
      </c>
      <c r="G13" s="365">
        <v>280.39796184851872</v>
      </c>
      <c r="H13" s="365">
        <v>341.40325763967485</v>
      </c>
      <c r="I13" s="365">
        <v>279.38834561927683</v>
      </c>
      <c r="J13" s="365">
        <v>385.09210537777466</v>
      </c>
      <c r="K13" s="365">
        <v>402.71449774272241</v>
      </c>
    </row>
    <row r="14" spans="1:11" s="285" customFormat="1">
      <c r="A14" s="364" t="s">
        <v>386</v>
      </c>
      <c r="B14" s="365">
        <v>272255.44369153416</v>
      </c>
      <c r="C14" s="365">
        <v>356677.84602826403</v>
      </c>
      <c r="D14" s="365">
        <v>395659.47439115151</v>
      </c>
      <c r="E14" s="365">
        <v>671760.57723243046</v>
      </c>
      <c r="F14" s="365">
        <v>637039.64363522164</v>
      </c>
      <c r="G14" s="365">
        <v>930003.80043833971</v>
      </c>
      <c r="H14" s="365">
        <v>1171796.4854921342</v>
      </c>
      <c r="I14" s="365">
        <v>980603.4101530991</v>
      </c>
      <c r="J14" s="365">
        <v>1231935.3970259125</v>
      </c>
      <c r="K14" s="365">
        <v>1352937.9527332939</v>
      </c>
    </row>
    <row r="15" spans="1:11" s="285" customFormat="1">
      <c r="A15" s="366" t="s">
        <v>387</v>
      </c>
      <c r="B15" s="367">
        <v>369313.77724345308</v>
      </c>
      <c r="C15" s="367">
        <v>340181.62935269129</v>
      </c>
      <c r="D15" s="367">
        <v>403093.61611176212</v>
      </c>
      <c r="E15" s="367">
        <v>620224.20354858553</v>
      </c>
      <c r="F15" s="367">
        <v>704345.1926428047</v>
      </c>
      <c r="G15" s="367">
        <v>872842.01445999462</v>
      </c>
      <c r="H15" s="367">
        <v>943726.43862636562</v>
      </c>
      <c r="I15" s="367">
        <v>1114223.0407137566</v>
      </c>
      <c r="J15" s="367">
        <v>1337736.5444579415</v>
      </c>
      <c r="K15" s="367">
        <v>1299242.0789876697</v>
      </c>
    </row>
    <row r="16" spans="1:11" s="285" customFormat="1">
      <c r="A16" s="368" t="s">
        <v>388</v>
      </c>
      <c r="B16" s="365">
        <v>15168373.723858517</v>
      </c>
      <c r="C16" s="365">
        <v>17231366.196845386</v>
      </c>
      <c r="D16" s="365">
        <v>19464456.875985321</v>
      </c>
      <c r="E16" s="365">
        <v>21839746.224871829</v>
      </c>
      <c r="F16" s="365">
        <v>24146962.937694199</v>
      </c>
      <c r="G16" s="365">
        <v>26725774.572876375</v>
      </c>
      <c r="H16" s="365">
        <v>29898131.942238856</v>
      </c>
      <c r="I16" s="365">
        <v>33211025.605668459</v>
      </c>
      <c r="J16" s="365">
        <v>36051070.574818812</v>
      </c>
      <c r="K16" s="365">
        <v>40984189.734572604</v>
      </c>
    </row>
    <row r="17" spans="1:11" s="285" customFormat="1">
      <c r="A17" s="364" t="s">
        <v>389</v>
      </c>
      <c r="B17" s="365">
        <v>0</v>
      </c>
      <c r="C17" s="365">
        <v>0</v>
      </c>
      <c r="D17" s="365">
        <v>0</v>
      </c>
      <c r="E17" s="365">
        <v>0</v>
      </c>
      <c r="F17" s="365">
        <v>0</v>
      </c>
      <c r="G17" s="365">
        <v>0</v>
      </c>
      <c r="H17" s="365">
        <v>0</v>
      </c>
      <c r="I17" s="365">
        <v>0</v>
      </c>
      <c r="J17" s="365">
        <v>0</v>
      </c>
      <c r="K17" s="365">
        <v>0</v>
      </c>
    </row>
    <row r="18" spans="1:11" s="285" customFormat="1">
      <c r="A18" s="364" t="s">
        <v>390</v>
      </c>
      <c r="B18" s="365">
        <v>8853967.1556719951</v>
      </c>
      <c r="C18" s="365">
        <v>10125447.333014628</v>
      </c>
      <c r="D18" s="365">
        <v>11556115.817354508</v>
      </c>
      <c r="E18" s="365">
        <v>12837690.032470981</v>
      </c>
      <c r="F18" s="365">
        <v>13947603.689762173</v>
      </c>
      <c r="G18" s="365">
        <v>15230058.959770877</v>
      </c>
      <c r="H18" s="365">
        <v>16473713.512563109</v>
      </c>
      <c r="I18" s="365">
        <v>17983367.209301472</v>
      </c>
      <c r="J18" s="365">
        <v>19768052.631372593</v>
      </c>
      <c r="K18" s="365">
        <v>22294217.452428814</v>
      </c>
    </row>
    <row r="19" spans="1:11" s="285" customFormat="1">
      <c r="A19" s="364" t="s">
        <v>391</v>
      </c>
      <c r="B19" s="365">
        <v>776453.78123667615</v>
      </c>
      <c r="C19" s="365">
        <v>916886.00262677972</v>
      </c>
      <c r="D19" s="365">
        <v>1005650.7986970268</v>
      </c>
      <c r="E19" s="365">
        <v>1083270.3053010274</v>
      </c>
      <c r="F19" s="365">
        <v>1240168.0418821131</v>
      </c>
      <c r="G19" s="365">
        <v>1460177.2879564425</v>
      </c>
      <c r="H19" s="365">
        <v>1816329.0637520594</v>
      </c>
      <c r="I19" s="365">
        <v>1940012.9847923722</v>
      </c>
      <c r="J19" s="365">
        <v>1929252.3550609704</v>
      </c>
      <c r="K19" s="365">
        <v>2070182.7708242377</v>
      </c>
    </row>
    <row r="20" spans="1:11" s="285" customFormat="1">
      <c r="A20" s="364" t="s">
        <v>392</v>
      </c>
      <c r="B20" s="365">
        <v>1801995.1183737703</v>
      </c>
      <c r="C20" s="365">
        <v>2021206.9358397697</v>
      </c>
      <c r="D20" s="365">
        <v>2173929.7524936986</v>
      </c>
      <c r="E20" s="365">
        <v>2352277.0960819335</v>
      </c>
      <c r="F20" s="365">
        <v>2712591.0108246151</v>
      </c>
      <c r="G20" s="365">
        <v>2545025.3224832942</v>
      </c>
      <c r="H20" s="365">
        <v>3210179.0492979833</v>
      </c>
      <c r="I20" s="365">
        <v>3671815.3006978855</v>
      </c>
      <c r="J20" s="365">
        <v>4030265.2750372044</v>
      </c>
      <c r="K20" s="365">
        <v>3975838.8751078178</v>
      </c>
    </row>
    <row r="21" spans="1:11" s="285" customFormat="1">
      <c r="A21" s="364" t="s">
        <v>393</v>
      </c>
      <c r="B21" s="365">
        <v>809371.88145933393</v>
      </c>
      <c r="C21" s="365">
        <v>942329.03308277659</v>
      </c>
      <c r="D21" s="365">
        <v>1070215.5576354214</v>
      </c>
      <c r="E21" s="365">
        <v>1341224.413728151</v>
      </c>
      <c r="F21" s="365">
        <v>1518931.032963204</v>
      </c>
      <c r="G21" s="365">
        <v>2075086.4471967733</v>
      </c>
      <c r="H21" s="365">
        <v>2485651.1965184757</v>
      </c>
      <c r="I21" s="365">
        <v>2794700.4548284886</v>
      </c>
      <c r="J21" s="365">
        <v>2717885.5070192674</v>
      </c>
      <c r="K21" s="365">
        <v>3634949.6280576955</v>
      </c>
    </row>
    <row r="22" spans="1:11" s="285" customFormat="1">
      <c r="A22" s="364" t="s">
        <v>394</v>
      </c>
      <c r="B22" s="365">
        <v>2341501.232424296</v>
      </c>
      <c r="C22" s="365">
        <v>2623201.8239867333</v>
      </c>
      <c r="D22" s="365">
        <v>2994891.154005398</v>
      </c>
      <c r="E22" s="365">
        <v>3518433.440026552</v>
      </c>
      <c r="F22" s="365">
        <v>3955446.6351646907</v>
      </c>
      <c r="G22" s="365">
        <v>4680698.1415707832</v>
      </c>
      <c r="H22" s="365">
        <v>5338395.0726658432</v>
      </c>
      <c r="I22" s="365">
        <v>6046592.2107058885</v>
      </c>
      <c r="J22" s="365">
        <v>6573694.2931538112</v>
      </c>
      <c r="K22" s="365">
        <v>7892585.1188388569</v>
      </c>
    </row>
    <row r="23" spans="1:11" s="285" customFormat="1">
      <c r="A23" s="364" t="s">
        <v>395</v>
      </c>
      <c r="B23" s="365">
        <v>294454.84218467132</v>
      </c>
      <c r="C23" s="365">
        <v>317972.66571966681</v>
      </c>
      <c r="D23" s="365">
        <v>286809.21026569698</v>
      </c>
      <c r="E23" s="365">
        <v>364451.26664200134</v>
      </c>
      <c r="F23" s="365">
        <v>456597.09465696133</v>
      </c>
      <c r="G23" s="365">
        <v>374524.17058244365</v>
      </c>
      <c r="H23" s="365">
        <v>355417.13059035799</v>
      </c>
      <c r="I23" s="365">
        <v>443873.65779582143</v>
      </c>
      <c r="J23" s="365">
        <v>510713.13147323101</v>
      </c>
      <c r="K23" s="365">
        <v>538252.14554368996</v>
      </c>
    </row>
    <row r="24" spans="1:11" s="285" customFormat="1" ht="14.5" thickBot="1">
      <c r="A24" s="369" t="s">
        <v>396</v>
      </c>
      <c r="B24" s="370">
        <v>290692.53593508777</v>
      </c>
      <c r="C24" s="370">
        <v>284191.82012147218</v>
      </c>
      <c r="D24" s="370">
        <v>376673.9225100003</v>
      </c>
      <c r="E24" s="370">
        <v>342176.44375971082</v>
      </c>
      <c r="F24" s="370">
        <v>315676.10694989417</v>
      </c>
      <c r="G24" s="370">
        <v>360332.29962713824</v>
      </c>
      <c r="H24" s="370">
        <v>218617.56196860864</v>
      </c>
      <c r="I24" s="370">
        <v>330373.7343702307</v>
      </c>
      <c r="J24" s="370">
        <v>521230.47473516199</v>
      </c>
      <c r="K24" s="370">
        <v>578236.90524280001</v>
      </c>
    </row>
    <row r="25" spans="1:11" s="285" customFormat="1">
      <c r="A25" s="359" t="s">
        <v>400</v>
      </c>
      <c r="B25" s="360"/>
      <c r="C25" s="360"/>
      <c r="D25" s="360"/>
      <c r="E25" s="360"/>
      <c r="F25" s="360"/>
      <c r="G25" s="360"/>
      <c r="H25" s="360"/>
      <c r="I25" s="360"/>
      <c r="J25" s="360"/>
      <c r="K25" s="360"/>
    </row>
    <row r="26" spans="1:11" s="285" customFormat="1">
      <c r="A26" s="359" t="s">
        <v>379</v>
      </c>
      <c r="B26" s="363">
        <v>12134113.577782335</v>
      </c>
      <c r="C26" s="363">
        <v>12552815.997351589</v>
      </c>
      <c r="D26" s="363">
        <v>11675580.82774765</v>
      </c>
      <c r="E26" s="363">
        <v>12546837.687428219</v>
      </c>
      <c r="F26" s="363">
        <v>13766119.210351709</v>
      </c>
      <c r="G26" s="363">
        <v>13951435.801357407</v>
      </c>
      <c r="H26" s="363">
        <v>19952874.751571424</v>
      </c>
      <c r="I26" s="363">
        <v>16637311.526914971</v>
      </c>
      <c r="J26" s="363">
        <v>16514471.744158402</v>
      </c>
      <c r="K26" s="363">
        <v>18006018.259698443</v>
      </c>
    </row>
    <row r="27" spans="1:11" s="285" customFormat="1">
      <c r="A27" s="364" t="s">
        <v>380</v>
      </c>
      <c r="B27" s="365">
        <v>0</v>
      </c>
      <c r="C27" s="365">
        <v>0</v>
      </c>
      <c r="D27" s="365">
        <v>0</v>
      </c>
      <c r="E27" s="365">
        <v>0</v>
      </c>
      <c r="F27" s="365">
        <v>0</v>
      </c>
      <c r="G27" s="365">
        <v>0</v>
      </c>
      <c r="H27" s="365">
        <v>0</v>
      </c>
      <c r="I27" s="365">
        <v>0</v>
      </c>
      <c r="J27" s="365">
        <v>0</v>
      </c>
      <c r="K27" s="365">
        <v>0</v>
      </c>
    </row>
    <row r="28" spans="1:11" s="285" customFormat="1">
      <c r="A28" s="364" t="s">
        <v>381</v>
      </c>
      <c r="B28" s="365">
        <v>1319898.6774713125</v>
      </c>
      <c r="C28" s="365">
        <v>1300530.8070079698</v>
      </c>
      <c r="D28" s="365">
        <v>1230927.2297037137</v>
      </c>
      <c r="E28" s="365">
        <v>1352364.2664217288</v>
      </c>
      <c r="F28" s="365">
        <v>1502227.858450172</v>
      </c>
      <c r="G28" s="365">
        <v>1526795.3979440937</v>
      </c>
      <c r="H28" s="365">
        <v>1593660.6856548407</v>
      </c>
      <c r="I28" s="365">
        <v>1736065.9243499332</v>
      </c>
      <c r="J28" s="365">
        <v>1985904.8824291306</v>
      </c>
      <c r="K28" s="365">
        <v>2447293.616719773</v>
      </c>
    </row>
    <row r="29" spans="1:11" s="285" customFormat="1">
      <c r="A29" s="364" t="s">
        <v>382</v>
      </c>
      <c r="B29" s="365">
        <v>224063.03206322709</v>
      </c>
      <c r="C29" s="365">
        <v>265995.26683825854</v>
      </c>
      <c r="D29" s="365">
        <v>296586.71713374922</v>
      </c>
      <c r="E29" s="365">
        <v>337861.43553627282</v>
      </c>
      <c r="F29" s="365">
        <v>377750.21009217086</v>
      </c>
      <c r="G29" s="365">
        <v>407348.87154062022</v>
      </c>
      <c r="H29" s="365">
        <v>427021.61006096884</v>
      </c>
      <c r="I29" s="365">
        <v>495579.64488481428</v>
      </c>
      <c r="J29" s="365">
        <v>567937.43960398063</v>
      </c>
      <c r="K29" s="365">
        <v>648492.6033611988</v>
      </c>
    </row>
    <row r="30" spans="1:11" s="285" customFormat="1">
      <c r="A30" s="364" t="s">
        <v>383</v>
      </c>
      <c r="B30" s="365">
        <v>2581574.7065678798</v>
      </c>
      <c r="C30" s="365">
        <v>3229003.4926794483</v>
      </c>
      <c r="D30" s="365">
        <v>2698974.7810490471</v>
      </c>
      <c r="E30" s="365">
        <v>3187010.3850466306</v>
      </c>
      <c r="F30" s="365">
        <v>3142618.1833387394</v>
      </c>
      <c r="G30" s="365">
        <v>3493813.6019432661</v>
      </c>
      <c r="H30" s="365">
        <v>5331055.3753630556</v>
      </c>
      <c r="I30" s="365">
        <v>2176320.78504634</v>
      </c>
      <c r="J30" s="365">
        <v>2528334.3263487979</v>
      </c>
      <c r="K30" s="365">
        <v>2758901.1274227123</v>
      </c>
    </row>
    <row r="31" spans="1:11" s="285" customFormat="1">
      <c r="A31" s="364" t="s">
        <v>384</v>
      </c>
      <c r="B31" s="365">
        <v>3027689.2528533535</v>
      </c>
      <c r="C31" s="365">
        <v>3045442.3861451256</v>
      </c>
      <c r="D31" s="365">
        <v>1907550.9689532355</v>
      </c>
      <c r="E31" s="365">
        <v>3002639.8883777251</v>
      </c>
      <c r="F31" s="365">
        <v>3306998.9031644762</v>
      </c>
      <c r="G31" s="365">
        <v>3260110.968981673</v>
      </c>
      <c r="H31" s="365">
        <v>6649767.8941531498</v>
      </c>
      <c r="I31" s="365">
        <v>5736648.6989641683</v>
      </c>
      <c r="J31" s="365">
        <v>6264884.0124034071</v>
      </c>
      <c r="K31" s="365">
        <v>6860285.2195290076</v>
      </c>
    </row>
    <row r="32" spans="1:11" s="285" customFormat="1">
      <c r="A32" s="364" t="s">
        <v>385</v>
      </c>
      <c r="B32" s="365">
        <v>2567.6414844210522</v>
      </c>
      <c r="C32" s="365">
        <v>2758.325089439822</v>
      </c>
      <c r="D32" s="365">
        <v>795.23733869408647</v>
      </c>
      <c r="E32" s="365">
        <v>1194.6383734250458</v>
      </c>
      <c r="F32" s="365">
        <v>1533.0385075605602</v>
      </c>
      <c r="G32" s="365">
        <v>1063.1770623241971</v>
      </c>
      <c r="H32" s="365">
        <v>405.92777413314491</v>
      </c>
      <c r="I32" s="365">
        <v>567.09055336072913</v>
      </c>
      <c r="J32" s="365">
        <v>614.84986401652031</v>
      </c>
      <c r="K32" s="365">
        <v>940.97757532300909</v>
      </c>
    </row>
    <row r="33" spans="1:11" s="285" customFormat="1">
      <c r="A33" s="364" t="s">
        <v>386</v>
      </c>
      <c r="B33" s="365">
        <v>2872208.9149587215</v>
      </c>
      <c r="C33" s="365">
        <v>3346683.9602056667</v>
      </c>
      <c r="D33" s="365">
        <v>4076511.1249309527</v>
      </c>
      <c r="E33" s="365">
        <v>3325961.214433555</v>
      </c>
      <c r="F33" s="365">
        <v>3723222.8492446202</v>
      </c>
      <c r="G33" s="365">
        <v>3479293.8122754777</v>
      </c>
      <c r="H33" s="365">
        <v>3777253.1694138413</v>
      </c>
      <c r="I33" s="365">
        <v>4192946.8804279035</v>
      </c>
      <c r="J33" s="365">
        <v>2680688.4256184492</v>
      </c>
      <c r="K33" s="365">
        <v>3340009.1335671097</v>
      </c>
    </row>
    <row r="34" spans="1:11" s="285" customFormat="1">
      <c r="A34" s="366" t="s">
        <v>387</v>
      </c>
      <c r="B34" s="367">
        <v>2106111.3523834199</v>
      </c>
      <c r="C34" s="367">
        <v>1362401.7593856801</v>
      </c>
      <c r="D34" s="367">
        <v>1464234.7686382576</v>
      </c>
      <c r="E34" s="367">
        <v>1339805.8592388821</v>
      </c>
      <c r="F34" s="367">
        <v>1711768.1675539706</v>
      </c>
      <c r="G34" s="367">
        <v>1783009.971609951</v>
      </c>
      <c r="H34" s="367">
        <v>2173710.0891514402</v>
      </c>
      <c r="I34" s="367">
        <v>2299182.5026884498</v>
      </c>
      <c r="J34" s="367">
        <v>2486107.8078906201</v>
      </c>
      <c r="K34" s="367">
        <v>1950095.5815233174</v>
      </c>
    </row>
    <row r="35" spans="1:11" s="285" customFormat="1">
      <c r="A35" s="368" t="s">
        <v>388</v>
      </c>
      <c r="B35" s="365">
        <v>14908035.837621996</v>
      </c>
      <c r="C35" s="365">
        <v>16135806.884939307</v>
      </c>
      <c r="D35" s="365">
        <v>15847082.85418692</v>
      </c>
      <c r="E35" s="365">
        <v>17701074.942394901</v>
      </c>
      <c r="F35" s="365">
        <v>19323782.915457651</v>
      </c>
      <c r="G35" s="365">
        <v>20851627.334076062</v>
      </c>
      <c r="H35" s="365">
        <v>28235045.813924242</v>
      </c>
      <c r="I35" s="365">
        <v>26201199.922252133</v>
      </c>
      <c r="J35" s="365">
        <v>27007829.347208641</v>
      </c>
      <c r="K35" s="365">
        <v>28763867.183033429</v>
      </c>
    </row>
    <row r="36" spans="1:11" s="285" customFormat="1">
      <c r="A36" s="364" t="s">
        <v>389</v>
      </c>
      <c r="B36" s="365">
        <v>0</v>
      </c>
      <c r="C36" s="365">
        <v>0</v>
      </c>
      <c r="D36" s="365">
        <v>0</v>
      </c>
      <c r="E36" s="365">
        <v>0</v>
      </c>
      <c r="F36" s="365">
        <v>0</v>
      </c>
      <c r="G36" s="365">
        <v>0</v>
      </c>
      <c r="H36" s="365">
        <v>0</v>
      </c>
      <c r="I36" s="365">
        <v>0</v>
      </c>
      <c r="J36" s="365">
        <v>0</v>
      </c>
      <c r="K36" s="365">
        <v>0</v>
      </c>
    </row>
    <row r="37" spans="1:11" s="285" customFormat="1">
      <c r="A37" s="364" t="s">
        <v>390</v>
      </c>
      <c r="B37" s="365">
        <v>51109.043056567847</v>
      </c>
      <c r="C37" s="365">
        <v>73417.327780893364</v>
      </c>
      <c r="D37" s="365">
        <v>52675.978994145917</v>
      </c>
      <c r="E37" s="365">
        <v>76719.814993792024</v>
      </c>
      <c r="F37" s="365">
        <v>42451.077602949663</v>
      </c>
      <c r="G37" s="365">
        <v>50165.008841468916</v>
      </c>
      <c r="H37" s="365">
        <v>68431.800600892762</v>
      </c>
      <c r="I37" s="365">
        <v>55560.224139171929</v>
      </c>
      <c r="J37" s="365">
        <v>49917.841150174696</v>
      </c>
      <c r="K37" s="365">
        <v>59482.288347286558</v>
      </c>
    </row>
    <row r="38" spans="1:11" s="285" customFormat="1">
      <c r="A38" s="364" t="s">
        <v>391</v>
      </c>
      <c r="B38" s="365">
        <v>582886.07050318038</v>
      </c>
      <c r="C38" s="365">
        <v>692281.16807150864</v>
      </c>
      <c r="D38" s="365">
        <v>754901.53932822763</v>
      </c>
      <c r="E38" s="365">
        <v>970025.57996857143</v>
      </c>
      <c r="F38" s="365">
        <v>925475.25613722124</v>
      </c>
      <c r="G38" s="365">
        <v>1094614.161896307</v>
      </c>
      <c r="H38" s="365">
        <v>1311046.5020239963</v>
      </c>
      <c r="I38" s="365">
        <v>1214801.4216156739</v>
      </c>
      <c r="J38" s="365">
        <v>1350949.4957467264</v>
      </c>
      <c r="K38" s="365">
        <v>1685459.0621908051</v>
      </c>
    </row>
    <row r="39" spans="1:11" s="285" customFormat="1">
      <c r="A39" s="364" t="s">
        <v>392</v>
      </c>
      <c r="B39" s="365">
        <v>5537684.25820948</v>
      </c>
      <c r="C39" s="365">
        <v>6241375.8195557985</v>
      </c>
      <c r="D39" s="365">
        <v>6168315.5168306725</v>
      </c>
      <c r="E39" s="365">
        <v>7133003.6213146206</v>
      </c>
      <c r="F39" s="365">
        <v>7564867.6365924692</v>
      </c>
      <c r="G39" s="365">
        <v>7075464.6962285582</v>
      </c>
      <c r="H39" s="365">
        <v>9674009.9057618175</v>
      </c>
      <c r="I39" s="365">
        <v>9625191.2406578232</v>
      </c>
      <c r="J39" s="365">
        <v>10368187.661456348</v>
      </c>
      <c r="K39" s="365">
        <v>10401169.554290324</v>
      </c>
    </row>
    <row r="40" spans="1:11" s="285" customFormat="1">
      <c r="A40" s="364" t="s">
        <v>393</v>
      </c>
      <c r="B40" s="365">
        <v>1278276.6299999999</v>
      </c>
      <c r="C40" s="365">
        <v>1521527.689703505</v>
      </c>
      <c r="D40" s="365">
        <v>1751690.0215216542</v>
      </c>
      <c r="E40" s="365">
        <v>1809419.6800000002</v>
      </c>
      <c r="F40" s="365">
        <v>1967657.6164899997</v>
      </c>
      <c r="G40" s="365">
        <v>2246470.40649</v>
      </c>
      <c r="H40" s="365">
        <v>2280868.7935757828</v>
      </c>
      <c r="I40" s="365">
        <v>2452960.8963190005</v>
      </c>
      <c r="J40" s="365">
        <v>2551419.8022159683</v>
      </c>
      <c r="K40" s="365">
        <v>3767090.0394519996</v>
      </c>
    </row>
    <row r="41" spans="1:11" s="285" customFormat="1">
      <c r="A41" s="364" t="s">
        <v>394</v>
      </c>
      <c r="B41" s="365">
        <v>0</v>
      </c>
      <c r="C41" s="365">
        <v>0</v>
      </c>
      <c r="D41" s="365">
        <v>0</v>
      </c>
      <c r="E41" s="365">
        <v>0</v>
      </c>
      <c r="F41" s="365">
        <v>0</v>
      </c>
      <c r="G41" s="365">
        <v>0</v>
      </c>
      <c r="H41" s="365">
        <v>0</v>
      </c>
      <c r="I41" s="365">
        <v>0</v>
      </c>
      <c r="J41" s="365">
        <v>0</v>
      </c>
      <c r="K41" s="365">
        <v>0</v>
      </c>
    </row>
    <row r="42" spans="1:11" s="285" customFormat="1">
      <c r="A42" s="364" t="s">
        <v>395</v>
      </c>
      <c r="B42" s="365">
        <v>4832411.8340819227</v>
      </c>
      <c r="C42" s="365">
        <v>5122319.8493763972</v>
      </c>
      <c r="D42" s="365">
        <v>4795233.3997137165</v>
      </c>
      <c r="E42" s="365">
        <v>5191657.4819787713</v>
      </c>
      <c r="F42" s="365">
        <v>6050881.6732857106</v>
      </c>
      <c r="G42" s="365">
        <v>6838103.8469672045</v>
      </c>
      <c r="H42" s="365">
        <v>10349058.356913401</v>
      </c>
      <c r="I42" s="365">
        <v>8499224.5301911384</v>
      </c>
      <c r="J42" s="365">
        <v>7554092.886791857</v>
      </c>
      <c r="K42" s="365">
        <v>7846145.6983075431</v>
      </c>
    </row>
    <row r="43" spans="1:11" s="285" customFormat="1" ht="14.5" thickBot="1">
      <c r="A43" s="369" t="s">
        <v>396</v>
      </c>
      <c r="B43" s="371">
        <v>2625668.0017708465</v>
      </c>
      <c r="C43" s="371">
        <v>2484885.030451207</v>
      </c>
      <c r="D43" s="371">
        <v>2324266.3977985042</v>
      </c>
      <c r="E43" s="371">
        <v>2520248.7641391489</v>
      </c>
      <c r="F43" s="371">
        <v>2772449.6553493049</v>
      </c>
      <c r="G43" s="371">
        <v>3546809.2136525237</v>
      </c>
      <c r="H43" s="371">
        <v>4551630.4550483543</v>
      </c>
      <c r="I43" s="371">
        <v>4353461.6093293251</v>
      </c>
      <c r="J43" s="371">
        <v>5133261.6598475669</v>
      </c>
      <c r="K43" s="371">
        <v>5004520.5404454656</v>
      </c>
    </row>
    <row r="44" spans="1:11" s="285" customFormat="1">
      <c r="A44" s="372" t="s">
        <v>401</v>
      </c>
      <c r="B44" s="373"/>
      <c r="C44" s="373"/>
      <c r="D44" s="373"/>
      <c r="E44" s="373"/>
      <c r="F44" s="373"/>
      <c r="G44" s="373"/>
      <c r="H44" s="373"/>
      <c r="I44" s="373"/>
      <c r="J44" s="373"/>
      <c r="K44" s="373"/>
    </row>
    <row r="45" spans="1:11" s="285" customFormat="1">
      <c r="A45" s="359" t="s">
        <v>379</v>
      </c>
      <c r="B45" s="363">
        <v>2230124.5492969071</v>
      </c>
      <c r="C45" s="363">
        <v>2484695.0783617455</v>
      </c>
      <c r="D45" s="363">
        <v>2637673.0581698189</v>
      </c>
      <c r="E45" s="363">
        <v>2890344.3771814853</v>
      </c>
      <c r="F45" s="363">
        <v>3011560.8103563855</v>
      </c>
      <c r="G45" s="363">
        <v>3455980.615622378</v>
      </c>
      <c r="H45" s="363">
        <v>3883297.2602588385</v>
      </c>
      <c r="I45" s="363">
        <v>4335116.2214739462</v>
      </c>
      <c r="J45" s="363">
        <v>4762244.3815096961</v>
      </c>
      <c r="K45" s="363">
        <v>4613007.1349616861</v>
      </c>
    </row>
    <row r="46" spans="1:11" s="285" customFormat="1">
      <c r="A46" s="364" t="s">
        <v>380</v>
      </c>
      <c r="B46" s="365">
        <v>37372.01</v>
      </c>
      <c r="C46" s="365">
        <v>36049.230000000003</v>
      </c>
      <c r="D46" s="365">
        <v>32914.44</v>
      </c>
      <c r="E46" s="365">
        <v>23110.459999999995</v>
      </c>
      <c r="F46" s="365">
        <v>16082.070000000002</v>
      </c>
      <c r="G46" s="365">
        <v>14840.42</v>
      </c>
      <c r="H46" s="365">
        <v>13340.449999999999</v>
      </c>
      <c r="I46" s="365">
        <v>20697.480000000003</v>
      </c>
      <c r="J46" s="365">
        <v>26913.55</v>
      </c>
      <c r="K46" s="365">
        <v>36025.330798364921</v>
      </c>
    </row>
    <row r="47" spans="1:11" s="285" customFormat="1">
      <c r="A47" s="364" t="s">
        <v>381</v>
      </c>
      <c r="B47" s="365">
        <v>864083.54313590389</v>
      </c>
      <c r="C47" s="365">
        <v>1049962.8027942847</v>
      </c>
      <c r="D47" s="365">
        <v>1084072.8303498493</v>
      </c>
      <c r="E47" s="365">
        <v>1143964.4129842143</v>
      </c>
      <c r="F47" s="365">
        <v>1105107.5763914071</v>
      </c>
      <c r="G47" s="365">
        <v>1388786.1472768649</v>
      </c>
      <c r="H47" s="365">
        <v>1551197.6245321773</v>
      </c>
      <c r="I47" s="365">
        <v>1567957.5013789928</v>
      </c>
      <c r="J47" s="365">
        <v>1571934.9116813173</v>
      </c>
      <c r="K47" s="365">
        <v>1738590.0799875231</v>
      </c>
    </row>
    <row r="48" spans="1:11" s="285" customFormat="1">
      <c r="A48" s="364" t="s">
        <v>382</v>
      </c>
      <c r="B48" s="365">
        <v>604348.07583969412</v>
      </c>
      <c r="C48" s="365">
        <v>615742.3269365005</v>
      </c>
      <c r="D48" s="365">
        <v>680921.90143922321</v>
      </c>
      <c r="E48" s="365">
        <v>709123.53657646687</v>
      </c>
      <c r="F48" s="365">
        <v>754015.27641787357</v>
      </c>
      <c r="G48" s="365">
        <v>744154.03325780563</v>
      </c>
      <c r="H48" s="365">
        <v>774174.20743681409</v>
      </c>
      <c r="I48" s="365">
        <v>794580.6606196285</v>
      </c>
      <c r="J48" s="365">
        <v>737791.30661856872</v>
      </c>
      <c r="K48" s="365">
        <v>597505.24866183265</v>
      </c>
    </row>
    <row r="49" spans="1:11" s="285" customFormat="1">
      <c r="A49" s="364" t="s">
        <v>383</v>
      </c>
      <c r="B49" s="365">
        <v>245359.09600879828</v>
      </c>
      <c r="C49" s="365">
        <v>251816.65617520106</v>
      </c>
      <c r="D49" s="365">
        <v>257227.88473907235</v>
      </c>
      <c r="E49" s="365">
        <v>365755.94177361275</v>
      </c>
      <c r="F49" s="365">
        <v>383675.80097842868</v>
      </c>
      <c r="G49" s="365">
        <v>460852.39475472562</v>
      </c>
      <c r="H49" s="365">
        <v>564140.52040633163</v>
      </c>
      <c r="I49" s="365">
        <v>710266.40944537497</v>
      </c>
      <c r="J49" s="365">
        <v>917591.80987092911</v>
      </c>
      <c r="K49" s="365">
        <v>864732.0080092703</v>
      </c>
    </row>
    <row r="50" spans="1:11" s="285" customFormat="1">
      <c r="A50" s="364" t="s">
        <v>384</v>
      </c>
      <c r="B50" s="365">
        <v>390610.52377591585</v>
      </c>
      <c r="C50" s="365">
        <v>427500.69878759439</v>
      </c>
      <c r="D50" s="365">
        <v>461394.06467255967</v>
      </c>
      <c r="E50" s="365">
        <v>499523.67525290657</v>
      </c>
      <c r="F50" s="365">
        <v>634787.92512252787</v>
      </c>
      <c r="G50" s="365">
        <v>697584.04087297781</v>
      </c>
      <c r="H50" s="365">
        <v>818216.29313893639</v>
      </c>
      <c r="I50" s="365">
        <v>1010912.0381458316</v>
      </c>
      <c r="J50" s="365">
        <v>1151515.5149528582</v>
      </c>
      <c r="K50" s="365">
        <v>1269578.3728500321</v>
      </c>
    </row>
    <row r="51" spans="1:11" s="285" customFormat="1">
      <c r="A51" s="364" t="s">
        <v>385</v>
      </c>
      <c r="B51" s="365">
        <v>0</v>
      </c>
      <c r="C51" s="365">
        <v>0</v>
      </c>
      <c r="D51" s="365">
        <v>0</v>
      </c>
      <c r="E51" s="365">
        <v>0</v>
      </c>
      <c r="F51" s="365">
        <v>0</v>
      </c>
      <c r="G51" s="365">
        <v>0</v>
      </c>
      <c r="H51" s="365">
        <v>0</v>
      </c>
      <c r="I51" s="365">
        <v>0</v>
      </c>
      <c r="J51" s="365">
        <v>0</v>
      </c>
      <c r="K51" s="365">
        <v>0</v>
      </c>
    </row>
    <row r="52" spans="1:11" s="285" customFormat="1">
      <c r="A52" s="364" t="s">
        <v>386</v>
      </c>
      <c r="B52" s="365">
        <v>88351.300536595067</v>
      </c>
      <c r="C52" s="365">
        <v>103623.36366816367</v>
      </c>
      <c r="D52" s="365">
        <v>121141.93696911434</v>
      </c>
      <c r="E52" s="365">
        <v>148866.35059428497</v>
      </c>
      <c r="F52" s="365">
        <v>117892.16144614838</v>
      </c>
      <c r="G52" s="365">
        <v>147838.13736000407</v>
      </c>
      <c r="H52" s="365">
        <v>161110.73124457948</v>
      </c>
      <c r="I52" s="365">
        <v>229827.29878411797</v>
      </c>
      <c r="J52" s="365">
        <v>355617.86968602281</v>
      </c>
      <c r="K52" s="365">
        <v>105698.98885466279</v>
      </c>
    </row>
    <row r="53" spans="1:11" s="285" customFormat="1">
      <c r="A53" s="366" t="s">
        <v>387</v>
      </c>
      <c r="B53" s="367">
        <v>0</v>
      </c>
      <c r="C53" s="367">
        <v>0</v>
      </c>
      <c r="D53" s="367">
        <v>0</v>
      </c>
      <c r="E53" s="367">
        <v>0</v>
      </c>
      <c r="F53" s="367">
        <v>0</v>
      </c>
      <c r="G53" s="367">
        <v>1925.4421</v>
      </c>
      <c r="H53" s="367">
        <v>1117.4335000000001</v>
      </c>
      <c r="I53" s="367">
        <v>874.83310000000006</v>
      </c>
      <c r="J53" s="367">
        <v>879.41869999999994</v>
      </c>
      <c r="K53" s="367">
        <v>877.10580000000004</v>
      </c>
    </row>
    <row r="54" spans="1:11" s="285" customFormat="1">
      <c r="A54" s="368" t="s">
        <v>388</v>
      </c>
      <c r="B54" s="365">
        <v>6561042.0139497612</v>
      </c>
      <c r="C54" s="365">
        <v>7344746.5076578464</v>
      </c>
      <c r="D54" s="365">
        <v>8211383.2646756899</v>
      </c>
      <c r="E54" s="365">
        <v>9026077.8477182314</v>
      </c>
      <c r="F54" s="365">
        <v>10203420.681058273</v>
      </c>
      <c r="G54" s="365">
        <v>11297359.352487549</v>
      </c>
      <c r="H54" s="365">
        <v>12583473.098170741</v>
      </c>
      <c r="I54" s="365">
        <v>13925447.487142554</v>
      </c>
      <c r="J54" s="365">
        <v>15610572.440099824</v>
      </c>
      <c r="K54" s="365">
        <v>18289894.646892358</v>
      </c>
    </row>
    <row r="55" spans="1:11" s="285" customFormat="1">
      <c r="A55" s="364" t="s">
        <v>389</v>
      </c>
      <c r="B55" s="365">
        <v>31527.999999999996</v>
      </c>
      <c r="C55" s="365">
        <v>32439</v>
      </c>
      <c r="D55" s="365">
        <v>36910</v>
      </c>
      <c r="E55" s="365">
        <v>34350</v>
      </c>
      <c r="F55" s="365">
        <v>37177</v>
      </c>
      <c r="G55" s="365">
        <v>35129.055462877623</v>
      </c>
      <c r="H55" s="365">
        <v>37716</v>
      </c>
      <c r="I55" s="365">
        <v>38202</v>
      </c>
      <c r="J55" s="365">
        <v>40931</v>
      </c>
      <c r="K55" s="365">
        <v>41442</v>
      </c>
    </row>
    <row r="56" spans="1:11" s="285" customFormat="1">
      <c r="A56" s="364" t="s">
        <v>390</v>
      </c>
      <c r="B56" s="365">
        <v>961047.71390957735</v>
      </c>
      <c r="C56" s="365">
        <v>1062000.696</v>
      </c>
      <c r="D56" s="365">
        <v>1178474.1754999999</v>
      </c>
      <c r="E56" s="365">
        <v>1230174.0153999999</v>
      </c>
      <c r="F56" s="365">
        <v>1389606.1495999999</v>
      </c>
      <c r="G56" s="365">
        <v>1574488.6703999999</v>
      </c>
      <c r="H56" s="365">
        <v>1863434.3260999997</v>
      </c>
      <c r="I56" s="365">
        <v>2231805.0710999998</v>
      </c>
      <c r="J56" s="365">
        <v>2505525.1785712498</v>
      </c>
      <c r="K56" s="365">
        <v>2840606.2199923582</v>
      </c>
    </row>
    <row r="57" spans="1:11" s="285" customFormat="1">
      <c r="A57" s="364" t="s">
        <v>391</v>
      </c>
      <c r="B57" s="365">
        <v>4739219.9115401832</v>
      </c>
      <c r="C57" s="365">
        <v>5359100.2737245467</v>
      </c>
      <c r="D57" s="365">
        <v>6054514.2737756893</v>
      </c>
      <c r="E57" s="365">
        <v>6756545.1958182296</v>
      </c>
      <c r="F57" s="365">
        <v>7672312.8153582728</v>
      </c>
      <c r="G57" s="365">
        <v>8465149.8838078231</v>
      </c>
      <c r="H57" s="365">
        <v>9354214.5351043548</v>
      </c>
      <c r="I57" s="365">
        <v>10228434.524578597</v>
      </c>
      <c r="J57" s="365">
        <v>11540841.730647011</v>
      </c>
      <c r="K57" s="365">
        <v>13618435.271900002</v>
      </c>
    </row>
    <row r="58" spans="1:11" s="285" customFormat="1">
      <c r="A58" s="364" t="s">
        <v>392</v>
      </c>
      <c r="B58" s="365">
        <v>423399.42180000001</v>
      </c>
      <c r="C58" s="365">
        <v>438255.53303329996</v>
      </c>
      <c r="D58" s="365">
        <v>451173.03510000004</v>
      </c>
      <c r="E58" s="365">
        <v>484799.54220000008</v>
      </c>
      <c r="F58" s="365">
        <v>538552.19789999991</v>
      </c>
      <c r="G58" s="365">
        <v>589373.58373712248</v>
      </c>
      <c r="H58" s="365">
        <v>643481.6899</v>
      </c>
      <c r="I58" s="365">
        <v>683107.69500000007</v>
      </c>
      <c r="J58" s="365">
        <v>722275.44460000005</v>
      </c>
      <c r="K58" s="365">
        <v>945064.51390000002</v>
      </c>
    </row>
    <row r="59" spans="1:11" s="285" customFormat="1">
      <c r="A59" s="364" t="s">
        <v>393</v>
      </c>
      <c r="B59" s="365">
        <v>0</v>
      </c>
      <c r="C59" s="365">
        <v>0</v>
      </c>
      <c r="D59" s="365">
        <v>0</v>
      </c>
      <c r="E59" s="365">
        <v>0</v>
      </c>
      <c r="F59" s="365">
        <v>0</v>
      </c>
      <c r="G59" s="365">
        <v>0</v>
      </c>
      <c r="H59" s="365">
        <v>0</v>
      </c>
      <c r="I59" s="365">
        <v>0</v>
      </c>
      <c r="J59" s="365">
        <v>0</v>
      </c>
      <c r="K59" s="365">
        <v>0</v>
      </c>
    </row>
    <row r="60" spans="1:11" s="285" customFormat="1">
      <c r="A60" s="364" t="s">
        <v>394</v>
      </c>
      <c r="B60" s="365">
        <v>390197.06080000004</v>
      </c>
      <c r="C60" s="365">
        <v>433930.60990000004</v>
      </c>
      <c r="D60" s="365">
        <v>470115.25160000008</v>
      </c>
      <c r="E60" s="365">
        <v>496313.11050000007</v>
      </c>
      <c r="F60" s="365">
        <v>540296.97809999983</v>
      </c>
      <c r="G60" s="365">
        <v>611986.38179999986</v>
      </c>
      <c r="H60" s="365">
        <v>662114.60289999994</v>
      </c>
      <c r="I60" s="365">
        <v>724627.11889999988</v>
      </c>
      <c r="J60" s="365">
        <v>775419.54999999993</v>
      </c>
      <c r="K60" s="365">
        <v>807724.45</v>
      </c>
    </row>
    <row r="61" spans="1:11" s="285" customFormat="1">
      <c r="A61" s="364" t="s">
        <v>395</v>
      </c>
      <c r="B61" s="365">
        <v>15649.905900000002</v>
      </c>
      <c r="C61" s="365">
        <v>19020.395</v>
      </c>
      <c r="D61" s="365">
        <v>20196.528700000003</v>
      </c>
      <c r="E61" s="365">
        <v>23895.983800000002</v>
      </c>
      <c r="F61" s="365">
        <v>24397.442700000003</v>
      </c>
      <c r="G61" s="365">
        <v>19731.049679726308</v>
      </c>
      <c r="H61" s="365">
        <v>21460.874266384963</v>
      </c>
      <c r="I61" s="365">
        <v>18239.132063955833</v>
      </c>
      <c r="J61" s="365">
        <v>24532.384981564606</v>
      </c>
      <c r="K61" s="365">
        <v>35548.948700000008</v>
      </c>
    </row>
    <row r="62" spans="1:11" s="285" customFormat="1" ht="14.5" thickBot="1">
      <c r="A62" s="369" t="s">
        <v>396</v>
      </c>
      <c r="B62" s="365">
        <v>0</v>
      </c>
      <c r="C62" s="365">
        <v>0</v>
      </c>
      <c r="D62" s="365">
        <v>0</v>
      </c>
      <c r="E62" s="365">
        <v>0</v>
      </c>
      <c r="F62" s="365">
        <v>1078.0974000000001</v>
      </c>
      <c r="G62" s="365">
        <v>1500.7276000000002</v>
      </c>
      <c r="H62" s="365">
        <v>1051.0699</v>
      </c>
      <c r="I62" s="365">
        <v>1031.9455</v>
      </c>
      <c r="J62" s="365">
        <v>1047.1513</v>
      </c>
      <c r="K62" s="365">
        <v>1073.2424000000001</v>
      </c>
    </row>
    <row r="63" spans="1:11" s="285" customFormat="1">
      <c r="A63" s="372" t="s">
        <v>402</v>
      </c>
      <c r="B63" s="373"/>
      <c r="C63" s="373"/>
      <c r="D63" s="373"/>
      <c r="E63" s="373"/>
      <c r="F63" s="373"/>
      <c r="G63" s="373"/>
      <c r="H63" s="373"/>
      <c r="I63" s="373"/>
      <c r="J63" s="373"/>
      <c r="K63" s="373"/>
    </row>
    <row r="64" spans="1:11" s="285" customFormat="1">
      <c r="A64" s="359" t="s">
        <v>379</v>
      </c>
      <c r="B64" s="363">
        <v>9670893.1629422884</v>
      </c>
      <c r="C64" s="363">
        <v>10757200.92842173</v>
      </c>
      <c r="D64" s="363">
        <v>12101417.276393924</v>
      </c>
      <c r="E64" s="363">
        <v>13680860.529361013</v>
      </c>
      <c r="F64" s="363">
        <v>15279514.990996595</v>
      </c>
      <c r="G64" s="363">
        <v>17260996.246854197</v>
      </c>
      <c r="H64" s="363">
        <v>19696191.1075495</v>
      </c>
      <c r="I64" s="363">
        <v>22302904.079632182</v>
      </c>
      <c r="J64" s="363">
        <v>24463743.36685577</v>
      </c>
      <c r="K64" s="363">
        <v>28585859.32599834</v>
      </c>
    </row>
    <row r="65" spans="1:11" s="285" customFormat="1">
      <c r="A65" s="364" t="s">
        <v>380</v>
      </c>
      <c r="B65" s="365">
        <v>0</v>
      </c>
      <c r="C65" s="365">
        <v>0</v>
      </c>
      <c r="D65" s="365">
        <v>0</v>
      </c>
      <c r="E65" s="365">
        <v>0</v>
      </c>
      <c r="F65" s="365">
        <v>0</v>
      </c>
      <c r="G65" s="365">
        <v>0</v>
      </c>
      <c r="H65" s="365">
        <v>0</v>
      </c>
      <c r="I65" s="365">
        <v>0</v>
      </c>
      <c r="J65" s="365">
        <v>0</v>
      </c>
      <c r="K65" s="365">
        <v>0</v>
      </c>
    </row>
    <row r="66" spans="1:11" s="285" customFormat="1">
      <c r="A66" s="364" t="s">
        <v>381</v>
      </c>
      <c r="B66" s="365">
        <v>5864186.7707606647</v>
      </c>
      <c r="C66" s="365">
        <v>6623657.2797789676</v>
      </c>
      <c r="D66" s="365">
        <v>7476426.0965189021</v>
      </c>
      <c r="E66" s="365">
        <v>8285706.4393247496</v>
      </c>
      <c r="F66" s="365">
        <v>9231471.2747938298</v>
      </c>
      <c r="G66" s="365">
        <v>10030732.726090444</v>
      </c>
      <c r="H66" s="365">
        <v>11243894.762861403</v>
      </c>
      <c r="I66" s="365">
        <v>12584185.28652316</v>
      </c>
      <c r="J66" s="365">
        <v>14041331.611062596</v>
      </c>
      <c r="K66" s="365">
        <v>15972576.390369626</v>
      </c>
    </row>
    <row r="67" spans="1:11" s="285" customFormat="1">
      <c r="A67" s="364" t="s">
        <v>382</v>
      </c>
      <c r="B67" s="365">
        <v>354151.65296939481</v>
      </c>
      <c r="C67" s="365">
        <v>314527.96541721985</v>
      </c>
      <c r="D67" s="365">
        <v>353673.83176739095</v>
      </c>
      <c r="E67" s="365">
        <v>413545.17518485407</v>
      </c>
      <c r="F67" s="365">
        <v>522782.75354304916</v>
      </c>
      <c r="G67" s="365">
        <v>667415.14647178247</v>
      </c>
      <c r="H67" s="365">
        <v>853745.98064599908</v>
      </c>
      <c r="I67" s="365">
        <v>1104376.7957897736</v>
      </c>
      <c r="J67" s="365">
        <v>1419980.1809357095</v>
      </c>
      <c r="K67" s="365">
        <v>1771450.9096252662</v>
      </c>
    </row>
    <row r="68" spans="1:11" s="285" customFormat="1">
      <c r="A68" s="364" t="s">
        <v>383</v>
      </c>
      <c r="B68" s="365">
        <v>0</v>
      </c>
      <c r="C68" s="365">
        <v>0</v>
      </c>
      <c r="D68" s="365">
        <v>0</v>
      </c>
      <c r="E68" s="365">
        <v>0</v>
      </c>
      <c r="F68" s="365">
        <v>0</v>
      </c>
      <c r="G68" s="365">
        <v>0</v>
      </c>
      <c r="H68" s="365">
        <v>0</v>
      </c>
      <c r="I68" s="365">
        <v>0</v>
      </c>
      <c r="J68" s="365">
        <v>0</v>
      </c>
      <c r="K68" s="365">
        <v>0</v>
      </c>
    </row>
    <row r="69" spans="1:11" s="285" customFormat="1">
      <c r="A69" s="364" t="s">
        <v>384</v>
      </c>
      <c r="B69" s="365">
        <v>733971.36045584106</v>
      </c>
      <c r="C69" s="365">
        <v>784316.75487310288</v>
      </c>
      <c r="D69" s="365">
        <v>830593.79547499248</v>
      </c>
      <c r="E69" s="365">
        <v>994022.16967254388</v>
      </c>
      <c r="F69" s="365">
        <v>1076697.0007642375</v>
      </c>
      <c r="G69" s="365">
        <v>1346364.8854820353</v>
      </c>
      <c r="H69" s="365">
        <v>1687680.6561844202</v>
      </c>
      <c r="I69" s="365">
        <v>1920981.8959539912</v>
      </c>
      <c r="J69" s="365">
        <v>1773871.4916486235</v>
      </c>
      <c r="K69" s="365">
        <v>2351425.5201152274</v>
      </c>
    </row>
    <row r="70" spans="1:11" s="285" customFormat="1">
      <c r="A70" s="364" t="s">
        <v>385</v>
      </c>
      <c r="B70" s="365">
        <v>2670699.9494372956</v>
      </c>
      <c r="C70" s="365">
        <v>2981638.106443733</v>
      </c>
      <c r="D70" s="365">
        <v>3378741.4869053988</v>
      </c>
      <c r="E70" s="365">
        <v>3918978.4343265519</v>
      </c>
      <c r="F70" s="365">
        <v>4386107.4671244035</v>
      </c>
      <c r="G70" s="365">
        <v>5148433.5674096281</v>
      </c>
      <c r="H70" s="365">
        <v>5829907.4706701841</v>
      </c>
      <c r="I70" s="365">
        <v>6573669.7502255151</v>
      </c>
      <c r="J70" s="365">
        <v>7098914.7524398463</v>
      </c>
      <c r="K70" s="365">
        <v>8428440.5516870059</v>
      </c>
    </row>
    <row r="71" spans="1:11" s="285" customFormat="1">
      <c r="A71" s="364" t="s">
        <v>386</v>
      </c>
      <c r="B71" s="365">
        <v>47883.429319094932</v>
      </c>
      <c r="C71" s="365">
        <v>53060.821908706159</v>
      </c>
      <c r="D71" s="365">
        <v>61982.065727239446</v>
      </c>
      <c r="E71" s="365">
        <v>68608.310852316077</v>
      </c>
      <c r="F71" s="365">
        <v>62456.494771076519</v>
      </c>
      <c r="G71" s="365">
        <v>68049.921400309657</v>
      </c>
      <c r="H71" s="365">
        <v>80962.237187498424</v>
      </c>
      <c r="I71" s="365">
        <v>119690.35113974205</v>
      </c>
      <c r="J71" s="365">
        <v>129645.33076899662</v>
      </c>
      <c r="K71" s="365">
        <v>61965.954201217355</v>
      </c>
    </row>
    <row r="72" spans="1:11" s="285" customFormat="1">
      <c r="A72" s="366" t="s">
        <v>387</v>
      </c>
      <c r="B72" s="367">
        <v>0</v>
      </c>
      <c r="C72" s="367">
        <v>0</v>
      </c>
      <c r="D72" s="367">
        <v>0</v>
      </c>
      <c r="E72" s="367">
        <v>0</v>
      </c>
      <c r="F72" s="367">
        <v>0</v>
      </c>
      <c r="G72" s="367">
        <v>0</v>
      </c>
      <c r="H72" s="367">
        <v>0</v>
      </c>
      <c r="I72" s="367">
        <v>0</v>
      </c>
      <c r="J72" s="367">
        <v>0</v>
      </c>
      <c r="K72" s="367">
        <v>0</v>
      </c>
    </row>
    <row r="73" spans="1:11" s="285" customFormat="1">
      <c r="A73" s="368" t="s">
        <v>388</v>
      </c>
      <c r="B73" s="365">
        <v>3052377.0924493014</v>
      </c>
      <c r="C73" s="365">
        <v>3393177.4038894242</v>
      </c>
      <c r="D73" s="365">
        <v>3759200.1368686166</v>
      </c>
      <c r="E73" s="365">
        <v>4134005.0759149678</v>
      </c>
      <c r="F73" s="365">
        <v>4496352.2974872738</v>
      </c>
      <c r="G73" s="365">
        <v>4966206.5571564212</v>
      </c>
      <c r="H73" s="365">
        <v>5735109.8829471273</v>
      </c>
      <c r="I73" s="365">
        <v>6500412.2001842717</v>
      </c>
      <c r="J73" s="365">
        <v>7294936.3018004773</v>
      </c>
      <c r="K73" s="365">
        <v>8129029.5681401566</v>
      </c>
    </row>
    <row r="74" spans="1:11" s="285" customFormat="1">
      <c r="A74" s="364" t="s">
        <v>389</v>
      </c>
      <c r="B74" s="365">
        <v>0</v>
      </c>
      <c r="C74" s="365">
        <v>0</v>
      </c>
      <c r="D74" s="365">
        <v>0</v>
      </c>
      <c r="E74" s="365">
        <v>0</v>
      </c>
      <c r="F74" s="365">
        <v>0</v>
      </c>
      <c r="G74" s="365">
        <v>0</v>
      </c>
      <c r="H74" s="365">
        <v>0</v>
      </c>
      <c r="I74" s="365">
        <v>0</v>
      </c>
      <c r="J74" s="365">
        <v>0</v>
      </c>
      <c r="K74" s="365">
        <v>0</v>
      </c>
    </row>
    <row r="75" spans="1:11" s="285" customFormat="1">
      <c r="A75" s="364" t="s">
        <v>390</v>
      </c>
      <c r="B75" s="365">
        <v>0</v>
      </c>
      <c r="C75" s="365">
        <v>0</v>
      </c>
      <c r="D75" s="365">
        <v>0</v>
      </c>
      <c r="E75" s="365">
        <v>0</v>
      </c>
      <c r="F75" s="365">
        <v>0</v>
      </c>
      <c r="G75" s="365">
        <v>0</v>
      </c>
      <c r="H75" s="365">
        <v>0</v>
      </c>
      <c r="I75" s="365">
        <v>0</v>
      </c>
      <c r="J75" s="365">
        <v>0</v>
      </c>
      <c r="K75" s="365">
        <v>0</v>
      </c>
    </row>
    <row r="76" spans="1:11" s="285" customFormat="1">
      <c r="A76" s="364" t="s">
        <v>391</v>
      </c>
      <c r="B76" s="365">
        <v>0</v>
      </c>
      <c r="C76" s="365">
        <v>0</v>
      </c>
      <c r="D76" s="365">
        <v>0</v>
      </c>
      <c r="E76" s="365">
        <v>0</v>
      </c>
      <c r="F76" s="365">
        <v>0</v>
      </c>
      <c r="G76" s="365">
        <v>0</v>
      </c>
      <c r="H76" s="365">
        <v>0</v>
      </c>
      <c r="I76" s="365">
        <v>0</v>
      </c>
      <c r="J76" s="365">
        <v>0</v>
      </c>
      <c r="K76" s="365">
        <v>0</v>
      </c>
    </row>
    <row r="77" spans="1:11" s="285" customFormat="1">
      <c r="A77" s="364" t="s">
        <v>392</v>
      </c>
      <c r="B77" s="365">
        <v>3016094.9390602475</v>
      </c>
      <c r="C77" s="365">
        <v>3346184.4696053551</v>
      </c>
      <c r="D77" s="365">
        <v>3704047.0016330481</v>
      </c>
      <c r="E77" s="365">
        <v>4080557.2070865482</v>
      </c>
      <c r="F77" s="365">
        <v>4465652.9649700485</v>
      </c>
      <c r="G77" s="365">
        <v>4934335.1458756356</v>
      </c>
      <c r="H77" s="365">
        <v>5684921.9744161898</v>
      </c>
      <c r="I77" s="365">
        <v>6455799.8890027739</v>
      </c>
      <c r="J77" s="365">
        <v>7237337.9330418408</v>
      </c>
      <c r="K77" s="365">
        <v>8026345.2622495173</v>
      </c>
    </row>
    <row r="78" spans="1:11" s="285" customFormat="1">
      <c r="A78" s="364" t="s">
        <v>393</v>
      </c>
      <c r="B78" s="365">
        <v>0</v>
      </c>
      <c r="C78" s="365">
        <v>0</v>
      </c>
      <c r="D78" s="365">
        <v>0</v>
      </c>
      <c r="E78" s="365">
        <v>0</v>
      </c>
      <c r="F78" s="365">
        <v>0</v>
      </c>
      <c r="G78" s="365">
        <v>0</v>
      </c>
      <c r="H78" s="365">
        <v>0</v>
      </c>
      <c r="I78" s="365">
        <v>0</v>
      </c>
      <c r="J78" s="365">
        <v>0</v>
      </c>
      <c r="K78" s="365">
        <v>0</v>
      </c>
    </row>
    <row r="79" spans="1:11" s="285" customFormat="1">
      <c r="A79" s="364" t="s">
        <v>394</v>
      </c>
      <c r="B79" s="365">
        <v>0</v>
      </c>
      <c r="C79" s="365">
        <v>0</v>
      </c>
      <c r="D79" s="365">
        <v>0</v>
      </c>
      <c r="E79" s="365">
        <v>0</v>
      </c>
      <c r="F79" s="365">
        <v>0</v>
      </c>
      <c r="G79" s="365">
        <v>0</v>
      </c>
      <c r="H79" s="365">
        <v>0</v>
      </c>
      <c r="I79" s="365">
        <v>0</v>
      </c>
      <c r="J79" s="365">
        <v>0</v>
      </c>
      <c r="K79" s="365">
        <v>0</v>
      </c>
    </row>
    <row r="80" spans="1:11" s="285" customFormat="1">
      <c r="A80" s="364" t="s">
        <v>395</v>
      </c>
      <c r="B80" s="365">
        <v>36282.153389053943</v>
      </c>
      <c r="C80" s="365">
        <v>46992.934284069219</v>
      </c>
      <c r="D80" s="365">
        <v>55153.135235568559</v>
      </c>
      <c r="E80" s="365">
        <v>53447.868828419174</v>
      </c>
      <c r="F80" s="365">
        <v>30699.332517225543</v>
      </c>
      <c r="G80" s="365">
        <v>31871.411280785775</v>
      </c>
      <c r="H80" s="365">
        <v>50187.908530937333</v>
      </c>
      <c r="I80" s="365">
        <v>44612.311181498051</v>
      </c>
      <c r="J80" s="365">
        <v>57598.368758636374</v>
      </c>
      <c r="K80" s="365">
        <v>102684.30589063941</v>
      </c>
    </row>
    <row r="81" spans="1:11" s="285" customFormat="1" ht="14.5" thickBot="1">
      <c r="A81" s="369" t="s">
        <v>396</v>
      </c>
      <c r="B81" s="370">
        <v>0</v>
      </c>
      <c r="C81" s="370">
        <v>0</v>
      </c>
      <c r="D81" s="370">
        <v>0</v>
      </c>
      <c r="E81" s="370">
        <v>0</v>
      </c>
      <c r="F81" s="370">
        <v>0</v>
      </c>
      <c r="G81" s="370">
        <v>0</v>
      </c>
      <c r="H81" s="370">
        <v>0</v>
      </c>
      <c r="I81" s="370">
        <v>0</v>
      </c>
      <c r="J81" s="370">
        <v>0</v>
      </c>
      <c r="K81" s="370">
        <v>0</v>
      </c>
    </row>
    <row r="82" spans="1:11" s="285" customFormat="1">
      <c r="A82" s="372" t="s">
        <v>403</v>
      </c>
      <c r="B82" s="373"/>
      <c r="C82" s="373"/>
      <c r="D82" s="373"/>
      <c r="E82" s="373"/>
      <c r="F82" s="373"/>
      <c r="G82" s="373"/>
      <c r="H82" s="373"/>
      <c r="I82" s="373"/>
      <c r="J82" s="373"/>
      <c r="K82" s="373"/>
    </row>
    <row r="83" spans="1:11" s="285" customFormat="1">
      <c r="A83" s="359" t="s">
        <v>379</v>
      </c>
      <c r="B83" s="374">
        <v>3561502.2391516226</v>
      </c>
      <c r="C83" s="374">
        <v>4210177.3314533029</v>
      </c>
      <c r="D83" s="374">
        <v>4955644.0226319693</v>
      </c>
      <c r="E83" s="374">
        <v>5550096.2165561393</v>
      </c>
      <c r="F83" s="374">
        <v>6044628.3945330866</v>
      </c>
      <c r="G83" s="374">
        <v>6212921.6878737872</v>
      </c>
      <c r="H83" s="374">
        <v>6843588.1200615242</v>
      </c>
      <c r="I83" s="374">
        <v>7482566.5364817828</v>
      </c>
      <c r="J83" s="374">
        <v>8222798.4131318517</v>
      </c>
      <c r="K83" s="374">
        <v>8903429.366932014</v>
      </c>
    </row>
    <row r="84" spans="1:11" s="285" customFormat="1">
      <c r="A84" s="364" t="s">
        <v>380</v>
      </c>
      <c r="B84" s="365">
        <v>31527.999999999996</v>
      </c>
      <c r="C84" s="365">
        <v>32439</v>
      </c>
      <c r="D84" s="365">
        <v>36909.883000000002</v>
      </c>
      <c r="E84" s="365">
        <v>34350</v>
      </c>
      <c r="F84" s="365">
        <v>37177.221985098702</v>
      </c>
      <c r="G84" s="365">
        <v>35129.055462877623</v>
      </c>
      <c r="H84" s="365">
        <v>37716.474902679052</v>
      </c>
      <c r="I84" s="365">
        <v>38202.140680460012</v>
      </c>
      <c r="J84" s="365">
        <v>40931.106551891899</v>
      </c>
      <c r="K84" s="365">
        <v>41441.91492236271</v>
      </c>
    </row>
    <row r="85" spans="1:11" s="285" customFormat="1">
      <c r="A85" s="364" t="s">
        <v>381</v>
      </c>
      <c r="B85" s="365">
        <v>300711.2</v>
      </c>
      <c r="C85" s="365">
        <v>386187</v>
      </c>
      <c r="D85" s="365">
        <v>624992.794434916</v>
      </c>
      <c r="E85" s="365">
        <v>721936</v>
      </c>
      <c r="F85" s="365">
        <v>843152.3476853004</v>
      </c>
      <c r="G85" s="365">
        <v>759325.3366552185</v>
      </c>
      <c r="H85" s="365">
        <v>822519.09708012443</v>
      </c>
      <c r="I85" s="365">
        <v>903680.73381937179</v>
      </c>
      <c r="J85" s="365">
        <v>1003914.1372435426</v>
      </c>
      <c r="K85" s="365">
        <v>1041092.6888559767</v>
      </c>
    </row>
    <row r="86" spans="1:11" s="285" customFormat="1">
      <c r="A86" s="364" t="s">
        <v>382</v>
      </c>
      <c r="B86" s="365">
        <v>333656.28225286701</v>
      </c>
      <c r="C86" s="365">
        <v>393455.67268817802</v>
      </c>
      <c r="D86" s="365">
        <v>413525.02336461202</v>
      </c>
      <c r="E86" s="365">
        <v>572665.79741911497</v>
      </c>
      <c r="F86" s="365">
        <v>638475.66441268113</v>
      </c>
      <c r="G86" s="365">
        <v>641434.35127979715</v>
      </c>
      <c r="H86" s="365">
        <v>863598.02570856991</v>
      </c>
      <c r="I86" s="365">
        <v>899564.60587198066</v>
      </c>
      <c r="J86" s="365">
        <v>906697.27058590273</v>
      </c>
      <c r="K86" s="365">
        <v>981634.28398451174</v>
      </c>
    </row>
    <row r="87" spans="1:11" s="285" customFormat="1">
      <c r="A87" s="364" t="s">
        <v>383</v>
      </c>
      <c r="B87" s="365">
        <v>816350.795919333</v>
      </c>
      <c r="C87" s="365">
        <v>905931.50331182207</v>
      </c>
      <c r="D87" s="365">
        <v>1077743.9303799998</v>
      </c>
      <c r="E87" s="365">
        <v>1103494.9024062159</v>
      </c>
      <c r="F87" s="365">
        <v>1131843.0654009117</v>
      </c>
      <c r="G87" s="365">
        <v>1034644.0045627591</v>
      </c>
      <c r="H87" s="365">
        <v>1038887.1753000001</v>
      </c>
      <c r="I87" s="365">
        <v>1182522.3355997303</v>
      </c>
      <c r="J87" s="365">
        <v>1459208.8396627924</v>
      </c>
      <c r="K87" s="365">
        <v>1390527.3339253278</v>
      </c>
    </row>
    <row r="88" spans="1:11" s="285" customFormat="1">
      <c r="A88" s="364" t="s">
        <v>384</v>
      </c>
      <c r="B88" s="365">
        <v>1703056.430979423</v>
      </c>
      <c r="C88" s="365">
        <v>1972170.6655713853</v>
      </c>
      <c r="D88" s="365">
        <v>2256638.2541792248</v>
      </c>
      <c r="E88" s="365">
        <v>2551800.9409802658</v>
      </c>
      <c r="F88" s="365">
        <v>2800121.0500768982</v>
      </c>
      <c r="G88" s="365">
        <v>3124072.8930473574</v>
      </c>
      <c r="H88" s="365">
        <v>3371206.9491352262</v>
      </c>
      <c r="I88" s="365">
        <v>3663201.2670394322</v>
      </c>
      <c r="J88" s="365">
        <v>3996989.0633849418</v>
      </c>
      <c r="K88" s="365">
        <v>4661857.1657673279</v>
      </c>
    </row>
    <row r="89" spans="1:11" s="285" customFormat="1">
      <c r="A89" s="364" t="s">
        <v>385</v>
      </c>
      <c r="B89" s="365">
        <v>0</v>
      </c>
      <c r="C89" s="365">
        <v>0</v>
      </c>
      <c r="D89" s="365">
        <v>0</v>
      </c>
      <c r="E89" s="365">
        <v>0</v>
      </c>
      <c r="F89" s="365">
        <v>0</v>
      </c>
      <c r="G89" s="365">
        <v>0</v>
      </c>
      <c r="H89" s="365">
        <v>0</v>
      </c>
      <c r="I89" s="365">
        <v>0</v>
      </c>
      <c r="J89" s="365">
        <v>0</v>
      </c>
      <c r="K89" s="365">
        <v>0</v>
      </c>
    </row>
    <row r="90" spans="1:11" s="285" customFormat="1">
      <c r="A90" s="364" t="s">
        <v>386</v>
      </c>
      <c r="B90" s="365">
        <v>376199.53</v>
      </c>
      <c r="C90" s="365">
        <v>519993.4898819176</v>
      </c>
      <c r="D90" s="365">
        <v>545834.13727321778</v>
      </c>
      <c r="E90" s="365">
        <v>565848.57575054187</v>
      </c>
      <c r="F90" s="365">
        <v>593859.04497219692</v>
      </c>
      <c r="G90" s="365">
        <v>618316.04686577781</v>
      </c>
      <c r="H90" s="365">
        <v>709660.39793492586</v>
      </c>
      <c r="I90" s="365">
        <v>795395.4534708088</v>
      </c>
      <c r="J90" s="365">
        <v>815057.99570278102</v>
      </c>
      <c r="K90" s="365">
        <v>786875.97947650857</v>
      </c>
    </row>
    <row r="91" spans="1:11" s="285" customFormat="1">
      <c r="A91" s="366" t="s">
        <v>387</v>
      </c>
      <c r="B91" s="365">
        <v>0</v>
      </c>
      <c r="C91" s="365">
        <v>0</v>
      </c>
      <c r="D91" s="365">
        <v>0</v>
      </c>
      <c r="E91" s="365">
        <v>0</v>
      </c>
      <c r="F91" s="365">
        <v>0</v>
      </c>
      <c r="G91" s="365">
        <v>0</v>
      </c>
      <c r="H91" s="365">
        <v>0</v>
      </c>
      <c r="I91" s="365">
        <v>0</v>
      </c>
      <c r="J91" s="365">
        <v>0</v>
      </c>
      <c r="K91" s="365">
        <v>0</v>
      </c>
    </row>
    <row r="92" spans="1:11" s="285" customFormat="1">
      <c r="A92" s="368" t="s">
        <v>388</v>
      </c>
      <c r="B92" s="375">
        <v>2086799.0741168144</v>
      </c>
      <c r="C92" s="375">
        <v>2295468.4964124458</v>
      </c>
      <c r="D92" s="375">
        <v>2778958.5632576966</v>
      </c>
      <c r="E92" s="375">
        <v>3148214.8297451995</v>
      </c>
      <c r="F92" s="375">
        <v>3515188.6765992311</v>
      </c>
      <c r="G92" s="375">
        <v>3566064.3559582909</v>
      </c>
      <c r="H92" s="375">
        <v>3981835.2485796628</v>
      </c>
      <c r="I92" s="375">
        <v>4278934.8527237931</v>
      </c>
      <c r="J92" s="375">
        <v>5170884.5973900026</v>
      </c>
      <c r="K92" s="375">
        <v>6044336.5956399087</v>
      </c>
    </row>
    <row r="93" spans="1:11" s="285" customFormat="1">
      <c r="A93" s="364" t="s">
        <v>389</v>
      </c>
      <c r="B93" s="365">
        <v>37372.01</v>
      </c>
      <c r="C93" s="365">
        <v>36049.230000000003</v>
      </c>
      <c r="D93" s="365">
        <v>37845.440000000002</v>
      </c>
      <c r="E93" s="365">
        <v>33018.46</v>
      </c>
      <c r="F93" s="365">
        <v>26140.070000000003</v>
      </c>
      <c r="G93" s="365">
        <v>24420.420000000002</v>
      </c>
      <c r="H93" s="365">
        <v>23532.45</v>
      </c>
      <c r="I93" s="365">
        <v>30733.479999999996</v>
      </c>
      <c r="J93" s="365">
        <v>37814.550000000003</v>
      </c>
      <c r="K93" s="365">
        <v>46873.140798364919</v>
      </c>
    </row>
    <row r="94" spans="1:11" s="285" customFormat="1">
      <c r="A94" s="364" t="s">
        <v>390</v>
      </c>
      <c r="B94" s="365">
        <v>668957.97789081722</v>
      </c>
      <c r="C94" s="365">
        <v>654079.20329909015</v>
      </c>
      <c r="D94" s="365">
        <v>738166.72280303645</v>
      </c>
      <c r="E94" s="365">
        <v>827440.67578037188</v>
      </c>
      <c r="F94" s="365">
        <v>875316.84080877679</v>
      </c>
      <c r="G94" s="365">
        <v>1007840.8222023352</v>
      </c>
      <c r="H94" s="365">
        <v>1028959.9985736442</v>
      </c>
      <c r="I94" s="365">
        <v>1199749.073292617</v>
      </c>
      <c r="J94" s="365">
        <v>1543776.1222714491</v>
      </c>
      <c r="K94" s="365">
        <v>1604815.6733206075</v>
      </c>
    </row>
    <row r="95" spans="1:11" s="285" customFormat="1">
      <c r="A95" s="364" t="s">
        <v>391</v>
      </c>
      <c r="B95" s="365">
        <v>870322.82999999984</v>
      </c>
      <c r="C95" s="365">
        <v>1018705.22055</v>
      </c>
      <c r="D95" s="365">
        <v>1258883.553995</v>
      </c>
      <c r="E95" s="365">
        <v>1540457.3904469605</v>
      </c>
      <c r="F95" s="365">
        <v>1787029.4257557646</v>
      </c>
      <c r="G95" s="365">
        <v>1705214.31</v>
      </c>
      <c r="H95" s="365">
        <v>2062676.6799999997</v>
      </c>
      <c r="I95" s="365">
        <v>2075379.7578583327</v>
      </c>
      <c r="J95" s="365">
        <v>2496387.5202414677</v>
      </c>
      <c r="K95" s="365">
        <v>3195423.6971082599</v>
      </c>
    </row>
    <row r="96" spans="1:11" s="285" customFormat="1">
      <c r="A96" s="364" t="s">
        <v>392</v>
      </c>
      <c r="B96" s="365">
        <v>30100.266225997399</v>
      </c>
      <c r="C96" s="365">
        <v>26745.226189441</v>
      </c>
      <c r="D96" s="365">
        <v>41244.834232999994</v>
      </c>
      <c r="E96" s="365">
        <v>35152.910150800497</v>
      </c>
      <c r="F96" s="365">
        <v>44470.035938166504</v>
      </c>
      <c r="G96" s="365">
        <v>47821.091890590505</v>
      </c>
      <c r="H96" s="365">
        <v>53566.4630578785</v>
      </c>
      <c r="I96" s="365">
        <v>68343.128368595499</v>
      </c>
      <c r="J96" s="365">
        <v>50731.8320044395</v>
      </c>
      <c r="K96" s="365">
        <v>97905.723901710502</v>
      </c>
    </row>
    <row r="97" spans="1:11" s="285" customFormat="1">
      <c r="A97" s="364" t="s">
        <v>393</v>
      </c>
      <c r="B97" s="365">
        <v>420197.95999999996</v>
      </c>
      <c r="C97" s="365">
        <v>468348.57050499995</v>
      </c>
      <c r="D97" s="365">
        <v>551995.68313000002</v>
      </c>
      <c r="E97" s="365">
        <v>578792.92313203949</v>
      </c>
      <c r="F97" s="365">
        <v>652763.68592823565</v>
      </c>
      <c r="G97" s="365">
        <v>653323.21</v>
      </c>
      <c r="H97" s="365">
        <v>688084.57000000007</v>
      </c>
      <c r="I97" s="365">
        <v>773044.34858266753</v>
      </c>
      <c r="J97" s="365">
        <v>895710.93895049288</v>
      </c>
      <c r="K97" s="365">
        <v>918384.31795446412</v>
      </c>
    </row>
    <row r="98" spans="1:11" s="285" customFormat="1">
      <c r="A98" s="364" t="s">
        <v>394</v>
      </c>
      <c r="B98" s="365">
        <v>0</v>
      </c>
      <c r="C98" s="365">
        <v>0</v>
      </c>
      <c r="D98" s="365">
        <v>0</v>
      </c>
      <c r="E98" s="365">
        <v>0</v>
      </c>
      <c r="F98" s="365">
        <v>0</v>
      </c>
      <c r="G98" s="365">
        <v>0</v>
      </c>
      <c r="H98" s="365">
        <v>0</v>
      </c>
      <c r="I98" s="365">
        <v>0</v>
      </c>
      <c r="J98" s="365">
        <v>0</v>
      </c>
      <c r="K98" s="365">
        <v>0</v>
      </c>
    </row>
    <row r="99" spans="1:11" s="285" customFormat="1">
      <c r="A99" s="364" t="s">
        <v>395</v>
      </c>
      <c r="B99" s="365">
        <v>59848.029999999992</v>
      </c>
      <c r="C99" s="365">
        <v>91541.045868914764</v>
      </c>
      <c r="D99" s="365">
        <v>150822.32909665999</v>
      </c>
      <c r="E99" s="365">
        <v>133352.47023502737</v>
      </c>
      <c r="F99" s="365">
        <v>129468.61816828746</v>
      </c>
      <c r="G99" s="365">
        <v>127444.50186536458</v>
      </c>
      <c r="H99" s="365">
        <v>125015.08694814074</v>
      </c>
      <c r="I99" s="365">
        <v>131685.06462158012</v>
      </c>
      <c r="J99" s="365">
        <v>146463.63392215368</v>
      </c>
      <c r="K99" s="365">
        <v>180934.04255650169</v>
      </c>
    </row>
    <row r="100" spans="1:11" s="285" customFormat="1" ht="14.5" thickBot="1">
      <c r="A100" s="369" t="s">
        <v>396</v>
      </c>
      <c r="B100" s="370">
        <v>0</v>
      </c>
      <c r="C100" s="370">
        <v>0</v>
      </c>
      <c r="D100" s="370">
        <v>0</v>
      </c>
      <c r="E100" s="370">
        <v>0</v>
      </c>
      <c r="F100" s="370">
        <v>0</v>
      </c>
      <c r="G100" s="370">
        <v>0</v>
      </c>
      <c r="H100" s="370">
        <v>0</v>
      </c>
      <c r="I100" s="370">
        <v>0</v>
      </c>
      <c r="J100" s="370">
        <v>0</v>
      </c>
      <c r="K100" s="370">
        <v>0</v>
      </c>
    </row>
    <row r="101" spans="1:11" s="285" customFormat="1">
      <c r="B101" s="298"/>
      <c r="C101" s="298"/>
      <c r="D101" s="298"/>
      <c r="E101" s="298"/>
      <c r="F101" s="298"/>
      <c r="G101" s="298"/>
      <c r="H101" s="298"/>
      <c r="I101" s="298"/>
      <c r="J101" s="298"/>
      <c r="K101" s="298"/>
    </row>
    <row r="102" spans="1:11" s="285" customFormat="1">
      <c r="B102" s="298"/>
      <c r="C102" s="298"/>
      <c r="D102" s="298"/>
      <c r="E102" s="298"/>
      <c r="F102" s="298"/>
      <c r="G102" s="298"/>
      <c r="H102" s="298"/>
      <c r="I102" s="298"/>
      <c r="J102" s="298"/>
      <c r="K102" s="298"/>
    </row>
    <row r="103" spans="1:11" s="285" customFormat="1" ht="20">
      <c r="A103" s="286" t="s">
        <v>409</v>
      </c>
      <c r="B103" s="284"/>
    </row>
    <row r="104" spans="1:11" s="285" customFormat="1" ht="14.5" thickBot="1">
      <c r="A104" s="285" t="s">
        <v>398</v>
      </c>
    </row>
    <row r="105" spans="1:11" s="285" customFormat="1" ht="14.5" thickBot="1">
      <c r="A105" s="287" t="s">
        <v>377</v>
      </c>
      <c r="B105" s="288" t="s">
        <v>1</v>
      </c>
      <c r="C105" s="288" t="s">
        <v>2</v>
      </c>
      <c r="D105" s="288" t="s">
        <v>3</v>
      </c>
      <c r="E105" s="288" t="s">
        <v>4</v>
      </c>
      <c r="F105" s="288" t="s">
        <v>104</v>
      </c>
      <c r="G105" s="288" t="s">
        <v>105</v>
      </c>
      <c r="H105" s="288" t="s">
        <v>111</v>
      </c>
      <c r="I105" s="288" t="s">
        <v>268</v>
      </c>
      <c r="J105" s="288" t="s">
        <v>285</v>
      </c>
      <c r="K105" s="289" t="s">
        <v>367</v>
      </c>
    </row>
    <row r="106" spans="1:11" s="285" customFormat="1">
      <c r="A106" s="299" t="s">
        <v>397</v>
      </c>
      <c r="B106" s="300"/>
      <c r="C106" s="300"/>
      <c r="D106" s="300"/>
      <c r="E106" s="300"/>
      <c r="F106" s="300"/>
      <c r="G106" s="300"/>
      <c r="H106" s="300"/>
      <c r="I106" s="300"/>
      <c r="J106" s="300"/>
      <c r="K106" s="300"/>
    </row>
    <row r="107" spans="1:11" s="285" customFormat="1">
      <c r="A107" s="291" t="s">
        <v>404</v>
      </c>
      <c r="B107" s="301"/>
      <c r="C107" s="301"/>
      <c r="D107" s="301"/>
      <c r="E107" s="301"/>
      <c r="F107" s="301"/>
      <c r="G107" s="301"/>
      <c r="H107" s="301"/>
      <c r="I107" s="301"/>
      <c r="J107" s="301"/>
      <c r="K107" s="301"/>
    </row>
    <row r="108" spans="1:11" s="285" customFormat="1">
      <c r="A108" s="290" t="s">
        <v>379</v>
      </c>
      <c r="B108" s="302">
        <v>20729.669347999999</v>
      </c>
      <c r="C108" s="302">
        <v>23234.076154999999</v>
      </c>
      <c r="D108" s="302">
        <v>26090.411923391122</v>
      </c>
      <c r="E108" s="302">
        <v>28175.350000000006</v>
      </c>
      <c r="F108" s="302">
        <v>32523.3</v>
      </c>
      <c r="G108" s="302">
        <v>31885.040000000001</v>
      </c>
      <c r="H108" s="302">
        <v>37017.14</v>
      </c>
      <c r="I108" s="302">
        <v>41058.216</v>
      </c>
      <c r="J108" s="302">
        <v>49475.915999999997</v>
      </c>
      <c r="K108" s="302">
        <v>57067.443200000009</v>
      </c>
    </row>
    <row r="109" spans="1:11" s="285" customFormat="1">
      <c r="A109" s="292" t="s">
        <v>380</v>
      </c>
      <c r="B109" s="303">
        <v>1382.5016900000001</v>
      </c>
      <c r="C109" s="303">
        <v>1413.830698</v>
      </c>
      <c r="D109" s="303">
        <v>1351.46</v>
      </c>
      <c r="E109" s="303">
        <v>1324.83</v>
      </c>
      <c r="F109" s="303">
        <v>1426.6</v>
      </c>
      <c r="G109" s="303">
        <v>1384.07</v>
      </c>
      <c r="H109" s="303">
        <v>1509.1</v>
      </c>
      <c r="I109" s="303">
        <v>1696.2099999999998</v>
      </c>
      <c r="J109" s="303">
        <v>2414.2800000000002</v>
      </c>
      <c r="K109" s="303">
        <v>2585.7080999999998</v>
      </c>
    </row>
    <row r="110" spans="1:11" s="285" customFormat="1">
      <c r="A110" s="292" t="s">
        <v>381</v>
      </c>
      <c r="B110" s="303">
        <v>6147.0548303989781</v>
      </c>
      <c r="C110" s="303">
        <v>5856.5932853451313</v>
      </c>
      <c r="D110" s="303">
        <v>6143.3678960699654</v>
      </c>
      <c r="E110" s="303">
        <v>7083.5242157675302</v>
      </c>
      <c r="F110" s="303">
        <v>7373.8519132173378</v>
      </c>
      <c r="G110" s="303">
        <v>8707.9942218012875</v>
      </c>
      <c r="H110" s="303">
        <v>8983.4215554198108</v>
      </c>
      <c r="I110" s="303">
        <v>10317.222915997374</v>
      </c>
      <c r="J110" s="303">
        <v>13547.602607702627</v>
      </c>
      <c r="K110" s="303">
        <v>12991.524546326484</v>
      </c>
    </row>
    <row r="111" spans="1:11" s="285" customFormat="1">
      <c r="A111" s="292" t="s">
        <v>382</v>
      </c>
      <c r="B111" s="303">
        <v>13094.452677601021</v>
      </c>
      <c r="C111" s="303">
        <v>15509.088114654867</v>
      </c>
      <c r="D111" s="303">
        <v>17936.502103930034</v>
      </c>
      <c r="E111" s="303">
        <v>18096.165784232471</v>
      </c>
      <c r="F111" s="303">
        <v>20996.458086782663</v>
      </c>
      <c r="G111" s="303">
        <v>21381.575778198712</v>
      </c>
      <c r="H111" s="303">
        <v>23449.358444580193</v>
      </c>
      <c r="I111" s="303">
        <v>25756.327084002627</v>
      </c>
      <c r="J111" s="303">
        <v>30397.507392297375</v>
      </c>
      <c r="K111" s="303">
        <v>39758.486053673521</v>
      </c>
    </row>
    <row r="112" spans="1:11" s="285" customFormat="1">
      <c r="A112" s="292" t="s">
        <v>383</v>
      </c>
      <c r="B112" s="303">
        <v>92.460150000000013</v>
      </c>
      <c r="C112" s="303">
        <v>441.36405699999995</v>
      </c>
      <c r="D112" s="303">
        <v>645.88192339112527</v>
      </c>
      <c r="E112" s="303">
        <v>1654.82</v>
      </c>
      <c r="F112" s="303">
        <v>2700.3</v>
      </c>
      <c r="G112" s="303">
        <v>375.42</v>
      </c>
      <c r="H112" s="303">
        <v>3038.84</v>
      </c>
      <c r="I112" s="303">
        <v>3266.06</v>
      </c>
      <c r="J112" s="303">
        <v>3093.87</v>
      </c>
      <c r="K112" s="303">
        <v>1365.6531999999997</v>
      </c>
    </row>
    <row r="113" spans="1:11" s="285" customFormat="1">
      <c r="A113" s="292" t="s">
        <v>384</v>
      </c>
      <c r="B113" s="303">
        <v>13.2</v>
      </c>
      <c r="C113" s="303">
        <v>13.2</v>
      </c>
      <c r="D113" s="303">
        <v>13.2</v>
      </c>
      <c r="E113" s="303">
        <v>13.2</v>
      </c>
      <c r="F113" s="303">
        <v>23.2</v>
      </c>
      <c r="G113" s="303">
        <v>33.200000000000003</v>
      </c>
      <c r="H113" s="303">
        <v>33.700000000000003</v>
      </c>
      <c r="I113" s="303">
        <v>19.635999999999999</v>
      </c>
      <c r="J113" s="303">
        <v>19.635999999999999</v>
      </c>
      <c r="K113" s="303">
        <v>19.635999999999999</v>
      </c>
    </row>
    <row r="114" spans="1:11" s="285" customFormat="1">
      <c r="A114" s="292" t="s">
        <v>385</v>
      </c>
      <c r="B114" s="303">
        <v>0</v>
      </c>
      <c r="C114" s="303">
        <v>0</v>
      </c>
      <c r="D114" s="303">
        <v>0</v>
      </c>
      <c r="E114" s="303">
        <v>0</v>
      </c>
      <c r="F114" s="303">
        <v>0</v>
      </c>
      <c r="G114" s="303">
        <v>0</v>
      </c>
      <c r="H114" s="303">
        <v>0</v>
      </c>
      <c r="I114" s="303">
        <v>0</v>
      </c>
      <c r="J114" s="303">
        <v>0</v>
      </c>
      <c r="K114" s="303">
        <v>0</v>
      </c>
    </row>
    <row r="115" spans="1:11" s="285" customFormat="1">
      <c r="A115" s="292" t="s">
        <v>386</v>
      </c>
      <c r="B115" s="303">
        <v>0</v>
      </c>
      <c r="C115" s="303">
        <v>0</v>
      </c>
      <c r="D115" s="303">
        <v>0</v>
      </c>
      <c r="E115" s="303">
        <v>2.81</v>
      </c>
      <c r="F115" s="303">
        <v>2.89</v>
      </c>
      <c r="G115" s="303">
        <v>2.78</v>
      </c>
      <c r="H115" s="303">
        <v>2.72</v>
      </c>
      <c r="I115" s="303">
        <v>2.76</v>
      </c>
      <c r="J115" s="303">
        <v>3.02</v>
      </c>
      <c r="K115" s="303">
        <v>346.43529999999998</v>
      </c>
    </row>
    <row r="116" spans="1:11" s="285" customFormat="1">
      <c r="A116" s="293" t="s">
        <v>387</v>
      </c>
      <c r="B116" s="303">
        <v>0</v>
      </c>
      <c r="C116" s="303">
        <v>0</v>
      </c>
      <c r="D116" s="303">
        <v>0</v>
      </c>
      <c r="E116" s="303">
        <v>0</v>
      </c>
      <c r="F116" s="303">
        <v>0</v>
      </c>
      <c r="G116" s="303">
        <v>0</v>
      </c>
      <c r="H116" s="303">
        <v>0</v>
      </c>
      <c r="I116" s="303">
        <v>0</v>
      </c>
      <c r="J116" s="303">
        <v>0</v>
      </c>
      <c r="K116" s="303">
        <v>0</v>
      </c>
    </row>
    <row r="117" spans="1:11" s="285" customFormat="1">
      <c r="A117" s="294" t="s">
        <v>388</v>
      </c>
      <c r="B117" s="304">
        <v>15144.525119805297</v>
      </c>
      <c r="C117" s="304">
        <v>16734.672031826594</v>
      </c>
      <c r="D117" s="304">
        <v>18031.310902737976</v>
      </c>
      <c r="E117" s="304">
        <v>20632.45</v>
      </c>
      <c r="F117" s="304">
        <v>23479.149999999998</v>
      </c>
      <c r="G117" s="304">
        <v>23907.81</v>
      </c>
      <c r="H117" s="304">
        <v>28403.5</v>
      </c>
      <c r="I117" s="304">
        <v>30993.4</v>
      </c>
      <c r="J117" s="304">
        <v>36622.900000000009</v>
      </c>
      <c r="K117" s="304">
        <v>44596.945900000006</v>
      </c>
    </row>
    <row r="118" spans="1:11" s="285" customFormat="1">
      <c r="A118" s="292" t="s">
        <v>389</v>
      </c>
      <c r="B118" s="303">
        <v>0</v>
      </c>
      <c r="C118" s="303">
        <v>0</v>
      </c>
      <c r="D118" s="303">
        <v>0</v>
      </c>
      <c r="E118" s="303">
        <v>0</v>
      </c>
      <c r="F118" s="303">
        <v>0</v>
      </c>
      <c r="G118" s="303">
        <v>0</v>
      </c>
      <c r="H118" s="303">
        <v>0</v>
      </c>
      <c r="I118" s="303">
        <v>0</v>
      </c>
      <c r="J118" s="303">
        <v>0</v>
      </c>
      <c r="K118" s="303">
        <v>0</v>
      </c>
    </row>
    <row r="119" spans="1:11" s="285" customFormat="1">
      <c r="A119" s="292" t="s">
        <v>390</v>
      </c>
      <c r="B119" s="303">
        <v>14696.678370000001</v>
      </c>
      <c r="C119" s="303">
        <v>16210.658558000001</v>
      </c>
      <c r="D119" s="303">
        <v>17395.09</v>
      </c>
      <c r="E119" s="303">
        <v>19984.990000000002</v>
      </c>
      <c r="F119" s="303">
        <v>22857.839999999997</v>
      </c>
      <c r="G119" s="303">
        <v>23305.83</v>
      </c>
      <c r="H119" s="303">
        <v>27667.440000000002</v>
      </c>
      <c r="I119" s="303">
        <v>29849.47</v>
      </c>
      <c r="J119" s="303">
        <v>35285.630000000005</v>
      </c>
      <c r="K119" s="303">
        <v>42748.327499999999</v>
      </c>
    </row>
    <row r="120" spans="1:11" s="285" customFormat="1">
      <c r="A120" s="292" t="s">
        <v>391</v>
      </c>
      <c r="B120" s="303">
        <v>0</v>
      </c>
      <c r="C120" s="303">
        <v>0</v>
      </c>
      <c r="D120" s="303">
        <v>0</v>
      </c>
      <c r="E120" s="303">
        <v>0</v>
      </c>
      <c r="F120" s="303">
        <v>0</v>
      </c>
      <c r="G120" s="303">
        <v>0</v>
      </c>
      <c r="H120" s="303">
        <v>0</v>
      </c>
      <c r="I120" s="303">
        <v>0</v>
      </c>
      <c r="J120" s="303">
        <v>0</v>
      </c>
      <c r="K120" s="303">
        <v>0</v>
      </c>
    </row>
    <row r="121" spans="1:11" s="285" customFormat="1">
      <c r="A121" s="292" t="s">
        <v>392</v>
      </c>
      <c r="B121" s="303">
        <v>0</v>
      </c>
      <c r="C121" s="303">
        <v>0</v>
      </c>
      <c r="D121" s="303">
        <v>0</v>
      </c>
      <c r="E121" s="303">
        <v>0</v>
      </c>
      <c r="F121" s="303">
        <v>0</v>
      </c>
      <c r="G121" s="303">
        <v>0</v>
      </c>
      <c r="H121" s="303">
        <v>0</v>
      </c>
      <c r="I121" s="303">
        <v>0</v>
      </c>
      <c r="J121" s="303">
        <v>0</v>
      </c>
      <c r="K121" s="303">
        <v>0</v>
      </c>
    </row>
    <row r="122" spans="1:11" s="285" customFormat="1">
      <c r="A122" s="292" t="s">
        <v>393</v>
      </c>
      <c r="B122" s="303">
        <v>0.05</v>
      </c>
      <c r="C122" s="303">
        <v>0.05</v>
      </c>
      <c r="D122" s="303">
        <v>0.05</v>
      </c>
      <c r="E122" s="303">
        <v>0.05</v>
      </c>
      <c r="F122" s="303">
        <v>0.05</v>
      </c>
      <c r="G122" s="303">
        <v>0.05</v>
      </c>
      <c r="H122" s="303">
        <v>0.05</v>
      </c>
      <c r="I122" s="303">
        <v>0.05</v>
      </c>
      <c r="J122" s="303">
        <v>0.05</v>
      </c>
      <c r="K122" s="303">
        <v>0.05</v>
      </c>
    </row>
    <row r="123" spans="1:11" s="285" customFormat="1">
      <c r="A123" s="292" t="s">
        <v>394</v>
      </c>
      <c r="B123" s="303">
        <v>212.87123332774368</v>
      </c>
      <c r="C123" s="303">
        <v>250.57947969758476</v>
      </c>
      <c r="D123" s="303">
        <v>299.00373572346098</v>
      </c>
      <c r="E123" s="303">
        <v>233.76999999999998</v>
      </c>
      <c r="F123" s="303">
        <v>276.99</v>
      </c>
      <c r="G123" s="303">
        <v>337.74</v>
      </c>
      <c r="H123" s="303">
        <v>395.37</v>
      </c>
      <c r="I123" s="303">
        <v>453.38</v>
      </c>
      <c r="J123" s="303">
        <v>551.79999999999995</v>
      </c>
      <c r="K123" s="303">
        <v>720.64619999999991</v>
      </c>
    </row>
    <row r="124" spans="1:11" s="285" customFormat="1">
      <c r="A124" s="292" t="s">
        <v>395</v>
      </c>
      <c r="B124" s="303">
        <v>234.92551647755241</v>
      </c>
      <c r="C124" s="303">
        <v>273.38399412901151</v>
      </c>
      <c r="D124" s="303">
        <v>337.1671670145135</v>
      </c>
      <c r="E124" s="303">
        <v>413.64</v>
      </c>
      <c r="F124" s="303">
        <v>344.27000000000004</v>
      </c>
      <c r="G124" s="303">
        <v>264.19</v>
      </c>
      <c r="H124" s="303">
        <v>340.64</v>
      </c>
      <c r="I124" s="303">
        <v>690.5</v>
      </c>
      <c r="J124" s="303">
        <v>785.42</v>
      </c>
      <c r="K124" s="303">
        <v>1127.9222</v>
      </c>
    </row>
    <row r="125" spans="1:11" s="285" customFormat="1" ht="14.5" thickBot="1">
      <c r="A125" s="295" t="s">
        <v>396</v>
      </c>
      <c r="B125" s="305">
        <v>0</v>
      </c>
      <c r="C125" s="305">
        <v>0</v>
      </c>
      <c r="D125" s="305">
        <v>0</v>
      </c>
      <c r="E125" s="305">
        <v>0</v>
      </c>
      <c r="F125" s="305">
        <v>0</v>
      </c>
      <c r="G125" s="305">
        <v>0</v>
      </c>
      <c r="H125" s="305">
        <v>0</v>
      </c>
      <c r="I125" s="305">
        <v>0</v>
      </c>
      <c r="J125" s="305">
        <v>0</v>
      </c>
      <c r="K125" s="305">
        <v>0</v>
      </c>
    </row>
    <row r="126" spans="1:11" s="285" customFormat="1">
      <c r="A126" s="296" t="s">
        <v>405</v>
      </c>
      <c r="B126" s="297"/>
      <c r="C126" s="297"/>
      <c r="D126" s="297"/>
      <c r="E126" s="297"/>
      <c r="F126" s="297"/>
      <c r="G126" s="297"/>
      <c r="H126" s="297"/>
      <c r="I126" s="297"/>
      <c r="J126" s="297"/>
      <c r="K126" s="297"/>
    </row>
    <row r="127" spans="1:11" s="285" customFormat="1">
      <c r="A127" s="290" t="s">
        <v>379</v>
      </c>
      <c r="B127" s="302">
        <v>99790.811891753736</v>
      </c>
      <c r="C127" s="302">
        <v>114542.22339154835</v>
      </c>
      <c r="D127" s="302">
        <v>131830.15785275656</v>
      </c>
      <c r="E127" s="302">
        <v>144161.71769228196</v>
      </c>
      <c r="F127" s="302">
        <v>156250.87428410753</v>
      </c>
      <c r="G127" s="302">
        <v>170499.50086314147</v>
      </c>
      <c r="H127" s="302">
        <v>184263.13935545069</v>
      </c>
      <c r="I127" s="302">
        <v>202210.70217702287</v>
      </c>
      <c r="J127" s="302">
        <v>218629.33258441836</v>
      </c>
      <c r="K127" s="302">
        <v>237232.22101023936</v>
      </c>
    </row>
    <row r="128" spans="1:11" s="285" customFormat="1">
      <c r="A128" s="292" t="s">
        <v>380</v>
      </c>
      <c r="B128" s="303">
        <v>0</v>
      </c>
      <c r="C128" s="303">
        <v>0</v>
      </c>
      <c r="D128" s="303">
        <v>0</v>
      </c>
      <c r="E128" s="303">
        <v>0</v>
      </c>
      <c r="F128" s="303">
        <v>0</v>
      </c>
      <c r="G128" s="303">
        <v>0</v>
      </c>
      <c r="H128" s="303">
        <v>0</v>
      </c>
      <c r="I128" s="303">
        <v>0</v>
      </c>
      <c r="J128" s="303">
        <v>0</v>
      </c>
      <c r="K128" s="303">
        <v>0</v>
      </c>
    </row>
    <row r="129" spans="1:11" s="285" customFormat="1">
      <c r="A129" s="292" t="s">
        <v>381</v>
      </c>
      <c r="B129" s="303">
        <v>9813.3292532599971</v>
      </c>
      <c r="C129" s="303">
        <v>10838.187019861078</v>
      </c>
      <c r="D129" s="303">
        <v>13569.248353056542</v>
      </c>
      <c r="E129" s="303">
        <v>14882.769953189292</v>
      </c>
      <c r="F129" s="303">
        <v>14488.513571699883</v>
      </c>
      <c r="G129" s="303">
        <v>18248.374844406753</v>
      </c>
      <c r="H129" s="303">
        <v>17083.368703098495</v>
      </c>
      <c r="I129" s="303">
        <v>18290.225164510233</v>
      </c>
      <c r="J129" s="303">
        <v>20867.334630943238</v>
      </c>
      <c r="K129" s="303">
        <v>24700.676662555834</v>
      </c>
    </row>
    <row r="130" spans="1:11" s="285" customFormat="1">
      <c r="A130" s="292" t="s">
        <v>382</v>
      </c>
      <c r="B130" s="303">
        <v>23948.589249613178</v>
      </c>
      <c r="C130" s="303">
        <v>27950.903519418145</v>
      </c>
      <c r="D130" s="303">
        <v>30954.995618003646</v>
      </c>
      <c r="E130" s="303">
        <v>32148.520852980397</v>
      </c>
      <c r="F130" s="303">
        <v>36082.804475714373</v>
      </c>
      <c r="G130" s="303">
        <v>40490.588983452661</v>
      </c>
      <c r="H130" s="303">
        <v>45149.900660538849</v>
      </c>
      <c r="I130" s="303">
        <v>47510.532668694104</v>
      </c>
      <c r="J130" s="303">
        <v>51234.466787183046</v>
      </c>
      <c r="K130" s="303">
        <v>59560.821999797146</v>
      </c>
    </row>
    <row r="131" spans="1:11" s="285" customFormat="1">
      <c r="A131" s="292" t="s">
        <v>383</v>
      </c>
      <c r="B131" s="303">
        <v>60736.775128119887</v>
      </c>
      <c r="C131" s="303">
        <v>70608.143323300901</v>
      </c>
      <c r="D131" s="303">
        <v>81078.332936987033</v>
      </c>
      <c r="E131" s="303">
        <v>88804.190804456841</v>
      </c>
      <c r="F131" s="303">
        <v>96078.464474743756</v>
      </c>
      <c r="G131" s="303">
        <v>100151.934936834</v>
      </c>
      <c r="H131" s="303">
        <v>109171.38295077844</v>
      </c>
      <c r="I131" s="303">
        <v>122288.59584486984</v>
      </c>
      <c r="J131" s="303">
        <v>129239.2395172368</v>
      </c>
      <c r="K131" s="303">
        <v>135912.31806395148</v>
      </c>
    </row>
    <row r="132" spans="1:11" s="285" customFormat="1">
      <c r="A132" s="292" t="s">
        <v>384</v>
      </c>
      <c r="B132" s="303">
        <v>605.54031751920968</v>
      </c>
      <c r="C132" s="303">
        <v>633.32118716553077</v>
      </c>
      <c r="D132" s="303">
        <v>631.15952466621468</v>
      </c>
      <c r="E132" s="303">
        <v>694.00819337927555</v>
      </c>
      <c r="F132" s="303">
        <v>891.3528092638403</v>
      </c>
      <c r="G132" s="303">
        <v>877.56591031803168</v>
      </c>
      <c r="H132" s="303">
        <v>1211.9132909699765</v>
      </c>
      <c r="I132" s="303">
        <v>1432.6888074492397</v>
      </c>
      <c r="J132" s="303">
        <v>1678.2270517274394</v>
      </c>
      <c r="K132" s="303">
        <v>1912.6537468402712</v>
      </c>
    </row>
    <row r="133" spans="1:11" s="285" customFormat="1">
      <c r="A133" s="292" t="s">
        <v>385</v>
      </c>
      <c r="B133" s="303">
        <v>3.9186610099232757</v>
      </c>
      <c r="C133" s="303">
        <v>2.7837600036677332</v>
      </c>
      <c r="D133" s="303">
        <v>2.2377627287146074</v>
      </c>
      <c r="E133" s="303">
        <v>2.0906290610448601</v>
      </c>
      <c r="F133" s="303">
        <v>2.7470936486926312</v>
      </c>
      <c r="G133" s="303">
        <v>2.8039796184851871</v>
      </c>
      <c r="H133" s="303">
        <v>3.4140325763967487</v>
      </c>
      <c r="I133" s="303">
        <v>2.7938834561927686</v>
      </c>
      <c r="J133" s="303">
        <v>3.8509210537777467</v>
      </c>
      <c r="K133" s="303">
        <v>4.0271449774272243</v>
      </c>
    </row>
    <row r="134" spans="1:11" s="285" customFormat="1">
      <c r="A134" s="292" t="s">
        <v>386</v>
      </c>
      <c r="B134" s="303">
        <v>1823.0076280288536</v>
      </c>
      <c r="C134" s="303">
        <v>1948.8436328674627</v>
      </c>
      <c r="D134" s="303">
        <v>2421.1865659961009</v>
      </c>
      <c r="E134" s="303">
        <v>2499.7587390516837</v>
      </c>
      <c r="F134" s="303">
        <v>2785.2398050393995</v>
      </c>
      <c r="G134" s="303">
        <v>3391.5712026325687</v>
      </c>
      <c r="H134" s="303">
        <v>3770.6814355833299</v>
      </c>
      <c r="I134" s="303">
        <v>3219.27041242414</v>
      </c>
      <c r="J134" s="303">
        <v>4134.4662845183921</v>
      </c>
      <c r="K134" s="303">
        <v>4095.053275948811</v>
      </c>
    </row>
    <row r="135" spans="1:11" s="285" customFormat="1">
      <c r="A135" s="293" t="s">
        <v>387</v>
      </c>
      <c r="B135" s="303">
        <v>2859.6516542026743</v>
      </c>
      <c r="C135" s="303">
        <v>2560.0409489315825</v>
      </c>
      <c r="D135" s="303">
        <v>3171.5037963183204</v>
      </c>
      <c r="E135" s="303">
        <v>5130.378520163441</v>
      </c>
      <c r="F135" s="303">
        <v>5922.1344269975798</v>
      </c>
      <c r="G135" s="303">
        <v>7336.6610058789738</v>
      </c>
      <c r="H135" s="303">
        <v>7872.4782819052125</v>
      </c>
      <c r="I135" s="303">
        <v>9477.2253956191307</v>
      </c>
      <c r="J135" s="303">
        <v>11471.677391755667</v>
      </c>
      <c r="K135" s="303">
        <v>11046.670116168372</v>
      </c>
    </row>
    <row r="136" spans="1:11" s="285" customFormat="1">
      <c r="A136" s="294" t="s">
        <v>388</v>
      </c>
      <c r="B136" s="304">
        <v>92143.381596329113</v>
      </c>
      <c r="C136" s="304">
        <v>105853.02273630981</v>
      </c>
      <c r="D136" s="304">
        <v>121607.73295586473</v>
      </c>
      <c r="E136" s="304">
        <v>132815.95434282385</v>
      </c>
      <c r="F136" s="304">
        <v>144502.77675454566</v>
      </c>
      <c r="G136" s="304">
        <v>157481.81710867828</v>
      </c>
      <c r="H136" s="304">
        <v>168761.21883959623</v>
      </c>
      <c r="I136" s="304">
        <v>185414.16480505755</v>
      </c>
      <c r="J136" s="304">
        <v>200820.99342639302</v>
      </c>
      <c r="K136" s="304">
        <v>217027.27377325625</v>
      </c>
    </row>
    <row r="137" spans="1:11" s="285" customFormat="1">
      <c r="A137" s="292" t="s">
        <v>389</v>
      </c>
      <c r="B137" s="303">
        <v>0</v>
      </c>
      <c r="C137" s="303">
        <v>0</v>
      </c>
      <c r="D137" s="303">
        <v>0</v>
      </c>
      <c r="E137" s="303">
        <v>0</v>
      </c>
      <c r="F137" s="303">
        <v>0</v>
      </c>
      <c r="G137" s="303">
        <v>0</v>
      </c>
      <c r="H137" s="303">
        <v>0</v>
      </c>
      <c r="I137" s="303">
        <v>0</v>
      </c>
      <c r="J137" s="303">
        <v>0</v>
      </c>
      <c r="K137" s="303">
        <v>0</v>
      </c>
    </row>
    <row r="138" spans="1:11" s="285" customFormat="1">
      <c r="A138" s="292" t="s">
        <v>390</v>
      </c>
      <c r="B138" s="303">
        <v>72592.362966204193</v>
      </c>
      <c r="C138" s="303">
        <v>83542.940216262083</v>
      </c>
      <c r="D138" s="303">
        <v>96109.265355916956</v>
      </c>
      <c r="E138" s="303">
        <v>106062.26604833943</v>
      </c>
      <c r="F138" s="303">
        <v>114163.42119327249</v>
      </c>
      <c r="G138" s="303">
        <v>126425.86400638927</v>
      </c>
      <c r="H138" s="303">
        <v>133990.24375844383</v>
      </c>
      <c r="I138" s="303">
        <v>146602.86373193469</v>
      </c>
      <c r="J138" s="303">
        <v>158513.04108316926</v>
      </c>
      <c r="K138" s="303">
        <v>176055.78295294708</v>
      </c>
    </row>
    <row r="139" spans="1:11" s="285" customFormat="1">
      <c r="A139" s="292" t="s">
        <v>391</v>
      </c>
      <c r="B139" s="303">
        <v>1875.7857747522862</v>
      </c>
      <c r="C139" s="303">
        <v>2270.1631623783678</v>
      </c>
      <c r="D139" s="303">
        <v>2833.1380078126249</v>
      </c>
      <c r="E139" s="303">
        <v>2844.5570863869575</v>
      </c>
      <c r="F139" s="303">
        <v>3358.3011546482444</v>
      </c>
      <c r="G139" s="303">
        <v>4199.8186414004995</v>
      </c>
      <c r="H139" s="303">
        <v>5113.1436732737211</v>
      </c>
      <c r="I139" s="303">
        <v>5738.9654198650414</v>
      </c>
      <c r="J139" s="303">
        <v>4872.024435403594</v>
      </c>
      <c r="K139" s="303">
        <v>4902.8020521591943</v>
      </c>
    </row>
    <row r="140" spans="1:11" s="285" customFormat="1">
      <c r="A140" s="292" t="s">
        <v>392</v>
      </c>
      <c r="B140" s="303">
        <v>12129.357203956306</v>
      </c>
      <c r="C140" s="303">
        <v>14217.921823826553</v>
      </c>
      <c r="D140" s="303">
        <v>15817.505222805908</v>
      </c>
      <c r="E140" s="303">
        <v>16721.2847018834</v>
      </c>
      <c r="F140" s="303">
        <v>20139.895397478118</v>
      </c>
      <c r="G140" s="303">
        <v>18951.995081725348</v>
      </c>
      <c r="H140" s="303">
        <v>23501.19638714601</v>
      </c>
      <c r="I140" s="303">
        <v>25183.267636998018</v>
      </c>
      <c r="J140" s="303">
        <v>26482.753493990276</v>
      </c>
      <c r="K140" s="303">
        <v>24647.394379798403</v>
      </c>
    </row>
    <row r="141" spans="1:11" s="285" customFormat="1">
      <c r="A141" s="292" t="s">
        <v>393</v>
      </c>
      <c r="B141" s="303">
        <v>1050.6978282051405</v>
      </c>
      <c r="C141" s="303">
        <v>1177.0824868305381</v>
      </c>
      <c r="D141" s="303">
        <v>1214.2662260378795</v>
      </c>
      <c r="E141" s="303">
        <v>1362.1274872690908</v>
      </c>
      <c r="F141" s="303">
        <v>1485.1792100776011</v>
      </c>
      <c r="G141" s="303">
        <v>1653.9139245144424</v>
      </c>
      <c r="H141" s="303">
        <v>1844.8995333272374</v>
      </c>
      <c r="I141" s="303">
        <v>2367.3415986329596</v>
      </c>
      <c r="J141" s="303">
        <v>2822.4055441328278</v>
      </c>
      <c r="K141" s="303">
        <v>2804.6160684662</v>
      </c>
    </row>
    <row r="142" spans="1:11" s="285" customFormat="1">
      <c r="A142" s="292" t="s">
        <v>394</v>
      </c>
      <c r="B142" s="303">
        <v>0.34908095142424034</v>
      </c>
      <c r="C142" s="303">
        <v>0.24706972322970649</v>
      </c>
      <c r="D142" s="303">
        <v>0.18951474224140438</v>
      </c>
      <c r="E142" s="303">
        <v>0.20372505538710395</v>
      </c>
      <c r="F142" s="303">
        <v>0.2798580898442416</v>
      </c>
      <c r="G142" s="303">
        <v>0.71941413961936629</v>
      </c>
      <c r="H142" s="303">
        <v>0.95406413220572328</v>
      </c>
      <c r="I142" s="303">
        <v>0.94297259542316658</v>
      </c>
      <c r="J142" s="303">
        <v>1.2084016025811184</v>
      </c>
      <c r="K142" s="303">
        <v>1.4746411451193338</v>
      </c>
    </row>
    <row r="143" spans="1:11" s="285" customFormat="1">
      <c r="A143" s="292" t="s">
        <v>395</v>
      </c>
      <c r="B143" s="303">
        <v>1832.1445657512206</v>
      </c>
      <c r="C143" s="303">
        <v>2086.3507736058068</v>
      </c>
      <c r="D143" s="303">
        <v>2151.693575097675</v>
      </c>
      <c r="E143" s="303">
        <v>2771.9531620016555</v>
      </c>
      <c r="F143" s="303">
        <v>2621.6712235468603</v>
      </c>
      <c r="G143" s="303">
        <v>2960.1843925201656</v>
      </c>
      <c r="H143" s="303">
        <v>2626.5916457877142</v>
      </c>
      <c r="I143" s="303">
        <v>2722.5358106437561</v>
      </c>
      <c r="J143" s="303">
        <v>3425.544007554272</v>
      </c>
      <c r="K143" s="303">
        <v>3491.9493463490385</v>
      </c>
    </row>
    <row r="144" spans="1:11" s="285" customFormat="1" ht="14.5" thickBot="1">
      <c r="A144" s="295" t="s">
        <v>396</v>
      </c>
      <c r="B144" s="305">
        <v>2663.3133292817106</v>
      </c>
      <c r="C144" s="305">
        <v>2558.7621040476342</v>
      </c>
      <c r="D144" s="305">
        <v>3482.0163141157527</v>
      </c>
      <c r="E144" s="305">
        <v>3053.9289801731984</v>
      </c>
      <c r="F144" s="305">
        <v>2734.5326600626668</v>
      </c>
      <c r="G144" s="305">
        <v>3290.6071026026948</v>
      </c>
      <c r="H144" s="305">
        <v>1685.897768158467</v>
      </c>
      <c r="I144" s="305">
        <v>2797.2156524444022</v>
      </c>
      <c r="J144" s="305">
        <v>4706.1924386662031</v>
      </c>
      <c r="K144" s="305">
        <v>5125.9297301237129</v>
      </c>
    </row>
    <row r="145" spans="1:11" s="285" customFormat="1">
      <c r="A145" s="296" t="s">
        <v>406</v>
      </c>
      <c r="B145" s="306"/>
      <c r="C145" s="307"/>
      <c r="D145" s="307"/>
      <c r="E145" s="307"/>
      <c r="F145" s="307"/>
      <c r="G145" s="307"/>
      <c r="H145" s="307"/>
      <c r="I145" s="307"/>
      <c r="J145" s="307"/>
      <c r="K145" s="307"/>
    </row>
    <row r="146" spans="1:11" s="285" customFormat="1">
      <c r="A146" s="290" t="s">
        <v>379</v>
      </c>
      <c r="B146" s="308">
        <v>53156.938247630846</v>
      </c>
      <c r="C146" s="309">
        <v>60242.627213035659</v>
      </c>
      <c r="D146" s="309">
        <v>65981.261774906976</v>
      </c>
      <c r="E146" s="309">
        <v>79298.144051882118</v>
      </c>
      <c r="F146" s="309">
        <v>88248.991636466715</v>
      </c>
      <c r="G146" s="309">
        <v>107938.98778117041</v>
      </c>
      <c r="H146" s="309">
        <v>128010.66288157747</v>
      </c>
      <c r="I146" s="309">
        <v>143601.03867247002</v>
      </c>
      <c r="J146" s="309">
        <v>154368.20824388677</v>
      </c>
      <c r="K146" s="309">
        <v>185040.09122026621</v>
      </c>
    </row>
    <row r="147" spans="1:11" s="285" customFormat="1">
      <c r="A147" s="292" t="s">
        <v>380</v>
      </c>
      <c r="B147" s="308">
        <v>8.183644792545385</v>
      </c>
      <c r="C147" s="309">
        <v>9.4482500324349452</v>
      </c>
      <c r="D147" s="309">
        <v>11.398933470490109</v>
      </c>
      <c r="E147" s="309">
        <v>15.078496846255911</v>
      </c>
      <c r="F147" s="309">
        <v>14.115553746803041</v>
      </c>
      <c r="G147" s="309">
        <v>27.909955709999245</v>
      </c>
      <c r="H147" s="309">
        <v>29.660419865453246</v>
      </c>
      <c r="I147" s="309">
        <v>32.070078790568694</v>
      </c>
      <c r="J147" s="309">
        <v>30.318716474310406</v>
      </c>
      <c r="K147" s="309">
        <v>42.65451406571642</v>
      </c>
    </row>
    <row r="148" spans="1:11" s="285" customFormat="1">
      <c r="A148" s="292" t="s">
        <v>381</v>
      </c>
      <c r="B148" s="308">
        <v>7008.7053293228728</v>
      </c>
      <c r="C148" s="309">
        <v>6989.2960635091404</v>
      </c>
      <c r="D148" s="309">
        <v>6665.8765685175622</v>
      </c>
      <c r="E148" s="309">
        <v>6445.2987232006799</v>
      </c>
      <c r="F148" s="309">
        <v>6729.3909591475949</v>
      </c>
      <c r="G148" s="309">
        <v>7927.869026724733</v>
      </c>
      <c r="H148" s="309">
        <v>10137.028974210347</v>
      </c>
      <c r="I148" s="309">
        <v>13195.042569007726</v>
      </c>
      <c r="J148" s="309">
        <v>14138.276785150232</v>
      </c>
      <c r="K148" s="309">
        <v>15086.382491715927</v>
      </c>
    </row>
    <row r="149" spans="1:11" s="285" customFormat="1">
      <c r="A149" s="292" t="s">
        <v>382</v>
      </c>
      <c r="B149" s="308">
        <v>20759.920065574835</v>
      </c>
      <c r="C149" s="309">
        <v>23384.678111511683</v>
      </c>
      <c r="D149" s="309">
        <v>27176.015088092361</v>
      </c>
      <c r="E149" s="309">
        <v>33525.896495496549</v>
      </c>
      <c r="F149" s="309">
        <v>38458.934332439901</v>
      </c>
      <c r="G149" s="309">
        <v>46806.232072902421</v>
      </c>
      <c r="H149" s="309">
        <v>54740.954687011195</v>
      </c>
      <c r="I149" s="309">
        <v>61847.338109160293</v>
      </c>
      <c r="J149" s="309">
        <v>67933.729235158855</v>
      </c>
      <c r="K149" s="309">
        <v>81357.523213081178</v>
      </c>
    </row>
    <row r="150" spans="1:11" s="285" customFormat="1">
      <c r="A150" s="292" t="s">
        <v>383</v>
      </c>
      <c r="B150" s="308">
        <v>14658.973000056405</v>
      </c>
      <c r="C150" s="309">
        <v>16974.330263639346</v>
      </c>
      <c r="D150" s="309">
        <v>17650.84413434067</v>
      </c>
      <c r="E150" s="309">
        <v>19914.266349806505</v>
      </c>
      <c r="F150" s="309">
        <v>22509.49098200924</v>
      </c>
      <c r="G150" s="309">
        <v>25052.719689789312</v>
      </c>
      <c r="H150" s="309">
        <v>30807.931839151697</v>
      </c>
      <c r="I150" s="309">
        <v>34720.887492780326</v>
      </c>
      <c r="J150" s="309">
        <v>38037.74432245169</v>
      </c>
      <c r="K150" s="309">
        <v>42717.971448429969</v>
      </c>
    </row>
    <row r="151" spans="1:11" s="285" customFormat="1">
      <c r="A151" s="292" t="s">
        <v>384</v>
      </c>
      <c r="B151" s="308">
        <v>8988.1251146395589</v>
      </c>
      <c r="C151" s="309">
        <v>10425.168011560721</v>
      </c>
      <c r="D151" s="309">
        <v>12082.290433541923</v>
      </c>
      <c r="E151" s="309">
        <v>14110.703437937093</v>
      </c>
      <c r="F151" s="309">
        <v>15833.492698736707</v>
      </c>
      <c r="G151" s="309">
        <v>20826.811095572142</v>
      </c>
      <c r="H151" s="309">
        <v>22785.747320552226</v>
      </c>
      <c r="I151" s="309">
        <v>25556.704571115184</v>
      </c>
      <c r="J151" s="309">
        <v>24140.597942429085</v>
      </c>
      <c r="K151" s="309">
        <v>34801.934926623413</v>
      </c>
    </row>
    <row r="152" spans="1:11" s="285" customFormat="1">
      <c r="A152" s="292" t="s">
        <v>385</v>
      </c>
      <c r="B152" s="308">
        <v>0</v>
      </c>
      <c r="C152" s="309">
        <v>0</v>
      </c>
      <c r="D152" s="309">
        <v>0</v>
      </c>
      <c r="E152" s="309">
        <v>0</v>
      </c>
      <c r="F152" s="309">
        <v>0</v>
      </c>
      <c r="G152" s="309">
        <v>0</v>
      </c>
      <c r="H152" s="309">
        <v>0</v>
      </c>
      <c r="I152" s="309">
        <v>0</v>
      </c>
      <c r="J152" s="309">
        <v>0</v>
      </c>
      <c r="K152" s="309">
        <v>0</v>
      </c>
    </row>
    <row r="153" spans="1:11" s="285" customFormat="1">
      <c r="A153" s="292" t="s">
        <v>386</v>
      </c>
      <c r="B153" s="308">
        <v>899.54680888648829</v>
      </c>
      <c r="C153" s="309">
        <v>1617.9348274151773</v>
      </c>
      <c r="D153" s="309">
        <v>1535.4081779154144</v>
      </c>
      <c r="E153" s="309">
        <v>4215.0370332726216</v>
      </c>
      <c r="F153" s="309">
        <v>3582.266631312817</v>
      </c>
      <c r="G153" s="309">
        <v>5905.6868017508277</v>
      </c>
      <c r="H153" s="309">
        <v>7944.5634193380129</v>
      </c>
      <c r="I153" s="309">
        <v>6584.0036891068512</v>
      </c>
      <c r="J153" s="309">
        <v>8181.8676857407318</v>
      </c>
      <c r="K153" s="309">
        <v>9087.8909513841263</v>
      </c>
    </row>
    <row r="154" spans="1:11" s="285" customFormat="1">
      <c r="A154" s="293" t="s">
        <v>387</v>
      </c>
      <c r="B154" s="308">
        <v>833.48611823185638</v>
      </c>
      <c r="C154" s="309">
        <v>841.77534459533024</v>
      </c>
      <c r="D154" s="309">
        <v>859.43236479930056</v>
      </c>
      <c r="E154" s="309">
        <v>1071.8635153224145</v>
      </c>
      <c r="F154" s="309">
        <v>1121.3174994304673</v>
      </c>
      <c r="G154" s="309">
        <v>1391.7591387209716</v>
      </c>
      <c r="H154" s="309">
        <v>1564.7861043584428</v>
      </c>
      <c r="I154" s="309">
        <v>1665.0050115184349</v>
      </c>
      <c r="J154" s="309">
        <v>1905.6880528237484</v>
      </c>
      <c r="K154" s="309">
        <v>1945.7506737083233</v>
      </c>
    </row>
    <row r="155" spans="1:11" s="285" customFormat="1">
      <c r="A155" s="294" t="s">
        <v>388</v>
      </c>
      <c r="B155" s="310">
        <v>44395.830522450749</v>
      </c>
      <c r="C155" s="311">
        <v>49725.967200317456</v>
      </c>
      <c r="D155" s="311">
        <v>55005.524901250486</v>
      </c>
      <c r="E155" s="311">
        <v>64949.057905894442</v>
      </c>
      <c r="F155" s="311">
        <v>73487.702622396348</v>
      </c>
      <c r="G155" s="311">
        <v>85868.118620085472</v>
      </c>
      <c r="H155" s="311">
        <v>101816.60058279231</v>
      </c>
      <c r="I155" s="311">
        <v>115702.69125162704</v>
      </c>
      <c r="J155" s="311">
        <v>123066.81232179511</v>
      </c>
      <c r="K155" s="311">
        <v>148217.67767246976</v>
      </c>
    </row>
    <row r="156" spans="1:11" s="285" customFormat="1">
      <c r="A156" s="292" t="s">
        <v>389</v>
      </c>
      <c r="B156" s="308">
        <v>0</v>
      </c>
      <c r="C156" s="309">
        <v>0</v>
      </c>
      <c r="D156" s="309">
        <v>0</v>
      </c>
      <c r="E156" s="309">
        <v>0</v>
      </c>
      <c r="F156" s="309">
        <v>0</v>
      </c>
      <c r="G156" s="309">
        <v>0</v>
      </c>
      <c r="H156" s="309">
        <v>0</v>
      </c>
      <c r="I156" s="309">
        <v>0</v>
      </c>
      <c r="J156" s="309">
        <v>0</v>
      </c>
      <c r="K156" s="309">
        <v>0</v>
      </c>
    </row>
    <row r="157" spans="1:11" s="285" customFormat="1">
      <c r="A157" s="292" t="s">
        <v>390</v>
      </c>
      <c r="B157" s="308">
        <v>1250.6302205157745</v>
      </c>
      <c r="C157" s="309">
        <v>1500.8745558842027</v>
      </c>
      <c r="D157" s="309">
        <v>2056.8028176281196</v>
      </c>
      <c r="E157" s="309">
        <v>2329.6442763703776</v>
      </c>
      <c r="F157" s="309">
        <v>2454.7757043492497</v>
      </c>
      <c r="G157" s="309">
        <v>2568.8955913195005</v>
      </c>
      <c r="H157" s="309">
        <v>3079.4513671872523</v>
      </c>
      <c r="I157" s="309">
        <v>3381.3383610799988</v>
      </c>
      <c r="J157" s="309">
        <v>3881.85523055667</v>
      </c>
      <c r="K157" s="309">
        <v>4138.0640713410403</v>
      </c>
    </row>
    <row r="158" spans="1:11" s="285" customFormat="1">
      <c r="A158" s="292" t="s">
        <v>391</v>
      </c>
      <c r="B158" s="308">
        <v>5888.7520376144757</v>
      </c>
      <c r="C158" s="309">
        <v>6898.6968638894286</v>
      </c>
      <c r="D158" s="309">
        <v>7223.3699791576419</v>
      </c>
      <c r="E158" s="309">
        <v>7988.1459666233159</v>
      </c>
      <c r="F158" s="309">
        <v>9043.3792641728869</v>
      </c>
      <c r="G158" s="309">
        <v>10401.954238163924</v>
      </c>
      <c r="H158" s="309">
        <v>13050.146964246871</v>
      </c>
      <c r="I158" s="309">
        <v>13661.164428058681</v>
      </c>
      <c r="J158" s="309">
        <v>14420.499115206112</v>
      </c>
      <c r="K158" s="309">
        <v>15799.025656083182</v>
      </c>
    </row>
    <row r="159" spans="1:11" s="285" customFormat="1">
      <c r="A159" s="292" t="s">
        <v>392</v>
      </c>
      <c r="B159" s="308">
        <v>5890.593979781398</v>
      </c>
      <c r="C159" s="309">
        <v>5994.147534571146</v>
      </c>
      <c r="D159" s="309">
        <v>5921.7923021310799</v>
      </c>
      <c r="E159" s="309">
        <v>6801.4862589359309</v>
      </c>
      <c r="F159" s="309">
        <v>6986.0147107680323</v>
      </c>
      <c r="G159" s="309">
        <v>6498.2581431075923</v>
      </c>
      <c r="H159" s="309">
        <v>8600.5941058338249</v>
      </c>
      <c r="I159" s="309">
        <v>11534.885369980841</v>
      </c>
      <c r="J159" s="309">
        <v>13819.899256381763</v>
      </c>
      <c r="K159" s="309">
        <v>15110.994371279778</v>
      </c>
    </row>
    <row r="160" spans="1:11" s="285" customFormat="1">
      <c r="A160" s="292" t="s">
        <v>393</v>
      </c>
      <c r="B160" s="308">
        <v>7042.970986388199</v>
      </c>
      <c r="C160" s="309">
        <v>8246.1578439972272</v>
      </c>
      <c r="D160" s="309">
        <v>9487.8393503163334</v>
      </c>
      <c r="E160" s="309">
        <v>12050.066650012419</v>
      </c>
      <c r="F160" s="309">
        <v>13704.081119554437</v>
      </c>
      <c r="G160" s="309">
        <v>19096.90054745329</v>
      </c>
      <c r="H160" s="309">
        <v>23011.562431857517</v>
      </c>
      <c r="I160" s="309">
        <v>25579.612949651928</v>
      </c>
      <c r="J160" s="309">
        <v>24356.399526059849</v>
      </c>
      <c r="K160" s="309">
        <v>33544.830212110755</v>
      </c>
    </row>
    <row r="161" spans="1:11" s="285" customFormat="1">
      <c r="A161" s="292" t="s">
        <v>394</v>
      </c>
      <c r="B161" s="308">
        <v>23201.792009963789</v>
      </c>
      <c r="C161" s="309">
        <v>25981.191690446518</v>
      </c>
      <c r="D161" s="309">
        <v>29649.71828958828</v>
      </c>
      <c r="E161" s="309">
        <v>34950.360675210133</v>
      </c>
      <c r="F161" s="309">
        <v>39277.196493557065</v>
      </c>
      <c r="G161" s="309">
        <v>46468.522001568213</v>
      </c>
      <c r="H161" s="309">
        <v>52987.626662526229</v>
      </c>
      <c r="I161" s="309">
        <v>60011.59913446346</v>
      </c>
      <c r="J161" s="309">
        <v>65183.934529935534</v>
      </c>
      <c r="K161" s="309">
        <v>78203.730347243443</v>
      </c>
    </row>
    <row r="162" spans="1:11" s="285" customFormat="1">
      <c r="A162" s="292" t="s">
        <v>395</v>
      </c>
      <c r="B162" s="308">
        <v>877.47833961794004</v>
      </c>
      <c r="C162" s="309">
        <v>819.9918894618495</v>
      </c>
      <c r="D162" s="309">
        <v>379.23136054478152</v>
      </c>
      <c r="E162" s="309">
        <v>458.91950441835814</v>
      </c>
      <c r="F162" s="309">
        <v>1600.0297230227529</v>
      </c>
      <c r="G162" s="309">
        <v>520.86731330427097</v>
      </c>
      <c r="H162" s="309">
        <v>586.9396601158661</v>
      </c>
      <c r="I162" s="309">
        <v>1025.7007673144583</v>
      </c>
      <c r="J162" s="309">
        <v>896.16730717803807</v>
      </c>
      <c r="K162" s="309">
        <v>762.64990908786012</v>
      </c>
    </row>
    <row r="163" spans="1:11" s="285" customFormat="1" ht="14.5" thickBot="1">
      <c r="A163" s="295" t="s">
        <v>396</v>
      </c>
      <c r="B163" s="312">
        <v>243.61203006916719</v>
      </c>
      <c r="C163" s="313">
        <v>283.15609716708758</v>
      </c>
      <c r="D163" s="313">
        <v>284.72291098425001</v>
      </c>
      <c r="E163" s="313">
        <v>367.83545742390982</v>
      </c>
      <c r="F163" s="313">
        <v>422.22840943627506</v>
      </c>
      <c r="G163" s="313">
        <v>312.71589366868756</v>
      </c>
      <c r="H163" s="313">
        <v>500.27785152761942</v>
      </c>
      <c r="I163" s="313">
        <v>506.52169125790488</v>
      </c>
      <c r="J163" s="313">
        <v>506.11230868541725</v>
      </c>
      <c r="K163" s="313">
        <v>656.43932230428709</v>
      </c>
    </row>
    <row r="165" spans="1:11">
      <c r="A165" s="282"/>
    </row>
  </sheetData>
  <printOptions horizontalCentered="1"/>
  <pageMargins left="0.70866141732283472" right="0.70866141732283472" top="0.74803149606299213" bottom="0.74803149606299213" header="0.31496062992125984" footer="0.31496062992125984"/>
  <pageSetup scale="58" fitToHeight="0" pageOrder="overThenDown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G232"/>
  <sheetViews>
    <sheetView zoomScale="60" zoomScaleNormal="60" workbookViewId="0">
      <pane xSplit="3" ySplit="5" topLeftCell="D6" activePane="bottomRight" state="frozen"/>
      <selection activeCell="AC121" sqref="AC121"/>
      <selection pane="topRight" activeCell="AC121" sqref="AC121"/>
      <selection pane="bottomLeft" activeCell="AC121" sqref="AC121"/>
      <selection pane="bottomRight"/>
    </sheetView>
  </sheetViews>
  <sheetFormatPr defaultColWidth="9.1796875" defaultRowHeight="14"/>
  <cols>
    <col min="1" max="1" width="5.81640625" style="42" customWidth="1"/>
    <col min="2" max="2" width="72.90625" style="39" customWidth="1"/>
    <col min="3" max="3" width="11.1796875" style="40" customWidth="1"/>
    <col min="4" max="13" width="15.6328125" style="40" customWidth="1"/>
    <col min="14" max="14" width="5.81640625" style="41" customWidth="1"/>
    <col min="15" max="23" width="13.90625" style="41" customWidth="1"/>
    <col min="24" max="24" width="7.453125" style="41" customWidth="1"/>
    <col min="25" max="30" width="12.81640625" style="21" customWidth="1"/>
    <col min="31" max="33" width="12.81640625" style="39" customWidth="1"/>
    <col min="34" max="16384" width="9.1796875" style="39"/>
  </cols>
  <sheetData>
    <row r="1" spans="1:33">
      <c r="A1" s="205" t="s">
        <v>315</v>
      </c>
    </row>
    <row r="2" spans="1:33" s="45" customFormat="1" ht="16.5" customHeight="1">
      <c r="A2" s="38"/>
      <c r="B2" s="256" t="s">
        <v>218</v>
      </c>
      <c r="C2" s="189"/>
      <c r="D2" s="43"/>
      <c r="E2" s="43"/>
      <c r="F2" s="43"/>
      <c r="G2" s="43"/>
      <c r="H2" s="43"/>
      <c r="I2" s="43"/>
      <c r="J2" s="43"/>
      <c r="K2" s="138"/>
      <c r="L2" s="166"/>
      <c r="M2" s="179"/>
      <c r="N2" s="26"/>
      <c r="O2" s="26"/>
      <c r="P2" s="26"/>
      <c r="Q2" s="26"/>
      <c r="R2" s="26"/>
      <c r="S2" s="76"/>
      <c r="T2" s="76"/>
      <c r="U2" s="76"/>
      <c r="V2" s="76"/>
      <c r="W2" s="76"/>
      <c r="X2" s="76"/>
      <c r="Y2" s="25"/>
      <c r="Z2" s="25"/>
      <c r="AA2" s="25"/>
      <c r="AB2" s="27"/>
      <c r="AC2" s="27"/>
      <c r="AD2" s="27"/>
    </row>
    <row r="3" spans="1:33" s="45" customFormat="1" ht="27" customHeight="1">
      <c r="A3" s="38"/>
      <c r="B3" s="103"/>
      <c r="C3" s="130" t="s">
        <v>251</v>
      </c>
      <c r="D3" s="326" t="s">
        <v>55</v>
      </c>
      <c r="E3" s="326"/>
      <c r="F3" s="326"/>
      <c r="G3" s="326"/>
      <c r="H3" s="326"/>
      <c r="I3" s="326"/>
      <c r="J3" s="326"/>
      <c r="K3" s="326"/>
      <c r="L3" s="326"/>
      <c r="M3" s="326"/>
      <c r="N3" s="72"/>
      <c r="O3" s="326" t="s">
        <v>226</v>
      </c>
      <c r="P3" s="326"/>
      <c r="Q3" s="326"/>
      <c r="R3" s="326"/>
      <c r="S3" s="326"/>
      <c r="T3" s="326"/>
      <c r="U3" s="326"/>
      <c r="V3" s="326"/>
      <c r="W3" s="326"/>
      <c r="X3" s="83"/>
      <c r="Y3" s="326" t="s">
        <v>169</v>
      </c>
      <c r="Z3" s="326"/>
      <c r="AA3" s="326"/>
      <c r="AB3" s="326"/>
      <c r="AC3" s="326"/>
      <c r="AD3" s="326"/>
      <c r="AE3" s="326"/>
      <c r="AF3" s="326"/>
      <c r="AG3" s="326"/>
    </row>
    <row r="4" spans="1:33" s="45" customFormat="1" ht="15" customHeight="1">
      <c r="A4" s="38"/>
      <c r="B4" s="135"/>
      <c r="C4" s="101"/>
      <c r="D4" s="327" t="s">
        <v>318</v>
      </c>
      <c r="E4" s="327"/>
      <c r="F4" s="327"/>
      <c r="G4" s="327"/>
      <c r="H4" s="327"/>
      <c r="I4" s="327"/>
      <c r="J4" s="327"/>
      <c r="K4" s="327"/>
      <c r="L4" s="327"/>
      <c r="M4" s="327"/>
      <c r="N4" s="72"/>
      <c r="O4" s="331" t="s">
        <v>318</v>
      </c>
      <c r="P4" s="331"/>
      <c r="Q4" s="331"/>
      <c r="R4" s="331"/>
      <c r="S4" s="331"/>
      <c r="T4" s="331"/>
      <c r="U4" s="331"/>
      <c r="V4" s="331"/>
      <c r="W4" s="331"/>
      <c r="X4" s="83"/>
      <c r="Y4" s="331" t="s">
        <v>318</v>
      </c>
      <c r="Z4" s="331"/>
      <c r="AA4" s="331"/>
      <c r="AB4" s="331"/>
      <c r="AC4" s="331"/>
      <c r="AD4" s="331"/>
      <c r="AE4" s="331"/>
      <c r="AF4" s="331"/>
      <c r="AG4" s="331"/>
    </row>
    <row r="5" spans="1:33" s="45" customFormat="1">
      <c r="A5" s="38"/>
      <c r="B5" s="107" t="s">
        <v>323</v>
      </c>
      <c r="C5" s="46"/>
      <c r="D5" s="181" t="s">
        <v>1</v>
      </c>
      <c r="E5" s="181" t="s">
        <v>2</v>
      </c>
      <c r="F5" s="181" t="s">
        <v>3</v>
      </c>
      <c r="G5" s="181" t="s">
        <v>4</v>
      </c>
      <c r="H5" s="181" t="s">
        <v>104</v>
      </c>
      <c r="I5" s="181" t="s">
        <v>105</v>
      </c>
      <c r="J5" s="181" t="s">
        <v>111</v>
      </c>
      <c r="K5" s="181" t="s">
        <v>268</v>
      </c>
      <c r="L5" s="181" t="s">
        <v>285</v>
      </c>
      <c r="M5" s="181" t="s">
        <v>367</v>
      </c>
      <c r="N5" s="73"/>
      <c r="O5" s="181" t="s">
        <v>2</v>
      </c>
      <c r="P5" s="181" t="s">
        <v>3</v>
      </c>
      <c r="Q5" s="181" t="s">
        <v>4</v>
      </c>
      <c r="R5" s="181" t="s">
        <v>104</v>
      </c>
      <c r="S5" s="181" t="s">
        <v>105</v>
      </c>
      <c r="T5" s="181" t="s">
        <v>111</v>
      </c>
      <c r="U5" s="181" t="s">
        <v>268</v>
      </c>
      <c r="V5" s="181" t="s">
        <v>285</v>
      </c>
      <c r="W5" s="181" t="s">
        <v>367</v>
      </c>
      <c r="X5" s="73"/>
      <c r="Y5" s="181" t="s">
        <v>2</v>
      </c>
      <c r="Z5" s="181" t="s">
        <v>3</v>
      </c>
      <c r="AA5" s="181" t="s">
        <v>4</v>
      </c>
      <c r="AB5" s="181" t="s">
        <v>104</v>
      </c>
      <c r="AC5" s="181" t="s">
        <v>105</v>
      </c>
      <c r="AD5" s="181" t="s">
        <v>111</v>
      </c>
      <c r="AE5" s="181" t="s">
        <v>268</v>
      </c>
      <c r="AF5" s="181" t="s">
        <v>285</v>
      </c>
      <c r="AG5" s="181" t="s">
        <v>367</v>
      </c>
    </row>
    <row r="6" spans="1:33" s="45" customFormat="1">
      <c r="A6" s="38"/>
      <c r="B6" s="29" t="s">
        <v>5</v>
      </c>
      <c r="C6" s="209" t="s">
        <v>290</v>
      </c>
      <c r="D6" s="139">
        <v>0</v>
      </c>
      <c r="E6" s="139">
        <v>0</v>
      </c>
      <c r="F6" s="139">
        <v>0</v>
      </c>
      <c r="G6" s="139">
        <v>0</v>
      </c>
      <c r="H6" s="139">
        <v>0</v>
      </c>
      <c r="I6" s="139">
        <v>0</v>
      </c>
      <c r="J6" s="139">
        <v>0</v>
      </c>
      <c r="K6" s="139">
        <v>0</v>
      </c>
      <c r="L6" s="139">
        <v>0</v>
      </c>
      <c r="M6" s="139">
        <v>0</v>
      </c>
      <c r="N6" s="146"/>
      <c r="O6" s="139">
        <v>0</v>
      </c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46"/>
      <c r="Y6" s="139">
        <v>0</v>
      </c>
      <c r="Z6" s="139">
        <v>0</v>
      </c>
      <c r="AA6" s="139">
        <v>0</v>
      </c>
      <c r="AB6" s="139">
        <v>0</v>
      </c>
      <c r="AC6" s="139">
        <v>0</v>
      </c>
      <c r="AD6" s="139">
        <v>0</v>
      </c>
      <c r="AE6" s="139">
        <v>0</v>
      </c>
      <c r="AF6" s="139">
        <v>0</v>
      </c>
      <c r="AG6" s="139">
        <v>0</v>
      </c>
    </row>
    <row r="7" spans="1:33">
      <c r="B7" s="1" t="s">
        <v>35</v>
      </c>
      <c r="C7" s="210" t="s">
        <v>291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3"/>
      <c r="O7" s="142">
        <v>0</v>
      </c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43"/>
      <c r="Y7" s="142">
        <v>0</v>
      </c>
      <c r="Z7" s="142">
        <v>0</v>
      </c>
      <c r="AA7" s="142">
        <v>0</v>
      </c>
      <c r="AB7" s="142">
        <v>0</v>
      </c>
      <c r="AC7" s="142">
        <v>0</v>
      </c>
      <c r="AD7" s="142">
        <v>0</v>
      </c>
      <c r="AE7" s="142">
        <v>0</v>
      </c>
      <c r="AF7" s="142">
        <v>0</v>
      </c>
      <c r="AG7" s="142">
        <v>0</v>
      </c>
    </row>
    <row r="8" spans="1:33">
      <c r="B8" s="1" t="s">
        <v>36</v>
      </c>
      <c r="C8" s="210" t="s">
        <v>292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3"/>
      <c r="O8" s="142">
        <v>0</v>
      </c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43"/>
      <c r="Y8" s="142">
        <v>0</v>
      </c>
      <c r="Z8" s="142">
        <v>0</v>
      </c>
      <c r="AA8" s="142">
        <v>0</v>
      </c>
      <c r="AB8" s="142">
        <v>0</v>
      </c>
      <c r="AC8" s="142">
        <v>0</v>
      </c>
      <c r="AD8" s="142">
        <v>0</v>
      </c>
      <c r="AE8" s="142">
        <v>0</v>
      </c>
      <c r="AF8" s="142">
        <v>0</v>
      </c>
      <c r="AG8" s="142">
        <v>0</v>
      </c>
    </row>
    <row r="9" spans="1:33" s="45" customFormat="1">
      <c r="A9" s="38"/>
      <c r="B9" s="29" t="s">
        <v>6</v>
      </c>
      <c r="C9" s="209" t="s">
        <v>293</v>
      </c>
      <c r="D9" s="139">
        <v>0</v>
      </c>
      <c r="E9" s="139">
        <v>0</v>
      </c>
      <c r="F9" s="139">
        <v>0</v>
      </c>
      <c r="G9" s="139">
        <v>0</v>
      </c>
      <c r="H9" s="139">
        <v>0</v>
      </c>
      <c r="I9" s="139">
        <v>0</v>
      </c>
      <c r="J9" s="139">
        <v>0</v>
      </c>
      <c r="K9" s="139">
        <v>0</v>
      </c>
      <c r="L9" s="139">
        <v>0</v>
      </c>
      <c r="M9" s="139">
        <v>0</v>
      </c>
      <c r="N9" s="146"/>
      <c r="O9" s="139">
        <v>0</v>
      </c>
      <c r="P9" s="139">
        <v>0</v>
      </c>
      <c r="Q9" s="139">
        <v>0</v>
      </c>
      <c r="R9" s="139">
        <v>0</v>
      </c>
      <c r="S9" s="139">
        <v>0</v>
      </c>
      <c r="T9" s="139">
        <v>0</v>
      </c>
      <c r="U9" s="139">
        <v>0</v>
      </c>
      <c r="V9" s="139">
        <v>0</v>
      </c>
      <c r="W9" s="139">
        <v>0</v>
      </c>
      <c r="X9" s="146"/>
      <c r="Y9" s="139">
        <v>0</v>
      </c>
      <c r="Z9" s="139">
        <v>0</v>
      </c>
      <c r="AA9" s="139">
        <v>0</v>
      </c>
      <c r="AB9" s="139">
        <v>0</v>
      </c>
      <c r="AC9" s="139">
        <v>0</v>
      </c>
      <c r="AD9" s="139">
        <v>0</v>
      </c>
      <c r="AE9" s="139">
        <v>0</v>
      </c>
      <c r="AF9" s="139">
        <v>0</v>
      </c>
      <c r="AG9" s="139">
        <v>0</v>
      </c>
    </row>
    <row r="10" spans="1:33" s="45" customFormat="1">
      <c r="A10" s="38"/>
      <c r="B10" s="31" t="s">
        <v>7</v>
      </c>
      <c r="C10" s="209" t="s">
        <v>294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46"/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46"/>
      <c r="Y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</row>
    <row r="11" spans="1:33">
      <c r="A11" s="50"/>
      <c r="B11" s="208" t="s">
        <v>40</v>
      </c>
      <c r="C11" s="219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3"/>
      <c r="O11" s="142">
        <v>0</v>
      </c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3"/>
      <c r="Y11" s="142">
        <v>0</v>
      </c>
      <c r="Z11" s="142">
        <v>0</v>
      </c>
      <c r="AA11" s="142">
        <v>0</v>
      </c>
      <c r="AB11" s="142">
        <v>0</v>
      </c>
      <c r="AC11" s="142">
        <v>0</v>
      </c>
      <c r="AD11" s="142">
        <v>0</v>
      </c>
      <c r="AE11" s="142">
        <v>0</v>
      </c>
      <c r="AF11" s="142">
        <v>0</v>
      </c>
      <c r="AG11" s="142">
        <v>0</v>
      </c>
    </row>
    <row r="12" spans="1:33">
      <c r="A12" s="50"/>
      <c r="B12" s="6" t="s">
        <v>41</v>
      </c>
      <c r="C12" s="219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3"/>
      <c r="O12" s="142">
        <v>0</v>
      </c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3"/>
      <c r="Y12" s="142">
        <v>0</v>
      </c>
      <c r="Z12" s="142">
        <v>0</v>
      </c>
      <c r="AA12" s="142">
        <v>0</v>
      </c>
      <c r="AB12" s="142">
        <v>0</v>
      </c>
      <c r="AC12" s="142">
        <v>0</v>
      </c>
      <c r="AD12" s="142">
        <v>0</v>
      </c>
      <c r="AE12" s="142">
        <v>0</v>
      </c>
      <c r="AF12" s="142">
        <v>0</v>
      </c>
      <c r="AG12" s="142">
        <v>0</v>
      </c>
    </row>
    <row r="13" spans="1:33">
      <c r="A13" s="50"/>
      <c r="B13" s="6" t="s">
        <v>42</v>
      </c>
      <c r="C13" s="219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3"/>
      <c r="O13" s="142">
        <v>0</v>
      </c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3"/>
      <c r="Y13" s="142">
        <v>0</v>
      </c>
      <c r="Z13" s="142">
        <v>0</v>
      </c>
      <c r="AA13" s="142">
        <v>0</v>
      </c>
      <c r="AB13" s="142">
        <v>0</v>
      </c>
      <c r="AC13" s="142">
        <v>0</v>
      </c>
      <c r="AD13" s="142">
        <v>0</v>
      </c>
      <c r="AE13" s="142">
        <v>0</v>
      </c>
      <c r="AF13" s="142">
        <v>0</v>
      </c>
      <c r="AG13" s="142">
        <v>0</v>
      </c>
    </row>
    <row r="14" spans="1:33">
      <c r="A14" s="50"/>
      <c r="B14" s="6" t="s">
        <v>43</v>
      </c>
      <c r="C14" s="219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3"/>
      <c r="O14" s="142">
        <v>0</v>
      </c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43"/>
      <c r="Y14" s="142">
        <v>0</v>
      </c>
      <c r="Z14" s="142">
        <v>0</v>
      </c>
      <c r="AA14" s="142">
        <v>0</v>
      </c>
      <c r="AB14" s="142">
        <v>0</v>
      </c>
      <c r="AC14" s="142">
        <v>0</v>
      </c>
      <c r="AD14" s="142">
        <v>0</v>
      </c>
      <c r="AE14" s="142">
        <v>0</v>
      </c>
      <c r="AF14" s="142">
        <v>0</v>
      </c>
      <c r="AG14" s="142">
        <v>0</v>
      </c>
    </row>
    <row r="15" spans="1:33">
      <c r="A15" s="50"/>
      <c r="B15" s="6" t="s">
        <v>44</v>
      </c>
      <c r="C15" s="219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3"/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3"/>
      <c r="Y15" s="142">
        <v>0</v>
      </c>
      <c r="Z15" s="142">
        <v>0</v>
      </c>
      <c r="AA15" s="142">
        <v>0</v>
      </c>
      <c r="AB15" s="142">
        <v>0</v>
      </c>
      <c r="AC15" s="142">
        <v>0</v>
      </c>
      <c r="AD15" s="142">
        <v>0</v>
      </c>
      <c r="AE15" s="142">
        <v>0</v>
      </c>
      <c r="AF15" s="142">
        <v>0</v>
      </c>
      <c r="AG15" s="142">
        <v>0</v>
      </c>
    </row>
    <row r="16" spans="1:33">
      <c r="A16" s="50"/>
      <c r="B16" s="7" t="s">
        <v>45</v>
      </c>
      <c r="C16" s="219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3"/>
      <c r="O16" s="142">
        <v>0</v>
      </c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3"/>
      <c r="Y16" s="142">
        <v>0</v>
      </c>
      <c r="Z16" s="142">
        <v>0</v>
      </c>
      <c r="AA16" s="142">
        <v>0</v>
      </c>
      <c r="AB16" s="142">
        <v>0</v>
      </c>
      <c r="AC16" s="142">
        <v>0</v>
      </c>
      <c r="AD16" s="142">
        <v>0</v>
      </c>
      <c r="AE16" s="142">
        <v>0</v>
      </c>
      <c r="AF16" s="142">
        <v>0</v>
      </c>
      <c r="AG16" s="142">
        <v>0</v>
      </c>
    </row>
    <row r="17" spans="1:33">
      <c r="A17" s="50"/>
      <c r="B17" s="7" t="s">
        <v>46</v>
      </c>
      <c r="C17" s="219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3"/>
      <c r="O17" s="142">
        <v>0</v>
      </c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3"/>
      <c r="Y17" s="142">
        <v>0</v>
      </c>
      <c r="Z17" s="142">
        <v>0</v>
      </c>
      <c r="AA17" s="142">
        <v>0</v>
      </c>
      <c r="AB17" s="142">
        <v>0</v>
      </c>
      <c r="AC17" s="142">
        <v>0</v>
      </c>
      <c r="AD17" s="142">
        <v>0</v>
      </c>
      <c r="AE17" s="142">
        <v>0</v>
      </c>
      <c r="AF17" s="142">
        <v>0</v>
      </c>
      <c r="AG17" s="142">
        <v>0</v>
      </c>
    </row>
    <row r="18" spans="1:33">
      <c r="A18" s="50"/>
      <c r="B18" s="6" t="s">
        <v>317</v>
      </c>
      <c r="C18" s="219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3"/>
      <c r="O18" s="142">
        <v>0</v>
      </c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3"/>
      <c r="Y18" s="142">
        <v>0</v>
      </c>
      <c r="Z18" s="142">
        <v>0</v>
      </c>
      <c r="AA18" s="142">
        <v>0</v>
      </c>
      <c r="AB18" s="142">
        <v>0</v>
      </c>
      <c r="AC18" s="142">
        <v>0</v>
      </c>
      <c r="AD18" s="142">
        <v>0</v>
      </c>
      <c r="AE18" s="142">
        <v>0</v>
      </c>
      <c r="AF18" s="142">
        <v>0</v>
      </c>
      <c r="AG18" s="142">
        <v>0</v>
      </c>
    </row>
    <row r="19" spans="1:33">
      <c r="A19" s="50"/>
      <c r="B19" s="6" t="s">
        <v>108</v>
      </c>
      <c r="C19" s="210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3"/>
      <c r="O19" s="142">
        <v>0</v>
      </c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3"/>
      <c r="Y19" s="142">
        <v>0</v>
      </c>
      <c r="Z19" s="142">
        <v>0</v>
      </c>
      <c r="AA19" s="142">
        <v>0</v>
      </c>
      <c r="AB19" s="142">
        <v>0</v>
      </c>
      <c r="AC19" s="142">
        <v>0</v>
      </c>
      <c r="AD19" s="142">
        <v>0</v>
      </c>
      <c r="AE19" s="142">
        <v>0</v>
      </c>
      <c r="AF19" s="142">
        <v>0</v>
      </c>
      <c r="AG19" s="142">
        <v>0</v>
      </c>
    </row>
    <row r="20" spans="1:33">
      <c r="A20" s="50"/>
      <c r="B20" s="6" t="s">
        <v>48</v>
      </c>
      <c r="C20" s="219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3"/>
      <c r="O20" s="142">
        <v>0</v>
      </c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3"/>
      <c r="Y20" s="142">
        <v>0</v>
      </c>
      <c r="Z20" s="142">
        <v>0</v>
      </c>
      <c r="AA20" s="142">
        <v>0</v>
      </c>
      <c r="AB20" s="142">
        <v>0</v>
      </c>
      <c r="AC20" s="142">
        <v>0</v>
      </c>
      <c r="AD20" s="142">
        <v>0</v>
      </c>
      <c r="AE20" s="142">
        <v>0</v>
      </c>
      <c r="AF20" s="142">
        <v>0</v>
      </c>
      <c r="AG20" s="142">
        <v>0</v>
      </c>
    </row>
    <row r="21" spans="1:33">
      <c r="A21" s="50"/>
      <c r="B21" s="6" t="s">
        <v>325</v>
      </c>
      <c r="C21" s="219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3"/>
      <c r="O21" s="142">
        <v>0</v>
      </c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3"/>
      <c r="Y21" s="142">
        <v>0</v>
      </c>
      <c r="Z21" s="142">
        <v>0</v>
      </c>
      <c r="AA21" s="142">
        <v>0</v>
      </c>
      <c r="AB21" s="142">
        <v>0</v>
      </c>
      <c r="AC21" s="142">
        <v>0</v>
      </c>
      <c r="AD21" s="142">
        <v>0</v>
      </c>
      <c r="AE21" s="142">
        <v>0</v>
      </c>
      <c r="AF21" s="142">
        <v>0</v>
      </c>
      <c r="AG21" s="142">
        <v>0</v>
      </c>
    </row>
    <row r="22" spans="1:33">
      <c r="A22" s="50"/>
      <c r="B22" s="8" t="s">
        <v>101</v>
      </c>
      <c r="C22" s="219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3"/>
      <c r="O22" s="142">
        <v>0</v>
      </c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3"/>
      <c r="Y22" s="142">
        <v>0</v>
      </c>
      <c r="Z22" s="142">
        <v>0</v>
      </c>
      <c r="AA22" s="142">
        <v>0</v>
      </c>
      <c r="AB22" s="142">
        <v>0</v>
      </c>
      <c r="AC22" s="142">
        <v>0</v>
      </c>
      <c r="AD22" s="142">
        <v>0</v>
      </c>
      <c r="AE22" s="142">
        <v>0</v>
      </c>
      <c r="AF22" s="142">
        <v>0</v>
      </c>
      <c r="AG22" s="142">
        <v>0</v>
      </c>
    </row>
    <row r="23" spans="1:33" s="45" customFormat="1">
      <c r="A23" s="38"/>
      <c r="B23" s="31" t="s">
        <v>8</v>
      </c>
      <c r="C23" s="209" t="s">
        <v>295</v>
      </c>
      <c r="D23" s="139">
        <v>0</v>
      </c>
      <c r="E23" s="139">
        <v>0</v>
      </c>
      <c r="F23" s="139">
        <v>0</v>
      </c>
      <c r="G23" s="139">
        <v>0</v>
      </c>
      <c r="H23" s="139">
        <v>0</v>
      </c>
      <c r="I23" s="139">
        <v>0</v>
      </c>
      <c r="J23" s="139">
        <v>0</v>
      </c>
      <c r="K23" s="139">
        <v>0</v>
      </c>
      <c r="L23" s="139">
        <v>0</v>
      </c>
      <c r="M23" s="139">
        <v>0</v>
      </c>
      <c r="N23" s="146"/>
      <c r="O23" s="139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0</v>
      </c>
      <c r="W23" s="139">
        <v>0</v>
      </c>
      <c r="X23" s="146"/>
      <c r="Y23" s="139">
        <v>0</v>
      </c>
      <c r="Z23" s="139">
        <v>0</v>
      </c>
      <c r="AA23" s="139">
        <v>0</v>
      </c>
      <c r="AB23" s="139">
        <v>0</v>
      </c>
      <c r="AC23" s="139">
        <v>0</v>
      </c>
      <c r="AD23" s="139">
        <v>0</v>
      </c>
      <c r="AE23" s="139">
        <v>0</v>
      </c>
      <c r="AF23" s="139">
        <v>0</v>
      </c>
      <c r="AG23" s="139">
        <v>0</v>
      </c>
    </row>
    <row r="24" spans="1:33">
      <c r="B24" s="208" t="s">
        <v>40</v>
      </c>
      <c r="C24" s="219"/>
      <c r="D24" s="142">
        <v>0</v>
      </c>
      <c r="E24" s="142">
        <v>0</v>
      </c>
      <c r="F24" s="142">
        <v>0</v>
      </c>
      <c r="G24" s="142">
        <v>0</v>
      </c>
      <c r="H24" s="142">
        <v>0</v>
      </c>
      <c r="I24" s="142">
        <v>0</v>
      </c>
      <c r="J24" s="142">
        <v>0</v>
      </c>
      <c r="K24" s="142">
        <v>0</v>
      </c>
      <c r="L24" s="142">
        <v>0</v>
      </c>
      <c r="M24" s="142">
        <v>0</v>
      </c>
      <c r="N24" s="143"/>
      <c r="O24" s="142">
        <v>0</v>
      </c>
      <c r="P24" s="142">
        <v>0</v>
      </c>
      <c r="Q24" s="142">
        <v>0</v>
      </c>
      <c r="R24" s="142">
        <v>0</v>
      </c>
      <c r="S24" s="142">
        <v>0</v>
      </c>
      <c r="T24" s="142">
        <v>0</v>
      </c>
      <c r="U24" s="142">
        <v>0</v>
      </c>
      <c r="V24" s="142">
        <v>0</v>
      </c>
      <c r="W24" s="142">
        <v>0</v>
      </c>
      <c r="X24" s="143"/>
      <c r="Y24" s="142">
        <v>0</v>
      </c>
      <c r="Z24" s="142">
        <v>0</v>
      </c>
      <c r="AA24" s="142">
        <v>0</v>
      </c>
      <c r="AB24" s="142">
        <v>0</v>
      </c>
      <c r="AC24" s="142">
        <v>0</v>
      </c>
      <c r="AD24" s="142">
        <v>0</v>
      </c>
      <c r="AE24" s="142">
        <v>0</v>
      </c>
      <c r="AF24" s="142">
        <v>0</v>
      </c>
      <c r="AG24" s="142">
        <v>0</v>
      </c>
    </row>
    <row r="25" spans="1:33">
      <c r="B25" s="6" t="s">
        <v>41</v>
      </c>
      <c r="C25" s="219"/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3"/>
      <c r="O25" s="142">
        <v>0</v>
      </c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3"/>
      <c r="Y25" s="142">
        <v>0</v>
      </c>
      <c r="Z25" s="142">
        <v>0</v>
      </c>
      <c r="AA25" s="142">
        <v>0</v>
      </c>
      <c r="AB25" s="142">
        <v>0</v>
      </c>
      <c r="AC25" s="142">
        <v>0</v>
      </c>
      <c r="AD25" s="142">
        <v>0</v>
      </c>
      <c r="AE25" s="142">
        <v>0</v>
      </c>
      <c r="AF25" s="142">
        <v>0</v>
      </c>
      <c r="AG25" s="142">
        <v>0</v>
      </c>
    </row>
    <row r="26" spans="1:33">
      <c r="B26" s="6" t="s">
        <v>42</v>
      </c>
      <c r="C26" s="219"/>
      <c r="D26" s="142">
        <v>0</v>
      </c>
      <c r="E26" s="142">
        <v>0</v>
      </c>
      <c r="F26" s="142">
        <v>0</v>
      </c>
      <c r="G26" s="142">
        <v>0</v>
      </c>
      <c r="H26" s="142">
        <v>0</v>
      </c>
      <c r="I26" s="142">
        <v>0</v>
      </c>
      <c r="J26" s="142">
        <v>0</v>
      </c>
      <c r="K26" s="142">
        <v>0</v>
      </c>
      <c r="L26" s="142">
        <v>0</v>
      </c>
      <c r="M26" s="142">
        <v>0</v>
      </c>
      <c r="N26" s="143"/>
      <c r="O26" s="142">
        <v>0</v>
      </c>
      <c r="P26" s="142">
        <v>0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0</v>
      </c>
      <c r="W26" s="142">
        <v>0</v>
      </c>
      <c r="X26" s="143"/>
      <c r="Y26" s="142">
        <v>0</v>
      </c>
      <c r="Z26" s="142">
        <v>0</v>
      </c>
      <c r="AA26" s="142">
        <v>0</v>
      </c>
      <c r="AB26" s="142">
        <v>0</v>
      </c>
      <c r="AC26" s="142">
        <v>0</v>
      </c>
      <c r="AD26" s="142">
        <v>0</v>
      </c>
      <c r="AE26" s="142">
        <v>0</v>
      </c>
      <c r="AF26" s="142">
        <v>0</v>
      </c>
      <c r="AG26" s="142">
        <v>0</v>
      </c>
    </row>
    <row r="27" spans="1:33">
      <c r="B27" s="6" t="s">
        <v>43</v>
      </c>
      <c r="C27" s="219"/>
      <c r="D27" s="142">
        <v>0</v>
      </c>
      <c r="E27" s="142">
        <v>0</v>
      </c>
      <c r="F27" s="142">
        <v>0</v>
      </c>
      <c r="G27" s="142">
        <v>0</v>
      </c>
      <c r="H27" s="142">
        <v>0</v>
      </c>
      <c r="I27" s="142">
        <v>0</v>
      </c>
      <c r="J27" s="142">
        <v>0</v>
      </c>
      <c r="K27" s="142">
        <v>0</v>
      </c>
      <c r="L27" s="142">
        <v>0</v>
      </c>
      <c r="M27" s="142">
        <v>0</v>
      </c>
      <c r="N27" s="143"/>
      <c r="O27" s="142">
        <v>0</v>
      </c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0</v>
      </c>
      <c r="W27" s="142">
        <v>0</v>
      </c>
      <c r="X27" s="143"/>
      <c r="Y27" s="142">
        <v>0</v>
      </c>
      <c r="Z27" s="142">
        <v>0</v>
      </c>
      <c r="AA27" s="142">
        <v>0</v>
      </c>
      <c r="AB27" s="142">
        <v>0</v>
      </c>
      <c r="AC27" s="142">
        <v>0</v>
      </c>
      <c r="AD27" s="142">
        <v>0</v>
      </c>
      <c r="AE27" s="142">
        <v>0</v>
      </c>
      <c r="AF27" s="142">
        <v>0</v>
      </c>
      <c r="AG27" s="142">
        <v>0</v>
      </c>
    </row>
    <row r="28" spans="1:33">
      <c r="B28" s="6" t="s">
        <v>44</v>
      </c>
      <c r="C28" s="219"/>
      <c r="D28" s="142">
        <v>0</v>
      </c>
      <c r="E28" s="142">
        <v>0</v>
      </c>
      <c r="F28" s="142">
        <v>0</v>
      </c>
      <c r="G28" s="142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3"/>
      <c r="O28" s="142">
        <v>0</v>
      </c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43"/>
      <c r="Y28" s="142">
        <v>0</v>
      </c>
      <c r="Z28" s="142">
        <v>0</v>
      </c>
      <c r="AA28" s="142">
        <v>0</v>
      </c>
      <c r="AB28" s="142">
        <v>0</v>
      </c>
      <c r="AC28" s="142">
        <v>0</v>
      </c>
      <c r="AD28" s="142">
        <v>0</v>
      </c>
      <c r="AE28" s="142">
        <v>0</v>
      </c>
      <c r="AF28" s="142">
        <v>0</v>
      </c>
      <c r="AG28" s="142">
        <v>0</v>
      </c>
    </row>
    <row r="29" spans="1:33">
      <c r="B29" s="7" t="s">
        <v>45</v>
      </c>
      <c r="C29" s="219"/>
      <c r="D29" s="142"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3"/>
      <c r="O29" s="142">
        <v>0</v>
      </c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3"/>
      <c r="Y29" s="142">
        <v>0</v>
      </c>
      <c r="Z29" s="142">
        <v>0</v>
      </c>
      <c r="AA29" s="142">
        <v>0</v>
      </c>
      <c r="AB29" s="142">
        <v>0</v>
      </c>
      <c r="AC29" s="142">
        <v>0</v>
      </c>
      <c r="AD29" s="142">
        <v>0</v>
      </c>
      <c r="AE29" s="142">
        <v>0</v>
      </c>
      <c r="AF29" s="142">
        <v>0</v>
      </c>
      <c r="AG29" s="142">
        <v>0</v>
      </c>
    </row>
    <row r="30" spans="1:33">
      <c r="B30" s="7" t="s">
        <v>46</v>
      </c>
      <c r="C30" s="219"/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3"/>
      <c r="O30" s="142">
        <v>0</v>
      </c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3"/>
      <c r="Y30" s="142">
        <v>0</v>
      </c>
      <c r="Z30" s="142">
        <v>0</v>
      </c>
      <c r="AA30" s="142">
        <v>0</v>
      </c>
      <c r="AB30" s="142">
        <v>0</v>
      </c>
      <c r="AC30" s="142">
        <v>0</v>
      </c>
      <c r="AD30" s="142">
        <v>0</v>
      </c>
      <c r="AE30" s="142">
        <v>0</v>
      </c>
      <c r="AF30" s="142">
        <v>0</v>
      </c>
      <c r="AG30" s="142">
        <v>0</v>
      </c>
    </row>
    <row r="31" spans="1:33">
      <c r="B31" s="6" t="s">
        <v>317</v>
      </c>
      <c r="C31" s="219"/>
      <c r="D31" s="142">
        <v>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3"/>
      <c r="O31" s="142">
        <v>0</v>
      </c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43"/>
      <c r="Y31" s="142">
        <v>0</v>
      </c>
      <c r="Z31" s="142">
        <v>0</v>
      </c>
      <c r="AA31" s="142">
        <v>0</v>
      </c>
      <c r="AB31" s="142">
        <v>0</v>
      </c>
      <c r="AC31" s="142">
        <v>0</v>
      </c>
      <c r="AD31" s="142">
        <v>0</v>
      </c>
      <c r="AE31" s="142">
        <v>0</v>
      </c>
      <c r="AF31" s="142">
        <v>0</v>
      </c>
      <c r="AG31" s="142">
        <v>0</v>
      </c>
    </row>
    <row r="32" spans="1:33">
      <c r="B32" s="6" t="s">
        <v>108</v>
      </c>
      <c r="C32" s="219"/>
      <c r="D32" s="142">
        <v>0</v>
      </c>
      <c r="E32" s="142">
        <v>0</v>
      </c>
      <c r="F32" s="142">
        <v>0</v>
      </c>
      <c r="G32" s="142">
        <v>0</v>
      </c>
      <c r="H32" s="142">
        <v>0</v>
      </c>
      <c r="I32" s="142">
        <v>0</v>
      </c>
      <c r="J32" s="142">
        <v>0</v>
      </c>
      <c r="K32" s="142">
        <v>0</v>
      </c>
      <c r="L32" s="142">
        <v>0</v>
      </c>
      <c r="M32" s="142">
        <v>0</v>
      </c>
      <c r="N32" s="143"/>
      <c r="O32" s="142">
        <v>0</v>
      </c>
      <c r="P32" s="142">
        <v>0</v>
      </c>
      <c r="Q32" s="142">
        <v>0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43"/>
      <c r="Y32" s="142">
        <v>0</v>
      </c>
      <c r="Z32" s="142">
        <v>0</v>
      </c>
      <c r="AA32" s="142">
        <v>0</v>
      </c>
      <c r="AB32" s="142">
        <v>0</v>
      </c>
      <c r="AC32" s="142">
        <v>0</v>
      </c>
      <c r="AD32" s="142">
        <v>0</v>
      </c>
      <c r="AE32" s="142">
        <v>0</v>
      </c>
      <c r="AF32" s="142">
        <v>0</v>
      </c>
      <c r="AG32" s="142">
        <v>0</v>
      </c>
    </row>
    <row r="33" spans="1:33">
      <c r="B33" s="6" t="s">
        <v>48</v>
      </c>
      <c r="C33" s="219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3"/>
      <c r="O33" s="142">
        <v>0</v>
      </c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3"/>
      <c r="Y33" s="142">
        <v>0</v>
      </c>
      <c r="Z33" s="142">
        <v>0</v>
      </c>
      <c r="AA33" s="142">
        <v>0</v>
      </c>
      <c r="AB33" s="142">
        <v>0</v>
      </c>
      <c r="AC33" s="142">
        <v>0</v>
      </c>
      <c r="AD33" s="142">
        <v>0</v>
      </c>
      <c r="AE33" s="142">
        <v>0</v>
      </c>
      <c r="AF33" s="142">
        <v>0</v>
      </c>
      <c r="AG33" s="142">
        <v>0</v>
      </c>
    </row>
    <row r="34" spans="1:33">
      <c r="B34" s="6" t="s">
        <v>325</v>
      </c>
      <c r="C34" s="219"/>
      <c r="D34" s="142">
        <v>0</v>
      </c>
      <c r="E34" s="142">
        <v>0</v>
      </c>
      <c r="F34" s="142">
        <v>0</v>
      </c>
      <c r="G34" s="142">
        <v>0</v>
      </c>
      <c r="H34" s="142">
        <v>0</v>
      </c>
      <c r="I34" s="142">
        <v>0</v>
      </c>
      <c r="J34" s="142">
        <v>0</v>
      </c>
      <c r="K34" s="142">
        <v>0</v>
      </c>
      <c r="L34" s="142">
        <v>0</v>
      </c>
      <c r="M34" s="142">
        <v>0</v>
      </c>
      <c r="N34" s="143"/>
      <c r="O34" s="142">
        <v>0</v>
      </c>
      <c r="P34" s="142">
        <v>0</v>
      </c>
      <c r="Q34" s="142">
        <v>0</v>
      </c>
      <c r="R34" s="142">
        <v>0</v>
      </c>
      <c r="S34" s="142">
        <v>0</v>
      </c>
      <c r="T34" s="142">
        <v>0</v>
      </c>
      <c r="U34" s="142">
        <v>0</v>
      </c>
      <c r="V34" s="142">
        <v>0</v>
      </c>
      <c r="W34" s="142">
        <v>0</v>
      </c>
      <c r="X34" s="143"/>
      <c r="Y34" s="142">
        <v>0</v>
      </c>
      <c r="Z34" s="142">
        <v>0</v>
      </c>
      <c r="AA34" s="142">
        <v>0</v>
      </c>
      <c r="AB34" s="142">
        <v>0</v>
      </c>
      <c r="AC34" s="142">
        <v>0</v>
      </c>
      <c r="AD34" s="142">
        <v>0</v>
      </c>
      <c r="AE34" s="142">
        <v>0</v>
      </c>
      <c r="AF34" s="142">
        <v>0</v>
      </c>
      <c r="AG34" s="142">
        <v>0</v>
      </c>
    </row>
    <row r="35" spans="1:33">
      <c r="B35" s="8" t="s">
        <v>101</v>
      </c>
      <c r="C35" s="219"/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142">
        <v>0</v>
      </c>
      <c r="L35" s="142">
        <v>0</v>
      </c>
      <c r="M35" s="142">
        <v>0</v>
      </c>
      <c r="N35" s="143"/>
      <c r="O35" s="142">
        <v>0</v>
      </c>
      <c r="P35" s="142">
        <v>0</v>
      </c>
      <c r="Q35" s="142">
        <v>0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43"/>
      <c r="Y35" s="142">
        <v>0</v>
      </c>
      <c r="Z35" s="142">
        <v>0</v>
      </c>
      <c r="AA35" s="142">
        <v>0</v>
      </c>
      <c r="AB35" s="142">
        <v>0</v>
      </c>
      <c r="AC35" s="142">
        <v>0</v>
      </c>
      <c r="AD35" s="142">
        <v>0</v>
      </c>
      <c r="AE35" s="142">
        <v>0</v>
      </c>
      <c r="AF35" s="142">
        <v>0</v>
      </c>
      <c r="AG35" s="142">
        <v>0</v>
      </c>
    </row>
    <row r="36" spans="1:33" s="45" customFormat="1">
      <c r="A36" s="38"/>
      <c r="B36" s="29" t="s">
        <v>9</v>
      </c>
      <c r="C36" s="209" t="s">
        <v>296</v>
      </c>
      <c r="D36" s="139">
        <v>8.3000000000000007</v>
      </c>
      <c r="E36" s="139">
        <v>6.0024000000000006</v>
      </c>
      <c r="F36" s="139">
        <v>0.06</v>
      </c>
      <c r="G36" s="139">
        <v>0.01</v>
      </c>
      <c r="H36" s="139">
        <v>21.864799999999999</v>
      </c>
      <c r="I36" s="139">
        <v>2648.4213</v>
      </c>
      <c r="J36" s="139">
        <v>4071.8198000000002</v>
      </c>
      <c r="K36" s="139">
        <v>4890.3340066000001</v>
      </c>
      <c r="L36" s="139">
        <v>5105.8422695999998</v>
      </c>
      <c r="M36" s="139">
        <v>7085.5488104000005</v>
      </c>
      <c r="N36" s="146"/>
      <c r="O36" s="139">
        <v>-2.2975999999999992</v>
      </c>
      <c r="P36" s="139">
        <v>-5.942400000000001</v>
      </c>
      <c r="Q36" s="139">
        <v>-0.05</v>
      </c>
      <c r="R36" s="139">
        <v>21.854800000000001</v>
      </c>
      <c r="S36" s="139">
        <v>2626.5565000000001</v>
      </c>
      <c r="T36" s="139">
        <v>1423.3985</v>
      </c>
      <c r="U36" s="139">
        <v>818.51420660000031</v>
      </c>
      <c r="V36" s="139">
        <v>215.50826299999937</v>
      </c>
      <c r="W36" s="139">
        <v>1979.7065407999999</v>
      </c>
      <c r="X36" s="146"/>
      <c r="Y36" s="139">
        <v>0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</row>
    <row r="37" spans="1:33">
      <c r="B37" s="208" t="s">
        <v>40</v>
      </c>
      <c r="C37" s="219"/>
      <c r="D37" s="142">
        <v>8.3000000000000007</v>
      </c>
      <c r="E37" s="142">
        <v>6.0024000000000006</v>
      </c>
      <c r="F37" s="142">
        <v>0.06</v>
      </c>
      <c r="G37" s="142">
        <v>0.01</v>
      </c>
      <c r="H37" s="142">
        <v>21.864799999999999</v>
      </c>
      <c r="I37" s="142">
        <v>2648.4213</v>
      </c>
      <c r="J37" s="142">
        <v>4071.8198000000002</v>
      </c>
      <c r="K37" s="142">
        <v>4890.3340066000001</v>
      </c>
      <c r="L37" s="142">
        <v>5105.8422695999998</v>
      </c>
      <c r="M37" s="142">
        <v>7085.5488104000005</v>
      </c>
      <c r="N37" s="143"/>
      <c r="O37" s="142">
        <v>-2.2975999999999992</v>
      </c>
      <c r="P37" s="142">
        <v>-5.942400000000001</v>
      </c>
      <c r="Q37" s="142">
        <v>-0.05</v>
      </c>
      <c r="R37" s="142">
        <v>21.854800000000001</v>
      </c>
      <c r="S37" s="142">
        <v>2626.5565000000001</v>
      </c>
      <c r="T37" s="142">
        <v>1423.3985</v>
      </c>
      <c r="U37" s="142">
        <v>818.51420660000031</v>
      </c>
      <c r="V37" s="142">
        <v>215.50826299999937</v>
      </c>
      <c r="W37" s="142">
        <v>1979.7065407999999</v>
      </c>
      <c r="X37" s="143"/>
      <c r="Y37" s="142">
        <v>0</v>
      </c>
      <c r="Z37" s="142">
        <v>0</v>
      </c>
      <c r="AA37" s="142">
        <v>0</v>
      </c>
      <c r="AB37" s="142">
        <v>0</v>
      </c>
      <c r="AC37" s="142">
        <v>0</v>
      </c>
      <c r="AD37" s="142">
        <v>0</v>
      </c>
      <c r="AE37" s="142">
        <v>0</v>
      </c>
      <c r="AF37" s="142">
        <v>0</v>
      </c>
      <c r="AG37" s="142">
        <v>0</v>
      </c>
    </row>
    <row r="38" spans="1:33">
      <c r="B38" s="6" t="s">
        <v>41</v>
      </c>
      <c r="C38" s="219"/>
      <c r="D38" s="142">
        <v>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0</v>
      </c>
      <c r="K38" s="142">
        <v>0</v>
      </c>
      <c r="L38" s="142">
        <v>0</v>
      </c>
      <c r="M38" s="142">
        <v>0</v>
      </c>
      <c r="N38" s="143"/>
      <c r="O38" s="142">
        <v>0</v>
      </c>
      <c r="P38" s="142">
        <v>0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43"/>
      <c r="Y38" s="142">
        <v>0</v>
      </c>
      <c r="Z38" s="142">
        <v>0</v>
      </c>
      <c r="AA38" s="142">
        <v>0</v>
      </c>
      <c r="AB38" s="142">
        <v>0</v>
      </c>
      <c r="AC38" s="142">
        <v>0</v>
      </c>
      <c r="AD38" s="142">
        <v>0</v>
      </c>
      <c r="AE38" s="142">
        <v>0</v>
      </c>
      <c r="AF38" s="142">
        <v>0</v>
      </c>
      <c r="AG38" s="142">
        <v>0</v>
      </c>
    </row>
    <row r="39" spans="1:33">
      <c r="B39" s="6" t="s">
        <v>42</v>
      </c>
      <c r="C39" s="219"/>
      <c r="D39" s="142">
        <v>0</v>
      </c>
      <c r="E39" s="142">
        <v>0</v>
      </c>
      <c r="F39" s="142">
        <v>0</v>
      </c>
      <c r="G39" s="142">
        <v>0</v>
      </c>
      <c r="H39" s="142">
        <v>0</v>
      </c>
      <c r="I39" s="142">
        <v>0</v>
      </c>
      <c r="J39" s="142">
        <v>0</v>
      </c>
      <c r="K39" s="142">
        <v>0</v>
      </c>
      <c r="L39" s="142">
        <v>0</v>
      </c>
      <c r="M39" s="142">
        <v>0</v>
      </c>
      <c r="N39" s="143"/>
      <c r="O39" s="142">
        <v>0</v>
      </c>
      <c r="P39" s="142">
        <v>0</v>
      </c>
      <c r="Q39" s="142">
        <v>0</v>
      </c>
      <c r="R39" s="142">
        <v>0</v>
      </c>
      <c r="S39" s="142">
        <v>0</v>
      </c>
      <c r="T39" s="142">
        <v>0</v>
      </c>
      <c r="U39" s="142">
        <v>0</v>
      </c>
      <c r="V39" s="142">
        <v>0</v>
      </c>
      <c r="W39" s="142">
        <v>0</v>
      </c>
      <c r="X39" s="143"/>
      <c r="Y39" s="142">
        <v>0</v>
      </c>
      <c r="Z39" s="142">
        <v>0</v>
      </c>
      <c r="AA39" s="142">
        <v>0</v>
      </c>
      <c r="AB39" s="142">
        <v>0</v>
      </c>
      <c r="AC39" s="142">
        <v>0</v>
      </c>
      <c r="AD39" s="142">
        <v>0</v>
      </c>
      <c r="AE39" s="142">
        <v>0</v>
      </c>
      <c r="AF39" s="142">
        <v>0</v>
      </c>
      <c r="AG39" s="142">
        <v>0</v>
      </c>
    </row>
    <row r="40" spans="1:33">
      <c r="B40" s="6" t="s">
        <v>43</v>
      </c>
      <c r="C40" s="219"/>
      <c r="D40" s="142">
        <v>8.3000000000000007</v>
      </c>
      <c r="E40" s="142">
        <v>6.0024000000000006</v>
      </c>
      <c r="F40" s="142">
        <v>0.06</v>
      </c>
      <c r="G40" s="142">
        <v>0.01</v>
      </c>
      <c r="H40" s="142">
        <v>21.864799999999999</v>
      </c>
      <c r="I40" s="142">
        <v>2648.4213</v>
      </c>
      <c r="J40" s="142">
        <v>4071.8198000000002</v>
      </c>
      <c r="K40" s="142">
        <v>4890.3340066000001</v>
      </c>
      <c r="L40" s="142">
        <v>5105.8422695999998</v>
      </c>
      <c r="M40" s="142">
        <v>7085.5488104000005</v>
      </c>
      <c r="N40" s="143"/>
      <c r="O40" s="142">
        <v>-2.2975999999999992</v>
      </c>
      <c r="P40" s="142">
        <v>-5.942400000000001</v>
      </c>
      <c r="Q40" s="142">
        <v>-0.05</v>
      </c>
      <c r="R40" s="142">
        <v>21.854800000000001</v>
      </c>
      <c r="S40" s="142">
        <v>2626.5565000000001</v>
      </c>
      <c r="T40" s="142">
        <v>1423.3985</v>
      </c>
      <c r="U40" s="142">
        <v>818.51420660000031</v>
      </c>
      <c r="V40" s="142">
        <v>215.50826299999937</v>
      </c>
      <c r="W40" s="142">
        <v>1979.7065407999999</v>
      </c>
      <c r="X40" s="143"/>
      <c r="Y40" s="142">
        <v>0</v>
      </c>
      <c r="Z40" s="142">
        <v>0</v>
      </c>
      <c r="AA40" s="142">
        <v>0</v>
      </c>
      <c r="AB40" s="142">
        <v>0</v>
      </c>
      <c r="AC40" s="142">
        <v>0</v>
      </c>
      <c r="AD40" s="142">
        <v>0</v>
      </c>
      <c r="AE40" s="142">
        <v>0</v>
      </c>
      <c r="AF40" s="142">
        <v>0</v>
      </c>
      <c r="AG40" s="142">
        <v>0</v>
      </c>
    </row>
    <row r="41" spans="1:33">
      <c r="B41" s="6" t="s">
        <v>44</v>
      </c>
      <c r="C41" s="219"/>
      <c r="D41" s="142">
        <v>0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142">
        <v>0</v>
      </c>
      <c r="K41" s="142">
        <v>0</v>
      </c>
      <c r="L41" s="142">
        <v>0</v>
      </c>
      <c r="M41" s="142">
        <v>0</v>
      </c>
      <c r="N41" s="143"/>
      <c r="O41" s="142">
        <v>0</v>
      </c>
      <c r="P41" s="142">
        <v>0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  <c r="V41" s="142">
        <v>0</v>
      </c>
      <c r="W41" s="142">
        <v>0</v>
      </c>
      <c r="X41" s="143"/>
      <c r="Y41" s="142">
        <v>0</v>
      </c>
      <c r="Z41" s="142">
        <v>0</v>
      </c>
      <c r="AA41" s="142">
        <v>0</v>
      </c>
      <c r="AB41" s="142">
        <v>0</v>
      </c>
      <c r="AC41" s="142">
        <v>0</v>
      </c>
      <c r="AD41" s="142">
        <v>0</v>
      </c>
      <c r="AE41" s="142">
        <v>0</v>
      </c>
      <c r="AF41" s="142">
        <v>0</v>
      </c>
      <c r="AG41" s="142">
        <v>0</v>
      </c>
    </row>
    <row r="42" spans="1:33">
      <c r="B42" s="7" t="s">
        <v>45</v>
      </c>
      <c r="C42" s="219"/>
      <c r="D42" s="142">
        <v>0</v>
      </c>
      <c r="E42" s="142">
        <v>0</v>
      </c>
      <c r="F42" s="142">
        <v>0</v>
      </c>
      <c r="G42" s="142">
        <v>0</v>
      </c>
      <c r="H42" s="142">
        <v>0</v>
      </c>
      <c r="I42" s="142">
        <v>0</v>
      </c>
      <c r="J42" s="142">
        <v>0</v>
      </c>
      <c r="K42" s="142">
        <v>0</v>
      </c>
      <c r="L42" s="142">
        <v>0</v>
      </c>
      <c r="M42" s="142">
        <v>0</v>
      </c>
      <c r="N42" s="143"/>
      <c r="O42" s="142">
        <v>0</v>
      </c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43"/>
      <c r="Y42" s="142">
        <v>0</v>
      </c>
      <c r="Z42" s="142">
        <v>0</v>
      </c>
      <c r="AA42" s="142">
        <v>0</v>
      </c>
      <c r="AB42" s="142">
        <v>0</v>
      </c>
      <c r="AC42" s="142">
        <v>0</v>
      </c>
      <c r="AD42" s="142">
        <v>0</v>
      </c>
      <c r="AE42" s="142">
        <v>0</v>
      </c>
      <c r="AF42" s="142">
        <v>0</v>
      </c>
      <c r="AG42" s="142">
        <v>0</v>
      </c>
    </row>
    <row r="43" spans="1:33">
      <c r="B43" s="7" t="s">
        <v>46</v>
      </c>
      <c r="C43" s="219"/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3"/>
      <c r="O43" s="142">
        <v>0</v>
      </c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43"/>
      <c r="Y43" s="142">
        <v>0</v>
      </c>
      <c r="Z43" s="142">
        <v>0</v>
      </c>
      <c r="AA43" s="142">
        <v>0</v>
      </c>
      <c r="AB43" s="142">
        <v>0</v>
      </c>
      <c r="AC43" s="142">
        <v>0</v>
      </c>
      <c r="AD43" s="142">
        <v>0</v>
      </c>
      <c r="AE43" s="142">
        <v>0</v>
      </c>
      <c r="AF43" s="142">
        <v>0</v>
      </c>
      <c r="AG43" s="142">
        <v>0</v>
      </c>
    </row>
    <row r="44" spans="1:33">
      <c r="B44" s="6" t="s">
        <v>317</v>
      </c>
      <c r="C44" s="219"/>
      <c r="D44" s="142">
        <v>0</v>
      </c>
      <c r="E44" s="142">
        <v>0</v>
      </c>
      <c r="F44" s="142">
        <v>0</v>
      </c>
      <c r="G44" s="142">
        <v>0</v>
      </c>
      <c r="H44" s="142">
        <v>0</v>
      </c>
      <c r="I44" s="142">
        <v>0</v>
      </c>
      <c r="J44" s="142">
        <v>0</v>
      </c>
      <c r="K44" s="142">
        <v>0</v>
      </c>
      <c r="L44" s="142">
        <v>0</v>
      </c>
      <c r="M44" s="142">
        <v>0</v>
      </c>
      <c r="N44" s="143"/>
      <c r="O44" s="142">
        <v>0</v>
      </c>
      <c r="P44" s="142">
        <v>0</v>
      </c>
      <c r="Q44" s="142">
        <v>0</v>
      </c>
      <c r="R44" s="142">
        <v>0</v>
      </c>
      <c r="S44" s="142">
        <v>0</v>
      </c>
      <c r="T44" s="142">
        <v>0</v>
      </c>
      <c r="U44" s="142">
        <v>0</v>
      </c>
      <c r="V44" s="142">
        <v>0</v>
      </c>
      <c r="W44" s="142">
        <v>0</v>
      </c>
      <c r="X44" s="143"/>
      <c r="Y44" s="142">
        <v>0</v>
      </c>
      <c r="Z44" s="142">
        <v>0</v>
      </c>
      <c r="AA44" s="142">
        <v>0</v>
      </c>
      <c r="AB44" s="142">
        <v>0</v>
      </c>
      <c r="AC44" s="142">
        <v>0</v>
      </c>
      <c r="AD44" s="142">
        <v>0</v>
      </c>
      <c r="AE44" s="142">
        <v>0</v>
      </c>
      <c r="AF44" s="142">
        <v>0</v>
      </c>
      <c r="AG44" s="142">
        <v>0</v>
      </c>
    </row>
    <row r="45" spans="1:33">
      <c r="B45" s="6" t="s">
        <v>108</v>
      </c>
      <c r="C45" s="219"/>
      <c r="D45" s="142">
        <v>0</v>
      </c>
      <c r="E45" s="142">
        <v>0</v>
      </c>
      <c r="F45" s="142">
        <v>0</v>
      </c>
      <c r="G45" s="142">
        <v>0</v>
      </c>
      <c r="H45" s="142">
        <v>0</v>
      </c>
      <c r="I45" s="142">
        <v>0</v>
      </c>
      <c r="J45" s="142">
        <v>0</v>
      </c>
      <c r="K45" s="142">
        <v>0</v>
      </c>
      <c r="L45" s="142">
        <v>0</v>
      </c>
      <c r="M45" s="142">
        <v>0</v>
      </c>
      <c r="N45" s="143"/>
      <c r="O45" s="142">
        <v>0</v>
      </c>
      <c r="P45" s="142">
        <v>0</v>
      </c>
      <c r="Q45" s="142">
        <v>0</v>
      </c>
      <c r="R45" s="142">
        <v>0</v>
      </c>
      <c r="S45" s="142">
        <v>0</v>
      </c>
      <c r="T45" s="142">
        <v>0</v>
      </c>
      <c r="U45" s="142">
        <v>0</v>
      </c>
      <c r="V45" s="142">
        <v>0</v>
      </c>
      <c r="W45" s="142">
        <v>0</v>
      </c>
      <c r="X45" s="143"/>
      <c r="Y45" s="142">
        <v>0</v>
      </c>
      <c r="Z45" s="142">
        <v>0</v>
      </c>
      <c r="AA45" s="142">
        <v>0</v>
      </c>
      <c r="AB45" s="142">
        <v>0</v>
      </c>
      <c r="AC45" s="142">
        <v>0</v>
      </c>
      <c r="AD45" s="142">
        <v>0</v>
      </c>
      <c r="AE45" s="142">
        <v>0</v>
      </c>
      <c r="AF45" s="142">
        <v>0</v>
      </c>
      <c r="AG45" s="142">
        <v>0</v>
      </c>
    </row>
    <row r="46" spans="1:33">
      <c r="B46" s="6" t="s">
        <v>48</v>
      </c>
      <c r="C46" s="219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3"/>
      <c r="O46" s="142">
        <v>0</v>
      </c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3"/>
      <c r="Y46" s="142">
        <v>0</v>
      </c>
      <c r="Z46" s="142">
        <v>0</v>
      </c>
      <c r="AA46" s="142">
        <v>0</v>
      </c>
      <c r="AB46" s="142">
        <v>0</v>
      </c>
      <c r="AC46" s="142">
        <v>0</v>
      </c>
      <c r="AD46" s="142">
        <v>0</v>
      </c>
      <c r="AE46" s="142">
        <v>0</v>
      </c>
      <c r="AF46" s="142">
        <v>0</v>
      </c>
      <c r="AG46" s="142">
        <v>0</v>
      </c>
    </row>
    <row r="47" spans="1:33">
      <c r="B47" s="6" t="s">
        <v>325</v>
      </c>
      <c r="C47" s="219"/>
      <c r="D47" s="142">
        <v>0</v>
      </c>
      <c r="E47" s="142">
        <v>0</v>
      </c>
      <c r="F47" s="142">
        <v>0</v>
      </c>
      <c r="G47" s="142">
        <v>0</v>
      </c>
      <c r="H47" s="142">
        <v>0</v>
      </c>
      <c r="I47" s="142">
        <v>0</v>
      </c>
      <c r="J47" s="142">
        <v>0</v>
      </c>
      <c r="K47" s="142">
        <v>0</v>
      </c>
      <c r="L47" s="142">
        <v>0</v>
      </c>
      <c r="M47" s="142">
        <v>0</v>
      </c>
      <c r="N47" s="143"/>
      <c r="O47" s="142">
        <v>0</v>
      </c>
      <c r="P47" s="142">
        <v>0</v>
      </c>
      <c r="Q47" s="142">
        <v>0</v>
      </c>
      <c r="R47" s="142">
        <v>0</v>
      </c>
      <c r="S47" s="142">
        <v>0</v>
      </c>
      <c r="T47" s="142">
        <v>0</v>
      </c>
      <c r="U47" s="142">
        <v>0</v>
      </c>
      <c r="V47" s="142">
        <v>0</v>
      </c>
      <c r="W47" s="142">
        <v>0</v>
      </c>
      <c r="X47" s="143"/>
      <c r="Y47" s="142">
        <v>0</v>
      </c>
      <c r="Z47" s="142">
        <v>0</v>
      </c>
      <c r="AA47" s="142">
        <v>0</v>
      </c>
      <c r="AB47" s="142">
        <v>0</v>
      </c>
      <c r="AC47" s="142">
        <v>0</v>
      </c>
      <c r="AD47" s="142">
        <v>0</v>
      </c>
      <c r="AE47" s="142">
        <v>0</v>
      </c>
      <c r="AF47" s="142">
        <v>0</v>
      </c>
      <c r="AG47" s="142">
        <v>0</v>
      </c>
    </row>
    <row r="48" spans="1:33">
      <c r="B48" s="8" t="s">
        <v>101</v>
      </c>
      <c r="C48" s="219"/>
      <c r="D48" s="142">
        <v>0</v>
      </c>
      <c r="E48" s="142">
        <v>0</v>
      </c>
      <c r="F48" s="142">
        <v>0</v>
      </c>
      <c r="G48" s="142">
        <v>0</v>
      </c>
      <c r="H48" s="142">
        <v>0</v>
      </c>
      <c r="I48" s="142">
        <v>0</v>
      </c>
      <c r="J48" s="142">
        <v>0</v>
      </c>
      <c r="K48" s="142">
        <v>0</v>
      </c>
      <c r="L48" s="142">
        <v>0</v>
      </c>
      <c r="M48" s="142">
        <v>0</v>
      </c>
      <c r="N48" s="143"/>
      <c r="O48" s="142">
        <v>0</v>
      </c>
      <c r="P48" s="142">
        <v>0</v>
      </c>
      <c r="Q48" s="142">
        <v>0</v>
      </c>
      <c r="R48" s="142">
        <v>0</v>
      </c>
      <c r="S48" s="142">
        <v>0</v>
      </c>
      <c r="T48" s="142">
        <v>0</v>
      </c>
      <c r="U48" s="142">
        <v>0</v>
      </c>
      <c r="V48" s="142">
        <v>0</v>
      </c>
      <c r="W48" s="142">
        <v>0</v>
      </c>
      <c r="X48" s="143"/>
      <c r="Y48" s="142">
        <v>0</v>
      </c>
      <c r="Z48" s="142">
        <v>0</v>
      </c>
      <c r="AA48" s="142">
        <v>0</v>
      </c>
      <c r="AB48" s="142">
        <v>0</v>
      </c>
      <c r="AC48" s="142">
        <v>0</v>
      </c>
      <c r="AD48" s="142">
        <v>0</v>
      </c>
      <c r="AE48" s="142">
        <v>0</v>
      </c>
      <c r="AF48" s="142">
        <v>0</v>
      </c>
      <c r="AG48" s="142">
        <v>0</v>
      </c>
    </row>
    <row r="49" spans="1:33" s="45" customFormat="1">
      <c r="A49" s="38"/>
      <c r="B49" s="29" t="s">
        <v>25</v>
      </c>
      <c r="C49" s="209" t="s">
        <v>297</v>
      </c>
      <c r="D49" s="139">
        <v>0</v>
      </c>
      <c r="E49" s="139">
        <v>0</v>
      </c>
      <c r="F49" s="139">
        <v>0</v>
      </c>
      <c r="G49" s="139">
        <v>0</v>
      </c>
      <c r="H49" s="139">
        <v>0</v>
      </c>
      <c r="I49" s="139">
        <v>0</v>
      </c>
      <c r="J49" s="139">
        <v>0</v>
      </c>
      <c r="K49" s="139">
        <v>0</v>
      </c>
      <c r="L49" s="139">
        <v>0</v>
      </c>
      <c r="M49" s="139">
        <v>0</v>
      </c>
      <c r="N49" s="146"/>
      <c r="O49" s="139">
        <v>0</v>
      </c>
      <c r="P49" s="139">
        <v>0</v>
      </c>
      <c r="Q49" s="139">
        <v>0</v>
      </c>
      <c r="R49" s="139">
        <v>0</v>
      </c>
      <c r="S49" s="139">
        <v>0</v>
      </c>
      <c r="T49" s="139">
        <v>0</v>
      </c>
      <c r="U49" s="139">
        <v>0</v>
      </c>
      <c r="V49" s="139">
        <v>0</v>
      </c>
      <c r="W49" s="139">
        <v>0</v>
      </c>
      <c r="X49" s="146"/>
      <c r="Y49" s="139">
        <v>0</v>
      </c>
      <c r="Z49" s="139">
        <v>0</v>
      </c>
      <c r="AA49" s="139">
        <v>0</v>
      </c>
      <c r="AB49" s="139">
        <v>0</v>
      </c>
      <c r="AC49" s="139">
        <v>0</v>
      </c>
      <c r="AD49" s="139">
        <v>0</v>
      </c>
      <c r="AE49" s="139">
        <v>0</v>
      </c>
      <c r="AF49" s="139">
        <v>0</v>
      </c>
      <c r="AG49" s="139">
        <v>0</v>
      </c>
    </row>
    <row r="50" spans="1:33">
      <c r="B50" s="208" t="s">
        <v>40</v>
      </c>
      <c r="C50" s="219"/>
      <c r="D50" s="142">
        <v>0</v>
      </c>
      <c r="E50" s="142">
        <v>0</v>
      </c>
      <c r="F50" s="142">
        <v>0</v>
      </c>
      <c r="G50" s="142">
        <v>0</v>
      </c>
      <c r="H50" s="142">
        <v>0</v>
      </c>
      <c r="I50" s="142">
        <v>0</v>
      </c>
      <c r="J50" s="142">
        <v>0</v>
      </c>
      <c r="K50" s="142">
        <v>0</v>
      </c>
      <c r="L50" s="142">
        <v>0</v>
      </c>
      <c r="M50" s="142">
        <v>0</v>
      </c>
      <c r="N50" s="143"/>
      <c r="O50" s="142">
        <v>0</v>
      </c>
      <c r="P50" s="142">
        <v>0</v>
      </c>
      <c r="Q50" s="142">
        <v>0</v>
      </c>
      <c r="R50" s="142">
        <v>0</v>
      </c>
      <c r="S50" s="142">
        <v>0</v>
      </c>
      <c r="T50" s="142">
        <v>0</v>
      </c>
      <c r="U50" s="142">
        <v>0</v>
      </c>
      <c r="V50" s="142">
        <v>0</v>
      </c>
      <c r="W50" s="142">
        <v>0</v>
      </c>
      <c r="X50" s="143"/>
      <c r="Y50" s="142">
        <v>0</v>
      </c>
      <c r="Z50" s="142">
        <v>0</v>
      </c>
      <c r="AA50" s="142">
        <v>0</v>
      </c>
      <c r="AB50" s="142">
        <v>0</v>
      </c>
      <c r="AC50" s="142">
        <v>0</v>
      </c>
      <c r="AD50" s="142">
        <v>0</v>
      </c>
      <c r="AE50" s="142">
        <v>0</v>
      </c>
      <c r="AF50" s="142">
        <v>0</v>
      </c>
      <c r="AG50" s="142">
        <v>0</v>
      </c>
    </row>
    <row r="51" spans="1:33">
      <c r="B51" s="6" t="s">
        <v>41</v>
      </c>
      <c r="C51" s="219"/>
      <c r="D51" s="142">
        <v>0</v>
      </c>
      <c r="E51" s="142">
        <v>0</v>
      </c>
      <c r="F51" s="142">
        <v>0</v>
      </c>
      <c r="G51" s="142">
        <v>0</v>
      </c>
      <c r="H51" s="142">
        <v>0</v>
      </c>
      <c r="I51" s="142">
        <v>0</v>
      </c>
      <c r="J51" s="142">
        <v>0</v>
      </c>
      <c r="K51" s="142">
        <v>0</v>
      </c>
      <c r="L51" s="142">
        <v>0</v>
      </c>
      <c r="M51" s="142">
        <v>0</v>
      </c>
      <c r="N51" s="143"/>
      <c r="O51" s="142">
        <v>0</v>
      </c>
      <c r="P51" s="142">
        <v>0</v>
      </c>
      <c r="Q51" s="142">
        <v>0</v>
      </c>
      <c r="R51" s="142">
        <v>0</v>
      </c>
      <c r="S51" s="142">
        <v>0</v>
      </c>
      <c r="T51" s="142">
        <v>0</v>
      </c>
      <c r="U51" s="142">
        <v>0</v>
      </c>
      <c r="V51" s="142">
        <v>0</v>
      </c>
      <c r="W51" s="142">
        <v>0</v>
      </c>
      <c r="X51" s="143"/>
      <c r="Y51" s="142">
        <v>0</v>
      </c>
      <c r="Z51" s="142">
        <v>0</v>
      </c>
      <c r="AA51" s="142">
        <v>0</v>
      </c>
      <c r="AB51" s="142">
        <v>0</v>
      </c>
      <c r="AC51" s="142">
        <v>0</v>
      </c>
      <c r="AD51" s="142">
        <v>0</v>
      </c>
      <c r="AE51" s="142">
        <v>0</v>
      </c>
      <c r="AF51" s="142">
        <v>0</v>
      </c>
      <c r="AG51" s="142">
        <v>0</v>
      </c>
    </row>
    <row r="52" spans="1:33">
      <c r="B52" s="6" t="s">
        <v>42</v>
      </c>
      <c r="C52" s="219"/>
      <c r="D52" s="142">
        <v>0</v>
      </c>
      <c r="E52" s="142">
        <v>0</v>
      </c>
      <c r="F52" s="142">
        <v>0</v>
      </c>
      <c r="G52" s="142">
        <v>0</v>
      </c>
      <c r="H52" s="142">
        <v>0</v>
      </c>
      <c r="I52" s="142">
        <v>0</v>
      </c>
      <c r="J52" s="142">
        <v>0</v>
      </c>
      <c r="K52" s="142">
        <v>0</v>
      </c>
      <c r="L52" s="142">
        <v>0</v>
      </c>
      <c r="M52" s="142">
        <v>0</v>
      </c>
      <c r="N52" s="143"/>
      <c r="O52" s="142">
        <v>0</v>
      </c>
      <c r="P52" s="142">
        <v>0</v>
      </c>
      <c r="Q52" s="142">
        <v>0</v>
      </c>
      <c r="R52" s="142">
        <v>0</v>
      </c>
      <c r="S52" s="142">
        <v>0</v>
      </c>
      <c r="T52" s="142">
        <v>0</v>
      </c>
      <c r="U52" s="142">
        <v>0</v>
      </c>
      <c r="V52" s="142">
        <v>0</v>
      </c>
      <c r="W52" s="142">
        <v>0</v>
      </c>
      <c r="X52" s="143"/>
      <c r="Y52" s="142">
        <v>0</v>
      </c>
      <c r="Z52" s="142">
        <v>0</v>
      </c>
      <c r="AA52" s="142">
        <v>0</v>
      </c>
      <c r="AB52" s="142">
        <v>0</v>
      </c>
      <c r="AC52" s="142">
        <v>0</v>
      </c>
      <c r="AD52" s="142">
        <v>0</v>
      </c>
      <c r="AE52" s="142">
        <v>0</v>
      </c>
      <c r="AF52" s="142">
        <v>0</v>
      </c>
      <c r="AG52" s="142">
        <v>0</v>
      </c>
    </row>
    <row r="53" spans="1:33">
      <c r="B53" s="6" t="s">
        <v>43</v>
      </c>
      <c r="C53" s="219"/>
      <c r="D53" s="142">
        <v>0</v>
      </c>
      <c r="E53" s="142">
        <v>0</v>
      </c>
      <c r="F53" s="142">
        <v>0</v>
      </c>
      <c r="G53" s="142">
        <v>0</v>
      </c>
      <c r="H53" s="142">
        <v>0</v>
      </c>
      <c r="I53" s="142">
        <v>0</v>
      </c>
      <c r="J53" s="142">
        <v>0</v>
      </c>
      <c r="K53" s="142">
        <v>0</v>
      </c>
      <c r="L53" s="142">
        <v>0</v>
      </c>
      <c r="M53" s="142">
        <v>0</v>
      </c>
      <c r="N53" s="143"/>
      <c r="O53" s="142">
        <v>0</v>
      </c>
      <c r="P53" s="142">
        <v>0</v>
      </c>
      <c r="Q53" s="142">
        <v>0</v>
      </c>
      <c r="R53" s="142">
        <v>0</v>
      </c>
      <c r="S53" s="142">
        <v>0</v>
      </c>
      <c r="T53" s="142">
        <v>0</v>
      </c>
      <c r="U53" s="142">
        <v>0</v>
      </c>
      <c r="V53" s="142">
        <v>0</v>
      </c>
      <c r="W53" s="142">
        <v>0</v>
      </c>
      <c r="X53" s="143"/>
      <c r="Y53" s="142">
        <v>0</v>
      </c>
      <c r="Z53" s="142">
        <v>0</v>
      </c>
      <c r="AA53" s="142">
        <v>0</v>
      </c>
      <c r="AB53" s="142">
        <v>0</v>
      </c>
      <c r="AC53" s="142">
        <v>0</v>
      </c>
      <c r="AD53" s="142">
        <v>0</v>
      </c>
      <c r="AE53" s="142">
        <v>0</v>
      </c>
      <c r="AF53" s="142">
        <v>0</v>
      </c>
      <c r="AG53" s="142">
        <v>0</v>
      </c>
    </row>
    <row r="54" spans="1:33">
      <c r="B54" s="6" t="s">
        <v>44</v>
      </c>
      <c r="C54" s="219"/>
      <c r="D54" s="142">
        <v>0</v>
      </c>
      <c r="E54" s="142">
        <v>0</v>
      </c>
      <c r="F54" s="142">
        <v>0</v>
      </c>
      <c r="G54" s="142">
        <v>0</v>
      </c>
      <c r="H54" s="142">
        <v>0</v>
      </c>
      <c r="I54" s="142">
        <v>0</v>
      </c>
      <c r="J54" s="142">
        <v>0</v>
      </c>
      <c r="K54" s="142">
        <v>0</v>
      </c>
      <c r="L54" s="142">
        <v>0</v>
      </c>
      <c r="M54" s="142">
        <v>0</v>
      </c>
      <c r="N54" s="143"/>
      <c r="O54" s="142">
        <v>0</v>
      </c>
      <c r="P54" s="142">
        <v>0</v>
      </c>
      <c r="Q54" s="142">
        <v>0</v>
      </c>
      <c r="R54" s="142">
        <v>0</v>
      </c>
      <c r="S54" s="142">
        <v>0</v>
      </c>
      <c r="T54" s="142">
        <v>0</v>
      </c>
      <c r="U54" s="142">
        <v>0</v>
      </c>
      <c r="V54" s="142">
        <v>0</v>
      </c>
      <c r="W54" s="142">
        <v>0</v>
      </c>
      <c r="X54" s="143"/>
      <c r="Y54" s="142">
        <v>0</v>
      </c>
      <c r="Z54" s="142">
        <v>0</v>
      </c>
      <c r="AA54" s="142">
        <v>0</v>
      </c>
      <c r="AB54" s="142">
        <v>0</v>
      </c>
      <c r="AC54" s="142">
        <v>0</v>
      </c>
      <c r="AD54" s="142">
        <v>0</v>
      </c>
      <c r="AE54" s="142">
        <v>0</v>
      </c>
      <c r="AF54" s="142">
        <v>0</v>
      </c>
      <c r="AG54" s="142">
        <v>0</v>
      </c>
    </row>
    <row r="55" spans="1:33">
      <c r="B55" s="7" t="s">
        <v>45</v>
      </c>
      <c r="C55" s="219"/>
      <c r="D55" s="142">
        <v>0</v>
      </c>
      <c r="E55" s="142">
        <v>0</v>
      </c>
      <c r="F55" s="142">
        <v>0</v>
      </c>
      <c r="G55" s="142">
        <v>0</v>
      </c>
      <c r="H55" s="142">
        <v>0</v>
      </c>
      <c r="I55" s="142">
        <v>0</v>
      </c>
      <c r="J55" s="142">
        <v>0</v>
      </c>
      <c r="K55" s="142">
        <v>0</v>
      </c>
      <c r="L55" s="142">
        <v>0</v>
      </c>
      <c r="M55" s="142">
        <v>0</v>
      </c>
      <c r="N55" s="143"/>
      <c r="O55" s="142">
        <v>0</v>
      </c>
      <c r="P55" s="142">
        <v>0</v>
      </c>
      <c r="Q55" s="142">
        <v>0</v>
      </c>
      <c r="R55" s="142">
        <v>0</v>
      </c>
      <c r="S55" s="142">
        <v>0</v>
      </c>
      <c r="T55" s="142">
        <v>0</v>
      </c>
      <c r="U55" s="142">
        <v>0</v>
      </c>
      <c r="V55" s="142">
        <v>0</v>
      </c>
      <c r="W55" s="142">
        <v>0</v>
      </c>
      <c r="X55" s="143"/>
      <c r="Y55" s="142">
        <v>0</v>
      </c>
      <c r="Z55" s="142">
        <v>0</v>
      </c>
      <c r="AA55" s="142">
        <v>0</v>
      </c>
      <c r="AB55" s="142">
        <v>0</v>
      </c>
      <c r="AC55" s="142">
        <v>0</v>
      </c>
      <c r="AD55" s="142">
        <v>0</v>
      </c>
      <c r="AE55" s="142">
        <v>0</v>
      </c>
      <c r="AF55" s="142">
        <v>0</v>
      </c>
      <c r="AG55" s="142">
        <v>0</v>
      </c>
    </row>
    <row r="56" spans="1:33">
      <c r="B56" s="7" t="s">
        <v>46</v>
      </c>
      <c r="C56" s="219"/>
      <c r="D56" s="142">
        <v>0</v>
      </c>
      <c r="E56" s="142">
        <v>0</v>
      </c>
      <c r="F56" s="142">
        <v>0</v>
      </c>
      <c r="G56" s="142">
        <v>0</v>
      </c>
      <c r="H56" s="142">
        <v>0</v>
      </c>
      <c r="I56" s="142">
        <v>0</v>
      </c>
      <c r="J56" s="142">
        <v>0</v>
      </c>
      <c r="K56" s="142">
        <v>0</v>
      </c>
      <c r="L56" s="142">
        <v>0</v>
      </c>
      <c r="M56" s="142">
        <v>0</v>
      </c>
      <c r="N56" s="143"/>
      <c r="O56" s="142">
        <v>0</v>
      </c>
      <c r="P56" s="142">
        <v>0</v>
      </c>
      <c r="Q56" s="142">
        <v>0</v>
      </c>
      <c r="R56" s="142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0</v>
      </c>
      <c r="X56" s="143"/>
      <c r="Y56" s="142">
        <v>0</v>
      </c>
      <c r="Z56" s="142">
        <v>0</v>
      </c>
      <c r="AA56" s="142">
        <v>0</v>
      </c>
      <c r="AB56" s="142">
        <v>0</v>
      </c>
      <c r="AC56" s="142">
        <v>0</v>
      </c>
      <c r="AD56" s="142">
        <v>0</v>
      </c>
      <c r="AE56" s="142">
        <v>0</v>
      </c>
      <c r="AF56" s="142">
        <v>0</v>
      </c>
      <c r="AG56" s="142">
        <v>0</v>
      </c>
    </row>
    <row r="57" spans="1:33">
      <c r="B57" s="6" t="s">
        <v>317</v>
      </c>
      <c r="C57" s="219"/>
      <c r="D57" s="142">
        <v>0</v>
      </c>
      <c r="E57" s="142">
        <v>0</v>
      </c>
      <c r="F57" s="142">
        <v>0</v>
      </c>
      <c r="G57" s="142">
        <v>0</v>
      </c>
      <c r="H57" s="142">
        <v>0</v>
      </c>
      <c r="I57" s="142">
        <v>0</v>
      </c>
      <c r="J57" s="142">
        <v>0</v>
      </c>
      <c r="K57" s="142">
        <v>0</v>
      </c>
      <c r="L57" s="142">
        <v>0</v>
      </c>
      <c r="M57" s="142">
        <v>0</v>
      </c>
      <c r="N57" s="143"/>
      <c r="O57" s="142">
        <v>0</v>
      </c>
      <c r="P57" s="142">
        <v>0</v>
      </c>
      <c r="Q57" s="142">
        <v>0</v>
      </c>
      <c r="R57" s="142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43"/>
      <c r="Y57" s="142">
        <v>0</v>
      </c>
      <c r="Z57" s="142">
        <v>0</v>
      </c>
      <c r="AA57" s="142">
        <v>0</v>
      </c>
      <c r="AB57" s="142">
        <v>0</v>
      </c>
      <c r="AC57" s="142">
        <v>0</v>
      </c>
      <c r="AD57" s="142">
        <v>0</v>
      </c>
      <c r="AE57" s="142">
        <v>0</v>
      </c>
      <c r="AF57" s="142">
        <v>0</v>
      </c>
      <c r="AG57" s="142">
        <v>0</v>
      </c>
    </row>
    <row r="58" spans="1:33">
      <c r="B58" s="6" t="s">
        <v>108</v>
      </c>
      <c r="C58" s="219"/>
      <c r="D58" s="142">
        <v>0</v>
      </c>
      <c r="E58" s="142">
        <v>0</v>
      </c>
      <c r="F58" s="142">
        <v>0</v>
      </c>
      <c r="G58" s="142">
        <v>0</v>
      </c>
      <c r="H58" s="142">
        <v>0</v>
      </c>
      <c r="I58" s="142">
        <v>0</v>
      </c>
      <c r="J58" s="142">
        <v>0</v>
      </c>
      <c r="K58" s="142">
        <v>0</v>
      </c>
      <c r="L58" s="142">
        <v>0</v>
      </c>
      <c r="M58" s="142">
        <v>0</v>
      </c>
      <c r="N58" s="143"/>
      <c r="O58" s="142">
        <v>0</v>
      </c>
      <c r="P58" s="142">
        <v>0</v>
      </c>
      <c r="Q58" s="142">
        <v>0</v>
      </c>
      <c r="R58" s="142">
        <v>0</v>
      </c>
      <c r="S58" s="142">
        <v>0</v>
      </c>
      <c r="T58" s="142">
        <v>0</v>
      </c>
      <c r="U58" s="142">
        <v>0</v>
      </c>
      <c r="V58" s="142">
        <v>0</v>
      </c>
      <c r="W58" s="142">
        <v>0</v>
      </c>
      <c r="X58" s="143"/>
      <c r="Y58" s="142">
        <v>0</v>
      </c>
      <c r="Z58" s="142">
        <v>0</v>
      </c>
      <c r="AA58" s="142">
        <v>0</v>
      </c>
      <c r="AB58" s="142">
        <v>0</v>
      </c>
      <c r="AC58" s="142">
        <v>0</v>
      </c>
      <c r="AD58" s="142">
        <v>0</v>
      </c>
      <c r="AE58" s="142">
        <v>0</v>
      </c>
      <c r="AF58" s="142">
        <v>0</v>
      </c>
      <c r="AG58" s="142">
        <v>0</v>
      </c>
    </row>
    <row r="59" spans="1:33">
      <c r="B59" s="6" t="s">
        <v>48</v>
      </c>
      <c r="C59" s="219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3"/>
      <c r="O59" s="142">
        <v>0</v>
      </c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43"/>
      <c r="Y59" s="142">
        <v>0</v>
      </c>
      <c r="Z59" s="142">
        <v>0</v>
      </c>
      <c r="AA59" s="142">
        <v>0</v>
      </c>
      <c r="AB59" s="142">
        <v>0</v>
      </c>
      <c r="AC59" s="142">
        <v>0</v>
      </c>
      <c r="AD59" s="142">
        <v>0</v>
      </c>
      <c r="AE59" s="142">
        <v>0</v>
      </c>
      <c r="AF59" s="142">
        <v>0</v>
      </c>
      <c r="AG59" s="142">
        <v>0</v>
      </c>
    </row>
    <row r="60" spans="1:33">
      <c r="B60" s="6" t="s">
        <v>325</v>
      </c>
      <c r="C60" s="219"/>
      <c r="D60" s="142"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3"/>
      <c r="O60" s="142">
        <v>0</v>
      </c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43"/>
      <c r="Y60" s="142">
        <v>0</v>
      </c>
      <c r="Z60" s="142">
        <v>0</v>
      </c>
      <c r="AA60" s="142">
        <v>0</v>
      </c>
      <c r="AB60" s="142">
        <v>0</v>
      </c>
      <c r="AC60" s="142">
        <v>0</v>
      </c>
      <c r="AD60" s="142">
        <v>0</v>
      </c>
      <c r="AE60" s="142">
        <v>0</v>
      </c>
      <c r="AF60" s="142">
        <v>0</v>
      </c>
      <c r="AG60" s="142">
        <v>0</v>
      </c>
    </row>
    <row r="61" spans="1:33">
      <c r="B61" s="8" t="s">
        <v>101</v>
      </c>
      <c r="C61" s="219"/>
      <c r="D61" s="142">
        <v>0</v>
      </c>
      <c r="E61" s="142">
        <v>0</v>
      </c>
      <c r="F61" s="142">
        <v>0</v>
      </c>
      <c r="G61" s="142">
        <v>0</v>
      </c>
      <c r="H61" s="142">
        <v>0</v>
      </c>
      <c r="I61" s="142">
        <v>0</v>
      </c>
      <c r="J61" s="142">
        <v>0</v>
      </c>
      <c r="K61" s="142">
        <v>0</v>
      </c>
      <c r="L61" s="142">
        <v>0</v>
      </c>
      <c r="M61" s="142">
        <v>0</v>
      </c>
      <c r="N61" s="143"/>
      <c r="O61" s="142">
        <v>0</v>
      </c>
      <c r="P61" s="142">
        <v>0</v>
      </c>
      <c r="Q61" s="142">
        <v>0</v>
      </c>
      <c r="R61" s="142">
        <v>0</v>
      </c>
      <c r="S61" s="142">
        <v>0</v>
      </c>
      <c r="T61" s="142">
        <v>0</v>
      </c>
      <c r="U61" s="142">
        <v>0</v>
      </c>
      <c r="V61" s="142">
        <v>0</v>
      </c>
      <c r="W61" s="142">
        <v>0</v>
      </c>
      <c r="X61" s="143"/>
      <c r="Y61" s="142">
        <v>0</v>
      </c>
      <c r="Z61" s="142">
        <v>0</v>
      </c>
      <c r="AA61" s="142">
        <v>0</v>
      </c>
      <c r="AB61" s="142">
        <v>0</v>
      </c>
      <c r="AC61" s="142">
        <v>0</v>
      </c>
      <c r="AD61" s="142">
        <v>0</v>
      </c>
      <c r="AE61" s="142">
        <v>0</v>
      </c>
      <c r="AF61" s="142">
        <v>0</v>
      </c>
      <c r="AG61" s="142">
        <v>0</v>
      </c>
    </row>
    <row r="62" spans="1:33" s="45" customFormat="1">
      <c r="A62" s="38"/>
      <c r="B62" s="29" t="s">
        <v>10</v>
      </c>
      <c r="C62" s="209" t="s">
        <v>298</v>
      </c>
      <c r="D62" s="139">
        <v>32327.48115</v>
      </c>
      <c r="E62" s="139">
        <v>34433.03211</v>
      </c>
      <c r="F62" s="139">
        <v>35498.483410000001</v>
      </c>
      <c r="G62" s="139">
        <v>36963.795109999999</v>
      </c>
      <c r="H62" s="139">
        <v>38865.240411999999</v>
      </c>
      <c r="I62" s="139">
        <v>39981.578132991999</v>
      </c>
      <c r="J62" s="139">
        <v>41523.393207961999</v>
      </c>
      <c r="K62" s="139">
        <v>43943.179441</v>
      </c>
      <c r="L62" s="139">
        <v>49251.138275460005</v>
      </c>
      <c r="M62" s="139">
        <v>60991.604430046005</v>
      </c>
      <c r="N62" s="146"/>
      <c r="O62" s="139">
        <v>2105.5509600000041</v>
      </c>
      <c r="P62" s="139">
        <v>1065.4512999999952</v>
      </c>
      <c r="Q62" s="139">
        <v>1465.3117000000038</v>
      </c>
      <c r="R62" s="139">
        <v>1901.4453020000001</v>
      </c>
      <c r="S62" s="139">
        <v>1116.3377209919945</v>
      </c>
      <c r="T62" s="139">
        <v>1541.8150749700071</v>
      </c>
      <c r="U62" s="139">
        <v>2419.7862330379994</v>
      </c>
      <c r="V62" s="139">
        <v>5307.958834460007</v>
      </c>
      <c r="W62" s="139">
        <v>11740.466154585993</v>
      </c>
      <c r="X62" s="146"/>
      <c r="Y62" s="139">
        <v>0</v>
      </c>
      <c r="Z62" s="139">
        <v>0</v>
      </c>
      <c r="AA62" s="139">
        <v>0</v>
      </c>
      <c r="AB62" s="139">
        <v>0</v>
      </c>
      <c r="AC62" s="139">
        <v>0</v>
      </c>
      <c r="AD62" s="139">
        <v>0</v>
      </c>
      <c r="AE62" s="139">
        <v>0</v>
      </c>
      <c r="AF62" s="139">
        <v>0</v>
      </c>
      <c r="AG62" s="139">
        <v>0</v>
      </c>
    </row>
    <row r="63" spans="1:33" s="45" customFormat="1">
      <c r="A63" s="38"/>
      <c r="B63" s="31" t="s">
        <v>26</v>
      </c>
      <c r="C63" s="209" t="s">
        <v>299</v>
      </c>
      <c r="D63" s="139">
        <v>32327.48115</v>
      </c>
      <c r="E63" s="139">
        <v>34433.03211</v>
      </c>
      <c r="F63" s="139">
        <v>35498.483410000001</v>
      </c>
      <c r="G63" s="139">
        <v>36963.795109999999</v>
      </c>
      <c r="H63" s="139">
        <v>38865.240411999999</v>
      </c>
      <c r="I63" s="139">
        <v>39981.578132991999</v>
      </c>
      <c r="J63" s="139">
        <v>41523.393207961999</v>
      </c>
      <c r="K63" s="139">
        <v>43943.179441</v>
      </c>
      <c r="L63" s="139">
        <v>49251.138275460005</v>
      </c>
      <c r="M63" s="139">
        <v>60991.604430046005</v>
      </c>
      <c r="N63" s="146"/>
      <c r="O63" s="139">
        <v>2105.5509600000041</v>
      </c>
      <c r="P63" s="139">
        <v>1065.4512999999952</v>
      </c>
      <c r="Q63" s="139">
        <v>1465.3117000000038</v>
      </c>
      <c r="R63" s="139">
        <v>1901.4453020000001</v>
      </c>
      <c r="S63" s="139">
        <v>1116.3377209919945</v>
      </c>
      <c r="T63" s="139">
        <v>1541.8150749700071</v>
      </c>
      <c r="U63" s="139">
        <v>2419.7862330379994</v>
      </c>
      <c r="V63" s="139">
        <v>5307.958834460007</v>
      </c>
      <c r="W63" s="139">
        <v>11740.466154585993</v>
      </c>
      <c r="X63" s="146"/>
      <c r="Y63" s="139">
        <v>0</v>
      </c>
      <c r="Z63" s="139">
        <v>0</v>
      </c>
      <c r="AA63" s="139">
        <v>0</v>
      </c>
      <c r="AB63" s="139">
        <v>0</v>
      </c>
      <c r="AC63" s="139">
        <v>0</v>
      </c>
      <c r="AD63" s="139">
        <v>0</v>
      </c>
      <c r="AE63" s="139">
        <v>0</v>
      </c>
      <c r="AF63" s="139">
        <v>0</v>
      </c>
      <c r="AG63" s="139">
        <v>0</v>
      </c>
    </row>
    <row r="64" spans="1:33">
      <c r="B64" s="208" t="s">
        <v>40</v>
      </c>
      <c r="C64" s="219"/>
      <c r="D64" s="142">
        <v>24611.095720574798</v>
      </c>
      <c r="E64" s="142">
        <v>26671.2001411973</v>
      </c>
      <c r="F64" s="142">
        <v>27549.712679590197</v>
      </c>
      <c r="G64" s="142">
        <v>28804.893159383799</v>
      </c>
      <c r="H64" s="142">
        <v>28940.548457789806</v>
      </c>
      <c r="I64" s="142">
        <v>25802.362986885579</v>
      </c>
      <c r="J64" s="142">
        <v>26709.840755841426</v>
      </c>
      <c r="K64" s="142">
        <v>28628.930863134305</v>
      </c>
      <c r="L64" s="142">
        <v>33566.181896808506</v>
      </c>
      <c r="M64" s="142">
        <v>45002.123518084161</v>
      </c>
      <c r="N64" s="143"/>
      <c r="O64" s="142">
        <v>2060.1044206225033</v>
      </c>
      <c r="P64" s="142">
        <v>878.5125383928962</v>
      </c>
      <c r="Q64" s="142">
        <v>1255.1804797936056</v>
      </c>
      <c r="R64" s="142">
        <v>135.65529840599811</v>
      </c>
      <c r="S64" s="142">
        <v>-3138.1854709042218</v>
      </c>
      <c r="T64" s="142">
        <v>907.47776895584332</v>
      </c>
      <c r="U64" s="142">
        <v>1919.0901072928809</v>
      </c>
      <c r="V64" s="142">
        <v>4937.2510336742034</v>
      </c>
      <c r="W64" s="142">
        <v>11435.941621275655</v>
      </c>
      <c r="X64" s="143"/>
      <c r="Y64" s="142">
        <v>0</v>
      </c>
      <c r="Z64" s="142">
        <v>0</v>
      </c>
      <c r="AA64" s="142">
        <v>0</v>
      </c>
      <c r="AB64" s="142">
        <v>0</v>
      </c>
      <c r="AC64" s="142">
        <v>0</v>
      </c>
      <c r="AD64" s="142">
        <v>0</v>
      </c>
      <c r="AE64" s="142">
        <v>0</v>
      </c>
      <c r="AF64" s="142">
        <v>0</v>
      </c>
      <c r="AG64" s="142">
        <v>0</v>
      </c>
    </row>
    <row r="65" spans="1:33">
      <c r="B65" s="6" t="s">
        <v>41</v>
      </c>
      <c r="C65" s="219"/>
      <c r="D65" s="142">
        <v>0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142">
        <v>0</v>
      </c>
      <c r="K65" s="142">
        <v>0</v>
      </c>
      <c r="L65" s="142">
        <v>0</v>
      </c>
      <c r="M65" s="142">
        <v>0</v>
      </c>
      <c r="N65" s="143"/>
      <c r="O65" s="142">
        <v>0</v>
      </c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43"/>
      <c r="Y65" s="142">
        <v>0</v>
      </c>
      <c r="Z65" s="142">
        <v>0</v>
      </c>
      <c r="AA65" s="142">
        <v>0</v>
      </c>
      <c r="AB65" s="142">
        <v>0</v>
      </c>
      <c r="AC65" s="142">
        <v>0</v>
      </c>
      <c r="AD65" s="142">
        <v>0</v>
      </c>
      <c r="AE65" s="142">
        <v>0</v>
      </c>
      <c r="AF65" s="142">
        <v>0</v>
      </c>
      <c r="AG65" s="142">
        <v>0</v>
      </c>
    </row>
    <row r="66" spans="1:33">
      <c r="B66" s="6" t="s">
        <v>42</v>
      </c>
      <c r="C66" s="219"/>
      <c r="D66" s="142">
        <v>3902.8363149863999</v>
      </c>
      <c r="E66" s="142">
        <v>3998.3272093864998</v>
      </c>
      <c r="F66" s="142">
        <v>4102.8803363808001</v>
      </c>
      <c r="G66" s="142">
        <v>4257.9025358661002</v>
      </c>
      <c r="H66" s="142">
        <v>4351.8443140939999</v>
      </c>
      <c r="I66" s="142">
        <v>3909.5283507366994</v>
      </c>
      <c r="J66" s="142">
        <v>3145.6116722508</v>
      </c>
      <c r="K66" s="142">
        <v>3127.8487265254998</v>
      </c>
      <c r="L66" s="142">
        <v>3229.1876081017003</v>
      </c>
      <c r="M66" s="142">
        <v>3211.3223179463007</v>
      </c>
      <c r="N66" s="143"/>
      <c r="O66" s="142">
        <v>95.490894400099705</v>
      </c>
      <c r="P66" s="142">
        <v>104.5531269943001</v>
      </c>
      <c r="Q66" s="142">
        <v>155.02219948529978</v>
      </c>
      <c r="R66" s="142">
        <v>93.941778227899704</v>
      </c>
      <c r="S66" s="142">
        <v>-442.31596335729978</v>
      </c>
      <c r="T66" s="142">
        <v>-763.91667848589964</v>
      </c>
      <c r="U66" s="142">
        <v>-17.762945725299915</v>
      </c>
      <c r="V66" s="142">
        <v>101.33888157620004</v>
      </c>
      <c r="W66" s="142">
        <v>-17.865290155400089</v>
      </c>
      <c r="X66" s="143"/>
      <c r="Y66" s="142">
        <v>0</v>
      </c>
      <c r="Z66" s="142">
        <v>0</v>
      </c>
      <c r="AA66" s="142">
        <v>0</v>
      </c>
      <c r="AB66" s="142">
        <v>0</v>
      </c>
      <c r="AC66" s="142">
        <v>0</v>
      </c>
      <c r="AD66" s="142">
        <v>0</v>
      </c>
      <c r="AE66" s="142">
        <v>0</v>
      </c>
      <c r="AF66" s="142">
        <v>0</v>
      </c>
      <c r="AG66" s="142">
        <v>0</v>
      </c>
    </row>
    <row r="67" spans="1:33">
      <c r="B67" s="6" t="s">
        <v>43</v>
      </c>
      <c r="C67" s="219"/>
      <c r="D67" s="142">
        <v>17135.259503468395</v>
      </c>
      <c r="E67" s="142">
        <v>18346.9124941308</v>
      </c>
      <c r="F67" s="142">
        <v>18921.007198869396</v>
      </c>
      <c r="G67" s="142">
        <v>19488.036832447702</v>
      </c>
      <c r="H67" s="142">
        <v>19465.8185296802</v>
      </c>
      <c r="I67" s="142">
        <v>16440.574552871301</v>
      </c>
      <c r="J67" s="142">
        <v>16986.131194108802</v>
      </c>
      <c r="K67" s="142">
        <v>17483.011543374603</v>
      </c>
      <c r="L67" s="142">
        <v>18257.272075477245</v>
      </c>
      <c r="M67" s="142">
        <v>18589.391252417703</v>
      </c>
      <c r="N67" s="143"/>
      <c r="O67" s="142">
        <v>1211.6529906624025</v>
      </c>
      <c r="P67" s="142">
        <v>574.0947047385971</v>
      </c>
      <c r="Q67" s="142">
        <v>567.02963357830595</v>
      </c>
      <c r="R67" s="142">
        <v>-22.218302767500973</v>
      </c>
      <c r="S67" s="142">
        <v>-3025.2439768089012</v>
      </c>
      <c r="T67" s="142">
        <v>545.55664123750375</v>
      </c>
      <c r="U67" s="142">
        <v>496.88034926579894</v>
      </c>
      <c r="V67" s="142">
        <v>774.26053210264172</v>
      </c>
      <c r="W67" s="142">
        <v>332.11917694045815</v>
      </c>
      <c r="X67" s="143"/>
      <c r="Y67" s="142">
        <v>0</v>
      </c>
      <c r="Z67" s="142">
        <v>0</v>
      </c>
      <c r="AA67" s="142">
        <v>0</v>
      </c>
      <c r="AB67" s="142">
        <v>0</v>
      </c>
      <c r="AC67" s="142">
        <v>0</v>
      </c>
      <c r="AD67" s="142">
        <v>0</v>
      </c>
      <c r="AE67" s="142">
        <v>0</v>
      </c>
      <c r="AF67" s="142">
        <v>0</v>
      </c>
      <c r="AG67" s="142">
        <v>0</v>
      </c>
    </row>
    <row r="68" spans="1:33">
      <c r="B68" s="6" t="s">
        <v>44</v>
      </c>
      <c r="C68" s="219"/>
      <c r="D68" s="142">
        <v>1550</v>
      </c>
      <c r="E68" s="142">
        <v>1700</v>
      </c>
      <c r="F68" s="142">
        <v>1800</v>
      </c>
      <c r="G68" s="142">
        <v>1950</v>
      </c>
      <c r="H68" s="142">
        <v>2050</v>
      </c>
      <c r="I68" s="142">
        <v>2200</v>
      </c>
      <c r="J68" s="142">
        <v>2462</v>
      </c>
      <c r="K68" s="142">
        <v>3374</v>
      </c>
      <c r="L68" s="142">
        <v>6374</v>
      </c>
      <c r="M68" s="142">
        <v>17014</v>
      </c>
      <c r="N68" s="143"/>
      <c r="O68" s="142">
        <v>150</v>
      </c>
      <c r="P68" s="142">
        <v>100</v>
      </c>
      <c r="Q68" s="142">
        <v>150</v>
      </c>
      <c r="R68" s="142">
        <v>100</v>
      </c>
      <c r="S68" s="142">
        <v>150</v>
      </c>
      <c r="T68" s="142">
        <v>262</v>
      </c>
      <c r="U68" s="142">
        <v>911.99999999999989</v>
      </c>
      <c r="V68" s="142">
        <v>3000</v>
      </c>
      <c r="W68" s="142">
        <v>10640</v>
      </c>
      <c r="X68" s="143"/>
      <c r="Y68" s="142">
        <v>0</v>
      </c>
      <c r="Z68" s="142">
        <v>0</v>
      </c>
      <c r="AA68" s="142">
        <v>0</v>
      </c>
      <c r="AB68" s="142">
        <v>0</v>
      </c>
      <c r="AC68" s="142">
        <v>0</v>
      </c>
      <c r="AD68" s="142">
        <v>0</v>
      </c>
      <c r="AE68" s="142">
        <v>0</v>
      </c>
      <c r="AF68" s="142">
        <v>0</v>
      </c>
      <c r="AG68" s="142">
        <v>0</v>
      </c>
    </row>
    <row r="69" spans="1:33">
      <c r="B69" s="7" t="s">
        <v>45</v>
      </c>
      <c r="C69" s="219"/>
      <c r="D69" s="142">
        <v>1550</v>
      </c>
      <c r="E69" s="142">
        <v>1700</v>
      </c>
      <c r="F69" s="142">
        <v>1800</v>
      </c>
      <c r="G69" s="142">
        <v>1950</v>
      </c>
      <c r="H69" s="142">
        <v>2050</v>
      </c>
      <c r="I69" s="142">
        <v>2200</v>
      </c>
      <c r="J69" s="142">
        <v>2462</v>
      </c>
      <c r="K69" s="142">
        <v>3374</v>
      </c>
      <c r="L69" s="142">
        <v>6374</v>
      </c>
      <c r="M69" s="142">
        <v>17014</v>
      </c>
      <c r="N69" s="143"/>
      <c r="O69" s="142">
        <v>150</v>
      </c>
      <c r="P69" s="142">
        <v>100</v>
      </c>
      <c r="Q69" s="142">
        <v>150</v>
      </c>
      <c r="R69" s="142">
        <v>100</v>
      </c>
      <c r="S69" s="142">
        <v>150</v>
      </c>
      <c r="T69" s="142">
        <v>262</v>
      </c>
      <c r="U69" s="142">
        <v>911.99999999999989</v>
      </c>
      <c r="V69" s="142">
        <v>3000</v>
      </c>
      <c r="W69" s="142">
        <v>10640</v>
      </c>
      <c r="X69" s="143"/>
      <c r="Y69" s="142">
        <v>0</v>
      </c>
      <c r="Z69" s="142">
        <v>0</v>
      </c>
      <c r="AA69" s="142">
        <v>0</v>
      </c>
      <c r="AB69" s="142">
        <v>0</v>
      </c>
      <c r="AC69" s="142">
        <v>0</v>
      </c>
      <c r="AD69" s="142">
        <v>0</v>
      </c>
      <c r="AE69" s="142">
        <v>0</v>
      </c>
      <c r="AF69" s="142">
        <v>0</v>
      </c>
      <c r="AG69" s="142">
        <v>0</v>
      </c>
    </row>
    <row r="70" spans="1:33">
      <c r="B70" s="7" t="s">
        <v>46</v>
      </c>
      <c r="C70" s="219"/>
      <c r="D70" s="142">
        <v>0</v>
      </c>
      <c r="E70" s="142">
        <v>0</v>
      </c>
      <c r="F70" s="142">
        <v>0</v>
      </c>
      <c r="G70" s="142">
        <v>0</v>
      </c>
      <c r="H70" s="142">
        <v>0</v>
      </c>
      <c r="I70" s="142">
        <v>0</v>
      </c>
      <c r="J70" s="142">
        <v>0</v>
      </c>
      <c r="K70" s="142">
        <v>0</v>
      </c>
      <c r="L70" s="142">
        <v>0</v>
      </c>
      <c r="M70" s="142">
        <v>0</v>
      </c>
      <c r="N70" s="143"/>
      <c r="O70" s="142">
        <v>0</v>
      </c>
      <c r="P70" s="142">
        <v>0</v>
      </c>
      <c r="Q70" s="142">
        <v>0</v>
      </c>
      <c r="R70" s="142">
        <v>0</v>
      </c>
      <c r="S70" s="142">
        <v>0</v>
      </c>
      <c r="T70" s="142">
        <v>0</v>
      </c>
      <c r="U70" s="142">
        <v>0</v>
      </c>
      <c r="V70" s="142">
        <v>0</v>
      </c>
      <c r="W70" s="142">
        <v>0</v>
      </c>
      <c r="X70" s="143"/>
      <c r="Y70" s="142">
        <v>0</v>
      </c>
      <c r="Z70" s="142">
        <v>0</v>
      </c>
      <c r="AA70" s="142">
        <v>0</v>
      </c>
      <c r="AB70" s="142">
        <v>0</v>
      </c>
      <c r="AC70" s="142">
        <v>0</v>
      </c>
      <c r="AD70" s="142">
        <v>0</v>
      </c>
      <c r="AE70" s="142">
        <v>0</v>
      </c>
      <c r="AF70" s="142">
        <v>0</v>
      </c>
      <c r="AG70" s="142">
        <v>0</v>
      </c>
    </row>
    <row r="71" spans="1:33">
      <c r="B71" s="6" t="s">
        <v>317</v>
      </c>
      <c r="C71" s="219"/>
      <c r="D71" s="142">
        <v>0</v>
      </c>
      <c r="E71" s="142">
        <v>0</v>
      </c>
      <c r="F71" s="142">
        <v>0</v>
      </c>
      <c r="G71" s="142">
        <v>0</v>
      </c>
      <c r="H71" s="142">
        <v>0</v>
      </c>
      <c r="I71" s="142">
        <v>0</v>
      </c>
      <c r="J71" s="142">
        <v>0</v>
      </c>
      <c r="K71" s="142">
        <v>0</v>
      </c>
      <c r="L71" s="142">
        <v>0</v>
      </c>
      <c r="M71" s="142">
        <v>0</v>
      </c>
      <c r="N71" s="143"/>
      <c r="O71" s="142">
        <v>0</v>
      </c>
      <c r="P71" s="142">
        <v>0</v>
      </c>
      <c r="Q71" s="142">
        <v>0</v>
      </c>
      <c r="R71" s="142">
        <v>0</v>
      </c>
      <c r="S71" s="142">
        <v>0</v>
      </c>
      <c r="T71" s="142">
        <v>0</v>
      </c>
      <c r="U71" s="142">
        <v>0</v>
      </c>
      <c r="V71" s="142">
        <v>0</v>
      </c>
      <c r="W71" s="142">
        <v>0</v>
      </c>
      <c r="X71" s="143"/>
      <c r="Y71" s="142">
        <v>0</v>
      </c>
      <c r="Z71" s="142">
        <v>0</v>
      </c>
      <c r="AA71" s="142">
        <v>0</v>
      </c>
      <c r="AB71" s="142">
        <v>0</v>
      </c>
      <c r="AC71" s="142">
        <v>0</v>
      </c>
      <c r="AD71" s="142">
        <v>0</v>
      </c>
      <c r="AE71" s="142">
        <v>0</v>
      </c>
      <c r="AF71" s="142">
        <v>0</v>
      </c>
      <c r="AG71" s="142">
        <v>0</v>
      </c>
    </row>
    <row r="72" spans="1:33">
      <c r="B72" s="6" t="s">
        <v>108</v>
      </c>
      <c r="C72" s="219"/>
      <c r="D72" s="142">
        <v>1593.5816639999998</v>
      </c>
      <c r="E72" s="142">
        <v>2191.3706624000001</v>
      </c>
      <c r="F72" s="142">
        <v>2281.8754543999999</v>
      </c>
      <c r="G72" s="142">
        <v>2649.7668810559999</v>
      </c>
      <c r="H72" s="142">
        <v>2604.9516518359997</v>
      </c>
      <c r="I72" s="142">
        <v>2901.4102957063806</v>
      </c>
      <c r="J72" s="142">
        <v>3757.6979649706195</v>
      </c>
      <c r="K72" s="142">
        <v>4296.6766500399999</v>
      </c>
      <c r="L72" s="142">
        <v>5181.1056326079597</v>
      </c>
      <c r="M72" s="142">
        <v>5653.3650222079605</v>
      </c>
      <c r="N72" s="143"/>
      <c r="O72" s="142">
        <v>597.78899840000031</v>
      </c>
      <c r="P72" s="142">
        <v>90.504791999999725</v>
      </c>
      <c r="Q72" s="142">
        <v>367.89142665600002</v>
      </c>
      <c r="R72" s="142">
        <v>-44.815229220000219</v>
      </c>
      <c r="S72" s="142">
        <v>296.45864387038091</v>
      </c>
      <c r="T72" s="142">
        <v>856.28766926423884</v>
      </c>
      <c r="U72" s="142">
        <v>538.97868506938039</v>
      </c>
      <c r="V72" s="142">
        <v>884.42898256795979</v>
      </c>
      <c r="W72" s="142">
        <v>472.25938960000076</v>
      </c>
      <c r="X72" s="143"/>
      <c r="Y72" s="142">
        <v>0</v>
      </c>
      <c r="Z72" s="142">
        <v>0</v>
      </c>
      <c r="AA72" s="142">
        <v>0</v>
      </c>
      <c r="AB72" s="142">
        <v>0</v>
      </c>
      <c r="AC72" s="142">
        <v>0</v>
      </c>
      <c r="AD72" s="142">
        <v>0</v>
      </c>
      <c r="AE72" s="142">
        <v>0</v>
      </c>
      <c r="AF72" s="142">
        <v>0</v>
      </c>
      <c r="AG72" s="142">
        <v>0</v>
      </c>
    </row>
    <row r="73" spans="1:33">
      <c r="B73" s="6" t="s">
        <v>48</v>
      </c>
      <c r="C73" s="219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3"/>
      <c r="O73" s="142">
        <v>0</v>
      </c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43"/>
      <c r="Y73" s="142">
        <v>0</v>
      </c>
      <c r="Z73" s="142">
        <v>0</v>
      </c>
      <c r="AA73" s="142">
        <v>0</v>
      </c>
      <c r="AB73" s="142">
        <v>0</v>
      </c>
      <c r="AC73" s="142">
        <v>0</v>
      </c>
      <c r="AD73" s="142">
        <v>0</v>
      </c>
      <c r="AE73" s="142">
        <v>0</v>
      </c>
      <c r="AF73" s="142">
        <v>0</v>
      </c>
      <c r="AG73" s="142">
        <v>0</v>
      </c>
    </row>
    <row r="74" spans="1:33">
      <c r="B74" s="6" t="s">
        <v>325</v>
      </c>
      <c r="C74" s="219"/>
      <c r="D74" s="142">
        <v>429.41823811999996</v>
      </c>
      <c r="E74" s="142">
        <v>434.58977528000003</v>
      </c>
      <c r="F74" s="142">
        <v>443.94968993999998</v>
      </c>
      <c r="G74" s="142">
        <v>459.18691001400009</v>
      </c>
      <c r="H74" s="142">
        <v>467.93396217960003</v>
      </c>
      <c r="I74" s="142">
        <v>350.84978757119995</v>
      </c>
      <c r="J74" s="142">
        <v>358.39992451119997</v>
      </c>
      <c r="K74" s="142">
        <v>347.39394319420001</v>
      </c>
      <c r="L74" s="142">
        <v>524.61658062160006</v>
      </c>
      <c r="M74" s="142">
        <v>534.04492551220005</v>
      </c>
      <c r="N74" s="143"/>
      <c r="O74" s="142">
        <v>5.1715371600000708</v>
      </c>
      <c r="P74" s="142">
        <v>9.3599146599999585</v>
      </c>
      <c r="Q74" s="142">
        <v>15.237220074000108</v>
      </c>
      <c r="R74" s="142">
        <v>8.7470521655999391</v>
      </c>
      <c r="S74" s="142">
        <v>-117.08417460840008</v>
      </c>
      <c r="T74" s="142">
        <v>7.5501369400000158</v>
      </c>
      <c r="U74" s="142">
        <v>-11.005981316999964</v>
      </c>
      <c r="V74" s="142">
        <v>177.22263742740006</v>
      </c>
      <c r="W74" s="142">
        <v>9.4283448905999876</v>
      </c>
      <c r="X74" s="143"/>
      <c r="Y74" s="142">
        <v>0</v>
      </c>
      <c r="Z74" s="142">
        <v>0</v>
      </c>
      <c r="AA74" s="142">
        <v>0</v>
      </c>
      <c r="AB74" s="142">
        <v>0</v>
      </c>
      <c r="AC74" s="142">
        <v>0</v>
      </c>
      <c r="AD74" s="142">
        <v>0</v>
      </c>
      <c r="AE74" s="142">
        <v>0</v>
      </c>
      <c r="AF74" s="142">
        <v>0</v>
      </c>
      <c r="AG74" s="142">
        <v>0</v>
      </c>
    </row>
    <row r="75" spans="1:33">
      <c r="B75" s="8" t="s">
        <v>101</v>
      </c>
      <c r="C75" s="219"/>
      <c r="D75" s="142">
        <v>7716.3854294251987</v>
      </c>
      <c r="E75" s="142">
        <v>7761.8319688027004</v>
      </c>
      <c r="F75" s="142">
        <v>7948.7707304097994</v>
      </c>
      <c r="G75" s="142">
        <v>8158.9019506161985</v>
      </c>
      <c r="H75" s="142">
        <v>9924.6919542102005</v>
      </c>
      <c r="I75" s="142">
        <v>14179.215146106419</v>
      </c>
      <c r="J75" s="142">
        <v>14813.552452120581</v>
      </c>
      <c r="K75" s="142">
        <v>15314.248577865701</v>
      </c>
      <c r="L75" s="142">
        <v>15684.956378651506</v>
      </c>
      <c r="M75" s="142">
        <v>15989.48091196184</v>
      </c>
      <c r="N75" s="143"/>
      <c r="O75" s="142">
        <v>45.44653937750013</v>
      </c>
      <c r="P75" s="142">
        <v>186.93876160709965</v>
      </c>
      <c r="Q75" s="142">
        <v>210.1312202063998</v>
      </c>
      <c r="R75" s="142">
        <v>1765.7900035940017</v>
      </c>
      <c r="S75" s="142">
        <v>4254.5231918962163</v>
      </c>
      <c r="T75" s="142">
        <v>634.33730601416391</v>
      </c>
      <c r="U75" s="142">
        <v>500.69612574511939</v>
      </c>
      <c r="V75" s="142">
        <v>370.70780078580447</v>
      </c>
      <c r="W75" s="142">
        <v>304.52453331033576</v>
      </c>
      <c r="X75" s="143"/>
      <c r="Y75" s="142">
        <v>0</v>
      </c>
      <c r="Z75" s="142">
        <v>0</v>
      </c>
      <c r="AA75" s="142">
        <v>0</v>
      </c>
      <c r="AB75" s="142">
        <v>0</v>
      </c>
      <c r="AC75" s="142">
        <v>0</v>
      </c>
      <c r="AD75" s="142">
        <v>0</v>
      </c>
      <c r="AE75" s="142">
        <v>0</v>
      </c>
      <c r="AF75" s="142">
        <v>0</v>
      </c>
      <c r="AG75" s="142">
        <v>0</v>
      </c>
    </row>
    <row r="76" spans="1:33" s="45" customFormat="1">
      <c r="A76" s="38"/>
      <c r="B76" s="31" t="s">
        <v>11</v>
      </c>
      <c r="C76" s="209" t="s">
        <v>300</v>
      </c>
      <c r="D76" s="139">
        <v>0</v>
      </c>
      <c r="E76" s="139">
        <v>0</v>
      </c>
      <c r="F76" s="139">
        <v>0</v>
      </c>
      <c r="G76" s="139">
        <v>0</v>
      </c>
      <c r="H76" s="139">
        <v>0</v>
      </c>
      <c r="I76" s="139">
        <v>0</v>
      </c>
      <c r="J76" s="139">
        <v>0</v>
      </c>
      <c r="K76" s="139">
        <v>0</v>
      </c>
      <c r="L76" s="139">
        <v>0</v>
      </c>
      <c r="M76" s="139">
        <v>0</v>
      </c>
      <c r="N76" s="146"/>
      <c r="O76" s="139">
        <v>0</v>
      </c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39">
        <v>0</v>
      </c>
      <c r="X76" s="146"/>
      <c r="Y76" s="139">
        <v>0</v>
      </c>
      <c r="Z76" s="139">
        <v>0</v>
      </c>
      <c r="AA76" s="139">
        <v>0</v>
      </c>
      <c r="AB76" s="139">
        <v>0</v>
      </c>
      <c r="AC76" s="139">
        <v>0</v>
      </c>
      <c r="AD76" s="139">
        <v>0</v>
      </c>
      <c r="AE76" s="139">
        <v>0</v>
      </c>
      <c r="AF76" s="139">
        <v>0</v>
      </c>
      <c r="AG76" s="139">
        <v>0</v>
      </c>
    </row>
    <row r="77" spans="1:33">
      <c r="B77" s="3" t="s">
        <v>12</v>
      </c>
      <c r="C77" s="210" t="s">
        <v>301</v>
      </c>
      <c r="D77" s="142"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3"/>
      <c r="O77" s="142">
        <v>0</v>
      </c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43"/>
      <c r="Y77" s="142">
        <v>0</v>
      </c>
      <c r="Z77" s="142">
        <v>0</v>
      </c>
      <c r="AA77" s="142">
        <v>0</v>
      </c>
      <c r="AB77" s="142">
        <v>0</v>
      </c>
      <c r="AC77" s="142">
        <v>0</v>
      </c>
      <c r="AD77" s="142">
        <v>0</v>
      </c>
      <c r="AE77" s="142">
        <v>0</v>
      </c>
      <c r="AF77" s="142">
        <v>0</v>
      </c>
      <c r="AG77" s="142">
        <v>0</v>
      </c>
    </row>
    <row r="78" spans="1:33">
      <c r="B78" s="3" t="s">
        <v>13</v>
      </c>
      <c r="C78" s="210" t="s">
        <v>302</v>
      </c>
      <c r="D78" s="142">
        <v>0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142">
        <v>0</v>
      </c>
      <c r="K78" s="142">
        <v>0</v>
      </c>
      <c r="L78" s="142">
        <v>0</v>
      </c>
      <c r="M78" s="142">
        <v>0</v>
      </c>
      <c r="N78" s="143"/>
      <c r="O78" s="142">
        <v>0</v>
      </c>
      <c r="P78" s="142">
        <v>0</v>
      </c>
      <c r="Q78" s="142">
        <v>0</v>
      </c>
      <c r="R78" s="142">
        <v>0</v>
      </c>
      <c r="S78" s="142">
        <v>0</v>
      </c>
      <c r="T78" s="142">
        <v>0</v>
      </c>
      <c r="U78" s="142">
        <v>0</v>
      </c>
      <c r="V78" s="142">
        <v>0</v>
      </c>
      <c r="W78" s="142">
        <v>0</v>
      </c>
      <c r="X78" s="143"/>
      <c r="Y78" s="142">
        <v>0</v>
      </c>
      <c r="Z78" s="142">
        <v>0</v>
      </c>
      <c r="AA78" s="142">
        <v>0</v>
      </c>
      <c r="AB78" s="142">
        <v>0</v>
      </c>
      <c r="AC78" s="142">
        <v>0</v>
      </c>
      <c r="AD78" s="142">
        <v>0</v>
      </c>
      <c r="AE78" s="142">
        <v>0</v>
      </c>
      <c r="AF78" s="142">
        <v>0</v>
      </c>
      <c r="AG78" s="142">
        <v>0</v>
      </c>
    </row>
    <row r="79" spans="1:33" s="45" customFormat="1">
      <c r="A79" s="38"/>
      <c r="B79" s="5" t="s">
        <v>14</v>
      </c>
      <c r="C79" s="209" t="s">
        <v>311</v>
      </c>
      <c r="D79" s="139">
        <v>1758814.3037869998</v>
      </c>
      <c r="E79" s="139">
        <v>1935965.2374429998</v>
      </c>
      <c r="F79" s="139">
        <v>2177613.2387000001</v>
      </c>
      <c r="G79" s="139">
        <v>2538905.0762</v>
      </c>
      <c r="H79" s="139">
        <v>2758630.6061402876</v>
      </c>
      <c r="I79" s="139">
        <v>3249591.7159611541</v>
      </c>
      <c r="J79" s="139">
        <v>3644518.067762183</v>
      </c>
      <c r="K79" s="139">
        <v>4046473.8244693647</v>
      </c>
      <c r="L79" s="139">
        <v>4221098.1550084613</v>
      </c>
      <c r="M79" s="139">
        <v>5119916.5220546667</v>
      </c>
      <c r="N79" s="146"/>
      <c r="O79" s="139">
        <v>93424.95365599994</v>
      </c>
      <c r="P79" s="139">
        <v>132048.24125700016</v>
      </c>
      <c r="Q79" s="139">
        <v>199268.0474999999</v>
      </c>
      <c r="R79" s="139">
        <v>113037.79994028744</v>
      </c>
      <c r="S79" s="139">
        <v>288456.75982086657</v>
      </c>
      <c r="T79" s="139">
        <v>188396.08515702878</v>
      </c>
      <c r="U79" s="139">
        <v>176146.60098218187</v>
      </c>
      <c r="V79" s="139">
        <v>183501.54928909644</v>
      </c>
      <c r="W79" s="139">
        <v>594995.44403596187</v>
      </c>
      <c r="X79" s="146"/>
      <c r="Y79" s="139">
        <v>83725.98</v>
      </c>
      <c r="Z79" s="139">
        <v>109599.76</v>
      </c>
      <c r="AA79" s="139">
        <v>162023.79</v>
      </c>
      <c r="AB79" s="139">
        <v>106687.72999999998</v>
      </c>
      <c r="AC79" s="139">
        <v>202504.35</v>
      </c>
      <c r="AD79" s="139">
        <v>206530.26664399999</v>
      </c>
      <c r="AE79" s="139">
        <v>225809.15572499999</v>
      </c>
      <c r="AF79" s="139">
        <v>-8877.2187499999982</v>
      </c>
      <c r="AG79" s="139">
        <v>303822.92301024398</v>
      </c>
    </row>
    <row r="80" spans="1:33">
      <c r="B80" s="3" t="s">
        <v>15</v>
      </c>
      <c r="C80" s="210" t="s">
        <v>303</v>
      </c>
      <c r="D80" s="142">
        <v>60998.343787000013</v>
      </c>
      <c r="E80" s="142">
        <v>75494.327442999987</v>
      </c>
      <c r="F80" s="142">
        <v>86264.918699999995</v>
      </c>
      <c r="G80" s="142">
        <v>95768.116200000004</v>
      </c>
      <c r="H80" s="142">
        <v>109636.14614028746</v>
      </c>
      <c r="I80" s="142">
        <v>144250.95596115419</v>
      </c>
      <c r="J80" s="142">
        <v>170602.31009818212</v>
      </c>
      <c r="K80" s="142">
        <v>197549.88901336479</v>
      </c>
      <c r="L80" s="142">
        <v>250198.98493746173</v>
      </c>
      <c r="M80" s="142">
        <v>271869.08779727604</v>
      </c>
      <c r="N80" s="143"/>
      <c r="O80" s="142">
        <v>14495.983655999982</v>
      </c>
      <c r="P80" s="142">
        <v>10770.591257000007</v>
      </c>
      <c r="Q80" s="142">
        <v>9503.1975000000093</v>
      </c>
      <c r="R80" s="142">
        <v>13868.029940287437</v>
      </c>
      <c r="S80" s="142">
        <v>34614.809820866751</v>
      </c>
      <c r="T80" s="142">
        <v>26351.354137027927</v>
      </c>
      <c r="U80" s="142">
        <v>26947.578915182676</v>
      </c>
      <c r="V80" s="142">
        <v>52649.095924096931</v>
      </c>
      <c r="W80" s="142">
        <v>21670.102859814302</v>
      </c>
      <c r="X80" s="143"/>
      <c r="Y80" s="142">
        <v>0</v>
      </c>
      <c r="Z80" s="142">
        <v>0</v>
      </c>
      <c r="AA80" s="142">
        <v>0</v>
      </c>
      <c r="AB80" s="142">
        <v>0</v>
      </c>
      <c r="AC80" s="142">
        <v>0</v>
      </c>
      <c r="AD80" s="142">
        <v>0</v>
      </c>
      <c r="AE80" s="142">
        <v>0</v>
      </c>
      <c r="AF80" s="142">
        <v>0</v>
      </c>
      <c r="AG80" s="142">
        <v>0</v>
      </c>
    </row>
    <row r="81" spans="1:33">
      <c r="B81" s="3" t="s">
        <v>16</v>
      </c>
      <c r="C81" s="210" t="s">
        <v>304</v>
      </c>
      <c r="D81" s="142">
        <v>1697815.96</v>
      </c>
      <c r="E81" s="142">
        <v>1860470.91</v>
      </c>
      <c r="F81" s="142">
        <v>2091348.3200000003</v>
      </c>
      <c r="G81" s="142">
        <v>2443136.96</v>
      </c>
      <c r="H81" s="142">
        <v>2648994.46</v>
      </c>
      <c r="I81" s="142">
        <v>3105340.76</v>
      </c>
      <c r="J81" s="142">
        <v>3473915.7576640006</v>
      </c>
      <c r="K81" s="142">
        <v>3848923.9354559998</v>
      </c>
      <c r="L81" s="142">
        <v>3970899.1700709993</v>
      </c>
      <c r="M81" s="142">
        <v>4848047.4342573909</v>
      </c>
      <c r="N81" s="143"/>
      <c r="O81" s="142">
        <v>78928.969999999958</v>
      </c>
      <c r="P81" s="142">
        <v>121277.65000000015</v>
      </c>
      <c r="Q81" s="142">
        <v>189764.84999999989</v>
      </c>
      <c r="R81" s="142">
        <v>99169.77</v>
      </c>
      <c r="S81" s="142">
        <v>253841.94999999981</v>
      </c>
      <c r="T81" s="142">
        <v>162044.73102000085</v>
      </c>
      <c r="U81" s="142">
        <v>149199.0220669992</v>
      </c>
      <c r="V81" s="142">
        <v>130852.4533649995</v>
      </c>
      <c r="W81" s="142">
        <v>573325.34117614757</v>
      </c>
      <c r="X81" s="143"/>
      <c r="Y81" s="142">
        <v>83725.98</v>
      </c>
      <c r="Z81" s="142">
        <v>109599.76</v>
      </c>
      <c r="AA81" s="142">
        <v>162023.79</v>
      </c>
      <c r="AB81" s="142">
        <v>106687.72999999998</v>
      </c>
      <c r="AC81" s="142">
        <v>202504.35</v>
      </c>
      <c r="AD81" s="142">
        <v>206530.26664399999</v>
      </c>
      <c r="AE81" s="142">
        <v>225809.15572499999</v>
      </c>
      <c r="AF81" s="142">
        <v>-8877.2187499999982</v>
      </c>
      <c r="AG81" s="142">
        <v>303822.92301024398</v>
      </c>
    </row>
    <row r="82" spans="1:33">
      <c r="B82" s="3" t="s">
        <v>17</v>
      </c>
      <c r="C82" s="210" t="s">
        <v>305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0</v>
      </c>
      <c r="M82" s="142">
        <v>0</v>
      </c>
      <c r="N82" s="143"/>
      <c r="O82" s="142">
        <v>0</v>
      </c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43"/>
      <c r="Y82" s="142">
        <v>0</v>
      </c>
      <c r="Z82" s="142">
        <v>0</v>
      </c>
      <c r="AA82" s="142">
        <v>0</v>
      </c>
      <c r="AB82" s="142">
        <v>0</v>
      </c>
      <c r="AC82" s="142">
        <v>0</v>
      </c>
      <c r="AD82" s="142">
        <v>0</v>
      </c>
      <c r="AE82" s="142">
        <v>0</v>
      </c>
      <c r="AF82" s="142">
        <v>0</v>
      </c>
      <c r="AG82" s="142">
        <v>0</v>
      </c>
    </row>
    <row r="83" spans="1:33">
      <c r="B83" s="4" t="s">
        <v>18</v>
      </c>
      <c r="C83" s="42"/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3"/>
      <c r="O83" s="142">
        <v>0</v>
      </c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43"/>
      <c r="Y83" s="142">
        <v>0</v>
      </c>
      <c r="Z83" s="142">
        <v>0</v>
      </c>
      <c r="AA83" s="142">
        <v>0</v>
      </c>
      <c r="AB83" s="142">
        <v>0</v>
      </c>
      <c r="AC83" s="142">
        <v>0</v>
      </c>
      <c r="AD83" s="142">
        <v>0</v>
      </c>
      <c r="AE83" s="142">
        <v>0</v>
      </c>
      <c r="AF83" s="142">
        <v>0</v>
      </c>
      <c r="AG83" s="142">
        <v>0</v>
      </c>
    </row>
    <row r="84" spans="1:33">
      <c r="B84" s="3" t="s">
        <v>19</v>
      </c>
      <c r="C84" s="210" t="s">
        <v>306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3"/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3"/>
      <c r="Y84" s="142">
        <v>0</v>
      </c>
      <c r="Z84" s="142">
        <v>0</v>
      </c>
      <c r="AA84" s="142">
        <v>0</v>
      </c>
      <c r="AB84" s="142">
        <v>0</v>
      </c>
      <c r="AC84" s="142">
        <v>0</v>
      </c>
      <c r="AD84" s="142">
        <v>0</v>
      </c>
      <c r="AE84" s="142">
        <v>0</v>
      </c>
      <c r="AF84" s="142">
        <v>0</v>
      </c>
      <c r="AG84" s="142">
        <v>0</v>
      </c>
    </row>
    <row r="85" spans="1:33">
      <c r="B85" s="3" t="s">
        <v>20</v>
      </c>
      <c r="C85" s="210" t="s">
        <v>307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3"/>
      <c r="O85" s="142">
        <v>0</v>
      </c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3"/>
      <c r="Y85" s="142">
        <v>0</v>
      </c>
      <c r="Z85" s="142">
        <v>0</v>
      </c>
      <c r="AA85" s="142">
        <v>0</v>
      </c>
      <c r="AB85" s="142">
        <v>0</v>
      </c>
      <c r="AC85" s="142">
        <v>0</v>
      </c>
      <c r="AD85" s="142">
        <v>0</v>
      </c>
      <c r="AE85" s="142">
        <v>0</v>
      </c>
      <c r="AF85" s="142">
        <v>0</v>
      </c>
      <c r="AG85" s="142">
        <v>0</v>
      </c>
    </row>
    <row r="86" spans="1:33" s="45" customFormat="1">
      <c r="A86" s="38"/>
      <c r="B86" s="5" t="s">
        <v>21</v>
      </c>
      <c r="C86" s="209" t="s">
        <v>308</v>
      </c>
      <c r="D86" s="139">
        <v>0</v>
      </c>
      <c r="E86" s="139">
        <v>0</v>
      </c>
      <c r="F86" s="139">
        <v>0</v>
      </c>
      <c r="G86" s="139">
        <v>0</v>
      </c>
      <c r="H86" s="139">
        <v>0</v>
      </c>
      <c r="I86" s="139">
        <v>0</v>
      </c>
      <c r="J86" s="139">
        <v>0</v>
      </c>
      <c r="K86" s="139">
        <v>0</v>
      </c>
      <c r="L86" s="139">
        <v>0</v>
      </c>
      <c r="M86" s="139">
        <v>0</v>
      </c>
      <c r="N86" s="146"/>
      <c r="O86" s="139">
        <v>0</v>
      </c>
      <c r="P86" s="139">
        <v>0</v>
      </c>
      <c r="Q86" s="139">
        <v>0</v>
      </c>
      <c r="R86" s="139">
        <v>0</v>
      </c>
      <c r="S86" s="139">
        <v>0</v>
      </c>
      <c r="T86" s="139">
        <v>0</v>
      </c>
      <c r="U86" s="139">
        <v>0</v>
      </c>
      <c r="V86" s="139">
        <v>0</v>
      </c>
      <c r="W86" s="139">
        <v>0</v>
      </c>
      <c r="X86" s="146"/>
      <c r="Y86" s="139">
        <v>0</v>
      </c>
      <c r="Z86" s="139">
        <v>0</v>
      </c>
      <c r="AA86" s="139">
        <v>0</v>
      </c>
      <c r="AB86" s="139">
        <v>0</v>
      </c>
      <c r="AC86" s="139">
        <v>0</v>
      </c>
      <c r="AD86" s="139">
        <v>0</v>
      </c>
      <c r="AE86" s="139">
        <v>0</v>
      </c>
      <c r="AF86" s="139">
        <v>0</v>
      </c>
      <c r="AG86" s="139">
        <v>0</v>
      </c>
    </row>
    <row r="87" spans="1:33" s="45" customFormat="1">
      <c r="A87" s="38"/>
      <c r="B87" s="9" t="s">
        <v>94</v>
      </c>
      <c r="C87" s="209" t="s">
        <v>309</v>
      </c>
      <c r="D87" s="139">
        <v>0</v>
      </c>
      <c r="E87" s="139">
        <v>0</v>
      </c>
      <c r="F87" s="139">
        <v>0</v>
      </c>
      <c r="G87" s="139">
        <v>0</v>
      </c>
      <c r="H87" s="139">
        <v>0</v>
      </c>
      <c r="I87" s="139">
        <v>0</v>
      </c>
      <c r="J87" s="139">
        <v>0</v>
      </c>
      <c r="K87" s="139">
        <v>0</v>
      </c>
      <c r="L87" s="139">
        <v>0</v>
      </c>
      <c r="M87" s="139">
        <v>0</v>
      </c>
      <c r="N87" s="146"/>
      <c r="O87" s="139">
        <v>0</v>
      </c>
      <c r="P87" s="139">
        <v>0</v>
      </c>
      <c r="Q87" s="139">
        <v>0</v>
      </c>
      <c r="R87" s="139">
        <v>0</v>
      </c>
      <c r="S87" s="139">
        <v>0</v>
      </c>
      <c r="T87" s="139">
        <v>0</v>
      </c>
      <c r="U87" s="139">
        <v>0</v>
      </c>
      <c r="V87" s="139">
        <v>0</v>
      </c>
      <c r="W87" s="139">
        <v>0</v>
      </c>
      <c r="X87" s="146"/>
      <c r="Y87" s="139">
        <v>0</v>
      </c>
      <c r="Z87" s="139">
        <v>0</v>
      </c>
      <c r="AA87" s="139">
        <v>0</v>
      </c>
      <c r="AB87" s="139">
        <v>0</v>
      </c>
      <c r="AC87" s="139">
        <v>0</v>
      </c>
      <c r="AD87" s="139">
        <v>0</v>
      </c>
      <c r="AE87" s="139">
        <v>0</v>
      </c>
      <c r="AF87" s="139">
        <v>0</v>
      </c>
      <c r="AG87" s="139">
        <v>0</v>
      </c>
    </row>
    <row r="88" spans="1:33">
      <c r="B88" s="208" t="s">
        <v>40</v>
      </c>
      <c r="C88" s="219"/>
      <c r="D88" s="142">
        <v>0</v>
      </c>
      <c r="E88" s="142">
        <v>0</v>
      </c>
      <c r="F88" s="142">
        <v>0</v>
      </c>
      <c r="G88" s="142">
        <v>0</v>
      </c>
      <c r="H88" s="142">
        <v>0</v>
      </c>
      <c r="I88" s="142">
        <v>0</v>
      </c>
      <c r="J88" s="142">
        <v>0</v>
      </c>
      <c r="K88" s="142">
        <v>0</v>
      </c>
      <c r="L88" s="142">
        <v>0</v>
      </c>
      <c r="M88" s="142">
        <v>0</v>
      </c>
      <c r="N88" s="143"/>
      <c r="O88" s="142">
        <v>0</v>
      </c>
      <c r="P88" s="142">
        <v>0</v>
      </c>
      <c r="Q88" s="142">
        <v>0</v>
      </c>
      <c r="R88" s="142">
        <v>0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143"/>
      <c r="Y88" s="142">
        <v>0</v>
      </c>
      <c r="Z88" s="142">
        <v>0</v>
      </c>
      <c r="AA88" s="142">
        <v>0</v>
      </c>
      <c r="AB88" s="142">
        <v>0</v>
      </c>
      <c r="AC88" s="142">
        <v>0</v>
      </c>
      <c r="AD88" s="142">
        <v>0</v>
      </c>
      <c r="AE88" s="142">
        <v>0</v>
      </c>
      <c r="AF88" s="142">
        <v>0</v>
      </c>
      <c r="AG88" s="142">
        <v>0</v>
      </c>
    </row>
    <row r="89" spans="1:33">
      <c r="B89" s="6" t="s">
        <v>41</v>
      </c>
      <c r="C89" s="219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3"/>
      <c r="O89" s="142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3"/>
      <c r="Y89" s="142">
        <v>0</v>
      </c>
      <c r="Z89" s="142">
        <v>0</v>
      </c>
      <c r="AA89" s="142">
        <v>0</v>
      </c>
      <c r="AB89" s="142">
        <v>0</v>
      </c>
      <c r="AC89" s="142">
        <v>0</v>
      </c>
      <c r="AD89" s="142">
        <v>0</v>
      </c>
      <c r="AE89" s="142">
        <v>0</v>
      </c>
      <c r="AF89" s="142">
        <v>0</v>
      </c>
      <c r="AG89" s="142">
        <v>0</v>
      </c>
    </row>
    <row r="90" spans="1:33">
      <c r="B90" s="6" t="s">
        <v>42</v>
      </c>
      <c r="C90" s="219"/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3"/>
      <c r="O90" s="142">
        <v>0</v>
      </c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3"/>
      <c r="Y90" s="142">
        <v>0</v>
      </c>
      <c r="Z90" s="142">
        <v>0</v>
      </c>
      <c r="AA90" s="142">
        <v>0</v>
      </c>
      <c r="AB90" s="142">
        <v>0</v>
      </c>
      <c r="AC90" s="142">
        <v>0</v>
      </c>
      <c r="AD90" s="142">
        <v>0</v>
      </c>
      <c r="AE90" s="142">
        <v>0</v>
      </c>
      <c r="AF90" s="142">
        <v>0</v>
      </c>
      <c r="AG90" s="142">
        <v>0</v>
      </c>
    </row>
    <row r="91" spans="1:33">
      <c r="B91" s="6" t="s">
        <v>43</v>
      </c>
      <c r="C91" s="219"/>
      <c r="D91" s="142">
        <v>0</v>
      </c>
      <c r="E91" s="142">
        <v>0</v>
      </c>
      <c r="F91" s="142">
        <v>0</v>
      </c>
      <c r="G91" s="142">
        <v>0</v>
      </c>
      <c r="H91" s="142">
        <v>0</v>
      </c>
      <c r="I91" s="142">
        <v>0</v>
      </c>
      <c r="J91" s="142">
        <v>0</v>
      </c>
      <c r="K91" s="142">
        <v>0</v>
      </c>
      <c r="L91" s="142">
        <v>0</v>
      </c>
      <c r="M91" s="142">
        <v>0</v>
      </c>
      <c r="N91" s="143"/>
      <c r="O91" s="142">
        <v>0</v>
      </c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43"/>
      <c r="Y91" s="142">
        <v>0</v>
      </c>
      <c r="Z91" s="142">
        <v>0</v>
      </c>
      <c r="AA91" s="142">
        <v>0</v>
      </c>
      <c r="AB91" s="142">
        <v>0</v>
      </c>
      <c r="AC91" s="142">
        <v>0</v>
      </c>
      <c r="AD91" s="142">
        <v>0</v>
      </c>
      <c r="AE91" s="142">
        <v>0</v>
      </c>
      <c r="AF91" s="142">
        <v>0</v>
      </c>
      <c r="AG91" s="142">
        <v>0</v>
      </c>
    </row>
    <row r="92" spans="1:33">
      <c r="B92" s="6" t="s">
        <v>44</v>
      </c>
      <c r="C92" s="219"/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3"/>
      <c r="O92" s="142">
        <v>0</v>
      </c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43"/>
      <c r="Y92" s="142">
        <v>0</v>
      </c>
      <c r="Z92" s="142">
        <v>0</v>
      </c>
      <c r="AA92" s="142">
        <v>0</v>
      </c>
      <c r="AB92" s="142">
        <v>0</v>
      </c>
      <c r="AC92" s="142">
        <v>0</v>
      </c>
      <c r="AD92" s="142">
        <v>0</v>
      </c>
      <c r="AE92" s="142">
        <v>0</v>
      </c>
      <c r="AF92" s="142">
        <v>0</v>
      </c>
      <c r="AG92" s="142">
        <v>0</v>
      </c>
    </row>
    <row r="93" spans="1:33">
      <c r="B93" s="7" t="s">
        <v>45</v>
      </c>
      <c r="C93" s="219"/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3"/>
      <c r="O93" s="142">
        <v>0</v>
      </c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3"/>
      <c r="Y93" s="142">
        <v>0</v>
      </c>
      <c r="Z93" s="142">
        <v>0</v>
      </c>
      <c r="AA93" s="142">
        <v>0</v>
      </c>
      <c r="AB93" s="142">
        <v>0</v>
      </c>
      <c r="AC93" s="142">
        <v>0</v>
      </c>
      <c r="AD93" s="142">
        <v>0</v>
      </c>
      <c r="AE93" s="142">
        <v>0</v>
      </c>
      <c r="AF93" s="142">
        <v>0</v>
      </c>
      <c r="AG93" s="142">
        <v>0</v>
      </c>
    </row>
    <row r="94" spans="1:33">
      <c r="B94" s="7" t="s">
        <v>46</v>
      </c>
      <c r="C94" s="219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3"/>
      <c r="O94" s="142">
        <v>0</v>
      </c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3"/>
      <c r="Y94" s="142">
        <v>0</v>
      </c>
      <c r="Z94" s="142">
        <v>0</v>
      </c>
      <c r="AA94" s="142">
        <v>0</v>
      </c>
      <c r="AB94" s="142">
        <v>0</v>
      </c>
      <c r="AC94" s="142">
        <v>0</v>
      </c>
      <c r="AD94" s="142">
        <v>0</v>
      </c>
      <c r="AE94" s="142">
        <v>0</v>
      </c>
      <c r="AF94" s="142">
        <v>0</v>
      </c>
      <c r="AG94" s="142">
        <v>0</v>
      </c>
    </row>
    <row r="95" spans="1:33">
      <c r="B95" s="6" t="s">
        <v>317</v>
      </c>
      <c r="C95" s="219"/>
      <c r="D95" s="142">
        <v>0</v>
      </c>
      <c r="E95" s="142">
        <v>0</v>
      </c>
      <c r="F95" s="142">
        <v>0</v>
      </c>
      <c r="G95" s="142">
        <v>0</v>
      </c>
      <c r="H95" s="142">
        <v>0</v>
      </c>
      <c r="I95" s="142">
        <v>0</v>
      </c>
      <c r="J95" s="142">
        <v>0</v>
      </c>
      <c r="K95" s="142">
        <v>0</v>
      </c>
      <c r="L95" s="142">
        <v>0</v>
      </c>
      <c r="M95" s="142">
        <v>0</v>
      </c>
      <c r="N95" s="143"/>
      <c r="O95" s="142">
        <v>0</v>
      </c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43"/>
      <c r="Y95" s="142">
        <v>0</v>
      </c>
      <c r="Z95" s="142">
        <v>0</v>
      </c>
      <c r="AA95" s="142">
        <v>0</v>
      </c>
      <c r="AB95" s="142">
        <v>0</v>
      </c>
      <c r="AC95" s="142">
        <v>0</v>
      </c>
      <c r="AD95" s="142">
        <v>0</v>
      </c>
      <c r="AE95" s="142">
        <v>0</v>
      </c>
      <c r="AF95" s="142">
        <v>0</v>
      </c>
      <c r="AG95" s="142">
        <v>0</v>
      </c>
    </row>
    <row r="96" spans="1:33">
      <c r="B96" s="6" t="s">
        <v>108</v>
      </c>
      <c r="C96" s="219"/>
      <c r="D96" s="142">
        <v>0</v>
      </c>
      <c r="E96" s="142">
        <v>0</v>
      </c>
      <c r="F96" s="142">
        <v>0</v>
      </c>
      <c r="G96" s="142">
        <v>0</v>
      </c>
      <c r="H96" s="142">
        <v>0</v>
      </c>
      <c r="I96" s="142">
        <v>0</v>
      </c>
      <c r="J96" s="142">
        <v>0</v>
      </c>
      <c r="K96" s="142">
        <v>0</v>
      </c>
      <c r="L96" s="142">
        <v>0</v>
      </c>
      <c r="M96" s="142">
        <v>0</v>
      </c>
      <c r="N96" s="143"/>
      <c r="O96" s="142">
        <v>0</v>
      </c>
      <c r="P96" s="142">
        <v>0</v>
      </c>
      <c r="Q96" s="142">
        <v>0</v>
      </c>
      <c r="R96" s="142">
        <v>0</v>
      </c>
      <c r="S96" s="142">
        <v>0</v>
      </c>
      <c r="T96" s="142">
        <v>0</v>
      </c>
      <c r="U96" s="142">
        <v>0</v>
      </c>
      <c r="V96" s="142">
        <v>0</v>
      </c>
      <c r="W96" s="142">
        <v>0</v>
      </c>
      <c r="X96" s="143"/>
      <c r="Y96" s="142">
        <v>0</v>
      </c>
      <c r="Z96" s="142">
        <v>0</v>
      </c>
      <c r="AA96" s="142">
        <v>0</v>
      </c>
      <c r="AB96" s="142">
        <v>0</v>
      </c>
      <c r="AC96" s="142">
        <v>0</v>
      </c>
      <c r="AD96" s="142">
        <v>0</v>
      </c>
      <c r="AE96" s="142">
        <v>0</v>
      </c>
      <c r="AF96" s="142">
        <v>0</v>
      </c>
      <c r="AG96" s="142">
        <v>0</v>
      </c>
    </row>
    <row r="97" spans="1:33">
      <c r="B97" s="6" t="s">
        <v>48</v>
      </c>
      <c r="C97" s="219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3"/>
      <c r="O97" s="142">
        <v>0</v>
      </c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43"/>
      <c r="Y97" s="142">
        <v>0</v>
      </c>
      <c r="Z97" s="142">
        <v>0</v>
      </c>
      <c r="AA97" s="142">
        <v>0</v>
      </c>
      <c r="AB97" s="142">
        <v>0</v>
      </c>
      <c r="AC97" s="142">
        <v>0</v>
      </c>
      <c r="AD97" s="142">
        <v>0</v>
      </c>
      <c r="AE97" s="142">
        <v>0</v>
      </c>
      <c r="AF97" s="142">
        <v>0</v>
      </c>
      <c r="AG97" s="142">
        <v>0</v>
      </c>
    </row>
    <row r="98" spans="1:33">
      <c r="B98" s="6" t="s">
        <v>325</v>
      </c>
      <c r="C98" s="219"/>
      <c r="D98" s="142">
        <v>0</v>
      </c>
      <c r="E98" s="142">
        <v>0</v>
      </c>
      <c r="F98" s="142">
        <v>0</v>
      </c>
      <c r="G98" s="142">
        <v>0</v>
      </c>
      <c r="H98" s="142">
        <v>0</v>
      </c>
      <c r="I98" s="142">
        <v>0</v>
      </c>
      <c r="J98" s="142">
        <v>0</v>
      </c>
      <c r="K98" s="142">
        <v>0</v>
      </c>
      <c r="L98" s="142">
        <v>0</v>
      </c>
      <c r="M98" s="142">
        <v>0</v>
      </c>
      <c r="N98" s="143"/>
      <c r="O98" s="142">
        <v>0</v>
      </c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143"/>
      <c r="Y98" s="142">
        <v>0</v>
      </c>
      <c r="Z98" s="142">
        <v>0</v>
      </c>
      <c r="AA98" s="142">
        <v>0</v>
      </c>
      <c r="AB98" s="142">
        <v>0</v>
      </c>
      <c r="AC98" s="142">
        <v>0</v>
      </c>
      <c r="AD98" s="142">
        <v>0</v>
      </c>
      <c r="AE98" s="142">
        <v>0</v>
      </c>
      <c r="AF98" s="142">
        <v>0</v>
      </c>
      <c r="AG98" s="142">
        <v>0</v>
      </c>
    </row>
    <row r="99" spans="1:33">
      <c r="B99" s="8" t="s">
        <v>101</v>
      </c>
      <c r="C99" s="219"/>
      <c r="D99" s="142">
        <v>0</v>
      </c>
      <c r="E99" s="142">
        <v>0</v>
      </c>
      <c r="F99" s="142">
        <v>0</v>
      </c>
      <c r="G99" s="142">
        <v>0</v>
      </c>
      <c r="H99" s="142">
        <v>0</v>
      </c>
      <c r="I99" s="142">
        <v>0</v>
      </c>
      <c r="J99" s="142">
        <v>0</v>
      </c>
      <c r="K99" s="142">
        <v>0</v>
      </c>
      <c r="L99" s="142">
        <v>0</v>
      </c>
      <c r="M99" s="142">
        <v>0</v>
      </c>
      <c r="N99" s="143"/>
      <c r="O99" s="142">
        <v>0</v>
      </c>
      <c r="P99" s="142">
        <v>0</v>
      </c>
      <c r="Q99" s="142">
        <v>0</v>
      </c>
      <c r="R99" s="142">
        <v>0</v>
      </c>
      <c r="S99" s="142">
        <v>0</v>
      </c>
      <c r="T99" s="142">
        <v>0</v>
      </c>
      <c r="U99" s="142">
        <v>0</v>
      </c>
      <c r="V99" s="142">
        <v>0</v>
      </c>
      <c r="W99" s="142">
        <v>0</v>
      </c>
      <c r="X99" s="143"/>
      <c r="Y99" s="142">
        <v>0</v>
      </c>
      <c r="Z99" s="142">
        <v>0</v>
      </c>
      <c r="AA99" s="142">
        <v>0</v>
      </c>
      <c r="AB99" s="142">
        <v>0</v>
      </c>
      <c r="AC99" s="142">
        <v>0</v>
      </c>
      <c r="AD99" s="142">
        <v>0</v>
      </c>
      <c r="AE99" s="142">
        <v>0</v>
      </c>
      <c r="AF99" s="142">
        <v>0</v>
      </c>
      <c r="AG99" s="142">
        <v>0</v>
      </c>
    </row>
    <row r="100" spans="1:33" s="45" customFormat="1">
      <c r="A100" s="38"/>
      <c r="B100" s="9" t="s">
        <v>95</v>
      </c>
      <c r="C100" s="209" t="s">
        <v>310</v>
      </c>
      <c r="D100" s="139">
        <v>0</v>
      </c>
      <c r="E100" s="139">
        <v>0</v>
      </c>
      <c r="F100" s="139">
        <v>0</v>
      </c>
      <c r="G100" s="139">
        <v>0</v>
      </c>
      <c r="H100" s="139">
        <v>0</v>
      </c>
      <c r="I100" s="139">
        <v>0</v>
      </c>
      <c r="J100" s="139">
        <v>0</v>
      </c>
      <c r="K100" s="139">
        <v>0</v>
      </c>
      <c r="L100" s="139">
        <v>0</v>
      </c>
      <c r="M100" s="139">
        <v>0</v>
      </c>
      <c r="N100" s="146"/>
      <c r="O100" s="139">
        <v>0</v>
      </c>
      <c r="P100" s="139">
        <v>0</v>
      </c>
      <c r="Q100" s="139">
        <v>0</v>
      </c>
      <c r="R100" s="139">
        <v>0</v>
      </c>
      <c r="S100" s="139">
        <v>0</v>
      </c>
      <c r="T100" s="139">
        <v>0</v>
      </c>
      <c r="U100" s="139">
        <v>0</v>
      </c>
      <c r="V100" s="139">
        <v>0</v>
      </c>
      <c r="W100" s="139">
        <v>0</v>
      </c>
      <c r="X100" s="146"/>
      <c r="Y100" s="139">
        <v>0</v>
      </c>
      <c r="Z100" s="139">
        <v>0</v>
      </c>
      <c r="AA100" s="139">
        <v>0</v>
      </c>
      <c r="AB100" s="139">
        <v>0</v>
      </c>
      <c r="AC100" s="139">
        <v>0</v>
      </c>
      <c r="AD100" s="139">
        <v>0</v>
      </c>
      <c r="AE100" s="139">
        <v>0</v>
      </c>
      <c r="AF100" s="139">
        <v>0</v>
      </c>
      <c r="AG100" s="139">
        <v>0</v>
      </c>
    </row>
    <row r="101" spans="1:33">
      <c r="B101" s="208" t="s">
        <v>40</v>
      </c>
      <c r="C101" s="219"/>
      <c r="D101" s="142">
        <v>0</v>
      </c>
      <c r="E101" s="142">
        <v>0</v>
      </c>
      <c r="F101" s="142">
        <v>0</v>
      </c>
      <c r="G101" s="142">
        <v>0</v>
      </c>
      <c r="H101" s="142">
        <v>0</v>
      </c>
      <c r="I101" s="142">
        <v>0</v>
      </c>
      <c r="J101" s="142">
        <v>0</v>
      </c>
      <c r="K101" s="142">
        <v>0</v>
      </c>
      <c r="L101" s="142">
        <v>0</v>
      </c>
      <c r="M101" s="142">
        <v>0</v>
      </c>
      <c r="N101" s="143"/>
      <c r="O101" s="142">
        <v>0</v>
      </c>
      <c r="P101" s="142">
        <v>0</v>
      </c>
      <c r="Q101" s="142">
        <v>0</v>
      </c>
      <c r="R101" s="142">
        <v>0</v>
      </c>
      <c r="S101" s="142">
        <v>0</v>
      </c>
      <c r="T101" s="142">
        <v>0</v>
      </c>
      <c r="U101" s="142">
        <v>0</v>
      </c>
      <c r="V101" s="142">
        <v>0</v>
      </c>
      <c r="W101" s="142">
        <v>0</v>
      </c>
      <c r="X101" s="143"/>
      <c r="Y101" s="142">
        <v>0</v>
      </c>
      <c r="Z101" s="142">
        <v>0</v>
      </c>
      <c r="AA101" s="142">
        <v>0</v>
      </c>
      <c r="AB101" s="142">
        <v>0</v>
      </c>
      <c r="AC101" s="142">
        <v>0</v>
      </c>
      <c r="AD101" s="142">
        <v>0</v>
      </c>
      <c r="AE101" s="142">
        <v>0</v>
      </c>
      <c r="AF101" s="142">
        <v>0</v>
      </c>
      <c r="AG101" s="142">
        <v>0</v>
      </c>
    </row>
    <row r="102" spans="1:33">
      <c r="B102" s="6" t="s">
        <v>41</v>
      </c>
      <c r="C102" s="219"/>
      <c r="D102" s="142">
        <v>0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142">
        <v>0</v>
      </c>
      <c r="K102" s="142">
        <v>0</v>
      </c>
      <c r="L102" s="142">
        <v>0</v>
      </c>
      <c r="M102" s="142">
        <v>0</v>
      </c>
      <c r="N102" s="143"/>
      <c r="O102" s="142">
        <v>0</v>
      </c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43"/>
      <c r="Y102" s="142">
        <v>0</v>
      </c>
      <c r="Z102" s="142">
        <v>0</v>
      </c>
      <c r="AA102" s="142">
        <v>0</v>
      </c>
      <c r="AB102" s="142">
        <v>0</v>
      </c>
      <c r="AC102" s="142">
        <v>0</v>
      </c>
      <c r="AD102" s="142">
        <v>0</v>
      </c>
      <c r="AE102" s="142">
        <v>0</v>
      </c>
      <c r="AF102" s="142">
        <v>0</v>
      </c>
      <c r="AG102" s="142">
        <v>0</v>
      </c>
    </row>
    <row r="103" spans="1:33">
      <c r="B103" s="6" t="s">
        <v>42</v>
      </c>
      <c r="C103" s="219"/>
      <c r="D103" s="142">
        <v>0</v>
      </c>
      <c r="E103" s="142">
        <v>0</v>
      </c>
      <c r="F103" s="142">
        <v>0</v>
      </c>
      <c r="G103" s="142">
        <v>0</v>
      </c>
      <c r="H103" s="142">
        <v>0</v>
      </c>
      <c r="I103" s="142">
        <v>0</v>
      </c>
      <c r="J103" s="142">
        <v>0</v>
      </c>
      <c r="K103" s="142">
        <v>0</v>
      </c>
      <c r="L103" s="142">
        <v>0</v>
      </c>
      <c r="M103" s="142">
        <v>0</v>
      </c>
      <c r="N103" s="143"/>
      <c r="O103" s="142">
        <v>0</v>
      </c>
      <c r="P103" s="142">
        <v>0</v>
      </c>
      <c r="Q103" s="142">
        <v>0</v>
      </c>
      <c r="R103" s="142">
        <v>0</v>
      </c>
      <c r="S103" s="142">
        <v>0</v>
      </c>
      <c r="T103" s="142">
        <v>0</v>
      </c>
      <c r="U103" s="142">
        <v>0</v>
      </c>
      <c r="V103" s="142">
        <v>0</v>
      </c>
      <c r="W103" s="142">
        <v>0</v>
      </c>
      <c r="X103" s="143"/>
      <c r="Y103" s="142">
        <v>0</v>
      </c>
      <c r="Z103" s="142">
        <v>0</v>
      </c>
      <c r="AA103" s="142">
        <v>0</v>
      </c>
      <c r="AB103" s="142">
        <v>0</v>
      </c>
      <c r="AC103" s="142">
        <v>0</v>
      </c>
      <c r="AD103" s="142">
        <v>0</v>
      </c>
      <c r="AE103" s="142">
        <v>0</v>
      </c>
      <c r="AF103" s="142">
        <v>0</v>
      </c>
      <c r="AG103" s="142">
        <v>0</v>
      </c>
    </row>
    <row r="104" spans="1:33">
      <c r="B104" s="6" t="s">
        <v>43</v>
      </c>
      <c r="C104" s="219"/>
      <c r="D104" s="142">
        <v>0</v>
      </c>
      <c r="E104" s="142">
        <v>0</v>
      </c>
      <c r="F104" s="142">
        <v>0</v>
      </c>
      <c r="G104" s="142">
        <v>0</v>
      </c>
      <c r="H104" s="142">
        <v>0</v>
      </c>
      <c r="I104" s="142">
        <v>0</v>
      </c>
      <c r="J104" s="142">
        <v>0</v>
      </c>
      <c r="K104" s="142">
        <v>0</v>
      </c>
      <c r="L104" s="142">
        <v>0</v>
      </c>
      <c r="M104" s="142">
        <v>0</v>
      </c>
      <c r="N104" s="143"/>
      <c r="O104" s="142">
        <v>0</v>
      </c>
      <c r="P104" s="142">
        <v>0</v>
      </c>
      <c r="Q104" s="142">
        <v>0</v>
      </c>
      <c r="R104" s="142">
        <v>0</v>
      </c>
      <c r="S104" s="142">
        <v>0</v>
      </c>
      <c r="T104" s="142">
        <v>0</v>
      </c>
      <c r="U104" s="142">
        <v>0</v>
      </c>
      <c r="V104" s="142">
        <v>0</v>
      </c>
      <c r="W104" s="142">
        <v>0</v>
      </c>
      <c r="X104" s="143"/>
      <c r="Y104" s="142">
        <v>0</v>
      </c>
      <c r="Z104" s="142">
        <v>0</v>
      </c>
      <c r="AA104" s="142">
        <v>0</v>
      </c>
      <c r="AB104" s="142">
        <v>0</v>
      </c>
      <c r="AC104" s="142">
        <v>0</v>
      </c>
      <c r="AD104" s="142">
        <v>0</v>
      </c>
      <c r="AE104" s="142">
        <v>0</v>
      </c>
      <c r="AF104" s="142">
        <v>0</v>
      </c>
      <c r="AG104" s="142">
        <v>0</v>
      </c>
    </row>
    <row r="105" spans="1:33">
      <c r="B105" s="6" t="s">
        <v>44</v>
      </c>
      <c r="C105" s="219"/>
      <c r="D105" s="142">
        <v>0</v>
      </c>
      <c r="E105" s="142">
        <v>0</v>
      </c>
      <c r="F105" s="142">
        <v>0</v>
      </c>
      <c r="G105" s="142">
        <v>0</v>
      </c>
      <c r="H105" s="142">
        <v>0</v>
      </c>
      <c r="I105" s="142">
        <v>0</v>
      </c>
      <c r="J105" s="142">
        <v>0</v>
      </c>
      <c r="K105" s="142">
        <v>0</v>
      </c>
      <c r="L105" s="142">
        <v>0</v>
      </c>
      <c r="M105" s="142">
        <v>0</v>
      </c>
      <c r="N105" s="143"/>
      <c r="O105" s="142">
        <v>0</v>
      </c>
      <c r="P105" s="142">
        <v>0</v>
      </c>
      <c r="Q105" s="142">
        <v>0</v>
      </c>
      <c r="R105" s="142">
        <v>0</v>
      </c>
      <c r="S105" s="142">
        <v>0</v>
      </c>
      <c r="T105" s="142">
        <v>0</v>
      </c>
      <c r="U105" s="142">
        <v>0</v>
      </c>
      <c r="V105" s="142">
        <v>0</v>
      </c>
      <c r="W105" s="142">
        <v>0</v>
      </c>
      <c r="X105" s="143"/>
      <c r="Y105" s="142">
        <v>0</v>
      </c>
      <c r="Z105" s="142">
        <v>0</v>
      </c>
      <c r="AA105" s="142">
        <v>0</v>
      </c>
      <c r="AB105" s="142">
        <v>0</v>
      </c>
      <c r="AC105" s="142">
        <v>0</v>
      </c>
      <c r="AD105" s="142">
        <v>0</v>
      </c>
      <c r="AE105" s="142">
        <v>0</v>
      </c>
      <c r="AF105" s="142">
        <v>0</v>
      </c>
      <c r="AG105" s="142">
        <v>0</v>
      </c>
    </row>
    <row r="106" spans="1:33">
      <c r="B106" s="7" t="s">
        <v>45</v>
      </c>
      <c r="C106" s="219"/>
      <c r="D106" s="142">
        <v>0</v>
      </c>
      <c r="E106" s="142">
        <v>0</v>
      </c>
      <c r="F106" s="142">
        <v>0</v>
      </c>
      <c r="G106" s="142">
        <v>0</v>
      </c>
      <c r="H106" s="142">
        <v>0</v>
      </c>
      <c r="I106" s="142">
        <v>0</v>
      </c>
      <c r="J106" s="142">
        <v>0</v>
      </c>
      <c r="K106" s="142">
        <v>0</v>
      </c>
      <c r="L106" s="142">
        <v>0</v>
      </c>
      <c r="M106" s="142">
        <v>0</v>
      </c>
      <c r="N106" s="143"/>
      <c r="O106" s="142">
        <v>0</v>
      </c>
      <c r="P106" s="142">
        <v>0</v>
      </c>
      <c r="Q106" s="142">
        <v>0</v>
      </c>
      <c r="R106" s="142">
        <v>0</v>
      </c>
      <c r="S106" s="142">
        <v>0</v>
      </c>
      <c r="T106" s="142">
        <v>0</v>
      </c>
      <c r="U106" s="142">
        <v>0</v>
      </c>
      <c r="V106" s="142">
        <v>0</v>
      </c>
      <c r="W106" s="142">
        <v>0</v>
      </c>
      <c r="X106" s="143"/>
      <c r="Y106" s="142">
        <v>0</v>
      </c>
      <c r="Z106" s="142">
        <v>0</v>
      </c>
      <c r="AA106" s="142">
        <v>0</v>
      </c>
      <c r="AB106" s="142">
        <v>0</v>
      </c>
      <c r="AC106" s="142">
        <v>0</v>
      </c>
      <c r="AD106" s="142">
        <v>0</v>
      </c>
      <c r="AE106" s="142">
        <v>0</v>
      </c>
      <c r="AF106" s="142">
        <v>0</v>
      </c>
      <c r="AG106" s="142">
        <v>0</v>
      </c>
    </row>
    <row r="107" spans="1:33">
      <c r="B107" s="7" t="s">
        <v>46</v>
      </c>
      <c r="C107" s="219"/>
      <c r="D107" s="142">
        <v>0</v>
      </c>
      <c r="E107" s="142">
        <v>0</v>
      </c>
      <c r="F107" s="142">
        <v>0</v>
      </c>
      <c r="G107" s="142">
        <v>0</v>
      </c>
      <c r="H107" s="142">
        <v>0</v>
      </c>
      <c r="I107" s="142">
        <v>0</v>
      </c>
      <c r="J107" s="142">
        <v>0</v>
      </c>
      <c r="K107" s="142">
        <v>0</v>
      </c>
      <c r="L107" s="142">
        <v>0</v>
      </c>
      <c r="M107" s="142">
        <v>0</v>
      </c>
      <c r="N107" s="143"/>
      <c r="O107" s="142">
        <v>0</v>
      </c>
      <c r="P107" s="142">
        <v>0</v>
      </c>
      <c r="Q107" s="142">
        <v>0</v>
      </c>
      <c r="R107" s="142">
        <v>0</v>
      </c>
      <c r="S107" s="142">
        <v>0</v>
      </c>
      <c r="T107" s="142">
        <v>0</v>
      </c>
      <c r="U107" s="142">
        <v>0</v>
      </c>
      <c r="V107" s="142">
        <v>0</v>
      </c>
      <c r="W107" s="142">
        <v>0</v>
      </c>
      <c r="X107" s="143"/>
      <c r="Y107" s="142">
        <v>0</v>
      </c>
      <c r="Z107" s="142">
        <v>0</v>
      </c>
      <c r="AA107" s="142">
        <v>0</v>
      </c>
      <c r="AB107" s="142">
        <v>0</v>
      </c>
      <c r="AC107" s="142">
        <v>0</v>
      </c>
      <c r="AD107" s="142">
        <v>0</v>
      </c>
      <c r="AE107" s="142">
        <v>0</v>
      </c>
      <c r="AF107" s="142">
        <v>0</v>
      </c>
      <c r="AG107" s="142">
        <v>0</v>
      </c>
    </row>
    <row r="108" spans="1:33">
      <c r="B108" s="6" t="s">
        <v>47</v>
      </c>
      <c r="C108" s="219"/>
      <c r="D108" s="142">
        <v>0</v>
      </c>
      <c r="E108" s="142">
        <v>0</v>
      </c>
      <c r="F108" s="142">
        <v>0</v>
      </c>
      <c r="G108" s="142">
        <v>0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3"/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3"/>
      <c r="Y108" s="142">
        <v>0</v>
      </c>
      <c r="Z108" s="142">
        <v>0</v>
      </c>
      <c r="AA108" s="142">
        <v>0</v>
      </c>
      <c r="AB108" s="142">
        <v>0</v>
      </c>
      <c r="AC108" s="142">
        <v>0</v>
      </c>
      <c r="AD108" s="142">
        <v>0</v>
      </c>
      <c r="AE108" s="142">
        <v>0</v>
      </c>
      <c r="AF108" s="142">
        <v>0</v>
      </c>
      <c r="AG108" s="142">
        <v>0</v>
      </c>
    </row>
    <row r="109" spans="1:33">
      <c r="B109" s="6" t="s">
        <v>247</v>
      </c>
      <c r="C109" s="219"/>
      <c r="D109" s="142">
        <v>0</v>
      </c>
      <c r="E109" s="142">
        <v>0</v>
      </c>
      <c r="F109" s="142">
        <v>0</v>
      </c>
      <c r="G109" s="142">
        <v>0</v>
      </c>
      <c r="H109" s="142">
        <v>0</v>
      </c>
      <c r="I109" s="142">
        <v>0</v>
      </c>
      <c r="J109" s="142">
        <v>0</v>
      </c>
      <c r="K109" s="142">
        <v>0</v>
      </c>
      <c r="L109" s="142">
        <v>0</v>
      </c>
      <c r="M109" s="142">
        <v>0</v>
      </c>
      <c r="N109" s="143"/>
      <c r="O109" s="142">
        <v>0</v>
      </c>
      <c r="P109" s="142">
        <v>0</v>
      </c>
      <c r="Q109" s="142">
        <v>0</v>
      </c>
      <c r="R109" s="142">
        <v>0</v>
      </c>
      <c r="S109" s="142">
        <v>0</v>
      </c>
      <c r="T109" s="142">
        <v>0</v>
      </c>
      <c r="U109" s="142">
        <v>0</v>
      </c>
      <c r="V109" s="142">
        <v>0</v>
      </c>
      <c r="W109" s="142">
        <v>0</v>
      </c>
      <c r="X109" s="143"/>
      <c r="Y109" s="142">
        <v>0</v>
      </c>
      <c r="Z109" s="142">
        <v>0</v>
      </c>
      <c r="AA109" s="142">
        <v>0</v>
      </c>
      <c r="AB109" s="142">
        <v>0</v>
      </c>
      <c r="AC109" s="142">
        <v>0</v>
      </c>
      <c r="AD109" s="142">
        <v>0</v>
      </c>
      <c r="AE109" s="142">
        <v>0</v>
      </c>
      <c r="AF109" s="142">
        <v>0</v>
      </c>
      <c r="AG109" s="142">
        <v>0</v>
      </c>
    </row>
    <row r="110" spans="1:33">
      <c r="B110" s="6" t="s">
        <v>48</v>
      </c>
      <c r="C110" s="219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3"/>
      <c r="O110" s="142">
        <v>0</v>
      </c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43"/>
      <c r="Y110" s="142">
        <v>0</v>
      </c>
      <c r="Z110" s="142">
        <v>0</v>
      </c>
      <c r="AA110" s="142">
        <v>0</v>
      </c>
      <c r="AB110" s="142">
        <v>0</v>
      </c>
      <c r="AC110" s="142">
        <v>0</v>
      </c>
      <c r="AD110" s="142">
        <v>0</v>
      </c>
      <c r="AE110" s="142">
        <v>0</v>
      </c>
      <c r="AF110" s="142">
        <v>0</v>
      </c>
      <c r="AG110" s="142">
        <v>0</v>
      </c>
    </row>
    <row r="111" spans="1:33">
      <c r="B111" s="6" t="s">
        <v>325</v>
      </c>
      <c r="C111" s="219"/>
      <c r="D111" s="142">
        <v>0</v>
      </c>
      <c r="E111" s="142">
        <v>0</v>
      </c>
      <c r="F111" s="142">
        <v>0</v>
      </c>
      <c r="G111" s="142">
        <v>0</v>
      </c>
      <c r="H111" s="142">
        <v>0</v>
      </c>
      <c r="I111" s="142">
        <v>0</v>
      </c>
      <c r="J111" s="142">
        <v>0</v>
      </c>
      <c r="K111" s="142">
        <v>0</v>
      </c>
      <c r="L111" s="142">
        <v>0</v>
      </c>
      <c r="M111" s="142">
        <v>0</v>
      </c>
      <c r="N111" s="143"/>
      <c r="O111" s="142">
        <v>0</v>
      </c>
      <c r="P111" s="142">
        <v>0</v>
      </c>
      <c r="Q111" s="142">
        <v>0</v>
      </c>
      <c r="R111" s="142">
        <v>0</v>
      </c>
      <c r="S111" s="142">
        <v>0</v>
      </c>
      <c r="T111" s="142">
        <v>0</v>
      </c>
      <c r="U111" s="142">
        <v>0</v>
      </c>
      <c r="V111" s="142">
        <v>0</v>
      </c>
      <c r="W111" s="142">
        <v>0</v>
      </c>
      <c r="X111" s="143"/>
      <c r="Y111" s="142">
        <v>0</v>
      </c>
      <c r="Z111" s="142">
        <v>0</v>
      </c>
      <c r="AA111" s="142">
        <v>0</v>
      </c>
      <c r="AB111" s="142">
        <v>0</v>
      </c>
      <c r="AC111" s="142">
        <v>0</v>
      </c>
      <c r="AD111" s="142">
        <v>0</v>
      </c>
      <c r="AE111" s="142">
        <v>0</v>
      </c>
      <c r="AF111" s="142">
        <v>0</v>
      </c>
      <c r="AG111" s="142">
        <v>0</v>
      </c>
    </row>
    <row r="112" spans="1:33">
      <c r="B112" s="8" t="s">
        <v>101</v>
      </c>
      <c r="C112" s="219"/>
      <c r="D112" s="142">
        <v>0</v>
      </c>
      <c r="E112" s="142">
        <v>0</v>
      </c>
      <c r="F112" s="142">
        <v>0</v>
      </c>
      <c r="G112" s="142">
        <v>0</v>
      </c>
      <c r="H112" s="142">
        <v>0</v>
      </c>
      <c r="I112" s="142">
        <v>0</v>
      </c>
      <c r="J112" s="142">
        <v>0</v>
      </c>
      <c r="K112" s="142">
        <v>0</v>
      </c>
      <c r="L112" s="142">
        <v>0</v>
      </c>
      <c r="M112" s="142">
        <v>0</v>
      </c>
      <c r="N112" s="143"/>
      <c r="O112" s="142">
        <v>0</v>
      </c>
      <c r="P112" s="142">
        <v>0</v>
      </c>
      <c r="Q112" s="142">
        <v>0</v>
      </c>
      <c r="R112" s="142">
        <v>0</v>
      </c>
      <c r="S112" s="142">
        <v>0</v>
      </c>
      <c r="T112" s="142">
        <v>0</v>
      </c>
      <c r="U112" s="142">
        <v>0</v>
      </c>
      <c r="V112" s="142">
        <v>0</v>
      </c>
      <c r="W112" s="142">
        <v>0</v>
      </c>
      <c r="X112" s="143"/>
      <c r="Y112" s="142">
        <v>0</v>
      </c>
      <c r="Z112" s="142">
        <v>0</v>
      </c>
      <c r="AA112" s="142">
        <v>0</v>
      </c>
      <c r="AB112" s="142">
        <v>0</v>
      </c>
      <c r="AC112" s="142">
        <v>0</v>
      </c>
      <c r="AD112" s="142">
        <v>0</v>
      </c>
      <c r="AE112" s="142">
        <v>0</v>
      </c>
      <c r="AF112" s="142">
        <v>0</v>
      </c>
      <c r="AG112" s="142">
        <v>0</v>
      </c>
    </row>
    <row r="113" spans="1:33" s="45" customFormat="1">
      <c r="A113" s="38"/>
      <c r="B113" s="5" t="s">
        <v>22</v>
      </c>
      <c r="C113" s="214"/>
      <c r="D113" s="139">
        <v>3537.33</v>
      </c>
      <c r="E113" s="139">
        <v>3076.94</v>
      </c>
      <c r="F113" s="139">
        <v>2486.64</v>
      </c>
      <c r="G113" s="139">
        <v>2987.58</v>
      </c>
      <c r="H113" s="139">
        <v>3673.0000070999999</v>
      </c>
      <c r="I113" s="139">
        <v>4050.8955511239997</v>
      </c>
      <c r="J113" s="139">
        <v>5719.9524501240003</v>
      </c>
      <c r="K113" s="139">
        <v>8034.2258305079977</v>
      </c>
      <c r="L113" s="139">
        <v>10551.739714400001</v>
      </c>
      <c r="M113" s="139">
        <v>11795.103257723</v>
      </c>
      <c r="N113" s="146"/>
      <c r="O113" s="139">
        <v>-460.39000000000004</v>
      </c>
      <c r="P113" s="139">
        <v>-590.30000000000007</v>
      </c>
      <c r="Q113" s="139">
        <v>500.93999999999994</v>
      </c>
      <c r="R113" s="139">
        <v>685.42000710000002</v>
      </c>
      <c r="S113" s="139">
        <v>377.89554402399989</v>
      </c>
      <c r="T113" s="139">
        <v>1669.0568990000002</v>
      </c>
      <c r="U113" s="139">
        <v>2314.2733803839983</v>
      </c>
      <c r="V113" s="139">
        <v>2517.513883892002</v>
      </c>
      <c r="W113" s="139">
        <v>1243.3635433229988</v>
      </c>
      <c r="X113" s="146"/>
      <c r="Y113" s="139">
        <v>0</v>
      </c>
      <c r="Z113" s="139">
        <v>0</v>
      </c>
      <c r="AA113" s="139">
        <v>0</v>
      </c>
      <c r="AB113" s="139">
        <v>0</v>
      </c>
      <c r="AC113" s="139">
        <v>0</v>
      </c>
      <c r="AD113" s="139">
        <v>0</v>
      </c>
      <c r="AE113" s="139">
        <v>0</v>
      </c>
      <c r="AF113" s="139">
        <v>0</v>
      </c>
      <c r="AG113" s="139">
        <v>0</v>
      </c>
    </row>
    <row r="114" spans="1:33" s="45" customFormat="1">
      <c r="A114" s="38"/>
      <c r="B114" s="5" t="s">
        <v>96</v>
      </c>
      <c r="C114" s="214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46"/>
      <c r="O114" s="139">
        <v>0</v>
      </c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46"/>
      <c r="Y114" s="139">
        <v>0</v>
      </c>
      <c r="Z114" s="139">
        <v>0</v>
      </c>
      <c r="AA114" s="139">
        <v>0</v>
      </c>
      <c r="AB114" s="139">
        <v>0</v>
      </c>
      <c r="AC114" s="139">
        <v>0</v>
      </c>
      <c r="AD114" s="139">
        <v>0</v>
      </c>
      <c r="AE114" s="139">
        <v>0</v>
      </c>
      <c r="AF114" s="139">
        <v>0</v>
      </c>
      <c r="AG114" s="139">
        <v>0</v>
      </c>
    </row>
    <row r="115" spans="1:33" s="45" customFormat="1">
      <c r="A115" s="38"/>
      <c r="B115" s="5" t="s">
        <v>54</v>
      </c>
      <c r="C115" s="214"/>
      <c r="D115" s="139">
        <v>1794687.5067870002</v>
      </c>
      <c r="E115" s="139">
        <v>1973656.2844429999</v>
      </c>
      <c r="F115" s="139">
        <v>2215803.2112000003</v>
      </c>
      <c r="G115" s="139">
        <v>2579116.3730000001</v>
      </c>
      <c r="H115" s="139">
        <v>2801190.3416093877</v>
      </c>
      <c r="I115" s="139">
        <v>3296273.0367952702</v>
      </c>
      <c r="J115" s="139">
        <v>3695833.2332202685</v>
      </c>
      <c r="K115" s="139">
        <v>4103528.1137474724</v>
      </c>
      <c r="L115" s="139">
        <v>4286200.7752679214</v>
      </c>
      <c r="M115" s="139">
        <v>5199982.7971701361</v>
      </c>
      <c r="N115" s="146"/>
      <c r="O115" s="139">
        <v>95067.817016000001</v>
      </c>
      <c r="P115" s="139">
        <v>132517.45015700028</v>
      </c>
      <c r="Q115" s="139">
        <v>201234.25919999983</v>
      </c>
      <c r="R115" s="139">
        <v>115646.53004938737</v>
      </c>
      <c r="S115" s="139">
        <v>292577.54958588287</v>
      </c>
      <c r="T115" s="139">
        <v>193030.34563099837</v>
      </c>
      <c r="U115" s="139">
        <v>181699.17480220433</v>
      </c>
      <c r="V115" s="139">
        <v>191542.5302704488</v>
      </c>
      <c r="W115" s="139">
        <v>609958.97558797069</v>
      </c>
      <c r="X115" s="146"/>
      <c r="Y115" s="139">
        <v>83725.98</v>
      </c>
      <c r="Z115" s="139">
        <v>109599.76</v>
      </c>
      <c r="AA115" s="139">
        <v>162023.79</v>
      </c>
      <c r="AB115" s="139">
        <v>106687.72999999998</v>
      </c>
      <c r="AC115" s="139">
        <v>202504.35</v>
      </c>
      <c r="AD115" s="139">
        <v>206530.26664399999</v>
      </c>
      <c r="AE115" s="139">
        <v>225809.15572499999</v>
      </c>
      <c r="AF115" s="139">
        <v>-8877.2187499999982</v>
      </c>
      <c r="AG115" s="139">
        <v>303822.92301024398</v>
      </c>
    </row>
    <row r="116" spans="1:33">
      <c r="B116" s="51"/>
      <c r="C116" s="215"/>
      <c r="D116" s="10"/>
      <c r="E116" s="10"/>
      <c r="F116" s="113"/>
      <c r="G116" s="113"/>
      <c r="H116" s="113"/>
      <c r="I116" s="113"/>
      <c r="J116" s="30"/>
      <c r="K116" s="30"/>
      <c r="L116" s="30"/>
      <c r="M116" s="30"/>
      <c r="N116" s="35"/>
      <c r="X116" s="35"/>
      <c r="Y116" s="35"/>
      <c r="Z116" s="35"/>
      <c r="AA116" s="35"/>
      <c r="AB116" s="35"/>
      <c r="AC116" s="35"/>
      <c r="AD116" s="35"/>
    </row>
    <row r="117" spans="1:33">
      <c r="B117" s="51"/>
      <c r="C117" s="215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1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3">
      <c r="B118" s="51"/>
      <c r="C118" s="215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1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3" s="45" customFormat="1">
      <c r="A119" s="38"/>
      <c r="B119" s="189" t="s">
        <v>219</v>
      </c>
      <c r="C119" s="224"/>
      <c r="D119" s="43"/>
      <c r="E119" s="43"/>
      <c r="F119" s="43"/>
      <c r="G119" s="43"/>
      <c r="H119" s="43"/>
      <c r="I119" s="43"/>
      <c r="J119" s="43"/>
      <c r="K119" s="138"/>
      <c r="L119" s="166"/>
      <c r="M119" s="179"/>
      <c r="N119" s="26"/>
      <c r="O119" s="89"/>
      <c r="P119" s="89"/>
      <c r="Q119" s="89"/>
      <c r="R119" s="89"/>
      <c r="S119" s="76"/>
      <c r="T119" s="76"/>
      <c r="U119" s="76"/>
      <c r="V119" s="76"/>
      <c r="W119" s="76"/>
      <c r="X119" s="76"/>
      <c r="Y119" s="27"/>
      <c r="Z119" s="27"/>
      <c r="AA119" s="27"/>
      <c r="AB119" s="27"/>
      <c r="AC119" s="27"/>
      <c r="AD119" s="27"/>
    </row>
    <row r="120" spans="1:33" s="45" customFormat="1" ht="28.5" customHeight="1">
      <c r="A120" s="38"/>
      <c r="B120" s="56"/>
      <c r="C120" s="217" t="s">
        <v>251</v>
      </c>
      <c r="D120" s="326" t="s">
        <v>55</v>
      </c>
      <c r="E120" s="326"/>
      <c r="F120" s="326"/>
      <c r="G120" s="326"/>
      <c r="H120" s="326"/>
      <c r="I120" s="326"/>
      <c r="J120" s="326"/>
      <c r="K120" s="326"/>
      <c r="L120" s="326"/>
      <c r="M120" s="326"/>
      <c r="N120" s="72"/>
      <c r="O120" s="326" t="s">
        <v>226</v>
      </c>
      <c r="P120" s="326"/>
      <c r="Q120" s="326"/>
      <c r="R120" s="326"/>
      <c r="S120" s="326"/>
      <c r="T120" s="326"/>
      <c r="U120" s="326"/>
      <c r="V120" s="326"/>
      <c r="W120" s="326"/>
      <c r="X120" s="83"/>
      <c r="Y120" s="326" t="s">
        <v>169</v>
      </c>
      <c r="Z120" s="326"/>
      <c r="AA120" s="326"/>
      <c r="AB120" s="326"/>
      <c r="AC120" s="326"/>
      <c r="AD120" s="326"/>
      <c r="AE120" s="326"/>
      <c r="AF120" s="326"/>
      <c r="AG120" s="326"/>
    </row>
    <row r="121" spans="1:33" s="45" customFormat="1" ht="15.75" customHeight="1">
      <c r="A121" s="38"/>
      <c r="B121" s="56"/>
      <c r="C121" s="218"/>
      <c r="D121" s="327" t="s">
        <v>318</v>
      </c>
      <c r="E121" s="327"/>
      <c r="F121" s="327"/>
      <c r="G121" s="327"/>
      <c r="H121" s="327"/>
      <c r="I121" s="327"/>
      <c r="J121" s="327"/>
      <c r="K121" s="327"/>
      <c r="L121" s="327"/>
      <c r="M121" s="327"/>
      <c r="N121" s="72"/>
      <c r="O121" s="331" t="s">
        <v>318</v>
      </c>
      <c r="P121" s="331"/>
      <c r="Q121" s="331"/>
      <c r="R121" s="331"/>
      <c r="S121" s="331"/>
      <c r="T121" s="331"/>
      <c r="U121" s="331"/>
      <c r="V121" s="331"/>
      <c r="W121" s="331"/>
      <c r="X121" s="83"/>
      <c r="Y121" s="331" t="s">
        <v>318</v>
      </c>
      <c r="Z121" s="331"/>
      <c r="AA121" s="331"/>
      <c r="AB121" s="331"/>
      <c r="AC121" s="331"/>
      <c r="AD121" s="331"/>
      <c r="AE121" s="331"/>
      <c r="AF121" s="331"/>
      <c r="AG121" s="331"/>
    </row>
    <row r="122" spans="1:33" s="45" customFormat="1">
      <c r="A122" s="38"/>
      <c r="B122" s="34" t="s">
        <v>324</v>
      </c>
      <c r="C122" s="199"/>
      <c r="D122" s="181" t="s">
        <v>1</v>
      </c>
      <c r="E122" s="181" t="s">
        <v>2</v>
      </c>
      <c r="F122" s="181" t="s">
        <v>3</v>
      </c>
      <c r="G122" s="181" t="s">
        <v>4</v>
      </c>
      <c r="H122" s="181" t="s">
        <v>104</v>
      </c>
      <c r="I122" s="181" t="s">
        <v>105</v>
      </c>
      <c r="J122" s="181" t="s">
        <v>111</v>
      </c>
      <c r="K122" s="181" t="s">
        <v>268</v>
      </c>
      <c r="L122" s="181" t="s">
        <v>285</v>
      </c>
      <c r="M122" s="181" t="s">
        <v>367</v>
      </c>
      <c r="N122" s="73"/>
      <c r="O122" s="181" t="s">
        <v>2</v>
      </c>
      <c r="P122" s="181" t="s">
        <v>3</v>
      </c>
      <c r="Q122" s="181" t="s">
        <v>4</v>
      </c>
      <c r="R122" s="181" t="s">
        <v>104</v>
      </c>
      <c r="S122" s="181" t="s">
        <v>105</v>
      </c>
      <c r="T122" s="181" t="s">
        <v>111</v>
      </c>
      <c r="U122" s="181" t="s">
        <v>268</v>
      </c>
      <c r="V122" s="181" t="s">
        <v>285</v>
      </c>
      <c r="W122" s="181" t="s">
        <v>367</v>
      </c>
      <c r="X122" s="73"/>
      <c r="Y122" s="181" t="s">
        <v>2</v>
      </c>
      <c r="Z122" s="181" t="s">
        <v>3</v>
      </c>
      <c r="AA122" s="181" t="s">
        <v>4</v>
      </c>
      <c r="AB122" s="181" t="s">
        <v>104</v>
      </c>
      <c r="AC122" s="181" t="s">
        <v>105</v>
      </c>
      <c r="AD122" s="181" t="s">
        <v>111</v>
      </c>
      <c r="AE122" s="181" t="s">
        <v>268</v>
      </c>
      <c r="AF122" s="181" t="s">
        <v>285</v>
      </c>
      <c r="AG122" s="181" t="s">
        <v>367</v>
      </c>
    </row>
    <row r="123" spans="1:33" s="45" customFormat="1">
      <c r="A123" s="38"/>
      <c r="B123" s="5" t="s">
        <v>5</v>
      </c>
      <c r="C123" s="209" t="s">
        <v>290</v>
      </c>
      <c r="D123" s="139">
        <v>0</v>
      </c>
      <c r="E123" s="139">
        <v>0</v>
      </c>
      <c r="F123" s="139">
        <v>0</v>
      </c>
      <c r="G123" s="139">
        <v>0</v>
      </c>
      <c r="H123" s="139">
        <v>0</v>
      </c>
      <c r="I123" s="139">
        <v>0</v>
      </c>
      <c r="J123" s="139">
        <v>0</v>
      </c>
      <c r="K123" s="139">
        <v>0</v>
      </c>
      <c r="L123" s="139">
        <v>0</v>
      </c>
      <c r="M123" s="139">
        <v>0</v>
      </c>
      <c r="N123" s="146"/>
      <c r="O123" s="139">
        <v>0</v>
      </c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46"/>
      <c r="Y123" s="139">
        <v>0</v>
      </c>
      <c r="Z123" s="139">
        <v>0</v>
      </c>
      <c r="AA123" s="139">
        <v>0</v>
      </c>
      <c r="AB123" s="139">
        <v>0</v>
      </c>
      <c r="AC123" s="139">
        <v>0</v>
      </c>
      <c r="AD123" s="139">
        <v>0</v>
      </c>
      <c r="AE123" s="139">
        <v>0</v>
      </c>
      <c r="AF123" s="139">
        <v>0</v>
      </c>
      <c r="AG123" s="139">
        <v>0</v>
      </c>
    </row>
    <row r="124" spans="1:33">
      <c r="B124" s="1" t="s">
        <v>35</v>
      </c>
      <c r="C124" s="210" t="s">
        <v>291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3"/>
      <c r="O124" s="142">
        <v>0</v>
      </c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43"/>
      <c r="Y124" s="142">
        <v>0</v>
      </c>
      <c r="Z124" s="142">
        <v>0</v>
      </c>
      <c r="AA124" s="142">
        <v>0</v>
      </c>
      <c r="AB124" s="142">
        <v>0</v>
      </c>
      <c r="AC124" s="142">
        <v>0</v>
      </c>
      <c r="AD124" s="142">
        <v>0</v>
      </c>
      <c r="AE124" s="142">
        <v>0</v>
      </c>
      <c r="AF124" s="142">
        <v>0</v>
      </c>
      <c r="AG124" s="142">
        <v>0</v>
      </c>
    </row>
    <row r="125" spans="1:33">
      <c r="B125" s="1" t="s">
        <v>36</v>
      </c>
      <c r="C125" s="210" t="s">
        <v>292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0</v>
      </c>
      <c r="M125" s="142">
        <v>0</v>
      </c>
      <c r="N125" s="143"/>
      <c r="O125" s="142">
        <v>0</v>
      </c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43"/>
      <c r="Y125" s="142">
        <v>0</v>
      </c>
      <c r="Z125" s="142">
        <v>0</v>
      </c>
      <c r="AA125" s="142">
        <v>0</v>
      </c>
      <c r="AB125" s="142">
        <v>0</v>
      </c>
      <c r="AC125" s="142">
        <v>0</v>
      </c>
      <c r="AD125" s="142">
        <v>0</v>
      </c>
      <c r="AE125" s="142">
        <v>0</v>
      </c>
      <c r="AF125" s="142">
        <v>0</v>
      </c>
      <c r="AG125" s="142">
        <v>0</v>
      </c>
    </row>
    <row r="126" spans="1:33" s="45" customFormat="1">
      <c r="A126" s="38"/>
      <c r="B126" s="5" t="s">
        <v>6</v>
      </c>
      <c r="C126" s="209" t="s">
        <v>293</v>
      </c>
      <c r="D126" s="139">
        <v>69530.516349999991</v>
      </c>
      <c r="E126" s="139">
        <v>111697.467426</v>
      </c>
      <c r="F126" s="139">
        <v>107184.68299999999</v>
      </c>
      <c r="G126" s="139">
        <v>89793.666200000007</v>
      </c>
      <c r="H126" s="139">
        <v>64767.788035756494</v>
      </c>
      <c r="I126" s="139">
        <v>58307.760268758626</v>
      </c>
      <c r="J126" s="139">
        <v>52946.581544277571</v>
      </c>
      <c r="K126" s="139">
        <v>74024.419299434754</v>
      </c>
      <c r="L126" s="139">
        <v>64238.772391053302</v>
      </c>
      <c r="M126" s="139">
        <v>67685.411379569705</v>
      </c>
      <c r="N126" s="146"/>
      <c r="O126" s="139">
        <v>42166.951076000005</v>
      </c>
      <c r="P126" s="139">
        <v>-4512.7844260000093</v>
      </c>
      <c r="Q126" s="139">
        <v>-17391.01679999999</v>
      </c>
      <c r="R126" s="139">
        <v>-25025.878164243506</v>
      </c>
      <c r="S126" s="139">
        <v>-6460.0277669978741</v>
      </c>
      <c r="T126" s="139">
        <v>-5361.1787244810548</v>
      </c>
      <c r="U126" s="139">
        <v>21077.837755157183</v>
      </c>
      <c r="V126" s="139">
        <v>-9785.6469083814445</v>
      </c>
      <c r="W126" s="139">
        <v>3446.6389885163921</v>
      </c>
      <c r="X126" s="146"/>
      <c r="Y126" s="139">
        <v>0</v>
      </c>
      <c r="Z126" s="139">
        <v>0</v>
      </c>
      <c r="AA126" s="139">
        <v>0</v>
      </c>
      <c r="AB126" s="139">
        <v>0</v>
      </c>
      <c r="AC126" s="139">
        <v>0</v>
      </c>
      <c r="AD126" s="139">
        <v>0</v>
      </c>
      <c r="AE126" s="139">
        <v>0</v>
      </c>
      <c r="AF126" s="139">
        <v>0</v>
      </c>
      <c r="AG126" s="139">
        <v>0</v>
      </c>
    </row>
    <row r="127" spans="1:33" s="45" customFormat="1">
      <c r="A127" s="38"/>
      <c r="B127" s="31" t="s">
        <v>23</v>
      </c>
      <c r="C127" s="232" t="s">
        <v>294</v>
      </c>
      <c r="D127" s="139">
        <v>3546.2945965804715</v>
      </c>
      <c r="E127" s="139">
        <v>4864.3075385468155</v>
      </c>
      <c r="F127" s="139">
        <v>4253.9124053900687</v>
      </c>
      <c r="G127" s="139">
        <v>7367.4997692731904</v>
      </c>
      <c r="H127" s="139">
        <v>6451.5347946205111</v>
      </c>
      <c r="I127" s="139">
        <v>5803.5758847603647</v>
      </c>
      <c r="J127" s="139">
        <v>3523.8240713508389</v>
      </c>
      <c r="K127" s="139">
        <v>6356.9578506295074</v>
      </c>
      <c r="L127" s="139">
        <v>840.49788653419137</v>
      </c>
      <c r="M127" s="139">
        <v>4271.9337258924506</v>
      </c>
      <c r="N127" s="146"/>
      <c r="O127" s="139">
        <v>1318.0129419663442</v>
      </c>
      <c r="P127" s="139">
        <v>-610.39513315674606</v>
      </c>
      <c r="Q127" s="139">
        <v>3113.5873638831213</v>
      </c>
      <c r="R127" s="139">
        <v>-915.96497465267873</v>
      </c>
      <c r="S127" s="139">
        <v>-647.95890986014695</v>
      </c>
      <c r="T127" s="139">
        <v>-2279.7518134095258</v>
      </c>
      <c r="U127" s="139">
        <v>2833.1337792786685</v>
      </c>
      <c r="V127" s="139">
        <v>-5516.4599640953156</v>
      </c>
      <c r="W127" s="139">
        <v>3431.4358393582588</v>
      </c>
      <c r="X127" s="146"/>
      <c r="Y127" s="139">
        <v>0</v>
      </c>
      <c r="Z127" s="139">
        <v>0</v>
      </c>
      <c r="AA127" s="139">
        <v>0</v>
      </c>
      <c r="AB127" s="139">
        <v>0</v>
      </c>
      <c r="AC127" s="139">
        <v>0</v>
      </c>
      <c r="AD127" s="139">
        <v>0</v>
      </c>
      <c r="AE127" s="139">
        <v>0</v>
      </c>
      <c r="AF127" s="139">
        <v>0</v>
      </c>
      <c r="AG127" s="139">
        <v>0</v>
      </c>
    </row>
    <row r="128" spans="1:33">
      <c r="B128" s="208" t="s">
        <v>40</v>
      </c>
      <c r="C128" s="219"/>
      <c r="D128" s="142">
        <v>3128.6715457450005</v>
      </c>
      <c r="E128" s="142">
        <v>4429.5161080813859</v>
      </c>
      <c r="F128" s="142">
        <v>3977.1403360798536</v>
      </c>
      <c r="G128" s="142">
        <v>6842.3661988911845</v>
      </c>
      <c r="H128" s="142">
        <v>6011.4223442355487</v>
      </c>
      <c r="I128" s="142">
        <v>5267.7659081821812</v>
      </c>
      <c r="J128" s="142">
        <v>3042.2321013697738</v>
      </c>
      <c r="K128" s="142">
        <v>5929.184084907457</v>
      </c>
      <c r="L128" s="142">
        <v>705.75307144788803</v>
      </c>
      <c r="M128" s="142">
        <v>3924.7246158791463</v>
      </c>
      <c r="N128" s="143"/>
      <c r="O128" s="142">
        <v>1300.8445623363855</v>
      </c>
      <c r="P128" s="142">
        <v>-452.37577200153237</v>
      </c>
      <c r="Q128" s="142">
        <v>2865.2258628113309</v>
      </c>
      <c r="R128" s="142">
        <v>-830.94385465563573</v>
      </c>
      <c r="S128" s="142">
        <v>-743.65643605336754</v>
      </c>
      <c r="T128" s="142">
        <v>-2225.5338068124074</v>
      </c>
      <c r="U128" s="142">
        <v>2886.9519835376832</v>
      </c>
      <c r="V128" s="142">
        <v>-5223.4310134595689</v>
      </c>
      <c r="W128" s="142">
        <v>3218.9715444312583</v>
      </c>
      <c r="X128" s="143"/>
      <c r="Y128" s="142">
        <v>0</v>
      </c>
      <c r="Z128" s="142">
        <v>0</v>
      </c>
      <c r="AA128" s="142">
        <v>0</v>
      </c>
      <c r="AB128" s="142">
        <v>0</v>
      </c>
      <c r="AC128" s="142">
        <v>0</v>
      </c>
      <c r="AD128" s="142">
        <v>0</v>
      </c>
      <c r="AE128" s="142">
        <v>0</v>
      </c>
      <c r="AF128" s="142">
        <v>0</v>
      </c>
      <c r="AG128" s="142">
        <v>0</v>
      </c>
    </row>
    <row r="129" spans="1:33">
      <c r="B129" s="6" t="s">
        <v>41</v>
      </c>
      <c r="C129" s="219"/>
      <c r="D129" s="142">
        <v>3546.2945965804715</v>
      </c>
      <c r="E129" s="142">
        <v>4864.3075385468155</v>
      </c>
      <c r="F129" s="142">
        <v>4253.9124053900687</v>
      </c>
      <c r="G129" s="142">
        <v>7367.4997692731904</v>
      </c>
      <c r="H129" s="142">
        <v>6451.5347946205111</v>
      </c>
      <c r="I129" s="142">
        <v>5803.5758847603647</v>
      </c>
      <c r="J129" s="142">
        <v>3523.8240713508389</v>
      </c>
      <c r="K129" s="142">
        <v>6356.9578506295074</v>
      </c>
      <c r="L129" s="142">
        <v>840.49788653419137</v>
      </c>
      <c r="M129" s="142">
        <v>4271.9337258924506</v>
      </c>
      <c r="N129" s="143"/>
      <c r="O129" s="142">
        <v>1318.0129419663442</v>
      </c>
      <c r="P129" s="142">
        <v>-610.39513315674606</v>
      </c>
      <c r="Q129" s="142">
        <v>3113.5873638831213</v>
      </c>
      <c r="R129" s="142">
        <v>-915.96497465267873</v>
      </c>
      <c r="S129" s="142">
        <v>-647.95890986014695</v>
      </c>
      <c r="T129" s="142">
        <v>-2279.7518134095258</v>
      </c>
      <c r="U129" s="142">
        <v>2833.1337792786685</v>
      </c>
      <c r="V129" s="142">
        <v>-5516.4599640953156</v>
      </c>
      <c r="W129" s="142">
        <v>3431.4358393582588</v>
      </c>
      <c r="X129" s="143"/>
      <c r="Y129" s="142">
        <v>0</v>
      </c>
      <c r="Z129" s="142">
        <v>0</v>
      </c>
      <c r="AA129" s="142">
        <v>0</v>
      </c>
      <c r="AB129" s="142">
        <v>0</v>
      </c>
      <c r="AC129" s="142">
        <v>0</v>
      </c>
      <c r="AD129" s="142">
        <v>0</v>
      </c>
      <c r="AE129" s="142">
        <v>0</v>
      </c>
      <c r="AF129" s="142">
        <v>0</v>
      </c>
      <c r="AG129" s="142">
        <v>0</v>
      </c>
    </row>
    <row r="130" spans="1:33">
      <c r="B130" s="6" t="s">
        <v>42</v>
      </c>
      <c r="C130" s="219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3"/>
      <c r="O130" s="142">
        <v>0</v>
      </c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43"/>
      <c r="Y130" s="142">
        <v>0</v>
      </c>
      <c r="Z130" s="142">
        <v>0</v>
      </c>
      <c r="AA130" s="142">
        <v>0</v>
      </c>
      <c r="AB130" s="142">
        <v>0</v>
      </c>
      <c r="AC130" s="142">
        <v>0</v>
      </c>
      <c r="AD130" s="142">
        <v>0</v>
      </c>
      <c r="AE130" s="142">
        <v>0</v>
      </c>
      <c r="AF130" s="142">
        <v>0</v>
      </c>
      <c r="AG130" s="142">
        <v>0</v>
      </c>
    </row>
    <row r="131" spans="1:33">
      <c r="B131" s="6" t="s">
        <v>43</v>
      </c>
      <c r="C131" s="219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3"/>
      <c r="O131" s="142">
        <v>0</v>
      </c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43"/>
      <c r="Y131" s="142">
        <v>0</v>
      </c>
      <c r="Z131" s="142">
        <v>0</v>
      </c>
      <c r="AA131" s="142">
        <v>0</v>
      </c>
      <c r="AB131" s="142">
        <v>0</v>
      </c>
      <c r="AC131" s="142">
        <v>0</v>
      </c>
      <c r="AD131" s="142">
        <v>0</v>
      </c>
      <c r="AE131" s="142">
        <v>0</v>
      </c>
      <c r="AF131" s="142">
        <v>0</v>
      </c>
      <c r="AG131" s="142">
        <v>0</v>
      </c>
    </row>
    <row r="132" spans="1:33">
      <c r="B132" s="6" t="s">
        <v>44</v>
      </c>
      <c r="C132" s="219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3"/>
      <c r="O132" s="142">
        <v>0</v>
      </c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43"/>
      <c r="Y132" s="142">
        <v>0</v>
      </c>
      <c r="Z132" s="142">
        <v>0</v>
      </c>
      <c r="AA132" s="142">
        <v>0</v>
      </c>
      <c r="AB132" s="142">
        <v>0</v>
      </c>
      <c r="AC132" s="142">
        <v>0</v>
      </c>
      <c r="AD132" s="142">
        <v>0</v>
      </c>
      <c r="AE132" s="142">
        <v>0</v>
      </c>
      <c r="AF132" s="142">
        <v>0</v>
      </c>
      <c r="AG132" s="142">
        <v>0</v>
      </c>
    </row>
    <row r="133" spans="1:33">
      <c r="B133" s="7" t="s">
        <v>45</v>
      </c>
      <c r="C133" s="219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3"/>
      <c r="O133" s="142">
        <v>0</v>
      </c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43"/>
      <c r="Y133" s="142">
        <v>0</v>
      </c>
      <c r="Z133" s="142">
        <v>0</v>
      </c>
      <c r="AA133" s="142">
        <v>0</v>
      </c>
      <c r="AB133" s="142">
        <v>0</v>
      </c>
      <c r="AC133" s="142">
        <v>0</v>
      </c>
      <c r="AD133" s="142">
        <v>0</v>
      </c>
      <c r="AE133" s="142">
        <v>0</v>
      </c>
      <c r="AF133" s="142">
        <v>0</v>
      </c>
      <c r="AG133" s="142">
        <v>0</v>
      </c>
    </row>
    <row r="134" spans="1:33">
      <c r="B134" s="7" t="s">
        <v>46</v>
      </c>
      <c r="C134" s="219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3"/>
      <c r="O134" s="142">
        <v>0</v>
      </c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43"/>
      <c r="Y134" s="142">
        <v>0</v>
      </c>
      <c r="Z134" s="142">
        <v>0</v>
      </c>
      <c r="AA134" s="142">
        <v>0</v>
      </c>
      <c r="AB134" s="142">
        <v>0</v>
      </c>
      <c r="AC134" s="142">
        <v>0</v>
      </c>
      <c r="AD134" s="142">
        <v>0</v>
      </c>
      <c r="AE134" s="142">
        <v>0</v>
      </c>
      <c r="AF134" s="142">
        <v>0</v>
      </c>
      <c r="AG134" s="142">
        <v>0</v>
      </c>
    </row>
    <row r="135" spans="1:33">
      <c r="B135" s="6" t="s">
        <v>317</v>
      </c>
      <c r="C135" s="219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3"/>
      <c r="O135" s="142">
        <v>0</v>
      </c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43"/>
      <c r="Y135" s="142">
        <v>0</v>
      </c>
      <c r="Z135" s="142">
        <v>0</v>
      </c>
      <c r="AA135" s="142">
        <v>0</v>
      </c>
      <c r="AB135" s="142">
        <v>0</v>
      </c>
      <c r="AC135" s="142">
        <v>0</v>
      </c>
      <c r="AD135" s="142">
        <v>0</v>
      </c>
      <c r="AE135" s="142">
        <v>0</v>
      </c>
      <c r="AF135" s="142">
        <v>0</v>
      </c>
      <c r="AG135" s="142">
        <v>0</v>
      </c>
    </row>
    <row r="136" spans="1:33">
      <c r="B136" s="6" t="s">
        <v>108</v>
      </c>
      <c r="C136" s="210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3"/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3"/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</row>
    <row r="137" spans="1:33">
      <c r="B137" s="6" t="s">
        <v>48</v>
      </c>
      <c r="C137" s="219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3"/>
      <c r="O137" s="142">
        <v>0</v>
      </c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43"/>
      <c r="Y137" s="142">
        <v>0</v>
      </c>
      <c r="Z137" s="142">
        <v>0</v>
      </c>
      <c r="AA137" s="142">
        <v>0</v>
      </c>
      <c r="AB137" s="142">
        <v>0</v>
      </c>
      <c r="AC137" s="142">
        <v>0</v>
      </c>
      <c r="AD137" s="142">
        <v>0</v>
      </c>
      <c r="AE137" s="142">
        <v>0</v>
      </c>
      <c r="AF137" s="142">
        <v>0</v>
      </c>
      <c r="AG137" s="142">
        <v>0</v>
      </c>
    </row>
    <row r="138" spans="1:33">
      <c r="B138" s="6" t="s">
        <v>325</v>
      </c>
      <c r="C138" s="219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3"/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3"/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</row>
    <row r="139" spans="1:33">
      <c r="B139" s="8" t="s">
        <v>101</v>
      </c>
      <c r="C139" s="219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3"/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3"/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</row>
    <row r="140" spans="1:33" s="45" customFormat="1">
      <c r="A140" s="38"/>
      <c r="B140" s="31" t="s">
        <v>24</v>
      </c>
      <c r="C140" s="209" t="s">
        <v>295</v>
      </c>
      <c r="D140" s="139">
        <v>65984.221753419522</v>
      </c>
      <c r="E140" s="139">
        <v>106833.15988745319</v>
      </c>
      <c r="F140" s="139">
        <v>102930.77059460993</v>
      </c>
      <c r="G140" s="139">
        <v>82426.166430726807</v>
      </c>
      <c r="H140" s="139">
        <v>58316.253241135986</v>
      </c>
      <c r="I140" s="139">
        <v>52504.184383998254</v>
      </c>
      <c r="J140" s="139">
        <v>49422.757472926736</v>
      </c>
      <c r="K140" s="139">
        <v>67667.461448805247</v>
      </c>
      <c r="L140" s="139">
        <v>63398.274504519126</v>
      </c>
      <c r="M140" s="139">
        <v>63413.477653677248</v>
      </c>
      <c r="N140" s="146"/>
      <c r="O140" s="139">
        <v>40848.938134033669</v>
      </c>
      <c r="P140" s="139">
        <v>-3902.3892928432651</v>
      </c>
      <c r="Q140" s="139">
        <v>-20504.604163883112</v>
      </c>
      <c r="R140" s="139">
        <v>-24109.913189590825</v>
      </c>
      <c r="S140" s="139">
        <v>-5812.0688571377214</v>
      </c>
      <c r="T140" s="139">
        <v>-3081.4269110715322</v>
      </c>
      <c r="U140" s="139">
        <v>18244.703975878514</v>
      </c>
      <c r="V140" s="139">
        <v>-4269.1869442861207</v>
      </c>
      <c r="W140" s="139">
        <v>15.20314915812196</v>
      </c>
      <c r="X140" s="146"/>
      <c r="Y140" s="139">
        <v>0</v>
      </c>
      <c r="Z140" s="139">
        <v>0</v>
      </c>
      <c r="AA140" s="139">
        <v>0</v>
      </c>
      <c r="AB140" s="139">
        <v>0</v>
      </c>
      <c r="AC140" s="139">
        <v>0</v>
      </c>
      <c r="AD140" s="139">
        <v>0</v>
      </c>
      <c r="AE140" s="139">
        <v>0</v>
      </c>
      <c r="AF140" s="139">
        <v>0</v>
      </c>
      <c r="AG140" s="139">
        <v>0</v>
      </c>
    </row>
    <row r="141" spans="1:33">
      <c r="B141" s="208" t="s">
        <v>40</v>
      </c>
      <c r="C141" s="219"/>
      <c r="D141" s="142">
        <v>49312.098454254992</v>
      </c>
      <c r="E141" s="142">
        <v>88603.563891918617</v>
      </c>
      <c r="F141" s="142">
        <v>83781.899663920136</v>
      </c>
      <c r="G141" s="142">
        <v>63676.15380110882</v>
      </c>
      <c r="H141" s="142">
        <v>43427.857655764448</v>
      </c>
      <c r="I141" s="142">
        <v>34712.134091817825</v>
      </c>
      <c r="J141" s="142">
        <v>27970.944880630235</v>
      </c>
      <c r="K141" s="142">
        <v>45661.422505092545</v>
      </c>
      <c r="L141" s="142">
        <v>34616.554329552113</v>
      </c>
      <c r="M141" s="142">
        <v>31397.582785120845</v>
      </c>
      <c r="N141" s="143"/>
      <c r="O141" s="142">
        <v>39291.465437663624</v>
      </c>
      <c r="P141" s="142">
        <v>-4821.6642279984808</v>
      </c>
      <c r="Q141" s="142">
        <v>-20105.745862811316</v>
      </c>
      <c r="R141" s="142">
        <v>-20248.296145344371</v>
      </c>
      <c r="S141" s="142">
        <v>-8715.7235639466235</v>
      </c>
      <c r="T141" s="142">
        <v>-6741.1892111875904</v>
      </c>
      <c r="U141" s="142">
        <v>17690.47762446231</v>
      </c>
      <c r="V141" s="142">
        <v>-11044.868175540432</v>
      </c>
      <c r="W141" s="142">
        <v>-3218.9715444312642</v>
      </c>
      <c r="X141" s="143"/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</row>
    <row r="142" spans="1:33">
      <c r="B142" s="6" t="s">
        <v>41</v>
      </c>
      <c r="C142" s="219"/>
      <c r="D142" s="142">
        <v>0</v>
      </c>
      <c r="E142" s="142">
        <v>0</v>
      </c>
      <c r="F142" s="142">
        <v>0</v>
      </c>
      <c r="G142" s="142">
        <v>0</v>
      </c>
      <c r="H142" s="142">
        <v>0</v>
      </c>
      <c r="I142" s="142">
        <v>0</v>
      </c>
      <c r="J142" s="142">
        <v>0</v>
      </c>
      <c r="K142" s="142">
        <v>0</v>
      </c>
      <c r="L142" s="142">
        <v>0</v>
      </c>
      <c r="M142" s="142">
        <v>0</v>
      </c>
      <c r="N142" s="143"/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3"/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</row>
    <row r="143" spans="1:33">
      <c r="B143" s="6" t="s">
        <v>42</v>
      </c>
      <c r="C143" s="219"/>
      <c r="D143" s="142">
        <v>65984.221753419522</v>
      </c>
      <c r="E143" s="142">
        <v>106833.15988745319</v>
      </c>
      <c r="F143" s="142">
        <v>102930.77059460993</v>
      </c>
      <c r="G143" s="142">
        <v>82426.166430726807</v>
      </c>
      <c r="H143" s="142">
        <v>58316.253241135986</v>
      </c>
      <c r="I143" s="142">
        <v>52504.184383998254</v>
      </c>
      <c r="J143" s="142">
        <v>49422.757472926736</v>
      </c>
      <c r="K143" s="142">
        <v>67667.461448805247</v>
      </c>
      <c r="L143" s="142">
        <v>63398.274504519126</v>
      </c>
      <c r="M143" s="142">
        <v>63413.477653677248</v>
      </c>
      <c r="N143" s="143"/>
      <c r="O143" s="142">
        <v>40848.938134033669</v>
      </c>
      <c r="P143" s="142">
        <v>-3902.3892928432651</v>
      </c>
      <c r="Q143" s="142">
        <v>-20504.604163883112</v>
      </c>
      <c r="R143" s="142">
        <v>-24109.913189590825</v>
      </c>
      <c r="S143" s="142">
        <v>-5812.0688571377214</v>
      </c>
      <c r="T143" s="142">
        <v>-3081.4269110715322</v>
      </c>
      <c r="U143" s="142">
        <v>18244.703975878514</v>
      </c>
      <c r="V143" s="142">
        <v>-4269.1869442861207</v>
      </c>
      <c r="W143" s="142">
        <v>15.20314915812196</v>
      </c>
      <c r="X143" s="143"/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</row>
    <row r="144" spans="1:33">
      <c r="B144" s="6" t="s">
        <v>43</v>
      </c>
      <c r="C144" s="219"/>
      <c r="D144" s="142">
        <v>0</v>
      </c>
      <c r="E144" s="142">
        <v>0</v>
      </c>
      <c r="F144" s="142">
        <v>0</v>
      </c>
      <c r="G144" s="142">
        <v>0</v>
      </c>
      <c r="H144" s="142">
        <v>0</v>
      </c>
      <c r="I144" s="142">
        <v>0</v>
      </c>
      <c r="J144" s="142">
        <v>0</v>
      </c>
      <c r="K144" s="142">
        <v>0</v>
      </c>
      <c r="L144" s="142">
        <v>0</v>
      </c>
      <c r="M144" s="142">
        <v>0</v>
      </c>
      <c r="N144" s="143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3"/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</row>
    <row r="145" spans="1:33">
      <c r="B145" s="6" t="s">
        <v>44</v>
      </c>
      <c r="C145" s="219"/>
      <c r="D145" s="142">
        <v>0</v>
      </c>
      <c r="E145" s="142">
        <v>0</v>
      </c>
      <c r="F145" s="142">
        <v>0</v>
      </c>
      <c r="G145" s="142">
        <v>0</v>
      </c>
      <c r="H145" s="142">
        <v>0</v>
      </c>
      <c r="I145" s="142">
        <v>0</v>
      </c>
      <c r="J145" s="142">
        <v>0</v>
      </c>
      <c r="K145" s="142">
        <v>0</v>
      </c>
      <c r="L145" s="142">
        <v>0</v>
      </c>
      <c r="M145" s="142">
        <v>0</v>
      </c>
      <c r="N145" s="143"/>
      <c r="O145" s="142">
        <v>0</v>
      </c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3"/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</row>
    <row r="146" spans="1:33">
      <c r="B146" s="7" t="s">
        <v>45</v>
      </c>
      <c r="C146" s="219"/>
      <c r="D146" s="142">
        <v>0</v>
      </c>
      <c r="E146" s="142">
        <v>0</v>
      </c>
      <c r="F146" s="142">
        <v>0</v>
      </c>
      <c r="G146" s="142">
        <v>0</v>
      </c>
      <c r="H146" s="142">
        <v>0</v>
      </c>
      <c r="I146" s="142">
        <v>0</v>
      </c>
      <c r="J146" s="142">
        <v>0</v>
      </c>
      <c r="K146" s="142">
        <v>0</v>
      </c>
      <c r="L146" s="142">
        <v>0</v>
      </c>
      <c r="M146" s="142">
        <v>0</v>
      </c>
      <c r="N146" s="143"/>
      <c r="O146" s="142">
        <v>0</v>
      </c>
      <c r="P146" s="142">
        <v>0</v>
      </c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3"/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</row>
    <row r="147" spans="1:33">
      <c r="B147" s="7" t="s">
        <v>46</v>
      </c>
      <c r="C147" s="219"/>
      <c r="D147" s="142">
        <v>0</v>
      </c>
      <c r="E147" s="142">
        <v>0</v>
      </c>
      <c r="F147" s="142">
        <v>0</v>
      </c>
      <c r="G147" s="142">
        <v>0</v>
      </c>
      <c r="H147" s="142">
        <v>0</v>
      </c>
      <c r="I147" s="142">
        <v>0</v>
      </c>
      <c r="J147" s="142">
        <v>0</v>
      </c>
      <c r="K147" s="142">
        <v>0</v>
      </c>
      <c r="L147" s="142">
        <v>0</v>
      </c>
      <c r="M147" s="142">
        <v>0</v>
      </c>
      <c r="N147" s="143"/>
      <c r="O147" s="142">
        <v>0</v>
      </c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3"/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</row>
    <row r="148" spans="1:33">
      <c r="B148" s="6" t="s">
        <v>317</v>
      </c>
      <c r="C148" s="219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3"/>
      <c r="O148" s="142">
        <v>0</v>
      </c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3"/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</row>
    <row r="149" spans="1:33">
      <c r="B149" s="6" t="s">
        <v>108</v>
      </c>
      <c r="C149" s="219"/>
      <c r="D149" s="142">
        <v>0</v>
      </c>
      <c r="E149" s="142">
        <v>0</v>
      </c>
      <c r="F149" s="142">
        <v>0</v>
      </c>
      <c r="G149" s="142">
        <v>0</v>
      </c>
      <c r="H149" s="142">
        <v>0</v>
      </c>
      <c r="I149" s="142">
        <v>0</v>
      </c>
      <c r="J149" s="142">
        <v>0</v>
      </c>
      <c r="K149" s="142">
        <v>0</v>
      </c>
      <c r="L149" s="142">
        <v>0</v>
      </c>
      <c r="M149" s="142">
        <v>0</v>
      </c>
      <c r="N149" s="143"/>
      <c r="O149" s="142">
        <v>0</v>
      </c>
      <c r="P149" s="142">
        <v>0</v>
      </c>
      <c r="Q149" s="142">
        <v>0</v>
      </c>
      <c r="R149" s="142">
        <v>0</v>
      </c>
      <c r="S149" s="142">
        <v>0</v>
      </c>
      <c r="T149" s="142">
        <v>0</v>
      </c>
      <c r="U149" s="142">
        <v>0</v>
      </c>
      <c r="V149" s="142">
        <v>0</v>
      </c>
      <c r="W149" s="142">
        <v>0</v>
      </c>
      <c r="X149" s="143"/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</row>
    <row r="150" spans="1:33">
      <c r="B150" s="6" t="s">
        <v>48</v>
      </c>
      <c r="C150" s="219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3"/>
      <c r="O150" s="142">
        <v>0</v>
      </c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43"/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</row>
    <row r="151" spans="1:33">
      <c r="B151" s="6" t="s">
        <v>325</v>
      </c>
      <c r="C151" s="219"/>
      <c r="D151" s="142">
        <v>0</v>
      </c>
      <c r="E151" s="142">
        <v>0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3"/>
      <c r="O151" s="142">
        <v>0</v>
      </c>
      <c r="P151" s="142">
        <v>0</v>
      </c>
      <c r="Q151" s="142">
        <v>0</v>
      </c>
      <c r="R151" s="142">
        <v>0</v>
      </c>
      <c r="S151" s="142">
        <v>0</v>
      </c>
      <c r="T151" s="142">
        <v>0</v>
      </c>
      <c r="U151" s="142">
        <v>0</v>
      </c>
      <c r="V151" s="142">
        <v>0</v>
      </c>
      <c r="W151" s="142">
        <v>0</v>
      </c>
      <c r="X151" s="143"/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</row>
    <row r="152" spans="1:33">
      <c r="B152" s="8" t="s">
        <v>101</v>
      </c>
      <c r="C152" s="219"/>
      <c r="D152" s="142">
        <v>0</v>
      </c>
      <c r="E152" s="142">
        <v>0</v>
      </c>
      <c r="F152" s="142">
        <v>0</v>
      </c>
      <c r="G152" s="142">
        <v>0</v>
      </c>
      <c r="H152" s="142">
        <v>0</v>
      </c>
      <c r="I152" s="142">
        <v>0</v>
      </c>
      <c r="J152" s="142">
        <v>0</v>
      </c>
      <c r="K152" s="142">
        <v>0</v>
      </c>
      <c r="L152" s="142">
        <v>0</v>
      </c>
      <c r="M152" s="142">
        <v>0</v>
      </c>
      <c r="N152" s="143"/>
      <c r="O152" s="142">
        <v>0</v>
      </c>
      <c r="P152" s="142">
        <v>0</v>
      </c>
      <c r="Q152" s="142">
        <v>0</v>
      </c>
      <c r="R152" s="142">
        <v>0</v>
      </c>
      <c r="S152" s="142">
        <v>0</v>
      </c>
      <c r="T152" s="142">
        <v>0</v>
      </c>
      <c r="U152" s="142">
        <v>0</v>
      </c>
      <c r="V152" s="142">
        <v>0</v>
      </c>
      <c r="W152" s="142">
        <v>0</v>
      </c>
      <c r="X152" s="143"/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</row>
    <row r="153" spans="1:33" s="45" customFormat="1">
      <c r="A153" s="38"/>
      <c r="B153" s="5" t="s">
        <v>9</v>
      </c>
      <c r="C153" s="209" t="s">
        <v>296</v>
      </c>
      <c r="D153" s="139">
        <v>1256447.9960320804</v>
      </c>
      <c r="E153" s="139">
        <v>1348751.3625922531</v>
      </c>
      <c r="F153" s="139">
        <v>1530205.2515213324</v>
      </c>
      <c r="G153" s="139">
        <v>1858669.586212968</v>
      </c>
      <c r="H153" s="139">
        <v>2043563.4200601168</v>
      </c>
      <c r="I153" s="139">
        <v>2437407.4641790562</v>
      </c>
      <c r="J153" s="139">
        <v>2769623.8627204965</v>
      </c>
      <c r="K153" s="139">
        <v>3047815.2160122925</v>
      </c>
      <c r="L153" s="139">
        <v>3369900.6452984069</v>
      </c>
      <c r="M153" s="139">
        <v>3902038.3367338139</v>
      </c>
      <c r="N153" s="146"/>
      <c r="O153" s="139">
        <v>92303.366560172901</v>
      </c>
      <c r="P153" s="139">
        <v>181453.88892907929</v>
      </c>
      <c r="Q153" s="139">
        <v>328464.33469163557</v>
      </c>
      <c r="R153" s="139">
        <v>184893.83384714863</v>
      </c>
      <c r="S153" s="139">
        <v>393844.04411893943</v>
      </c>
      <c r="T153" s="139">
        <v>332216.39854144026</v>
      </c>
      <c r="U153" s="139">
        <v>278191.35329179611</v>
      </c>
      <c r="V153" s="139">
        <v>322085.42928611382</v>
      </c>
      <c r="W153" s="139">
        <v>532137.6914354075</v>
      </c>
      <c r="X153" s="146"/>
      <c r="Y153" s="139">
        <v>0</v>
      </c>
      <c r="Z153" s="139">
        <v>0</v>
      </c>
      <c r="AA153" s="139">
        <v>0</v>
      </c>
      <c r="AB153" s="139">
        <v>0</v>
      </c>
      <c r="AC153" s="139">
        <v>0</v>
      </c>
      <c r="AD153" s="139">
        <v>0</v>
      </c>
      <c r="AE153" s="139">
        <v>0</v>
      </c>
      <c r="AF153" s="139">
        <v>0</v>
      </c>
      <c r="AG153" s="139">
        <v>0</v>
      </c>
    </row>
    <row r="154" spans="1:33">
      <c r="B154" s="208" t="s">
        <v>40</v>
      </c>
      <c r="C154" s="219"/>
      <c r="D154" s="142">
        <v>1208654.0153378644</v>
      </c>
      <c r="E154" s="142">
        <v>1292478.8688444546</v>
      </c>
      <c r="F154" s="142">
        <v>1464892.4184846862</v>
      </c>
      <c r="G154" s="142">
        <v>1782865.1484152928</v>
      </c>
      <c r="H154" s="142">
        <v>1962285.4636036397</v>
      </c>
      <c r="I154" s="142">
        <v>2337209.0631671711</v>
      </c>
      <c r="J154" s="142">
        <v>2658195.8562511946</v>
      </c>
      <c r="K154" s="142">
        <v>2924239.9154109061</v>
      </c>
      <c r="L154" s="142">
        <v>3234605.808651235</v>
      </c>
      <c r="M154" s="142">
        <v>3741370.6460510041</v>
      </c>
      <c r="N154" s="143"/>
      <c r="O154" s="142">
        <v>83824.85350659024</v>
      </c>
      <c r="P154" s="142">
        <v>172413.54964023153</v>
      </c>
      <c r="Q154" s="142">
        <v>317972.72993060644</v>
      </c>
      <c r="R154" s="142">
        <v>179420.31518834736</v>
      </c>
      <c r="S154" s="142">
        <v>374923.59956353111</v>
      </c>
      <c r="T154" s="142">
        <v>320986.79308402352</v>
      </c>
      <c r="U154" s="142">
        <v>266044.05915971147</v>
      </c>
      <c r="V154" s="142">
        <v>310365.89324032888</v>
      </c>
      <c r="W154" s="142">
        <v>506764.83739976911</v>
      </c>
      <c r="X154" s="143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</row>
    <row r="155" spans="1:33">
      <c r="B155" s="6" t="s">
        <v>41</v>
      </c>
      <c r="C155" s="219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3"/>
      <c r="O155" s="142">
        <v>0</v>
      </c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43"/>
      <c r="Y155" s="142">
        <v>0</v>
      </c>
      <c r="Z155" s="142">
        <v>0</v>
      </c>
      <c r="AA155" s="142">
        <v>0</v>
      </c>
      <c r="AB155" s="142">
        <v>0</v>
      </c>
      <c r="AC155" s="142">
        <v>0</v>
      </c>
      <c r="AD155" s="142">
        <v>0</v>
      </c>
      <c r="AE155" s="142">
        <v>0</v>
      </c>
      <c r="AF155" s="142">
        <v>0</v>
      </c>
      <c r="AG155" s="142">
        <v>0</v>
      </c>
    </row>
    <row r="156" spans="1:33">
      <c r="B156" s="6" t="s">
        <v>42</v>
      </c>
      <c r="C156" s="219"/>
      <c r="D156" s="142">
        <v>0</v>
      </c>
      <c r="E156" s="142">
        <v>0</v>
      </c>
      <c r="F156" s="142">
        <v>0</v>
      </c>
      <c r="G156" s="142">
        <v>0</v>
      </c>
      <c r="H156" s="142">
        <v>0</v>
      </c>
      <c r="I156" s="142">
        <v>0</v>
      </c>
      <c r="J156" s="142">
        <v>0</v>
      </c>
      <c r="K156" s="142">
        <v>0</v>
      </c>
      <c r="L156" s="142">
        <v>0</v>
      </c>
      <c r="M156" s="142">
        <v>0</v>
      </c>
      <c r="N156" s="143"/>
      <c r="O156" s="142">
        <v>0</v>
      </c>
      <c r="P156" s="142">
        <v>0</v>
      </c>
      <c r="Q156" s="142">
        <v>0</v>
      </c>
      <c r="R156" s="142">
        <v>0</v>
      </c>
      <c r="S156" s="142">
        <v>0</v>
      </c>
      <c r="T156" s="142">
        <v>0</v>
      </c>
      <c r="U156" s="142">
        <v>0</v>
      </c>
      <c r="V156" s="142">
        <v>0</v>
      </c>
      <c r="W156" s="142">
        <v>0</v>
      </c>
      <c r="X156" s="143"/>
      <c r="Y156" s="142">
        <v>0</v>
      </c>
      <c r="Z156" s="142">
        <v>0</v>
      </c>
      <c r="AA156" s="142">
        <v>0</v>
      </c>
      <c r="AB156" s="142">
        <v>0</v>
      </c>
      <c r="AC156" s="142">
        <v>0</v>
      </c>
      <c r="AD156" s="142">
        <v>0</v>
      </c>
      <c r="AE156" s="142">
        <v>0</v>
      </c>
      <c r="AF156" s="142">
        <v>0</v>
      </c>
      <c r="AG156" s="142">
        <v>0</v>
      </c>
    </row>
    <row r="157" spans="1:33">
      <c r="B157" s="6" t="s">
        <v>43</v>
      </c>
      <c r="C157" s="219"/>
      <c r="D157" s="142">
        <v>241743.28852833074</v>
      </c>
      <c r="E157" s="142">
        <v>237402.63512849077</v>
      </c>
      <c r="F157" s="142">
        <v>237361.42542169426</v>
      </c>
      <c r="G157" s="142">
        <v>284425.50274563261</v>
      </c>
      <c r="H157" s="142">
        <v>272714.92791056319</v>
      </c>
      <c r="I157" s="142">
        <v>331848.37581246754</v>
      </c>
      <c r="J157" s="142">
        <v>363864.88181392103</v>
      </c>
      <c r="K157" s="142">
        <v>388418.20073096658</v>
      </c>
      <c r="L157" s="142">
        <v>394660.56066652585</v>
      </c>
      <c r="M157" s="142">
        <v>465849.42916769581</v>
      </c>
      <c r="N157" s="143"/>
      <c r="O157" s="142">
        <v>-4340.65339983993</v>
      </c>
      <c r="P157" s="142">
        <v>-41.209706796533283</v>
      </c>
      <c r="Q157" s="142">
        <v>47064.077323938356</v>
      </c>
      <c r="R157" s="142">
        <v>-11710.57483506939</v>
      </c>
      <c r="S157" s="142">
        <v>59133.447901904343</v>
      </c>
      <c r="T157" s="142">
        <v>32016.506001453501</v>
      </c>
      <c r="U157" s="142">
        <v>24553.318917045537</v>
      </c>
      <c r="V157" s="142">
        <v>6242.3599355592341</v>
      </c>
      <c r="W157" s="142">
        <v>71188.868501169927</v>
      </c>
      <c r="X157" s="143"/>
      <c r="Y157" s="142">
        <v>0</v>
      </c>
      <c r="Z157" s="142">
        <v>0</v>
      </c>
      <c r="AA157" s="142">
        <v>0</v>
      </c>
      <c r="AB157" s="142">
        <v>0</v>
      </c>
      <c r="AC157" s="142">
        <v>0</v>
      </c>
      <c r="AD157" s="142">
        <v>0</v>
      </c>
      <c r="AE157" s="142">
        <v>0</v>
      </c>
      <c r="AF157" s="142">
        <v>0</v>
      </c>
      <c r="AG157" s="142">
        <v>0</v>
      </c>
    </row>
    <row r="158" spans="1:33">
      <c r="B158" s="6" t="s">
        <v>44</v>
      </c>
      <c r="C158" s="219"/>
      <c r="D158" s="142">
        <v>708118.55899582489</v>
      </c>
      <c r="E158" s="142">
        <v>809669.53300414374</v>
      </c>
      <c r="F158" s="142">
        <v>974116.32703160832</v>
      </c>
      <c r="G158" s="142">
        <v>1195835.3534153213</v>
      </c>
      <c r="H158" s="142">
        <v>1406494.5761743742</v>
      </c>
      <c r="I158" s="142">
        <v>1673690.6618024677</v>
      </c>
      <c r="J158" s="142">
        <v>1930689.1456380675</v>
      </c>
      <c r="K158" s="142">
        <v>2161496.0209321654</v>
      </c>
      <c r="L158" s="142">
        <v>2462173.1194226015</v>
      </c>
      <c r="M158" s="142">
        <v>2825429.5886172373</v>
      </c>
      <c r="N158" s="143"/>
      <c r="O158" s="142">
        <v>101550.97400831879</v>
      </c>
      <c r="P158" s="142">
        <v>164446.79402746461</v>
      </c>
      <c r="Q158" s="142">
        <v>221719.02638371303</v>
      </c>
      <c r="R158" s="142">
        <v>210659.22275905299</v>
      </c>
      <c r="S158" s="142">
        <v>267196.08562809357</v>
      </c>
      <c r="T158" s="142">
        <v>256998.48383560003</v>
      </c>
      <c r="U158" s="142">
        <v>230806.87529409744</v>
      </c>
      <c r="V158" s="142">
        <v>300677.09849043633</v>
      </c>
      <c r="W158" s="142">
        <v>363256.46919463575</v>
      </c>
      <c r="X158" s="143"/>
      <c r="Y158" s="142">
        <v>0</v>
      </c>
      <c r="Z158" s="142">
        <v>0</v>
      </c>
      <c r="AA158" s="142">
        <v>0</v>
      </c>
      <c r="AB158" s="142">
        <v>0</v>
      </c>
      <c r="AC158" s="142">
        <v>0</v>
      </c>
      <c r="AD158" s="142">
        <v>0</v>
      </c>
      <c r="AE158" s="142">
        <v>0</v>
      </c>
      <c r="AF158" s="142">
        <v>0</v>
      </c>
      <c r="AG158" s="142">
        <v>0</v>
      </c>
    </row>
    <row r="159" spans="1:33">
      <c r="B159" s="7" t="s">
        <v>45</v>
      </c>
      <c r="C159" s="219"/>
      <c r="D159" s="142">
        <v>486505.84341958718</v>
      </c>
      <c r="E159" s="142">
        <v>534307.24273117958</v>
      </c>
      <c r="F159" s="142">
        <v>629820.94268752879</v>
      </c>
      <c r="G159" s="142">
        <v>752977.07404504472</v>
      </c>
      <c r="H159" s="142">
        <v>863780.60148117552</v>
      </c>
      <c r="I159" s="142">
        <v>986870.89245290624</v>
      </c>
      <c r="J159" s="142">
        <v>1114534.0524078337</v>
      </c>
      <c r="K159" s="142">
        <v>1264632.3698442213</v>
      </c>
      <c r="L159" s="142">
        <v>1460339.1693012456</v>
      </c>
      <c r="M159" s="142">
        <v>1735081.6619476564</v>
      </c>
      <c r="N159" s="143"/>
      <c r="O159" s="142">
        <v>47801.399311592446</v>
      </c>
      <c r="P159" s="142">
        <v>95513.699956349228</v>
      </c>
      <c r="Q159" s="142">
        <v>123156.13135751584</v>
      </c>
      <c r="R159" s="142">
        <v>110803.52743613084</v>
      </c>
      <c r="S159" s="142">
        <v>123090.29097173079</v>
      </c>
      <c r="T159" s="142">
        <v>127663.15995492732</v>
      </c>
      <c r="U159" s="142">
        <v>150098.31743638765</v>
      </c>
      <c r="V159" s="142">
        <v>195706.79945702432</v>
      </c>
      <c r="W159" s="142">
        <v>274742.49264641077</v>
      </c>
      <c r="X159" s="143"/>
      <c r="Y159" s="142">
        <v>0</v>
      </c>
      <c r="Z159" s="142">
        <v>0</v>
      </c>
      <c r="AA159" s="142">
        <v>0</v>
      </c>
      <c r="AB159" s="142">
        <v>0</v>
      </c>
      <c r="AC159" s="142">
        <v>0</v>
      </c>
      <c r="AD159" s="142">
        <v>0</v>
      </c>
      <c r="AE159" s="142">
        <v>0</v>
      </c>
      <c r="AF159" s="142">
        <v>0</v>
      </c>
      <c r="AG159" s="142">
        <v>0</v>
      </c>
    </row>
    <row r="160" spans="1:33">
      <c r="B160" s="7" t="s">
        <v>46</v>
      </c>
      <c r="C160" s="219"/>
      <c r="D160" s="142">
        <v>221612.71557623777</v>
      </c>
      <c r="E160" s="142">
        <v>275362.29027296405</v>
      </c>
      <c r="F160" s="142">
        <v>344295.38434407942</v>
      </c>
      <c r="G160" s="142">
        <v>442858.27937027655</v>
      </c>
      <c r="H160" s="142">
        <v>542713.97469319869</v>
      </c>
      <c r="I160" s="142">
        <v>686819.76934956165</v>
      </c>
      <c r="J160" s="142">
        <v>816155.09323023423</v>
      </c>
      <c r="K160" s="142">
        <v>896863.65108794381</v>
      </c>
      <c r="L160" s="142">
        <v>1001833.9501213561</v>
      </c>
      <c r="M160" s="142">
        <v>1090347.9266695813</v>
      </c>
      <c r="N160" s="143"/>
      <c r="O160" s="142">
        <v>53749.574696726304</v>
      </c>
      <c r="P160" s="142">
        <v>68933.094071115367</v>
      </c>
      <c r="Q160" s="142">
        <v>98562.895026197075</v>
      </c>
      <c r="R160" s="142">
        <v>99855.695322922111</v>
      </c>
      <c r="S160" s="142">
        <v>144105.79465636297</v>
      </c>
      <c r="T160" s="142">
        <v>129335.32388067259</v>
      </c>
      <c r="U160" s="142">
        <v>80708.55785770966</v>
      </c>
      <c r="V160" s="142">
        <v>104970.29903341227</v>
      </c>
      <c r="W160" s="142">
        <v>88513.976548225095</v>
      </c>
      <c r="X160" s="143"/>
      <c r="Y160" s="142">
        <v>0</v>
      </c>
      <c r="Z160" s="142">
        <v>0</v>
      </c>
      <c r="AA160" s="142">
        <v>0</v>
      </c>
      <c r="AB160" s="142">
        <v>0</v>
      </c>
      <c r="AC160" s="142">
        <v>0</v>
      </c>
      <c r="AD160" s="142">
        <v>0</v>
      </c>
      <c r="AE160" s="142">
        <v>0</v>
      </c>
      <c r="AF160" s="142">
        <v>0</v>
      </c>
      <c r="AG160" s="142">
        <v>0</v>
      </c>
    </row>
    <row r="161" spans="1:33">
      <c r="B161" s="6" t="s">
        <v>317</v>
      </c>
      <c r="C161" s="219"/>
      <c r="D161" s="142">
        <v>153315.80795422755</v>
      </c>
      <c r="E161" s="142">
        <v>150849.30677314725</v>
      </c>
      <c r="F161" s="142">
        <v>159373.79855912522</v>
      </c>
      <c r="G161" s="142">
        <v>189213.44479616181</v>
      </c>
      <c r="H161" s="142">
        <v>182176.95798758959</v>
      </c>
      <c r="I161" s="142">
        <v>215934.2132820604</v>
      </c>
      <c r="J161" s="142">
        <v>237534.91763425377</v>
      </c>
      <c r="K161" s="142">
        <v>248950.49717458038</v>
      </c>
      <c r="L161" s="142">
        <v>256533.48260463949</v>
      </c>
      <c r="M161" s="142">
        <v>305379.65947444038</v>
      </c>
      <c r="N161" s="143"/>
      <c r="O161" s="142">
        <v>-2466.5011810802753</v>
      </c>
      <c r="P161" s="142">
        <v>8524.4917859779653</v>
      </c>
      <c r="Q161" s="142">
        <v>29839.646237036588</v>
      </c>
      <c r="R161" s="142">
        <v>-7036.4868085722246</v>
      </c>
      <c r="S161" s="142">
        <v>33757.255294470815</v>
      </c>
      <c r="T161" s="142">
        <v>21600.704352193359</v>
      </c>
      <c r="U161" s="142">
        <v>11415.579540326604</v>
      </c>
      <c r="V161" s="142">
        <v>7582.9854300591041</v>
      </c>
      <c r="W161" s="142">
        <v>48846.176869800896</v>
      </c>
      <c r="X161" s="143"/>
      <c r="Y161" s="142">
        <v>0</v>
      </c>
      <c r="Z161" s="142">
        <v>0</v>
      </c>
      <c r="AA161" s="142">
        <v>0</v>
      </c>
      <c r="AB161" s="142">
        <v>0</v>
      </c>
      <c r="AC161" s="142">
        <v>0</v>
      </c>
      <c r="AD161" s="142">
        <v>0</v>
      </c>
      <c r="AE161" s="142">
        <v>0</v>
      </c>
      <c r="AF161" s="142">
        <v>0</v>
      </c>
      <c r="AG161" s="142">
        <v>0</v>
      </c>
    </row>
    <row r="162" spans="1:33">
      <c r="B162" s="6" t="s">
        <v>108</v>
      </c>
      <c r="C162" s="219"/>
      <c r="D162" s="142">
        <v>153315.80795422755</v>
      </c>
      <c r="E162" s="142">
        <v>150849.30677314725</v>
      </c>
      <c r="F162" s="142">
        <v>159373.79855912522</v>
      </c>
      <c r="G162" s="142">
        <v>189213.44479616181</v>
      </c>
      <c r="H162" s="142">
        <v>182176.95798758959</v>
      </c>
      <c r="I162" s="142">
        <v>215934.2132820604</v>
      </c>
      <c r="J162" s="142">
        <v>237534.91763425377</v>
      </c>
      <c r="K162" s="142">
        <v>248950.49717458038</v>
      </c>
      <c r="L162" s="142">
        <v>256533.48260463949</v>
      </c>
      <c r="M162" s="142">
        <v>305379.65947444038</v>
      </c>
      <c r="N162" s="143"/>
      <c r="O162" s="142">
        <v>-2466.5011810802753</v>
      </c>
      <c r="P162" s="142">
        <v>8524.4917859779653</v>
      </c>
      <c r="Q162" s="142">
        <v>29839.646237036588</v>
      </c>
      <c r="R162" s="142">
        <v>-7036.4868085722246</v>
      </c>
      <c r="S162" s="142">
        <v>33757.255294470815</v>
      </c>
      <c r="T162" s="142">
        <v>21600.704352193359</v>
      </c>
      <c r="U162" s="142">
        <v>11415.579540326604</v>
      </c>
      <c r="V162" s="142">
        <v>7582.9854300591041</v>
      </c>
      <c r="W162" s="142">
        <v>48846.176869800896</v>
      </c>
      <c r="X162" s="143"/>
      <c r="Y162" s="142">
        <v>0</v>
      </c>
      <c r="Z162" s="142">
        <v>0</v>
      </c>
      <c r="AA162" s="142">
        <v>0</v>
      </c>
      <c r="AB162" s="142">
        <v>0</v>
      </c>
      <c r="AC162" s="142">
        <v>0</v>
      </c>
      <c r="AD162" s="142">
        <v>0</v>
      </c>
      <c r="AE162" s="142">
        <v>0</v>
      </c>
      <c r="AF162" s="142">
        <v>0</v>
      </c>
      <c r="AG162" s="142">
        <v>0</v>
      </c>
    </row>
    <row r="163" spans="1:33">
      <c r="B163" s="6" t="s">
        <v>48</v>
      </c>
      <c r="C163" s="219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3"/>
      <c r="O163" s="142">
        <v>0</v>
      </c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43"/>
      <c r="Y163" s="142">
        <v>0</v>
      </c>
      <c r="Z163" s="142">
        <v>0</v>
      </c>
      <c r="AA163" s="142">
        <v>0</v>
      </c>
      <c r="AB163" s="142">
        <v>0</v>
      </c>
      <c r="AC163" s="142">
        <v>0</v>
      </c>
      <c r="AD163" s="142">
        <v>0</v>
      </c>
      <c r="AE163" s="142">
        <v>0</v>
      </c>
      <c r="AF163" s="142">
        <v>0</v>
      </c>
      <c r="AG163" s="142">
        <v>0</v>
      </c>
    </row>
    <row r="164" spans="1:33">
      <c r="B164" s="6" t="s">
        <v>325</v>
      </c>
      <c r="C164" s="219"/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3"/>
      <c r="O164" s="142">
        <v>0</v>
      </c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43"/>
      <c r="Y164" s="142">
        <v>0</v>
      </c>
      <c r="Z164" s="142">
        <v>0</v>
      </c>
      <c r="AA164" s="142">
        <v>0</v>
      </c>
      <c r="AB164" s="142">
        <v>0</v>
      </c>
      <c r="AC164" s="142">
        <v>0</v>
      </c>
      <c r="AD164" s="142">
        <v>0</v>
      </c>
      <c r="AE164" s="142">
        <v>0</v>
      </c>
      <c r="AF164" s="142">
        <v>0</v>
      </c>
      <c r="AG164" s="142">
        <v>0</v>
      </c>
    </row>
    <row r="165" spans="1:33">
      <c r="B165" s="8" t="s">
        <v>101</v>
      </c>
      <c r="C165" s="219"/>
      <c r="D165" s="142">
        <v>0</v>
      </c>
      <c r="E165" s="142">
        <v>0</v>
      </c>
      <c r="F165" s="142">
        <v>0</v>
      </c>
      <c r="G165" s="142">
        <v>0</v>
      </c>
      <c r="H165" s="142">
        <v>0</v>
      </c>
      <c r="I165" s="142">
        <v>0</v>
      </c>
      <c r="J165" s="142">
        <v>0</v>
      </c>
      <c r="K165" s="142">
        <v>0</v>
      </c>
      <c r="L165" s="142">
        <v>0</v>
      </c>
      <c r="M165" s="142">
        <v>0</v>
      </c>
      <c r="N165" s="143"/>
      <c r="O165" s="142">
        <v>0</v>
      </c>
      <c r="P165" s="142">
        <v>0</v>
      </c>
      <c r="Q165" s="142">
        <v>0</v>
      </c>
      <c r="R165" s="142">
        <v>0</v>
      </c>
      <c r="S165" s="142">
        <v>0</v>
      </c>
      <c r="T165" s="142">
        <v>0</v>
      </c>
      <c r="U165" s="142">
        <v>0</v>
      </c>
      <c r="V165" s="142">
        <v>0</v>
      </c>
      <c r="W165" s="142">
        <v>0</v>
      </c>
      <c r="X165" s="143"/>
      <c r="Y165" s="142">
        <v>0</v>
      </c>
      <c r="Z165" s="142">
        <v>0</v>
      </c>
      <c r="AA165" s="142">
        <v>0</v>
      </c>
      <c r="AB165" s="142">
        <v>0</v>
      </c>
      <c r="AC165" s="142">
        <v>0</v>
      </c>
      <c r="AD165" s="142">
        <v>0</v>
      </c>
      <c r="AE165" s="142">
        <v>0</v>
      </c>
      <c r="AF165" s="142">
        <v>0</v>
      </c>
      <c r="AG165" s="142">
        <v>0</v>
      </c>
    </row>
    <row r="166" spans="1:33" s="45" customFormat="1">
      <c r="A166" s="38"/>
      <c r="B166" s="5" t="s">
        <v>25</v>
      </c>
      <c r="C166" s="209" t="s">
        <v>297</v>
      </c>
      <c r="D166" s="139">
        <v>88213.751900000003</v>
      </c>
      <c r="E166" s="139">
        <v>92575.411500000002</v>
      </c>
      <c r="F166" s="139">
        <v>97921.183999999994</v>
      </c>
      <c r="G166" s="139">
        <v>102999.63479999999</v>
      </c>
      <c r="H166" s="139">
        <v>106223.356400124</v>
      </c>
      <c r="I166" s="139">
        <v>104452.250965527</v>
      </c>
      <c r="J166" s="139">
        <v>105110.36831953505</v>
      </c>
      <c r="K166" s="139">
        <v>107281.47628146601</v>
      </c>
      <c r="L166" s="139">
        <v>111954.00642002899</v>
      </c>
      <c r="M166" s="139">
        <v>112683.05337101902</v>
      </c>
      <c r="N166" s="146"/>
      <c r="O166" s="139">
        <v>4361.6595999999936</v>
      </c>
      <c r="P166" s="139">
        <v>5345.7724999999937</v>
      </c>
      <c r="Q166" s="139">
        <v>5078.450800000006</v>
      </c>
      <c r="R166" s="139">
        <v>3223.7216001240058</v>
      </c>
      <c r="S166" s="139">
        <v>-1771.1054345970081</v>
      </c>
      <c r="T166" s="139">
        <v>658.11735400804389</v>
      </c>
      <c r="U166" s="139">
        <v>2171.1079619309676</v>
      </c>
      <c r="V166" s="139">
        <v>4672.5301385629891</v>
      </c>
      <c r="W166" s="139">
        <v>729.0469509900098</v>
      </c>
      <c r="X166" s="146"/>
      <c r="Y166" s="139">
        <v>0</v>
      </c>
      <c r="Z166" s="139">
        <v>0</v>
      </c>
      <c r="AA166" s="139">
        <v>0</v>
      </c>
      <c r="AB166" s="139">
        <v>0</v>
      </c>
      <c r="AC166" s="139">
        <v>0</v>
      </c>
      <c r="AD166" s="139">
        <v>0</v>
      </c>
      <c r="AE166" s="139">
        <v>0</v>
      </c>
      <c r="AF166" s="139">
        <v>0</v>
      </c>
      <c r="AG166" s="139">
        <v>0</v>
      </c>
    </row>
    <row r="167" spans="1:33">
      <c r="B167" s="208" t="s">
        <v>40</v>
      </c>
      <c r="C167" s="219"/>
      <c r="D167" s="142">
        <v>90795.677589112325</v>
      </c>
      <c r="E167" s="142">
        <v>94841.271089515649</v>
      </c>
      <c r="F167" s="142">
        <v>100037.85668580118</v>
      </c>
      <c r="G167" s="142">
        <v>104768.49845676652</v>
      </c>
      <c r="H167" s="142">
        <v>107804.06113444144</v>
      </c>
      <c r="I167" s="142">
        <v>105678.35034760249</v>
      </c>
      <c r="J167" s="142">
        <v>105961.62875296056</v>
      </c>
      <c r="K167" s="142">
        <v>108647.10892201326</v>
      </c>
      <c r="L167" s="142">
        <v>112703.57487911696</v>
      </c>
      <c r="M167" s="142">
        <v>113143.00634150238</v>
      </c>
      <c r="N167" s="143"/>
      <c r="O167" s="142">
        <v>4045.5935004033236</v>
      </c>
      <c r="P167" s="142">
        <v>5196.5855962855276</v>
      </c>
      <c r="Q167" s="142">
        <v>4730.6417709653324</v>
      </c>
      <c r="R167" s="142">
        <v>3035.5626776749268</v>
      </c>
      <c r="S167" s="142">
        <v>-2125.7107868389576</v>
      </c>
      <c r="T167" s="142">
        <v>283.27840535808355</v>
      </c>
      <c r="U167" s="142">
        <v>2685.4801690526947</v>
      </c>
      <c r="V167" s="142">
        <v>4056.4659571037046</v>
      </c>
      <c r="W167" s="142">
        <v>439.43146238541522</v>
      </c>
      <c r="X167" s="143"/>
      <c r="Y167" s="142">
        <v>0</v>
      </c>
      <c r="Z167" s="142">
        <v>0</v>
      </c>
      <c r="AA167" s="142">
        <v>0</v>
      </c>
      <c r="AB167" s="142">
        <v>0</v>
      </c>
      <c r="AC167" s="142">
        <v>0</v>
      </c>
      <c r="AD167" s="142">
        <v>0</v>
      </c>
      <c r="AE167" s="142">
        <v>0</v>
      </c>
      <c r="AF167" s="142">
        <v>0</v>
      </c>
      <c r="AG167" s="142">
        <v>0</v>
      </c>
    </row>
    <row r="168" spans="1:33">
      <c r="B168" s="6" t="s">
        <v>41</v>
      </c>
      <c r="C168" s="219"/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3"/>
      <c r="O168" s="142">
        <v>0</v>
      </c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43"/>
      <c r="Y168" s="142">
        <v>0</v>
      </c>
      <c r="Z168" s="142">
        <v>0</v>
      </c>
      <c r="AA168" s="142">
        <v>0</v>
      </c>
      <c r="AB168" s="142">
        <v>0</v>
      </c>
      <c r="AC168" s="142">
        <v>0</v>
      </c>
      <c r="AD168" s="142">
        <v>0</v>
      </c>
      <c r="AE168" s="142">
        <v>0</v>
      </c>
      <c r="AF168" s="142">
        <v>0</v>
      </c>
      <c r="AG168" s="142">
        <v>0</v>
      </c>
    </row>
    <row r="169" spans="1:33">
      <c r="B169" s="6" t="s">
        <v>42</v>
      </c>
      <c r="C169" s="219"/>
      <c r="D169" s="142">
        <v>0</v>
      </c>
      <c r="E169" s="142">
        <v>0</v>
      </c>
      <c r="F169" s="142">
        <v>0</v>
      </c>
      <c r="G169" s="142">
        <v>0</v>
      </c>
      <c r="H169" s="142">
        <v>0</v>
      </c>
      <c r="I169" s="142">
        <v>0</v>
      </c>
      <c r="J169" s="142">
        <v>0</v>
      </c>
      <c r="K169" s="142">
        <v>0</v>
      </c>
      <c r="L169" s="142">
        <v>0</v>
      </c>
      <c r="M169" s="142">
        <v>0</v>
      </c>
      <c r="N169" s="143"/>
      <c r="O169" s="142">
        <v>0</v>
      </c>
      <c r="P169" s="142">
        <v>0</v>
      </c>
      <c r="Q169" s="142">
        <v>0</v>
      </c>
      <c r="R169" s="142">
        <v>0</v>
      </c>
      <c r="S169" s="142">
        <v>0</v>
      </c>
      <c r="T169" s="142">
        <v>0</v>
      </c>
      <c r="U169" s="142">
        <v>0</v>
      </c>
      <c r="V169" s="142">
        <v>0</v>
      </c>
      <c r="W169" s="142">
        <v>0</v>
      </c>
      <c r="X169" s="143"/>
      <c r="Y169" s="142">
        <v>0</v>
      </c>
      <c r="Z169" s="142">
        <v>0</v>
      </c>
      <c r="AA169" s="142">
        <v>0</v>
      </c>
      <c r="AB169" s="142">
        <v>0</v>
      </c>
      <c r="AC169" s="142">
        <v>0</v>
      </c>
      <c r="AD169" s="142">
        <v>0</v>
      </c>
      <c r="AE169" s="142">
        <v>0</v>
      </c>
      <c r="AF169" s="142">
        <v>0</v>
      </c>
      <c r="AG169" s="142">
        <v>0</v>
      </c>
    </row>
    <row r="170" spans="1:33">
      <c r="B170" s="6" t="s">
        <v>43</v>
      </c>
      <c r="C170" s="219"/>
      <c r="D170" s="142">
        <v>0</v>
      </c>
      <c r="E170" s="142">
        <v>0</v>
      </c>
      <c r="F170" s="142">
        <v>0</v>
      </c>
      <c r="G170" s="142">
        <v>0</v>
      </c>
      <c r="H170" s="142">
        <v>0</v>
      </c>
      <c r="I170" s="142">
        <v>0</v>
      </c>
      <c r="J170" s="142">
        <v>0</v>
      </c>
      <c r="K170" s="142">
        <v>0</v>
      </c>
      <c r="L170" s="142">
        <v>0</v>
      </c>
      <c r="M170" s="142">
        <v>0</v>
      </c>
      <c r="N170" s="143"/>
      <c r="O170" s="142">
        <v>0</v>
      </c>
      <c r="P170" s="142">
        <v>0</v>
      </c>
      <c r="Q170" s="142">
        <v>0</v>
      </c>
      <c r="R170" s="142">
        <v>0</v>
      </c>
      <c r="S170" s="142">
        <v>0</v>
      </c>
      <c r="T170" s="142">
        <v>0</v>
      </c>
      <c r="U170" s="142">
        <v>0</v>
      </c>
      <c r="V170" s="142">
        <v>0</v>
      </c>
      <c r="W170" s="142">
        <v>0</v>
      </c>
      <c r="X170" s="143"/>
      <c r="Y170" s="142">
        <v>0</v>
      </c>
      <c r="Z170" s="142">
        <v>0</v>
      </c>
      <c r="AA170" s="142">
        <v>0</v>
      </c>
      <c r="AB170" s="142">
        <v>0</v>
      </c>
      <c r="AC170" s="142">
        <v>0</v>
      </c>
      <c r="AD170" s="142">
        <v>0</v>
      </c>
      <c r="AE170" s="142">
        <v>0</v>
      </c>
      <c r="AF170" s="142">
        <v>0</v>
      </c>
      <c r="AG170" s="142">
        <v>0</v>
      </c>
    </row>
    <row r="171" spans="1:33">
      <c r="B171" s="6" t="s">
        <v>44</v>
      </c>
      <c r="C171" s="219"/>
      <c r="D171" s="142">
        <v>3947.9008906850636</v>
      </c>
      <c r="E171" s="142">
        <v>3536.0965550268206</v>
      </c>
      <c r="F171" s="142">
        <v>3363.5719702161941</v>
      </c>
      <c r="G171" s="142">
        <v>2952.7448306191945</v>
      </c>
      <c r="H171" s="142">
        <v>2648.7768545492308</v>
      </c>
      <c r="I171" s="142">
        <v>2209.0469566576658</v>
      </c>
      <c r="J171" s="142">
        <v>1842.544182253594</v>
      </c>
      <c r="K171" s="142">
        <v>2002.6171077047277</v>
      </c>
      <c r="L171" s="142">
        <v>1454.967531926168</v>
      </c>
      <c r="M171" s="142">
        <v>1178.6071569247968</v>
      </c>
      <c r="N171" s="143"/>
      <c r="O171" s="142">
        <v>-411.80433565824302</v>
      </c>
      <c r="P171" s="142">
        <v>-172.52458481062604</v>
      </c>
      <c r="Q171" s="142">
        <v>-410.82713959700021</v>
      </c>
      <c r="R171" s="142">
        <v>-303.9679760699637</v>
      </c>
      <c r="S171" s="142">
        <v>-439.72989789156492</v>
      </c>
      <c r="T171" s="142">
        <v>-366.50277440407177</v>
      </c>
      <c r="U171" s="142">
        <v>160.07292545113359</v>
      </c>
      <c r="V171" s="142">
        <v>-547.64957577855967</v>
      </c>
      <c r="W171" s="142">
        <v>-276.36037500137127</v>
      </c>
      <c r="X171" s="143"/>
      <c r="Y171" s="142">
        <v>0</v>
      </c>
      <c r="Z171" s="142">
        <v>0</v>
      </c>
      <c r="AA171" s="142">
        <v>0</v>
      </c>
      <c r="AB171" s="142">
        <v>0</v>
      </c>
      <c r="AC171" s="142">
        <v>0</v>
      </c>
      <c r="AD171" s="142">
        <v>0</v>
      </c>
      <c r="AE171" s="142">
        <v>0</v>
      </c>
      <c r="AF171" s="142">
        <v>0</v>
      </c>
      <c r="AG171" s="142">
        <v>0</v>
      </c>
    </row>
    <row r="172" spans="1:33">
      <c r="B172" s="7" t="s">
        <v>45</v>
      </c>
      <c r="C172" s="219"/>
      <c r="D172" s="142">
        <v>3947.9008906850636</v>
      </c>
      <c r="E172" s="142">
        <v>3536.0965550268206</v>
      </c>
      <c r="F172" s="142">
        <v>3363.5719702161941</v>
      </c>
      <c r="G172" s="142">
        <v>2952.7448306191945</v>
      </c>
      <c r="H172" s="142">
        <v>2648.7768545492308</v>
      </c>
      <c r="I172" s="142">
        <v>2209.0469566576658</v>
      </c>
      <c r="J172" s="142">
        <v>1842.544182253594</v>
      </c>
      <c r="K172" s="142">
        <v>2002.6171077047277</v>
      </c>
      <c r="L172" s="142">
        <v>1454.967531926168</v>
      </c>
      <c r="M172" s="142">
        <v>1178.6071569247968</v>
      </c>
      <c r="N172" s="143"/>
      <c r="O172" s="142">
        <v>-411.80433565824302</v>
      </c>
      <c r="P172" s="142">
        <v>-172.52458481062604</v>
      </c>
      <c r="Q172" s="142">
        <v>-410.82713959700021</v>
      </c>
      <c r="R172" s="142">
        <v>-303.9679760699637</v>
      </c>
      <c r="S172" s="142">
        <v>-439.72989789156492</v>
      </c>
      <c r="T172" s="142">
        <v>-366.50277440407177</v>
      </c>
      <c r="U172" s="142">
        <v>160.07292545113359</v>
      </c>
      <c r="V172" s="142">
        <v>-547.64957577855967</v>
      </c>
      <c r="W172" s="142">
        <v>-276.36037500137127</v>
      </c>
      <c r="X172" s="143"/>
      <c r="Y172" s="142">
        <v>0</v>
      </c>
      <c r="Z172" s="142">
        <v>0</v>
      </c>
      <c r="AA172" s="142">
        <v>0</v>
      </c>
      <c r="AB172" s="142">
        <v>0</v>
      </c>
      <c r="AC172" s="142">
        <v>0</v>
      </c>
      <c r="AD172" s="142">
        <v>0</v>
      </c>
      <c r="AE172" s="142">
        <v>0</v>
      </c>
      <c r="AF172" s="142">
        <v>0</v>
      </c>
      <c r="AG172" s="142">
        <v>0</v>
      </c>
    </row>
    <row r="173" spans="1:33">
      <c r="B173" s="7" t="s">
        <v>46</v>
      </c>
      <c r="C173" s="219"/>
      <c r="D173" s="142">
        <v>0</v>
      </c>
      <c r="E173" s="142">
        <v>0</v>
      </c>
      <c r="F173" s="142">
        <v>0</v>
      </c>
      <c r="G173" s="142">
        <v>0</v>
      </c>
      <c r="H173" s="142">
        <v>0</v>
      </c>
      <c r="I173" s="142">
        <v>0</v>
      </c>
      <c r="J173" s="142">
        <v>0</v>
      </c>
      <c r="K173" s="142">
        <v>0</v>
      </c>
      <c r="L173" s="142">
        <v>0</v>
      </c>
      <c r="M173" s="142">
        <v>0</v>
      </c>
      <c r="N173" s="143"/>
      <c r="O173" s="142">
        <v>0</v>
      </c>
      <c r="P173" s="142">
        <v>0</v>
      </c>
      <c r="Q173" s="142">
        <v>0</v>
      </c>
      <c r="R173" s="142">
        <v>0</v>
      </c>
      <c r="S173" s="142">
        <v>0</v>
      </c>
      <c r="T173" s="142">
        <v>0</v>
      </c>
      <c r="U173" s="142">
        <v>0</v>
      </c>
      <c r="V173" s="142">
        <v>0</v>
      </c>
      <c r="W173" s="142">
        <v>0</v>
      </c>
      <c r="X173" s="143"/>
      <c r="Y173" s="142">
        <v>0</v>
      </c>
      <c r="Z173" s="142">
        <v>0</v>
      </c>
      <c r="AA173" s="142">
        <v>0</v>
      </c>
      <c r="AB173" s="142">
        <v>0</v>
      </c>
      <c r="AC173" s="142">
        <v>0</v>
      </c>
      <c r="AD173" s="142">
        <v>0</v>
      </c>
      <c r="AE173" s="142">
        <v>0</v>
      </c>
      <c r="AF173" s="142">
        <v>0</v>
      </c>
      <c r="AG173" s="142">
        <v>0</v>
      </c>
    </row>
    <row r="174" spans="1:33">
      <c r="B174" s="6" t="s">
        <v>317</v>
      </c>
      <c r="C174" s="219"/>
      <c r="D174" s="142">
        <v>0</v>
      </c>
      <c r="E174" s="142">
        <v>0</v>
      </c>
      <c r="F174" s="142">
        <v>0</v>
      </c>
      <c r="G174" s="142">
        <v>0</v>
      </c>
      <c r="H174" s="142">
        <v>0</v>
      </c>
      <c r="I174" s="142">
        <v>0</v>
      </c>
      <c r="J174" s="142">
        <v>0</v>
      </c>
      <c r="K174" s="142">
        <v>0</v>
      </c>
      <c r="L174" s="142">
        <v>0</v>
      </c>
      <c r="M174" s="142">
        <v>0</v>
      </c>
      <c r="N174" s="143"/>
      <c r="O174" s="142">
        <v>0</v>
      </c>
      <c r="P174" s="142">
        <v>0</v>
      </c>
      <c r="Q174" s="142">
        <v>0</v>
      </c>
      <c r="R174" s="142">
        <v>0</v>
      </c>
      <c r="S174" s="142">
        <v>0</v>
      </c>
      <c r="T174" s="142">
        <v>0</v>
      </c>
      <c r="U174" s="142">
        <v>0</v>
      </c>
      <c r="V174" s="142">
        <v>0</v>
      </c>
      <c r="W174" s="142">
        <v>0</v>
      </c>
      <c r="X174" s="143"/>
      <c r="Y174" s="142">
        <v>0</v>
      </c>
      <c r="Z174" s="142">
        <v>0</v>
      </c>
      <c r="AA174" s="142">
        <v>0</v>
      </c>
      <c r="AB174" s="142">
        <v>0</v>
      </c>
      <c r="AC174" s="142">
        <v>0</v>
      </c>
      <c r="AD174" s="142">
        <v>0</v>
      </c>
      <c r="AE174" s="142">
        <v>0</v>
      </c>
      <c r="AF174" s="142">
        <v>0</v>
      </c>
      <c r="AG174" s="142">
        <v>0</v>
      </c>
    </row>
    <row r="175" spans="1:33">
      <c r="B175" s="6" t="s">
        <v>108</v>
      </c>
      <c r="C175" s="219"/>
      <c r="D175" s="142">
        <v>51402.931096052169</v>
      </c>
      <c r="E175" s="142">
        <v>54573.83115365095</v>
      </c>
      <c r="F175" s="142">
        <v>55558.608729066342</v>
      </c>
      <c r="G175" s="142">
        <v>57999.507890855282</v>
      </c>
      <c r="H175" s="142">
        <v>57531.90870592351</v>
      </c>
      <c r="I175" s="142">
        <v>55634.87317567892</v>
      </c>
      <c r="J175" s="142">
        <v>55329.058267502129</v>
      </c>
      <c r="K175" s="142">
        <v>56865.50337693152</v>
      </c>
      <c r="L175" s="142">
        <v>59616.929008730054</v>
      </c>
      <c r="M175" s="142">
        <v>59739.036006295944</v>
      </c>
      <c r="N175" s="143"/>
      <c r="O175" s="142">
        <v>3170.9000575987775</v>
      </c>
      <c r="P175" s="142">
        <v>984.77757541538983</v>
      </c>
      <c r="Q175" s="142">
        <v>2440.8991617889451</v>
      </c>
      <c r="R175" s="142">
        <v>-467.59918493176906</v>
      </c>
      <c r="S175" s="142">
        <v>-1897.0355302445882</v>
      </c>
      <c r="T175" s="142">
        <v>-305.81490817680304</v>
      </c>
      <c r="U175" s="142">
        <v>1536.4451094293918</v>
      </c>
      <c r="V175" s="142">
        <v>2751.4256317985355</v>
      </c>
      <c r="W175" s="142">
        <v>122.10699756589109</v>
      </c>
      <c r="X175" s="143"/>
      <c r="Y175" s="142">
        <v>0</v>
      </c>
      <c r="Z175" s="142">
        <v>0</v>
      </c>
      <c r="AA175" s="142">
        <v>0</v>
      </c>
      <c r="AB175" s="142">
        <v>0</v>
      </c>
      <c r="AC175" s="142">
        <v>0</v>
      </c>
      <c r="AD175" s="142">
        <v>0</v>
      </c>
      <c r="AE175" s="142">
        <v>0</v>
      </c>
      <c r="AF175" s="142">
        <v>0</v>
      </c>
      <c r="AG175" s="142">
        <v>0</v>
      </c>
    </row>
    <row r="176" spans="1:33">
      <c r="B176" s="6" t="s">
        <v>48</v>
      </c>
      <c r="C176" s="219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3"/>
      <c r="O176" s="142">
        <v>0</v>
      </c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3"/>
      <c r="Y176" s="142">
        <v>0</v>
      </c>
      <c r="Z176" s="142">
        <v>0</v>
      </c>
      <c r="AA176" s="142">
        <v>0</v>
      </c>
      <c r="AB176" s="142">
        <v>0</v>
      </c>
      <c r="AC176" s="142">
        <v>0</v>
      </c>
      <c r="AD176" s="142">
        <v>0</v>
      </c>
      <c r="AE176" s="142">
        <v>0</v>
      </c>
      <c r="AF176" s="142">
        <v>0</v>
      </c>
      <c r="AG176" s="142">
        <v>0</v>
      </c>
    </row>
    <row r="177" spans="1:33">
      <c r="B177" s="6" t="s">
        <v>325</v>
      </c>
      <c r="C177" s="219"/>
      <c r="D177" s="142">
        <v>32862.919913262776</v>
      </c>
      <c r="E177" s="142">
        <v>34465.483791322236</v>
      </c>
      <c r="F177" s="142">
        <v>38999.003300717472</v>
      </c>
      <c r="G177" s="142">
        <v>42047.382078525523</v>
      </c>
      <c r="H177" s="142">
        <v>46042.670839651255</v>
      </c>
      <c r="I177" s="142">
        <v>46608.330833190405</v>
      </c>
      <c r="J177" s="142">
        <v>47938.765869779323</v>
      </c>
      <c r="K177" s="142">
        <v>48413.355796829768</v>
      </c>
      <c r="L177" s="142">
        <v>50882.109879372787</v>
      </c>
      <c r="M177" s="142">
        <v>51765.410207798275</v>
      </c>
      <c r="N177" s="143"/>
      <c r="O177" s="142">
        <v>1602.5638780594586</v>
      </c>
      <c r="P177" s="142">
        <v>4533.5195093952325</v>
      </c>
      <c r="Q177" s="142">
        <v>3048.3787778080568</v>
      </c>
      <c r="R177" s="142">
        <v>3995.2887611257297</v>
      </c>
      <c r="S177" s="142">
        <v>565.65999353915049</v>
      </c>
      <c r="T177" s="142">
        <v>1330.435036588917</v>
      </c>
      <c r="U177" s="142">
        <v>474.58992705044147</v>
      </c>
      <c r="V177" s="142">
        <v>2468.7540825430192</v>
      </c>
      <c r="W177" s="142">
        <v>883.30032842549531</v>
      </c>
      <c r="X177" s="143"/>
      <c r="Y177" s="142">
        <v>0</v>
      </c>
      <c r="Z177" s="142">
        <v>0</v>
      </c>
      <c r="AA177" s="142">
        <v>0</v>
      </c>
      <c r="AB177" s="142">
        <v>0</v>
      </c>
      <c r="AC177" s="142">
        <v>0</v>
      </c>
      <c r="AD177" s="142">
        <v>0</v>
      </c>
      <c r="AE177" s="142">
        <v>0</v>
      </c>
      <c r="AF177" s="142">
        <v>0</v>
      </c>
      <c r="AG177" s="142">
        <v>0</v>
      </c>
    </row>
    <row r="178" spans="1:33">
      <c r="B178" s="8" t="s">
        <v>101</v>
      </c>
      <c r="C178" s="219"/>
      <c r="D178" s="142">
        <v>0</v>
      </c>
      <c r="E178" s="142">
        <v>0</v>
      </c>
      <c r="F178" s="142">
        <v>0</v>
      </c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3"/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3"/>
      <c r="Y178" s="142">
        <v>0</v>
      </c>
      <c r="Z178" s="142">
        <v>0</v>
      </c>
      <c r="AA178" s="142">
        <v>0</v>
      </c>
      <c r="AB178" s="142">
        <v>0</v>
      </c>
      <c r="AC178" s="142">
        <v>0</v>
      </c>
      <c r="AD178" s="142">
        <v>0</v>
      </c>
      <c r="AE178" s="142">
        <v>0</v>
      </c>
      <c r="AF178" s="142">
        <v>0</v>
      </c>
      <c r="AG178" s="142">
        <v>0</v>
      </c>
    </row>
    <row r="179" spans="1:33" s="45" customFormat="1">
      <c r="A179" s="38"/>
      <c r="B179" s="5" t="s">
        <v>10</v>
      </c>
      <c r="C179" s="209" t="s">
        <v>298</v>
      </c>
      <c r="D179" s="139">
        <v>400062.0317070068</v>
      </c>
      <c r="E179" s="139">
        <v>443894.94264837191</v>
      </c>
      <c r="F179" s="139">
        <v>521722.65247397346</v>
      </c>
      <c r="G179" s="139">
        <v>570207.32744701463</v>
      </c>
      <c r="H179" s="139">
        <v>623500.16472452623</v>
      </c>
      <c r="I179" s="139">
        <v>729886.95726067107</v>
      </c>
      <c r="J179" s="139">
        <v>785202.8578406336</v>
      </c>
      <c r="K179" s="139">
        <v>887594.0904486943</v>
      </c>
      <c r="L179" s="139">
        <v>714369.25820617704</v>
      </c>
      <c r="M179" s="139">
        <v>1136101.5145161333</v>
      </c>
      <c r="N179" s="146"/>
      <c r="O179" s="139">
        <v>-39893.069058634806</v>
      </c>
      <c r="P179" s="139">
        <v>-31772.050174398537</v>
      </c>
      <c r="Q179" s="139">
        <v>-113539.11502695875</v>
      </c>
      <c r="R179" s="139">
        <v>-53394.892722488396</v>
      </c>
      <c r="S179" s="139">
        <v>-96117.557463855221</v>
      </c>
      <c r="T179" s="139">
        <v>-151214.36606403749</v>
      </c>
      <c r="U179" s="139">
        <v>-123417.92311693922</v>
      </c>
      <c r="V179" s="139">
        <v>-164347.6134925173</v>
      </c>
      <c r="W179" s="139">
        <v>117909.33329971242</v>
      </c>
      <c r="X179" s="146"/>
      <c r="Y179" s="139">
        <v>83725.98</v>
      </c>
      <c r="Z179" s="139">
        <v>109599.76</v>
      </c>
      <c r="AA179" s="139">
        <v>162023.79</v>
      </c>
      <c r="AB179" s="139">
        <v>106687.72999999998</v>
      </c>
      <c r="AC179" s="139">
        <v>202504.35</v>
      </c>
      <c r="AD179" s="139">
        <v>206530.26664399999</v>
      </c>
      <c r="AE179" s="139">
        <v>225809.15572499999</v>
      </c>
      <c r="AF179" s="139">
        <v>-8877.2187499999982</v>
      </c>
      <c r="AG179" s="139">
        <v>303822.92301024398</v>
      </c>
    </row>
    <row r="180" spans="1:33" s="45" customFormat="1">
      <c r="A180" s="38"/>
      <c r="B180" s="31" t="s">
        <v>26</v>
      </c>
      <c r="C180" s="209" t="s">
        <v>299</v>
      </c>
      <c r="D180" s="139">
        <v>392289.19655428786</v>
      </c>
      <c r="E180" s="139">
        <v>439575.97481245158</v>
      </c>
      <c r="F180" s="139">
        <v>516692.3172205505</v>
      </c>
      <c r="G180" s="139">
        <v>559514.77067765815</v>
      </c>
      <c r="H180" s="139">
        <v>605514.60770180449</v>
      </c>
      <c r="I180" s="139">
        <v>721692.138282225</v>
      </c>
      <c r="J180" s="139">
        <v>776689.30987982103</v>
      </c>
      <c r="K180" s="139">
        <v>877875.9132254112</v>
      </c>
      <c r="L180" s="139">
        <v>708468.35251389327</v>
      </c>
      <c r="M180" s="139">
        <v>1112504.3900737693</v>
      </c>
      <c r="N180" s="146"/>
      <c r="O180" s="139">
        <v>-36439.201741836267</v>
      </c>
      <c r="P180" s="139">
        <v>-32483.417591901161</v>
      </c>
      <c r="Q180" s="139">
        <v>-119201.33654289226</v>
      </c>
      <c r="R180" s="139">
        <v>-60687.892975853625</v>
      </c>
      <c r="S180" s="139">
        <v>-86326.819419579493</v>
      </c>
      <c r="T180" s="139">
        <v>-151533.09504640399</v>
      </c>
      <c r="U180" s="139">
        <v>-124622.55237940981</v>
      </c>
      <c r="V180" s="139">
        <v>-160530.34196151793</v>
      </c>
      <c r="W180" s="139">
        <v>100213.11454963186</v>
      </c>
      <c r="X180" s="146"/>
      <c r="Y180" s="139">
        <v>83725.98</v>
      </c>
      <c r="Z180" s="139">
        <v>109599.76</v>
      </c>
      <c r="AA180" s="139">
        <v>162023.79</v>
      </c>
      <c r="AB180" s="139">
        <v>106687.72999999998</v>
      </c>
      <c r="AC180" s="139">
        <v>202504.35</v>
      </c>
      <c r="AD180" s="139">
        <v>206530.26664399999</v>
      </c>
      <c r="AE180" s="139">
        <v>225809.15572499999</v>
      </c>
      <c r="AF180" s="139">
        <v>-8877.2187499999982</v>
      </c>
      <c r="AG180" s="139">
        <v>303822.92301024398</v>
      </c>
    </row>
    <row r="181" spans="1:33">
      <c r="B181" s="208" t="s">
        <v>40</v>
      </c>
      <c r="C181" s="219"/>
      <c r="D181" s="142">
        <v>306282.42321403418</v>
      </c>
      <c r="E181" s="142">
        <v>338311.85023528541</v>
      </c>
      <c r="F181" s="142">
        <v>399159.81740363326</v>
      </c>
      <c r="G181" s="142">
        <v>423102.29770197585</v>
      </c>
      <c r="H181" s="142">
        <v>459252.36553294474</v>
      </c>
      <c r="I181" s="142">
        <v>541381.96031188546</v>
      </c>
      <c r="J181" s="142">
        <v>576171.1032571746</v>
      </c>
      <c r="K181" s="142">
        <v>655498.26828144421</v>
      </c>
      <c r="L181" s="142">
        <v>465001.03339543886</v>
      </c>
      <c r="M181" s="142">
        <v>823377.82110122941</v>
      </c>
      <c r="N181" s="143"/>
      <c r="O181" s="142">
        <v>-51696.552978748761</v>
      </c>
      <c r="P181" s="142">
        <v>-48751.792831652143</v>
      </c>
      <c r="Q181" s="142">
        <v>-138081.30970165742</v>
      </c>
      <c r="R181" s="142">
        <v>-70537.662169031173</v>
      </c>
      <c r="S181" s="142">
        <v>-120374.75522105921</v>
      </c>
      <c r="T181" s="142">
        <v>-171741.12369871084</v>
      </c>
      <c r="U181" s="142">
        <v>-146481.99070073038</v>
      </c>
      <c r="V181" s="142">
        <v>-181620.01613600535</v>
      </c>
      <c r="W181" s="142">
        <v>54553.864695546567</v>
      </c>
      <c r="X181" s="143"/>
      <c r="Y181" s="142">
        <v>83725.98</v>
      </c>
      <c r="Z181" s="142">
        <v>109599.76</v>
      </c>
      <c r="AA181" s="142">
        <v>162023.79</v>
      </c>
      <c r="AB181" s="142">
        <v>106687.72999999998</v>
      </c>
      <c r="AC181" s="142">
        <v>202504.35</v>
      </c>
      <c r="AD181" s="142">
        <v>206530.26664399999</v>
      </c>
      <c r="AE181" s="142">
        <v>225809.15572499999</v>
      </c>
      <c r="AF181" s="142">
        <v>-8877.2187499999982</v>
      </c>
      <c r="AG181" s="142">
        <v>303822.92301024398</v>
      </c>
    </row>
    <row r="182" spans="1:33">
      <c r="B182" s="6" t="s">
        <v>41</v>
      </c>
      <c r="C182" s="219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3"/>
      <c r="O182" s="142">
        <v>0</v>
      </c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3"/>
      <c r="Y182" s="142">
        <v>0</v>
      </c>
      <c r="Z182" s="142">
        <v>0</v>
      </c>
      <c r="AA182" s="142">
        <v>0</v>
      </c>
      <c r="AB182" s="142">
        <v>0</v>
      </c>
      <c r="AC182" s="142">
        <v>0</v>
      </c>
      <c r="AD182" s="142">
        <v>0</v>
      </c>
      <c r="AE182" s="142">
        <v>0</v>
      </c>
      <c r="AF182" s="142">
        <v>0</v>
      </c>
      <c r="AG182" s="142">
        <v>0</v>
      </c>
    </row>
    <row r="183" spans="1:33">
      <c r="B183" s="6" t="s">
        <v>42</v>
      </c>
      <c r="C183" s="219"/>
      <c r="D183" s="142">
        <v>0</v>
      </c>
      <c r="E183" s="142">
        <v>0</v>
      </c>
      <c r="F183" s="142">
        <v>0</v>
      </c>
      <c r="G183" s="142">
        <v>0</v>
      </c>
      <c r="H183" s="142">
        <v>0</v>
      </c>
      <c r="I183" s="142">
        <v>0</v>
      </c>
      <c r="J183" s="142">
        <v>0</v>
      </c>
      <c r="K183" s="142">
        <v>0</v>
      </c>
      <c r="L183" s="142">
        <v>0</v>
      </c>
      <c r="M183" s="142">
        <v>0</v>
      </c>
      <c r="N183" s="143"/>
      <c r="O183" s="142">
        <v>0</v>
      </c>
      <c r="P183" s="142">
        <v>0</v>
      </c>
      <c r="Q183" s="142">
        <v>0</v>
      </c>
      <c r="R183" s="142">
        <v>0</v>
      </c>
      <c r="S183" s="142">
        <v>0</v>
      </c>
      <c r="T183" s="142">
        <v>0</v>
      </c>
      <c r="U183" s="142">
        <v>0</v>
      </c>
      <c r="V183" s="142">
        <v>0</v>
      </c>
      <c r="W183" s="142">
        <v>0</v>
      </c>
      <c r="X183" s="143"/>
      <c r="Y183" s="142">
        <v>0</v>
      </c>
      <c r="Z183" s="142">
        <v>0</v>
      </c>
      <c r="AA183" s="142">
        <v>0</v>
      </c>
      <c r="AB183" s="142">
        <v>0</v>
      </c>
      <c r="AC183" s="142">
        <v>0</v>
      </c>
      <c r="AD183" s="142">
        <v>0</v>
      </c>
      <c r="AE183" s="142">
        <v>0</v>
      </c>
      <c r="AF183" s="142">
        <v>0</v>
      </c>
      <c r="AG183" s="142">
        <v>0</v>
      </c>
    </row>
    <row r="184" spans="1:33">
      <c r="B184" s="6" t="s">
        <v>43</v>
      </c>
      <c r="C184" s="219"/>
      <c r="D184" s="142">
        <v>392289.19655428786</v>
      </c>
      <c r="E184" s="142">
        <v>439575.97481245158</v>
      </c>
      <c r="F184" s="142">
        <v>516692.3172205505</v>
      </c>
      <c r="G184" s="142">
        <v>559514.77067765815</v>
      </c>
      <c r="H184" s="142">
        <v>605514.60770180449</v>
      </c>
      <c r="I184" s="142">
        <v>721692.138282225</v>
      </c>
      <c r="J184" s="142">
        <v>776689.30987982103</v>
      </c>
      <c r="K184" s="142">
        <v>877875.9132254112</v>
      </c>
      <c r="L184" s="142">
        <v>708468.35251389327</v>
      </c>
      <c r="M184" s="142">
        <v>1112504.3900737693</v>
      </c>
      <c r="N184" s="143"/>
      <c r="O184" s="142">
        <v>-36439.201741836267</v>
      </c>
      <c r="P184" s="142">
        <v>-32483.417591901161</v>
      </c>
      <c r="Q184" s="142">
        <v>-119201.33654289226</v>
      </c>
      <c r="R184" s="142">
        <v>-60687.892975853625</v>
      </c>
      <c r="S184" s="142">
        <v>-86326.819419579493</v>
      </c>
      <c r="T184" s="142">
        <v>-151533.09504640399</v>
      </c>
      <c r="U184" s="142">
        <v>-124622.55237940981</v>
      </c>
      <c r="V184" s="142">
        <v>-160530.34196151793</v>
      </c>
      <c r="W184" s="142">
        <v>100213.11454963186</v>
      </c>
      <c r="X184" s="143"/>
      <c r="Y184" s="142">
        <v>83725.98</v>
      </c>
      <c r="Z184" s="142">
        <v>109599.76</v>
      </c>
      <c r="AA184" s="142">
        <v>162023.79</v>
      </c>
      <c r="AB184" s="142">
        <v>106687.72999999998</v>
      </c>
      <c r="AC184" s="142">
        <v>202504.35</v>
      </c>
      <c r="AD184" s="142">
        <v>206530.26664399999</v>
      </c>
      <c r="AE184" s="142">
        <v>225809.15572499999</v>
      </c>
      <c r="AF184" s="142">
        <v>-8877.2187499999982</v>
      </c>
      <c r="AG184" s="142">
        <v>303822.92301024398</v>
      </c>
    </row>
    <row r="185" spans="1:33">
      <c r="B185" s="6" t="s">
        <v>44</v>
      </c>
      <c r="C185" s="219"/>
      <c r="D185" s="142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3"/>
      <c r="O185" s="142">
        <v>0</v>
      </c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43"/>
      <c r="Y185" s="142">
        <v>0</v>
      </c>
      <c r="Z185" s="142">
        <v>0</v>
      </c>
      <c r="AA185" s="142">
        <v>0</v>
      </c>
      <c r="AB185" s="142">
        <v>0</v>
      </c>
      <c r="AC185" s="142">
        <v>0</v>
      </c>
      <c r="AD185" s="142">
        <v>0</v>
      </c>
      <c r="AE185" s="142">
        <v>0</v>
      </c>
      <c r="AF185" s="142">
        <v>0</v>
      </c>
      <c r="AG185" s="142">
        <v>0</v>
      </c>
    </row>
    <row r="186" spans="1:33">
      <c r="B186" s="7" t="s">
        <v>45</v>
      </c>
      <c r="C186" s="219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3"/>
      <c r="O186" s="142">
        <v>0</v>
      </c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43"/>
      <c r="Y186" s="142">
        <v>0</v>
      </c>
      <c r="Z186" s="142">
        <v>0</v>
      </c>
      <c r="AA186" s="142">
        <v>0</v>
      </c>
      <c r="AB186" s="142">
        <v>0</v>
      </c>
      <c r="AC186" s="142">
        <v>0</v>
      </c>
      <c r="AD186" s="142">
        <v>0</v>
      </c>
      <c r="AE186" s="142">
        <v>0</v>
      </c>
      <c r="AF186" s="142">
        <v>0</v>
      </c>
      <c r="AG186" s="142">
        <v>0</v>
      </c>
    </row>
    <row r="187" spans="1:33">
      <c r="B187" s="7" t="s">
        <v>46</v>
      </c>
      <c r="C187" s="219"/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3"/>
      <c r="O187" s="142">
        <v>0</v>
      </c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43"/>
      <c r="Y187" s="142">
        <v>0</v>
      </c>
      <c r="Z187" s="142">
        <v>0</v>
      </c>
      <c r="AA187" s="142">
        <v>0</v>
      </c>
      <c r="AB187" s="142">
        <v>0</v>
      </c>
      <c r="AC187" s="142">
        <v>0</v>
      </c>
      <c r="AD187" s="142">
        <v>0</v>
      </c>
      <c r="AE187" s="142">
        <v>0</v>
      </c>
      <c r="AF187" s="142">
        <v>0</v>
      </c>
      <c r="AG187" s="142">
        <v>0</v>
      </c>
    </row>
    <row r="188" spans="1:33">
      <c r="B188" s="6" t="s">
        <v>317</v>
      </c>
      <c r="C188" s="219"/>
      <c r="D188" s="142">
        <v>0</v>
      </c>
      <c r="E188" s="142">
        <v>0</v>
      </c>
      <c r="F188" s="142">
        <v>0</v>
      </c>
      <c r="G188" s="142">
        <v>0</v>
      </c>
      <c r="H188" s="142">
        <v>0</v>
      </c>
      <c r="I188" s="142">
        <v>0</v>
      </c>
      <c r="J188" s="142">
        <v>0</v>
      </c>
      <c r="K188" s="142">
        <v>0</v>
      </c>
      <c r="L188" s="142">
        <v>0</v>
      </c>
      <c r="M188" s="142">
        <v>0</v>
      </c>
      <c r="N188" s="143"/>
      <c r="O188" s="142">
        <v>0</v>
      </c>
      <c r="P188" s="142">
        <v>0</v>
      </c>
      <c r="Q188" s="142">
        <v>0</v>
      </c>
      <c r="R188" s="142">
        <v>0</v>
      </c>
      <c r="S188" s="142">
        <v>0</v>
      </c>
      <c r="T188" s="142">
        <v>0</v>
      </c>
      <c r="U188" s="142">
        <v>0</v>
      </c>
      <c r="V188" s="142">
        <v>0</v>
      </c>
      <c r="W188" s="142">
        <v>0</v>
      </c>
      <c r="X188" s="143"/>
      <c r="Y188" s="142">
        <v>0</v>
      </c>
      <c r="Z188" s="142">
        <v>0</v>
      </c>
      <c r="AA188" s="142">
        <v>0</v>
      </c>
      <c r="AB188" s="142">
        <v>0</v>
      </c>
      <c r="AC188" s="142">
        <v>0</v>
      </c>
      <c r="AD188" s="142">
        <v>0</v>
      </c>
      <c r="AE188" s="142">
        <v>0</v>
      </c>
      <c r="AF188" s="142">
        <v>0</v>
      </c>
      <c r="AG188" s="142">
        <v>0</v>
      </c>
    </row>
    <row r="189" spans="1:33">
      <c r="B189" s="6" t="s">
        <v>108</v>
      </c>
      <c r="C189" s="219"/>
      <c r="D189" s="142">
        <v>0</v>
      </c>
      <c r="E189" s="142">
        <v>0</v>
      </c>
      <c r="F189" s="142">
        <v>0</v>
      </c>
      <c r="G189" s="142">
        <v>0</v>
      </c>
      <c r="H189" s="142">
        <v>0</v>
      </c>
      <c r="I189" s="142">
        <v>0</v>
      </c>
      <c r="J189" s="142">
        <v>0</v>
      </c>
      <c r="K189" s="142">
        <v>0</v>
      </c>
      <c r="L189" s="142">
        <v>0</v>
      </c>
      <c r="M189" s="142">
        <v>0</v>
      </c>
      <c r="N189" s="143"/>
      <c r="O189" s="142">
        <v>0</v>
      </c>
      <c r="P189" s="142">
        <v>0</v>
      </c>
      <c r="Q189" s="142">
        <v>0</v>
      </c>
      <c r="R189" s="142">
        <v>0</v>
      </c>
      <c r="S189" s="142">
        <v>0</v>
      </c>
      <c r="T189" s="142">
        <v>0</v>
      </c>
      <c r="U189" s="142">
        <v>0</v>
      </c>
      <c r="V189" s="142">
        <v>0</v>
      </c>
      <c r="W189" s="142">
        <v>0</v>
      </c>
      <c r="X189" s="143"/>
      <c r="Y189" s="142">
        <v>0</v>
      </c>
      <c r="Z189" s="142">
        <v>0</v>
      </c>
      <c r="AA189" s="142">
        <v>0</v>
      </c>
      <c r="AB189" s="142">
        <v>0</v>
      </c>
      <c r="AC189" s="142">
        <v>0</v>
      </c>
      <c r="AD189" s="142">
        <v>0</v>
      </c>
      <c r="AE189" s="142">
        <v>0</v>
      </c>
      <c r="AF189" s="142">
        <v>0</v>
      </c>
      <c r="AG189" s="142">
        <v>0</v>
      </c>
    </row>
    <row r="190" spans="1:33">
      <c r="B190" s="6" t="s">
        <v>48</v>
      </c>
      <c r="C190" s="219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3"/>
      <c r="O190" s="142">
        <v>0</v>
      </c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43"/>
      <c r="Y190" s="142">
        <v>0</v>
      </c>
      <c r="Z190" s="142">
        <v>0</v>
      </c>
      <c r="AA190" s="142">
        <v>0</v>
      </c>
      <c r="AB190" s="142">
        <v>0</v>
      </c>
      <c r="AC190" s="142">
        <v>0</v>
      </c>
      <c r="AD190" s="142">
        <v>0</v>
      </c>
      <c r="AE190" s="142">
        <v>0</v>
      </c>
      <c r="AF190" s="142">
        <v>0</v>
      </c>
      <c r="AG190" s="142">
        <v>0</v>
      </c>
    </row>
    <row r="191" spans="1:33">
      <c r="B191" s="6" t="s">
        <v>325</v>
      </c>
      <c r="C191" s="219"/>
      <c r="D191" s="142">
        <v>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3"/>
      <c r="O191" s="142">
        <v>0</v>
      </c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43"/>
      <c r="Y191" s="142">
        <v>0</v>
      </c>
      <c r="Z191" s="142">
        <v>0</v>
      </c>
      <c r="AA191" s="142">
        <v>0</v>
      </c>
      <c r="AB191" s="142">
        <v>0</v>
      </c>
      <c r="AC191" s="142">
        <v>0</v>
      </c>
      <c r="AD191" s="142">
        <v>0</v>
      </c>
      <c r="AE191" s="142">
        <v>0</v>
      </c>
      <c r="AF191" s="142">
        <v>0</v>
      </c>
      <c r="AG191" s="142">
        <v>0</v>
      </c>
    </row>
    <row r="192" spans="1:33">
      <c r="B192" s="8" t="s">
        <v>101</v>
      </c>
      <c r="C192" s="219"/>
      <c r="D192" s="142">
        <v>0</v>
      </c>
      <c r="E192" s="142">
        <v>0</v>
      </c>
      <c r="F192" s="142">
        <v>0</v>
      </c>
      <c r="G192" s="142">
        <v>0</v>
      </c>
      <c r="H192" s="142">
        <v>0</v>
      </c>
      <c r="I192" s="142">
        <v>0</v>
      </c>
      <c r="J192" s="142">
        <v>0</v>
      </c>
      <c r="K192" s="142">
        <v>0</v>
      </c>
      <c r="L192" s="142">
        <v>0</v>
      </c>
      <c r="M192" s="142">
        <v>0</v>
      </c>
      <c r="N192" s="143"/>
      <c r="O192" s="142">
        <v>0</v>
      </c>
      <c r="P192" s="142">
        <v>0</v>
      </c>
      <c r="Q192" s="142">
        <v>0</v>
      </c>
      <c r="R192" s="142">
        <v>0</v>
      </c>
      <c r="S192" s="142">
        <v>0</v>
      </c>
      <c r="T192" s="142">
        <v>0</v>
      </c>
      <c r="U192" s="142">
        <v>0</v>
      </c>
      <c r="V192" s="142">
        <v>0</v>
      </c>
      <c r="W192" s="142">
        <v>0</v>
      </c>
      <c r="X192" s="143"/>
      <c r="Y192" s="142">
        <v>0</v>
      </c>
      <c r="Z192" s="142">
        <v>0</v>
      </c>
      <c r="AA192" s="142">
        <v>0</v>
      </c>
      <c r="AB192" s="142">
        <v>0</v>
      </c>
      <c r="AC192" s="142">
        <v>0</v>
      </c>
      <c r="AD192" s="142">
        <v>0</v>
      </c>
      <c r="AE192" s="142">
        <v>0</v>
      </c>
      <c r="AF192" s="142">
        <v>0</v>
      </c>
      <c r="AG192" s="142">
        <v>0</v>
      </c>
    </row>
    <row r="193" spans="1:33" s="45" customFormat="1">
      <c r="A193" s="38"/>
      <c r="B193" s="31" t="s">
        <v>27</v>
      </c>
      <c r="C193" s="209" t="s">
        <v>300</v>
      </c>
      <c r="D193" s="139">
        <v>7772.8351527189534</v>
      </c>
      <c r="E193" s="139">
        <v>4318.9678359204099</v>
      </c>
      <c r="F193" s="139">
        <v>5030.3352534230153</v>
      </c>
      <c r="G193" s="139">
        <v>10692.556769356494</v>
      </c>
      <c r="H193" s="139">
        <v>17985.557022721743</v>
      </c>
      <c r="I193" s="139">
        <v>8194.8189784460064</v>
      </c>
      <c r="J193" s="139">
        <v>8513.5479608125534</v>
      </c>
      <c r="K193" s="139">
        <v>9718.1772232831154</v>
      </c>
      <c r="L193" s="139">
        <v>5900.9056922837772</v>
      </c>
      <c r="M193" s="139">
        <v>23597.124442364377</v>
      </c>
      <c r="N193" s="146"/>
      <c r="O193" s="139">
        <v>-3453.8673167985421</v>
      </c>
      <c r="P193" s="139">
        <v>711.3674175026058</v>
      </c>
      <c r="Q193" s="139">
        <v>5662.2215159334783</v>
      </c>
      <c r="R193" s="139">
        <v>7293.0002533652487</v>
      </c>
      <c r="S193" s="139">
        <v>-9790.7380442757367</v>
      </c>
      <c r="T193" s="139">
        <v>318.72898236654726</v>
      </c>
      <c r="U193" s="139">
        <v>1204.6292624705616</v>
      </c>
      <c r="V193" s="139">
        <v>-3817.2715309993378</v>
      </c>
      <c r="W193" s="139">
        <v>17696.218750080603</v>
      </c>
      <c r="X193" s="146"/>
      <c r="Y193" s="139">
        <v>0</v>
      </c>
      <c r="Z193" s="139">
        <v>0</v>
      </c>
      <c r="AA193" s="139">
        <v>0</v>
      </c>
      <c r="AB193" s="139">
        <v>0</v>
      </c>
      <c r="AC193" s="139">
        <v>0</v>
      </c>
      <c r="AD193" s="139">
        <v>0</v>
      </c>
      <c r="AE193" s="139">
        <v>0</v>
      </c>
      <c r="AF193" s="139">
        <v>0</v>
      </c>
      <c r="AG193" s="139">
        <v>0</v>
      </c>
    </row>
    <row r="194" spans="1:33">
      <c r="B194" s="3" t="s">
        <v>12</v>
      </c>
      <c r="C194" s="210" t="s">
        <v>301</v>
      </c>
      <c r="D194" s="142">
        <v>0</v>
      </c>
      <c r="E194" s="142">
        <v>0</v>
      </c>
      <c r="F194" s="142">
        <v>119.05376080816833</v>
      </c>
      <c r="G194" s="142">
        <v>150.56195316273457</v>
      </c>
      <c r="H194" s="142">
        <v>132.32798561544726</v>
      </c>
      <c r="I194" s="142">
        <v>271.3700364096772</v>
      </c>
      <c r="J194" s="142">
        <v>273.67349102478352</v>
      </c>
      <c r="K194" s="142">
        <v>275.63748093749012</v>
      </c>
      <c r="L194" s="142">
        <v>182.97026744421132</v>
      </c>
      <c r="M194" s="142">
        <v>353.65009994269224</v>
      </c>
      <c r="N194" s="143"/>
      <c r="O194" s="142">
        <v>0</v>
      </c>
      <c r="P194" s="142">
        <v>119.05376080816833</v>
      </c>
      <c r="Q194" s="142">
        <v>31.508192354566216</v>
      </c>
      <c r="R194" s="142">
        <v>-18.233967547287307</v>
      </c>
      <c r="S194" s="142">
        <v>139.04205079422994</v>
      </c>
      <c r="T194" s="142">
        <v>2.3034546151063182</v>
      </c>
      <c r="U194" s="142">
        <v>1.9639899127066085</v>
      </c>
      <c r="V194" s="142">
        <v>-92.667213493278808</v>
      </c>
      <c r="W194" s="142">
        <v>170.67983249848092</v>
      </c>
      <c r="X194" s="143"/>
      <c r="Y194" s="142">
        <v>0</v>
      </c>
      <c r="Z194" s="142">
        <v>0</v>
      </c>
      <c r="AA194" s="142">
        <v>0</v>
      </c>
      <c r="AB194" s="142">
        <v>0</v>
      </c>
      <c r="AC194" s="142">
        <v>0</v>
      </c>
      <c r="AD194" s="142">
        <v>0</v>
      </c>
      <c r="AE194" s="142">
        <v>0</v>
      </c>
      <c r="AF194" s="142">
        <v>0</v>
      </c>
      <c r="AG194" s="142">
        <v>0</v>
      </c>
    </row>
    <row r="195" spans="1:33">
      <c r="B195" s="3" t="s">
        <v>13</v>
      </c>
      <c r="C195" s="210" t="s">
        <v>302</v>
      </c>
      <c r="D195" s="142">
        <v>7772.8351527189534</v>
      </c>
      <c r="E195" s="142">
        <v>4318.9678359204099</v>
      </c>
      <c r="F195" s="142">
        <v>4911.2814926148476</v>
      </c>
      <c r="G195" s="142">
        <v>10541.994816193759</v>
      </c>
      <c r="H195" s="142">
        <v>17853.229037106295</v>
      </c>
      <c r="I195" s="142">
        <v>7923.4489420363307</v>
      </c>
      <c r="J195" s="142">
        <v>8239.8744697877701</v>
      </c>
      <c r="K195" s="142">
        <v>9442.5397423456252</v>
      </c>
      <c r="L195" s="142">
        <v>5717.9354248395657</v>
      </c>
      <c r="M195" s="142">
        <v>23243.474342421687</v>
      </c>
      <c r="N195" s="143"/>
      <c r="O195" s="142">
        <v>-3453.8673167985421</v>
      </c>
      <c r="P195" s="142">
        <v>592.31365669443744</v>
      </c>
      <c r="Q195" s="142">
        <v>5630.7133235789115</v>
      </c>
      <c r="R195" s="142">
        <v>7311.2342209125363</v>
      </c>
      <c r="S195" s="142">
        <v>-9929.7800950699657</v>
      </c>
      <c r="T195" s="142">
        <v>316.42552775144094</v>
      </c>
      <c r="U195" s="142">
        <v>1202.6652725578549</v>
      </c>
      <c r="V195" s="142">
        <v>-3724.604317506059</v>
      </c>
      <c r="W195" s="142">
        <v>17525.538917582122</v>
      </c>
      <c r="X195" s="143"/>
      <c r="Y195" s="142">
        <v>0</v>
      </c>
      <c r="Z195" s="142">
        <v>0</v>
      </c>
      <c r="AA195" s="142">
        <v>0</v>
      </c>
      <c r="AB195" s="142">
        <v>0</v>
      </c>
      <c r="AC195" s="142">
        <v>0</v>
      </c>
      <c r="AD195" s="142">
        <v>0</v>
      </c>
      <c r="AE195" s="142">
        <v>0</v>
      </c>
      <c r="AF195" s="142">
        <v>0</v>
      </c>
      <c r="AG195" s="142">
        <v>0</v>
      </c>
    </row>
    <row r="196" spans="1:33" s="45" customFormat="1">
      <c r="A196" s="38"/>
      <c r="B196" s="5" t="s">
        <v>28</v>
      </c>
      <c r="C196" s="209" t="s">
        <v>311</v>
      </c>
      <c r="D196" s="139">
        <v>0</v>
      </c>
      <c r="E196" s="139">
        <v>0</v>
      </c>
      <c r="F196" s="139">
        <v>0</v>
      </c>
      <c r="G196" s="139">
        <v>0</v>
      </c>
      <c r="H196" s="139">
        <v>0</v>
      </c>
      <c r="I196" s="139">
        <v>0</v>
      </c>
      <c r="J196" s="139">
        <v>0</v>
      </c>
      <c r="K196" s="139">
        <v>0</v>
      </c>
      <c r="L196" s="139">
        <v>0</v>
      </c>
      <c r="M196" s="139">
        <v>0</v>
      </c>
      <c r="N196" s="146"/>
      <c r="O196" s="139">
        <v>0</v>
      </c>
      <c r="P196" s="139">
        <v>0</v>
      </c>
      <c r="Q196" s="139">
        <v>0</v>
      </c>
      <c r="R196" s="139">
        <v>0</v>
      </c>
      <c r="S196" s="139">
        <v>0</v>
      </c>
      <c r="T196" s="139">
        <v>0</v>
      </c>
      <c r="U196" s="139">
        <v>0</v>
      </c>
      <c r="V196" s="139">
        <v>0</v>
      </c>
      <c r="W196" s="139">
        <v>0</v>
      </c>
      <c r="X196" s="146"/>
      <c r="Y196" s="139">
        <v>0</v>
      </c>
      <c r="Z196" s="139">
        <v>0</v>
      </c>
      <c r="AA196" s="139">
        <v>0</v>
      </c>
      <c r="AB196" s="139">
        <v>0</v>
      </c>
      <c r="AC196" s="139">
        <v>0</v>
      </c>
      <c r="AD196" s="139">
        <v>0</v>
      </c>
      <c r="AE196" s="139">
        <v>0</v>
      </c>
      <c r="AF196" s="139">
        <v>0</v>
      </c>
      <c r="AG196" s="139">
        <v>0</v>
      </c>
    </row>
    <row r="197" spans="1:33">
      <c r="B197" s="3" t="s">
        <v>15</v>
      </c>
      <c r="C197" s="210" t="s">
        <v>303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3"/>
      <c r="O197" s="142">
        <v>0</v>
      </c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3"/>
      <c r="Y197" s="142">
        <v>0</v>
      </c>
      <c r="Z197" s="142">
        <v>0</v>
      </c>
      <c r="AA197" s="142">
        <v>0</v>
      </c>
      <c r="AB197" s="142">
        <v>0</v>
      </c>
      <c r="AC197" s="142">
        <v>0</v>
      </c>
      <c r="AD197" s="142">
        <v>0</v>
      </c>
      <c r="AE197" s="142">
        <v>0</v>
      </c>
      <c r="AF197" s="142">
        <v>0</v>
      </c>
      <c r="AG197" s="142">
        <v>0</v>
      </c>
    </row>
    <row r="198" spans="1:33">
      <c r="B198" s="3" t="s">
        <v>16</v>
      </c>
      <c r="C198" s="210" t="s">
        <v>304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3"/>
      <c r="O198" s="142">
        <v>0</v>
      </c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43"/>
      <c r="Y198" s="142">
        <v>0</v>
      </c>
      <c r="Z198" s="142">
        <v>0</v>
      </c>
      <c r="AA198" s="142">
        <v>0</v>
      </c>
      <c r="AB198" s="142">
        <v>0</v>
      </c>
      <c r="AC198" s="142">
        <v>0</v>
      </c>
      <c r="AD198" s="142">
        <v>0</v>
      </c>
      <c r="AE198" s="142">
        <v>0</v>
      </c>
      <c r="AF198" s="142">
        <v>0</v>
      </c>
      <c r="AG198" s="142">
        <v>0</v>
      </c>
    </row>
    <row r="199" spans="1:33">
      <c r="B199" s="3" t="s">
        <v>17</v>
      </c>
      <c r="C199" s="210" t="s">
        <v>305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3"/>
      <c r="O199" s="142">
        <v>0</v>
      </c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43"/>
      <c r="Y199" s="142">
        <v>0</v>
      </c>
      <c r="Z199" s="142">
        <v>0</v>
      </c>
      <c r="AA199" s="142">
        <v>0</v>
      </c>
      <c r="AB199" s="142">
        <v>0</v>
      </c>
      <c r="AC199" s="142">
        <v>0</v>
      </c>
      <c r="AD199" s="142">
        <v>0</v>
      </c>
      <c r="AE199" s="142">
        <v>0</v>
      </c>
      <c r="AF199" s="142">
        <v>0</v>
      </c>
      <c r="AG199" s="142">
        <v>0</v>
      </c>
    </row>
    <row r="200" spans="1:33">
      <c r="B200" s="4" t="s">
        <v>34</v>
      </c>
      <c r="C200" s="42"/>
      <c r="D200" s="142">
        <v>0</v>
      </c>
      <c r="E200" s="142">
        <v>0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0</v>
      </c>
      <c r="M200" s="142">
        <v>0</v>
      </c>
      <c r="N200" s="143"/>
      <c r="O200" s="142">
        <v>0</v>
      </c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43"/>
      <c r="Y200" s="142">
        <v>0</v>
      </c>
      <c r="Z200" s="142">
        <v>0</v>
      </c>
      <c r="AA200" s="142">
        <v>0</v>
      </c>
      <c r="AB200" s="142">
        <v>0</v>
      </c>
      <c r="AC200" s="142">
        <v>0</v>
      </c>
      <c r="AD200" s="142">
        <v>0</v>
      </c>
      <c r="AE200" s="142">
        <v>0</v>
      </c>
      <c r="AF200" s="142">
        <v>0</v>
      </c>
      <c r="AG200" s="142">
        <v>0</v>
      </c>
    </row>
    <row r="201" spans="1:33">
      <c r="B201" s="3" t="s">
        <v>19</v>
      </c>
      <c r="C201" s="210" t="s">
        <v>306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3"/>
      <c r="O201" s="142">
        <v>0</v>
      </c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3"/>
      <c r="Y201" s="142">
        <v>0</v>
      </c>
      <c r="Z201" s="142">
        <v>0</v>
      </c>
      <c r="AA201" s="142">
        <v>0</v>
      </c>
      <c r="AB201" s="142">
        <v>0</v>
      </c>
      <c r="AC201" s="142">
        <v>0</v>
      </c>
      <c r="AD201" s="142">
        <v>0</v>
      </c>
      <c r="AE201" s="142">
        <v>0</v>
      </c>
      <c r="AF201" s="142">
        <v>0</v>
      </c>
      <c r="AG201" s="142">
        <v>0</v>
      </c>
    </row>
    <row r="202" spans="1:33">
      <c r="B202" s="3" t="s">
        <v>20</v>
      </c>
      <c r="C202" s="210" t="s">
        <v>307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3"/>
      <c r="O202" s="142">
        <v>0</v>
      </c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3"/>
      <c r="Y202" s="142">
        <v>0</v>
      </c>
      <c r="Z202" s="142">
        <v>0</v>
      </c>
      <c r="AA202" s="142">
        <v>0</v>
      </c>
      <c r="AB202" s="142">
        <v>0</v>
      </c>
      <c r="AC202" s="142">
        <v>0</v>
      </c>
      <c r="AD202" s="142">
        <v>0</v>
      </c>
      <c r="AE202" s="142">
        <v>0</v>
      </c>
      <c r="AF202" s="142">
        <v>0</v>
      </c>
      <c r="AG202" s="142">
        <v>0</v>
      </c>
    </row>
    <row r="203" spans="1:33" s="45" customFormat="1">
      <c r="A203" s="38"/>
      <c r="B203" s="5" t="s">
        <v>21</v>
      </c>
      <c r="C203" s="209" t="s">
        <v>308</v>
      </c>
      <c r="D203" s="139">
        <v>4576.3870019794358</v>
      </c>
      <c r="E203" s="139">
        <v>8847.4145641641589</v>
      </c>
      <c r="F203" s="139">
        <v>10990.32658114042</v>
      </c>
      <c r="G203" s="139">
        <v>11834.187765630746</v>
      </c>
      <c r="H203" s="139">
        <v>13928.465376194737</v>
      </c>
      <c r="I203" s="139">
        <v>22613.787453122099</v>
      </c>
      <c r="J203" s="139">
        <v>29579.272921247069</v>
      </c>
      <c r="K203" s="139">
        <v>39790.046435928496</v>
      </c>
      <c r="L203" s="139">
        <v>40466.947396421921</v>
      </c>
      <c r="M203" s="139">
        <v>43668.367732095605</v>
      </c>
      <c r="N203" s="146"/>
      <c r="O203" s="139">
        <v>4271.0275621847231</v>
      </c>
      <c r="P203" s="139">
        <v>2142.9120169762609</v>
      </c>
      <c r="Q203" s="139">
        <v>843.8611844903262</v>
      </c>
      <c r="R203" s="139">
        <v>2094.2776105639914</v>
      </c>
      <c r="S203" s="139">
        <v>8685.3220769273612</v>
      </c>
      <c r="T203" s="139">
        <v>6965.4854681249744</v>
      </c>
      <c r="U203" s="139">
        <v>10210.773514681423</v>
      </c>
      <c r="V203" s="139">
        <v>676.90096049342537</v>
      </c>
      <c r="W203" s="139">
        <v>3201.4203356736834</v>
      </c>
      <c r="X203" s="146"/>
      <c r="Y203" s="139">
        <v>0</v>
      </c>
      <c r="Z203" s="139">
        <v>0</v>
      </c>
      <c r="AA203" s="139">
        <v>0</v>
      </c>
      <c r="AB203" s="139">
        <v>0</v>
      </c>
      <c r="AC203" s="139">
        <v>0</v>
      </c>
      <c r="AD203" s="139">
        <v>0</v>
      </c>
      <c r="AE203" s="139">
        <v>0</v>
      </c>
      <c r="AF203" s="139">
        <v>0</v>
      </c>
      <c r="AG203" s="139">
        <v>0</v>
      </c>
    </row>
    <row r="204" spans="1:33" s="45" customFormat="1">
      <c r="A204" s="38"/>
      <c r="B204" s="9" t="s">
        <v>94</v>
      </c>
      <c r="C204" s="209" t="s">
        <v>309</v>
      </c>
      <c r="D204" s="139">
        <v>0</v>
      </c>
      <c r="E204" s="139">
        <v>0</v>
      </c>
      <c r="F204" s="139">
        <v>0</v>
      </c>
      <c r="G204" s="139">
        <v>0</v>
      </c>
      <c r="H204" s="139">
        <v>0</v>
      </c>
      <c r="I204" s="139">
        <v>0</v>
      </c>
      <c r="J204" s="139">
        <v>0</v>
      </c>
      <c r="K204" s="139">
        <v>0</v>
      </c>
      <c r="L204" s="139">
        <v>0</v>
      </c>
      <c r="M204" s="139">
        <v>0</v>
      </c>
      <c r="N204" s="146"/>
      <c r="O204" s="139">
        <v>0</v>
      </c>
      <c r="P204" s="139">
        <v>0</v>
      </c>
      <c r="Q204" s="139">
        <v>0</v>
      </c>
      <c r="R204" s="139">
        <v>0</v>
      </c>
      <c r="S204" s="139">
        <v>0</v>
      </c>
      <c r="T204" s="139">
        <v>0</v>
      </c>
      <c r="U204" s="139">
        <v>0</v>
      </c>
      <c r="V204" s="139">
        <v>0</v>
      </c>
      <c r="W204" s="139">
        <v>0</v>
      </c>
      <c r="X204" s="146"/>
      <c r="Y204" s="139">
        <v>0</v>
      </c>
      <c r="Z204" s="139">
        <v>0</v>
      </c>
      <c r="AA204" s="139">
        <v>0</v>
      </c>
      <c r="AB204" s="139">
        <v>0</v>
      </c>
      <c r="AC204" s="139">
        <v>0</v>
      </c>
      <c r="AD204" s="139">
        <v>0</v>
      </c>
      <c r="AE204" s="139">
        <v>0</v>
      </c>
      <c r="AF204" s="139">
        <v>0</v>
      </c>
      <c r="AG204" s="139">
        <v>0</v>
      </c>
    </row>
    <row r="205" spans="1:33">
      <c r="B205" s="208" t="s">
        <v>40</v>
      </c>
      <c r="C205" s="219"/>
      <c r="D205" s="142">
        <v>0</v>
      </c>
      <c r="E205" s="142">
        <v>0</v>
      </c>
      <c r="F205" s="142">
        <v>0</v>
      </c>
      <c r="G205" s="142">
        <v>0</v>
      </c>
      <c r="H205" s="142">
        <v>0</v>
      </c>
      <c r="I205" s="142">
        <v>0</v>
      </c>
      <c r="J205" s="142">
        <v>0</v>
      </c>
      <c r="K205" s="142">
        <v>0</v>
      </c>
      <c r="L205" s="142">
        <v>0</v>
      </c>
      <c r="M205" s="142">
        <v>0</v>
      </c>
      <c r="N205" s="143"/>
      <c r="O205" s="142">
        <v>0</v>
      </c>
      <c r="P205" s="142">
        <v>0</v>
      </c>
      <c r="Q205" s="142">
        <v>0</v>
      </c>
      <c r="R205" s="142">
        <v>0</v>
      </c>
      <c r="S205" s="142">
        <v>0</v>
      </c>
      <c r="T205" s="142">
        <v>0</v>
      </c>
      <c r="U205" s="142">
        <v>0</v>
      </c>
      <c r="V205" s="142">
        <v>0</v>
      </c>
      <c r="W205" s="142">
        <v>0</v>
      </c>
      <c r="X205" s="143"/>
      <c r="Y205" s="142">
        <v>0</v>
      </c>
      <c r="Z205" s="142">
        <v>0</v>
      </c>
      <c r="AA205" s="142">
        <v>0</v>
      </c>
      <c r="AB205" s="142">
        <v>0</v>
      </c>
      <c r="AC205" s="142">
        <v>0</v>
      </c>
      <c r="AD205" s="142">
        <v>0</v>
      </c>
      <c r="AE205" s="142">
        <v>0</v>
      </c>
      <c r="AF205" s="142">
        <v>0</v>
      </c>
      <c r="AG205" s="142">
        <v>0</v>
      </c>
    </row>
    <row r="206" spans="1:33">
      <c r="B206" s="6" t="s">
        <v>41</v>
      </c>
      <c r="C206" s="219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3"/>
      <c r="O206" s="142">
        <v>0</v>
      </c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43"/>
      <c r="Y206" s="142">
        <v>0</v>
      </c>
      <c r="Z206" s="142">
        <v>0</v>
      </c>
      <c r="AA206" s="142">
        <v>0</v>
      </c>
      <c r="AB206" s="142">
        <v>0</v>
      </c>
      <c r="AC206" s="142">
        <v>0</v>
      </c>
      <c r="AD206" s="142">
        <v>0</v>
      </c>
      <c r="AE206" s="142">
        <v>0</v>
      </c>
      <c r="AF206" s="142">
        <v>0</v>
      </c>
      <c r="AG206" s="142">
        <v>0</v>
      </c>
    </row>
    <row r="207" spans="1:33">
      <c r="B207" s="6" t="s">
        <v>42</v>
      </c>
      <c r="C207" s="219"/>
      <c r="D207" s="142">
        <v>0</v>
      </c>
      <c r="E207" s="142">
        <v>0</v>
      </c>
      <c r="F207" s="142">
        <v>0</v>
      </c>
      <c r="G207" s="142">
        <v>0</v>
      </c>
      <c r="H207" s="142">
        <v>0</v>
      </c>
      <c r="I207" s="142">
        <v>0</v>
      </c>
      <c r="J207" s="142">
        <v>0</v>
      </c>
      <c r="K207" s="142">
        <v>0</v>
      </c>
      <c r="L207" s="142">
        <v>0</v>
      </c>
      <c r="M207" s="142">
        <v>0</v>
      </c>
      <c r="N207" s="143"/>
      <c r="O207" s="142">
        <v>0</v>
      </c>
      <c r="P207" s="142">
        <v>0</v>
      </c>
      <c r="Q207" s="142">
        <v>0</v>
      </c>
      <c r="R207" s="142">
        <v>0</v>
      </c>
      <c r="S207" s="142">
        <v>0</v>
      </c>
      <c r="T207" s="142">
        <v>0</v>
      </c>
      <c r="U207" s="142">
        <v>0</v>
      </c>
      <c r="V207" s="142">
        <v>0</v>
      </c>
      <c r="W207" s="142">
        <v>0</v>
      </c>
      <c r="X207" s="143"/>
      <c r="Y207" s="142">
        <v>0</v>
      </c>
      <c r="Z207" s="142">
        <v>0</v>
      </c>
      <c r="AA207" s="142">
        <v>0</v>
      </c>
      <c r="AB207" s="142">
        <v>0</v>
      </c>
      <c r="AC207" s="142">
        <v>0</v>
      </c>
      <c r="AD207" s="142">
        <v>0</v>
      </c>
      <c r="AE207" s="142">
        <v>0</v>
      </c>
      <c r="AF207" s="142">
        <v>0</v>
      </c>
      <c r="AG207" s="142">
        <v>0</v>
      </c>
    </row>
    <row r="208" spans="1:33">
      <c r="B208" s="6" t="s">
        <v>43</v>
      </c>
      <c r="C208" s="219"/>
      <c r="D208" s="142">
        <v>0</v>
      </c>
      <c r="E208" s="142">
        <v>0</v>
      </c>
      <c r="F208" s="142">
        <v>0</v>
      </c>
      <c r="G208" s="142">
        <v>0</v>
      </c>
      <c r="H208" s="142">
        <v>0</v>
      </c>
      <c r="I208" s="142">
        <v>0</v>
      </c>
      <c r="J208" s="142">
        <v>0</v>
      </c>
      <c r="K208" s="142">
        <v>0</v>
      </c>
      <c r="L208" s="142">
        <v>0</v>
      </c>
      <c r="M208" s="142">
        <v>0</v>
      </c>
      <c r="N208" s="143"/>
      <c r="O208" s="142">
        <v>0</v>
      </c>
      <c r="P208" s="142">
        <v>0</v>
      </c>
      <c r="Q208" s="142">
        <v>0</v>
      </c>
      <c r="R208" s="142">
        <v>0</v>
      </c>
      <c r="S208" s="142">
        <v>0</v>
      </c>
      <c r="T208" s="142">
        <v>0</v>
      </c>
      <c r="U208" s="142">
        <v>0</v>
      </c>
      <c r="V208" s="142">
        <v>0</v>
      </c>
      <c r="W208" s="142">
        <v>0</v>
      </c>
      <c r="X208" s="143"/>
      <c r="Y208" s="142">
        <v>0</v>
      </c>
      <c r="Z208" s="142">
        <v>0</v>
      </c>
      <c r="AA208" s="142">
        <v>0</v>
      </c>
      <c r="AB208" s="142">
        <v>0</v>
      </c>
      <c r="AC208" s="142">
        <v>0</v>
      </c>
      <c r="AD208" s="142">
        <v>0</v>
      </c>
      <c r="AE208" s="142">
        <v>0</v>
      </c>
      <c r="AF208" s="142">
        <v>0</v>
      </c>
      <c r="AG208" s="142">
        <v>0</v>
      </c>
    </row>
    <row r="209" spans="1:33">
      <c r="B209" s="6" t="s">
        <v>44</v>
      </c>
      <c r="C209" s="219"/>
      <c r="D209" s="142">
        <v>0</v>
      </c>
      <c r="E209" s="142">
        <v>0</v>
      </c>
      <c r="F209" s="142">
        <v>0</v>
      </c>
      <c r="G209" s="142">
        <v>0</v>
      </c>
      <c r="H209" s="142">
        <v>0</v>
      </c>
      <c r="I209" s="142">
        <v>0</v>
      </c>
      <c r="J209" s="142">
        <v>0</v>
      </c>
      <c r="K209" s="142">
        <v>0</v>
      </c>
      <c r="L209" s="142">
        <v>0</v>
      </c>
      <c r="M209" s="142">
        <v>0</v>
      </c>
      <c r="N209" s="143"/>
      <c r="O209" s="142">
        <v>0</v>
      </c>
      <c r="P209" s="142">
        <v>0</v>
      </c>
      <c r="Q209" s="142">
        <v>0</v>
      </c>
      <c r="R209" s="142">
        <v>0</v>
      </c>
      <c r="S209" s="142">
        <v>0</v>
      </c>
      <c r="T209" s="142">
        <v>0</v>
      </c>
      <c r="U209" s="142">
        <v>0</v>
      </c>
      <c r="V209" s="142">
        <v>0</v>
      </c>
      <c r="W209" s="142">
        <v>0</v>
      </c>
      <c r="X209" s="143"/>
      <c r="Y209" s="142">
        <v>0</v>
      </c>
      <c r="Z209" s="142">
        <v>0</v>
      </c>
      <c r="AA209" s="142">
        <v>0</v>
      </c>
      <c r="AB209" s="142">
        <v>0</v>
      </c>
      <c r="AC209" s="142">
        <v>0</v>
      </c>
      <c r="AD209" s="142">
        <v>0</v>
      </c>
      <c r="AE209" s="142">
        <v>0</v>
      </c>
      <c r="AF209" s="142">
        <v>0</v>
      </c>
      <c r="AG209" s="142">
        <v>0</v>
      </c>
    </row>
    <row r="210" spans="1:33">
      <c r="B210" s="7" t="s">
        <v>45</v>
      </c>
      <c r="C210" s="219"/>
      <c r="D210" s="142">
        <v>0</v>
      </c>
      <c r="E210" s="142">
        <v>0</v>
      </c>
      <c r="F210" s="142">
        <v>0</v>
      </c>
      <c r="G210" s="142">
        <v>0</v>
      </c>
      <c r="H210" s="142">
        <v>0</v>
      </c>
      <c r="I210" s="142">
        <v>0</v>
      </c>
      <c r="J210" s="142">
        <v>0</v>
      </c>
      <c r="K210" s="142">
        <v>0</v>
      </c>
      <c r="L210" s="142">
        <v>0</v>
      </c>
      <c r="M210" s="142">
        <v>0</v>
      </c>
      <c r="N210" s="143"/>
      <c r="O210" s="142">
        <v>0</v>
      </c>
      <c r="P210" s="142">
        <v>0</v>
      </c>
      <c r="Q210" s="142">
        <v>0</v>
      </c>
      <c r="R210" s="142">
        <v>0</v>
      </c>
      <c r="S210" s="142">
        <v>0</v>
      </c>
      <c r="T210" s="142">
        <v>0</v>
      </c>
      <c r="U210" s="142">
        <v>0</v>
      </c>
      <c r="V210" s="142">
        <v>0</v>
      </c>
      <c r="W210" s="142">
        <v>0</v>
      </c>
      <c r="X210" s="143"/>
      <c r="Y210" s="142">
        <v>0</v>
      </c>
      <c r="Z210" s="142">
        <v>0</v>
      </c>
      <c r="AA210" s="142">
        <v>0</v>
      </c>
      <c r="AB210" s="142">
        <v>0</v>
      </c>
      <c r="AC210" s="142">
        <v>0</v>
      </c>
      <c r="AD210" s="142">
        <v>0</v>
      </c>
      <c r="AE210" s="142">
        <v>0</v>
      </c>
      <c r="AF210" s="142">
        <v>0</v>
      </c>
      <c r="AG210" s="142">
        <v>0</v>
      </c>
    </row>
    <row r="211" spans="1:33">
      <c r="B211" s="7" t="s">
        <v>46</v>
      </c>
      <c r="C211" s="219"/>
      <c r="D211" s="142">
        <v>0</v>
      </c>
      <c r="E211" s="142">
        <v>0</v>
      </c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3"/>
      <c r="O211" s="142">
        <v>0</v>
      </c>
      <c r="P211" s="142">
        <v>0</v>
      </c>
      <c r="Q211" s="142">
        <v>0</v>
      </c>
      <c r="R211" s="142">
        <v>0</v>
      </c>
      <c r="S211" s="142">
        <v>0</v>
      </c>
      <c r="T211" s="142">
        <v>0</v>
      </c>
      <c r="U211" s="142">
        <v>0</v>
      </c>
      <c r="V211" s="142">
        <v>0</v>
      </c>
      <c r="W211" s="142">
        <v>0</v>
      </c>
      <c r="X211" s="143"/>
      <c r="Y211" s="142">
        <v>0</v>
      </c>
      <c r="Z211" s="142">
        <v>0</v>
      </c>
      <c r="AA211" s="142">
        <v>0</v>
      </c>
      <c r="AB211" s="142">
        <v>0</v>
      </c>
      <c r="AC211" s="142">
        <v>0</v>
      </c>
      <c r="AD211" s="142">
        <v>0</v>
      </c>
      <c r="AE211" s="142">
        <v>0</v>
      </c>
      <c r="AF211" s="142">
        <v>0</v>
      </c>
      <c r="AG211" s="142">
        <v>0</v>
      </c>
    </row>
    <row r="212" spans="1:33">
      <c r="B212" s="6" t="s">
        <v>317</v>
      </c>
      <c r="C212" s="219"/>
      <c r="D212" s="142">
        <v>0</v>
      </c>
      <c r="E212" s="142">
        <v>0</v>
      </c>
      <c r="F212" s="142">
        <v>0</v>
      </c>
      <c r="G212" s="142">
        <v>0</v>
      </c>
      <c r="H212" s="142">
        <v>0</v>
      </c>
      <c r="I212" s="142">
        <v>0</v>
      </c>
      <c r="J212" s="142">
        <v>0</v>
      </c>
      <c r="K212" s="142">
        <v>0</v>
      </c>
      <c r="L212" s="142">
        <v>0</v>
      </c>
      <c r="M212" s="142">
        <v>0</v>
      </c>
      <c r="N212" s="143"/>
      <c r="O212" s="142">
        <v>0</v>
      </c>
      <c r="P212" s="142">
        <v>0</v>
      </c>
      <c r="Q212" s="142">
        <v>0</v>
      </c>
      <c r="R212" s="142">
        <v>0</v>
      </c>
      <c r="S212" s="142">
        <v>0</v>
      </c>
      <c r="T212" s="142">
        <v>0</v>
      </c>
      <c r="U212" s="142">
        <v>0</v>
      </c>
      <c r="V212" s="142">
        <v>0</v>
      </c>
      <c r="W212" s="142">
        <v>0</v>
      </c>
      <c r="X212" s="143"/>
      <c r="Y212" s="142">
        <v>0</v>
      </c>
      <c r="Z212" s="142">
        <v>0</v>
      </c>
      <c r="AA212" s="142">
        <v>0</v>
      </c>
      <c r="AB212" s="142">
        <v>0</v>
      </c>
      <c r="AC212" s="142">
        <v>0</v>
      </c>
      <c r="AD212" s="142">
        <v>0</v>
      </c>
      <c r="AE212" s="142">
        <v>0</v>
      </c>
      <c r="AF212" s="142">
        <v>0</v>
      </c>
      <c r="AG212" s="142">
        <v>0</v>
      </c>
    </row>
    <row r="213" spans="1:33">
      <c r="B213" s="6" t="s">
        <v>108</v>
      </c>
      <c r="C213" s="219"/>
      <c r="D213" s="142">
        <v>0</v>
      </c>
      <c r="E213" s="142">
        <v>0</v>
      </c>
      <c r="F213" s="142">
        <v>0</v>
      </c>
      <c r="G213" s="142">
        <v>0</v>
      </c>
      <c r="H213" s="142">
        <v>0</v>
      </c>
      <c r="I213" s="142">
        <v>0</v>
      </c>
      <c r="J213" s="142">
        <v>0</v>
      </c>
      <c r="K213" s="142">
        <v>0</v>
      </c>
      <c r="L213" s="142">
        <v>0</v>
      </c>
      <c r="M213" s="142">
        <v>0</v>
      </c>
      <c r="N213" s="143"/>
      <c r="O213" s="142">
        <v>0</v>
      </c>
      <c r="P213" s="142">
        <v>0</v>
      </c>
      <c r="Q213" s="142">
        <v>0</v>
      </c>
      <c r="R213" s="142">
        <v>0</v>
      </c>
      <c r="S213" s="142">
        <v>0</v>
      </c>
      <c r="T213" s="142">
        <v>0</v>
      </c>
      <c r="U213" s="142">
        <v>0</v>
      </c>
      <c r="V213" s="142">
        <v>0</v>
      </c>
      <c r="W213" s="142">
        <v>0</v>
      </c>
      <c r="X213" s="143"/>
      <c r="Y213" s="142">
        <v>0</v>
      </c>
      <c r="Z213" s="142">
        <v>0</v>
      </c>
      <c r="AA213" s="142">
        <v>0</v>
      </c>
      <c r="AB213" s="142">
        <v>0</v>
      </c>
      <c r="AC213" s="142">
        <v>0</v>
      </c>
      <c r="AD213" s="142">
        <v>0</v>
      </c>
      <c r="AE213" s="142">
        <v>0</v>
      </c>
      <c r="AF213" s="142">
        <v>0</v>
      </c>
      <c r="AG213" s="142">
        <v>0</v>
      </c>
    </row>
    <row r="214" spans="1:33">
      <c r="B214" s="6" t="s">
        <v>48</v>
      </c>
      <c r="C214" s="219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3"/>
      <c r="O214" s="142">
        <v>0</v>
      </c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43"/>
      <c r="Y214" s="142">
        <v>0</v>
      </c>
      <c r="Z214" s="142">
        <v>0</v>
      </c>
      <c r="AA214" s="142">
        <v>0</v>
      </c>
      <c r="AB214" s="142">
        <v>0</v>
      </c>
      <c r="AC214" s="142">
        <v>0</v>
      </c>
      <c r="AD214" s="142">
        <v>0</v>
      </c>
      <c r="AE214" s="142">
        <v>0</v>
      </c>
      <c r="AF214" s="142">
        <v>0</v>
      </c>
      <c r="AG214" s="142">
        <v>0</v>
      </c>
    </row>
    <row r="215" spans="1:33">
      <c r="B215" s="6" t="s">
        <v>325</v>
      </c>
      <c r="C215" s="219"/>
      <c r="D215" s="142">
        <v>0</v>
      </c>
      <c r="E215" s="142">
        <v>0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3"/>
      <c r="O215" s="142">
        <v>0</v>
      </c>
      <c r="P215" s="142">
        <v>0</v>
      </c>
      <c r="Q215" s="142">
        <v>0</v>
      </c>
      <c r="R215" s="142">
        <v>0</v>
      </c>
      <c r="S215" s="142">
        <v>0</v>
      </c>
      <c r="T215" s="142">
        <v>0</v>
      </c>
      <c r="U215" s="142">
        <v>0</v>
      </c>
      <c r="V215" s="142">
        <v>0</v>
      </c>
      <c r="W215" s="142">
        <v>0</v>
      </c>
      <c r="X215" s="143"/>
      <c r="Y215" s="142">
        <v>0</v>
      </c>
      <c r="Z215" s="142">
        <v>0</v>
      </c>
      <c r="AA215" s="142">
        <v>0</v>
      </c>
      <c r="AB215" s="142">
        <v>0</v>
      </c>
      <c r="AC215" s="142">
        <v>0</v>
      </c>
      <c r="AD215" s="142">
        <v>0</v>
      </c>
      <c r="AE215" s="142">
        <v>0</v>
      </c>
      <c r="AF215" s="142">
        <v>0</v>
      </c>
      <c r="AG215" s="142">
        <v>0</v>
      </c>
    </row>
    <row r="216" spans="1:33">
      <c r="B216" s="8" t="s">
        <v>101</v>
      </c>
      <c r="C216" s="219"/>
      <c r="D216" s="142">
        <v>0</v>
      </c>
      <c r="E216" s="142">
        <v>0</v>
      </c>
      <c r="F216" s="142">
        <v>0</v>
      </c>
      <c r="G216" s="142">
        <v>0</v>
      </c>
      <c r="H216" s="142">
        <v>0</v>
      </c>
      <c r="I216" s="142">
        <v>0</v>
      </c>
      <c r="J216" s="142">
        <v>0</v>
      </c>
      <c r="K216" s="142">
        <v>0</v>
      </c>
      <c r="L216" s="142">
        <v>0</v>
      </c>
      <c r="M216" s="142">
        <v>0</v>
      </c>
      <c r="N216" s="143"/>
      <c r="O216" s="142">
        <v>0</v>
      </c>
      <c r="P216" s="142">
        <v>0</v>
      </c>
      <c r="Q216" s="142">
        <v>0</v>
      </c>
      <c r="R216" s="142">
        <v>0</v>
      </c>
      <c r="S216" s="142">
        <v>0</v>
      </c>
      <c r="T216" s="142">
        <v>0</v>
      </c>
      <c r="U216" s="142">
        <v>0</v>
      </c>
      <c r="V216" s="142">
        <v>0</v>
      </c>
      <c r="W216" s="142">
        <v>0</v>
      </c>
      <c r="X216" s="143"/>
      <c r="Y216" s="142">
        <v>0</v>
      </c>
      <c r="Z216" s="142">
        <v>0</v>
      </c>
      <c r="AA216" s="142">
        <v>0</v>
      </c>
      <c r="AB216" s="142">
        <v>0</v>
      </c>
      <c r="AC216" s="142">
        <v>0</v>
      </c>
      <c r="AD216" s="142">
        <v>0</v>
      </c>
      <c r="AE216" s="142">
        <v>0</v>
      </c>
      <c r="AF216" s="142">
        <v>0</v>
      </c>
      <c r="AG216" s="142">
        <v>0</v>
      </c>
    </row>
    <row r="217" spans="1:33" s="45" customFormat="1">
      <c r="A217" s="38"/>
      <c r="B217" s="9" t="s">
        <v>95</v>
      </c>
      <c r="C217" s="209" t="s">
        <v>310</v>
      </c>
      <c r="D217" s="139">
        <v>4576.3870019794358</v>
      </c>
      <c r="E217" s="139">
        <v>8847.4145641641589</v>
      </c>
      <c r="F217" s="139">
        <v>10990.32658114042</v>
      </c>
      <c r="G217" s="139">
        <v>11834.187765630746</v>
      </c>
      <c r="H217" s="139">
        <v>13928.465376194737</v>
      </c>
      <c r="I217" s="139">
        <v>22613.787453122099</v>
      </c>
      <c r="J217" s="139">
        <v>29579.272921247069</v>
      </c>
      <c r="K217" s="139">
        <v>39790.046435928496</v>
      </c>
      <c r="L217" s="139">
        <v>40466.947396421921</v>
      </c>
      <c r="M217" s="139">
        <v>43668.367732095605</v>
      </c>
      <c r="N217" s="146"/>
      <c r="O217" s="139">
        <v>4271.0275621847231</v>
      </c>
      <c r="P217" s="139">
        <v>2142.9120169762609</v>
      </c>
      <c r="Q217" s="139">
        <v>843.8611844903262</v>
      </c>
      <c r="R217" s="139">
        <v>2094.2776105639914</v>
      </c>
      <c r="S217" s="139">
        <v>8685.3220769273612</v>
      </c>
      <c r="T217" s="139">
        <v>6965.4854681249744</v>
      </c>
      <c r="U217" s="139">
        <v>10210.773514681423</v>
      </c>
      <c r="V217" s="139">
        <v>676.90096049342537</v>
      </c>
      <c r="W217" s="139">
        <v>3201.4203356736834</v>
      </c>
      <c r="X217" s="146"/>
      <c r="Y217" s="139">
        <v>0</v>
      </c>
      <c r="Z217" s="139">
        <v>0</v>
      </c>
      <c r="AA217" s="139">
        <v>0</v>
      </c>
      <c r="AB217" s="139">
        <v>0</v>
      </c>
      <c r="AC217" s="139">
        <v>0</v>
      </c>
      <c r="AD217" s="139">
        <v>0</v>
      </c>
      <c r="AE217" s="139">
        <v>0</v>
      </c>
      <c r="AF217" s="139">
        <v>0</v>
      </c>
      <c r="AG217" s="139">
        <v>0</v>
      </c>
    </row>
    <row r="218" spans="1:33">
      <c r="B218" s="208" t="s">
        <v>40</v>
      </c>
      <c r="C218" s="18"/>
      <c r="D218" s="142">
        <v>4576.3870019794358</v>
      </c>
      <c r="E218" s="142">
        <v>8847.4145641641589</v>
      </c>
      <c r="F218" s="142">
        <v>10990.32658114042</v>
      </c>
      <c r="G218" s="142">
        <v>11834.187765630746</v>
      </c>
      <c r="H218" s="142">
        <v>13928.465376194737</v>
      </c>
      <c r="I218" s="142">
        <v>22613.787453122099</v>
      </c>
      <c r="J218" s="142">
        <v>29579.272921247069</v>
      </c>
      <c r="K218" s="142">
        <v>39790.046435928496</v>
      </c>
      <c r="L218" s="142">
        <v>40466.947396421921</v>
      </c>
      <c r="M218" s="142">
        <v>43668.367732095605</v>
      </c>
      <c r="N218" s="143"/>
      <c r="O218" s="142">
        <v>4271.0275621847231</v>
      </c>
      <c r="P218" s="142">
        <v>2142.9120169762609</v>
      </c>
      <c r="Q218" s="142">
        <v>843.8611844903262</v>
      </c>
      <c r="R218" s="142">
        <v>2094.2776105639914</v>
      </c>
      <c r="S218" s="142">
        <v>8685.3220769273612</v>
      </c>
      <c r="T218" s="142">
        <v>6965.4854681249744</v>
      </c>
      <c r="U218" s="142">
        <v>10210.773514681423</v>
      </c>
      <c r="V218" s="142">
        <v>676.90096049342537</v>
      </c>
      <c r="W218" s="142">
        <v>3201.4203356736834</v>
      </c>
      <c r="X218" s="143"/>
      <c r="Y218" s="142">
        <v>0</v>
      </c>
      <c r="Z218" s="142">
        <v>0</v>
      </c>
      <c r="AA218" s="142">
        <v>0</v>
      </c>
      <c r="AB218" s="142">
        <v>0</v>
      </c>
      <c r="AC218" s="142">
        <v>0</v>
      </c>
      <c r="AD218" s="142">
        <v>0</v>
      </c>
      <c r="AE218" s="142">
        <v>0</v>
      </c>
      <c r="AF218" s="142">
        <v>0</v>
      </c>
      <c r="AG218" s="142">
        <v>0</v>
      </c>
    </row>
    <row r="219" spans="1:33">
      <c r="B219" s="6" t="s">
        <v>41</v>
      </c>
      <c r="C219" s="18"/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3"/>
      <c r="O219" s="142">
        <v>0</v>
      </c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43"/>
      <c r="Y219" s="142">
        <v>0</v>
      </c>
      <c r="Z219" s="142">
        <v>0</v>
      </c>
      <c r="AA219" s="142">
        <v>0</v>
      </c>
      <c r="AB219" s="142">
        <v>0</v>
      </c>
      <c r="AC219" s="142">
        <v>0</v>
      </c>
      <c r="AD219" s="142">
        <v>0</v>
      </c>
      <c r="AE219" s="142">
        <v>0</v>
      </c>
      <c r="AF219" s="142">
        <v>0</v>
      </c>
      <c r="AG219" s="142">
        <v>0</v>
      </c>
    </row>
    <row r="220" spans="1:33">
      <c r="B220" s="6" t="s">
        <v>42</v>
      </c>
      <c r="C220" s="18"/>
      <c r="D220" s="142">
        <v>0</v>
      </c>
      <c r="E220" s="142">
        <v>0</v>
      </c>
      <c r="F220" s="142">
        <v>0</v>
      </c>
      <c r="G220" s="142">
        <v>0</v>
      </c>
      <c r="H220" s="142">
        <v>0</v>
      </c>
      <c r="I220" s="142">
        <v>0</v>
      </c>
      <c r="J220" s="142">
        <v>0</v>
      </c>
      <c r="K220" s="142">
        <v>0</v>
      </c>
      <c r="L220" s="142">
        <v>0</v>
      </c>
      <c r="M220" s="142">
        <v>0</v>
      </c>
      <c r="N220" s="143"/>
      <c r="O220" s="142">
        <v>0</v>
      </c>
      <c r="P220" s="142">
        <v>0</v>
      </c>
      <c r="Q220" s="142">
        <v>0</v>
      </c>
      <c r="R220" s="142">
        <v>0</v>
      </c>
      <c r="S220" s="142">
        <v>0</v>
      </c>
      <c r="T220" s="142">
        <v>0</v>
      </c>
      <c r="U220" s="142">
        <v>0</v>
      </c>
      <c r="V220" s="142">
        <v>0</v>
      </c>
      <c r="W220" s="142">
        <v>0</v>
      </c>
      <c r="X220" s="143"/>
      <c r="Y220" s="142">
        <v>0</v>
      </c>
      <c r="Z220" s="142">
        <v>0</v>
      </c>
      <c r="AA220" s="142">
        <v>0</v>
      </c>
      <c r="AB220" s="142">
        <v>0</v>
      </c>
      <c r="AC220" s="142">
        <v>0</v>
      </c>
      <c r="AD220" s="142">
        <v>0</v>
      </c>
      <c r="AE220" s="142">
        <v>0</v>
      </c>
      <c r="AF220" s="142">
        <v>0</v>
      </c>
      <c r="AG220" s="142">
        <v>0</v>
      </c>
    </row>
    <row r="221" spans="1:33">
      <c r="B221" s="6" t="s">
        <v>43</v>
      </c>
      <c r="C221" s="18"/>
      <c r="D221" s="142">
        <v>0</v>
      </c>
      <c r="E221" s="142">
        <v>0</v>
      </c>
      <c r="F221" s="142">
        <v>0</v>
      </c>
      <c r="G221" s="142">
        <v>0</v>
      </c>
      <c r="H221" s="142">
        <v>0</v>
      </c>
      <c r="I221" s="142">
        <v>0</v>
      </c>
      <c r="J221" s="142">
        <v>0</v>
      </c>
      <c r="K221" s="142">
        <v>0</v>
      </c>
      <c r="L221" s="142">
        <v>0</v>
      </c>
      <c r="M221" s="142">
        <v>0</v>
      </c>
      <c r="N221" s="143"/>
      <c r="O221" s="142">
        <v>0</v>
      </c>
      <c r="P221" s="142">
        <v>0</v>
      </c>
      <c r="Q221" s="142">
        <v>0</v>
      </c>
      <c r="R221" s="142">
        <v>0</v>
      </c>
      <c r="S221" s="142">
        <v>0</v>
      </c>
      <c r="T221" s="142">
        <v>0</v>
      </c>
      <c r="U221" s="142">
        <v>0</v>
      </c>
      <c r="V221" s="142">
        <v>0</v>
      </c>
      <c r="W221" s="142">
        <v>0</v>
      </c>
      <c r="X221" s="143"/>
      <c r="Y221" s="142">
        <v>0</v>
      </c>
      <c r="Z221" s="142">
        <v>0</v>
      </c>
      <c r="AA221" s="142">
        <v>0</v>
      </c>
      <c r="AB221" s="142">
        <v>0</v>
      </c>
      <c r="AC221" s="142">
        <v>0</v>
      </c>
      <c r="AD221" s="142">
        <v>0</v>
      </c>
      <c r="AE221" s="142">
        <v>0</v>
      </c>
      <c r="AF221" s="142">
        <v>0</v>
      </c>
      <c r="AG221" s="142">
        <v>0</v>
      </c>
    </row>
    <row r="222" spans="1:33">
      <c r="B222" s="6" t="s">
        <v>44</v>
      </c>
      <c r="C222" s="18"/>
      <c r="D222" s="142">
        <v>4576.3870019794358</v>
      </c>
      <c r="E222" s="142">
        <v>8847.4145641641589</v>
      </c>
      <c r="F222" s="142">
        <v>10990.32658114042</v>
      </c>
      <c r="G222" s="142">
        <v>11834.187765630746</v>
      </c>
      <c r="H222" s="142">
        <v>13928.465376194737</v>
      </c>
      <c r="I222" s="142">
        <v>22613.787453122099</v>
      </c>
      <c r="J222" s="142">
        <v>29579.272921247069</v>
      </c>
      <c r="K222" s="142">
        <v>39790.046435928496</v>
      </c>
      <c r="L222" s="142">
        <v>40466.947396421921</v>
      </c>
      <c r="M222" s="142">
        <v>43668.367732095605</v>
      </c>
      <c r="N222" s="143"/>
      <c r="O222" s="142">
        <v>4271.0275621847231</v>
      </c>
      <c r="P222" s="142">
        <v>2142.9120169762609</v>
      </c>
      <c r="Q222" s="142">
        <v>843.8611844903262</v>
      </c>
      <c r="R222" s="142">
        <v>2094.2776105639914</v>
      </c>
      <c r="S222" s="142">
        <v>8685.3220769273612</v>
      </c>
      <c r="T222" s="142">
        <v>6965.4854681249744</v>
      </c>
      <c r="U222" s="142">
        <v>10210.773514681423</v>
      </c>
      <c r="V222" s="142">
        <v>676.90096049342537</v>
      </c>
      <c r="W222" s="142">
        <v>3201.4203356736834</v>
      </c>
      <c r="X222" s="143"/>
      <c r="Y222" s="142">
        <v>0</v>
      </c>
      <c r="Z222" s="142">
        <v>0</v>
      </c>
      <c r="AA222" s="142">
        <v>0</v>
      </c>
      <c r="AB222" s="142">
        <v>0</v>
      </c>
      <c r="AC222" s="142">
        <v>0</v>
      </c>
      <c r="AD222" s="142">
        <v>0</v>
      </c>
      <c r="AE222" s="142">
        <v>0</v>
      </c>
      <c r="AF222" s="142">
        <v>0</v>
      </c>
      <c r="AG222" s="142">
        <v>0</v>
      </c>
    </row>
    <row r="223" spans="1:33">
      <c r="B223" s="7" t="s">
        <v>45</v>
      </c>
      <c r="C223" s="18"/>
      <c r="D223" s="142">
        <v>4576.3870019794358</v>
      </c>
      <c r="E223" s="142">
        <v>8847.4145641641589</v>
      </c>
      <c r="F223" s="142">
        <v>10990.32658114042</v>
      </c>
      <c r="G223" s="142">
        <v>11834.187765630746</v>
      </c>
      <c r="H223" s="142">
        <v>13928.465376194737</v>
      </c>
      <c r="I223" s="142">
        <v>22613.787453122099</v>
      </c>
      <c r="J223" s="142">
        <v>29579.272921247069</v>
      </c>
      <c r="K223" s="142">
        <v>39790.046435928496</v>
      </c>
      <c r="L223" s="142">
        <v>40466.947396421921</v>
      </c>
      <c r="M223" s="142">
        <v>43668.367732095605</v>
      </c>
      <c r="N223" s="143"/>
      <c r="O223" s="142">
        <v>4271.0275621847231</v>
      </c>
      <c r="P223" s="142">
        <v>2142.9120169762609</v>
      </c>
      <c r="Q223" s="142">
        <v>843.8611844903262</v>
      </c>
      <c r="R223" s="142">
        <v>2094.2776105639914</v>
      </c>
      <c r="S223" s="142">
        <v>8685.3220769273612</v>
      </c>
      <c r="T223" s="142">
        <v>6965.4854681249744</v>
      </c>
      <c r="U223" s="142">
        <v>10210.773514681423</v>
      </c>
      <c r="V223" s="142">
        <v>676.90096049342537</v>
      </c>
      <c r="W223" s="142">
        <v>3201.4203356736834</v>
      </c>
      <c r="X223" s="143"/>
      <c r="Y223" s="142">
        <v>0</v>
      </c>
      <c r="Z223" s="142">
        <v>0</v>
      </c>
      <c r="AA223" s="142">
        <v>0</v>
      </c>
      <c r="AB223" s="142">
        <v>0</v>
      </c>
      <c r="AC223" s="142">
        <v>0</v>
      </c>
      <c r="AD223" s="142">
        <v>0</v>
      </c>
      <c r="AE223" s="142">
        <v>0</v>
      </c>
      <c r="AF223" s="142">
        <v>0</v>
      </c>
      <c r="AG223" s="142">
        <v>0</v>
      </c>
    </row>
    <row r="224" spans="1:33">
      <c r="B224" s="7" t="s">
        <v>46</v>
      </c>
      <c r="C224" s="18"/>
      <c r="D224" s="142">
        <v>0</v>
      </c>
      <c r="E224" s="142">
        <v>0</v>
      </c>
      <c r="F224" s="142">
        <v>0</v>
      </c>
      <c r="G224" s="142">
        <v>0</v>
      </c>
      <c r="H224" s="142">
        <v>0</v>
      </c>
      <c r="I224" s="142">
        <v>0</v>
      </c>
      <c r="J224" s="142">
        <v>0</v>
      </c>
      <c r="K224" s="142">
        <v>0</v>
      </c>
      <c r="L224" s="142">
        <v>0</v>
      </c>
      <c r="M224" s="142">
        <v>0</v>
      </c>
      <c r="N224" s="143"/>
      <c r="O224" s="142">
        <v>0</v>
      </c>
      <c r="P224" s="142">
        <v>0</v>
      </c>
      <c r="Q224" s="142">
        <v>0</v>
      </c>
      <c r="R224" s="142">
        <v>0</v>
      </c>
      <c r="S224" s="142">
        <v>0</v>
      </c>
      <c r="T224" s="142">
        <v>0</v>
      </c>
      <c r="U224" s="142">
        <v>0</v>
      </c>
      <c r="V224" s="142">
        <v>0</v>
      </c>
      <c r="W224" s="142">
        <v>0</v>
      </c>
      <c r="X224" s="143"/>
      <c r="Y224" s="142">
        <v>0</v>
      </c>
      <c r="Z224" s="142">
        <v>0</v>
      </c>
      <c r="AA224" s="142">
        <v>0</v>
      </c>
      <c r="AB224" s="142">
        <v>0</v>
      </c>
      <c r="AC224" s="142">
        <v>0</v>
      </c>
      <c r="AD224" s="142">
        <v>0</v>
      </c>
      <c r="AE224" s="142">
        <v>0</v>
      </c>
      <c r="AF224" s="142">
        <v>0</v>
      </c>
      <c r="AG224" s="142">
        <v>0</v>
      </c>
    </row>
    <row r="225" spans="1:33">
      <c r="B225" s="6" t="s">
        <v>317</v>
      </c>
      <c r="C225" s="18"/>
      <c r="D225" s="142">
        <v>0</v>
      </c>
      <c r="E225" s="142">
        <v>0</v>
      </c>
      <c r="F225" s="142">
        <v>0</v>
      </c>
      <c r="G225" s="142">
        <v>0</v>
      </c>
      <c r="H225" s="142">
        <v>0</v>
      </c>
      <c r="I225" s="142">
        <v>0</v>
      </c>
      <c r="J225" s="142">
        <v>0</v>
      </c>
      <c r="K225" s="142">
        <v>0</v>
      </c>
      <c r="L225" s="142">
        <v>0</v>
      </c>
      <c r="M225" s="142">
        <v>0</v>
      </c>
      <c r="N225" s="143"/>
      <c r="O225" s="142">
        <v>0</v>
      </c>
      <c r="P225" s="142">
        <v>0</v>
      </c>
      <c r="Q225" s="142">
        <v>0</v>
      </c>
      <c r="R225" s="142">
        <v>0</v>
      </c>
      <c r="S225" s="142">
        <v>0</v>
      </c>
      <c r="T225" s="142">
        <v>0</v>
      </c>
      <c r="U225" s="142">
        <v>0</v>
      </c>
      <c r="V225" s="142">
        <v>0</v>
      </c>
      <c r="W225" s="142">
        <v>0</v>
      </c>
      <c r="X225" s="143"/>
      <c r="Y225" s="142">
        <v>0</v>
      </c>
      <c r="Z225" s="142">
        <v>0</v>
      </c>
      <c r="AA225" s="142">
        <v>0</v>
      </c>
      <c r="AB225" s="142">
        <v>0</v>
      </c>
      <c r="AC225" s="142">
        <v>0</v>
      </c>
      <c r="AD225" s="142">
        <v>0</v>
      </c>
      <c r="AE225" s="142">
        <v>0</v>
      </c>
      <c r="AF225" s="142">
        <v>0</v>
      </c>
      <c r="AG225" s="142">
        <v>0</v>
      </c>
    </row>
    <row r="226" spans="1:33">
      <c r="B226" s="6" t="s">
        <v>108</v>
      </c>
      <c r="C226" s="18"/>
      <c r="D226" s="142">
        <v>0</v>
      </c>
      <c r="E226" s="142">
        <v>0</v>
      </c>
      <c r="F226" s="142">
        <v>0</v>
      </c>
      <c r="G226" s="142">
        <v>0</v>
      </c>
      <c r="H226" s="142">
        <v>0</v>
      </c>
      <c r="I226" s="142">
        <v>0</v>
      </c>
      <c r="J226" s="142">
        <v>0</v>
      </c>
      <c r="K226" s="142">
        <v>0</v>
      </c>
      <c r="L226" s="142">
        <v>0</v>
      </c>
      <c r="M226" s="142">
        <v>0</v>
      </c>
      <c r="N226" s="143"/>
      <c r="O226" s="142">
        <v>0</v>
      </c>
      <c r="P226" s="142">
        <v>0</v>
      </c>
      <c r="Q226" s="142">
        <v>0</v>
      </c>
      <c r="R226" s="142">
        <v>0</v>
      </c>
      <c r="S226" s="142">
        <v>0</v>
      </c>
      <c r="T226" s="142">
        <v>0</v>
      </c>
      <c r="U226" s="142">
        <v>0</v>
      </c>
      <c r="V226" s="142">
        <v>0</v>
      </c>
      <c r="W226" s="142">
        <v>0</v>
      </c>
      <c r="X226" s="143"/>
      <c r="Y226" s="142">
        <v>0</v>
      </c>
      <c r="Z226" s="142">
        <v>0</v>
      </c>
      <c r="AA226" s="142">
        <v>0</v>
      </c>
      <c r="AB226" s="142">
        <v>0</v>
      </c>
      <c r="AC226" s="142">
        <v>0</v>
      </c>
      <c r="AD226" s="142">
        <v>0</v>
      </c>
      <c r="AE226" s="142">
        <v>0</v>
      </c>
      <c r="AF226" s="142">
        <v>0</v>
      </c>
      <c r="AG226" s="142">
        <v>0</v>
      </c>
    </row>
    <row r="227" spans="1:33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3"/>
      <c r="O227" s="142">
        <v>0</v>
      </c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43"/>
      <c r="Y227" s="142">
        <v>0</v>
      </c>
      <c r="Z227" s="142">
        <v>0</v>
      </c>
      <c r="AA227" s="142">
        <v>0</v>
      </c>
      <c r="AB227" s="142">
        <v>0</v>
      </c>
      <c r="AC227" s="142">
        <v>0</v>
      </c>
      <c r="AD227" s="142">
        <v>0</v>
      </c>
      <c r="AE227" s="142">
        <v>0</v>
      </c>
      <c r="AF227" s="142">
        <v>0</v>
      </c>
      <c r="AG227" s="142">
        <v>0</v>
      </c>
    </row>
    <row r="228" spans="1:33">
      <c r="B228" s="6" t="s">
        <v>325</v>
      </c>
      <c r="C228" s="18"/>
      <c r="D228" s="142">
        <v>0</v>
      </c>
      <c r="E228" s="142">
        <v>0</v>
      </c>
      <c r="F228" s="142">
        <v>0</v>
      </c>
      <c r="G228" s="142">
        <v>0</v>
      </c>
      <c r="H228" s="142">
        <v>0</v>
      </c>
      <c r="I228" s="142">
        <v>0</v>
      </c>
      <c r="J228" s="142">
        <v>0</v>
      </c>
      <c r="K228" s="142">
        <v>0</v>
      </c>
      <c r="L228" s="142">
        <v>0</v>
      </c>
      <c r="M228" s="142">
        <v>0</v>
      </c>
      <c r="N228" s="143"/>
      <c r="O228" s="142">
        <v>0</v>
      </c>
      <c r="P228" s="142">
        <v>0</v>
      </c>
      <c r="Q228" s="142">
        <v>0</v>
      </c>
      <c r="R228" s="142">
        <v>0</v>
      </c>
      <c r="S228" s="142">
        <v>0</v>
      </c>
      <c r="T228" s="142">
        <v>0</v>
      </c>
      <c r="U228" s="142">
        <v>0</v>
      </c>
      <c r="V228" s="142">
        <v>0</v>
      </c>
      <c r="W228" s="142">
        <v>0</v>
      </c>
      <c r="X228" s="143"/>
      <c r="Y228" s="142">
        <v>0</v>
      </c>
      <c r="Z228" s="142">
        <v>0</v>
      </c>
      <c r="AA228" s="142">
        <v>0</v>
      </c>
      <c r="AB228" s="142">
        <v>0</v>
      </c>
      <c r="AC228" s="142">
        <v>0</v>
      </c>
      <c r="AD228" s="142">
        <v>0</v>
      </c>
      <c r="AE228" s="142">
        <v>0</v>
      </c>
      <c r="AF228" s="142">
        <v>0</v>
      </c>
      <c r="AG228" s="142">
        <v>0</v>
      </c>
    </row>
    <row r="229" spans="1:33">
      <c r="B229" s="8" t="s">
        <v>101</v>
      </c>
      <c r="C229" s="18"/>
      <c r="D229" s="142">
        <v>0</v>
      </c>
      <c r="E229" s="142">
        <v>0</v>
      </c>
      <c r="F229" s="142">
        <v>0</v>
      </c>
      <c r="G229" s="142">
        <v>0</v>
      </c>
      <c r="H229" s="142">
        <v>0</v>
      </c>
      <c r="I229" s="142">
        <v>0</v>
      </c>
      <c r="J229" s="142">
        <v>0</v>
      </c>
      <c r="K229" s="142">
        <v>0</v>
      </c>
      <c r="L229" s="142">
        <v>0</v>
      </c>
      <c r="M229" s="142">
        <v>0</v>
      </c>
      <c r="N229" s="143"/>
      <c r="O229" s="142">
        <v>0</v>
      </c>
      <c r="P229" s="142">
        <v>0</v>
      </c>
      <c r="Q229" s="142">
        <v>0</v>
      </c>
      <c r="R229" s="142">
        <v>0</v>
      </c>
      <c r="S229" s="142">
        <v>0</v>
      </c>
      <c r="T229" s="142">
        <v>0</v>
      </c>
      <c r="U229" s="142">
        <v>0</v>
      </c>
      <c r="V229" s="142">
        <v>0</v>
      </c>
      <c r="W229" s="142">
        <v>0</v>
      </c>
      <c r="X229" s="143"/>
      <c r="Y229" s="142">
        <v>0</v>
      </c>
      <c r="Z229" s="142">
        <v>0</v>
      </c>
      <c r="AA229" s="142">
        <v>0</v>
      </c>
      <c r="AB229" s="142">
        <v>0</v>
      </c>
      <c r="AC229" s="142">
        <v>0</v>
      </c>
      <c r="AD229" s="142">
        <v>0</v>
      </c>
      <c r="AE229" s="142">
        <v>0</v>
      </c>
      <c r="AF229" s="142">
        <v>0</v>
      </c>
      <c r="AG229" s="142">
        <v>0</v>
      </c>
    </row>
    <row r="230" spans="1:33" s="45" customFormat="1">
      <c r="A230" s="38"/>
      <c r="B230" s="5" t="s">
        <v>29</v>
      </c>
      <c r="C230" s="2"/>
      <c r="D230" s="139">
        <v>66281.636693933571</v>
      </c>
      <c r="E230" s="139">
        <v>72338.851705210604</v>
      </c>
      <c r="F230" s="139">
        <v>71518.085723553959</v>
      </c>
      <c r="G230" s="139">
        <v>92395.223674386492</v>
      </c>
      <c r="H230" s="139">
        <v>95482.069862441451</v>
      </c>
      <c r="I230" s="139">
        <v>112123.44089683145</v>
      </c>
      <c r="J230" s="139">
        <v>132619.60561653116</v>
      </c>
      <c r="K230" s="139">
        <v>133826.9927490839</v>
      </c>
      <c r="L230" s="139">
        <v>156320.17083985344</v>
      </c>
      <c r="M230" s="139">
        <v>161706.36203863446</v>
      </c>
      <c r="N230" s="146"/>
      <c r="O230" s="139">
        <v>6057.2150112770323</v>
      </c>
      <c r="P230" s="139">
        <v>-820.76598165664473</v>
      </c>
      <c r="Q230" s="139">
        <v>20877.137950832534</v>
      </c>
      <c r="R230" s="139">
        <v>3086.8461880549585</v>
      </c>
      <c r="S230" s="139">
        <v>16641.371034390002</v>
      </c>
      <c r="T230" s="139">
        <v>20496.164719699707</v>
      </c>
      <c r="U230" s="139">
        <v>1207.3871325527434</v>
      </c>
      <c r="V230" s="139">
        <v>22493.178090769536</v>
      </c>
      <c r="W230" s="139">
        <v>5386.1911987810163</v>
      </c>
      <c r="X230" s="146"/>
      <c r="Y230" s="139">
        <v>0</v>
      </c>
      <c r="Z230" s="139">
        <v>0</v>
      </c>
      <c r="AA230" s="139">
        <v>0</v>
      </c>
      <c r="AB230" s="139">
        <v>0</v>
      </c>
      <c r="AC230" s="139">
        <v>0</v>
      </c>
      <c r="AD230" s="139">
        <v>0</v>
      </c>
      <c r="AE230" s="139">
        <v>0</v>
      </c>
      <c r="AF230" s="139">
        <v>0</v>
      </c>
      <c r="AG230" s="139">
        <v>0</v>
      </c>
    </row>
    <row r="231" spans="1:33" s="45" customFormat="1">
      <c r="A231" s="38"/>
      <c r="B231" s="5" t="s">
        <v>96</v>
      </c>
      <c r="C231" s="2"/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46"/>
      <c r="O231" s="139">
        <v>0</v>
      </c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46"/>
      <c r="Y231" s="139">
        <v>0</v>
      </c>
      <c r="Z231" s="139">
        <v>0</v>
      </c>
      <c r="AA231" s="139">
        <v>0</v>
      </c>
      <c r="AB231" s="139">
        <v>0</v>
      </c>
      <c r="AC231" s="139">
        <v>0</v>
      </c>
      <c r="AD231" s="139">
        <v>0</v>
      </c>
      <c r="AE231" s="139">
        <v>0</v>
      </c>
      <c r="AF231" s="139">
        <v>0</v>
      </c>
      <c r="AG231" s="139">
        <v>0</v>
      </c>
    </row>
    <row r="232" spans="1:33" s="45" customFormat="1">
      <c r="A232" s="38"/>
      <c r="B232" s="5" t="s">
        <v>100</v>
      </c>
      <c r="C232" s="2"/>
      <c r="D232" s="139">
        <v>1885112.319685</v>
      </c>
      <c r="E232" s="139">
        <v>2078105.450436</v>
      </c>
      <c r="F232" s="139">
        <v>2339542.1833000001</v>
      </c>
      <c r="G232" s="139">
        <v>2725899.6261</v>
      </c>
      <c r="H232" s="139">
        <v>2947465.2644591597</v>
      </c>
      <c r="I232" s="139">
        <v>3464791.6610239665</v>
      </c>
      <c r="J232" s="139">
        <v>3875082.5489627207</v>
      </c>
      <c r="K232" s="139">
        <v>4290332.2412269004</v>
      </c>
      <c r="L232" s="139">
        <v>4457249.8005519416</v>
      </c>
      <c r="M232" s="139">
        <v>5423883.0457712654</v>
      </c>
      <c r="N232" s="146"/>
      <c r="O232" s="139">
        <v>109267.15075099996</v>
      </c>
      <c r="P232" s="139">
        <v>151836.97286400018</v>
      </c>
      <c r="Q232" s="139">
        <v>224333.65279999966</v>
      </c>
      <c r="R232" s="139">
        <v>114877.90835915964</v>
      </c>
      <c r="S232" s="139">
        <v>314822.04656480683</v>
      </c>
      <c r="T232" s="139">
        <v>203760.62129475412</v>
      </c>
      <c r="U232" s="139">
        <v>189440.53653917971</v>
      </c>
      <c r="V232" s="139">
        <v>175794.77807504102</v>
      </c>
      <c r="W232" s="139">
        <v>662810.32220908045</v>
      </c>
      <c r="X232" s="146"/>
      <c r="Y232" s="139">
        <v>83725.98</v>
      </c>
      <c r="Z232" s="139">
        <v>109599.76</v>
      </c>
      <c r="AA232" s="139">
        <v>162023.79</v>
      </c>
      <c r="AB232" s="139">
        <v>106687.72999999998</v>
      </c>
      <c r="AC232" s="139">
        <v>202504.35</v>
      </c>
      <c r="AD232" s="139">
        <v>206530.26664399999</v>
      </c>
      <c r="AE232" s="139">
        <v>225809.15572499999</v>
      </c>
      <c r="AF232" s="139">
        <v>-8877.2187499999982</v>
      </c>
      <c r="AG232" s="139">
        <v>303822.92301024398</v>
      </c>
    </row>
  </sheetData>
  <mergeCells count="12">
    <mergeCell ref="Y3:AG3"/>
    <mergeCell ref="Y4:AG4"/>
    <mergeCell ref="Y120:AG120"/>
    <mergeCell ref="Y121:AG121"/>
    <mergeCell ref="D3:M3"/>
    <mergeCell ref="D4:M4"/>
    <mergeCell ref="D120:M120"/>
    <mergeCell ref="D121:M121"/>
    <mergeCell ref="O3:W3"/>
    <mergeCell ref="O4:W4"/>
    <mergeCell ref="O120:W120"/>
    <mergeCell ref="O121:W121"/>
  </mergeCells>
  <hyperlinks>
    <hyperlink ref="A1" location="Index!A1" display="Index" xr:uid="{E3F81E57-5B5A-4E7F-863F-3192C0ABB2D0}"/>
  </hyperlinks>
  <pageMargins left="0.7" right="0.7" top="0.75" bottom="0.75" header="0.3" footer="0.3"/>
  <pageSetup scale="18" orientation="portrait" r:id="rId1"/>
  <headerFooter>
    <oddHeader xml:space="preserve">&amp;C22-04-2016 12:10
</oddHeader>
  </headerFooter>
  <rowBreaks count="3" manualBreakCount="3">
    <brk id="61" max="16383" man="1"/>
    <brk id="119" max="16383" man="1"/>
    <brk id="178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G232"/>
  <sheetViews>
    <sheetView zoomScale="60" zoomScaleNormal="60" workbookViewId="0">
      <pane xSplit="3" ySplit="5" topLeftCell="D6" activePane="bottomRight" state="frozen"/>
      <selection activeCell="AC121" sqref="AC121"/>
      <selection pane="topRight" activeCell="AC121" sqref="AC121"/>
      <selection pane="bottomLeft" activeCell="AC121" sqref="AC121"/>
      <selection pane="bottomRight"/>
    </sheetView>
  </sheetViews>
  <sheetFormatPr defaultColWidth="9.1796875" defaultRowHeight="14"/>
  <cols>
    <col min="1" max="1" width="6.08984375" style="42" customWidth="1"/>
    <col min="2" max="2" width="72.90625" style="39" customWidth="1"/>
    <col min="3" max="3" width="11.1796875" style="40" customWidth="1"/>
    <col min="4" max="13" width="15.6328125" style="40" customWidth="1"/>
    <col min="14" max="14" width="10.54296875" style="41" customWidth="1"/>
    <col min="15" max="16" width="13.90625" style="41" customWidth="1"/>
    <col min="17" max="23" width="13.90625" style="39" customWidth="1"/>
    <col min="24" max="24" width="6.453125" style="39" customWidth="1"/>
    <col min="25" max="33" width="12.81640625" style="39" customWidth="1"/>
    <col min="34" max="16384" width="9.1796875" style="39"/>
  </cols>
  <sheetData>
    <row r="1" spans="1:33">
      <c r="A1" s="205" t="s">
        <v>315</v>
      </c>
    </row>
    <row r="2" spans="1:33" s="45" customFormat="1">
      <c r="A2" s="38"/>
      <c r="B2" s="196" t="s">
        <v>220</v>
      </c>
      <c r="C2" s="185"/>
      <c r="D2" s="52"/>
      <c r="E2" s="52"/>
      <c r="F2" s="52"/>
      <c r="G2" s="52"/>
      <c r="H2" s="52"/>
      <c r="I2" s="52"/>
      <c r="J2" s="52"/>
      <c r="K2" s="108"/>
      <c r="L2" s="165"/>
      <c r="M2" s="272"/>
      <c r="N2" s="83"/>
    </row>
    <row r="3" spans="1:33" s="45" customFormat="1" ht="27" customHeight="1">
      <c r="A3" s="38"/>
      <c r="B3" s="103"/>
      <c r="C3" s="130" t="s">
        <v>251</v>
      </c>
      <c r="D3" s="326" t="s">
        <v>55</v>
      </c>
      <c r="E3" s="326"/>
      <c r="F3" s="326"/>
      <c r="G3" s="326"/>
      <c r="H3" s="326"/>
      <c r="I3" s="326"/>
      <c r="J3" s="326"/>
      <c r="K3" s="326"/>
      <c r="L3" s="326"/>
      <c r="M3" s="326"/>
      <c r="N3" s="72"/>
      <c r="O3" s="326" t="s">
        <v>226</v>
      </c>
      <c r="P3" s="326"/>
      <c r="Q3" s="326"/>
      <c r="R3" s="326"/>
      <c r="S3" s="326"/>
      <c r="T3" s="326"/>
      <c r="U3" s="326"/>
      <c r="V3" s="326"/>
      <c r="W3" s="326"/>
      <c r="X3" s="27"/>
      <c r="Y3" s="326" t="s">
        <v>169</v>
      </c>
      <c r="Z3" s="326"/>
      <c r="AA3" s="326"/>
      <c r="AB3" s="326"/>
      <c r="AC3" s="326"/>
      <c r="AD3" s="326"/>
      <c r="AE3" s="326"/>
      <c r="AF3" s="326"/>
      <c r="AG3" s="326"/>
    </row>
    <row r="4" spans="1:33" s="45" customFormat="1" ht="15" customHeight="1">
      <c r="A4" s="38"/>
      <c r="B4" s="135"/>
      <c r="C4" s="101"/>
      <c r="D4" s="327" t="s">
        <v>318</v>
      </c>
      <c r="E4" s="327"/>
      <c r="F4" s="327"/>
      <c r="G4" s="327"/>
      <c r="H4" s="327"/>
      <c r="I4" s="327"/>
      <c r="J4" s="327"/>
      <c r="K4" s="327"/>
      <c r="L4" s="327"/>
      <c r="M4" s="327"/>
      <c r="N4" s="72"/>
      <c r="O4" s="331" t="s">
        <v>318</v>
      </c>
      <c r="P4" s="331"/>
      <c r="Q4" s="331"/>
      <c r="R4" s="331"/>
      <c r="S4" s="331"/>
      <c r="T4" s="331"/>
      <c r="U4" s="331"/>
      <c r="V4" s="331"/>
      <c r="W4" s="331"/>
      <c r="X4" s="27"/>
      <c r="Y4" s="331" t="s">
        <v>318</v>
      </c>
      <c r="Z4" s="331"/>
      <c r="AA4" s="331"/>
      <c r="AB4" s="331"/>
      <c r="AC4" s="331"/>
      <c r="AD4" s="331"/>
      <c r="AE4" s="331"/>
      <c r="AF4" s="331"/>
      <c r="AG4" s="331"/>
    </row>
    <row r="5" spans="1:33" s="45" customFormat="1">
      <c r="A5" s="38"/>
      <c r="B5" s="107" t="s">
        <v>323</v>
      </c>
      <c r="C5" s="46"/>
      <c r="D5" s="181" t="s">
        <v>1</v>
      </c>
      <c r="E5" s="181" t="s">
        <v>2</v>
      </c>
      <c r="F5" s="181" t="s">
        <v>3</v>
      </c>
      <c r="G5" s="181" t="s">
        <v>4</v>
      </c>
      <c r="H5" s="181" t="s">
        <v>104</v>
      </c>
      <c r="I5" s="181" t="s">
        <v>105</v>
      </c>
      <c r="J5" s="181" t="s">
        <v>111</v>
      </c>
      <c r="K5" s="181" t="s">
        <v>268</v>
      </c>
      <c r="L5" s="181" t="s">
        <v>285</v>
      </c>
      <c r="M5" s="181" t="s">
        <v>367</v>
      </c>
      <c r="N5" s="77"/>
      <c r="O5" s="181" t="s">
        <v>2</v>
      </c>
      <c r="P5" s="181" t="s">
        <v>3</v>
      </c>
      <c r="Q5" s="181" t="s">
        <v>4</v>
      </c>
      <c r="R5" s="181" t="s">
        <v>104</v>
      </c>
      <c r="S5" s="181" t="s">
        <v>105</v>
      </c>
      <c r="T5" s="181" t="s">
        <v>111</v>
      </c>
      <c r="U5" s="181" t="s">
        <v>268</v>
      </c>
      <c r="V5" s="181" t="s">
        <v>285</v>
      </c>
      <c r="W5" s="181" t="s">
        <v>367</v>
      </c>
      <c r="X5" s="48"/>
      <c r="Y5" s="181" t="s">
        <v>2</v>
      </c>
      <c r="Z5" s="181" t="s">
        <v>3</v>
      </c>
      <c r="AA5" s="181" t="s">
        <v>4</v>
      </c>
      <c r="AB5" s="181" t="s">
        <v>104</v>
      </c>
      <c r="AC5" s="181" t="s">
        <v>105</v>
      </c>
      <c r="AD5" s="181" t="s">
        <v>111</v>
      </c>
      <c r="AE5" s="181" t="s">
        <v>268</v>
      </c>
      <c r="AF5" s="181" t="s">
        <v>285</v>
      </c>
      <c r="AG5" s="181" t="s">
        <v>367</v>
      </c>
    </row>
    <row r="6" spans="1:33" s="45" customFormat="1">
      <c r="A6" s="38"/>
      <c r="B6" s="29" t="s">
        <v>5</v>
      </c>
      <c r="C6" s="209" t="s">
        <v>290</v>
      </c>
      <c r="D6" s="139">
        <v>0</v>
      </c>
      <c r="E6" s="139">
        <v>0</v>
      </c>
      <c r="F6" s="139">
        <v>0</v>
      </c>
      <c r="G6" s="139">
        <v>0</v>
      </c>
      <c r="H6" s="139">
        <v>0</v>
      </c>
      <c r="I6" s="139">
        <v>0</v>
      </c>
      <c r="J6" s="139">
        <v>0</v>
      </c>
      <c r="K6" s="139">
        <v>0</v>
      </c>
      <c r="L6" s="139">
        <v>0</v>
      </c>
      <c r="M6" s="139">
        <v>0</v>
      </c>
      <c r="N6" s="146"/>
      <c r="O6" s="139">
        <v>0</v>
      </c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46"/>
      <c r="Y6" s="139">
        <v>0</v>
      </c>
      <c r="Z6" s="139">
        <v>0</v>
      </c>
      <c r="AA6" s="139">
        <v>0</v>
      </c>
      <c r="AB6" s="139">
        <v>0</v>
      </c>
      <c r="AC6" s="139">
        <v>0</v>
      </c>
      <c r="AD6" s="139">
        <v>0</v>
      </c>
      <c r="AE6" s="139">
        <v>0</v>
      </c>
      <c r="AF6" s="139">
        <v>0</v>
      </c>
      <c r="AG6" s="139">
        <v>0</v>
      </c>
    </row>
    <row r="7" spans="1:33">
      <c r="B7" s="1" t="s">
        <v>35</v>
      </c>
      <c r="C7" s="210" t="s">
        <v>291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3"/>
      <c r="O7" s="142">
        <v>0</v>
      </c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43"/>
      <c r="Y7" s="142">
        <v>0</v>
      </c>
      <c r="Z7" s="142">
        <v>0</v>
      </c>
      <c r="AA7" s="142">
        <v>0</v>
      </c>
      <c r="AB7" s="142">
        <v>0</v>
      </c>
      <c r="AC7" s="142">
        <v>0</v>
      </c>
      <c r="AD7" s="142">
        <v>0</v>
      </c>
      <c r="AE7" s="142">
        <v>0</v>
      </c>
      <c r="AF7" s="142">
        <v>0</v>
      </c>
      <c r="AG7" s="142">
        <v>0</v>
      </c>
    </row>
    <row r="8" spans="1:33">
      <c r="B8" s="1" t="s">
        <v>36</v>
      </c>
      <c r="C8" s="210" t="s">
        <v>292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3"/>
      <c r="O8" s="142">
        <v>0</v>
      </c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43"/>
      <c r="Y8" s="142">
        <v>0</v>
      </c>
      <c r="Z8" s="142">
        <v>0</v>
      </c>
      <c r="AA8" s="142">
        <v>0</v>
      </c>
      <c r="AB8" s="142">
        <v>0</v>
      </c>
      <c r="AC8" s="142">
        <v>0</v>
      </c>
      <c r="AD8" s="142">
        <v>0</v>
      </c>
      <c r="AE8" s="142">
        <v>0</v>
      </c>
      <c r="AF8" s="142">
        <v>0</v>
      </c>
      <c r="AG8" s="142">
        <v>0</v>
      </c>
    </row>
    <row r="9" spans="1:33" s="45" customFormat="1">
      <c r="A9" s="38"/>
      <c r="B9" s="29" t="s">
        <v>6</v>
      </c>
      <c r="C9" s="209" t="s">
        <v>293</v>
      </c>
      <c r="D9" s="139">
        <v>0</v>
      </c>
      <c r="E9" s="139">
        <v>0</v>
      </c>
      <c r="F9" s="139">
        <v>0</v>
      </c>
      <c r="G9" s="139">
        <v>0</v>
      </c>
      <c r="H9" s="139">
        <v>0</v>
      </c>
      <c r="I9" s="139">
        <v>0</v>
      </c>
      <c r="J9" s="139">
        <v>0</v>
      </c>
      <c r="K9" s="139">
        <v>0</v>
      </c>
      <c r="L9" s="139">
        <v>0</v>
      </c>
      <c r="M9" s="139">
        <v>0</v>
      </c>
      <c r="N9" s="146"/>
      <c r="O9" s="139">
        <v>0</v>
      </c>
      <c r="P9" s="139">
        <v>0</v>
      </c>
      <c r="Q9" s="139">
        <v>0</v>
      </c>
      <c r="R9" s="139">
        <v>0</v>
      </c>
      <c r="S9" s="139">
        <v>0</v>
      </c>
      <c r="T9" s="139">
        <v>0</v>
      </c>
      <c r="U9" s="139">
        <v>0</v>
      </c>
      <c r="V9" s="139">
        <v>0</v>
      </c>
      <c r="W9" s="139">
        <v>0</v>
      </c>
      <c r="X9" s="146"/>
      <c r="Y9" s="139">
        <v>0</v>
      </c>
      <c r="Z9" s="139">
        <v>0</v>
      </c>
      <c r="AA9" s="139">
        <v>0</v>
      </c>
      <c r="AB9" s="139">
        <v>0</v>
      </c>
      <c r="AC9" s="139">
        <v>0</v>
      </c>
      <c r="AD9" s="139">
        <v>0</v>
      </c>
      <c r="AE9" s="139">
        <v>0</v>
      </c>
      <c r="AF9" s="139">
        <v>0</v>
      </c>
      <c r="AG9" s="139">
        <v>0</v>
      </c>
    </row>
    <row r="10" spans="1:33" s="45" customFormat="1">
      <c r="A10" s="38"/>
      <c r="B10" s="31" t="s">
        <v>7</v>
      </c>
      <c r="C10" s="209" t="s">
        <v>294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46"/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46"/>
      <c r="Y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</row>
    <row r="11" spans="1:33">
      <c r="A11" s="50"/>
      <c r="B11" s="208" t="s">
        <v>40</v>
      </c>
      <c r="C11" s="219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3"/>
      <c r="O11" s="142">
        <v>0</v>
      </c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3"/>
      <c r="Y11" s="142">
        <v>0</v>
      </c>
      <c r="Z11" s="142">
        <v>0</v>
      </c>
      <c r="AA11" s="142">
        <v>0</v>
      </c>
      <c r="AB11" s="142">
        <v>0</v>
      </c>
      <c r="AC11" s="142">
        <v>0</v>
      </c>
      <c r="AD11" s="142">
        <v>0</v>
      </c>
      <c r="AE11" s="142">
        <v>0</v>
      </c>
      <c r="AF11" s="142">
        <v>0</v>
      </c>
      <c r="AG11" s="142">
        <v>0</v>
      </c>
    </row>
    <row r="12" spans="1:33">
      <c r="A12" s="50"/>
      <c r="B12" s="6" t="s">
        <v>41</v>
      </c>
      <c r="C12" s="219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3"/>
      <c r="O12" s="142">
        <v>0</v>
      </c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3"/>
      <c r="Y12" s="142">
        <v>0</v>
      </c>
      <c r="Z12" s="142">
        <v>0</v>
      </c>
      <c r="AA12" s="142">
        <v>0</v>
      </c>
      <c r="AB12" s="142">
        <v>0</v>
      </c>
      <c r="AC12" s="142">
        <v>0</v>
      </c>
      <c r="AD12" s="142">
        <v>0</v>
      </c>
      <c r="AE12" s="142">
        <v>0</v>
      </c>
      <c r="AF12" s="142">
        <v>0</v>
      </c>
      <c r="AG12" s="142">
        <v>0</v>
      </c>
    </row>
    <row r="13" spans="1:33">
      <c r="A13" s="50"/>
      <c r="B13" s="6" t="s">
        <v>42</v>
      </c>
      <c r="C13" s="219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3"/>
      <c r="O13" s="142">
        <v>0</v>
      </c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3"/>
      <c r="Y13" s="142">
        <v>0</v>
      </c>
      <c r="Z13" s="142">
        <v>0</v>
      </c>
      <c r="AA13" s="142">
        <v>0</v>
      </c>
      <c r="AB13" s="142">
        <v>0</v>
      </c>
      <c r="AC13" s="142">
        <v>0</v>
      </c>
      <c r="AD13" s="142">
        <v>0</v>
      </c>
      <c r="AE13" s="142">
        <v>0</v>
      </c>
      <c r="AF13" s="142">
        <v>0</v>
      </c>
      <c r="AG13" s="142">
        <v>0</v>
      </c>
    </row>
    <row r="14" spans="1:33">
      <c r="A14" s="50"/>
      <c r="B14" s="6" t="s">
        <v>43</v>
      </c>
      <c r="C14" s="219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3"/>
      <c r="O14" s="142">
        <v>0</v>
      </c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43"/>
      <c r="Y14" s="142">
        <v>0</v>
      </c>
      <c r="Z14" s="142">
        <v>0</v>
      </c>
      <c r="AA14" s="142">
        <v>0</v>
      </c>
      <c r="AB14" s="142">
        <v>0</v>
      </c>
      <c r="AC14" s="142">
        <v>0</v>
      </c>
      <c r="AD14" s="142">
        <v>0</v>
      </c>
      <c r="AE14" s="142">
        <v>0</v>
      </c>
      <c r="AF14" s="142">
        <v>0</v>
      </c>
      <c r="AG14" s="142">
        <v>0</v>
      </c>
    </row>
    <row r="15" spans="1:33">
      <c r="A15" s="50"/>
      <c r="B15" s="6" t="s">
        <v>44</v>
      </c>
      <c r="C15" s="219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3"/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3"/>
      <c r="Y15" s="142">
        <v>0</v>
      </c>
      <c r="Z15" s="142">
        <v>0</v>
      </c>
      <c r="AA15" s="142">
        <v>0</v>
      </c>
      <c r="AB15" s="142">
        <v>0</v>
      </c>
      <c r="AC15" s="142">
        <v>0</v>
      </c>
      <c r="AD15" s="142">
        <v>0</v>
      </c>
      <c r="AE15" s="142">
        <v>0</v>
      </c>
      <c r="AF15" s="142">
        <v>0</v>
      </c>
      <c r="AG15" s="142">
        <v>0</v>
      </c>
    </row>
    <row r="16" spans="1:33">
      <c r="A16" s="50"/>
      <c r="B16" s="7" t="s">
        <v>45</v>
      </c>
      <c r="C16" s="219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3"/>
      <c r="O16" s="142">
        <v>0</v>
      </c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3"/>
      <c r="Y16" s="142">
        <v>0</v>
      </c>
      <c r="Z16" s="142">
        <v>0</v>
      </c>
      <c r="AA16" s="142">
        <v>0</v>
      </c>
      <c r="AB16" s="142">
        <v>0</v>
      </c>
      <c r="AC16" s="142">
        <v>0</v>
      </c>
      <c r="AD16" s="142">
        <v>0</v>
      </c>
      <c r="AE16" s="142">
        <v>0</v>
      </c>
      <c r="AF16" s="142">
        <v>0</v>
      </c>
      <c r="AG16" s="142">
        <v>0</v>
      </c>
    </row>
    <row r="17" spans="1:33">
      <c r="A17" s="50"/>
      <c r="B17" s="7" t="s">
        <v>46</v>
      </c>
      <c r="C17" s="219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3"/>
      <c r="O17" s="142">
        <v>0</v>
      </c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3"/>
      <c r="Y17" s="142">
        <v>0</v>
      </c>
      <c r="Z17" s="142">
        <v>0</v>
      </c>
      <c r="AA17" s="142">
        <v>0</v>
      </c>
      <c r="AB17" s="142">
        <v>0</v>
      </c>
      <c r="AC17" s="142">
        <v>0</v>
      </c>
      <c r="AD17" s="142">
        <v>0</v>
      </c>
      <c r="AE17" s="142">
        <v>0</v>
      </c>
      <c r="AF17" s="142">
        <v>0</v>
      </c>
      <c r="AG17" s="142">
        <v>0</v>
      </c>
    </row>
    <row r="18" spans="1:33">
      <c r="A18" s="50"/>
      <c r="B18" s="6" t="s">
        <v>317</v>
      </c>
      <c r="C18" s="219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3"/>
      <c r="O18" s="142">
        <v>0</v>
      </c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3"/>
      <c r="Y18" s="142">
        <v>0</v>
      </c>
      <c r="Z18" s="142">
        <v>0</v>
      </c>
      <c r="AA18" s="142">
        <v>0</v>
      </c>
      <c r="AB18" s="142">
        <v>0</v>
      </c>
      <c r="AC18" s="142">
        <v>0</v>
      </c>
      <c r="AD18" s="142">
        <v>0</v>
      </c>
      <c r="AE18" s="142">
        <v>0</v>
      </c>
      <c r="AF18" s="142">
        <v>0</v>
      </c>
      <c r="AG18" s="142">
        <v>0</v>
      </c>
    </row>
    <row r="19" spans="1:33">
      <c r="A19" s="50"/>
      <c r="B19" s="6" t="s">
        <v>108</v>
      </c>
      <c r="C19" s="210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3"/>
      <c r="O19" s="142">
        <v>0</v>
      </c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3"/>
      <c r="Y19" s="142">
        <v>0</v>
      </c>
      <c r="Z19" s="142">
        <v>0</v>
      </c>
      <c r="AA19" s="142">
        <v>0</v>
      </c>
      <c r="AB19" s="142">
        <v>0</v>
      </c>
      <c r="AC19" s="142">
        <v>0</v>
      </c>
      <c r="AD19" s="142">
        <v>0</v>
      </c>
      <c r="AE19" s="142">
        <v>0</v>
      </c>
      <c r="AF19" s="142">
        <v>0</v>
      </c>
      <c r="AG19" s="142">
        <v>0</v>
      </c>
    </row>
    <row r="20" spans="1:33">
      <c r="A20" s="50"/>
      <c r="B20" s="6" t="s">
        <v>48</v>
      </c>
      <c r="C20" s="219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8"/>
      <c r="O20" s="142">
        <v>0</v>
      </c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3"/>
      <c r="Y20" s="142">
        <v>0</v>
      </c>
      <c r="Z20" s="142">
        <v>0</v>
      </c>
      <c r="AA20" s="142">
        <v>0</v>
      </c>
      <c r="AB20" s="142">
        <v>0</v>
      </c>
      <c r="AC20" s="142">
        <v>0</v>
      </c>
      <c r="AD20" s="142">
        <v>0</v>
      </c>
      <c r="AE20" s="142">
        <v>0</v>
      </c>
      <c r="AF20" s="142">
        <v>0</v>
      </c>
      <c r="AG20" s="142">
        <v>0</v>
      </c>
    </row>
    <row r="21" spans="1:33">
      <c r="A21" s="50"/>
      <c r="B21" s="6" t="s">
        <v>325</v>
      </c>
      <c r="C21" s="219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3"/>
      <c r="O21" s="142">
        <v>0</v>
      </c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3"/>
      <c r="Y21" s="142">
        <v>0</v>
      </c>
      <c r="Z21" s="142">
        <v>0</v>
      </c>
      <c r="AA21" s="142">
        <v>0</v>
      </c>
      <c r="AB21" s="142">
        <v>0</v>
      </c>
      <c r="AC21" s="142">
        <v>0</v>
      </c>
      <c r="AD21" s="142">
        <v>0</v>
      </c>
      <c r="AE21" s="142">
        <v>0</v>
      </c>
      <c r="AF21" s="142">
        <v>0</v>
      </c>
      <c r="AG21" s="142">
        <v>0</v>
      </c>
    </row>
    <row r="22" spans="1:33">
      <c r="A22" s="50"/>
      <c r="B22" s="8" t="s">
        <v>101</v>
      </c>
      <c r="C22" s="219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3"/>
      <c r="O22" s="142">
        <v>0</v>
      </c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3"/>
      <c r="Y22" s="142">
        <v>0</v>
      </c>
      <c r="Z22" s="142">
        <v>0</v>
      </c>
      <c r="AA22" s="142">
        <v>0</v>
      </c>
      <c r="AB22" s="142">
        <v>0</v>
      </c>
      <c r="AC22" s="142">
        <v>0</v>
      </c>
      <c r="AD22" s="142">
        <v>0</v>
      </c>
      <c r="AE22" s="142">
        <v>0</v>
      </c>
      <c r="AF22" s="142">
        <v>0</v>
      </c>
      <c r="AG22" s="142">
        <v>0</v>
      </c>
    </row>
    <row r="23" spans="1:33" s="45" customFormat="1">
      <c r="A23" s="38"/>
      <c r="B23" s="31" t="s">
        <v>8</v>
      </c>
      <c r="C23" s="209" t="s">
        <v>295</v>
      </c>
      <c r="D23" s="139">
        <v>0</v>
      </c>
      <c r="E23" s="139">
        <v>0</v>
      </c>
      <c r="F23" s="139">
        <v>0</v>
      </c>
      <c r="G23" s="139">
        <v>0</v>
      </c>
      <c r="H23" s="139">
        <v>0</v>
      </c>
      <c r="I23" s="139">
        <v>0</v>
      </c>
      <c r="J23" s="139">
        <v>0</v>
      </c>
      <c r="K23" s="139">
        <v>0</v>
      </c>
      <c r="L23" s="139">
        <v>0</v>
      </c>
      <c r="M23" s="139">
        <v>0</v>
      </c>
      <c r="N23" s="146"/>
      <c r="O23" s="139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0</v>
      </c>
      <c r="W23" s="139">
        <v>0</v>
      </c>
      <c r="X23" s="146"/>
      <c r="Y23" s="139">
        <v>0</v>
      </c>
      <c r="Z23" s="139">
        <v>0</v>
      </c>
      <c r="AA23" s="139">
        <v>0</v>
      </c>
      <c r="AB23" s="139">
        <v>0</v>
      </c>
      <c r="AC23" s="139">
        <v>0</v>
      </c>
      <c r="AD23" s="139">
        <v>0</v>
      </c>
      <c r="AE23" s="139">
        <v>0</v>
      </c>
      <c r="AF23" s="139">
        <v>0</v>
      </c>
      <c r="AG23" s="139">
        <v>0</v>
      </c>
    </row>
    <row r="24" spans="1:33">
      <c r="B24" s="208" t="s">
        <v>40</v>
      </c>
      <c r="C24" s="219"/>
      <c r="D24" s="142">
        <v>0</v>
      </c>
      <c r="E24" s="142">
        <v>0</v>
      </c>
      <c r="F24" s="142">
        <v>0</v>
      </c>
      <c r="G24" s="142">
        <v>0</v>
      </c>
      <c r="H24" s="142">
        <v>0</v>
      </c>
      <c r="I24" s="142">
        <v>0</v>
      </c>
      <c r="J24" s="142">
        <v>0</v>
      </c>
      <c r="K24" s="142">
        <v>0</v>
      </c>
      <c r="L24" s="142">
        <v>0</v>
      </c>
      <c r="M24" s="142">
        <v>0</v>
      </c>
      <c r="N24" s="143"/>
      <c r="O24" s="142">
        <v>0</v>
      </c>
      <c r="P24" s="142">
        <v>0</v>
      </c>
      <c r="Q24" s="142">
        <v>0</v>
      </c>
      <c r="R24" s="142">
        <v>0</v>
      </c>
      <c r="S24" s="142">
        <v>0</v>
      </c>
      <c r="T24" s="142">
        <v>0</v>
      </c>
      <c r="U24" s="142">
        <v>0</v>
      </c>
      <c r="V24" s="142">
        <v>0</v>
      </c>
      <c r="W24" s="142">
        <v>0</v>
      </c>
      <c r="X24" s="143"/>
      <c r="Y24" s="142">
        <v>0</v>
      </c>
      <c r="Z24" s="142">
        <v>0</v>
      </c>
      <c r="AA24" s="142">
        <v>0</v>
      </c>
      <c r="AB24" s="142">
        <v>0</v>
      </c>
      <c r="AC24" s="142">
        <v>0</v>
      </c>
      <c r="AD24" s="142">
        <v>0</v>
      </c>
      <c r="AE24" s="142">
        <v>0</v>
      </c>
      <c r="AF24" s="142">
        <v>0</v>
      </c>
      <c r="AG24" s="142">
        <v>0</v>
      </c>
    </row>
    <row r="25" spans="1:33">
      <c r="B25" s="6" t="s">
        <v>41</v>
      </c>
      <c r="C25" s="219"/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3"/>
      <c r="O25" s="142">
        <v>0</v>
      </c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3"/>
      <c r="Y25" s="142">
        <v>0</v>
      </c>
      <c r="Z25" s="142">
        <v>0</v>
      </c>
      <c r="AA25" s="142">
        <v>0</v>
      </c>
      <c r="AB25" s="142">
        <v>0</v>
      </c>
      <c r="AC25" s="142">
        <v>0</v>
      </c>
      <c r="AD25" s="142">
        <v>0</v>
      </c>
      <c r="AE25" s="142">
        <v>0</v>
      </c>
      <c r="AF25" s="142">
        <v>0</v>
      </c>
      <c r="AG25" s="142">
        <v>0</v>
      </c>
    </row>
    <row r="26" spans="1:33">
      <c r="B26" s="6" t="s">
        <v>42</v>
      </c>
      <c r="C26" s="219"/>
      <c r="D26" s="142">
        <v>0</v>
      </c>
      <c r="E26" s="142">
        <v>0</v>
      </c>
      <c r="F26" s="142">
        <v>0</v>
      </c>
      <c r="G26" s="142">
        <v>0</v>
      </c>
      <c r="H26" s="142">
        <v>0</v>
      </c>
      <c r="I26" s="142">
        <v>0</v>
      </c>
      <c r="J26" s="142">
        <v>0</v>
      </c>
      <c r="K26" s="142">
        <v>0</v>
      </c>
      <c r="L26" s="142">
        <v>0</v>
      </c>
      <c r="M26" s="142">
        <v>0</v>
      </c>
      <c r="N26" s="143"/>
      <c r="O26" s="142">
        <v>0</v>
      </c>
      <c r="P26" s="142">
        <v>0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0</v>
      </c>
      <c r="W26" s="142">
        <v>0</v>
      </c>
      <c r="X26" s="143"/>
      <c r="Y26" s="142">
        <v>0</v>
      </c>
      <c r="Z26" s="142">
        <v>0</v>
      </c>
      <c r="AA26" s="142">
        <v>0</v>
      </c>
      <c r="AB26" s="142">
        <v>0</v>
      </c>
      <c r="AC26" s="142">
        <v>0</v>
      </c>
      <c r="AD26" s="142">
        <v>0</v>
      </c>
      <c r="AE26" s="142">
        <v>0</v>
      </c>
      <c r="AF26" s="142">
        <v>0</v>
      </c>
      <c r="AG26" s="142">
        <v>0</v>
      </c>
    </row>
    <row r="27" spans="1:33">
      <c r="B27" s="6" t="s">
        <v>43</v>
      </c>
      <c r="C27" s="219"/>
      <c r="D27" s="142">
        <v>0</v>
      </c>
      <c r="E27" s="142">
        <v>0</v>
      </c>
      <c r="F27" s="142">
        <v>0</v>
      </c>
      <c r="G27" s="142">
        <v>0</v>
      </c>
      <c r="H27" s="142">
        <v>0</v>
      </c>
      <c r="I27" s="142">
        <v>0</v>
      </c>
      <c r="J27" s="142">
        <v>0</v>
      </c>
      <c r="K27" s="142">
        <v>0</v>
      </c>
      <c r="L27" s="142">
        <v>0</v>
      </c>
      <c r="M27" s="142">
        <v>0</v>
      </c>
      <c r="N27" s="143"/>
      <c r="O27" s="142">
        <v>0</v>
      </c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0</v>
      </c>
      <c r="W27" s="142">
        <v>0</v>
      </c>
      <c r="X27" s="143"/>
      <c r="Y27" s="142">
        <v>0</v>
      </c>
      <c r="Z27" s="142">
        <v>0</v>
      </c>
      <c r="AA27" s="142">
        <v>0</v>
      </c>
      <c r="AB27" s="142">
        <v>0</v>
      </c>
      <c r="AC27" s="142">
        <v>0</v>
      </c>
      <c r="AD27" s="142">
        <v>0</v>
      </c>
      <c r="AE27" s="142">
        <v>0</v>
      </c>
      <c r="AF27" s="142">
        <v>0</v>
      </c>
      <c r="AG27" s="142">
        <v>0</v>
      </c>
    </row>
    <row r="28" spans="1:33">
      <c r="B28" s="6" t="s">
        <v>44</v>
      </c>
      <c r="C28" s="219"/>
      <c r="D28" s="142">
        <v>0</v>
      </c>
      <c r="E28" s="142">
        <v>0</v>
      </c>
      <c r="F28" s="142">
        <v>0</v>
      </c>
      <c r="G28" s="142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3"/>
      <c r="O28" s="142">
        <v>0</v>
      </c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43"/>
      <c r="Y28" s="142">
        <v>0</v>
      </c>
      <c r="Z28" s="142">
        <v>0</v>
      </c>
      <c r="AA28" s="142">
        <v>0</v>
      </c>
      <c r="AB28" s="142">
        <v>0</v>
      </c>
      <c r="AC28" s="142">
        <v>0</v>
      </c>
      <c r="AD28" s="142">
        <v>0</v>
      </c>
      <c r="AE28" s="142">
        <v>0</v>
      </c>
      <c r="AF28" s="142">
        <v>0</v>
      </c>
      <c r="AG28" s="142">
        <v>0</v>
      </c>
    </row>
    <row r="29" spans="1:33">
      <c r="B29" s="7" t="s">
        <v>45</v>
      </c>
      <c r="C29" s="219"/>
      <c r="D29" s="142"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3"/>
      <c r="O29" s="142">
        <v>0</v>
      </c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3"/>
      <c r="Y29" s="142">
        <v>0</v>
      </c>
      <c r="Z29" s="142">
        <v>0</v>
      </c>
      <c r="AA29" s="142">
        <v>0</v>
      </c>
      <c r="AB29" s="142">
        <v>0</v>
      </c>
      <c r="AC29" s="142">
        <v>0</v>
      </c>
      <c r="AD29" s="142">
        <v>0</v>
      </c>
      <c r="AE29" s="142">
        <v>0</v>
      </c>
      <c r="AF29" s="142">
        <v>0</v>
      </c>
      <c r="AG29" s="142">
        <v>0</v>
      </c>
    </row>
    <row r="30" spans="1:33">
      <c r="B30" s="7" t="s">
        <v>46</v>
      </c>
      <c r="C30" s="219"/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3"/>
      <c r="O30" s="142">
        <v>0</v>
      </c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3"/>
      <c r="Y30" s="142">
        <v>0</v>
      </c>
      <c r="Z30" s="142">
        <v>0</v>
      </c>
      <c r="AA30" s="142">
        <v>0</v>
      </c>
      <c r="AB30" s="142">
        <v>0</v>
      </c>
      <c r="AC30" s="142">
        <v>0</v>
      </c>
      <c r="AD30" s="142">
        <v>0</v>
      </c>
      <c r="AE30" s="142">
        <v>0</v>
      </c>
      <c r="AF30" s="142">
        <v>0</v>
      </c>
      <c r="AG30" s="142">
        <v>0</v>
      </c>
    </row>
    <row r="31" spans="1:33">
      <c r="B31" s="6" t="s">
        <v>317</v>
      </c>
      <c r="C31" s="219"/>
      <c r="D31" s="142">
        <v>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3"/>
      <c r="O31" s="142">
        <v>0</v>
      </c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43"/>
      <c r="Y31" s="142">
        <v>0</v>
      </c>
      <c r="Z31" s="142">
        <v>0</v>
      </c>
      <c r="AA31" s="142">
        <v>0</v>
      </c>
      <c r="AB31" s="142">
        <v>0</v>
      </c>
      <c r="AC31" s="142">
        <v>0</v>
      </c>
      <c r="AD31" s="142">
        <v>0</v>
      </c>
      <c r="AE31" s="142">
        <v>0</v>
      </c>
      <c r="AF31" s="142">
        <v>0</v>
      </c>
      <c r="AG31" s="142">
        <v>0</v>
      </c>
    </row>
    <row r="32" spans="1:33">
      <c r="B32" s="6" t="s">
        <v>108</v>
      </c>
      <c r="C32" s="219"/>
      <c r="D32" s="142">
        <v>0</v>
      </c>
      <c r="E32" s="142">
        <v>0</v>
      </c>
      <c r="F32" s="142">
        <v>0</v>
      </c>
      <c r="G32" s="142">
        <v>0</v>
      </c>
      <c r="H32" s="142">
        <v>0</v>
      </c>
      <c r="I32" s="142">
        <v>0</v>
      </c>
      <c r="J32" s="142">
        <v>0</v>
      </c>
      <c r="K32" s="142">
        <v>0</v>
      </c>
      <c r="L32" s="142">
        <v>0</v>
      </c>
      <c r="M32" s="142">
        <v>0</v>
      </c>
      <c r="N32" s="143"/>
      <c r="O32" s="142">
        <v>0</v>
      </c>
      <c r="P32" s="142">
        <v>0</v>
      </c>
      <c r="Q32" s="142">
        <v>0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43"/>
      <c r="Y32" s="142">
        <v>0</v>
      </c>
      <c r="Z32" s="142">
        <v>0</v>
      </c>
      <c r="AA32" s="142">
        <v>0</v>
      </c>
      <c r="AB32" s="142">
        <v>0</v>
      </c>
      <c r="AC32" s="142">
        <v>0</v>
      </c>
      <c r="AD32" s="142">
        <v>0</v>
      </c>
      <c r="AE32" s="142">
        <v>0</v>
      </c>
      <c r="AF32" s="142">
        <v>0</v>
      </c>
      <c r="AG32" s="142">
        <v>0</v>
      </c>
    </row>
    <row r="33" spans="1:33">
      <c r="B33" s="6" t="s">
        <v>48</v>
      </c>
      <c r="C33" s="219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8"/>
      <c r="O33" s="142">
        <v>0</v>
      </c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3"/>
      <c r="Y33" s="142">
        <v>0</v>
      </c>
      <c r="Z33" s="142">
        <v>0</v>
      </c>
      <c r="AA33" s="142">
        <v>0</v>
      </c>
      <c r="AB33" s="142">
        <v>0</v>
      </c>
      <c r="AC33" s="142">
        <v>0</v>
      </c>
      <c r="AD33" s="142">
        <v>0</v>
      </c>
      <c r="AE33" s="142">
        <v>0</v>
      </c>
      <c r="AF33" s="142">
        <v>0</v>
      </c>
      <c r="AG33" s="142">
        <v>0</v>
      </c>
    </row>
    <row r="34" spans="1:33">
      <c r="B34" s="6" t="s">
        <v>325</v>
      </c>
      <c r="C34" s="219"/>
      <c r="D34" s="142">
        <v>0</v>
      </c>
      <c r="E34" s="142">
        <v>0</v>
      </c>
      <c r="F34" s="142">
        <v>0</v>
      </c>
      <c r="G34" s="142">
        <v>0</v>
      </c>
      <c r="H34" s="142">
        <v>0</v>
      </c>
      <c r="I34" s="142">
        <v>0</v>
      </c>
      <c r="J34" s="142">
        <v>0</v>
      </c>
      <c r="K34" s="142">
        <v>0</v>
      </c>
      <c r="L34" s="142">
        <v>0</v>
      </c>
      <c r="M34" s="142">
        <v>0</v>
      </c>
      <c r="N34" s="143"/>
      <c r="O34" s="142">
        <v>0</v>
      </c>
      <c r="P34" s="142">
        <v>0</v>
      </c>
      <c r="Q34" s="142">
        <v>0</v>
      </c>
      <c r="R34" s="142">
        <v>0</v>
      </c>
      <c r="S34" s="142">
        <v>0</v>
      </c>
      <c r="T34" s="142">
        <v>0</v>
      </c>
      <c r="U34" s="142">
        <v>0</v>
      </c>
      <c r="V34" s="142">
        <v>0</v>
      </c>
      <c r="W34" s="142">
        <v>0</v>
      </c>
      <c r="X34" s="143"/>
      <c r="Y34" s="142">
        <v>0</v>
      </c>
      <c r="Z34" s="142">
        <v>0</v>
      </c>
      <c r="AA34" s="142">
        <v>0</v>
      </c>
      <c r="AB34" s="142">
        <v>0</v>
      </c>
      <c r="AC34" s="142">
        <v>0</v>
      </c>
      <c r="AD34" s="142">
        <v>0</v>
      </c>
      <c r="AE34" s="142">
        <v>0</v>
      </c>
      <c r="AF34" s="142">
        <v>0</v>
      </c>
      <c r="AG34" s="142">
        <v>0</v>
      </c>
    </row>
    <row r="35" spans="1:33">
      <c r="B35" s="8" t="s">
        <v>101</v>
      </c>
      <c r="C35" s="219"/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142">
        <v>0</v>
      </c>
      <c r="L35" s="142">
        <v>0</v>
      </c>
      <c r="M35" s="142">
        <v>0</v>
      </c>
      <c r="N35" s="143"/>
      <c r="O35" s="142">
        <v>0</v>
      </c>
      <c r="P35" s="142">
        <v>0</v>
      </c>
      <c r="Q35" s="142">
        <v>0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43"/>
      <c r="Y35" s="142">
        <v>0</v>
      </c>
      <c r="Z35" s="142">
        <v>0</v>
      </c>
      <c r="AA35" s="142">
        <v>0</v>
      </c>
      <c r="AB35" s="142">
        <v>0</v>
      </c>
      <c r="AC35" s="142">
        <v>0</v>
      </c>
      <c r="AD35" s="142">
        <v>0</v>
      </c>
      <c r="AE35" s="142">
        <v>0</v>
      </c>
      <c r="AF35" s="142">
        <v>0</v>
      </c>
      <c r="AG35" s="142">
        <v>0</v>
      </c>
    </row>
    <row r="36" spans="1:33" s="45" customFormat="1">
      <c r="A36" s="38"/>
      <c r="B36" s="29" t="s">
        <v>9</v>
      </c>
      <c r="C36" s="209" t="s">
        <v>296</v>
      </c>
      <c r="D36" s="139">
        <v>0</v>
      </c>
      <c r="E36" s="139">
        <v>0</v>
      </c>
      <c r="F36" s="139">
        <v>0</v>
      </c>
      <c r="G36" s="139">
        <v>0</v>
      </c>
      <c r="H36" s="139">
        <v>0</v>
      </c>
      <c r="I36" s="139">
        <v>0</v>
      </c>
      <c r="J36" s="139">
        <v>0</v>
      </c>
      <c r="K36" s="139">
        <v>0</v>
      </c>
      <c r="L36" s="139">
        <v>0</v>
      </c>
      <c r="M36" s="139">
        <v>0</v>
      </c>
      <c r="N36" s="146"/>
      <c r="O36" s="139">
        <v>0</v>
      </c>
      <c r="P36" s="139">
        <v>0</v>
      </c>
      <c r="Q36" s="139">
        <v>0</v>
      </c>
      <c r="R36" s="139">
        <v>0</v>
      </c>
      <c r="S36" s="139">
        <v>0</v>
      </c>
      <c r="T36" s="139">
        <v>0</v>
      </c>
      <c r="U36" s="139">
        <v>0</v>
      </c>
      <c r="V36" s="139">
        <v>0</v>
      </c>
      <c r="W36" s="139">
        <v>0</v>
      </c>
      <c r="X36" s="146"/>
      <c r="Y36" s="139">
        <v>0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</row>
    <row r="37" spans="1:33">
      <c r="B37" s="208" t="s">
        <v>40</v>
      </c>
      <c r="C37" s="219"/>
      <c r="D37" s="142">
        <v>0</v>
      </c>
      <c r="E37" s="142">
        <v>0</v>
      </c>
      <c r="F37" s="142">
        <v>0</v>
      </c>
      <c r="G37" s="142">
        <v>0</v>
      </c>
      <c r="H37" s="142">
        <v>0</v>
      </c>
      <c r="I37" s="142">
        <v>0</v>
      </c>
      <c r="J37" s="142">
        <v>0</v>
      </c>
      <c r="K37" s="142">
        <v>0</v>
      </c>
      <c r="L37" s="142">
        <v>0</v>
      </c>
      <c r="M37" s="142">
        <v>0</v>
      </c>
      <c r="N37" s="143"/>
      <c r="O37" s="142">
        <v>0</v>
      </c>
      <c r="P37" s="142">
        <v>0</v>
      </c>
      <c r="Q37" s="142">
        <v>0</v>
      </c>
      <c r="R37" s="142">
        <v>0</v>
      </c>
      <c r="S37" s="142">
        <v>0</v>
      </c>
      <c r="T37" s="142">
        <v>0</v>
      </c>
      <c r="U37" s="142">
        <v>0</v>
      </c>
      <c r="V37" s="142">
        <v>0</v>
      </c>
      <c r="W37" s="142">
        <v>0</v>
      </c>
      <c r="X37" s="143"/>
      <c r="Y37" s="142">
        <v>0</v>
      </c>
      <c r="Z37" s="142">
        <v>0</v>
      </c>
      <c r="AA37" s="142">
        <v>0</v>
      </c>
      <c r="AB37" s="142">
        <v>0</v>
      </c>
      <c r="AC37" s="142">
        <v>0</v>
      </c>
      <c r="AD37" s="142">
        <v>0</v>
      </c>
      <c r="AE37" s="142">
        <v>0</v>
      </c>
      <c r="AF37" s="142">
        <v>0</v>
      </c>
      <c r="AG37" s="142">
        <v>0</v>
      </c>
    </row>
    <row r="38" spans="1:33">
      <c r="B38" s="6" t="s">
        <v>41</v>
      </c>
      <c r="C38" s="219"/>
      <c r="D38" s="142">
        <v>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0</v>
      </c>
      <c r="K38" s="142">
        <v>0</v>
      </c>
      <c r="L38" s="142">
        <v>0</v>
      </c>
      <c r="M38" s="142">
        <v>0</v>
      </c>
      <c r="N38" s="143"/>
      <c r="O38" s="142">
        <v>0</v>
      </c>
      <c r="P38" s="142">
        <v>0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43"/>
      <c r="Y38" s="142">
        <v>0</v>
      </c>
      <c r="Z38" s="142">
        <v>0</v>
      </c>
      <c r="AA38" s="142">
        <v>0</v>
      </c>
      <c r="AB38" s="142">
        <v>0</v>
      </c>
      <c r="AC38" s="142">
        <v>0</v>
      </c>
      <c r="AD38" s="142">
        <v>0</v>
      </c>
      <c r="AE38" s="142">
        <v>0</v>
      </c>
      <c r="AF38" s="142">
        <v>0</v>
      </c>
      <c r="AG38" s="142">
        <v>0</v>
      </c>
    </row>
    <row r="39" spans="1:33">
      <c r="B39" s="6" t="s">
        <v>42</v>
      </c>
      <c r="C39" s="219"/>
      <c r="D39" s="142">
        <v>0</v>
      </c>
      <c r="E39" s="142">
        <v>0</v>
      </c>
      <c r="F39" s="142">
        <v>0</v>
      </c>
      <c r="G39" s="142">
        <v>0</v>
      </c>
      <c r="H39" s="142">
        <v>0</v>
      </c>
      <c r="I39" s="142">
        <v>0</v>
      </c>
      <c r="J39" s="142">
        <v>0</v>
      </c>
      <c r="K39" s="142">
        <v>0</v>
      </c>
      <c r="L39" s="142">
        <v>0</v>
      </c>
      <c r="M39" s="142">
        <v>0</v>
      </c>
      <c r="N39" s="143"/>
      <c r="O39" s="142">
        <v>0</v>
      </c>
      <c r="P39" s="142">
        <v>0</v>
      </c>
      <c r="Q39" s="142">
        <v>0</v>
      </c>
      <c r="R39" s="142">
        <v>0</v>
      </c>
      <c r="S39" s="142">
        <v>0</v>
      </c>
      <c r="T39" s="142">
        <v>0</v>
      </c>
      <c r="U39" s="142">
        <v>0</v>
      </c>
      <c r="V39" s="142">
        <v>0</v>
      </c>
      <c r="W39" s="142">
        <v>0</v>
      </c>
      <c r="X39" s="143"/>
      <c r="Y39" s="142">
        <v>0</v>
      </c>
      <c r="Z39" s="142">
        <v>0</v>
      </c>
      <c r="AA39" s="142">
        <v>0</v>
      </c>
      <c r="AB39" s="142">
        <v>0</v>
      </c>
      <c r="AC39" s="142">
        <v>0</v>
      </c>
      <c r="AD39" s="142">
        <v>0</v>
      </c>
      <c r="AE39" s="142">
        <v>0</v>
      </c>
      <c r="AF39" s="142">
        <v>0</v>
      </c>
      <c r="AG39" s="142">
        <v>0</v>
      </c>
    </row>
    <row r="40" spans="1:33">
      <c r="B40" s="6" t="s">
        <v>43</v>
      </c>
      <c r="C40" s="219"/>
      <c r="D40" s="142">
        <v>0</v>
      </c>
      <c r="E40" s="142">
        <v>0</v>
      </c>
      <c r="F40" s="142">
        <v>0</v>
      </c>
      <c r="G40" s="142">
        <v>0</v>
      </c>
      <c r="H40" s="142">
        <v>0</v>
      </c>
      <c r="I40" s="142">
        <v>0</v>
      </c>
      <c r="J40" s="142">
        <v>0</v>
      </c>
      <c r="K40" s="142">
        <v>0</v>
      </c>
      <c r="L40" s="142">
        <v>0</v>
      </c>
      <c r="M40" s="142">
        <v>0</v>
      </c>
      <c r="N40" s="143"/>
      <c r="O40" s="142">
        <v>0</v>
      </c>
      <c r="P40" s="142">
        <v>0</v>
      </c>
      <c r="Q40" s="142">
        <v>0</v>
      </c>
      <c r="R40" s="142">
        <v>0</v>
      </c>
      <c r="S40" s="142">
        <v>0</v>
      </c>
      <c r="T40" s="142">
        <v>0</v>
      </c>
      <c r="U40" s="142">
        <v>0</v>
      </c>
      <c r="V40" s="142">
        <v>0</v>
      </c>
      <c r="W40" s="142">
        <v>0</v>
      </c>
      <c r="X40" s="143"/>
      <c r="Y40" s="142">
        <v>0</v>
      </c>
      <c r="Z40" s="142">
        <v>0</v>
      </c>
      <c r="AA40" s="142">
        <v>0</v>
      </c>
      <c r="AB40" s="142">
        <v>0</v>
      </c>
      <c r="AC40" s="142">
        <v>0</v>
      </c>
      <c r="AD40" s="142">
        <v>0</v>
      </c>
      <c r="AE40" s="142">
        <v>0</v>
      </c>
      <c r="AF40" s="142">
        <v>0</v>
      </c>
      <c r="AG40" s="142">
        <v>0</v>
      </c>
    </row>
    <row r="41" spans="1:33">
      <c r="B41" s="6" t="s">
        <v>44</v>
      </c>
      <c r="C41" s="219"/>
      <c r="D41" s="142">
        <v>0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142">
        <v>0</v>
      </c>
      <c r="K41" s="142">
        <v>0</v>
      </c>
      <c r="L41" s="142">
        <v>0</v>
      </c>
      <c r="M41" s="142">
        <v>0</v>
      </c>
      <c r="N41" s="143"/>
      <c r="O41" s="142">
        <v>0</v>
      </c>
      <c r="P41" s="142">
        <v>0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  <c r="V41" s="142">
        <v>0</v>
      </c>
      <c r="W41" s="142">
        <v>0</v>
      </c>
      <c r="X41" s="143"/>
      <c r="Y41" s="142">
        <v>0</v>
      </c>
      <c r="Z41" s="142">
        <v>0</v>
      </c>
      <c r="AA41" s="142">
        <v>0</v>
      </c>
      <c r="AB41" s="142">
        <v>0</v>
      </c>
      <c r="AC41" s="142">
        <v>0</v>
      </c>
      <c r="AD41" s="142">
        <v>0</v>
      </c>
      <c r="AE41" s="142">
        <v>0</v>
      </c>
      <c r="AF41" s="142">
        <v>0</v>
      </c>
      <c r="AG41" s="142">
        <v>0</v>
      </c>
    </row>
    <row r="42" spans="1:33">
      <c r="B42" s="7" t="s">
        <v>45</v>
      </c>
      <c r="C42" s="219"/>
      <c r="D42" s="142">
        <v>0</v>
      </c>
      <c r="E42" s="142">
        <v>0</v>
      </c>
      <c r="F42" s="142">
        <v>0</v>
      </c>
      <c r="G42" s="142">
        <v>0</v>
      </c>
      <c r="H42" s="142">
        <v>0</v>
      </c>
      <c r="I42" s="142">
        <v>0</v>
      </c>
      <c r="J42" s="142">
        <v>0</v>
      </c>
      <c r="K42" s="142">
        <v>0</v>
      </c>
      <c r="L42" s="142">
        <v>0</v>
      </c>
      <c r="M42" s="142">
        <v>0</v>
      </c>
      <c r="N42" s="143"/>
      <c r="O42" s="142">
        <v>0</v>
      </c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43"/>
      <c r="Y42" s="142">
        <v>0</v>
      </c>
      <c r="Z42" s="142">
        <v>0</v>
      </c>
      <c r="AA42" s="142">
        <v>0</v>
      </c>
      <c r="AB42" s="142">
        <v>0</v>
      </c>
      <c r="AC42" s="142">
        <v>0</v>
      </c>
      <c r="AD42" s="142">
        <v>0</v>
      </c>
      <c r="AE42" s="142">
        <v>0</v>
      </c>
      <c r="AF42" s="142">
        <v>0</v>
      </c>
      <c r="AG42" s="142">
        <v>0</v>
      </c>
    </row>
    <row r="43" spans="1:33">
      <c r="B43" s="7" t="s">
        <v>46</v>
      </c>
      <c r="C43" s="219"/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3"/>
      <c r="O43" s="142">
        <v>0</v>
      </c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43"/>
      <c r="Y43" s="142">
        <v>0</v>
      </c>
      <c r="Z43" s="142">
        <v>0</v>
      </c>
      <c r="AA43" s="142">
        <v>0</v>
      </c>
      <c r="AB43" s="142">
        <v>0</v>
      </c>
      <c r="AC43" s="142">
        <v>0</v>
      </c>
      <c r="AD43" s="142">
        <v>0</v>
      </c>
      <c r="AE43" s="142">
        <v>0</v>
      </c>
      <c r="AF43" s="142">
        <v>0</v>
      </c>
      <c r="AG43" s="142">
        <v>0</v>
      </c>
    </row>
    <row r="44" spans="1:33">
      <c r="B44" s="6" t="s">
        <v>317</v>
      </c>
      <c r="C44" s="219"/>
      <c r="D44" s="142">
        <v>0</v>
      </c>
      <c r="E44" s="142">
        <v>0</v>
      </c>
      <c r="F44" s="142">
        <v>0</v>
      </c>
      <c r="G44" s="142">
        <v>0</v>
      </c>
      <c r="H44" s="142">
        <v>0</v>
      </c>
      <c r="I44" s="142">
        <v>0</v>
      </c>
      <c r="J44" s="142">
        <v>0</v>
      </c>
      <c r="K44" s="142">
        <v>0</v>
      </c>
      <c r="L44" s="142">
        <v>0</v>
      </c>
      <c r="M44" s="142">
        <v>0</v>
      </c>
      <c r="N44" s="143"/>
      <c r="O44" s="142">
        <v>0</v>
      </c>
      <c r="P44" s="142">
        <v>0</v>
      </c>
      <c r="Q44" s="142">
        <v>0</v>
      </c>
      <c r="R44" s="142">
        <v>0</v>
      </c>
      <c r="S44" s="142">
        <v>0</v>
      </c>
      <c r="T44" s="142">
        <v>0</v>
      </c>
      <c r="U44" s="142">
        <v>0</v>
      </c>
      <c r="V44" s="142">
        <v>0</v>
      </c>
      <c r="W44" s="142">
        <v>0</v>
      </c>
      <c r="X44" s="143"/>
      <c r="Y44" s="142">
        <v>0</v>
      </c>
      <c r="Z44" s="142">
        <v>0</v>
      </c>
      <c r="AA44" s="142">
        <v>0</v>
      </c>
      <c r="AB44" s="142">
        <v>0</v>
      </c>
      <c r="AC44" s="142">
        <v>0</v>
      </c>
      <c r="AD44" s="142">
        <v>0</v>
      </c>
      <c r="AE44" s="142">
        <v>0</v>
      </c>
      <c r="AF44" s="142">
        <v>0</v>
      </c>
      <c r="AG44" s="142">
        <v>0</v>
      </c>
    </row>
    <row r="45" spans="1:33">
      <c r="B45" s="6" t="s">
        <v>108</v>
      </c>
      <c r="C45" s="219"/>
      <c r="D45" s="142">
        <v>0</v>
      </c>
      <c r="E45" s="142">
        <v>0</v>
      </c>
      <c r="F45" s="142">
        <v>0</v>
      </c>
      <c r="G45" s="142">
        <v>0</v>
      </c>
      <c r="H45" s="142">
        <v>0</v>
      </c>
      <c r="I45" s="142">
        <v>0</v>
      </c>
      <c r="J45" s="142">
        <v>0</v>
      </c>
      <c r="K45" s="142">
        <v>0</v>
      </c>
      <c r="L45" s="142">
        <v>0</v>
      </c>
      <c r="M45" s="142">
        <v>0</v>
      </c>
      <c r="N45" s="143"/>
      <c r="O45" s="142">
        <v>0</v>
      </c>
      <c r="P45" s="142">
        <v>0</v>
      </c>
      <c r="Q45" s="142">
        <v>0</v>
      </c>
      <c r="R45" s="142">
        <v>0</v>
      </c>
      <c r="S45" s="142">
        <v>0</v>
      </c>
      <c r="T45" s="142">
        <v>0</v>
      </c>
      <c r="U45" s="142">
        <v>0</v>
      </c>
      <c r="V45" s="142">
        <v>0</v>
      </c>
      <c r="W45" s="142">
        <v>0</v>
      </c>
      <c r="X45" s="143"/>
      <c r="Y45" s="142">
        <v>0</v>
      </c>
      <c r="Z45" s="142">
        <v>0</v>
      </c>
      <c r="AA45" s="142">
        <v>0</v>
      </c>
      <c r="AB45" s="142">
        <v>0</v>
      </c>
      <c r="AC45" s="142">
        <v>0</v>
      </c>
      <c r="AD45" s="142">
        <v>0</v>
      </c>
      <c r="AE45" s="142">
        <v>0</v>
      </c>
      <c r="AF45" s="142">
        <v>0</v>
      </c>
      <c r="AG45" s="142">
        <v>0</v>
      </c>
    </row>
    <row r="46" spans="1:33">
      <c r="B46" s="6" t="s">
        <v>48</v>
      </c>
      <c r="C46" s="219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8"/>
      <c r="O46" s="142">
        <v>0</v>
      </c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3"/>
      <c r="Y46" s="142">
        <v>0</v>
      </c>
      <c r="Z46" s="142">
        <v>0</v>
      </c>
      <c r="AA46" s="142">
        <v>0</v>
      </c>
      <c r="AB46" s="142">
        <v>0</v>
      </c>
      <c r="AC46" s="142">
        <v>0</v>
      </c>
      <c r="AD46" s="142">
        <v>0</v>
      </c>
      <c r="AE46" s="142">
        <v>0</v>
      </c>
      <c r="AF46" s="142">
        <v>0</v>
      </c>
      <c r="AG46" s="142">
        <v>0</v>
      </c>
    </row>
    <row r="47" spans="1:33">
      <c r="B47" s="6" t="s">
        <v>325</v>
      </c>
      <c r="C47" s="219"/>
      <c r="D47" s="142">
        <v>0</v>
      </c>
      <c r="E47" s="142">
        <v>0</v>
      </c>
      <c r="F47" s="142">
        <v>0</v>
      </c>
      <c r="G47" s="142">
        <v>0</v>
      </c>
      <c r="H47" s="142">
        <v>0</v>
      </c>
      <c r="I47" s="142">
        <v>0</v>
      </c>
      <c r="J47" s="142">
        <v>0</v>
      </c>
      <c r="K47" s="142">
        <v>0</v>
      </c>
      <c r="L47" s="142">
        <v>0</v>
      </c>
      <c r="M47" s="142">
        <v>0</v>
      </c>
      <c r="N47" s="143"/>
      <c r="O47" s="142">
        <v>0</v>
      </c>
      <c r="P47" s="142">
        <v>0</v>
      </c>
      <c r="Q47" s="142">
        <v>0</v>
      </c>
      <c r="R47" s="142">
        <v>0</v>
      </c>
      <c r="S47" s="142">
        <v>0</v>
      </c>
      <c r="T47" s="142">
        <v>0</v>
      </c>
      <c r="U47" s="142">
        <v>0</v>
      </c>
      <c r="V47" s="142">
        <v>0</v>
      </c>
      <c r="W47" s="142">
        <v>0</v>
      </c>
      <c r="X47" s="143"/>
      <c r="Y47" s="142">
        <v>0</v>
      </c>
      <c r="Z47" s="142">
        <v>0</v>
      </c>
      <c r="AA47" s="142">
        <v>0</v>
      </c>
      <c r="AB47" s="142">
        <v>0</v>
      </c>
      <c r="AC47" s="142">
        <v>0</v>
      </c>
      <c r="AD47" s="142">
        <v>0</v>
      </c>
      <c r="AE47" s="142">
        <v>0</v>
      </c>
      <c r="AF47" s="142">
        <v>0</v>
      </c>
      <c r="AG47" s="142">
        <v>0</v>
      </c>
    </row>
    <row r="48" spans="1:33">
      <c r="B48" s="8" t="s">
        <v>101</v>
      </c>
      <c r="C48" s="219"/>
      <c r="D48" s="142">
        <v>0</v>
      </c>
      <c r="E48" s="142">
        <v>0</v>
      </c>
      <c r="F48" s="142">
        <v>0</v>
      </c>
      <c r="G48" s="142">
        <v>0</v>
      </c>
      <c r="H48" s="142">
        <v>0</v>
      </c>
      <c r="I48" s="142">
        <v>0</v>
      </c>
      <c r="J48" s="142">
        <v>0</v>
      </c>
      <c r="K48" s="142">
        <v>0</v>
      </c>
      <c r="L48" s="142">
        <v>0</v>
      </c>
      <c r="M48" s="142">
        <v>0</v>
      </c>
      <c r="N48" s="143"/>
      <c r="O48" s="142">
        <v>0</v>
      </c>
      <c r="P48" s="142">
        <v>0</v>
      </c>
      <c r="Q48" s="142">
        <v>0</v>
      </c>
      <c r="R48" s="142">
        <v>0</v>
      </c>
      <c r="S48" s="142">
        <v>0</v>
      </c>
      <c r="T48" s="142">
        <v>0</v>
      </c>
      <c r="U48" s="142">
        <v>0</v>
      </c>
      <c r="V48" s="142">
        <v>0</v>
      </c>
      <c r="W48" s="142">
        <v>0</v>
      </c>
      <c r="X48" s="143"/>
      <c r="Y48" s="142">
        <v>0</v>
      </c>
      <c r="Z48" s="142">
        <v>0</v>
      </c>
      <c r="AA48" s="142">
        <v>0</v>
      </c>
      <c r="AB48" s="142">
        <v>0</v>
      </c>
      <c r="AC48" s="142">
        <v>0</v>
      </c>
      <c r="AD48" s="142">
        <v>0</v>
      </c>
      <c r="AE48" s="142">
        <v>0</v>
      </c>
      <c r="AF48" s="142">
        <v>0</v>
      </c>
      <c r="AG48" s="142">
        <v>0</v>
      </c>
    </row>
    <row r="49" spans="1:33" s="45" customFormat="1">
      <c r="A49" s="38"/>
      <c r="B49" s="29" t="s">
        <v>25</v>
      </c>
      <c r="C49" s="209" t="s">
        <v>297</v>
      </c>
      <c r="D49" s="139">
        <v>0</v>
      </c>
      <c r="E49" s="139">
        <v>0</v>
      </c>
      <c r="F49" s="139">
        <v>0</v>
      </c>
      <c r="G49" s="139">
        <v>0</v>
      </c>
      <c r="H49" s="139">
        <v>0</v>
      </c>
      <c r="I49" s="139">
        <v>0</v>
      </c>
      <c r="J49" s="139">
        <v>0</v>
      </c>
      <c r="K49" s="139">
        <v>0</v>
      </c>
      <c r="L49" s="139">
        <v>0</v>
      </c>
      <c r="M49" s="139">
        <v>0</v>
      </c>
      <c r="N49" s="146"/>
      <c r="O49" s="139">
        <v>0</v>
      </c>
      <c r="P49" s="139">
        <v>0</v>
      </c>
      <c r="Q49" s="139">
        <v>0</v>
      </c>
      <c r="R49" s="139">
        <v>0</v>
      </c>
      <c r="S49" s="139">
        <v>0</v>
      </c>
      <c r="T49" s="139">
        <v>0</v>
      </c>
      <c r="U49" s="139">
        <v>0</v>
      </c>
      <c r="V49" s="139">
        <v>0</v>
      </c>
      <c r="W49" s="139">
        <v>0</v>
      </c>
      <c r="X49" s="146"/>
      <c r="Y49" s="139">
        <v>0</v>
      </c>
      <c r="Z49" s="139">
        <v>0</v>
      </c>
      <c r="AA49" s="139">
        <v>0</v>
      </c>
      <c r="AB49" s="139">
        <v>0</v>
      </c>
      <c r="AC49" s="139">
        <v>0</v>
      </c>
      <c r="AD49" s="139">
        <v>0</v>
      </c>
      <c r="AE49" s="139">
        <v>0</v>
      </c>
      <c r="AF49" s="139">
        <v>0</v>
      </c>
      <c r="AG49" s="139">
        <v>0</v>
      </c>
    </row>
    <row r="50" spans="1:33">
      <c r="B50" s="208" t="s">
        <v>40</v>
      </c>
      <c r="C50" s="219"/>
      <c r="D50" s="142">
        <v>0</v>
      </c>
      <c r="E50" s="142">
        <v>0</v>
      </c>
      <c r="F50" s="142">
        <v>0</v>
      </c>
      <c r="G50" s="142">
        <v>0</v>
      </c>
      <c r="H50" s="142">
        <v>0</v>
      </c>
      <c r="I50" s="142">
        <v>0</v>
      </c>
      <c r="J50" s="142">
        <v>0</v>
      </c>
      <c r="K50" s="142">
        <v>0</v>
      </c>
      <c r="L50" s="142">
        <v>0</v>
      </c>
      <c r="M50" s="142">
        <v>0</v>
      </c>
      <c r="N50" s="143"/>
      <c r="O50" s="142">
        <v>0</v>
      </c>
      <c r="P50" s="142">
        <v>0</v>
      </c>
      <c r="Q50" s="142">
        <v>0</v>
      </c>
      <c r="R50" s="142">
        <v>0</v>
      </c>
      <c r="S50" s="142">
        <v>0</v>
      </c>
      <c r="T50" s="142">
        <v>0</v>
      </c>
      <c r="U50" s="142">
        <v>0</v>
      </c>
      <c r="V50" s="142">
        <v>0</v>
      </c>
      <c r="W50" s="142">
        <v>0</v>
      </c>
      <c r="X50" s="143"/>
      <c r="Y50" s="142">
        <v>0</v>
      </c>
      <c r="Z50" s="142">
        <v>0</v>
      </c>
      <c r="AA50" s="142">
        <v>0</v>
      </c>
      <c r="AB50" s="142">
        <v>0</v>
      </c>
      <c r="AC50" s="142">
        <v>0</v>
      </c>
      <c r="AD50" s="142">
        <v>0</v>
      </c>
      <c r="AE50" s="142">
        <v>0</v>
      </c>
      <c r="AF50" s="142">
        <v>0</v>
      </c>
      <c r="AG50" s="142">
        <v>0</v>
      </c>
    </row>
    <row r="51" spans="1:33">
      <c r="B51" s="6" t="s">
        <v>41</v>
      </c>
      <c r="C51" s="219"/>
      <c r="D51" s="142">
        <v>0</v>
      </c>
      <c r="E51" s="142">
        <v>0</v>
      </c>
      <c r="F51" s="142">
        <v>0</v>
      </c>
      <c r="G51" s="142">
        <v>0</v>
      </c>
      <c r="H51" s="142">
        <v>0</v>
      </c>
      <c r="I51" s="142">
        <v>0</v>
      </c>
      <c r="J51" s="142">
        <v>0</v>
      </c>
      <c r="K51" s="142">
        <v>0</v>
      </c>
      <c r="L51" s="142">
        <v>0</v>
      </c>
      <c r="M51" s="142">
        <v>0</v>
      </c>
      <c r="N51" s="143"/>
      <c r="O51" s="142">
        <v>0</v>
      </c>
      <c r="P51" s="142">
        <v>0</v>
      </c>
      <c r="Q51" s="142">
        <v>0</v>
      </c>
      <c r="R51" s="142">
        <v>0</v>
      </c>
      <c r="S51" s="142">
        <v>0</v>
      </c>
      <c r="T51" s="142">
        <v>0</v>
      </c>
      <c r="U51" s="142">
        <v>0</v>
      </c>
      <c r="V51" s="142">
        <v>0</v>
      </c>
      <c r="W51" s="142">
        <v>0</v>
      </c>
      <c r="X51" s="143"/>
      <c r="Y51" s="142">
        <v>0</v>
      </c>
      <c r="Z51" s="142">
        <v>0</v>
      </c>
      <c r="AA51" s="142">
        <v>0</v>
      </c>
      <c r="AB51" s="142">
        <v>0</v>
      </c>
      <c r="AC51" s="142">
        <v>0</v>
      </c>
      <c r="AD51" s="142">
        <v>0</v>
      </c>
      <c r="AE51" s="142">
        <v>0</v>
      </c>
      <c r="AF51" s="142">
        <v>0</v>
      </c>
      <c r="AG51" s="142">
        <v>0</v>
      </c>
    </row>
    <row r="52" spans="1:33">
      <c r="B52" s="6" t="s">
        <v>42</v>
      </c>
      <c r="C52" s="219"/>
      <c r="D52" s="142">
        <v>0</v>
      </c>
      <c r="E52" s="142">
        <v>0</v>
      </c>
      <c r="F52" s="142">
        <v>0</v>
      </c>
      <c r="G52" s="142">
        <v>0</v>
      </c>
      <c r="H52" s="142">
        <v>0</v>
      </c>
      <c r="I52" s="142">
        <v>0</v>
      </c>
      <c r="J52" s="142">
        <v>0</v>
      </c>
      <c r="K52" s="142">
        <v>0</v>
      </c>
      <c r="L52" s="142">
        <v>0</v>
      </c>
      <c r="M52" s="142">
        <v>0</v>
      </c>
      <c r="N52" s="143"/>
      <c r="O52" s="142">
        <v>0</v>
      </c>
      <c r="P52" s="142">
        <v>0</v>
      </c>
      <c r="Q52" s="142">
        <v>0</v>
      </c>
      <c r="R52" s="142">
        <v>0</v>
      </c>
      <c r="S52" s="142">
        <v>0</v>
      </c>
      <c r="T52" s="142">
        <v>0</v>
      </c>
      <c r="U52" s="142">
        <v>0</v>
      </c>
      <c r="V52" s="142">
        <v>0</v>
      </c>
      <c r="W52" s="142">
        <v>0</v>
      </c>
      <c r="X52" s="143"/>
      <c r="Y52" s="142">
        <v>0</v>
      </c>
      <c r="Z52" s="142">
        <v>0</v>
      </c>
      <c r="AA52" s="142">
        <v>0</v>
      </c>
      <c r="AB52" s="142">
        <v>0</v>
      </c>
      <c r="AC52" s="142">
        <v>0</v>
      </c>
      <c r="AD52" s="142">
        <v>0</v>
      </c>
      <c r="AE52" s="142">
        <v>0</v>
      </c>
      <c r="AF52" s="142">
        <v>0</v>
      </c>
      <c r="AG52" s="142">
        <v>0</v>
      </c>
    </row>
    <row r="53" spans="1:33">
      <c r="B53" s="6" t="s">
        <v>43</v>
      </c>
      <c r="C53" s="219"/>
      <c r="D53" s="142">
        <v>0</v>
      </c>
      <c r="E53" s="142">
        <v>0</v>
      </c>
      <c r="F53" s="142">
        <v>0</v>
      </c>
      <c r="G53" s="142">
        <v>0</v>
      </c>
      <c r="H53" s="142">
        <v>0</v>
      </c>
      <c r="I53" s="142">
        <v>0</v>
      </c>
      <c r="J53" s="142">
        <v>0</v>
      </c>
      <c r="K53" s="142">
        <v>0</v>
      </c>
      <c r="L53" s="142">
        <v>0</v>
      </c>
      <c r="M53" s="142">
        <v>0</v>
      </c>
      <c r="N53" s="143"/>
      <c r="O53" s="142">
        <v>0</v>
      </c>
      <c r="P53" s="142">
        <v>0</v>
      </c>
      <c r="Q53" s="142">
        <v>0</v>
      </c>
      <c r="R53" s="142">
        <v>0</v>
      </c>
      <c r="S53" s="142">
        <v>0</v>
      </c>
      <c r="T53" s="142">
        <v>0</v>
      </c>
      <c r="U53" s="142">
        <v>0</v>
      </c>
      <c r="V53" s="142">
        <v>0</v>
      </c>
      <c r="W53" s="142">
        <v>0</v>
      </c>
      <c r="X53" s="143"/>
      <c r="Y53" s="142">
        <v>0</v>
      </c>
      <c r="Z53" s="142">
        <v>0</v>
      </c>
      <c r="AA53" s="142">
        <v>0</v>
      </c>
      <c r="AB53" s="142">
        <v>0</v>
      </c>
      <c r="AC53" s="142">
        <v>0</v>
      </c>
      <c r="AD53" s="142">
        <v>0</v>
      </c>
      <c r="AE53" s="142">
        <v>0</v>
      </c>
      <c r="AF53" s="142">
        <v>0</v>
      </c>
      <c r="AG53" s="142">
        <v>0</v>
      </c>
    </row>
    <row r="54" spans="1:33">
      <c r="B54" s="6" t="s">
        <v>44</v>
      </c>
      <c r="C54" s="219"/>
      <c r="D54" s="142">
        <v>0</v>
      </c>
      <c r="E54" s="142">
        <v>0</v>
      </c>
      <c r="F54" s="142">
        <v>0</v>
      </c>
      <c r="G54" s="142">
        <v>0</v>
      </c>
      <c r="H54" s="142">
        <v>0</v>
      </c>
      <c r="I54" s="142">
        <v>0</v>
      </c>
      <c r="J54" s="142">
        <v>0</v>
      </c>
      <c r="K54" s="142">
        <v>0</v>
      </c>
      <c r="L54" s="142">
        <v>0</v>
      </c>
      <c r="M54" s="142">
        <v>0</v>
      </c>
      <c r="N54" s="143"/>
      <c r="O54" s="142">
        <v>0</v>
      </c>
      <c r="P54" s="142">
        <v>0</v>
      </c>
      <c r="Q54" s="142">
        <v>0</v>
      </c>
      <c r="R54" s="142">
        <v>0</v>
      </c>
      <c r="S54" s="142">
        <v>0</v>
      </c>
      <c r="T54" s="142">
        <v>0</v>
      </c>
      <c r="U54" s="142">
        <v>0</v>
      </c>
      <c r="V54" s="142">
        <v>0</v>
      </c>
      <c r="W54" s="142">
        <v>0</v>
      </c>
      <c r="X54" s="143"/>
      <c r="Y54" s="142">
        <v>0</v>
      </c>
      <c r="Z54" s="142">
        <v>0</v>
      </c>
      <c r="AA54" s="142">
        <v>0</v>
      </c>
      <c r="AB54" s="142">
        <v>0</v>
      </c>
      <c r="AC54" s="142">
        <v>0</v>
      </c>
      <c r="AD54" s="142">
        <v>0</v>
      </c>
      <c r="AE54" s="142">
        <v>0</v>
      </c>
      <c r="AF54" s="142">
        <v>0</v>
      </c>
      <c r="AG54" s="142">
        <v>0</v>
      </c>
    </row>
    <row r="55" spans="1:33">
      <c r="B55" s="7" t="s">
        <v>45</v>
      </c>
      <c r="C55" s="219"/>
      <c r="D55" s="142">
        <v>0</v>
      </c>
      <c r="E55" s="142">
        <v>0</v>
      </c>
      <c r="F55" s="142">
        <v>0</v>
      </c>
      <c r="G55" s="142">
        <v>0</v>
      </c>
      <c r="H55" s="142">
        <v>0</v>
      </c>
      <c r="I55" s="142">
        <v>0</v>
      </c>
      <c r="J55" s="142">
        <v>0</v>
      </c>
      <c r="K55" s="142">
        <v>0</v>
      </c>
      <c r="L55" s="142">
        <v>0</v>
      </c>
      <c r="M55" s="142">
        <v>0</v>
      </c>
      <c r="N55" s="143"/>
      <c r="O55" s="142">
        <v>0</v>
      </c>
      <c r="P55" s="142">
        <v>0</v>
      </c>
      <c r="Q55" s="142">
        <v>0</v>
      </c>
      <c r="R55" s="142">
        <v>0</v>
      </c>
      <c r="S55" s="142">
        <v>0</v>
      </c>
      <c r="T55" s="142">
        <v>0</v>
      </c>
      <c r="U55" s="142">
        <v>0</v>
      </c>
      <c r="V55" s="142">
        <v>0</v>
      </c>
      <c r="W55" s="142">
        <v>0</v>
      </c>
      <c r="X55" s="143"/>
      <c r="Y55" s="142">
        <v>0</v>
      </c>
      <c r="Z55" s="142">
        <v>0</v>
      </c>
      <c r="AA55" s="142">
        <v>0</v>
      </c>
      <c r="AB55" s="142">
        <v>0</v>
      </c>
      <c r="AC55" s="142">
        <v>0</v>
      </c>
      <c r="AD55" s="142">
        <v>0</v>
      </c>
      <c r="AE55" s="142">
        <v>0</v>
      </c>
      <c r="AF55" s="142">
        <v>0</v>
      </c>
      <c r="AG55" s="142">
        <v>0</v>
      </c>
    </row>
    <row r="56" spans="1:33">
      <c r="B56" s="7" t="s">
        <v>46</v>
      </c>
      <c r="C56" s="219"/>
      <c r="D56" s="142">
        <v>0</v>
      </c>
      <c r="E56" s="142">
        <v>0</v>
      </c>
      <c r="F56" s="142">
        <v>0</v>
      </c>
      <c r="G56" s="142">
        <v>0</v>
      </c>
      <c r="H56" s="142">
        <v>0</v>
      </c>
      <c r="I56" s="142">
        <v>0</v>
      </c>
      <c r="J56" s="142">
        <v>0</v>
      </c>
      <c r="K56" s="142">
        <v>0</v>
      </c>
      <c r="L56" s="142">
        <v>0</v>
      </c>
      <c r="M56" s="142">
        <v>0</v>
      </c>
      <c r="N56" s="143"/>
      <c r="O56" s="142">
        <v>0</v>
      </c>
      <c r="P56" s="142">
        <v>0</v>
      </c>
      <c r="Q56" s="142">
        <v>0</v>
      </c>
      <c r="R56" s="142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0</v>
      </c>
      <c r="X56" s="143"/>
      <c r="Y56" s="142">
        <v>0</v>
      </c>
      <c r="Z56" s="142">
        <v>0</v>
      </c>
      <c r="AA56" s="142">
        <v>0</v>
      </c>
      <c r="AB56" s="142">
        <v>0</v>
      </c>
      <c r="AC56" s="142">
        <v>0</v>
      </c>
      <c r="AD56" s="142">
        <v>0</v>
      </c>
      <c r="AE56" s="142">
        <v>0</v>
      </c>
      <c r="AF56" s="142">
        <v>0</v>
      </c>
      <c r="AG56" s="142">
        <v>0</v>
      </c>
    </row>
    <row r="57" spans="1:33">
      <c r="B57" s="6" t="s">
        <v>317</v>
      </c>
      <c r="C57" s="219"/>
      <c r="D57" s="142">
        <v>0</v>
      </c>
      <c r="E57" s="142">
        <v>0</v>
      </c>
      <c r="F57" s="142">
        <v>0</v>
      </c>
      <c r="G57" s="142">
        <v>0</v>
      </c>
      <c r="H57" s="142">
        <v>0</v>
      </c>
      <c r="I57" s="142">
        <v>0</v>
      </c>
      <c r="J57" s="142">
        <v>0</v>
      </c>
      <c r="K57" s="142">
        <v>0</v>
      </c>
      <c r="L57" s="142">
        <v>0</v>
      </c>
      <c r="M57" s="142">
        <v>0</v>
      </c>
      <c r="N57" s="143"/>
      <c r="O57" s="142">
        <v>0</v>
      </c>
      <c r="P57" s="142">
        <v>0</v>
      </c>
      <c r="Q57" s="142">
        <v>0</v>
      </c>
      <c r="R57" s="142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43"/>
      <c r="Y57" s="142">
        <v>0</v>
      </c>
      <c r="Z57" s="142">
        <v>0</v>
      </c>
      <c r="AA57" s="142">
        <v>0</v>
      </c>
      <c r="AB57" s="142">
        <v>0</v>
      </c>
      <c r="AC57" s="142">
        <v>0</v>
      </c>
      <c r="AD57" s="142">
        <v>0</v>
      </c>
      <c r="AE57" s="142">
        <v>0</v>
      </c>
      <c r="AF57" s="142">
        <v>0</v>
      </c>
      <c r="AG57" s="142">
        <v>0</v>
      </c>
    </row>
    <row r="58" spans="1:33">
      <c r="B58" s="6" t="s">
        <v>108</v>
      </c>
      <c r="C58" s="219"/>
      <c r="D58" s="142">
        <v>0</v>
      </c>
      <c r="E58" s="142">
        <v>0</v>
      </c>
      <c r="F58" s="142">
        <v>0</v>
      </c>
      <c r="G58" s="142">
        <v>0</v>
      </c>
      <c r="H58" s="142">
        <v>0</v>
      </c>
      <c r="I58" s="142">
        <v>0</v>
      </c>
      <c r="J58" s="142">
        <v>0</v>
      </c>
      <c r="K58" s="142">
        <v>0</v>
      </c>
      <c r="L58" s="142">
        <v>0</v>
      </c>
      <c r="M58" s="142">
        <v>0</v>
      </c>
      <c r="N58" s="143"/>
      <c r="O58" s="142">
        <v>0</v>
      </c>
      <c r="P58" s="142">
        <v>0</v>
      </c>
      <c r="Q58" s="142">
        <v>0</v>
      </c>
      <c r="R58" s="142">
        <v>0</v>
      </c>
      <c r="S58" s="142">
        <v>0</v>
      </c>
      <c r="T58" s="142">
        <v>0</v>
      </c>
      <c r="U58" s="142">
        <v>0</v>
      </c>
      <c r="V58" s="142">
        <v>0</v>
      </c>
      <c r="W58" s="142">
        <v>0</v>
      </c>
      <c r="X58" s="143"/>
      <c r="Y58" s="142">
        <v>0</v>
      </c>
      <c r="Z58" s="142">
        <v>0</v>
      </c>
      <c r="AA58" s="142">
        <v>0</v>
      </c>
      <c r="AB58" s="142">
        <v>0</v>
      </c>
      <c r="AC58" s="142">
        <v>0</v>
      </c>
      <c r="AD58" s="142">
        <v>0</v>
      </c>
      <c r="AE58" s="142">
        <v>0</v>
      </c>
      <c r="AF58" s="142">
        <v>0</v>
      </c>
      <c r="AG58" s="142">
        <v>0</v>
      </c>
    </row>
    <row r="59" spans="1:33">
      <c r="B59" s="6" t="s">
        <v>48</v>
      </c>
      <c r="C59" s="219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8"/>
      <c r="O59" s="142">
        <v>0</v>
      </c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43"/>
      <c r="Y59" s="142">
        <v>0</v>
      </c>
      <c r="Z59" s="142">
        <v>0</v>
      </c>
      <c r="AA59" s="142">
        <v>0</v>
      </c>
      <c r="AB59" s="142">
        <v>0</v>
      </c>
      <c r="AC59" s="142">
        <v>0</v>
      </c>
      <c r="AD59" s="142">
        <v>0</v>
      </c>
      <c r="AE59" s="142">
        <v>0</v>
      </c>
      <c r="AF59" s="142">
        <v>0</v>
      </c>
      <c r="AG59" s="142">
        <v>0</v>
      </c>
    </row>
    <row r="60" spans="1:33">
      <c r="B60" s="6" t="s">
        <v>325</v>
      </c>
      <c r="C60" s="219"/>
      <c r="D60" s="142"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3"/>
      <c r="O60" s="142">
        <v>0</v>
      </c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43"/>
      <c r="Y60" s="142">
        <v>0</v>
      </c>
      <c r="Z60" s="142">
        <v>0</v>
      </c>
      <c r="AA60" s="142">
        <v>0</v>
      </c>
      <c r="AB60" s="142">
        <v>0</v>
      </c>
      <c r="AC60" s="142">
        <v>0</v>
      </c>
      <c r="AD60" s="142">
        <v>0</v>
      </c>
      <c r="AE60" s="142">
        <v>0</v>
      </c>
      <c r="AF60" s="142">
        <v>0</v>
      </c>
      <c r="AG60" s="142">
        <v>0</v>
      </c>
    </row>
    <row r="61" spans="1:33">
      <c r="B61" s="8" t="s">
        <v>101</v>
      </c>
      <c r="C61" s="219"/>
      <c r="D61" s="142">
        <v>0</v>
      </c>
      <c r="E61" s="142">
        <v>0</v>
      </c>
      <c r="F61" s="142">
        <v>0</v>
      </c>
      <c r="G61" s="142">
        <v>0</v>
      </c>
      <c r="H61" s="142">
        <v>0</v>
      </c>
      <c r="I61" s="142">
        <v>0</v>
      </c>
      <c r="J61" s="142">
        <v>0</v>
      </c>
      <c r="K61" s="142">
        <v>0</v>
      </c>
      <c r="L61" s="142">
        <v>0</v>
      </c>
      <c r="M61" s="142">
        <v>0</v>
      </c>
      <c r="N61" s="143"/>
      <c r="O61" s="142">
        <v>0</v>
      </c>
      <c r="P61" s="142">
        <v>0</v>
      </c>
      <c r="Q61" s="142">
        <v>0</v>
      </c>
      <c r="R61" s="142">
        <v>0</v>
      </c>
      <c r="S61" s="142">
        <v>0</v>
      </c>
      <c r="T61" s="142">
        <v>0</v>
      </c>
      <c r="U61" s="142">
        <v>0</v>
      </c>
      <c r="V61" s="142">
        <v>0</v>
      </c>
      <c r="W61" s="142">
        <v>0</v>
      </c>
      <c r="X61" s="143"/>
      <c r="Y61" s="142">
        <v>0</v>
      </c>
      <c r="Z61" s="142">
        <v>0</v>
      </c>
      <c r="AA61" s="142">
        <v>0</v>
      </c>
      <c r="AB61" s="142">
        <v>0</v>
      </c>
      <c r="AC61" s="142">
        <v>0</v>
      </c>
      <c r="AD61" s="142">
        <v>0</v>
      </c>
      <c r="AE61" s="142">
        <v>0</v>
      </c>
      <c r="AF61" s="142">
        <v>0</v>
      </c>
      <c r="AG61" s="142">
        <v>0</v>
      </c>
    </row>
    <row r="62" spans="1:33" s="45" customFormat="1">
      <c r="A62" s="38"/>
      <c r="B62" s="29" t="s">
        <v>10</v>
      </c>
      <c r="C62" s="209" t="s">
        <v>298</v>
      </c>
      <c r="D62" s="139">
        <v>0</v>
      </c>
      <c r="E62" s="139">
        <v>0</v>
      </c>
      <c r="F62" s="139">
        <v>0</v>
      </c>
      <c r="G62" s="139">
        <v>0</v>
      </c>
      <c r="H62" s="139">
        <v>0</v>
      </c>
      <c r="I62" s="139">
        <v>0</v>
      </c>
      <c r="J62" s="139">
        <v>0</v>
      </c>
      <c r="K62" s="139">
        <v>0</v>
      </c>
      <c r="L62" s="139">
        <v>0</v>
      </c>
      <c r="M62" s="139">
        <v>0</v>
      </c>
      <c r="N62" s="146"/>
      <c r="O62" s="139">
        <v>0</v>
      </c>
      <c r="P62" s="139">
        <v>0</v>
      </c>
      <c r="Q62" s="139">
        <v>0</v>
      </c>
      <c r="R62" s="139">
        <v>0</v>
      </c>
      <c r="S62" s="139">
        <v>0</v>
      </c>
      <c r="T62" s="139">
        <v>0</v>
      </c>
      <c r="U62" s="139">
        <v>0</v>
      </c>
      <c r="V62" s="139">
        <v>0</v>
      </c>
      <c r="W62" s="139">
        <v>0</v>
      </c>
      <c r="X62" s="146"/>
      <c r="Y62" s="139">
        <v>0</v>
      </c>
      <c r="Z62" s="139">
        <v>0</v>
      </c>
      <c r="AA62" s="139">
        <v>0</v>
      </c>
      <c r="AB62" s="139">
        <v>0</v>
      </c>
      <c r="AC62" s="139">
        <v>0</v>
      </c>
      <c r="AD62" s="139">
        <v>0</v>
      </c>
      <c r="AE62" s="139">
        <v>0</v>
      </c>
      <c r="AF62" s="139">
        <v>0</v>
      </c>
      <c r="AG62" s="139">
        <v>0</v>
      </c>
    </row>
    <row r="63" spans="1:33" s="45" customFormat="1">
      <c r="A63" s="38"/>
      <c r="B63" s="31" t="s">
        <v>26</v>
      </c>
      <c r="C63" s="209" t="s">
        <v>299</v>
      </c>
      <c r="D63" s="139">
        <v>0</v>
      </c>
      <c r="E63" s="139">
        <v>0</v>
      </c>
      <c r="F63" s="139">
        <v>0</v>
      </c>
      <c r="G63" s="139">
        <v>0</v>
      </c>
      <c r="H63" s="139">
        <v>0</v>
      </c>
      <c r="I63" s="139">
        <v>0</v>
      </c>
      <c r="J63" s="139">
        <v>0</v>
      </c>
      <c r="K63" s="139">
        <v>0</v>
      </c>
      <c r="L63" s="139">
        <v>0</v>
      </c>
      <c r="M63" s="139">
        <v>0</v>
      </c>
      <c r="N63" s="146"/>
      <c r="O63" s="139">
        <v>0</v>
      </c>
      <c r="P63" s="139">
        <v>0</v>
      </c>
      <c r="Q63" s="139">
        <v>0</v>
      </c>
      <c r="R63" s="139">
        <v>0</v>
      </c>
      <c r="S63" s="139">
        <v>0</v>
      </c>
      <c r="T63" s="139">
        <v>0</v>
      </c>
      <c r="U63" s="139">
        <v>0</v>
      </c>
      <c r="V63" s="139">
        <v>0</v>
      </c>
      <c r="W63" s="139">
        <v>0</v>
      </c>
      <c r="X63" s="146"/>
      <c r="Y63" s="139">
        <v>0</v>
      </c>
      <c r="Z63" s="139">
        <v>0</v>
      </c>
      <c r="AA63" s="139">
        <v>0</v>
      </c>
      <c r="AB63" s="139">
        <v>0</v>
      </c>
      <c r="AC63" s="139">
        <v>0</v>
      </c>
      <c r="AD63" s="139">
        <v>0</v>
      </c>
      <c r="AE63" s="139">
        <v>0</v>
      </c>
      <c r="AF63" s="139">
        <v>0</v>
      </c>
      <c r="AG63" s="139">
        <v>0</v>
      </c>
    </row>
    <row r="64" spans="1:33">
      <c r="B64" s="208" t="s">
        <v>40</v>
      </c>
      <c r="C64" s="219"/>
      <c r="D64" s="142">
        <v>0</v>
      </c>
      <c r="E64" s="142">
        <v>0</v>
      </c>
      <c r="F64" s="142">
        <v>0</v>
      </c>
      <c r="G64" s="142">
        <v>0</v>
      </c>
      <c r="H64" s="142">
        <v>0</v>
      </c>
      <c r="I64" s="142">
        <v>0</v>
      </c>
      <c r="J64" s="142">
        <v>0</v>
      </c>
      <c r="K64" s="142">
        <v>0</v>
      </c>
      <c r="L64" s="142">
        <v>0</v>
      </c>
      <c r="M64" s="142">
        <v>0</v>
      </c>
      <c r="N64" s="143"/>
      <c r="O64" s="142">
        <v>0</v>
      </c>
      <c r="P64" s="142">
        <v>0</v>
      </c>
      <c r="Q64" s="142">
        <v>0</v>
      </c>
      <c r="R64" s="142">
        <v>0</v>
      </c>
      <c r="S64" s="142">
        <v>0</v>
      </c>
      <c r="T64" s="142">
        <v>0</v>
      </c>
      <c r="U64" s="142">
        <v>0</v>
      </c>
      <c r="V64" s="142">
        <v>0</v>
      </c>
      <c r="W64" s="142">
        <v>0</v>
      </c>
      <c r="X64" s="143"/>
      <c r="Y64" s="142">
        <v>0</v>
      </c>
      <c r="Z64" s="142">
        <v>0</v>
      </c>
      <c r="AA64" s="142">
        <v>0</v>
      </c>
      <c r="AB64" s="142">
        <v>0</v>
      </c>
      <c r="AC64" s="142">
        <v>0</v>
      </c>
      <c r="AD64" s="142">
        <v>0</v>
      </c>
      <c r="AE64" s="142">
        <v>0</v>
      </c>
      <c r="AF64" s="142">
        <v>0</v>
      </c>
      <c r="AG64" s="142">
        <v>0</v>
      </c>
    </row>
    <row r="65" spans="1:33">
      <c r="B65" s="6" t="s">
        <v>41</v>
      </c>
      <c r="C65" s="219"/>
      <c r="D65" s="142">
        <v>0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142">
        <v>0</v>
      </c>
      <c r="K65" s="142">
        <v>0</v>
      </c>
      <c r="L65" s="142">
        <v>0</v>
      </c>
      <c r="M65" s="142">
        <v>0</v>
      </c>
      <c r="N65" s="143"/>
      <c r="O65" s="142">
        <v>0</v>
      </c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43"/>
      <c r="Y65" s="142">
        <v>0</v>
      </c>
      <c r="Z65" s="142">
        <v>0</v>
      </c>
      <c r="AA65" s="142">
        <v>0</v>
      </c>
      <c r="AB65" s="142">
        <v>0</v>
      </c>
      <c r="AC65" s="142">
        <v>0</v>
      </c>
      <c r="AD65" s="142">
        <v>0</v>
      </c>
      <c r="AE65" s="142">
        <v>0</v>
      </c>
      <c r="AF65" s="142">
        <v>0</v>
      </c>
      <c r="AG65" s="142">
        <v>0</v>
      </c>
    </row>
    <row r="66" spans="1:33">
      <c r="B66" s="6" t="s">
        <v>42</v>
      </c>
      <c r="C66" s="219"/>
      <c r="D66" s="142">
        <v>0</v>
      </c>
      <c r="E66" s="142">
        <v>0</v>
      </c>
      <c r="F66" s="142">
        <v>0</v>
      </c>
      <c r="G66" s="142">
        <v>0</v>
      </c>
      <c r="H66" s="142">
        <v>0</v>
      </c>
      <c r="I66" s="142">
        <v>0</v>
      </c>
      <c r="J66" s="142">
        <v>0</v>
      </c>
      <c r="K66" s="142">
        <v>0</v>
      </c>
      <c r="L66" s="142">
        <v>0</v>
      </c>
      <c r="M66" s="142">
        <v>0</v>
      </c>
      <c r="N66" s="143"/>
      <c r="O66" s="142">
        <v>0</v>
      </c>
      <c r="P66" s="142">
        <v>0</v>
      </c>
      <c r="Q66" s="142">
        <v>0</v>
      </c>
      <c r="R66" s="142">
        <v>0</v>
      </c>
      <c r="S66" s="142">
        <v>0</v>
      </c>
      <c r="T66" s="142">
        <v>0</v>
      </c>
      <c r="U66" s="142">
        <v>0</v>
      </c>
      <c r="V66" s="142">
        <v>0</v>
      </c>
      <c r="W66" s="142">
        <v>0</v>
      </c>
      <c r="X66" s="143"/>
      <c r="Y66" s="142">
        <v>0</v>
      </c>
      <c r="Z66" s="142">
        <v>0</v>
      </c>
      <c r="AA66" s="142">
        <v>0</v>
      </c>
      <c r="AB66" s="142">
        <v>0</v>
      </c>
      <c r="AC66" s="142">
        <v>0</v>
      </c>
      <c r="AD66" s="142">
        <v>0</v>
      </c>
      <c r="AE66" s="142">
        <v>0</v>
      </c>
      <c r="AF66" s="142">
        <v>0</v>
      </c>
      <c r="AG66" s="142">
        <v>0</v>
      </c>
    </row>
    <row r="67" spans="1:33">
      <c r="B67" s="6" t="s">
        <v>43</v>
      </c>
      <c r="C67" s="219"/>
      <c r="D67" s="142">
        <v>0</v>
      </c>
      <c r="E67" s="142">
        <v>0</v>
      </c>
      <c r="F67" s="142">
        <v>0</v>
      </c>
      <c r="G67" s="142">
        <v>0</v>
      </c>
      <c r="H67" s="142">
        <v>0</v>
      </c>
      <c r="I67" s="142">
        <v>0</v>
      </c>
      <c r="J67" s="142">
        <v>0</v>
      </c>
      <c r="K67" s="142">
        <v>0</v>
      </c>
      <c r="L67" s="142">
        <v>0</v>
      </c>
      <c r="M67" s="142">
        <v>0</v>
      </c>
      <c r="N67" s="143"/>
      <c r="O67" s="142">
        <v>0</v>
      </c>
      <c r="P67" s="142">
        <v>0</v>
      </c>
      <c r="Q67" s="142">
        <v>0</v>
      </c>
      <c r="R67" s="142">
        <v>0</v>
      </c>
      <c r="S67" s="142">
        <v>0</v>
      </c>
      <c r="T67" s="142">
        <v>0</v>
      </c>
      <c r="U67" s="142">
        <v>0</v>
      </c>
      <c r="V67" s="142">
        <v>0</v>
      </c>
      <c r="W67" s="142">
        <v>0</v>
      </c>
      <c r="X67" s="143"/>
      <c r="Y67" s="142">
        <v>0</v>
      </c>
      <c r="Z67" s="142">
        <v>0</v>
      </c>
      <c r="AA67" s="142">
        <v>0</v>
      </c>
      <c r="AB67" s="142">
        <v>0</v>
      </c>
      <c r="AC67" s="142">
        <v>0</v>
      </c>
      <c r="AD67" s="142">
        <v>0</v>
      </c>
      <c r="AE67" s="142">
        <v>0</v>
      </c>
      <c r="AF67" s="142">
        <v>0</v>
      </c>
      <c r="AG67" s="142">
        <v>0</v>
      </c>
    </row>
    <row r="68" spans="1:33">
      <c r="B68" s="6" t="s">
        <v>44</v>
      </c>
      <c r="C68" s="219"/>
      <c r="D68" s="142">
        <v>0</v>
      </c>
      <c r="E68" s="142">
        <v>0</v>
      </c>
      <c r="F68" s="142">
        <v>0</v>
      </c>
      <c r="G68" s="142">
        <v>0</v>
      </c>
      <c r="H68" s="142">
        <v>0</v>
      </c>
      <c r="I68" s="142">
        <v>0</v>
      </c>
      <c r="J68" s="142">
        <v>0</v>
      </c>
      <c r="K68" s="142">
        <v>0</v>
      </c>
      <c r="L68" s="142">
        <v>0</v>
      </c>
      <c r="M68" s="142">
        <v>0</v>
      </c>
      <c r="N68" s="143"/>
      <c r="O68" s="142">
        <v>0</v>
      </c>
      <c r="P68" s="142">
        <v>0</v>
      </c>
      <c r="Q68" s="142">
        <v>0</v>
      </c>
      <c r="R68" s="142">
        <v>0</v>
      </c>
      <c r="S68" s="142">
        <v>0</v>
      </c>
      <c r="T68" s="142">
        <v>0</v>
      </c>
      <c r="U68" s="142">
        <v>0</v>
      </c>
      <c r="V68" s="142">
        <v>0</v>
      </c>
      <c r="W68" s="142">
        <v>0</v>
      </c>
      <c r="X68" s="143"/>
      <c r="Y68" s="142">
        <v>0</v>
      </c>
      <c r="Z68" s="142">
        <v>0</v>
      </c>
      <c r="AA68" s="142">
        <v>0</v>
      </c>
      <c r="AB68" s="142">
        <v>0</v>
      </c>
      <c r="AC68" s="142">
        <v>0</v>
      </c>
      <c r="AD68" s="142">
        <v>0</v>
      </c>
      <c r="AE68" s="142">
        <v>0</v>
      </c>
      <c r="AF68" s="142">
        <v>0</v>
      </c>
      <c r="AG68" s="142">
        <v>0</v>
      </c>
    </row>
    <row r="69" spans="1:33">
      <c r="B69" s="7" t="s">
        <v>45</v>
      </c>
      <c r="C69" s="219"/>
      <c r="D69" s="142">
        <v>0</v>
      </c>
      <c r="E69" s="142">
        <v>0</v>
      </c>
      <c r="F69" s="142">
        <v>0</v>
      </c>
      <c r="G69" s="142">
        <v>0</v>
      </c>
      <c r="H69" s="142">
        <v>0</v>
      </c>
      <c r="I69" s="142">
        <v>0</v>
      </c>
      <c r="J69" s="142">
        <v>0</v>
      </c>
      <c r="K69" s="142">
        <v>0</v>
      </c>
      <c r="L69" s="142">
        <v>0</v>
      </c>
      <c r="M69" s="142">
        <v>0</v>
      </c>
      <c r="N69" s="143"/>
      <c r="O69" s="142">
        <v>0</v>
      </c>
      <c r="P69" s="142">
        <v>0</v>
      </c>
      <c r="Q69" s="142">
        <v>0</v>
      </c>
      <c r="R69" s="142">
        <v>0</v>
      </c>
      <c r="S69" s="142">
        <v>0</v>
      </c>
      <c r="T69" s="142">
        <v>0</v>
      </c>
      <c r="U69" s="142">
        <v>0</v>
      </c>
      <c r="V69" s="142">
        <v>0</v>
      </c>
      <c r="W69" s="142">
        <v>0</v>
      </c>
      <c r="X69" s="143"/>
      <c r="Y69" s="142">
        <v>0</v>
      </c>
      <c r="Z69" s="142">
        <v>0</v>
      </c>
      <c r="AA69" s="142">
        <v>0</v>
      </c>
      <c r="AB69" s="142">
        <v>0</v>
      </c>
      <c r="AC69" s="142">
        <v>0</v>
      </c>
      <c r="AD69" s="142">
        <v>0</v>
      </c>
      <c r="AE69" s="142">
        <v>0</v>
      </c>
      <c r="AF69" s="142">
        <v>0</v>
      </c>
      <c r="AG69" s="142">
        <v>0</v>
      </c>
    </row>
    <row r="70" spans="1:33">
      <c r="B70" s="7" t="s">
        <v>46</v>
      </c>
      <c r="C70" s="219"/>
      <c r="D70" s="142">
        <v>0</v>
      </c>
      <c r="E70" s="142">
        <v>0</v>
      </c>
      <c r="F70" s="142">
        <v>0</v>
      </c>
      <c r="G70" s="142">
        <v>0</v>
      </c>
      <c r="H70" s="142">
        <v>0</v>
      </c>
      <c r="I70" s="142">
        <v>0</v>
      </c>
      <c r="J70" s="142">
        <v>0</v>
      </c>
      <c r="K70" s="142">
        <v>0</v>
      </c>
      <c r="L70" s="142">
        <v>0</v>
      </c>
      <c r="M70" s="142">
        <v>0</v>
      </c>
      <c r="N70" s="143"/>
      <c r="O70" s="142">
        <v>0</v>
      </c>
      <c r="P70" s="142">
        <v>0</v>
      </c>
      <c r="Q70" s="142">
        <v>0</v>
      </c>
      <c r="R70" s="142">
        <v>0</v>
      </c>
      <c r="S70" s="142">
        <v>0</v>
      </c>
      <c r="T70" s="142">
        <v>0</v>
      </c>
      <c r="U70" s="142">
        <v>0</v>
      </c>
      <c r="V70" s="142">
        <v>0</v>
      </c>
      <c r="W70" s="142">
        <v>0</v>
      </c>
      <c r="X70" s="143"/>
      <c r="Y70" s="142">
        <v>0</v>
      </c>
      <c r="Z70" s="142">
        <v>0</v>
      </c>
      <c r="AA70" s="142">
        <v>0</v>
      </c>
      <c r="AB70" s="142">
        <v>0</v>
      </c>
      <c r="AC70" s="142">
        <v>0</v>
      </c>
      <c r="AD70" s="142">
        <v>0</v>
      </c>
      <c r="AE70" s="142">
        <v>0</v>
      </c>
      <c r="AF70" s="142">
        <v>0</v>
      </c>
      <c r="AG70" s="142">
        <v>0</v>
      </c>
    </row>
    <row r="71" spans="1:33">
      <c r="B71" s="6" t="s">
        <v>317</v>
      </c>
      <c r="C71" s="219"/>
      <c r="D71" s="142">
        <v>0</v>
      </c>
      <c r="E71" s="142">
        <v>0</v>
      </c>
      <c r="F71" s="142">
        <v>0</v>
      </c>
      <c r="G71" s="142">
        <v>0</v>
      </c>
      <c r="H71" s="142">
        <v>0</v>
      </c>
      <c r="I71" s="142">
        <v>0</v>
      </c>
      <c r="J71" s="142">
        <v>0</v>
      </c>
      <c r="K71" s="142">
        <v>0</v>
      </c>
      <c r="L71" s="142">
        <v>0</v>
      </c>
      <c r="M71" s="142">
        <v>0</v>
      </c>
      <c r="N71" s="143"/>
      <c r="O71" s="142">
        <v>0</v>
      </c>
      <c r="P71" s="142">
        <v>0</v>
      </c>
      <c r="Q71" s="142">
        <v>0</v>
      </c>
      <c r="R71" s="142">
        <v>0</v>
      </c>
      <c r="S71" s="142">
        <v>0</v>
      </c>
      <c r="T71" s="142">
        <v>0</v>
      </c>
      <c r="U71" s="142">
        <v>0</v>
      </c>
      <c r="V71" s="142">
        <v>0</v>
      </c>
      <c r="W71" s="142">
        <v>0</v>
      </c>
      <c r="X71" s="143"/>
      <c r="Y71" s="142">
        <v>0</v>
      </c>
      <c r="Z71" s="142">
        <v>0</v>
      </c>
      <c r="AA71" s="142">
        <v>0</v>
      </c>
      <c r="AB71" s="142">
        <v>0</v>
      </c>
      <c r="AC71" s="142">
        <v>0</v>
      </c>
      <c r="AD71" s="142">
        <v>0</v>
      </c>
      <c r="AE71" s="142">
        <v>0</v>
      </c>
      <c r="AF71" s="142">
        <v>0</v>
      </c>
      <c r="AG71" s="142">
        <v>0</v>
      </c>
    </row>
    <row r="72" spans="1:33">
      <c r="B72" s="6" t="s">
        <v>108</v>
      </c>
      <c r="C72" s="219"/>
      <c r="D72" s="142">
        <v>0</v>
      </c>
      <c r="E72" s="142">
        <v>0</v>
      </c>
      <c r="F72" s="142">
        <v>0</v>
      </c>
      <c r="G72" s="142">
        <v>0</v>
      </c>
      <c r="H72" s="142">
        <v>0</v>
      </c>
      <c r="I72" s="142">
        <v>0</v>
      </c>
      <c r="J72" s="142">
        <v>0</v>
      </c>
      <c r="K72" s="142">
        <v>0</v>
      </c>
      <c r="L72" s="142">
        <v>0</v>
      </c>
      <c r="M72" s="142">
        <v>0</v>
      </c>
      <c r="N72" s="143"/>
      <c r="O72" s="142">
        <v>0</v>
      </c>
      <c r="P72" s="142">
        <v>0</v>
      </c>
      <c r="Q72" s="142">
        <v>0</v>
      </c>
      <c r="R72" s="142">
        <v>0</v>
      </c>
      <c r="S72" s="142">
        <v>0</v>
      </c>
      <c r="T72" s="142">
        <v>0</v>
      </c>
      <c r="U72" s="142">
        <v>0</v>
      </c>
      <c r="V72" s="142">
        <v>0</v>
      </c>
      <c r="W72" s="142">
        <v>0</v>
      </c>
      <c r="X72" s="143"/>
      <c r="Y72" s="142">
        <v>0</v>
      </c>
      <c r="Z72" s="142">
        <v>0</v>
      </c>
      <c r="AA72" s="142">
        <v>0</v>
      </c>
      <c r="AB72" s="142">
        <v>0</v>
      </c>
      <c r="AC72" s="142">
        <v>0</v>
      </c>
      <c r="AD72" s="142">
        <v>0</v>
      </c>
      <c r="AE72" s="142">
        <v>0</v>
      </c>
      <c r="AF72" s="142">
        <v>0</v>
      </c>
      <c r="AG72" s="142">
        <v>0</v>
      </c>
    </row>
    <row r="73" spans="1:33">
      <c r="B73" s="6" t="s">
        <v>48</v>
      </c>
      <c r="C73" s="219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8"/>
      <c r="O73" s="142">
        <v>0</v>
      </c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43"/>
      <c r="Y73" s="142">
        <v>0</v>
      </c>
      <c r="Z73" s="142">
        <v>0</v>
      </c>
      <c r="AA73" s="142">
        <v>0</v>
      </c>
      <c r="AB73" s="142">
        <v>0</v>
      </c>
      <c r="AC73" s="142">
        <v>0</v>
      </c>
      <c r="AD73" s="142">
        <v>0</v>
      </c>
      <c r="AE73" s="142">
        <v>0</v>
      </c>
      <c r="AF73" s="142">
        <v>0</v>
      </c>
      <c r="AG73" s="142">
        <v>0</v>
      </c>
    </row>
    <row r="74" spans="1:33">
      <c r="B74" s="6" t="s">
        <v>325</v>
      </c>
      <c r="C74" s="219"/>
      <c r="D74" s="142">
        <v>0</v>
      </c>
      <c r="E74" s="142">
        <v>0</v>
      </c>
      <c r="F74" s="142">
        <v>0</v>
      </c>
      <c r="G74" s="142">
        <v>0</v>
      </c>
      <c r="H74" s="142">
        <v>0</v>
      </c>
      <c r="I74" s="142">
        <v>0</v>
      </c>
      <c r="J74" s="142">
        <v>0</v>
      </c>
      <c r="K74" s="142">
        <v>0</v>
      </c>
      <c r="L74" s="142">
        <v>0</v>
      </c>
      <c r="M74" s="142">
        <v>0</v>
      </c>
      <c r="N74" s="143"/>
      <c r="O74" s="142">
        <v>0</v>
      </c>
      <c r="P74" s="142">
        <v>0</v>
      </c>
      <c r="Q74" s="142">
        <v>0</v>
      </c>
      <c r="R74" s="142">
        <v>0</v>
      </c>
      <c r="S74" s="142">
        <v>0</v>
      </c>
      <c r="T74" s="142">
        <v>0</v>
      </c>
      <c r="U74" s="142">
        <v>0</v>
      </c>
      <c r="V74" s="142">
        <v>0</v>
      </c>
      <c r="W74" s="142">
        <v>0</v>
      </c>
      <c r="X74" s="143"/>
      <c r="Y74" s="142">
        <v>0</v>
      </c>
      <c r="Z74" s="142">
        <v>0</v>
      </c>
      <c r="AA74" s="142">
        <v>0</v>
      </c>
      <c r="AB74" s="142">
        <v>0</v>
      </c>
      <c r="AC74" s="142">
        <v>0</v>
      </c>
      <c r="AD74" s="142">
        <v>0</v>
      </c>
      <c r="AE74" s="142">
        <v>0</v>
      </c>
      <c r="AF74" s="142">
        <v>0</v>
      </c>
      <c r="AG74" s="142">
        <v>0</v>
      </c>
    </row>
    <row r="75" spans="1:33">
      <c r="B75" s="8" t="s">
        <v>101</v>
      </c>
      <c r="C75" s="219"/>
      <c r="D75" s="142">
        <v>0</v>
      </c>
      <c r="E75" s="142">
        <v>0</v>
      </c>
      <c r="F75" s="142">
        <v>0</v>
      </c>
      <c r="G75" s="142">
        <v>0</v>
      </c>
      <c r="H75" s="142">
        <v>0</v>
      </c>
      <c r="I75" s="142">
        <v>0</v>
      </c>
      <c r="J75" s="142">
        <v>0</v>
      </c>
      <c r="K75" s="142">
        <v>0</v>
      </c>
      <c r="L75" s="142">
        <v>0</v>
      </c>
      <c r="M75" s="142">
        <v>0</v>
      </c>
      <c r="N75" s="143"/>
      <c r="O75" s="142">
        <v>0</v>
      </c>
      <c r="P75" s="142">
        <v>0</v>
      </c>
      <c r="Q75" s="142">
        <v>0</v>
      </c>
      <c r="R75" s="142">
        <v>0</v>
      </c>
      <c r="S75" s="142">
        <v>0</v>
      </c>
      <c r="T75" s="142">
        <v>0</v>
      </c>
      <c r="U75" s="142">
        <v>0</v>
      </c>
      <c r="V75" s="142">
        <v>0</v>
      </c>
      <c r="W75" s="142">
        <v>0</v>
      </c>
      <c r="X75" s="143"/>
      <c r="Y75" s="142">
        <v>0</v>
      </c>
      <c r="Z75" s="142">
        <v>0</v>
      </c>
      <c r="AA75" s="142">
        <v>0</v>
      </c>
      <c r="AB75" s="142">
        <v>0</v>
      </c>
      <c r="AC75" s="142">
        <v>0</v>
      </c>
      <c r="AD75" s="142">
        <v>0</v>
      </c>
      <c r="AE75" s="142">
        <v>0</v>
      </c>
      <c r="AF75" s="142">
        <v>0</v>
      </c>
      <c r="AG75" s="142">
        <v>0</v>
      </c>
    </row>
    <row r="76" spans="1:33" s="45" customFormat="1">
      <c r="A76" s="38"/>
      <c r="B76" s="31" t="s">
        <v>11</v>
      </c>
      <c r="C76" s="209" t="s">
        <v>300</v>
      </c>
      <c r="D76" s="139">
        <v>0</v>
      </c>
      <c r="E76" s="139">
        <v>0</v>
      </c>
      <c r="F76" s="139">
        <v>0</v>
      </c>
      <c r="G76" s="139">
        <v>0</v>
      </c>
      <c r="H76" s="139">
        <v>0</v>
      </c>
      <c r="I76" s="139">
        <v>0</v>
      </c>
      <c r="J76" s="139">
        <v>0</v>
      </c>
      <c r="K76" s="139">
        <v>0</v>
      </c>
      <c r="L76" s="139">
        <v>0</v>
      </c>
      <c r="M76" s="139">
        <v>0</v>
      </c>
      <c r="N76" s="146"/>
      <c r="O76" s="139">
        <v>0</v>
      </c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39">
        <v>0</v>
      </c>
      <c r="X76" s="146"/>
      <c r="Y76" s="139">
        <v>0</v>
      </c>
      <c r="Z76" s="139">
        <v>0</v>
      </c>
      <c r="AA76" s="139">
        <v>0</v>
      </c>
      <c r="AB76" s="139">
        <v>0</v>
      </c>
      <c r="AC76" s="139">
        <v>0</v>
      </c>
      <c r="AD76" s="139">
        <v>0</v>
      </c>
      <c r="AE76" s="139">
        <v>0</v>
      </c>
      <c r="AF76" s="139">
        <v>0</v>
      </c>
      <c r="AG76" s="139">
        <v>0</v>
      </c>
    </row>
    <row r="77" spans="1:33">
      <c r="B77" s="3" t="s">
        <v>12</v>
      </c>
      <c r="C77" s="210" t="s">
        <v>301</v>
      </c>
      <c r="D77" s="142"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3"/>
      <c r="O77" s="142">
        <v>0</v>
      </c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43"/>
      <c r="Y77" s="142">
        <v>0</v>
      </c>
      <c r="Z77" s="142">
        <v>0</v>
      </c>
      <c r="AA77" s="142">
        <v>0</v>
      </c>
      <c r="AB77" s="142">
        <v>0</v>
      </c>
      <c r="AC77" s="142">
        <v>0</v>
      </c>
      <c r="AD77" s="142">
        <v>0</v>
      </c>
      <c r="AE77" s="142">
        <v>0</v>
      </c>
      <c r="AF77" s="142">
        <v>0</v>
      </c>
      <c r="AG77" s="142">
        <v>0</v>
      </c>
    </row>
    <row r="78" spans="1:33">
      <c r="B78" s="3" t="s">
        <v>13</v>
      </c>
      <c r="C78" s="210" t="s">
        <v>302</v>
      </c>
      <c r="D78" s="142">
        <v>0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142">
        <v>0</v>
      </c>
      <c r="K78" s="142">
        <v>0</v>
      </c>
      <c r="L78" s="142">
        <v>0</v>
      </c>
      <c r="M78" s="142">
        <v>0</v>
      </c>
      <c r="N78" s="143"/>
      <c r="O78" s="142">
        <v>0</v>
      </c>
      <c r="P78" s="142">
        <v>0</v>
      </c>
      <c r="Q78" s="142">
        <v>0</v>
      </c>
      <c r="R78" s="142">
        <v>0</v>
      </c>
      <c r="S78" s="142">
        <v>0</v>
      </c>
      <c r="T78" s="142">
        <v>0</v>
      </c>
      <c r="U78" s="142">
        <v>0</v>
      </c>
      <c r="V78" s="142">
        <v>0</v>
      </c>
      <c r="W78" s="142">
        <v>0</v>
      </c>
      <c r="X78" s="143"/>
      <c r="Y78" s="142">
        <v>0</v>
      </c>
      <c r="Z78" s="142">
        <v>0</v>
      </c>
      <c r="AA78" s="142">
        <v>0</v>
      </c>
      <c r="AB78" s="142">
        <v>0</v>
      </c>
      <c r="AC78" s="142">
        <v>0</v>
      </c>
      <c r="AD78" s="142">
        <v>0</v>
      </c>
      <c r="AE78" s="142">
        <v>0</v>
      </c>
      <c r="AF78" s="142">
        <v>0</v>
      </c>
      <c r="AG78" s="142">
        <v>0</v>
      </c>
    </row>
    <row r="79" spans="1:33" s="45" customFormat="1">
      <c r="A79" s="38"/>
      <c r="B79" s="5" t="s">
        <v>14</v>
      </c>
      <c r="C79" s="209" t="s">
        <v>311</v>
      </c>
      <c r="D79" s="139">
        <v>561245.24</v>
      </c>
      <c r="E79" s="139">
        <v>662013.14999999991</v>
      </c>
      <c r="F79" s="139">
        <v>787216.95</v>
      </c>
      <c r="G79" s="139">
        <v>956003.33999999985</v>
      </c>
      <c r="H79" s="139">
        <v>1168933.25</v>
      </c>
      <c r="I79" s="139">
        <v>1397090.23</v>
      </c>
      <c r="J79" s="139">
        <v>1653990.66</v>
      </c>
      <c r="K79" s="139">
        <v>1954243.3199999998</v>
      </c>
      <c r="L79" s="139">
        <v>2296933.88</v>
      </c>
      <c r="M79" s="139">
        <v>2700136.3</v>
      </c>
      <c r="N79" s="146"/>
      <c r="O79" s="139">
        <v>111882.85999999994</v>
      </c>
      <c r="P79" s="139">
        <v>125203.80000000005</v>
      </c>
      <c r="Q79" s="139">
        <v>168786.38999999984</v>
      </c>
      <c r="R79" s="139">
        <v>212929.91000000021</v>
      </c>
      <c r="S79" s="139">
        <v>228156.97999999992</v>
      </c>
      <c r="T79" s="139">
        <v>256900.42999999988</v>
      </c>
      <c r="U79" s="139">
        <v>300252.66000000009</v>
      </c>
      <c r="V79" s="139">
        <v>342690.55999999982</v>
      </c>
      <c r="W79" s="139">
        <v>403202.42</v>
      </c>
      <c r="X79" s="146"/>
      <c r="Y79" s="139">
        <v>-11114.949999999999</v>
      </c>
      <c r="Z79" s="139">
        <v>13320.94000000011</v>
      </c>
      <c r="AA79" s="139">
        <v>43582.5899999998</v>
      </c>
      <c r="AB79" s="139">
        <v>44143.520000000353</v>
      </c>
      <c r="AC79" s="139">
        <v>15227.06999999973</v>
      </c>
      <c r="AD79" s="139">
        <v>28743.449999999939</v>
      </c>
      <c r="AE79" s="139">
        <v>43352.230000000236</v>
      </c>
      <c r="AF79" s="139">
        <v>42437.899999999718</v>
      </c>
      <c r="AG79" s="139">
        <v>60511.860000000161</v>
      </c>
    </row>
    <row r="80" spans="1:33">
      <c r="B80" s="3" t="s">
        <v>15</v>
      </c>
      <c r="C80" s="210" t="s">
        <v>303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3"/>
      <c r="O80" s="142">
        <v>0</v>
      </c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43"/>
      <c r="Y80" s="142">
        <v>0</v>
      </c>
      <c r="Z80" s="142">
        <v>0</v>
      </c>
      <c r="AA80" s="142">
        <v>0</v>
      </c>
      <c r="AB80" s="142">
        <v>0</v>
      </c>
      <c r="AC80" s="142">
        <v>0</v>
      </c>
      <c r="AD80" s="142">
        <v>0</v>
      </c>
      <c r="AE80" s="142">
        <v>0</v>
      </c>
      <c r="AF80" s="142">
        <v>0</v>
      </c>
      <c r="AG80" s="142">
        <v>0</v>
      </c>
    </row>
    <row r="81" spans="1:33">
      <c r="B81" s="3" t="s">
        <v>16</v>
      </c>
      <c r="C81" s="210" t="s">
        <v>304</v>
      </c>
      <c r="D81" s="142">
        <v>0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142">
        <v>0</v>
      </c>
      <c r="K81" s="142">
        <v>0</v>
      </c>
      <c r="L81" s="142">
        <v>0</v>
      </c>
      <c r="M81" s="142">
        <v>0</v>
      </c>
      <c r="N81" s="143"/>
      <c r="O81" s="142">
        <v>0</v>
      </c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43"/>
      <c r="Y81" s="142">
        <v>0</v>
      </c>
      <c r="Z81" s="142">
        <v>0</v>
      </c>
      <c r="AA81" s="142">
        <v>0</v>
      </c>
      <c r="AB81" s="142">
        <v>0</v>
      </c>
      <c r="AC81" s="142">
        <v>0</v>
      </c>
      <c r="AD81" s="142">
        <v>0</v>
      </c>
      <c r="AE81" s="142">
        <v>0</v>
      </c>
      <c r="AF81" s="142">
        <v>0</v>
      </c>
      <c r="AG81" s="142">
        <v>0</v>
      </c>
    </row>
    <row r="82" spans="1:33">
      <c r="B82" s="3" t="s">
        <v>17</v>
      </c>
      <c r="C82" s="210" t="s">
        <v>305</v>
      </c>
      <c r="D82" s="142">
        <v>187600.66999999998</v>
      </c>
      <c r="E82" s="142">
        <v>225350.24999999997</v>
      </c>
      <c r="F82" s="142">
        <v>269532.3</v>
      </c>
      <c r="G82" s="142">
        <v>335109.82999999996</v>
      </c>
      <c r="H82" s="142">
        <v>416059.23000000004</v>
      </c>
      <c r="I82" s="142">
        <v>517940.23</v>
      </c>
      <c r="J82" s="142">
        <v>627331.17999999993</v>
      </c>
      <c r="K82" s="142">
        <v>767631.85</v>
      </c>
      <c r="L82" s="142">
        <v>931854.17999999993</v>
      </c>
      <c r="M82" s="142">
        <v>1157779.0900000001</v>
      </c>
      <c r="N82" s="143"/>
      <c r="O82" s="142">
        <v>48864.53</v>
      </c>
      <c r="P82" s="142">
        <v>44182.050000000025</v>
      </c>
      <c r="Q82" s="142">
        <v>65577.529999999984</v>
      </c>
      <c r="R82" s="142">
        <v>80949.400000000052</v>
      </c>
      <c r="S82" s="142">
        <v>101880.99999999994</v>
      </c>
      <c r="T82" s="142">
        <v>109390.94999999998</v>
      </c>
      <c r="U82" s="142">
        <v>140300.66999999998</v>
      </c>
      <c r="V82" s="142">
        <v>164222.32999999996</v>
      </c>
      <c r="W82" s="142">
        <v>225924.91000000009</v>
      </c>
      <c r="X82" s="143"/>
      <c r="Y82" s="142">
        <v>-11114.949999999999</v>
      </c>
      <c r="Z82" s="142">
        <v>-4682.4799999999696</v>
      </c>
      <c r="AA82" s="142">
        <v>21395.479999999952</v>
      </c>
      <c r="AB82" s="142">
        <v>15371.870000000081</v>
      </c>
      <c r="AC82" s="142">
        <v>20931.599999999889</v>
      </c>
      <c r="AD82" s="142">
        <v>7509.9500000000262</v>
      </c>
      <c r="AE82" s="142">
        <v>30909.720000000016</v>
      </c>
      <c r="AF82" s="142">
        <v>23921.659999999974</v>
      </c>
      <c r="AG82" s="142">
        <v>61702.580000000125</v>
      </c>
    </row>
    <row r="83" spans="1:33">
      <c r="B83" s="4" t="s">
        <v>18</v>
      </c>
      <c r="C83" s="42"/>
      <c r="D83" s="142">
        <v>373644.57</v>
      </c>
      <c r="E83" s="142">
        <v>436662.89999999997</v>
      </c>
      <c r="F83" s="142">
        <v>517684.65000000008</v>
      </c>
      <c r="G83" s="142">
        <v>620893.51</v>
      </c>
      <c r="H83" s="142">
        <v>752874.02</v>
      </c>
      <c r="I83" s="142">
        <v>879150</v>
      </c>
      <c r="J83" s="142">
        <v>1026659.4799999999</v>
      </c>
      <c r="K83" s="142">
        <v>1186611.47</v>
      </c>
      <c r="L83" s="142">
        <v>1365079.7</v>
      </c>
      <c r="M83" s="142">
        <v>1542357.21</v>
      </c>
      <c r="N83" s="143"/>
      <c r="O83" s="142">
        <v>63018.329999999973</v>
      </c>
      <c r="P83" s="142">
        <v>81021.750000000058</v>
      </c>
      <c r="Q83" s="142">
        <v>103208.85999999991</v>
      </c>
      <c r="R83" s="142">
        <v>131980.51000000004</v>
      </c>
      <c r="S83" s="142">
        <v>126275.97999999998</v>
      </c>
      <c r="T83" s="142">
        <v>147509.47999999989</v>
      </c>
      <c r="U83" s="142">
        <v>159951.99000000011</v>
      </c>
      <c r="V83" s="142">
        <v>178468.22999999986</v>
      </c>
      <c r="W83" s="142">
        <v>177277.51000000007</v>
      </c>
      <c r="X83" s="143"/>
      <c r="Y83" s="142">
        <v>0</v>
      </c>
      <c r="Z83" s="142">
        <v>18003.420000000096</v>
      </c>
      <c r="AA83" s="142">
        <v>22187.109999999848</v>
      </c>
      <c r="AB83" s="142">
        <v>28771.650000000136</v>
      </c>
      <c r="AC83" s="142">
        <v>-5704.530000000068</v>
      </c>
      <c r="AD83" s="142">
        <v>21233.499999999913</v>
      </c>
      <c r="AE83" s="142">
        <v>12442.51000000022</v>
      </c>
      <c r="AF83" s="142">
        <v>18516.239999999743</v>
      </c>
      <c r="AG83" s="142">
        <v>-1190.7199999997829</v>
      </c>
    </row>
    <row r="84" spans="1:33">
      <c r="B84" s="3" t="s">
        <v>19</v>
      </c>
      <c r="C84" s="210" t="s">
        <v>306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3"/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3"/>
      <c r="Y84" s="142">
        <v>0</v>
      </c>
      <c r="Z84" s="142">
        <v>0</v>
      </c>
      <c r="AA84" s="142">
        <v>0</v>
      </c>
      <c r="AB84" s="142">
        <v>0</v>
      </c>
      <c r="AC84" s="142">
        <v>0</v>
      </c>
      <c r="AD84" s="142">
        <v>0</v>
      </c>
      <c r="AE84" s="142">
        <v>0</v>
      </c>
      <c r="AF84" s="142">
        <v>0</v>
      </c>
      <c r="AG84" s="142">
        <v>0</v>
      </c>
    </row>
    <row r="85" spans="1:33">
      <c r="B85" s="3" t="s">
        <v>20</v>
      </c>
      <c r="C85" s="210" t="s">
        <v>307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3"/>
      <c r="O85" s="142">
        <v>0</v>
      </c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3"/>
      <c r="Y85" s="142">
        <v>0</v>
      </c>
      <c r="Z85" s="142">
        <v>0</v>
      </c>
      <c r="AA85" s="142">
        <v>0</v>
      </c>
      <c r="AB85" s="142">
        <v>0</v>
      </c>
      <c r="AC85" s="142">
        <v>0</v>
      </c>
      <c r="AD85" s="142">
        <v>0</v>
      </c>
      <c r="AE85" s="142">
        <v>0</v>
      </c>
      <c r="AF85" s="142">
        <v>0</v>
      </c>
      <c r="AG85" s="142">
        <v>0</v>
      </c>
    </row>
    <row r="86" spans="1:33" s="45" customFormat="1">
      <c r="A86" s="38"/>
      <c r="B86" s="5" t="s">
        <v>21</v>
      </c>
      <c r="C86" s="209" t="s">
        <v>308</v>
      </c>
      <c r="D86" s="139">
        <v>0</v>
      </c>
      <c r="E86" s="139">
        <v>0</v>
      </c>
      <c r="F86" s="139">
        <v>0</v>
      </c>
      <c r="G86" s="139">
        <v>0</v>
      </c>
      <c r="H86" s="139">
        <v>0</v>
      </c>
      <c r="I86" s="139">
        <v>0</v>
      </c>
      <c r="J86" s="139">
        <v>0</v>
      </c>
      <c r="K86" s="139">
        <v>0</v>
      </c>
      <c r="L86" s="139">
        <v>0</v>
      </c>
      <c r="M86" s="139">
        <v>0</v>
      </c>
      <c r="N86" s="146"/>
      <c r="O86" s="139">
        <v>0</v>
      </c>
      <c r="P86" s="139">
        <v>0</v>
      </c>
      <c r="Q86" s="139">
        <v>0</v>
      </c>
      <c r="R86" s="139">
        <v>0</v>
      </c>
      <c r="S86" s="139">
        <v>0</v>
      </c>
      <c r="T86" s="139">
        <v>0</v>
      </c>
      <c r="U86" s="139">
        <v>0</v>
      </c>
      <c r="V86" s="139">
        <v>0</v>
      </c>
      <c r="W86" s="139">
        <v>0</v>
      </c>
      <c r="X86" s="146"/>
      <c r="Y86" s="139">
        <v>0</v>
      </c>
      <c r="Z86" s="139">
        <v>0</v>
      </c>
      <c r="AA86" s="139">
        <v>0</v>
      </c>
      <c r="AB86" s="139">
        <v>0</v>
      </c>
      <c r="AC86" s="139">
        <v>0</v>
      </c>
      <c r="AD86" s="139">
        <v>0</v>
      </c>
      <c r="AE86" s="139">
        <v>0</v>
      </c>
      <c r="AF86" s="139">
        <v>0</v>
      </c>
      <c r="AG86" s="139">
        <v>0</v>
      </c>
    </row>
    <row r="87" spans="1:33" s="45" customFormat="1">
      <c r="A87" s="38"/>
      <c r="B87" s="9" t="s">
        <v>94</v>
      </c>
      <c r="C87" s="209" t="s">
        <v>309</v>
      </c>
      <c r="D87" s="139">
        <v>0</v>
      </c>
      <c r="E87" s="139">
        <v>0</v>
      </c>
      <c r="F87" s="139">
        <v>0</v>
      </c>
      <c r="G87" s="139">
        <v>0</v>
      </c>
      <c r="H87" s="139">
        <v>0</v>
      </c>
      <c r="I87" s="139">
        <v>0</v>
      </c>
      <c r="J87" s="139">
        <v>0</v>
      </c>
      <c r="K87" s="139">
        <v>0</v>
      </c>
      <c r="L87" s="139">
        <v>0</v>
      </c>
      <c r="M87" s="139">
        <v>0</v>
      </c>
      <c r="N87" s="146"/>
      <c r="O87" s="139">
        <v>0</v>
      </c>
      <c r="P87" s="139">
        <v>0</v>
      </c>
      <c r="Q87" s="139">
        <v>0</v>
      </c>
      <c r="R87" s="139">
        <v>0</v>
      </c>
      <c r="S87" s="139">
        <v>0</v>
      </c>
      <c r="T87" s="139">
        <v>0</v>
      </c>
      <c r="U87" s="139">
        <v>0</v>
      </c>
      <c r="V87" s="139">
        <v>0</v>
      </c>
      <c r="W87" s="139">
        <v>0</v>
      </c>
      <c r="X87" s="146"/>
      <c r="Y87" s="139">
        <v>0</v>
      </c>
      <c r="Z87" s="139">
        <v>0</v>
      </c>
      <c r="AA87" s="139">
        <v>0</v>
      </c>
      <c r="AB87" s="139">
        <v>0</v>
      </c>
      <c r="AC87" s="139">
        <v>0</v>
      </c>
      <c r="AD87" s="139">
        <v>0</v>
      </c>
      <c r="AE87" s="139">
        <v>0</v>
      </c>
      <c r="AF87" s="139">
        <v>0</v>
      </c>
      <c r="AG87" s="139">
        <v>0</v>
      </c>
    </row>
    <row r="88" spans="1:33">
      <c r="B88" s="208" t="s">
        <v>40</v>
      </c>
      <c r="C88" s="219"/>
      <c r="D88" s="142">
        <v>0</v>
      </c>
      <c r="E88" s="142">
        <v>0</v>
      </c>
      <c r="F88" s="142">
        <v>0</v>
      </c>
      <c r="G88" s="142">
        <v>0</v>
      </c>
      <c r="H88" s="142">
        <v>0</v>
      </c>
      <c r="I88" s="142">
        <v>0</v>
      </c>
      <c r="J88" s="142">
        <v>0</v>
      </c>
      <c r="K88" s="142">
        <v>0</v>
      </c>
      <c r="L88" s="142">
        <v>0</v>
      </c>
      <c r="M88" s="142">
        <v>0</v>
      </c>
      <c r="N88" s="143"/>
      <c r="O88" s="142">
        <v>0</v>
      </c>
      <c r="P88" s="142">
        <v>0</v>
      </c>
      <c r="Q88" s="142">
        <v>0</v>
      </c>
      <c r="R88" s="142">
        <v>0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143"/>
      <c r="Y88" s="142">
        <v>0</v>
      </c>
      <c r="Z88" s="142">
        <v>0</v>
      </c>
      <c r="AA88" s="142">
        <v>0</v>
      </c>
      <c r="AB88" s="142">
        <v>0</v>
      </c>
      <c r="AC88" s="142">
        <v>0</v>
      </c>
      <c r="AD88" s="142">
        <v>0</v>
      </c>
      <c r="AE88" s="142">
        <v>0</v>
      </c>
      <c r="AF88" s="142">
        <v>0</v>
      </c>
      <c r="AG88" s="142">
        <v>0</v>
      </c>
    </row>
    <row r="89" spans="1:33">
      <c r="B89" s="6" t="s">
        <v>41</v>
      </c>
      <c r="C89" s="219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3"/>
      <c r="O89" s="142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3"/>
      <c r="Y89" s="142">
        <v>0</v>
      </c>
      <c r="Z89" s="142">
        <v>0</v>
      </c>
      <c r="AA89" s="142">
        <v>0</v>
      </c>
      <c r="AB89" s="142">
        <v>0</v>
      </c>
      <c r="AC89" s="142">
        <v>0</v>
      </c>
      <c r="AD89" s="142">
        <v>0</v>
      </c>
      <c r="AE89" s="142">
        <v>0</v>
      </c>
      <c r="AF89" s="142">
        <v>0</v>
      </c>
      <c r="AG89" s="142">
        <v>0</v>
      </c>
    </row>
    <row r="90" spans="1:33">
      <c r="B90" s="6" t="s">
        <v>42</v>
      </c>
      <c r="C90" s="219"/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3"/>
      <c r="O90" s="142">
        <v>0</v>
      </c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3"/>
      <c r="Y90" s="142">
        <v>0</v>
      </c>
      <c r="Z90" s="142">
        <v>0</v>
      </c>
      <c r="AA90" s="142">
        <v>0</v>
      </c>
      <c r="AB90" s="142">
        <v>0</v>
      </c>
      <c r="AC90" s="142">
        <v>0</v>
      </c>
      <c r="AD90" s="142">
        <v>0</v>
      </c>
      <c r="AE90" s="142">
        <v>0</v>
      </c>
      <c r="AF90" s="142">
        <v>0</v>
      </c>
      <c r="AG90" s="142">
        <v>0</v>
      </c>
    </row>
    <row r="91" spans="1:33">
      <c r="B91" s="6" t="s">
        <v>43</v>
      </c>
      <c r="C91" s="219"/>
      <c r="D91" s="142">
        <v>0</v>
      </c>
      <c r="E91" s="142">
        <v>0</v>
      </c>
      <c r="F91" s="142">
        <v>0</v>
      </c>
      <c r="G91" s="142">
        <v>0</v>
      </c>
      <c r="H91" s="142">
        <v>0</v>
      </c>
      <c r="I91" s="142">
        <v>0</v>
      </c>
      <c r="J91" s="142">
        <v>0</v>
      </c>
      <c r="K91" s="142">
        <v>0</v>
      </c>
      <c r="L91" s="142">
        <v>0</v>
      </c>
      <c r="M91" s="142">
        <v>0</v>
      </c>
      <c r="N91" s="143"/>
      <c r="O91" s="142">
        <v>0</v>
      </c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43"/>
      <c r="Y91" s="142">
        <v>0</v>
      </c>
      <c r="Z91" s="142">
        <v>0</v>
      </c>
      <c r="AA91" s="142">
        <v>0</v>
      </c>
      <c r="AB91" s="142">
        <v>0</v>
      </c>
      <c r="AC91" s="142">
        <v>0</v>
      </c>
      <c r="AD91" s="142">
        <v>0</v>
      </c>
      <c r="AE91" s="142">
        <v>0</v>
      </c>
      <c r="AF91" s="142">
        <v>0</v>
      </c>
      <c r="AG91" s="142">
        <v>0</v>
      </c>
    </row>
    <row r="92" spans="1:33">
      <c r="B92" s="6" t="s">
        <v>44</v>
      </c>
      <c r="C92" s="219"/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3"/>
      <c r="O92" s="142">
        <v>0</v>
      </c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43"/>
      <c r="Y92" s="142">
        <v>0</v>
      </c>
      <c r="Z92" s="142">
        <v>0</v>
      </c>
      <c r="AA92" s="142">
        <v>0</v>
      </c>
      <c r="AB92" s="142">
        <v>0</v>
      </c>
      <c r="AC92" s="142">
        <v>0</v>
      </c>
      <c r="AD92" s="142">
        <v>0</v>
      </c>
      <c r="AE92" s="142">
        <v>0</v>
      </c>
      <c r="AF92" s="142">
        <v>0</v>
      </c>
      <c r="AG92" s="142">
        <v>0</v>
      </c>
    </row>
    <row r="93" spans="1:33">
      <c r="B93" s="7" t="s">
        <v>45</v>
      </c>
      <c r="C93" s="219"/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3"/>
      <c r="O93" s="142">
        <v>0</v>
      </c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3"/>
      <c r="Y93" s="142">
        <v>0</v>
      </c>
      <c r="Z93" s="142">
        <v>0</v>
      </c>
      <c r="AA93" s="142">
        <v>0</v>
      </c>
      <c r="AB93" s="142">
        <v>0</v>
      </c>
      <c r="AC93" s="142">
        <v>0</v>
      </c>
      <c r="AD93" s="142">
        <v>0</v>
      </c>
      <c r="AE93" s="142">
        <v>0</v>
      </c>
      <c r="AF93" s="142">
        <v>0</v>
      </c>
      <c r="AG93" s="142">
        <v>0</v>
      </c>
    </row>
    <row r="94" spans="1:33">
      <c r="B94" s="7" t="s">
        <v>46</v>
      </c>
      <c r="C94" s="219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3"/>
      <c r="O94" s="142">
        <v>0</v>
      </c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3"/>
      <c r="Y94" s="142">
        <v>0</v>
      </c>
      <c r="Z94" s="142">
        <v>0</v>
      </c>
      <c r="AA94" s="142">
        <v>0</v>
      </c>
      <c r="AB94" s="142">
        <v>0</v>
      </c>
      <c r="AC94" s="142">
        <v>0</v>
      </c>
      <c r="AD94" s="142">
        <v>0</v>
      </c>
      <c r="AE94" s="142">
        <v>0</v>
      </c>
      <c r="AF94" s="142">
        <v>0</v>
      </c>
      <c r="AG94" s="142">
        <v>0</v>
      </c>
    </row>
    <row r="95" spans="1:33">
      <c r="B95" s="6" t="s">
        <v>317</v>
      </c>
      <c r="C95" s="219"/>
      <c r="D95" s="142">
        <v>0</v>
      </c>
      <c r="E95" s="142">
        <v>0</v>
      </c>
      <c r="F95" s="142">
        <v>0</v>
      </c>
      <c r="G95" s="142">
        <v>0</v>
      </c>
      <c r="H95" s="142">
        <v>0</v>
      </c>
      <c r="I95" s="142">
        <v>0</v>
      </c>
      <c r="J95" s="142">
        <v>0</v>
      </c>
      <c r="K95" s="142">
        <v>0</v>
      </c>
      <c r="L95" s="142">
        <v>0</v>
      </c>
      <c r="M95" s="142">
        <v>0</v>
      </c>
      <c r="N95" s="143"/>
      <c r="O95" s="142">
        <v>0</v>
      </c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43"/>
      <c r="Y95" s="142">
        <v>0</v>
      </c>
      <c r="Z95" s="142">
        <v>0</v>
      </c>
      <c r="AA95" s="142">
        <v>0</v>
      </c>
      <c r="AB95" s="142">
        <v>0</v>
      </c>
      <c r="AC95" s="142">
        <v>0</v>
      </c>
      <c r="AD95" s="142">
        <v>0</v>
      </c>
      <c r="AE95" s="142">
        <v>0</v>
      </c>
      <c r="AF95" s="142">
        <v>0</v>
      </c>
      <c r="AG95" s="142">
        <v>0</v>
      </c>
    </row>
    <row r="96" spans="1:33">
      <c r="B96" s="6" t="s">
        <v>108</v>
      </c>
      <c r="C96" s="219"/>
      <c r="D96" s="142">
        <v>0</v>
      </c>
      <c r="E96" s="142">
        <v>0</v>
      </c>
      <c r="F96" s="142">
        <v>0</v>
      </c>
      <c r="G96" s="142">
        <v>0</v>
      </c>
      <c r="H96" s="142">
        <v>0</v>
      </c>
      <c r="I96" s="142">
        <v>0</v>
      </c>
      <c r="J96" s="142">
        <v>0</v>
      </c>
      <c r="K96" s="142">
        <v>0</v>
      </c>
      <c r="L96" s="142">
        <v>0</v>
      </c>
      <c r="M96" s="142">
        <v>0</v>
      </c>
      <c r="N96" s="143"/>
      <c r="O96" s="142">
        <v>0</v>
      </c>
      <c r="P96" s="142">
        <v>0</v>
      </c>
      <c r="Q96" s="142">
        <v>0</v>
      </c>
      <c r="R96" s="142">
        <v>0</v>
      </c>
      <c r="S96" s="142">
        <v>0</v>
      </c>
      <c r="T96" s="142">
        <v>0</v>
      </c>
      <c r="U96" s="142">
        <v>0</v>
      </c>
      <c r="V96" s="142">
        <v>0</v>
      </c>
      <c r="W96" s="142">
        <v>0</v>
      </c>
      <c r="X96" s="143"/>
      <c r="Y96" s="142">
        <v>0</v>
      </c>
      <c r="Z96" s="142">
        <v>0</v>
      </c>
      <c r="AA96" s="142">
        <v>0</v>
      </c>
      <c r="AB96" s="142">
        <v>0</v>
      </c>
      <c r="AC96" s="142">
        <v>0</v>
      </c>
      <c r="AD96" s="142">
        <v>0</v>
      </c>
      <c r="AE96" s="142">
        <v>0</v>
      </c>
      <c r="AF96" s="142">
        <v>0</v>
      </c>
      <c r="AG96" s="142">
        <v>0</v>
      </c>
    </row>
    <row r="97" spans="1:33">
      <c r="B97" s="6" t="s">
        <v>48</v>
      </c>
      <c r="C97" s="219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8"/>
      <c r="O97" s="142">
        <v>0</v>
      </c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43"/>
      <c r="Y97" s="142">
        <v>0</v>
      </c>
      <c r="Z97" s="142">
        <v>0</v>
      </c>
      <c r="AA97" s="142">
        <v>0</v>
      </c>
      <c r="AB97" s="142">
        <v>0</v>
      </c>
      <c r="AC97" s="142">
        <v>0</v>
      </c>
      <c r="AD97" s="142">
        <v>0</v>
      </c>
      <c r="AE97" s="142">
        <v>0</v>
      </c>
      <c r="AF97" s="142">
        <v>0</v>
      </c>
      <c r="AG97" s="142">
        <v>0</v>
      </c>
    </row>
    <row r="98" spans="1:33">
      <c r="B98" s="6" t="s">
        <v>325</v>
      </c>
      <c r="C98" s="219"/>
      <c r="D98" s="142">
        <v>0</v>
      </c>
      <c r="E98" s="142">
        <v>0</v>
      </c>
      <c r="F98" s="142">
        <v>0</v>
      </c>
      <c r="G98" s="142">
        <v>0</v>
      </c>
      <c r="H98" s="142">
        <v>0</v>
      </c>
      <c r="I98" s="142">
        <v>0</v>
      </c>
      <c r="J98" s="142">
        <v>0</v>
      </c>
      <c r="K98" s="142">
        <v>0</v>
      </c>
      <c r="L98" s="142">
        <v>0</v>
      </c>
      <c r="M98" s="142">
        <v>0</v>
      </c>
      <c r="N98" s="143"/>
      <c r="O98" s="142">
        <v>0</v>
      </c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143"/>
      <c r="Y98" s="142">
        <v>0</v>
      </c>
      <c r="Z98" s="142">
        <v>0</v>
      </c>
      <c r="AA98" s="142">
        <v>0</v>
      </c>
      <c r="AB98" s="142">
        <v>0</v>
      </c>
      <c r="AC98" s="142">
        <v>0</v>
      </c>
      <c r="AD98" s="142">
        <v>0</v>
      </c>
      <c r="AE98" s="142">
        <v>0</v>
      </c>
      <c r="AF98" s="142">
        <v>0</v>
      </c>
      <c r="AG98" s="142">
        <v>0</v>
      </c>
    </row>
    <row r="99" spans="1:33">
      <c r="B99" s="8" t="s">
        <v>101</v>
      </c>
      <c r="C99" s="219"/>
      <c r="D99" s="142">
        <v>0</v>
      </c>
      <c r="E99" s="142">
        <v>0</v>
      </c>
      <c r="F99" s="142">
        <v>0</v>
      </c>
      <c r="G99" s="142">
        <v>0</v>
      </c>
      <c r="H99" s="142">
        <v>0</v>
      </c>
      <c r="I99" s="142">
        <v>0</v>
      </c>
      <c r="J99" s="142">
        <v>0</v>
      </c>
      <c r="K99" s="142">
        <v>0</v>
      </c>
      <c r="L99" s="142">
        <v>0</v>
      </c>
      <c r="M99" s="142">
        <v>0</v>
      </c>
      <c r="N99" s="143"/>
      <c r="O99" s="142">
        <v>0</v>
      </c>
      <c r="P99" s="142">
        <v>0</v>
      </c>
      <c r="Q99" s="142">
        <v>0</v>
      </c>
      <c r="R99" s="142">
        <v>0</v>
      </c>
      <c r="S99" s="142">
        <v>0</v>
      </c>
      <c r="T99" s="142">
        <v>0</v>
      </c>
      <c r="U99" s="142">
        <v>0</v>
      </c>
      <c r="V99" s="142">
        <v>0</v>
      </c>
      <c r="W99" s="142">
        <v>0</v>
      </c>
      <c r="X99" s="143"/>
      <c r="Y99" s="142">
        <v>0</v>
      </c>
      <c r="Z99" s="142">
        <v>0</v>
      </c>
      <c r="AA99" s="142">
        <v>0</v>
      </c>
      <c r="AB99" s="142">
        <v>0</v>
      </c>
      <c r="AC99" s="142">
        <v>0</v>
      </c>
      <c r="AD99" s="142">
        <v>0</v>
      </c>
      <c r="AE99" s="142">
        <v>0</v>
      </c>
      <c r="AF99" s="142">
        <v>0</v>
      </c>
      <c r="AG99" s="142">
        <v>0</v>
      </c>
    </row>
    <row r="100" spans="1:33" s="45" customFormat="1">
      <c r="A100" s="38"/>
      <c r="B100" s="9" t="s">
        <v>95</v>
      </c>
      <c r="C100" s="209" t="s">
        <v>310</v>
      </c>
      <c r="D100" s="139">
        <v>0</v>
      </c>
      <c r="E100" s="139">
        <v>0</v>
      </c>
      <c r="F100" s="139">
        <v>0</v>
      </c>
      <c r="G100" s="139">
        <v>0</v>
      </c>
      <c r="H100" s="139">
        <v>0</v>
      </c>
      <c r="I100" s="139">
        <v>0</v>
      </c>
      <c r="J100" s="139">
        <v>0</v>
      </c>
      <c r="K100" s="139">
        <v>0</v>
      </c>
      <c r="L100" s="139">
        <v>0</v>
      </c>
      <c r="M100" s="139">
        <v>0</v>
      </c>
      <c r="N100" s="146"/>
      <c r="O100" s="139">
        <v>0</v>
      </c>
      <c r="P100" s="139">
        <v>0</v>
      </c>
      <c r="Q100" s="139">
        <v>0</v>
      </c>
      <c r="R100" s="139">
        <v>0</v>
      </c>
      <c r="S100" s="139">
        <v>0</v>
      </c>
      <c r="T100" s="139">
        <v>0</v>
      </c>
      <c r="U100" s="139">
        <v>0</v>
      </c>
      <c r="V100" s="139">
        <v>0</v>
      </c>
      <c r="W100" s="139">
        <v>0</v>
      </c>
      <c r="X100" s="146"/>
      <c r="Y100" s="139">
        <v>0</v>
      </c>
      <c r="Z100" s="139">
        <v>0</v>
      </c>
      <c r="AA100" s="139">
        <v>0</v>
      </c>
      <c r="AB100" s="139">
        <v>0</v>
      </c>
      <c r="AC100" s="139">
        <v>0</v>
      </c>
      <c r="AD100" s="139">
        <v>0</v>
      </c>
      <c r="AE100" s="139">
        <v>0</v>
      </c>
      <c r="AF100" s="139">
        <v>0</v>
      </c>
      <c r="AG100" s="139">
        <v>0</v>
      </c>
    </row>
    <row r="101" spans="1:33">
      <c r="B101" s="208" t="s">
        <v>40</v>
      </c>
      <c r="C101" s="219"/>
      <c r="D101" s="142">
        <v>0</v>
      </c>
      <c r="E101" s="142">
        <v>0</v>
      </c>
      <c r="F101" s="142">
        <v>0</v>
      </c>
      <c r="G101" s="142">
        <v>0</v>
      </c>
      <c r="H101" s="142">
        <v>0</v>
      </c>
      <c r="I101" s="142">
        <v>0</v>
      </c>
      <c r="J101" s="142">
        <v>0</v>
      </c>
      <c r="K101" s="142">
        <v>0</v>
      </c>
      <c r="L101" s="142">
        <v>0</v>
      </c>
      <c r="M101" s="142">
        <v>0</v>
      </c>
      <c r="N101" s="143"/>
      <c r="O101" s="142">
        <v>0</v>
      </c>
      <c r="P101" s="142">
        <v>0</v>
      </c>
      <c r="Q101" s="142">
        <v>0</v>
      </c>
      <c r="R101" s="142">
        <v>0</v>
      </c>
      <c r="S101" s="142">
        <v>0</v>
      </c>
      <c r="T101" s="142">
        <v>0</v>
      </c>
      <c r="U101" s="142">
        <v>0</v>
      </c>
      <c r="V101" s="142">
        <v>0</v>
      </c>
      <c r="W101" s="142">
        <v>0</v>
      </c>
      <c r="X101" s="143"/>
      <c r="Y101" s="142">
        <v>0</v>
      </c>
      <c r="Z101" s="142">
        <v>0</v>
      </c>
      <c r="AA101" s="142">
        <v>0</v>
      </c>
      <c r="AB101" s="142">
        <v>0</v>
      </c>
      <c r="AC101" s="142">
        <v>0</v>
      </c>
      <c r="AD101" s="142">
        <v>0</v>
      </c>
      <c r="AE101" s="142">
        <v>0</v>
      </c>
      <c r="AF101" s="142">
        <v>0</v>
      </c>
      <c r="AG101" s="142">
        <v>0</v>
      </c>
    </row>
    <row r="102" spans="1:33">
      <c r="B102" s="6" t="s">
        <v>41</v>
      </c>
      <c r="C102" s="219"/>
      <c r="D102" s="142">
        <v>0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142">
        <v>0</v>
      </c>
      <c r="K102" s="142">
        <v>0</v>
      </c>
      <c r="L102" s="142">
        <v>0</v>
      </c>
      <c r="M102" s="142">
        <v>0</v>
      </c>
      <c r="N102" s="143"/>
      <c r="O102" s="142">
        <v>0</v>
      </c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43"/>
      <c r="Y102" s="142">
        <v>0</v>
      </c>
      <c r="Z102" s="142">
        <v>0</v>
      </c>
      <c r="AA102" s="142">
        <v>0</v>
      </c>
      <c r="AB102" s="142">
        <v>0</v>
      </c>
      <c r="AC102" s="142">
        <v>0</v>
      </c>
      <c r="AD102" s="142">
        <v>0</v>
      </c>
      <c r="AE102" s="142">
        <v>0</v>
      </c>
      <c r="AF102" s="142">
        <v>0</v>
      </c>
      <c r="AG102" s="142">
        <v>0</v>
      </c>
    </row>
    <row r="103" spans="1:33">
      <c r="B103" s="6" t="s">
        <v>42</v>
      </c>
      <c r="C103" s="219"/>
      <c r="D103" s="142">
        <v>0</v>
      </c>
      <c r="E103" s="142">
        <v>0</v>
      </c>
      <c r="F103" s="142">
        <v>0</v>
      </c>
      <c r="G103" s="142">
        <v>0</v>
      </c>
      <c r="H103" s="142">
        <v>0</v>
      </c>
      <c r="I103" s="142">
        <v>0</v>
      </c>
      <c r="J103" s="142">
        <v>0</v>
      </c>
      <c r="K103" s="142">
        <v>0</v>
      </c>
      <c r="L103" s="142">
        <v>0</v>
      </c>
      <c r="M103" s="142">
        <v>0</v>
      </c>
      <c r="N103" s="143"/>
      <c r="O103" s="142">
        <v>0</v>
      </c>
      <c r="P103" s="142">
        <v>0</v>
      </c>
      <c r="Q103" s="142">
        <v>0</v>
      </c>
      <c r="R103" s="142">
        <v>0</v>
      </c>
      <c r="S103" s="142">
        <v>0</v>
      </c>
      <c r="T103" s="142">
        <v>0</v>
      </c>
      <c r="U103" s="142">
        <v>0</v>
      </c>
      <c r="V103" s="142">
        <v>0</v>
      </c>
      <c r="W103" s="142">
        <v>0</v>
      </c>
      <c r="X103" s="143"/>
      <c r="Y103" s="142">
        <v>0</v>
      </c>
      <c r="Z103" s="142">
        <v>0</v>
      </c>
      <c r="AA103" s="142">
        <v>0</v>
      </c>
      <c r="AB103" s="142">
        <v>0</v>
      </c>
      <c r="AC103" s="142">
        <v>0</v>
      </c>
      <c r="AD103" s="142">
        <v>0</v>
      </c>
      <c r="AE103" s="142">
        <v>0</v>
      </c>
      <c r="AF103" s="142">
        <v>0</v>
      </c>
      <c r="AG103" s="142">
        <v>0</v>
      </c>
    </row>
    <row r="104" spans="1:33">
      <c r="B104" s="6" t="s">
        <v>43</v>
      </c>
      <c r="C104" s="219"/>
      <c r="D104" s="142">
        <v>0</v>
      </c>
      <c r="E104" s="142">
        <v>0</v>
      </c>
      <c r="F104" s="142">
        <v>0</v>
      </c>
      <c r="G104" s="142">
        <v>0</v>
      </c>
      <c r="H104" s="142">
        <v>0</v>
      </c>
      <c r="I104" s="142">
        <v>0</v>
      </c>
      <c r="J104" s="142">
        <v>0</v>
      </c>
      <c r="K104" s="142">
        <v>0</v>
      </c>
      <c r="L104" s="142">
        <v>0</v>
      </c>
      <c r="M104" s="142">
        <v>0</v>
      </c>
      <c r="N104" s="143"/>
      <c r="O104" s="142">
        <v>0</v>
      </c>
      <c r="P104" s="142">
        <v>0</v>
      </c>
      <c r="Q104" s="142">
        <v>0</v>
      </c>
      <c r="R104" s="142">
        <v>0</v>
      </c>
      <c r="S104" s="142">
        <v>0</v>
      </c>
      <c r="T104" s="142">
        <v>0</v>
      </c>
      <c r="U104" s="142">
        <v>0</v>
      </c>
      <c r="V104" s="142">
        <v>0</v>
      </c>
      <c r="W104" s="142">
        <v>0</v>
      </c>
      <c r="X104" s="143"/>
      <c r="Y104" s="142">
        <v>0</v>
      </c>
      <c r="Z104" s="142">
        <v>0</v>
      </c>
      <c r="AA104" s="142">
        <v>0</v>
      </c>
      <c r="AB104" s="142">
        <v>0</v>
      </c>
      <c r="AC104" s="142">
        <v>0</v>
      </c>
      <c r="AD104" s="142">
        <v>0</v>
      </c>
      <c r="AE104" s="142">
        <v>0</v>
      </c>
      <c r="AF104" s="142">
        <v>0</v>
      </c>
      <c r="AG104" s="142">
        <v>0</v>
      </c>
    </row>
    <row r="105" spans="1:33">
      <c r="B105" s="6" t="s">
        <v>44</v>
      </c>
      <c r="C105" s="219"/>
      <c r="D105" s="142">
        <v>0</v>
      </c>
      <c r="E105" s="142">
        <v>0</v>
      </c>
      <c r="F105" s="142">
        <v>0</v>
      </c>
      <c r="G105" s="142">
        <v>0</v>
      </c>
      <c r="H105" s="142">
        <v>0</v>
      </c>
      <c r="I105" s="142">
        <v>0</v>
      </c>
      <c r="J105" s="142">
        <v>0</v>
      </c>
      <c r="K105" s="142">
        <v>0</v>
      </c>
      <c r="L105" s="142">
        <v>0</v>
      </c>
      <c r="M105" s="142">
        <v>0</v>
      </c>
      <c r="N105" s="143"/>
      <c r="O105" s="142">
        <v>0</v>
      </c>
      <c r="P105" s="142">
        <v>0</v>
      </c>
      <c r="Q105" s="142">
        <v>0</v>
      </c>
      <c r="R105" s="142">
        <v>0</v>
      </c>
      <c r="S105" s="142">
        <v>0</v>
      </c>
      <c r="T105" s="142">
        <v>0</v>
      </c>
      <c r="U105" s="142">
        <v>0</v>
      </c>
      <c r="V105" s="142">
        <v>0</v>
      </c>
      <c r="W105" s="142">
        <v>0</v>
      </c>
      <c r="X105" s="143"/>
      <c r="Y105" s="142">
        <v>0</v>
      </c>
      <c r="Z105" s="142">
        <v>0</v>
      </c>
      <c r="AA105" s="142">
        <v>0</v>
      </c>
      <c r="AB105" s="142">
        <v>0</v>
      </c>
      <c r="AC105" s="142">
        <v>0</v>
      </c>
      <c r="AD105" s="142">
        <v>0</v>
      </c>
      <c r="AE105" s="142">
        <v>0</v>
      </c>
      <c r="AF105" s="142">
        <v>0</v>
      </c>
      <c r="AG105" s="142">
        <v>0</v>
      </c>
    </row>
    <row r="106" spans="1:33">
      <c r="B106" s="7" t="s">
        <v>45</v>
      </c>
      <c r="C106" s="219"/>
      <c r="D106" s="142">
        <v>0</v>
      </c>
      <c r="E106" s="142">
        <v>0</v>
      </c>
      <c r="F106" s="142">
        <v>0</v>
      </c>
      <c r="G106" s="142">
        <v>0</v>
      </c>
      <c r="H106" s="142">
        <v>0</v>
      </c>
      <c r="I106" s="142">
        <v>0</v>
      </c>
      <c r="J106" s="142">
        <v>0</v>
      </c>
      <c r="K106" s="142">
        <v>0</v>
      </c>
      <c r="L106" s="142">
        <v>0</v>
      </c>
      <c r="M106" s="142">
        <v>0</v>
      </c>
      <c r="N106" s="143"/>
      <c r="O106" s="142">
        <v>0</v>
      </c>
      <c r="P106" s="142">
        <v>0</v>
      </c>
      <c r="Q106" s="142">
        <v>0</v>
      </c>
      <c r="R106" s="142">
        <v>0</v>
      </c>
      <c r="S106" s="142">
        <v>0</v>
      </c>
      <c r="T106" s="142">
        <v>0</v>
      </c>
      <c r="U106" s="142">
        <v>0</v>
      </c>
      <c r="V106" s="142">
        <v>0</v>
      </c>
      <c r="W106" s="142">
        <v>0</v>
      </c>
      <c r="X106" s="143"/>
      <c r="Y106" s="142">
        <v>0</v>
      </c>
      <c r="Z106" s="142">
        <v>0</v>
      </c>
      <c r="AA106" s="142">
        <v>0</v>
      </c>
      <c r="AB106" s="142">
        <v>0</v>
      </c>
      <c r="AC106" s="142">
        <v>0</v>
      </c>
      <c r="AD106" s="142">
        <v>0</v>
      </c>
      <c r="AE106" s="142">
        <v>0</v>
      </c>
      <c r="AF106" s="142">
        <v>0</v>
      </c>
      <c r="AG106" s="142">
        <v>0</v>
      </c>
    </row>
    <row r="107" spans="1:33">
      <c r="B107" s="7" t="s">
        <v>46</v>
      </c>
      <c r="C107" s="219"/>
      <c r="D107" s="142">
        <v>0</v>
      </c>
      <c r="E107" s="142">
        <v>0</v>
      </c>
      <c r="F107" s="142">
        <v>0</v>
      </c>
      <c r="G107" s="142">
        <v>0</v>
      </c>
      <c r="H107" s="142">
        <v>0</v>
      </c>
      <c r="I107" s="142">
        <v>0</v>
      </c>
      <c r="J107" s="142">
        <v>0</v>
      </c>
      <c r="K107" s="142">
        <v>0</v>
      </c>
      <c r="L107" s="142">
        <v>0</v>
      </c>
      <c r="M107" s="142">
        <v>0</v>
      </c>
      <c r="N107" s="143"/>
      <c r="O107" s="142">
        <v>0</v>
      </c>
      <c r="P107" s="142">
        <v>0</v>
      </c>
      <c r="Q107" s="142">
        <v>0</v>
      </c>
      <c r="R107" s="142">
        <v>0</v>
      </c>
      <c r="S107" s="142">
        <v>0</v>
      </c>
      <c r="T107" s="142">
        <v>0</v>
      </c>
      <c r="U107" s="142">
        <v>0</v>
      </c>
      <c r="V107" s="142">
        <v>0</v>
      </c>
      <c r="W107" s="142">
        <v>0</v>
      </c>
      <c r="X107" s="143"/>
      <c r="Y107" s="142">
        <v>0</v>
      </c>
      <c r="Z107" s="142">
        <v>0</v>
      </c>
      <c r="AA107" s="142">
        <v>0</v>
      </c>
      <c r="AB107" s="142">
        <v>0</v>
      </c>
      <c r="AC107" s="142">
        <v>0</v>
      </c>
      <c r="AD107" s="142">
        <v>0</v>
      </c>
      <c r="AE107" s="142">
        <v>0</v>
      </c>
      <c r="AF107" s="142">
        <v>0</v>
      </c>
      <c r="AG107" s="142">
        <v>0</v>
      </c>
    </row>
    <row r="108" spans="1:33">
      <c r="B108" s="6" t="s">
        <v>47</v>
      </c>
      <c r="C108" s="219"/>
      <c r="D108" s="142">
        <v>0</v>
      </c>
      <c r="E108" s="142">
        <v>0</v>
      </c>
      <c r="F108" s="142">
        <v>0</v>
      </c>
      <c r="G108" s="142">
        <v>0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3"/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3"/>
      <c r="Y108" s="142">
        <v>0</v>
      </c>
      <c r="Z108" s="142">
        <v>0</v>
      </c>
      <c r="AA108" s="142">
        <v>0</v>
      </c>
      <c r="AB108" s="142">
        <v>0</v>
      </c>
      <c r="AC108" s="142">
        <v>0</v>
      </c>
      <c r="AD108" s="142">
        <v>0</v>
      </c>
      <c r="AE108" s="142">
        <v>0</v>
      </c>
      <c r="AF108" s="142">
        <v>0</v>
      </c>
      <c r="AG108" s="142">
        <v>0</v>
      </c>
    </row>
    <row r="109" spans="1:33">
      <c r="B109" s="6" t="s">
        <v>247</v>
      </c>
      <c r="C109" s="219"/>
      <c r="D109" s="142">
        <v>0</v>
      </c>
      <c r="E109" s="142">
        <v>0</v>
      </c>
      <c r="F109" s="142">
        <v>0</v>
      </c>
      <c r="G109" s="142">
        <v>0</v>
      </c>
      <c r="H109" s="142">
        <v>0</v>
      </c>
      <c r="I109" s="142">
        <v>0</v>
      </c>
      <c r="J109" s="142">
        <v>0</v>
      </c>
      <c r="K109" s="142">
        <v>0</v>
      </c>
      <c r="L109" s="142">
        <v>0</v>
      </c>
      <c r="M109" s="142">
        <v>0</v>
      </c>
      <c r="N109" s="143"/>
      <c r="O109" s="142">
        <v>0</v>
      </c>
      <c r="P109" s="142">
        <v>0</v>
      </c>
      <c r="Q109" s="142">
        <v>0</v>
      </c>
      <c r="R109" s="142">
        <v>0</v>
      </c>
      <c r="S109" s="142">
        <v>0</v>
      </c>
      <c r="T109" s="142">
        <v>0</v>
      </c>
      <c r="U109" s="142">
        <v>0</v>
      </c>
      <c r="V109" s="142">
        <v>0</v>
      </c>
      <c r="W109" s="142">
        <v>0</v>
      </c>
      <c r="X109" s="143"/>
      <c r="Y109" s="142">
        <v>0</v>
      </c>
      <c r="Z109" s="142">
        <v>0</v>
      </c>
      <c r="AA109" s="142">
        <v>0</v>
      </c>
      <c r="AB109" s="142">
        <v>0</v>
      </c>
      <c r="AC109" s="142">
        <v>0</v>
      </c>
      <c r="AD109" s="142">
        <v>0</v>
      </c>
      <c r="AE109" s="142">
        <v>0</v>
      </c>
      <c r="AF109" s="142">
        <v>0</v>
      </c>
      <c r="AG109" s="142">
        <v>0</v>
      </c>
    </row>
    <row r="110" spans="1:33">
      <c r="B110" s="6" t="s">
        <v>48</v>
      </c>
      <c r="C110" s="219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8"/>
      <c r="O110" s="142">
        <v>0</v>
      </c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43"/>
      <c r="Y110" s="142">
        <v>0</v>
      </c>
      <c r="Z110" s="142">
        <v>0</v>
      </c>
      <c r="AA110" s="142">
        <v>0</v>
      </c>
      <c r="AB110" s="142">
        <v>0</v>
      </c>
      <c r="AC110" s="142">
        <v>0</v>
      </c>
      <c r="AD110" s="142">
        <v>0</v>
      </c>
      <c r="AE110" s="142">
        <v>0</v>
      </c>
      <c r="AF110" s="142">
        <v>0</v>
      </c>
      <c r="AG110" s="142">
        <v>0</v>
      </c>
    </row>
    <row r="111" spans="1:33">
      <c r="B111" s="6" t="s">
        <v>325</v>
      </c>
      <c r="C111" s="219"/>
      <c r="D111" s="142">
        <v>0</v>
      </c>
      <c r="E111" s="142">
        <v>0</v>
      </c>
      <c r="F111" s="142">
        <v>0</v>
      </c>
      <c r="G111" s="142">
        <v>0</v>
      </c>
      <c r="H111" s="142">
        <v>0</v>
      </c>
      <c r="I111" s="142">
        <v>0</v>
      </c>
      <c r="J111" s="142">
        <v>0</v>
      </c>
      <c r="K111" s="142">
        <v>0</v>
      </c>
      <c r="L111" s="142">
        <v>0</v>
      </c>
      <c r="M111" s="142">
        <v>0</v>
      </c>
      <c r="N111" s="143"/>
      <c r="O111" s="142">
        <v>0</v>
      </c>
      <c r="P111" s="142">
        <v>0</v>
      </c>
      <c r="Q111" s="142">
        <v>0</v>
      </c>
      <c r="R111" s="142">
        <v>0</v>
      </c>
      <c r="S111" s="142">
        <v>0</v>
      </c>
      <c r="T111" s="142">
        <v>0</v>
      </c>
      <c r="U111" s="142">
        <v>0</v>
      </c>
      <c r="V111" s="142">
        <v>0</v>
      </c>
      <c r="W111" s="142">
        <v>0</v>
      </c>
      <c r="X111" s="143"/>
      <c r="Y111" s="142">
        <v>0</v>
      </c>
      <c r="Z111" s="142">
        <v>0</v>
      </c>
      <c r="AA111" s="142">
        <v>0</v>
      </c>
      <c r="AB111" s="142">
        <v>0</v>
      </c>
      <c r="AC111" s="142">
        <v>0</v>
      </c>
      <c r="AD111" s="142">
        <v>0</v>
      </c>
      <c r="AE111" s="142">
        <v>0</v>
      </c>
      <c r="AF111" s="142">
        <v>0</v>
      </c>
      <c r="AG111" s="142">
        <v>0</v>
      </c>
    </row>
    <row r="112" spans="1:33">
      <c r="B112" s="8" t="s">
        <v>101</v>
      </c>
      <c r="C112" s="219"/>
      <c r="D112" s="142">
        <v>0</v>
      </c>
      <c r="E112" s="142">
        <v>0</v>
      </c>
      <c r="F112" s="142">
        <v>0</v>
      </c>
      <c r="G112" s="142">
        <v>0</v>
      </c>
      <c r="H112" s="142">
        <v>0</v>
      </c>
      <c r="I112" s="142">
        <v>0</v>
      </c>
      <c r="J112" s="142">
        <v>0</v>
      </c>
      <c r="K112" s="142">
        <v>0</v>
      </c>
      <c r="L112" s="142">
        <v>0</v>
      </c>
      <c r="M112" s="142">
        <v>0</v>
      </c>
      <c r="N112" s="143"/>
      <c r="O112" s="142">
        <v>0</v>
      </c>
      <c r="P112" s="142">
        <v>0</v>
      </c>
      <c r="Q112" s="142">
        <v>0</v>
      </c>
      <c r="R112" s="142">
        <v>0</v>
      </c>
      <c r="S112" s="142">
        <v>0</v>
      </c>
      <c r="T112" s="142">
        <v>0</v>
      </c>
      <c r="U112" s="142">
        <v>0</v>
      </c>
      <c r="V112" s="142">
        <v>0</v>
      </c>
      <c r="W112" s="142">
        <v>0</v>
      </c>
      <c r="X112" s="143"/>
      <c r="Y112" s="142">
        <v>0</v>
      </c>
      <c r="Z112" s="142">
        <v>0</v>
      </c>
      <c r="AA112" s="142">
        <v>0</v>
      </c>
      <c r="AB112" s="142">
        <v>0</v>
      </c>
      <c r="AC112" s="142">
        <v>0</v>
      </c>
      <c r="AD112" s="142">
        <v>0</v>
      </c>
      <c r="AE112" s="142">
        <v>0</v>
      </c>
      <c r="AF112" s="142">
        <v>0</v>
      </c>
      <c r="AG112" s="142">
        <v>0</v>
      </c>
    </row>
    <row r="113" spans="1:33" s="45" customFormat="1">
      <c r="A113" s="38"/>
      <c r="B113" s="5" t="s">
        <v>22</v>
      </c>
      <c r="C113" s="214"/>
      <c r="D113" s="139">
        <v>0</v>
      </c>
      <c r="E113" s="139">
        <v>0</v>
      </c>
      <c r="F113" s="139">
        <v>0</v>
      </c>
      <c r="G113" s="139">
        <v>0</v>
      </c>
      <c r="H113" s="139">
        <v>0</v>
      </c>
      <c r="I113" s="139">
        <v>0</v>
      </c>
      <c r="J113" s="139">
        <v>0</v>
      </c>
      <c r="K113" s="139">
        <v>0</v>
      </c>
      <c r="L113" s="139">
        <v>0</v>
      </c>
      <c r="M113" s="139">
        <v>0</v>
      </c>
      <c r="N113" s="146"/>
      <c r="O113" s="139">
        <v>0</v>
      </c>
      <c r="P113" s="139">
        <v>0</v>
      </c>
      <c r="Q113" s="139">
        <v>0</v>
      </c>
      <c r="R113" s="139">
        <v>0</v>
      </c>
      <c r="S113" s="139">
        <v>0</v>
      </c>
      <c r="T113" s="139">
        <v>0</v>
      </c>
      <c r="U113" s="139">
        <v>0</v>
      </c>
      <c r="V113" s="139">
        <v>0</v>
      </c>
      <c r="W113" s="139">
        <v>0</v>
      </c>
      <c r="X113" s="146"/>
      <c r="Y113" s="139">
        <v>0</v>
      </c>
      <c r="Z113" s="139">
        <v>0</v>
      </c>
      <c r="AA113" s="139">
        <v>0</v>
      </c>
      <c r="AB113" s="139">
        <v>0</v>
      </c>
      <c r="AC113" s="139">
        <v>0</v>
      </c>
      <c r="AD113" s="139">
        <v>0</v>
      </c>
      <c r="AE113" s="139">
        <v>0</v>
      </c>
      <c r="AF113" s="139">
        <v>0</v>
      </c>
      <c r="AG113" s="139">
        <v>0</v>
      </c>
    </row>
    <row r="114" spans="1:33" s="45" customFormat="1">
      <c r="A114" s="38"/>
      <c r="B114" s="5" t="s">
        <v>96</v>
      </c>
      <c r="C114" s="214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40"/>
      <c r="O114" s="139">
        <v>0</v>
      </c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46"/>
      <c r="Y114" s="139">
        <v>0</v>
      </c>
      <c r="Z114" s="139">
        <v>0</v>
      </c>
      <c r="AA114" s="139">
        <v>0</v>
      </c>
      <c r="AB114" s="139">
        <v>0</v>
      </c>
      <c r="AC114" s="139">
        <v>0</v>
      </c>
      <c r="AD114" s="139">
        <v>0</v>
      </c>
      <c r="AE114" s="139">
        <v>0</v>
      </c>
      <c r="AF114" s="139">
        <v>0</v>
      </c>
      <c r="AG114" s="139">
        <v>0</v>
      </c>
    </row>
    <row r="115" spans="1:33" s="45" customFormat="1">
      <c r="A115" s="38"/>
      <c r="B115" s="5" t="s">
        <v>54</v>
      </c>
      <c r="C115" s="214"/>
      <c r="D115" s="139">
        <v>561245.24</v>
      </c>
      <c r="E115" s="139">
        <v>662013.14999999991</v>
      </c>
      <c r="F115" s="139">
        <v>787216.95</v>
      </c>
      <c r="G115" s="139">
        <v>956003.33999999985</v>
      </c>
      <c r="H115" s="139">
        <v>1168933.31</v>
      </c>
      <c r="I115" s="139">
        <v>1397090.23</v>
      </c>
      <c r="J115" s="139">
        <v>1653990.66</v>
      </c>
      <c r="K115" s="139">
        <v>1954243.3199999998</v>
      </c>
      <c r="L115" s="139">
        <v>2296933.88</v>
      </c>
      <c r="M115" s="139">
        <v>2700136.3000000003</v>
      </c>
      <c r="N115" s="146"/>
      <c r="O115" s="139">
        <v>111882.85999999994</v>
      </c>
      <c r="P115" s="139">
        <v>125203.80000000005</v>
      </c>
      <c r="Q115" s="139">
        <v>168786.38999999984</v>
      </c>
      <c r="R115" s="139">
        <v>212929.97000000032</v>
      </c>
      <c r="S115" s="139">
        <v>228156.91999999981</v>
      </c>
      <c r="T115" s="139">
        <v>256900.42999999988</v>
      </c>
      <c r="U115" s="139">
        <v>300252.66000000009</v>
      </c>
      <c r="V115" s="139">
        <v>342690.55999999982</v>
      </c>
      <c r="W115" s="139">
        <v>403202.42000000033</v>
      </c>
      <c r="X115" s="146"/>
      <c r="Y115" s="139">
        <v>-11114.949999999999</v>
      </c>
      <c r="Z115" s="139">
        <v>13320.94000000011</v>
      </c>
      <c r="AA115" s="139">
        <v>43582.5899999998</v>
      </c>
      <c r="AB115" s="139">
        <v>44143.580000000475</v>
      </c>
      <c r="AC115" s="139">
        <v>15226.949999999488</v>
      </c>
      <c r="AD115" s="139">
        <v>28743.51000000006</v>
      </c>
      <c r="AE115" s="139">
        <v>43352.230000000236</v>
      </c>
      <c r="AF115" s="139">
        <v>42437.899999999718</v>
      </c>
      <c r="AG115" s="139">
        <v>60511.860000000524</v>
      </c>
    </row>
    <row r="116" spans="1:33">
      <c r="B116" s="51"/>
      <c r="C116" s="215"/>
      <c r="D116" s="10"/>
      <c r="E116" s="10"/>
      <c r="F116" s="10"/>
      <c r="G116" s="10"/>
      <c r="N116" s="11"/>
      <c r="O116" s="11"/>
      <c r="P116" s="11"/>
      <c r="X116" s="11"/>
      <c r="Y116" s="11"/>
    </row>
    <row r="117" spans="1:33">
      <c r="B117" s="51"/>
      <c r="C117" s="215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54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3">
      <c r="B118" s="51"/>
      <c r="C118" s="215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54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3" s="45" customFormat="1">
      <c r="A119" s="38"/>
      <c r="B119" s="185" t="s">
        <v>284</v>
      </c>
      <c r="C119" s="196"/>
      <c r="D119" s="52"/>
      <c r="E119" s="52"/>
      <c r="F119" s="52"/>
      <c r="G119" s="52"/>
      <c r="H119" s="52"/>
      <c r="I119" s="52"/>
      <c r="J119" s="52"/>
      <c r="K119" s="108"/>
      <c r="L119" s="165"/>
      <c r="M119" s="272"/>
      <c r="N119" s="26"/>
      <c r="O119" s="26"/>
      <c r="P119" s="26"/>
      <c r="Q119" s="26"/>
      <c r="R119" s="26"/>
      <c r="X119" s="105"/>
      <c r="Y119" s="25"/>
      <c r="Z119" s="25"/>
      <c r="AA119" s="25"/>
      <c r="AB119" s="27"/>
      <c r="AC119" s="27"/>
      <c r="AD119" s="27"/>
    </row>
    <row r="120" spans="1:33" s="45" customFormat="1" ht="28">
      <c r="A120" s="38"/>
      <c r="B120" s="56"/>
      <c r="C120" s="217" t="s">
        <v>251</v>
      </c>
      <c r="D120" s="326" t="s">
        <v>55</v>
      </c>
      <c r="E120" s="326"/>
      <c r="F120" s="326"/>
      <c r="G120" s="326"/>
      <c r="H120" s="326"/>
      <c r="I120" s="326"/>
      <c r="J120" s="326"/>
      <c r="K120" s="326"/>
      <c r="L120" s="326"/>
      <c r="M120" s="326"/>
      <c r="N120" s="72"/>
      <c r="O120" s="326" t="s">
        <v>226</v>
      </c>
      <c r="P120" s="326"/>
      <c r="Q120" s="326"/>
      <c r="R120" s="326"/>
      <c r="S120" s="326"/>
      <c r="T120" s="326"/>
      <c r="U120" s="326"/>
      <c r="V120" s="326"/>
      <c r="W120" s="326"/>
      <c r="X120" s="27"/>
      <c r="Y120" s="326" t="s">
        <v>169</v>
      </c>
      <c r="Z120" s="326"/>
      <c r="AA120" s="326"/>
      <c r="AB120" s="326"/>
      <c r="AC120" s="326"/>
      <c r="AD120" s="326"/>
      <c r="AE120" s="326"/>
      <c r="AF120" s="326"/>
      <c r="AG120" s="326"/>
    </row>
    <row r="121" spans="1:33" s="45" customFormat="1" ht="14.5" customHeight="1">
      <c r="A121" s="38"/>
      <c r="B121" s="56"/>
      <c r="C121" s="218"/>
      <c r="D121" s="327" t="s">
        <v>318</v>
      </c>
      <c r="E121" s="327"/>
      <c r="F121" s="327"/>
      <c r="G121" s="327"/>
      <c r="H121" s="327"/>
      <c r="I121" s="327"/>
      <c r="J121" s="327"/>
      <c r="K121" s="327"/>
      <c r="L121" s="327"/>
      <c r="M121" s="327"/>
      <c r="N121" s="72"/>
      <c r="O121" s="331" t="s">
        <v>318</v>
      </c>
      <c r="P121" s="331"/>
      <c r="Q121" s="331"/>
      <c r="R121" s="331"/>
      <c r="S121" s="331"/>
      <c r="T121" s="331"/>
      <c r="U121" s="331"/>
      <c r="V121" s="331"/>
      <c r="W121" s="331"/>
      <c r="X121" s="27"/>
      <c r="Y121" s="331" t="s">
        <v>318</v>
      </c>
      <c r="Z121" s="331"/>
      <c r="AA121" s="331"/>
      <c r="AB121" s="331"/>
      <c r="AC121" s="331"/>
      <c r="AD121" s="331"/>
      <c r="AE121" s="331"/>
      <c r="AF121" s="331"/>
      <c r="AG121" s="331"/>
    </row>
    <row r="122" spans="1:33" s="45" customFormat="1">
      <c r="A122" s="38"/>
      <c r="B122" s="34" t="s">
        <v>324</v>
      </c>
      <c r="C122" s="199"/>
      <c r="D122" s="181" t="s">
        <v>1</v>
      </c>
      <c r="E122" s="181" t="s">
        <v>2</v>
      </c>
      <c r="F122" s="181" t="s">
        <v>3</v>
      </c>
      <c r="G122" s="181" t="s">
        <v>4</v>
      </c>
      <c r="H122" s="181" t="s">
        <v>104</v>
      </c>
      <c r="I122" s="181" t="s">
        <v>105</v>
      </c>
      <c r="J122" s="181" t="s">
        <v>111</v>
      </c>
      <c r="K122" s="181" t="s">
        <v>268</v>
      </c>
      <c r="L122" s="181" t="s">
        <v>285</v>
      </c>
      <c r="M122" s="181" t="s">
        <v>367</v>
      </c>
      <c r="N122" s="77"/>
      <c r="O122" s="181" t="s">
        <v>2</v>
      </c>
      <c r="P122" s="181" t="s">
        <v>3</v>
      </c>
      <c r="Q122" s="181" t="s">
        <v>4</v>
      </c>
      <c r="R122" s="181" t="s">
        <v>104</v>
      </c>
      <c r="S122" s="181" t="s">
        <v>105</v>
      </c>
      <c r="T122" s="181" t="s">
        <v>111</v>
      </c>
      <c r="U122" s="181" t="s">
        <v>268</v>
      </c>
      <c r="V122" s="181" t="s">
        <v>285</v>
      </c>
      <c r="W122" s="181" t="s">
        <v>367</v>
      </c>
      <c r="X122" s="48"/>
      <c r="Y122" s="181" t="s">
        <v>2</v>
      </c>
      <c r="Z122" s="181" t="s">
        <v>3</v>
      </c>
      <c r="AA122" s="181" t="s">
        <v>4</v>
      </c>
      <c r="AB122" s="181" t="s">
        <v>104</v>
      </c>
      <c r="AC122" s="181" t="s">
        <v>105</v>
      </c>
      <c r="AD122" s="181" t="s">
        <v>111</v>
      </c>
      <c r="AE122" s="181" t="s">
        <v>268</v>
      </c>
      <c r="AF122" s="181" t="s">
        <v>285</v>
      </c>
      <c r="AG122" s="181" t="s">
        <v>367</v>
      </c>
    </row>
    <row r="123" spans="1:33" s="45" customFormat="1">
      <c r="A123" s="38"/>
      <c r="B123" s="5" t="s">
        <v>5</v>
      </c>
      <c r="C123" s="209" t="s">
        <v>290</v>
      </c>
      <c r="D123" s="139">
        <v>0</v>
      </c>
      <c r="E123" s="139">
        <v>0</v>
      </c>
      <c r="F123" s="139">
        <v>0</v>
      </c>
      <c r="G123" s="139">
        <v>0</v>
      </c>
      <c r="H123" s="139">
        <v>0</v>
      </c>
      <c r="I123" s="139">
        <v>0</v>
      </c>
      <c r="J123" s="139">
        <v>0</v>
      </c>
      <c r="K123" s="139">
        <v>0</v>
      </c>
      <c r="L123" s="139">
        <v>0</v>
      </c>
      <c r="M123" s="139">
        <v>0</v>
      </c>
      <c r="N123" s="146"/>
      <c r="O123" s="139">
        <v>0</v>
      </c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46"/>
      <c r="Y123" s="139">
        <v>0</v>
      </c>
      <c r="Z123" s="139">
        <v>0</v>
      </c>
      <c r="AA123" s="139">
        <v>0</v>
      </c>
      <c r="AB123" s="139">
        <v>0</v>
      </c>
      <c r="AC123" s="139">
        <v>0</v>
      </c>
      <c r="AD123" s="139">
        <v>0</v>
      </c>
      <c r="AE123" s="139">
        <v>0</v>
      </c>
      <c r="AF123" s="139">
        <v>0</v>
      </c>
      <c r="AG123" s="139">
        <v>0</v>
      </c>
    </row>
    <row r="124" spans="1:33">
      <c r="B124" s="1" t="s">
        <v>35</v>
      </c>
      <c r="C124" s="210" t="s">
        <v>291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3"/>
      <c r="O124" s="142">
        <v>0</v>
      </c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43"/>
      <c r="Y124" s="142">
        <v>0</v>
      </c>
      <c r="Z124" s="142">
        <v>0</v>
      </c>
      <c r="AA124" s="142">
        <v>0</v>
      </c>
      <c r="AB124" s="142">
        <v>0</v>
      </c>
      <c r="AC124" s="142">
        <v>0</v>
      </c>
      <c r="AD124" s="142">
        <v>0</v>
      </c>
      <c r="AE124" s="142">
        <v>0</v>
      </c>
      <c r="AF124" s="142">
        <v>0</v>
      </c>
      <c r="AG124" s="142">
        <v>0</v>
      </c>
    </row>
    <row r="125" spans="1:33">
      <c r="B125" s="1" t="s">
        <v>36</v>
      </c>
      <c r="C125" s="210" t="s">
        <v>292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0</v>
      </c>
      <c r="M125" s="142">
        <v>0</v>
      </c>
      <c r="N125" s="143"/>
      <c r="O125" s="142">
        <v>0</v>
      </c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43"/>
      <c r="Y125" s="142">
        <v>0</v>
      </c>
      <c r="Z125" s="142">
        <v>0</v>
      </c>
      <c r="AA125" s="142">
        <v>0</v>
      </c>
      <c r="AB125" s="142">
        <v>0</v>
      </c>
      <c r="AC125" s="142">
        <v>0</v>
      </c>
      <c r="AD125" s="142">
        <v>0</v>
      </c>
      <c r="AE125" s="142">
        <v>0</v>
      </c>
      <c r="AF125" s="142">
        <v>0</v>
      </c>
      <c r="AG125" s="142">
        <v>0</v>
      </c>
    </row>
    <row r="126" spans="1:33" s="45" customFormat="1">
      <c r="A126" s="38"/>
      <c r="B126" s="5" t="s">
        <v>6</v>
      </c>
      <c r="C126" s="209" t="s">
        <v>293</v>
      </c>
      <c r="D126" s="139">
        <v>122056.28024095316</v>
      </c>
      <c r="E126" s="139">
        <v>128232.02117660694</v>
      </c>
      <c r="F126" s="139">
        <v>137913.29752924189</v>
      </c>
      <c r="G126" s="139">
        <v>148940.23202167108</v>
      </c>
      <c r="H126" s="139">
        <v>162077.79589153294</v>
      </c>
      <c r="I126" s="139">
        <v>178382.10061937792</v>
      </c>
      <c r="J126" s="139">
        <v>191565.16817103207</v>
      </c>
      <c r="K126" s="139">
        <v>213549.49997039075</v>
      </c>
      <c r="L126" s="139">
        <v>244484.70874219274</v>
      </c>
      <c r="M126" s="139">
        <v>264242.30657549429</v>
      </c>
      <c r="N126" s="146"/>
      <c r="O126" s="139">
        <v>6175.7409356537873</v>
      </c>
      <c r="P126" s="139">
        <v>9681.2763526349499</v>
      </c>
      <c r="Q126" s="139">
        <v>11026.934492429176</v>
      </c>
      <c r="R126" s="139">
        <v>13137.563869861857</v>
      </c>
      <c r="S126" s="139">
        <v>16304.304727844989</v>
      </c>
      <c r="T126" s="139">
        <v>13183.067551654152</v>
      </c>
      <c r="U126" s="139">
        <v>21984.33179935869</v>
      </c>
      <c r="V126" s="139">
        <v>30935.20877180199</v>
      </c>
      <c r="W126" s="139">
        <v>19757.597833301545</v>
      </c>
      <c r="X126" s="146"/>
      <c r="Y126" s="139">
        <v>0</v>
      </c>
      <c r="Z126" s="139">
        <v>3505.5354169811631</v>
      </c>
      <c r="AA126" s="139">
        <v>1345.6581397942273</v>
      </c>
      <c r="AB126" s="139">
        <v>2110.6293774326787</v>
      </c>
      <c r="AC126" s="139">
        <v>3166.7408579831317</v>
      </c>
      <c r="AD126" s="139">
        <v>-3121.2371761908344</v>
      </c>
      <c r="AE126" s="139">
        <v>8801.2642477045338</v>
      </c>
      <c r="AF126" s="139">
        <v>8950.8769724433023</v>
      </c>
      <c r="AG126" s="139">
        <v>-11177.610938500447</v>
      </c>
    </row>
    <row r="127" spans="1:33" s="45" customFormat="1">
      <c r="A127" s="38"/>
      <c r="B127" s="31" t="s">
        <v>23</v>
      </c>
      <c r="C127" s="232" t="s">
        <v>294</v>
      </c>
      <c r="D127" s="139">
        <v>2517.4</v>
      </c>
      <c r="E127" s="139">
        <v>906.39</v>
      </c>
      <c r="F127" s="139">
        <v>1442.8</v>
      </c>
      <c r="G127" s="139">
        <v>1959</v>
      </c>
      <c r="H127" s="139">
        <v>2951</v>
      </c>
      <c r="I127" s="139">
        <v>3846</v>
      </c>
      <c r="J127" s="139">
        <v>5314</v>
      </c>
      <c r="K127" s="139">
        <v>8366.39</v>
      </c>
      <c r="L127" s="139">
        <v>7914.9</v>
      </c>
      <c r="M127" s="139">
        <v>8734</v>
      </c>
      <c r="N127" s="146"/>
      <c r="O127" s="139">
        <v>-1611.01</v>
      </c>
      <c r="P127" s="139">
        <v>536.40999999999985</v>
      </c>
      <c r="Q127" s="139">
        <v>516.20000000000005</v>
      </c>
      <c r="R127" s="139">
        <v>992.00000000000023</v>
      </c>
      <c r="S127" s="139">
        <v>894.99999999999989</v>
      </c>
      <c r="T127" s="139">
        <v>1468</v>
      </c>
      <c r="U127" s="139">
        <v>3052.39</v>
      </c>
      <c r="V127" s="139">
        <v>-451.48999999999972</v>
      </c>
      <c r="W127" s="139">
        <v>819.10000000000025</v>
      </c>
      <c r="X127" s="146"/>
      <c r="Y127" s="139">
        <v>0</v>
      </c>
      <c r="Z127" s="139">
        <v>2147.4199999999996</v>
      </c>
      <c r="AA127" s="139">
        <v>-20.209999999999795</v>
      </c>
      <c r="AB127" s="139">
        <v>475.80000000000007</v>
      </c>
      <c r="AC127" s="139">
        <v>-97.000000000000242</v>
      </c>
      <c r="AD127" s="139">
        <v>573</v>
      </c>
      <c r="AE127" s="139">
        <v>1584.3899999999999</v>
      </c>
      <c r="AF127" s="139">
        <v>-3503.8799999999997</v>
      </c>
      <c r="AG127" s="139">
        <v>1270.5899999999999</v>
      </c>
    </row>
    <row r="128" spans="1:33">
      <c r="B128" s="208" t="s">
        <v>40</v>
      </c>
      <c r="C128" s="219"/>
      <c r="D128" s="142">
        <v>2517.4</v>
      </c>
      <c r="E128" s="142">
        <v>906.39</v>
      </c>
      <c r="F128" s="142">
        <v>1442.8</v>
      </c>
      <c r="G128" s="142">
        <v>1959</v>
      </c>
      <c r="H128" s="142">
        <v>2951</v>
      </c>
      <c r="I128" s="142">
        <v>3846</v>
      </c>
      <c r="J128" s="142">
        <v>5314</v>
      </c>
      <c r="K128" s="142">
        <v>8366.39</v>
      </c>
      <c r="L128" s="142">
        <v>7914.9</v>
      </c>
      <c r="M128" s="142">
        <v>8734</v>
      </c>
      <c r="N128" s="143"/>
      <c r="O128" s="142">
        <v>-1611.01</v>
      </c>
      <c r="P128" s="142">
        <v>536.40999999999985</v>
      </c>
      <c r="Q128" s="142">
        <v>516.20000000000005</v>
      </c>
      <c r="R128" s="142">
        <v>992.00000000000023</v>
      </c>
      <c r="S128" s="142">
        <v>894.99999999999989</v>
      </c>
      <c r="T128" s="142">
        <v>1468</v>
      </c>
      <c r="U128" s="142">
        <v>3052.39</v>
      </c>
      <c r="V128" s="142">
        <v>-451.48999999999972</v>
      </c>
      <c r="W128" s="142">
        <v>819.10000000000025</v>
      </c>
      <c r="X128" s="143"/>
      <c r="Y128" s="142">
        <v>0</v>
      </c>
      <c r="Z128" s="142">
        <v>2147.4199999999996</v>
      </c>
      <c r="AA128" s="142">
        <v>-20.209999999999795</v>
      </c>
      <c r="AB128" s="142">
        <v>475.80000000000007</v>
      </c>
      <c r="AC128" s="142">
        <v>-97.000000000000242</v>
      </c>
      <c r="AD128" s="142">
        <v>573</v>
      </c>
      <c r="AE128" s="142">
        <v>1584.3899999999999</v>
      </c>
      <c r="AF128" s="142">
        <v>-3503.8799999999997</v>
      </c>
      <c r="AG128" s="142">
        <v>1270.5899999999999</v>
      </c>
    </row>
    <row r="129" spans="1:33">
      <c r="B129" s="6" t="s">
        <v>41</v>
      </c>
      <c r="C129" s="219"/>
      <c r="D129" s="142">
        <v>0</v>
      </c>
      <c r="E129" s="142">
        <v>0</v>
      </c>
      <c r="F129" s="142">
        <v>0</v>
      </c>
      <c r="G129" s="142">
        <v>0</v>
      </c>
      <c r="H129" s="142">
        <v>0</v>
      </c>
      <c r="I129" s="142">
        <v>0</v>
      </c>
      <c r="J129" s="142">
        <v>0</v>
      </c>
      <c r="K129" s="142">
        <v>0</v>
      </c>
      <c r="L129" s="142">
        <v>0</v>
      </c>
      <c r="M129" s="142">
        <v>0</v>
      </c>
      <c r="N129" s="143"/>
      <c r="O129" s="142">
        <v>0</v>
      </c>
      <c r="P129" s="142">
        <v>0</v>
      </c>
      <c r="Q129" s="142">
        <v>0</v>
      </c>
      <c r="R129" s="142">
        <v>0</v>
      </c>
      <c r="S129" s="142">
        <v>0</v>
      </c>
      <c r="T129" s="142">
        <v>0</v>
      </c>
      <c r="U129" s="142">
        <v>0</v>
      </c>
      <c r="V129" s="142">
        <v>0</v>
      </c>
      <c r="W129" s="142">
        <v>0</v>
      </c>
      <c r="X129" s="143"/>
      <c r="Y129" s="142">
        <v>0</v>
      </c>
      <c r="Z129" s="142">
        <v>0</v>
      </c>
      <c r="AA129" s="142">
        <v>0</v>
      </c>
      <c r="AB129" s="142">
        <v>0</v>
      </c>
      <c r="AC129" s="142">
        <v>0</v>
      </c>
      <c r="AD129" s="142">
        <v>0</v>
      </c>
      <c r="AE129" s="142">
        <v>0</v>
      </c>
      <c r="AF129" s="142">
        <v>0</v>
      </c>
      <c r="AG129" s="142">
        <v>0</v>
      </c>
    </row>
    <row r="130" spans="1:33">
      <c r="B130" s="6" t="s">
        <v>42</v>
      </c>
      <c r="C130" s="219"/>
      <c r="D130" s="142">
        <v>2517.4</v>
      </c>
      <c r="E130" s="142">
        <v>906.39</v>
      </c>
      <c r="F130" s="142">
        <v>1442.8</v>
      </c>
      <c r="G130" s="142">
        <v>1959</v>
      </c>
      <c r="H130" s="142">
        <v>2951</v>
      </c>
      <c r="I130" s="142">
        <v>3846</v>
      </c>
      <c r="J130" s="142">
        <v>5314</v>
      </c>
      <c r="K130" s="142">
        <v>8366.39</v>
      </c>
      <c r="L130" s="142">
        <v>7914.9</v>
      </c>
      <c r="M130" s="142">
        <v>8734</v>
      </c>
      <c r="N130" s="143"/>
      <c r="O130" s="142">
        <v>-1611.01</v>
      </c>
      <c r="P130" s="142">
        <v>536.40999999999985</v>
      </c>
      <c r="Q130" s="142">
        <v>516.20000000000005</v>
      </c>
      <c r="R130" s="142">
        <v>992.00000000000023</v>
      </c>
      <c r="S130" s="142">
        <v>894.99999999999989</v>
      </c>
      <c r="T130" s="142">
        <v>1468</v>
      </c>
      <c r="U130" s="142">
        <v>3052.39</v>
      </c>
      <c r="V130" s="142">
        <v>-451.48999999999972</v>
      </c>
      <c r="W130" s="142">
        <v>819.10000000000025</v>
      </c>
      <c r="X130" s="143"/>
      <c r="Y130" s="142">
        <v>0</v>
      </c>
      <c r="Z130" s="142">
        <v>2147.4199999999996</v>
      </c>
      <c r="AA130" s="142">
        <v>-20.209999999999795</v>
      </c>
      <c r="AB130" s="142">
        <v>475.80000000000007</v>
      </c>
      <c r="AC130" s="142">
        <v>-97.000000000000242</v>
      </c>
      <c r="AD130" s="142">
        <v>573</v>
      </c>
      <c r="AE130" s="142">
        <v>1584.3899999999999</v>
      </c>
      <c r="AF130" s="142">
        <v>-3503.8799999999997</v>
      </c>
      <c r="AG130" s="142">
        <v>1270.5899999999999</v>
      </c>
    </row>
    <row r="131" spans="1:33">
      <c r="B131" s="6" t="s">
        <v>43</v>
      </c>
      <c r="C131" s="219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3"/>
      <c r="O131" s="142">
        <v>0</v>
      </c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43"/>
      <c r="Y131" s="142">
        <v>0</v>
      </c>
      <c r="Z131" s="142">
        <v>0</v>
      </c>
      <c r="AA131" s="142">
        <v>0</v>
      </c>
      <c r="AB131" s="142">
        <v>0</v>
      </c>
      <c r="AC131" s="142">
        <v>0</v>
      </c>
      <c r="AD131" s="142">
        <v>0</v>
      </c>
      <c r="AE131" s="142">
        <v>0</v>
      </c>
      <c r="AF131" s="142">
        <v>0</v>
      </c>
      <c r="AG131" s="142">
        <v>0</v>
      </c>
    </row>
    <row r="132" spans="1:33">
      <c r="B132" s="6" t="s">
        <v>44</v>
      </c>
      <c r="C132" s="219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3"/>
      <c r="O132" s="142">
        <v>0</v>
      </c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43"/>
      <c r="Y132" s="142">
        <v>0</v>
      </c>
      <c r="Z132" s="142">
        <v>0</v>
      </c>
      <c r="AA132" s="142">
        <v>0</v>
      </c>
      <c r="AB132" s="142">
        <v>0</v>
      </c>
      <c r="AC132" s="142">
        <v>0</v>
      </c>
      <c r="AD132" s="142">
        <v>0</v>
      </c>
      <c r="AE132" s="142">
        <v>0</v>
      </c>
      <c r="AF132" s="142">
        <v>0</v>
      </c>
      <c r="AG132" s="142">
        <v>0</v>
      </c>
    </row>
    <row r="133" spans="1:33">
      <c r="B133" s="7" t="s">
        <v>45</v>
      </c>
      <c r="C133" s="219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3"/>
      <c r="O133" s="142">
        <v>0</v>
      </c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43"/>
      <c r="Y133" s="142">
        <v>0</v>
      </c>
      <c r="Z133" s="142">
        <v>0</v>
      </c>
      <c r="AA133" s="142">
        <v>0</v>
      </c>
      <c r="AB133" s="142">
        <v>0</v>
      </c>
      <c r="AC133" s="142">
        <v>0</v>
      </c>
      <c r="AD133" s="142">
        <v>0</v>
      </c>
      <c r="AE133" s="142">
        <v>0</v>
      </c>
      <c r="AF133" s="142">
        <v>0</v>
      </c>
      <c r="AG133" s="142">
        <v>0</v>
      </c>
    </row>
    <row r="134" spans="1:33">
      <c r="B134" s="7" t="s">
        <v>46</v>
      </c>
      <c r="C134" s="219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3"/>
      <c r="O134" s="142">
        <v>0</v>
      </c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43"/>
      <c r="Y134" s="142">
        <v>0</v>
      </c>
      <c r="Z134" s="142">
        <v>0</v>
      </c>
      <c r="AA134" s="142">
        <v>0</v>
      </c>
      <c r="AB134" s="142">
        <v>0</v>
      </c>
      <c r="AC134" s="142">
        <v>0</v>
      </c>
      <c r="AD134" s="142">
        <v>0</v>
      </c>
      <c r="AE134" s="142">
        <v>0</v>
      </c>
      <c r="AF134" s="142">
        <v>0</v>
      </c>
      <c r="AG134" s="142">
        <v>0</v>
      </c>
    </row>
    <row r="135" spans="1:33">
      <c r="B135" s="6" t="s">
        <v>317</v>
      </c>
      <c r="C135" s="219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3"/>
      <c r="O135" s="142">
        <v>0</v>
      </c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43"/>
      <c r="Y135" s="142">
        <v>0</v>
      </c>
      <c r="Z135" s="142">
        <v>0</v>
      </c>
      <c r="AA135" s="142">
        <v>0</v>
      </c>
      <c r="AB135" s="142">
        <v>0</v>
      </c>
      <c r="AC135" s="142">
        <v>0</v>
      </c>
      <c r="AD135" s="142">
        <v>0</v>
      </c>
      <c r="AE135" s="142">
        <v>0</v>
      </c>
      <c r="AF135" s="142">
        <v>0</v>
      </c>
      <c r="AG135" s="142">
        <v>0</v>
      </c>
    </row>
    <row r="136" spans="1:33">
      <c r="B136" s="6" t="s">
        <v>108</v>
      </c>
      <c r="C136" s="210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3"/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3"/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</row>
    <row r="137" spans="1:33">
      <c r="B137" s="6" t="s">
        <v>48</v>
      </c>
      <c r="C137" s="219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3"/>
      <c r="O137" s="142">
        <v>0</v>
      </c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43"/>
      <c r="Y137" s="142">
        <v>0</v>
      </c>
      <c r="Z137" s="142">
        <v>0</v>
      </c>
      <c r="AA137" s="142">
        <v>0</v>
      </c>
      <c r="AB137" s="142">
        <v>0</v>
      </c>
      <c r="AC137" s="142">
        <v>0</v>
      </c>
      <c r="AD137" s="142">
        <v>0</v>
      </c>
      <c r="AE137" s="142">
        <v>0</v>
      </c>
      <c r="AF137" s="142">
        <v>0</v>
      </c>
      <c r="AG137" s="142">
        <v>0</v>
      </c>
    </row>
    <row r="138" spans="1:33">
      <c r="B138" s="6" t="s">
        <v>325</v>
      </c>
      <c r="C138" s="219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3"/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3"/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</row>
    <row r="139" spans="1:33">
      <c r="B139" s="8" t="s">
        <v>101</v>
      </c>
      <c r="C139" s="219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3"/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3"/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</row>
    <row r="140" spans="1:33" s="45" customFormat="1">
      <c r="A140" s="38"/>
      <c r="B140" s="31" t="s">
        <v>24</v>
      </c>
      <c r="C140" s="209" t="s">
        <v>295</v>
      </c>
      <c r="D140" s="139">
        <v>119538.88024095315</v>
      </c>
      <c r="E140" s="139">
        <v>127325.63117660696</v>
      </c>
      <c r="F140" s="139">
        <v>136470.49752924187</v>
      </c>
      <c r="G140" s="139">
        <v>146981.23202167108</v>
      </c>
      <c r="H140" s="139">
        <v>159126.79589153294</v>
      </c>
      <c r="I140" s="139">
        <v>174536.10061937792</v>
      </c>
      <c r="J140" s="139">
        <v>186251.16817103204</v>
      </c>
      <c r="K140" s="139">
        <v>205183.10997039074</v>
      </c>
      <c r="L140" s="139">
        <v>236569.80874219272</v>
      </c>
      <c r="M140" s="139">
        <v>255508.30657549432</v>
      </c>
      <c r="N140" s="146"/>
      <c r="O140" s="139">
        <v>7786.7509356537867</v>
      </c>
      <c r="P140" s="139">
        <v>9144.8663526349264</v>
      </c>
      <c r="Q140" s="139">
        <v>10510.734492429197</v>
      </c>
      <c r="R140" s="139">
        <v>12145.56386986185</v>
      </c>
      <c r="S140" s="139">
        <v>15409.304727844983</v>
      </c>
      <c r="T140" s="139">
        <v>11715.067551654147</v>
      </c>
      <c r="U140" s="139">
        <v>18931.941799358698</v>
      </c>
      <c r="V140" s="139">
        <v>31386.698771801959</v>
      </c>
      <c r="W140" s="139">
        <v>18938.497833301608</v>
      </c>
      <c r="X140" s="146"/>
      <c r="Y140" s="139">
        <v>0</v>
      </c>
      <c r="Z140" s="139">
        <v>1358.1154169811398</v>
      </c>
      <c r="AA140" s="139">
        <v>1365.8681397942701</v>
      </c>
      <c r="AB140" s="139">
        <v>1634.8293774326521</v>
      </c>
      <c r="AC140" s="139">
        <v>3263.7408579831344</v>
      </c>
      <c r="AD140" s="139">
        <v>-3694.2371761908362</v>
      </c>
      <c r="AE140" s="139">
        <v>7216.8742477045498</v>
      </c>
      <c r="AF140" s="139">
        <v>12454.756972443261</v>
      </c>
      <c r="AG140" s="139">
        <v>-12448.200938500349</v>
      </c>
    </row>
    <row r="141" spans="1:33">
      <c r="B141" s="208" t="s">
        <v>40</v>
      </c>
      <c r="C141" s="219"/>
      <c r="D141" s="142">
        <v>119538.88024095315</v>
      </c>
      <c r="E141" s="142">
        <v>127325.63117660696</v>
      </c>
      <c r="F141" s="142">
        <v>136470.49752924187</v>
      </c>
      <c r="G141" s="142">
        <v>146981.23202167108</v>
      </c>
      <c r="H141" s="142">
        <v>159126.79589153294</v>
      </c>
      <c r="I141" s="142">
        <v>174536.10061937792</v>
      </c>
      <c r="J141" s="142">
        <v>186251.16817103204</v>
      </c>
      <c r="K141" s="142">
        <v>205183.10997039074</v>
      </c>
      <c r="L141" s="142">
        <v>236569.80874219272</v>
      </c>
      <c r="M141" s="142">
        <v>255508.30657549432</v>
      </c>
      <c r="N141" s="143"/>
      <c r="O141" s="142">
        <v>7786.7509356537867</v>
      </c>
      <c r="P141" s="142">
        <v>9144.8663526349264</v>
      </c>
      <c r="Q141" s="142">
        <v>10510.734492429197</v>
      </c>
      <c r="R141" s="142">
        <v>12145.56386986185</v>
      </c>
      <c r="S141" s="142">
        <v>15409.304727844983</v>
      </c>
      <c r="T141" s="142">
        <v>11715.067551654147</v>
      </c>
      <c r="U141" s="142">
        <v>18931.941799358698</v>
      </c>
      <c r="V141" s="142">
        <v>31386.698771801959</v>
      </c>
      <c r="W141" s="142">
        <v>18938.497833301608</v>
      </c>
      <c r="X141" s="143"/>
      <c r="Y141" s="142">
        <v>0</v>
      </c>
      <c r="Z141" s="142">
        <v>1358.1154169811398</v>
      </c>
      <c r="AA141" s="142">
        <v>1365.8681397942701</v>
      </c>
      <c r="AB141" s="142">
        <v>1634.8293774326521</v>
      </c>
      <c r="AC141" s="142">
        <v>3263.7408579831344</v>
      </c>
      <c r="AD141" s="142">
        <v>-3694.2371761908362</v>
      </c>
      <c r="AE141" s="142">
        <v>7216.8742477045498</v>
      </c>
      <c r="AF141" s="142">
        <v>12454.756972443261</v>
      </c>
      <c r="AG141" s="142">
        <v>-12448.200938500349</v>
      </c>
    </row>
    <row r="142" spans="1:33">
      <c r="B142" s="6" t="s">
        <v>41</v>
      </c>
      <c r="C142" s="219"/>
      <c r="D142" s="142">
        <v>0</v>
      </c>
      <c r="E142" s="142">
        <v>0</v>
      </c>
      <c r="F142" s="142">
        <v>0</v>
      </c>
      <c r="G142" s="142">
        <v>0</v>
      </c>
      <c r="H142" s="142">
        <v>0</v>
      </c>
      <c r="I142" s="142">
        <v>0</v>
      </c>
      <c r="J142" s="142">
        <v>0</v>
      </c>
      <c r="K142" s="142">
        <v>0</v>
      </c>
      <c r="L142" s="142">
        <v>0</v>
      </c>
      <c r="M142" s="142">
        <v>0</v>
      </c>
      <c r="N142" s="143"/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3"/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</row>
    <row r="143" spans="1:33">
      <c r="B143" s="6" t="s">
        <v>42</v>
      </c>
      <c r="C143" s="219"/>
      <c r="D143" s="142">
        <v>56571.140240953137</v>
      </c>
      <c r="E143" s="142">
        <v>57351.60117660695</v>
      </c>
      <c r="F143" s="142">
        <v>58227.947529241865</v>
      </c>
      <c r="G143" s="142">
        <v>59430.852021671068</v>
      </c>
      <c r="H143" s="142">
        <v>60640.885891532911</v>
      </c>
      <c r="I143" s="142">
        <v>63778.720619377898</v>
      </c>
      <c r="J143" s="142">
        <v>63527.908171032046</v>
      </c>
      <c r="K143" s="142">
        <v>66493.679970390745</v>
      </c>
      <c r="L143" s="142">
        <v>80672.328742192694</v>
      </c>
      <c r="M143" s="142">
        <v>80337.796575494285</v>
      </c>
      <c r="N143" s="143"/>
      <c r="O143" s="142">
        <v>780.46093565380852</v>
      </c>
      <c r="P143" s="142">
        <v>876.34635263491418</v>
      </c>
      <c r="Q143" s="142">
        <v>1202.9044924292066</v>
      </c>
      <c r="R143" s="142">
        <v>1210.033869861843</v>
      </c>
      <c r="S143" s="142">
        <v>3137.8347278449837</v>
      </c>
      <c r="T143" s="142">
        <v>-250.81244834584595</v>
      </c>
      <c r="U143" s="142">
        <v>2965.7717993586971</v>
      </c>
      <c r="V143" s="142">
        <v>14178.648771801943</v>
      </c>
      <c r="W143" s="142">
        <v>-334.53216669839776</v>
      </c>
      <c r="X143" s="143"/>
      <c r="Y143" s="142">
        <v>0</v>
      </c>
      <c r="Z143" s="142">
        <v>95.885416981105635</v>
      </c>
      <c r="AA143" s="142">
        <v>326.5581397942924</v>
      </c>
      <c r="AB143" s="142">
        <v>7.1293774326363746</v>
      </c>
      <c r="AC143" s="142">
        <v>1927.8008579831408</v>
      </c>
      <c r="AD143" s="142">
        <v>-3388.6471761908297</v>
      </c>
      <c r="AE143" s="142">
        <v>3216.584247704543</v>
      </c>
      <c r="AF143" s="142">
        <v>11212.876972443246</v>
      </c>
      <c r="AG143" s="142">
        <v>-14513.18093850034</v>
      </c>
    </row>
    <row r="144" spans="1:33">
      <c r="B144" s="6" t="s">
        <v>43</v>
      </c>
      <c r="C144" s="219"/>
      <c r="D144" s="142">
        <v>0</v>
      </c>
      <c r="E144" s="142">
        <v>0</v>
      </c>
      <c r="F144" s="142">
        <v>0</v>
      </c>
      <c r="G144" s="142">
        <v>0</v>
      </c>
      <c r="H144" s="142">
        <v>0</v>
      </c>
      <c r="I144" s="142">
        <v>0</v>
      </c>
      <c r="J144" s="142">
        <v>0</v>
      </c>
      <c r="K144" s="142">
        <v>0</v>
      </c>
      <c r="L144" s="142">
        <v>0</v>
      </c>
      <c r="M144" s="142">
        <v>0</v>
      </c>
      <c r="N144" s="143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3"/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</row>
    <row r="145" spans="1:33">
      <c r="B145" s="6" t="s">
        <v>44</v>
      </c>
      <c r="C145" s="219"/>
      <c r="D145" s="142">
        <v>62967.740000000005</v>
      </c>
      <c r="E145" s="142">
        <v>69974.03</v>
      </c>
      <c r="F145" s="142">
        <v>78242.55</v>
      </c>
      <c r="G145" s="142">
        <v>87550.38</v>
      </c>
      <c r="H145" s="142">
        <v>98485.91</v>
      </c>
      <c r="I145" s="142">
        <v>110757.38</v>
      </c>
      <c r="J145" s="142">
        <v>122723.26000000001</v>
      </c>
      <c r="K145" s="142">
        <v>138689.43</v>
      </c>
      <c r="L145" s="142">
        <v>155897.48000000001</v>
      </c>
      <c r="M145" s="142">
        <v>175170.50999999998</v>
      </c>
      <c r="N145" s="143"/>
      <c r="O145" s="142">
        <v>7006.28999999999</v>
      </c>
      <c r="P145" s="142">
        <v>8268.5200000000114</v>
      </c>
      <c r="Q145" s="142">
        <v>9307.8300000000017</v>
      </c>
      <c r="R145" s="142">
        <v>10935.529999999995</v>
      </c>
      <c r="S145" s="142">
        <v>12271.47000000001</v>
      </c>
      <c r="T145" s="142">
        <v>11965.879999999994</v>
      </c>
      <c r="U145" s="142">
        <v>15966.169999999987</v>
      </c>
      <c r="V145" s="142">
        <v>17208.050000000025</v>
      </c>
      <c r="W145" s="142">
        <v>19273.02999999997</v>
      </c>
      <c r="X145" s="143"/>
      <c r="Y145" s="142">
        <v>0</v>
      </c>
      <c r="Z145" s="142">
        <v>1262.2300000000223</v>
      </c>
      <c r="AA145" s="142">
        <v>1039.309999999989</v>
      </c>
      <c r="AB145" s="142">
        <v>1627.699999999993</v>
      </c>
      <c r="AC145" s="142">
        <v>1335.9400000000164</v>
      </c>
      <c r="AD145" s="142">
        <v>-305.59000000001788</v>
      </c>
      <c r="AE145" s="142">
        <v>4000.2899999999954</v>
      </c>
      <c r="AF145" s="142">
        <v>1241.8800000000374</v>
      </c>
      <c r="AG145" s="142">
        <v>2064.9799999999459</v>
      </c>
    </row>
    <row r="146" spans="1:33">
      <c r="B146" s="7" t="s">
        <v>45</v>
      </c>
      <c r="C146" s="219"/>
      <c r="D146" s="142">
        <v>62967.740000000005</v>
      </c>
      <c r="E146" s="142">
        <v>69974.03</v>
      </c>
      <c r="F146" s="142">
        <v>78242.55</v>
      </c>
      <c r="G146" s="142">
        <v>87550.38</v>
      </c>
      <c r="H146" s="142">
        <v>98485.91</v>
      </c>
      <c r="I146" s="142">
        <v>110757.38</v>
      </c>
      <c r="J146" s="142">
        <v>122723.26000000001</v>
      </c>
      <c r="K146" s="142">
        <v>138689.43</v>
      </c>
      <c r="L146" s="142">
        <v>155897.48000000001</v>
      </c>
      <c r="M146" s="142">
        <v>175170.50999999998</v>
      </c>
      <c r="N146" s="143"/>
      <c r="O146" s="142">
        <v>7006.28999999999</v>
      </c>
      <c r="P146" s="142">
        <v>8268.5200000000114</v>
      </c>
      <c r="Q146" s="142">
        <v>9307.8300000000017</v>
      </c>
      <c r="R146" s="142">
        <v>10935.529999999995</v>
      </c>
      <c r="S146" s="142">
        <v>12271.47000000001</v>
      </c>
      <c r="T146" s="142">
        <v>11965.879999999994</v>
      </c>
      <c r="U146" s="142">
        <v>15966.169999999987</v>
      </c>
      <c r="V146" s="142">
        <v>17208.050000000025</v>
      </c>
      <c r="W146" s="142">
        <v>19273.02999999997</v>
      </c>
      <c r="X146" s="143"/>
      <c r="Y146" s="142">
        <v>0</v>
      </c>
      <c r="Z146" s="142">
        <v>1262.2300000000223</v>
      </c>
      <c r="AA146" s="142">
        <v>1039.309999999989</v>
      </c>
      <c r="AB146" s="142">
        <v>1627.699999999993</v>
      </c>
      <c r="AC146" s="142">
        <v>1335.9400000000164</v>
      </c>
      <c r="AD146" s="142">
        <v>-305.59000000001788</v>
      </c>
      <c r="AE146" s="142">
        <v>4000.2899999999954</v>
      </c>
      <c r="AF146" s="142">
        <v>1241.8800000000374</v>
      </c>
      <c r="AG146" s="142">
        <v>2064.9799999999459</v>
      </c>
    </row>
    <row r="147" spans="1:33">
      <c r="B147" s="7" t="s">
        <v>46</v>
      </c>
      <c r="C147" s="219"/>
      <c r="D147" s="142">
        <v>0</v>
      </c>
      <c r="E147" s="142">
        <v>0</v>
      </c>
      <c r="F147" s="142">
        <v>0</v>
      </c>
      <c r="G147" s="142">
        <v>0</v>
      </c>
      <c r="H147" s="142">
        <v>0</v>
      </c>
      <c r="I147" s="142">
        <v>0</v>
      </c>
      <c r="J147" s="142">
        <v>0</v>
      </c>
      <c r="K147" s="142">
        <v>0</v>
      </c>
      <c r="L147" s="142">
        <v>0</v>
      </c>
      <c r="M147" s="142">
        <v>0</v>
      </c>
      <c r="N147" s="143"/>
      <c r="O147" s="142">
        <v>0</v>
      </c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3"/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</row>
    <row r="148" spans="1:33">
      <c r="B148" s="6" t="s">
        <v>317</v>
      </c>
      <c r="C148" s="219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3"/>
      <c r="O148" s="142">
        <v>0</v>
      </c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3"/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</row>
    <row r="149" spans="1:33">
      <c r="B149" s="6" t="s">
        <v>108</v>
      </c>
      <c r="C149" s="219"/>
      <c r="D149" s="142">
        <v>0</v>
      </c>
      <c r="E149" s="142">
        <v>0</v>
      </c>
      <c r="F149" s="142">
        <v>0</v>
      </c>
      <c r="G149" s="142">
        <v>0</v>
      </c>
      <c r="H149" s="142">
        <v>0</v>
      </c>
      <c r="I149" s="142">
        <v>0</v>
      </c>
      <c r="J149" s="142">
        <v>0</v>
      </c>
      <c r="K149" s="142">
        <v>0</v>
      </c>
      <c r="L149" s="142">
        <v>0</v>
      </c>
      <c r="M149" s="142">
        <v>0</v>
      </c>
      <c r="N149" s="143"/>
      <c r="O149" s="142">
        <v>0</v>
      </c>
      <c r="P149" s="142">
        <v>0</v>
      </c>
      <c r="Q149" s="142">
        <v>0</v>
      </c>
      <c r="R149" s="142">
        <v>0</v>
      </c>
      <c r="S149" s="142">
        <v>0</v>
      </c>
      <c r="T149" s="142">
        <v>0</v>
      </c>
      <c r="U149" s="142">
        <v>0</v>
      </c>
      <c r="V149" s="142">
        <v>0</v>
      </c>
      <c r="W149" s="142">
        <v>0</v>
      </c>
      <c r="X149" s="143"/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</row>
    <row r="150" spans="1:33">
      <c r="B150" s="6" t="s">
        <v>48</v>
      </c>
      <c r="C150" s="219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3"/>
      <c r="O150" s="142">
        <v>0</v>
      </c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43"/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</row>
    <row r="151" spans="1:33">
      <c r="B151" s="6" t="s">
        <v>325</v>
      </c>
      <c r="C151" s="219"/>
      <c r="D151" s="142">
        <v>0</v>
      </c>
      <c r="E151" s="142">
        <v>0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3"/>
      <c r="O151" s="142">
        <v>0</v>
      </c>
      <c r="P151" s="142">
        <v>0</v>
      </c>
      <c r="Q151" s="142">
        <v>0</v>
      </c>
      <c r="R151" s="142">
        <v>0</v>
      </c>
      <c r="S151" s="142">
        <v>0</v>
      </c>
      <c r="T151" s="142">
        <v>0</v>
      </c>
      <c r="U151" s="142">
        <v>0</v>
      </c>
      <c r="V151" s="142">
        <v>0</v>
      </c>
      <c r="W151" s="142">
        <v>0</v>
      </c>
      <c r="X151" s="143"/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</row>
    <row r="152" spans="1:33">
      <c r="B152" s="8" t="s">
        <v>101</v>
      </c>
      <c r="C152" s="219"/>
      <c r="D152" s="142">
        <v>0</v>
      </c>
      <c r="E152" s="142">
        <v>0</v>
      </c>
      <c r="F152" s="142">
        <v>0</v>
      </c>
      <c r="G152" s="142">
        <v>0</v>
      </c>
      <c r="H152" s="142">
        <v>0</v>
      </c>
      <c r="I152" s="142">
        <v>0</v>
      </c>
      <c r="J152" s="142">
        <v>0</v>
      </c>
      <c r="K152" s="142">
        <v>0</v>
      </c>
      <c r="L152" s="142">
        <v>0</v>
      </c>
      <c r="M152" s="142">
        <v>0</v>
      </c>
      <c r="N152" s="143"/>
      <c r="O152" s="142">
        <v>0</v>
      </c>
      <c r="P152" s="142">
        <v>0</v>
      </c>
      <c r="Q152" s="142">
        <v>0</v>
      </c>
      <c r="R152" s="142">
        <v>0</v>
      </c>
      <c r="S152" s="142">
        <v>0</v>
      </c>
      <c r="T152" s="142">
        <v>0</v>
      </c>
      <c r="U152" s="142">
        <v>0</v>
      </c>
      <c r="V152" s="142">
        <v>0</v>
      </c>
      <c r="W152" s="142">
        <v>0</v>
      </c>
      <c r="X152" s="143"/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</row>
    <row r="153" spans="1:33" s="45" customFormat="1">
      <c r="A153" s="38"/>
      <c r="B153" s="5" t="s">
        <v>9</v>
      </c>
      <c r="C153" s="209" t="s">
        <v>296</v>
      </c>
      <c r="D153" s="139">
        <v>437817.21818867954</v>
      </c>
      <c r="E153" s="139">
        <v>531145.20856783376</v>
      </c>
      <c r="F153" s="139">
        <v>644791.85247075802</v>
      </c>
      <c r="G153" s="139">
        <v>798647.52907740616</v>
      </c>
      <c r="H153" s="139">
        <v>987246.82662490872</v>
      </c>
      <c r="I153" s="139">
        <v>1179620.5645684144</v>
      </c>
      <c r="J153" s="139">
        <v>1402149.2214007932</v>
      </c>
      <c r="K153" s="139">
        <v>1665014.365801461</v>
      </c>
      <c r="L153" s="139">
        <v>1974577.2837439203</v>
      </c>
      <c r="M153" s="139">
        <v>2302000.066710622</v>
      </c>
      <c r="N153" s="146"/>
      <c r="O153" s="139">
        <v>103164.21619934279</v>
      </c>
      <c r="P153" s="139">
        <v>113646.64390292428</v>
      </c>
      <c r="Q153" s="139">
        <v>153855.67660664811</v>
      </c>
      <c r="R153" s="139">
        <v>188599.29754750256</v>
      </c>
      <c r="S153" s="139">
        <v>192373.73794350569</v>
      </c>
      <c r="T153" s="139">
        <v>222528.65683237888</v>
      </c>
      <c r="U153" s="139">
        <v>262865.14440066786</v>
      </c>
      <c r="V153" s="139">
        <v>309562.91794245917</v>
      </c>
      <c r="W153" s="139">
        <v>327422.78296670155</v>
      </c>
      <c r="X153" s="146"/>
      <c r="Y153" s="139">
        <v>-9836.2258201885907</v>
      </c>
      <c r="Z153" s="139">
        <v>10482.427703581492</v>
      </c>
      <c r="AA153" s="139">
        <v>40209.032703723824</v>
      </c>
      <c r="AB153" s="139">
        <v>34743.620940854453</v>
      </c>
      <c r="AC153" s="139">
        <v>3774.4403960031377</v>
      </c>
      <c r="AD153" s="139">
        <v>30154.918888873181</v>
      </c>
      <c r="AE153" s="139">
        <v>40336.487568288976</v>
      </c>
      <c r="AF153" s="139">
        <v>46697.773541791321</v>
      </c>
      <c r="AG153" s="139">
        <v>17859.86502424239</v>
      </c>
    </row>
    <row r="154" spans="1:33">
      <c r="B154" s="208" t="s">
        <v>40</v>
      </c>
      <c r="C154" s="219"/>
      <c r="D154" s="142">
        <v>437817.21818867954</v>
      </c>
      <c r="E154" s="142">
        <v>531145.20856783376</v>
      </c>
      <c r="F154" s="142">
        <v>644791.85247075802</v>
      </c>
      <c r="G154" s="142">
        <v>798647.52907740616</v>
      </c>
      <c r="H154" s="142">
        <v>987246.82662490872</v>
      </c>
      <c r="I154" s="142">
        <v>1179620.5645684144</v>
      </c>
      <c r="J154" s="142">
        <v>1402149.2214007932</v>
      </c>
      <c r="K154" s="142">
        <v>1665014.365801461</v>
      </c>
      <c r="L154" s="142">
        <v>1974577.2837439203</v>
      </c>
      <c r="M154" s="142">
        <v>2302000.066710622</v>
      </c>
      <c r="N154" s="143"/>
      <c r="O154" s="142">
        <v>103164.21619934279</v>
      </c>
      <c r="P154" s="142">
        <v>113646.64390292428</v>
      </c>
      <c r="Q154" s="142">
        <v>153855.67660664811</v>
      </c>
      <c r="R154" s="142">
        <v>188599.29754750256</v>
      </c>
      <c r="S154" s="142">
        <v>192373.73794350569</v>
      </c>
      <c r="T154" s="142">
        <v>222528.65683237888</v>
      </c>
      <c r="U154" s="142">
        <v>262865.14440066786</v>
      </c>
      <c r="V154" s="142">
        <v>309562.91794245917</v>
      </c>
      <c r="W154" s="142">
        <v>327422.78296670155</v>
      </c>
      <c r="X154" s="143"/>
      <c r="Y154" s="142">
        <v>-9836.2258201885888</v>
      </c>
      <c r="Z154" s="142">
        <v>10482.427703581492</v>
      </c>
      <c r="AA154" s="142">
        <v>40209.032703723824</v>
      </c>
      <c r="AB154" s="142">
        <v>34743.620940854453</v>
      </c>
      <c r="AC154" s="142">
        <v>3774.4403960031377</v>
      </c>
      <c r="AD154" s="142">
        <v>30154.918888873181</v>
      </c>
      <c r="AE154" s="142">
        <v>40336.487568288976</v>
      </c>
      <c r="AF154" s="142">
        <v>46697.773541791321</v>
      </c>
      <c r="AG154" s="142">
        <v>17859.86502424239</v>
      </c>
    </row>
    <row r="155" spans="1:33">
      <c r="B155" s="6" t="s">
        <v>41</v>
      </c>
      <c r="C155" s="219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3"/>
      <c r="O155" s="142">
        <v>0</v>
      </c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43"/>
      <c r="Y155" s="142">
        <v>0</v>
      </c>
      <c r="Z155" s="142">
        <v>0</v>
      </c>
      <c r="AA155" s="142">
        <v>0</v>
      </c>
      <c r="AB155" s="142">
        <v>0</v>
      </c>
      <c r="AC155" s="142">
        <v>0</v>
      </c>
      <c r="AD155" s="142">
        <v>0</v>
      </c>
      <c r="AE155" s="142">
        <v>0</v>
      </c>
      <c r="AF155" s="142">
        <v>0</v>
      </c>
      <c r="AG155" s="142">
        <v>0</v>
      </c>
    </row>
    <row r="156" spans="1:33">
      <c r="B156" s="6" t="s">
        <v>42</v>
      </c>
      <c r="C156" s="219"/>
      <c r="D156" s="142">
        <v>0</v>
      </c>
      <c r="E156" s="142">
        <v>0</v>
      </c>
      <c r="F156" s="142">
        <v>0</v>
      </c>
      <c r="G156" s="142">
        <v>0</v>
      </c>
      <c r="H156" s="142">
        <v>0</v>
      </c>
      <c r="I156" s="142">
        <v>0</v>
      </c>
      <c r="J156" s="142">
        <v>0</v>
      </c>
      <c r="K156" s="142">
        <v>0</v>
      </c>
      <c r="L156" s="142">
        <v>0</v>
      </c>
      <c r="M156" s="142">
        <v>0</v>
      </c>
      <c r="N156" s="143"/>
      <c r="O156" s="142">
        <v>0</v>
      </c>
      <c r="P156" s="142">
        <v>0</v>
      </c>
      <c r="Q156" s="142">
        <v>0</v>
      </c>
      <c r="R156" s="142">
        <v>0</v>
      </c>
      <c r="S156" s="142">
        <v>0</v>
      </c>
      <c r="T156" s="142">
        <v>0</v>
      </c>
      <c r="U156" s="142">
        <v>0</v>
      </c>
      <c r="V156" s="142">
        <v>0</v>
      </c>
      <c r="W156" s="142">
        <v>0</v>
      </c>
      <c r="X156" s="143"/>
      <c r="Y156" s="142">
        <v>0</v>
      </c>
      <c r="Z156" s="142">
        <v>0</v>
      </c>
      <c r="AA156" s="142">
        <v>0</v>
      </c>
      <c r="AB156" s="142">
        <v>0</v>
      </c>
      <c r="AC156" s="142">
        <v>0</v>
      </c>
      <c r="AD156" s="142">
        <v>0</v>
      </c>
      <c r="AE156" s="142">
        <v>0</v>
      </c>
      <c r="AF156" s="142">
        <v>0</v>
      </c>
      <c r="AG156" s="142">
        <v>0</v>
      </c>
    </row>
    <row r="157" spans="1:33">
      <c r="B157" s="6" t="s">
        <v>43</v>
      </c>
      <c r="C157" s="219"/>
      <c r="D157" s="142">
        <v>232083.32291657326</v>
      </c>
      <c r="E157" s="142">
        <v>250759.4890489759</v>
      </c>
      <c r="F157" s="142">
        <v>293001.09283985774</v>
      </c>
      <c r="G157" s="142">
        <v>348336.74403258157</v>
      </c>
      <c r="H157" s="142">
        <v>367883.86995093967</v>
      </c>
      <c r="I157" s="142">
        <v>484453.7568730386</v>
      </c>
      <c r="J157" s="142">
        <v>484371.98913130671</v>
      </c>
      <c r="K157" s="142">
        <v>571733.39420928806</v>
      </c>
      <c r="L157" s="142">
        <v>652323.02987991634</v>
      </c>
      <c r="M157" s="142">
        <v>743963.46483205666</v>
      </c>
      <c r="N157" s="143"/>
      <c r="O157" s="142">
        <v>19400.452348671653</v>
      </c>
      <c r="P157" s="142">
        <v>42241.603790881796</v>
      </c>
      <c r="Q157" s="142">
        <v>55335.651192723846</v>
      </c>
      <c r="R157" s="142">
        <v>19547.125918358142</v>
      </c>
      <c r="S157" s="142">
        <v>116569.88692209889</v>
      </c>
      <c r="T157" s="142">
        <v>-81.767741731891874</v>
      </c>
      <c r="U157" s="142">
        <v>87361.405077981355</v>
      </c>
      <c r="V157" s="142">
        <v>80589.635670628282</v>
      </c>
      <c r="W157" s="142">
        <v>91640.434952140276</v>
      </c>
      <c r="X157" s="143"/>
      <c r="Y157" s="142">
        <v>-724.28621626897461</v>
      </c>
      <c r="Z157" s="142">
        <v>22841.151442210146</v>
      </c>
      <c r="AA157" s="142">
        <v>13094.047401842045</v>
      </c>
      <c r="AB157" s="142">
        <v>-35788.525274365704</v>
      </c>
      <c r="AC157" s="142">
        <v>97022.761003740743</v>
      </c>
      <c r="AD157" s="142">
        <v>-116651.65466383078</v>
      </c>
      <c r="AE157" s="142">
        <v>87443.172819713247</v>
      </c>
      <c r="AF157" s="142">
        <v>-6771.7694073530765</v>
      </c>
      <c r="AG157" s="142">
        <v>11050.799281511991</v>
      </c>
    </row>
    <row r="158" spans="1:33">
      <c r="B158" s="6" t="s">
        <v>44</v>
      </c>
      <c r="C158" s="219"/>
      <c r="D158" s="142">
        <v>200874.6100206741</v>
      </c>
      <c r="E158" s="142">
        <v>271086.999491925</v>
      </c>
      <c r="F158" s="142">
        <v>337698.35963090038</v>
      </c>
      <c r="G158" s="142">
        <v>427760.94742153003</v>
      </c>
      <c r="H158" s="142">
        <v>584461.98068908905</v>
      </c>
      <c r="I158" s="142">
        <v>644002.6810637532</v>
      </c>
      <c r="J158" s="142">
        <v>850713.68889933708</v>
      </c>
      <c r="K158" s="142">
        <v>1000571.2162281661</v>
      </c>
      <c r="L158" s="142">
        <v>1202723.3510717296</v>
      </c>
      <c r="M158" s="142">
        <v>1411201.3016127807</v>
      </c>
      <c r="N158" s="143"/>
      <c r="O158" s="142">
        <v>74792.74894990465</v>
      </c>
      <c r="P158" s="142">
        <v>66611.360138975346</v>
      </c>
      <c r="Q158" s="142">
        <v>90062.587790629637</v>
      </c>
      <c r="R158" s="142">
        <v>156701.03326755908</v>
      </c>
      <c r="S158" s="142">
        <v>59540.700374664171</v>
      </c>
      <c r="T158" s="142">
        <v>206711.00783558385</v>
      </c>
      <c r="U158" s="142">
        <v>149857.52732882902</v>
      </c>
      <c r="V158" s="142">
        <v>202152.13484356337</v>
      </c>
      <c r="W158" s="142">
        <v>208477.95054105116</v>
      </c>
      <c r="X158" s="143"/>
      <c r="Y158" s="142">
        <v>-4580.3594786537251</v>
      </c>
      <c r="Z158" s="142">
        <v>-8181.3888109292975</v>
      </c>
      <c r="AA158" s="142">
        <v>23451.227651654292</v>
      </c>
      <c r="AB158" s="142">
        <v>66638.445476929424</v>
      </c>
      <c r="AC158" s="142">
        <v>-97160.33289289489</v>
      </c>
      <c r="AD158" s="142">
        <v>147170.30746091969</v>
      </c>
      <c r="AE158" s="142">
        <v>-56853.480506754844</v>
      </c>
      <c r="AF158" s="142">
        <v>52294.607514734344</v>
      </c>
      <c r="AG158" s="142">
        <v>6325.8156974878148</v>
      </c>
    </row>
    <row r="159" spans="1:33">
      <c r="B159" s="7" t="s">
        <v>45</v>
      </c>
      <c r="C159" s="219"/>
      <c r="D159" s="142">
        <v>124000.40029116285</v>
      </c>
      <c r="E159" s="142">
        <v>166181.10935962436</v>
      </c>
      <c r="F159" s="142">
        <v>205105.54203160142</v>
      </c>
      <c r="G159" s="142">
        <v>251444.33373964793</v>
      </c>
      <c r="H159" s="142">
        <v>298144.90730900585</v>
      </c>
      <c r="I159" s="142">
        <v>327590.33873101097</v>
      </c>
      <c r="J159" s="142">
        <v>410702.40124570334</v>
      </c>
      <c r="K159" s="142">
        <v>430556.36939471134</v>
      </c>
      <c r="L159" s="142">
        <v>520892.78436719743</v>
      </c>
      <c r="M159" s="142">
        <v>606314.93461473857</v>
      </c>
      <c r="N159" s="143"/>
      <c r="O159" s="142">
        <v>46761.068547115225</v>
      </c>
      <c r="P159" s="142">
        <v>38924.432671977047</v>
      </c>
      <c r="Q159" s="142">
        <v>46338.791708046527</v>
      </c>
      <c r="R159" s="142">
        <v>46700.573569357904</v>
      </c>
      <c r="S159" s="142">
        <v>29445.431422005138</v>
      </c>
      <c r="T159" s="142">
        <v>83112.062514692385</v>
      </c>
      <c r="U159" s="142">
        <v>19853.96814900796</v>
      </c>
      <c r="V159" s="142">
        <v>90336.414972486091</v>
      </c>
      <c r="W159" s="142">
        <v>85422.15024754114</v>
      </c>
      <c r="X159" s="143"/>
      <c r="Y159" s="142">
        <v>-4580.3594786537251</v>
      </c>
      <c r="Z159" s="142">
        <v>-7836.6358751381767</v>
      </c>
      <c r="AA159" s="142">
        <v>7414.3590360694816</v>
      </c>
      <c r="AB159" s="142">
        <v>361.78186131137409</v>
      </c>
      <c r="AC159" s="142">
        <v>-17255.142147352763</v>
      </c>
      <c r="AD159" s="142">
        <v>53666.631092687247</v>
      </c>
      <c r="AE159" s="142">
        <v>-63258.094365684432</v>
      </c>
      <c r="AF159" s="142">
        <v>70482.446823478123</v>
      </c>
      <c r="AG159" s="142">
        <v>-4914.264724944951</v>
      </c>
    </row>
    <row r="160" spans="1:33">
      <c r="B160" s="7" t="s">
        <v>46</v>
      </c>
      <c r="C160" s="219"/>
      <c r="D160" s="142">
        <v>76874.209729511247</v>
      </c>
      <c r="E160" s="142">
        <v>104905.89013230067</v>
      </c>
      <c r="F160" s="142">
        <v>132592.81759929899</v>
      </c>
      <c r="G160" s="142">
        <v>176316.6136818821</v>
      </c>
      <c r="H160" s="142">
        <v>286317.07338008325</v>
      </c>
      <c r="I160" s="142">
        <v>316412.34233274229</v>
      </c>
      <c r="J160" s="142">
        <v>440011.28765363374</v>
      </c>
      <c r="K160" s="142">
        <v>570014.84683345468</v>
      </c>
      <c r="L160" s="142">
        <v>681830.5667045319</v>
      </c>
      <c r="M160" s="142">
        <v>804886.36699804221</v>
      </c>
      <c r="N160" s="143"/>
      <c r="O160" s="142">
        <v>28031.680402789425</v>
      </c>
      <c r="P160" s="142">
        <v>27686.927466998306</v>
      </c>
      <c r="Q160" s="142">
        <v>43723.796082583132</v>
      </c>
      <c r="R160" s="142">
        <v>110000.45969820113</v>
      </c>
      <c r="S160" s="142">
        <v>30095.268952659033</v>
      </c>
      <c r="T160" s="142">
        <v>123598.94532089148</v>
      </c>
      <c r="U160" s="142">
        <v>130003.55917982096</v>
      </c>
      <c r="V160" s="142">
        <v>111815.71987107718</v>
      </c>
      <c r="W160" s="142">
        <v>123055.80029351031</v>
      </c>
      <c r="X160" s="143"/>
      <c r="Y160" s="142">
        <v>0</v>
      </c>
      <c r="Z160" s="142">
        <v>-344.75293579112076</v>
      </c>
      <c r="AA160" s="142">
        <v>16036.86861558483</v>
      </c>
      <c r="AB160" s="142">
        <v>66276.663615617988</v>
      </c>
      <c r="AC160" s="142">
        <v>-79905.190745542088</v>
      </c>
      <c r="AD160" s="142">
        <v>93503.676368232438</v>
      </c>
      <c r="AE160" s="142">
        <v>6404.6138589294969</v>
      </c>
      <c r="AF160" s="142">
        <v>-18187.839308743787</v>
      </c>
      <c r="AG160" s="142">
        <v>11240.08042243313</v>
      </c>
    </row>
    <row r="161" spans="1:33">
      <c r="B161" s="6" t="s">
        <v>317</v>
      </c>
      <c r="C161" s="219"/>
      <c r="D161" s="142">
        <v>1307.0940792628903</v>
      </c>
      <c r="E161" s="142">
        <v>2501.2530162423955</v>
      </c>
      <c r="F161" s="142">
        <v>3790.7</v>
      </c>
      <c r="G161" s="142">
        <v>6065.6573386096507</v>
      </c>
      <c r="H161" s="142">
        <v>9387.9771838639172</v>
      </c>
      <c r="I161" s="142">
        <v>13762.585139684601</v>
      </c>
      <c r="J161" s="142">
        <v>18039.352690331343</v>
      </c>
      <c r="K161" s="142">
        <v>24937.900546276062</v>
      </c>
      <c r="L161" s="142">
        <v>32152.49306113047</v>
      </c>
      <c r="M161" s="142">
        <v>39497.074502392061</v>
      </c>
      <c r="N161" s="143"/>
      <c r="O161" s="142">
        <v>2413.103955631077</v>
      </c>
      <c r="P161" s="142">
        <v>1289.4469837576044</v>
      </c>
      <c r="Q161" s="142">
        <v>2274.9573386096508</v>
      </c>
      <c r="R161" s="142">
        <v>3322.319845254267</v>
      </c>
      <c r="S161" s="142">
        <v>4374.6079558206829</v>
      </c>
      <c r="T161" s="142">
        <v>4276.767550646744</v>
      </c>
      <c r="U161" s="142">
        <v>6898.5478559447156</v>
      </c>
      <c r="V161" s="142">
        <v>7214.5925148544084</v>
      </c>
      <c r="W161" s="142">
        <v>7344.58144126159</v>
      </c>
      <c r="X161" s="143"/>
      <c r="Y161" s="142">
        <v>-1218.9450186515721</v>
      </c>
      <c r="Z161" s="142">
        <v>-1123.6569718734727</v>
      </c>
      <c r="AA161" s="142">
        <v>985.51035485204648</v>
      </c>
      <c r="AB161" s="142">
        <v>1047.3625066446161</v>
      </c>
      <c r="AC161" s="142">
        <v>1052.2881105664162</v>
      </c>
      <c r="AD161" s="142">
        <v>-97.840405173938905</v>
      </c>
      <c r="AE161" s="142">
        <v>2621.7803052979716</v>
      </c>
      <c r="AF161" s="142">
        <v>316.04465890969209</v>
      </c>
      <c r="AG161" s="142">
        <v>129.98892640718225</v>
      </c>
    </row>
    <row r="162" spans="1:33">
      <c r="B162" s="6" t="s">
        <v>108</v>
      </c>
      <c r="C162" s="219"/>
      <c r="D162" s="142">
        <v>3552.1911721693932</v>
      </c>
      <c r="E162" s="142">
        <v>6797.4670106904496</v>
      </c>
      <c r="F162" s="142">
        <v>10301.700000000001</v>
      </c>
      <c r="G162" s="142">
        <v>16484.180284684899</v>
      </c>
      <c r="H162" s="142">
        <v>25512.998801015889</v>
      </c>
      <c r="I162" s="142">
        <v>37401.541491937867</v>
      </c>
      <c r="J162" s="142">
        <v>49024.190679818086</v>
      </c>
      <c r="K162" s="142">
        <v>67771.854817730797</v>
      </c>
      <c r="L162" s="142">
        <v>87378.409731144042</v>
      </c>
      <c r="M162" s="142">
        <v>107338.22576339259</v>
      </c>
      <c r="N162" s="143"/>
      <c r="O162" s="142">
        <v>6557.9109451353761</v>
      </c>
      <c r="P162" s="142">
        <v>3504.2329893095512</v>
      </c>
      <c r="Q162" s="142">
        <v>6182.4802846848979</v>
      </c>
      <c r="R162" s="142">
        <v>9028.81851633099</v>
      </c>
      <c r="S162" s="142">
        <v>11888.542690921977</v>
      </c>
      <c r="T162" s="142">
        <v>11622.649187880223</v>
      </c>
      <c r="U162" s="142">
        <v>18747.66413791271</v>
      </c>
      <c r="V162" s="142">
        <v>19606.554913413242</v>
      </c>
      <c r="W162" s="142">
        <v>19959.816032248556</v>
      </c>
      <c r="X162" s="143"/>
      <c r="Y162" s="142">
        <v>-3312.6351066143193</v>
      </c>
      <c r="Z162" s="142">
        <v>-3053.6779558258245</v>
      </c>
      <c r="AA162" s="142">
        <v>2678.2472953753468</v>
      </c>
      <c r="AB162" s="142">
        <v>2846.3382316460907</v>
      </c>
      <c r="AC162" s="142">
        <v>2859.7241745909882</v>
      </c>
      <c r="AD162" s="142">
        <v>-265.89350304175525</v>
      </c>
      <c r="AE162" s="142">
        <v>7125.0149500324878</v>
      </c>
      <c r="AF162" s="142">
        <v>858.8907755005323</v>
      </c>
      <c r="AG162" s="142">
        <v>353.26111883531439</v>
      </c>
    </row>
    <row r="163" spans="1:33">
      <c r="B163" s="6" t="s">
        <v>48</v>
      </c>
      <c r="C163" s="219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3"/>
      <c r="O163" s="142">
        <v>0</v>
      </c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43"/>
      <c r="Y163" s="142">
        <v>0</v>
      </c>
      <c r="Z163" s="142">
        <v>0</v>
      </c>
      <c r="AA163" s="142">
        <v>0</v>
      </c>
      <c r="AB163" s="142">
        <v>0</v>
      </c>
      <c r="AC163" s="142">
        <v>0</v>
      </c>
      <c r="AD163" s="142">
        <v>0</v>
      </c>
      <c r="AE163" s="142">
        <v>0</v>
      </c>
      <c r="AF163" s="142">
        <v>0</v>
      </c>
      <c r="AG163" s="142">
        <v>0</v>
      </c>
    </row>
    <row r="164" spans="1:33">
      <c r="B164" s="6" t="s">
        <v>325</v>
      </c>
      <c r="C164" s="219"/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3"/>
      <c r="O164" s="142">
        <v>0</v>
      </c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43"/>
      <c r="Y164" s="142">
        <v>0</v>
      </c>
      <c r="Z164" s="142">
        <v>0</v>
      </c>
      <c r="AA164" s="142">
        <v>0</v>
      </c>
      <c r="AB164" s="142">
        <v>0</v>
      </c>
      <c r="AC164" s="142">
        <v>0</v>
      </c>
      <c r="AD164" s="142">
        <v>0</v>
      </c>
      <c r="AE164" s="142">
        <v>0</v>
      </c>
      <c r="AF164" s="142">
        <v>0</v>
      </c>
      <c r="AG164" s="142">
        <v>0</v>
      </c>
    </row>
    <row r="165" spans="1:33">
      <c r="B165" s="8" t="s">
        <v>101</v>
      </c>
      <c r="C165" s="219"/>
      <c r="D165" s="142">
        <v>0</v>
      </c>
      <c r="E165" s="142">
        <v>0</v>
      </c>
      <c r="F165" s="142">
        <v>0</v>
      </c>
      <c r="G165" s="142">
        <v>0</v>
      </c>
      <c r="H165" s="142">
        <v>0</v>
      </c>
      <c r="I165" s="142">
        <v>0</v>
      </c>
      <c r="J165" s="142">
        <v>0</v>
      </c>
      <c r="K165" s="142">
        <v>0</v>
      </c>
      <c r="L165" s="142">
        <v>0</v>
      </c>
      <c r="M165" s="142">
        <v>0</v>
      </c>
      <c r="N165" s="143"/>
      <c r="O165" s="142">
        <v>0</v>
      </c>
      <c r="P165" s="142">
        <v>0</v>
      </c>
      <c r="Q165" s="142">
        <v>0</v>
      </c>
      <c r="R165" s="142">
        <v>0</v>
      </c>
      <c r="S165" s="142">
        <v>0</v>
      </c>
      <c r="T165" s="142">
        <v>0</v>
      </c>
      <c r="U165" s="142">
        <v>0</v>
      </c>
      <c r="V165" s="142">
        <v>0</v>
      </c>
      <c r="W165" s="142">
        <v>0</v>
      </c>
      <c r="X165" s="143"/>
      <c r="Y165" s="142">
        <v>0</v>
      </c>
      <c r="Z165" s="142">
        <v>0</v>
      </c>
      <c r="AA165" s="142">
        <v>0</v>
      </c>
      <c r="AB165" s="142">
        <v>0</v>
      </c>
      <c r="AC165" s="142">
        <v>0</v>
      </c>
      <c r="AD165" s="142">
        <v>0</v>
      </c>
      <c r="AE165" s="142">
        <v>0</v>
      </c>
      <c r="AF165" s="142">
        <v>0</v>
      </c>
      <c r="AG165" s="142">
        <v>0</v>
      </c>
    </row>
    <row r="166" spans="1:33" s="45" customFormat="1">
      <c r="A166" s="38"/>
      <c r="B166" s="5" t="s">
        <v>25</v>
      </c>
      <c r="C166" s="209" t="s">
        <v>297</v>
      </c>
      <c r="D166" s="139">
        <v>-5.9999999939464033E-2</v>
      </c>
      <c r="E166" s="139">
        <v>-0.48999999993247906</v>
      </c>
      <c r="F166" s="139">
        <v>0</v>
      </c>
      <c r="G166" s="139">
        <v>0</v>
      </c>
      <c r="H166" s="139">
        <v>0</v>
      </c>
      <c r="I166" s="139">
        <v>0</v>
      </c>
      <c r="J166" s="139">
        <v>2083.06</v>
      </c>
      <c r="K166" s="139">
        <v>1841.48</v>
      </c>
      <c r="L166" s="139">
        <v>549.96</v>
      </c>
      <c r="M166" s="139">
        <v>4821.82</v>
      </c>
      <c r="N166" s="146"/>
      <c r="O166" s="139">
        <v>-0.42999999999301503</v>
      </c>
      <c r="P166" s="139">
        <v>0.48999999993247906</v>
      </c>
      <c r="Q166" s="139">
        <v>0</v>
      </c>
      <c r="R166" s="139">
        <v>0</v>
      </c>
      <c r="S166" s="139">
        <v>0</v>
      </c>
      <c r="T166" s="139">
        <v>2083.06</v>
      </c>
      <c r="U166" s="139">
        <v>-241.5800000000001</v>
      </c>
      <c r="V166" s="139">
        <v>-1291.52</v>
      </c>
      <c r="W166" s="139">
        <v>4271.8599999999997</v>
      </c>
      <c r="X166" s="146"/>
      <c r="Y166" s="139">
        <v>0</v>
      </c>
      <c r="Z166" s="139">
        <v>0.91999999992549408</v>
      </c>
      <c r="AA166" s="139">
        <v>-0.48999999993247906</v>
      </c>
      <c r="AB166" s="139">
        <v>0</v>
      </c>
      <c r="AC166" s="139">
        <v>0</v>
      </c>
      <c r="AD166" s="139">
        <v>2083.06</v>
      </c>
      <c r="AE166" s="139">
        <v>-2324.6400000000003</v>
      </c>
      <c r="AF166" s="139">
        <v>-1049.9399999999998</v>
      </c>
      <c r="AG166" s="139">
        <v>5563.3799999999992</v>
      </c>
    </row>
    <row r="167" spans="1:33">
      <c r="B167" s="208" t="s">
        <v>40</v>
      </c>
      <c r="C167" s="219"/>
      <c r="D167" s="142">
        <v>-5.9999999939464033E-2</v>
      </c>
      <c r="E167" s="142">
        <v>-0.48999999993247906</v>
      </c>
      <c r="F167" s="142">
        <v>0</v>
      </c>
      <c r="G167" s="142">
        <v>0</v>
      </c>
      <c r="H167" s="142">
        <v>0</v>
      </c>
      <c r="I167" s="142">
        <v>0</v>
      </c>
      <c r="J167" s="142">
        <v>2083.06</v>
      </c>
      <c r="K167" s="142">
        <v>1841.48</v>
      </c>
      <c r="L167" s="142">
        <v>549.96</v>
      </c>
      <c r="M167" s="142">
        <v>4821.82</v>
      </c>
      <c r="N167" s="143"/>
      <c r="O167" s="142">
        <v>-0.42999999999301503</v>
      </c>
      <c r="P167" s="142">
        <v>0.48999999993247906</v>
      </c>
      <c r="Q167" s="142">
        <v>0</v>
      </c>
      <c r="R167" s="142">
        <v>0</v>
      </c>
      <c r="S167" s="142">
        <v>0</v>
      </c>
      <c r="T167" s="142">
        <v>2083.06</v>
      </c>
      <c r="U167" s="142">
        <v>-241.5800000000001</v>
      </c>
      <c r="V167" s="142">
        <v>-1291.52</v>
      </c>
      <c r="W167" s="142">
        <v>4271.8599999999997</v>
      </c>
      <c r="X167" s="143"/>
      <c r="Y167" s="142">
        <v>0</v>
      </c>
      <c r="Z167" s="142">
        <v>0.91999999992549408</v>
      </c>
      <c r="AA167" s="142">
        <v>-0.48999999993247906</v>
      </c>
      <c r="AB167" s="142">
        <v>0</v>
      </c>
      <c r="AC167" s="142">
        <v>0</v>
      </c>
      <c r="AD167" s="142">
        <v>2083.06</v>
      </c>
      <c r="AE167" s="142">
        <v>-2324.6400000000003</v>
      </c>
      <c r="AF167" s="142">
        <v>-1049.9399999999998</v>
      </c>
      <c r="AG167" s="142">
        <v>5563.3799999999992</v>
      </c>
    </row>
    <row r="168" spans="1:33">
      <c r="B168" s="6" t="s">
        <v>41</v>
      </c>
      <c r="C168" s="219"/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3"/>
      <c r="O168" s="142">
        <v>0</v>
      </c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43"/>
      <c r="Y168" s="142">
        <v>0</v>
      </c>
      <c r="Z168" s="142">
        <v>0</v>
      </c>
      <c r="AA168" s="142">
        <v>0</v>
      </c>
      <c r="AB168" s="142">
        <v>0</v>
      </c>
      <c r="AC168" s="142">
        <v>0</v>
      </c>
      <c r="AD168" s="142">
        <v>0</v>
      </c>
      <c r="AE168" s="142">
        <v>0</v>
      </c>
      <c r="AF168" s="142">
        <v>0</v>
      </c>
      <c r="AG168" s="142">
        <v>0</v>
      </c>
    </row>
    <row r="169" spans="1:33">
      <c r="B169" s="6" t="s">
        <v>42</v>
      </c>
      <c r="C169" s="219"/>
      <c r="D169" s="142">
        <v>-5.9999999939464033E-2</v>
      </c>
      <c r="E169" s="142">
        <v>-0.48999999993247906</v>
      </c>
      <c r="F169" s="142">
        <v>0</v>
      </c>
      <c r="G169" s="142">
        <v>0</v>
      </c>
      <c r="H169" s="142">
        <v>0</v>
      </c>
      <c r="I169" s="142">
        <v>0</v>
      </c>
      <c r="J169" s="142">
        <v>2083.06</v>
      </c>
      <c r="K169" s="142">
        <v>1841.48</v>
      </c>
      <c r="L169" s="142">
        <v>549.96</v>
      </c>
      <c r="M169" s="142">
        <v>4821.82</v>
      </c>
      <c r="N169" s="143"/>
      <c r="O169" s="142">
        <v>-0.42999999999301503</v>
      </c>
      <c r="P169" s="142">
        <v>0.48999999993247906</v>
      </c>
      <c r="Q169" s="142">
        <v>0</v>
      </c>
      <c r="R169" s="142">
        <v>0</v>
      </c>
      <c r="S169" s="142">
        <v>0</v>
      </c>
      <c r="T169" s="142">
        <v>2083.06</v>
      </c>
      <c r="U169" s="142">
        <v>-241.5800000000001</v>
      </c>
      <c r="V169" s="142">
        <v>-1291.52</v>
      </c>
      <c r="W169" s="142">
        <v>4271.8599999999997</v>
      </c>
      <c r="X169" s="143"/>
      <c r="Y169" s="142">
        <v>0</v>
      </c>
      <c r="Z169" s="142">
        <v>0.91999999992549408</v>
      </c>
      <c r="AA169" s="142">
        <v>-0.48999999993247906</v>
      </c>
      <c r="AB169" s="142">
        <v>0</v>
      </c>
      <c r="AC169" s="142">
        <v>0</v>
      </c>
      <c r="AD169" s="142">
        <v>2083.06</v>
      </c>
      <c r="AE169" s="142">
        <v>-2324.6400000000003</v>
      </c>
      <c r="AF169" s="142">
        <v>-1049.9399999999998</v>
      </c>
      <c r="AG169" s="142">
        <v>5563.3799999999992</v>
      </c>
    </row>
    <row r="170" spans="1:33">
      <c r="B170" s="6" t="s">
        <v>43</v>
      </c>
      <c r="C170" s="219"/>
      <c r="D170" s="142">
        <v>0</v>
      </c>
      <c r="E170" s="142">
        <v>0</v>
      </c>
      <c r="F170" s="142">
        <v>0</v>
      </c>
      <c r="G170" s="142">
        <v>0</v>
      </c>
      <c r="H170" s="142">
        <v>0</v>
      </c>
      <c r="I170" s="142">
        <v>0</v>
      </c>
      <c r="J170" s="142">
        <v>0</v>
      </c>
      <c r="K170" s="142">
        <v>0</v>
      </c>
      <c r="L170" s="142">
        <v>0</v>
      </c>
      <c r="M170" s="142">
        <v>0</v>
      </c>
      <c r="N170" s="143"/>
      <c r="O170" s="142">
        <v>0</v>
      </c>
      <c r="P170" s="142">
        <v>0</v>
      </c>
      <c r="Q170" s="142">
        <v>0</v>
      </c>
      <c r="R170" s="142">
        <v>0</v>
      </c>
      <c r="S170" s="142">
        <v>0</v>
      </c>
      <c r="T170" s="142">
        <v>0</v>
      </c>
      <c r="U170" s="142">
        <v>0</v>
      </c>
      <c r="V170" s="142">
        <v>0</v>
      </c>
      <c r="W170" s="142">
        <v>0</v>
      </c>
      <c r="X170" s="143"/>
      <c r="Y170" s="142">
        <v>0</v>
      </c>
      <c r="Z170" s="142">
        <v>0</v>
      </c>
      <c r="AA170" s="142">
        <v>0</v>
      </c>
      <c r="AB170" s="142">
        <v>0</v>
      </c>
      <c r="AC170" s="142">
        <v>0</v>
      </c>
      <c r="AD170" s="142">
        <v>0</v>
      </c>
      <c r="AE170" s="142">
        <v>0</v>
      </c>
      <c r="AF170" s="142">
        <v>0</v>
      </c>
      <c r="AG170" s="142">
        <v>0</v>
      </c>
    </row>
    <row r="171" spans="1:33">
      <c r="B171" s="6" t="s">
        <v>44</v>
      </c>
      <c r="C171" s="219"/>
      <c r="D171" s="142">
        <v>0</v>
      </c>
      <c r="E171" s="142">
        <v>0</v>
      </c>
      <c r="F171" s="142">
        <v>0</v>
      </c>
      <c r="G171" s="142">
        <v>0</v>
      </c>
      <c r="H171" s="142">
        <v>0</v>
      </c>
      <c r="I171" s="142">
        <v>0</v>
      </c>
      <c r="J171" s="142">
        <v>0</v>
      </c>
      <c r="K171" s="142">
        <v>0</v>
      </c>
      <c r="L171" s="142">
        <v>0</v>
      </c>
      <c r="M171" s="142">
        <v>0</v>
      </c>
      <c r="N171" s="143"/>
      <c r="O171" s="142">
        <v>0</v>
      </c>
      <c r="P171" s="142">
        <v>0</v>
      </c>
      <c r="Q171" s="142">
        <v>0</v>
      </c>
      <c r="R171" s="142">
        <v>0</v>
      </c>
      <c r="S171" s="142">
        <v>0</v>
      </c>
      <c r="T171" s="142">
        <v>0</v>
      </c>
      <c r="U171" s="142">
        <v>0</v>
      </c>
      <c r="V171" s="142">
        <v>0</v>
      </c>
      <c r="W171" s="142">
        <v>0</v>
      </c>
      <c r="X171" s="143"/>
      <c r="Y171" s="142">
        <v>0</v>
      </c>
      <c r="Z171" s="142">
        <v>0</v>
      </c>
      <c r="AA171" s="142">
        <v>0</v>
      </c>
      <c r="AB171" s="142">
        <v>0</v>
      </c>
      <c r="AC171" s="142">
        <v>0</v>
      </c>
      <c r="AD171" s="142">
        <v>0</v>
      </c>
      <c r="AE171" s="142">
        <v>0</v>
      </c>
      <c r="AF171" s="142">
        <v>0</v>
      </c>
      <c r="AG171" s="142">
        <v>0</v>
      </c>
    </row>
    <row r="172" spans="1:33">
      <c r="B172" s="7" t="s">
        <v>45</v>
      </c>
      <c r="C172" s="219"/>
      <c r="D172" s="142">
        <v>0</v>
      </c>
      <c r="E172" s="142">
        <v>0</v>
      </c>
      <c r="F172" s="142">
        <v>0</v>
      </c>
      <c r="G172" s="142">
        <v>0</v>
      </c>
      <c r="H172" s="142">
        <v>0</v>
      </c>
      <c r="I172" s="142">
        <v>0</v>
      </c>
      <c r="J172" s="142">
        <v>0</v>
      </c>
      <c r="K172" s="142">
        <v>0</v>
      </c>
      <c r="L172" s="142">
        <v>0</v>
      </c>
      <c r="M172" s="142">
        <v>0</v>
      </c>
      <c r="N172" s="143"/>
      <c r="O172" s="142">
        <v>0</v>
      </c>
      <c r="P172" s="142">
        <v>0</v>
      </c>
      <c r="Q172" s="142">
        <v>0</v>
      </c>
      <c r="R172" s="142">
        <v>0</v>
      </c>
      <c r="S172" s="142">
        <v>0</v>
      </c>
      <c r="T172" s="142">
        <v>0</v>
      </c>
      <c r="U172" s="142">
        <v>0</v>
      </c>
      <c r="V172" s="142">
        <v>0</v>
      </c>
      <c r="W172" s="142">
        <v>0</v>
      </c>
      <c r="X172" s="143"/>
      <c r="Y172" s="142">
        <v>0</v>
      </c>
      <c r="Z172" s="142">
        <v>0</v>
      </c>
      <c r="AA172" s="142">
        <v>0</v>
      </c>
      <c r="AB172" s="142">
        <v>0</v>
      </c>
      <c r="AC172" s="142">
        <v>0</v>
      </c>
      <c r="AD172" s="142">
        <v>0</v>
      </c>
      <c r="AE172" s="142">
        <v>0</v>
      </c>
      <c r="AF172" s="142">
        <v>0</v>
      </c>
      <c r="AG172" s="142">
        <v>0</v>
      </c>
    </row>
    <row r="173" spans="1:33">
      <c r="B173" s="7" t="s">
        <v>46</v>
      </c>
      <c r="C173" s="219"/>
      <c r="D173" s="142">
        <v>0</v>
      </c>
      <c r="E173" s="142">
        <v>0</v>
      </c>
      <c r="F173" s="142">
        <v>0</v>
      </c>
      <c r="G173" s="142">
        <v>0</v>
      </c>
      <c r="H173" s="142">
        <v>0</v>
      </c>
      <c r="I173" s="142">
        <v>0</v>
      </c>
      <c r="J173" s="142">
        <v>0</v>
      </c>
      <c r="K173" s="142">
        <v>0</v>
      </c>
      <c r="L173" s="142">
        <v>0</v>
      </c>
      <c r="M173" s="142">
        <v>0</v>
      </c>
      <c r="N173" s="143"/>
      <c r="O173" s="142">
        <v>0</v>
      </c>
      <c r="P173" s="142">
        <v>0</v>
      </c>
      <c r="Q173" s="142">
        <v>0</v>
      </c>
      <c r="R173" s="142">
        <v>0</v>
      </c>
      <c r="S173" s="142">
        <v>0</v>
      </c>
      <c r="T173" s="142">
        <v>0</v>
      </c>
      <c r="U173" s="142">
        <v>0</v>
      </c>
      <c r="V173" s="142">
        <v>0</v>
      </c>
      <c r="W173" s="142">
        <v>0</v>
      </c>
      <c r="X173" s="143"/>
      <c r="Y173" s="142">
        <v>0</v>
      </c>
      <c r="Z173" s="142">
        <v>0</v>
      </c>
      <c r="AA173" s="142">
        <v>0</v>
      </c>
      <c r="AB173" s="142">
        <v>0</v>
      </c>
      <c r="AC173" s="142">
        <v>0</v>
      </c>
      <c r="AD173" s="142">
        <v>0</v>
      </c>
      <c r="AE173" s="142">
        <v>0</v>
      </c>
      <c r="AF173" s="142">
        <v>0</v>
      </c>
      <c r="AG173" s="142">
        <v>0</v>
      </c>
    </row>
    <row r="174" spans="1:33">
      <c r="B174" s="6" t="s">
        <v>317</v>
      </c>
      <c r="C174" s="219"/>
      <c r="D174" s="142">
        <v>0</v>
      </c>
      <c r="E174" s="142">
        <v>0</v>
      </c>
      <c r="F174" s="142">
        <v>0</v>
      </c>
      <c r="G174" s="142">
        <v>0</v>
      </c>
      <c r="H174" s="142">
        <v>0</v>
      </c>
      <c r="I174" s="142">
        <v>0</v>
      </c>
      <c r="J174" s="142">
        <v>0</v>
      </c>
      <c r="K174" s="142">
        <v>0</v>
      </c>
      <c r="L174" s="142">
        <v>0</v>
      </c>
      <c r="M174" s="142">
        <v>0</v>
      </c>
      <c r="N174" s="143"/>
      <c r="O174" s="142">
        <v>0</v>
      </c>
      <c r="P174" s="142">
        <v>0</v>
      </c>
      <c r="Q174" s="142">
        <v>0</v>
      </c>
      <c r="R174" s="142">
        <v>0</v>
      </c>
      <c r="S174" s="142">
        <v>0</v>
      </c>
      <c r="T174" s="142">
        <v>0</v>
      </c>
      <c r="U174" s="142">
        <v>0</v>
      </c>
      <c r="V174" s="142">
        <v>0</v>
      </c>
      <c r="W174" s="142">
        <v>0</v>
      </c>
      <c r="X174" s="143"/>
      <c r="Y174" s="142">
        <v>0</v>
      </c>
      <c r="Z174" s="142">
        <v>0</v>
      </c>
      <c r="AA174" s="142">
        <v>0</v>
      </c>
      <c r="AB174" s="142">
        <v>0</v>
      </c>
      <c r="AC174" s="142">
        <v>0</v>
      </c>
      <c r="AD174" s="142">
        <v>0</v>
      </c>
      <c r="AE174" s="142">
        <v>0</v>
      </c>
      <c r="AF174" s="142">
        <v>0</v>
      </c>
      <c r="AG174" s="142">
        <v>0</v>
      </c>
    </row>
    <row r="175" spans="1:33">
      <c r="B175" s="6" t="s">
        <v>108</v>
      </c>
      <c r="C175" s="219"/>
      <c r="D175" s="142">
        <v>0</v>
      </c>
      <c r="E175" s="142">
        <v>0</v>
      </c>
      <c r="F175" s="142">
        <v>0</v>
      </c>
      <c r="G175" s="142">
        <v>0</v>
      </c>
      <c r="H175" s="142">
        <v>0</v>
      </c>
      <c r="I175" s="142">
        <v>0</v>
      </c>
      <c r="J175" s="142">
        <v>0</v>
      </c>
      <c r="K175" s="142">
        <v>0</v>
      </c>
      <c r="L175" s="142">
        <v>0</v>
      </c>
      <c r="M175" s="142">
        <v>0</v>
      </c>
      <c r="N175" s="143"/>
      <c r="O175" s="142">
        <v>0</v>
      </c>
      <c r="P175" s="142">
        <v>0</v>
      </c>
      <c r="Q175" s="142">
        <v>0</v>
      </c>
      <c r="R175" s="142">
        <v>0</v>
      </c>
      <c r="S175" s="142">
        <v>0</v>
      </c>
      <c r="T175" s="142">
        <v>0</v>
      </c>
      <c r="U175" s="142">
        <v>0</v>
      </c>
      <c r="V175" s="142">
        <v>0</v>
      </c>
      <c r="W175" s="142">
        <v>0</v>
      </c>
      <c r="X175" s="143"/>
      <c r="Y175" s="142">
        <v>0</v>
      </c>
      <c r="Z175" s="142">
        <v>0</v>
      </c>
      <c r="AA175" s="142">
        <v>0</v>
      </c>
      <c r="AB175" s="142">
        <v>0</v>
      </c>
      <c r="AC175" s="142">
        <v>0</v>
      </c>
      <c r="AD175" s="142">
        <v>0</v>
      </c>
      <c r="AE175" s="142">
        <v>0</v>
      </c>
      <c r="AF175" s="142">
        <v>0</v>
      </c>
      <c r="AG175" s="142">
        <v>0</v>
      </c>
    </row>
    <row r="176" spans="1:33">
      <c r="B176" s="6" t="s">
        <v>48</v>
      </c>
      <c r="C176" s="219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3"/>
      <c r="O176" s="142">
        <v>0</v>
      </c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3"/>
      <c r="Y176" s="142">
        <v>0</v>
      </c>
      <c r="Z176" s="142">
        <v>0</v>
      </c>
      <c r="AA176" s="142">
        <v>0</v>
      </c>
      <c r="AB176" s="142">
        <v>0</v>
      </c>
      <c r="AC176" s="142">
        <v>0</v>
      </c>
      <c r="AD176" s="142">
        <v>0</v>
      </c>
      <c r="AE176" s="142">
        <v>0</v>
      </c>
      <c r="AF176" s="142">
        <v>0</v>
      </c>
      <c r="AG176" s="142">
        <v>0</v>
      </c>
    </row>
    <row r="177" spans="1:33">
      <c r="B177" s="6" t="s">
        <v>325</v>
      </c>
      <c r="C177" s="219"/>
      <c r="D177" s="142">
        <v>0</v>
      </c>
      <c r="E177" s="142">
        <v>0</v>
      </c>
      <c r="F177" s="142">
        <v>0</v>
      </c>
      <c r="G177" s="142">
        <v>0</v>
      </c>
      <c r="H177" s="142">
        <v>0</v>
      </c>
      <c r="I177" s="142">
        <v>0</v>
      </c>
      <c r="J177" s="142">
        <v>0</v>
      </c>
      <c r="K177" s="142">
        <v>0</v>
      </c>
      <c r="L177" s="142">
        <v>0</v>
      </c>
      <c r="M177" s="142">
        <v>0</v>
      </c>
      <c r="N177" s="143"/>
      <c r="O177" s="142">
        <v>0</v>
      </c>
      <c r="P177" s="142">
        <v>0</v>
      </c>
      <c r="Q177" s="142">
        <v>0</v>
      </c>
      <c r="R177" s="142">
        <v>0</v>
      </c>
      <c r="S177" s="142">
        <v>0</v>
      </c>
      <c r="T177" s="142">
        <v>0</v>
      </c>
      <c r="U177" s="142">
        <v>0</v>
      </c>
      <c r="V177" s="142">
        <v>0</v>
      </c>
      <c r="W177" s="142">
        <v>0</v>
      </c>
      <c r="X177" s="143"/>
      <c r="Y177" s="142">
        <v>0</v>
      </c>
      <c r="Z177" s="142">
        <v>0</v>
      </c>
      <c r="AA177" s="142">
        <v>0</v>
      </c>
      <c r="AB177" s="142">
        <v>0</v>
      </c>
      <c r="AC177" s="142">
        <v>0</v>
      </c>
      <c r="AD177" s="142">
        <v>0</v>
      </c>
      <c r="AE177" s="142">
        <v>0</v>
      </c>
      <c r="AF177" s="142">
        <v>0</v>
      </c>
      <c r="AG177" s="142">
        <v>0</v>
      </c>
    </row>
    <row r="178" spans="1:33">
      <c r="B178" s="8" t="s">
        <v>101</v>
      </c>
      <c r="C178" s="219"/>
      <c r="D178" s="142">
        <v>0</v>
      </c>
      <c r="E178" s="142">
        <v>0</v>
      </c>
      <c r="F178" s="142">
        <v>0</v>
      </c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3"/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3"/>
      <c r="Y178" s="142">
        <v>0</v>
      </c>
      <c r="Z178" s="142">
        <v>0</v>
      </c>
      <c r="AA178" s="142">
        <v>0</v>
      </c>
      <c r="AB178" s="142">
        <v>0</v>
      </c>
      <c r="AC178" s="142">
        <v>0</v>
      </c>
      <c r="AD178" s="142">
        <v>0</v>
      </c>
      <c r="AE178" s="142">
        <v>0</v>
      </c>
      <c r="AF178" s="142">
        <v>0</v>
      </c>
      <c r="AG178" s="142">
        <v>0</v>
      </c>
    </row>
    <row r="179" spans="1:33" s="45" customFormat="1">
      <c r="A179" s="38"/>
      <c r="B179" s="5" t="s">
        <v>10</v>
      </c>
      <c r="C179" s="209" t="s">
        <v>298</v>
      </c>
      <c r="D179" s="139">
        <v>1371.9636707856253</v>
      </c>
      <c r="E179" s="139">
        <v>2636.2390998752976</v>
      </c>
      <c r="F179" s="139">
        <v>4511.6000000000004</v>
      </c>
      <c r="G179" s="139">
        <v>8415.3697993424794</v>
      </c>
      <c r="H179" s="139">
        <v>19608.260111098538</v>
      </c>
      <c r="I179" s="139">
        <v>39086.973431583727</v>
      </c>
      <c r="J179" s="139">
        <v>58192.421654007478</v>
      </c>
      <c r="K179" s="139">
        <v>73837.00868155538</v>
      </c>
      <c r="L179" s="139">
        <v>77320.088614669541</v>
      </c>
      <c r="M179" s="139">
        <v>129069.38117900466</v>
      </c>
      <c r="N179" s="146"/>
      <c r="O179" s="139">
        <v>2829.0997348783812</v>
      </c>
      <c r="P179" s="139">
        <v>1875.3609001247025</v>
      </c>
      <c r="Q179" s="139">
        <v>3903.7697993424786</v>
      </c>
      <c r="R179" s="139">
        <v>11192.890311756059</v>
      </c>
      <c r="S179" s="139">
        <v>19478.713320485189</v>
      </c>
      <c r="T179" s="139">
        <v>19105.448222423751</v>
      </c>
      <c r="U179" s="139">
        <v>15644.587027547903</v>
      </c>
      <c r="V179" s="139">
        <v>3483.0799331141634</v>
      </c>
      <c r="W179" s="139">
        <v>51749.292564335112</v>
      </c>
      <c r="X179" s="146"/>
      <c r="Y179" s="139">
        <v>-1564.8243057887089</v>
      </c>
      <c r="Z179" s="139">
        <v>-953.7388347536787</v>
      </c>
      <c r="AA179" s="139">
        <v>2028.408899217776</v>
      </c>
      <c r="AB179" s="139">
        <v>7289.1205124135795</v>
      </c>
      <c r="AC179" s="139">
        <v>8285.8230087291322</v>
      </c>
      <c r="AD179" s="139">
        <v>-373.26509806143804</v>
      </c>
      <c r="AE179" s="139">
        <v>-3460.8611948758494</v>
      </c>
      <c r="AF179" s="139">
        <v>-12161.507094433739</v>
      </c>
      <c r="AG179" s="139">
        <v>48266.212631220944</v>
      </c>
    </row>
    <row r="180" spans="1:33" s="45" customFormat="1">
      <c r="A180" s="38"/>
      <c r="B180" s="31" t="s">
        <v>26</v>
      </c>
      <c r="C180" s="209" t="s">
        <v>299</v>
      </c>
      <c r="D180" s="139">
        <v>865.83</v>
      </c>
      <c r="E180" s="139">
        <v>1706.625</v>
      </c>
      <c r="F180" s="139">
        <v>3119.7750000000001</v>
      </c>
      <c r="G180" s="139">
        <v>6185.25</v>
      </c>
      <c r="H180" s="139">
        <v>9492</v>
      </c>
      <c r="I180" s="139">
        <v>17667.75</v>
      </c>
      <c r="J180" s="139">
        <v>24527.249999999996</v>
      </c>
      <c r="K180" s="139">
        <v>33814.44</v>
      </c>
      <c r="L180" s="139">
        <v>32119.927500000002</v>
      </c>
      <c r="M180" s="139">
        <v>68550</v>
      </c>
      <c r="N180" s="146"/>
      <c r="O180" s="139">
        <v>1932.2470586187353</v>
      </c>
      <c r="P180" s="139">
        <v>1413.1499999999999</v>
      </c>
      <c r="Q180" s="139">
        <v>3065.4749999999999</v>
      </c>
      <c r="R180" s="139">
        <v>3306.7500000000005</v>
      </c>
      <c r="S180" s="139">
        <v>8175.7500000000009</v>
      </c>
      <c r="T180" s="139">
        <v>6859.4999999999973</v>
      </c>
      <c r="U180" s="139">
        <v>9287.1900000000041</v>
      </c>
      <c r="V180" s="139">
        <v>-1694.5125000000019</v>
      </c>
      <c r="W180" s="139">
        <v>36430.072500000002</v>
      </c>
      <c r="X180" s="146"/>
      <c r="Y180" s="139">
        <v>-1091.4520586187355</v>
      </c>
      <c r="Z180" s="139">
        <v>-519.09705861873545</v>
      </c>
      <c r="AA180" s="139">
        <v>1652.325</v>
      </c>
      <c r="AB180" s="139">
        <v>241.27500000000026</v>
      </c>
      <c r="AC180" s="139">
        <v>4869.0000000000009</v>
      </c>
      <c r="AD180" s="139">
        <v>-1316.2500000000036</v>
      </c>
      <c r="AE180" s="139">
        <v>2427.6900000000069</v>
      </c>
      <c r="AF180" s="139">
        <v>-10981.702500000007</v>
      </c>
      <c r="AG180" s="139">
        <v>38124.584999999999</v>
      </c>
    </row>
    <row r="181" spans="1:33">
      <c r="B181" s="208" t="s">
        <v>40</v>
      </c>
      <c r="C181" s="219"/>
      <c r="D181" s="142">
        <v>865.83</v>
      </c>
      <c r="E181" s="142">
        <v>1706.625</v>
      </c>
      <c r="F181" s="142">
        <v>3119.7750000000001</v>
      </c>
      <c r="G181" s="142">
        <v>6185.25</v>
      </c>
      <c r="H181" s="142">
        <v>9492</v>
      </c>
      <c r="I181" s="142">
        <v>17667.75</v>
      </c>
      <c r="J181" s="142">
        <v>24527.249999999996</v>
      </c>
      <c r="K181" s="142">
        <v>33814.44</v>
      </c>
      <c r="L181" s="142">
        <v>32119.927500000002</v>
      </c>
      <c r="M181" s="142">
        <v>68550</v>
      </c>
      <c r="N181" s="143"/>
      <c r="O181" s="142">
        <v>1932.2470586187353</v>
      </c>
      <c r="P181" s="142">
        <v>1413.1499999999999</v>
      </c>
      <c r="Q181" s="142">
        <v>3065.4749999999999</v>
      </c>
      <c r="R181" s="142">
        <v>3306.7500000000005</v>
      </c>
      <c r="S181" s="142">
        <v>8175.7500000000009</v>
      </c>
      <c r="T181" s="142">
        <v>6859.4999999999973</v>
      </c>
      <c r="U181" s="142">
        <v>9287.1900000000041</v>
      </c>
      <c r="V181" s="142">
        <v>-1694.5125000000019</v>
      </c>
      <c r="W181" s="142">
        <v>36430.072500000002</v>
      </c>
      <c r="X181" s="143"/>
      <c r="Y181" s="142">
        <v>-1091.4520586187355</v>
      </c>
      <c r="Z181" s="142">
        <v>-519.09705861873545</v>
      </c>
      <c r="AA181" s="142">
        <v>1652.325</v>
      </c>
      <c r="AB181" s="142">
        <v>241.27500000000026</v>
      </c>
      <c r="AC181" s="142">
        <v>4869.0000000000009</v>
      </c>
      <c r="AD181" s="142">
        <v>-1316.2500000000036</v>
      </c>
      <c r="AE181" s="142">
        <v>2427.6900000000069</v>
      </c>
      <c r="AF181" s="142">
        <v>-10981.702500000007</v>
      </c>
      <c r="AG181" s="142">
        <v>38124.584999999999</v>
      </c>
    </row>
    <row r="182" spans="1:33">
      <c r="B182" s="6" t="s">
        <v>41</v>
      </c>
      <c r="C182" s="219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3"/>
      <c r="O182" s="142">
        <v>0</v>
      </c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3"/>
      <c r="Y182" s="142">
        <v>0</v>
      </c>
      <c r="Z182" s="142">
        <v>0</v>
      </c>
      <c r="AA182" s="142">
        <v>0</v>
      </c>
      <c r="AB182" s="142">
        <v>0</v>
      </c>
      <c r="AC182" s="142">
        <v>0</v>
      </c>
      <c r="AD182" s="142">
        <v>0</v>
      </c>
      <c r="AE182" s="142">
        <v>0</v>
      </c>
      <c r="AF182" s="142">
        <v>0</v>
      </c>
      <c r="AG182" s="142">
        <v>0</v>
      </c>
    </row>
    <row r="183" spans="1:33">
      <c r="B183" s="6" t="s">
        <v>42</v>
      </c>
      <c r="C183" s="219"/>
      <c r="D183" s="142">
        <v>288.61</v>
      </c>
      <c r="E183" s="142">
        <v>568.875</v>
      </c>
      <c r="F183" s="142">
        <v>1039.925</v>
      </c>
      <c r="G183" s="142">
        <v>2061.75</v>
      </c>
      <c r="H183" s="142">
        <v>3164</v>
      </c>
      <c r="I183" s="142">
        <v>5889.25</v>
      </c>
      <c r="J183" s="142">
        <v>8175.7499999999991</v>
      </c>
      <c r="K183" s="142">
        <v>11271.48</v>
      </c>
      <c r="L183" s="142">
        <v>10706.6425</v>
      </c>
      <c r="M183" s="142">
        <v>22850</v>
      </c>
      <c r="N183" s="143"/>
      <c r="O183" s="142">
        <v>644.08235287291177</v>
      </c>
      <c r="P183" s="142">
        <v>471.05000000000007</v>
      </c>
      <c r="Q183" s="142">
        <v>1021.8249999999999</v>
      </c>
      <c r="R183" s="142">
        <v>1102.25</v>
      </c>
      <c r="S183" s="142">
        <v>2725.25</v>
      </c>
      <c r="T183" s="142">
        <v>2286.4999999999995</v>
      </c>
      <c r="U183" s="142">
        <v>3095.7300000000005</v>
      </c>
      <c r="V183" s="142">
        <v>-564.83750000000009</v>
      </c>
      <c r="W183" s="142">
        <v>12143.3575</v>
      </c>
      <c r="X183" s="143"/>
      <c r="Y183" s="142">
        <v>-363.8173528729119</v>
      </c>
      <c r="Z183" s="142">
        <v>-173.03235287291176</v>
      </c>
      <c r="AA183" s="142">
        <v>550.77499999999986</v>
      </c>
      <c r="AB183" s="142">
        <v>80.425000000000153</v>
      </c>
      <c r="AC183" s="142">
        <v>1622.9999999999998</v>
      </c>
      <c r="AD183" s="142">
        <v>-438.75000000000028</v>
      </c>
      <c r="AE183" s="142">
        <v>809.23000000000093</v>
      </c>
      <c r="AF183" s="142">
        <v>-3660.5675000000006</v>
      </c>
      <c r="AG183" s="142">
        <v>12708.195</v>
      </c>
    </row>
    <row r="184" spans="1:33">
      <c r="B184" s="6" t="s">
        <v>43</v>
      </c>
      <c r="C184" s="219"/>
      <c r="D184" s="142">
        <v>0</v>
      </c>
      <c r="E184" s="142">
        <v>0</v>
      </c>
      <c r="F184" s="142">
        <v>0</v>
      </c>
      <c r="G184" s="142">
        <v>0</v>
      </c>
      <c r="H184" s="142">
        <v>0</v>
      </c>
      <c r="I184" s="142">
        <v>0</v>
      </c>
      <c r="J184" s="142">
        <v>0</v>
      </c>
      <c r="K184" s="142">
        <v>0</v>
      </c>
      <c r="L184" s="142">
        <v>0</v>
      </c>
      <c r="M184" s="142">
        <v>0</v>
      </c>
      <c r="N184" s="143"/>
      <c r="O184" s="142">
        <v>0</v>
      </c>
      <c r="P184" s="142">
        <v>0</v>
      </c>
      <c r="Q184" s="142">
        <v>0</v>
      </c>
      <c r="R184" s="142">
        <v>0</v>
      </c>
      <c r="S184" s="142">
        <v>0</v>
      </c>
      <c r="T184" s="142">
        <v>0</v>
      </c>
      <c r="U184" s="142">
        <v>0</v>
      </c>
      <c r="V184" s="142">
        <v>0</v>
      </c>
      <c r="W184" s="142">
        <v>0</v>
      </c>
      <c r="X184" s="143"/>
      <c r="Y184" s="142">
        <v>0</v>
      </c>
      <c r="Z184" s="142">
        <v>0</v>
      </c>
      <c r="AA184" s="142">
        <v>0</v>
      </c>
      <c r="AB184" s="142">
        <v>0</v>
      </c>
      <c r="AC184" s="142">
        <v>0</v>
      </c>
      <c r="AD184" s="142">
        <v>0</v>
      </c>
      <c r="AE184" s="142">
        <v>0</v>
      </c>
      <c r="AF184" s="142">
        <v>0</v>
      </c>
      <c r="AG184" s="142">
        <v>0</v>
      </c>
    </row>
    <row r="185" spans="1:33">
      <c r="B185" s="6" t="s">
        <v>44</v>
      </c>
      <c r="C185" s="219"/>
      <c r="D185" s="142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3"/>
      <c r="O185" s="142">
        <v>0</v>
      </c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43"/>
      <c r="Y185" s="142">
        <v>0</v>
      </c>
      <c r="Z185" s="142">
        <v>0</v>
      </c>
      <c r="AA185" s="142">
        <v>0</v>
      </c>
      <c r="AB185" s="142">
        <v>0</v>
      </c>
      <c r="AC185" s="142">
        <v>0</v>
      </c>
      <c r="AD185" s="142">
        <v>0</v>
      </c>
      <c r="AE185" s="142">
        <v>0</v>
      </c>
      <c r="AF185" s="142">
        <v>0</v>
      </c>
      <c r="AG185" s="142">
        <v>0</v>
      </c>
    </row>
    <row r="186" spans="1:33">
      <c r="B186" s="7" t="s">
        <v>45</v>
      </c>
      <c r="C186" s="219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3"/>
      <c r="O186" s="142">
        <v>0</v>
      </c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43"/>
      <c r="Y186" s="142">
        <v>0</v>
      </c>
      <c r="Z186" s="142">
        <v>0</v>
      </c>
      <c r="AA186" s="142">
        <v>0</v>
      </c>
      <c r="AB186" s="142">
        <v>0</v>
      </c>
      <c r="AC186" s="142">
        <v>0</v>
      </c>
      <c r="AD186" s="142">
        <v>0</v>
      </c>
      <c r="AE186" s="142">
        <v>0</v>
      </c>
      <c r="AF186" s="142">
        <v>0</v>
      </c>
      <c r="AG186" s="142">
        <v>0</v>
      </c>
    </row>
    <row r="187" spans="1:33">
      <c r="B187" s="7" t="s">
        <v>46</v>
      </c>
      <c r="C187" s="219"/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3"/>
      <c r="O187" s="142">
        <v>0</v>
      </c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43"/>
      <c r="Y187" s="142">
        <v>0</v>
      </c>
      <c r="Z187" s="142">
        <v>0</v>
      </c>
      <c r="AA187" s="142">
        <v>0</v>
      </c>
      <c r="AB187" s="142">
        <v>0</v>
      </c>
      <c r="AC187" s="142">
        <v>0</v>
      </c>
      <c r="AD187" s="142">
        <v>0</v>
      </c>
      <c r="AE187" s="142">
        <v>0</v>
      </c>
      <c r="AF187" s="142">
        <v>0</v>
      </c>
      <c r="AG187" s="142">
        <v>0</v>
      </c>
    </row>
    <row r="188" spans="1:33">
      <c r="B188" s="6" t="s">
        <v>317</v>
      </c>
      <c r="C188" s="219"/>
      <c r="D188" s="142">
        <v>288.61</v>
      </c>
      <c r="E188" s="142">
        <v>568.875</v>
      </c>
      <c r="F188" s="142">
        <v>1039.925</v>
      </c>
      <c r="G188" s="142">
        <v>2061.75</v>
      </c>
      <c r="H188" s="142">
        <v>3164</v>
      </c>
      <c r="I188" s="142">
        <v>5889.25</v>
      </c>
      <c r="J188" s="142">
        <v>8175.7499999999991</v>
      </c>
      <c r="K188" s="142">
        <v>11271.48</v>
      </c>
      <c r="L188" s="142">
        <v>10706.6425</v>
      </c>
      <c r="M188" s="142">
        <v>22850</v>
      </c>
      <c r="N188" s="143"/>
      <c r="O188" s="142">
        <v>644.08235287291177</v>
      </c>
      <c r="P188" s="142">
        <v>471.05000000000007</v>
      </c>
      <c r="Q188" s="142">
        <v>1021.8249999999999</v>
      </c>
      <c r="R188" s="142">
        <v>1102.25</v>
      </c>
      <c r="S188" s="142">
        <v>2725.25</v>
      </c>
      <c r="T188" s="142">
        <v>2286.4999999999995</v>
      </c>
      <c r="U188" s="142">
        <v>3095.7300000000005</v>
      </c>
      <c r="V188" s="142">
        <v>-564.83750000000009</v>
      </c>
      <c r="W188" s="142">
        <v>12143.3575</v>
      </c>
      <c r="X188" s="143"/>
      <c r="Y188" s="142">
        <v>-363.8173528729119</v>
      </c>
      <c r="Z188" s="142">
        <v>-173.03235287291176</v>
      </c>
      <c r="AA188" s="142">
        <v>550.77499999999986</v>
      </c>
      <c r="AB188" s="142">
        <v>80.425000000000153</v>
      </c>
      <c r="AC188" s="142">
        <v>1622.9999999999998</v>
      </c>
      <c r="AD188" s="142">
        <v>-438.75000000000028</v>
      </c>
      <c r="AE188" s="142">
        <v>809.23000000000093</v>
      </c>
      <c r="AF188" s="142">
        <v>-3660.5675000000006</v>
      </c>
      <c r="AG188" s="142">
        <v>12708.195</v>
      </c>
    </row>
    <row r="189" spans="1:33">
      <c r="B189" s="6" t="s">
        <v>108</v>
      </c>
      <c r="C189" s="219"/>
      <c r="D189" s="142">
        <v>288.61</v>
      </c>
      <c r="E189" s="142">
        <v>568.875</v>
      </c>
      <c r="F189" s="142">
        <v>1039.925</v>
      </c>
      <c r="G189" s="142">
        <v>2061.75</v>
      </c>
      <c r="H189" s="142">
        <v>3164</v>
      </c>
      <c r="I189" s="142">
        <v>5889.25</v>
      </c>
      <c r="J189" s="142">
        <v>8175.7499999999991</v>
      </c>
      <c r="K189" s="142">
        <v>11271.48</v>
      </c>
      <c r="L189" s="142">
        <v>10706.6425</v>
      </c>
      <c r="M189" s="142">
        <v>22850</v>
      </c>
      <c r="N189" s="143"/>
      <c r="O189" s="142">
        <v>644.08235287291177</v>
      </c>
      <c r="P189" s="142">
        <v>471.05000000000007</v>
      </c>
      <c r="Q189" s="142">
        <v>1021.8249999999999</v>
      </c>
      <c r="R189" s="142">
        <v>1102.25</v>
      </c>
      <c r="S189" s="142">
        <v>2725.25</v>
      </c>
      <c r="T189" s="142">
        <v>2286.4999999999995</v>
      </c>
      <c r="U189" s="142">
        <v>3095.7300000000005</v>
      </c>
      <c r="V189" s="142">
        <v>-564.83750000000009</v>
      </c>
      <c r="W189" s="142">
        <v>12143.3575</v>
      </c>
      <c r="X189" s="143"/>
      <c r="Y189" s="142">
        <v>-363.8173528729119</v>
      </c>
      <c r="Z189" s="142">
        <v>-173.03235287291176</v>
      </c>
      <c r="AA189" s="142">
        <v>550.77499999999986</v>
      </c>
      <c r="AB189" s="142">
        <v>80.425000000000153</v>
      </c>
      <c r="AC189" s="142">
        <v>1622.9999999999998</v>
      </c>
      <c r="AD189" s="142">
        <v>-438.75000000000028</v>
      </c>
      <c r="AE189" s="142">
        <v>809.23000000000093</v>
      </c>
      <c r="AF189" s="142">
        <v>-3660.5675000000006</v>
      </c>
      <c r="AG189" s="142">
        <v>12708.195</v>
      </c>
    </row>
    <row r="190" spans="1:33">
      <c r="B190" s="6" t="s">
        <v>48</v>
      </c>
      <c r="C190" s="219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3"/>
      <c r="O190" s="142">
        <v>0</v>
      </c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43"/>
      <c r="Y190" s="142">
        <v>0</v>
      </c>
      <c r="Z190" s="142">
        <v>0</v>
      </c>
      <c r="AA190" s="142">
        <v>0</v>
      </c>
      <c r="AB190" s="142">
        <v>0</v>
      </c>
      <c r="AC190" s="142">
        <v>0</v>
      </c>
      <c r="AD190" s="142">
        <v>0</v>
      </c>
      <c r="AE190" s="142">
        <v>0</v>
      </c>
      <c r="AF190" s="142">
        <v>0</v>
      </c>
      <c r="AG190" s="142">
        <v>0</v>
      </c>
    </row>
    <row r="191" spans="1:33">
      <c r="B191" s="6" t="s">
        <v>325</v>
      </c>
      <c r="C191" s="219"/>
      <c r="D191" s="142">
        <v>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3"/>
      <c r="O191" s="142">
        <v>0</v>
      </c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43"/>
      <c r="Y191" s="142">
        <v>0</v>
      </c>
      <c r="Z191" s="142">
        <v>0</v>
      </c>
      <c r="AA191" s="142">
        <v>0</v>
      </c>
      <c r="AB191" s="142">
        <v>0</v>
      </c>
      <c r="AC191" s="142">
        <v>0</v>
      </c>
      <c r="AD191" s="142">
        <v>0</v>
      </c>
      <c r="AE191" s="142">
        <v>0</v>
      </c>
      <c r="AF191" s="142">
        <v>0</v>
      </c>
      <c r="AG191" s="142">
        <v>0</v>
      </c>
    </row>
    <row r="192" spans="1:33">
      <c r="B192" s="8" t="s">
        <v>101</v>
      </c>
      <c r="C192" s="219"/>
      <c r="D192" s="142">
        <v>0</v>
      </c>
      <c r="E192" s="142">
        <v>0</v>
      </c>
      <c r="F192" s="142">
        <v>0</v>
      </c>
      <c r="G192" s="142">
        <v>0</v>
      </c>
      <c r="H192" s="142">
        <v>0</v>
      </c>
      <c r="I192" s="142">
        <v>0</v>
      </c>
      <c r="J192" s="142">
        <v>0</v>
      </c>
      <c r="K192" s="142">
        <v>0</v>
      </c>
      <c r="L192" s="142">
        <v>0</v>
      </c>
      <c r="M192" s="142">
        <v>0</v>
      </c>
      <c r="N192" s="143"/>
      <c r="O192" s="142">
        <v>0</v>
      </c>
      <c r="P192" s="142">
        <v>0</v>
      </c>
      <c r="Q192" s="142">
        <v>0</v>
      </c>
      <c r="R192" s="142">
        <v>0</v>
      </c>
      <c r="S192" s="142">
        <v>0</v>
      </c>
      <c r="T192" s="142">
        <v>0</v>
      </c>
      <c r="U192" s="142">
        <v>0</v>
      </c>
      <c r="V192" s="142">
        <v>0</v>
      </c>
      <c r="W192" s="142">
        <v>0</v>
      </c>
      <c r="X192" s="143"/>
      <c r="Y192" s="142">
        <v>0</v>
      </c>
      <c r="Z192" s="142">
        <v>0</v>
      </c>
      <c r="AA192" s="142">
        <v>0</v>
      </c>
      <c r="AB192" s="142">
        <v>0</v>
      </c>
      <c r="AC192" s="142">
        <v>0</v>
      </c>
      <c r="AD192" s="142">
        <v>0</v>
      </c>
      <c r="AE192" s="142">
        <v>0</v>
      </c>
      <c r="AF192" s="142">
        <v>0</v>
      </c>
      <c r="AG192" s="142">
        <v>0</v>
      </c>
    </row>
    <row r="193" spans="1:33" s="45" customFormat="1">
      <c r="A193" s="38"/>
      <c r="B193" s="31" t="s">
        <v>27</v>
      </c>
      <c r="C193" s="209" t="s">
        <v>300</v>
      </c>
      <c r="D193" s="139">
        <v>506.13367078562527</v>
      </c>
      <c r="E193" s="139">
        <v>929.61409987529748</v>
      </c>
      <c r="F193" s="139">
        <v>1391.825</v>
      </c>
      <c r="G193" s="139">
        <v>2230.1197993424785</v>
      </c>
      <c r="H193" s="139">
        <v>10116.260111098534</v>
      </c>
      <c r="I193" s="139">
        <v>21419.22343158372</v>
      </c>
      <c r="J193" s="139">
        <v>33665.171654007478</v>
      </c>
      <c r="K193" s="139">
        <v>40022.568681555378</v>
      </c>
      <c r="L193" s="139">
        <v>45200.161114669536</v>
      </c>
      <c r="M193" s="139">
        <v>60519.381179004653</v>
      </c>
      <c r="N193" s="146"/>
      <c r="O193" s="139">
        <v>896.85267625964582</v>
      </c>
      <c r="P193" s="139">
        <v>462.21090012470256</v>
      </c>
      <c r="Q193" s="139">
        <v>838.2947993424782</v>
      </c>
      <c r="R193" s="139">
        <v>7886.1403117560567</v>
      </c>
      <c r="S193" s="139">
        <v>11302.963320485185</v>
      </c>
      <c r="T193" s="139">
        <v>12245.94822242376</v>
      </c>
      <c r="U193" s="139">
        <v>6357.3970275478987</v>
      </c>
      <c r="V193" s="139">
        <v>5177.5924331141596</v>
      </c>
      <c r="W193" s="139">
        <v>15319.220064335115</v>
      </c>
      <c r="X193" s="146"/>
      <c r="Y193" s="139">
        <v>-473.37224716997355</v>
      </c>
      <c r="Z193" s="139">
        <v>-434.6417761349432</v>
      </c>
      <c r="AA193" s="139">
        <v>376.08389921777564</v>
      </c>
      <c r="AB193" s="139">
        <v>7047.8455124135789</v>
      </c>
      <c r="AC193" s="139">
        <v>3416.8230087291277</v>
      </c>
      <c r="AD193" s="139">
        <v>942.9849019385756</v>
      </c>
      <c r="AE193" s="139">
        <v>-5888.5511948758622</v>
      </c>
      <c r="AF193" s="139">
        <v>-1179.8045944337389</v>
      </c>
      <c r="AG193" s="139">
        <v>10141.627631220956</v>
      </c>
    </row>
    <row r="194" spans="1:33">
      <c r="B194" s="3" t="s">
        <v>12</v>
      </c>
      <c r="C194" s="210" t="s">
        <v>301</v>
      </c>
      <c r="D194" s="142">
        <v>217.52367078562517</v>
      </c>
      <c r="E194" s="142">
        <v>360.7390998752976</v>
      </c>
      <c r="F194" s="142">
        <v>343</v>
      </c>
      <c r="G194" s="142">
        <v>168.36979934247819</v>
      </c>
      <c r="H194" s="142">
        <v>6952.2601110985361</v>
      </c>
      <c r="I194" s="142">
        <v>15529.973431583721</v>
      </c>
      <c r="J194" s="142">
        <v>25489.421654007481</v>
      </c>
      <c r="K194" s="142">
        <v>28751.088681555375</v>
      </c>
      <c r="L194" s="142">
        <v>34493.518614669541</v>
      </c>
      <c r="M194" s="142">
        <v>37669.381179004653</v>
      </c>
      <c r="N194" s="143"/>
      <c r="O194" s="142">
        <v>348.02594667836473</v>
      </c>
      <c r="P194" s="142">
        <v>-17.739099875297583</v>
      </c>
      <c r="Q194" s="142">
        <v>-174.63020065752181</v>
      </c>
      <c r="R194" s="142">
        <v>6783.8903117560576</v>
      </c>
      <c r="S194" s="142">
        <v>8577.7133204851852</v>
      </c>
      <c r="T194" s="142">
        <v>9959.4482224237599</v>
      </c>
      <c r="U194" s="142">
        <v>3261.6670275478955</v>
      </c>
      <c r="V194" s="142">
        <v>5742.4299331141638</v>
      </c>
      <c r="W194" s="142">
        <v>3175.8625643351138</v>
      </c>
      <c r="X194" s="143"/>
      <c r="Y194" s="142">
        <v>-204.81051758869228</v>
      </c>
      <c r="Z194" s="142">
        <v>-365.76504655366227</v>
      </c>
      <c r="AA194" s="142">
        <v>-156.89110078222424</v>
      </c>
      <c r="AB194" s="142">
        <v>6958.52051241358</v>
      </c>
      <c r="AC194" s="142">
        <v>1793.8230087291274</v>
      </c>
      <c r="AD194" s="142">
        <v>1381.7349019385745</v>
      </c>
      <c r="AE194" s="142">
        <v>-6697.7811948758645</v>
      </c>
      <c r="AF194" s="142">
        <v>2480.7629055662687</v>
      </c>
      <c r="AG194" s="142">
        <v>-2566.5673687790504</v>
      </c>
    </row>
    <row r="195" spans="1:33">
      <c r="B195" s="3" t="s">
        <v>13</v>
      </c>
      <c r="C195" s="210" t="s">
        <v>302</v>
      </c>
      <c r="D195" s="142">
        <v>288.61</v>
      </c>
      <c r="E195" s="142">
        <v>568.875</v>
      </c>
      <c r="F195" s="142">
        <v>1048.825</v>
      </c>
      <c r="G195" s="142">
        <v>2061.75</v>
      </c>
      <c r="H195" s="142">
        <v>3164</v>
      </c>
      <c r="I195" s="142">
        <v>5889.25</v>
      </c>
      <c r="J195" s="142">
        <v>8175.7499999999991</v>
      </c>
      <c r="K195" s="142">
        <v>11271.48</v>
      </c>
      <c r="L195" s="142">
        <v>10706.6425</v>
      </c>
      <c r="M195" s="142">
        <v>22850</v>
      </c>
      <c r="N195" s="143"/>
      <c r="O195" s="142">
        <v>548.82672958128114</v>
      </c>
      <c r="P195" s="142">
        <v>479.9500000000001</v>
      </c>
      <c r="Q195" s="142">
        <v>1012.925</v>
      </c>
      <c r="R195" s="142">
        <v>1102.25</v>
      </c>
      <c r="S195" s="142">
        <v>2725.25</v>
      </c>
      <c r="T195" s="142">
        <v>2286.4999999999995</v>
      </c>
      <c r="U195" s="142">
        <v>3095.7300000000005</v>
      </c>
      <c r="V195" s="142">
        <v>-564.83750000000009</v>
      </c>
      <c r="W195" s="142">
        <v>12143.3575</v>
      </c>
      <c r="X195" s="143"/>
      <c r="Y195" s="142">
        <v>-268.56172958128116</v>
      </c>
      <c r="Z195" s="142">
        <v>-68.876729581281012</v>
      </c>
      <c r="AA195" s="142">
        <v>532.9749999999998</v>
      </c>
      <c r="AB195" s="142">
        <v>89.325000000000188</v>
      </c>
      <c r="AC195" s="142">
        <v>1622.9999999999998</v>
      </c>
      <c r="AD195" s="142">
        <v>-438.75000000000028</v>
      </c>
      <c r="AE195" s="142">
        <v>809.23000000000093</v>
      </c>
      <c r="AF195" s="142">
        <v>-3660.5675000000006</v>
      </c>
      <c r="AG195" s="142">
        <v>12708.195</v>
      </c>
    </row>
    <row r="196" spans="1:33" s="45" customFormat="1">
      <c r="A196" s="38"/>
      <c r="B196" s="5" t="s">
        <v>28</v>
      </c>
      <c r="C196" s="209" t="s">
        <v>311</v>
      </c>
      <c r="D196" s="139">
        <v>0</v>
      </c>
      <c r="E196" s="139">
        <v>0</v>
      </c>
      <c r="F196" s="139">
        <v>0</v>
      </c>
      <c r="G196" s="139">
        <v>0</v>
      </c>
      <c r="H196" s="139">
        <v>0</v>
      </c>
      <c r="I196" s="139">
        <v>0</v>
      </c>
      <c r="J196" s="139">
        <v>0</v>
      </c>
      <c r="K196" s="139">
        <v>0</v>
      </c>
      <c r="L196" s="139">
        <v>0</v>
      </c>
      <c r="M196" s="139">
        <v>0</v>
      </c>
      <c r="N196" s="146"/>
      <c r="O196" s="139">
        <v>0</v>
      </c>
      <c r="P196" s="139">
        <v>0</v>
      </c>
      <c r="Q196" s="139">
        <v>0</v>
      </c>
      <c r="R196" s="139">
        <v>0</v>
      </c>
      <c r="S196" s="139">
        <v>0</v>
      </c>
      <c r="T196" s="139">
        <v>0</v>
      </c>
      <c r="U196" s="139">
        <v>0</v>
      </c>
      <c r="V196" s="139">
        <v>0</v>
      </c>
      <c r="W196" s="139">
        <v>0</v>
      </c>
      <c r="X196" s="146"/>
      <c r="Y196" s="139">
        <v>0</v>
      </c>
      <c r="Z196" s="139">
        <v>0</v>
      </c>
      <c r="AA196" s="139">
        <v>0</v>
      </c>
      <c r="AB196" s="139">
        <v>0</v>
      </c>
      <c r="AC196" s="139">
        <v>0</v>
      </c>
      <c r="AD196" s="139">
        <v>0</v>
      </c>
      <c r="AE196" s="139">
        <v>0</v>
      </c>
      <c r="AF196" s="139">
        <v>0</v>
      </c>
      <c r="AG196" s="139">
        <v>0</v>
      </c>
    </row>
    <row r="197" spans="1:33">
      <c r="B197" s="3" t="s">
        <v>15</v>
      </c>
      <c r="C197" s="210" t="s">
        <v>303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3"/>
      <c r="O197" s="142">
        <v>0</v>
      </c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3"/>
      <c r="Y197" s="142">
        <v>0</v>
      </c>
      <c r="Z197" s="142">
        <v>0</v>
      </c>
      <c r="AA197" s="142">
        <v>0</v>
      </c>
      <c r="AB197" s="142">
        <v>0</v>
      </c>
      <c r="AC197" s="142">
        <v>0</v>
      </c>
      <c r="AD197" s="142">
        <v>0</v>
      </c>
      <c r="AE197" s="142">
        <v>0</v>
      </c>
      <c r="AF197" s="142">
        <v>0</v>
      </c>
      <c r="AG197" s="142">
        <v>0</v>
      </c>
    </row>
    <row r="198" spans="1:33">
      <c r="B198" s="3" t="s">
        <v>16</v>
      </c>
      <c r="C198" s="210" t="s">
        <v>304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3"/>
      <c r="O198" s="142">
        <v>0</v>
      </c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43"/>
      <c r="Y198" s="142">
        <v>0</v>
      </c>
      <c r="Z198" s="142">
        <v>0</v>
      </c>
      <c r="AA198" s="142">
        <v>0</v>
      </c>
      <c r="AB198" s="142">
        <v>0</v>
      </c>
      <c r="AC198" s="142">
        <v>0</v>
      </c>
      <c r="AD198" s="142">
        <v>0</v>
      </c>
      <c r="AE198" s="142">
        <v>0</v>
      </c>
      <c r="AF198" s="142">
        <v>0</v>
      </c>
      <c r="AG198" s="142">
        <v>0</v>
      </c>
    </row>
    <row r="199" spans="1:33">
      <c r="B199" s="3" t="s">
        <v>17</v>
      </c>
      <c r="C199" s="210" t="s">
        <v>305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3"/>
      <c r="O199" s="142">
        <v>0</v>
      </c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43"/>
      <c r="Y199" s="142">
        <v>0</v>
      </c>
      <c r="Z199" s="142">
        <v>0</v>
      </c>
      <c r="AA199" s="142">
        <v>0</v>
      </c>
      <c r="AB199" s="142">
        <v>0</v>
      </c>
      <c r="AC199" s="142">
        <v>0</v>
      </c>
      <c r="AD199" s="142">
        <v>0</v>
      </c>
      <c r="AE199" s="142">
        <v>0</v>
      </c>
      <c r="AF199" s="142">
        <v>0</v>
      </c>
      <c r="AG199" s="142">
        <v>0</v>
      </c>
    </row>
    <row r="200" spans="1:33">
      <c r="B200" s="4" t="s">
        <v>34</v>
      </c>
      <c r="C200" s="42"/>
      <c r="D200" s="142">
        <v>0</v>
      </c>
      <c r="E200" s="142">
        <v>0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0</v>
      </c>
      <c r="M200" s="142">
        <v>0</v>
      </c>
      <c r="N200" s="143"/>
      <c r="O200" s="142">
        <v>0</v>
      </c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43"/>
      <c r="Y200" s="142">
        <v>0</v>
      </c>
      <c r="Z200" s="142">
        <v>0</v>
      </c>
      <c r="AA200" s="142">
        <v>0</v>
      </c>
      <c r="AB200" s="142">
        <v>0</v>
      </c>
      <c r="AC200" s="142">
        <v>0</v>
      </c>
      <c r="AD200" s="142">
        <v>0</v>
      </c>
      <c r="AE200" s="142">
        <v>0</v>
      </c>
      <c r="AF200" s="142">
        <v>0</v>
      </c>
      <c r="AG200" s="142">
        <v>0</v>
      </c>
    </row>
    <row r="201" spans="1:33">
      <c r="B201" s="3" t="s">
        <v>19</v>
      </c>
      <c r="C201" s="210" t="s">
        <v>306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3"/>
      <c r="O201" s="142">
        <v>0</v>
      </c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3"/>
      <c r="Y201" s="142">
        <v>0</v>
      </c>
      <c r="Z201" s="142">
        <v>0</v>
      </c>
      <c r="AA201" s="142">
        <v>0</v>
      </c>
      <c r="AB201" s="142">
        <v>0</v>
      </c>
      <c r="AC201" s="142">
        <v>0</v>
      </c>
      <c r="AD201" s="142">
        <v>0</v>
      </c>
      <c r="AE201" s="142">
        <v>0</v>
      </c>
      <c r="AF201" s="142">
        <v>0</v>
      </c>
      <c r="AG201" s="142">
        <v>0</v>
      </c>
    </row>
    <row r="202" spans="1:33">
      <c r="B202" s="3" t="s">
        <v>20</v>
      </c>
      <c r="C202" s="210" t="s">
        <v>307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3"/>
      <c r="O202" s="142">
        <v>0</v>
      </c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3"/>
      <c r="Y202" s="142">
        <v>0</v>
      </c>
      <c r="Z202" s="142">
        <v>0</v>
      </c>
      <c r="AA202" s="142">
        <v>0</v>
      </c>
      <c r="AB202" s="142">
        <v>0</v>
      </c>
      <c r="AC202" s="142">
        <v>0</v>
      </c>
      <c r="AD202" s="142">
        <v>0</v>
      </c>
      <c r="AE202" s="142">
        <v>0</v>
      </c>
      <c r="AF202" s="142">
        <v>0</v>
      </c>
      <c r="AG202" s="142">
        <v>0</v>
      </c>
    </row>
    <row r="203" spans="1:33" s="45" customFormat="1">
      <c r="A203" s="38"/>
      <c r="B203" s="5" t="s">
        <v>21</v>
      </c>
      <c r="C203" s="209" t="s">
        <v>308</v>
      </c>
      <c r="D203" s="139">
        <v>0</v>
      </c>
      <c r="E203" s="139">
        <v>0</v>
      </c>
      <c r="F203" s="139">
        <v>0</v>
      </c>
      <c r="G203" s="139">
        <v>0</v>
      </c>
      <c r="H203" s="139">
        <v>0</v>
      </c>
      <c r="I203" s="139">
        <v>0</v>
      </c>
      <c r="J203" s="139">
        <v>0</v>
      </c>
      <c r="K203" s="139">
        <v>0</v>
      </c>
      <c r="L203" s="139">
        <v>0</v>
      </c>
      <c r="M203" s="139">
        <v>0</v>
      </c>
      <c r="N203" s="146"/>
      <c r="O203" s="139">
        <v>0</v>
      </c>
      <c r="P203" s="139">
        <v>0</v>
      </c>
      <c r="Q203" s="139">
        <v>0</v>
      </c>
      <c r="R203" s="139">
        <v>0</v>
      </c>
      <c r="S203" s="139">
        <v>0</v>
      </c>
      <c r="T203" s="139">
        <v>0</v>
      </c>
      <c r="U203" s="139">
        <v>0</v>
      </c>
      <c r="V203" s="139">
        <v>0</v>
      </c>
      <c r="W203" s="139">
        <v>0</v>
      </c>
      <c r="X203" s="146"/>
      <c r="Y203" s="139">
        <v>0</v>
      </c>
      <c r="Z203" s="139">
        <v>0</v>
      </c>
      <c r="AA203" s="139">
        <v>0</v>
      </c>
      <c r="AB203" s="139">
        <v>0</v>
      </c>
      <c r="AC203" s="139">
        <v>0</v>
      </c>
      <c r="AD203" s="139">
        <v>0</v>
      </c>
      <c r="AE203" s="139">
        <v>0</v>
      </c>
      <c r="AF203" s="139">
        <v>0</v>
      </c>
      <c r="AG203" s="139">
        <v>0</v>
      </c>
    </row>
    <row r="204" spans="1:33" s="45" customFormat="1">
      <c r="A204" s="38"/>
      <c r="B204" s="9" t="s">
        <v>94</v>
      </c>
      <c r="C204" s="209" t="s">
        <v>309</v>
      </c>
      <c r="D204" s="139">
        <v>0</v>
      </c>
      <c r="E204" s="139">
        <v>0</v>
      </c>
      <c r="F204" s="139">
        <v>0</v>
      </c>
      <c r="G204" s="139">
        <v>0</v>
      </c>
      <c r="H204" s="139">
        <v>0</v>
      </c>
      <c r="I204" s="139">
        <v>0</v>
      </c>
      <c r="J204" s="139">
        <v>0</v>
      </c>
      <c r="K204" s="139">
        <v>0</v>
      </c>
      <c r="L204" s="139">
        <v>0</v>
      </c>
      <c r="M204" s="139">
        <v>0</v>
      </c>
      <c r="N204" s="146"/>
      <c r="O204" s="139">
        <v>0</v>
      </c>
      <c r="P204" s="139">
        <v>0</v>
      </c>
      <c r="Q204" s="139">
        <v>0</v>
      </c>
      <c r="R204" s="139">
        <v>0</v>
      </c>
      <c r="S204" s="139">
        <v>0</v>
      </c>
      <c r="T204" s="139">
        <v>0</v>
      </c>
      <c r="U204" s="139">
        <v>0</v>
      </c>
      <c r="V204" s="139">
        <v>0</v>
      </c>
      <c r="W204" s="139">
        <v>0</v>
      </c>
      <c r="X204" s="146"/>
      <c r="Y204" s="139">
        <v>0</v>
      </c>
      <c r="Z204" s="139">
        <v>0</v>
      </c>
      <c r="AA204" s="139">
        <v>0</v>
      </c>
      <c r="AB204" s="139">
        <v>0</v>
      </c>
      <c r="AC204" s="139">
        <v>0</v>
      </c>
      <c r="AD204" s="139">
        <v>0</v>
      </c>
      <c r="AE204" s="139">
        <v>0</v>
      </c>
      <c r="AF204" s="139">
        <v>0</v>
      </c>
      <c r="AG204" s="139">
        <v>0</v>
      </c>
    </row>
    <row r="205" spans="1:33">
      <c r="B205" s="208" t="s">
        <v>40</v>
      </c>
      <c r="C205" s="219"/>
      <c r="D205" s="142">
        <v>0</v>
      </c>
      <c r="E205" s="142">
        <v>0</v>
      </c>
      <c r="F205" s="142">
        <v>0</v>
      </c>
      <c r="G205" s="142">
        <v>0</v>
      </c>
      <c r="H205" s="142">
        <v>0</v>
      </c>
      <c r="I205" s="142">
        <v>0</v>
      </c>
      <c r="J205" s="142">
        <v>0</v>
      </c>
      <c r="K205" s="142">
        <v>0</v>
      </c>
      <c r="L205" s="142">
        <v>0</v>
      </c>
      <c r="M205" s="142">
        <v>0</v>
      </c>
      <c r="N205" s="143"/>
      <c r="O205" s="142">
        <v>0</v>
      </c>
      <c r="P205" s="142">
        <v>0</v>
      </c>
      <c r="Q205" s="142">
        <v>0</v>
      </c>
      <c r="R205" s="142">
        <v>0</v>
      </c>
      <c r="S205" s="142">
        <v>0</v>
      </c>
      <c r="T205" s="142">
        <v>0</v>
      </c>
      <c r="U205" s="142">
        <v>0</v>
      </c>
      <c r="V205" s="142">
        <v>0</v>
      </c>
      <c r="W205" s="142">
        <v>0</v>
      </c>
      <c r="X205" s="143"/>
      <c r="Y205" s="142">
        <v>0</v>
      </c>
      <c r="Z205" s="142">
        <v>0</v>
      </c>
      <c r="AA205" s="142">
        <v>0</v>
      </c>
      <c r="AB205" s="142">
        <v>0</v>
      </c>
      <c r="AC205" s="142">
        <v>0</v>
      </c>
      <c r="AD205" s="142">
        <v>0</v>
      </c>
      <c r="AE205" s="142">
        <v>0</v>
      </c>
      <c r="AF205" s="142">
        <v>0</v>
      </c>
      <c r="AG205" s="142">
        <v>0</v>
      </c>
    </row>
    <row r="206" spans="1:33">
      <c r="B206" s="6" t="s">
        <v>41</v>
      </c>
      <c r="C206" s="219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3"/>
      <c r="O206" s="142">
        <v>0</v>
      </c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43"/>
      <c r="Y206" s="142">
        <v>0</v>
      </c>
      <c r="Z206" s="142">
        <v>0</v>
      </c>
      <c r="AA206" s="142">
        <v>0</v>
      </c>
      <c r="AB206" s="142">
        <v>0</v>
      </c>
      <c r="AC206" s="142">
        <v>0</v>
      </c>
      <c r="AD206" s="142">
        <v>0</v>
      </c>
      <c r="AE206" s="142">
        <v>0</v>
      </c>
      <c r="AF206" s="142">
        <v>0</v>
      </c>
      <c r="AG206" s="142">
        <v>0</v>
      </c>
    </row>
    <row r="207" spans="1:33">
      <c r="B207" s="6" t="s">
        <v>42</v>
      </c>
      <c r="C207" s="219"/>
      <c r="D207" s="142">
        <v>0</v>
      </c>
      <c r="E207" s="142">
        <v>0</v>
      </c>
      <c r="F207" s="142">
        <v>0</v>
      </c>
      <c r="G207" s="142">
        <v>0</v>
      </c>
      <c r="H207" s="142">
        <v>0</v>
      </c>
      <c r="I207" s="142">
        <v>0</v>
      </c>
      <c r="J207" s="142">
        <v>0</v>
      </c>
      <c r="K207" s="142">
        <v>0</v>
      </c>
      <c r="L207" s="142">
        <v>0</v>
      </c>
      <c r="M207" s="142">
        <v>0</v>
      </c>
      <c r="N207" s="143"/>
      <c r="O207" s="142">
        <v>0</v>
      </c>
      <c r="P207" s="142">
        <v>0</v>
      </c>
      <c r="Q207" s="142">
        <v>0</v>
      </c>
      <c r="R207" s="142">
        <v>0</v>
      </c>
      <c r="S207" s="142">
        <v>0</v>
      </c>
      <c r="T207" s="142">
        <v>0</v>
      </c>
      <c r="U207" s="142">
        <v>0</v>
      </c>
      <c r="V207" s="142">
        <v>0</v>
      </c>
      <c r="W207" s="142">
        <v>0</v>
      </c>
      <c r="X207" s="143"/>
      <c r="Y207" s="142">
        <v>0</v>
      </c>
      <c r="Z207" s="142">
        <v>0</v>
      </c>
      <c r="AA207" s="142">
        <v>0</v>
      </c>
      <c r="AB207" s="142">
        <v>0</v>
      </c>
      <c r="AC207" s="142">
        <v>0</v>
      </c>
      <c r="AD207" s="142">
        <v>0</v>
      </c>
      <c r="AE207" s="142">
        <v>0</v>
      </c>
      <c r="AF207" s="142">
        <v>0</v>
      </c>
      <c r="AG207" s="142">
        <v>0</v>
      </c>
    </row>
    <row r="208" spans="1:33">
      <c r="B208" s="6" t="s">
        <v>43</v>
      </c>
      <c r="C208" s="219"/>
      <c r="D208" s="142">
        <v>0</v>
      </c>
      <c r="E208" s="142">
        <v>0</v>
      </c>
      <c r="F208" s="142">
        <v>0</v>
      </c>
      <c r="G208" s="142">
        <v>0</v>
      </c>
      <c r="H208" s="142">
        <v>0</v>
      </c>
      <c r="I208" s="142">
        <v>0</v>
      </c>
      <c r="J208" s="142">
        <v>0</v>
      </c>
      <c r="K208" s="142">
        <v>0</v>
      </c>
      <c r="L208" s="142">
        <v>0</v>
      </c>
      <c r="M208" s="142">
        <v>0</v>
      </c>
      <c r="N208" s="143"/>
      <c r="O208" s="142">
        <v>0</v>
      </c>
      <c r="P208" s="142">
        <v>0</v>
      </c>
      <c r="Q208" s="142">
        <v>0</v>
      </c>
      <c r="R208" s="142">
        <v>0</v>
      </c>
      <c r="S208" s="142">
        <v>0</v>
      </c>
      <c r="T208" s="142">
        <v>0</v>
      </c>
      <c r="U208" s="142">
        <v>0</v>
      </c>
      <c r="V208" s="142">
        <v>0</v>
      </c>
      <c r="W208" s="142">
        <v>0</v>
      </c>
      <c r="X208" s="143"/>
      <c r="Y208" s="142">
        <v>0</v>
      </c>
      <c r="Z208" s="142">
        <v>0</v>
      </c>
      <c r="AA208" s="142">
        <v>0</v>
      </c>
      <c r="AB208" s="142">
        <v>0</v>
      </c>
      <c r="AC208" s="142">
        <v>0</v>
      </c>
      <c r="AD208" s="142">
        <v>0</v>
      </c>
      <c r="AE208" s="142">
        <v>0</v>
      </c>
      <c r="AF208" s="142">
        <v>0</v>
      </c>
      <c r="AG208" s="142">
        <v>0</v>
      </c>
    </row>
    <row r="209" spans="1:33">
      <c r="B209" s="6" t="s">
        <v>44</v>
      </c>
      <c r="C209" s="219"/>
      <c r="D209" s="142">
        <v>0</v>
      </c>
      <c r="E209" s="142">
        <v>0</v>
      </c>
      <c r="F209" s="142">
        <v>0</v>
      </c>
      <c r="G209" s="142">
        <v>0</v>
      </c>
      <c r="H209" s="142">
        <v>0</v>
      </c>
      <c r="I209" s="142">
        <v>0</v>
      </c>
      <c r="J209" s="142">
        <v>0</v>
      </c>
      <c r="K209" s="142">
        <v>0</v>
      </c>
      <c r="L209" s="142">
        <v>0</v>
      </c>
      <c r="M209" s="142">
        <v>0</v>
      </c>
      <c r="N209" s="143"/>
      <c r="O209" s="142">
        <v>0</v>
      </c>
      <c r="P209" s="142">
        <v>0</v>
      </c>
      <c r="Q209" s="142">
        <v>0</v>
      </c>
      <c r="R209" s="142">
        <v>0</v>
      </c>
      <c r="S209" s="142">
        <v>0</v>
      </c>
      <c r="T209" s="142">
        <v>0</v>
      </c>
      <c r="U209" s="142">
        <v>0</v>
      </c>
      <c r="V209" s="142">
        <v>0</v>
      </c>
      <c r="W209" s="142">
        <v>0</v>
      </c>
      <c r="X209" s="143"/>
      <c r="Y209" s="142">
        <v>0</v>
      </c>
      <c r="Z209" s="142">
        <v>0</v>
      </c>
      <c r="AA209" s="142">
        <v>0</v>
      </c>
      <c r="AB209" s="142">
        <v>0</v>
      </c>
      <c r="AC209" s="142">
        <v>0</v>
      </c>
      <c r="AD209" s="142">
        <v>0</v>
      </c>
      <c r="AE209" s="142">
        <v>0</v>
      </c>
      <c r="AF209" s="142">
        <v>0</v>
      </c>
      <c r="AG209" s="142">
        <v>0</v>
      </c>
    </row>
    <row r="210" spans="1:33">
      <c r="B210" s="7" t="s">
        <v>45</v>
      </c>
      <c r="C210" s="219"/>
      <c r="D210" s="142">
        <v>0</v>
      </c>
      <c r="E210" s="142">
        <v>0</v>
      </c>
      <c r="F210" s="142">
        <v>0</v>
      </c>
      <c r="G210" s="142">
        <v>0</v>
      </c>
      <c r="H210" s="142">
        <v>0</v>
      </c>
      <c r="I210" s="142">
        <v>0</v>
      </c>
      <c r="J210" s="142">
        <v>0</v>
      </c>
      <c r="K210" s="142">
        <v>0</v>
      </c>
      <c r="L210" s="142">
        <v>0</v>
      </c>
      <c r="M210" s="142">
        <v>0</v>
      </c>
      <c r="N210" s="143"/>
      <c r="O210" s="142">
        <v>0</v>
      </c>
      <c r="P210" s="142">
        <v>0</v>
      </c>
      <c r="Q210" s="142">
        <v>0</v>
      </c>
      <c r="R210" s="142">
        <v>0</v>
      </c>
      <c r="S210" s="142">
        <v>0</v>
      </c>
      <c r="T210" s="142">
        <v>0</v>
      </c>
      <c r="U210" s="142">
        <v>0</v>
      </c>
      <c r="V210" s="142">
        <v>0</v>
      </c>
      <c r="W210" s="142">
        <v>0</v>
      </c>
      <c r="X210" s="143"/>
      <c r="Y210" s="142">
        <v>0</v>
      </c>
      <c r="Z210" s="142">
        <v>0</v>
      </c>
      <c r="AA210" s="142">
        <v>0</v>
      </c>
      <c r="AB210" s="142">
        <v>0</v>
      </c>
      <c r="AC210" s="142">
        <v>0</v>
      </c>
      <c r="AD210" s="142">
        <v>0</v>
      </c>
      <c r="AE210" s="142">
        <v>0</v>
      </c>
      <c r="AF210" s="142">
        <v>0</v>
      </c>
      <c r="AG210" s="142">
        <v>0</v>
      </c>
    </row>
    <row r="211" spans="1:33">
      <c r="B211" s="7" t="s">
        <v>46</v>
      </c>
      <c r="C211" s="219"/>
      <c r="D211" s="142">
        <v>0</v>
      </c>
      <c r="E211" s="142">
        <v>0</v>
      </c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3"/>
      <c r="O211" s="142">
        <v>0</v>
      </c>
      <c r="P211" s="142">
        <v>0</v>
      </c>
      <c r="Q211" s="142">
        <v>0</v>
      </c>
      <c r="R211" s="142">
        <v>0</v>
      </c>
      <c r="S211" s="142">
        <v>0</v>
      </c>
      <c r="T211" s="142">
        <v>0</v>
      </c>
      <c r="U211" s="142">
        <v>0</v>
      </c>
      <c r="V211" s="142">
        <v>0</v>
      </c>
      <c r="W211" s="142">
        <v>0</v>
      </c>
      <c r="X211" s="143"/>
      <c r="Y211" s="142">
        <v>0</v>
      </c>
      <c r="Z211" s="142">
        <v>0</v>
      </c>
      <c r="AA211" s="142">
        <v>0</v>
      </c>
      <c r="AB211" s="142">
        <v>0</v>
      </c>
      <c r="AC211" s="142">
        <v>0</v>
      </c>
      <c r="AD211" s="142">
        <v>0</v>
      </c>
      <c r="AE211" s="142">
        <v>0</v>
      </c>
      <c r="AF211" s="142">
        <v>0</v>
      </c>
      <c r="AG211" s="142">
        <v>0</v>
      </c>
    </row>
    <row r="212" spans="1:33">
      <c r="B212" s="6" t="s">
        <v>317</v>
      </c>
      <c r="C212" s="219"/>
      <c r="D212" s="142">
        <v>0</v>
      </c>
      <c r="E212" s="142">
        <v>0</v>
      </c>
      <c r="F212" s="142">
        <v>0</v>
      </c>
      <c r="G212" s="142">
        <v>0</v>
      </c>
      <c r="H212" s="142">
        <v>0</v>
      </c>
      <c r="I212" s="142">
        <v>0</v>
      </c>
      <c r="J212" s="142">
        <v>0</v>
      </c>
      <c r="K212" s="142">
        <v>0</v>
      </c>
      <c r="L212" s="142">
        <v>0</v>
      </c>
      <c r="M212" s="142">
        <v>0</v>
      </c>
      <c r="N212" s="143"/>
      <c r="O212" s="142">
        <v>0</v>
      </c>
      <c r="P212" s="142">
        <v>0</v>
      </c>
      <c r="Q212" s="142">
        <v>0</v>
      </c>
      <c r="R212" s="142">
        <v>0</v>
      </c>
      <c r="S212" s="142">
        <v>0</v>
      </c>
      <c r="T212" s="142">
        <v>0</v>
      </c>
      <c r="U212" s="142">
        <v>0</v>
      </c>
      <c r="V212" s="142">
        <v>0</v>
      </c>
      <c r="W212" s="142">
        <v>0</v>
      </c>
      <c r="X212" s="143"/>
      <c r="Y212" s="142">
        <v>0</v>
      </c>
      <c r="Z212" s="142">
        <v>0</v>
      </c>
      <c r="AA212" s="142">
        <v>0</v>
      </c>
      <c r="AB212" s="142">
        <v>0</v>
      </c>
      <c r="AC212" s="142">
        <v>0</v>
      </c>
      <c r="AD212" s="142">
        <v>0</v>
      </c>
      <c r="AE212" s="142">
        <v>0</v>
      </c>
      <c r="AF212" s="142">
        <v>0</v>
      </c>
      <c r="AG212" s="142">
        <v>0</v>
      </c>
    </row>
    <row r="213" spans="1:33">
      <c r="B213" s="6" t="s">
        <v>108</v>
      </c>
      <c r="C213" s="219"/>
      <c r="D213" s="142">
        <v>0</v>
      </c>
      <c r="E213" s="142">
        <v>0</v>
      </c>
      <c r="F213" s="142">
        <v>0</v>
      </c>
      <c r="G213" s="142">
        <v>0</v>
      </c>
      <c r="H213" s="142">
        <v>0</v>
      </c>
      <c r="I213" s="142">
        <v>0</v>
      </c>
      <c r="J213" s="142">
        <v>0</v>
      </c>
      <c r="K213" s="142">
        <v>0</v>
      </c>
      <c r="L213" s="142">
        <v>0</v>
      </c>
      <c r="M213" s="142">
        <v>0</v>
      </c>
      <c r="N213" s="143"/>
      <c r="O213" s="142">
        <v>0</v>
      </c>
      <c r="P213" s="142">
        <v>0</v>
      </c>
      <c r="Q213" s="142">
        <v>0</v>
      </c>
      <c r="R213" s="142">
        <v>0</v>
      </c>
      <c r="S213" s="142">
        <v>0</v>
      </c>
      <c r="T213" s="142">
        <v>0</v>
      </c>
      <c r="U213" s="142">
        <v>0</v>
      </c>
      <c r="V213" s="142">
        <v>0</v>
      </c>
      <c r="W213" s="142">
        <v>0</v>
      </c>
      <c r="X213" s="143"/>
      <c r="Y213" s="142">
        <v>0</v>
      </c>
      <c r="Z213" s="142">
        <v>0</v>
      </c>
      <c r="AA213" s="142">
        <v>0</v>
      </c>
      <c r="AB213" s="142">
        <v>0</v>
      </c>
      <c r="AC213" s="142">
        <v>0</v>
      </c>
      <c r="AD213" s="142">
        <v>0</v>
      </c>
      <c r="AE213" s="142">
        <v>0</v>
      </c>
      <c r="AF213" s="142">
        <v>0</v>
      </c>
      <c r="AG213" s="142">
        <v>0</v>
      </c>
    </row>
    <row r="214" spans="1:33">
      <c r="B214" s="6" t="s">
        <v>48</v>
      </c>
      <c r="C214" s="219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3"/>
      <c r="O214" s="142">
        <v>0</v>
      </c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43"/>
      <c r="Y214" s="142">
        <v>0</v>
      </c>
      <c r="Z214" s="142">
        <v>0</v>
      </c>
      <c r="AA214" s="142">
        <v>0</v>
      </c>
      <c r="AB214" s="142">
        <v>0</v>
      </c>
      <c r="AC214" s="142">
        <v>0</v>
      </c>
      <c r="AD214" s="142">
        <v>0</v>
      </c>
      <c r="AE214" s="142">
        <v>0</v>
      </c>
      <c r="AF214" s="142">
        <v>0</v>
      </c>
      <c r="AG214" s="142">
        <v>0</v>
      </c>
    </row>
    <row r="215" spans="1:33">
      <c r="B215" s="6" t="s">
        <v>325</v>
      </c>
      <c r="C215" s="219"/>
      <c r="D215" s="142">
        <v>0</v>
      </c>
      <c r="E215" s="142">
        <v>0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3"/>
      <c r="O215" s="142">
        <v>0</v>
      </c>
      <c r="P215" s="142">
        <v>0</v>
      </c>
      <c r="Q215" s="142">
        <v>0</v>
      </c>
      <c r="R215" s="142">
        <v>0</v>
      </c>
      <c r="S215" s="142">
        <v>0</v>
      </c>
      <c r="T215" s="142">
        <v>0</v>
      </c>
      <c r="U215" s="142">
        <v>0</v>
      </c>
      <c r="V215" s="142">
        <v>0</v>
      </c>
      <c r="W215" s="142">
        <v>0</v>
      </c>
      <c r="X215" s="143"/>
      <c r="Y215" s="142">
        <v>0</v>
      </c>
      <c r="Z215" s="142">
        <v>0</v>
      </c>
      <c r="AA215" s="142">
        <v>0</v>
      </c>
      <c r="AB215" s="142">
        <v>0</v>
      </c>
      <c r="AC215" s="142">
        <v>0</v>
      </c>
      <c r="AD215" s="142">
        <v>0</v>
      </c>
      <c r="AE215" s="142">
        <v>0</v>
      </c>
      <c r="AF215" s="142">
        <v>0</v>
      </c>
      <c r="AG215" s="142">
        <v>0</v>
      </c>
    </row>
    <row r="216" spans="1:33">
      <c r="B216" s="8" t="s">
        <v>101</v>
      </c>
      <c r="C216" s="219"/>
      <c r="D216" s="142">
        <v>0</v>
      </c>
      <c r="E216" s="142">
        <v>0</v>
      </c>
      <c r="F216" s="142">
        <v>0</v>
      </c>
      <c r="G216" s="142">
        <v>0</v>
      </c>
      <c r="H216" s="142">
        <v>0</v>
      </c>
      <c r="I216" s="142">
        <v>0</v>
      </c>
      <c r="J216" s="142">
        <v>0</v>
      </c>
      <c r="K216" s="142">
        <v>0</v>
      </c>
      <c r="L216" s="142">
        <v>0</v>
      </c>
      <c r="M216" s="142">
        <v>0</v>
      </c>
      <c r="N216" s="143"/>
      <c r="O216" s="142">
        <v>0</v>
      </c>
      <c r="P216" s="142">
        <v>0</v>
      </c>
      <c r="Q216" s="142">
        <v>0</v>
      </c>
      <c r="R216" s="142">
        <v>0</v>
      </c>
      <c r="S216" s="142">
        <v>0</v>
      </c>
      <c r="T216" s="142">
        <v>0</v>
      </c>
      <c r="U216" s="142">
        <v>0</v>
      </c>
      <c r="V216" s="142">
        <v>0</v>
      </c>
      <c r="W216" s="142">
        <v>0</v>
      </c>
      <c r="X216" s="143"/>
      <c r="Y216" s="142">
        <v>0</v>
      </c>
      <c r="Z216" s="142">
        <v>0</v>
      </c>
      <c r="AA216" s="142">
        <v>0</v>
      </c>
      <c r="AB216" s="142">
        <v>0</v>
      </c>
      <c r="AC216" s="142">
        <v>0</v>
      </c>
      <c r="AD216" s="142">
        <v>0</v>
      </c>
      <c r="AE216" s="142">
        <v>0</v>
      </c>
      <c r="AF216" s="142">
        <v>0</v>
      </c>
      <c r="AG216" s="142">
        <v>0</v>
      </c>
    </row>
    <row r="217" spans="1:33" s="45" customFormat="1">
      <c r="A217" s="38"/>
      <c r="B217" s="9" t="s">
        <v>95</v>
      </c>
      <c r="C217" s="209" t="s">
        <v>310</v>
      </c>
      <c r="D217" s="139">
        <v>0</v>
      </c>
      <c r="E217" s="139">
        <v>0</v>
      </c>
      <c r="F217" s="139">
        <v>0</v>
      </c>
      <c r="G217" s="139">
        <v>0</v>
      </c>
      <c r="H217" s="139">
        <v>0</v>
      </c>
      <c r="I217" s="139">
        <v>0</v>
      </c>
      <c r="J217" s="139">
        <v>0</v>
      </c>
      <c r="K217" s="139">
        <v>0</v>
      </c>
      <c r="L217" s="139">
        <v>0</v>
      </c>
      <c r="M217" s="139">
        <v>0</v>
      </c>
      <c r="N217" s="146"/>
      <c r="O217" s="139">
        <v>0</v>
      </c>
      <c r="P217" s="139">
        <v>0</v>
      </c>
      <c r="Q217" s="139">
        <v>0</v>
      </c>
      <c r="R217" s="139">
        <v>0</v>
      </c>
      <c r="S217" s="139">
        <v>0</v>
      </c>
      <c r="T217" s="139">
        <v>0</v>
      </c>
      <c r="U217" s="139">
        <v>0</v>
      </c>
      <c r="V217" s="139">
        <v>0</v>
      </c>
      <c r="W217" s="139">
        <v>0</v>
      </c>
      <c r="X217" s="146"/>
      <c r="Y217" s="139">
        <v>0</v>
      </c>
      <c r="Z217" s="139">
        <v>0</v>
      </c>
      <c r="AA217" s="139">
        <v>0</v>
      </c>
      <c r="AB217" s="139">
        <v>0</v>
      </c>
      <c r="AC217" s="139">
        <v>0</v>
      </c>
      <c r="AD217" s="139">
        <v>0</v>
      </c>
      <c r="AE217" s="139">
        <v>0</v>
      </c>
      <c r="AF217" s="139">
        <v>0</v>
      </c>
      <c r="AG217" s="139">
        <v>0</v>
      </c>
    </row>
    <row r="218" spans="1:33">
      <c r="B218" s="208" t="s">
        <v>40</v>
      </c>
      <c r="C218" s="18"/>
      <c r="D218" s="142">
        <v>0</v>
      </c>
      <c r="E218" s="142">
        <v>0</v>
      </c>
      <c r="F218" s="142">
        <v>0</v>
      </c>
      <c r="G218" s="142">
        <v>0</v>
      </c>
      <c r="H218" s="142">
        <v>0</v>
      </c>
      <c r="I218" s="142">
        <v>0</v>
      </c>
      <c r="J218" s="142">
        <v>0</v>
      </c>
      <c r="K218" s="142">
        <v>0</v>
      </c>
      <c r="L218" s="142">
        <v>0</v>
      </c>
      <c r="M218" s="142">
        <v>0</v>
      </c>
      <c r="N218" s="143"/>
      <c r="O218" s="142">
        <v>0</v>
      </c>
      <c r="P218" s="142">
        <v>0</v>
      </c>
      <c r="Q218" s="142">
        <v>0</v>
      </c>
      <c r="R218" s="142">
        <v>0</v>
      </c>
      <c r="S218" s="142">
        <v>0</v>
      </c>
      <c r="T218" s="142">
        <v>0</v>
      </c>
      <c r="U218" s="142">
        <v>0</v>
      </c>
      <c r="V218" s="142">
        <v>0</v>
      </c>
      <c r="W218" s="142">
        <v>0</v>
      </c>
      <c r="X218" s="143"/>
      <c r="Y218" s="142">
        <v>0</v>
      </c>
      <c r="Z218" s="142">
        <v>0</v>
      </c>
      <c r="AA218" s="142">
        <v>0</v>
      </c>
      <c r="AB218" s="142">
        <v>0</v>
      </c>
      <c r="AC218" s="142">
        <v>0</v>
      </c>
      <c r="AD218" s="142">
        <v>0</v>
      </c>
      <c r="AE218" s="142">
        <v>0</v>
      </c>
      <c r="AF218" s="142">
        <v>0</v>
      </c>
      <c r="AG218" s="142">
        <v>0</v>
      </c>
    </row>
    <row r="219" spans="1:33">
      <c r="B219" s="6" t="s">
        <v>41</v>
      </c>
      <c r="C219" s="18"/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3"/>
      <c r="O219" s="142">
        <v>0</v>
      </c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43"/>
      <c r="Y219" s="142">
        <v>0</v>
      </c>
      <c r="Z219" s="142">
        <v>0</v>
      </c>
      <c r="AA219" s="142">
        <v>0</v>
      </c>
      <c r="AB219" s="142">
        <v>0</v>
      </c>
      <c r="AC219" s="142">
        <v>0</v>
      </c>
      <c r="AD219" s="142">
        <v>0</v>
      </c>
      <c r="AE219" s="142">
        <v>0</v>
      </c>
      <c r="AF219" s="142">
        <v>0</v>
      </c>
      <c r="AG219" s="142">
        <v>0</v>
      </c>
    </row>
    <row r="220" spans="1:33">
      <c r="B220" s="6" t="s">
        <v>42</v>
      </c>
      <c r="C220" s="18"/>
      <c r="D220" s="142">
        <v>0</v>
      </c>
      <c r="E220" s="142">
        <v>0</v>
      </c>
      <c r="F220" s="142">
        <v>0</v>
      </c>
      <c r="G220" s="142">
        <v>0</v>
      </c>
      <c r="H220" s="142">
        <v>0</v>
      </c>
      <c r="I220" s="142">
        <v>0</v>
      </c>
      <c r="J220" s="142">
        <v>0</v>
      </c>
      <c r="K220" s="142">
        <v>0</v>
      </c>
      <c r="L220" s="142">
        <v>0</v>
      </c>
      <c r="M220" s="142">
        <v>0</v>
      </c>
      <c r="N220" s="143"/>
      <c r="O220" s="142">
        <v>0</v>
      </c>
      <c r="P220" s="142">
        <v>0</v>
      </c>
      <c r="Q220" s="142">
        <v>0</v>
      </c>
      <c r="R220" s="142">
        <v>0</v>
      </c>
      <c r="S220" s="142">
        <v>0</v>
      </c>
      <c r="T220" s="142">
        <v>0</v>
      </c>
      <c r="U220" s="142">
        <v>0</v>
      </c>
      <c r="V220" s="142">
        <v>0</v>
      </c>
      <c r="W220" s="142">
        <v>0</v>
      </c>
      <c r="X220" s="143"/>
      <c r="Y220" s="142">
        <v>0</v>
      </c>
      <c r="Z220" s="142">
        <v>0</v>
      </c>
      <c r="AA220" s="142">
        <v>0</v>
      </c>
      <c r="AB220" s="142">
        <v>0</v>
      </c>
      <c r="AC220" s="142">
        <v>0</v>
      </c>
      <c r="AD220" s="142">
        <v>0</v>
      </c>
      <c r="AE220" s="142">
        <v>0</v>
      </c>
      <c r="AF220" s="142">
        <v>0</v>
      </c>
      <c r="AG220" s="142">
        <v>0</v>
      </c>
    </row>
    <row r="221" spans="1:33">
      <c r="B221" s="6" t="s">
        <v>43</v>
      </c>
      <c r="C221" s="18"/>
      <c r="D221" s="142">
        <v>0</v>
      </c>
      <c r="E221" s="142">
        <v>0</v>
      </c>
      <c r="F221" s="142">
        <v>0</v>
      </c>
      <c r="G221" s="142">
        <v>0</v>
      </c>
      <c r="H221" s="142">
        <v>0</v>
      </c>
      <c r="I221" s="142">
        <v>0</v>
      </c>
      <c r="J221" s="142">
        <v>0</v>
      </c>
      <c r="K221" s="142">
        <v>0</v>
      </c>
      <c r="L221" s="142">
        <v>0</v>
      </c>
      <c r="M221" s="142">
        <v>0</v>
      </c>
      <c r="N221" s="143"/>
      <c r="O221" s="142">
        <v>0</v>
      </c>
      <c r="P221" s="142">
        <v>0</v>
      </c>
      <c r="Q221" s="142">
        <v>0</v>
      </c>
      <c r="R221" s="142">
        <v>0</v>
      </c>
      <c r="S221" s="142">
        <v>0</v>
      </c>
      <c r="T221" s="142">
        <v>0</v>
      </c>
      <c r="U221" s="142">
        <v>0</v>
      </c>
      <c r="V221" s="142">
        <v>0</v>
      </c>
      <c r="W221" s="142">
        <v>0</v>
      </c>
      <c r="X221" s="143"/>
      <c r="Y221" s="142">
        <v>0</v>
      </c>
      <c r="Z221" s="142">
        <v>0</v>
      </c>
      <c r="AA221" s="142">
        <v>0</v>
      </c>
      <c r="AB221" s="142">
        <v>0</v>
      </c>
      <c r="AC221" s="142">
        <v>0</v>
      </c>
      <c r="AD221" s="142">
        <v>0</v>
      </c>
      <c r="AE221" s="142">
        <v>0</v>
      </c>
      <c r="AF221" s="142">
        <v>0</v>
      </c>
      <c r="AG221" s="142">
        <v>0</v>
      </c>
    </row>
    <row r="222" spans="1:33">
      <c r="B222" s="6" t="s">
        <v>44</v>
      </c>
      <c r="C222" s="18"/>
      <c r="D222" s="142">
        <v>0</v>
      </c>
      <c r="E222" s="142">
        <v>0</v>
      </c>
      <c r="F222" s="142">
        <v>0</v>
      </c>
      <c r="G222" s="142">
        <v>0</v>
      </c>
      <c r="H222" s="142">
        <v>0</v>
      </c>
      <c r="I222" s="142">
        <v>0</v>
      </c>
      <c r="J222" s="142">
        <v>0</v>
      </c>
      <c r="K222" s="142">
        <v>0</v>
      </c>
      <c r="L222" s="142">
        <v>0</v>
      </c>
      <c r="M222" s="142">
        <v>0</v>
      </c>
      <c r="N222" s="143"/>
      <c r="O222" s="142">
        <v>0</v>
      </c>
      <c r="P222" s="142">
        <v>0</v>
      </c>
      <c r="Q222" s="142">
        <v>0</v>
      </c>
      <c r="R222" s="142">
        <v>0</v>
      </c>
      <c r="S222" s="142">
        <v>0</v>
      </c>
      <c r="T222" s="142">
        <v>0</v>
      </c>
      <c r="U222" s="142">
        <v>0</v>
      </c>
      <c r="V222" s="142">
        <v>0</v>
      </c>
      <c r="W222" s="142">
        <v>0</v>
      </c>
      <c r="X222" s="143"/>
      <c r="Y222" s="142">
        <v>0</v>
      </c>
      <c r="Z222" s="142">
        <v>0</v>
      </c>
      <c r="AA222" s="142">
        <v>0</v>
      </c>
      <c r="AB222" s="142">
        <v>0</v>
      </c>
      <c r="AC222" s="142">
        <v>0</v>
      </c>
      <c r="AD222" s="142">
        <v>0</v>
      </c>
      <c r="AE222" s="142">
        <v>0</v>
      </c>
      <c r="AF222" s="142">
        <v>0</v>
      </c>
      <c r="AG222" s="142">
        <v>0</v>
      </c>
    </row>
    <row r="223" spans="1:33">
      <c r="B223" s="7" t="s">
        <v>45</v>
      </c>
      <c r="C223" s="18"/>
      <c r="D223" s="142">
        <v>0</v>
      </c>
      <c r="E223" s="142">
        <v>0</v>
      </c>
      <c r="F223" s="142">
        <v>0</v>
      </c>
      <c r="G223" s="142">
        <v>0</v>
      </c>
      <c r="H223" s="142">
        <v>0</v>
      </c>
      <c r="I223" s="142">
        <v>0</v>
      </c>
      <c r="J223" s="142">
        <v>0</v>
      </c>
      <c r="K223" s="142">
        <v>0</v>
      </c>
      <c r="L223" s="142">
        <v>0</v>
      </c>
      <c r="M223" s="142">
        <v>0</v>
      </c>
      <c r="N223" s="143"/>
      <c r="O223" s="142">
        <v>0</v>
      </c>
      <c r="P223" s="142">
        <v>0</v>
      </c>
      <c r="Q223" s="142">
        <v>0</v>
      </c>
      <c r="R223" s="142">
        <v>0</v>
      </c>
      <c r="S223" s="142">
        <v>0</v>
      </c>
      <c r="T223" s="142">
        <v>0</v>
      </c>
      <c r="U223" s="142">
        <v>0</v>
      </c>
      <c r="V223" s="142">
        <v>0</v>
      </c>
      <c r="W223" s="142">
        <v>0</v>
      </c>
      <c r="X223" s="143"/>
      <c r="Y223" s="142">
        <v>0</v>
      </c>
      <c r="Z223" s="142">
        <v>0</v>
      </c>
      <c r="AA223" s="142">
        <v>0</v>
      </c>
      <c r="AB223" s="142">
        <v>0</v>
      </c>
      <c r="AC223" s="142">
        <v>0</v>
      </c>
      <c r="AD223" s="142">
        <v>0</v>
      </c>
      <c r="AE223" s="142">
        <v>0</v>
      </c>
      <c r="AF223" s="142">
        <v>0</v>
      </c>
      <c r="AG223" s="142">
        <v>0</v>
      </c>
    </row>
    <row r="224" spans="1:33">
      <c r="B224" s="7" t="s">
        <v>46</v>
      </c>
      <c r="C224" s="18"/>
      <c r="D224" s="142">
        <v>0</v>
      </c>
      <c r="E224" s="142">
        <v>0</v>
      </c>
      <c r="F224" s="142">
        <v>0</v>
      </c>
      <c r="G224" s="142">
        <v>0</v>
      </c>
      <c r="H224" s="142">
        <v>0</v>
      </c>
      <c r="I224" s="142">
        <v>0</v>
      </c>
      <c r="J224" s="142">
        <v>0</v>
      </c>
      <c r="K224" s="142">
        <v>0</v>
      </c>
      <c r="L224" s="142">
        <v>0</v>
      </c>
      <c r="M224" s="142">
        <v>0</v>
      </c>
      <c r="N224" s="143"/>
      <c r="O224" s="142">
        <v>0</v>
      </c>
      <c r="P224" s="142">
        <v>0</v>
      </c>
      <c r="Q224" s="142">
        <v>0</v>
      </c>
      <c r="R224" s="142">
        <v>0</v>
      </c>
      <c r="S224" s="142">
        <v>0</v>
      </c>
      <c r="T224" s="142">
        <v>0</v>
      </c>
      <c r="U224" s="142">
        <v>0</v>
      </c>
      <c r="V224" s="142">
        <v>0</v>
      </c>
      <c r="W224" s="142">
        <v>0</v>
      </c>
      <c r="X224" s="143"/>
      <c r="Y224" s="142">
        <v>0</v>
      </c>
      <c r="Z224" s="142">
        <v>0</v>
      </c>
      <c r="AA224" s="142">
        <v>0</v>
      </c>
      <c r="AB224" s="142">
        <v>0</v>
      </c>
      <c r="AC224" s="142">
        <v>0</v>
      </c>
      <c r="AD224" s="142">
        <v>0</v>
      </c>
      <c r="AE224" s="142">
        <v>0</v>
      </c>
      <c r="AF224" s="142">
        <v>0</v>
      </c>
      <c r="AG224" s="142">
        <v>0</v>
      </c>
    </row>
    <row r="225" spans="1:33">
      <c r="B225" s="6" t="s">
        <v>317</v>
      </c>
      <c r="C225" s="18"/>
      <c r="D225" s="142">
        <v>0</v>
      </c>
      <c r="E225" s="142">
        <v>0</v>
      </c>
      <c r="F225" s="142">
        <v>0</v>
      </c>
      <c r="G225" s="142">
        <v>0</v>
      </c>
      <c r="H225" s="142">
        <v>0</v>
      </c>
      <c r="I225" s="142">
        <v>0</v>
      </c>
      <c r="J225" s="142">
        <v>0</v>
      </c>
      <c r="K225" s="142">
        <v>0</v>
      </c>
      <c r="L225" s="142">
        <v>0</v>
      </c>
      <c r="M225" s="142">
        <v>0</v>
      </c>
      <c r="N225" s="143"/>
      <c r="O225" s="142">
        <v>0</v>
      </c>
      <c r="P225" s="142">
        <v>0</v>
      </c>
      <c r="Q225" s="142">
        <v>0</v>
      </c>
      <c r="R225" s="142">
        <v>0</v>
      </c>
      <c r="S225" s="142">
        <v>0</v>
      </c>
      <c r="T225" s="142">
        <v>0</v>
      </c>
      <c r="U225" s="142">
        <v>0</v>
      </c>
      <c r="V225" s="142">
        <v>0</v>
      </c>
      <c r="W225" s="142">
        <v>0</v>
      </c>
      <c r="X225" s="143"/>
      <c r="Y225" s="142">
        <v>0</v>
      </c>
      <c r="Z225" s="142">
        <v>0</v>
      </c>
      <c r="AA225" s="142">
        <v>0</v>
      </c>
      <c r="AB225" s="142">
        <v>0</v>
      </c>
      <c r="AC225" s="142">
        <v>0</v>
      </c>
      <c r="AD225" s="142">
        <v>0</v>
      </c>
      <c r="AE225" s="142">
        <v>0</v>
      </c>
      <c r="AF225" s="142">
        <v>0</v>
      </c>
      <c r="AG225" s="142">
        <v>0</v>
      </c>
    </row>
    <row r="226" spans="1:33">
      <c r="B226" s="6" t="s">
        <v>108</v>
      </c>
      <c r="C226" s="18"/>
      <c r="D226" s="142">
        <v>0</v>
      </c>
      <c r="E226" s="142">
        <v>0</v>
      </c>
      <c r="F226" s="142">
        <v>0</v>
      </c>
      <c r="G226" s="142">
        <v>0</v>
      </c>
      <c r="H226" s="142">
        <v>0</v>
      </c>
      <c r="I226" s="142">
        <v>0</v>
      </c>
      <c r="J226" s="142">
        <v>0</v>
      </c>
      <c r="K226" s="142">
        <v>0</v>
      </c>
      <c r="L226" s="142">
        <v>0</v>
      </c>
      <c r="M226" s="142">
        <v>0</v>
      </c>
      <c r="N226" s="143"/>
      <c r="O226" s="142">
        <v>0</v>
      </c>
      <c r="P226" s="142">
        <v>0</v>
      </c>
      <c r="Q226" s="142">
        <v>0</v>
      </c>
      <c r="R226" s="142">
        <v>0</v>
      </c>
      <c r="S226" s="142">
        <v>0</v>
      </c>
      <c r="T226" s="142">
        <v>0</v>
      </c>
      <c r="U226" s="142">
        <v>0</v>
      </c>
      <c r="V226" s="142">
        <v>0</v>
      </c>
      <c r="W226" s="142">
        <v>0</v>
      </c>
      <c r="X226" s="143"/>
      <c r="Y226" s="142">
        <v>0</v>
      </c>
      <c r="Z226" s="142">
        <v>0</v>
      </c>
      <c r="AA226" s="142">
        <v>0</v>
      </c>
      <c r="AB226" s="142">
        <v>0</v>
      </c>
      <c r="AC226" s="142">
        <v>0</v>
      </c>
      <c r="AD226" s="142">
        <v>0</v>
      </c>
      <c r="AE226" s="142">
        <v>0</v>
      </c>
      <c r="AF226" s="142">
        <v>0</v>
      </c>
      <c r="AG226" s="142">
        <v>0</v>
      </c>
    </row>
    <row r="227" spans="1:33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3"/>
      <c r="O227" s="142">
        <v>0</v>
      </c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43"/>
      <c r="Y227" s="142">
        <v>0</v>
      </c>
      <c r="Z227" s="142">
        <v>0</v>
      </c>
      <c r="AA227" s="142">
        <v>0</v>
      </c>
      <c r="AB227" s="142">
        <v>0</v>
      </c>
      <c r="AC227" s="142">
        <v>0</v>
      </c>
      <c r="AD227" s="142">
        <v>0</v>
      </c>
      <c r="AE227" s="142">
        <v>0</v>
      </c>
      <c r="AF227" s="142">
        <v>0</v>
      </c>
      <c r="AG227" s="142">
        <v>0</v>
      </c>
    </row>
    <row r="228" spans="1:33">
      <c r="B228" s="6" t="s">
        <v>325</v>
      </c>
      <c r="C228" s="18"/>
      <c r="D228" s="142">
        <v>0</v>
      </c>
      <c r="E228" s="142">
        <v>0</v>
      </c>
      <c r="F228" s="142">
        <v>0</v>
      </c>
      <c r="G228" s="142">
        <v>0</v>
      </c>
      <c r="H228" s="142">
        <v>0</v>
      </c>
      <c r="I228" s="142">
        <v>0</v>
      </c>
      <c r="J228" s="142">
        <v>0</v>
      </c>
      <c r="K228" s="142">
        <v>0</v>
      </c>
      <c r="L228" s="142">
        <v>0</v>
      </c>
      <c r="M228" s="142">
        <v>0</v>
      </c>
      <c r="N228" s="143"/>
      <c r="O228" s="142">
        <v>0</v>
      </c>
      <c r="P228" s="142">
        <v>0</v>
      </c>
      <c r="Q228" s="142">
        <v>0</v>
      </c>
      <c r="R228" s="142">
        <v>0</v>
      </c>
      <c r="S228" s="142">
        <v>0</v>
      </c>
      <c r="T228" s="142">
        <v>0</v>
      </c>
      <c r="U228" s="142">
        <v>0</v>
      </c>
      <c r="V228" s="142">
        <v>0</v>
      </c>
      <c r="W228" s="142">
        <v>0</v>
      </c>
      <c r="X228" s="143"/>
      <c r="Y228" s="142">
        <v>0</v>
      </c>
      <c r="Z228" s="142">
        <v>0</v>
      </c>
      <c r="AA228" s="142">
        <v>0</v>
      </c>
      <c r="AB228" s="142">
        <v>0</v>
      </c>
      <c r="AC228" s="142">
        <v>0</v>
      </c>
      <c r="AD228" s="142">
        <v>0</v>
      </c>
      <c r="AE228" s="142">
        <v>0</v>
      </c>
      <c r="AF228" s="142">
        <v>0</v>
      </c>
      <c r="AG228" s="142">
        <v>0</v>
      </c>
    </row>
    <row r="229" spans="1:33">
      <c r="B229" s="8" t="s">
        <v>101</v>
      </c>
      <c r="C229" s="18"/>
      <c r="D229" s="142">
        <v>0</v>
      </c>
      <c r="E229" s="142">
        <v>0</v>
      </c>
      <c r="F229" s="142">
        <v>0</v>
      </c>
      <c r="G229" s="142">
        <v>0</v>
      </c>
      <c r="H229" s="142">
        <v>0</v>
      </c>
      <c r="I229" s="142">
        <v>0</v>
      </c>
      <c r="J229" s="142">
        <v>0</v>
      </c>
      <c r="K229" s="142">
        <v>0</v>
      </c>
      <c r="L229" s="142">
        <v>0</v>
      </c>
      <c r="M229" s="142">
        <v>0</v>
      </c>
      <c r="N229" s="143"/>
      <c r="O229" s="142">
        <v>0</v>
      </c>
      <c r="P229" s="142">
        <v>0</v>
      </c>
      <c r="Q229" s="142">
        <v>0</v>
      </c>
      <c r="R229" s="142">
        <v>0</v>
      </c>
      <c r="S229" s="142">
        <v>0</v>
      </c>
      <c r="T229" s="142">
        <v>0</v>
      </c>
      <c r="U229" s="142">
        <v>0</v>
      </c>
      <c r="V229" s="142">
        <v>0</v>
      </c>
      <c r="W229" s="142">
        <v>0</v>
      </c>
      <c r="X229" s="143"/>
      <c r="Y229" s="142">
        <v>0</v>
      </c>
      <c r="Z229" s="142">
        <v>0</v>
      </c>
      <c r="AA229" s="142">
        <v>0</v>
      </c>
      <c r="AB229" s="142">
        <v>0</v>
      </c>
      <c r="AC229" s="142">
        <v>0</v>
      </c>
      <c r="AD229" s="142">
        <v>0</v>
      </c>
      <c r="AE229" s="142">
        <v>0</v>
      </c>
      <c r="AF229" s="142">
        <v>0</v>
      </c>
      <c r="AG229" s="142">
        <v>0</v>
      </c>
    </row>
    <row r="230" spans="1:33" s="45" customFormat="1">
      <c r="A230" s="38"/>
      <c r="B230" s="5" t="s">
        <v>29</v>
      </c>
      <c r="C230" s="2"/>
      <c r="D230" s="139">
        <v>0</v>
      </c>
      <c r="E230" s="139">
        <v>0</v>
      </c>
      <c r="F230" s="139">
        <v>0</v>
      </c>
      <c r="G230" s="139">
        <v>0</v>
      </c>
      <c r="H230" s="139">
        <v>0</v>
      </c>
      <c r="I230" s="139">
        <v>0</v>
      </c>
      <c r="J230" s="139">
        <v>0</v>
      </c>
      <c r="K230" s="139">
        <v>0</v>
      </c>
      <c r="L230" s="139">
        <v>0</v>
      </c>
      <c r="M230" s="139">
        <v>0</v>
      </c>
      <c r="N230" s="146"/>
      <c r="O230" s="139">
        <v>0</v>
      </c>
      <c r="P230" s="139">
        <v>0</v>
      </c>
      <c r="Q230" s="139">
        <v>0</v>
      </c>
      <c r="R230" s="139">
        <v>0</v>
      </c>
      <c r="S230" s="139">
        <v>0</v>
      </c>
      <c r="T230" s="139">
        <v>0</v>
      </c>
      <c r="U230" s="139">
        <v>0</v>
      </c>
      <c r="V230" s="139">
        <v>0</v>
      </c>
      <c r="W230" s="139">
        <v>0</v>
      </c>
      <c r="X230" s="146"/>
      <c r="Y230" s="139">
        <v>0</v>
      </c>
      <c r="Z230" s="139">
        <v>0</v>
      </c>
      <c r="AA230" s="139">
        <v>0</v>
      </c>
      <c r="AB230" s="139">
        <v>0</v>
      </c>
      <c r="AC230" s="139">
        <v>0</v>
      </c>
      <c r="AD230" s="139">
        <v>0</v>
      </c>
      <c r="AE230" s="139">
        <v>0</v>
      </c>
      <c r="AF230" s="139">
        <v>0</v>
      </c>
      <c r="AG230" s="139">
        <v>0</v>
      </c>
    </row>
    <row r="231" spans="1:33" s="45" customFormat="1">
      <c r="A231" s="38"/>
      <c r="B231" s="5" t="s">
        <v>96</v>
      </c>
      <c r="C231" s="2"/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46"/>
      <c r="O231" s="139">
        <v>0</v>
      </c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46"/>
      <c r="Y231" s="139">
        <v>0</v>
      </c>
      <c r="Z231" s="139">
        <v>0</v>
      </c>
      <c r="AA231" s="139">
        <v>0</v>
      </c>
      <c r="AB231" s="139">
        <v>0</v>
      </c>
      <c r="AC231" s="139">
        <v>0</v>
      </c>
      <c r="AD231" s="139">
        <v>0</v>
      </c>
      <c r="AE231" s="139">
        <v>0</v>
      </c>
      <c r="AF231" s="139">
        <v>0</v>
      </c>
      <c r="AG231" s="139">
        <v>0</v>
      </c>
    </row>
    <row r="232" spans="1:33" s="45" customFormat="1">
      <c r="A232" s="38"/>
      <c r="B232" s="5" t="s">
        <v>100</v>
      </c>
      <c r="C232" s="2"/>
      <c r="D232" s="139">
        <v>561245.40210041846</v>
      </c>
      <c r="E232" s="139">
        <v>662012.97884431586</v>
      </c>
      <c r="F232" s="139">
        <v>787216.75</v>
      </c>
      <c r="G232" s="139">
        <v>956003.13089841965</v>
      </c>
      <c r="H232" s="139">
        <v>1168932.9426275401</v>
      </c>
      <c r="I232" s="139">
        <v>1397089.6386193759</v>
      </c>
      <c r="J232" s="139">
        <v>1653989.8712258327</v>
      </c>
      <c r="K232" s="139">
        <v>1954242.3544534075</v>
      </c>
      <c r="L232" s="139">
        <v>2296932.0311007826</v>
      </c>
      <c r="M232" s="139">
        <v>2700133.5182278585</v>
      </c>
      <c r="N232" s="146"/>
      <c r="O232" s="139">
        <v>111882.85999999994</v>
      </c>
      <c r="P232" s="139">
        <v>125203.77115568408</v>
      </c>
      <c r="Q232" s="139">
        <v>168786.38089841971</v>
      </c>
      <c r="R232" s="139">
        <v>212929.81172912041</v>
      </c>
      <c r="S232" s="139">
        <v>228156.69599183585</v>
      </c>
      <c r="T232" s="139">
        <v>256900.23260645685</v>
      </c>
      <c r="U232" s="139">
        <v>300252.48322757473</v>
      </c>
      <c r="V232" s="139">
        <v>342689.67664737499</v>
      </c>
      <c r="W232" s="139">
        <v>403201.48712707596</v>
      </c>
      <c r="X232" s="146"/>
      <c r="Y232" s="139">
        <v>-11115.283256102413</v>
      </c>
      <c r="Z232" s="139">
        <v>13320.911155684144</v>
      </c>
      <c r="AA232" s="139">
        <v>43582.609742735622</v>
      </c>
      <c r="AB232" s="139">
        <v>44143.430830700709</v>
      </c>
      <c r="AC232" s="139">
        <v>15226.88426271543</v>
      </c>
      <c r="AD232" s="139">
        <v>28743.536614621007</v>
      </c>
      <c r="AE232" s="139">
        <v>43352.250621117855</v>
      </c>
      <c r="AF232" s="139">
        <v>42437.193419800315</v>
      </c>
      <c r="AG232" s="139">
        <v>60511.810479700944</v>
      </c>
    </row>
  </sheetData>
  <mergeCells count="12">
    <mergeCell ref="Y3:AG3"/>
    <mergeCell ref="Y4:AG4"/>
    <mergeCell ref="Y120:AG120"/>
    <mergeCell ref="Y121:AG121"/>
    <mergeCell ref="D3:M3"/>
    <mergeCell ref="D4:M4"/>
    <mergeCell ref="D120:M120"/>
    <mergeCell ref="D121:M121"/>
    <mergeCell ref="O3:W3"/>
    <mergeCell ref="O4:W4"/>
    <mergeCell ref="O120:W120"/>
    <mergeCell ref="O121:W121"/>
  </mergeCells>
  <hyperlinks>
    <hyperlink ref="A1" location="Index!A1" display="Index" xr:uid="{074E1EE2-6FEA-4440-88A7-43FD2401FE3E}"/>
  </hyperlinks>
  <pageMargins left="0.7" right="0.7" top="0.75" bottom="0.75" header="0.3" footer="0.3"/>
  <pageSetup scale="17" orientation="portrait" r:id="rId1"/>
  <headerFooter>
    <oddHeader xml:space="preserve">&amp;C22-04-2016 12:06
</oddHeader>
  </headerFooter>
  <rowBreaks count="3" manualBreakCount="3">
    <brk id="61" max="16383" man="1"/>
    <brk id="119" max="16383" man="1"/>
    <brk id="178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F232"/>
  <sheetViews>
    <sheetView zoomScale="60" zoomScaleNormal="60" workbookViewId="0">
      <pane xSplit="3" ySplit="5" topLeftCell="D6" activePane="bottomRight" state="frozen"/>
      <selection activeCell="AC121" sqref="AC121"/>
      <selection pane="topRight" activeCell="AC121" sqref="AC121"/>
      <selection pane="bottomLeft" activeCell="AC121" sqref="AC121"/>
      <selection pane="bottomRight"/>
    </sheetView>
  </sheetViews>
  <sheetFormatPr defaultColWidth="9.1796875" defaultRowHeight="14"/>
  <cols>
    <col min="1" max="1" width="6.08984375" style="42" customWidth="1"/>
    <col min="2" max="2" width="72.90625" style="39" customWidth="1"/>
    <col min="3" max="3" width="11.1796875" style="40" customWidth="1"/>
    <col min="4" max="13" width="15.6328125" style="40" customWidth="1"/>
    <col min="14" max="14" width="10.54296875" style="41" customWidth="1"/>
    <col min="15" max="17" width="13.90625" style="41" customWidth="1"/>
    <col min="18" max="23" width="13.90625" style="39" customWidth="1"/>
    <col min="24" max="24" width="9.1796875" style="39"/>
    <col min="25" max="32" width="12.81640625" style="39" customWidth="1"/>
    <col min="33" max="16384" width="9.1796875" style="39"/>
  </cols>
  <sheetData>
    <row r="1" spans="1:32">
      <c r="A1" s="205" t="s">
        <v>315</v>
      </c>
    </row>
    <row r="2" spans="1:32" s="45" customFormat="1">
      <c r="A2" s="38"/>
      <c r="B2" s="223" t="s">
        <v>99</v>
      </c>
      <c r="C2" s="174"/>
      <c r="D2" s="24"/>
      <c r="E2" s="24"/>
      <c r="F2" s="24"/>
      <c r="G2" s="24"/>
      <c r="H2" s="24"/>
      <c r="I2" s="24"/>
      <c r="J2" s="24"/>
      <c r="K2" s="106"/>
      <c r="L2" s="163"/>
      <c r="M2" s="273"/>
      <c r="N2" s="24"/>
      <c r="O2" s="24"/>
      <c r="P2" s="24"/>
      <c r="Q2" s="106"/>
    </row>
    <row r="3" spans="1:32" s="45" customFormat="1" ht="27" customHeight="1">
      <c r="A3" s="38"/>
      <c r="B3" s="103"/>
      <c r="C3" s="130" t="s">
        <v>251</v>
      </c>
      <c r="D3" s="326" t="s">
        <v>55</v>
      </c>
      <c r="E3" s="326"/>
      <c r="F3" s="326"/>
      <c r="G3" s="326"/>
      <c r="H3" s="326"/>
      <c r="I3" s="326"/>
      <c r="J3" s="326"/>
      <c r="K3" s="326"/>
      <c r="L3" s="326"/>
      <c r="M3" s="326"/>
      <c r="N3" s="72"/>
      <c r="O3" s="326" t="s">
        <v>226</v>
      </c>
      <c r="P3" s="326"/>
      <c r="Q3" s="326"/>
      <c r="R3" s="326"/>
      <c r="S3" s="326"/>
      <c r="T3" s="326"/>
      <c r="U3" s="326"/>
      <c r="V3" s="326"/>
      <c r="W3" s="326"/>
      <c r="Y3" s="72"/>
      <c r="Z3" s="187"/>
      <c r="AA3" s="187"/>
      <c r="AB3" s="187"/>
      <c r="AC3" s="187"/>
      <c r="AD3" s="187"/>
      <c r="AE3" s="187"/>
      <c r="AF3" s="187"/>
    </row>
    <row r="4" spans="1:32" s="45" customFormat="1" ht="15" customHeight="1">
      <c r="A4" s="38"/>
      <c r="B4" s="135"/>
      <c r="C4" s="101"/>
      <c r="D4" s="327" t="s">
        <v>318</v>
      </c>
      <c r="E4" s="327"/>
      <c r="F4" s="327"/>
      <c r="G4" s="327"/>
      <c r="H4" s="327"/>
      <c r="I4" s="327"/>
      <c r="J4" s="327"/>
      <c r="K4" s="327"/>
      <c r="L4" s="327"/>
      <c r="M4" s="327"/>
      <c r="N4" s="72"/>
      <c r="O4" s="331" t="s">
        <v>318</v>
      </c>
      <c r="P4" s="331"/>
      <c r="Q4" s="331"/>
      <c r="R4" s="331"/>
      <c r="S4" s="331"/>
      <c r="T4" s="331"/>
      <c r="U4" s="331"/>
      <c r="V4" s="331"/>
      <c r="W4" s="331"/>
      <c r="Y4" s="70"/>
      <c r="Z4" s="169"/>
      <c r="AA4" s="169"/>
      <c r="AB4" s="169"/>
      <c r="AC4" s="169"/>
      <c r="AD4" s="169"/>
      <c r="AE4" s="169"/>
      <c r="AF4" s="169"/>
    </row>
    <row r="5" spans="1:32" s="45" customFormat="1">
      <c r="A5" s="38"/>
      <c r="B5" s="107" t="s">
        <v>323</v>
      </c>
      <c r="C5" s="46"/>
      <c r="D5" s="181" t="s">
        <v>1</v>
      </c>
      <c r="E5" s="181" t="s">
        <v>2</v>
      </c>
      <c r="F5" s="181" t="s">
        <v>3</v>
      </c>
      <c r="G5" s="181" t="s">
        <v>4</v>
      </c>
      <c r="H5" s="181" t="s">
        <v>104</v>
      </c>
      <c r="I5" s="181" t="s">
        <v>105</v>
      </c>
      <c r="J5" s="181" t="s">
        <v>111</v>
      </c>
      <c r="K5" s="181" t="s">
        <v>268</v>
      </c>
      <c r="L5" s="181" t="s">
        <v>285</v>
      </c>
      <c r="M5" s="181" t="s">
        <v>367</v>
      </c>
      <c r="N5" s="73"/>
      <c r="O5" s="181" t="s">
        <v>2</v>
      </c>
      <c r="P5" s="181" t="s">
        <v>3</v>
      </c>
      <c r="Q5" s="181" t="s">
        <v>4</v>
      </c>
      <c r="R5" s="181" t="s">
        <v>104</v>
      </c>
      <c r="S5" s="181" t="s">
        <v>105</v>
      </c>
      <c r="T5" s="181" t="s">
        <v>111</v>
      </c>
      <c r="U5" s="181" t="s">
        <v>268</v>
      </c>
      <c r="V5" s="181" t="s">
        <v>285</v>
      </c>
      <c r="W5" s="181" t="s">
        <v>367</v>
      </c>
      <c r="Y5" s="180"/>
      <c r="Z5" s="180"/>
      <c r="AA5" s="180"/>
      <c r="AB5" s="180"/>
      <c r="AC5" s="180"/>
      <c r="AD5" s="180"/>
      <c r="AE5" s="180"/>
      <c r="AF5" s="180"/>
    </row>
    <row r="6" spans="1:32" s="45" customFormat="1">
      <c r="A6" s="38"/>
      <c r="B6" s="29" t="s">
        <v>5</v>
      </c>
      <c r="C6" s="209" t="s">
        <v>290</v>
      </c>
      <c r="D6" s="147">
        <f>+'St 2.1'!D6+'St 2.2'!D6</f>
        <v>0</v>
      </c>
      <c r="E6" s="147">
        <f>+'St 2.1'!E6+'St 2.2'!E6</f>
        <v>0</v>
      </c>
      <c r="F6" s="147">
        <f>+'St 2.1'!F6+'St 2.2'!F6</f>
        <v>0</v>
      </c>
      <c r="G6" s="147">
        <f>+'St 2.1'!G6+'St 2.2'!G6</f>
        <v>0</v>
      </c>
      <c r="H6" s="147">
        <f>+'St 2.1'!H6+'St 2.2'!H6</f>
        <v>0</v>
      </c>
      <c r="I6" s="147">
        <f>+'St 2.1'!I6+'St 2.2'!I6</f>
        <v>0</v>
      </c>
      <c r="J6" s="147">
        <f>+'St 2.1'!J6+'St 2.2'!J6</f>
        <v>0</v>
      </c>
      <c r="K6" s="147">
        <f>+'St 2.1'!K6+'St 2.2'!K6</f>
        <v>0</v>
      </c>
      <c r="L6" s="147">
        <f>+'St 2.1'!L6+'St 2.2'!L6</f>
        <v>0</v>
      </c>
      <c r="M6" s="147">
        <f>+'St 2.1'!M6+'St 2.2'!M6</f>
        <v>0</v>
      </c>
      <c r="N6" s="146"/>
      <c r="O6" s="147">
        <f>+'St 2.1'!O6+'St 2.2'!O6</f>
        <v>0</v>
      </c>
      <c r="P6" s="147">
        <f>+'St 2.1'!P6+'St 2.2'!P6</f>
        <v>0</v>
      </c>
      <c r="Q6" s="147">
        <f>+'St 2.1'!Q6+'St 2.2'!Q6</f>
        <v>0</v>
      </c>
      <c r="R6" s="147">
        <f>+'St 2.1'!R6+'St 2.2'!R6</f>
        <v>0</v>
      </c>
      <c r="S6" s="147">
        <f>+'St 2.1'!S6+'St 2.2'!S6</f>
        <v>0</v>
      </c>
      <c r="T6" s="147">
        <f>+'St 2.1'!T6+'St 2.2'!T6</f>
        <v>0</v>
      </c>
      <c r="U6" s="147">
        <f>+'St 2.1'!U6+'St 2.2'!U6</f>
        <v>0</v>
      </c>
      <c r="V6" s="147">
        <f>+'St 2.1'!V6+'St 2.2'!V6</f>
        <v>0</v>
      </c>
      <c r="W6" s="147">
        <f>+'St 2.1'!W6+'St 2.2'!W6</f>
        <v>0</v>
      </c>
      <c r="X6" s="149"/>
      <c r="Y6" s="149"/>
      <c r="Z6" s="149"/>
      <c r="AA6" s="149"/>
      <c r="AB6" s="149"/>
      <c r="AC6" s="149"/>
      <c r="AD6" s="149"/>
      <c r="AE6" s="149"/>
      <c r="AF6" s="149"/>
    </row>
    <row r="7" spans="1:32">
      <c r="B7" s="1" t="s">
        <v>35</v>
      </c>
      <c r="C7" s="210" t="s">
        <v>291</v>
      </c>
      <c r="D7" s="144">
        <f>+'St 2.1'!D7+'St 2.2'!D7</f>
        <v>0</v>
      </c>
      <c r="E7" s="144">
        <f>+'St 2.1'!E7+'St 2.2'!E7</f>
        <v>0</v>
      </c>
      <c r="F7" s="144">
        <f>+'St 2.1'!F7+'St 2.2'!F7</f>
        <v>0</v>
      </c>
      <c r="G7" s="144">
        <f>+'St 2.1'!G7+'St 2.2'!G7</f>
        <v>0</v>
      </c>
      <c r="H7" s="144">
        <f>+'St 2.1'!H7+'St 2.2'!H7</f>
        <v>0</v>
      </c>
      <c r="I7" s="144">
        <f>+'St 2.1'!I7+'St 2.2'!I7</f>
        <v>0</v>
      </c>
      <c r="J7" s="144">
        <f>+'St 2.1'!J7+'St 2.2'!J7</f>
        <v>0</v>
      </c>
      <c r="K7" s="144">
        <f>+'St 2.1'!K7+'St 2.2'!K7</f>
        <v>0</v>
      </c>
      <c r="L7" s="144">
        <f>+'St 2.1'!L7+'St 2.2'!L7</f>
        <v>0</v>
      </c>
      <c r="M7" s="144">
        <f>+'St 2.1'!M7+'St 2.2'!M7</f>
        <v>0</v>
      </c>
      <c r="N7" s="143"/>
      <c r="O7" s="144">
        <f>+'St 2.1'!O7+'St 2.2'!O7</f>
        <v>0</v>
      </c>
      <c r="P7" s="144">
        <f>+'St 2.1'!P7+'St 2.2'!P7</f>
        <v>0</v>
      </c>
      <c r="Q7" s="144">
        <f>+'St 2.1'!Q7+'St 2.2'!Q7</f>
        <v>0</v>
      </c>
      <c r="R7" s="144">
        <f>+'St 2.1'!R7+'St 2.2'!R7</f>
        <v>0</v>
      </c>
      <c r="S7" s="144">
        <f>+'St 2.1'!S7+'St 2.2'!S7</f>
        <v>0</v>
      </c>
      <c r="T7" s="144">
        <f>+'St 2.1'!T7+'St 2.2'!T7</f>
        <v>0</v>
      </c>
      <c r="U7" s="144">
        <f>+'St 2.1'!U7+'St 2.2'!U7</f>
        <v>0</v>
      </c>
      <c r="V7" s="144">
        <f>+'St 2.1'!V7+'St 2.2'!V7</f>
        <v>0</v>
      </c>
      <c r="W7" s="144">
        <f>+'St 2.1'!W7+'St 2.2'!W7</f>
        <v>0</v>
      </c>
      <c r="X7" s="150"/>
      <c r="Y7" s="150"/>
      <c r="Z7" s="150"/>
      <c r="AA7" s="150"/>
      <c r="AB7" s="150"/>
      <c r="AC7" s="150"/>
      <c r="AD7" s="150"/>
      <c r="AE7" s="150"/>
      <c r="AF7" s="150"/>
    </row>
    <row r="8" spans="1:32">
      <c r="B8" s="1" t="s">
        <v>36</v>
      </c>
      <c r="C8" s="210" t="s">
        <v>292</v>
      </c>
      <c r="D8" s="144">
        <f>+'St 2.1'!D8+'St 2.2'!D8</f>
        <v>0</v>
      </c>
      <c r="E8" s="144">
        <f>+'St 2.1'!E8+'St 2.2'!E8</f>
        <v>0</v>
      </c>
      <c r="F8" s="144">
        <f>+'St 2.1'!F8+'St 2.2'!F8</f>
        <v>0</v>
      </c>
      <c r="G8" s="144">
        <f>+'St 2.1'!G8+'St 2.2'!G8</f>
        <v>0</v>
      </c>
      <c r="H8" s="144">
        <f>+'St 2.1'!H8+'St 2.2'!H8</f>
        <v>0</v>
      </c>
      <c r="I8" s="144">
        <f>+'St 2.1'!I8+'St 2.2'!I8</f>
        <v>0</v>
      </c>
      <c r="J8" s="144">
        <f>+'St 2.1'!J8+'St 2.2'!J8</f>
        <v>0</v>
      </c>
      <c r="K8" s="144">
        <f>+'St 2.1'!K8+'St 2.2'!K8</f>
        <v>0</v>
      </c>
      <c r="L8" s="144">
        <f>+'St 2.1'!L8+'St 2.2'!L8</f>
        <v>0</v>
      </c>
      <c r="M8" s="144">
        <f>+'St 2.1'!M8+'St 2.2'!M8</f>
        <v>0</v>
      </c>
      <c r="N8" s="143"/>
      <c r="O8" s="144">
        <f>+'St 2.1'!O8+'St 2.2'!O8</f>
        <v>0</v>
      </c>
      <c r="P8" s="144">
        <f>+'St 2.1'!P8+'St 2.2'!P8</f>
        <v>0</v>
      </c>
      <c r="Q8" s="144">
        <f>+'St 2.1'!Q8+'St 2.2'!Q8</f>
        <v>0</v>
      </c>
      <c r="R8" s="144">
        <f>+'St 2.1'!R8+'St 2.2'!R8</f>
        <v>0</v>
      </c>
      <c r="S8" s="144">
        <f>+'St 2.1'!S8+'St 2.2'!S8</f>
        <v>0</v>
      </c>
      <c r="T8" s="144">
        <f>+'St 2.1'!T8+'St 2.2'!T8</f>
        <v>0</v>
      </c>
      <c r="U8" s="144">
        <f>+'St 2.1'!U8+'St 2.2'!U8</f>
        <v>0</v>
      </c>
      <c r="V8" s="144">
        <f>+'St 2.1'!V8+'St 2.2'!V8</f>
        <v>0</v>
      </c>
      <c r="W8" s="144">
        <f>+'St 2.1'!W8+'St 2.2'!W8</f>
        <v>0</v>
      </c>
      <c r="X8" s="150"/>
      <c r="Y8" s="150"/>
      <c r="Z8" s="150"/>
      <c r="AA8" s="150"/>
      <c r="AB8" s="150"/>
      <c r="AC8" s="150"/>
      <c r="AD8" s="150"/>
      <c r="AE8" s="150"/>
      <c r="AF8" s="150"/>
    </row>
    <row r="9" spans="1:32" s="45" customFormat="1">
      <c r="A9" s="38"/>
      <c r="B9" s="29" t="s">
        <v>6</v>
      </c>
      <c r="C9" s="209" t="s">
        <v>293</v>
      </c>
      <c r="D9" s="147">
        <f>+'St 2.1'!D9+'St 2.2'!D9</f>
        <v>51109.043056567847</v>
      </c>
      <c r="E9" s="147">
        <f>+'St 2.1'!E9+'St 2.2'!E9</f>
        <v>73417.327780893378</v>
      </c>
      <c r="F9" s="147">
        <f>+'St 2.1'!F9+'St 2.2'!F9</f>
        <v>52675.978994145924</v>
      </c>
      <c r="G9" s="147">
        <f>+'St 2.1'!G9+'St 2.2'!G9</f>
        <v>76719.814993792024</v>
      </c>
      <c r="H9" s="147">
        <f>+'St 2.1'!H9+'St 2.2'!H9</f>
        <v>42451.077602949663</v>
      </c>
      <c r="I9" s="147">
        <f>+'St 2.1'!I9+'St 2.2'!I9</f>
        <v>50165.008841468909</v>
      </c>
      <c r="J9" s="147">
        <f>+'St 2.1'!J9+'St 2.2'!J9</f>
        <v>68431.800600892777</v>
      </c>
      <c r="K9" s="147">
        <f>+'St 2.1'!K9+'St 2.2'!K9</f>
        <v>55560.224139171929</v>
      </c>
      <c r="L9" s="147">
        <f>+'St 2.1'!L9+'St 2.2'!L9</f>
        <v>49917.841150174696</v>
      </c>
      <c r="M9" s="147">
        <f>+'St 2.1'!M9+'St 2.2'!M9</f>
        <v>59482.288347286558</v>
      </c>
      <c r="N9" s="146"/>
      <c r="O9" s="147">
        <f>+'St 2.1'!O9+'St 2.2'!O9</f>
        <v>22308.284724325527</v>
      </c>
      <c r="P9" s="147">
        <f>+'St 2.1'!P9+'St 2.2'!P9</f>
        <v>-20741.348786747451</v>
      </c>
      <c r="Q9" s="147">
        <f>+'St 2.1'!Q9+'St 2.2'!Q9</f>
        <v>24043.8359996461</v>
      </c>
      <c r="R9" s="147">
        <f>+'St 2.1'!R9+'St 2.2'!R9</f>
        <v>-34268.737390842354</v>
      </c>
      <c r="S9" s="147">
        <f>+'St 2.1'!S9+'St 2.2'!S9</f>
        <v>7713.931238519247</v>
      </c>
      <c r="T9" s="147">
        <f>+'St 2.1'!T9+'St 2.2'!T9</f>
        <v>18266.79175942385</v>
      </c>
      <c r="U9" s="147">
        <f>+'St 2.1'!U9+'St 2.2'!U9</f>
        <v>-12871.576461720832</v>
      </c>
      <c r="V9" s="147">
        <f>+'St 2.1'!V9+'St 2.2'!V9</f>
        <v>-5642.3829889972394</v>
      </c>
      <c r="W9" s="147">
        <f>+'St 2.1'!W9+'St 2.2'!W9</f>
        <v>9564.4471971118619</v>
      </c>
      <c r="X9" s="149"/>
      <c r="Y9" s="149"/>
      <c r="Z9" s="149"/>
      <c r="AA9" s="149"/>
      <c r="AB9" s="149"/>
      <c r="AC9" s="149"/>
      <c r="AD9" s="149"/>
      <c r="AE9" s="149"/>
      <c r="AF9" s="149"/>
    </row>
    <row r="10" spans="1:32" s="45" customFormat="1">
      <c r="A10" s="38"/>
      <c r="B10" s="31" t="s">
        <v>7</v>
      </c>
      <c r="C10" s="209" t="s">
        <v>294</v>
      </c>
      <c r="D10" s="147">
        <f>+'St 2.1'!D10+'St 2.2'!D10</f>
        <v>0</v>
      </c>
      <c r="E10" s="147">
        <f>+'St 2.1'!E10+'St 2.2'!E10</f>
        <v>0</v>
      </c>
      <c r="F10" s="147">
        <f>+'St 2.1'!F10+'St 2.2'!F10</f>
        <v>0</v>
      </c>
      <c r="G10" s="147">
        <f>+'St 2.1'!G10+'St 2.2'!G10</f>
        <v>0</v>
      </c>
      <c r="H10" s="147">
        <f>+'St 2.1'!H10+'St 2.2'!H10</f>
        <v>0</v>
      </c>
      <c r="I10" s="147">
        <f>+'St 2.1'!I10+'St 2.2'!I10</f>
        <v>0</v>
      </c>
      <c r="J10" s="147">
        <f>+'St 2.1'!J10+'St 2.2'!J10</f>
        <v>0</v>
      </c>
      <c r="K10" s="147">
        <f>+'St 2.1'!K10+'St 2.2'!K10</f>
        <v>0</v>
      </c>
      <c r="L10" s="147">
        <f>+'St 2.1'!L10+'St 2.2'!L10</f>
        <v>0</v>
      </c>
      <c r="M10" s="147">
        <f>+'St 2.1'!M10+'St 2.2'!M10</f>
        <v>0</v>
      </c>
      <c r="N10" s="146"/>
      <c r="O10" s="147">
        <f>+'St 2.1'!O10+'St 2.2'!O10</f>
        <v>0</v>
      </c>
      <c r="P10" s="147">
        <f>+'St 2.1'!P10+'St 2.2'!P10</f>
        <v>0</v>
      </c>
      <c r="Q10" s="147">
        <f>+'St 2.1'!Q10+'St 2.2'!Q10</f>
        <v>0</v>
      </c>
      <c r="R10" s="147">
        <f>+'St 2.1'!R10+'St 2.2'!R10</f>
        <v>0</v>
      </c>
      <c r="S10" s="147">
        <f>+'St 2.1'!S10+'St 2.2'!S10</f>
        <v>0</v>
      </c>
      <c r="T10" s="147">
        <f>+'St 2.1'!T10+'St 2.2'!T10</f>
        <v>0</v>
      </c>
      <c r="U10" s="147">
        <f>+'St 2.1'!U10+'St 2.2'!U10</f>
        <v>0</v>
      </c>
      <c r="V10" s="147">
        <f>+'St 2.1'!V10+'St 2.2'!V10</f>
        <v>0</v>
      </c>
      <c r="W10" s="147">
        <f>+'St 2.1'!W10+'St 2.2'!W10</f>
        <v>0</v>
      </c>
      <c r="X10" s="149"/>
      <c r="Y10" s="149"/>
      <c r="Z10" s="149"/>
      <c r="AA10" s="149"/>
      <c r="AB10" s="149"/>
      <c r="AC10" s="149"/>
      <c r="AD10" s="149"/>
      <c r="AE10" s="149"/>
      <c r="AF10" s="149"/>
    </row>
    <row r="11" spans="1:32">
      <c r="A11" s="50"/>
      <c r="B11" s="208" t="s">
        <v>40</v>
      </c>
      <c r="C11" s="219"/>
      <c r="D11" s="144">
        <f>+'St 2.1'!D11+'St 2.2'!D11</f>
        <v>0</v>
      </c>
      <c r="E11" s="144">
        <f>+'St 2.1'!E11+'St 2.2'!E11</f>
        <v>0</v>
      </c>
      <c r="F11" s="144">
        <f>+'St 2.1'!F11+'St 2.2'!F11</f>
        <v>0</v>
      </c>
      <c r="G11" s="144">
        <f>+'St 2.1'!G11+'St 2.2'!G11</f>
        <v>0</v>
      </c>
      <c r="H11" s="144">
        <f>+'St 2.1'!H11+'St 2.2'!H11</f>
        <v>0</v>
      </c>
      <c r="I11" s="144">
        <f>+'St 2.1'!I11+'St 2.2'!I11</f>
        <v>0</v>
      </c>
      <c r="J11" s="144">
        <f>+'St 2.1'!J11+'St 2.2'!J11</f>
        <v>0</v>
      </c>
      <c r="K11" s="144">
        <f>+'St 2.1'!K11+'St 2.2'!K11</f>
        <v>0</v>
      </c>
      <c r="L11" s="144">
        <f>+'St 2.1'!L11+'St 2.2'!L11</f>
        <v>0</v>
      </c>
      <c r="M11" s="144">
        <f>+'St 2.1'!M11+'St 2.2'!M11</f>
        <v>0</v>
      </c>
      <c r="N11" s="143"/>
      <c r="O11" s="144">
        <f>+'St 2.1'!O11+'St 2.2'!O11</f>
        <v>0</v>
      </c>
      <c r="P11" s="144">
        <f>+'St 2.1'!P11+'St 2.2'!P11</f>
        <v>0</v>
      </c>
      <c r="Q11" s="144">
        <f>+'St 2.1'!Q11+'St 2.2'!Q11</f>
        <v>0</v>
      </c>
      <c r="R11" s="144">
        <f>+'St 2.1'!R11+'St 2.2'!R11</f>
        <v>0</v>
      </c>
      <c r="S11" s="144">
        <f>+'St 2.1'!S11+'St 2.2'!S11</f>
        <v>0</v>
      </c>
      <c r="T11" s="144">
        <f>+'St 2.1'!T11+'St 2.2'!T11</f>
        <v>0</v>
      </c>
      <c r="U11" s="144">
        <f>+'St 2.1'!U11+'St 2.2'!U11</f>
        <v>0</v>
      </c>
      <c r="V11" s="144">
        <f>+'St 2.1'!V11+'St 2.2'!V11</f>
        <v>0</v>
      </c>
      <c r="W11" s="144">
        <f>+'St 2.1'!W11+'St 2.2'!W11</f>
        <v>0</v>
      </c>
      <c r="X11" s="150"/>
      <c r="Y11" s="150"/>
      <c r="Z11" s="150"/>
      <c r="AA11" s="150"/>
      <c r="AB11" s="150"/>
      <c r="AC11" s="150"/>
      <c r="AD11" s="150"/>
      <c r="AE11" s="150"/>
      <c r="AF11" s="150"/>
    </row>
    <row r="12" spans="1:32">
      <c r="A12" s="50"/>
      <c r="B12" s="6" t="s">
        <v>41</v>
      </c>
      <c r="C12" s="219"/>
      <c r="D12" s="144">
        <f>+'St 2.1'!D12+'St 2.2'!D12</f>
        <v>0</v>
      </c>
      <c r="E12" s="144">
        <f>+'St 2.1'!E12+'St 2.2'!E12</f>
        <v>0</v>
      </c>
      <c r="F12" s="144">
        <f>+'St 2.1'!F12+'St 2.2'!F12</f>
        <v>0</v>
      </c>
      <c r="G12" s="144">
        <f>+'St 2.1'!G12+'St 2.2'!G12</f>
        <v>0</v>
      </c>
      <c r="H12" s="144">
        <f>+'St 2.1'!H12+'St 2.2'!H12</f>
        <v>0</v>
      </c>
      <c r="I12" s="144">
        <f>+'St 2.1'!I12+'St 2.2'!I12</f>
        <v>0</v>
      </c>
      <c r="J12" s="144">
        <f>+'St 2.1'!J12+'St 2.2'!J12</f>
        <v>0</v>
      </c>
      <c r="K12" s="144">
        <f>+'St 2.1'!K12+'St 2.2'!K12</f>
        <v>0</v>
      </c>
      <c r="L12" s="144">
        <f>+'St 2.1'!L12+'St 2.2'!L12</f>
        <v>0</v>
      </c>
      <c r="M12" s="144">
        <f>+'St 2.1'!M12+'St 2.2'!M12</f>
        <v>0</v>
      </c>
      <c r="N12" s="143"/>
      <c r="O12" s="144">
        <f>+'St 2.1'!O12+'St 2.2'!O12</f>
        <v>0</v>
      </c>
      <c r="P12" s="144">
        <f>+'St 2.1'!P12+'St 2.2'!P12</f>
        <v>0</v>
      </c>
      <c r="Q12" s="144">
        <f>+'St 2.1'!Q12+'St 2.2'!Q12</f>
        <v>0</v>
      </c>
      <c r="R12" s="144">
        <f>+'St 2.1'!R12+'St 2.2'!R12</f>
        <v>0</v>
      </c>
      <c r="S12" s="144">
        <f>+'St 2.1'!S12+'St 2.2'!S12</f>
        <v>0</v>
      </c>
      <c r="T12" s="144">
        <f>+'St 2.1'!T12+'St 2.2'!T12</f>
        <v>0</v>
      </c>
      <c r="U12" s="144">
        <f>+'St 2.1'!U12+'St 2.2'!U12</f>
        <v>0</v>
      </c>
      <c r="V12" s="144">
        <f>+'St 2.1'!V12+'St 2.2'!V12</f>
        <v>0</v>
      </c>
      <c r="W12" s="144">
        <f>+'St 2.1'!W12+'St 2.2'!W12</f>
        <v>0</v>
      </c>
      <c r="X12" s="150"/>
      <c r="Y12" s="150"/>
      <c r="Z12" s="150"/>
      <c r="AA12" s="150"/>
      <c r="AB12" s="150"/>
      <c r="AC12" s="150"/>
      <c r="AD12" s="150"/>
      <c r="AE12" s="150"/>
      <c r="AF12" s="150"/>
    </row>
    <row r="13" spans="1:32">
      <c r="A13" s="50"/>
      <c r="B13" s="6" t="s">
        <v>42</v>
      </c>
      <c r="C13" s="219"/>
      <c r="D13" s="144">
        <f>+'St 2.1'!D13+'St 2.2'!D13</f>
        <v>0</v>
      </c>
      <c r="E13" s="144">
        <f>+'St 2.1'!E13+'St 2.2'!E13</f>
        <v>0</v>
      </c>
      <c r="F13" s="144">
        <f>+'St 2.1'!F13+'St 2.2'!F13</f>
        <v>0</v>
      </c>
      <c r="G13" s="144">
        <f>+'St 2.1'!G13+'St 2.2'!G13</f>
        <v>0</v>
      </c>
      <c r="H13" s="144">
        <f>+'St 2.1'!H13+'St 2.2'!H13</f>
        <v>0</v>
      </c>
      <c r="I13" s="144">
        <f>+'St 2.1'!I13+'St 2.2'!I13</f>
        <v>0</v>
      </c>
      <c r="J13" s="144">
        <f>+'St 2.1'!J13+'St 2.2'!J13</f>
        <v>0</v>
      </c>
      <c r="K13" s="144">
        <f>+'St 2.1'!K13+'St 2.2'!K13</f>
        <v>0</v>
      </c>
      <c r="L13" s="144">
        <f>+'St 2.1'!L13+'St 2.2'!L13</f>
        <v>0</v>
      </c>
      <c r="M13" s="144">
        <f>+'St 2.1'!M13+'St 2.2'!M13</f>
        <v>0</v>
      </c>
      <c r="N13" s="143"/>
      <c r="O13" s="144">
        <f>+'St 2.1'!O13+'St 2.2'!O13</f>
        <v>0</v>
      </c>
      <c r="P13" s="144">
        <f>+'St 2.1'!P13+'St 2.2'!P13</f>
        <v>0</v>
      </c>
      <c r="Q13" s="144">
        <f>+'St 2.1'!Q13+'St 2.2'!Q13</f>
        <v>0</v>
      </c>
      <c r="R13" s="144">
        <f>+'St 2.1'!R13+'St 2.2'!R13</f>
        <v>0</v>
      </c>
      <c r="S13" s="144">
        <f>+'St 2.1'!S13+'St 2.2'!S13</f>
        <v>0</v>
      </c>
      <c r="T13" s="144">
        <f>+'St 2.1'!T13+'St 2.2'!T13</f>
        <v>0</v>
      </c>
      <c r="U13" s="144">
        <f>+'St 2.1'!U13+'St 2.2'!U13</f>
        <v>0</v>
      </c>
      <c r="V13" s="144">
        <f>+'St 2.1'!V13+'St 2.2'!V13</f>
        <v>0</v>
      </c>
      <c r="W13" s="144">
        <f>+'St 2.1'!W13+'St 2.2'!W13</f>
        <v>0</v>
      </c>
      <c r="X13" s="150"/>
      <c r="Y13" s="150"/>
      <c r="Z13" s="150"/>
      <c r="AA13" s="150"/>
      <c r="AB13" s="150"/>
      <c r="AC13" s="150"/>
      <c r="AD13" s="150"/>
      <c r="AE13" s="150"/>
      <c r="AF13" s="150"/>
    </row>
    <row r="14" spans="1:32">
      <c r="A14" s="50"/>
      <c r="B14" s="6" t="s">
        <v>43</v>
      </c>
      <c r="C14" s="219"/>
      <c r="D14" s="144">
        <f>+'St 2.1'!D14+'St 2.2'!D14</f>
        <v>0</v>
      </c>
      <c r="E14" s="144">
        <f>+'St 2.1'!E14+'St 2.2'!E14</f>
        <v>0</v>
      </c>
      <c r="F14" s="144">
        <f>+'St 2.1'!F14+'St 2.2'!F14</f>
        <v>0</v>
      </c>
      <c r="G14" s="144">
        <f>+'St 2.1'!G14+'St 2.2'!G14</f>
        <v>0</v>
      </c>
      <c r="H14" s="144">
        <f>+'St 2.1'!H14+'St 2.2'!H14</f>
        <v>0</v>
      </c>
      <c r="I14" s="144">
        <f>+'St 2.1'!I14+'St 2.2'!I14</f>
        <v>0</v>
      </c>
      <c r="J14" s="144">
        <f>+'St 2.1'!J14+'St 2.2'!J14</f>
        <v>0</v>
      </c>
      <c r="K14" s="144">
        <f>+'St 2.1'!K14+'St 2.2'!K14</f>
        <v>0</v>
      </c>
      <c r="L14" s="144">
        <f>+'St 2.1'!L14+'St 2.2'!L14</f>
        <v>0</v>
      </c>
      <c r="M14" s="144">
        <f>+'St 2.1'!M14+'St 2.2'!M14</f>
        <v>0</v>
      </c>
      <c r="N14" s="143"/>
      <c r="O14" s="144">
        <f>+'St 2.1'!O14+'St 2.2'!O14</f>
        <v>0</v>
      </c>
      <c r="P14" s="144">
        <f>+'St 2.1'!P14+'St 2.2'!P14</f>
        <v>0</v>
      </c>
      <c r="Q14" s="144">
        <f>+'St 2.1'!Q14+'St 2.2'!Q14</f>
        <v>0</v>
      </c>
      <c r="R14" s="144">
        <f>+'St 2.1'!R14+'St 2.2'!R14</f>
        <v>0</v>
      </c>
      <c r="S14" s="144">
        <f>+'St 2.1'!S14+'St 2.2'!S14</f>
        <v>0</v>
      </c>
      <c r="T14" s="144">
        <f>+'St 2.1'!T14+'St 2.2'!T14</f>
        <v>0</v>
      </c>
      <c r="U14" s="144">
        <f>+'St 2.1'!U14+'St 2.2'!U14</f>
        <v>0</v>
      </c>
      <c r="V14" s="144">
        <f>+'St 2.1'!V14+'St 2.2'!V14</f>
        <v>0</v>
      </c>
      <c r="W14" s="144">
        <f>+'St 2.1'!W14+'St 2.2'!W14</f>
        <v>0</v>
      </c>
      <c r="X14" s="150"/>
      <c r="Y14" s="150"/>
      <c r="Z14" s="150"/>
      <c r="AA14" s="150"/>
      <c r="AB14" s="150"/>
      <c r="AC14" s="150"/>
      <c r="AD14" s="150"/>
      <c r="AE14" s="150"/>
      <c r="AF14" s="150"/>
    </row>
    <row r="15" spans="1:32">
      <c r="A15" s="50"/>
      <c r="B15" s="6" t="s">
        <v>44</v>
      </c>
      <c r="C15" s="219"/>
      <c r="D15" s="144">
        <f>+'St 2.1'!D15+'St 2.2'!D15</f>
        <v>0</v>
      </c>
      <c r="E15" s="144">
        <f>+'St 2.1'!E15+'St 2.2'!E15</f>
        <v>0</v>
      </c>
      <c r="F15" s="144">
        <f>+'St 2.1'!F15+'St 2.2'!F15</f>
        <v>0</v>
      </c>
      <c r="G15" s="144">
        <f>+'St 2.1'!G15+'St 2.2'!G15</f>
        <v>0</v>
      </c>
      <c r="H15" s="144">
        <f>+'St 2.1'!H15+'St 2.2'!H15</f>
        <v>0</v>
      </c>
      <c r="I15" s="144">
        <f>+'St 2.1'!I15+'St 2.2'!I15</f>
        <v>0</v>
      </c>
      <c r="J15" s="144">
        <f>+'St 2.1'!J15+'St 2.2'!J15</f>
        <v>0</v>
      </c>
      <c r="K15" s="144">
        <f>+'St 2.1'!K15+'St 2.2'!K15</f>
        <v>0</v>
      </c>
      <c r="L15" s="144">
        <f>+'St 2.1'!L15+'St 2.2'!L15</f>
        <v>0</v>
      </c>
      <c r="M15" s="144">
        <f>+'St 2.1'!M15+'St 2.2'!M15</f>
        <v>0</v>
      </c>
      <c r="N15" s="143"/>
      <c r="O15" s="144">
        <f>+'St 2.1'!O15+'St 2.2'!O15</f>
        <v>0</v>
      </c>
      <c r="P15" s="144">
        <f>+'St 2.1'!P15+'St 2.2'!P15</f>
        <v>0</v>
      </c>
      <c r="Q15" s="144">
        <f>+'St 2.1'!Q15+'St 2.2'!Q15</f>
        <v>0</v>
      </c>
      <c r="R15" s="144">
        <f>+'St 2.1'!R15+'St 2.2'!R15</f>
        <v>0</v>
      </c>
      <c r="S15" s="144">
        <f>+'St 2.1'!S15+'St 2.2'!S15</f>
        <v>0</v>
      </c>
      <c r="T15" s="144">
        <f>+'St 2.1'!T15+'St 2.2'!T15</f>
        <v>0</v>
      </c>
      <c r="U15" s="144">
        <f>+'St 2.1'!U15+'St 2.2'!U15</f>
        <v>0</v>
      </c>
      <c r="V15" s="144">
        <f>+'St 2.1'!V15+'St 2.2'!V15</f>
        <v>0</v>
      </c>
      <c r="W15" s="144">
        <f>+'St 2.1'!W15+'St 2.2'!W15</f>
        <v>0</v>
      </c>
      <c r="X15" s="150"/>
      <c r="Y15" s="150"/>
      <c r="Z15" s="150"/>
      <c r="AA15" s="150"/>
      <c r="AB15" s="150"/>
      <c r="AC15" s="150"/>
      <c r="AD15" s="150"/>
      <c r="AE15" s="150"/>
      <c r="AF15" s="150"/>
    </row>
    <row r="16" spans="1:32">
      <c r="A16" s="50"/>
      <c r="B16" s="7" t="s">
        <v>45</v>
      </c>
      <c r="C16" s="219"/>
      <c r="D16" s="144">
        <f>+'St 2.1'!D16+'St 2.2'!D16</f>
        <v>0</v>
      </c>
      <c r="E16" s="144">
        <f>+'St 2.1'!E16+'St 2.2'!E16</f>
        <v>0</v>
      </c>
      <c r="F16" s="144">
        <f>+'St 2.1'!F16+'St 2.2'!F16</f>
        <v>0</v>
      </c>
      <c r="G16" s="144">
        <f>+'St 2.1'!G16+'St 2.2'!G16</f>
        <v>0</v>
      </c>
      <c r="H16" s="144">
        <f>+'St 2.1'!H16+'St 2.2'!H16</f>
        <v>0</v>
      </c>
      <c r="I16" s="144">
        <f>+'St 2.1'!I16+'St 2.2'!I16</f>
        <v>0</v>
      </c>
      <c r="J16" s="144">
        <f>+'St 2.1'!J16+'St 2.2'!J16</f>
        <v>0</v>
      </c>
      <c r="K16" s="144">
        <f>+'St 2.1'!K16+'St 2.2'!K16</f>
        <v>0</v>
      </c>
      <c r="L16" s="144">
        <f>+'St 2.1'!L16+'St 2.2'!L16</f>
        <v>0</v>
      </c>
      <c r="M16" s="144">
        <f>+'St 2.1'!M16+'St 2.2'!M16</f>
        <v>0</v>
      </c>
      <c r="N16" s="143"/>
      <c r="O16" s="144">
        <f>+'St 2.1'!O16+'St 2.2'!O16</f>
        <v>0</v>
      </c>
      <c r="P16" s="144">
        <f>+'St 2.1'!P16+'St 2.2'!P16</f>
        <v>0</v>
      </c>
      <c r="Q16" s="144">
        <f>+'St 2.1'!Q16+'St 2.2'!Q16</f>
        <v>0</v>
      </c>
      <c r="R16" s="144">
        <f>+'St 2.1'!R16+'St 2.2'!R16</f>
        <v>0</v>
      </c>
      <c r="S16" s="144">
        <f>+'St 2.1'!S16+'St 2.2'!S16</f>
        <v>0</v>
      </c>
      <c r="T16" s="144">
        <f>+'St 2.1'!T16+'St 2.2'!T16</f>
        <v>0</v>
      </c>
      <c r="U16" s="144">
        <f>+'St 2.1'!U16+'St 2.2'!U16</f>
        <v>0</v>
      </c>
      <c r="V16" s="144">
        <f>+'St 2.1'!V16+'St 2.2'!V16</f>
        <v>0</v>
      </c>
      <c r="W16" s="144">
        <f>+'St 2.1'!W16+'St 2.2'!W16</f>
        <v>0</v>
      </c>
      <c r="X16" s="150"/>
      <c r="Y16" s="150"/>
      <c r="Z16" s="150"/>
      <c r="AA16" s="150"/>
      <c r="AB16" s="150"/>
      <c r="AC16" s="150"/>
      <c r="AD16" s="150"/>
      <c r="AE16" s="150"/>
      <c r="AF16" s="150"/>
    </row>
    <row r="17" spans="1:32">
      <c r="A17" s="50"/>
      <c r="B17" s="7" t="s">
        <v>46</v>
      </c>
      <c r="C17" s="219"/>
      <c r="D17" s="144">
        <f>+'St 2.1'!D17+'St 2.2'!D17</f>
        <v>0</v>
      </c>
      <c r="E17" s="144">
        <f>+'St 2.1'!E17+'St 2.2'!E17</f>
        <v>0</v>
      </c>
      <c r="F17" s="144">
        <f>+'St 2.1'!F17+'St 2.2'!F17</f>
        <v>0</v>
      </c>
      <c r="G17" s="144">
        <f>+'St 2.1'!G17+'St 2.2'!G17</f>
        <v>0</v>
      </c>
      <c r="H17" s="144">
        <f>+'St 2.1'!H17+'St 2.2'!H17</f>
        <v>0</v>
      </c>
      <c r="I17" s="144">
        <f>+'St 2.1'!I17+'St 2.2'!I17</f>
        <v>0</v>
      </c>
      <c r="J17" s="144">
        <f>+'St 2.1'!J17+'St 2.2'!J17</f>
        <v>0</v>
      </c>
      <c r="K17" s="144">
        <f>+'St 2.1'!K17+'St 2.2'!K17</f>
        <v>0</v>
      </c>
      <c r="L17" s="144">
        <f>+'St 2.1'!L17+'St 2.2'!L17</f>
        <v>0</v>
      </c>
      <c r="M17" s="144">
        <f>+'St 2.1'!M17+'St 2.2'!M17</f>
        <v>0</v>
      </c>
      <c r="N17" s="143"/>
      <c r="O17" s="144">
        <f>+'St 2.1'!O17+'St 2.2'!O17</f>
        <v>0</v>
      </c>
      <c r="P17" s="144">
        <f>+'St 2.1'!P17+'St 2.2'!P17</f>
        <v>0</v>
      </c>
      <c r="Q17" s="144">
        <f>+'St 2.1'!Q17+'St 2.2'!Q17</f>
        <v>0</v>
      </c>
      <c r="R17" s="144">
        <f>+'St 2.1'!R17+'St 2.2'!R17</f>
        <v>0</v>
      </c>
      <c r="S17" s="144">
        <f>+'St 2.1'!S17+'St 2.2'!S17</f>
        <v>0</v>
      </c>
      <c r="T17" s="144">
        <f>+'St 2.1'!T17+'St 2.2'!T17</f>
        <v>0</v>
      </c>
      <c r="U17" s="144">
        <f>+'St 2.1'!U17+'St 2.2'!U17</f>
        <v>0</v>
      </c>
      <c r="V17" s="144">
        <f>+'St 2.1'!V17+'St 2.2'!V17</f>
        <v>0</v>
      </c>
      <c r="W17" s="144">
        <f>+'St 2.1'!W17+'St 2.2'!W17</f>
        <v>0</v>
      </c>
      <c r="X17" s="150"/>
      <c r="Y17" s="150"/>
      <c r="Z17" s="150"/>
      <c r="AA17" s="150"/>
      <c r="AB17" s="150"/>
      <c r="AC17" s="150"/>
      <c r="AD17" s="150"/>
      <c r="AE17" s="150"/>
      <c r="AF17" s="150"/>
    </row>
    <row r="18" spans="1:32">
      <c r="A18" s="50"/>
      <c r="B18" s="6" t="s">
        <v>317</v>
      </c>
      <c r="C18" s="219"/>
      <c r="D18" s="144">
        <f>+'St 2.1'!D18+'St 2.2'!D18</f>
        <v>0</v>
      </c>
      <c r="E18" s="144">
        <f>+'St 2.1'!E18+'St 2.2'!E18</f>
        <v>0</v>
      </c>
      <c r="F18" s="144">
        <f>+'St 2.1'!F18+'St 2.2'!F18</f>
        <v>0</v>
      </c>
      <c r="G18" s="144">
        <f>+'St 2.1'!G18+'St 2.2'!G18</f>
        <v>0</v>
      </c>
      <c r="H18" s="144">
        <f>+'St 2.1'!H18+'St 2.2'!H18</f>
        <v>0</v>
      </c>
      <c r="I18" s="144">
        <f>+'St 2.1'!I18+'St 2.2'!I18</f>
        <v>0</v>
      </c>
      <c r="J18" s="144">
        <f>+'St 2.1'!J18+'St 2.2'!J18</f>
        <v>0</v>
      </c>
      <c r="K18" s="144">
        <f>+'St 2.1'!K18+'St 2.2'!K18</f>
        <v>0</v>
      </c>
      <c r="L18" s="144">
        <f>+'St 2.1'!L18+'St 2.2'!L18</f>
        <v>0</v>
      </c>
      <c r="M18" s="144">
        <f>+'St 2.1'!M18+'St 2.2'!M18</f>
        <v>0</v>
      </c>
      <c r="N18" s="143"/>
      <c r="O18" s="144">
        <f>+'St 2.1'!O18+'St 2.2'!O18</f>
        <v>0</v>
      </c>
      <c r="P18" s="144">
        <f>+'St 2.1'!P18+'St 2.2'!P18</f>
        <v>0</v>
      </c>
      <c r="Q18" s="144">
        <f>+'St 2.1'!Q18+'St 2.2'!Q18</f>
        <v>0</v>
      </c>
      <c r="R18" s="144">
        <f>+'St 2.1'!R18+'St 2.2'!R18</f>
        <v>0</v>
      </c>
      <c r="S18" s="144">
        <f>+'St 2.1'!S18+'St 2.2'!S18</f>
        <v>0</v>
      </c>
      <c r="T18" s="144">
        <f>+'St 2.1'!T18+'St 2.2'!T18</f>
        <v>0</v>
      </c>
      <c r="U18" s="144">
        <f>+'St 2.1'!U18+'St 2.2'!U18</f>
        <v>0</v>
      </c>
      <c r="V18" s="144">
        <f>+'St 2.1'!V18+'St 2.2'!V18</f>
        <v>0</v>
      </c>
      <c r="W18" s="144">
        <f>+'St 2.1'!W18+'St 2.2'!W18</f>
        <v>0</v>
      </c>
      <c r="X18" s="150"/>
      <c r="Y18" s="150"/>
      <c r="Z18" s="150"/>
      <c r="AA18" s="150"/>
      <c r="AB18" s="150"/>
      <c r="AC18" s="150"/>
      <c r="AD18" s="150"/>
      <c r="AE18" s="150"/>
      <c r="AF18" s="150"/>
    </row>
    <row r="19" spans="1:32">
      <c r="A19" s="50"/>
      <c r="B19" s="6" t="s">
        <v>108</v>
      </c>
      <c r="C19" s="210"/>
      <c r="D19" s="144">
        <f>+'St 2.1'!D19+'St 2.2'!D19</f>
        <v>0</v>
      </c>
      <c r="E19" s="144">
        <f>+'St 2.1'!E19+'St 2.2'!E19</f>
        <v>0</v>
      </c>
      <c r="F19" s="144">
        <f>+'St 2.1'!F19+'St 2.2'!F19</f>
        <v>0</v>
      </c>
      <c r="G19" s="144">
        <f>+'St 2.1'!G19+'St 2.2'!G19</f>
        <v>0</v>
      </c>
      <c r="H19" s="144">
        <f>+'St 2.1'!H19+'St 2.2'!H19</f>
        <v>0</v>
      </c>
      <c r="I19" s="144">
        <f>+'St 2.1'!I19+'St 2.2'!I19</f>
        <v>0</v>
      </c>
      <c r="J19" s="144">
        <f>+'St 2.1'!J19+'St 2.2'!J19</f>
        <v>0</v>
      </c>
      <c r="K19" s="144">
        <f>+'St 2.1'!K19+'St 2.2'!K19</f>
        <v>0</v>
      </c>
      <c r="L19" s="144">
        <f>+'St 2.1'!L19+'St 2.2'!L19</f>
        <v>0</v>
      </c>
      <c r="M19" s="144">
        <f>+'St 2.1'!M19+'St 2.2'!M19</f>
        <v>0</v>
      </c>
      <c r="N19" s="143"/>
      <c r="O19" s="144">
        <f>+'St 2.1'!O19+'St 2.2'!O19</f>
        <v>0</v>
      </c>
      <c r="P19" s="144">
        <f>+'St 2.1'!P19+'St 2.2'!P19</f>
        <v>0</v>
      </c>
      <c r="Q19" s="144">
        <f>+'St 2.1'!Q19+'St 2.2'!Q19</f>
        <v>0</v>
      </c>
      <c r="R19" s="144">
        <f>+'St 2.1'!R19+'St 2.2'!R19</f>
        <v>0</v>
      </c>
      <c r="S19" s="144">
        <f>+'St 2.1'!S19+'St 2.2'!S19</f>
        <v>0</v>
      </c>
      <c r="T19" s="144">
        <f>+'St 2.1'!T19+'St 2.2'!T19</f>
        <v>0</v>
      </c>
      <c r="U19" s="144">
        <f>+'St 2.1'!U19+'St 2.2'!U19</f>
        <v>0</v>
      </c>
      <c r="V19" s="144">
        <f>+'St 2.1'!V19+'St 2.2'!V19</f>
        <v>0</v>
      </c>
      <c r="W19" s="144">
        <f>+'St 2.1'!W19+'St 2.2'!W19</f>
        <v>0</v>
      </c>
      <c r="X19" s="150"/>
      <c r="Y19" s="150"/>
      <c r="Z19" s="150"/>
      <c r="AA19" s="150"/>
      <c r="AB19" s="150"/>
      <c r="AC19" s="150"/>
      <c r="AD19" s="150"/>
      <c r="AE19" s="150"/>
      <c r="AF19" s="150"/>
    </row>
    <row r="20" spans="1:32">
      <c r="A20" s="50"/>
      <c r="B20" s="6" t="s">
        <v>48</v>
      </c>
      <c r="C20" s="219"/>
      <c r="D20" s="144">
        <f>+'St 2.1'!D20+'St 2.2'!D20</f>
        <v>0</v>
      </c>
      <c r="E20" s="144">
        <f>+'St 2.1'!E20+'St 2.2'!E20</f>
        <v>0</v>
      </c>
      <c r="F20" s="144">
        <f>+'St 2.1'!F20+'St 2.2'!F20</f>
        <v>0</v>
      </c>
      <c r="G20" s="144">
        <f>+'St 2.1'!G20+'St 2.2'!G20</f>
        <v>0</v>
      </c>
      <c r="H20" s="144">
        <f>+'St 2.1'!H20+'St 2.2'!H20</f>
        <v>0</v>
      </c>
      <c r="I20" s="144">
        <f>+'St 2.1'!I20+'St 2.2'!I20</f>
        <v>0</v>
      </c>
      <c r="J20" s="144">
        <f>+'St 2.1'!J20+'St 2.2'!J20</f>
        <v>0</v>
      </c>
      <c r="K20" s="144">
        <f>+'St 2.1'!K20+'St 2.2'!K20</f>
        <v>0</v>
      </c>
      <c r="L20" s="144">
        <f>+'St 2.1'!L20+'St 2.2'!L20</f>
        <v>0</v>
      </c>
      <c r="M20" s="144">
        <f>+'St 2.1'!M20+'St 2.2'!M20</f>
        <v>0</v>
      </c>
      <c r="N20" s="143"/>
      <c r="O20" s="144">
        <f>+'St 2.1'!O20+'St 2.2'!O20</f>
        <v>0</v>
      </c>
      <c r="P20" s="144">
        <f>+'St 2.1'!P20+'St 2.2'!P20</f>
        <v>0</v>
      </c>
      <c r="Q20" s="144">
        <f>+'St 2.1'!Q20+'St 2.2'!Q20</f>
        <v>0</v>
      </c>
      <c r="R20" s="144">
        <f>+'St 2.1'!R20+'St 2.2'!R20</f>
        <v>0</v>
      </c>
      <c r="S20" s="144">
        <f>+'St 2.1'!S20+'St 2.2'!S20</f>
        <v>0</v>
      </c>
      <c r="T20" s="144">
        <f>+'St 2.1'!T20+'St 2.2'!T20</f>
        <v>0</v>
      </c>
      <c r="U20" s="144">
        <f>+'St 2.1'!U20+'St 2.2'!U20</f>
        <v>0</v>
      </c>
      <c r="V20" s="144">
        <f>+'St 2.1'!V20+'St 2.2'!V20</f>
        <v>0</v>
      </c>
      <c r="W20" s="144">
        <f>+'St 2.1'!W20+'St 2.2'!W20</f>
        <v>0</v>
      </c>
      <c r="X20" s="150"/>
      <c r="Y20" s="150"/>
      <c r="Z20" s="150"/>
      <c r="AA20" s="150"/>
      <c r="AB20" s="150"/>
      <c r="AC20" s="150"/>
      <c r="AD20" s="150"/>
      <c r="AE20" s="150"/>
      <c r="AF20" s="150"/>
    </row>
    <row r="21" spans="1:32">
      <c r="A21" s="50"/>
      <c r="B21" s="6" t="s">
        <v>325</v>
      </c>
      <c r="C21" s="219"/>
      <c r="D21" s="144">
        <f>+'St 2.1'!D21+'St 2.2'!D21</f>
        <v>0</v>
      </c>
      <c r="E21" s="144">
        <f>+'St 2.1'!E21+'St 2.2'!E21</f>
        <v>0</v>
      </c>
      <c r="F21" s="144">
        <f>+'St 2.1'!F21+'St 2.2'!F21</f>
        <v>0</v>
      </c>
      <c r="G21" s="144">
        <f>+'St 2.1'!G21+'St 2.2'!G21</f>
        <v>0</v>
      </c>
      <c r="H21" s="144">
        <f>+'St 2.1'!H21+'St 2.2'!H21</f>
        <v>0</v>
      </c>
      <c r="I21" s="144">
        <f>+'St 2.1'!I21+'St 2.2'!I21</f>
        <v>0</v>
      </c>
      <c r="J21" s="144">
        <f>+'St 2.1'!J21+'St 2.2'!J21</f>
        <v>0</v>
      </c>
      <c r="K21" s="144">
        <f>+'St 2.1'!K21+'St 2.2'!K21</f>
        <v>0</v>
      </c>
      <c r="L21" s="144">
        <f>+'St 2.1'!L21+'St 2.2'!L21</f>
        <v>0</v>
      </c>
      <c r="M21" s="144">
        <f>+'St 2.1'!M21+'St 2.2'!M21</f>
        <v>0</v>
      </c>
      <c r="N21" s="143"/>
      <c r="O21" s="144">
        <f>+'St 2.1'!O21+'St 2.2'!O21</f>
        <v>0</v>
      </c>
      <c r="P21" s="144">
        <f>+'St 2.1'!P21+'St 2.2'!P21</f>
        <v>0</v>
      </c>
      <c r="Q21" s="144">
        <f>+'St 2.1'!Q21+'St 2.2'!Q21</f>
        <v>0</v>
      </c>
      <c r="R21" s="144">
        <f>+'St 2.1'!R21+'St 2.2'!R21</f>
        <v>0</v>
      </c>
      <c r="S21" s="144">
        <f>+'St 2.1'!S21+'St 2.2'!S21</f>
        <v>0</v>
      </c>
      <c r="T21" s="144">
        <f>+'St 2.1'!T21+'St 2.2'!T21</f>
        <v>0</v>
      </c>
      <c r="U21" s="144">
        <f>+'St 2.1'!U21+'St 2.2'!U21</f>
        <v>0</v>
      </c>
      <c r="V21" s="144">
        <f>+'St 2.1'!V21+'St 2.2'!V21</f>
        <v>0</v>
      </c>
      <c r="W21" s="144">
        <f>+'St 2.1'!W21+'St 2.2'!W21</f>
        <v>0</v>
      </c>
      <c r="X21" s="150"/>
      <c r="Y21" s="150"/>
      <c r="Z21" s="150"/>
      <c r="AA21" s="150"/>
      <c r="AB21" s="150"/>
      <c r="AC21" s="150"/>
      <c r="AD21" s="150"/>
      <c r="AE21" s="150"/>
      <c r="AF21" s="150"/>
    </row>
    <row r="22" spans="1:32">
      <c r="A22" s="50"/>
      <c r="B22" s="8" t="s">
        <v>101</v>
      </c>
      <c r="C22" s="219"/>
      <c r="D22" s="144">
        <f>+'St 2.1'!D22+'St 2.2'!D22</f>
        <v>0</v>
      </c>
      <c r="E22" s="144">
        <f>+'St 2.1'!E22+'St 2.2'!E22</f>
        <v>0</v>
      </c>
      <c r="F22" s="144">
        <f>+'St 2.1'!F22+'St 2.2'!F22</f>
        <v>0</v>
      </c>
      <c r="G22" s="144">
        <f>+'St 2.1'!G22+'St 2.2'!G22</f>
        <v>0</v>
      </c>
      <c r="H22" s="144">
        <f>+'St 2.1'!H22+'St 2.2'!H22</f>
        <v>0</v>
      </c>
      <c r="I22" s="144">
        <f>+'St 2.1'!I22+'St 2.2'!I22</f>
        <v>0</v>
      </c>
      <c r="J22" s="144">
        <f>+'St 2.1'!J22+'St 2.2'!J22</f>
        <v>0</v>
      </c>
      <c r="K22" s="144">
        <f>+'St 2.1'!K22+'St 2.2'!K22</f>
        <v>0</v>
      </c>
      <c r="L22" s="144">
        <f>+'St 2.1'!L22+'St 2.2'!L22</f>
        <v>0</v>
      </c>
      <c r="M22" s="144">
        <f>+'St 2.1'!M22+'St 2.2'!M22</f>
        <v>0</v>
      </c>
      <c r="N22" s="143"/>
      <c r="O22" s="144">
        <f>+'St 2.1'!O22+'St 2.2'!O22</f>
        <v>0</v>
      </c>
      <c r="P22" s="144">
        <f>+'St 2.1'!P22+'St 2.2'!P22</f>
        <v>0</v>
      </c>
      <c r="Q22" s="144">
        <f>+'St 2.1'!Q22+'St 2.2'!Q22</f>
        <v>0</v>
      </c>
      <c r="R22" s="144">
        <f>+'St 2.1'!R22+'St 2.2'!R22</f>
        <v>0</v>
      </c>
      <c r="S22" s="144">
        <f>+'St 2.1'!S22+'St 2.2'!S22</f>
        <v>0</v>
      </c>
      <c r="T22" s="144">
        <f>+'St 2.1'!T22+'St 2.2'!T22</f>
        <v>0</v>
      </c>
      <c r="U22" s="144">
        <f>+'St 2.1'!U22+'St 2.2'!U22</f>
        <v>0</v>
      </c>
      <c r="V22" s="144">
        <f>+'St 2.1'!V22+'St 2.2'!V22</f>
        <v>0</v>
      </c>
      <c r="W22" s="144">
        <f>+'St 2.1'!W22+'St 2.2'!W22</f>
        <v>0</v>
      </c>
      <c r="X22" s="150"/>
      <c r="Y22" s="150"/>
      <c r="Z22" s="150"/>
      <c r="AA22" s="150"/>
      <c r="AB22" s="150"/>
      <c r="AC22" s="150"/>
      <c r="AD22" s="150"/>
      <c r="AE22" s="150"/>
      <c r="AF22" s="150"/>
    </row>
    <row r="23" spans="1:32" s="45" customFormat="1">
      <c r="A23" s="38"/>
      <c r="B23" s="31" t="s">
        <v>8</v>
      </c>
      <c r="C23" s="209" t="s">
        <v>295</v>
      </c>
      <c r="D23" s="147">
        <f>+'St 2.1'!D23+'St 2.2'!D23</f>
        <v>51109.043056567847</v>
      </c>
      <c r="E23" s="147">
        <f>+'St 2.1'!E23+'St 2.2'!E23</f>
        <v>73417.327780893378</v>
      </c>
      <c r="F23" s="147">
        <f>+'St 2.1'!F23+'St 2.2'!F23</f>
        <v>52675.978994145924</v>
      </c>
      <c r="G23" s="147">
        <f>+'St 2.1'!G23+'St 2.2'!G23</f>
        <v>76719.814993792024</v>
      </c>
      <c r="H23" s="147">
        <f>+'St 2.1'!H23+'St 2.2'!H23</f>
        <v>42451.077602949663</v>
      </c>
      <c r="I23" s="147">
        <f>+'St 2.1'!I23+'St 2.2'!I23</f>
        <v>50165.008841468909</v>
      </c>
      <c r="J23" s="147">
        <f>+'St 2.1'!J23+'St 2.2'!J23</f>
        <v>68431.800600892777</v>
      </c>
      <c r="K23" s="147">
        <f>+'St 2.1'!K23+'St 2.2'!K23</f>
        <v>55560.224139171929</v>
      </c>
      <c r="L23" s="147">
        <f>+'St 2.1'!L23+'St 2.2'!L23</f>
        <v>49917.841150174696</v>
      </c>
      <c r="M23" s="147">
        <f>+'St 2.1'!M23+'St 2.2'!M23</f>
        <v>59482.288347286558</v>
      </c>
      <c r="N23" s="146"/>
      <c r="O23" s="147">
        <f>+'St 2.1'!O23+'St 2.2'!O23</f>
        <v>22308.284724325527</v>
      </c>
      <c r="P23" s="147">
        <f>+'St 2.1'!P23+'St 2.2'!P23</f>
        <v>-20741.348786747451</v>
      </c>
      <c r="Q23" s="147">
        <f>+'St 2.1'!Q23+'St 2.2'!Q23</f>
        <v>24043.8359996461</v>
      </c>
      <c r="R23" s="147">
        <f>+'St 2.1'!R23+'St 2.2'!R23</f>
        <v>-34268.737390842354</v>
      </c>
      <c r="S23" s="147">
        <f>+'St 2.1'!S23+'St 2.2'!S23</f>
        <v>7713.931238519247</v>
      </c>
      <c r="T23" s="147">
        <f>+'St 2.1'!T23+'St 2.2'!T23</f>
        <v>18266.79175942385</v>
      </c>
      <c r="U23" s="147">
        <f>+'St 2.1'!U23+'St 2.2'!U23</f>
        <v>-12871.576461720832</v>
      </c>
      <c r="V23" s="147">
        <f>+'St 2.1'!V23+'St 2.2'!V23</f>
        <v>-5642.3829889972394</v>
      </c>
      <c r="W23" s="147">
        <f>+'St 2.1'!W23+'St 2.2'!W23</f>
        <v>9564.4471971118619</v>
      </c>
      <c r="X23" s="149"/>
      <c r="Y23" s="149"/>
      <c r="Z23" s="149"/>
      <c r="AA23" s="149"/>
      <c r="AB23" s="149"/>
      <c r="AC23" s="149"/>
      <c r="AD23" s="149"/>
      <c r="AE23" s="149"/>
      <c r="AF23" s="149"/>
    </row>
    <row r="24" spans="1:32">
      <c r="B24" s="208" t="s">
        <v>40</v>
      </c>
      <c r="C24" s="219"/>
      <c r="D24" s="144">
        <f>+'St 2.1'!D24+'St 2.2'!D24</f>
        <v>51109.043056567847</v>
      </c>
      <c r="E24" s="144">
        <f>+'St 2.1'!E24+'St 2.2'!E24</f>
        <v>73417.327780893378</v>
      </c>
      <c r="F24" s="144">
        <f>+'St 2.1'!F24+'St 2.2'!F24</f>
        <v>52675.978994145924</v>
      </c>
      <c r="G24" s="144">
        <f>+'St 2.1'!G24+'St 2.2'!G24</f>
        <v>76719.814993792024</v>
      </c>
      <c r="H24" s="144">
        <f>+'St 2.1'!H24+'St 2.2'!H24</f>
        <v>42451.077602949663</v>
      </c>
      <c r="I24" s="144">
        <f>+'St 2.1'!I24+'St 2.2'!I24</f>
        <v>50165.008841468909</v>
      </c>
      <c r="J24" s="144">
        <f>+'St 2.1'!J24+'St 2.2'!J24</f>
        <v>68431.800600892777</v>
      </c>
      <c r="K24" s="144">
        <f>+'St 2.1'!K24+'St 2.2'!K24</f>
        <v>55560.224139171929</v>
      </c>
      <c r="L24" s="144">
        <f>+'St 2.1'!L24+'St 2.2'!L24</f>
        <v>49917.841150174696</v>
      </c>
      <c r="M24" s="144">
        <f>+'St 2.1'!M24+'St 2.2'!M24</f>
        <v>59482.288347286558</v>
      </c>
      <c r="N24" s="143"/>
      <c r="O24" s="144">
        <f>+'St 2.1'!O24+'St 2.2'!O24</f>
        <v>22308.284724325527</v>
      </c>
      <c r="P24" s="144">
        <f>+'St 2.1'!P24+'St 2.2'!P24</f>
        <v>-20741.348786747451</v>
      </c>
      <c r="Q24" s="144">
        <f>+'St 2.1'!Q24+'St 2.2'!Q24</f>
        <v>24043.8359996461</v>
      </c>
      <c r="R24" s="144">
        <f>+'St 2.1'!R24+'St 2.2'!R24</f>
        <v>-34268.737390842354</v>
      </c>
      <c r="S24" s="144">
        <f>+'St 2.1'!S24+'St 2.2'!S24</f>
        <v>7713.931238519247</v>
      </c>
      <c r="T24" s="144">
        <f>+'St 2.1'!T24+'St 2.2'!T24</f>
        <v>18266.79175942385</v>
      </c>
      <c r="U24" s="144">
        <f>+'St 2.1'!U24+'St 2.2'!U24</f>
        <v>-12871.576461720832</v>
      </c>
      <c r="V24" s="144">
        <f>+'St 2.1'!V24+'St 2.2'!V24</f>
        <v>-5642.3829889972394</v>
      </c>
      <c r="W24" s="144">
        <f>+'St 2.1'!W24+'St 2.2'!W24</f>
        <v>9564.4471971118619</v>
      </c>
      <c r="X24" s="150"/>
      <c r="Y24" s="150"/>
      <c r="Z24" s="150"/>
      <c r="AA24" s="150"/>
      <c r="AB24" s="150"/>
      <c r="AC24" s="150"/>
      <c r="AD24" s="150"/>
      <c r="AE24" s="150"/>
      <c r="AF24" s="150"/>
    </row>
    <row r="25" spans="1:32">
      <c r="B25" s="6" t="s">
        <v>41</v>
      </c>
      <c r="C25" s="219"/>
      <c r="D25" s="144">
        <f>+'St 2.1'!D25+'St 2.2'!D25</f>
        <v>0</v>
      </c>
      <c r="E25" s="144">
        <f>+'St 2.1'!E25+'St 2.2'!E25</f>
        <v>0</v>
      </c>
      <c r="F25" s="144">
        <f>+'St 2.1'!F25+'St 2.2'!F25</f>
        <v>0</v>
      </c>
      <c r="G25" s="144">
        <f>+'St 2.1'!G25+'St 2.2'!G25</f>
        <v>0</v>
      </c>
      <c r="H25" s="144">
        <f>+'St 2.1'!H25+'St 2.2'!H25</f>
        <v>0</v>
      </c>
      <c r="I25" s="144">
        <f>+'St 2.1'!I25+'St 2.2'!I25</f>
        <v>0</v>
      </c>
      <c r="J25" s="144">
        <f>+'St 2.1'!J25+'St 2.2'!J25</f>
        <v>0</v>
      </c>
      <c r="K25" s="144">
        <f>+'St 2.1'!K25+'St 2.2'!K25</f>
        <v>0</v>
      </c>
      <c r="L25" s="144">
        <f>+'St 2.1'!L25+'St 2.2'!L25</f>
        <v>0</v>
      </c>
      <c r="M25" s="144">
        <f>+'St 2.1'!M25+'St 2.2'!M25</f>
        <v>0</v>
      </c>
      <c r="N25" s="143"/>
      <c r="O25" s="144">
        <f>+'St 2.1'!O25+'St 2.2'!O25</f>
        <v>0</v>
      </c>
      <c r="P25" s="144">
        <f>+'St 2.1'!P25+'St 2.2'!P25</f>
        <v>0</v>
      </c>
      <c r="Q25" s="144">
        <f>+'St 2.1'!Q25+'St 2.2'!Q25</f>
        <v>0</v>
      </c>
      <c r="R25" s="144">
        <f>+'St 2.1'!R25+'St 2.2'!R25</f>
        <v>0</v>
      </c>
      <c r="S25" s="144">
        <f>+'St 2.1'!S25+'St 2.2'!S25</f>
        <v>0</v>
      </c>
      <c r="T25" s="144">
        <f>+'St 2.1'!T25+'St 2.2'!T25</f>
        <v>0</v>
      </c>
      <c r="U25" s="144">
        <f>+'St 2.1'!U25+'St 2.2'!U25</f>
        <v>0</v>
      </c>
      <c r="V25" s="144">
        <f>+'St 2.1'!V25+'St 2.2'!V25</f>
        <v>0</v>
      </c>
      <c r="W25" s="144">
        <f>+'St 2.1'!W25+'St 2.2'!W25</f>
        <v>0</v>
      </c>
      <c r="X25" s="150"/>
      <c r="Y25" s="150"/>
      <c r="Z25" s="150"/>
      <c r="AA25" s="150"/>
      <c r="AB25" s="150"/>
      <c r="AC25" s="150"/>
      <c r="AD25" s="150"/>
      <c r="AE25" s="150"/>
      <c r="AF25" s="150"/>
    </row>
    <row r="26" spans="1:32">
      <c r="B26" s="6" t="s">
        <v>42</v>
      </c>
      <c r="C26" s="219"/>
      <c r="D26" s="144">
        <f>+'St 2.1'!D26+'St 2.2'!D26</f>
        <v>873.11999999999989</v>
      </c>
      <c r="E26" s="144">
        <f>+'St 2.1'!E26+'St 2.2'!E26</f>
        <v>1160.07</v>
      </c>
      <c r="F26" s="144">
        <f>+'St 2.1'!F26+'St 2.2'!F26</f>
        <v>1259.1099999999999</v>
      </c>
      <c r="G26" s="144">
        <f>+'St 2.1'!G26+'St 2.2'!G26</f>
        <v>1492.39</v>
      </c>
      <c r="H26" s="144">
        <f>+'St 2.1'!H26+'St 2.2'!H26</f>
        <v>1738.39</v>
      </c>
      <c r="I26" s="144">
        <f>+'St 2.1'!I26+'St 2.2'!I26</f>
        <v>2003.84</v>
      </c>
      <c r="J26" s="144">
        <f>+'St 2.1'!J26+'St 2.2'!J26</f>
        <v>2278.1959000000002</v>
      </c>
      <c r="K26" s="144">
        <f>+'St 2.1'!K26+'St 2.2'!K26</f>
        <v>2375.2314000000001</v>
      </c>
      <c r="L26" s="144">
        <f>+'St 2.1'!L26+'St 2.2'!L26</f>
        <v>2628.5888</v>
      </c>
      <c r="M26" s="144">
        <f>+'St 2.1'!M26+'St 2.2'!M26</f>
        <v>2941.8321000000001</v>
      </c>
      <c r="N26" s="143"/>
      <c r="O26" s="144">
        <f>+'St 2.1'!O26+'St 2.2'!O26</f>
        <v>286.95000000000005</v>
      </c>
      <c r="P26" s="144">
        <f>+'St 2.1'!P26+'St 2.2'!P26</f>
        <v>99.039999999999935</v>
      </c>
      <c r="Q26" s="144">
        <f>+'St 2.1'!Q26+'St 2.2'!Q26</f>
        <v>233.28000000000026</v>
      </c>
      <c r="R26" s="144">
        <f>+'St 2.1'!R26+'St 2.2'!R26</f>
        <v>245.99999999999991</v>
      </c>
      <c r="S26" s="144">
        <f>+'St 2.1'!S26+'St 2.2'!S26</f>
        <v>265.44999999999987</v>
      </c>
      <c r="T26" s="144">
        <f>+'St 2.1'!T26+'St 2.2'!T26</f>
        <v>274.35590000000013</v>
      </c>
      <c r="U26" s="144">
        <f>+'St 2.1'!U26+'St 2.2'!U26</f>
        <v>97.035500000000141</v>
      </c>
      <c r="V26" s="144">
        <f>+'St 2.1'!V26+'St 2.2'!V26</f>
        <v>253.35739999999981</v>
      </c>
      <c r="W26" s="144">
        <f>+'St 2.1'!W26+'St 2.2'!W26</f>
        <v>313.24330000000026</v>
      </c>
      <c r="X26" s="150"/>
      <c r="Y26" s="150"/>
      <c r="Z26" s="150"/>
      <c r="AA26" s="150"/>
      <c r="AB26" s="150"/>
      <c r="AC26" s="150"/>
      <c r="AD26" s="150"/>
      <c r="AE26" s="150"/>
      <c r="AF26" s="150"/>
    </row>
    <row r="27" spans="1:32">
      <c r="B27" s="6" t="s">
        <v>43</v>
      </c>
      <c r="C27" s="219"/>
      <c r="D27" s="144">
        <f>+'St 2.1'!D27+'St 2.2'!D27</f>
        <v>0</v>
      </c>
      <c r="E27" s="144">
        <f>+'St 2.1'!E27+'St 2.2'!E27</f>
        <v>0</v>
      </c>
      <c r="F27" s="144">
        <f>+'St 2.1'!F27+'St 2.2'!F27</f>
        <v>0</v>
      </c>
      <c r="G27" s="144">
        <f>+'St 2.1'!G27+'St 2.2'!G27</f>
        <v>0</v>
      </c>
      <c r="H27" s="144">
        <f>+'St 2.1'!H27+'St 2.2'!H27</f>
        <v>0</v>
      </c>
      <c r="I27" s="144">
        <f>+'St 2.1'!I27+'St 2.2'!I27</f>
        <v>0</v>
      </c>
      <c r="J27" s="144">
        <f>+'St 2.1'!J27+'St 2.2'!J27</f>
        <v>0</v>
      </c>
      <c r="K27" s="144">
        <f>+'St 2.1'!K27+'St 2.2'!K27</f>
        <v>0</v>
      </c>
      <c r="L27" s="144">
        <f>+'St 2.1'!L27+'St 2.2'!L27</f>
        <v>0</v>
      </c>
      <c r="M27" s="144">
        <f>+'St 2.1'!M27+'St 2.2'!M27</f>
        <v>0</v>
      </c>
      <c r="N27" s="143"/>
      <c r="O27" s="144">
        <f>+'St 2.1'!O27+'St 2.2'!O27</f>
        <v>0</v>
      </c>
      <c r="P27" s="144">
        <f>+'St 2.1'!P27+'St 2.2'!P27</f>
        <v>0</v>
      </c>
      <c r="Q27" s="144">
        <f>+'St 2.1'!Q27+'St 2.2'!Q27</f>
        <v>0</v>
      </c>
      <c r="R27" s="144">
        <f>+'St 2.1'!R27+'St 2.2'!R27</f>
        <v>0</v>
      </c>
      <c r="S27" s="144">
        <f>+'St 2.1'!S27+'St 2.2'!S27</f>
        <v>0</v>
      </c>
      <c r="T27" s="144">
        <f>+'St 2.1'!T27+'St 2.2'!T27</f>
        <v>0</v>
      </c>
      <c r="U27" s="144">
        <f>+'St 2.1'!U27+'St 2.2'!U27</f>
        <v>0</v>
      </c>
      <c r="V27" s="144">
        <f>+'St 2.1'!V27+'St 2.2'!V27</f>
        <v>0</v>
      </c>
      <c r="W27" s="144">
        <f>+'St 2.1'!W27+'St 2.2'!W27</f>
        <v>0</v>
      </c>
      <c r="X27" s="150"/>
      <c r="Y27" s="150"/>
      <c r="Z27" s="150"/>
      <c r="AA27" s="150"/>
      <c r="AB27" s="150"/>
      <c r="AC27" s="150"/>
      <c r="AD27" s="150"/>
      <c r="AE27" s="150"/>
      <c r="AF27" s="150"/>
    </row>
    <row r="28" spans="1:32">
      <c r="B28" s="6" t="s">
        <v>44</v>
      </c>
      <c r="C28" s="219"/>
      <c r="D28" s="144">
        <f>+'St 2.1'!D28+'St 2.2'!D28</f>
        <v>0</v>
      </c>
      <c r="E28" s="144">
        <f>+'St 2.1'!E28+'St 2.2'!E28</f>
        <v>0</v>
      </c>
      <c r="F28" s="144">
        <f>+'St 2.1'!F28+'St 2.2'!F28</f>
        <v>0</v>
      </c>
      <c r="G28" s="144">
        <f>+'St 2.1'!G28+'St 2.2'!G28</f>
        <v>0</v>
      </c>
      <c r="H28" s="144">
        <f>+'St 2.1'!H28+'St 2.2'!H28</f>
        <v>0</v>
      </c>
      <c r="I28" s="144">
        <f>+'St 2.1'!I28+'St 2.2'!I28</f>
        <v>0</v>
      </c>
      <c r="J28" s="144">
        <f>+'St 2.1'!J28+'St 2.2'!J28</f>
        <v>0</v>
      </c>
      <c r="K28" s="144">
        <f>+'St 2.1'!K28+'St 2.2'!K28</f>
        <v>0</v>
      </c>
      <c r="L28" s="144">
        <f>+'St 2.1'!L28+'St 2.2'!L28</f>
        <v>0</v>
      </c>
      <c r="M28" s="144">
        <f>+'St 2.1'!M28+'St 2.2'!M28</f>
        <v>0</v>
      </c>
      <c r="N28" s="143"/>
      <c r="O28" s="144">
        <f>+'St 2.1'!O28+'St 2.2'!O28</f>
        <v>0</v>
      </c>
      <c r="P28" s="144">
        <f>+'St 2.1'!P28+'St 2.2'!P28</f>
        <v>0</v>
      </c>
      <c r="Q28" s="144">
        <f>+'St 2.1'!Q28+'St 2.2'!Q28</f>
        <v>0</v>
      </c>
      <c r="R28" s="144">
        <f>+'St 2.1'!R28+'St 2.2'!R28</f>
        <v>0</v>
      </c>
      <c r="S28" s="144">
        <f>+'St 2.1'!S28+'St 2.2'!S28</f>
        <v>0</v>
      </c>
      <c r="T28" s="144">
        <f>+'St 2.1'!T28+'St 2.2'!T28</f>
        <v>0</v>
      </c>
      <c r="U28" s="144">
        <f>+'St 2.1'!U28+'St 2.2'!U28</f>
        <v>0</v>
      </c>
      <c r="V28" s="144">
        <f>+'St 2.1'!V28+'St 2.2'!V28</f>
        <v>0</v>
      </c>
      <c r="W28" s="144">
        <f>+'St 2.1'!W28+'St 2.2'!W28</f>
        <v>0</v>
      </c>
      <c r="X28" s="150"/>
      <c r="Y28" s="150"/>
      <c r="Z28" s="150"/>
      <c r="AA28" s="150"/>
      <c r="AB28" s="150"/>
      <c r="AC28" s="150"/>
      <c r="AD28" s="150"/>
      <c r="AE28" s="150"/>
      <c r="AF28" s="150"/>
    </row>
    <row r="29" spans="1:32">
      <c r="B29" s="7" t="s">
        <v>45</v>
      </c>
      <c r="C29" s="219"/>
      <c r="D29" s="144">
        <f>+'St 2.1'!D29+'St 2.2'!D29</f>
        <v>0</v>
      </c>
      <c r="E29" s="144">
        <f>+'St 2.1'!E29+'St 2.2'!E29</f>
        <v>0</v>
      </c>
      <c r="F29" s="144">
        <f>+'St 2.1'!F29+'St 2.2'!F29</f>
        <v>0</v>
      </c>
      <c r="G29" s="144">
        <f>+'St 2.1'!G29+'St 2.2'!G29</f>
        <v>0</v>
      </c>
      <c r="H29" s="144">
        <f>+'St 2.1'!H29+'St 2.2'!H29</f>
        <v>0</v>
      </c>
      <c r="I29" s="144">
        <f>+'St 2.1'!I29+'St 2.2'!I29</f>
        <v>0</v>
      </c>
      <c r="J29" s="144">
        <f>+'St 2.1'!J29+'St 2.2'!J29</f>
        <v>0</v>
      </c>
      <c r="K29" s="144">
        <f>+'St 2.1'!K29+'St 2.2'!K29</f>
        <v>0</v>
      </c>
      <c r="L29" s="144">
        <f>+'St 2.1'!L29+'St 2.2'!L29</f>
        <v>0</v>
      </c>
      <c r="M29" s="144">
        <f>+'St 2.1'!M29+'St 2.2'!M29</f>
        <v>0</v>
      </c>
      <c r="N29" s="143"/>
      <c r="O29" s="144">
        <f>+'St 2.1'!O29+'St 2.2'!O29</f>
        <v>0</v>
      </c>
      <c r="P29" s="144">
        <f>+'St 2.1'!P29+'St 2.2'!P29</f>
        <v>0</v>
      </c>
      <c r="Q29" s="144">
        <f>+'St 2.1'!Q29+'St 2.2'!Q29</f>
        <v>0</v>
      </c>
      <c r="R29" s="144">
        <f>+'St 2.1'!R29+'St 2.2'!R29</f>
        <v>0</v>
      </c>
      <c r="S29" s="144">
        <f>+'St 2.1'!S29+'St 2.2'!S29</f>
        <v>0</v>
      </c>
      <c r="T29" s="144">
        <f>+'St 2.1'!T29+'St 2.2'!T29</f>
        <v>0</v>
      </c>
      <c r="U29" s="144">
        <f>+'St 2.1'!U29+'St 2.2'!U29</f>
        <v>0</v>
      </c>
      <c r="V29" s="144">
        <f>+'St 2.1'!V29+'St 2.2'!V29</f>
        <v>0</v>
      </c>
      <c r="W29" s="144">
        <f>+'St 2.1'!W29+'St 2.2'!W29</f>
        <v>0</v>
      </c>
      <c r="X29" s="150"/>
      <c r="Y29" s="150"/>
      <c r="Z29" s="150"/>
      <c r="AA29" s="150"/>
      <c r="AB29" s="150"/>
      <c r="AC29" s="150"/>
      <c r="AD29" s="150"/>
      <c r="AE29" s="150"/>
      <c r="AF29" s="150"/>
    </row>
    <row r="30" spans="1:32">
      <c r="B30" s="7" t="s">
        <v>46</v>
      </c>
      <c r="C30" s="219"/>
      <c r="D30" s="144">
        <f>+'St 2.1'!D30+'St 2.2'!D30</f>
        <v>0</v>
      </c>
      <c r="E30" s="144">
        <f>+'St 2.1'!E30+'St 2.2'!E30</f>
        <v>0</v>
      </c>
      <c r="F30" s="144">
        <f>+'St 2.1'!F30+'St 2.2'!F30</f>
        <v>0</v>
      </c>
      <c r="G30" s="144">
        <f>+'St 2.1'!G30+'St 2.2'!G30</f>
        <v>0</v>
      </c>
      <c r="H30" s="144">
        <f>+'St 2.1'!H30+'St 2.2'!H30</f>
        <v>0</v>
      </c>
      <c r="I30" s="144">
        <f>+'St 2.1'!I30+'St 2.2'!I30</f>
        <v>0</v>
      </c>
      <c r="J30" s="144">
        <f>+'St 2.1'!J30+'St 2.2'!J30</f>
        <v>0</v>
      </c>
      <c r="K30" s="144">
        <f>+'St 2.1'!K30+'St 2.2'!K30</f>
        <v>0</v>
      </c>
      <c r="L30" s="144">
        <f>+'St 2.1'!L30+'St 2.2'!L30</f>
        <v>0</v>
      </c>
      <c r="M30" s="144">
        <f>+'St 2.1'!M30+'St 2.2'!M30</f>
        <v>0</v>
      </c>
      <c r="N30" s="143"/>
      <c r="O30" s="144">
        <f>+'St 2.1'!O30+'St 2.2'!O30</f>
        <v>0</v>
      </c>
      <c r="P30" s="144">
        <f>+'St 2.1'!P30+'St 2.2'!P30</f>
        <v>0</v>
      </c>
      <c r="Q30" s="144">
        <f>+'St 2.1'!Q30+'St 2.2'!Q30</f>
        <v>0</v>
      </c>
      <c r="R30" s="144">
        <f>+'St 2.1'!R30+'St 2.2'!R30</f>
        <v>0</v>
      </c>
      <c r="S30" s="144">
        <f>+'St 2.1'!S30+'St 2.2'!S30</f>
        <v>0</v>
      </c>
      <c r="T30" s="144">
        <f>+'St 2.1'!T30+'St 2.2'!T30</f>
        <v>0</v>
      </c>
      <c r="U30" s="144">
        <f>+'St 2.1'!U30+'St 2.2'!U30</f>
        <v>0</v>
      </c>
      <c r="V30" s="144">
        <f>+'St 2.1'!V30+'St 2.2'!V30</f>
        <v>0</v>
      </c>
      <c r="W30" s="144">
        <f>+'St 2.1'!W30+'St 2.2'!W30</f>
        <v>0</v>
      </c>
      <c r="X30" s="150"/>
      <c r="Y30" s="150"/>
      <c r="Z30" s="150"/>
      <c r="AA30" s="150"/>
      <c r="AB30" s="150"/>
      <c r="AC30" s="150"/>
      <c r="AD30" s="150"/>
      <c r="AE30" s="150"/>
      <c r="AF30" s="150"/>
    </row>
    <row r="31" spans="1:32">
      <c r="B31" s="6" t="s">
        <v>317</v>
      </c>
      <c r="C31" s="219"/>
      <c r="D31" s="144">
        <f>+'St 2.1'!D31+'St 2.2'!D31</f>
        <v>0</v>
      </c>
      <c r="E31" s="144">
        <f>+'St 2.1'!E31+'St 2.2'!E31</f>
        <v>0</v>
      </c>
      <c r="F31" s="144">
        <f>+'St 2.1'!F31+'St 2.2'!F31</f>
        <v>0</v>
      </c>
      <c r="G31" s="144">
        <f>+'St 2.1'!G31+'St 2.2'!G31</f>
        <v>0</v>
      </c>
      <c r="H31" s="144">
        <f>+'St 2.1'!H31+'St 2.2'!H31</f>
        <v>0</v>
      </c>
      <c r="I31" s="144">
        <f>+'St 2.1'!I31+'St 2.2'!I31</f>
        <v>0</v>
      </c>
      <c r="J31" s="144">
        <f>+'St 2.1'!J31+'St 2.2'!J31</f>
        <v>0</v>
      </c>
      <c r="K31" s="144">
        <f>+'St 2.1'!K31+'St 2.2'!K31</f>
        <v>0</v>
      </c>
      <c r="L31" s="144">
        <f>+'St 2.1'!L31+'St 2.2'!L31</f>
        <v>0</v>
      </c>
      <c r="M31" s="144">
        <f>+'St 2.1'!M31+'St 2.2'!M31</f>
        <v>0</v>
      </c>
      <c r="N31" s="143"/>
      <c r="O31" s="144">
        <f>+'St 2.1'!O31+'St 2.2'!O31</f>
        <v>0</v>
      </c>
      <c r="P31" s="144">
        <f>+'St 2.1'!P31+'St 2.2'!P31</f>
        <v>0</v>
      </c>
      <c r="Q31" s="144">
        <f>+'St 2.1'!Q31+'St 2.2'!Q31</f>
        <v>0</v>
      </c>
      <c r="R31" s="144">
        <f>+'St 2.1'!R31+'St 2.2'!R31</f>
        <v>0</v>
      </c>
      <c r="S31" s="144">
        <f>+'St 2.1'!S31+'St 2.2'!S31</f>
        <v>0</v>
      </c>
      <c r="T31" s="144">
        <f>+'St 2.1'!T31+'St 2.2'!T31</f>
        <v>0</v>
      </c>
      <c r="U31" s="144">
        <f>+'St 2.1'!U31+'St 2.2'!U31</f>
        <v>0</v>
      </c>
      <c r="V31" s="144">
        <f>+'St 2.1'!V31+'St 2.2'!V31</f>
        <v>0</v>
      </c>
      <c r="W31" s="144">
        <f>+'St 2.1'!W31+'St 2.2'!W31</f>
        <v>0</v>
      </c>
      <c r="X31" s="150"/>
      <c r="Y31" s="150"/>
      <c r="Z31" s="150"/>
      <c r="AA31" s="150"/>
      <c r="AB31" s="150"/>
      <c r="AC31" s="150"/>
      <c r="AD31" s="150"/>
      <c r="AE31" s="150"/>
      <c r="AF31" s="150"/>
    </row>
    <row r="32" spans="1:32">
      <c r="B32" s="6" t="s">
        <v>108</v>
      </c>
      <c r="C32" s="219"/>
      <c r="D32" s="144">
        <f>+'St 2.1'!D32+'St 2.2'!D32</f>
        <v>0</v>
      </c>
      <c r="E32" s="144">
        <f>+'St 2.1'!E32+'St 2.2'!E32</f>
        <v>0</v>
      </c>
      <c r="F32" s="144">
        <f>+'St 2.1'!F32+'St 2.2'!F32</f>
        <v>0</v>
      </c>
      <c r="G32" s="144">
        <f>+'St 2.1'!G32+'St 2.2'!G32</f>
        <v>0</v>
      </c>
      <c r="H32" s="144">
        <f>+'St 2.1'!H32+'St 2.2'!H32</f>
        <v>0</v>
      </c>
      <c r="I32" s="144">
        <f>+'St 2.1'!I32+'St 2.2'!I32</f>
        <v>0</v>
      </c>
      <c r="J32" s="144">
        <f>+'St 2.1'!J32+'St 2.2'!J32</f>
        <v>0</v>
      </c>
      <c r="K32" s="144">
        <f>+'St 2.1'!K32+'St 2.2'!K32</f>
        <v>0</v>
      </c>
      <c r="L32" s="144">
        <f>+'St 2.1'!L32+'St 2.2'!L32</f>
        <v>0</v>
      </c>
      <c r="M32" s="144">
        <f>+'St 2.1'!M32+'St 2.2'!M32</f>
        <v>0</v>
      </c>
      <c r="N32" s="143"/>
      <c r="O32" s="144">
        <f>+'St 2.1'!O32+'St 2.2'!O32</f>
        <v>0</v>
      </c>
      <c r="P32" s="144">
        <f>+'St 2.1'!P32+'St 2.2'!P32</f>
        <v>0</v>
      </c>
      <c r="Q32" s="144">
        <f>+'St 2.1'!Q32+'St 2.2'!Q32</f>
        <v>0</v>
      </c>
      <c r="R32" s="144">
        <f>+'St 2.1'!R32+'St 2.2'!R32</f>
        <v>0</v>
      </c>
      <c r="S32" s="144">
        <f>+'St 2.1'!S32+'St 2.2'!S32</f>
        <v>0</v>
      </c>
      <c r="T32" s="144">
        <f>+'St 2.1'!T32+'St 2.2'!T32</f>
        <v>0</v>
      </c>
      <c r="U32" s="144">
        <f>+'St 2.1'!U32+'St 2.2'!U32</f>
        <v>0</v>
      </c>
      <c r="V32" s="144">
        <f>+'St 2.1'!V32+'St 2.2'!V32</f>
        <v>0</v>
      </c>
      <c r="W32" s="144">
        <f>+'St 2.1'!W32+'St 2.2'!W32</f>
        <v>0</v>
      </c>
      <c r="X32" s="150"/>
      <c r="Y32" s="150"/>
      <c r="Z32" s="150"/>
      <c r="AA32" s="150"/>
      <c r="AB32" s="150"/>
      <c r="AC32" s="150"/>
      <c r="AD32" s="150"/>
      <c r="AE32" s="150"/>
      <c r="AF32" s="150"/>
    </row>
    <row r="33" spans="1:32">
      <c r="B33" s="6" t="s">
        <v>48</v>
      </c>
      <c r="C33" s="219"/>
      <c r="D33" s="144">
        <f>+'St 2.1'!D33+'St 2.2'!D33</f>
        <v>0</v>
      </c>
      <c r="E33" s="144">
        <f>+'St 2.1'!E33+'St 2.2'!E33</f>
        <v>0</v>
      </c>
      <c r="F33" s="144">
        <f>+'St 2.1'!F33+'St 2.2'!F33</f>
        <v>0</v>
      </c>
      <c r="G33" s="144">
        <f>+'St 2.1'!G33+'St 2.2'!G33</f>
        <v>0</v>
      </c>
      <c r="H33" s="144">
        <f>+'St 2.1'!H33+'St 2.2'!H33</f>
        <v>0</v>
      </c>
      <c r="I33" s="144">
        <f>+'St 2.1'!I33+'St 2.2'!I33</f>
        <v>0</v>
      </c>
      <c r="J33" s="144">
        <f>+'St 2.1'!J33+'St 2.2'!J33</f>
        <v>0</v>
      </c>
      <c r="K33" s="144">
        <f>+'St 2.1'!K33+'St 2.2'!K33</f>
        <v>0</v>
      </c>
      <c r="L33" s="144">
        <f>+'St 2.1'!L33+'St 2.2'!L33</f>
        <v>0</v>
      </c>
      <c r="M33" s="144">
        <f>+'St 2.1'!M33+'St 2.2'!M33</f>
        <v>0</v>
      </c>
      <c r="N33" s="143"/>
      <c r="O33" s="144">
        <f>+'St 2.1'!O33+'St 2.2'!O33</f>
        <v>0</v>
      </c>
      <c r="P33" s="144">
        <f>+'St 2.1'!P33+'St 2.2'!P33</f>
        <v>0</v>
      </c>
      <c r="Q33" s="144">
        <f>+'St 2.1'!Q33+'St 2.2'!Q33</f>
        <v>0</v>
      </c>
      <c r="R33" s="144">
        <f>+'St 2.1'!R33+'St 2.2'!R33</f>
        <v>0</v>
      </c>
      <c r="S33" s="144">
        <f>+'St 2.1'!S33+'St 2.2'!S33</f>
        <v>0</v>
      </c>
      <c r="T33" s="144">
        <f>+'St 2.1'!T33+'St 2.2'!T33</f>
        <v>0</v>
      </c>
      <c r="U33" s="144">
        <f>+'St 2.1'!U33+'St 2.2'!U33</f>
        <v>0</v>
      </c>
      <c r="V33" s="144">
        <f>+'St 2.1'!V33+'St 2.2'!V33</f>
        <v>0</v>
      </c>
      <c r="W33" s="144">
        <f>+'St 2.1'!W33+'St 2.2'!W33</f>
        <v>0</v>
      </c>
      <c r="X33" s="150"/>
      <c r="Y33" s="150"/>
      <c r="Z33" s="150"/>
      <c r="AA33" s="150"/>
      <c r="AB33" s="150"/>
      <c r="AC33" s="150"/>
      <c r="AD33" s="150"/>
      <c r="AE33" s="150"/>
      <c r="AF33" s="150"/>
    </row>
    <row r="34" spans="1:32">
      <c r="B34" s="6" t="s">
        <v>325</v>
      </c>
      <c r="C34" s="219"/>
      <c r="D34" s="144">
        <f>+'St 2.1'!D34+'St 2.2'!D34</f>
        <v>50235.923056567844</v>
      </c>
      <c r="E34" s="144">
        <f>+'St 2.1'!E34+'St 2.2'!E34</f>
        <v>72257.257780893371</v>
      </c>
      <c r="F34" s="144">
        <f>+'St 2.1'!F34+'St 2.2'!F34</f>
        <v>51416.868994145923</v>
      </c>
      <c r="G34" s="144">
        <f>+'St 2.1'!G34+'St 2.2'!G34</f>
        <v>75227.424993792025</v>
      </c>
      <c r="H34" s="144">
        <f>+'St 2.1'!H34+'St 2.2'!H34</f>
        <v>40712.687602949663</v>
      </c>
      <c r="I34" s="144">
        <f>+'St 2.1'!I34+'St 2.2'!I34</f>
        <v>48161.168841468912</v>
      </c>
      <c r="J34" s="144">
        <f>+'St 2.1'!J34+'St 2.2'!J34</f>
        <v>66153.604700892771</v>
      </c>
      <c r="K34" s="144">
        <f>+'St 2.1'!K34+'St 2.2'!K34</f>
        <v>53184.992739171932</v>
      </c>
      <c r="L34" s="144">
        <f>+'St 2.1'!L34+'St 2.2'!L34</f>
        <v>47289.252350174698</v>
      </c>
      <c r="M34" s="144">
        <f>+'St 2.1'!M34+'St 2.2'!M34</f>
        <v>56540.456247286558</v>
      </c>
      <c r="N34" s="143"/>
      <c r="O34" s="144">
        <f>+'St 2.1'!O34+'St 2.2'!O34</f>
        <v>22021.334724325527</v>
      </c>
      <c r="P34" s="144">
        <f>+'St 2.1'!P34+'St 2.2'!P34</f>
        <v>-20840.388786747451</v>
      </c>
      <c r="Q34" s="144">
        <f>+'St 2.1'!Q34+'St 2.2'!Q34</f>
        <v>23810.555999646102</v>
      </c>
      <c r="R34" s="144">
        <f>+'St 2.1'!R34+'St 2.2'!R34</f>
        <v>-34514.737390842354</v>
      </c>
      <c r="S34" s="144">
        <f>+'St 2.1'!S34+'St 2.2'!S34</f>
        <v>7448.4812385192472</v>
      </c>
      <c r="T34" s="144">
        <f>+'St 2.1'!T34+'St 2.2'!T34</f>
        <v>17992.435859423851</v>
      </c>
      <c r="U34" s="144">
        <f>+'St 2.1'!U34+'St 2.2'!U34</f>
        <v>-12968.611961720831</v>
      </c>
      <c r="V34" s="144">
        <f>+'St 2.1'!V34+'St 2.2'!V34</f>
        <v>-5895.7403889972393</v>
      </c>
      <c r="W34" s="144">
        <f>+'St 2.1'!W34+'St 2.2'!W34</f>
        <v>9251.2038971118618</v>
      </c>
      <c r="X34" s="150"/>
      <c r="Y34" s="150"/>
      <c r="Z34" s="150"/>
      <c r="AA34" s="150"/>
      <c r="AB34" s="150"/>
      <c r="AC34" s="150"/>
      <c r="AD34" s="150"/>
      <c r="AE34" s="150"/>
      <c r="AF34" s="150"/>
    </row>
    <row r="35" spans="1:32">
      <c r="B35" s="8" t="s">
        <v>101</v>
      </c>
      <c r="C35" s="219"/>
      <c r="D35" s="144">
        <f>+'St 2.1'!D35+'St 2.2'!D35</f>
        <v>0</v>
      </c>
      <c r="E35" s="144">
        <f>+'St 2.1'!E35+'St 2.2'!E35</f>
        <v>0</v>
      </c>
      <c r="F35" s="144">
        <f>+'St 2.1'!F35+'St 2.2'!F35</f>
        <v>0</v>
      </c>
      <c r="G35" s="144">
        <f>+'St 2.1'!G35+'St 2.2'!G35</f>
        <v>0</v>
      </c>
      <c r="H35" s="144">
        <f>+'St 2.1'!H35+'St 2.2'!H35</f>
        <v>0</v>
      </c>
      <c r="I35" s="144">
        <f>+'St 2.1'!I35+'St 2.2'!I35</f>
        <v>0</v>
      </c>
      <c r="J35" s="144">
        <f>+'St 2.1'!J35+'St 2.2'!J35</f>
        <v>0</v>
      </c>
      <c r="K35" s="144">
        <f>+'St 2.1'!K35+'St 2.2'!K35</f>
        <v>0</v>
      </c>
      <c r="L35" s="144">
        <f>+'St 2.1'!L35+'St 2.2'!L35</f>
        <v>0</v>
      </c>
      <c r="M35" s="144">
        <f>+'St 2.1'!M35+'St 2.2'!M35</f>
        <v>0</v>
      </c>
      <c r="N35" s="143"/>
      <c r="O35" s="144">
        <f>+'St 2.1'!O35+'St 2.2'!O35</f>
        <v>0</v>
      </c>
      <c r="P35" s="144">
        <f>+'St 2.1'!P35+'St 2.2'!P35</f>
        <v>0</v>
      </c>
      <c r="Q35" s="144">
        <f>+'St 2.1'!Q35+'St 2.2'!Q35</f>
        <v>0</v>
      </c>
      <c r="R35" s="144">
        <f>+'St 2.1'!R35+'St 2.2'!R35</f>
        <v>0</v>
      </c>
      <c r="S35" s="144">
        <f>+'St 2.1'!S35+'St 2.2'!S35</f>
        <v>0</v>
      </c>
      <c r="T35" s="144">
        <f>+'St 2.1'!T35+'St 2.2'!T35</f>
        <v>0</v>
      </c>
      <c r="U35" s="144">
        <f>+'St 2.1'!U35+'St 2.2'!U35</f>
        <v>0</v>
      </c>
      <c r="V35" s="144">
        <f>+'St 2.1'!V35+'St 2.2'!V35</f>
        <v>0</v>
      </c>
      <c r="W35" s="144">
        <f>+'St 2.1'!W35+'St 2.2'!W35</f>
        <v>0</v>
      </c>
      <c r="X35" s="150"/>
      <c r="Y35" s="150"/>
      <c r="Z35" s="150"/>
      <c r="AA35" s="150"/>
      <c r="AB35" s="150"/>
      <c r="AC35" s="150"/>
      <c r="AD35" s="150"/>
      <c r="AE35" s="150"/>
      <c r="AF35" s="150"/>
    </row>
    <row r="36" spans="1:32" s="45" customFormat="1">
      <c r="A36" s="38"/>
      <c r="B36" s="29" t="s">
        <v>9</v>
      </c>
      <c r="C36" s="209" t="s">
        <v>296</v>
      </c>
      <c r="D36" s="147">
        <f>+'St 2.1'!D36+'St 2.2'!D36</f>
        <v>582886.07050318038</v>
      </c>
      <c r="E36" s="147">
        <f>+'St 2.1'!E36+'St 2.2'!E36</f>
        <v>692281.16807150876</v>
      </c>
      <c r="F36" s="147">
        <f>+'St 2.1'!F36+'St 2.2'!F36</f>
        <v>754901.53932822775</v>
      </c>
      <c r="G36" s="147">
        <f>+'St 2.1'!G36+'St 2.2'!G36</f>
        <v>970025.57996857143</v>
      </c>
      <c r="H36" s="147">
        <f>+'St 2.1'!H36+'St 2.2'!H36</f>
        <v>925475.25613722112</v>
      </c>
      <c r="I36" s="147">
        <f>+'St 2.1'!I36+'St 2.2'!I36</f>
        <v>1094614.1618963068</v>
      </c>
      <c r="J36" s="147">
        <f>+'St 2.1'!J36+'St 2.2'!J36</f>
        <v>1311046.5020239963</v>
      </c>
      <c r="K36" s="147">
        <f>+'St 2.1'!K36+'St 2.2'!K36</f>
        <v>1214801.4216156737</v>
      </c>
      <c r="L36" s="147">
        <f>+'St 2.1'!L36+'St 2.2'!L36</f>
        <v>1350949.4957467264</v>
      </c>
      <c r="M36" s="147">
        <f>+'St 2.1'!M36+'St 2.2'!M36</f>
        <v>1685459.0621908049</v>
      </c>
      <c r="N36" s="146"/>
      <c r="O36" s="147">
        <f>+'St 2.1'!O36+'St 2.2'!O36</f>
        <v>109395.09756832824</v>
      </c>
      <c r="P36" s="147">
        <f>+'St 2.1'!P36+'St 2.2'!P36</f>
        <v>62620.371256719045</v>
      </c>
      <c r="Q36" s="147">
        <f>+'St 2.1'!Q36+'St 2.2'!Q36</f>
        <v>215124.04064034362</v>
      </c>
      <c r="R36" s="147">
        <f>+'St 2.1'!R36+'St 2.2'!R36</f>
        <v>-44550.323831350215</v>
      </c>
      <c r="S36" s="147">
        <f>+'St 2.1'!S36+'St 2.2'!S36</f>
        <v>169138.90575908573</v>
      </c>
      <c r="T36" s="147">
        <f>+'St 2.1'!T36+'St 2.2'!T36</f>
        <v>216432.34012768953</v>
      </c>
      <c r="U36" s="147">
        <f>+'St 2.1'!U36+'St 2.2'!U36</f>
        <v>-96245.08040832261</v>
      </c>
      <c r="V36" s="147">
        <f>+'St 2.1'!V36+'St 2.2'!V36</f>
        <v>136148.07413105265</v>
      </c>
      <c r="W36" s="147">
        <f>+'St 2.1'!W36+'St 2.2'!W36</f>
        <v>334509.56644407852</v>
      </c>
      <c r="X36" s="149"/>
      <c r="Y36" s="149"/>
      <c r="Z36" s="149"/>
      <c r="AA36" s="149"/>
      <c r="AB36" s="149"/>
      <c r="AC36" s="149"/>
      <c r="AD36" s="149"/>
      <c r="AE36" s="149"/>
      <c r="AF36" s="149"/>
    </row>
    <row r="37" spans="1:32">
      <c r="B37" s="208" t="s">
        <v>40</v>
      </c>
      <c r="C37" s="219"/>
      <c r="D37" s="144">
        <f>+'St 2.1'!D37+'St 2.2'!D37</f>
        <v>300027.08857887343</v>
      </c>
      <c r="E37" s="144">
        <f>+'St 2.1'!E37+'St 2.2'!E37</f>
        <v>335354.9490220907</v>
      </c>
      <c r="F37" s="144">
        <f>+'St 2.1'!F37+'St 2.2'!F37</f>
        <v>382707.60193578765</v>
      </c>
      <c r="G37" s="144">
        <f>+'St 2.1'!G37+'St 2.2'!G37</f>
        <v>415531.78590958746</v>
      </c>
      <c r="H37" s="144">
        <f>+'St 2.1'!H37+'St 2.2'!H37</f>
        <v>465434.55399932194</v>
      </c>
      <c r="I37" s="144">
        <f>+'St 2.1'!I37+'St 2.2'!I37</f>
        <v>605724.55301885842</v>
      </c>
      <c r="J37" s="144">
        <f>+'St 2.1'!J37+'St 2.2'!J37</f>
        <v>700902.58820893755</v>
      </c>
      <c r="K37" s="144">
        <f>+'St 2.1'!K37+'St 2.2'!K37</f>
        <v>803000.10548835865</v>
      </c>
      <c r="L37" s="144">
        <f>+'St 2.1'!L37+'St 2.2'!L37</f>
        <v>797906.54148993629</v>
      </c>
      <c r="M37" s="144">
        <f>+'St 2.1'!M37+'St 2.2'!M37</f>
        <v>1122439.5367144679</v>
      </c>
      <c r="N37" s="143"/>
      <c r="O37" s="144">
        <f>+'St 2.1'!O37+'St 2.2'!O37</f>
        <v>35327.860443217294</v>
      </c>
      <c r="P37" s="144">
        <f>+'St 2.1'!P37+'St 2.2'!P37</f>
        <v>47352.652913696918</v>
      </c>
      <c r="Q37" s="144">
        <f>+'St 2.1'!Q37+'St 2.2'!Q37</f>
        <v>32824.183973799802</v>
      </c>
      <c r="R37" s="144">
        <f>+'St 2.1'!R37+'St 2.2'!R37</f>
        <v>49902.768089734447</v>
      </c>
      <c r="S37" s="144">
        <f>+'St 2.1'!S37+'St 2.2'!S37</f>
        <v>140289.99901953648</v>
      </c>
      <c r="T37" s="144">
        <f>+'St 2.1'!T37+'St 2.2'!T37</f>
        <v>95178.035190079216</v>
      </c>
      <c r="U37" s="144">
        <f>+'St 2.1'!U37+'St 2.2'!U37</f>
        <v>102097.51727942108</v>
      </c>
      <c r="V37" s="144">
        <f>+'St 2.1'!V37+'St 2.2'!V37</f>
        <v>-5093.5639984224154</v>
      </c>
      <c r="W37" s="144">
        <f>+'St 2.1'!W37+'St 2.2'!W37</f>
        <v>324532.99522453174</v>
      </c>
      <c r="X37" s="150"/>
      <c r="Y37" s="150"/>
      <c r="Z37" s="150"/>
      <c r="AA37" s="150"/>
      <c r="AB37" s="150"/>
      <c r="AC37" s="150"/>
      <c r="AD37" s="150"/>
      <c r="AE37" s="150"/>
      <c r="AF37" s="150"/>
    </row>
    <row r="38" spans="1:32">
      <c r="B38" s="6" t="s">
        <v>41</v>
      </c>
      <c r="C38" s="219"/>
      <c r="D38" s="144">
        <f>+'St 2.1'!D38+'St 2.2'!D38</f>
        <v>0</v>
      </c>
      <c r="E38" s="144">
        <f>+'St 2.1'!E38+'St 2.2'!E38</f>
        <v>0</v>
      </c>
      <c r="F38" s="144">
        <f>+'St 2.1'!F38+'St 2.2'!F38</f>
        <v>0</v>
      </c>
      <c r="G38" s="144">
        <f>+'St 2.1'!G38+'St 2.2'!G38</f>
        <v>0</v>
      </c>
      <c r="H38" s="144">
        <f>+'St 2.1'!H38+'St 2.2'!H38</f>
        <v>0</v>
      </c>
      <c r="I38" s="144">
        <f>+'St 2.1'!I38+'St 2.2'!I38</f>
        <v>0</v>
      </c>
      <c r="J38" s="144">
        <f>+'St 2.1'!J38+'St 2.2'!J38</f>
        <v>0</v>
      </c>
      <c r="K38" s="144">
        <f>+'St 2.1'!K38+'St 2.2'!K38</f>
        <v>0</v>
      </c>
      <c r="L38" s="144">
        <f>+'St 2.1'!L38+'St 2.2'!L38</f>
        <v>0</v>
      </c>
      <c r="M38" s="144">
        <f>+'St 2.1'!M38+'St 2.2'!M38</f>
        <v>0</v>
      </c>
      <c r="N38" s="143"/>
      <c r="O38" s="144">
        <f>+'St 2.1'!O38+'St 2.2'!O38</f>
        <v>0</v>
      </c>
      <c r="P38" s="144">
        <f>+'St 2.1'!P38+'St 2.2'!P38</f>
        <v>0</v>
      </c>
      <c r="Q38" s="144">
        <f>+'St 2.1'!Q38+'St 2.2'!Q38</f>
        <v>0</v>
      </c>
      <c r="R38" s="144">
        <f>+'St 2.1'!R38+'St 2.2'!R38</f>
        <v>0</v>
      </c>
      <c r="S38" s="144">
        <f>+'St 2.1'!S38+'St 2.2'!S38</f>
        <v>0</v>
      </c>
      <c r="T38" s="144">
        <f>+'St 2.1'!T38+'St 2.2'!T38</f>
        <v>0</v>
      </c>
      <c r="U38" s="144">
        <f>+'St 2.1'!U38+'St 2.2'!U38</f>
        <v>0</v>
      </c>
      <c r="V38" s="144">
        <f>+'St 2.1'!V38+'St 2.2'!V38</f>
        <v>0</v>
      </c>
      <c r="W38" s="144">
        <f>+'St 2.1'!W38+'St 2.2'!W38</f>
        <v>0</v>
      </c>
      <c r="X38" s="150"/>
      <c r="Y38" s="150"/>
      <c r="Z38" s="150"/>
      <c r="AA38" s="150"/>
      <c r="AB38" s="150"/>
      <c r="AC38" s="150"/>
      <c r="AD38" s="150"/>
      <c r="AE38" s="150"/>
      <c r="AF38" s="150"/>
    </row>
    <row r="39" spans="1:32">
      <c r="B39" s="6" t="s">
        <v>42</v>
      </c>
      <c r="C39" s="219"/>
      <c r="D39" s="144">
        <f>+'St 2.1'!D39+'St 2.2'!D39</f>
        <v>94136.524082318152</v>
      </c>
      <c r="E39" s="144">
        <f>+'St 2.1'!E39+'St 2.2'!E39</f>
        <v>123783.82184730103</v>
      </c>
      <c r="F39" s="144">
        <f>+'St 2.1'!F39+'St 2.2'!F39</f>
        <v>149473.5707591454</v>
      </c>
      <c r="G39" s="144">
        <f>+'St 2.1'!G39+'St 2.2'!G39</f>
        <v>137294.20394103057</v>
      </c>
      <c r="H39" s="144">
        <f>+'St 2.1'!H39+'St 2.2'!H39</f>
        <v>175359.47831199178</v>
      </c>
      <c r="I39" s="144">
        <f>+'St 2.1'!I39+'St 2.2'!I39</f>
        <v>211942.28989779786</v>
      </c>
      <c r="J39" s="144">
        <f>+'St 2.1'!J39+'St 2.2'!J39</f>
        <v>273407.44971397321</v>
      </c>
      <c r="K39" s="144">
        <f>+'St 2.1'!K39+'St 2.2'!K39</f>
        <v>328347.47743317729</v>
      </c>
      <c r="L39" s="144">
        <f>+'St 2.1'!L39+'St 2.2'!L39</f>
        <v>302972.07945713005</v>
      </c>
      <c r="M39" s="144">
        <f>+'St 2.1'!M39+'St 2.2'!M39</f>
        <v>500980.19281120831</v>
      </c>
      <c r="N39" s="143"/>
      <c r="O39" s="144">
        <f>+'St 2.1'!O39+'St 2.2'!O39</f>
        <v>29647.297764982886</v>
      </c>
      <c r="P39" s="144">
        <f>+'St 2.1'!P39+'St 2.2'!P39</f>
        <v>25689.748911844366</v>
      </c>
      <c r="Q39" s="144">
        <f>+'St 2.1'!Q39+'St 2.2'!Q39</f>
        <v>-12179.36681811484</v>
      </c>
      <c r="R39" s="144">
        <f>+'St 2.1'!R39+'St 2.2'!R39</f>
        <v>38065.274370961219</v>
      </c>
      <c r="S39" s="144">
        <f>+'St 2.1'!S39+'St 2.2'!S39</f>
        <v>36582.811585806077</v>
      </c>
      <c r="T39" s="144">
        <f>+'St 2.1'!T39+'St 2.2'!T39</f>
        <v>61465.159816175357</v>
      </c>
      <c r="U39" s="144">
        <f>+'St 2.1'!U39+'St 2.2'!U39</f>
        <v>54940.027719204088</v>
      </c>
      <c r="V39" s="144">
        <f>+'St 2.1'!V39+'St 2.2'!V39</f>
        <v>-25375.397976047225</v>
      </c>
      <c r="W39" s="144">
        <f>+'St 2.1'!W39+'St 2.2'!W39</f>
        <v>198008.11335407826</v>
      </c>
      <c r="X39" s="150"/>
      <c r="Y39" s="150"/>
      <c r="Z39" s="150"/>
      <c r="AA39" s="150"/>
      <c r="AB39" s="150"/>
      <c r="AC39" s="150"/>
      <c r="AD39" s="150"/>
      <c r="AE39" s="150"/>
      <c r="AF39" s="150"/>
    </row>
    <row r="40" spans="1:32">
      <c r="B40" s="6" t="s">
        <v>43</v>
      </c>
      <c r="C40" s="219"/>
      <c r="D40" s="144">
        <f>+'St 2.1'!D40+'St 2.2'!D40</f>
        <v>190796.93449655527</v>
      </c>
      <c r="E40" s="144">
        <f>+'St 2.1'!E40+'St 2.2'!E40</f>
        <v>197796.76007478969</v>
      </c>
      <c r="F40" s="144">
        <f>+'St 2.1'!F40+'St 2.2'!F40</f>
        <v>221016.23907664226</v>
      </c>
      <c r="G40" s="144">
        <f>+'St 2.1'!G40+'St 2.2'!G40</f>
        <v>266611.25486855692</v>
      </c>
      <c r="H40" s="144">
        <f>+'St 2.1'!H40+'St 2.2'!H40</f>
        <v>277912.84608733014</v>
      </c>
      <c r="I40" s="144">
        <f>+'St 2.1'!I40+'St 2.2'!I40</f>
        <v>380504.71602106054</v>
      </c>
      <c r="J40" s="144">
        <f>+'St 2.1'!J40+'St 2.2'!J40</f>
        <v>416243.55092522776</v>
      </c>
      <c r="K40" s="144">
        <f>+'St 2.1'!K40+'St 2.2'!K40</f>
        <v>463682.95643259445</v>
      </c>
      <c r="L40" s="144">
        <f>+'St 2.1'!L40+'St 2.2'!L40</f>
        <v>484341.33993280621</v>
      </c>
      <c r="M40" s="144">
        <f>+'St 2.1'!M40+'St 2.2'!M40</f>
        <v>606220.27180325962</v>
      </c>
      <c r="N40" s="143"/>
      <c r="O40" s="144">
        <f>+'St 2.1'!O40+'St 2.2'!O40</f>
        <v>6999.8255782344131</v>
      </c>
      <c r="P40" s="144">
        <f>+'St 2.1'!P40+'St 2.2'!P40</f>
        <v>23219.479001852553</v>
      </c>
      <c r="Q40" s="144">
        <f>+'St 2.1'!Q40+'St 2.2'!Q40</f>
        <v>45595.015791914644</v>
      </c>
      <c r="R40" s="144">
        <f>+'St 2.1'!R40+'St 2.2'!R40</f>
        <v>11301.591218773228</v>
      </c>
      <c r="S40" s="144">
        <f>+'St 2.1'!S40+'St 2.2'!S40</f>
        <v>102591.86993373041</v>
      </c>
      <c r="T40" s="144">
        <f>+'St 2.1'!T40+'St 2.2'!T40</f>
        <v>35738.834904167197</v>
      </c>
      <c r="U40" s="144">
        <f>+'St 2.1'!U40+'St 2.2'!U40</f>
        <v>47439.405507366697</v>
      </c>
      <c r="V40" s="144">
        <f>+'St 2.1'!V40+'St 2.2'!V40</f>
        <v>20658.383500211767</v>
      </c>
      <c r="W40" s="144">
        <f>+'St 2.1'!W40+'St 2.2'!W40</f>
        <v>121878.93187045347</v>
      </c>
      <c r="X40" s="150"/>
      <c r="Y40" s="150"/>
      <c r="Z40" s="150"/>
      <c r="AA40" s="150"/>
      <c r="AB40" s="150"/>
      <c r="AC40" s="150"/>
      <c r="AD40" s="150"/>
      <c r="AE40" s="150"/>
      <c r="AF40" s="150"/>
    </row>
    <row r="41" spans="1:32">
      <c r="B41" s="6" t="s">
        <v>44</v>
      </c>
      <c r="C41" s="219"/>
      <c r="D41" s="144">
        <f>+'St 2.1'!D41+'St 2.2'!D41</f>
        <v>0</v>
      </c>
      <c r="E41" s="144">
        <f>+'St 2.1'!E41+'St 2.2'!E41</f>
        <v>0</v>
      </c>
      <c r="F41" s="144">
        <f>+'St 2.1'!F41+'St 2.2'!F41</f>
        <v>0</v>
      </c>
      <c r="G41" s="144">
        <f>+'St 2.1'!G41+'St 2.2'!G41</f>
        <v>0</v>
      </c>
      <c r="H41" s="144">
        <f>+'St 2.1'!H41+'St 2.2'!H41</f>
        <v>0</v>
      </c>
      <c r="I41" s="144">
        <f>+'St 2.1'!I41+'St 2.2'!I41</f>
        <v>0</v>
      </c>
      <c r="J41" s="144">
        <f>+'St 2.1'!J41+'St 2.2'!J41</f>
        <v>0</v>
      </c>
      <c r="K41" s="144">
        <f>+'St 2.1'!K41+'St 2.2'!K41</f>
        <v>0</v>
      </c>
      <c r="L41" s="144">
        <f>+'St 2.1'!L41+'St 2.2'!L41</f>
        <v>0</v>
      </c>
      <c r="M41" s="144">
        <f>+'St 2.1'!M41+'St 2.2'!M41</f>
        <v>0</v>
      </c>
      <c r="N41" s="143"/>
      <c r="O41" s="144">
        <f>+'St 2.1'!O41+'St 2.2'!O41</f>
        <v>0</v>
      </c>
      <c r="P41" s="144">
        <f>+'St 2.1'!P41+'St 2.2'!P41</f>
        <v>0</v>
      </c>
      <c r="Q41" s="144">
        <f>+'St 2.1'!Q41+'St 2.2'!Q41</f>
        <v>0</v>
      </c>
      <c r="R41" s="144">
        <f>+'St 2.1'!R41+'St 2.2'!R41</f>
        <v>0</v>
      </c>
      <c r="S41" s="144">
        <f>+'St 2.1'!S41+'St 2.2'!S41</f>
        <v>0</v>
      </c>
      <c r="T41" s="144">
        <f>+'St 2.1'!T41+'St 2.2'!T41</f>
        <v>0</v>
      </c>
      <c r="U41" s="144">
        <f>+'St 2.1'!U41+'St 2.2'!U41</f>
        <v>0</v>
      </c>
      <c r="V41" s="144">
        <f>+'St 2.1'!V41+'St 2.2'!V41</f>
        <v>0</v>
      </c>
      <c r="W41" s="144">
        <f>+'St 2.1'!W41+'St 2.2'!W41</f>
        <v>0</v>
      </c>
      <c r="X41" s="150"/>
      <c r="Y41" s="150"/>
      <c r="Z41" s="150"/>
      <c r="AA41" s="150"/>
      <c r="AB41" s="150"/>
      <c r="AC41" s="150"/>
      <c r="AD41" s="150"/>
      <c r="AE41" s="150"/>
      <c r="AF41" s="150"/>
    </row>
    <row r="42" spans="1:32">
      <c r="B42" s="7" t="s">
        <v>45</v>
      </c>
      <c r="C42" s="219"/>
      <c r="D42" s="144">
        <f>+'St 2.1'!D42+'St 2.2'!D42</f>
        <v>0</v>
      </c>
      <c r="E42" s="144">
        <f>+'St 2.1'!E42+'St 2.2'!E42</f>
        <v>0</v>
      </c>
      <c r="F42" s="144">
        <f>+'St 2.1'!F42+'St 2.2'!F42</f>
        <v>0</v>
      </c>
      <c r="G42" s="144">
        <f>+'St 2.1'!G42+'St 2.2'!G42</f>
        <v>0</v>
      </c>
      <c r="H42" s="144">
        <f>+'St 2.1'!H42+'St 2.2'!H42</f>
        <v>0</v>
      </c>
      <c r="I42" s="144">
        <f>+'St 2.1'!I42+'St 2.2'!I42</f>
        <v>0</v>
      </c>
      <c r="J42" s="144">
        <f>+'St 2.1'!J42+'St 2.2'!J42</f>
        <v>0</v>
      </c>
      <c r="K42" s="144">
        <f>+'St 2.1'!K42+'St 2.2'!K42</f>
        <v>0</v>
      </c>
      <c r="L42" s="144">
        <f>+'St 2.1'!L42+'St 2.2'!L42</f>
        <v>0</v>
      </c>
      <c r="M42" s="144">
        <f>+'St 2.1'!M42+'St 2.2'!M42</f>
        <v>0</v>
      </c>
      <c r="N42" s="143"/>
      <c r="O42" s="144">
        <f>+'St 2.1'!O42+'St 2.2'!O42</f>
        <v>0</v>
      </c>
      <c r="P42" s="144">
        <f>+'St 2.1'!P42+'St 2.2'!P42</f>
        <v>0</v>
      </c>
      <c r="Q42" s="144">
        <f>+'St 2.1'!Q42+'St 2.2'!Q42</f>
        <v>0</v>
      </c>
      <c r="R42" s="144">
        <f>+'St 2.1'!R42+'St 2.2'!R42</f>
        <v>0</v>
      </c>
      <c r="S42" s="144">
        <f>+'St 2.1'!S42+'St 2.2'!S42</f>
        <v>0</v>
      </c>
      <c r="T42" s="144">
        <f>+'St 2.1'!T42+'St 2.2'!T42</f>
        <v>0</v>
      </c>
      <c r="U42" s="144">
        <f>+'St 2.1'!U42+'St 2.2'!U42</f>
        <v>0</v>
      </c>
      <c r="V42" s="144">
        <f>+'St 2.1'!V42+'St 2.2'!V42</f>
        <v>0</v>
      </c>
      <c r="W42" s="144">
        <f>+'St 2.1'!W42+'St 2.2'!W42</f>
        <v>0</v>
      </c>
      <c r="X42" s="150"/>
      <c r="Y42" s="150"/>
      <c r="Z42" s="150"/>
      <c r="AA42" s="150"/>
      <c r="AB42" s="150"/>
      <c r="AC42" s="150"/>
      <c r="AD42" s="150"/>
      <c r="AE42" s="150"/>
      <c r="AF42" s="150"/>
    </row>
    <row r="43" spans="1:32">
      <c r="B43" s="7" t="s">
        <v>46</v>
      </c>
      <c r="C43" s="219"/>
      <c r="D43" s="144">
        <f>+'St 2.1'!D43+'St 2.2'!D43</f>
        <v>0</v>
      </c>
      <c r="E43" s="144">
        <f>+'St 2.1'!E43+'St 2.2'!E43</f>
        <v>0</v>
      </c>
      <c r="F43" s="144">
        <f>+'St 2.1'!F43+'St 2.2'!F43</f>
        <v>0</v>
      </c>
      <c r="G43" s="144">
        <f>+'St 2.1'!G43+'St 2.2'!G43</f>
        <v>0</v>
      </c>
      <c r="H43" s="144">
        <f>+'St 2.1'!H43+'St 2.2'!H43</f>
        <v>0</v>
      </c>
      <c r="I43" s="144">
        <f>+'St 2.1'!I43+'St 2.2'!I43</f>
        <v>0</v>
      </c>
      <c r="J43" s="144">
        <f>+'St 2.1'!J43+'St 2.2'!J43</f>
        <v>0</v>
      </c>
      <c r="K43" s="144">
        <f>+'St 2.1'!K43+'St 2.2'!K43</f>
        <v>0</v>
      </c>
      <c r="L43" s="144">
        <f>+'St 2.1'!L43+'St 2.2'!L43</f>
        <v>0</v>
      </c>
      <c r="M43" s="144">
        <f>+'St 2.1'!M43+'St 2.2'!M43</f>
        <v>0</v>
      </c>
      <c r="N43" s="143"/>
      <c r="O43" s="144">
        <f>+'St 2.1'!O43+'St 2.2'!O43</f>
        <v>0</v>
      </c>
      <c r="P43" s="144">
        <f>+'St 2.1'!P43+'St 2.2'!P43</f>
        <v>0</v>
      </c>
      <c r="Q43" s="144">
        <f>+'St 2.1'!Q43+'St 2.2'!Q43</f>
        <v>0</v>
      </c>
      <c r="R43" s="144">
        <f>+'St 2.1'!R43+'St 2.2'!R43</f>
        <v>0</v>
      </c>
      <c r="S43" s="144">
        <f>+'St 2.1'!S43+'St 2.2'!S43</f>
        <v>0</v>
      </c>
      <c r="T43" s="144">
        <f>+'St 2.1'!T43+'St 2.2'!T43</f>
        <v>0</v>
      </c>
      <c r="U43" s="144">
        <f>+'St 2.1'!U43+'St 2.2'!U43</f>
        <v>0</v>
      </c>
      <c r="V43" s="144">
        <f>+'St 2.1'!V43+'St 2.2'!V43</f>
        <v>0</v>
      </c>
      <c r="W43" s="144">
        <f>+'St 2.1'!W43+'St 2.2'!W43</f>
        <v>0</v>
      </c>
      <c r="X43" s="150"/>
      <c r="Y43" s="150"/>
      <c r="Z43" s="150"/>
      <c r="AA43" s="150"/>
      <c r="AB43" s="150"/>
      <c r="AC43" s="150"/>
      <c r="AD43" s="150"/>
      <c r="AE43" s="150"/>
      <c r="AF43" s="150"/>
    </row>
    <row r="44" spans="1:32">
      <c r="B44" s="6" t="s">
        <v>317</v>
      </c>
      <c r="C44" s="219"/>
      <c r="D44" s="144">
        <f>+'St 2.1'!D44+'St 2.2'!D44</f>
        <v>15093.630000000001</v>
      </c>
      <c r="E44" s="144">
        <f>+'St 2.1'!E44+'St 2.2'!E44</f>
        <v>13774.367099999999</v>
      </c>
      <c r="F44" s="144">
        <f>+'St 2.1'!F44+'St 2.2'!F44</f>
        <v>12217.792100000002</v>
      </c>
      <c r="G44" s="144">
        <f>+'St 2.1'!G44+'St 2.2'!G44</f>
        <v>11626.327099999999</v>
      </c>
      <c r="H44" s="144">
        <f>+'St 2.1'!H44+'St 2.2'!H44</f>
        <v>12162.229599999999</v>
      </c>
      <c r="I44" s="144">
        <f>+'St 2.1'!I44+'St 2.2'!I44</f>
        <v>13277.547100000002</v>
      </c>
      <c r="J44" s="144">
        <f>+'St 2.1'!J44+'St 2.2'!J44</f>
        <v>11251.587569736665</v>
      </c>
      <c r="K44" s="144">
        <f>+'St 2.1'!K44+'St 2.2'!K44</f>
        <v>10969.671622586959</v>
      </c>
      <c r="L44" s="144">
        <f>+'St 2.1'!L44+'St 2.2'!L44</f>
        <v>10593.122100000002</v>
      </c>
      <c r="M44" s="144">
        <f>+'St 2.1'!M44+'St 2.2'!M44</f>
        <v>15239.072100000001</v>
      </c>
      <c r="N44" s="143"/>
      <c r="O44" s="144">
        <f>+'St 2.1'!O44+'St 2.2'!O44</f>
        <v>-1319.2629000000022</v>
      </c>
      <c r="P44" s="144">
        <f>+'St 2.1'!P44+'St 2.2'!P44</f>
        <v>-1556.574999999998</v>
      </c>
      <c r="Q44" s="144">
        <f>+'St 2.1'!Q44+'St 2.2'!Q44</f>
        <v>-591.46500000000378</v>
      </c>
      <c r="R44" s="144">
        <f>+'St 2.1'!R44+'St 2.2'!R44</f>
        <v>535.90250000000026</v>
      </c>
      <c r="S44" s="144">
        <f>+'St 2.1'!S44+'St 2.2'!S44</f>
        <v>1115.3175000000019</v>
      </c>
      <c r="T44" s="144">
        <f>+'St 2.1'!T44+'St 2.2'!T44</f>
        <v>-2025.9595302633356</v>
      </c>
      <c r="U44" s="144">
        <f>+'St 2.1'!U44+'St 2.2'!U44</f>
        <v>-281.91594714970591</v>
      </c>
      <c r="V44" s="144">
        <f>+'St 2.1'!V44+'St 2.2'!V44</f>
        <v>-376.54952258695715</v>
      </c>
      <c r="W44" s="144">
        <f>+'St 2.1'!W44+'St 2.2'!W44</f>
        <v>4645.9499999999989</v>
      </c>
      <c r="X44" s="150"/>
      <c r="Y44" s="150"/>
      <c r="Z44" s="150"/>
      <c r="AA44" s="150"/>
      <c r="AB44" s="150"/>
      <c r="AC44" s="150"/>
      <c r="AD44" s="150"/>
      <c r="AE44" s="150"/>
      <c r="AF44" s="150"/>
    </row>
    <row r="45" spans="1:32">
      <c r="B45" s="6" t="s">
        <v>108</v>
      </c>
      <c r="C45" s="219"/>
      <c r="D45" s="144">
        <f>+'St 2.1'!D45+'St 2.2'!D45</f>
        <v>0</v>
      </c>
      <c r="E45" s="144">
        <f>+'St 2.1'!E45+'St 2.2'!E45</f>
        <v>0</v>
      </c>
      <c r="F45" s="144">
        <f>+'St 2.1'!F45+'St 2.2'!F45</f>
        <v>0</v>
      </c>
      <c r="G45" s="144">
        <f>+'St 2.1'!G45+'St 2.2'!G45</f>
        <v>0</v>
      </c>
      <c r="H45" s="144">
        <f>+'St 2.1'!H45+'St 2.2'!H45</f>
        <v>0</v>
      </c>
      <c r="I45" s="144">
        <f>+'St 2.1'!I45+'St 2.2'!I45</f>
        <v>0</v>
      </c>
      <c r="J45" s="144">
        <f>+'St 2.1'!J45+'St 2.2'!J45</f>
        <v>0</v>
      </c>
      <c r="K45" s="144">
        <f>+'St 2.1'!K45+'St 2.2'!K45</f>
        <v>0</v>
      </c>
      <c r="L45" s="144">
        <f>+'St 2.1'!L45+'St 2.2'!L45</f>
        <v>0</v>
      </c>
      <c r="M45" s="144">
        <f>+'St 2.1'!M45+'St 2.2'!M45</f>
        <v>0</v>
      </c>
      <c r="N45" s="143"/>
      <c r="O45" s="144">
        <f>+'St 2.1'!O45+'St 2.2'!O45</f>
        <v>0</v>
      </c>
      <c r="P45" s="144">
        <f>+'St 2.1'!P45+'St 2.2'!P45</f>
        <v>0</v>
      </c>
      <c r="Q45" s="144">
        <f>+'St 2.1'!Q45+'St 2.2'!Q45</f>
        <v>0</v>
      </c>
      <c r="R45" s="144">
        <f>+'St 2.1'!R45+'St 2.2'!R45</f>
        <v>0</v>
      </c>
      <c r="S45" s="144">
        <f>+'St 2.1'!S45+'St 2.2'!S45</f>
        <v>0</v>
      </c>
      <c r="T45" s="144">
        <f>+'St 2.1'!T45+'St 2.2'!T45</f>
        <v>0</v>
      </c>
      <c r="U45" s="144">
        <f>+'St 2.1'!U45+'St 2.2'!U45</f>
        <v>0</v>
      </c>
      <c r="V45" s="144">
        <f>+'St 2.1'!V45+'St 2.2'!V45</f>
        <v>0</v>
      </c>
      <c r="W45" s="144">
        <f>+'St 2.1'!W45+'St 2.2'!W45</f>
        <v>0</v>
      </c>
      <c r="X45" s="150"/>
      <c r="Y45" s="150"/>
      <c r="Z45" s="150"/>
      <c r="AA45" s="150"/>
      <c r="AB45" s="150"/>
      <c r="AC45" s="150"/>
      <c r="AD45" s="150"/>
      <c r="AE45" s="150"/>
      <c r="AF45" s="150"/>
    </row>
    <row r="46" spans="1:32">
      <c r="B46" s="6" t="s">
        <v>48</v>
      </c>
      <c r="C46" s="219"/>
      <c r="D46" s="144">
        <f>+'St 2.1'!D46+'St 2.2'!D46</f>
        <v>0</v>
      </c>
      <c r="E46" s="144">
        <f>+'St 2.1'!E46+'St 2.2'!E46</f>
        <v>0</v>
      </c>
      <c r="F46" s="144">
        <f>+'St 2.1'!F46+'St 2.2'!F46</f>
        <v>0</v>
      </c>
      <c r="G46" s="144">
        <f>+'St 2.1'!G46+'St 2.2'!G46</f>
        <v>0</v>
      </c>
      <c r="H46" s="144">
        <f>+'St 2.1'!H46+'St 2.2'!H46</f>
        <v>0</v>
      </c>
      <c r="I46" s="144">
        <f>+'St 2.1'!I46+'St 2.2'!I46</f>
        <v>0</v>
      </c>
      <c r="J46" s="144">
        <f>+'St 2.1'!J46+'St 2.2'!J46</f>
        <v>0</v>
      </c>
      <c r="K46" s="144">
        <f>+'St 2.1'!K46+'St 2.2'!K46</f>
        <v>0</v>
      </c>
      <c r="L46" s="144">
        <f>+'St 2.1'!L46+'St 2.2'!L46</f>
        <v>0</v>
      </c>
      <c r="M46" s="144">
        <f>+'St 2.1'!M46+'St 2.2'!M46</f>
        <v>0</v>
      </c>
      <c r="N46" s="143"/>
      <c r="O46" s="144">
        <f>+'St 2.1'!O46+'St 2.2'!O46</f>
        <v>0</v>
      </c>
      <c r="P46" s="144">
        <f>+'St 2.1'!P46+'St 2.2'!P46</f>
        <v>0</v>
      </c>
      <c r="Q46" s="144">
        <f>+'St 2.1'!Q46+'St 2.2'!Q46</f>
        <v>0</v>
      </c>
      <c r="R46" s="144">
        <f>+'St 2.1'!R46+'St 2.2'!R46</f>
        <v>0</v>
      </c>
      <c r="S46" s="144">
        <f>+'St 2.1'!S46+'St 2.2'!S46</f>
        <v>0</v>
      </c>
      <c r="T46" s="144">
        <f>+'St 2.1'!T46+'St 2.2'!T46</f>
        <v>0</v>
      </c>
      <c r="U46" s="144">
        <f>+'St 2.1'!U46+'St 2.2'!U46</f>
        <v>0</v>
      </c>
      <c r="V46" s="144">
        <f>+'St 2.1'!V46+'St 2.2'!V46</f>
        <v>0</v>
      </c>
      <c r="W46" s="144">
        <f>+'St 2.1'!W46+'St 2.2'!W46</f>
        <v>0</v>
      </c>
      <c r="X46" s="150"/>
      <c r="Y46" s="150"/>
      <c r="Z46" s="150"/>
      <c r="AA46" s="150"/>
      <c r="AB46" s="150"/>
      <c r="AC46" s="150"/>
      <c r="AD46" s="150"/>
      <c r="AE46" s="150"/>
      <c r="AF46" s="150"/>
    </row>
    <row r="47" spans="1:32">
      <c r="B47" s="6" t="s">
        <v>325</v>
      </c>
      <c r="C47" s="219"/>
      <c r="D47" s="144">
        <f>+'St 2.1'!D47+'St 2.2'!D47</f>
        <v>0</v>
      </c>
      <c r="E47" s="144">
        <f>+'St 2.1'!E47+'St 2.2'!E47</f>
        <v>0</v>
      </c>
      <c r="F47" s="144">
        <f>+'St 2.1'!F47+'St 2.2'!F47</f>
        <v>0</v>
      </c>
      <c r="G47" s="144">
        <f>+'St 2.1'!G47+'St 2.2'!G47</f>
        <v>0</v>
      </c>
      <c r="H47" s="144">
        <f>+'St 2.1'!H47+'St 2.2'!H47</f>
        <v>0</v>
      </c>
      <c r="I47" s="144">
        <f>+'St 2.1'!I47+'St 2.2'!I47</f>
        <v>0</v>
      </c>
      <c r="J47" s="144">
        <f>+'St 2.1'!J47+'St 2.2'!J47</f>
        <v>0</v>
      </c>
      <c r="K47" s="144">
        <f>+'St 2.1'!K47+'St 2.2'!K47</f>
        <v>0</v>
      </c>
      <c r="L47" s="144">
        <f>+'St 2.1'!L47+'St 2.2'!L47</f>
        <v>0</v>
      </c>
      <c r="M47" s="144">
        <f>+'St 2.1'!M47+'St 2.2'!M47</f>
        <v>0</v>
      </c>
      <c r="N47" s="143"/>
      <c r="O47" s="144">
        <f>+'St 2.1'!O47+'St 2.2'!O47</f>
        <v>0</v>
      </c>
      <c r="P47" s="144">
        <f>+'St 2.1'!P47+'St 2.2'!P47</f>
        <v>0</v>
      </c>
      <c r="Q47" s="144">
        <f>+'St 2.1'!Q47+'St 2.2'!Q47</f>
        <v>0</v>
      </c>
      <c r="R47" s="144">
        <f>+'St 2.1'!R47+'St 2.2'!R47</f>
        <v>0</v>
      </c>
      <c r="S47" s="144">
        <f>+'St 2.1'!S47+'St 2.2'!S47</f>
        <v>0</v>
      </c>
      <c r="T47" s="144">
        <f>+'St 2.1'!T47+'St 2.2'!T47</f>
        <v>0</v>
      </c>
      <c r="U47" s="144">
        <f>+'St 2.1'!U47+'St 2.2'!U47</f>
        <v>0</v>
      </c>
      <c r="V47" s="144">
        <f>+'St 2.1'!V47+'St 2.2'!V47</f>
        <v>0</v>
      </c>
      <c r="W47" s="144">
        <f>+'St 2.1'!W47+'St 2.2'!W47</f>
        <v>0</v>
      </c>
      <c r="X47" s="150"/>
      <c r="Y47" s="150"/>
      <c r="Z47" s="150"/>
      <c r="AA47" s="150"/>
      <c r="AB47" s="150"/>
      <c r="AC47" s="150"/>
      <c r="AD47" s="150"/>
      <c r="AE47" s="150"/>
      <c r="AF47" s="150"/>
    </row>
    <row r="48" spans="1:32">
      <c r="B48" s="8" t="s">
        <v>101</v>
      </c>
      <c r="C48" s="219"/>
      <c r="D48" s="144">
        <f>+'St 2.1'!D48+'St 2.2'!D48</f>
        <v>282858.98192430701</v>
      </c>
      <c r="E48" s="144">
        <f>+'St 2.1'!E48+'St 2.2'!E48</f>
        <v>356926.219049418</v>
      </c>
      <c r="F48" s="144">
        <f>+'St 2.1'!F48+'St 2.2'!F48</f>
        <v>372193.93739244004</v>
      </c>
      <c r="G48" s="144">
        <f>+'St 2.1'!G48+'St 2.2'!G48</f>
        <v>554493.79405898403</v>
      </c>
      <c r="H48" s="144">
        <f>+'St 2.1'!H48+'St 2.2'!H48</f>
        <v>460040.70213789918</v>
      </c>
      <c r="I48" s="144">
        <f>+'St 2.1'!I48+'St 2.2'!I48</f>
        <v>488889.60887744842</v>
      </c>
      <c r="J48" s="144">
        <f>+'St 2.1'!J48+'St 2.2'!J48</f>
        <v>610143.91381505888</v>
      </c>
      <c r="K48" s="144">
        <f>+'St 2.1'!K48+'St 2.2'!K48</f>
        <v>411801.31612731505</v>
      </c>
      <c r="L48" s="144">
        <f>+'St 2.1'!L48+'St 2.2'!L48</f>
        <v>553042.95425678999</v>
      </c>
      <c r="M48" s="144">
        <f>+'St 2.1'!M48+'St 2.2'!M48</f>
        <v>563019.52547633694</v>
      </c>
      <c r="N48" s="143"/>
      <c r="O48" s="144">
        <f>+'St 2.1'!O48+'St 2.2'!O48</f>
        <v>74067.237125110973</v>
      </c>
      <c r="P48" s="144">
        <f>+'St 2.1'!P48+'St 2.2'!P48</f>
        <v>15267.718343022079</v>
      </c>
      <c r="Q48" s="144">
        <f>+'St 2.1'!Q48+'St 2.2'!Q48</f>
        <v>182299.85666654393</v>
      </c>
      <c r="R48" s="144">
        <f>+'St 2.1'!R48+'St 2.2'!R48</f>
        <v>-94453.091921084793</v>
      </c>
      <c r="S48" s="144">
        <f>+'St 2.1'!S48+'St 2.2'!S48</f>
        <v>28848.906739549238</v>
      </c>
      <c r="T48" s="144">
        <f>+'St 2.1'!T48+'St 2.2'!T48</f>
        <v>121254.3049376105</v>
      </c>
      <c r="U48" s="144">
        <f>+'St 2.1'!U48+'St 2.2'!U48</f>
        <v>-198342.5976877439</v>
      </c>
      <c r="V48" s="144">
        <f>+'St 2.1'!V48+'St 2.2'!V48</f>
        <v>141241.638129475</v>
      </c>
      <c r="W48" s="144">
        <f>+'St 2.1'!W48+'St 2.2'!W48</f>
        <v>9976.571219546986</v>
      </c>
      <c r="X48" s="150"/>
      <c r="Y48" s="150"/>
      <c r="Z48" s="150"/>
      <c r="AA48" s="150"/>
      <c r="AB48" s="150"/>
      <c r="AC48" s="150"/>
      <c r="AD48" s="150"/>
      <c r="AE48" s="150"/>
      <c r="AF48" s="150"/>
    </row>
    <row r="49" spans="1:32" s="45" customFormat="1">
      <c r="A49" s="38"/>
      <c r="B49" s="29" t="s">
        <v>25</v>
      </c>
      <c r="C49" s="209" t="s">
        <v>297</v>
      </c>
      <c r="D49" s="147">
        <f>+'St 2.1'!D49+'St 2.2'!D49</f>
        <v>5537684.258209479</v>
      </c>
      <c r="E49" s="147">
        <f>+'St 2.1'!E49+'St 2.2'!E49</f>
        <v>6241375.8195557976</v>
      </c>
      <c r="F49" s="147">
        <f>+'St 2.1'!F49+'St 2.2'!F49</f>
        <v>6168315.5168306716</v>
      </c>
      <c r="G49" s="147">
        <f>+'St 2.1'!G49+'St 2.2'!G49</f>
        <v>7133003.6213146206</v>
      </c>
      <c r="H49" s="147">
        <f>+'St 2.1'!H49+'St 2.2'!H49</f>
        <v>7564867.6365924692</v>
      </c>
      <c r="I49" s="147">
        <f>+'St 2.1'!I49+'St 2.2'!I49</f>
        <v>7075464.6962285582</v>
      </c>
      <c r="J49" s="147">
        <f>+'St 2.1'!J49+'St 2.2'!J49</f>
        <v>9674009.9057618175</v>
      </c>
      <c r="K49" s="147">
        <f>+'St 2.1'!K49+'St 2.2'!K49</f>
        <v>9625191.2406578232</v>
      </c>
      <c r="L49" s="147">
        <f>+'St 2.1'!L49+'St 2.2'!L49</f>
        <v>10368187.66145635</v>
      </c>
      <c r="M49" s="147">
        <f>+'St 2.1'!M49+'St 2.2'!M49</f>
        <v>10401169.554290326</v>
      </c>
      <c r="N49" s="146"/>
      <c r="O49" s="147">
        <f>+'St 2.1'!O49+'St 2.2'!O49</f>
        <v>703691.56134631846</v>
      </c>
      <c r="P49" s="147">
        <f>+'St 2.1'!P49+'St 2.2'!P49</f>
        <v>-73060.302725125774</v>
      </c>
      <c r="Q49" s="147">
        <f>+'St 2.1'!Q49+'St 2.2'!Q49</f>
        <v>964688.10448394821</v>
      </c>
      <c r="R49" s="147">
        <f>+'St 2.1'!R49+'St 2.2'!R49</f>
        <v>431864.01527784893</v>
      </c>
      <c r="S49" s="147">
        <f>+'St 2.1'!S49+'St 2.2'!S49</f>
        <v>-489402.94036391116</v>
      </c>
      <c r="T49" s="147">
        <f>+'St 2.1'!T49+'St 2.2'!T49</f>
        <v>2598545.2095332597</v>
      </c>
      <c r="U49" s="147">
        <f>+'St 2.1'!U49+'St 2.2'!U49</f>
        <v>-48818.665103994426</v>
      </c>
      <c r="V49" s="147">
        <f>+'St 2.1'!V49+'St 2.2'!V49</f>
        <v>742996.42079852615</v>
      </c>
      <c r="W49" s="147">
        <f>+'St 2.1'!W49+'St 2.2'!W49</f>
        <v>32981.892833976133</v>
      </c>
      <c r="X49" s="149"/>
      <c r="Y49" s="149"/>
      <c r="Z49" s="149"/>
      <c r="AA49" s="149"/>
      <c r="AB49" s="149"/>
      <c r="AC49" s="149"/>
      <c r="AD49" s="149"/>
      <c r="AE49" s="149"/>
      <c r="AF49" s="149"/>
    </row>
    <row r="50" spans="1:32">
      <c r="B50" s="208" t="s">
        <v>40</v>
      </c>
      <c r="C50" s="219"/>
      <c r="D50" s="144">
        <f>+'St 2.1'!D50+'St 2.2'!D50</f>
        <v>4912303.8446545554</v>
      </c>
      <c r="E50" s="144">
        <f>+'St 2.1'!E50+'St 2.2'!E50</f>
        <v>5512965.0609245561</v>
      </c>
      <c r="F50" s="144">
        <f>+'St 2.1'!F50+'St 2.2'!F50</f>
        <v>5319098.2098810859</v>
      </c>
      <c r="G50" s="144">
        <f>+'St 2.1'!G50+'St 2.2'!G50</f>
        <v>6300790.7702455707</v>
      </c>
      <c r="H50" s="144">
        <f>+'St 2.1'!H50+'St 2.2'!H50</f>
        <v>6778891.9072997551</v>
      </c>
      <c r="I50" s="144">
        <f>+'St 2.1'!I50+'St 2.2'!I50</f>
        <v>6408988.363401561</v>
      </c>
      <c r="J50" s="144">
        <f>+'St 2.1'!J50+'St 2.2'!J50</f>
        <v>9008671.2939194664</v>
      </c>
      <c r="K50" s="144">
        <f>+'St 2.1'!K50+'St 2.2'!K50</f>
        <v>8919897.2209040374</v>
      </c>
      <c r="L50" s="144">
        <f>+'St 2.1'!L50+'St 2.2'!L50</f>
        <v>9538264.8134151343</v>
      </c>
      <c r="M50" s="144">
        <f>+'St 2.1'!M50+'St 2.2'!M50</f>
        <v>9155656.7649227679</v>
      </c>
      <c r="N50" s="143"/>
      <c r="O50" s="144">
        <f>+'St 2.1'!O50+'St 2.2'!O50</f>
        <v>581518.89383032173</v>
      </c>
      <c r="P50" s="144">
        <f>+'St 2.1'!P50+'St 2.2'!P50</f>
        <v>-251972.68775741456</v>
      </c>
      <c r="Q50" s="144">
        <f>+'St 2.1'!Q50+'St 2.2'!Q50</f>
        <v>946743.85998414143</v>
      </c>
      <c r="R50" s="144">
        <f>+'St 2.1'!R50+'St 2.2'!R50</f>
        <v>476014.47065098677</v>
      </c>
      <c r="S50" s="144">
        <f>+'St 2.1'!S50+'St 2.2'!S50</f>
        <v>-358906.43189440697</v>
      </c>
      <c r="T50" s="144">
        <f>+'St 2.1'!T50+'St 2.2'!T50</f>
        <v>2503877.9508393309</v>
      </c>
      <c r="U50" s="144">
        <f>+'St 2.1'!U50+'St 2.2'!U50</f>
        <v>-185114.54370377821</v>
      </c>
      <c r="V50" s="144">
        <f>+'St 2.1'!V50+'St 2.2'!V50</f>
        <v>478998.59155025112</v>
      </c>
      <c r="W50" s="144">
        <f>+'St 2.1'!W50+'St 2.2'!W50</f>
        <v>-85876.466527685305</v>
      </c>
      <c r="X50" s="150"/>
      <c r="Y50" s="150"/>
      <c r="Z50" s="150"/>
      <c r="AA50" s="150"/>
      <c r="AB50" s="150"/>
      <c r="AC50" s="150"/>
      <c r="AD50" s="150"/>
      <c r="AE50" s="150"/>
      <c r="AF50" s="150"/>
    </row>
    <row r="51" spans="1:32" ht="14.25" customHeight="1">
      <c r="B51" s="6" t="s">
        <v>41</v>
      </c>
      <c r="C51" s="219"/>
      <c r="D51" s="144">
        <f>+'St 2.1'!D51+'St 2.2'!D51</f>
        <v>0</v>
      </c>
      <c r="E51" s="144">
        <f>+'St 2.1'!E51+'St 2.2'!E51</f>
        <v>0</v>
      </c>
      <c r="F51" s="144">
        <f>+'St 2.1'!F51+'St 2.2'!F51</f>
        <v>0</v>
      </c>
      <c r="G51" s="144">
        <f>+'St 2.1'!G51+'St 2.2'!G51</f>
        <v>0</v>
      </c>
      <c r="H51" s="144">
        <f>+'St 2.1'!H51+'St 2.2'!H51</f>
        <v>0</v>
      </c>
      <c r="I51" s="144">
        <f>+'St 2.1'!I51+'St 2.2'!I51</f>
        <v>0</v>
      </c>
      <c r="J51" s="144">
        <f>+'St 2.1'!J51+'St 2.2'!J51</f>
        <v>0</v>
      </c>
      <c r="K51" s="144">
        <f>+'St 2.1'!K51+'St 2.2'!K51</f>
        <v>0</v>
      </c>
      <c r="L51" s="144">
        <f>+'St 2.1'!L51+'St 2.2'!L51</f>
        <v>0</v>
      </c>
      <c r="M51" s="144">
        <f>+'St 2.1'!M51+'St 2.2'!M51</f>
        <v>100</v>
      </c>
      <c r="N51" s="143"/>
      <c r="O51" s="144">
        <f>+'St 2.1'!O51+'St 2.2'!O51</f>
        <v>0</v>
      </c>
      <c r="P51" s="144">
        <f>+'St 2.1'!P51+'St 2.2'!P51</f>
        <v>0</v>
      </c>
      <c r="Q51" s="144">
        <f>+'St 2.1'!Q51+'St 2.2'!Q51</f>
        <v>0</v>
      </c>
      <c r="R51" s="144">
        <f>+'St 2.1'!R51+'St 2.2'!R51</f>
        <v>0</v>
      </c>
      <c r="S51" s="144">
        <f>+'St 2.1'!S51+'St 2.2'!S51</f>
        <v>0</v>
      </c>
      <c r="T51" s="144">
        <f>+'St 2.1'!T51+'St 2.2'!T51</f>
        <v>0</v>
      </c>
      <c r="U51" s="144">
        <f>+'St 2.1'!U51+'St 2.2'!U51</f>
        <v>0</v>
      </c>
      <c r="V51" s="144">
        <f>+'St 2.1'!V51+'St 2.2'!V51</f>
        <v>0</v>
      </c>
      <c r="W51" s="144">
        <f>+'St 2.1'!W51+'St 2.2'!W51</f>
        <v>100</v>
      </c>
      <c r="X51" s="150"/>
      <c r="Y51" s="150"/>
      <c r="Z51" s="150"/>
      <c r="AA51" s="150"/>
      <c r="AB51" s="150"/>
      <c r="AC51" s="150"/>
      <c r="AD51" s="150"/>
      <c r="AE51" s="150"/>
      <c r="AF51" s="150"/>
    </row>
    <row r="52" spans="1:32">
      <c r="B52" s="6" t="s">
        <v>42</v>
      </c>
      <c r="C52" s="219"/>
      <c r="D52" s="144">
        <f>+'St 2.1'!D52+'St 2.2'!D52</f>
        <v>2351491.0771593861</v>
      </c>
      <c r="E52" s="144">
        <f>+'St 2.1'!E52+'St 2.2'!E52</f>
        <v>2447964.9830475044</v>
      </c>
      <c r="F52" s="144">
        <f>+'St 2.1'!F52+'St 2.2'!F52</f>
        <v>2843001.366220213</v>
      </c>
      <c r="G52" s="144">
        <f>+'St 2.1'!G52+'St 2.2'!G52</f>
        <v>3023171.4582154485</v>
      </c>
      <c r="H52" s="144">
        <f>+'St 2.1'!H52+'St 2.2'!H52</f>
        <v>3102644.0889692642</v>
      </c>
      <c r="I52" s="144">
        <f>+'St 2.1'!I52+'St 2.2'!I52</f>
        <v>3149986.0618433775</v>
      </c>
      <c r="J52" s="144">
        <f>+'St 2.1'!J52+'St 2.2'!J52</f>
        <v>3335988.1773242955</v>
      </c>
      <c r="K52" s="144">
        <f>+'St 2.1'!K52+'St 2.2'!K52</f>
        <v>3488714.4312911946</v>
      </c>
      <c r="L52" s="144">
        <f>+'St 2.1'!L52+'St 2.2'!L52</f>
        <v>3673561.3333255276</v>
      </c>
      <c r="M52" s="144">
        <f>+'St 2.1'!M52+'St 2.2'!M52</f>
        <v>3490198.9029120752</v>
      </c>
      <c r="N52" s="143"/>
      <c r="O52" s="144">
        <f>+'St 2.1'!O52+'St 2.2'!O52</f>
        <v>96473.905888118388</v>
      </c>
      <c r="P52" s="144">
        <f>+'St 2.1'!P52+'St 2.2'!P52</f>
        <v>395036.38317270821</v>
      </c>
      <c r="Q52" s="144">
        <f>+'St 2.1'!Q52+'St 2.2'!Q52</f>
        <v>180170.09199523614</v>
      </c>
      <c r="R52" s="144">
        <f>+'St 2.1'!R52+'St 2.2'!R52</f>
        <v>79472.630753815814</v>
      </c>
      <c r="S52" s="144">
        <f>+'St 2.1'!S52+'St 2.2'!S52</f>
        <v>47341.972874113257</v>
      </c>
      <c r="T52" s="144">
        <f>+'St 2.1'!T52+'St 2.2'!T52</f>
        <v>186002.11548091762</v>
      </c>
      <c r="U52" s="144">
        <f>+'St 2.1'!U52+'St 2.2'!U52</f>
        <v>152726.25396689918</v>
      </c>
      <c r="V52" s="144">
        <f>+'St 2.1'!V52+'St 2.2'!V52</f>
        <v>184846.90203433318</v>
      </c>
      <c r="W52" s="144">
        <f>+'St 2.1'!W52+'St 2.2'!W52</f>
        <v>-183362.43041345282</v>
      </c>
      <c r="X52" s="150"/>
      <c r="Y52" s="150"/>
      <c r="Z52" s="150"/>
      <c r="AA52" s="150"/>
      <c r="AB52" s="150"/>
      <c r="AC52" s="150"/>
      <c r="AD52" s="150"/>
      <c r="AE52" s="150"/>
      <c r="AF52" s="150"/>
    </row>
    <row r="53" spans="1:32">
      <c r="B53" s="6" t="s">
        <v>43</v>
      </c>
      <c r="C53" s="219"/>
      <c r="D53" s="144">
        <f>+'St 2.1'!D53+'St 2.2'!D53</f>
        <v>704270.52812292532</v>
      </c>
      <c r="E53" s="144">
        <f>+'St 2.1'!E53+'St 2.2'!E53</f>
        <v>761264.29036136484</v>
      </c>
      <c r="F53" s="144">
        <f>+'St 2.1'!F53+'St 2.2'!F53</f>
        <v>807192.28205726517</v>
      </c>
      <c r="G53" s="144">
        <f>+'St 2.1'!G53+'St 2.2'!G53</f>
        <v>902813.33958563849</v>
      </c>
      <c r="H53" s="144">
        <f>+'St 2.1'!H53+'St 2.2'!H53</f>
        <v>990475.07422859548</v>
      </c>
      <c r="I53" s="144">
        <f>+'St 2.1'!I53+'St 2.2'!I53</f>
        <v>1085788.0699310545</v>
      </c>
      <c r="J53" s="144">
        <f>+'St 2.1'!J53+'St 2.2'!J53</f>
        <v>1313831.6756414184</v>
      </c>
      <c r="K53" s="144">
        <f>+'St 2.1'!K53+'St 2.2'!K53</f>
        <v>1351742.2223588722</v>
      </c>
      <c r="L53" s="144">
        <f>+'St 2.1'!L53+'St 2.2'!L53</f>
        <v>1441561.3442941541</v>
      </c>
      <c r="M53" s="144">
        <f>+'St 2.1'!M53+'St 2.2'!M53</f>
        <v>1657435.4350038101</v>
      </c>
      <c r="N53" s="143"/>
      <c r="O53" s="144">
        <f>+'St 2.1'!O53+'St 2.2'!O53</f>
        <v>56993.762238439493</v>
      </c>
      <c r="P53" s="144">
        <f>+'St 2.1'!P53+'St 2.2'!P53</f>
        <v>45927.991695900302</v>
      </c>
      <c r="Q53" s="144">
        <f>+'St 2.1'!Q53+'St 2.2'!Q53</f>
        <v>95621.05752837332</v>
      </c>
      <c r="R53" s="144">
        <f>+'St 2.1'!R53+'St 2.2'!R53</f>
        <v>87661.734642957017</v>
      </c>
      <c r="S53" s="144">
        <f>+'St 2.1'!S53+'St 2.2'!S53</f>
        <v>95312.995702458968</v>
      </c>
      <c r="T53" s="144">
        <f>+'St 2.1'!T53+'St 2.2'!T53</f>
        <v>228043.60571036409</v>
      </c>
      <c r="U53" s="144">
        <f>+'St 2.1'!U53+'St 2.2'!U53</f>
        <v>37910.546717453552</v>
      </c>
      <c r="V53" s="144">
        <f>+'St 2.1'!V53+'St 2.2'!V53</f>
        <v>89819.121935281946</v>
      </c>
      <c r="W53" s="144">
        <f>+'St 2.1'!W53+'St 2.2'!W53</f>
        <v>215874.09070965622</v>
      </c>
      <c r="X53" s="150"/>
      <c r="Y53" s="150"/>
      <c r="Z53" s="150"/>
      <c r="AA53" s="150"/>
      <c r="AB53" s="150"/>
      <c r="AC53" s="150"/>
      <c r="AD53" s="150"/>
      <c r="AE53" s="150"/>
      <c r="AF53" s="150"/>
    </row>
    <row r="54" spans="1:32">
      <c r="B54" s="6" t="s">
        <v>44</v>
      </c>
      <c r="C54" s="219"/>
      <c r="D54" s="144">
        <f>+'St 2.1'!D54+'St 2.2'!D54</f>
        <v>31382.136485277817</v>
      </c>
      <c r="E54" s="144">
        <f>+'St 2.1'!E54+'St 2.2'!E54</f>
        <v>25671.437570351503</v>
      </c>
      <c r="F54" s="144">
        <f>+'St 2.1'!F54+'St 2.2'!F54</f>
        <v>18165.838360742851</v>
      </c>
      <c r="G54" s="144">
        <f>+'St 2.1'!G54+'St 2.2'!G54</f>
        <v>40165.761016162432</v>
      </c>
      <c r="H54" s="144">
        <f>+'St 2.1'!H54+'St 2.2'!H54</f>
        <v>54578.850136650275</v>
      </c>
      <c r="I54" s="144">
        <f>+'St 2.1'!I54+'St 2.2'!I54</f>
        <v>58812.267344671593</v>
      </c>
      <c r="J54" s="144">
        <f>+'St 2.1'!J54+'St 2.2'!J54</f>
        <v>82778.069750743874</v>
      </c>
      <c r="K54" s="144">
        <f>+'St 2.1'!K54+'St 2.2'!K54</f>
        <v>197214.66783616174</v>
      </c>
      <c r="L54" s="144">
        <f>+'St 2.1'!L54+'St 2.2'!L54</f>
        <v>114715.1372757487</v>
      </c>
      <c r="M54" s="144">
        <f>+'St 2.1'!M54+'St 2.2'!M54</f>
        <v>37666.939608577675</v>
      </c>
      <c r="N54" s="143"/>
      <c r="O54" s="144">
        <f>+'St 2.1'!O54+'St 2.2'!O54</f>
        <v>-5710.6989149263127</v>
      </c>
      <c r="P54" s="144">
        <f>+'St 2.1'!P54+'St 2.2'!P54</f>
        <v>-7505.5992096086493</v>
      </c>
      <c r="Q54" s="144">
        <f>+'St 2.1'!Q54+'St 2.2'!Q54</f>
        <v>21999.922655419574</v>
      </c>
      <c r="R54" s="144">
        <f>+'St 2.1'!R54+'St 2.2'!R54</f>
        <v>14413.089120487855</v>
      </c>
      <c r="S54" s="144">
        <f>+'St 2.1'!S54+'St 2.2'!S54</f>
        <v>4233.4172080213066</v>
      </c>
      <c r="T54" s="144">
        <f>+'St 2.1'!T54+'St 2.2'!T54</f>
        <v>23965.802406072282</v>
      </c>
      <c r="U54" s="144">
        <f>+'St 2.1'!U54+'St 2.2'!U54</f>
        <v>114436.59808541792</v>
      </c>
      <c r="V54" s="144">
        <f>+'St 2.1'!V54+'St 2.2'!V54</f>
        <v>-82499.530560413099</v>
      </c>
      <c r="W54" s="144">
        <f>+'St 2.1'!W54+'St 2.2'!W54</f>
        <v>-77048.197667171014</v>
      </c>
      <c r="X54" s="150"/>
      <c r="Y54" s="150"/>
      <c r="Z54" s="150"/>
      <c r="AA54" s="150"/>
      <c r="AB54" s="150"/>
      <c r="AC54" s="150"/>
      <c r="AD54" s="150"/>
      <c r="AE54" s="150"/>
      <c r="AF54" s="150"/>
    </row>
    <row r="55" spans="1:32">
      <c r="B55" s="7" t="s">
        <v>45</v>
      </c>
      <c r="C55" s="219"/>
      <c r="D55" s="144">
        <f>+'St 2.1'!D55+'St 2.2'!D55</f>
        <v>31330.893641287545</v>
      </c>
      <c r="E55" s="144">
        <f>+'St 2.1'!E55+'St 2.2'!E55</f>
        <v>25613.457308133093</v>
      </c>
      <c r="F55" s="144">
        <f>+'St 2.1'!F55+'St 2.2'!F55</f>
        <v>18006.244366254567</v>
      </c>
      <c r="G55" s="144">
        <f>+'St 2.1'!G55+'St 2.2'!G55</f>
        <v>40008.853644243878</v>
      </c>
      <c r="H55" s="144">
        <f>+'St 2.1'!H55+'St 2.2'!H55</f>
        <v>53946.152876973727</v>
      </c>
      <c r="I55" s="144">
        <f>+'St 2.1'!I55+'St 2.2'!I55</f>
        <v>58793.175464364213</v>
      </c>
      <c r="J55" s="144">
        <f>+'St 2.1'!J55+'St 2.2'!J55</f>
        <v>82320.473033848524</v>
      </c>
      <c r="K55" s="144">
        <f>+'St 2.1'!K55+'St 2.2'!K55</f>
        <v>196731.58817591824</v>
      </c>
      <c r="L55" s="144">
        <f>+'St 2.1'!L55+'St 2.2'!L55</f>
        <v>114189.70356369679</v>
      </c>
      <c r="M55" s="144">
        <f>+'St 2.1'!M55+'St 2.2'!M55</f>
        <v>36400.553427581472</v>
      </c>
      <c r="N55" s="143"/>
      <c r="O55" s="144">
        <f>+'St 2.1'!O55+'St 2.2'!O55</f>
        <v>-5717.4363331544546</v>
      </c>
      <c r="P55" s="144">
        <f>+'St 2.1'!P55+'St 2.2'!P55</f>
        <v>-7607.2129418785216</v>
      </c>
      <c r="Q55" s="144">
        <f>+'St 2.1'!Q55+'St 2.2'!Q55</f>
        <v>22002.609277989308</v>
      </c>
      <c r="R55" s="144">
        <f>+'St 2.1'!R55+'St 2.2'!R55</f>
        <v>13937.29923272986</v>
      </c>
      <c r="S55" s="144">
        <f>+'St 2.1'!S55+'St 2.2'!S55</f>
        <v>4847.0225873904747</v>
      </c>
      <c r="T55" s="144">
        <f>+'St 2.1'!T55+'St 2.2'!T55</f>
        <v>23527.297569484312</v>
      </c>
      <c r="U55" s="144">
        <f>+'St 2.1'!U55+'St 2.2'!U55</f>
        <v>114411.11514206974</v>
      </c>
      <c r="V55" s="144">
        <f>+'St 2.1'!V55+'St 2.2'!V55</f>
        <v>-82541.884612221475</v>
      </c>
      <c r="W55" s="144">
        <f>+'St 2.1'!W55+'St 2.2'!W55</f>
        <v>-77789.150136115306</v>
      </c>
      <c r="X55" s="150"/>
      <c r="Y55" s="150"/>
      <c r="Z55" s="150"/>
      <c r="AA55" s="150"/>
      <c r="AB55" s="150"/>
      <c r="AC55" s="150"/>
      <c r="AD55" s="150"/>
      <c r="AE55" s="150"/>
      <c r="AF55" s="150"/>
    </row>
    <row r="56" spans="1:32">
      <c r="B56" s="7" t="s">
        <v>46</v>
      </c>
      <c r="C56" s="219"/>
      <c r="D56" s="144">
        <f>+'St 2.1'!D56+'St 2.2'!D56</f>
        <v>51.242843990266913</v>
      </c>
      <c r="E56" s="144">
        <f>+'St 2.1'!E56+'St 2.2'!E56</f>
        <v>57.980262218408981</v>
      </c>
      <c r="F56" s="144">
        <f>+'St 2.1'!F56+'St 2.2'!F56</f>
        <v>159.59399448828378</v>
      </c>
      <c r="G56" s="144">
        <f>+'St 2.1'!G56+'St 2.2'!G56</f>
        <v>156.90737191855379</v>
      </c>
      <c r="H56" s="144">
        <f>+'St 2.1'!H56+'St 2.2'!H56</f>
        <v>632.69725967654961</v>
      </c>
      <c r="I56" s="144">
        <f>+'St 2.1'!I56+'St 2.2'!I56</f>
        <v>19.09188030737787</v>
      </c>
      <c r="J56" s="144">
        <f>+'St 2.1'!J56+'St 2.2'!J56</f>
        <v>457.59671689534554</v>
      </c>
      <c r="K56" s="144">
        <f>+'St 2.1'!K56+'St 2.2'!K56</f>
        <v>483.07966024350117</v>
      </c>
      <c r="L56" s="144">
        <f>+'St 2.1'!L56+'St 2.2'!L56</f>
        <v>525.43371205190181</v>
      </c>
      <c r="M56" s="144">
        <f>+'St 2.1'!M56+'St 2.2'!M56</f>
        <v>1266.3861809962066</v>
      </c>
      <c r="N56" s="143"/>
      <c r="O56" s="144">
        <f>+'St 2.1'!O56+'St 2.2'!O56</f>
        <v>6.7374182281420643</v>
      </c>
      <c r="P56" s="144">
        <f>+'St 2.1'!P56+'St 2.2'!P56</f>
        <v>101.61373226987482</v>
      </c>
      <c r="Q56" s="144">
        <f>+'St 2.1'!Q56+'St 2.2'!Q56</f>
        <v>-2.6866225697300239</v>
      </c>
      <c r="R56" s="144">
        <f>+'St 2.1'!R56+'St 2.2'!R56</f>
        <v>475.78988775799587</v>
      </c>
      <c r="S56" s="144">
        <f>+'St 2.1'!S56+'St 2.2'!S56</f>
        <v>-613.60537936917171</v>
      </c>
      <c r="T56" s="144">
        <f>+'St 2.1'!T56+'St 2.2'!T56</f>
        <v>438.5048365879677</v>
      </c>
      <c r="U56" s="144">
        <f>+'St 2.1'!U56+'St 2.2'!U56</f>
        <v>25.482943348155597</v>
      </c>
      <c r="V56" s="144">
        <f>+'St 2.1'!V56+'St 2.2'!V56</f>
        <v>42.354051808400691</v>
      </c>
      <c r="W56" s="144">
        <f>+'St 2.1'!W56+'St 2.2'!W56</f>
        <v>740.95246894430488</v>
      </c>
      <c r="X56" s="150"/>
      <c r="Y56" s="150"/>
      <c r="Z56" s="150"/>
      <c r="AA56" s="150"/>
      <c r="AB56" s="150"/>
      <c r="AC56" s="150"/>
      <c r="AD56" s="150"/>
      <c r="AE56" s="150"/>
      <c r="AF56" s="150"/>
    </row>
    <row r="57" spans="1:32" ht="14.25" customHeight="1">
      <c r="B57" s="6" t="s">
        <v>317</v>
      </c>
      <c r="C57" s="219"/>
      <c r="D57" s="144">
        <f>+'St 2.1'!D57+'St 2.2'!D57</f>
        <v>188950.36627446226</v>
      </c>
      <c r="E57" s="144">
        <f>+'St 2.1'!E57+'St 2.2'!E57</f>
        <v>215498.67487125477</v>
      </c>
      <c r="F57" s="144">
        <f>+'St 2.1'!F57+'St 2.2'!F57</f>
        <v>237680.63959694889</v>
      </c>
      <c r="G57" s="144">
        <f>+'St 2.1'!G57+'St 2.2'!G57</f>
        <v>258983.40740914491</v>
      </c>
      <c r="H57" s="144">
        <f>+'St 2.1'!H57+'St 2.2'!H57</f>
        <v>273979.24063573126</v>
      </c>
      <c r="I57" s="144">
        <f>+'St 2.1'!I57+'St 2.2'!I57</f>
        <v>298203.36169952783</v>
      </c>
      <c r="J57" s="144">
        <f>+'St 2.1'!J57+'St 2.2'!J57</f>
        <v>297166.50744300819</v>
      </c>
      <c r="K57" s="144">
        <f>+'St 2.1'!K57+'St 2.2'!K57</f>
        <v>345192.83779506147</v>
      </c>
      <c r="L57" s="144">
        <f>+'St 2.1'!L57+'St 2.2'!L57</f>
        <v>365078.87157515058</v>
      </c>
      <c r="M57" s="144">
        <f>+'St 2.1'!M57+'St 2.2'!M57</f>
        <v>183461.54750894132</v>
      </c>
      <c r="N57" s="143"/>
      <c r="O57" s="144">
        <f>+'St 2.1'!O57+'St 2.2'!O57</f>
        <v>26548.308596792529</v>
      </c>
      <c r="P57" s="144">
        <f>+'St 2.1'!P57+'St 2.2'!P57</f>
        <v>22181.964725694106</v>
      </c>
      <c r="Q57" s="144">
        <f>+'St 2.1'!Q57+'St 2.2'!Q57</f>
        <v>21302.767812196034</v>
      </c>
      <c r="R57" s="144">
        <f>+'St 2.1'!R57+'St 2.2'!R57</f>
        <v>14995.833226586341</v>
      </c>
      <c r="S57" s="144">
        <f>+'St 2.1'!S57+'St 2.2'!S57</f>
        <v>24224.121063796571</v>
      </c>
      <c r="T57" s="144">
        <f>+'St 2.1'!T57+'St 2.2'!T57</f>
        <v>-1036.8542565196531</v>
      </c>
      <c r="U57" s="144">
        <f>+'St 2.1'!U57+'St 2.2'!U57</f>
        <v>48026.330352053294</v>
      </c>
      <c r="V57" s="144">
        <f>+'St 2.1'!V57+'St 2.2'!V57</f>
        <v>19886.033780089059</v>
      </c>
      <c r="W57" s="144">
        <f>+'St 2.1'!W57+'St 2.2'!W57</f>
        <v>-181617.32406620923</v>
      </c>
      <c r="X57" s="150"/>
      <c r="Y57" s="150"/>
      <c r="Z57" s="150"/>
      <c r="AA57" s="150"/>
      <c r="AB57" s="150"/>
      <c r="AC57" s="150"/>
      <c r="AD57" s="150"/>
      <c r="AE57" s="150"/>
      <c r="AF57" s="150"/>
    </row>
    <row r="58" spans="1:32">
      <c r="B58" s="6" t="s">
        <v>108</v>
      </c>
      <c r="C58" s="219"/>
      <c r="D58" s="144">
        <f>+'St 2.1'!D58+'St 2.2'!D58</f>
        <v>1636209.7366125041</v>
      </c>
      <c r="E58" s="144">
        <f>+'St 2.1'!E58+'St 2.2'!E58</f>
        <v>2062565.6750740809</v>
      </c>
      <c r="F58" s="144">
        <f>+'St 2.1'!F58+'St 2.2'!F58</f>
        <v>1413058.0836459156</v>
      </c>
      <c r="G58" s="144">
        <f>+'St 2.1'!G58+'St 2.2'!G58</f>
        <v>2075656.8040191757</v>
      </c>
      <c r="H58" s="144">
        <f>+'St 2.1'!H58+'St 2.2'!H58</f>
        <v>2357214.653329514</v>
      </c>
      <c r="I58" s="144">
        <f>+'St 2.1'!I58+'St 2.2'!I58</f>
        <v>1816198.6025829287</v>
      </c>
      <c r="J58" s="144">
        <f>+'St 2.1'!J58+'St 2.2'!J58</f>
        <v>3978906.8637600006</v>
      </c>
      <c r="K58" s="144">
        <f>+'St 2.1'!K58+'St 2.2'!K58</f>
        <v>3537033.0616227468</v>
      </c>
      <c r="L58" s="144">
        <f>+'St 2.1'!L58+'St 2.2'!L58</f>
        <v>3943348.1269445531</v>
      </c>
      <c r="M58" s="144">
        <f>+'St 2.1'!M58+'St 2.2'!M58</f>
        <v>3786793.9398893639</v>
      </c>
      <c r="N58" s="143"/>
      <c r="O58" s="144">
        <f>+'St 2.1'!O58+'St 2.2'!O58</f>
        <v>426355.93846157676</v>
      </c>
      <c r="P58" s="144">
        <f>+'St 2.1'!P58+'St 2.2'!P58</f>
        <v>-649507.59142816521</v>
      </c>
      <c r="Q58" s="144">
        <f>+'St 2.1'!Q58+'St 2.2'!Q58</f>
        <v>662598.72037325986</v>
      </c>
      <c r="R58" s="144">
        <f>+'St 2.1'!R58+'St 2.2'!R58</f>
        <v>281557.84931033838</v>
      </c>
      <c r="S58" s="144">
        <f>+'St 2.1'!S58+'St 2.2'!S58</f>
        <v>-541016.05074658513</v>
      </c>
      <c r="T58" s="144">
        <f>+'St 2.1'!T58+'St 2.2'!T58</f>
        <v>2162708.2611770714</v>
      </c>
      <c r="U58" s="144">
        <f>+'St 2.1'!U58+'St 2.2'!U58</f>
        <v>-441873.80213725386</v>
      </c>
      <c r="V58" s="144">
        <f>+'St 2.1'!V58+'St 2.2'!V58</f>
        <v>406315.06532180624</v>
      </c>
      <c r="W58" s="144">
        <f>+'St 2.1'!W58+'St 2.2'!W58</f>
        <v>-156554.18705518855</v>
      </c>
      <c r="X58" s="150"/>
      <c r="Y58" s="150"/>
      <c r="Z58" s="150"/>
      <c r="AA58" s="150"/>
      <c r="AB58" s="150"/>
      <c r="AC58" s="150"/>
      <c r="AD58" s="150"/>
      <c r="AE58" s="150"/>
      <c r="AF58" s="150"/>
    </row>
    <row r="59" spans="1:32">
      <c r="B59" s="6" t="s">
        <v>48</v>
      </c>
      <c r="C59" s="219"/>
      <c r="D59" s="144">
        <f>+'St 2.1'!D59+'St 2.2'!D59</f>
        <v>0</v>
      </c>
      <c r="E59" s="144">
        <f>+'St 2.1'!E59+'St 2.2'!E59</f>
        <v>0</v>
      </c>
      <c r="F59" s="144">
        <f>+'St 2.1'!F59+'St 2.2'!F59</f>
        <v>0</v>
      </c>
      <c r="G59" s="144">
        <f>+'St 2.1'!G59+'St 2.2'!G59</f>
        <v>0</v>
      </c>
      <c r="H59" s="144">
        <f>+'St 2.1'!H59+'St 2.2'!H59</f>
        <v>0</v>
      </c>
      <c r="I59" s="144">
        <f>+'St 2.1'!I59+'St 2.2'!I59</f>
        <v>0</v>
      </c>
      <c r="J59" s="144">
        <f>+'St 2.1'!J59+'St 2.2'!J59</f>
        <v>0</v>
      </c>
      <c r="K59" s="144">
        <f>+'St 2.1'!K59+'St 2.2'!K59</f>
        <v>0</v>
      </c>
      <c r="L59" s="144">
        <f>+'St 2.1'!L59+'St 2.2'!L59</f>
        <v>0</v>
      </c>
      <c r="M59" s="144">
        <f>+'St 2.1'!M59+'St 2.2'!M59</f>
        <v>0</v>
      </c>
      <c r="N59" s="143"/>
      <c r="O59" s="144">
        <f>+'St 2.1'!O59+'St 2.2'!O59</f>
        <v>0</v>
      </c>
      <c r="P59" s="144">
        <f>+'St 2.1'!P59+'St 2.2'!P59</f>
        <v>0</v>
      </c>
      <c r="Q59" s="144">
        <f>+'St 2.1'!Q59+'St 2.2'!Q59</f>
        <v>0</v>
      </c>
      <c r="R59" s="144">
        <f>+'St 2.1'!R59+'St 2.2'!R59</f>
        <v>0</v>
      </c>
      <c r="S59" s="144">
        <f>+'St 2.1'!S59+'St 2.2'!S59</f>
        <v>0</v>
      </c>
      <c r="T59" s="144">
        <f>+'St 2.1'!T59+'St 2.2'!T59</f>
        <v>0</v>
      </c>
      <c r="U59" s="144">
        <f>+'St 2.1'!U59+'St 2.2'!U59</f>
        <v>0</v>
      </c>
      <c r="V59" s="144">
        <f>+'St 2.1'!V59+'St 2.2'!V59</f>
        <v>0</v>
      </c>
      <c r="W59" s="144">
        <f>+'St 2.1'!W59+'St 2.2'!W59</f>
        <v>0</v>
      </c>
      <c r="X59" s="150"/>
      <c r="Y59" s="150"/>
      <c r="Z59" s="150"/>
      <c r="AA59" s="150"/>
      <c r="AB59" s="150"/>
      <c r="AC59" s="150"/>
      <c r="AD59" s="150"/>
      <c r="AE59" s="150"/>
      <c r="AF59" s="150"/>
    </row>
    <row r="60" spans="1:32" ht="14.25" customHeight="1">
      <c r="B60" s="6" t="s">
        <v>325</v>
      </c>
      <c r="C60" s="219"/>
      <c r="D60" s="144">
        <f>+'St 2.1'!D60+'St 2.2'!D60</f>
        <v>0</v>
      </c>
      <c r="E60" s="144">
        <f>+'St 2.1'!E60+'St 2.2'!E60</f>
        <v>0</v>
      </c>
      <c r="F60" s="144">
        <f>+'St 2.1'!F60+'St 2.2'!F60</f>
        <v>0</v>
      </c>
      <c r="G60" s="144">
        <f>+'St 2.1'!G60+'St 2.2'!G60</f>
        <v>0</v>
      </c>
      <c r="H60" s="144">
        <f>+'St 2.1'!H60+'St 2.2'!H60</f>
        <v>0</v>
      </c>
      <c r="I60" s="144">
        <f>+'St 2.1'!I60+'St 2.2'!I60</f>
        <v>0</v>
      </c>
      <c r="J60" s="144">
        <f>+'St 2.1'!J60+'St 2.2'!J60</f>
        <v>0</v>
      </c>
      <c r="K60" s="144">
        <f>+'St 2.1'!K60+'St 2.2'!K60</f>
        <v>0</v>
      </c>
      <c r="L60" s="144">
        <f>+'St 2.1'!L60+'St 2.2'!L60</f>
        <v>0</v>
      </c>
      <c r="M60" s="144">
        <f>+'St 2.1'!M60+'St 2.2'!M60</f>
        <v>0</v>
      </c>
      <c r="N60" s="143"/>
      <c r="O60" s="144">
        <f>+'St 2.1'!O60+'St 2.2'!O60</f>
        <v>0</v>
      </c>
      <c r="P60" s="144">
        <f>+'St 2.1'!P60+'St 2.2'!P60</f>
        <v>0</v>
      </c>
      <c r="Q60" s="144">
        <f>+'St 2.1'!Q60+'St 2.2'!Q60</f>
        <v>0</v>
      </c>
      <c r="R60" s="144">
        <f>+'St 2.1'!R60+'St 2.2'!R60</f>
        <v>0</v>
      </c>
      <c r="S60" s="144">
        <f>+'St 2.1'!S60+'St 2.2'!S60</f>
        <v>0</v>
      </c>
      <c r="T60" s="144">
        <f>+'St 2.1'!T60+'St 2.2'!T60</f>
        <v>0</v>
      </c>
      <c r="U60" s="144">
        <f>+'St 2.1'!U60+'St 2.2'!U60</f>
        <v>0</v>
      </c>
      <c r="V60" s="144">
        <f>+'St 2.1'!V60+'St 2.2'!V60</f>
        <v>0</v>
      </c>
      <c r="W60" s="144">
        <f>+'St 2.1'!W60+'St 2.2'!W60</f>
        <v>0</v>
      </c>
      <c r="X60" s="150"/>
      <c r="Y60" s="150"/>
      <c r="Z60" s="150"/>
      <c r="AA60" s="150"/>
      <c r="AB60" s="150"/>
      <c r="AC60" s="150"/>
      <c r="AD60" s="150"/>
      <c r="AE60" s="150"/>
      <c r="AF60" s="150"/>
    </row>
    <row r="61" spans="1:32">
      <c r="B61" s="8" t="s">
        <v>101</v>
      </c>
      <c r="C61" s="219"/>
      <c r="D61" s="144">
        <f>+'St 2.1'!D61+'St 2.2'!D61</f>
        <v>625380.41355492407</v>
      </c>
      <c r="E61" s="144">
        <f>+'St 2.1'!E61+'St 2.2'!E61</f>
        <v>728410.75863124174</v>
      </c>
      <c r="F61" s="144">
        <f>+'St 2.1'!F61+'St 2.2'!F61</f>
        <v>849217.30694958637</v>
      </c>
      <c r="G61" s="144">
        <f>+'St 2.1'!G61+'St 2.2'!G61</f>
        <v>832212.85106905014</v>
      </c>
      <c r="H61" s="144">
        <f>+'St 2.1'!H61+'St 2.2'!H61</f>
        <v>785975.72929271357</v>
      </c>
      <c r="I61" s="144">
        <f>+'St 2.1'!I61+'St 2.2'!I61</f>
        <v>666476.33282699704</v>
      </c>
      <c r="J61" s="144">
        <f>+'St 2.1'!J61+'St 2.2'!J61</f>
        <v>665338.61184235069</v>
      </c>
      <c r="K61" s="144">
        <f>+'St 2.1'!K61+'St 2.2'!K61</f>
        <v>705294.01975378662</v>
      </c>
      <c r="L61" s="144">
        <f>+'St 2.1'!L61+'St 2.2'!L61</f>
        <v>829922.84804121545</v>
      </c>
      <c r="M61" s="144">
        <f>+'St 2.1'!M61+'St 2.2'!M61</f>
        <v>1245512.789367557</v>
      </c>
      <c r="N61" s="143"/>
      <c r="O61" s="144">
        <f>+'St 2.1'!O61+'St 2.2'!O61</f>
        <v>103030.34507631767</v>
      </c>
      <c r="P61" s="144">
        <f>+'St 2.1'!P61+'St 2.2'!P61</f>
        <v>120806.54831834462</v>
      </c>
      <c r="Q61" s="144">
        <f>+'St 2.1'!Q61+'St 2.2'!Q61</f>
        <v>-17004.455880536232</v>
      </c>
      <c r="R61" s="144">
        <f>+'St 2.1'!R61+'St 2.2'!R61</f>
        <v>-46237.121776336498</v>
      </c>
      <c r="S61" s="144">
        <f>+'St 2.1'!S61+'St 2.2'!S61</f>
        <v>-119499.39646571655</v>
      </c>
      <c r="T61" s="144">
        <f>+'St 2.1'!T61+'St 2.2'!T61</f>
        <v>-1137.7209846463666</v>
      </c>
      <c r="U61" s="144">
        <f>+'St 2.1'!U61+'St 2.2'!U61</f>
        <v>39955.407911435905</v>
      </c>
      <c r="V61" s="144">
        <f>+'St 2.1'!V61+'St 2.2'!V61</f>
        <v>124628.82828742877</v>
      </c>
      <c r="W61" s="144">
        <f>+'St 2.1'!W61+'St 2.2'!W61</f>
        <v>415589.94132634182</v>
      </c>
      <c r="X61" s="150"/>
      <c r="Y61" s="150"/>
      <c r="Z61" s="150"/>
      <c r="AA61" s="150"/>
      <c r="AB61" s="150"/>
      <c r="AC61" s="150"/>
      <c r="AD61" s="150"/>
      <c r="AE61" s="150"/>
      <c r="AF61" s="150"/>
    </row>
    <row r="62" spans="1:32" s="45" customFormat="1">
      <c r="A62" s="38"/>
      <c r="B62" s="29" t="s">
        <v>10</v>
      </c>
      <c r="C62" s="209" t="s">
        <v>298</v>
      </c>
      <c r="D62" s="147">
        <f>+'St 2.1'!D62+'St 2.2'!D62</f>
        <v>1278276.6300000001</v>
      </c>
      <c r="E62" s="147">
        <f>+'St 2.1'!E62+'St 2.2'!E62</f>
        <v>1521527.689703505</v>
      </c>
      <c r="F62" s="147">
        <f>+'St 2.1'!F62+'St 2.2'!F62</f>
        <v>1751690.021521654</v>
      </c>
      <c r="G62" s="147">
        <f>+'St 2.1'!G62+'St 2.2'!G62</f>
        <v>1809419.68</v>
      </c>
      <c r="H62" s="147">
        <f>+'St 2.1'!H62+'St 2.2'!H62</f>
        <v>1967657.6164899999</v>
      </c>
      <c r="I62" s="147">
        <f>+'St 2.1'!I62+'St 2.2'!I62</f>
        <v>2246470.40649</v>
      </c>
      <c r="J62" s="147">
        <f>+'St 2.1'!J62+'St 2.2'!J62</f>
        <v>2280868.7935757833</v>
      </c>
      <c r="K62" s="147">
        <f>+'St 2.1'!K62+'St 2.2'!K62</f>
        <v>2452960.8963190001</v>
      </c>
      <c r="L62" s="147">
        <f>+'St 2.1'!L62+'St 2.2'!L62</f>
        <v>2551419.8022159683</v>
      </c>
      <c r="M62" s="147">
        <f>+'St 2.1'!M62+'St 2.2'!M62</f>
        <v>3767090.0394519996</v>
      </c>
      <c r="N62" s="146"/>
      <c r="O62" s="147">
        <f>+'St 2.1'!O62+'St 2.2'!O62</f>
        <v>243251.05970350502</v>
      </c>
      <c r="P62" s="147">
        <f>+'St 2.1'!P62+'St 2.2'!P62</f>
        <v>230162.33181814896</v>
      </c>
      <c r="Q62" s="147">
        <f>+'St 2.1'!Q62+'St 2.2'!Q62</f>
        <v>57729.658478346042</v>
      </c>
      <c r="R62" s="147">
        <f>+'St 2.1'!R62+'St 2.2'!R62</f>
        <v>158237.93648999988</v>
      </c>
      <c r="S62" s="147">
        <f>+'St 2.1'!S62+'St 2.2'!S62</f>
        <v>278812.7900000001</v>
      </c>
      <c r="T62" s="147">
        <f>+'St 2.1'!T62+'St 2.2'!T62</f>
        <v>34398.38708578299</v>
      </c>
      <c r="U62" s="147">
        <f>+'St 2.1'!U62+'St 2.2'!U62</f>
        <v>172092.10274321726</v>
      </c>
      <c r="V62" s="147">
        <f>+'St 2.1'!V62+'St 2.2'!V62</f>
        <v>98458.905896968019</v>
      </c>
      <c r="W62" s="147">
        <f>+'St 2.1'!W62+'St 2.2'!W62</f>
        <v>1215670.2372360316</v>
      </c>
      <c r="X62" s="149"/>
      <c r="Y62" s="149"/>
      <c r="Z62" s="149"/>
      <c r="AA62" s="149"/>
      <c r="AB62" s="149"/>
      <c r="AC62" s="149"/>
      <c r="AD62" s="149"/>
      <c r="AE62" s="149"/>
      <c r="AF62" s="149"/>
    </row>
    <row r="63" spans="1:32" s="45" customFormat="1">
      <c r="A63" s="38"/>
      <c r="B63" s="31" t="s">
        <v>26</v>
      </c>
      <c r="C63" s="209" t="s">
        <v>299</v>
      </c>
      <c r="D63" s="147">
        <f>+'St 2.1'!D63+'St 2.2'!D63</f>
        <v>1278276.6300000001</v>
      </c>
      <c r="E63" s="147">
        <f>+'St 2.1'!E63+'St 2.2'!E63</f>
        <v>1521527.689703505</v>
      </c>
      <c r="F63" s="147">
        <f>+'St 2.1'!F63+'St 2.2'!F63</f>
        <v>1751690.021521654</v>
      </c>
      <c r="G63" s="147">
        <f>+'St 2.1'!G63+'St 2.2'!G63</f>
        <v>1809419.68</v>
      </c>
      <c r="H63" s="147">
        <f>+'St 2.1'!H63+'St 2.2'!H63</f>
        <v>1967657.6164899999</v>
      </c>
      <c r="I63" s="147">
        <f>+'St 2.1'!I63+'St 2.2'!I63</f>
        <v>2246470.40649</v>
      </c>
      <c r="J63" s="147">
        <f>+'St 2.1'!J63+'St 2.2'!J63</f>
        <v>2280868.7935757833</v>
      </c>
      <c r="K63" s="147">
        <f>+'St 2.1'!K63+'St 2.2'!K63</f>
        <v>2452960.8963190001</v>
      </c>
      <c r="L63" s="147">
        <f>+'St 2.1'!L63+'St 2.2'!L63</f>
        <v>2551419.8022159683</v>
      </c>
      <c r="M63" s="147">
        <f>+'St 2.1'!M63+'St 2.2'!M63</f>
        <v>3767090.0394519996</v>
      </c>
      <c r="N63" s="146"/>
      <c r="O63" s="147">
        <f>+'St 2.1'!O63+'St 2.2'!O63</f>
        <v>243251.05970350502</v>
      </c>
      <c r="P63" s="147">
        <f>+'St 2.1'!P63+'St 2.2'!P63</f>
        <v>230162.33181814896</v>
      </c>
      <c r="Q63" s="147">
        <f>+'St 2.1'!Q63+'St 2.2'!Q63</f>
        <v>57729.658478346042</v>
      </c>
      <c r="R63" s="147">
        <f>+'St 2.1'!R63+'St 2.2'!R63</f>
        <v>158237.93648999988</v>
      </c>
      <c r="S63" s="147">
        <f>+'St 2.1'!S63+'St 2.2'!S63</f>
        <v>278812.7900000001</v>
      </c>
      <c r="T63" s="147">
        <f>+'St 2.1'!T63+'St 2.2'!T63</f>
        <v>34398.38708578299</v>
      </c>
      <c r="U63" s="147">
        <f>+'St 2.1'!U63+'St 2.2'!U63</f>
        <v>172092.10274321726</v>
      </c>
      <c r="V63" s="147">
        <f>+'St 2.1'!V63+'St 2.2'!V63</f>
        <v>98458.905896968019</v>
      </c>
      <c r="W63" s="147">
        <f>+'St 2.1'!W63+'St 2.2'!W63</f>
        <v>1215670.2372360316</v>
      </c>
      <c r="X63" s="149"/>
      <c r="Y63" s="149"/>
      <c r="Z63" s="149"/>
      <c r="AA63" s="149"/>
      <c r="AB63" s="149"/>
      <c r="AC63" s="149"/>
      <c r="AD63" s="149"/>
      <c r="AE63" s="149"/>
      <c r="AF63" s="149"/>
    </row>
    <row r="64" spans="1:32">
      <c r="B64" s="208" t="s">
        <v>40</v>
      </c>
      <c r="C64" s="219"/>
      <c r="D64" s="144">
        <f>+'St 2.1'!D64+'St 2.2'!D64</f>
        <v>1012519.2529440592</v>
      </c>
      <c r="E64" s="144">
        <f>+'St 2.1'!E64+'St 2.2'!E64</f>
        <v>1089075.3327565207</v>
      </c>
      <c r="F64" s="144">
        <f>+'St 2.1'!F64+'St 2.2'!F64</f>
        <v>1022864.3097626222</v>
      </c>
      <c r="G64" s="144">
        <f>+'St 2.1'!G64+'St 2.2'!G64</f>
        <v>1069603.2652826521</v>
      </c>
      <c r="H64" s="144">
        <f>+'St 2.1'!H64+'St 2.2'!H64</f>
        <v>1320950.7307943024</v>
      </c>
      <c r="I64" s="144">
        <f>+'St 2.1'!I64+'St 2.2'!I64</f>
        <v>1431891.5197724113</v>
      </c>
      <c r="J64" s="144">
        <f>+'St 2.1'!J64+'St 2.2'!J64</f>
        <v>1716071.1603508727</v>
      </c>
      <c r="K64" s="144">
        <f>+'St 2.1'!K64+'St 2.2'!K64</f>
        <v>1776608.6664560481</v>
      </c>
      <c r="L64" s="144">
        <f>+'St 2.1'!L64+'St 2.2'!L64</f>
        <v>1933422.9740454627</v>
      </c>
      <c r="M64" s="144">
        <f>+'St 2.1'!M64+'St 2.2'!M64</f>
        <v>2613424.2845425853</v>
      </c>
      <c r="N64" s="143"/>
      <c r="O64" s="144">
        <f>+'St 2.1'!O64+'St 2.2'!O64</f>
        <v>60445.550299659939</v>
      </c>
      <c r="P64" s="144">
        <f>+'St 2.1'!P64+'St 2.2'!P64</f>
        <v>-78161.562453985593</v>
      </c>
      <c r="Q64" s="144">
        <f>+'St 2.1'!Q64+'St 2.2'!Q64</f>
        <v>38974.539713259554</v>
      </c>
      <c r="R64" s="144">
        <f>+'St 2.1'!R64+'St 2.2'!R64</f>
        <v>267455.22215077688</v>
      </c>
      <c r="S64" s="144">
        <f>+'St 2.1'!S64+'St 2.2'!S64</f>
        <v>93919.153992924956</v>
      </c>
      <c r="T64" s="144">
        <f>+'St 2.1'!T64+'St 2.2'!T64</f>
        <v>266612.4645962356</v>
      </c>
      <c r="U64" s="144">
        <f>+'St 2.1'!U64+'St 2.2'!U64</f>
        <v>59761.921451196133</v>
      </c>
      <c r="V64" s="144">
        <f>+'St 2.1'!V64+'St 2.2'!V64</f>
        <v>137538.49138030456</v>
      </c>
      <c r="W64" s="144">
        <f>+'St 2.1'!W64+'St 2.2'!W64</f>
        <v>675108.26695357356</v>
      </c>
      <c r="X64" s="150"/>
      <c r="Y64" s="150"/>
      <c r="Z64" s="150"/>
      <c r="AA64" s="150"/>
      <c r="AB64" s="150"/>
      <c r="AC64" s="150"/>
      <c r="AD64" s="150"/>
      <c r="AE64" s="150"/>
      <c r="AF64" s="150"/>
    </row>
    <row r="65" spans="1:32" ht="14.25" hidden="1" customHeight="1">
      <c r="B65" s="6" t="s">
        <v>41</v>
      </c>
      <c r="C65" s="219"/>
      <c r="D65" s="144">
        <f>+'St 2.1'!D65+'St 2.2'!D65</f>
        <v>800</v>
      </c>
      <c r="E65" s="144">
        <f>+'St 2.1'!E65+'St 2.2'!E65</f>
        <v>800</v>
      </c>
      <c r="F65" s="144">
        <f>+'St 2.1'!F65+'St 2.2'!F65</f>
        <v>800</v>
      </c>
      <c r="G65" s="144">
        <f>+'St 2.1'!G65+'St 2.2'!G65</f>
        <v>800</v>
      </c>
      <c r="H65" s="144">
        <f>+'St 2.1'!H65+'St 2.2'!H65</f>
        <v>800</v>
      </c>
      <c r="I65" s="144">
        <f>+'St 2.1'!I65+'St 2.2'!I65</f>
        <v>1800</v>
      </c>
      <c r="J65" s="144">
        <f>+'St 2.1'!J65+'St 2.2'!J65</f>
        <v>1850</v>
      </c>
      <c r="K65" s="144">
        <f>+'St 2.1'!K65+'St 2.2'!K65</f>
        <v>1913.6</v>
      </c>
      <c r="L65" s="144">
        <f>+'St 2.1'!L65+'St 2.2'!L65</f>
        <v>1913.6</v>
      </c>
      <c r="M65" s="144">
        <f>+'St 2.1'!M65+'St 2.2'!M65</f>
        <v>1913.6</v>
      </c>
      <c r="N65" s="143"/>
      <c r="O65" s="144">
        <f>+'St 2.1'!O65+'St 2.2'!O65</f>
        <v>0</v>
      </c>
      <c r="P65" s="144">
        <f>+'St 2.1'!P65+'St 2.2'!P65</f>
        <v>0</v>
      </c>
      <c r="Q65" s="144">
        <f>+'St 2.1'!Q65+'St 2.2'!Q65</f>
        <v>0</v>
      </c>
      <c r="R65" s="144">
        <f>+'St 2.1'!R65+'St 2.2'!R65</f>
        <v>0</v>
      </c>
      <c r="S65" s="144">
        <f>+'St 2.1'!S65+'St 2.2'!S65</f>
        <v>1000</v>
      </c>
      <c r="T65" s="144">
        <f>+'St 2.1'!T65+'St 2.2'!T65</f>
        <v>50</v>
      </c>
      <c r="U65" s="144">
        <f>+'St 2.1'!U65+'St 2.2'!U65</f>
        <v>63.599999999999923</v>
      </c>
      <c r="V65" s="144">
        <f>+'St 2.1'!V65+'St 2.2'!V65</f>
        <v>0</v>
      </c>
      <c r="W65" s="144">
        <f>+'St 2.1'!W65+'St 2.2'!W65</f>
        <v>0</v>
      </c>
      <c r="X65" s="150"/>
      <c r="Y65" s="150"/>
      <c r="Z65" s="150"/>
      <c r="AA65" s="150"/>
      <c r="AB65" s="150"/>
      <c r="AC65" s="150"/>
      <c r="AD65" s="150"/>
      <c r="AE65" s="150"/>
      <c r="AF65" s="150"/>
    </row>
    <row r="66" spans="1:32" ht="14.25" hidden="1" customHeight="1">
      <c r="B66" s="6" t="s">
        <v>42</v>
      </c>
      <c r="C66" s="219"/>
      <c r="D66" s="144">
        <f>+'St 2.1'!D66+'St 2.2'!D66</f>
        <v>38016.882287114902</v>
      </c>
      <c r="E66" s="144">
        <f>+'St 2.1'!E66+'St 2.2'!E66</f>
        <v>39925.601438068661</v>
      </c>
      <c r="F66" s="144">
        <f>+'St 2.1'!F66+'St 2.2'!F66</f>
        <v>41812.214073346207</v>
      </c>
      <c r="G66" s="144">
        <f>+'St 2.1'!G66+'St 2.2'!G66</f>
        <v>44786.144035611986</v>
      </c>
      <c r="H66" s="144">
        <f>+'St 2.1'!H66+'St 2.2'!H66</f>
        <v>47795.940703936947</v>
      </c>
      <c r="I66" s="144">
        <f>+'St 2.1'!I66+'St 2.2'!I66</f>
        <v>61328.978658838023</v>
      </c>
      <c r="J66" s="144">
        <f>+'St 2.1'!J66+'St 2.2'!J66</f>
        <v>64233.77249845468</v>
      </c>
      <c r="K66" s="144">
        <f>+'St 2.1'!K66+'St 2.2'!K66</f>
        <v>59850.314732786399</v>
      </c>
      <c r="L66" s="144">
        <f>+'St 2.1'!L66+'St 2.2'!L66</f>
        <v>64848.232517040902</v>
      </c>
      <c r="M66" s="144">
        <f>+'St 2.1'!M66+'St 2.2'!M66</f>
        <v>67077.056005601131</v>
      </c>
      <c r="N66" s="143"/>
      <c r="O66" s="144">
        <f>+'St 2.1'!O66+'St 2.2'!O66</f>
        <v>1908.7191509537688</v>
      </c>
      <c r="P66" s="144">
        <f>+'St 2.1'!P66+'St 2.2'!P66</f>
        <v>1886.6126352775373</v>
      </c>
      <c r="Q66" s="144">
        <f>+'St 2.1'!Q66+'St 2.2'!Q66</f>
        <v>2973.9299622657868</v>
      </c>
      <c r="R66" s="144">
        <f>+'St 2.1'!R66+'St 2.2'!R66</f>
        <v>3009.7966683249542</v>
      </c>
      <c r="S66" s="144">
        <f>+'St 2.1'!S66+'St 2.2'!S66</f>
        <v>13533.037954901074</v>
      </c>
      <c r="T66" s="144">
        <f>+'St 2.1'!T66+'St 2.2'!T66</f>
        <v>2904.7938396166687</v>
      </c>
      <c r="U66" s="144">
        <f>+'St 2.1'!U66+'St 2.2'!U66</f>
        <v>-4383.4577656682832</v>
      </c>
      <c r="V66" s="144">
        <f>+'St 2.1'!V66+'St 2.2'!V66</f>
        <v>4997.9177842545005</v>
      </c>
      <c r="W66" s="144">
        <f>+'St 2.1'!W66+'St 2.2'!W66</f>
        <v>2228.8234885602319</v>
      </c>
      <c r="X66" s="150"/>
      <c r="Y66" s="150"/>
      <c r="Z66" s="150"/>
      <c r="AA66" s="150"/>
      <c r="AB66" s="150"/>
      <c r="AC66" s="150"/>
      <c r="AD66" s="150"/>
      <c r="AE66" s="150"/>
      <c r="AF66" s="150"/>
    </row>
    <row r="67" spans="1:32">
      <c r="B67" s="6" t="s">
        <v>43</v>
      </c>
      <c r="C67" s="219"/>
      <c r="D67" s="144">
        <f>+'St 2.1'!D67+'St 2.2'!D67</f>
        <v>140627.79592881256</v>
      </c>
      <c r="E67" s="144">
        <f>+'St 2.1'!E67+'St 2.2'!E67</f>
        <v>155491.14318752135</v>
      </c>
      <c r="F67" s="144">
        <f>+'St 2.1'!F67+'St 2.2'!F67</f>
        <v>171445.02347489426</v>
      </c>
      <c r="G67" s="144">
        <f>+'St 2.1'!G67+'St 2.2'!G67</f>
        <v>204069.401599242</v>
      </c>
      <c r="H67" s="144">
        <f>+'St 2.1'!H67+'St 2.2'!H67</f>
        <v>222518.00805570272</v>
      </c>
      <c r="I67" s="144">
        <f>+'St 2.1'!I67+'St 2.2'!I67</f>
        <v>266402.82201308594</v>
      </c>
      <c r="J67" s="144">
        <f>+'St 2.1'!J67+'St 2.2'!J67</f>
        <v>327593.72877477086</v>
      </c>
      <c r="K67" s="144">
        <f>+'St 2.1'!K67+'St 2.2'!K67</f>
        <v>362731.90953607135</v>
      </c>
      <c r="L67" s="144">
        <f>+'St 2.1'!L67+'St 2.2'!L67</f>
        <v>347747.75258258719</v>
      </c>
      <c r="M67" s="144">
        <f>+'St 2.1'!M67+'St 2.2'!M67</f>
        <v>539575.52786182391</v>
      </c>
      <c r="N67" s="143"/>
      <c r="O67" s="144">
        <f>+'St 2.1'!O67+'St 2.2'!O67</f>
        <v>14863.347258708805</v>
      </c>
      <c r="P67" s="144">
        <f>+'St 2.1'!P67+'St 2.2'!P67</f>
        <v>15953.880287372878</v>
      </c>
      <c r="Q67" s="144">
        <f>+'St 2.1'!Q67+'St 2.2'!Q67</f>
        <v>32624.378124347768</v>
      </c>
      <c r="R67" s="144">
        <f>+'St 2.1'!R67+'St 2.2'!R67</f>
        <v>18448.60645646069</v>
      </c>
      <c r="S67" s="144">
        <f>+'St 2.1'!S67+'St 2.2'!S67</f>
        <v>43884.813957383223</v>
      </c>
      <c r="T67" s="144">
        <f>+'St 2.1'!T67+'St 2.2'!T67</f>
        <v>61190.906761684942</v>
      </c>
      <c r="U67" s="144">
        <f>+'St 2.1'!U67+'St 2.2'!U67</f>
        <v>35138.180761300478</v>
      </c>
      <c r="V67" s="144">
        <f>+'St 2.1'!V67+'St 2.2'!V67</f>
        <v>-14984.156953484186</v>
      </c>
      <c r="W67" s="144">
        <f>+'St 2.1'!W67+'St 2.2'!W67</f>
        <v>191827.77527923681</v>
      </c>
      <c r="X67" s="150"/>
      <c r="Y67" s="150"/>
      <c r="Z67" s="150"/>
      <c r="AA67" s="150"/>
      <c r="AB67" s="150"/>
      <c r="AC67" s="150"/>
      <c r="AD67" s="150"/>
      <c r="AE67" s="150"/>
      <c r="AF67" s="150"/>
    </row>
    <row r="68" spans="1:32">
      <c r="B68" s="6" t="s">
        <v>44</v>
      </c>
      <c r="C68" s="219"/>
      <c r="D68" s="144">
        <f>+'St 2.1'!D68+'St 2.2'!D68</f>
        <v>119969.39371792221</v>
      </c>
      <c r="E68" s="144">
        <f>+'St 2.1'!E68+'St 2.2'!E68</f>
        <v>126255.34406437153</v>
      </c>
      <c r="F68" s="144">
        <f>+'St 2.1'!F68+'St 2.2'!F68</f>
        <v>133986.52702379756</v>
      </c>
      <c r="G68" s="144">
        <f>+'St 2.1'!G68+'St 2.2'!G68</f>
        <v>139725.03673544311</v>
      </c>
      <c r="H68" s="144">
        <f>+'St 2.1'!H68+'St 2.2'!H68</f>
        <v>124981.30864442012</v>
      </c>
      <c r="I68" s="144">
        <f>+'St 2.1'!I68+'St 2.2'!I68</f>
        <v>138386.91871518054</v>
      </c>
      <c r="J68" s="144">
        <f>+'St 2.1'!J68+'St 2.2'!J68</f>
        <v>148554.15296649947</v>
      </c>
      <c r="K68" s="144">
        <f>+'St 2.1'!K68+'St 2.2'!K68</f>
        <v>151461.49014061561</v>
      </c>
      <c r="L68" s="144">
        <f>+'St 2.1'!L68+'St 2.2'!L68</f>
        <v>164193.23953732537</v>
      </c>
      <c r="M68" s="144">
        <f>+'St 2.1'!M68+'St 2.2'!M68</f>
        <v>160357.309838402</v>
      </c>
      <c r="N68" s="143"/>
      <c r="O68" s="144">
        <f>+'St 2.1'!O68+'St 2.2'!O68</f>
        <v>6285.9503464493237</v>
      </c>
      <c r="P68" s="144">
        <f>+'St 2.1'!P68+'St 2.2'!P68</f>
        <v>7731.1829594260416</v>
      </c>
      <c r="Q68" s="144">
        <f>+'St 2.1'!Q68+'St 2.2'!Q68</f>
        <v>5738.5097116455263</v>
      </c>
      <c r="R68" s="144">
        <f>+'St 2.1'!R68+'St 2.2'!R68</f>
        <v>-14743.728091022978</v>
      </c>
      <c r="S68" s="144">
        <f>+'St 2.1'!S68+'St 2.2'!S68</f>
        <v>13405.6100707604</v>
      </c>
      <c r="T68" s="144">
        <f>+'St 2.1'!T68+'St 2.2'!T68</f>
        <v>10167.234251318956</v>
      </c>
      <c r="U68" s="144">
        <f>+'St 2.1'!U68+'St 2.2'!U68</f>
        <v>2907.3371741161336</v>
      </c>
      <c r="V68" s="144">
        <f>+'St 2.1'!V68+'St 2.2'!V68</f>
        <v>12731.749396709754</v>
      </c>
      <c r="W68" s="144">
        <f>+'St 2.1'!W68+'St 2.2'!W68</f>
        <v>-3835.9296989233771</v>
      </c>
      <c r="X68" s="150"/>
      <c r="Y68" s="150"/>
      <c r="Z68" s="150"/>
      <c r="AA68" s="150"/>
      <c r="AB68" s="150"/>
      <c r="AC68" s="150"/>
      <c r="AD68" s="150"/>
      <c r="AE68" s="150"/>
      <c r="AF68" s="150"/>
    </row>
    <row r="69" spans="1:32">
      <c r="B69" s="7" t="s">
        <v>45</v>
      </c>
      <c r="C69" s="219"/>
      <c r="D69" s="144">
        <f>+'St 2.1'!D69+'St 2.2'!D69</f>
        <v>116639.6150136191</v>
      </c>
      <c r="E69" s="144">
        <f>+'St 2.1'!E69+'St 2.2'!E69</f>
        <v>123060.29499513457</v>
      </c>
      <c r="F69" s="144">
        <f>+'St 2.1'!F69+'St 2.2'!F69</f>
        <v>130573.69708045063</v>
      </c>
      <c r="G69" s="144">
        <f>+'St 2.1'!G69+'St 2.2'!G69</f>
        <v>135802.0959744594</v>
      </c>
      <c r="H69" s="144">
        <f>+'St 2.1'!H69+'St 2.2'!H69</f>
        <v>121820.98532421901</v>
      </c>
      <c r="I69" s="144">
        <f>+'St 2.1'!I69+'St 2.2'!I69</f>
        <v>134280.30998662216</v>
      </c>
      <c r="J69" s="144">
        <f>+'St 2.1'!J69+'St 2.2'!J69</f>
        <v>144746.56699209896</v>
      </c>
      <c r="K69" s="144">
        <f>+'St 2.1'!K69+'St 2.2'!K69</f>
        <v>147580.51377122148</v>
      </c>
      <c r="L69" s="144">
        <f>+'St 2.1'!L69+'St 2.2'!L69</f>
        <v>160323.63041173841</v>
      </c>
      <c r="M69" s="144">
        <f>+'St 2.1'!M69+'St 2.2'!M69</f>
        <v>156401.92943812034</v>
      </c>
      <c r="N69" s="143"/>
      <c r="O69" s="144">
        <f>+'St 2.1'!O69+'St 2.2'!O69</f>
        <v>6420.6799815154791</v>
      </c>
      <c r="P69" s="144">
        <f>+'St 2.1'!P69+'St 2.2'!P69</f>
        <v>7513.4020853160455</v>
      </c>
      <c r="Q69" s="144">
        <f>+'St 2.1'!Q69+'St 2.2'!Q69</f>
        <v>5228.3988940087747</v>
      </c>
      <c r="R69" s="144">
        <f>+'St 2.1'!R69+'St 2.2'!R69</f>
        <v>-13981.110650240367</v>
      </c>
      <c r="S69" s="144">
        <f>+'St 2.1'!S69+'St 2.2'!S69</f>
        <v>12459.324662403127</v>
      </c>
      <c r="T69" s="144">
        <f>+'St 2.1'!T69+'St 2.2'!T69</f>
        <v>10466.257005476798</v>
      </c>
      <c r="U69" s="144">
        <f>+'St 2.1'!U69+'St 2.2'!U69</f>
        <v>2833.9467791225279</v>
      </c>
      <c r="V69" s="144">
        <f>+'St 2.1'!V69+'St 2.2'!V69</f>
        <v>12743.11664051695</v>
      </c>
      <c r="W69" s="144">
        <f>+'St 2.1'!W69+'St 2.2'!W69</f>
        <v>-3921.7009736180898</v>
      </c>
      <c r="X69" s="150"/>
      <c r="Y69" s="150"/>
      <c r="Z69" s="150"/>
      <c r="AA69" s="150"/>
      <c r="AB69" s="150"/>
      <c r="AC69" s="150"/>
      <c r="AD69" s="150"/>
      <c r="AE69" s="150"/>
      <c r="AF69" s="150"/>
    </row>
    <row r="70" spans="1:32">
      <c r="B70" s="7" t="s">
        <v>46</v>
      </c>
      <c r="C70" s="219"/>
      <c r="D70" s="144">
        <f>+'St 2.1'!D70+'St 2.2'!D70</f>
        <v>3329.778704303114</v>
      </c>
      <c r="E70" s="144">
        <f>+'St 2.1'!E70+'St 2.2'!E70</f>
        <v>3195.0490692369613</v>
      </c>
      <c r="F70" s="144">
        <f>+'St 2.1'!F70+'St 2.2'!F70</f>
        <v>3412.8299433469533</v>
      </c>
      <c r="G70" s="144">
        <f>+'St 2.1'!G70+'St 2.2'!G70</f>
        <v>3922.9407609837072</v>
      </c>
      <c r="H70" s="144">
        <f>+'St 2.1'!H70+'St 2.2'!H70</f>
        <v>3160.3233202011015</v>
      </c>
      <c r="I70" s="144">
        <f>+'St 2.1'!I70+'St 2.2'!I70</f>
        <v>4106.6087285583708</v>
      </c>
      <c r="J70" s="144">
        <f>+'St 2.1'!J70+'St 2.2'!J70</f>
        <v>3807.5859744005529</v>
      </c>
      <c r="K70" s="144">
        <f>+'St 2.1'!K70+'St 2.2'!K70</f>
        <v>3880.9763693941422</v>
      </c>
      <c r="L70" s="144">
        <f>+'St 2.1'!L70+'St 2.2'!L70</f>
        <v>3869.6091255869369</v>
      </c>
      <c r="M70" s="144">
        <f>+'St 2.1'!M70+'St 2.2'!M70</f>
        <v>3955.3804002816532</v>
      </c>
      <c r="N70" s="143"/>
      <c r="O70" s="144">
        <f>+'St 2.1'!O70+'St 2.2'!O70</f>
        <v>-134.72963506615247</v>
      </c>
      <c r="P70" s="144">
        <f>+'St 2.1'!P70+'St 2.2'!P70</f>
        <v>217.7808741099918</v>
      </c>
      <c r="Q70" s="144">
        <f>+'St 2.1'!Q70+'St 2.2'!Q70</f>
        <v>510.11081763675412</v>
      </c>
      <c r="R70" s="144">
        <f>+'St 2.1'!R70+'St 2.2'!R70</f>
        <v>-762.6174407826062</v>
      </c>
      <c r="S70" s="144">
        <f>+'St 2.1'!S70+'St 2.2'!S70</f>
        <v>946.28540835726949</v>
      </c>
      <c r="T70" s="144">
        <f>+'St 2.1'!T70+'St 2.2'!T70</f>
        <v>-299.0227541578177</v>
      </c>
      <c r="U70" s="144">
        <f>+'St 2.1'!U70+'St 2.2'!U70</f>
        <v>73.39039499358914</v>
      </c>
      <c r="V70" s="144">
        <f>+'St 2.1'!V70+'St 2.2'!V70</f>
        <v>-11.36724380720544</v>
      </c>
      <c r="W70" s="144">
        <f>+'St 2.1'!W70+'St 2.2'!W70</f>
        <v>85.771274694716311</v>
      </c>
      <c r="X70" s="150"/>
      <c r="Y70" s="150"/>
      <c r="Z70" s="150"/>
      <c r="AA70" s="150"/>
      <c r="AB70" s="150"/>
      <c r="AC70" s="150"/>
      <c r="AD70" s="150"/>
      <c r="AE70" s="150"/>
      <c r="AF70" s="150"/>
    </row>
    <row r="71" spans="1:32" ht="14.25" hidden="1" customHeight="1">
      <c r="B71" s="6" t="s">
        <v>317</v>
      </c>
      <c r="C71" s="219"/>
      <c r="D71" s="144">
        <f>+'St 2.1'!D71+'St 2.2'!D71</f>
        <v>36033.353267695347</v>
      </c>
      <c r="E71" s="144">
        <f>+'St 2.1'!E71+'St 2.2'!E71</f>
        <v>42040.019500935203</v>
      </c>
      <c r="F71" s="144">
        <f>+'St 2.1'!F71+'St 2.2'!F71</f>
        <v>52334.324730117703</v>
      </c>
      <c r="G71" s="144">
        <f>+'St 2.1'!G71+'St 2.2'!G71</f>
        <v>55682.730778614627</v>
      </c>
      <c r="H71" s="144">
        <f>+'St 2.1'!H71+'St 2.2'!H71</f>
        <v>82415.638857885468</v>
      </c>
      <c r="I71" s="144">
        <f>+'St 2.1'!I71+'St 2.2'!I71</f>
        <v>110486.27209062762</v>
      </c>
      <c r="J71" s="144">
        <f>+'St 2.1'!J71+'St 2.2'!J71</f>
        <v>133648.42651783122</v>
      </c>
      <c r="K71" s="144">
        <f>+'St 2.1'!K71+'St 2.2'!K71</f>
        <v>137957.80981185599</v>
      </c>
      <c r="L71" s="144">
        <f>+'St 2.1'!L71+'St 2.2'!L71</f>
        <v>137035.96576825812</v>
      </c>
      <c r="M71" s="144">
        <f>+'St 2.1'!M71+'St 2.2'!M71</f>
        <v>153386.94290640636</v>
      </c>
      <c r="N71" s="143"/>
      <c r="O71" s="144">
        <f>+'St 2.1'!O71+'St 2.2'!O71</f>
        <v>6006.6662332398528</v>
      </c>
      <c r="P71" s="144">
        <f>+'St 2.1'!P71+'St 2.2'!P71</f>
        <v>10294.305229182499</v>
      </c>
      <c r="Q71" s="144">
        <f>+'St 2.1'!Q71+'St 2.2'!Q71</f>
        <v>3348.4060484969277</v>
      </c>
      <c r="R71" s="144">
        <f>+'St 2.1'!R71+'St 2.2'!R71</f>
        <v>26732.908079270837</v>
      </c>
      <c r="S71" s="144">
        <f>+'St 2.1'!S71+'St 2.2'!S71</f>
        <v>28070.633232742166</v>
      </c>
      <c r="T71" s="144">
        <f>+'St 2.1'!T71+'St 2.2'!T71</f>
        <v>23162.154427203594</v>
      </c>
      <c r="U71" s="144">
        <f>+'St 2.1'!U71+'St 2.2'!U71</f>
        <v>4309.3832940247503</v>
      </c>
      <c r="V71" s="144">
        <f>+'St 2.1'!V71+'St 2.2'!V71</f>
        <v>-921.84404359785742</v>
      </c>
      <c r="W71" s="144">
        <f>+'St 2.1'!W71+'St 2.2'!W71</f>
        <v>16350.977138148268</v>
      </c>
      <c r="X71" s="150"/>
      <c r="Y71" s="150"/>
      <c r="Z71" s="150"/>
      <c r="AA71" s="150"/>
      <c r="AB71" s="150"/>
      <c r="AC71" s="150"/>
      <c r="AD71" s="150"/>
      <c r="AE71" s="150"/>
      <c r="AF71" s="150"/>
    </row>
    <row r="72" spans="1:32">
      <c r="B72" s="6" t="s">
        <v>108</v>
      </c>
      <c r="C72" s="219"/>
      <c r="D72" s="144">
        <f>+'St 2.1'!D72+'St 2.2'!D72</f>
        <v>280376.15281947469</v>
      </c>
      <c r="E72" s="144">
        <f>+'St 2.1'!E72+'St 2.2'!E72</f>
        <v>316673.32022510679</v>
      </c>
      <c r="F72" s="144">
        <f>+'St 2.1'!F72+'St 2.2'!F72</f>
        <v>213733.8023104516</v>
      </c>
      <c r="G72" s="144">
        <f>+'St 2.1'!G72+'St 2.2'!G72</f>
        <v>210041.18350805575</v>
      </c>
      <c r="H72" s="144">
        <f>+'St 2.1'!H72+'St 2.2'!H72</f>
        <v>418771.22932643112</v>
      </c>
      <c r="I72" s="144">
        <f>+'St 2.1'!I72+'St 2.2'!I72</f>
        <v>406749.65301718318</v>
      </c>
      <c r="J72" s="144">
        <f>+'St 2.1'!J72+'St 2.2'!J72</f>
        <v>554582.19621523423</v>
      </c>
      <c r="K72" s="144">
        <f>+'St 2.1'!K72+'St 2.2'!K72</f>
        <v>556029.46520187415</v>
      </c>
      <c r="L72" s="144">
        <f>+'St 2.1'!L72+'St 2.2'!L72</f>
        <v>678250.53943952674</v>
      </c>
      <c r="M72" s="144">
        <f>+'St 2.1'!M72+'St 2.2'!M72</f>
        <v>1108950.4958761893</v>
      </c>
      <c r="N72" s="143"/>
      <c r="O72" s="144">
        <f>+'St 2.1'!O72+'St 2.2'!O72</f>
        <v>36297.167405632084</v>
      </c>
      <c r="P72" s="144">
        <f>+'St 2.1'!P72+'St 2.2'!P72</f>
        <v>-102939.51791465518</v>
      </c>
      <c r="Q72" s="144">
        <f>+'St 2.1'!Q72+'St 2.2'!Q72</f>
        <v>-3692.6188023958684</v>
      </c>
      <c r="R72" s="144">
        <f>+'St 2.1'!R72+'St 2.2'!R72</f>
        <v>208730.04581837539</v>
      </c>
      <c r="S72" s="144">
        <f>+'St 2.1'!S72+'St 2.2'!S72</f>
        <v>-12021.576309247968</v>
      </c>
      <c r="T72" s="144">
        <f>+'St 2.1'!T72+'St 2.2'!T72</f>
        <v>147832.54319805105</v>
      </c>
      <c r="U72" s="144">
        <f>+'St 2.1'!U72+'St 2.2'!U72</f>
        <v>1447.2689866399273</v>
      </c>
      <c r="V72" s="144">
        <f>+'St 2.1'!V72+'St 2.2'!V72</f>
        <v>122221.07423765265</v>
      </c>
      <c r="W72" s="144">
        <f>+'St 2.1'!W72+'St 2.2'!W72</f>
        <v>430699.95643666253</v>
      </c>
      <c r="X72" s="150"/>
      <c r="Y72" s="150"/>
      <c r="Z72" s="150"/>
      <c r="AA72" s="150"/>
      <c r="AB72" s="150"/>
      <c r="AC72" s="150"/>
      <c r="AD72" s="150"/>
      <c r="AE72" s="150"/>
      <c r="AF72" s="150"/>
    </row>
    <row r="73" spans="1:32">
      <c r="B73" s="6" t="s">
        <v>48</v>
      </c>
      <c r="C73" s="219"/>
      <c r="D73" s="144">
        <f>+'St 2.1'!D73+'St 2.2'!D73</f>
        <v>0</v>
      </c>
      <c r="E73" s="144">
        <f>+'St 2.1'!E73+'St 2.2'!E73</f>
        <v>0</v>
      </c>
      <c r="F73" s="144">
        <f>+'St 2.1'!F73+'St 2.2'!F73</f>
        <v>0</v>
      </c>
      <c r="G73" s="144">
        <f>+'St 2.1'!G73+'St 2.2'!G73</f>
        <v>0</v>
      </c>
      <c r="H73" s="144">
        <f>+'St 2.1'!H73+'St 2.2'!H73</f>
        <v>0</v>
      </c>
      <c r="I73" s="144">
        <f>+'St 2.1'!I73+'St 2.2'!I73</f>
        <v>0</v>
      </c>
      <c r="J73" s="144">
        <f>+'St 2.1'!J73+'St 2.2'!J73</f>
        <v>0</v>
      </c>
      <c r="K73" s="144">
        <f>+'St 2.1'!K73+'St 2.2'!K73</f>
        <v>0</v>
      </c>
      <c r="L73" s="144">
        <f>+'St 2.1'!L73+'St 2.2'!L73</f>
        <v>0</v>
      </c>
      <c r="M73" s="144">
        <f>+'St 2.1'!M73+'St 2.2'!M73</f>
        <v>0</v>
      </c>
      <c r="N73" s="143"/>
      <c r="O73" s="144">
        <f>+'St 2.1'!O73+'St 2.2'!O73</f>
        <v>0</v>
      </c>
      <c r="P73" s="144">
        <f>+'St 2.1'!P73+'St 2.2'!P73</f>
        <v>0</v>
      </c>
      <c r="Q73" s="144">
        <f>+'St 2.1'!Q73+'St 2.2'!Q73</f>
        <v>0</v>
      </c>
      <c r="R73" s="144">
        <f>+'St 2.1'!R73+'St 2.2'!R73</f>
        <v>0</v>
      </c>
      <c r="S73" s="144">
        <f>+'St 2.1'!S73+'St 2.2'!S73</f>
        <v>0</v>
      </c>
      <c r="T73" s="144">
        <f>+'St 2.1'!T73+'St 2.2'!T73</f>
        <v>0</v>
      </c>
      <c r="U73" s="144">
        <f>+'St 2.1'!U73+'St 2.2'!U73</f>
        <v>0</v>
      </c>
      <c r="V73" s="144">
        <f>+'St 2.1'!V73+'St 2.2'!V73</f>
        <v>0</v>
      </c>
      <c r="W73" s="144">
        <f>+'St 2.1'!W73+'St 2.2'!W73</f>
        <v>0</v>
      </c>
      <c r="X73" s="150"/>
      <c r="Y73" s="150"/>
      <c r="Z73" s="150"/>
      <c r="AA73" s="150"/>
      <c r="AB73" s="150"/>
      <c r="AC73" s="150"/>
      <c r="AD73" s="150"/>
      <c r="AE73" s="150"/>
      <c r="AF73" s="150"/>
    </row>
    <row r="74" spans="1:32">
      <c r="B74" s="6" t="s">
        <v>325</v>
      </c>
      <c r="C74" s="219"/>
      <c r="D74" s="144">
        <f>+'St 2.1'!D74+'St 2.2'!D74</f>
        <v>396695.67492303951</v>
      </c>
      <c r="E74" s="144">
        <f>+'St 2.1'!E74+'St 2.2'!E74</f>
        <v>407889.90434051707</v>
      </c>
      <c r="F74" s="144">
        <f>+'St 2.1'!F74+'St 2.2'!F74</f>
        <v>408752.41815001488</v>
      </c>
      <c r="G74" s="144">
        <f>+'St 2.1'!G74+'St 2.2'!G74</f>
        <v>414498.76862568466</v>
      </c>
      <c r="H74" s="144">
        <f>+'St 2.1'!H74+'St 2.2'!H74</f>
        <v>423668.60520592594</v>
      </c>
      <c r="I74" s="144">
        <f>+'St 2.1'!I74+'St 2.2'!I74</f>
        <v>446736.87527749618</v>
      </c>
      <c r="J74" s="144">
        <f>+'St 2.1'!J74+'St 2.2'!J74</f>
        <v>485608.8833780819</v>
      </c>
      <c r="K74" s="144">
        <f>+'St 2.1'!K74+'St 2.2'!K74</f>
        <v>506664.07703284477</v>
      </c>
      <c r="L74" s="144">
        <f>+'St 2.1'!L74+'St 2.2'!L74</f>
        <v>539433.64420072443</v>
      </c>
      <c r="M74" s="144">
        <f>+'St 2.1'!M74+'St 2.2'!M74</f>
        <v>582163.35205416195</v>
      </c>
      <c r="N74" s="143"/>
      <c r="O74" s="144">
        <f>+'St 2.1'!O74+'St 2.2'!O74</f>
        <v>11194.229417477554</v>
      </c>
      <c r="P74" s="144">
        <f>+'St 2.1'!P74+'St 2.2'!P74</f>
        <v>862.51380949782288</v>
      </c>
      <c r="Q74" s="144">
        <f>+'St 2.1'!Q74+'St 2.2'!Q74</f>
        <v>5746.350475669803</v>
      </c>
      <c r="R74" s="144">
        <f>+'St 2.1'!R74+'St 2.2'!R74</f>
        <v>9169.83658024125</v>
      </c>
      <c r="S74" s="144">
        <f>+'St 2.1'!S74+'St 2.2'!S74</f>
        <v>23068.270071570252</v>
      </c>
      <c r="T74" s="144">
        <f>+'St 2.1'!T74+'St 2.2'!T74</f>
        <v>38872.008100585706</v>
      </c>
      <c r="U74" s="144">
        <f>+'St 2.1'!U74+'St 2.2'!U74</f>
        <v>21055.193654762785</v>
      </c>
      <c r="V74" s="144">
        <f>+'St 2.1'!V74+'St 2.2'!V74</f>
        <v>32769.567167879723</v>
      </c>
      <c r="W74" s="144">
        <f>+'St 2.1'!W74+'St 2.2'!W74</f>
        <v>42729.707853437496</v>
      </c>
      <c r="X74" s="150"/>
      <c r="Y74" s="150"/>
      <c r="Z74" s="150"/>
      <c r="AA74" s="150"/>
      <c r="AB74" s="150"/>
      <c r="AC74" s="150"/>
      <c r="AD74" s="150"/>
      <c r="AE74" s="150"/>
      <c r="AF74" s="150"/>
    </row>
    <row r="75" spans="1:32">
      <c r="B75" s="8" t="s">
        <v>101</v>
      </c>
      <c r="C75" s="219"/>
      <c r="D75" s="144">
        <f>+'St 2.1'!D75+'St 2.2'!D75</f>
        <v>265757.37705594086</v>
      </c>
      <c r="E75" s="144">
        <f>+'St 2.1'!E75+'St 2.2'!E75</f>
        <v>432452.35694698442</v>
      </c>
      <c r="F75" s="144">
        <f>+'St 2.1'!F75+'St 2.2'!F75</f>
        <v>728825.71175903175</v>
      </c>
      <c r="G75" s="144">
        <f>+'St 2.1'!G75+'St 2.2'!G75</f>
        <v>739816.41471734794</v>
      </c>
      <c r="H75" s="144">
        <f>+'St 2.1'!H75+'St 2.2'!H75</f>
        <v>646706.89968502941</v>
      </c>
      <c r="I75" s="144">
        <f>+'St 2.1'!I75+'St 2.2'!I75</f>
        <v>814578.88671758864</v>
      </c>
      <c r="J75" s="144">
        <f>+'St 2.1'!J75+'St 2.2'!J75</f>
        <v>564797.63322491071</v>
      </c>
      <c r="K75" s="144">
        <f>+'St 2.1'!K75+'St 2.2'!K75</f>
        <v>676352.08487187279</v>
      </c>
      <c r="L75" s="144">
        <f>+'St 2.1'!L75+'St 2.2'!L75</f>
        <v>617997.13679354207</v>
      </c>
      <c r="M75" s="144">
        <f>+'St 2.1'!M75+'St 2.2'!M75</f>
        <v>1153603.4603177954</v>
      </c>
      <c r="N75" s="143"/>
      <c r="O75" s="144">
        <f>+'St 2.1'!O75+'St 2.2'!O75</f>
        <v>166694.97989104356</v>
      </c>
      <c r="P75" s="144">
        <f>+'St 2.1'!P75+'St 2.2'!P75</f>
        <v>296373.35481204727</v>
      </c>
      <c r="Q75" s="144">
        <f>+'St 2.1'!Q75+'St 2.2'!Q75</f>
        <v>10990.702958316298</v>
      </c>
      <c r="R75" s="144">
        <f>+'St 2.1'!R75+'St 2.2'!R75</f>
        <v>-93109.515032318508</v>
      </c>
      <c r="S75" s="144">
        <f>+'St 2.1'!S75+'St 2.2'!S75</f>
        <v>167871.98703255918</v>
      </c>
      <c r="T75" s="144">
        <f>+'St 2.1'!T75+'St 2.2'!T75</f>
        <v>-249781.25349267802</v>
      </c>
      <c r="U75" s="144">
        <f>+'St 2.1'!U75+'St 2.2'!U75</f>
        <v>111554.45164696223</v>
      </c>
      <c r="V75" s="144">
        <f>+'St 2.1'!V75+'St 2.2'!V75</f>
        <v>-58354.948078330817</v>
      </c>
      <c r="W75" s="144">
        <f>+'St 2.1'!W75+'St 2.2'!W75</f>
        <v>535606.32352425344</v>
      </c>
      <c r="X75" s="150"/>
      <c r="Y75" s="150"/>
      <c r="Z75" s="150"/>
      <c r="AA75" s="150"/>
      <c r="AB75" s="150"/>
      <c r="AC75" s="150"/>
      <c r="AD75" s="150"/>
      <c r="AE75" s="150"/>
      <c r="AF75" s="150"/>
    </row>
    <row r="76" spans="1:32" s="45" customFormat="1">
      <c r="A76" s="38"/>
      <c r="B76" s="31" t="s">
        <v>11</v>
      </c>
      <c r="C76" s="209" t="s">
        <v>300</v>
      </c>
      <c r="D76" s="147">
        <f>+'St 2.1'!D76+'St 2.2'!D76</f>
        <v>0</v>
      </c>
      <c r="E76" s="147">
        <f>+'St 2.1'!E76+'St 2.2'!E76</f>
        <v>0</v>
      </c>
      <c r="F76" s="147">
        <f>+'St 2.1'!F76+'St 2.2'!F76</f>
        <v>0</v>
      </c>
      <c r="G76" s="147">
        <f>+'St 2.1'!G76+'St 2.2'!G76</f>
        <v>0</v>
      </c>
      <c r="H76" s="147">
        <f>+'St 2.1'!H76+'St 2.2'!H76</f>
        <v>0</v>
      </c>
      <c r="I76" s="147">
        <f>+'St 2.1'!I76+'St 2.2'!I76</f>
        <v>0</v>
      </c>
      <c r="J76" s="147">
        <f>+'St 2.1'!J76+'St 2.2'!J76</f>
        <v>0</v>
      </c>
      <c r="K76" s="147">
        <f>+'St 2.1'!K76+'St 2.2'!K76</f>
        <v>0</v>
      </c>
      <c r="L76" s="147">
        <f>+'St 2.1'!L76+'St 2.2'!L76</f>
        <v>0</v>
      </c>
      <c r="M76" s="147">
        <f>+'St 2.1'!M76+'St 2.2'!M76</f>
        <v>0</v>
      </c>
      <c r="N76" s="146"/>
      <c r="O76" s="147">
        <f>+'St 2.1'!O76+'St 2.2'!O76</f>
        <v>0</v>
      </c>
      <c r="P76" s="147">
        <f>+'St 2.1'!P76+'St 2.2'!P76</f>
        <v>0</v>
      </c>
      <c r="Q76" s="147">
        <f>+'St 2.1'!Q76+'St 2.2'!Q76</f>
        <v>0</v>
      </c>
      <c r="R76" s="147">
        <f>+'St 2.1'!R76+'St 2.2'!R76</f>
        <v>0</v>
      </c>
      <c r="S76" s="147">
        <f>+'St 2.1'!S76+'St 2.2'!S76</f>
        <v>0</v>
      </c>
      <c r="T76" s="147">
        <f>+'St 2.1'!T76+'St 2.2'!T76</f>
        <v>0</v>
      </c>
      <c r="U76" s="147">
        <f>+'St 2.1'!U76+'St 2.2'!U76</f>
        <v>0</v>
      </c>
      <c r="V76" s="147">
        <f>+'St 2.1'!V76+'St 2.2'!V76</f>
        <v>0</v>
      </c>
      <c r="W76" s="147">
        <f>+'St 2.1'!W76+'St 2.2'!W76</f>
        <v>0</v>
      </c>
      <c r="X76" s="149"/>
      <c r="Y76" s="149"/>
      <c r="Z76" s="149"/>
      <c r="AA76" s="149"/>
      <c r="AB76" s="149"/>
      <c r="AC76" s="149"/>
      <c r="AD76" s="149"/>
      <c r="AE76" s="149"/>
      <c r="AF76" s="149"/>
    </row>
    <row r="77" spans="1:32" ht="14.25" hidden="1" customHeight="1">
      <c r="B77" s="3" t="s">
        <v>12</v>
      </c>
      <c r="C77" s="210" t="s">
        <v>301</v>
      </c>
      <c r="D77" s="144">
        <f>+'St 2.1'!D77+'St 2.2'!D77</f>
        <v>0</v>
      </c>
      <c r="E77" s="144">
        <f>+'St 2.1'!E77+'St 2.2'!E77</f>
        <v>0</v>
      </c>
      <c r="F77" s="144">
        <f>+'St 2.1'!F77+'St 2.2'!F77</f>
        <v>0</v>
      </c>
      <c r="G77" s="144">
        <f>+'St 2.1'!G77+'St 2.2'!G77</f>
        <v>0</v>
      </c>
      <c r="H77" s="144">
        <f>+'St 2.1'!H77+'St 2.2'!H77</f>
        <v>0</v>
      </c>
      <c r="I77" s="144">
        <f>+'St 2.1'!I77+'St 2.2'!I77</f>
        <v>0</v>
      </c>
      <c r="J77" s="144">
        <f>+'St 2.1'!J77+'St 2.2'!J77</f>
        <v>0</v>
      </c>
      <c r="K77" s="144">
        <f>+'St 2.1'!K77+'St 2.2'!K77</f>
        <v>0</v>
      </c>
      <c r="L77" s="144">
        <f>+'St 2.1'!L77+'St 2.2'!L77</f>
        <v>0</v>
      </c>
      <c r="M77" s="144">
        <f>+'St 2.1'!M77+'St 2.2'!M77</f>
        <v>0</v>
      </c>
      <c r="N77" s="143"/>
      <c r="O77" s="144">
        <f>+'St 2.1'!O77+'St 2.2'!O77</f>
        <v>0</v>
      </c>
      <c r="P77" s="144">
        <f>+'St 2.1'!P77+'St 2.2'!P77</f>
        <v>0</v>
      </c>
      <c r="Q77" s="144">
        <f>+'St 2.1'!Q77+'St 2.2'!Q77</f>
        <v>0</v>
      </c>
      <c r="R77" s="144">
        <f>+'St 2.1'!R77+'St 2.2'!R77</f>
        <v>0</v>
      </c>
      <c r="S77" s="144">
        <f>+'St 2.1'!S77+'St 2.2'!S77</f>
        <v>0</v>
      </c>
      <c r="T77" s="144">
        <f>+'St 2.1'!T77+'St 2.2'!T77</f>
        <v>0</v>
      </c>
      <c r="U77" s="144">
        <f>+'St 2.1'!U77+'St 2.2'!U77</f>
        <v>0</v>
      </c>
      <c r="V77" s="144">
        <f>+'St 2.1'!V77+'St 2.2'!V77</f>
        <v>0</v>
      </c>
      <c r="W77" s="144">
        <f>+'St 2.1'!W77+'St 2.2'!W77</f>
        <v>0</v>
      </c>
      <c r="X77" s="150"/>
      <c r="Y77" s="150"/>
      <c r="Z77" s="150"/>
      <c r="AA77" s="150"/>
      <c r="AB77" s="150"/>
      <c r="AC77" s="150"/>
      <c r="AD77" s="150"/>
      <c r="AE77" s="150"/>
      <c r="AF77" s="150"/>
    </row>
    <row r="78" spans="1:32" ht="14.25" hidden="1" customHeight="1">
      <c r="B78" s="3" t="s">
        <v>13</v>
      </c>
      <c r="C78" s="210" t="s">
        <v>302</v>
      </c>
      <c r="D78" s="144">
        <f>+'St 2.1'!D78+'St 2.2'!D78</f>
        <v>0</v>
      </c>
      <c r="E78" s="144">
        <f>+'St 2.1'!E78+'St 2.2'!E78</f>
        <v>0</v>
      </c>
      <c r="F78" s="144">
        <f>+'St 2.1'!F78+'St 2.2'!F78</f>
        <v>0</v>
      </c>
      <c r="G78" s="144">
        <f>+'St 2.1'!G78+'St 2.2'!G78</f>
        <v>0</v>
      </c>
      <c r="H78" s="144">
        <f>+'St 2.1'!H78+'St 2.2'!H78</f>
        <v>0</v>
      </c>
      <c r="I78" s="144">
        <f>+'St 2.1'!I78+'St 2.2'!I78</f>
        <v>0</v>
      </c>
      <c r="J78" s="144">
        <f>+'St 2.1'!J78+'St 2.2'!J78</f>
        <v>0</v>
      </c>
      <c r="K78" s="144">
        <f>+'St 2.1'!K78+'St 2.2'!K78</f>
        <v>0</v>
      </c>
      <c r="L78" s="144">
        <f>+'St 2.1'!L78+'St 2.2'!L78</f>
        <v>0</v>
      </c>
      <c r="M78" s="144">
        <f>+'St 2.1'!M78+'St 2.2'!M78</f>
        <v>0</v>
      </c>
      <c r="N78" s="143"/>
      <c r="O78" s="144">
        <f>+'St 2.1'!O78+'St 2.2'!O78</f>
        <v>0</v>
      </c>
      <c r="P78" s="144">
        <f>+'St 2.1'!P78+'St 2.2'!P78</f>
        <v>0</v>
      </c>
      <c r="Q78" s="144">
        <f>+'St 2.1'!Q78+'St 2.2'!Q78</f>
        <v>0</v>
      </c>
      <c r="R78" s="144">
        <f>+'St 2.1'!R78+'St 2.2'!R78</f>
        <v>0</v>
      </c>
      <c r="S78" s="144">
        <f>+'St 2.1'!S78+'St 2.2'!S78</f>
        <v>0</v>
      </c>
      <c r="T78" s="144">
        <f>+'St 2.1'!T78+'St 2.2'!T78</f>
        <v>0</v>
      </c>
      <c r="U78" s="144">
        <f>+'St 2.1'!U78+'St 2.2'!U78</f>
        <v>0</v>
      </c>
      <c r="V78" s="144">
        <f>+'St 2.1'!V78+'St 2.2'!V78</f>
        <v>0</v>
      </c>
      <c r="W78" s="144">
        <f>+'St 2.1'!W78+'St 2.2'!W78</f>
        <v>0</v>
      </c>
      <c r="X78" s="150"/>
      <c r="Y78" s="150"/>
      <c r="Z78" s="150"/>
      <c r="AA78" s="150"/>
      <c r="AB78" s="150"/>
      <c r="AC78" s="150"/>
      <c r="AD78" s="150"/>
      <c r="AE78" s="150"/>
      <c r="AF78" s="150"/>
    </row>
    <row r="79" spans="1:32" s="45" customFormat="1">
      <c r="A79" s="38"/>
      <c r="B79" s="5" t="s">
        <v>14</v>
      </c>
      <c r="C79" s="209" t="s">
        <v>311</v>
      </c>
      <c r="D79" s="147">
        <f>+'St 2.1'!D79+'St 2.2'!D79</f>
        <v>0</v>
      </c>
      <c r="E79" s="147">
        <f>+'St 2.1'!E79+'St 2.2'!E79</f>
        <v>0</v>
      </c>
      <c r="F79" s="147">
        <f>+'St 2.1'!F79+'St 2.2'!F79</f>
        <v>0</v>
      </c>
      <c r="G79" s="147">
        <f>+'St 2.1'!G79+'St 2.2'!G79</f>
        <v>0</v>
      </c>
      <c r="H79" s="147">
        <f>+'St 2.1'!H79+'St 2.2'!H79</f>
        <v>0</v>
      </c>
      <c r="I79" s="147">
        <f>+'St 2.1'!I79+'St 2.2'!I79</f>
        <v>0</v>
      </c>
      <c r="J79" s="147">
        <f>+'St 2.1'!J79+'St 2.2'!J79</f>
        <v>0</v>
      </c>
      <c r="K79" s="147">
        <f>+'St 2.1'!K79+'St 2.2'!K79</f>
        <v>0</v>
      </c>
      <c r="L79" s="147">
        <f>+'St 2.1'!L79+'St 2.2'!L79</f>
        <v>0</v>
      </c>
      <c r="M79" s="147">
        <f>+'St 2.1'!M79+'St 2.2'!M79</f>
        <v>0</v>
      </c>
      <c r="N79" s="146"/>
      <c r="O79" s="147">
        <f>+'St 2.1'!O79+'St 2.2'!O79</f>
        <v>0</v>
      </c>
      <c r="P79" s="147">
        <f>+'St 2.1'!P79+'St 2.2'!P79</f>
        <v>0</v>
      </c>
      <c r="Q79" s="147">
        <f>+'St 2.1'!Q79+'St 2.2'!Q79</f>
        <v>0</v>
      </c>
      <c r="R79" s="147">
        <f>+'St 2.1'!R79+'St 2.2'!R79</f>
        <v>0</v>
      </c>
      <c r="S79" s="147">
        <f>+'St 2.1'!S79+'St 2.2'!S79</f>
        <v>0</v>
      </c>
      <c r="T79" s="147">
        <f>+'St 2.1'!T79+'St 2.2'!T79</f>
        <v>0</v>
      </c>
      <c r="U79" s="147">
        <f>+'St 2.1'!U79+'St 2.2'!U79</f>
        <v>0</v>
      </c>
      <c r="V79" s="147">
        <f>+'St 2.1'!V79+'St 2.2'!V79</f>
        <v>0</v>
      </c>
      <c r="W79" s="147">
        <f>+'St 2.1'!W79+'St 2.2'!W79</f>
        <v>0</v>
      </c>
      <c r="X79" s="149"/>
      <c r="Y79" s="149"/>
      <c r="Z79" s="149"/>
      <c r="AA79" s="149"/>
      <c r="AB79" s="149"/>
      <c r="AC79" s="149"/>
      <c r="AD79" s="149"/>
      <c r="AE79" s="149"/>
      <c r="AF79" s="149"/>
    </row>
    <row r="80" spans="1:32" ht="14.25" customHeight="1">
      <c r="B80" s="3" t="s">
        <v>15</v>
      </c>
      <c r="C80" s="210" t="s">
        <v>303</v>
      </c>
      <c r="D80" s="144">
        <f>+'St 2.1'!D80+'St 2.2'!D80</f>
        <v>0</v>
      </c>
      <c r="E80" s="144">
        <f>+'St 2.1'!E80+'St 2.2'!E80</f>
        <v>0</v>
      </c>
      <c r="F80" s="144">
        <f>+'St 2.1'!F80+'St 2.2'!F80</f>
        <v>0</v>
      </c>
      <c r="G80" s="144">
        <f>+'St 2.1'!G80+'St 2.2'!G80</f>
        <v>0</v>
      </c>
      <c r="H80" s="144">
        <f>+'St 2.1'!H80+'St 2.2'!H80</f>
        <v>0</v>
      </c>
      <c r="I80" s="144">
        <f>+'St 2.1'!I80+'St 2.2'!I80</f>
        <v>0</v>
      </c>
      <c r="J80" s="144">
        <f>+'St 2.1'!J80+'St 2.2'!J80</f>
        <v>0</v>
      </c>
      <c r="K80" s="144">
        <f>+'St 2.1'!K80+'St 2.2'!K80</f>
        <v>0</v>
      </c>
      <c r="L80" s="144">
        <f>+'St 2.1'!L80+'St 2.2'!L80</f>
        <v>0</v>
      </c>
      <c r="M80" s="144">
        <f>+'St 2.1'!M80+'St 2.2'!M80</f>
        <v>0</v>
      </c>
      <c r="N80" s="143"/>
      <c r="O80" s="144">
        <f>+'St 2.1'!O80+'St 2.2'!O80</f>
        <v>0</v>
      </c>
      <c r="P80" s="144">
        <f>+'St 2.1'!P80+'St 2.2'!P80</f>
        <v>0</v>
      </c>
      <c r="Q80" s="144">
        <f>+'St 2.1'!Q80+'St 2.2'!Q80</f>
        <v>0</v>
      </c>
      <c r="R80" s="144">
        <f>+'St 2.1'!R80+'St 2.2'!R80</f>
        <v>0</v>
      </c>
      <c r="S80" s="144">
        <f>+'St 2.1'!S80+'St 2.2'!S80</f>
        <v>0</v>
      </c>
      <c r="T80" s="144">
        <f>+'St 2.1'!T80+'St 2.2'!T80</f>
        <v>0</v>
      </c>
      <c r="U80" s="144">
        <f>+'St 2.1'!U80+'St 2.2'!U80</f>
        <v>0</v>
      </c>
      <c r="V80" s="144">
        <f>+'St 2.1'!V80+'St 2.2'!V80</f>
        <v>0</v>
      </c>
      <c r="W80" s="144">
        <f>+'St 2.1'!W80+'St 2.2'!W80</f>
        <v>0</v>
      </c>
      <c r="X80" s="150"/>
      <c r="Y80" s="150"/>
      <c r="Z80" s="150"/>
      <c r="AA80" s="150"/>
      <c r="AB80" s="150"/>
      <c r="AC80" s="150"/>
      <c r="AD80" s="150"/>
      <c r="AE80" s="150"/>
      <c r="AF80" s="150"/>
    </row>
    <row r="81" spans="1:32" ht="14.25" customHeight="1">
      <c r="B81" s="3" t="s">
        <v>16</v>
      </c>
      <c r="C81" s="210" t="s">
        <v>304</v>
      </c>
      <c r="D81" s="144">
        <f>+'St 2.1'!D81+'St 2.2'!D81</f>
        <v>0</v>
      </c>
      <c r="E81" s="144">
        <f>+'St 2.1'!E81+'St 2.2'!E81</f>
        <v>0</v>
      </c>
      <c r="F81" s="144">
        <f>+'St 2.1'!F81+'St 2.2'!F81</f>
        <v>0</v>
      </c>
      <c r="G81" s="144">
        <f>+'St 2.1'!G81+'St 2.2'!G81</f>
        <v>0</v>
      </c>
      <c r="H81" s="144">
        <f>+'St 2.1'!H81+'St 2.2'!H81</f>
        <v>0</v>
      </c>
      <c r="I81" s="144">
        <f>+'St 2.1'!I81+'St 2.2'!I81</f>
        <v>0</v>
      </c>
      <c r="J81" s="144">
        <f>+'St 2.1'!J81+'St 2.2'!J81</f>
        <v>0</v>
      </c>
      <c r="K81" s="144">
        <f>+'St 2.1'!K81+'St 2.2'!K81</f>
        <v>0</v>
      </c>
      <c r="L81" s="144">
        <f>+'St 2.1'!L81+'St 2.2'!L81</f>
        <v>0</v>
      </c>
      <c r="M81" s="144">
        <f>+'St 2.1'!M81+'St 2.2'!M81</f>
        <v>0</v>
      </c>
      <c r="N81" s="143"/>
      <c r="O81" s="144">
        <f>+'St 2.1'!O81+'St 2.2'!O81</f>
        <v>0</v>
      </c>
      <c r="P81" s="144">
        <f>+'St 2.1'!P81+'St 2.2'!P81</f>
        <v>0</v>
      </c>
      <c r="Q81" s="144">
        <f>+'St 2.1'!Q81+'St 2.2'!Q81</f>
        <v>0</v>
      </c>
      <c r="R81" s="144">
        <f>+'St 2.1'!R81+'St 2.2'!R81</f>
        <v>0</v>
      </c>
      <c r="S81" s="144">
        <f>+'St 2.1'!S81+'St 2.2'!S81</f>
        <v>0</v>
      </c>
      <c r="T81" s="144">
        <f>+'St 2.1'!T81+'St 2.2'!T81</f>
        <v>0</v>
      </c>
      <c r="U81" s="144">
        <f>+'St 2.1'!U81+'St 2.2'!U81</f>
        <v>0</v>
      </c>
      <c r="V81" s="144">
        <f>+'St 2.1'!V81+'St 2.2'!V81</f>
        <v>0</v>
      </c>
      <c r="W81" s="144">
        <f>+'St 2.1'!W81+'St 2.2'!W81</f>
        <v>0</v>
      </c>
      <c r="X81" s="150"/>
      <c r="Y81" s="150"/>
      <c r="Z81" s="150"/>
      <c r="AA81" s="150"/>
      <c r="AB81" s="150"/>
      <c r="AC81" s="150"/>
      <c r="AD81" s="150"/>
      <c r="AE81" s="150"/>
      <c r="AF81" s="150"/>
    </row>
    <row r="82" spans="1:32" ht="14.25" customHeight="1">
      <c r="B82" s="3" t="s">
        <v>17</v>
      </c>
      <c r="C82" s="210" t="s">
        <v>305</v>
      </c>
      <c r="D82" s="144">
        <f>+'St 2.1'!D82+'St 2.2'!D82</f>
        <v>0</v>
      </c>
      <c r="E82" s="144">
        <f>+'St 2.1'!E82+'St 2.2'!E82</f>
        <v>0</v>
      </c>
      <c r="F82" s="144">
        <f>+'St 2.1'!F82+'St 2.2'!F82</f>
        <v>0</v>
      </c>
      <c r="G82" s="144">
        <f>+'St 2.1'!G82+'St 2.2'!G82</f>
        <v>0</v>
      </c>
      <c r="H82" s="144">
        <f>+'St 2.1'!H82+'St 2.2'!H82</f>
        <v>0</v>
      </c>
      <c r="I82" s="144">
        <f>+'St 2.1'!I82+'St 2.2'!I82</f>
        <v>0</v>
      </c>
      <c r="J82" s="144">
        <f>+'St 2.1'!J82+'St 2.2'!J82</f>
        <v>0</v>
      </c>
      <c r="K82" s="144">
        <f>+'St 2.1'!K82+'St 2.2'!K82</f>
        <v>0</v>
      </c>
      <c r="L82" s="144">
        <f>+'St 2.1'!L82+'St 2.2'!L82</f>
        <v>0</v>
      </c>
      <c r="M82" s="144">
        <f>+'St 2.1'!M82+'St 2.2'!M82</f>
        <v>0</v>
      </c>
      <c r="N82" s="143"/>
      <c r="O82" s="144">
        <f>+'St 2.1'!O82+'St 2.2'!O82</f>
        <v>0</v>
      </c>
      <c r="P82" s="144">
        <f>+'St 2.1'!P82+'St 2.2'!P82</f>
        <v>0</v>
      </c>
      <c r="Q82" s="144">
        <f>+'St 2.1'!Q82+'St 2.2'!Q82</f>
        <v>0</v>
      </c>
      <c r="R82" s="144">
        <f>+'St 2.1'!R82+'St 2.2'!R82</f>
        <v>0</v>
      </c>
      <c r="S82" s="144">
        <f>+'St 2.1'!S82+'St 2.2'!S82</f>
        <v>0</v>
      </c>
      <c r="T82" s="144">
        <f>+'St 2.1'!T82+'St 2.2'!T82</f>
        <v>0</v>
      </c>
      <c r="U82" s="144">
        <f>+'St 2.1'!U82+'St 2.2'!U82</f>
        <v>0</v>
      </c>
      <c r="V82" s="144">
        <f>+'St 2.1'!V82+'St 2.2'!V82</f>
        <v>0</v>
      </c>
      <c r="W82" s="144">
        <f>+'St 2.1'!W82+'St 2.2'!W82</f>
        <v>0</v>
      </c>
      <c r="X82" s="150"/>
      <c r="Y82" s="150"/>
      <c r="Z82" s="150"/>
      <c r="AA82" s="150"/>
      <c r="AB82" s="150"/>
      <c r="AC82" s="150"/>
      <c r="AD82" s="150"/>
      <c r="AE82" s="150"/>
      <c r="AF82" s="150"/>
    </row>
    <row r="83" spans="1:32">
      <c r="B83" s="4" t="s">
        <v>18</v>
      </c>
      <c r="C83" s="42"/>
      <c r="D83" s="144">
        <f>+'St 2.1'!D83+'St 2.2'!D83</f>
        <v>0</v>
      </c>
      <c r="E83" s="144">
        <f>+'St 2.1'!E83+'St 2.2'!E83</f>
        <v>0</v>
      </c>
      <c r="F83" s="144">
        <f>+'St 2.1'!F83+'St 2.2'!F83</f>
        <v>0</v>
      </c>
      <c r="G83" s="144">
        <f>+'St 2.1'!G83+'St 2.2'!G83</f>
        <v>0</v>
      </c>
      <c r="H83" s="144">
        <f>+'St 2.1'!H83+'St 2.2'!H83</f>
        <v>0</v>
      </c>
      <c r="I83" s="144">
        <f>+'St 2.1'!I83+'St 2.2'!I83</f>
        <v>0</v>
      </c>
      <c r="J83" s="144">
        <f>+'St 2.1'!J83+'St 2.2'!J83</f>
        <v>0</v>
      </c>
      <c r="K83" s="144">
        <f>+'St 2.1'!K83+'St 2.2'!K83</f>
        <v>0</v>
      </c>
      <c r="L83" s="144">
        <f>+'St 2.1'!L83+'St 2.2'!L83</f>
        <v>0</v>
      </c>
      <c r="M83" s="144">
        <f>+'St 2.1'!M83+'St 2.2'!M83</f>
        <v>0</v>
      </c>
      <c r="N83" s="143"/>
      <c r="O83" s="144">
        <f>+'St 2.1'!O83+'St 2.2'!O83</f>
        <v>0</v>
      </c>
      <c r="P83" s="144">
        <f>+'St 2.1'!P83+'St 2.2'!P83</f>
        <v>0</v>
      </c>
      <c r="Q83" s="144">
        <f>+'St 2.1'!Q83+'St 2.2'!Q83</f>
        <v>0</v>
      </c>
      <c r="R83" s="144">
        <f>+'St 2.1'!R83+'St 2.2'!R83</f>
        <v>0</v>
      </c>
      <c r="S83" s="144">
        <f>+'St 2.1'!S83+'St 2.2'!S83</f>
        <v>0</v>
      </c>
      <c r="T83" s="144">
        <f>+'St 2.1'!T83+'St 2.2'!T83</f>
        <v>0</v>
      </c>
      <c r="U83" s="144">
        <f>+'St 2.1'!U83+'St 2.2'!U83</f>
        <v>0</v>
      </c>
      <c r="V83" s="144">
        <f>+'St 2.1'!V83+'St 2.2'!V83</f>
        <v>0</v>
      </c>
      <c r="W83" s="144">
        <f>+'St 2.1'!W83+'St 2.2'!W83</f>
        <v>0</v>
      </c>
      <c r="X83" s="150"/>
      <c r="Y83" s="150"/>
      <c r="Z83" s="150"/>
      <c r="AA83" s="150"/>
      <c r="AB83" s="150"/>
      <c r="AC83" s="150"/>
      <c r="AD83" s="150"/>
      <c r="AE83" s="150"/>
      <c r="AF83" s="150"/>
    </row>
    <row r="84" spans="1:32" ht="14.25" customHeight="1">
      <c r="B84" s="3" t="s">
        <v>19</v>
      </c>
      <c r="C84" s="210" t="s">
        <v>306</v>
      </c>
      <c r="D84" s="144">
        <f>+'St 2.1'!D84+'St 2.2'!D84</f>
        <v>0</v>
      </c>
      <c r="E84" s="144">
        <f>+'St 2.1'!E84+'St 2.2'!E84</f>
        <v>0</v>
      </c>
      <c r="F84" s="144">
        <f>+'St 2.1'!F84+'St 2.2'!F84</f>
        <v>0</v>
      </c>
      <c r="G84" s="144">
        <f>+'St 2.1'!G84+'St 2.2'!G84</f>
        <v>0</v>
      </c>
      <c r="H84" s="144">
        <f>+'St 2.1'!H84+'St 2.2'!H84</f>
        <v>0</v>
      </c>
      <c r="I84" s="144">
        <f>+'St 2.1'!I84+'St 2.2'!I84</f>
        <v>0</v>
      </c>
      <c r="J84" s="144">
        <f>+'St 2.1'!J84+'St 2.2'!J84</f>
        <v>0</v>
      </c>
      <c r="K84" s="144">
        <f>+'St 2.1'!K84+'St 2.2'!K84</f>
        <v>0</v>
      </c>
      <c r="L84" s="144">
        <f>+'St 2.1'!L84+'St 2.2'!L84</f>
        <v>0</v>
      </c>
      <c r="M84" s="144">
        <f>+'St 2.1'!M84+'St 2.2'!M84</f>
        <v>0</v>
      </c>
      <c r="N84" s="143"/>
      <c r="O84" s="144">
        <f>+'St 2.1'!O84+'St 2.2'!O84</f>
        <v>0</v>
      </c>
      <c r="P84" s="144">
        <f>+'St 2.1'!P84+'St 2.2'!P84</f>
        <v>0</v>
      </c>
      <c r="Q84" s="144">
        <f>+'St 2.1'!Q84+'St 2.2'!Q84</f>
        <v>0</v>
      </c>
      <c r="R84" s="144">
        <f>+'St 2.1'!R84+'St 2.2'!R84</f>
        <v>0</v>
      </c>
      <c r="S84" s="144">
        <f>+'St 2.1'!S84+'St 2.2'!S84</f>
        <v>0</v>
      </c>
      <c r="T84" s="144">
        <f>+'St 2.1'!T84+'St 2.2'!T84</f>
        <v>0</v>
      </c>
      <c r="U84" s="144">
        <f>+'St 2.1'!U84+'St 2.2'!U84</f>
        <v>0</v>
      </c>
      <c r="V84" s="144">
        <f>+'St 2.1'!V84+'St 2.2'!V84</f>
        <v>0</v>
      </c>
      <c r="W84" s="144">
        <f>+'St 2.1'!W84+'St 2.2'!W84</f>
        <v>0</v>
      </c>
      <c r="X84" s="150"/>
      <c r="Y84" s="150"/>
      <c r="Z84" s="150"/>
      <c r="AA84" s="150"/>
      <c r="AB84" s="150"/>
      <c r="AC84" s="150"/>
      <c r="AD84" s="150"/>
      <c r="AE84" s="150"/>
      <c r="AF84" s="150"/>
    </row>
    <row r="85" spans="1:32" ht="14.25" customHeight="1">
      <c r="B85" s="3" t="s">
        <v>20</v>
      </c>
      <c r="C85" s="210" t="s">
        <v>307</v>
      </c>
      <c r="D85" s="144">
        <f>+'St 2.1'!D85+'St 2.2'!D85</f>
        <v>0</v>
      </c>
      <c r="E85" s="144">
        <f>+'St 2.1'!E85+'St 2.2'!E85</f>
        <v>0</v>
      </c>
      <c r="F85" s="144">
        <f>+'St 2.1'!F85+'St 2.2'!F85</f>
        <v>0</v>
      </c>
      <c r="G85" s="144">
        <f>+'St 2.1'!G85+'St 2.2'!G85</f>
        <v>0</v>
      </c>
      <c r="H85" s="144">
        <f>+'St 2.1'!H85+'St 2.2'!H85</f>
        <v>0</v>
      </c>
      <c r="I85" s="144">
        <f>+'St 2.1'!I85+'St 2.2'!I85</f>
        <v>0</v>
      </c>
      <c r="J85" s="144">
        <f>+'St 2.1'!J85+'St 2.2'!J85</f>
        <v>0</v>
      </c>
      <c r="K85" s="144">
        <f>+'St 2.1'!K85+'St 2.2'!K85</f>
        <v>0</v>
      </c>
      <c r="L85" s="144">
        <f>+'St 2.1'!L85+'St 2.2'!L85</f>
        <v>0</v>
      </c>
      <c r="M85" s="144">
        <f>+'St 2.1'!M85+'St 2.2'!M85</f>
        <v>0</v>
      </c>
      <c r="N85" s="143"/>
      <c r="O85" s="144">
        <f>+'St 2.1'!O85+'St 2.2'!O85</f>
        <v>0</v>
      </c>
      <c r="P85" s="144">
        <f>+'St 2.1'!P85+'St 2.2'!P85</f>
        <v>0</v>
      </c>
      <c r="Q85" s="144">
        <f>+'St 2.1'!Q85+'St 2.2'!Q85</f>
        <v>0</v>
      </c>
      <c r="R85" s="144">
        <f>+'St 2.1'!R85+'St 2.2'!R85</f>
        <v>0</v>
      </c>
      <c r="S85" s="144">
        <f>+'St 2.1'!S85+'St 2.2'!S85</f>
        <v>0</v>
      </c>
      <c r="T85" s="144">
        <f>+'St 2.1'!T85+'St 2.2'!T85</f>
        <v>0</v>
      </c>
      <c r="U85" s="144">
        <f>+'St 2.1'!U85+'St 2.2'!U85</f>
        <v>0</v>
      </c>
      <c r="V85" s="144">
        <f>+'St 2.1'!V85+'St 2.2'!V85</f>
        <v>0</v>
      </c>
      <c r="W85" s="144">
        <f>+'St 2.1'!W85+'St 2.2'!W85</f>
        <v>0</v>
      </c>
      <c r="X85" s="150"/>
      <c r="Y85" s="150"/>
      <c r="Z85" s="150"/>
      <c r="AA85" s="150"/>
      <c r="AB85" s="150"/>
      <c r="AC85" s="150"/>
      <c r="AD85" s="150"/>
      <c r="AE85" s="150"/>
      <c r="AF85" s="150"/>
    </row>
    <row r="86" spans="1:32" s="45" customFormat="1">
      <c r="A86" s="38"/>
      <c r="B86" s="5" t="s">
        <v>21</v>
      </c>
      <c r="C86" s="209" t="s">
        <v>308</v>
      </c>
      <c r="D86" s="147">
        <f>+'St 2.1'!D86+'St 2.2'!D86</f>
        <v>4832411.8340819217</v>
      </c>
      <c r="E86" s="147">
        <f>+'St 2.1'!E86+'St 2.2'!E86</f>
        <v>5122319.8493763972</v>
      </c>
      <c r="F86" s="147">
        <f>+'St 2.1'!F86+'St 2.2'!F86</f>
        <v>4795233.3997137174</v>
      </c>
      <c r="G86" s="147">
        <f>+'St 2.1'!G86+'St 2.2'!G86</f>
        <v>5191657.4819787703</v>
      </c>
      <c r="H86" s="147">
        <f>+'St 2.1'!H86+'St 2.2'!H86</f>
        <v>6050881.6732857106</v>
      </c>
      <c r="I86" s="147">
        <f>+'St 2.1'!I86+'St 2.2'!I86</f>
        <v>6838103.8469672035</v>
      </c>
      <c r="J86" s="147">
        <f>+'St 2.1'!J86+'St 2.2'!J86</f>
        <v>10349058.356913401</v>
      </c>
      <c r="K86" s="147">
        <f>+'St 2.1'!K86+'St 2.2'!K86</f>
        <v>8499224.5301911384</v>
      </c>
      <c r="L86" s="147">
        <f>+'St 2.1'!L86+'St 2.2'!L86</f>
        <v>7554092.886791856</v>
      </c>
      <c r="M86" s="147">
        <f>+'St 2.1'!M86+'St 2.2'!M86</f>
        <v>7846145.698307544</v>
      </c>
      <c r="N86" s="146"/>
      <c r="O86" s="147">
        <f>+'St 2.1'!O86+'St 2.2'!O86</f>
        <v>289908.01529447467</v>
      </c>
      <c r="P86" s="147">
        <f>+'St 2.1'!P86+'St 2.2'!P86</f>
        <v>-327086.44966268045</v>
      </c>
      <c r="Q86" s="147">
        <f>+'St 2.1'!Q86+'St 2.2'!Q86</f>
        <v>396424.08226505411</v>
      </c>
      <c r="R86" s="147">
        <f>+'St 2.1'!R86+'St 2.2'!R86</f>
        <v>859224.19130693993</v>
      </c>
      <c r="S86" s="147">
        <f>+'St 2.1'!S86+'St 2.2'!S86</f>
        <v>787222.17368149327</v>
      </c>
      <c r="T86" s="147">
        <f>+'St 2.1'!T86+'St 2.2'!T86</f>
        <v>3510954.5099461968</v>
      </c>
      <c r="U86" s="147">
        <f>+'St 2.1'!U86+'St 2.2'!U86</f>
        <v>-1849833.8267222627</v>
      </c>
      <c r="V86" s="147">
        <f>+'St 2.1'!V86+'St 2.2'!V86</f>
        <v>-945131.64339928143</v>
      </c>
      <c r="W86" s="147">
        <f>+'St 2.1'!W86+'St 2.2'!W86</f>
        <v>292052.81151568732</v>
      </c>
      <c r="X86" s="149"/>
      <c r="Y86" s="149"/>
      <c r="Z86" s="149"/>
      <c r="AA86" s="149"/>
      <c r="AB86" s="149"/>
      <c r="AC86" s="149"/>
      <c r="AD86" s="149"/>
      <c r="AE86" s="149"/>
      <c r="AF86" s="149"/>
    </row>
    <row r="87" spans="1:32" s="45" customFormat="1">
      <c r="A87" s="38"/>
      <c r="B87" s="9" t="s">
        <v>94</v>
      </c>
      <c r="C87" s="209" t="s">
        <v>309</v>
      </c>
      <c r="D87" s="147">
        <f>+'St 2.1'!D87+'St 2.2'!D87</f>
        <v>2612256.0960071688</v>
      </c>
      <c r="E87" s="147">
        <f>+'St 2.1'!E87+'St 2.2'!E87</f>
        <v>2749393.1662701136</v>
      </c>
      <c r="F87" s="147">
        <f>+'St 2.1'!F87+'St 2.2'!F87</f>
        <v>2760439.484664584</v>
      </c>
      <c r="G87" s="147">
        <f>+'St 2.1'!G87+'St 2.2'!G87</f>
        <v>2854370.947209782</v>
      </c>
      <c r="H87" s="147">
        <f>+'St 2.1'!H87+'St 2.2'!H87</f>
        <v>3117064.4430619469</v>
      </c>
      <c r="I87" s="147">
        <f>+'St 2.1'!I87+'St 2.2'!I87</f>
        <v>3516658.0540887048</v>
      </c>
      <c r="J87" s="147">
        <f>+'St 2.1'!J87+'St 2.2'!J87</f>
        <v>5413411.2304420713</v>
      </c>
      <c r="K87" s="147">
        <f>+'St 2.1'!K87+'St 2.2'!K87</f>
        <v>4605061.8318001218</v>
      </c>
      <c r="L87" s="147">
        <f>+'St 2.1'!L87+'St 2.2'!L87</f>
        <v>4236799.7139806952</v>
      </c>
      <c r="M87" s="147">
        <f>+'St 2.1'!M87+'St 2.2'!M87</f>
        <v>4318109.8296240736</v>
      </c>
      <c r="N87" s="146"/>
      <c r="O87" s="147">
        <f>+'St 2.1'!O87+'St 2.2'!O87</f>
        <v>137137.070262945</v>
      </c>
      <c r="P87" s="147">
        <f>+'St 2.1'!P87+'St 2.2'!P87</f>
        <v>11046.318394470556</v>
      </c>
      <c r="Q87" s="147">
        <f>+'St 2.1'!Q87+'St 2.2'!Q87</f>
        <v>93931.462545197704</v>
      </c>
      <c r="R87" s="147">
        <f>+'St 2.1'!R87+'St 2.2'!R87</f>
        <v>262693.49585216551</v>
      </c>
      <c r="S87" s="147">
        <f>+'St 2.1'!S87+'St 2.2'!S87</f>
        <v>399593.61102675751</v>
      </c>
      <c r="T87" s="147">
        <f>+'St 2.1'!T87+'St 2.2'!T87</f>
        <v>1896753.1763533659</v>
      </c>
      <c r="U87" s="147">
        <f>+'St 2.1'!U87+'St 2.2'!U87</f>
        <v>-808349.3986419487</v>
      </c>
      <c r="V87" s="147">
        <f>+'St 2.1'!V87+'St 2.2'!V87</f>
        <v>-368262.11781942751</v>
      </c>
      <c r="W87" s="147">
        <f>+'St 2.1'!W87+'St 2.2'!W87</f>
        <v>81310.115643378958</v>
      </c>
      <c r="X87" s="149"/>
      <c r="Y87" s="149"/>
      <c r="Z87" s="149"/>
      <c r="AA87" s="149"/>
      <c r="AB87" s="149"/>
      <c r="AC87" s="149"/>
      <c r="AD87" s="149"/>
      <c r="AE87" s="149"/>
      <c r="AF87" s="149"/>
    </row>
    <row r="88" spans="1:32">
      <c r="B88" s="208" t="s">
        <v>40</v>
      </c>
      <c r="C88" s="219"/>
      <c r="D88" s="144">
        <f>+'St 2.1'!D88+'St 2.2'!D88</f>
        <v>2275371.5060071684</v>
      </c>
      <c r="E88" s="144">
        <f>+'St 2.1'!E88+'St 2.2'!E88</f>
        <v>2273130.4962701136</v>
      </c>
      <c r="F88" s="144">
        <f>+'St 2.1'!F88+'St 2.2'!F88</f>
        <v>2264389.5115295732</v>
      </c>
      <c r="G88" s="144">
        <f>+'St 2.1'!G88+'St 2.2'!G88</f>
        <v>2338215.947209782</v>
      </c>
      <c r="H88" s="144">
        <f>+'St 2.1'!H88+'St 2.2'!H88</f>
        <v>2580170.4682368389</v>
      </c>
      <c r="I88" s="144">
        <f>+'St 2.1'!I88+'St 2.2'!I88</f>
        <v>2949783.1358827748</v>
      </c>
      <c r="J88" s="144">
        <f>+'St 2.1'!J88+'St 2.2'!J88</f>
        <v>4753678.0046324134</v>
      </c>
      <c r="K88" s="144">
        <f>+'St 2.1'!K88+'St 2.2'!K88</f>
        <v>3889814.6052194932</v>
      </c>
      <c r="L88" s="144">
        <f>+'St 2.1'!L88+'St 2.2'!L88</f>
        <v>3465367.8943987535</v>
      </c>
      <c r="M88" s="144">
        <f>+'St 2.1'!M88+'St 2.2'!M88</f>
        <v>3596390.4116749554</v>
      </c>
      <c r="N88" s="143"/>
      <c r="O88" s="144">
        <f>+'St 2.1'!O88+'St 2.2'!O88</f>
        <v>9083.6302629450511</v>
      </c>
      <c r="P88" s="144">
        <f>+'St 2.1'!P88+'St 2.2'!P88</f>
        <v>-27485.604740540304</v>
      </c>
      <c r="Q88" s="144">
        <f>+'St 2.1'!Q88+'St 2.2'!Q88</f>
        <v>80671.055680208796</v>
      </c>
      <c r="R88" s="144">
        <f>+'St 2.1'!R88+'St 2.2'!R88</f>
        <v>253000.09102705758</v>
      </c>
      <c r="S88" s="144">
        <f>+'St 2.1'!S88+'St 2.2'!S88</f>
        <v>368186.92501276365</v>
      </c>
      <c r="T88" s="144">
        <f>+'St 2.1'!T88+'St 2.2'!T88</f>
        <v>1779068.8529022508</v>
      </c>
      <c r="U88" s="144">
        <f>+'St 2.1'!U88+'St 2.2'!U88</f>
        <v>-880398.19243575691</v>
      </c>
      <c r="V88" s="144">
        <f>+'St 2.1'!V88+'St 2.2'!V88</f>
        <v>-399020.34903405147</v>
      </c>
      <c r="W88" s="144">
        <f>+'St 2.1'!W88+'St 2.2'!W88</f>
        <v>96920.67157723222</v>
      </c>
      <c r="X88" s="150"/>
      <c r="Y88" s="150"/>
      <c r="Z88" s="150"/>
      <c r="AA88" s="150"/>
      <c r="AB88" s="150"/>
      <c r="AC88" s="150"/>
      <c r="AD88" s="150"/>
      <c r="AE88" s="150"/>
      <c r="AF88" s="150"/>
    </row>
    <row r="89" spans="1:32">
      <c r="B89" s="6" t="s">
        <v>41</v>
      </c>
      <c r="C89" s="219"/>
      <c r="D89" s="144">
        <f>+'St 2.1'!D89+'St 2.2'!D89</f>
        <v>0</v>
      </c>
      <c r="E89" s="144">
        <f>+'St 2.1'!E89+'St 2.2'!E89</f>
        <v>0</v>
      </c>
      <c r="F89" s="144">
        <f>+'St 2.1'!F89+'St 2.2'!F89</f>
        <v>0</v>
      </c>
      <c r="G89" s="144">
        <f>+'St 2.1'!G89+'St 2.2'!G89</f>
        <v>0</v>
      </c>
      <c r="H89" s="144">
        <f>+'St 2.1'!H89+'St 2.2'!H89</f>
        <v>0</v>
      </c>
      <c r="I89" s="144">
        <f>+'St 2.1'!I89+'St 2.2'!I89</f>
        <v>0</v>
      </c>
      <c r="J89" s="144">
        <f>+'St 2.1'!J89+'St 2.2'!J89</f>
        <v>0</v>
      </c>
      <c r="K89" s="144">
        <f>+'St 2.1'!K89+'St 2.2'!K89</f>
        <v>0</v>
      </c>
      <c r="L89" s="144">
        <f>+'St 2.1'!L89+'St 2.2'!L89</f>
        <v>0</v>
      </c>
      <c r="M89" s="144">
        <f>+'St 2.1'!M89+'St 2.2'!M89</f>
        <v>100</v>
      </c>
      <c r="N89" s="143"/>
      <c r="O89" s="144">
        <f>+'St 2.1'!O89+'St 2.2'!O89</f>
        <v>0</v>
      </c>
      <c r="P89" s="144">
        <f>+'St 2.1'!P89+'St 2.2'!P89</f>
        <v>0</v>
      </c>
      <c r="Q89" s="144">
        <f>+'St 2.1'!Q89+'St 2.2'!Q89</f>
        <v>0</v>
      </c>
      <c r="R89" s="144">
        <f>+'St 2.1'!R89+'St 2.2'!R89</f>
        <v>0</v>
      </c>
      <c r="S89" s="144">
        <f>+'St 2.1'!S89+'St 2.2'!S89</f>
        <v>0</v>
      </c>
      <c r="T89" s="144">
        <f>+'St 2.1'!T89+'St 2.2'!T89</f>
        <v>0</v>
      </c>
      <c r="U89" s="144">
        <f>+'St 2.1'!U89+'St 2.2'!U89</f>
        <v>0</v>
      </c>
      <c r="V89" s="144">
        <f>+'St 2.1'!V89+'St 2.2'!V89</f>
        <v>0</v>
      </c>
      <c r="W89" s="144">
        <f>+'St 2.1'!W89+'St 2.2'!W89</f>
        <v>100</v>
      </c>
      <c r="X89" s="150"/>
      <c r="Y89" s="150"/>
      <c r="Z89" s="150"/>
      <c r="AA89" s="150"/>
      <c r="AB89" s="150"/>
      <c r="AC89" s="150"/>
      <c r="AD89" s="150"/>
      <c r="AE89" s="150"/>
      <c r="AF89" s="150"/>
    </row>
    <row r="90" spans="1:32">
      <c r="B90" s="6" t="s">
        <v>42</v>
      </c>
      <c r="C90" s="219"/>
      <c r="D90" s="144">
        <f>+'St 2.1'!D90+'St 2.2'!D90</f>
        <v>2652.9741365872478</v>
      </c>
      <c r="E90" s="144">
        <f>+'St 2.1'!E90+'St 2.2'!E90</f>
        <v>3602.7419454459496</v>
      </c>
      <c r="F90" s="144">
        <f>+'St 2.1'!F90+'St 2.2'!F90</f>
        <v>4190.7820955157276</v>
      </c>
      <c r="G90" s="144">
        <f>+'St 2.1'!G90+'St 2.2'!G90</f>
        <v>3473.5636556817353</v>
      </c>
      <c r="H90" s="144">
        <f>+'St 2.1'!H90+'St 2.2'!H90</f>
        <v>1033.04887574338</v>
      </c>
      <c r="I90" s="144">
        <f>+'St 2.1'!I90+'St 2.2'!I90</f>
        <v>0</v>
      </c>
      <c r="J90" s="144">
        <f>+'St 2.1'!J90+'St 2.2'!J90</f>
        <v>14300.130119487159</v>
      </c>
      <c r="K90" s="144">
        <f>+'St 2.1'!K90+'St 2.2'!K90</f>
        <v>1745.2868911359435</v>
      </c>
      <c r="L90" s="144">
        <f>+'St 2.1'!L90+'St 2.2'!L90</f>
        <v>1964.7384252964396</v>
      </c>
      <c r="M90" s="144">
        <f>+'St 2.1'!M90+'St 2.2'!M90</f>
        <v>1361.3469065208519</v>
      </c>
      <c r="N90" s="143"/>
      <c r="O90" s="144">
        <f>+'St 2.1'!O90+'St 2.2'!O90</f>
        <v>949.76780885870187</v>
      </c>
      <c r="P90" s="144">
        <f>+'St 2.1'!P90+'St 2.2'!P90</f>
        <v>588.04015006977795</v>
      </c>
      <c r="Q90" s="144">
        <f>+'St 2.1'!Q90+'St 2.2'!Q90</f>
        <v>-717.21843983399231</v>
      </c>
      <c r="R90" s="144">
        <f>+'St 2.1'!R90+'St 2.2'!R90</f>
        <v>-2440.5147799383558</v>
      </c>
      <c r="S90" s="144">
        <f>+'St 2.1'!S90+'St 2.2'!S90</f>
        <v>-1033.04887574338</v>
      </c>
      <c r="T90" s="144">
        <f>+'St 2.1'!T90+'St 2.2'!T90</f>
        <v>14300.130119487159</v>
      </c>
      <c r="U90" s="144">
        <f>+'St 2.1'!U90+'St 2.2'!U90</f>
        <v>-12554.843228351216</v>
      </c>
      <c r="V90" s="144">
        <f>+'St 2.1'!V90+'St 2.2'!V90</f>
        <v>219.45153416049621</v>
      </c>
      <c r="W90" s="144">
        <f>+'St 2.1'!W90+'St 2.2'!W90</f>
        <v>-603.39151877558766</v>
      </c>
      <c r="X90" s="150"/>
      <c r="Y90" s="150"/>
      <c r="Z90" s="150"/>
      <c r="AA90" s="150"/>
      <c r="AB90" s="150"/>
      <c r="AC90" s="150"/>
      <c r="AD90" s="150"/>
      <c r="AE90" s="150"/>
      <c r="AF90" s="150"/>
    </row>
    <row r="91" spans="1:32">
      <c r="B91" s="6" t="s">
        <v>43</v>
      </c>
      <c r="C91" s="219"/>
      <c r="D91" s="144">
        <f>+'St 2.1'!D91+'St 2.2'!D91</f>
        <v>1817.1871763847057</v>
      </c>
      <c r="E91" s="144">
        <f>+'St 2.1'!E91+'St 2.2'!E91</f>
        <v>2012.8028350343718</v>
      </c>
      <c r="F91" s="144">
        <f>+'St 2.1'!F91+'St 2.2'!F91</f>
        <v>1938.3676463897207</v>
      </c>
      <c r="G91" s="144">
        <f>+'St 2.1'!G91+'St 2.2'!G91</f>
        <v>2072.3406199390888</v>
      </c>
      <c r="H91" s="144">
        <f>+'St 2.1'!H91+'St 2.2'!H91</f>
        <v>2924.2094345267469</v>
      </c>
      <c r="I91" s="144">
        <f>+'St 2.1'!I91+'St 2.2'!I91</f>
        <v>2383.8584221380879</v>
      </c>
      <c r="J91" s="144">
        <f>+'St 2.1'!J91+'St 2.2'!J91</f>
        <v>3314.4624111867374</v>
      </c>
      <c r="K91" s="144">
        <f>+'St 2.1'!K91+'St 2.2'!K91</f>
        <v>4682.9324685268621</v>
      </c>
      <c r="L91" s="144">
        <f>+'St 2.1'!L91+'St 2.2'!L91</f>
        <v>5310.7908445905359</v>
      </c>
      <c r="M91" s="144">
        <f>+'St 2.1'!M91+'St 2.2'!M91</f>
        <v>4958.8179026738107</v>
      </c>
      <c r="N91" s="143"/>
      <c r="O91" s="144">
        <f>+'St 2.1'!O91+'St 2.2'!O91</f>
        <v>195.6156586496661</v>
      </c>
      <c r="P91" s="144">
        <f>+'St 2.1'!P91+'St 2.2'!P91</f>
        <v>-74.435188644651262</v>
      </c>
      <c r="Q91" s="144">
        <f>+'St 2.1'!Q91+'St 2.2'!Q91</f>
        <v>133.97297354936802</v>
      </c>
      <c r="R91" s="144">
        <f>+'St 2.1'!R91+'St 2.2'!R91</f>
        <v>851.86881458765845</v>
      </c>
      <c r="S91" s="144">
        <f>+'St 2.1'!S91+'St 2.2'!S91</f>
        <v>-540.35101238865946</v>
      </c>
      <c r="T91" s="144">
        <f>+'St 2.1'!T91+'St 2.2'!T91</f>
        <v>930.60398904864951</v>
      </c>
      <c r="U91" s="144">
        <f>+'St 2.1'!U91+'St 2.2'!U91</f>
        <v>1368.4700573401244</v>
      </c>
      <c r="V91" s="144">
        <f>+'St 2.1'!V91+'St 2.2'!V91</f>
        <v>627.8583760636742</v>
      </c>
      <c r="W91" s="144">
        <f>+'St 2.1'!W91+'St 2.2'!W91</f>
        <v>-351.97294191672484</v>
      </c>
      <c r="X91" s="150"/>
      <c r="Y91" s="150"/>
      <c r="Z91" s="150"/>
      <c r="AA91" s="150"/>
      <c r="AB91" s="150"/>
      <c r="AC91" s="150"/>
      <c r="AD91" s="150"/>
      <c r="AE91" s="150"/>
      <c r="AF91" s="150"/>
    </row>
    <row r="92" spans="1:32">
      <c r="B92" s="6" t="s">
        <v>44</v>
      </c>
      <c r="C92" s="219"/>
      <c r="D92" s="144">
        <f>+'St 2.1'!D92+'St 2.2'!D92</f>
        <v>0</v>
      </c>
      <c r="E92" s="144">
        <f>+'St 2.1'!E92+'St 2.2'!E92</f>
        <v>0</v>
      </c>
      <c r="F92" s="144">
        <f>+'St 2.1'!F92+'St 2.2'!F92</f>
        <v>0</v>
      </c>
      <c r="G92" s="144">
        <f>+'St 2.1'!G92+'St 2.2'!G92</f>
        <v>0</v>
      </c>
      <c r="H92" s="144">
        <f>+'St 2.1'!H92+'St 2.2'!H92</f>
        <v>0</v>
      </c>
      <c r="I92" s="144">
        <f>+'St 2.1'!I92+'St 2.2'!I92</f>
        <v>0</v>
      </c>
      <c r="J92" s="144">
        <f>+'St 2.1'!J92+'St 2.2'!J92</f>
        <v>0</v>
      </c>
      <c r="K92" s="144">
        <f>+'St 2.1'!K92+'St 2.2'!K92</f>
        <v>0</v>
      </c>
      <c r="L92" s="144">
        <f>+'St 2.1'!L92+'St 2.2'!L92</f>
        <v>0</v>
      </c>
      <c r="M92" s="144">
        <f>+'St 2.1'!M92+'St 2.2'!M92</f>
        <v>0</v>
      </c>
      <c r="N92" s="143"/>
      <c r="O92" s="144">
        <f>+'St 2.1'!O92+'St 2.2'!O92</f>
        <v>0</v>
      </c>
      <c r="P92" s="144">
        <f>+'St 2.1'!P92+'St 2.2'!P92</f>
        <v>0</v>
      </c>
      <c r="Q92" s="144">
        <f>+'St 2.1'!Q92+'St 2.2'!Q92</f>
        <v>0</v>
      </c>
      <c r="R92" s="144">
        <f>+'St 2.1'!R92+'St 2.2'!R92</f>
        <v>0</v>
      </c>
      <c r="S92" s="144">
        <f>+'St 2.1'!S92+'St 2.2'!S92</f>
        <v>0</v>
      </c>
      <c r="T92" s="144">
        <f>+'St 2.1'!T92+'St 2.2'!T92</f>
        <v>0</v>
      </c>
      <c r="U92" s="144">
        <f>+'St 2.1'!U92+'St 2.2'!U92</f>
        <v>0</v>
      </c>
      <c r="V92" s="144">
        <f>+'St 2.1'!V92+'St 2.2'!V92</f>
        <v>0</v>
      </c>
      <c r="W92" s="144">
        <f>+'St 2.1'!W92+'St 2.2'!W92</f>
        <v>0</v>
      </c>
      <c r="X92" s="150"/>
      <c r="Y92" s="150"/>
      <c r="Z92" s="150"/>
      <c r="AA92" s="150"/>
      <c r="AB92" s="150"/>
      <c r="AC92" s="150"/>
      <c r="AD92" s="150"/>
      <c r="AE92" s="150"/>
      <c r="AF92" s="150"/>
    </row>
    <row r="93" spans="1:32">
      <c r="B93" s="7" t="s">
        <v>45</v>
      </c>
      <c r="C93" s="219"/>
      <c r="D93" s="144">
        <f>+'St 2.1'!D93+'St 2.2'!D93</f>
        <v>0</v>
      </c>
      <c r="E93" s="144">
        <f>+'St 2.1'!E93+'St 2.2'!E93</f>
        <v>0</v>
      </c>
      <c r="F93" s="144">
        <f>+'St 2.1'!F93+'St 2.2'!F93</f>
        <v>0</v>
      </c>
      <c r="G93" s="144">
        <f>+'St 2.1'!G93+'St 2.2'!G93</f>
        <v>0</v>
      </c>
      <c r="H93" s="144">
        <f>+'St 2.1'!H93+'St 2.2'!H93</f>
        <v>0</v>
      </c>
      <c r="I93" s="144">
        <f>+'St 2.1'!I93+'St 2.2'!I93</f>
        <v>0</v>
      </c>
      <c r="J93" s="144">
        <f>+'St 2.1'!J93+'St 2.2'!J93</f>
        <v>0</v>
      </c>
      <c r="K93" s="144">
        <f>+'St 2.1'!K93+'St 2.2'!K93</f>
        <v>0</v>
      </c>
      <c r="L93" s="144">
        <f>+'St 2.1'!L93+'St 2.2'!L93</f>
        <v>0</v>
      </c>
      <c r="M93" s="144">
        <f>+'St 2.1'!M93+'St 2.2'!M93</f>
        <v>0</v>
      </c>
      <c r="N93" s="143"/>
      <c r="O93" s="144">
        <f>+'St 2.1'!O93+'St 2.2'!O93</f>
        <v>0</v>
      </c>
      <c r="P93" s="144">
        <f>+'St 2.1'!P93+'St 2.2'!P93</f>
        <v>0</v>
      </c>
      <c r="Q93" s="144">
        <f>+'St 2.1'!Q93+'St 2.2'!Q93</f>
        <v>0</v>
      </c>
      <c r="R93" s="144">
        <f>+'St 2.1'!R93+'St 2.2'!R93</f>
        <v>0</v>
      </c>
      <c r="S93" s="144">
        <f>+'St 2.1'!S93+'St 2.2'!S93</f>
        <v>0</v>
      </c>
      <c r="T93" s="144">
        <f>+'St 2.1'!T93+'St 2.2'!T93</f>
        <v>0</v>
      </c>
      <c r="U93" s="144">
        <f>+'St 2.1'!U93+'St 2.2'!U93</f>
        <v>0</v>
      </c>
      <c r="V93" s="144">
        <f>+'St 2.1'!V93+'St 2.2'!V93</f>
        <v>0</v>
      </c>
      <c r="W93" s="144">
        <f>+'St 2.1'!W93+'St 2.2'!W93</f>
        <v>0</v>
      </c>
      <c r="X93" s="150"/>
      <c r="Y93" s="150"/>
      <c r="Z93" s="150"/>
      <c r="AA93" s="150"/>
      <c r="AB93" s="150"/>
      <c r="AC93" s="150"/>
      <c r="AD93" s="150"/>
      <c r="AE93" s="150"/>
      <c r="AF93" s="150"/>
    </row>
    <row r="94" spans="1:32">
      <c r="B94" s="7" t="s">
        <v>46</v>
      </c>
      <c r="C94" s="219"/>
      <c r="D94" s="144">
        <f>+'St 2.1'!D94+'St 2.2'!D94</f>
        <v>0</v>
      </c>
      <c r="E94" s="144">
        <f>+'St 2.1'!E94+'St 2.2'!E94</f>
        <v>0</v>
      </c>
      <c r="F94" s="144">
        <f>+'St 2.1'!F94+'St 2.2'!F94</f>
        <v>0</v>
      </c>
      <c r="G94" s="144">
        <f>+'St 2.1'!G94+'St 2.2'!G94</f>
        <v>0</v>
      </c>
      <c r="H94" s="144">
        <f>+'St 2.1'!H94+'St 2.2'!H94</f>
        <v>0</v>
      </c>
      <c r="I94" s="144">
        <f>+'St 2.1'!I94+'St 2.2'!I94</f>
        <v>0</v>
      </c>
      <c r="J94" s="144">
        <f>+'St 2.1'!J94+'St 2.2'!J94</f>
        <v>0</v>
      </c>
      <c r="K94" s="144">
        <f>+'St 2.1'!K94+'St 2.2'!K94</f>
        <v>0</v>
      </c>
      <c r="L94" s="144">
        <f>+'St 2.1'!L94+'St 2.2'!L94</f>
        <v>0</v>
      </c>
      <c r="M94" s="144">
        <f>+'St 2.1'!M94+'St 2.2'!M94</f>
        <v>0</v>
      </c>
      <c r="N94" s="143"/>
      <c r="O94" s="144">
        <f>+'St 2.1'!O94+'St 2.2'!O94</f>
        <v>0</v>
      </c>
      <c r="P94" s="144">
        <f>+'St 2.1'!P94+'St 2.2'!P94</f>
        <v>0</v>
      </c>
      <c r="Q94" s="144">
        <f>+'St 2.1'!Q94+'St 2.2'!Q94</f>
        <v>0</v>
      </c>
      <c r="R94" s="144">
        <f>+'St 2.1'!R94+'St 2.2'!R94</f>
        <v>0</v>
      </c>
      <c r="S94" s="144">
        <f>+'St 2.1'!S94+'St 2.2'!S94</f>
        <v>0</v>
      </c>
      <c r="T94" s="144">
        <f>+'St 2.1'!T94+'St 2.2'!T94</f>
        <v>0</v>
      </c>
      <c r="U94" s="144">
        <f>+'St 2.1'!U94+'St 2.2'!U94</f>
        <v>0</v>
      </c>
      <c r="V94" s="144">
        <f>+'St 2.1'!V94+'St 2.2'!V94</f>
        <v>0</v>
      </c>
      <c r="W94" s="144">
        <f>+'St 2.1'!W94+'St 2.2'!W94</f>
        <v>0</v>
      </c>
      <c r="X94" s="150"/>
      <c r="Y94" s="150"/>
      <c r="Z94" s="150"/>
      <c r="AA94" s="150"/>
      <c r="AB94" s="150"/>
      <c r="AC94" s="150"/>
      <c r="AD94" s="150"/>
      <c r="AE94" s="150"/>
      <c r="AF94" s="150"/>
    </row>
    <row r="95" spans="1:32">
      <c r="B95" s="6" t="s">
        <v>317</v>
      </c>
      <c r="C95" s="219"/>
      <c r="D95" s="144">
        <f>+'St 2.1'!D95+'St 2.2'!D95</f>
        <v>239884.46137638751</v>
      </c>
      <c r="E95" s="144">
        <f>+'St 2.1'!E95+'St 2.2'!E95</f>
        <v>232608.71747571067</v>
      </c>
      <c r="F95" s="144">
        <f>+'St 2.1'!F95+'St 2.2'!F95</f>
        <v>252570.42136983731</v>
      </c>
      <c r="G95" s="144">
        <f>+'St 2.1'!G95+'St 2.2'!G95</f>
        <v>247793.17030717395</v>
      </c>
      <c r="H95" s="144">
        <f>+'St 2.1'!H95+'St 2.2'!H95</f>
        <v>227335.58981007902</v>
      </c>
      <c r="I95" s="144">
        <f>+'St 2.1'!I95+'St 2.2'!I95</f>
        <v>237004.4693634155</v>
      </c>
      <c r="J95" s="144">
        <f>+'St 2.1'!J95+'St 2.2'!J95</f>
        <v>330301.08977836691</v>
      </c>
      <c r="K95" s="144">
        <f>+'St 2.1'!K95+'St 2.2'!K95</f>
        <v>379725.08075876406</v>
      </c>
      <c r="L95" s="144">
        <f>+'St 2.1'!L95+'St 2.2'!L95</f>
        <v>316614.46653923515</v>
      </c>
      <c r="M95" s="144">
        <f>+'St 2.1'!M95+'St 2.2'!M95</f>
        <v>278056.12954459916</v>
      </c>
      <c r="N95" s="143"/>
      <c r="O95" s="144">
        <f>+'St 2.1'!O95+'St 2.2'!O95</f>
        <v>-7275.7439006768536</v>
      </c>
      <c r="P95" s="144">
        <f>+'St 2.1'!P95+'St 2.2'!P95</f>
        <v>19961.703894126655</v>
      </c>
      <c r="Q95" s="144">
        <f>+'St 2.1'!Q95+'St 2.2'!Q95</f>
        <v>-4777.2510626633666</v>
      </c>
      <c r="R95" s="144">
        <f>+'St 2.1'!R95+'St 2.2'!R95</f>
        <v>-20457.580497094947</v>
      </c>
      <c r="S95" s="144">
        <f>+'St 2.1'!S95+'St 2.2'!S95</f>
        <v>9668.8795533364537</v>
      </c>
      <c r="T95" s="144">
        <f>+'St 2.1'!T95+'St 2.2'!T95</f>
        <v>93296.620414951438</v>
      </c>
      <c r="U95" s="144">
        <f>+'St 2.1'!U95+'St 2.2'!U95</f>
        <v>49423.990980397197</v>
      </c>
      <c r="V95" s="144">
        <f>+'St 2.1'!V95+'St 2.2'!V95</f>
        <v>-63110.614219528958</v>
      </c>
      <c r="W95" s="144">
        <f>+'St 2.1'!W95+'St 2.2'!W95</f>
        <v>-38558.336994635974</v>
      </c>
      <c r="X95" s="150"/>
      <c r="Y95" s="150"/>
      <c r="Z95" s="150"/>
      <c r="AA95" s="150"/>
      <c r="AB95" s="150"/>
      <c r="AC95" s="150"/>
      <c r="AD95" s="150"/>
      <c r="AE95" s="150"/>
      <c r="AF95" s="150"/>
    </row>
    <row r="96" spans="1:32">
      <c r="B96" s="6" t="s">
        <v>108</v>
      </c>
      <c r="C96" s="219"/>
      <c r="D96" s="144">
        <f>+'St 2.1'!D96+'St 2.2'!D96</f>
        <v>2031016.8833178089</v>
      </c>
      <c r="E96" s="144">
        <f>+'St 2.1'!E96+'St 2.2'!E96</f>
        <v>2034906.2340139223</v>
      </c>
      <c r="F96" s="144">
        <f>+'St 2.1'!F96+'St 2.2'!F96</f>
        <v>2005689.9404178304</v>
      </c>
      <c r="G96" s="144">
        <f>+'St 2.1'!G96+'St 2.2'!G96</f>
        <v>2084876.8726269871</v>
      </c>
      <c r="H96" s="144">
        <f>+'St 2.1'!H96+'St 2.2'!H96</f>
        <v>2348877.6201164899</v>
      </c>
      <c r="I96" s="144">
        <f>+'St 2.1'!I96+'St 2.2'!I96</f>
        <v>2710394.808097221</v>
      </c>
      <c r="J96" s="144">
        <f>+'St 2.1'!J96+'St 2.2'!J96</f>
        <v>4405762.3223233735</v>
      </c>
      <c r="K96" s="144">
        <f>+'St 2.1'!K96+'St 2.2'!K96</f>
        <v>3503661.3051010664</v>
      </c>
      <c r="L96" s="144">
        <f>+'St 2.1'!L96+'St 2.2'!L96</f>
        <v>3141477.898589632</v>
      </c>
      <c r="M96" s="144">
        <f>+'St 2.1'!M96+'St 2.2'!M96</f>
        <v>3311914.117321162</v>
      </c>
      <c r="N96" s="143"/>
      <c r="O96" s="144">
        <f>+'St 2.1'!O96+'St 2.2'!O96</f>
        <v>3889.3506961134685</v>
      </c>
      <c r="P96" s="144">
        <f>+'St 2.1'!P96+'St 2.2'!P96</f>
        <v>-29216.293596092051</v>
      </c>
      <c r="Q96" s="144">
        <f>+'St 2.1'!Q96+'St 2.2'!Q96</f>
        <v>79186.932209156745</v>
      </c>
      <c r="R96" s="144">
        <f>+'St 2.1'!R96+'St 2.2'!R96</f>
        <v>264000.74748950329</v>
      </c>
      <c r="S96" s="144">
        <f>+'St 2.1'!S96+'St 2.2'!S96</f>
        <v>361517.1879807309</v>
      </c>
      <c r="T96" s="144">
        <f>+'St 2.1'!T96+'St 2.2'!T96</f>
        <v>1695367.5142261516</v>
      </c>
      <c r="U96" s="144">
        <f>+'St 2.1'!U96+'St 2.2'!U96</f>
        <v>-902101.01722230646</v>
      </c>
      <c r="V96" s="144">
        <f>+'St 2.1'!V96+'St 2.2'!V96</f>
        <v>-362183.40651143453</v>
      </c>
      <c r="W96" s="144">
        <f>+'St 2.1'!W96+'St 2.2'!W96</f>
        <v>170436.21873153001</v>
      </c>
      <c r="X96" s="150"/>
      <c r="Y96" s="150"/>
      <c r="Z96" s="150"/>
      <c r="AA96" s="150"/>
      <c r="AB96" s="150"/>
      <c r="AC96" s="150"/>
      <c r="AD96" s="150"/>
      <c r="AE96" s="150"/>
      <c r="AF96" s="150"/>
    </row>
    <row r="97" spans="1:32">
      <c r="B97" s="6" t="s">
        <v>48</v>
      </c>
      <c r="C97" s="219"/>
      <c r="D97" s="144">
        <f>+'St 2.1'!D97+'St 2.2'!D97</f>
        <v>0</v>
      </c>
      <c r="E97" s="144">
        <f>+'St 2.1'!E97+'St 2.2'!E97</f>
        <v>0</v>
      </c>
      <c r="F97" s="144">
        <f>+'St 2.1'!F97+'St 2.2'!F97</f>
        <v>0</v>
      </c>
      <c r="G97" s="144">
        <f>+'St 2.1'!G97+'St 2.2'!G97</f>
        <v>0</v>
      </c>
      <c r="H97" s="144">
        <f>+'St 2.1'!H97+'St 2.2'!H97</f>
        <v>0</v>
      </c>
      <c r="I97" s="144">
        <f>+'St 2.1'!I97+'St 2.2'!I97</f>
        <v>0</v>
      </c>
      <c r="J97" s="144">
        <f>+'St 2.1'!J97+'St 2.2'!J97</f>
        <v>0</v>
      </c>
      <c r="K97" s="144">
        <f>+'St 2.1'!K97+'St 2.2'!K97</f>
        <v>0</v>
      </c>
      <c r="L97" s="144">
        <f>+'St 2.1'!L97+'St 2.2'!L97</f>
        <v>0</v>
      </c>
      <c r="M97" s="144">
        <f>+'St 2.1'!M97+'St 2.2'!M97</f>
        <v>0</v>
      </c>
      <c r="N97" s="143"/>
      <c r="O97" s="144">
        <f>+'St 2.1'!O97+'St 2.2'!O97</f>
        <v>0</v>
      </c>
      <c r="P97" s="144">
        <f>+'St 2.1'!P97+'St 2.2'!P97</f>
        <v>0</v>
      </c>
      <c r="Q97" s="144">
        <f>+'St 2.1'!Q97+'St 2.2'!Q97</f>
        <v>0</v>
      </c>
      <c r="R97" s="144">
        <f>+'St 2.1'!R97+'St 2.2'!R97</f>
        <v>0</v>
      </c>
      <c r="S97" s="144">
        <f>+'St 2.1'!S97+'St 2.2'!S97</f>
        <v>0</v>
      </c>
      <c r="T97" s="144">
        <f>+'St 2.1'!T97+'St 2.2'!T97</f>
        <v>0</v>
      </c>
      <c r="U97" s="144">
        <f>+'St 2.1'!U97+'St 2.2'!U97</f>
        <v>0</v>
      </c>
      <c r="V97" s="144">
        <f>+'St 2.1'!V97+'St 2.2'!V97</f>
        <v>0</v>
      </c>
      <c r="W97" s="144">
        <f>+'St 2.1'!W97+'St 2.2'!W97</f>
        <v>0</v>
      </c>
      <c r="X97" s="150"/>
      <c r="Y97" s="150"/>
      <c r="Z97" s="150"/>
      <c r="AA97" s="150"/>
      <c r="AB97" s="150"/>
      <c r="AC97" s="150"/>
      <c r="AD97" s="150"/>
      <c r="AE97" s="150"/>
      <c r="AF97" s="150"/>
    </row>
    <row r="98" spans="1:32">
      <c r="B98" s="6" t="s">
        <v>325</v>
      </c>
      <c r="C98" s="219"/>
      <c r="D98" s="144">
        <f>+'St 2.1'!D98+'St 2.2'!D98</f>
        <v>0</v>
      </c>
      <c r="E98" s="144">
        <f>+'St 2.1'!E98+'St 2.2'!E98</f>
        <v>0</v>
      </c>
      <c r="F98" s="144">
        <f>+'St 2.1'!F98+'St 2.2'!F98</f>
        <v>0</v>
      </c>
      <c r="G98" s="144">
        <f>+'St 2.1'!G98+'St 2.2'!G98</f>
        <v>0</v>
      </c>
      <c r="H98" s="144">
        <f>+'St 2.1'!H98+'St 2.2'!H98</f>
        <v>0</v>
      </c>
      <c r="I98" s="144">
        <f>+'St 2.1'!I98+'St 2.2'!I98</f>
        <v>0</v>
      </c>
      <c r="J98" s="144">
        <f>+'St 2.1'!J98+'St 2.2'!J98</f>
        <v>0</v>
      </c>
      <c r="K98" s="144">
        <f>+'St 2.1'!K98+'St 2.2'!K98</f>
        <v>0</v>
      </c>
      <c r="L98" s="144">
        <f>+'St 2.1'!L98+'St 2.2'!L98</f>
        <v>0</v>
      </c>
      <c r="M98" s="144">
        <f>+'St 2.1'!M98+'St 2.2'!M98</f>
        <v>0</v>
      </c>
      <c r="N98" s="143"/>
      <c r="O98" s="144">
        <f>+'St 2.1'!O98+'St 2.2'!O98</f>
        <v>0</v>
      </c>
      <c r="P98" s="144">
        <f>+'St 2.1'!P98+'St 2.2'!P98</f>
        <v>0</v>
      </c>
      <c r="Q98" s="144">
        <f>+'St 2.1'!Q98+'St 2.2'!Q98</f>
        <v>0</v>
      </c>
      <c r="R98" s="144">
        <f>+'St 2.1'!R98+'St 2.2'!R98</f>
        <v>0</v>
      </c>
      <c r="S98" s="144">
        <f>+'St 2.1'!S98+'St 2.2'!S98</f>
        <v>0</v>
      </c>
      <c r="T98" s="144">
        <f>+'St 2.1'!T98+'St 2.2'!T98</f>
        <v>0</v>
      </c>
      <c r="U98" s="144">
        <f>+'St 2.1'!U98+'St 2.2'!U98</f>
        <v>0</v>
      </c>
      <c r="V98" s="144">
        <f>+'St 2.1'!V98+'St 2.2'!V98</f>
        <v>0</v>
      </c>
      <c r="W98" s="144">
        <f>+'St 2.1'!W98+'St 2.2'!W98</f>
        <v>0</v>
      </c>
      <c r="X98" s="150"/>
      <c r="Y98" s="150"/>
      <c r="Z98" s="150"/>
      <c r="AA98" s="150"/>
      <c r="AB98" s="150"/>
      <c r="AC98" s="150"/>
      <c r="AD98" s="150"/>
      <c r="AE98" s="150"/>
      <c r="AF98" s="150"/>
    </row>
    <row r="99" spans="1:32">
      <c r="B99" s="8" t="s">
        <v>101</v>
      </c>
      <c r="C99" s="219"/>
      <c r="D99" s="144">
        <f>+'St 2.1'!D99+'St 2.2'!D99</f>
        <v>336884.59</v>
      </c>
      <c r="E99" s="144">
        <f>+'St 2.1'!E99+'St 2.2'!E99</f>
        <v>476262.67</v>
      </c>
      <c r="F99" s="144">
        <f>+'St 2.1'!F99+'St 2.2'!F99</f>
        <v>496049.97313501092</v>
      </c>
      <c r="G99" s="144">
        <f>+'St 2.1'!G99+'St 2.2'!G99</f>
        <v>516155</v>
      </c>
      <c r="H99" s="144">
        <f>+'St 2.1'!H99+'St 2.2'!H99</f>
        <v>536893.97482510807</v>
      </c>
      <c r="I99" s="144">
        <f>+'St 2.1'!I99+'St 2.2'!I99</f>
        <v>566874.91820592992</v>
      </c>
      <c r="J99" s="144">
        <f>+'St 2.1'!J99+'St 2.2'!J99</f>
        <v>659733.22580965748</v>
      </c>
      <c r="K99" s="144">
        <f>+'St 2.1'!K99+'St 2.2'!K99</f>
        <v>715247.22658062901</v>
      </c>
      <c r="L99" s="144">
        <f>+'St 2.1'!L99+'St 2.2'!L99</f>
        <v>771431.819581941</v>
      </c>
      <c r="M99" s="144">
        <f>+'St 2.1'!M99+'St 2.2'!M99</f>
        <v>721719.41794911842</v>
      </c>
      <c r="N99" s="143"/>
      <c r="O99" s="144">
        <f>+'St 2.1'!O99+'St 2.2'!O99</f>
        <v>139378.07999999996</v>
      </c>
      <c r="P99" s="144">
        <f>+'St 2.1'!P99+'St 2.2'!P99</f>
        <v>19787.303135010916</v>
      </c>
      <c r="Q99" s="144">
        <f>+'St 2.1'!Q99+'St 2.2'!Q99</f>
        <v>20105.026864989122</v>
      </c>
      <c r="R99" s="144">
        <f>+'St 2.1'!R99+'St 2.2'!R99</f>
        <v>20738.974825108107</v>
      </c>
      <c r="S99" s="144">
        <f>+'St 2.1'!S99+'St 2.2'!S99</f>
        <v>29980.943380821827</v>
      </c>
      <c r="T99" s="144">
        <f>+'St 2.1'!T99+'St 2.2'!T99</f>
        <v>92858.30760372756</v>
      </c>
      <c r="U99" s="144">
        <f>+'St 2.1'!U99+'St 2.2'!U99</f>
        <v>55514.000770971506</v>
      </c>
      <c r="V99" s="144">
        <f>+'St 2.1'!V99+'St 2.2'!V99</f>
        <v>56184.593001311987</v>
      </c>
      <c r="W99" s="144">
        <f>+'St 2.1'!W99+'St 2.2'!W99</f>
        <v>-49712.401632822548</v>
      </c>
      <c r="X99" s="150"/>
      <c r="Y99" s="150"/>
      <c r="Z99" s="150"/>
      <c r="AA99" s="150"/>
      <c r="AB99" s="150"/>
      <c r="AC99" s="150"/>
      <c r="AD99" s="150"/>
      <c r="AE99" s="150"/>
      <c r="AF99" s="150"/>
    </row>
    <row r="100" spans="1:32" s="45" customFormat="1">
      <c r="A100" s="38"/>
      <c r="B100" s="9" t="s">
        <v>95</v>
      </c>
      <c r="C100" s="209" t="s">
        <v>310</v>
      </c>
      <c r="D100" s="147">
        <f>+'St 2.1'!D100+'St 2.2'!D100</f>
        <v>2220155.7380747539</v>
      </c>
      <c r="E100" s="147">
        <f>+'St 2.1'!E100+'St 2.2'!E100</f>
        <v>2372926.6831062837</v>
      </c>
      <c r="F100" s="147">
        <f>+'St 2.1'!F100+'St 2.2'!F100</f>
        <v>2034793.9150491322</v>
      </c>
      <c r="G100" s="147">
        <f>+'St 2.1'!G100+'St 2.2'!G100</f>
        <v>2337286.5347689888</v>
      </c>
      <c r="H100" s="147">
        <f>+'St 2.1'!H100+'St 2.2'!H100</f>
        <v>2933817.2302237637</v>
      </c>
      <c r="I100" s="147">
        <f>+'St 2.1'!I100+'St 2.2'!I100</f>
        <v>3321445.7928784988</v>
      </c>
      <c r="J100" s="147">
        <f>+'St 2.1'!J100+'St 2.2'!J100</f>
        <v>4935647.1264713285</v>
      </c>
      <c r="K100" s="147">
        <f>+'St 2.1'!K100+'St 2.2'!K100</f>
        <v>3894162.6983910152</v>
      </c>
      <c r="L100" s="147">
        <f>+'St 2.1'!L100+'St 2.2'!L100</f>
        <v>3317293.1728111627</v>
      </c>
      <c r="M100" s="147">
        <f>+'St 2.1'!M100+'St 2.2'!M100</f>
        <v>3528035.8686834699</v>
      </c>
      <c r="N100" s="146"/>
      <c r="O100" s="147">
        <f>+'St 2.1'!O100+'St 2.2'!O100</f>
        <v>152770.94503152964</v>
      </c>
      <c r="P100" s="147">
        <f>+'St 2.1'!P100+'St 2.2'!P100</f>
        <v>-338132.76805715135</v>
      </c>
      <c r="Q100" s="147">
        <f>+'St 2.1'!Q100+'St 2.2'!Q100</f>
        <v>302492.61971985683</v>
      </c>
      <c r="R100" s="147">
        <f>+'St 2.1'!R100+'St 2.2'!R100</f>
        <v>596530.69545477466</v>
      </c>
      <c r="S100" s="147">
        <f>+'St 2.1'!S100+'St 2.2'!S100</f>
        <v>387628.56265473529</v>
      </c>
      <c r="T100" s="147">
        <f>+'St 2.1'!T100+'St 2.2'!T100</f>
        <v>1614201.33359283</v>
      </c>
      <c r="U100" s="147">
        <f>+'St 2.1'!U100+'St 2.2'!U100</f>
        <v>-1041484.428080314</v>
      </c>
      <c r="V100" s="147">
        <f>+'St 2.1'!V100+'St 2.2'!V100</f>
        <v>-576869.52557985252</v>
      </c>
      <c r="W100" s="147">
        <f>+'St 2.1'!W100+'St 2.2'!W100</f>
        <v>210742.69587230764</v>
      </c>
      <c r="X100" s="149"/>
      <c r="Y100" s="149"/>
      <c r="Z100" s="149"/>
      <c r="AA100" s="149"/>
      <c r="AB100" s="149"/>
      <c r="AC100" s="149"/>
      <c r="AD100" s="149"/>
      <c r="AE100" s="149"/>
      <c r="AF100" s="149"/>
    </row>
    <row r="101" spans="1:32">
      <c r="B101" s="208" t="s">
        <v>40</v>
      </c>
      <c r="C101" s="219"/>
      <c r="D101" s="144">
        <f>+'St 2.1'!D101+'St 2.2'!D101</f>
        <v>2206306.798074754</v>
      </c>
      <c r="E101" s="144">
        <f>+'St 2.1'!E101+'St 2.2'!E101</f>
        <v>2359650.8632243657</v>
      </c>
      <c r="F101" s="144">
        <f>+'St 2.1'!F101+'St 2.2'!F101</f>
        <v>2018000.9386991321</v>
      </c>
      <c r="G101" s="144">
        <f>+'St 2.1'!G101+'St 2.2'!G101</f>
        <v>2310531.959018447</v>
      </c>
      <c r="H101" s="144">
        <f>+'St 2.1'!H101+'St 2.2'!H101</f>
        <v>2906560.1360845226</v>
      </c>
      <c r="I101" s="144">
        <f>+'St 2.1'!I101+'St 2.2'!I101</f>
        <v>3287243.9143452798</v>
      </c>
      <c r="J101" s="144">
        <f>+'St 2.1'!J101+'St 2.2'!J101</f>
        <v>4904509.5774360001</v>
      </c>
      <c r="K101" s="144">
        <f>+'St 2.1'!K101+'St 2.2'!K101</f>
        <v>3852572.6079535014</v>
      </c>
      <c r="L101" s="144">
        <f>+'St 2.1'!L101+'St 2.2'!L101</f>
        <v>3288254.7328240457</v>
      </c>
      <c r="M101" s="144">
        <f>+'St 2.1'!M101+'St 2.2'!M101</f>
        <v>3478722.4700153102</v>
      </c>
      <c r="N101" s="143"/>
      <c r="O101" s="144">
        <f>+'St 2.1'!O101+'St 2.2'!O101</f>
        <v>153344.06514961156</v>
      </c>
      <c r="P101" s="144">
        <f>+'St 2.1'!P101+'St 2.2'!P101</f>
        <v>-341649.92452523351</v>
      </c>
      <c r="Q101" s="144">
        <f>+'St 2.1'!Q101+'St 2.2'!Q101</f>
        <v>292531.02031931485</v>
      </c>
      <c r="R101" s="144">
        <f>+'St 2.1'!R101+'St 2.2'!R101</f>
        <v>596028.17706607573</v>
      </c>
      <c r="S101" s="144">
        <f>+'St 2.1'!S101+'St 2.2'!S101</f>
        <v>380683.77826075722</v>
      </c>
      <c r="T101" s="144">
        <f>+'St 2.1'!T101+'St 2.2'!T101</f>
        <v>1617265.663090721</v>
      </c>
      <c r="U101" s="144">
        <f>+'St 2.1'!U101+'St 2.2'!U101</f>
        <v>-1051936.9694824999</v>
      </c>
      <c r="V101" s="144">
        <f>+'St 2.1'!V101+'St 2.2'!V101</f>
        <v>-564317.8751294557</v>
      </c>
      <c r="W101" s="144">
        <f>+'St 2.1'!W101+'St 2.2'!W101</f>
        <v>190467.73719126498</v>
      </c>
      <c r="X101" s="150"/>
      <c r="Y101" s="150"/>
      <c r="Z101" s="150"/>
      <c r="AA101" s="150"/>
      <c r="AB101" s="150"/>
      <c r="AC101" s="150"/>
      <c r="AD101" s="150"/>
      <c r="AE101" s="150"/>
      <c r="AF101" s="150"/>
    </row>
    <row r="102" spans="1:32">
      <c r="B102" s="6" t="s">
        <v>41</v>
      </c>
      <c r="C102" s="219"/>
      <c r="D102" s="144">
        <f>+'St 2.1'!D102+'St 2.2'!D102</f>
        <v>0</v>
      </c>
      <c r="E102" s="144">
        <f>+'St 2.1'!E102+'St 2.2'!E102</f>
        <v>0</v>
      </c>
      <c r="F102" s="144">
        <f>+'St 2.1'!F102+'St 2.2'!F102</f>
        <v>0</v>
      </c>
      <c r="G102" s="144">
        <f>+'St 2.1'!G102+'St 2.2'!G102</f>
        <v>0</v>
      </c>
      <c r="H102" s="144">
        <f>+'St 2.1'!H102+'St 2.2'!H102</f>
        <v>0</v>
      </c>
      <c r="I102" s="144">
        <f>+'St 2.1'!I102+'St 2.2'!I102</f>
        <v>0</v>
      </c>
      <c r="J102" s="144">
        <f>+'St 2.1'!J102+'St 2.2'!J102</f>
        <v>0</v>
      </c>
      <c r="K102" s="144">
        <f>+'St 2.1'!K102+'St 2.2'!K102</f>
        <v>0</v>
      </c>
      <c r="L102" s="144">
        <f>+'St 2.1'!L102+'St 2.2'!L102</f>
        <v>0</v>
      </c>
      <c r="M102" s="144">
        <f>+'St 2.1'!M102+'St 2.2'!M102</f>
        <v>0</v>
      </c>
      <c r="N102" s="143"/>
      <c r="O102" s="144">
        <f>+'St 2.1'!O102+'St 2.2'!O102</f>
        <v>0</v>
      </c>
      <c r="P102" s="144">
        <f>+'St 2.1'!P102+'St 2.2'!P102</f>
        <v>0</v>
      </c>
      <c r="Q102" s="144">
        <f>+'St 2.1'!Q102+'St 2.2'!Q102</f>
        <v>0</v>
      </c>
      <c r="R102" s="144">
        <f>+'St 2.1'!R102+'St 2.2'!R102</f>
        <v>0</v>
      </c>
      <c r="S102" s="144">
        <f>+'St 2.1'!S102+'St 2.2'!S102</f>
        <v>0</v>
      </c>
      <c r="T102" s="144">
        <f>+'St 2.1'!T102+'St 2.2'!T102</f>
        <v>0</v>
      </c>
      <c r="U102" s="144">
        <f>+'St 2.1'!U102+'St 2.2'!U102</f>
        <v>0</v>
      </c>
      <c r="V102" s="144">
        <f>+'St 2.1'!V102+'St 2.2'!V102</f>
        <v>0</v>
      </c>
      <c r="W102" s="144">
        <f>+'St 2.1'!W102+'St 2.2'!W102</f>
        <v>0</v>
      </c>
      <c r="X102" s="150"/>
      <c r="Y102" s="150"/>
      <c r="Z102" s="150"/>
      <c r="AA102" s="150"/>
      <c r="AB102" s="150"/>
      <c r="AC102" s="150"/>
      <c r="AD102" s="150"/>
      <c r="AE102" s="150"/>
      <c r="AF102" s="150"/>
    </row>
    <row r="103" spans="1:32">
      <c r="B103" s="6" t="s">
        <v>42</v>
      </c>
      <c r="C103" s="219"/>
      <c r="D103" s="144">
        <f>+'St 2.1'!D103+'St 2.2'!D103</f>
        <v>19340.895637729915</v>
      </c>
      <c r="E103" s="144">
        <f>+'St 2.1'!E103+'St 2.2'!E103</f>
        <v>17869.437623509442</v>
      </c>
      <c r="F103" s="144">
        <f>+'St 2.1'!F103+'St 2.2'!F103</f>
        <v>20425.542054650039</v>
      </c>
      <c r="G103" s="144">
        <f>+'St 2.1'!G103+'St 2.2'!G103</f>
        <v>21219.070826566302</v>
      </c>
      <c r="H103" s="144">
        <f>+'St 2.1'!H103+'St 2.2'!H103</f>
        <v>23151.651175368599</v>
      </c>
      <c r="I103" s="144">
        <f>+'St 2.1'!I103+'St 2.2'!I103</f>
        <v>23919.291624797574</v>
      </c>
      <c r="J103" s="144">
        <f>+'St 2.1'!J103+'St 2.2'!J103</f>
        <v>26339.258571000373</v>
      </c>
      <c r="K103" s="144">
        <f>+'St 2.1'!K103+'St 2.2'!K103</f>
        <v>26806.720653045129</v>
      </c>
      <c r="L103" s="144">
        <f>+'St 2.1'!L103+'St 2.2'!L103</f>
        <v>27024.599527790255</v>
      </c>
      <c r="M103" s="144">
        <f>+'St 2.1'!M103+'St 2.2'!M103</f>
        <v>27323.057447861924</v>
      </c>
      <c r="N103" s="143"/>
      <c r="O103" s="144">
        <f>+'St 2.1'!O103+'St 2.2'!O103</f>
        <v>-1471.4580142204736</v>
      </c>
      <c r="P103" s="144">
        <f>+'St 2.1'!P103+'St 2.2'!P103</f>
        <v>2556.1044311405967</v>
      </c>
      <c r="Q103" s="144">
        <f>+'St 2.1'!Q103+'St 2.2'!Q103</f>
        <v>793.52877191626021</v>
      </c>
      <c r="R103" s="144">
        <f>+'St 2.1'!R103+'St 2.2'!R103</f>
        <v>1932.5803488022984</v>
      </c>
      <c r="S103" s="144">
        <f>+'St 2.1'!S103+'St 2.2'!S103</f>
        <v>767.64044942897556</v>
      </c>
      <c r="T103" s="144">
        <f>+'St 2.1'!T103+'St 2.2'!T103</f>
        <v>2419.9669462027996</v>
      </c>
      <c r="U103" s="144">
        <f>+'St 2.1'!U103+'St 2.2'!U103</f>
        <v>467.46208204475289</v>
      </c>
      <c r="V103" s="144">
        <f>+'St 2.1'!V103+'St 2.2'!V103</f>
        <v>217.87887474512706</v>
      </c>
      <c r="W103" s="144">
        <f>+'St 2.1'!W103+'St 2.2'!W103</f>
        <v>298.45792007167034</v>
      </c>
      <c r="X103" s="150"/>
      <c r="Y103" s="150"/>
      <c r="Z103" s="150"/>
      <c r="AA103" s="150"/>
      <c r="AB103" s="150"/>
      <c r="AC103" s="150"/>
      <c r="AD103" s="150"/>
      <c r="AE103" s="150"/>
      <c r="AF103" s="150"/>
    </row>
    <row r="104" spans="1:32">
      <c r="B104" s="6" t="s">
        <v>43</v>
      </c>
      <c r="C104" s="219"/>
      <c r="D104" s="144">
        <f>+'St 2.1'!D104+'St 2.2'!D104</f>
        <v>29163.20018477377</v>
      </c>
      <c r="E104" s="144">
        <f>+'St 2.1'!E104+'St 2.2'!E104</f>
        <v>31996.599828161652</v>
      </c>
      <c r="F104" s="144">
        <f>+'St 2.1'!F104+'St 2.2'!F104</f>
        <v>30922.935338018106</v>
      </c>
      <c r="G104" s="144">
        <f>+'St 2.1'!G104+'St 2.2'!G104</f>
        <v>32968.551771828672</v>
      </c>
      <c r="H104" s="144">
        <f>+'St 2.1'!H104+'St 2.2'!H104</f>
        <v>43379.198963983756</v>
      </c>
      <c r="I104" s="144">
        <f>+'St 2.1'!I104+'St 2.2'!I104</f>
        <v>37436.864501671851</v>
      </c>
      <c r="J104" s="144">
        <f>+'St 2.1'!J104+'St 2.2'!J104</f>
        <v>42188.405592582771</v>
      </c>
      <c r="K104" s="144">
        <f>+'St 2.1'!K104+'St 2.2'!K104</f>
        <v>61774.768667593933</v>
      </c>
      <c r="L104" s="144">
        <f>+'St 2.1'!L104+'St 2.2'!L104</f>
        <v>78218.850487331845</v>
      </c>
      <c r="M104" s="144">
        <f>+'St 2.1'!M104+'St 2.2'!M104</f>
        <v>68607.192362181173</v>
      </c>
      <c r="N104" s="143"/>
      <c r="O104" s="144">
        <f>+'St 2.1'!O104+'St 2.2'!O104</f>
        <v>2833.399643387882</v>
      </c>
      <c r="P104" s="144">
        <f>+'St 2.1'!P104+'St 2.2'!P104</f>
        <v>-1073.6644901435438</v>
      </c>
      <c r="Q104" s="144">
        <f>+'St 2.1'!Q104+'St 2.2'!Q104</f>
        <v>2045.6164338105682</v>
      </c>
      <c r="R104" s="144">
        <f>+'St 2.1'!R104+'St 2.2'!R104</f>
        <v>10410.647192155082</v>
      </c>
      <c r="S104" s="144">
        <f>+'St 2.1'!S104+'St 2.2'!S104</f>
        <v>-5942.3344623119056</v>
      </c>
      <c r="T104" s="144">
        <f>+'St 2.1'!T104+'St 2.2'!T104</f>
        <v>4751.5410909109214</v>
      </c>
      <c r="U104" s="144">
        <f>+'St 2.1'!U104+'St 2.2'!U104</f>
        <v>19586.363075011159</v>
      </c>
      <c r="V104" s="144">
        <f>+'St 2.1'!V104+'St 2.2'!V104</f>
        <v>16444.081819737916</v>
      </c>
      <c r="W104" s="144">
        <f>+'St 2.1'!W104+'St 2.2'!W104</f>
        <v>-9611.6581251506723</v>
      </c>
      <c r="X104" s="150"/>
      <c r="Y104" s="150"/>
      <c r="Z104" s="150"/>
      <c r="AA104" s="150"/>
      <c r="AB104" s="150"/>
      <c r="AC104" s="150"/>
      <c r="AD104" s="150"/>
      <c r="AE104" s="150"/>
      <c r="AF104" s="150"/>
    </row>
    <row r="105" spans="1:32">
      <c r="B105" s="6" t="s">
        <v>44</v>
      </c>
      <c r="C105" s="219"/>
      <c r="D105" s="144">
        <f>+'St 2.1'!D105+'St 2.2'!D105</f>
        <v>3667.5356278430386</v>
      </c>
      <c r="E105" s="144">
        <f>+'St 2.1'!E105+'St 2.2'!E105</f>
        <v>4173.1230870501731</v>
      </c>
      <c r="F105" s="144">
        <f>+'St 2.1'!F105+'St 2.2'!F105</f>
        <v>4984.1925490436088</v>
      </c>
      <c r="G105" s="144">
        <f>+'St 2.1'!G105+'St 2.2'!G105</f>
        <v>5335.808731182</v>
      </c>
      <c r="H105" s="144">
        <f>+'St 2.1'!H105+'St 2.2'!H105</f>
        <v>6104.9425114990008</v>
      </c>
      <c r="I105" s="144">
        <f>+'St 2.1'!I105+'St 2.2'!I105</f>
        <v>7202.651923286001</v>
      </c>
      <c r="J105" s="144">
        <f>+'St 2.1'!J105+'St 2.2'!J105</f>
        <v>7551.266311503</v>
      </c>
      <c r="K105" s="144">
        <f>+'St 2.1'!K105+'St 2.2'!K105</f>
        <v>7964.172815035</v>
      </c>
      <c r="L105" s="144">
        <f>+'St 2.1'!L105+'St 2.2'!L105</f>
        <v>8232.503570138002</v>
      </c>
      <c r="M105" s="144">
        <f>+'St 2.1'!M105+'St 2.2'!M105</f>
        <v>9067.8535522098864</v>
      </c>
      <c r="N105" s="143"/>
      <c r="O105" s="144">
        <f>+'St 2.1'!O105+'St 2.2'!O105</f>
        <v>505.58745920713483</v>
      </c>
      <c r="P105" s="144">
        <f>+'St 2.1'!P105+'St 2.2'!P105</f>
        <v>811.0694619934352</v>
      </c>
      <c r="Q105" s="144">
        <f>+'St 2.1'!Q105+'St 2.2'!Q105</f>
        <v>351.61618213839142</v>
      </c>
      <c r="R105" s="144">
        <f>+'St 2.1'!R105+'St 2.2'!R105</f>
        <v>769.13378031700051</v>
      </c>
      <c r="S105" s="144">
        <f>+'St 2.1'!S105+'St 2.2'!S105</f>
        <v>1097.7094117870001</v>
      </c>
      <c r="T105" s="144">
        <f>+'St 2.1'!T105+'St 2.2'!T105</f>
        <v>348.61438821699926</v>
      </c>
      <c r="U105" s="144">
        <f>+'St 2.1'!U105+'St 2.2'!U105</f>
        <v>412.90650353200033</v>
      </c>
      <c r="V105" s="144">
        <f>+'St 2.1'!V105+'St 2.2'!V105</f>
        <v>268.33075510300091</v>
      </c>
      <c r="W105" s="144">
        <f>+'St 2.1'!W105+'St 2.2'!W105</f>
        <v>835.34998207188369</v>
      </c>
      <c r="X105" s="150"/>
      <c r="Y105" s="150"/>
      <c r="Z105" s="150"/>
      <c r="AA105" s="150"/>
      <c r="AB105" s="150"/>
      <c r="AC105" s="150"/>
      <c r="AD105" s="150"/>
      <c r="AE105" s="150"/>
      <c r="AF105" s="150"/>
    </row>
    <row r="106" spans="1:32">
      <c r="B106" s="7" t="s">
        <v>45</v>
      </c>
      <c r="C106" s="219"/>
      <c r="D106" s="144">
        <f>+'St 2.1'!D106+'St 2.2'!D106</f>
        <v>3667.5356278430386</v>
      </c>
      <c r="E106" s="144">
        <f>+'St 2.1'!E106+'St 2.2'!E106</f>
        <v>4173.1230870501731</v>
      </c>
      <c r="F106" s="144">
        <f>+'St 2.1'!F106+'St 2.2'!F106</f>
        <v>4984.1925490436088</v>
      </c>
      <c r="G106" s="144">
        <f>+'St 2.1'!G106+'St 2.2'!G106</f>
        <v>5335.808731182</v>
      </c>
      <c r="H106" s="144">
        <f>+'St 2.1'!H106+'St 2.2'!H106</f>
        <v>6104.9425114990008</v>
      </c>
      <c r="I106" s="144">
        <f>+'St 2.1'!I106+'St 2.2'!I106</f>
        <v>7202.651923286001</v>
      </c>
      <c r="J106" s="144">
        <f>+'St 2.1'!J106+'St 2.2'!J106</f>
        <v>7551.266311503</v>
      </c>
      <c r="K106" s="144">
        <f>+'St 2.1'!K106+'St 2.2'!K106</f>
        <v>7964.172815035</v>
      </c>
      <c r="L106" s="144">
        <f>+'St 2.1'!L106+'St 2.2'!L106</f>
        <v>8232.503570138002</v>
      </c>
      <c r="M106" s="144">
        <f>+'St 2.1'!M106+'St 2.2'!M106</f>
        <v>9067.8535522098864</v>
      </c>
      <c r="N106" s="143"/>
      <c r="O106" s="144">
        <f>+'St 2.1'!O106+'St 2.2'!O106</f>
        <v>505.58745920713483</v>
      </c>
      <c r="P106" s="144">
        <f>+'St 2.1'!P106+'St 2.2'!P106</f>
        <v>811.0694619934352</v>
      </c>
      <c r="Q106" s="144">
        <f>+'St 2.1'!Q106+'St 2.2'!Q106</f>
        <v>351.61618213839142</v>
      </c>
      <c r="R106" s="144">
        <f>+'St 2.1'!R106+'St 2.2'!R106</f>
        <v>769.13378031700051</v>
      </c>
      <c r="S106" s="144">
        <f>+'St 2.1'!S106+'St 2.2'!S106</f>
        <v>1097.7094117870001</v>
      </c>
      <c r="T106" s="144">
        <f>+'St 2.1'!T106+'St 2.2'!T106</f>
        <v>348.61438821699926</v>
      </c>
      <c r="U106" s="144">
        <f>+'St 2.1'!U106+'St 2.2'!U106</f>
        <v>412.90650353200033</v>
      </c>
      <c r="V106" s="144">
        <f>+'St 2.1'!V106+'St 2.2'!V106</f>
        <v>268.33075510300091</v>
      </c>
      <c r="W106" s="144">
        <f>+'St 2.1'!W106+'St 2.2'!W106</f>
        <v>835.34998207188369</v>
      </c>
      <c r="X106" s="150"/>
      <c r="Y106" s="150"/>
      <c r="Z106" s="150"/>
      <c r="AA106" s="150"/>
      <c r="AB106" s="150"/>
      <c r="AC106" s="150"/>
      <c r="AD106" s="150"/>
      <c r="AE106" s="150"/>
      <c r="AF106" s="150"/>
    </row>
    <row r="107" spans="1:32">
      <c r="B107" s="7" t="s">
        <v>46</v>
      </c>
      <c r="C107" s="219"/>
      <c r="D107" s="144">
        <f>+'St 2.1'!D107+'St 2.2'!D107</f>
        <v>0</v>
      </c>
      <c r="E107" s="144">
        <f>+'St 2.1'!E107+'St 2.2'!E107</f>
        <v>0</v>
      </c>
      <c r="F107" s="144">
        <f>+'St 2.1'!F107+'St 2.2'!F107</f>
        <v>0</v>
      </c>
      <c r="G107" s="144">
        <f>+'St 2.1'!G107+'St 2.2'!G107</f>
        <v>0</v>
      </c>
      <c r="H107" s="144">
        <f>+'St 2.1'!H107+'St 2.2'!H107</f>
        <v>0</v>
      </c>
      <c r="I107" s="144">
        <f>+'St 2.1'!I107+'St 2.2'!I107</f>
        <v>0</v>
      </c>
      <c r="J107" s="144">
        <f>+'St 2.1'!J107+'St 2.2'!J107</f>
        <v>0</v>
      </c>
      <c r="K107" s="144">
        <f>+'St 2.1'!K107+'St 2.2'!K107</f>
        <v>0</v>
      </c>
      <c r="L107" s="144">
        <f>+'St 2.1'!L107+'St 2.2'!L107</f>
        <v>0</v>
      </c>
      <c r="M107" s="144">
        <f>+'St 2.1'!M107+'St 2.2'!M107</f>
        <v>0</v>
      </c>
      <c r="N107" s="143"/>
      <c r="O107" s="144">
        <f>+'St 2.1'!O107+'St 2.2'!O107</f>
        <v>0</v>
      </c>
      <c r="P107" s="144">
        <f>+'St 2.1'!P107+'St 2.2'!P107</f>
        <v>0</v>
      </c>
      <c r="Q107" s="144">
        <f>+'St 2.1'!Q107+'St 2.2'!Q107</f>
        <v>0</v>
      </c>
      <c r="R107" s="144">
        <f>+'St 2.1'!R107+'St 2.2'!R107</f>
        <v>0</v>
      </c>
      <c r="S107" s="144">
        <f>+'St 2.1'!S107+'St 2.2'!S107</f>
        <v>0</v>
      </c>
      <c r="T107" s="144">
        <f>+'St 2.1'!T107+'St 2.2'!T107</f>
        <v>0</v>
      </c>
      <c r="U107" s="144">
        <f>+'St 2.1'!U107+'St 2.2'!U107</f>
        <v>0</v>
      </c>
      <c r="V107" s="144">
        <f>+'St 2.1'!V107+'St 2.2'!V107</f>
        <v>0</v>
      </c>
      <c r="W107" s="144">
        <f>+'St 2.1'!W107+'St 2.2'!W107</f>
        <v>0</v>
      </c>
      <c r="X107" s="150"/>
      <c r="Y107" s="150"/>
      <c r="Z107" s="150"/>
      <c r="AA107" s="150"/>
      <c r="AB107" s="150"/>
      <c r="AC107" s="150"/>
      <c r="AD107" s="150"/>
      <c r="AE107" s="150"/>
      <c r="AF107" s="150"/>
    </row>
    <row r="108" spans="1:32">
      <c r="B108" s="6" t="s">
        <v>47</v>
      </c>
      <c r="C108" s="219"/>
      <c r="D108" s="144">
        <f>+'St 2.1'!D108+'St 2.2'!D108</f>
        <v>113779.68991415901</v>
      </c>
      <c r="E108" s="144">
        <f>+'St 2.1'!E108+'St 2.2'!E108</f>
        <v>115771.21994296652</v>
      </c>
      <c r="F108" s="144">
        <f>+'St 2.1'!F108+'St 2.2'!F108</f>
        <v>121604.35624423737</v>
      </c>
      <c r="G108" s="144">
        <f>+'St 2.1'!G108+'St 2.2'!G108</f>
        <v>114843.580825849</v>
      </c>
      <c r="H108" s="144">
        <f>+'St 2.1'!H108+'St 2.2'!H108</f>
        <v>106109.27558523214</v>
      </c>
      <c r="I108" s="144">
        <f>+'St 2.1'!I108+'St 2.2'!I108</f>
        <v>114207.96334443032</v>
      </c>
      <c r="J108" s="144">
        <f>+'St 2.1'!J108+'St 2.2'!J108</f>
        <v>104595.46297137009</v>
      </c>
      <c r="K108" s="144">
        <f>+'St 2.1'!K108+'St 2.2'!K108</f>
        <v>135466.96263044371</v>
      </c>
      <c r="L108" s="144">
        <f>+'St 2.1'!L108+'St 2.2'!L108</f>
        <v>205896.42776522395</v>
      </c>
      <c r="M108" s="144">
        <f>+'St 2.1'!M108+'St 2.2'!M108</f>
        <v>175568.78850434921</v>
      </c>
      <c r="N108" s="143"/>
      <c r="O108" s="144">
        <f>+'St 2.1'!O108+'St 2.2'!O108</f>
        <v>1991.5300288075116</v>
      </c>
      <c r="P108" s="144">
        <f>+'St 2.1'!P108+'St 2.2'!P108</f>
        <v>5833.1363012708462</v>
      </c>
      <c r="Q108" s="144">
        <f>+'St 2.1'!Q108+'St 2.2'!Q108</f>
        <v>-6760.7754183883526</v>
      </c>
      <c r="R108" s="144">
        <f>+'St 2.1'!R108+'St 2.2'!R108</f>
        <v>-8734.3052406168663</v>
      </c>
      <c r="S108" s="144">
        <f>+'St 2.1'!S108+'St 2.2'!S108</f>
        <v>8098.6877591981747</v>
      </c>
      <c r="T108" s="144">
        <f>+'St 2.1'!T108+'St 2.2'!T108</f>
        <v>-9612.5003730602275</v>
      </c>
      <c r="U108" s="144">
        <f>+'St 2.1'!U108+'St 2.2'!U108</f>
        <v>30871.499659073608</v>
      </c>
      <c r="V108" s="144">
        <f>+'St 2.1'!V108+'St 2.2'!V108</f>
        <v>70429.465134780257</v>
      </c>
      <c r="W108" s="144">
        <f>+'St 2.1'!W108+'St 2.2'!W108</f>
        <v>-30327.639260874741</v>
      </c>
      <c r="X108" s="150"/>
      <c r="Y108" s="150"/>
      <c r="Z108" s="150"/>
      <c r="AA108" s="150"/>
      <c r="AB108" s="150"/>
      <c r="AC108" s="150"/>
      <c r="AD108" s="150"/>
      <c r="AE108" s="150"/>
      <c r="AF108" s="150"/>
    </row>
    <row r="109" spans="1:32">
      <c r="B109" s="6" t="s">
        <v>247</v>
      </c>
      <c r="C109" s="219"/>
      <c r="D109" s="144">
        <f>+'St 2.1'!D109+'St 2.2'!D109</f>
        <v>2039940.8020686253</v>
      </c>
      <c r="E109" s="144">
        <f>+'St 2.1'!E109+'St 2.2'!E109</f>
        <v>2189042.0323591013</v>
      </c>
      <c r="F109" s="144">
        <f>+'St 2.1'!F109+'St 2.2'!F109</f>
        <v>1839386.5523634336</v>
      </c>
      <c r="G109" s="144">
        <f>+'St 2.1'!G109+'St 2.2'!G109</f>
        <v>2135630.946314781</v>
      </c>
      <c r="H109" s="144">
        <f>+'St 2.1'!H109+'St 2.2'!H109</f>
        <v>2727255.8772939462</v>
      </c>
      <c r="I109" s="144">
        <f>+'St 2.1'!I109+'St 2.2'!I109</f>
        <v>3103954.6844152822</v>
      </c>
      <c r="J109" s="144">
        <f>+'St 2.1'!J109+'St 2.2'!J109</f>
        <v>4722965.2025907924</v>
      </c>
      <c r="K109" s="144">
        <f>+'St 2.1'!K109+'St 2.2'!K109</f>
        <v>3619424.6843170156</v>
      </c>
      <c r="L109" s="144">
        <f>+'St 2.1'!L109+'St 2.2'!L109</f>
        <v>2968044.7510447493</v>
      </c>
      <c r="M109" s="144">
        <f>+'St 2.1'!M109+'St 2.2'!M109</f>
        <v>3197336.0040532523</v>
      </c>
      <c r="N109" s="143"/>
      <c r="O109" s="144">
        <f>+'St 2.1'!O109+'St 2.2'!O109</f>
        <v>149101.23029047597</v>
      </c>
      <c r="P109" s="144">
        <f>+'St 2.1'!P109+'St 2.2'!P109</f>
        <v>-349655.47999566764</v>
      </c>
      <c r="Q109" s="144">
        <f>+'St 2.1'!Q109+'St 2.2'!Q109</f>
        <v>296244.39395134745</v>
      </c>
      <c r="R109" s="144">
        <f>+'St 2.1'!R109+'St 2.2'!R109</f>
        <v>591624.93097916525</v>
      </c>
      <c r="S109" s="144">
        <f>+'St 2.1'!S109+'St 2.2'!S109</f>
        <v>376698.80712133594</v>
      </c>
      <c r="T109" s="144">
        <f>+'St 2.1'!T109+'St 2.2'!T109</f>
        <v>1619010.5181755095</v>
      </c>
      <c r="U109" s="144">
        <f>+'St 2.1'!U109+'St 2.2'!U109</f>
        <v>-1103540.5182737764</v>
      </c>
      <c r="V109" s="144">
        <f>+'St 2.1'!V109+'St 2.2'!V109</f>
        <v>-651379.93327226606</v>
      </c>
      <c r="W109" s="144">
        <f>+'St 2.1'!W109+'St 2.2'!W109</f>
        <v>229291.25300850274</v>
      </c>
      <c r="X109" s="150"/>
      <c r="Y109" s="150"/>
      <c r="Z109" s="150"/>
      <c r="AA109" s="150"/>
      <c r="AB109" s="150"/>
      <c r="AC109" s="150"/>
      <c r="AD109" s="150"/>
      <c r="AE109" s="150"/>
      <c r="AF109" s="150"/>
    </row>
    <row r="110" spans="1:32">
      <c r="B110" s="6" t="s">
        <v>48</v>
      </c>
      <c r="C110" s="219"/>
      <c r="D110" s="144">
        <f>+'St 2.1'!D110+'St 2.2'!D110</f>
        <v>0</v>
      </c>
      <c r="E110" s="144">
        <f>+'St 2.1'!E110+'St 2.2'!E110</f>
        <v>0</v>
      </c>
      <c r="F110" s="144">
        <f>+'St 2.1'!F110+'St 2.2'!F110</f>
        <v>0</v>
      </c>
      <c r="G110" s="144">
        <f>+'St 2.1'!G110+'St 2.2'!G110</f>
        <v>0</v>
      </c>
      <c r="H110" s="144">
        <f>+'St 2.1'!H110+'St 2.2'!H110</f>
        <v>0</v>
      </c>
      <c r="I110" s="144">
        <f>+'St 2.1'!I110+'St 2.2'!I110</f>
        <v>0</v>
      </c>
      <c r="J110" s="144">
        <f>+'St 2.1'!J110+'St 2.2'!J110</f>
        <v>0</v>
      </c>
      <c r="K110" s="144">
        <f>+'St 2.1'!K110+'St 2.2'!K110</f>
        <v>0</v>
      </c>
      <c r="L110" s="144">
        <f>+'St 2.1'!L110+'St 2.2'!L110</f>
        <v>0</v>
      </c>
      <c r="M110" s="144">
        <f>+'St 2.1'!M110+'St 2.2'!M110</f>
        <v>0</v>
      </c>
      <c r="N110" s="143"/>
      <c r="O110" s="144">
        <f>+'St 2.1'!O110+'St 2.2'!O110</f>
        <v>0</v>
      </c>
      <c r="P110" s="144">
        <f>+'St 2.1'!P110+'St 2.2'!P110</f>
        <v>0</v>
      </c>
      <c r="Q110" s="144">
        <f>+'St 2.1'!Q110+'St 2.2'!Q110</f>
        <v>0</v>
      </c>
      <c r="R110" s="144">
        <f>+'St 2.1'!R110+'St 2.2'!R110</f>
        <v>0</v>
      </c>
      <c r="S110" s="144">
        <f>+'St 2.1'!S110+'St 2.2'!S110</f>
        <v>0</v>
      </c>
      <c r="T110" s="144">
        <f>+'St 2.1'!T110+'St 2.2'!T110</f>
        <v>0</v>
      </c>
      <c r="U110" s="144">
        <f>+'St 2.1'!U110+'St 2.2'!U110</f>
        <v>0</v>
      </c>
      <c r="V110" s="144">
        <f>+'St 2.1'!V110+'St 2.2'!V110</f>
        <v>0</v>
      </c>
      <c r="W110" s="144">
        <f>+'St 2.1'!W110+'St 2.2'!W110</f>
        <v>0</v>
      </c>
      <c r="X110" s="150"/>
      <c r="Y110" s="150"/>
      <c r="Z110" s="150"/>
      <c r="AA110" s="150"/>
      <c r="AB110" s="150"/>
      <c r="AC110" s="150"/>
      <c r="AD110" s="150"/>
      <c r="AE110" s="150"/>
      <c r="AF110" s="150"/>
    </row>
    <row r="111" spans="1:32">
      <c r="B111" s="6" t="s">
        <v>325</v>
      </c>
      <c r="C111" s="219"/>
      <c r="D111" s="144">
        <f>+'St 2.1'!D111+'St 2.2'!D111</f>
        <v>414.67464162314042</v>
      </c>
      <c r="E111" s="144">
        <f>+'St 2.1'!E111+'St 2.2'!E111</f>
        <v>798.45038357670694</v>
      </c>
      <c r="F111" s="144">
        <f>+'St 2.1'!F111+'St 2.2'!F111</f>
        <v>677.3601497494858</v>
      </c>
      <c r="G111" s="144">
        <f>+'St 2.1'!G111+'St 2.2'!G111</f>
        <v>534.00054824000006</v>
      </c>
      <c r="H111" s="144">
        <f>+'St 2.1'!H111+'St 2.2'!H111</f>
        <v>559.19055449299992</v>
      </c>
      <c r="I111" s="144">
        <f>+'St 2.1'!I111+'St 2.2'!I111</f>
        <v>522.45853581199992</v>
      </c>
      <c r="J111" s="144">
        <f>+'St 2.1'!J111+'St 2.2'!J111</f>
        <v>869.98139875300001</v>
      </c>
      <c r="K111" s="144">
        <f>+'St 2.1'!K111+'St 2.2'!K111</f>
        <v>1135.2988703680001</v>
      </c>
      <c r="L111" s="144">
        <f>+'St 2.1'!L111+'St 2.2'!L111</f>
        <v>837.6004288119999</v>
      </c>
      <c r="M111" s="144">
        <f>+'St 2.1'!M111+'St 2.2'!M111</f>
        <v>819.5740954560996</v>
      </c>
      <c r="N111" s="143"/>
      <c r="O111" s="144">
        <f>+'St 2.1'!O111+'St 2.2'!O111</f>
        <v>383.77574195356647</v>
      </c>
      <c r="P111" s="144">
        <f>+'St 2.1'!P111+'St 2.2'!P111</f>
        <v>-121.09023382722111</v>
      </c>
      <c r="Q111" s="144">
        <f>+'St 2.1'!Q111+'St 2.2'!Q111</f>
        <v>-143.35960150948574</v>
      </c>
      <c r="R111" s="144">
        <f>+'St 2.1'!R111+'St 2.2'!R111</f>
        <v>25.190006252999897</v>
      </c>
      <c r="S111" s="144">
        <f>+'St 2.1'!S111+'St 2.2'!S111</f>
        <v>-36.732018681000071</v>
      </c>
      <c r="T111" s="144">
        <f>+'St 2.1'!T111+'St 2.2'!T111</f>
        <v>347.52286294100008</v>
      </c>
      <c r="U111" s="144">
        <f>+'St 2.1'!U111+'St 2.2'!U111</f>
        <v>265.31747161500016</v>
      </c>
      <c r="V111" s="144">
        <f>+'St 2.1'!V111+'St 2.2'!V111</f>
        <v>-297.6984415560002</v>
      </c>
      <c r="W111" s="144">
        <f>+'St 2.1'!W111+'St 2.2'!W111</f>
        <v>-18.02633335590027</v>
      </c>
      <c r="X111" s="150"/>
      <c r="Y111" s="150"/>
      <c r="Z111" s="150"/>
      <c r="AA111" s="150"/>
      <c r="AB111" s="150"/>
      <c r="AC111" s="150"/>
      <c r="AD111" s="150"/>
      <c r="AE111" s="150"/>
      <c r="AF111" s="150"/>
    </row>
    <row r="112" spans="1:32">
      <c r="B112" s="8" t="s">
        <v>101</v>
      </c>
      <c r="C112" s="219"/>
      <c r="D112" s="144">
        <f>+'St 2.1'!D112+'St 2.2'!D112</f>
        <v>13848.939999999999</v>
      </c>
      <c r="E112" s="144">
        <f>+'St 2.1'!E112+'St 2.2'!E112</f>
        <v>13275.819881917601</v>
      </c>
      <c r="F112" s="144">
        <f>+'St 2.1'!F112+'St 2.2'!F112</f>
        <v>16792.976350000012</v>
      </c>
      <c r="G112" s="144">
        <f>+'St 2.1'!G112+'St 2.2'!G112</f>
        <v>26754.575750541888</v>
      </c>
      <c r="H112" s="144">
        <f>+'St 2.1'!H112+'St 2.2'!H112</f>
        <v>27257.094139241399</v>
      </c>
      <c r="I112" s="144">
        <f>+'St 2.1'!I112+'St 2.2'!I112</f>
        <v>34201.878533219409</v>
      </c>
      <c r="J112" s="144">
        <f>+'St 2.1'!J112+'St 2.2'!J112</f>
        <v>31137.549035328477</v>
      </c>
      <c r="K112" s="144">
        <f>+'St 2.1'!K112+'St 2.2'!K112</f>
        <v>41590.090437514024</v>
      </c>
      <c r="L112" s="144">
        <f>+'St 2.1'!L112+'St 2.2'!L112</f>
        <v>29038.439987116908</v>
      </c>
      <c r="M112" s="144">
        <f>+'St 2.1'!M112+'St 2.2'!M112</f>
        <v>49313.398668159563</v>
      </c>
      <c r="N112" s="143"/>
      <c r="O112" s="144">
        <f>+'St 2.1'!O112+'St 2.2'!O112</f>
        <v>-573.12011808239731</v>
      </c>
      <c r="P112" s="144">
        <f>+'St 2.1'!P112+'St 2.2'!P112</f>
        <v>3517.1564680824104</v>
      </c>
      <c r="Q112" s="144">
        <f>+'St 2.1'!Q112+'St 2.2'!Q112</f>
        <v>9961.5994005418743</v>
      </c>
      <c r="R112" s="144">
        <f>+'St 2.1'!R112+'St 2.2'!R112</f>
        <v>502.51838869951371</v>
      </c>
      <c r="S112" s="144">
        <f>+'St 2.1'!S112+'St 2.2'!S112</f>
        <v>6944.7843939780059</v>
      </c>
      <c r="T112" s="144">
        <f>+'St 2.1'!T112+'St 2.2'!T112</f>
        <v>-3064.3294978909298</v>
      </c>
      <c r="U112" s="144">
        <f>+'St 2.1'!U112+'St 2.2'!U112</f>
        <v>10452.541402185545</v>
      </c>
      <c r="V112" s="144">
        <f>+'St 2.1'!V112+'St 2.2'!V112</f>
        <v>-12551.650450397114</v>
      </c>
      <c r="W112" s="144">
        <f>+'St 2.1'!W112+'St 2.2'!W112</f>
        <v>20274.958681042655</v>
      </c>
      <c r="X112" s="150"/>
      <c r="Y112" s="150"/>
      <c r="Z112" s="150"/>
      <c r="AA112" s="150"/>
      <c r="AB112" s="150"/>
      <c r="AC112" s="150"/>
      <c r="AD112" s="150"/>
      <c r="AE112" s="150"/>
      <c r="AF112" s="150"/>
    </row>
    <row r="113" spans="1:32" s="45" customFormat="1">
      <c r="A113" s="38"/>
      <c r="B113" s="5" t="s">
        <v>22</v>
      </c>
      <c r="C113" s="214"/>
      <c r="D113" s="144">
        <f>+'St 2.1'!D113+'St 2.2'!D113</f>
        <v>2625668.0017708465</v>
      </c>
      <c r="E113" s="144">
        <f>+'St 2.1'!E113+'St 2.2'!E113</f>
        <v>2484885.030451207</v>
      </c>
      <c r="F113" s="144">
        <f>+'St 2.1'!F113+'St 2.2'!F113</f>
        <v>2324266.3977985042</v>
      </c>
      <c r="G113" s="144">
        <f>+'St 2.1'!G113+'St 2.2'!G113</f>
        <v>2520248.7641391489</v>
      </c>
      <c r="H113" s="144">
        <f>+'St 2.1'!H113+'St 2.2'!H113</f>
        <v>2772449.6553493049</v>
      </c>
      <c r="I113" s="144">
        <f>+'St 2.1'!I113+'St 2.2'!I113</f>
        <v>3546809.2136525237</v>
      </c>
      <c r="J113" s="144">
        <f>+'St 2.1'!J113+'St 2.2'!J113</f>
        <v>4551630.4550483534</v>
      </c>
      <c r="K113" s="144">
        <f>+'St 2.1'!K113+'St 2.2'!K113</f>
        <v>4353461.6093293251</v>
      </c>
      <c r="L113" s="144">
        <f>+'St 2.1'!L113+'St 2.2'!L113</f>
        <v>5133261.6598475669</v>
      </c>
      <c r="M113" s="144">
        <f>+'St 2.1'!M113+'St 2.2'!M113</f>
        <v>5004520.5404454656</v>
      </c>
      <c r="N113" s="143"/>
      <c r="O113" s="144">
        <f>+'St 2.1'!O113+'St 2.2'!O113</f>
        <v>-140782.97131963979</v>
      </c>
      <c r="P113" s="144">
        <f>+'St 2.1'!P113+'St 2.2'!P113</f>
        <v>-160618.63265270265</v>
      </c>
      <c r="Q113" s="144">
        <f>+'St 2.1'!Q113+'St 2.2'!Q113</f>
        <v>195982.36634064463</v>
      </c>
      <c r="R113" s="144">
        <f>+'St 2.1'!R113+'St 2.2'!R113</f>
        <v>252200.89121015597</v>
      </c>
      <c r="S113" s="144">
        <f>+'St 2.1'!S113+'St 2.2'!S113</f>
        <v>774359.5583032188</v>
      </c>
      <c r="T113" s="144">
        <f>+'St 2.1'!T113+'St 2.2'!T113</f>
        <v>1004821.2413958299</v>
      </c>
      <c r="U113" s="144">
        <f>+'St 2.1'!U113+'St 2.2'!U113</f>
        <v>-198168.84571902856</v>
      </c>
      <c r="V113" s="144">
        <f>+'St 2.1'!V113+'St 2.2'!V113</f>
        <v>779800.05051824171</v>
      </c>
      <c r="W113" s="144">
        <f>+'St 2.1'!W113+'St 2.2'!W113</f>
        <v>-128741.11940210072</v>
      </c>
      <c r="X113" s="150"/>
      <c r="Y113" s="150"/>
      <c r="Z113" s="150"/>
      <c r="AA113" s="150"/>
      <c r="AB113" s="150"/>
      <c r="AC113" s="150"/>
      <c r="AD113" s="150"/>
      <c r="AE113" s="150"/>
      <c r="AF113" s="150"/>
    </row>
    <row r="114" spans="1:32" s="45" customFormat="1" ht="14.25" hidden="1" customHeight="1">
      <c r="A114" s="38"/>
      <c r="B114" s="5" t="s">
        <v>96</v>
      </c>
      <c r="C114" s="214"/>
      <c r="D114" s="144">
        <f>+'St 2.1'!D114+'St 2.2'!D114</f>
        <v>0</v>
      </c>
      <c r="E114" s="144">
        <f>+'St 2.1'!E114+'St 2.2'!E114</f>
        <v>0</v>
      </c>
      <c r="F114" s="144">
        <f>+'St 2.1'!F114+'St 2.2'!F114</f>
        <v>0</v>
      </c>
      <c r="G114" s="144">
        <f>+'St 2.1'!G114+'St 2.2'!G114</f>
        <v>0</v>
      </c>
      <c r="H114" s="144">
        <f>+'St 2.1'!H114+'St 2.2'!H114</f>
        <v>0</v>
      </c>
      <c r="I114" s="144">
        <f>+'St 2.1'!I114+'St 2.2'!I114</f>
        <v>0</v>
      </c>
      <c r="J114" s="144">
        <f>+'St 2.1'!J114+'St 2.2'!J114</f>
        <v>0</v>
      </c>
      <c r="K114" s="144">
        <f>+'St 2.1'!K114+'St 2.2'!K114</f>
        <v>0</v>
      </c>
      <c r="L114" s="144">
        <f>+'St 2.1'!L114+'St 2.2'!L114</f>
        <v>0</v>
      </c>
      <c r="M114" s="144">
        <f>+'St 2.1'!M114+'St 2.2'!M114</f>
        <v>0</v>
      </c>
      <c r="N114" s="143"/>
      <c r="O114" s="144">
        <f>+'St 2.1'!O114+'St 2.2'!O114</f>
        <v>0</v>
      </c>
      <c r="P114" s="144">
        <f>+'St 2.1'!P114+'St 2.2'!P114</f>
        <v>0</v>
      </c>
      <c r="Q114" s="144">
        <f>+'St 2.1'!Q114+'St 2.2'!Q114</f>
        <v>0</v>
      </c>
      <c r="R114" s="144">
        <f>+'St 2.1'!R114+'St 2.2'!R114</f>
        <v>0</v>
      </c>
      <c r="S114" s="144">
        <f>+'St 2.1'!S114+'St 2.2'!S114</f>
        <v>0</v>
      </c>
      <c r="T114" s="144">
        <f>+'St 2.1'!T114+'St 2.2'!T114</f>
        <v>0</v>
      </c>
      <c r="U114" s="144">
        <f>+'St 2.1'!U114+'St 2.2'!U114</f>
        <v>0</v>
      </c>
      <c r="V114" s="144">
        <f>+'St 2.1'!V114+'St 2.2'!V114</f>
        <v>0</v>
      </c>
      <c r="W114" s="144">
        <f>+'St 2.1'!W114+'St 2.2'!W114</f>
        <v>0</v>
      </c>
      <c r="X114" s="150"/>
      <c r="Y114" s="150"/>
      <c r="Z114" s="150"/>
      <c r="AA114" s="150"/>
      <c r="AB114" s="150"/>
      <c r="AC114" s="150"/>
      <c r="AD114" s="150"/>
      <c r="AE114" s="150"/>
      <c r="AF114" s="150"/>
    </row>
    <row r="115" spans="1:32" s="45" customFormat="1">
      <c r="A115" s="38"/>
      <c r="B115" s="5" t="s">
        <v>54</v>
      </c>
      <c r="C115" s="214"/>
      <c r="D115" s="147">
        <f>+'St 2.1'!D115+'St 2.2'!D115</f>
        <v>14908035.837621994</v>
      </c>
      <c r="E115" s="147">
        <f>+'St 2.1'!E115+'St 2.2'!E115</f>
        <v>16135806.884939309</v>
      </c>
      <c r="F115" s="147">
        <f>+'St 2.1'!F115+'St 2.2'!F115</f>
        <v>15847082.854186922</v>
      </c>
      <c r="G115" s="147">
        <f>+'St 2.1'!G115+'St 2.2'!G115</f>
        <v>17701074.942394905</v>
      </c>
      <c r="H115" s="147">
        <f>+'St 2.1'!H115+'St 2.2'!H115</f>
        <v>19323782.915457651</v>
      </c>
      <c r="I115" s="147">
        <f>+'St 2.1'!I115+'St 2.2'!I115</f>
        <v>20851627.334076062</v>
      </c>
      <c r="J115" s="147">
        <f>+'St 2.1'!J115+'St 2.2'!J115</f>
        <v>28235045.813924246</v>
      </c>
      <c r="K115" s="147">
        <f>+'St 2.1'!K115+'St 2.2'!K115</f>
        <v>26201199.922252133</v>
      </c>
      <c r="L115" s="147">
        <f>+'St 2.1'!L115+'St 2.2'!L115</f>
        <v>27007829.347208641</v>
      </c>
      <c r="M115" s="147">
        <f>+'St 2.1'!M115+'St 2.2'!M115</f>
        <v>28763867.183033425</v>
      </c>
      <c r="N115" s="146"/>
      <c r="O115" s="147">
        <f>+'St 2.1'!O115+'St 2.2'!O115</f>
        <v>1227771.0473173121</v>
      </c>
      <c r="P115" s="147">
        <f>+'St 2.1'!P115+'St 2.2'!P115</f>
        <v>-288724.03075238824</v>
      </c>
      <c r="Q115" s="147">
        <f>+'St 2.1'!Q115+'St 2.2'!Q115</f>
        <v>1853992.0882079827</v>
      </c>
      <c r="R115" s="147">
        <f>+'St 2.1'!R115+'St 2.2'!R115</f>
        <v>1622707.973062752</v>
      </c>
      <c r="S115" s="147">
        <f>+'St 2.1'!S115+'St 2.2'!S115</f>
        <v>1527844.4186184062</v>
      </c>
      <c r="T115" s="147">
        <f>+'St 2.1'!T115+'St 2.2'!T115</f>
        <v>7383418.4798481818</v>
      </c>
      <c r="U115" s="147">
        <f>+'St 2.1'!U115+'St 2.2'!U115</f>
        <v>-2033845.8916721118</v>
      </c>
      <c r="V115" s="147">
        <f>+'St 2.1'!V115+'St 2.2'!V115</f>
        <v>806629.42495650996</v>
      </c>
      <c r="W115" s="147">
        <f>+'St 2.1'!W115+'St 2.2'!W115</f>
        <v>1756037.8358247844</v>
      </c>
      <c r="X115" s="149"/>
      <c r="Y115" s="149"/>
      <c r="Z115" s="149"/>
      <c r="AA115" s="149"/>
      <c r="AB115" s="149"/>
      <c r="AC115" s="149"/>
      <c r="AD115" s="149"/>
      <c r="AE115" s="149"/>
      <c r="AF115" s="149"/>
    </row>
    <row r="116" spans="1:32">
      <c r="B116" s="51"/>
      <c r="C116" s="215"/>
      <c r="D116" s="10"/>
      <c r="E116" s="10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</row>
    <row r="117" spans="1:32">
      <c r="B117" s="51"/>
      <c r="C117" s="215"/>
      <c r="D117" s="10"/>
      <c r="E117" s="10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</row>
    <row r="118" spans="1:32">
      <c r="B118" s="51"/>
      <c r="C118" s="215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54"/>
      <c r="O118" s="82"/>
      <c r="P118" s="82"/>
      <c r="Q118" s="82"/>
      <c r="R118" s="82"/>
      <c r="S118" s="82"/>
      <c r="T118" s="82"/>
      <c r="U118" s="82"/>
      <c r="V118" s="82"/>
      <c r="W118" s="82"/>
    </row>
    <row r="119" spans="1:32" s="45" customFormat="1">
      <c r="A119" s="38"/>
      <c r="B119" s="174" t="s">
        <v>183</v>
      </c>
      <c r="C119" s="223"/>
      <c r="D119" s="24"/>
      <c r="E119" s="24"/>
      <c r="F119" s="24"/>
      <c r="G119" s="24"/>
      <c r="H119" s="24"/>
      <c r="I119" s="24"/>
      <c r="J119" s="24"/>
      <c r="K119" s="106"/>
      <c r="L119" s="163"/>
      <c r="M119" s="273"/>
      <c r="N119" s="76"/>
      <c r="O119" s="26"/>
      <c r="P119" s="26"/>
      <c r="Q119" s="26"/>
      <c r="R119" s="26"/>
      <c r="S119" s="26"/>
      <c r="T119" s="26"/>
      <c r="U119" s="26"/>
      <c r="V119" s="26"/>
      <c r="W119" s="26"/>
    </row>
    <row r="120" spans="1:32" s="45" customFormat="1" ht="28">
      <c r="A120" s="38"/>
      <c r="B120" s="56"/>
      <c r="C120" s="217" t="s">
        <v>251</v>
      </c>
      <c r="D120" s="326" t="s">
        <v>55</v>
      </c>
      <c r="E120" s="326"/>
      <c r="F120" s="326"/>
      <c r="G120" s="326"/>
      <c r="H120" s="326"/>
      <c r="I120" s="326"/>
      <c r="J120" s="326"/>
      <c r="K120" s="326"/>
      <c r="L120" s="326"/>
      <c r="M120" s="326"/>
      <c r="N120" s="72"/>
      <c r="O120" s="326" t="s">
        <v>226</v>
      </c>
      <c r="P120" s="326"/>
      <c r="Q120" s="326"/>
      <c r="R120" s="326"/>
      <c r="S120" s="326"/>
      <c r="T120" s="326"/>
      <c r="U120" s="326"/>
      <c r="V120" s="326"/>
      <c r="W120" s="326"/>
      <c r="Y120" s="72"/>
      <c r="Z120" s="187"/>
      <c r="AA120" s="187"/>
      <c r="AB120" s="187"/>
      <c r="AC120" s="187"/>
      <c r="AD120" s="187"/>
      <c r="AE120" s="187"/>
      <c r="AF120" s="187"/>
    </row>
    <row r="121" spans="1:32" s="45" customFormat="1" ht="14.5" customHeight="1">
      <c r="A121" s="38"/>
      <c r="B121" s="56"/>
      <c r="C121" s="218"/>
      <c r="D121" s="327" t="s">
        <v>318</v>
      </c>
      <c r="E121" s="327"/>
      <c r="F121" s="327"/>
      <c r="G121" s="327"/>
      <c r="H121" s="327"/>
      <c r="I121" s="327"/>
      <c r="J121" s="327"/>
      <c r="K121" s="327"/>
      <c r="L121" s="327"/>
      <c r="M121" s="327"/>
      <c r="N121" s="72"/>
      <c r="O121" s="331" t="s">
        <v>318</v>
      </c>
      <c r="P121" s="331"/>
      <c r="Q121" s="331"/>
      <c r="R121" s="331"/>
      <c r="S121" s="331"/>
      <c r="T121" s="331"/>
      <c r="U121" s="331"/>
      <c r="V121" s="331"/>
      <c r="W121" s="331"/>
      <c r="Y121" s="70"/>
      <c r="Z121" s="169"/>
      <c r="AA121" s="169"/>
      <c r="AB121" s="169"/>
      <c r="AC121" s="169"/>
      <c r="AD121" s="169"/>
      <c r="AE121" s="169"/>
      <c r="AF121" s="169"/>
    </row>
    <row r="122" spans="1:32" s="45" customFormat="1">
      <c r="A122" s="38"/>
      <c r="B122" s="34" t="s">
        <v>324</v>
      </c>
      <c r="C122" s="199"/>
      <c r="D122" s="181" t="s">
        <v>1</v>
      </c>
      <c r="E122" s="181" t="s">
        <v>2</v>
      </c>
      <c r="F122" s="181" t="s">
        <v>3</v>
      </c>
      <c r="G122" s="181" t="s">
        <v>4</v>
      </c>
      <c r="H122" s="181" t="s">
        <v>104</v>
      </c>
      <c r="I122" s="181" t="s">
        <v>105</v>
      </c>
      <c r="J122" s="181" t="s">
        <v>111</v>
      </c>
      <c r="K122" s="181" t="s">
        <v>268</v>
      </c>
      <c r="L122" s="181" t="s">
        <v>285</v>
      </c>
      <c r="M122" s="181" t="s">
        <v>367</v>
      </c>
      <c r="N122" s="73"/>
      <c r="O122" s="181" t="s">
        <v>2</v>
      </c>
      <c r="P122" s="181" t="s">
        <v>3</v>
      </c>
      <c r="Q122" s="181" t="s">
        <v>4</v>
      </c>
      <c r="R122" s="181" t="s">
        <v>104</v>
      </c>
      <c r="S122" s="181" t="s">
        <v>105</v>
      </c>
      <c r="T122" s="181" t="s">
        <v>111</v>
      </c>
      <c r="U122" s="181" t="s">
        <v>268</v>
      </c>
      <c r="V122" s="181" t="s">
        <v>285</v>
      </c>
      <c r="W122" s="181" t="s">
        <v>367</v>
      </c>
      <c r="Y122" s="180"/>
      <c r="Z122" s="180"/>
      <c r="AA122" s="180"/>
      <c r="AB122" s="180"/>
      <c r="AC122" s="180"/>
      <c r="AD122" s="180"/>
      <c r="AE122" s="180"/>
      <c r="AF122" s="180"/>
    </row>
    <row r="123" spans="1:32" s="45" customFormat="1">
      <c r="A123" s="38"/>
      <c r="B123" s="5" t="s">
        <v>5</v>
      </c>
      <c r="C123" s="209" t="s">
        <v>290</v>
      </c>
      <c r="D123" s="147">
        <f>+'St 2.1'!D123+'St 2.2'!D123</f>
        <v>0</v>
      </c>
      <c r="E123" s="147">
        <f>+'St 2.1'!E123+'St 2.2'!E123</f>
        <v>0</v>
      </c>
      <c r="F123" s="147">
        <f>+'St 2.1'!F123+'St 2.2'!F123</f>
        <v>0</v>
      </c>
      <c r="G123" s="147">
        <f>+'St 2.1'!G123+'St 2.2'!G123</f>
        <v>0</v>
      </c>
      <c r="H123" s="147">
        <f>+'St 2.1'!H123+'St 2.2'!H123</f>
        <v>0</v>
      </c>
      <c r="I123" s="147">
        <f>+'St 2.1'!I123+'St 2.2'!I123</f>
        <v>0</v>
      </c>
      <c r="J123" s="147">
        <f>+'St 2.1'!J123+'St 2.2'!J123</f>
        <v>0</v>
      </c>
      <c r="K123" s="147">
        <f>+'St 2.1'!K123+'St 2.2'!K123</f>
        <v>0</v>
      </c>
      <c r="L123" s="147">
        <f>+'St 2.1'!L123+'St 2.2'!L123</f>
        <v>0</v>
      </c>
      <c r="M123" s="147">
        <f>+'St 2.1'!M123+'St 2.2'!M123</f>
        <v>0</v>
      </c>
      <c r="N123" s="146"/>
      <c r="O123" s="147">
        <f>+'St 2.1'!O123+'St 2.2'!O123</f>
        <v>0</v>
      </c>
      <c r="P123" s="147">
        <f>+'St 2.1'!P123+'St 2.2'!P123</f>
        <v>0</v>
      </c>
      <c r="Q123" s="147">
        <f>+'St 2.1'!Q123+'St 2.2'!Q123</f>
        <v>0</v>
      </c>
      <c r="R123" s="147">
        <f>+'St 2.1'!R123+'St 2.2'!R123</f>
        <v>0</v>
      </c>
      <c r="S123" s="147">
        <f>+'St 2.1'!S123+'St 2.2'!S123</f>
        <v>0</v>
      </c>
      <c r="T123" s="147">
        <f>+'St 2.1'!T123+'St 2.2'!T123</f>
        <v>0</v>
      </c>
      <c r="U123" s="147">
        <f>+'St 2.1'!U123+'St 2.2'!U123</f>
        <v>0</v>
      </c>
      <c r="V123" s="147">
        <f>+'St 2.1'!V123+'St 2.2'!V123</f>
        <v>0</v>
      </c>
      <c r="W123" s="147">
        <f>+'St 2.1'!W123+'St 2.2'!W123</f>
        <v>0</v>
      </c>
      <c r="X123" s="149"/>
      <c r="Y123" s="149"/>
      <c r="Z123" s="149"/>
      <c r="AA123" s="149"/>
      <c r="AB123" s="149"/>
      <c r="AC123" s="149"/>
      <c r="AD123" s="149"/>
      <c r="AE123" s="149"/>
      <c r="AF123" s="149"/>
    </row>
    <row r="124" spans="1:32">
      <c r="B124" s="1" t="s">
        <v>35</v>
      </c>
      <c r="C124" s="210" t="s">
        <v>291</v>
      </c>
      <c r="D124" s="144">
        <f>+'St 2.1'!D124+'St 2.2'!D124</f>
        <v>0</v>
      </c>
      <c r="E124" s="144">
        <f>+'St 2.1'!E124+'St 2.2'!E124</f>
        <v>0</v>
      </c>
      <c r="F124" s="144">
        <f>+'St 2.1'!F124+'St 2.2'!F124</f>
        <v>0</v>
      </c>
      <c r="G124" s="144">
        <f>+'St 2.1'!G124+'St 2.2'!G124</f>
        <v>0</v>
      </c>
      <c r="H124" s="144">
        <f>+'St 2.1'!H124+'St 2.2'!H124</f>
        <v>0</v>
      </c>
      <c r="I124" s="144">
        <f>+'St 2.1'!I124+'St 2.2'!I124</f>
        <v>0</v>
      </c>
      <c r="J124" s="144">
        <f>+'St 2.1'!J124+'St 2.2'!J124</f>
        <v>0</v>
      </c>
      <c r="K124" s="144">
        <f>+'St 2.1'!K124+'St 2.2'!K124</f>
        <v>0</v>
      </c>
      <c r="L124" s="144">
        <f>+'St 2.1'!L124+'St 2.2'!L124</f>
        <v>0</v>
      </c>
      <c r="M124" s="144">
        <f>+'St 2.1'!M124+'St 2.2'!M124</f>
        <v>0</v>
      </c>
      <c r="N124" s="143"/>
      <c r="O124" s="144">
        <f>+'St 2.1'!O124+'St 2.2'!O124</f>
        <v>0</v>
      </c>
      <c r="P124" s="144">
        <f>+'St 2.1'!P124+'St 2.2'!P124</f>
        <v>0</v>
      </c>
      <c r="Q124" s="144">
        <f>+'St 2.1'!Q124+'St 2.2'!Q124</f>
        <v>0</v>
      </c>
      <c r="R124" s="144">
        <f>+'St 2.1'!R124+'St 2.2'!R124</f>
        <v>0</v>
      </c>
      <c r="S124" s="144">
        <f>+'St 2.1'!S124+'St 2.2'!S124</f>
        <v>0</v>
      </c>
      <c r="T124" s="144">
        <f>+'St 2.1'!T124+'St 2.2'!T124</f>
        <v>0</v>
      </c>
      <c r="U124" s="144">
        <f>+'St 2.1'!U124+'St 2.2'!U124</f>
        <v>0</v>
      </c>
      <c r="V124" s="144">
        <f>+'St 2.1'!V124+'St 2.2'!V124</f>
        <v>0</v>
      </c>
      <c r="W124" s="144">
        <f>+'St 2.1'!W124+'St 2.2'!W124</f>
        <v>0</v>
      </c>
      <c r="X124" s="150"/>
      <c r="Y124" s="150"/>
      <c r="Z124" s="150"/>
      <c r="AA124" s="150"/>
      <c r="AB124" s="150"/>
      <c r="AC124" s="150"/>
      <c r="AD124" s="150"/>
      <c r="AE124" s="150"/>
      <c r="AF124" s="150"/>
    </row>
    <row r="125" spans="1:32">
      <c r="B125" s="1" t="s">
        <v>36</v>
      </c>
      <c r="C125" s="210" t="s">
        <v>292</v>
      </c>
      <c r="D125" s="144">
        <f>+'St 2.1'!D125+'St 2.2'!D125</f>
        <v>0</v>
      </c>
      <c r="E125" s="144">
        <f>+'St 2.1'!E125+'St 2.2'!E125</f>
        <v>0</v>
      </c>
      <c r="F125" s="144">
        <f>+'St 2.1'!F125+'St 2.2'!F125</f>
        <v>0</v>
      </c>
      <c r="G125" s="144">
        <f>+'St 2.1'!G125+'St 2.2'!G125</f>
        <v>0</v>
      </c>
      <c r="H125" s="144">
        <f>+'St 2.1'!H125+'St 2.2'!H125</f>
        <v>0</v>
      </c>
      <c r="I125" s="144">
        <f>+'St 2.1'!I125+'St 2.2'!I125</f>
        <v>0</v>
      </c>
      <c r="J125" s="144">
        <f>+'St 2.1'!J125+'St 2.2'!J125</f>
        <v>0</v>
      </c>
      <c r="K125" s="144">
        <f>+'St 2.1'!K125+'St 2.2'!K125</f>
        <v>0</v>
      </c>
      <c r="L125" s="144">
        <f>+'St 2.1'!L125+'St 2.2'!L125</f>
        <v>0</v>
      </c>
      <c r="M125" s="144">
        <f>+'St 2.1'!M125+'St 2.2'!M125</f>
        <v>0</v>
      </c>
      <c r="N125" s="143"/>
      <c r="O125" s="144">
        <f>+'St 2.1'!O125+'St 2.2'!O125</f>
        <v>0</v>
      </c>
      <c r="P125" s="144">
        <f>+'St 2.1'!P125+'St 2.2'!P125</f>
        <v>0</v>
      </c>
      <c r="Q125" s="144">
        <f>+'St 2.1'!Q125+'St 2.2'!Q125</f>
        <v>0</v>
      </c>
      <c r="R125" s="144">
        <f>+'St 2.1'!R125+'St 2.2'!R125</f>
        <v>0</v>
      </c>
      <c r="S125" s="144">
        <f>+'St 2.1'!S125+'St 2.2'!S125</f>
        <v>0</v>
      </c>
      <c r="T125" s="144">
        <f>+'St 2.1'!T125+'St 2.2'!T125</f>
        <v>0</v>
      </c>
      <c r="U125" s="144">
        <f>+'St 2.1'!U125+'St 2.2'!U125</f>
        <v>0</v>
      </c>
      <c r="V125" s="144">
        <f>+'St 2.1'!V125+'St 2.2'!V125</f>
        <v>0</v>
      </c>
      <c r="W125" s="144">
        <f>+'St 2.1'!W125+'St 2.2'!W125</f>
        <v>0</v>
      </c>
      <c r="X125" s="150"/>
      <c r="Y125" s="150"/>
      <c r="Z125" s="150"/>
      <c r="AA125" s="150"/>
      <c r="AB125" s="150"/>
      <c r="AC125" s="150"/>
      <c r="AD125" s="150"/>
      <c r="AE125" s="150"/>
      <c r="AF125" s="150"/>
    </row>
    <row r="126" spans="1:32" s="45" customFormat="1">
      <c r="A126" s="38"/>
      <c r="B126" s="5" t="s">
        <v>6</v>
      </c>
      <c r="C126" s="209" t="s">
        <v>293</v>
      </c>
      <c r="D126" s="147">
        <f>+'St 2.1'!D126+'St 2.2'!D126</f>
        <v>1319898.6774713125</v>
      </c>
      <c r="E126" s="147">
        <f>+'St 2.1'!E126+'St 2.2'!E126</f>
        <v>1300530.8070079698</v>
      </c>
      <c r="F126" s="147">
        <f>+'St 2.1'!F126+'St 2.2'!F126</f>
        <v>1230927.2297037137</v>
      </c>
      <c r="G126" s="147">
        <f>+'St 2.1'!G126+'St 2.2'!G126</f>
        <v>1352364.2664217288</v>
      </c>
      <c r="H126" s="147">
        <f>+'St 2.1'!H126+'St 2.2'!H126</f>
        <v>1502227.858450172</v>
      </c>
      <c r="I126" s="147">
        <f>+'St 2.1'!I126+'St 2.2'!I126</f>
        <v>1526795.3979440937</v>
      </c>
      <c r="J126" s="147">
        <f>+'St 2.1'!J126+'St 2.2'!J126</f>
        <v>1593660.6856548407</v>
      </c>
      <c r="K126" s="147">
        <f>+'St 2.1'!K126+'St 2.2'!K126</f>
        <v>1736065.9243499332</v>
      </c>
      <c r="L126" s="147">
        <f>+'St 2.1'!L126+'St 2.2'!L126</f>
        <v>1985904.8824291304</v>
      </c>
      <c r="M126" s="147">
        <f>+'St 2.1'!M126+'St 2.2'!M126</f>
        <v>2447293.616719773</v>
      </c>
      <c r="N126" s="146"/>
      <c r="O126" s="147">
        <f>+'St 2.1'!O126+'St 2.2'!O126</f>
        <v>-19367.870463342573</v>
      </c>
      <c r="P126" s="147">
        <f>+'St 2.1'!P126+'St 2.2'!P126</f>
        <v>-69603.577304256134</v>
      </c>
      <c r="Q126" s="147">
        <f>+'St 2.1'!Q126+'St 2.2'!Q126</f>
        <v>121437.03671801518</v>
      </c>
      <c r="R126" s="147">
        <f>+'St 2.1'!R126+'St 2.2'!R126</f>
        <v>149863.59202844321</v>
      </c>
      <c r="S126" s="147">
        <f>+'St 2.1'!S126+'St 2.2'!S126</f>
        <v>24567.539493921657</v>
      </c>
      <c r="T126" s="147">
        <f>+'St 2.1'!T126+'St 2.2'!T126</f>
        <v>66865.287710746779</v>
      </c>
      <c r="U126" s="147">
        <f>+'St 2.1'!U126+'St 2.2'!U126</f>
        <v>142405.23869509262</v>
      </c>
      <c r="V126" s="147">
        <f>+'St 2.1'!V126+'St 2.2'!V126</f>
        <v>249838.95807919721</v>
      </c>
      <c r="W126" s="147">
        <f>+'St 2.1'!W126+'St 2.2'!W126</f>
        <v>461388.73429064278</v>
      </c>
      <c r="X126" s="149"/>
      <c r="Y126" s="149"/>
      <c r="Z126" s="149"/>
      <c r="AA126" s="149"/>
      <c r="AB126" s="149"/>
      <c r="AC126" s="149"/>
      <c r="AD126" s="149"/>
      <c r="AE126" s="149"/>
      <c r="AF126" s="149"/>
    </row>
    <row r="127" spans="1:32" s="45" customFormat="1">
      <c r="A127" s="38"/>
      <c r="B127" s="31" t="s">
        <v>23</v>
      </c>
      <c r="C127" s="232" t="s">
        <v>294</v>
      </c>
      <c r="D127" s="147">
        <f>+'St 2.1'!D127+'St 2.2'!D127</f>
        <v>6440.6135399202622</v>
      </c>
      <c r="E127" s="147">
        <f>+'St 2.1'!E127+'St 2.2'!E127</f>
        <v>13493.079249850189</v>
      </c>
      <c r="F127" s="147">
        <f>+'St 2.1'!F127+'St 2.2'!F127</f>
        <v>7969.7940750839352</v>
      </c>
      <c r="G127" s="147">
        <f>+'St 2.1'!G127+'St 2.2'!G127</f>
        <v>13790.709127565069</v>
      </c>
      <c r="H127" s="147">
        <f>+'St 2.1'!H127+'St 2.2'!H127</f>
        <v>20997.653849717208</v>
      </c>
      <c r="I127" s="147">
        <f>+'St 2.1'!I127+'St 2.2'!I127</f>
        <v>10811.100505559358</v>
      </c>
      <c r="J127" s="147">
        <f>+'St 2.1'!J127+'St 2.2'!J127</f>
        <v>28331.685765906805</v>
      </c>
      <c r="K127" s="147">
        <f>+'St 2.1'!K127+'St 2.2'!K127</f>
        <v>20159.035630585735</v>
      </c>
      <c r="L127" s="147">
        <f>+'St 2.1'!L127+'St 2.2'!L127</f>
        <v>23692.390083494469</v>
      </c>
      <c r="M127" s="147">
        <f>+'St 2.1'!M127+'St 2.2'!M127</f>
        <v>29929.992103706667</v>
      </c>
      <c r="N127" s="146"/>
      <c r="O127" s="147">
        <f>+'St 2.1'!O127+'St 2.2'!O127</f>
        <v>7052.4657099299284</v>
      </c>
      <c r="P127" s="147">
        <f>+'St 2.1'!P127+'St 2.2'!P127</f>
        <v>-5523.2851747662553</v>
      </c>
      <c r="Q127" s="147">
        <f>+'St 2.1'!Q127+'St 2.2'!Q127</f>
        <v>5820.9150524811339</v>
      </c>
      <c r="R127" s="147">
        <f>+'St 2.1'!R127+'St 2.2'!R127</f>
        <v>7206.9447221521368</v>
      </c>
      <c r="S127" s="147">
        <f>+'St 2.1'!S127+'St 2.2'!S127</f>
        <v>-10186.55334415785</v>
      </c>
      <c r="T127" s="147">
        <f>+'St 2.1'!T127+'St 2.2'!T127</f>
        <v>17520.585260347449</v>
      </c>
      <c r="U127" s="147">
        <f>+'St 2.1'!U127+'St 2.2'!U127</f>
        <v>-8172.650135321067</v>
      </c>
      <c r="V127" s="147">
        <f>+'St 2.1'!V127+'St 2.2'!V127</f>
        <v>3533.354452908733</v>
      </c>
      <c r="W127" s="147">
        <f>+'St 2.1'!W127+'St 2.2'!W127</f>
        <v>6237.6020202121945</v>
      </c>
      <c r="X127" s="149"/>
      <c r="Y127" s="149"/>
      <c r="Z127" s="149"/>
      <c r="AA127" s="149"/>
      <c r="AB127" s="149"/>
      <c r="AC127" s="149"/>
      <c r="AD127" s="149"/>
      <c r="AE127" s="149"/>
      <c r="AF127" s="149"/>
    </row>
    <row r="128" spans="1:32">
      <c r="B128" s="208" t="s">
        <v>40</v>
      </c>
      <c r="C128" s="219"/>
      <c r="D128" s="144">
        <f>+'St 2.1'!D128+'St 2.2'!D128</f>
        <v>6440.6135399202622</v>
      </c>
      <c r="E128" s="144">
        <f>+'St 2.1'!E128+'St 2.2'!E128</f>
        <v>13493.079249850189</v>
      </c>
      <c r="F128" s="144">
        <f>+'St 2.1'!F128+'St 2.2'!F128</f>
        <v>7969.7940750839352</v>
      </c>
      <c r="G128" s="144">
        <f>+'St 2.1'!G128+'St 2.2'!G128</f>
        <v>13790.709127565069</v>
      </c>
      <c r="H128" s="144">
        <f>+'St 2.1'!H128+'St 2.2'!H128</f>
        <v>20997.653849717208</v>
      </c>
      <c r="I128" s="144">
        <f>+'St 2.1'!I128+'St 2.2'!I128</f>
        <v>10811.100505559358</v>
      </c>
      <c r="J128" s="144">
        <f>+'St 2.1'!J128+'St 2.2'!J128</f>
        <v>28331.685765906805</v>
      </c>
      <c r="K128" s="144">
        <f>+'St 2.1'!K128+'St 2.2'!K128</f>
        <v>20159.035630585735</v>
      </c>
      <c r="L128" s="144">
        <f>+'St 2.1'!L128+'St 2.2'!L128</f>
        <v>23692.390083494469</v>
      </c>
      <c r="M128" s="144">
        <f>+'St 2.1'!M128+'St 2.2'!M128</f>
        <v>29929.992103706667</v>
      </c>
      <c r="N128" s="143"/>
      <c r="O128" s="144">
        <f>+'St 2.1'!O128+'St 2.2'!O128</f>
        <v>7052.4657099299284</v>
      </c>
      <c r="P128" s="144">
        <f>+'St 2.1'!P128+'St 2.2'!P128</f>
        <v>-5523.2851747662553</v>
      </c>
      <c r="Q128" s="144">
        <f>+'St 2.1'!Q128+'St 2.2'!Q128</f>
        <v>5820.9150524811339</v>
      </c>
      <c r="R128" s="144">
        <f>+'St 2.1'!R128+'St 2.2'!R128</f>
        <v>7206.9447221521368</v>
      </c>
      <c r="S128" s="144">
        <f>+'St 2.1'!S128+'St 2.2'!S128</f>
        <v>-10186.55334415785</v>
      </c>
      <c r="T128" s="144">
        <f>+'St 2.1'!T128+'St 2.2'!T128</f>
        <v>17520.585260347449</v>
      </c>
      <c r="U128" s="144">
        <f>+'St 2.1'!U128+'St 2.2'!U128</f>
        <v>-8172.650135321067</v>
      </c>
      <c r="V128" s="144">
        <f>+'St 2.1'!V128+'St 2.2'!V128</f>
        <v>3533.354452908733</v>
      </c>
      <c r="W128" s="144">
        <f>+'St 2.1'!W128+'St 2.2'!W128</f>
        <v>6237.6020202121945</v>
      </c>
      <c r="X128" s="150"/>
      <c r="Y128" s="150"/>
      <c r="Z128" s="150"/>
      <c r="AA128" s="150"/>
      <c r="AB128" s="150"/>
      <c r="AC128" s="150"/>
      <c r="AD128" s="150"/>
      <c r="AE128" s="150"/>
      <c r="AF128" s="150"/>
    </row>
    <row r="129" spans="1:32">
      <c r="B129" s="6" t="s">
        <v>41</v>
      </c>
      <c r="C129" s="219"/>
      <c r="D129" s="144">
        <f>+'St 2.1'!D129+'St 2.2'!D129</f>
        <v>6440.6135399202622</v>
      </c>
      <c r="E129" s="144">
        <f>+'St 2.1'!E129+'St 2.2'!E129</f>
        <v>13493.079249850189</v>
      </c>
      <c r="F129" s="144">
        <f>+'St 2.1'!F129+'St 2.2'!F129</f>
        <v>7969.7940750839352</v>
      </c>
      <c r="G129" s="144">
        <f>+'St 2.1'!G129+'St 2.2'!G129</f>
        <v>13790.709127565069</v>
      </c>
      <c r="H129" s="144">
        <f>+'St 2.1'!H129+'St 2.2'!H129</f>
        <v>20997.653849717208</v>
      </c>
      <c r="I129" s="144">
        <f>+'St 2.1'!I129+'St 2.2'!I129</f>
        <v>10811.100505559358</v>
      </c>
      <c r="J129" s="144">
        <f>+'St 2.1'!J129+'St 2.2'!J129</f>
        <v>28331.685765906805</v>
      </c>
      <c r="K129" s="144">
        <f>+'St 2.1'!K129+'St 2.2'!K129</f>
        <v>20159.035630585735</v>
      </c>
      <c r="L129" s="144">
        <f>+'St 2.1'!L129+'St 2.2'!L129</f>
        <v>23692.390083494469</v>
      </c>
      <c r="M129" s="144">
        <f>+'St 2.1'!M129+'St 2.2'!M129</f>
        <v>29929.992103706667</v>
      </c>
      <c r="N129" s="143"/>
      <c r="O129" s="144">
        <f>+'St 2.1'!O129+'St 2.2'!O129</f>
        <v>7052.4657099299284</v>
      </c>
      <c r="P129" s="144">
        <f>+'St 2.1'!P129+'St 2.2'!P129</f>
        <v>-5523.2851747662553</v>
      </c>
      <c r="Q129" s="144">
        <f>+'St 2.1'!Q129+'St 2.2'!Q129</f>
        <v>5820.9150524811339</v>
      </c>
      <c r="R129" s="144">
        <f>+'St 2.1'!R129+'St 2.2'!R129</f>
        <v>7206.9447221521368</v>
      </c>
      <c r="S129" s="144">
        <f>+'St 2.1'!S129+'St 2.2'!S129</f>
        <v>-10186.55334415785</v>
      </c>
      <c r="T129" s="144">
        <f>+'St 2.1'!T129+'St 2.2'!T129</f>
        <v>17520.585260347449</v>
      </c>
      <c r="U129" s="144">
        <f>+'St 2.1'!U129+'St 2.2'!U129</f>
        <v>-8172.650135321067</v>
      </c>
      <c r="V129" s="144">
        <f>+'St 2.1'!V129+'St 2.2'!V129</f>
        <v>3533.354452908733</v>
      </c>
      <c r="W129" s="144">
        <f>+'St 2.1'!W129+'St 2.2'!W129</f>
        <v>6237.6020202121945</v>
      </c>
      <c r="X129" s="150"/>
      <c r="Y129" s="150"/>
      <c r="Z129" s="150"/>
      <c r="AA129" s="150"/>
      <c r="AB129" s="150"/>
      <c r="AC129" s="150"/>
      <c r="AD129" s="150"/>
      <c r="AE129" s="150"/>
      <c r="AF129" s="150"/>
    </row>
    <row r="130" spans="1:32">
      <c r="B130" s="6" t="s">
        <v>42</v>
      </c>
      <c r="C130" s="219"/>
      <c r="D130" s="144">
        <f>+'St 2.1'!D130+'St 2.2'!D130</f>
        <v>0</v>
      </c>
      <c r="E130" s="144">
        <f>+'St 2.1'!E130+'St 2.2'!E130</f>
        <v>0</v>
      </c>
      <c r="F130" s="144">
        <f>+'St 2.1'!F130+'St 2.2'!F130</f>
        <v>0</v>
      </c>
      <c r="G130" s="144">
        <f>+'St 2.1'!G130+'St 2.2'!G130</f>
        <v>0</v>
      </c>
      <c r="H130" s="144">
        <f>+'St 2.1'!H130+'St 2.2'!H130</f>
        <v>0</v>
      </c>
      <c r="I130" s="144">
        <f>+'St 2.1'!I130+'St 2.2'!I130</f>
        <v>0</v>
      </c>
      <c r="J130" s="144">
        <f>+'St 2.1'!J130+'St 2.2'!J130</f>
        <v>0</v>
      </c>
      <c r="K130" s="144">
        <f>+'St 2.1'!K130+'St 2.2'!K130</f>
        <v>0</v>
      </c>
      <c r="L130" s="144">
        <f>+'St 2.1'!L130+'St 2.2'!L130</f>
        <v>0</v>
      </c>
      <c r="M130" s="144">
        <f>+'St 2.1'!M130+'St 2.2'!M130</f>
        <v>0</v>
      </c>
      <c r="N130" s="143"/>
      <c r="O130" s="144">
        <f>+'St 2.1'!O130+'St 2.2'!O130</f>
        <v>0</v>
      </c>
      <c r="P130" s="144">
        <f>+'St 2.1'!P130+'St 2.2'!P130</f>
        <v>0</v>
      </c>
      <c r="Q130" s="144">
        <f>+'St 2.1'!Q130+'St 2.2'!Q130</f>
        <v>0</v>
      </c>
      <c r="R130" s="144">
        <f>+'St 2.1'!R130+'St 2.2'!R130</f>
        <v>0</v>
      </c>
      <c r="S130" s="144">
        <f>+'St 2.1'!S130+'St 2.2'!S130</f>
        <v>0</v>
      </c>
      <c r="T130" s="144">
        <f>+'St 2.1'!T130+'St 2.2'!T130</f>
        <v>0</v>
      </c>
      <c r="U130" s="144">
        <f>+'St 2.1'!U130+'St 2.2'!U130</f>
        <v>0</v>
      </c>
      <c r="V130" s="144">
        <f>+'St 2.1'!V130+'St 2.2'!V130</f>
        <v>0</v>
      </c>
      <c r="W130" s="144">
        <f>+'St 2.1'!W130+'St 2.2'!W130</f>
        <v>0</v>
      </c>
      <c r="X130" s="150"/>
      <c r="Y130" s="150"/>
      <c r="Z130" s="150"/>
      <c r="AA130" s="150"/>
      <c r="AB130" s="150"/>
      <c r="AC130" s="150"/>
      <c r="AD130" s="150"/>
      <c r="AE130" s="150"/>
      <c r="AF130" s="150"/>
    </row>
    <row r="131" spans="1:32">
      <c r="B131" s="6" t="s">
        <v>43</v>
      </c>
      <c r="C131" s="219"/>
      <c r="D131" s="144">
        <f>+'St 2.1'!D131+'St 2.2'!D131</f>
        <v>0</v>
      </c>
      <c r="E131" s="144">
        <f>+'St 2.1'!E131+'St 2.2'!E131</f>
        <v>0</v>
      </c>
      <c r="F131" s="144">
        <f>+'St 2.1'!F131+'St 2.2'!F131</f>
        <v>0</v>
      </c>
      <c r="G131" s="144">
        <f>+'St 2.1'!G131+'St 2.2'!G131</f>
        <v>0</v>
      </c>
      <c r="H131" s="144">
        <f>+'St 2.1'!H131+'St 2.2'!H131</f>
        <v>0</v>
      </c>
      <c r="I131" s="144">
        <f>+'St 2.1'!I131+'St 2.2'!I131</f>
        <v>0</v>
      </c>
      <c r="J131" s="144">
        <f>+'St 2.1'!J131+'St 2.2'!J131</f>
        <v>0</v>
      </c>
      <c r="K131" s="144">
        <f>+'St 2.1'!K131+'St 2.2'!K131</f>
        <v>0</v>
      </c>
      <c r="L131" s="144">
        <f>+'St 2.1'!L131+'St 2.2'!L131</f>
        <v>0</v>
      </c>
      <c r="M131" s="144">
        <f>+'St 2.1'!M131+'St 2.2'!M131</f>
        <v>0</v>
      </c>
      <c r="N131" s="143"/>
      <c r="O131" s="144">
        <f>+'St 2.1'!O131+'St 2.2'!O131</f>
        <v>0</v>
      </c>
      <c r="P131" s="144">
        <f>+'St 2.1'!P131+'St 2.2'!P131</f>
        <v>0</v>
      </c>
      <c r="Q131" s="144">
        <f>+'St 2.1'!Q131+'St 2.2'!Q131</f>
        <v>0</v>
      </c>
      <c r="R131" s="144">
        <f>+'St 2.1'!R131+'St 2.2'!R131</f>
        <v>0</v>
      </c>
      <c r="S131" s="144">
        <f>+'St 2.1'!S131+'St 2.2'!S131</f>
        <v>0</v>
      </c>
      <c r="T131" s="144">
        <f>+'St 2.1'!T131+'St 2.2'!T131</f>
        <v>0</v>
      </c>
      <c r="U131" s="144">
        <f>+'St 2.1'!U131+'St 2.2'!U131</f>
        <v>0</v>
      </c>
      <c r="V131" s="144">
        <f>+'St 2.1'!V131+'St 2.2'!V131</f>
        <v>0</v>
      </c>
      <c r="W131" s="144">
        <f>+'St 2.1'!W131+'St 2.2'!W131</f>
        <v>0</v>
      </c>
      <c r="X131" s="150"/>
      <c r="Y131" s="150"/>
      <c r="Z131" s="150"/>
      <c r="AA131" s="150"/>
      <c r="AB131" s="150"/>
      <c r="AC131" s="150"/>
      <c r="AD131" s="150"/>
      <c r="AE131" s="150"/>
      <c r="AF131" s="150"/>
    </row>
    <row r="132" spans="1:32">
      <c r="B132" s="6" t="s">
        <v>44</v>
      </c>
      <c r="C132" s="219"/>
      <c r="D132" s="144">
        <f>+'St 2.1'!D132+'St 2.2'!D132</f>
        <v>0</v>
      </c>
      <c r="E132" s="144">
        <f>+'St 2.1'!E132+'St 2.2'!E132</f>
        <v>0</v>
      </c>
      <c r="F132" s="144">
        <f>+'St 2.1'!F132+'St 2.2'!F132</f>
        <v>0</v>
      </c>
      <c r="G132" s="144">
        <f>+'St 2.1'!G132+'St 2.2'!G132</f>
        <v>0</v>
      </c>
      <c r="H132" s="144">
        <f>+'St 2.1'!H132+'St 2.2'!H132</f>
        <v>0</v>
      </c>
      <c r="I132" s="144">
        <f>+'St 2.1'!I132+'St 2.2'!I132</f>
        <v>0</v>
      </c>
      <c r="J132" s="144">
        <f>+'St 2.1'!J132+'St 2.2'!J132</f>
        <v>0</v>
      </c>
      <c r="K132" s="144">
        <f>+'St 2.1'!K132+'St 2.2'!K132</f>
        <v>0</v>
      </c>
      <c r="L132" s="144">
        <f>+'St 2.1'!L132+'St 2.2'!L132</f>
        <v>0</v>
      </c>
      <c r="M132" s="144">
        <f>+'St 2.1'!M132+'St 2.2'!M132</f>
        <v>0</v>
      </c>
      <c r="N132" s="143"/>
      <c r="O132" s="144">
        <f>+'St 2.1'!O132+'St 2.2'!O132</f>
        <v>0</v>
      </c>
      <c r="P132" s="144">
        <f>+'St 2.1'!P132+'St 2.2'!P132</f>
        <v>0</v>
      </c>
      <c r="Q132" s="144">
        <f>+'St 2.1'!Q132+'St 2.2'!Q132</f>
        <v>0</v>
      </c>
      <c r="R132" s="144">
        <f>+'St 2.1'!R132+'St 2.2'!R132</f>
        <v>0</v>
      </c>
      <c r="S132" s="144">
        <f>+'St 2.1'!S132+'St 2.2'!S132</f>
        <v>0</v>
      </c>
      <c r="T132" s="144">
        <f>+'St 2.1'!T132+'St 2.2'!T132</f>
        <v>0</v>
      </c>
      <c r="U132" s="144">
        <f>+'St 2.1'!U132+'St 2.2'!U132</f>
        <v>0</v>
      </c>
      <c r="V132" s="144">
        <f>+'St 2.1'!V132+'St 2.2'!V132</f>
        <v>0</v>
      </c>
      <c r="W132" s="144">
        <f>+'St 2.1'!W132+'St 2.2'!W132</f>
        <v>0</v>
      </c>
      <c r="X132" s="150"/>
      <c r="Y132" s="150"/>
      <c r="Z132" s="150"/>
      <c r="AA132" s="150"/>
      <c r="AB132" s="150"/>
      <c r="AC132" s="150"/>
      <c r="AD132" s="150"/>
      <c r="AE132" s="150"/>
      <c r="AF132" s="150"/>
    </row>
    <row r="133" spans="1:32">
      <c r="B133" s="7" t="s">
        <v>45</v>
      </c>
      <c r="C133" s="219"/>
      <c r="D133" s="144">
        <f>+'St 2.1'!D133+'St 2.2'!D133</f>
        <v>0</v>
      </c>
      <c r="E133" s="144">
        <f>+'St 2.1'!E133+'St 2.2'!E133</f>
        <v>0</v>
      </c>
      <c r="F133" s="144">
        <f>+'St 2.1'!F133+'St 2.2'!F133</f>
        <v>0</v>
      </c>
      <c r="G133" s="144">
        <f>+'St 2.1'!G133+'St 2.2'!G133</f>
        <v>0</v>
      </c>
      <c r="H133" s="144">
        <f>+'St 2.1'!H133+'St 2.2'!H133</f>
        <v>0</v>
      </c>
      <c r="I133" s="144">
        <f>+'St 2.1'!I133+'St 2.2'!I133</f>
        <v>0</v>
      </c>
      <c r="J133" s="144">
        <f>+'St 2.1'!J133+'St 2.2'!J133</f>
        <v>0</v>
      </c>
      <c r="K133" s="144">
        <f>+'St 2.1'!K133+'St 2.2'!K133</f>
        <v>0</v>
      </c>
      <c r="L133" s="144">
        <f>+'St 2.1'!L133+'St 2.2'!L133</f>
        <v>0</v>
      </c>
      <c r="M133" s="144">
        <f>+'St 2.1'!M133+'St 2.2'!M133</f>
        <v>0</v>
      </c>
      <c r="N133" s="143"/>
      <c r="O133" s="144">
        <f>+'St 2.1'!O133+'St 2.2'!O133</f>
        <v>0</v>
      </c>
      <c r="P133" s="144">
        <f>+'St 2.1'!P133+'St 2.2'!P133</f>
        <v>0</v>
      </c>
      <c r="Q133" s="144">
        <f>+'St 2.1'!Q133+'St 2.2'!Q133</f>
        <v>0</v>
      </c>
      <c r="R133" s="144">
        <f>+'St 2.1'!R133+'St 2.2'!R133</f>
        <v>0</v>
      </c>
      <c r="S133" s="144">
        <f>+'St 2.1'!S133+'St 2.2'!S133</f>
        <v>0</v>
      </c>
      <c r="T133" s="144">
        <f>+'St 2.1'!T133+'St 2.2'!T133</f>
        <v>0</v>
      </c>
      <c r="U133" s="144">
        <f>+'St 2.1'!U133+'St 2.2'!U133</f>
        <v>0</v>
      </c>
      <c r="V133" s="144">
        <f>+'St 2.1'!V133+'St 2.2'!V133</f>
        <v>0</v>
      </c>
      <c r="W133" s="144">
        <f>+'St 2.1'!W133+'St 2.2'!W133</f>
        <v>0</v>
      </c>
      <c r="X133" s="150"/>
      <c r="Y133" s="150"/>
      <c r="Z133" s="150"/>
      <c r="AA133" s="150"/>
      <c r="AB133" s="150"/>
      <c r="AC133" s="150"/>
      <c r="AD133" s="150"/>
      <c r="AE133" s="150"/>
      <c r="AF133" s="150"/>
    </row>
    <row r="134" spans="1:32">
      <c r="B134" s="7" t="s">
        <v>46</v>
      </c>
      <c r="C134" s="219"/>
      <c r="D134" s="144">
        <f>+'St 2.1'!D134+'St 2.2'!D134</f>
        <v>0</v>
      </c>
      <c r="E134" s="144">
        <f>+'St 2.1'!E134+'St 2.2'!E134</f>
        <v>0</v>
      </c>
      <c r="F134" s="144">
        <f>+'St 2.1'!F134+'St 2.2'!F134</f>
        <v>0</v>
      </c>
      <c r="G134" s="144">
        <f>+'St 2.1'!G134+'St 2.2'!G134</f>
        <v>0</v>
      </c>
      <c r="H134" s="144">
        <f>+'St 2.1'!H134+'St 2.2'!H134</f>
        <v>0</v>
      </c>
      <c r="I134" s="144">
        <f>+'St 2.1'!I134+'St 2.2'!I134</f>
        <v>0</v>
      </c>
      <c r="J134" s="144">
        <f>+'St 2.1'!J134+'St 2.2'!J134</f>
        <v>0</v>
      </c>
      <c r="K134" s="144">
        <f>+'St 2.1'!K134+'St 2.2'!K134</f>
        <v>0</v>
      </c>
      <c r="L134" s="144">
        <f>+'St 2.1'!L134+'St 2.2'!L134</f>
        <v>0</v>
      </c>
      <c r="M134" s="144">
        <f>+'St 2.1'!M134+'St 2.2'!M134</f>
        <v>0</v>
      </c>
      <c r="N134" s="143"/>
      <c r="O134" s="144">
        <f>+'St 2.1'!O134+'St 2.2'!O134</f>
        <v>0</v>
      </c>
      <c r="P134" s="144">
        <f>+'St 2.1'!P134+'St 2.2'!P134</f>
        <v>0</v>
      </c>
      <c r="Q134" s="144">
        <f>+'St 2.1'!Q134+'St 2.2'!Q134</f>
        <v>0</v>
      </c>
      <c r="R134" s="144">
        <f>+'St 2.1'!R134+'St 2.2'!R134</f>
        <v>0</v>
      </c>
      <c r="S134" s="144">
        <f>+'St 2.1'!S134+'St 2.2'!S134</f>
        <v>0</v>
      </c>
      <c r="T134" s="144">
        <f>+'St 2.1'!T134+'St 2.2'!T134</f>
        <v>0</v>
      </c>
      <c r="U134" s="144">
        <f>+'St 2.1'!U134+'St 2.2'!U134</f>
        <v>0</v>
      </c>
      <c r="V134" s="144">
        <f>+'St 2.1'!V134+'St 2.2'!V134</f>
        <v>0</v>
      </c>
      <c r="W134" s="144">
        <f>+'St 2.1'!W134+'St 2.2'!W134</f>
        <v>0</v>
      </c>
      <c r="X134" s="150"/>
      <c r="Y134" s="150"/>
      <c r="Z134" s="150"/>
      <c r="AA134" s="150"/>
      <c r="AB134" s="150"/>
      <c r="AC134" s="150"/>
      <c r="AD134" s="150"/>
      <c r="AE134" s="150"/>
      <c r="AF134" s="150"/>
    </row>
    <row r="135" spans="1:32">
      <c r="B135" s="6" t="s">
        <v>317</v>
      </c>
      <c r="C135" s="219"/>
      <c r="D135" s="144">
        <f>+'St 2.1'!D135+'St 2.2'!D135</f>
        <v>0</v>
      </c>
      <c r="E135" s="144">
        <f>+'St 2.1'!E135+'St 2.2'!E135</f>
        <v>0</v>
      </c>
      <c r="F135" s="144">
        <f>+'St 2.1'!F135+'St 2.2'!F135</f>
        <v>0</v>
      </c>
      <c r="G135" s="144">
        <f>+'St 2.1'!G135+'St 2.2'!G135</f>
        <v>0</v>
      </c>
      <c r="H135" s="144">
        <f>+'St 2.1'!H135+'St 2.2'!H135</f>
        <v>0</v>
      </c>
      <c r="I135" s="144">
        <f>+'St 2.1'!I135+'St 2.2'!I135</f>
        <v>0</v>
      </c>
      <c r="J135" s="144">
        <f>+'St 2.1'!J135+'St 2.2'!J135</f>
        <v>0</v>
      </c>
      <c r="K135" s="144">
        <f>+'St 2.1'!K135+'St 2.2'!K135</f>
        <v>0</v>
      </c>
      <c r="L135" s="144">
        <f>+'St 2.1'!L135+'St 2.2'!L135</f>
        <v>0</v>
      </c>
      <c r="M135" s="144">
        <f>+'St 2.1'!M135+'St 2.2'!M135</f>
        <v>0</v>
      </c>
      <c r="N135" s="143"/>
      <c r="O135" s="144">
        <f>+'St 2.1'!O135+'St 2.2'!O135</f>
        <v>0</v>
      </c>
      <c r="P135" s="144">
        <f>+'St 2.1'!P135+'St 2.2'!P135</f>
        <v>0</v>
      </c>
      <c r="Q135" s="144">
        <f>+'St 2.1'!Q135+'St 2.2'!Q135</f>
        <v>0</v>
      </c>
      <c r="R135" s="144">
        <f>+'St 2.1'!R135+'St 2.2'!R135</f>
        <v>0</v>
      </c>
      <c r="S135" s="144">
        <f>+'St 2.1'!S135+'St 2.2'!S135</f>
        <v>0</v>
      </c>
      <c r="T135" s="144">
        <f>+'St 2.1'!T135+'St 2.2'!T135</f>
        <v>0</v>
      </c>
      <c r="U135" s="144">
        <f>+'St 2.1'!U135+'St 2.2'!U135</f>
        <v>0</v>
      </c>
      <c r="V135" s="144">
        <f>+'St 2.1'!V135+'St 2.2'!V135</f>
        <v>0</v>
      </c>
      <c r="W135" s="144">
        <f>+'St 2.1'!W135+'St 2.2'!W135</f>
        <v>0</v>
      </c>
      <c r="X135" s="150"/>
      <c r="Y135" s="150"/>
      <c r="Z135" s="150"/>
      <c r="AA135" s="150"/>
      <c r="AB135" s="150"/>
      <c r="AC135" s="150"/>
      <c r="AD135" s="150"/>
      <c r="AE135" s="150"/>
      <c r="AF135" s="150"/>
    </row>
    <row r="136" spans="1:32">
      <c r="B136" s="6" t="s">
        <v>108</v>
      </c>
      <c r="C136" s="210"/>
      <c r="D136" s="144">
        <f>+'St 2.1'!D136+'St 2.2'!D136</f>
        <v>0</v>
      </c>
      <c r="E136" s="144">
        <f>+'St 2.1'!E136+'St 2.2'!E136</f>
        <v>0</v>
      </c>
      <c r="F136" s="144">
        <f>+'St 2.1'!F136+'St 2.2'!F136</f>
        <v>0</v>
      </c>
      <c r="G136" s="144">
        <f>+'St 2.1'!G136+'St 2.2'!G136</f>
        <v>0</v>
      </c>
      <c r="H136" s="144">
        <f>+'St 2.1'!H136+'St 2.2'!H136</f>
        <v>0</v>
      </c>
      <c r="I136" s="144">
        <f>+'St 2.1'!I136+'St 2.2'!I136</f>
        <v>0</v>
      </c>
      <c r="J136" s="144">
        <f>+'St 2.1'!J136+'St 2.2'!J136</f>
        <v>0</v>
      </c>
      <c r="K136" s="144">
        <f>+'St 2.1'!K136+'St 2.2'!K136</f>
        <v>0</v>
      </c>
      <c r="L136" s="144">
        <f>+'St 2.1'!L136+'St 2.2'!L136</f>
        <v>0</v>
      </c>
      <c r="M136" s="144">
        <f>+'St 2.1'!M136+'St 2.2'!M136</f>
        <v>0</v>
      </c>
      <c r="N136" s="143"/>
      <c r="O136" s="144">
        <f>+'St 2.1'!O136+'St 2.2'!O136</f>
        <v>0</v>
      </c>
      <c r="P136" s="144">
        <f>+'St 2.1'!P136+'St 2.2'!P136</f>
        <v>0</v>
      </c>
      <c r="Q136" s="144">
        <f>+'St 2.1'!Q136+'St 2.2'!Q136</f>
        <v>0</v>
      </c>
      <c r="R136" s="144">
        <f>+'St 2.1'!R136+'St 2.2'!R136</f>
        <v>0</v>
      </c>
      <c r="S136" s="144">
        <f>+'St 2.1'!S136+'St 2.2'!S136</f>
        <v>0</v>
      </c>
      <c r="T136" s="144">
        <f>+'St 2.1'!T136+'St 2.2'!T136</f>
        <v>0</v>
      </c>
      <c r="U136" s="144">
        <f>+'St 2.1'!U136+'St 2.2'!U136</f>
        <v>0</v>
      </c>
      <c r="V136" s="144">
        <f>+'St 2.1'!V136+'St 2.2'!V136</f>
        <v>0</v>
      </c>
      <c r="W136" s="144">
        <f>+'St 2.1'!W136+'St 2.2'!W136</f>
        <v>0</v>
      </c>
      <c r="X136" s="150"/>
      <c r="Y136" s="150"/>
      <c r="Z136" s="150"/>
      <c r="AA136" s="150"/>
      <c r="AB136" s="150"/>
      <c r="AC136" s="150"/>
      <c r="AD136" s="150"/>
      <c r="AE136" s="150"/>
      <c r="AF136" s="150"/>
    </row>
    <row r="137" spans="1:32">
      <c r="B137" s="6" t="s">
        <v>48</v>
      </c>
      <c r="C137" s="219"/>
      <c r="D137" s="144">
        <f>+'St 2.1'!D137+'St 2.2'!D137</f>
        <v>0</v>
      </c>
      <c r="E137" s="144">
        <f>+'St 2.1'!E137+'St 2.2'!E137</f>
        <v>0</v>
      </c>
      <c r="F137" s="144">
        <f>+'St 2.1'!F137+'St 2.2'!F137</f>
        <v>0</v>
      </c>
      <c r="G137" s="144">
        <f>+'St 2.1'!G137+'St 2.2'!G137</f>
        <v>0</v>
      </c>
      <c r="H137" s="144">
        <f>+'St 2.1'!H137+'St 2.2'!H137</f>
        <v>0</v>
      </c>
      <c r="I137" s="144">
        <f>+'St 2.1'!I137+'St 2.2'!I137</f>
        <v>0</v>
      </c>
      <c r="J137" s="144">
        <f>+'St 2.1'!J137+'St 2.2'!J137</f>
        <v>0</v>
      </c>
      <c r="K137" s="144">
        <f>+'St 2.1'!K137+'St 2.2'!K137</f>
        <v>0</v>
      </c>
      <c r="L137" s="144">
        <f>+'St 2.1'!L137+'St 2.2'!L137</f>
        <v>0</v>
      </c>
      <c r="M137" s="144">
        <f>+'St 2.1'!M137+'St 2.2'!M137</f>
        <v>0</v>
      </c>
      <c r="N137" s="143"/>
      <c r="O137" s="144">
        <f>+'St 2.1'!O137+'St 2.2'!O137</f>
        <v>0</v>
      </c>
      <c r="P137" s="144">
        <f>+'St 2.1'!P137+'St 2.2'!P137</f>
        <v>0</v>
      </c>
      <c r="Q137" s="144">
        <f>+'St 2.1'!Q137+'St 2.2'!Q137</f>
        <v>0</v>
      </c>
      <c r="R137" s="144">
        <f>+'St 2.1'!R137+'St 2.2'!R137</f>
        <v>0</v>
      </c>
      <c r="S137" s="144">
        <f>+'St 2.1'!S137+'St 2.2'!S137</f>
        <v>0</v>
      </c>
      <c r="T137" s="144">
        <f>+'St 2.1'!T137+'St 2.2'!T137</f>
        <v>0</v>
      </c>
      <c r="U137" s="144">
        <f>+'St 2.1'!U137+'St 2.2'!U137</f>
        <v>0</v>
      </c>
      <c r="V137" s="144">
        <f>+'St 2.1'!V137+'St 2.2'!V137</f>
        <v>0</v>
      </c>
      <c r="W137" s="144">
        <f>+'St 2.1'!W137+'St 2.2'!W137</f>
        <v>0</v>
      </c>
      <c r="X137" s="150"/>
      <c r="Y137" s="150"/>
      <c r="Z137" s="150"/>
      <c r="AA137" s="150"/>
      <c r="AB137" s="150"/>
      <c r="AC137" s="150"/>
      <c r="AD137" s="150"/>
      <c r="AE137" s="150"/>
      <c r="AF137" s="150"/>
    </row>
    <row r="138" spans="1:32">
      <c r="B138" s="6" t="s">
        <v>325</v>
      </c>
      <c r="C138" s="219"/>
      <c r="D138" s="144">
        <f>+'St 2.1'!D138+'St 2.2'!D138</f>
        <v>0</v>
      </c>
      <c r="E138" s="144">
        <f>+'St 2.1'!E138+'St 2.2'!E138</f>
        <v>0</v>
      </c>
      <c r="F138" s="144">
        <f>+'St 2.1'!F138+'St 2.2'!F138</f>
        <v>0</v>
      </c>
      <c r="G138" s="144">
        <f>+'St 2.1'!G138+'St 2.2'!G138</f>
        <v>0</v>
      </c>
      <c r="H138" s="144">
        <f>+'St 2.1'!H138+'St 2.2'!H138</f>
        <v>0</v>
      </c>
      <c r="I138" s="144">
        <f>+'St 2.1'!I138+'St 2.2'!I138</f>
        <v>0</v>
      </c>
      <c r="J138" s="144">
        <f>+'St 2.1'!J138+'St 2.2'!J138</f>
        <v>0</v>
      </c>
      <c r="K138" s="144">
        <f>+'St 2.1'!K138+'St 2.2'!K138</f>
        <v>0</v>
      </c>
      <c r="L138" s="144">
        <f>+'St 2.1'!L138+'St 2.2'!L138</f>
        <v>0</v>
      </c>
      <c r="M138" s="144">
        <f>+'St 2.1'!M138+'St 2.2'!M138</f>
        <v>0</v>
      </c>
      <c r="N138" s="143"/>
      <c r="O138" s="144">
        <f>+'St 2.1'!O138+'St 2.2'!O138</f>
        <v>0</v>
      </c>
      <c r="P138" s="144">
        <f>+'St 2.1'!P138+'St 2.2'!P138</f>
        <v>0</v>
      </c>
      <c r="Q138" s="144">
        <f>+'St 2.1'!Q138+'St 2.2'!Q138</f>
        <v>0</v>
      </c>
      <c r="R138" s="144">
        <f>+'St 2.1'!R138+'St 2.2'!R138</f>
        <v>0</v>
      </c>
      <c r="S138" s="144">
        <f>+'St 2.1'!S138+'St 2.2'!S138</f>
        <v>0</v>
      </c>
      <c r="T138" s="144">
        <f>+'St 2.1'!T138+'St 2.2'!T138</f>
        <v>0</v>
      </c>
      <c r="U138" s="144">
        <f>+'St 2.1'!U138+'St 2.2'!U138</f>
        <v>0</v>
      </c>
      <c r="V138" s="144">
        <f>+'St 2.1'!V138+'St 2.2'!V138</f>
        <v>0</v>
      </c>
      <c r="W138" s="144">
        <f>+'St 2.1'!W138+'St 2.2'!W138</f>
        <v>0</v>
      </c>
      <c r="X138" s="150"/>
      <c r="Y138" s="150"/>
      <c r="Z138" s="150"/>
      <c r="AA138" s="150"/>
      <c r="AB138" s="150"/>
      <c r="AC138" s="150"/>
      <c r="AD138" s="150"/>
      <c r="AE138" s="150"/>
      <c r="AF138" s="150"/>
    </row>
    <row r="139" spans="1:32">
      <c r="B139" s="8" t="s">
        <v>101</v>
      </c>
      <c r="C139" s="219"/>
      <c r="D139" s="144">
        <f>+'St 2.1'!D139+'St 2.2'!D139</f>
        <v>0</v>
      </c>
      <c r="E139" s="144">
        <f>+'St 2.1'!E139+'St 2.2'!E139</f>
        <v>0</v>
      </c>
      <c r="F139" s="144">
        <f>+'St 2.1'!F139+'St 2.2'!F139</f>
        <v>0</v>
      </c>
      <c r="G139" s="144">
        <f>+'St 2.1'!G139+'St 2.2'!G139</f>
        <v>0</v>
      </c>
      <c r="H139" s="144">
        <f>+'St 2.1'!H139+'St 2.2'!H139</f>
        <v>0</v>
      </c>
      <c r="I139" s="144">
        <f>+'St 2.1'!I139+'St 2.2'!I139</f>
        <v>0</v>
      </c>
      <c r="J139" s="144">
        <f>+'St 2.1'!J139+'St 2.2'!J139</f>
        <v>0</v>
      </c>
      <c r="K139" s="144">
        <f>+'St 2.1'!K139+'St 2.2'!K139</f>
        <v>0</v>
      </c>
      <c r="L139" s="144">
        <f>+'St 2.1'!L139+'St 2.2'!L139</f>
        <v>0</v>
      </c>
      <c r="M139" s="144">
        <f>+'St 2.1'!M139+'St 2.2'!M139</f>
        <v>0</v>
      </c>
      <c r="N139" s="143"/>
      <c r="O139" s="144">
        <f>+'St 2.1'!O139+'St 2.2'!O139</f>
        <v>0</v>
      </c>
      <c r="P139" s="144">
        <f>+'St 2.1'!P139+'St 2.2'!P139</f>
        <v>0</v>
      </c>
      <c r="Q139" s="144">
        <f>+'St 2.1'!Q139+'St 2.2'!Q139</f>
        <v>0</v>
      </c>
      <c r="R139" s="144">
        <f>+'St 2.1'!R139+'St 2.2'!R139</f>
        <v>0</v>
      </c>
      <c r="S139" s="144">
        <f>+'St 2.1'!S139+'St 2.2'!S139</f>
        <v>0</v>
      </c>
      <c r="T139" s="144">
        <f>+'St 2.1'!T139+'St 2.2'!T139</f>
        <v>0</v>
      </c>
      <c r="U139" s="144">
        <f>+'St 2.1'!U139+'St 2.2'!U139</f>
        <v>0</v>
      </c>
      <c r="V139" s="144">
        <f>+'St 2.1'!V139+'St 2.2'!V139</f>
        <v>0</v>
      </c>
      <c r="W139" s="144">
        <f>+'St 2.1'!W139+'St 2.2'!W139</f>
        <v>0</v>
      </c>
      <c r="X139" s="150"/>
      <c r="Y139" s="150"/>
      <c r="Z139" s="150"/>
      <c r="AA139" s="150"/>
      <c r="AB139" s="150"/>
      <c r="AC139" s="150"/>
      <c r="AD139" s="150"/>
      <c r="AE139" s="150"/>
      <c r="AF139" s="150"/>
    </row>
    <row r="140" spans="1:32" s="45" customFormat="1">
      <c r="A140" s="38"/>
      <c r="B140" s="31" t="s">
        <v>24</v>
      </c>
      <c r="C140" s="209" t="s">
        <v>295</v>
      </c>
      <c r="D140" s="147">
        <f>+'St 2.1'!D140+'St 2.2'!D140</f>
        <v>1313458.063931392</v>
      </c>
      <c r="E140" s="147">
        <f>+'St 2.1'!E140+'St 2.2'!E140</f>
        <v>1287037.7277581198</v>
      </c>
      <c r="F140" s="147">
        <f>+'St 2.1'!F140+'St 2.2'!F140</f>
        <v>1222957.4356286298</v>
      </c>
      <c r="G140" s="147">
        <f>+'St 2.1'!G140+'St 2.2'!G140</f>
        <v>1338573.5572941636</v>
      </c>
      <c r="H140" s="147">
        <f>+'St 2.1'!H140+'St 2.2'!H140</f>
        <v>1481230.2046004548</v>
      </c>
      <c r="I140" s="147">
        <f>+'St 2.1'!I140+'St 2.2'!I140</f>
        <v>1515984.2974385344</v>
      </c>
      <c r="J140" s="147">
        <f>+'St 2.1'!J140+'St 2.2'!J140</f>
        <v>1565328.9998889335</v>
      </c>
      <c r="K140" s="147">
        <f>+'St 2.1'!K140+'St 2.2'!K140</f>
        <v>1715906.8887193473</v>
      </c>
      <c r="L140" s="147">
        <f>+'St 2.1'!L140+'St 2.2'!L140</f>
        <v>1962212.4923456358</v>
      </c>
      <c r="M140" s="147">
        <f>+'St 2.1'!M140+'St 2.2'!M140</f>
        <v>2417363.6246160669</v>
      </c>
      <c r="N140" s="146"/>
      <c r="O140" s="147">
        <f>+'St 2.1'!O140+'St 2.2'!O140</f>
        <v>-26420.336173272459</v>
      </c>
      <c r="P140" s="147">
        <f>+'St 2.1'!P140+'St 2.2'!P140</f>
        <v>-64080.29212948995</v>
      </c>
      <c r="Q140" s="147">
        <f>+'St 2.1'!Q140+'St 2.2'!Q140</f>
        <v>115616.12166553394</v>
      </c>
      <c r="R140" s="147">
        <f>+'St 2.1'!R140+'St 2.2'!R140</f>
        <v>142656.6473062911</v>
      </c>
      <c r="S140" s="147">
        <f>+'St 2.1'!S140+'St 2.2'!S140</f>
        <v>34754.092838079603</v>
      </c>
      <c r="T140" s="147">
        <f>+'St 2.1'!T140+'St 2.2'!T140</f>
        <v>49344.7024503992</v>
      </c>
      <c r="U140" s="147">
        <f>+'St 2.1'!U140+'St 2.2'!U140</f>
        <v>150577.88883041372</v>
      </c>
      <c r="V140" s="147">
        <f>+'St 2.1'!V140+'St 2.2'!V140</f>
        <v>246305.60362628842</v>
      </c>
      <c r="W140" s="147">
        <f>+'St 2.1'!W140+'St 2.2'!W140</f>
        <v>455151.13227043097</v>
      </c>
      <c r="X140" s="149"/>
      <c r="Y140" s="149"/>
      <c r="Z140" s="149"/>
      <c r="AA140" s="149"/>
      <c r="AB140" s="149"/>
      <c r="AC140" s="149"/>
      <c r="AD140" s="149"/>
      <c r="AE140" s="149"/>
      <c r="AF140" s="149"/>
    </row>
    <row r="141" spans="1:32">
      <c r="B141" s="208" t="s">
        <v>40</v>
      </c>
      <c r="C141" s="219"/>
      <c r="D141" s="144">
        <f>+'St 2.1'!D141+'St 2.2'!D141</f>
        <v>1310159.043931392</v>
      </c>
      <c r="E141" s="144">
        <f>+'St 2.1'!E141+'St 2.2'!E141</f>
        <v>1280538.7481720294</v>
      </c>
      <c r="F141" s="144">
        <f>+'St 2.1'!F141+'St 2.2'!F141</f>
        <v>1213368.2856286298</v>
      </c>
      <c r="G141" s="144">
        <f>+'St 2.1'!G141+'St 2.2'!G141</f>
        <v>1324486.6791610322</v>
      </c>
      <c r="H141" s="144">
        <f>+'St 2.1'!H141+'St 2.2'!H141</f>
        <v>1466002.3590077111</v>
      </c>
      <c r="I141" s="144">
        <f>+'St 2.1'!I141+'St 2.2'!I141</f>
        <v>1500885.8386754971</v>
      </c>
      <c r="J141" s="144">
        <f>+'St 2.1'!J141+'St 2.2'!J141</f>
        <v>1549924.1098110694</v>
      </c>
      <c r="K141" s="144">
        <f>+'St 2.1'!K141+'St 2.2'!K141</f>
        <v>1701069.8957313332</v>
      </c>
      <c r="L141" s="144">
        <f>+'St 2.1'!L141+'St 2.2'!L141</f>
        <v>1940716.5977746847</v>
      </c>
      <c r="M141" s="144">
        <f>+'St 2.1'!M141+'St 2.2'!M141</f>
        <v>2393992.4249486104</v>
      </c>
      <c r="N141" s="143"/>
      <c r="O141" s="144">
        <f>+'St 2.1'!O141+'St 2.2'!O141</f>
        <v>-17477.045759362583</v>
      </c>
      <c r="P141" s="144">
        <f>+'St 2.1'!P141+'St 2.2'!P141</f>
        <v>-65124.002543399809</v>
      </c>
      <c r="Q141" s="144">
        <f>+'St 2.1'!Q141+'St 2.2'!Q141</f>
        <v>114832.82353240241</v>
      </c>
      <c r="R141" s="144">
        <f>+'St 2.1'!R141+'St 2.2'!R141</f>
        <v>146442.84984667899</v>
      </c>
      <c r="S141" s="144">
        <f>+'St 2.1'!S141+'St 2.2'!S141</f>
        <v>73934.219667785874</v>
      </c>
      <c r="T141" s="144">
        <f>+'St 2.1'!T141+'St 2.2'!T141</f>
        <v>69697.501135572646</v>
      </c>
      <c r="U141" s="144">
        <f>+'St 2.1'!U141+'St 2.2'!U141</f>
        <v>163809.06592026347</v>
      </c>
      <c r="V141" s="144">
        <f>+'St 2.1'!V141+'St 2.2'!V141</f>
        <v>243208.41204335177</v>
      </c>
      <c r="W141" s="144">
        <f>+'St 2.1'!W141+'St 2.2'!W141</f>
        <v>430195.26717392536</v>
      </c>
      <c r="X141" s="150"/>
      <c r="Y141" s="150"/>
      <c r="Z141" s="150"/>
      <c r="AA141" s="150"/>
      <c r="AB141" s="150"/>
      <c r="AC141" s="150"/>
      <c r="AD141" s="150"/>
      <c r="AE141" s="150"/>
      <c r="AF141" s="150"/>
    </row>
    <row r="142" spans="1:32">
      <c r="B142" s="6" t="s">
        <v>41</v>
      </c>
      <c r="C142" s="219"/>
      <c r="D142" s="144">
        <f>+'St 2.1'!D142+'St 2.2'!D142</f>
        <v>0</v>
      </c>
      <c r="E142" s="144">
        <f>+'St 2.1'!E142+'St 2.2'!E142</f>
        <v>0</v>
      </c>
      <c r="F142" s="144">
        <f>+'St 2.1'!F142+'St 2.2'!F142</f>
        <v>0</v>
      </c>
      <c r="G142" s="144">
        <f>+'St 2.1'!G142+'St 2.2'!G142</f>
        <v>0</v>
      </c>
      <c r="H142" s="144">
        <f>+'St 2.1'!H142+'St 2.2'!H142</f>
        <v>0</v>
      </c>
      <c r="I142" s="144">
        <f>+'St 2.1'!I142+'St 2.2'!I142</f>
        <v>0</v>
      </c>
      <c r="J142" s="144">
        <f>+'St 2.1'!J142+'St 2.2'!J142</f>
        <v>0</v>
      </c>
      <c r="K142" s="144">
        <f>+'St 2.1'!K142+'St 2.2'!K142</f>
        <v>0</v>
      </c>
      <c r="L142" s="144">
        <f>+'St 2.1'!L142+'St 2.2'!L142</f>
        <v>0</v>
      </c>
      <c r="M142" s="144">
        <f>+'St 2.1'!M142+'St 2.2'!M142</f>
        <v>0</v>
      </c>
      <c r="N142" s="143"/>
      <c r="O142" s="144">
        <f>+'St 2.1'!O142+'St 2.2'!O142</f>
        <v>0</v>
      </c>
      <c r="P142" s="144">
        <f>+'St 2.1'!P142+'St 2.2'!P142</f>
        <v>0</v>
      </c>
      <c r="Q142" s="144">
        <f>+'St 2.1'!Q142+'St 2.2'!Q142</f>
        <v>0</v>
      </c>
      <c r="R142" s="144">
        <f>+'St 2.1'!R142+'St 2.2'!R142</f>
        <v>0</v>
      </c>
      <c r="S142" s="144">
        <f>+'St 2.1'!S142+'St 2.2'!S142</f>
        <v>0</v>
      </c>
      <c r="T142" s="144">
        <f>+'St 2.1'!T142+'St 2.2'!T142</f>
        <v>0</v>
      </c>
      <c r="U142" s="144">
        <f>+'St 2.1'!U142+'St 2.2'!U142</f>
        <v>0</v>
      </c>
      <c r="V142" s="144">
        <f>+'St 2.1'!V142+'St 2.2'!V142</f>
        <v>0</v>
      </c>
      <c r="W142" s="144">
        <f>+'St 2.1'!W142+'St 2.2'!W142</f>
        <v>0</v>
      </c>
      <c r="X142" s="150"/>
      <c r="Y142" s="150"/>
      <c r="Z142" s="150"/>
      <c r="AA142" s="150"/>
      <c r="AB142" s="150"/>
      <c r="AC142" s="150"/>
      <c r="AD142" s="150"/>
      <c r="AE142" s="150"/>
      <c r="AF142" s="150"/>
    </row>
    <row r="143" spans="1:32">
      <c r="B143" s="6" t="s">
        <v>42</v>
      </c>
      <c r="C143" s="219"/>
      <c r="D143" s="144">
        <f>+'St 2.1'!D143+'St 2.2'!D143</f>
        <v>1308742.8082007119</v>
      </c>
      <c r="E143" s="144">
        <f>+'St 2.1'!E143+'St 2.2'!E143</f>
        <v>1279076.6261945118</v>
      </c>
      <c r="F143" s="144">
        <f>+'St 2.1'!F143+'St 2.2'!F143</f>
        <v>1212709.2393997316</v>
      </c>
      <c r="G143" s="144">
        <f>+'St 2.1'!G143+'St 2.2'!G143</f>
        <v>1323692.0359046322</v>
      </c>
      <c r="H143" s="144">
        <f>+'St 2.1'!H143+'St 2.2'!H143</f>
        <v>1465264.969285161</v>
      </c>
      <c r="I143" s="144">
        <f>+'St 2.1'!I143+'St 2.2'!I143</f>
        <v>1499562.7097828973</v>
      </c>
      <c r="J143" s="144">
        <f>+'St 2.1'!J143+'St 2.2'!J143</f>
        <v>1547114.1579802195</v>
      </c>
      <c r="K143" s="144">
        <f>+'St 2.1'!K143+'St 2.2'!K143</f>
        <v>1697035.8021007832</v>
      </c>
      <c r="L143" s="144">
        <f>+'St 2.1'!L143+'St 2.2'!L143</f>
        <v>1937280.8246394352</v>
      </c>
      <c r="M143" s="144">
        <f>+'St 2.1'!M143+'St 2.2'!M143</f>
        <v>2389503.1887852224</v>
      </c>
      <c r="N143" s="143"/>
      <c r="O143" s="144">
        <f>+'St 2.1'!O143+'St 2.2'!O143</f>
        <v>-29666.182006200095</v>
      </c>
      <c r="P143" s="144">
        <f>+'St 2.1'!P143+'St 2.2'!P143</f>
        <v>-66367.386794779872</v>
      </c>
      <c r="Q143" s="144">
        <f>+'St 2.1'!Q143+'St 2.2'!Q143</f>
        <v>110982.79650490043</v>
      </c>
      <c r="R143" s="144">
        <f>+'St 2.1'!R143+'St 2.2'!R143</f>
        <v>141572.93338052899</v>
      </c>
      <c r="S143" s="144">
        <f>+'St 2.1'!S143+'St 2.2'!S143</f>
        <v>34297.740497735889</v>
      </c>
      <c r="T143" s="144">
        <f>+'St 2.1'!T143+'St 2.2'!T143</f>
        <v>47551.448197322607</v>
      </c>
      <c r="U143" s="144">
        <f>+'St 2.1'!U143+'St 2.2'!U143</f>
        <v>149921.64412056346</v>
      </c>
      <c r="V143" s="144">
        <f>+'St 2.1'!V143+'St 2.2'!V143</f>
        <v>240245.0225386518</v>
      </c>
      <c r="W143" s="144">
        <f>+'St 2.1'!W143+'St 2.2'!W143</f>
        <v>452222.36414578755</v>
      </c>
      <c r="X143" s="150"/>
      <c r="Y143" s="150"/>
      <c r="Z143" s="150"/>
      <c r="AA143" s="150"/>
      <c r="AB143" s="150"/>
      <c r="AC143" s="150"/>
      <c r="AD143" s="150"/>
      <c r="AE143" s="150"/>
      <c r="AF143" s="150"/>
    </row>
    <row r="144" spans="1:32">
      <c r="B144" s="6" t="s">
        <v>43</v>
      </c>
      <c r="C144" s="219"/>
      <c r="D144" s="144">
        <f>+'St 2.1'!D144+'St 2.2'!D144</f>
        <v>1409.7274580804453</v>
      </c>
      <c r="E144" s="144">
        <f>+'St 2.1'!E144+'St 2.2'!E144</f>
        <v>1454.9741249179635</v>
      </c>
      <c r="F144" s="144">
        <f>+'St 2.1'!F144+'St 2.2'!F144</f>
        <v>651.271825498</v>
      </c>
      <c r="G144" s="144">
        <f>+'St 2.1'!G144+'St 2.2'!G144</f>
        <v>785.63213789999998</v>
      </c>
      <c r="H144" s="144">
        <f>+'St 2.1'!H144+'St 2.2'!H144</f>
        <v>728.37208505000001</v>
      </c>
      <c r="I144" s="144">
        <f>+'St 2.1'!I144+'St 2.2'!I144</f>
        <v>1314.0378101000001</v>
      </c>
      <c r="J144" s="144">
        <f>+'St 2.1'!J144+'St 2.2'!J144</f>
        <v>2779.18763145</v>
      </c>
      <c r="K144" s="144">
        <f>+'St 2.1'!K144+'St 2.2'!K144</f>
        <v>4014.0936305499999</v>
      </c>
      <c r="L144" s="144">
        <f>+'St 2.1'!L144+'St 2.2'!L144</f>
        <v>3415.7731352500005</v>
      </c>
      <c r="M144" s="144">
        <f>+'St 2.1'!M144+'St 2.2'!M144</f>
        <v>4489.2361633878727</v>
      </c>
      <c r="N144" s="143"/>
      <c r="O144" s="144">
        <f>+'St 2.1'!O144+'St 2.2'!O144</f>
        <v>45.246666837518255</v>
      </c>
      <c r="P144" s="144">
        <f>+'St 2.1'!P144+'St 2.2'!P144</f>
        <v>-803.70229941996354</v>
      </c>
      <c r="Q144" s="144">
        <f>+'St 2.1'!Q144+'St 2.2'!Q144</f>
        <v>134.36031240200003</v>
      </c>
      <c r="R144" s="144">
        <f>+'St 2.1'!R144+'St 2.2'!R144</f>
        <v>-57.260052850000037</v>
      </c>
      <c r="S144" s="144">
        <f>+'St 2.1'!S144+'St 2.2'!S144</f>
        <v>585.66572505000011</v>
      </c>
      <c r="T144" s="144">
        <f>+'St 2.1'!T144+'St 2.2'!T144</f>
        <v>1465.1498213500001</v>
      </c>
      <c r="U144" s="144">
        <f>+'St 2.1'!U144+'St 2.2'!U144</f>
        <v>1234.9059991000001</v>
      </c>
      <c r="V144" s="144">
        <f>+'St 2.1'!V144+'St 2.2'!V144</f>
        <v>-598.32049530000018</v>
      </c>
      <c r="W144" s="144">
        <f>+'St 2.1'!W144+'St 2.2'!W144</f>
        <v>1073.4630281378725</v>
      </c>
      <c r="X144" s="150"/>
      <c r="Y144" s="150"/>
      <c r="Z144" s="150"/>
      <c r="AA144" s="150"/>
      <c r="AB144" s="150"/>
      <c r="AC144" s="150"/>
      <c r="AD144" s="150"/>
      <c r="AE144" s="150"/>
      <c r="AF144" s="150"/>
    </row>
    <row r="145" spans="1:32">
      <c r="B145" s="6" t="s">
        <v>44</v>
      </c>
      <c r="C145" s="219"/>
      <c r="D145" s="144">
        <f>+'St 2.1'!D145+'St 2.2'!D145</f>
        <v>2.4394148000000002</v>
      </c>
      <c r="E145" s="144">
        <f>+'St 2.1'!E145+'St 2.2'!E145</f>
        <v>2.4394148000000002</v>
      </c>
      <c r="F145" s="144">
        <f>+'St 2.1'!F145+'St 2.2'!F145</f>
        <v>2.4394148000000002</v>
      </c>
      <c r="G145" s="144">
        <f>+'St 2.1'!G145+'St 2.2'!G145</f>
        <v>3.6747481999999998</v>
      </c>
      <c r="H145" s="144">
        <f>+'St 2.1'!H145+'St 2.2'!H145</f>
        <v>3.6747481999999998</v>
      </c>
      <c r="I145" s="144">
        <f>+'St 2.1'!I145+'St 2.2'!I145</f>
        <v>3.6747481999999998</v>
      </c>
      <c r="J145" s="144">
        <f>+'St 2.1'!J145+'St 2.2'!J145</f>
        <v>5.3493659999999998</v>
      </c>
      <c r="K145" s="144">
        <f>+'St 2.1'!K145+'St 2.2'!K145</f>
        <v>0</v>
      </c>
      <c r="L145" s="144">
        <f>+'St 2.1'!L145+'St 2.2'!L145</f>
        <v>0</v>
      </c>
      <c r="M145" s="144">
        <f>+'St 2.1'!M145+'St 2.2'!M145</f>
        <v>0</v>
      </c>
      <c r="N145" s="143"/>
      <c r="O145" s="144">
        <f>+'St 2.1'!O145+'St 2.2'!O145</f>
        <v>0</v>
      </c>
      <c r="P145" s="144">
        <f>+'St 2.1'!P145+'St 2.2'!P145</f>
        <v>0</v>
      </c>
      <c r="Q145" s="144">
        <f>+'St 2.1'!Q145+'St 2.2'!Q145</f>
        <v>1.2353333999999998</v>
      </c>
      <c r="R145" s="144">
        <f>+'St 2.1'!R145+'St 2.2'!R145</f>
        <v>0</v>
      </c>
      <c r="S145" s="144">
        <f>+'St 2.1'!S145+'St 2.2'!S145</f>
        <v>0</v>
      </c>
      <c r="T145" s="144">
        <f>+'St 2.1'!T145+'St 2.2'!T145</f>
        <v>1.6746178</v>
      </c>
      <c r="U145" s="144">
        <f>+'St 2.1'!U145+'St 2.2'!U145</f>
        <v>-5.3493659999999998</v>
      </c>
      <c r="V145" s="144">
        <f>+'St 2.1'!V145+'St 2.2'!V145</f>
        <v>0</v>
      </c>
      <c r="W145" s="144">
        <f>+'St 2.1'!W145+'St 2.2'!W145</f>
        <v>0</v>
      </c>
      <c r="X145" s="150"/>
      <c r="Y145" s="150"/>
      <c r="Z145" s="150"/>
      <c r="AA145" s="150"/>
      <c r="AB145" s="150"/>
      <c r="AC145" s="150"/>
      <c r="AD145" s="150"/>
      <c r="AE145" s="150"/>
      <c r="AF145" s="150"/>
    </row>
    <row r="146" spans="1:32">
      <c r="B146" s="7" t="s">
        <v>45</v>
      </c>
      <c r="C146" s="219"/>
      <c r="D146" s="144">
        <f>+'St 2.1'!D146+'St 2.2'!D146</f>
        <v>0</v>
      </c>
      <c r="E146" s="144">
        <f>+'St 2.1'!E146+'St 2.2'!E146</f>
        <v>0</v>
      </c>
      <c r="F146" s="144">
        <f>+'St 2.1'!F146+'St 2.2'!F146</f>
        <v>0</v>
      </c>
      <c r="G146" s="144">
        <f>+'St 2.1'!G146+'St 2.2'!G146</f>
        <v>0</v>
      </c>
      <c r="H146" s="144">
        <f>+'St 2.1'!H146+'St 2.2'!H146</f>
        <v>0</v>
      </c>
      <c r="I146" s="144">
        <f>+'St 2.1'!I146+'St 2.2'!I146</f>
        <v>0</v>
      </c>
      <c r="J146" s="144">
        <f>+'St 2.1'!J146+'St 2.2'!J146</f>
        <v>0</v>
      </c>
      <c r="K146" s="144">
        <f>+'St 2.1'!K146+'St 2.2'!K146</f>
        <v>0</v>
      </c>
      <c r="L146" s="144">
        <f>+'St 2.1'!L146+'St 2.2'!L146</f>
        <v>0</v>
      </c>
      <c r="M146" s="144">
        <f>+'St 2.1'!M146+'St 2.2'!M146</f>
        <v>0</v>
      </c>
      <c r="N146" s="143"/>
      <c r="O146" s="144">
        <f>+'St 2.1'!O146+'St 2.2'!O146</f>
        <v>0</v>
      </c>
      <c r="P146" s="144">
        <f>+'St 2.1'!P146+'St 2.2'!P146</f>
        <v>0</v>
      </c>
      <c r="Q146" s="144">
        <f>+'St 2.1'!Q146+'St 2.2'!Q146</f>
        <v>0</v>
      </c>
      <c r="R146" s="144">
        <f>+'St 2.1'!R146+'St 2.2'!R146</f>
        <v>0</v>
      </c>
      <c r="S146" s="144">
        <f>+'St 2.1'!S146+'St 2.2'!S146</f>
        <v>0</v>
      </c>
      <c r="T146" s="144">
        <f>+'St 2.1'!T146+'St 2.2'!T146</f>
        <v>0</v>
      </c>
      <c r="U146" s="144">
        <f>+'St 2.1'!U146+'St 2.2'!U146</f>
        <v>0</v>
      </c>
      <c r="V146" s="144">
        <f>+'St 2.1'!V146+'St 2.2'!V146</f>
        <v>0</v>
      </c>
      <c r="W146" s="144">
        <f>+'St 2.1'!W146+'St 2.2'!W146</f>
        <v>0</v>
      </c>
      <c r="X146" s="150"/>
      <c r="Y146" s="150"/>
      <c r="Z146" s="150"/>
      <c r="AA146" s="150"/>
      <c r="AB146" s="150"/>
      <c r="AC146" s="150"/>
      <c r="AD146" s="150"/>
      <c r="AE146" s="150"/>
      <c r="AF146" s="150"/>
    </row>
    <row r="147" spans="1:32">
      <c r="B147" s="7" t="s">
        <v>46</v>
      </c>
      <c r="C147" s="219"/>
      <c r="D147" s="144">
        <f>+'St 2.1'!D147+'St 2.2'!D147</f>
        <v>2.4394148000000002</v>
      </c>
      <c r="E147" s="144">
        <f>+'St 2.1'!E147+'St 2.2'!E147</f>
        <v>2.4394148000000002</v>
      </c>
      <c r="F147" s="144">
        <f>+'St 2.1'!F147+'St 2.2'!F147</f>
        <v>2.4394148000000002</v>
      </c>
      <c r="G147" s="144">
        <f>+'St 2.1'!G147+'St 2.2'!G147</f>
        <v>3.6747481999999998</v>
      </c>
      <c r="H147" s="144">
        <f>+'St 2.1'!H147+'St 2.2'!H147</f>
        <v>3.6747481999999998</v>
      </c>
      <c r="I147" s="144">
        <f>+'St 2.1'!I147+'St 2.2'!I147</f>
        <v>3.6747481999999998</v>
      </c>
      <c r="J147" s="144">
        <f>+'St 2.1'!J147+'St 2.2'!J147</f>
        <v>5.3493659999999998</v>
      </c>
      <c r="K147" s="144">
        <f>+'St 2.1'!K147+'St 2.2'!K147</f>
        <v>0</v>
      </c>
      <c r="L147" s="144">
        <f>+'St 2.1'!L147+'St 2.2'!L147</f>
        <v>0</v>
      </c>
      <c r="M147" s="144">
        <f>+'St 2.1'!M147+'St 2.2'!M147</f>
        <v>0</v>
      </c>
      <c r="N147" s="143"/>
      <c r="O147" s="144">
        <f>+'St 2.1'!O147+'St 2.2'!O147</f>
        <v>0</v>
      </c>
      <c r="P147" s="144">
        <f>+'St 2.1'!P147+'St 2.2'!P147</f>
        <v>0</v>
      </c>
      <c r="Q147" s="144">
        <f>+'St 2.1'!Q147+'St 2.2'!Q147</f>
        <v>1.2353333999999998</v>
      </c>
      <c r="R147" s="144">
        <f>+'St 2.1'!R147+'St 2.2'!R147</f>
        <v>0</v>
      </c>
      <c r="S147" s="144">
        <f>+'St 2.1'!S147+'St 2.2'!S147</f>
        <v>0</v>
      </c>
      <c r="T147" s="144">
        <f>+'St 2.1'!T147+'St 2.2'!T147</f>
        <v>1.6746178</v>
      </c>
      <c r="U147" s="144">
        <f>+'St 2.1'!U147+'St 2.2'!U147</f>
        <v>-5.3493659999999998</v>
      </c>
      <c r="V147" s="144">
        <f>+'St 2.1'!V147+'St 2.2'!V147</f>
        <v>0</v>
      </c>
      <c r="W147" s="144">
        <f>+'St 2.1'!W147+'St 2.2'!W147</f>
        <v>0</v>
      </c>
      <c r="X147" s="150"/>
      <c r="Y147" s="150"/>
      <c r="Z147" s="150"/>
      <c r="AA147" s="150"/>
      <c r="AB147" s="150"/>
      <c r="AC147" s="150"/>
      <c r="AD147" s="150"/>
      <c r="AE147" s="150"/>
      <c r="AF147" s="150"/>
    </row>
    <row r="148" spans="1:32">
      <c r="B148" s="6" t="s">
        <v>317</v>
      </c>
      <c r="C148" s="219"/>
      <c r="D148" s="144">
        <f>+'St 2.1'!D148+'St 2.2'!D148</f>
        <v>4.0688578</v>
      </c>
      <c r="E148" s="144">
        <f>+'St 2.1'!E148+'St 2.2'!E148</f>
        <v>4.7084377999999996</v>
      </c>
      <c r="F148" s="144">
        <f>+'St 2.1'!F148+'St 2.2'!F148</f>
        <v>5.3349886</v>
      </c>
      <c r="G148" s="144">
        <f>+'St 2.1'!G148+'St 2.2'!G148</f>
        <v>5.3363702999999996</v>
      </c>
      <c r="H148" s="144">
        <f>+'St 2.1'!H148+'St 2.2'!H148</f>
        <v>5.3428893000000004</v>
      </c>
      <c r="I148" s="144">
        <f>+'St 2.1'!I148+'St 2.2'!I148</f>
        <v>5.4163342999999999</v>
      </c>
      <c r="J148" s="144">
        <f>+'St 2.1'!J148+'St 2.2'!J148</f>
        <v>25.414833399999999</v>
      </c>
      <c r="K148" s="144">
        <f>+'St 2.1'!K148+'St 2.2'!K148</f>
        <v>20</v>
      </c>
      <c r="L148" s="144">
        <f>+'St 2.1'!L148+'St 2.2'!L148</f>
        <v>20</v>
      </c>
      <c r="M148" s="144">
        <f>+'St 2.1'!M148+'St 2.2'!M148</f>
        <v>0</v>
      </c>
      <c r="N148" s="143"/>
      <c r="O148" s="144">
        <f>+'St 2.1'!O148+'St 2.2'!O148</f>
        <v>0.63957999999999937</v>
      </c>
      <c r="P148" s="144">
        <f>+'St 2.1'!P148+'St 2.2'!P148</f>
        <v>0.6265508000000003</v>
      </c>
      <c r="Q148" s="144">
        <f>+'St 2.1'!Q148+'St 2.2'!Q148</f>
        <v>1.3816999999999302E-3</v>
      </c>
      <c r="R148" s="144">
        <f>+'St 2.1'!R148+'St 2.2'!R148</f>
        <v>6.5190000000006632E-3</v>
      </c>
      <c r="S148" s="144">
        <f>+'St 2.1'!S148+'St 2.2'!S148</f>
        <v>7.344499999999976E-2</v>
      </c>
      <c r="T148" s="144">
        <f>+'St 2.1'!T148+'St 2.2'!T148</f>
        <v>19.998499099999997</v>
      </c>
      <c r="U148" s="144">
        <f>+'St 2.1'!U148+'St 2.2'!U148</f>
        <v>-5.4148333999999965</v>
      </c>
      <c r="V148" s="144">
        <f>+'St 2.1'!V148+'St 2.2'!V148</f>
        <v>0</v>
      </c>
      <c r="W148" s="144">
        <f>+'St 2.1'!W148+'St 2.2'!W148</f>
        <v>-20</v>
      </c>
      <c r="X148" s="150"/>
      <c r="Y148" s="150"/>
      <c r="Z148" s="150"/>
      <c r="AA148" s="150"/>
      <c r="AB148" s="150"/>
      <c r="AC148" s="150"/>
      <c r="AD148" s="150"/>
      <c r="AE148" s="150"/>
      <c r="AF148" s="150"/>
    </row>
    <row r="149" spans="1:32">
      <c r="B149" s="6" t="s">
        <v>108</v>
      </c>
      <c r="C149" s="219"/>
      <c r="D149" s="144">
        <f>+'St 2.1'!D149+'St 2.2'!D149</f>
        <v>0</v>
      </c>
      <c r="E149" s="144">
        <f>+'St 2.1'!E149+'St 2.2'!E149</f>
        <v>0</v>
      </c>
      <c r="F149" s="144">
        <f>+'St 2.1'!F149+'St 2.2'!F149</f>
        <v>0</v>
      </c>
      <c r="G149" s="144">
        <f>+'St 2.1'!G149+'St 2.2'!G149</f>
        <v>0</v>
      </c>
      <c r="H149" s="144">
        <f>+'St 2.1'!H149+'St 2.2'!H149</f>
        <v>0</v>
      </c>
      <c r="I149" s="144">
        <f>+'St 2.1'!I149+'St 2.2'!I149</f>
        <v>0</v>
      </c>
      <c r="J149" s="144">
        <f>+'St 2.1'!J149+'St 2.2'!J149</f>
        <v>0</v>
      </c>
      <c r="K149" s="144">
        <f>+'St 2.1'!K149+'St 2.2'!K149</f>
        <v>0</v>
      </c>
      <c r="L149" s="144">
        <f>+'St 2.1'!L149+'St 2.2'!L149</f>
        <v>0</v>
      </c>
      <c r="M149" s="144">
        <f>+'St 2.1'!M149+'St 2.2'!M149</f>
        <v>0</v>
      </c>
      <c r="N149" s="143"/>
      <c r="O149" s="144">
        <f>+'St 2.1'!O149+'St 2.2'!O149</f>
        <v>0</v>
      </c>
      <c r="P149" s="144">
        <f>+'St 2.1'!P149+'St 2.2'!P149</f>
        <v>0</v>
      </c>
      <c r="Q149" s="144">
        <f>+'St 2.1'!Q149+'St 2.2'!Q149</f>
        <v>0</v>
      </c>
      <c r="R149" s="144">
        <f>+'St 2.1'!R149+'St 2.2'!R149</f>
        <v>0</v>
      </c>
      <c r="S149" s="144">
        <f>+'St 2.1'!S149+'St 2.2'!S149</f>
        <v>0</v>
      </c>
      <c r="T149" s="144">
        <f>+'St 2.1'!T149+'St 2.2'!T149</f>
        <v>0</v>
      </c>
      <c r="U149" s="144">
        <f>+'St 2.1'!U149+'St 2.2'!U149</f>
        <v>0</v>
      </c>
      <c r="V149" s="144">
        <f>+'St 2.1'!V149+'St 2.2'!V149</f>
        <v>0</v>
      </c>
      <c r="W149" s="144">
        <f>+'St 2.1'!W149+'St 2.2'!W149</f>
        <v>0</v>
      </c>
      <c r="X149" s="150"/>
      <c r="Y149" s="150"/>
      <c r="Z149" s="150"/>
      <c r="AA149" s="150"/>
      <c r="AB149" s="150"/>
      <c r="AC149" s="150"/>
      <c r="AD149" s="150"/>
      <c r="AE149" s="150"/>
      <c r="AF149" s="150"/>
    </row>
    <row r="150" spans="1:32">
      <c r="B150" s="6" t="s">
        <v>48</v>
      </c>
      <c r="C150" s="219"/>
      <c r="D150" s="144">
        <f>+'St 2.1'!D150+'St 2.2'!D150</f>
        <v>0</v>
      </c>
      <c r="E150" s="144">
        <f>+'St 2.1'!E150+'St 2.2'!E150</f>
        <v>0</v>
      </c>
      <c r="F150" s="144">
        <f>+'St 2.1'!F150+'St 2.2'!F150</f>
        <v>0</v>
      </c>
      <c r="G150" s="144">
        <f>+'St 2.1'!G150+'St 2.2'!G150</f>
        <v>0</v>
      </c>
      <c r="H150" s="144">
        <f>+'St 2.1'!H150+'St 2.2'!H150</f>
        <v>0</v>
      </c>
      <c r="I150" s="144">
        <f>+'St 2.1'!I150+'St 2.2'!I150</f>
        <v>0</v>
      </c>
      <c r="J150" s="144">
        <f>+'St 2.1'!J150+'St 2.2'!J150</f>
        <v>0</v>
      </c>
      <c r="K150" s="144">
        <f>+'St 2.1'!K150+'St 2.2'!K150</f>
        <v>0</v>
      </c>
      <c r="L150" s="144">
        <f>+'St 2.1'!L150+'St 2.2'!L150</f>
        <v>0</v>
      </c>
      <c r="M150" s="144">
        <f>+'St 2.1'!M150+'St 2.2'!M150</f>
        <v>0</v>
      </c>
      <c r="N150" s="143"/>
      <c r="O150" s="144">
        <f>+'St 2.1'!O150+'St 2.2'!O150</f>
        <v>0</v>
      </c>
      <c r="P150" s="144">
        <f>+'St 2.1'!P150+'St 2.2'!P150</f>
        <v>0</v>
      </c>
      <c r="Q150" s="144">
        <f>+'St 2.1'!Q150+'St 2.2'!Q150</f>
        <v>0</v>
      </c>
      <c r="R150" s="144">
        <f>+'St 2.1'!R150+'St 2.2'!R150</f>
        <v>0</v>
      </c>
      <c r="S150" s="144">
        <f>+'St 2.1'!S150+'St 2.2'!S150</f>
        <v>0</v>
      </c>
      <c r="T150" s="144">
        <f>+'St 2.1'!T150+'St 2.2'!T150</f>
        <v>0</v>
      </c>
      <c r="U150" s="144">
        <f>+'St 2.1'!U150+'St 2.2'!U150</f>
        <v>0</v>
      </c>
      <c r="V150" s="144">
        <f>+'St 2.1'!V150+'St 2.2'!V150</f>
        <v>0</v>
      </c>
      <c r="W150" s="144">
        <f>+'St 2.1'!W150+'St 2.2'!W150</f>
        <v>0</v>
      </c>
      <c r="X150" s="150"/>
      <c r="Y150" s="150"/>
      <c r="Z150" s="150"/>
      <c r="AA150" s="150"/>
      <c r="AB150" s="150"/>
      <c r="AC150" s="150"/>
      <c r="AD150" s="150"/>
      <c r="AE150" s="150"/>
      <c r="AF150" s="150"/>
    </row>
    <row r="151" spans="1:32">
      <c r="B151" s="6" t="s">
        <v>325</v>
      </c>
      <c r="C151" s="219"/>
      <c r="D151" s="144">
        <f>+'St 2.1'!D151+'St 2.2'!D151</f>
        <v>0</v>
      </c>
      <c r="E151" s="144">
        <f>+'St 2.1'!E151+'St 2.2'!E151</f>
        <v>0</v>
      </c>
      <c r="F151" s="144">
        <f>+'St 2.1'!F151+'St 2.2'!F151</f>
        <v>0</v>
      </c>
      <c r="G151" s="144">
        <f>+'St 2.1'!G151+'St 2.2'!G151</f>
        <v>0</v>
      </c>
      <c r="H151" s="144">
        <f>+'St 2.1'!H151+'St 2.2'!H151</f>
        <v>0</v>
      </c>
      <c r="I151" s="144">
        <f>+'St 2.1'!I151+'St 2.2'!I151</f>
        <v>0</v>
      </c>
      <c r="J151" s="144">
        <f>+'St 2.1'!J151+'St 2.2'!J151</f>
        <v>0</v>
      </c>
      <c r="K151" s="144">
        <f>+'St 2.1'!K151+'St 2.2'!K151</f>
        <v>0</v>
      </c>
      <c r="L151" s="144">
        <f>+'St 2.1'!L151+'St 2.2'!L151</f>
        <v>0</v>
      </c>
      <c r="M151" s="144">
        <f>+'St 2.1'!M151+'St 2.2'!M151</f>
        <v>0</v>
      </c>
      <c r="N151" s="143"/>
      <c r="O151" s="144">
        <f>+'St 2.1'!O151+'St 2.2'!O151</f>
        <v>0</v>
      </c>
      <c r="P151" s="144">
        <f>+'St 2.1'!P151+'St 2.2'!P151</f>
        <v>0</v>
      </c>
      <c r="Q151" s="144">
        <f>+'St 2.1'!Q151+'St 2.2'!Q151</f>
        <v>0</v>
      </c>
      <c r="R151" s="144">
        <f>+'St 2.1'!R151+'St 2.2'!R151</f>
        <v>0</v>
      </c>
      <c r="S151" s="144">
        <f>+'St 2.1'!S151+'St 2.2'!S151</f>
        <v>0</v>
      </c>
      <c r="T151" s="144">
        <f>+'St 2.1'!T151+'St 2.2'!T151</f>
        <v>0</v>
      </c>
      <c r="U151" s="144">
        <f>+'St 2.1'!U151+'St 2.2'!U151</f>
        <v>0</v>
      </c>
      <c r="V151" s="144">
        <f>+'St 2.1'!V151+'St 2.2'!V151</f>
        <v>0</v>
      </c>
      <c r="W151" s="144">
        <f>+'St 2.1'!W151+'St 2.2'!W151</f>
        <v>0</v>
      </c>
      <c r="X151" s="150"/>
      <c r="Y151" s="150"/>
      <c r="Z151" s="150"/>
      <c r="AA151" s="150"/>
      <c r="AB151" s="150"/>
      <c r="AC151" s="150"/>
      <c r="AD151" s="150"/>
      <c r="AE151" s="150"/>
      <c r="AF151" s="150"/>
    </row>
    <row r="152" spans="1:32">
      <c r="B152" s="8" t="s">
        <v>101</v>
      </c>
      <c r="C152" s="219"/>
      <c r="D152" s="144">
        <f>+'St 2.1'!D152+'St 2.2'!D152</f>
        <v>3299.0199999999995</v>
      </c>
      <c r="E152" s="144">
        <f>+'St 2.1'!E152+'St 2.2'!E152</f>
        <v>6498.9795860901513</v>
      </c>
      <c r="F152" s="144">
        <f>+'St 2.1'!F152+'St 2.2'!F152</f>
        <v>9589.15</v>
      </c>
      <c r="G152" s="144">
        <f>+'St 2.1'!G152+'St 2.2'!G152</f>
        <v>14086.878133131544</v>
      </c>
      <c r="H152" s="144">
        <f>+'St 2.1'!H152+'St 2.2'!H152</f>
        <v>15227.845592743683</v>
      </c>
      <c r="I152" s="144">
        <f>+'St 2.1'!I152+'St 2.2'!I152</f>
        <v>15098.458763037337</v>
      </c>
      <c r="J152" s="144">
        <f>+'St 2.1'!J152+'St 2.2'!J152</f>
        <v>15404.890077863914</v>
      </c>
      <c r="K152" s="144">
        <f>+'St 2.1'!K152+'St 2.2'!K152</f>
        <v>14836.992988014223</v>
      </c>
      <c r="L152" s="144">
        <f>+'St 2.1'!L152+'St 2.2'!L152</f>
        <v>21495.894570950823</v>
      </c>
      <c r="M152" s="144">
        <f>+'St 2.1'!M152+'St 2.2'!M152</f>
        <v>23371.199667456272</v>
      </c>
      <c r="N152" s="143"/>
      <c r="O152" s="144">
        <f>+'St 2.1'!O152+'St 2.2'!O152</f>
        <v>3199.9595860901513</v>
      </c>
      <c r="P152" s="144">
        <f>+'St 2.1'!P152+'St 2.2'!P152</f>
        <v>3090.1704139098483</v>
      </c>
      <c r="Q152" s="144">
        <f>+'St 2.1'!Q152+'St 2.2'!Q152</f>
        <v>4497.7281331315435</v>
      </c>
      <c r="R152" s="144">
        <f>+'St 2.1'!R152+'St 2.2'!R152</f>
        <v>1140.967459612139</v>
      </c>
      <c r="S152" s="144">
        <f>+'St 2.1'!S152+'St 2.2'!S152</f>
        <v>-129.38682970634545</v>
      </c>
      <c r="T152" s="144">
        <f>+'St 2.1'!T152+'St 2.2'!T152</f>
        <v>306.43131482657679</v>
      </c>
      <c r="U152" s="144">
        <f>+'St 2.1'!U152+'St 2.2'!U152</f>
        <v>-567.89708984969138</v>
      </c>
      <c r="V152" s="144">
        <f>+'St 2.1'!V152+'St 2.2'!V152</f>
        <v>6658.9015829366017</v>
      </c>
      <c r="W152" s="144">
        <f>+'St 2.1'!W152+'St 2.2'!W152</f>
        <v>1875.3050965054485</v>
      </c>
      <c r="X152" s="150"/>
      <c r="Y152" s="150"/>
      <c r="Z152" s="150"/>
      <c r="AA152" s="150"/>
      <c r="AB152" s="150"/>
      <c r="AC152" s="150"/>
      <c r="AD152" s="150"/>
      <c r="AE152" s="150"/>
      <c r="AF152" s="150"/>
    </row>
    <row r="153" spans="1:32" s="45" customFormat="1">
      <c r="A153" s="38"/>
      <c r="B153" s="5" t="s">
        <v>9</v>
      </c>
      <c r="C153" s="209" t="s">
        <v>296</v>
      </c>
      <c r="D153" s="147">
        <f>+'St 2.1'!D153+'St 2.2'!D153</f>
        <v>224063.03206322709</v>
      </c>
      <c r="E153" s="147">
        <f>+'St 2.1'!E153+'St 2.2'!E153</f>
        <v>265995.2668382586</v>
      </c>
      <c r="F153" s="147">
        <f>+'St 2.1'!F153+'St 2.2'!F153</f>
        <v>296586.71713374916</v>
      </c>
      <c r="G153" s="147">
        <f>+'St 2.1'!G153+'St 2.2'!G153</f>
        <v>337861.43553627282</v>
      </c>
      <c r="H153" s="147">
        <f>+'St 2.1'!H153+'St 2.2'!H153</f>
        <v>377750.21009217092</v>
      </c>
      <c r="I153" s="147">
        <f>+'St 2.1'!I153+'St 2.2'!I153</f>
        <v>407348.87154062022</v>
      </c>
      <c r="J153" s="147">
        <f>+'St 2.1'!J153+'St 2.2'!J153</f>
        <v>427021.61006096879</v>
      </c>
      <c r="K153" s="147">
        <f>+'St 2.1'!K153+'St 2.2'!K153</f>
        <v>495579.64488481428</v>
      </c>
      <c r="L153" s="147">
        <f>+'St 2.1'!L153+'St 2.2'!L153</f>
        <v>567937.43960398051</v>
      </c>
      <c r="M153" s="147">
        <f>+'St 2.1'!M153+'St 2.2'!M153</f>
        <v>648492.6033611988</v>
      </c>
      <c r="N153" s="146"/>
      <c r="O153" s="147">
        <f>+'St 2.1'!O153+'St 2.2'!O153</f>
        <v>41932.234775031509</v>
      </c>
      <c r="P153" s="147">
        <f>+'St 2.1'!P153+'St 2.2'!P153</f>
        <v>30591.450295490631</v>
      </c>
      <c r="Q153" s="147">
        <f>+'St 2.1'!Q153+'St 2.2'!Q153</f>
        <v>41274.718402523613</v>
      </c>
      <c r="R153" s="147">
        <f>+'St 2.1'!R153+'St 2.2'!R153</f>
        <v>39888.774555898068</v>
      </c>
      <c r="S153" s="147">
        <f>+'St 2.1'!S153+'St 2.2'!S153</f>
        <v>29598.661448449311</v>
      </c>
      <c r="T153" s="147">
        <f>+'St 2.1'!T153+'St 2.2'!T153</f>
        <v>19672.738520348616</v>
      </c>
      <c r="U153" s="147">
        <f>+'St 2.1'!U153+'St 2.2'!U153</f>
        <v>68558.034823845446</v>
      </c>
      <c r="V153" s="147">
        <f>+'St 2.1'!V153+'St 2.2'!V153</f>
        <v>72357.794719166297</v>
      </c>
      <c r="W153" s="147">
        <f>+'St 2.1'!W153+'St 2.2'!W153</f>
        <v>80555.163757218208</v>
      </c>
      <c r="X153" s="149"/>
      <c r="Y153" s="149"/>
      <c r="Z153" s="149"/>
      <c r="AA153" s="149"/>
      <c r="AB153" s="149"/>
      <c r="AC153" s="149"/>
      <c r="AD153" s="149"/>
      <c r="AE153" s="149"/>
      <c r="AF153" s="149"/>
    </row>
    <row r="154" spans="1:32">
      <c r="B154" s="208" t="s">
        <v>40</v>
      </c>
      <c r="C154" s="219"/>
      <c r="D154" s="144">
        <f>+'St 2.1'!D154+'St 2.2'!D154</f>
        <v>71359.622063227071</v>
      </c>
      <c r="E154" s="144">
        <f>+'St 2.1'!E154+'St 2.2'!E154</f>
        <v>77377.976288258564</v>
      </c>
      <c r="F154" s="144">
        <f>+'St 2.1'!F154+'St 2.2'!F154</f>
        <v>69358.423138749247</v>
      </c>
      <c r="G154" s="144">
        <f>+'St 2.1'!G154+'St 2.2'!G154</f>
        <v>79459.525089312461</v>
      </c>
      <c r="H154" s="144">
        <f>+'St 2.1'!H154+'St 2.2'!H154</f>
        <v>81470.834059523055</v>
      </c>
      <c r="I154" s="144">
        <f>+'St 2.1'!I154+'St 2.2'!I154</f>
        <v>88794.020799990249</v>
      </c>
      <c r="J154" s="144">
        <f>+'St 2.1'!J154+'St 2.2'!J154</f>
        <v>77449.535565306287</v>
      </c>
      <c r="K154" s="144">
        <f>+'St 2.1'!K154+'St 2.2'!K154</f>
        <v>87426.984697651205</v>
      </c>
      <c r="L154" s="144">
        <f>+'St 2.1'!L154+'St 2.2'!L154</f>
        <v>80951.482163821114</v>
      </c>
      <c r="M154" s="144">
        <f>+'St 2.1'!M154+'St 2.2'!M154</f>
        <v>123547.26306169097</v>
      </c>
      <c r="N154" s="143"/>
      <c r="O154" s="144">
        <f>+'St 2.1'!O154+'St 2.2'!O154</f>
        <v>8687.0942250314929</v>
      </c>
      <c r="P154" s="144">
        <f>+'St 2.1'!P154+'St 2.2'!P154</f>
        <v>-4648.0431495093153</v>
      </c>
      <c r="Q154" s="144">
        <f>+'St 2.1'!Q154+'St 2.2'!Q154</f>
        <v>11407.921950563206</v>
      </c>
      <c r="R154" s="144">
        <f>+'St 2.1'!R154+'St 2.2'!R154</f>
        <v>-128.18102978939282</v>
      </c>
      <c r="S154" s="144">
        <f>+'St 2.1'!S154+'St 2.2'!S154</f>
        <v>4902.0867404671881</v>
      </c>
      <c r="T154" s="144">
        <f>+'St 2.1'!T154+'St 2.2'!T154</f>
        <v>-7358.2703226747535</v>
      </c>
      <c r="U154" s="144">
        <f>+'St 2.1'!U154+'St 2.2'!U154</f>
        <v>10627.164780373254</v>
      </c>
      <c r="V154" s="144">
        <f>+'St 2.1'!V154+'St 2.2'!V154</f>
        <v>-5910.8430938676292</v>
      </c>
      <c r="W154" s="144">
        <f>+'St 2.1'!W154+'St 2.2'!W154</f>
        <v>34041.900897869848</v>
      </c>
      <c r="X154" s="150"/>
      <c r="Y154" s="150"/>
      <c r="Z154" s="150"/>
      <c r="AA154" s="150"/>
      <c r="AB154" s="150"/>
      <c r="AC154" s="150"/>
      <c r="AD154" s="150"/>
      <c r="AE154" s="150"/>
      <c r="AF154" s="150"/>
    </row>
    <row r="155" spans="1:32">
      <c r="B155" s="6" t="s">
        <v>41</v>
      </c>
      <c r="C155" s="219"/>
      <c r="D155" s="144">
        <f>+'St 2.1'!D155+'St 2.2'!D155</f>
        <v>0</v>
      </c>
      <c r="E155" s="144">
        <f>+'St 2.1'!E155+'St 2.2'!E155</f>
        <v>0</v>
      </c>
      <c r="F155" s="144">
        <f>+'St 2.1'!F155+'St 2.2'!F155</f>
        <v>0</v>
      </c>
      <c r="G155" s="144">
        <f>+'St 2.1'!G155+'St 2.2'!G155</f>
        <v>0</v>
      </c>
      <c r="H155" s="144">
        <f>+'St 2.1'!H155+'St 2.2'!H155</f>
        <v>0</v>
      </c>
      <c r="I155" s="144">
        <f>+'St 2.1'!I155+'St 2.2'!I155</f>
        <v>0</v>
      </c>
      <c r="J155" s="144">
        <f>+'St 2.1'!J155+'St 2.2'!J155</f>
        <v>0</v>
      </c>
      <c r="K155" s="144">
        <f>+'St 2.1'!K155+'St 2.2'!K155</f>
        <v>0</v>
      </c>
      <c r="L155" s="144">
        <f>+'St 2.1'!L155+'St 2.2'!L155</f>
        <v>0</v>
      </c>
      <c r="M155" s="144">
        <f>+'St 2.1'!M155+'St 2.2'!M155</f>
        <v>0</v>
      </c>
      <c r="N155" s="143"/>
      <c r="O155" s="144">
        <f>+'St 2.1'!O155+'St 2.2'!O155</f>
        <v>0</v>
      </c>
      <c r="P155" s="144">
        <f>+'St 2.1'!P155+'St 2.2'!P155</f>
        <v>0</v>
      </c>
      <c r="Q155" s="144">
        <f>+'St 2.1'!Q155+'St 2.2'!Q155</f>
        <v>0</v>
      </c>
      <c r="R155" s="144">
        <f>+'St 2.1'!R155+'St 2.2'!R155</f>
        <v>0</v>
      </c>
      <c r="S155" s="144">
        <f>+'St 2.1'!S155+'St 2.2'!S155</f>
        <v>0</v>
      </c>
      <c r="T155" s="144">
        <f>+'St 2.1'!T155+'St 2.2'!T155</f>
        <v>0</v>
      </c>
      <c r="U155" s="144">
        <f>+'St 2.1'!U155+'St 2.2'!U155</f>
        <v>0</v>
      </c>
      <c r="V155" s="144">
        <f>+'St 2.1'!V155+'St 2.2'!V155</f>
        <v>0</v>
      </c>
      <c r="W155" s="144">
        <f>+'St 2.1'!W155+'St 2.2'!W155</f>
        <v>0</v>
      </c>
      <c r="X155" s="150"/>
      <c r="Y155" s="150"/>
      <c r="Z155" s="150"/>
      <c r="AA155" s="150"/>
      <c r="AB155" s="150"/>
      <c r="AC155" s="150"/>
      <c r="AD155" s="150"/>
      <c r="AE155" s="150"/>
      <c r="AF155" s="150"/>
    </row>
    <row r="156" spans="1:32">
      <c r="B156" s="6" t="s">
        <v>42</v>
      </c>
      <c r="C156" s="219"/>
      <c r="D156" s="144">
        <f>+'St 2.1'!D156+'St 2.2'!D156</f>
        <v>6315.1845166375042</v>
      </c>
      <c r="E156" s="144">
        <f>+'St 2.1'!E156+'St 2.2'!E156</f>
        <v>7424.6753470199628</v>
      </c>
      <c r="F156" s="144">
        <f>+'St 2.1'!F156+'St 2.2'!F156</f>
        <v>9286.9986722417925</v>
      </c>
      <c r="G156" s="144">
        <f>+'St 2.1'!G156+'St 2.2'!G156</f>
        <v>9417.7863502684686</v>
      </c>
      <c r="H156" s="144">
        <f>+'St 2.1'!H156+'St 2.2'!H156</f>
        <v>4746.0370976558761</v>
      </c>
      <c r="I156" s="144">
        <f>+'St 2.1'!I156+'St 2.2'!I156</f>
        <v>12384.840129593993</v>
      </c>
      <c r="J156" s="144">
        <f>+'St 2.1'!J156+'St 2.2'!J156</f>
        <v>4045.0504174636135</v>
      </c>
      <c r="K156" s="144">
        <f>+'St 2.1'!K156+'St 2.2'!K156</f>
        <v>2377.5093564069439</v>
      </c>
      <c r="L156" s="144">
        <f>+'St 2.1'!L156+'St 2.2'!L156</f>
        <v>1161.0754158065024</v>
      </c>
      <c r="M156" s="144">
        <f>+'St 2.1'!M156+'St 2.2'!M156</f>
        <v>1179.8616516703385</v>
      </c>
      <c r="N156" s="143"/>
      <c r="O156" s="144">
        <f>+'St 2.1'!O156+'St 2.2'!O156</f>
        <v>1109.4908303824589</v>
      </c>
      <c r="P156" s="144">
        <f>+'St 2.1'!P156+'St 2.2'!P156</f>
        <v>1862.3233252218299</v>
      </c>
      <c r="Q156" s="144">
        <f>+'St 2.1'!Q156+'St 2.2'!Q156</f>
        <v>130.78767802667699</v>
      </c>
      <c r="R156" s="144">
        <f>+'St 2.1'!R156+'St 2.2'!R156</f>
        <v>-4671.7492526125934</v>
      </c>
      <c r="S156" s="144">
        <f>+'St 2.1'!S156+'St 2.2'!S156</f>
        <v>7638.8030319381169</v>
      </c>
      <c r="T156" s="144">
        <f>+'St 2.1'!T156+'St 2.2'!T156</f>
        <v>-8339.7897121303813</v>
      </c>
      <c r="U156" s="144">
        <f>+'St 2.1'!U156+'St 2.2'!U156</f>
        <v>-1667.5410610566694</v>
      </c>
      <c r="V156" s="144">
        <f>+'St 2.1'!V156+'St 2.2'!V156</f>
        <v>-1216.4339406004419</v>
      </c>
      <c r="W156" s="144">
        <f>+'St 2.1'!W156+'St 2.2'!W156</f>
        <v>18.786235863836001</v>
      </c>
      <c r="X156" s="150"/>
      <c r="Y156" s="150"/>
      <c r="Z156" s="150"/>
      <c r="AA156" s="150"/>
      <c r="AB156" s="150"/>
      <c r="AC156" s="150"/>
      <c r="AD156" s="150"/>
      <c r="AE156" s="150"/>
      <c r="AF156" s="150"/>
    </row>
    <row r="157" spans="1:32">
      <c r="B157" s="6" t="s">
        <v>43</v>
      </c>
      <c r="C157" s="219"/>
      <c r="D157" s="144">
        <f>+'St 2.1'!D157+'St 2.2'!D157</f>
        <v>8149.7852588649039</v>
      </c>
      <c r="E157" s="144">
        <f>+'St 2.1'!E157+'St 2.2'!E157</f>
        <v>11425.256963037989</v>
      </c>
      <c r="F157" s="144">
        <f>+'St 2.1'!F157+'St 2.2'!F157</f>
        <v>14173.991024523086</v>
      </c>
      <c r="G157" s="144">
        <f>+'St 2.1'!G157+'St 2.2'!G157</f>
        <v>15749.574810917473</v>
      </c>
      <c r="H157" s="144">
        <f>+'St 2.1'!H157+'St 2.2'!H157</f>
        <v>18136.58482240326</v>
      </c>
      <c r="I157" s="144">
        <f>+'St 2.1'!I157+'St 2.2'!I157</f>
        <v>17083.871529924731</v>
      </c>
      <c r="J157" s="144">
        <f>+'St 2.1'!J157+'St 2.2'!J157</f>
        <v>17667.57541789017</v>
      </c>
      <c r="K157" s="144">
        <f>+'St 2.1'!K157+'St 2.2'!K157</f>
        <v>22342.606552592813</v>
      </c>
      <c r="L157" s="144">
        <f>+'St 2.1'!L157+'St 2.2'!L157</f>
        <v>18003.137867015608</v>
      </c>
      <c r="M157" s="144">
        <f>+'St 2.1'!M157+'St 2.2'!M157</f>
        <v>20464.755146453484</v>
      </c>
      <c r="N157" s="143"/>
      <c r="O157" s="144">
        <f>+'St 2.1'!O157+'St 2.2'!O157</f>
        <v>3275.471704173086</v>
      </c>
      <c r="P157" s="144">
        <f>+'St 2.1'!P157+'St 2.2'!P157</f>
        <v>2748.7340614850964</v>
      </c>
      <c r="Q157" s="144">
        <f>+'St 2.1'!Q157+'St 2.2'!Q157</f>
        <v>1575.5837863943875</v>
      </c>
      <c r="R157" s="144">
        <f>+'St 2.1'!R157+'St 2.2'!R157</f>
        <v>2387.0100114857869</v>
      </c>
      <c r="S157" s="144">
        <f>+'St 2.1'!S157+'St 2.2'!S157</f>
        <v>-1052.7132924785315</v>
      </c>
      <c r="T157" s="144">
        <f>+'St 2.1'!T157+'St 2.2'!T157</f>
        <v>583.70388796544137</v>
      </c>
      <c r="U157" s="144">
        <f>+'St 2.1'!U157+'St 2.2'!U157</f>
        <v>4675.0311347026436</v>
      </c>
      <c r="V157" s="144">
        <f>+'St 2.1'!V157+'St 2.2'!V157</f>
        <v>-4339.4686855772052</v>
      </c>
      <c r="W157" s="144">
        <f>+'St 2.1'!W157+'St 2.2'!W157</f>
        <v>2461.6172794378772</v>
      </c>
      <c r="X157" s="150"/>
      <c r="Y157" s="150"/>
      <c r="Z157" s="150"/>
      <c r="AA157" s="150"/>
      <c r="AB157" s="150"/>
      <c r="AC157" s="150"/>
      <c r="AD157" s="150"/>
      <c r="AE157" s="150"/>
      <c r="AF157" s="150"/>
    </row>
    <row r="158" spans="1:32">
      <c r="B158" s="6" t="s">
        <v>44</v>
      </c>
      <c r="C158" s="219"/>
      <c r="D158" s="144">
        <f>+'St 2.1'!D158+'St 2.2'!D158</f>
        <v>26163.902360860706</v>
      </c>
      <c r="E158" s="144">
        <f>+'St 2.1'!E158+'St 2.2'!E158</f>
        <v>30792.353278200611</v>
      </c>
      <c r="F158" s="144">
        <f>+'St 2.1'!F158+'St 2.2'!F158</f>
        <v>21296.038873357094</v>
      </c>
      <c r="G158" s="144">
        <f>+'St 2.1'!G158+'St 2.2'!G158</f>
        <v>30909.803266247203</v>
      </c>
      <c r="H158" s="144">
        <f>+'St 2.1'!H158+'St 2.2'!H158</f>
        <v>34205.156680432548</v>
      </c>
      <c r="I158" s="144">
        <f>+'St 2.1'!I158+'St 2.2'!I158</f>
        <v>32777.109111003301</v>
      </c>
      <c r="J158" s="144">
        <f>+'St 2.1'!J158+'St 2.2'!J158</f>
        <v>33288.568195172556</v>
      </c>
      <c r="K158" s="144">
        <f>+'St 2.1'!K158+'St 2.2'!K158</f>
        <v>40844.827999298417</v>
      </c>
      <c r="L158" s="144">
        <f>+'St 2.1'!L158+'St 2.2'!L158</f>
        <v>40680.633120451872</v>
      </c>
      <c r="M158" s="144">
        <f>+'St 2.1'!M158+'St 2.2'!M158</f>
        <v>71505.306150582008</v>
      </c>
      <c r="N158" s="143"/>
      <c r="O158" s="144">
        <f>+'St 2.1'!O158+'St 2.2'!O158</f>
        <v>4628.4509173399038</v>
      </c>
      <c r="P158" s="144">
        <f>+'St 2.1'!P158+'St 2.2'!P158</f>
        <v>-9496.3144048435133</v>
      </c>
      <c r="Q158" s="144">
        <f>+'St 2.1'!Q158+'St 2.2'!Q158</f>
        <v>9613.7643928901034</v>
      </c>
      <c r="R158" s="144">
        <f>+'St 2.1'!R158+'St 2.2'!R158</f>
        <v>3295.353414185347</v>
      </c>
      <c r="S158" s="144">
        <f>+'St 2.1'!S158+'St 2.2'!S158</f>
        <v>-1428.0475694292472</v>
      </c>
      <c r="T158" s="144">
        <f>+'St 2.1'!T158+'St 2.2'!T158</f>
        <v>511.45908416925909</v>
      </c>
      <c r="U158" s="144">
        <f>+'St 2.1'!U158+'St 2.2'!U158</f>
        <v>7556.2598041258643</v>
      </c>
      <c r="V158" s="144">
        <f>+'St 2.1'!V158+'St 2.2'!V158</f>
        <v>-164.194878846547</v>
      </c>
      <c r="W158" s="144">
        <f>+'St 2.1'!W158+'St 2.2'!W158</f>
        <v>30824.673030130121</v>
      </c>
      <c r="X158" s="150"/>
      <c r="Y158" s="150"/>
      <c r="Z158" s="150"/>
      <c r="AA158" s="150"/>
      <c r="AB158" s="150"/>
      <c r="AC158" s="150"/>
      <c r="AD158" s="150"/>
      <c r="AE158" s="150"/>
      <c r="AF158" s="150"/>
    </row>
    <row r="159" spans="1:32">
      <c r="B159" s="7" t="s">
        <v>45</v>
      </c>
      <c r="C159" s="219"/>
      <c r="D159" s="144">
        <f>+'St 2.1'!D159+'St 2.2'!D159</f>
        <v>17957.35159540112</v>
      </c>
      <c r="E159" s="144">
        <f>+'St 2.1'!E159+'St 2.2'!E159</f>
        <v>21134.912644354918</v>
      </c>
      <c r="F159" s="144">
        <f>+'St 2.1'!F159+'St 2.2'!F159</f>
        <v>17745.748455829606</v>
      </c>
      <c r="G159" s="144">
        <f>+'St 2.1'!G159+'St 2.2'!G159</f>
        <v>27129.542620187305</v>
      </c>
      <c r="H159" s="144">
        <f>+'St 2.1'!H159+'St 2.2'!H159</f>
        <v>32150.214647727586</v>
      </c>
      <c r="I159" s="144">
        <f>+'St 2.1'!I159+'St 2.2'!I159</f>
        <v>29244.360334472065</v>
      </c>
      <c r="J159" s="144">
        <f>+'St 2.1'!J159+'St 2.2'!J159</f>
        <v>29696.343825046406</v>
      </c>
      <c r="K159" s="144">
        <f>+'St 2.1'!K159+'St 2.2'!K159</f>
        <v>32851.023819917151</v>
      </c>
      <c r="L159" s="144">
        <f>+'St 2.1'!L159+'St 2.2'!L159</f>
        <v>30884.937367508155</v>
      </c>
      <c r="M159" s="144">
        <f>+'St 2.1'!M159+'St 2.2'!M159</f>
        <v>52208.224493244415</v>
      </c>
      <c r="N159" s="143"/>
      <c r="O159" s="144">
        <f>+'St 2.1'!O159+'St 2.2'!O159</f>
        <v>3177.5610489538021</v>
      </c>
      <c r="P159" s="144">
        <f>+'St 2.1'!P159+'St 2.2'!P159</f>
        <v>-3389.1641885253139</v>
      </c>
      <c r="Q159" s="144">
        <f>+'St 2.1'!Q159+'St 2.2'!Q159</f>
        <v>9383.794164357696</v>
      </c>
      <c r="R159" s="144">
        <f>+'St 2.1'!R159+'St 2.2'!R159</f>
        <v>5020.6720275402831</v>
      </c>
      <c r="S159" s="144">
        <f>+'St 2.1'!S159+'St 2.2'!S159</f>
        <v>-2905.8543132555169</v>
      </c>
      <c r="T159" s="144">
        <f>+'St 2.1'!T159+'St 2.2'!T159</f>
        <v>451.98349057433643</v>
      </c>
      <c r="U159" s="144">
        <f>+'St 2.1'!U159+'St 2.2'!U159</f>
        <v>3154.6799948707476</v>
      </c>
      <c r="V159" s="144">
        <f>+'St 2.1'!V159+'St 2.2'!V159</f>
        <v>-1966.0864524089959</v>
      </c>
      <c r="W159" s="144">
        <f>+'St 2.1'!W159+'St 2.2'!W159</f>
        <v>21323.28712573626</v>
      </c>
      <c r="X159" s="150"/>
      <c r="Y159" s="150"/>
      <c r="Z159" s="150"/>
      <c r="AA159" s="150"/>
      <c r="AB159" s="150"/>
      <c r="AC159" s="150"/>
      <c r="AD159" s="150"/>
      <c r="AE159" s="150"/>
      <c r="AF159" s="150"/>
    </row>
    <row r="160" spans="1:32">
      <c r="B160" s="7" t="s">
        <v>46</v>
      </c>
      <c r="C160" s="219"/>
      <c r="D160" s="144">
        <f>+'St 2.1'!D160+'St 2.2'!D160</f>
        <v>8206.5507654595876</v>
      </c>
      <c r="E160" s="144">
        <f>+'St 2.1'!E160+'St 2.2'!E160</f>
        <v>9657.440633845692</v>
      </c>
      <c r="F160" s="144">
        <f>+'St 2.1'!F160+'St 2.2'!F160</f>
        <v>3550.2904175274894</v>
      </c>
      <c r="G160" s="144">
        <f>+'St 2.1'!G160+'St 2.2'!G160</f>
        <v>3780.2606460598963</v>
      </c>
      <c r="H160" s="144">
        <f>+'St 2.1'!H160+'St 2.2'!H160</f>
        <v>2054.9420327049647</v>
      </c>
      <c r="I160" s="144">
        <f>+'St 2.1'!I160+'St 2.2'!I160</f>
        <v>3532.7487765312349</v>
      </c>
      <c r="J160" s="144">
        <f>+'St 2.1'!J160+'St 2.2'!J160</f>
        <v>3592.2243701261523</v>
      </c>
      <c r="K160" s="144">
        <f>+'St 2.1'!K160+'St 2.2'!K160</f>
        <v>7993.8041793812727</v>
      </c>
      <c r="L160" s="144">
        <f>+'St 2.1'!L160+'St 2.2'!L160</f>
        <v>9795.6957529437204</v>
      </c>
      <c r="M160" s="144">
        <f>+'St 2.1'!M160+'St 2.2'!M160</f>
        <v>19297.081657337585</v>
      </c>
      <c r="N160" s="143"/>
      <c r="O160" s="144">
        <f>+'St 2.1'!O160+'St 2.2'!O160</f>
        <v>1450.889868386103</v>
      </c>
      <c r="P160" s="144">
        <f>+'St 2.1'!P160+'St 2.2'!P160</f>
        <v>-6107.1502163182013</v>
      </c>
      <c r="Q160" s="144">
        <f>+'St 2.1'!Q160+'St 2.2'!Q160</f>
        <v>229.97022853240676</v>
      </c>
      <c r="R160" s="144">
        <f>+'St 2.1'!R160+'St 2.2'!R160</f>
        <v>-1725.3186133549316</v>
      </c>
      <c r="S160" s="144">
        <f>+'St 2.1'!S160+'St 2.2'!S160</f>
        <v>1477.8067438262706</v>
      </c>
      <c r="T160" s="144">
        <f>+'St 2.1'!T160+'St 2.2'!T160</f>
        <v>59.475593594916994</v>
      </c>
      <c r="U160" s="144">
        <f>+'St 2.1'!U160+'St 2.2'!U160</f>
        <v>4401.5798092551204</v>
      </c>
      <c r="V160" s="144">
        <f>+'St 2.1'!V160+'St 2.2'!V160</f>
        <v>1801.8915735624475</v>
      </c>
      <c r="W160" s="144">
        <f>+'St 2.1'!W160+'St 2.2'!W160</f>
        <v>9501.3859043938646</v>
      </c>
      <c r="X160" s="150"/>
      <c r="Y160" s="150"/>
      <c r="Z160" s="150"/>
      <c r="AA160" s="150"/>
      <c r="AB160" s="150"/>
      <c r="AC160" s="150"/>
      <c r="AD160" s="150"/>
      <c r="AE160" s="150"/>
      <c r="AF160" s="150"/>
    </row>
    <row r="161" spans="1:32">
      <c r="B161" s="6" t="s">
        <v>317</v>
      </c>
      <c r="C161" s="219"/>
      <c r="D161" s="144">
        <f>+'St 2.1'!D161+'St 2.2'!D161</f>
        <v>15637.119926863954</v>
      </c>
      <c r="E161" s="144">
        <f>+'St 2.1'!E161+'St 2.2'!E161</f>
        <v>14032.643199999999</v>
      </c>
      <c r="F161" s="144">
        <f>+'St 2.1'!F161+'St 2.2'!F161</f>
        <v>12454.922068627275</v>
      </c>
      <c r="G161" s="144">
        <f>+'St 2.1'!G161+'St 2.2'!G161</f>
        <v>11827.353161879308</v>
      </c>
      <c r="H161" s="144">
        <f>+'St 2.1'!H161+'St 2.2'!H161</f>
        <v>12292.145459031375</v>
      </c>
      <c r="I161" s="144">
        <f>+'St 2.1'!I161+'St 2.2'!I161</f>
        <v>13341.972529468228</v>
      </c>
      <c r="J161" s="144">
        <f>+'St 2.1'!J161+'St 2.2'!J161</f>
        <v>11268.073565043271</v>
      </c>
      <c r="K161" s="144">
        <f>+'St 2.1'!K161+'St 2.2'!K161</f>
        <v>10963.688766766079</v>
      </c>
      <c r="L161" s="144">
        <f>+'St 2.1'!L161+'St 2.2'!L161</f>
        <v>10584.833260547135</v>
      </c>
      <c r="M161" s="144">
        <f>+'St 2.1'!M161+'St 2.2'!M161</f>
        <v>15229.587612985148</v>
      </c>
      <c r="N161" s="143"/>
      <c r="O161" s="144">
        <f>+'St 2.1'!O161+'St 2.2'!O161</f>
        <v>-1604.4767268639557</v>
      </c>
      <c r="P161" s="144">
        <f>+'St 2.1'!P161+'St 2.2'!P161</f>
        <v>-1577.7211313727248</v>
      </c>
      <c r="Q161" s="144">
        <f>+'St 2.1'!Q161+'St 2.2'!Q161</f>
        <v>-627.56890674796603</v>
      </c>
      <c r="R161" s="144">
        <f>+'St 2.1'!R161+'St 2.2'!R161</f>
        <v>464.79229715206793</v>
      </c>
      <c r="S161" s="144">
        <f>+'St 2.1'!S161+'St 2.2'!S161</f>
        <v>1049.827070436852</v>
      </c>
      <c r="T161" s="144">
        <f>+'St 2.1'!T161+'St 2.2'!T161</f>
        <v>-2073.8989644249568</v>
      </c>
      <c r="U161" s="144">
        <f>+'St 2.1'!U161+'St 2.2'!U161</f>
        <v>-304.38479827719203</v>
      </c>
      <c r="V161" s="144">
        <f>+'St 2.1'!V161+'St 2.2'!V161</f>
        <v>-378.85550621894384</v>
      </c>
      <c r="W161" s="144">
        <f>+'St 2.1'!W161+'St 2.2'!W161</f>
        <v>4644.7543524380117</v>
      </c>
      <c r="X161" s="150"/>
      <c r="Y161" s="150"/>
      <c r="Z161" s="150"/>
      <c r="AA161" s="150"/>
      <c r="AB161" s="150"/>
      <c r="AC161" s="150"/>
      <c r="AD161" s="150"/>
      <c r="AE161" s="150"/>
      <c r="AF161" s="150"/>
    </row>
    <row r="162" spans="1:32">
      <c r="B162" s="6" t="s">
        <v>108</v>
      </c>
      <c r="C162" s="219"/>
      <c r="D162" s="144">
        <f>+'St 2.1'!D162+'St 2.2'!D162</f>
        <v>15093.63</v>
      </c>
      <c r="E162" s="144">
        <f>+'St 2.1'!E162+'St 2.2'!E162</f>
        <v>13703.047499999999</v>
      </c>
      <c r="F162" s="144">
        <f>+'St 2.1'!F162+'St 2.2'!F162</f>
        <v>12146.472500000002</v>
      </c>
      <c r="G162" s="144">
        <f>+'St 2.1'!G162+'St 2.2'!G162</f>
        <v>11555.007499999998</v>
      </c>
      <c r="H162" s="144">
        <f>+'St 2.1'!H162+'St 2.2'!H162</f>
        <v>12090.909999999998</v>
      </c>
      <c r="I162" s="144">
        <f>+'St 2.1'!I162+'St 2.2'!I162</f>
        <v>13206.227500000001</v>
      </c>
      <c r="J162" s="144">
        <f>+'St 2.1'!J162+'St 2.2'!J162</f>
        <v>11180.267969736664</v>
      </c>
      <c r="K162" s="144">
        <f>+'St 2.1'!K162+'St 2.2'!K162</f>
        <v>10898.352022586958</v>
      </c>
      <c r="L162" s="144">
        <f>+'St 2.1'!L162+'St 2.2'!L162</f>
        <v>10521.8025</v>
      </c>
      <c r="M162" s="144">
        <f>+'St 2.1'!M162+'St 2.2'!M162</f>
        <v>15167.752500000001</v>
      </c>
      <c r="N162" s="143"/>
      <c r="O162" s="144">
        <f>+'St 2.1'!O162+'St 2.2'!O162</f>
        <v>-1390.5825000000013</v>
      </c>
      <c r="P162" s="144">
        <f>+'St 2.1'!P162+'St 2.2'!P162</f>
        <v>-1556.5749999999975</v>
      </c>
      <c r="Q162" s="144">
        <f>+'St 2.1'!Q162+'St 2.2'!Q162</f>
        <v>-591.46500000000367</v>
      </c>
      <c r="R162" s="144">
        <f>+'St 2.1'!R162+'St 2.2'!R162</f>
        <v>535.90250000000037</v>
      </c>
      <c r="S162" s="144">
        <f>+'St 2.1'!S162+'St 2.2'!S162</f>
        <v>1115.3175000000019</v>
      </c>
      <c r="T162" s="144">
        <f>+'St 2.1'!T162+'St 2.2'!T162</f>
        <v>-2025.9595302633365</v>
      </c>
      <c r="U162" s="144">
        <f>+'St 2.1'!U162+'St 2.2'!U162</f>
        <v>-281.91594714970591</v>
      </c>
      <c r="V162" s="144">
        <f>+'St 2.1'!V162+'St 2.2'!V162</f>
        <v>-376.54952258695744</v>
      </c>
      <c r="W162" s="144">
        <f>+'St 2.1'!W162+'St 2.2'!W162</f>
        <v>4645.9499999999989</v>
      </c>
      <c r="X162" s="150"/>
      <c r="Y162" s="150"/>
      <c r="Z162" s="150"/>
      <c r="AA162" s="150"/>
      <c r="AB162" s="150"/>
      <c r="AC162" s="150"/>
      <c r="AD162" s="150"/>
      <c r="AE162" s="150"/>
      <c r="AF162" s="150"/>
    </row>
    <row r="163" spans="1:32">
      <c r="B163" s="6" t="s">
        <v>48</v>
      </c>
      <c r="C163" s="219"/>
      <c r="D163" s="144">
        <f>+'St 2.1'!D163+'St 2.2'!D163</f>
        <v>0</v>
      </c>
      <c r="E163" s="144">
        <f>+'St 2.1'!E163+'St 2.2'!E163</f>
        <v>0</v>
      </c>
      <c r="F163" s="144">
        <f>+'St 2.1'!F163+'St 2.2'!F163</f>
        <v>0</v>
      </c>
      <c r="G163" s="144">
        <f>+'St 2.1'!G163+'St 2.2'!G163</f>
        <v>0</v>
      </c>
      <c r="H163" s="144">
        <f>+'St 2.1'!H163+'St 2.2'!H163</f>
        <v>0</v>
      </c>
      <c r="I163" s="144">
        <f>+'St 2.1'!I163+'St 2.2'!I163</f>
        <v>0</v>
      </c>
      <c r="J163" s="144">
        <f>+'St 2.1'!J163+'St 2.2'!J163</f>
        <v>0</v>
      </c>
      <c r="K163" s="144">
        <f>+'St 2.1'!K163+'St 2.2'!K163</f>
        <v>0</v>
      </c>
      <c r="L163" s="144">
        <f>+'St 2.1'!L163+'St 2.2'!L163</f>
        <v>0</v>
      </c>
      <c r="M163" s="144">
        <f>+'St 2.1'!M163+'St 2.2'!M163</f>
        <v>0</v>
      </c>
      <c r="N163" s="143"/>
      <c r="O163" s="144">
        <f>+'St 2.1'!O163+'St 2.2'!O163</f>
        <v>0</v>
      </c>
      <c r="P163" s="144">
        <f>+'St 2.1'!P163+'St 2.2'!P163</f>
        <v>0</v>
      </c>
      <c r="Q163" s="144">
        <f>+'St 2.1'!Q163+'St 2.2'!Q163</f>
        <v>0</v>
      </c>
      <c r="R163" s="144">
        <f>+'St 2.1'!R163+'St 2.2'!R163</f>
        <v>0</v>
      </c>
      <c r="S163" s="144">
        <f>+'St 2.1'!S163+'St 2.2'!S163</f>
        <v>0</v>
      </c>
      <c r="T163" s="144">
        <f>+'St 2.1'!T163+'St 2.2'!T163</f>
        <v>0</v>
      </c>
      <c r="U163" s="144">
        <f>+'St 2.1'!U163+'St 2.2'!U163</f>
        <v>0</v>
      </c>
      <c r="V163" s="144">
        <f>+'St 2.1'!V163+'St 2.2'!V163</f>
        <v>0</v>
      </c>
      <c r="W163" s="144">
        <f>+'St 2.1'!W163+'St 2.2'!W163</f>
        <v>0</v>
      </c>
      <c r="X163" s="150"/>
      <c r="Y163" s="150"/>
      <c r="Z163" s="150"/>
      <c r="AA163" s="150"/>
      <c r="AB163" s="150"/>
      <c r="AC163" s="150"/>
      <c r="AD163" s="150"/>
      <c r="AE163" s="150"/>
      <c r="AF163" s="150"/>
    </row>
    <row r="164" spans="1:32">
      <c r="B164" s="6" t="s">
        <v>325</v>
      </c>
      <c r="C164" s="219"/>
      <c r="D164" s="144">
        <f>+'St 2.1'!D164+'St 2.2'!D164</f>
        <v>0</v>
      </c>
      <c r="E164" s="144">
        <f>+'St 2.1'!E164+'St 2.2'!E164</f>
        <v>0</v>
      </c>
      <c r="F164" s="144">
        <f>+'St 2.1'!F164+'St 2.2'!F164</f>
        <v>0</v>
      </c>
      <c r="G164" s="144">
        <f>+'St 2.1'!G164+'St 2.2'!G164</f>
        <v>0</v>
      </c>
      <c r="H164" s="144">
        <f>+'St 2.1'!H164+'St 2.2'!H164</f>
        <v>0</v>
      </c>
      <c r="I164" s="144">
        <f>+'St 2.1'!I164+'St 2.2'!I164</f>
        <v>0</v>
      </c>
      <c r="J164" s="144">
        <f>+'St 2.1'!J164+'St 2.2'!J164</f>
        <v>0</v>
      </c>
      <c r="K164" s="144">
        <f>+'St 2.1'!K164+'St 2.2'!K164</f>
        <v>0</v>
      </c>
      <c r="L164" s="144">
        <f>+'St 2.1'!L164+'St 2.2'!L164</f>
        <v>0</v>
      </c>
      <c r="M164" s="144">
        <f>+'St 2.1'!M164+'St 2.2'!M164</f>
        <v>0</v>
      </c>
      <c r="N164" s="143"/>
      <c r="O164" s="144">
        <f>+'St 2.1'!O164+'St 2.2'!O164</f>
        <v>0</v>
      </c>
      <c r="P164" s="144">
        <f>+'St 2.1'!P164+'St 2.2'!P164</f>
        <v>0</v>
      </c>
      <c r="Q164" s="144">
        <f>+'St 2.1'!Q164+'St 2.2'!Q164</f>
        <v>0</v>
      </c>
      <c r="R164" s="144">
        <f>+'St 2.1'!R164+'St 2.2'!R164</f>
        <v>0</v>
      </c>
      <c r="S164" s="144">
        <f>+'St 2.1'!S164+'St 2.2'!S164</f>
        <v>0</v>
      </c>
      <c r="T164" s="144">
        <f>+'St 2.1'!T164+'St 2.2'!T164</f>
        <v>0</v>
      </c>
      <c r="U164" s="144">
        <f>+'St 2.1'!U164+'St 2.2'!U164</f>
        <v>0</v>
      </c>
      <c r="V164" s="144">
        <f>+'St 2.1'!V164+'St 2.2'!V164</f>
        <v>0</v>
      </c>
      <c r="W164" s="144">
        <f>+'St 2.1'!W164+'St 2.2'!W164</f>
        <v>0</v>
      </c>
      <c r="X164" s="150"/>
      <c r="Y164" s="150"/>
      <c r="Z164" s="150"/>
      <c r="AA164" s="150"/>
      <c r="AB164" s="150"/>
      <c r="AC164" s="150"/>
      <c r="AD164" s="150"/>
      <c r="AE164" s="150"/>
      <c r="AF164" s="150"/>
    </row>
    <row r="165" spans="1:32">
      <c r="B165" s="8" t="s">
        <v>101</v>
      </c>
      <c r="C165" s="219"/>
      <c r="D165" s="144">
        <f>+'St 2.1'!D165+'St 2.2'!D165</f>
        <v>152703.40999999997</v>
      </c>
      <c r="E165" s="144">
        <f>+'St 2.1'!E165+'St 2.2'!E165</f>
        <v>188617.29054999998</v>
      </c>
      <c r="F165" s="144">
        <f>+'St 2.1'!F165+'St 2.2'!F165</f>
        <v>227228.29399499996</v>
      </c>
      <c r="G165" s="144">
        <f>+'St 2.1'!G165+'St 2.2'!G165</f>
        <v>258401.91044696039</v>
      </c>
      <c r="H165" s="144">
        <f>+'St 2.1'!H165+'St 2.2'!H165</f>
        <v>296279.37603264779</v>
      </c>
      <c r="I165" s="144">
        <f>+'St 2.1'!I165+'St 2.2'!I165</f>
        <v>318554.85074063001</v>
      </c>
      <c r="J165" s="144">
        <f>+'St 2.1'!J165+'St 2.2'!J165</f>
        <v>349572.07449566247</v>
      </c>
      <c r="K165" s="144">
        <f>+'St 2.1'!K165+'St 2.2'!K165</f>
        <v>408152.66018716304</v>
      </c>
      <c r="L165" s="144">
        <f>+'St 2.1'!L165+'St 2.2'!L165</f>
        <v>486985.9574401594</v>
      </c>
      <c r="M165" s="144">
        <f>+'St 2.1'!M165+'St 2.2'!M165</f>
        <v>524945.34029950772</v>
      </c>
      <c r="N165" s="143"/>
      <c r="O165" s="144">
        <f>+'St 2.1'!O165+'St 2.2'!O165</f>
        <v>35913.880550000002</v>
      </c>
      <c r="P165" s="144">
        <f>+'St 2.1'!P165+'St 2.2'!P165</f>
        <v>38611.00344499998</v>
      </c>
      <c r="Q165" s="144">
        <f>+'St 2.1'!Q165+'St 2.2'!Q165</f>
        <v>31173.616451960424</v>
      </c>
      <c r="R165" s="144">
        <f>+'St 2.1'!R165+'St 2.2'!R165</f>
        <v>37877.465585687423</v>
      </c>
      <c r="S165" s="144">
        <f>+'St 2.1'!S165+'St 2.2'!S165</f>
        <v>22275.474707982175</v>
      </c>
      <c r="T165" s="144">
        <f>+'St 2.1'!T165+'St 2.2'!T165</f>
        <v>31017.223755032501</v>
      </c>
      <c r="U165" s="144">
        <f>+'St 2.1'!U165+'St 2.2'!U165</f>
        <v>58580.585691500528</v>
      </c>
      <c r="V165" s="144">
        <f>+'St 2.1'!V165+'St 2.2'!V165</f>
        <v>78833.297252996359</v>
      </c>
      <c r="W165" s="144">
        <f>+'St 2.1'!W165+'St 2.2'!W165</f>
        <v>37959.382859348349</v>
      </c>
      <c r="X165" s="150"/>
      <c r="Y165" s="150"/>
      <c r="Z165" s="150"/>
      <c r="AA165" s="150"/>
      <c r="AB165" s="150"/>
      <c r="AC165" s="150"/>
      <c r="AD165" s="150"/>
      <c r="AE165" s="150"/>
      <c r="AF165" s="150"/>
    </row>
    <row r="166" spans="1:32" s="45" customFormat="1">
      <c r="A166" s="38"/>
      <c r="B166" s="5" t="s">
        <v>25</v>
      </c>
      <c r="C166" s="209" t="s">
        <v>297</v>
      </c>
      <c r="D166" s="147">
        <f>+'St 2.1'!D166+'St 2.2'!D166</f>
        <v>2581574.7065678802</v>
      </c>
      <c r="E166" s="147">
        <f>+'St 2.1'!E166+'St 2.2'!E166</f>
        <v>3229003.4926794483</v>
      </c>
      <c r="F166" s="147">
        <f>+'St 2.1'!F166+'St 2.2'!F166</f>
        <v>2698974.7810490471</v>
      </c>
      <c r="G166" s="147">
        <f>+'St 2.1'!G166+'St 2.2'!G166</f>
        <v>3187010.3850466311</v>
      </c>
      <c r="H166" s="147">
        <f>+'St 2.1'!H166+'St 2.2'!H166</f>
        <v>3142618.1833387394</v>
      </c>
      <c r="I166" s="147">
        <f>+'St 2.1'!I166+'St 2.2'!I166</f>
        <v>3493813.6019432666</v>
      </c>
      <c r="J166" s="147">
        <f>+'St 2.1'!J166+'St 2.2'!J166</f>
        <v>5331055.3753630556</v>
      </c>
      <c r="K166" s="147">
        <f>+'St 2.1'!K166+'St 2.2'!K166</f>
        <v>2176320.78504634</v>
      </c>
      <c r="L166" s="147">
        <f>+'St 2.1'!L166+'St 2.2'!L166</f>
        <v>2528334.3263487983</v>
      </c>
      <c r="M166" s="147">
        <f>+'St 2.1'!M166+'St 2.2'!M166</f>
        <v>2758901.1274227123</v>
      </c>
      <c r="N166" s="146"/>
      <c r="O166" s="147">
        <f>+'St 2.1'!O166+'St 2.2'!O166</f>
        <v>647428.78611156833</v>
      </c>
      <c r="P166" s="147">
        <f>+'St 2.1'!P166+'St 2.2'!P166</f>
        <v>-530028.7116304012</v>
      </c>
      <c r="Q166" s="147">
        <f>+'St 2.1'!Q166+'St 2.2'!Q166</f>
        <v>488035.60399758379</v>
      </c>
      <c r="R166" s="147">
        <f>+'St 2.1'!R166+'St 2.2'!R166</f>
        <v>-44392.201707891472</v>
      </c>
      <c r="S166" s="147">
        <f>+'St 2.1'!S166+'St 2.2'!S166</f>
        <v>351195.4186045269</v>
      </c>
      <c r="T166" s="147">
        <f>+'St 2.1'!T166+'St 2.2'!T166</f>
        <v>1837241.773419789</v>
      </c>
      <c r="U166" s="147">
        <f>+'St 2.1'!U166+'St 2.2'!U166</f>
        <v>-3154734.5903167152</v>
      </c>
      <c r="V166" s="147">
        <f>+'St 2.1'!V166+'St 2.2'!V166</f>
        <v>352013.54130245786</v>
      </c>
      <c r="W166" s="147">
        <f>+'St 2.1'!W166+'St 2.2'!W166</f>
        <v>230566.80107391422</v>
      </c>
      <c r="X166" s="149"/>
      <c r="Y166" s="149"/>
      <c r="Z166" s="149"/>
      <c r="AA166" s="149"/>
      <c r="AB166" s="149"/>
      <c r="AC166" s="149"/>
      <c r="AD166" s="149"/>
      <c r="AE166" s="149"/>
      <c r="AF166" s="149"/>
    </row>
    <row r="167" spans="1:32">
      <c r="B167" s="208" t="s">
        <v>40</v>
      </c>
      <c r="C167" s="219"/>
      <c r="D167" s="144">
        <f>+'St 2.1'!D167+'St 2.2'!D167</f>
        <v>2573957.48656788</v>
      </c>
      <c r="E167" s="144">
        <f>+'St 2.1'!E167+'St 2.2'!E167</f>
        <v>3221105.6064900071</v>
      </c>
      <c r="F167" s="144">
        <f>+'St 2.1'!F167+'St 2.2'!F167</f>
        <v>2688398.6440540473</v>
      </c>
      <c r="G167" s="144">
        <f>+'St 2.1'!G167+'St 2.2'!G167</f>
        <v>3178028.7836240302</v>
      </c>
      <c r="H167" s="144">
        <f>+'St 2.1'!H167+'St 2.2'!H167</f>
        <v>3135803.3703990099</v>
      </c>
      <c r="I167" s="144">
        <f>+'St 2.1'!I167+'St 2.2'!I167</f>
        <v>3483164.8585657985</v>
      </c>
      <c r="J167" s="144">
        <f>+'St 2.1'!J167+'St 2.2'!J167</f>
        <v>5321748.9801258566</v>
      </c>
      <c r="K167" s="144">
        <f>+'St 2.1'!K167+'St 2.2'!K167</f>
        <v>2167135.9215467633</v>
      </c>
      <c r="L167" s="144">
        <f>+'St 2.1'!L167+'St 2.2'!L167</f>
        <v>2518183.3891786588</v>
      </c>
      <c r="M167" s="144">
        <f>+'St 2.1'!M167+'St 2.2'!M167</f>
        <v>2748621.2181700016</v>
      </c>
      <c r="N167" s="143"/>
      <c r="O167" s="144">
        <f>+'St 2.1'!O167+'St 2.2'!O167</f>
        <v>627377.84657305083</v>
      </c>
      <c r="P167" s="144">
        <f>+'St 2.1'!P167+'St 2.2'!P167</f>
        <v>-527326.03358555725</v>
      </c>
      <c r="Q167" s="144">
        <f>+'St 2.1'!Q167+'St 2.2'!Q167</f>
        <v>481288.01264666463</v>
      </c>
      <c r="R167" s="144">
        <f>+'St 2.1'!R167+'St 2.2'!R167</f>
        <v>-10682.863784247893</v>
      </c>
      <c r="S167" s="144">
        <f>+'St 2.1'!S167+'St 2.2'!S167</f>
        <v>359370.66095059708</v>
      </c>
      <c r="T167" s="144">
        <f>+'St 2.1'!T167+'St 2.2'!T167</f>
        <v>1862704.8804408221</v>
      </c>
      <c r="U167" s="144">
        <f>+'St 2.1'!U167+'St 2.2'!U167</f>
        <v>-3146438.2698426871</v>
      </c>
      <c r="V167" s="144">
        <f>+'St 2.1'!V167+'St 2.2'!V167</f>
        <v>288928.2749170739</v>
      </c>
      <c r="W167" s="144">
        <f>+'St 2.1'!W167+'St 2.2'!W167</f>
        <v>221966.44946298734</v>
      </c>
      <c r="X167" s="150"/>
      <c r="Y167" s="150"/>
      <c r="Z167" s="150"/>
      <c r="AA167" s="150"/>
      <c r="AB167" s="150"/>
      <c r="AC167" s="150"/>
      <c r="AD167" s="150"/>
      <c r="AE167" s="150"/>
      <c r="AF167" s="150"/>
    </row>
    <row r="168" spans="1:32">
      <c r="B168" s="6" t="s">
        <v>41</v>
      </c>
      <c r="C168" s="219"/>
      <c r="D168" s="144">
        <f>+'St 2.1'!D168+'St 2.2'!D168</f>
        <v>0</v>
      </c>
      <c r="E168" s="144">
        <f>+'St 2.1'!E168+'St 2.2'!E168</f>
        <v>0</v>
      </c>
      <c r="F168" s="144">
        <f>+'St 2.1'!F168+'St 2.2'!F168</f>
        <v>0</v>
      </c>
      <c r="G168" s="144">
        <f>+'St 2.1'!G168+'St 2.2'!G168</f>
        <v>0</v>
      </c>
      <c r="H168" s="144">
        <f>+'St 2.1'!H168+'St 2.2'!H168</f>
        <v>0</v>
      </c>
      <c r="I168" s="144">
        <f>+'St 2.1'!I168+'St 2.2'!I168</f>
        <v>0</v>
      </c>
      <c r="J168" s="144">
        <f>+'St 2.1'!J168+'St 2.2'!J168</f>
        <v>0</v>
      </c>
      <c r="K168" s="144">
        <f>+'St 2.1'!K168+'St 2.2'!K168</f>
        <v>0</v>
      </c>
      <c r="L168" s="144">
        <f>+'St 2.1'!L168+'St 2.2'!L168</f>
        <v>0</v>
      </c>
      <c r="M168" s="144">
        <f>+'St 2.1'!M168+'St 2.2'!M168</f>
        <v>0</v>
      </c>
      <c r="N168" s="143"/>
      <c r="O168" s="144">
        <f>+'St 2.1'!O168+'St 2.2'!O168</f>
        <v>0</v>
      </c>
      <c r="P168" s="144">
        <f>+'St 2.1'!P168+'St 2.2'!P168</f>
        <v>0</v>
      </c>
      <c r="Q168" s="144">
        <f>+'St 2.1'!Q168+'St 2.2'!Q168</f>
        <v>0</v>
      </c>
      <c r="R168" s="144">
        <f>+'St 2.1'!R168+'St 2.2'!R168</f>
        <v>0</v>
      </c>
      <c r="S168" s="144">
        <f>+'St 2.1'!S168+'St 2.2'!S168</f>
        <v>0</v>
      </c>
      <c r="T168" s="144">
        <f>+'St 2.1'!T168+'St 2.2'!T168</f>
        <v>0</v>
      </c>
      <c r="U168" s="144">
        <f>+'St 2.1'!U168+'St 2.2'!U168</f>
        <v>0</v>
      </c>
      <c r="V168" s="144">
        <f>+'St 2.1'!V168+'St 2.2'!V168</f>
        <v>0</v>
      </c>
      <c r="W168" s="144">
        <f>+'St 2.1'!W168+'St 2.2'!W168</f>
        <v>0</v>
      </c>
      <c r="X168" s="150"/>
      <c r="Y168" s="150"/>
      <c r="Z168" s="150"/>
      <c r="AA168" s="150"/>
      <c r="AB168" s="150"/>
      <c r="AC168" s="150"/>
      <c r="AD168" s="150"/>
      <c r="AE168" s="150"/>
      <c r="AF168" s="150"/>
    </row>
    <row r="169" spans="1:32">
      <c r="B169" s="6" t="s">
        <v>42</v>
      </c>
      <c r="C169" s="219"/>
      <c r="D169" s="144">
        <f>+'St 2.1'!D169+'St 2.2'!D169</f>
        <v>3461.5010864999999</v>
      </c>
      <c r="E169" s="144">
        <f>+'St 2.1'!E169+'St 2.2'!E169</f>
        <v>3846.8803637999995</v>
      </c>
      <c r="F169" s="144">
        <f>+'St 2.1'!F169+'St 2.2'!F169</f>
        <v>5480.3788724000005</v>
      </c>
      <c r="G169" s="144">
        <f>+'St 2.1'!G169+'St 2.2'!G169</f>
        <v>5103.7638715999992</v>
      </c>
      <c r="H169" s="144">
        <f>+'St 2.1'!H169+'St 2.2'!H169</f>
        <v>18605.9605515</v>
      </c>
      <c r="I169" s="144">
        <f>+'St 2.1'!I169+'St 2.2'!I169</f>
        <v>15173.224554880091</v>
      </c>
      <c r="J169" s="144">
        <f>+'St 2.1'!J169+'St 2.2'!J169</f>
        <v>22302.293114402513</v>
      </c>
      <c r="K169" s="144">
        <f>+'St 2.1'!K169+'St 2.2'!K169</f>
        <v>24253.577516923524</v>
      </c>
      <c r="L169" s="144">
        <f>+'St 2.1'!L169+'St 2.2'!L169</f>
        <v>28455.694158014474</v>
      </c>
      <c r="M169" s="144">
        <f>+'St 2.1'!M169+'St 2.2'!M169</f>
        <v>27297.000043942069</v>
      </c>
      <c r="N169" s="143"/>
      <c r="O169" s="144">
        <f>+'St 2.1'!O169+'St 2.2'!O169</f>
        <v>385.37927730000024</v>
      </c>
      <c r="P169" s="144">
        <f>+'St 2.1'!P169+'St 2.2'!P169</f>
        <v>1633.4985086000013</v>
      </c>
      <c r="Q169" s="144">
        <f>+'St 2.1'!Q169+'St 2.2'!Q169</f>
        <v>-376.61500080000138</v>
      </c>
      <c r="R169" s="144">
        <f>+'St 2.1'!R169+'St 2.2'!R169</f>
        <v>13502.1966799</v>
      </c>
      <c r="S169" s="144">
        <f>+'St 2.1'!S169+'St 2.2'!S169</f>
        <v>-3432.7359966199069</v>
      </c>
      <c r="T169" s="144">
        <f>+'St 2.1'!T169+'St 2.2'!T169</f>
        <v>7129.0685595224222</v>
      </c>
      <c r="U169" s="144">
        <f>+'St 2.1'!U169+'St 2.2'!U169</f>
        <v>1951.2844025210118</v>
      </c>
      <c r="V169" s="144">
        <f>+'St 2.1'!V169+'St 2.2'!V169</f>
        <v>4202.11664109095</v>
      </c>
      <c r="W169" s="144">
        <f>+'St 2.1'!W169+'St 2.2'!W169</f>
        <v>-1158.6941140724036</v>
      </c>
      <c r="X169" s="150"/>
      <c r="Y169" s="150"/>
      <c r="Z169" s="150"/>
      <c r="AA169" s="150"/>
      <c r="AB169" s="150"/>
      <c r="AC169" s="150"/>
      <c r="AD169" s="150"/>
      <c r="AE169" s="150"/>
      <c r="AF169" s="150"/>
    </row>
    <row r="170" spans="1:32">
      <c r="B170" s="6" t="s">
        <v>43</v>
      </c>
      <c r="C170" s="219"/>
      <c r="D170" s="144">
        <f>+'St 2.1'!D170+'St 2.2'!D170</f>
        <v>30366.272273185386</v>
      </c>
      <c r="E170" s="144">
        <f>+'St 2.1'!E170+'St 2.2'!E170</f>
        <v>27525.609258547625</v>
      </c>
      <c r="F170" s="144">
        <f>+'St 2.1'!F170+'St 2.2'!F170</f>
        <v>24296.427272018078</v>
      </c>
      <c r="G170" s="144">
        <f>+'St 2.1'!G170+'St 2.2'!G170</f>
        <v>25037.953025138035</v>
      </c>
      <c r="H170" s="144">
        <f>+'St 2.1'!H170+'St 2.2'!H170</f>
        <v>35685.384325942934</v>
      </c>
      <c r="I170" s="144">
        <f>+'St 2.1'!I170+'St 2.2'!I170</f>
        <v>39193.523611510689</v>
      </c>
      <c r="J170" s="144">
        <f>+'St 2.1'!J170+'St 2.2'!J170</f>
        <v>49018.148938256563</v>
      </c>
      <c r="K170" s="144">
        <f>+'St 2.1'!K170+'St 2.2'!K170</f>
        <v>65181.644956202799</v>
      </c>
      <c r="L170" s="144">
        <f>+'St 2.1'!L170+'St 2.2'!L170</f>
        <v>70716.681680694572</v>
      </c>
      <c r="M170" s="144">
        <f>+'St 2.1'!M170+'St 2.2'!M170</f>
        <v>71396.298632701364</v>
      </c>
      <c r="N170" s="143"/>
      <c r="O170" s="144">
        <f>+'St 2.1'!O170+'St 2.2'!O170</f>
        <v>-2840.6630146377611</v>
      </c>
      <c r="P170" s="144">
        <f>+'St 2.1'!P170+'St 2.2'!P170</f>
        <v>-3229.1819865295479</v>
      </c>
      <c r="Q170" s="144">
        <f>+'St 2.1'!Q170+'St 2.2'!Q170</f>
        <v>741.52575311995577</v>
      </c>
      <c r="R170" s="144">
        <f>+'St 2.1'!R170+'St 2.2'!R170</f>
        <v>10647.431300804903</v>
      </c>
      <c r="S170" s="144">
        <f>+'St 2.1'!S170+'St 2.2'!S170</f>
        <v>3508.1392855677504</v>
      </c>
      <c r="T170" s="144">
        <f>+'St 2.1'!T170+'St 2.2'!T170</f>
        <v>9824.6253267458778</v>
      </c>
      <c r="U170" s="144">
        <f>+'St 2.1'!U170+'St 2.2'!U170</f>
        <v>16163.496017946232</v>
      </c>
      <c r="V170" s="144">
        <f>+'St 2.1'!V170+'St 2.2'!V170</f>
        <v>5535.0367244917725</v>
      </c>
      <c r="W170" s="144">
        <f>+'St 2.1'!W170+'St 2.2'!W170</f>
        <v>679.6169520067906</v>
      </c>
      <c r="X170" s="150"/>
      <c r="Y170" s="150"/>
      <c r="Z170" s="150"/>
      <c r="AA170" s="150"/>
      <c r="AB170" s="150"/>
      <c r="AC170" s="150"/>
      <c r="AD170" s="150"/>
      <c r="AE170" s="150"/>
      <c r="AF170" s="150"/>
    </row>
    <row r="171" spans="1:32">
      <c r="B171" s="6" t="s">
        <v>44</v>
      </c>
      <c r="C171" s="219"/>
      <c r="D171" s="144">
        <f>+'St 2.1'!D171+'St 2.2'!D171</f>
        <v>520.64120435000007</v>
      </c>
      <c r="E171" s="144">
        <f>+'St 2.1'!E171+'St 2.2'!E171</f>
        <v>532.11470164999992</v>
      </c>
      <c r="F171" s="144">
        <f>+'St 2.1'!F171+'St 2.2'!F171</f>
        <v>537.75452949999999</v>
      </c>
      <c r="G171" s="144">
        <f>+'St 2.1'!G171+'St 2.2'!G171</f>
        <v>537.73694269999999</v>
      </c>
      <c r="H171" s="144">
        <f>+'St 2.1'!H171+'St 2.2'!H171</f>
        <v>553.65246609999997</v>
      </c>
      <c r="I171" s="144">
        <f>+'St 2.1'!I171+'St 2.2'!I171</f>
        <v>558.52914329999999</v>
      </c>
      <c r="J171" s="144">
        <f>+'St 2.1'!J171+'St 2.2'!J171</f>
        <v>558.52914329999999</v>
      </c>
      <c r="K171" s="144">
        <f>+'St 2.1'!K171+'St 2.2'!K171</f>
        <v>502.67622899999998</v>
      </c>
      <c r="L171" s="144">
        <f>+'St 2.1'!L171+'St 2.2'!L171</f>
        <v>446.82331470000003</v>
      </c>
      <c r="M171" s="144">
        <f>+'St 2.1'!M171+'St 2.2'!M171</f>
        <v>446.82331470000003</v>
      </c>
      <c r="N171" s="143"/>
      <c r="O171" s="144">
        <f>+'St 2.1'!O171+'St 2.2'!O171</f>
        <v>11.473497299999913</v>
      </c>
      <c r="P171" s="144">
        <f>+'St 2.1'!P171+'St 2.2'!P171</f>
        <v>5.6398278500000565</v>
      </c>
      <c r="Q171" s="144">
        <f>+'St 2.1'!Q171+'St 2.2'!Q171</f>
        <v>-1.7586800000035652E-2</v>
      </c>
      <c r="R171" s="144">
        <f>+'St 2.1'!R171+'St 2.2'!R171</f>
        <v>15.915523399999998</v>
      </c>
      <c r="S171" s="144">
        <f>+'St 2.1'!S171+'St 2.2'!S171</f>
        <v>4.8766772000000458</v>
      </c>
      <c r="T171" s="144">
        <f>+'St 2.1'!T171+'St 2.2'!T171</f>
        <v>0</v>
      </c>
      <c r="U171" s="144">
        <f>+'St 2.1'!U171+'St 2.2'!U171</f>
        <v>-55.852914300000037</v>
      </c>
      <c r="V171" s="144">
        <f>+'St 2.1'!V171+'St 2.2'!V171</f>
        <v>-55.852914299999945</v>
      </c>
      <c r="W171" s="144">
        <f>+'St 2.1'!W171+'St 2.2'!W171</f>
        <v>0</v>
      </c>
      <c r="X171" s="150"/>
      <c r="Y171" s="150"/>
      <c r="Z171" s="150"/>
      <c r="AA171" s="150"/>
      <c r="AB171" s="150"/>
      <c r="AC171" s="150"/>
      <c r="AD171" s="150"/>
      <c r="AE171" s="150"/>
      <c r="AF171" s="150"/>
    </row>
    <row r="172" spans="1:32">
      <c r="B172" s="7" t="s">
        <v>45</v>
      </c>
      <c r="C172" s="219"/>
      <c r="D172" s="144">
        <f>+'St 2.1'!D172+'St 2.2'!D172</f>
        <v>520.64120435000007</v>
      </c>
      <c r="E172" s="144">
        <f>+'St 2.1'!E172+'St 2.2'!E172</f>
        <v>532.11470164999992</v>
      </c>
      <c r="F172" s="144">
        <f>+'St 2.1'!F172+'St 2.2'!F172</f>
        <v>537.75452949999999</v>
      </c>
      <c r="G172" s="144">
        <f>+'St 2.1'!G172+'St 2.2'!G172</f>
        <v>537.73694269999999</v>
      </c>
      <c r="H172" s="144">
        <f>+'St 2.1'!H172+'St 2.2'!H172</f>
        <v>553.65246609999997</v>
      </c>
      <c r="I172" s="144">
        <f>+'St 2.1'!I172+'St 2.2'!I172</f>
        <v>558.52914329999999</v>
      </c>
      <c r="J172" s="144">
        <f>+'St 2.1'!J172+'St 2.2'!J172</f>
        <v>558.52914329999999</v>
      </c>
      <c r="K172" s="144">
        <f>+'St 2.1'!K172+'St 2.2'!K172</f>
        <v>502.67622899999998</v>
      </c>
      <c r="L172" s="144">
        <f>+'St 2.1'!L172+'St 2.2'!L172</f>
        <v>446.82331470000003</v>
      </c>
      <c r="M172" s="144">
        <f>+'St 2.1'!M172+'St 2.2'!M172</f>
        <v>446.82331470000003</v>
      </c>
      <c r="N172" s="143"/>
      <c r="O172" s="144">
        <f>+'St 2.1'!O172+'St 2.2'!O172</f>
        <v>11.473497299999913</v>
      </c>
      <c r="P172" s="144">
        <f>+'St 2.1'!P172+'St 2.2'!P172</f>
        <v>5.6398278500000565</v>
      </c>
      <c r="Q172" s="144">
        <f>+'St 2.1'!Q172+'St 2.2'!Q172</f>
        <v>-1.7586800000035652E-2</v>
      </c>
      <c r="R172" s="144">
        <f>+'St 2.1'!R172+'St 2.2'!R172</f>
        <v>15.915523399999998</v>
      </c>
      <c r="S172" s="144">
        <f>+'St 2.1'!S172+'St 2.2'!S172</f>
        <v>4.8766772000000458</v>
      </c>
      <c r="T172" s="144">
        <f>+'St 2.1'!T172+'St 2.2'!T172</f>
        <v>0</v>
      </c>
      <c r="U172" s="144">
        <f>+'St 2.1'!U172+'St 2.2'!U172</f>
        <v>-55.852914300000037</v>
      </c>
      <c r="V172" s="144">
        <f>+'St 2.1'!V172+'St 2.2'!V172</f>
        <v>-55.852914299999945</v>
      </c>
      <c r="W172" s="144">
        <f>+'St 2.1'!W172+'St 2.2'!W172</f>
        <v>0</v>
      </c>
      <c r="X172" s="150"/>
      <c r="Y172" s="150"/>
      <c r="Z172" s="150"/>
      <c r="AA172" s="150"/>
      <c r="AB172" s="150"/>
      <c r="AC172" s="150"/>
      <c r="AD172" s="150"/>
      <c r="AE172" s="150"/>
      <c r="AF172" s="150"/>
    </row>
    <row r="173" spans="1:32">
      <c r="B173" s="7" t="s">
        <v>46</v>
      </c>
      <c r="C173" s="219"/>
      <c r="D173" s="144">
        <f>+'St 2.1'!D173+'St 2.2'!D173</f>
        <v>0</v>
      </c>
      <c r="E173" s="144">
        <f>+'St 2.1'!E173+'St 2.2'!E173</f>
        <v>0</v>
      </c>
      <c r="F173" s="144">
        <f>+'St 2.1'!F173+'St 2.2'!F173</f>
        <v>0</v>
      </c>
      <c r="G173" s="144">
        <f>+'St 2.1'!G173+'St 2.2'!G173</f>
        <v>0</v>
      </c>
      <c r="H173" s="144">
        <f>+'St 2.1'!H173+'St 2.2'!H173</f>
        <v>0</v>
      </c>
      <c r="I173" s="144">
        <f>+'St 2.1'!I173+'St 2.2'!I173</f>
        <v>0</v>
      </c>
      <c r="J173" s="144">
        <f>+'St 2.1'!J173+'St 2.2'!J173</f>
        <v>0</v>
      </c>
      <c r="K173" s="144">
        <f>+'St 2.1'!K173+'St 2.2'!K173</f>
        <v>0</v>
      </c>
      <c r="L173" s="144">
        <f>+'St 2.1'!L173+'St 2.2'!L173</f>
        <v>0</v>
      </c>
      <c r="M173" s="144">
        <f>+'St 2.1'!M173+'St 2.2'!M173</f>
        <v>0</v>
      </c>
      <c r="N173" s="143"/>
      <c r="O173" s="144">
        <f>+'St 2.1'!O173+'St 2.2'!O173</f>
        <v>0</v>
      </c>
      <c r="P173" s="144">
        <f>+'St 2.1'!P173+'St 2.2'!P173</f>
        <v>0</v>
      </c>
      <c r="Q173" s="144">
        <f>+'St 2.1'!Q173+'St 2.2'!Q173</f>
        <v>0</v>
      </c>
      <c r="R173" s="144">
        <f>+'St 2.1'!R173+'St 2.2'!R173</f>
        <v>0</v>
      </c>
      <c r="S173" s="144">
        <f>+'St 2.1'!S173+'St 2.2'!S173</f>
        <v>0</v>
      </c>
      <c r="T173" s="144">
        <f>+'St 2.1'!T173+'St 2.2'!T173</f>
        <v>0</v>
      </c>
      <c r="U173" s="144">
        <f>+'St 2.1'!U173+'St 2.2'!U173</f>
        <v>0</v>
      </c>
      <c r="V173" s="144">
        <f>+'St 2.1'!V173+'St 2.2'!V173</f>
        <v>0</v>
      </c>
      <c r="W173" s="144">
        <f>+'St 2.1'!W173+'St 2.2'!W173</f>
        <v>0</v>
      </c>
      <c r="X173" s="150"/>
      <c r="Y173" s="150"/>
      <c r="Z173" s="150"/>
      <c r="AA173" s="150"/>
      <c r="AB173" s="150"/>
      <c r="AC173" s="150"/>
      <c r="AD173" s="150"/>
      <c r="AE173" s="150"/>
      <c r="AF173" s="150"/>
    </row>
    <row r="174" spans="1:32">
      <c r="B174" s="6" t="s">
        <v>317</v>
      </c>
      <c r="C174" s="219"/>
      <c r="D174" s="144">
        <f>+'St 2.1'!D174+'St 2.2'!D174</f>
        <v>190569.69257772318</v>
      </c>
      <c r="E174" s="144">
        <f>+'St 2.1'!E174+'St 2.2'!E174</f>
        <v>217258.36779156173</v>
      </c>
      <c r="F174" s="144">
        <f>+'St 2.1'!F174+'St 2.2'!F174</f>
        <v>239714.74059294889</v>
      </c>
      <c r="G174" s="144">
        <f>+'St 2.1'!G174+'St 2.2'!G174</f>
        <v>259234.90923974494</v>
      </c>
      <c r="H174" s="144">
        <f>+'St 2.1'!H174+'St 2.2'!H174</f>
        <v>274074.15302593127</v>
      </c>
      <c r="I174" s="144">
        <f>+'St 2.1'!I174+'St 2.2'!I174</f>
        <v>298161.04601262789</v>
      </c>
      <c r="J174" s="144">
        <f>+'St 2.1'!J174+'St 2.2'!J174</f>
        <v>298062.40164120815</v>
      </c>
      <c r="K174" s="144">
        <f>+'St 2.1'!K174+'St 2.2'!K174</f>
        <v>347706.63591606147</v>
      </c>
      <c r="L174" s="144">
        <f>+'St 2.1'!L174+'St 2.2'!L174</f>
        <v>367489.16581355059</v>
      </c>
      <c r="M174" s="144">
        <f>+'St 2.1'!M174+'St 2.2'!M174</f>
        <v>186240.64582428327</v>
      </c>
      <c r="N174" s="143"/>
      <c r="O174" s="144">
        <f>+'St 2.1'!O174+'St 2.2'!O174</f>
        <v>26688.675213838538</v>
      </c>
      <c r="P174" s="144">
        <f>+'St 2.1'!P174+'St 2.2'!P174</f>
        <v>22456.372801387173</v>
      </c>
      <c r="Q174" s="144">
        <f>+'St 2.1'!Q174+'St 2.2'!Q174</f>
        <v>19520.168646796024</v>
      </c>
      <c r="R174" s="144">
        <f>+'St 2.1'!R174+'St 2.2'!R174</f>
        <v>14839.24378618636</v>
      </c>
      <c r="S174" s="144">
        <f>+'St 2.1'!S174+'St 2.2'!S174</f>
        <v>24086.892986696577</v>
      </c>
      <c r="T174" s="144">
        <f>+'St 2.1'!T174+'St 2.2'!T174</f>
        <v>-98.64437141968574</v>
      </c>
      <c r="U174" s="144">
        <f>+'St 2.1'!U174+'St 2.2'!U174</f>
        <v>49644.234274853356</v>
      </c>
      <c r="V174" s="144">
        <f>+'St 2.1'!V174+'St 2.2'!V174</f>
        <v>19782.529897489043</v>
      </c>
      <c r="W174" s="144">
        <f>+'St 2.1'!W174+'St 2.2'!W174</f>
        <v>-181248.51998926728</v>
      </c>
      <c r="X174" s="150"/>
      <c r="Y174" s="150"/>
      <c r="Z174" s="150"/>
      <c r="AA174" s="150"/>
      <c r="AB174" s="150"/>
      <c r="AC174" s="150"/>
      <c r="AD174" s="150"/>
      <c r="AE174" s="150"/>
      <c r="AF174" s="150"/>
    </row>
    <row r="175" spans="1:32">
      <c r="B175" s="6" t="s">
        <v>108</v>
      </c>
      <c r="C175" s="219"/>
      <c r="D175" s="144">
        <f>+'St 2.1'!D175+'St 2.2'!D175</f>
        <v>2349027.4563257224</v>
      </c>
      <c r="E175" s="144">
        <f>+'St 2.1'!E175+'St 2.2'!E175</f>
        <v>2971933.1807289417</v>
      </c>
      <c r="F175" s="144">
        <f>+'St 2.1'!F175+'St 2.2'!F175</f>
        <v>2418359.3571139802</v>
      </c>
      <c r="G175" s="144">
        <f>+'St 2.1'!G175+'St 2.2'!G175</f>
        <v>2888106.2294181474</v>
      </c>
      <c r="H175" s="144">
        <f>+'St 2.1'!H175+'St 2.2'!H175</f>
        <v>2806875.9639527355</v>
      </c>
      <c r="I175" s="144">
        <f>+'St 2.1'!I175+'St 2.2'!I175</f>
        <v>3130071.5935608796</v>
      </c>
      <c r="J175" s="144">
        <f>+'St 2.1'!J175+'St 2.2'!J175</f>
        <v>4951801.5396027891</v>
      </c>
      <c r="K175" s="144">
        <f>+'St 2.1'!K175+'St 2.2'!K175</f>
        <v>1729485.0577192754</v>
      </c>
      <c r="L175" s="144">
        <f>+'St 2.1'!L175+'St 2.2'!L175</f>
        <v>2051067.4463788988</v>
      </c>
      <c r="M175" s="144">
        <f>+'St 2.1'!M175+'St 2.2'!M175</f>
        <v>2463233.397882327</v>
      </c>
      <c r="N175" s="143"/>
      <c r="O175" s="144">
        <f>+'St 2.1'!O175+'St 2.2'!O175</f>
        <v>622905.7244032193</v>
      </c>
      <c r="P175" s="144">
        <f>+'St 2.1'!P175+'St 2.2'!P175</f>
        <v>-553573.82361496112</v>
      </c>
      <c r="Q175" s="144">
        <f>+'St 2.1'!Q175+'St 2.2'!Q175</f>
        <v>469746.87230416696</v>
      </c>
      <c r="R175" s="144">
        <f>+'St 2.1'!R175+'St 2.2'!R175</f>
        <v>-81230.265465411925</v>
      </c>
      <c r="S175" s="144">
        <f>+'St 2.1'!S175+'St 2.2'!S175</f>
        <v>323195.62960814399</v>
      </c>
      <c r="T175" s="144">
        <f>+'St 2.1'!T175+'St 2.2'!T175</f>
        <v>1821729.9460419093</v>
      </c>
      <c r="U175" s="144">
        <f>+'St 2.1'!U175+'St 2.2'!U175</f>
        <v>-3222316.4818835133</v>
      </c>
      <c r="V175" s="144">
        <f>+'St 2.1'!V175+'St 2.2'!V175</f>
        <v>321582.38865962328</v>
      </c>
      <c r="W175" s="144">
        <f>+'St 2.1'!W175+'St 2.2'!W175</f>
        <v>412165.95150342834</v>
      </c>
      <c r="X175" s="150"/>
      <c r="Y175" s="150"/>
      <c r="Z175" s="150"/>
      <c r="AA175" s="150"/>
      <c r="AB175" s="150"/>
      <c r="AC175" s="150"/>
      <c r="AD175" s="150"/>
      <c r="AE175" s="150"/>
      <c r="AF175" s="150"/>
    </row>
    <row r="176" spans="1:32">
      <c r="B176" s="6" t="s">
        <v>48</v>
      </c>
      <c r="C176" s="219"/>
      <c r="D176" s="144">
        <f>+'St 2.1'!D176+'St 2.2'!D176</f>
        <v>0</v>
      </c>
      <c r="E176" s="144">
        <f>+'St 2.1'!E176+'St 2.2'!E176</f>
        <v>0</v>
      </c>
      <c r="F176" s="144">
        <f>+'St 2.1'!F176+'St 2.2'!F176</f>
        <v>0</v>
      </c>
      <c r="G176" s="144">
        <f>+'St 2.1'!G176+'St 2.2'!G176</f>
        <v>0</v>
      </c>
      <c r="H176" s="144">
        <f>+'St 2.1'!H176+'St 2.2'!H176</f>
        <v>0</v>
      </c>
      <c r="I176" s="144">
        <f>+'St 2.1'!I176+'St 2.2'!I176</f>
        <v>0</v>
      </c>
      <c r="J176" s="144">
        <f>+'St 2.1'!J176+'St 2.2'!J176</f>
        <v>0</v>
      </c>
      <c r="K176" s="144">
        <f>+'St 2.1'!K176+'St 2.2'!K176</f>
        <v>0</v>
      </c>
      <c r="L176" s="144">
        <f>+'St 2.1'!L176+'St 2.2'!L176</f>
        <v>0</v>
      </c>
      <c r="M176" s="144">
        <f>+'St 2.1'!M176+'St 2.2'!M176</f>
        <v>0</v>
      </c>
      <c r="N176" s="143"/>
      <c r="O176" s="144">
        <f>+'St 2.1'!O176+'St 2.2'!O176</f>
        <v>0</v>
      </c>
      <c r="P176" s="144">
        <f>+'St 2.1'!P176+'St 2.2'!P176</f>
        <v>0</v>
      </c>
      <c r="Q176" s="144">
        <f>+'St 2.1'!Q176+'St 2.2'!Q176</f>
        <v>0</v>
      </c>
      <c r="R176" s="144">
        <f>+'St 2.1'!R176+'St 2.2'!R176</f>
        <v>0</v>
      </c>
      <c r="S176" s="144">
        <f>+'St 2.1'!S176+'St 2.2'!S176</f>
        <v>0</v>
      </c>
      <c r="T176" s="144">
        <f>+'St 2.1'!T176+'St 2.2'!T176</f>
        <v>0</v>
      </c>
      <c r="U176" s="144">
        <f>+'St 2.1'!U176+'St 2.2'!U176</f>
        <v>0</v>
      </c>
      <c r="V176" s="144">
        <f>+'St 2.1'!V176+'St 2.2'!V176</f>
        <v>0</v>
      </c>
      <c r="W176" s="144">
        <f>+'St 2.1'!W176+'St 2.2'!W176</f>
        <v>0</v>
      </c>
      <c r="X176" s="150"/>
      <c r="Y176" s="150"/>
      <c r="Z176" s="150"/>
      <c r="AA176" s="150"/>
      <c r="AB176" s="150"/>
      <c r="AC176" s="150"/>
      <c r="AD176" s="150"/>
      <c r="AE176" s="150"/>
      <c r="AF176" s="150"/>
    </row>
    <row r="177" spans="1:32">
      <c r="B177" s="6" t="s">
        <v>325</v>
      </c>
      <c r="C177" s="219"/>
      <c r="D177" s="144">
        <f>+'St 2.1'!D177+'St 2.2'!D177</f>
        <v>11.923100399061202</v>
      </c>
      <c r="E177" s="144">
        <f>+'St 2.1'!E177+'St 2.2'!E177</f>
        <v>9.4536455062864118</v>
      </c>
      <c r="F177" s="144">
        <f>+'St 2.1'!F177+'St 2.2'!F177</f>
        <v>9.9856732000000008</v>
      </c>
      <c r="G177" s="144">
        <f>+'St 2.1'!G177+'St 2.2'!G177</f>
        <v>8.1911267000000016</v>
      </c>
      <c r="H177" s="144">
        <f>+'St 2.1'!H177+'St 2.2'!H177</f>
        <v>8.2560767999999989</v>
      </c>
      <c r="I177" s="144">
        <f>+'St 2.1'!I177+'St 2.2'!I177</f>
        <v>6.9416826</v>
      </c>
      <c r="J177" s="144">
        <f>+'St 2.1'!J177+'St 2.2'!J177</f>
        <v>6.0676858999999999</v>
      </c>
      <c r="K177" s="144">
        <f>+'St 2.1'!K177+'St 2.2'!K177</f>
        <v>6.3292092999999996</v>
      </c>
      <c r="L177" s="144">
        <f>+'St 2.1'!L177+'St 2.2'!L177</f>
        <v>7.5778328000000004</v>
      </c>
      <c r="M177" s="144">
        <f>+'St 2.1'!M177+'St 2.2'!M177</f>
        <v>7.0524720481121541</v>
      </c>
      <c r="N177" s="143"/>
      <c r="O177" s="144">
        <f>+'St 2.1'!O177+'St 2.2'!O177</f>
        <v>-2.469454892774789</v>
      </c>
      <c r="P177" s="144">
        <f>+'St 2.1'!P177+'St 2.2'!P177</f>
        <v>0.53202769371358816</v>
      </c>
      <c r="Q177" s="144">
        <f>+'St 2.1'!Q177+'St 2.2'!Q177</f>
        <v>-1.7945464999999994</v>
      </c>
      <c r="R177" s="144">
        <f>+'St 2.1'!R177+'St 2.2'!R177</f>
        <v>6.495009999999829E-2</v>
      </c>
      <c r="S177" s="144">
        <f>+'St 2.1'!S177+'St 2.2'!S177</f>
        <v>-1.3143941999999993</v>
      </c>
      <c r="T177" s="144">
        <f>+'St 2.1'!T177+'St 2.2'!T177</f>
        <v>-0.87399670000000018</v>
      </c>
      <c r="U177" s="144">
        <f>+'St 2.1'!U177+'St 2.2'!U177</f>
        <v>0.26152339999999941</v>
      </c>
      <c r="V177" s="144">
        <f>+'St 2.1'!V177+'St 2.2'!V177</f>
        <v>1.2486235000000012</v>
      </c>
      <c r="W177" s="144">
        <f>+'St 2.1'!W177+'St 2.2'!W177</f>
        <v>-0.52536075188784614</v>
      </c>
      <c r="X177" s="150"/>
      <c r="Y177" s="150"/>
      <c r="Z177" s="150"/>
      <c r="AA177" s="150"/>
      <c r="AB177" s="150"/>
      <c r="AC177" s="150"/>
      <c r="AD177" s="150"/>
      <c r="AE177" s="150"/>
      <c r="AF177" s="150"/>
    </row>
    <row r="178" spans="1:32">
      <c r="B178" s="8" t="s">
        <v>101</v>
      </c>
      <c r="C178" s="219"/>
      <c r="D178" s="144">
        <f>+'St 2.1'!D178+'St 2.2'!D178</f>
        <v>7617.22</v>
      </c>
      <c r="E178" s="144">
        <f>+'St 2.1'!E178+'St 2.2'!E178</f>
        <v>7897.8861894410002</v>
      </c>
      <c r="F178" s="144">
        <f>+'St 2.1'!F178+'St 2.2'!F178</f>
        <v>10576.136994999999</v>
      </c>
      <c r="G178" s="144">
        <f>+'St 2.1'!G178+'St 2.2'!G178</f>
        <v>8981.6014226004991</v>
      </c>
      <c r="H178" s="144">
        <f>+'St 2.1'!H178+'St 2.2'!H178</f>
        <v>6814.8129397295834</v>
      </c>
      <c r="I178" s="144">
        <f>+'St 2.1'!I178+'St 2.2'!I178</f>
        <v>10648.743377468258</v>
      </c>
      <c r="J178" s="144">
        <f>+'St 2.1'!J178+'St 2.2'!J178</f>
        <v>9306.3952371997129</v>
      </c>
      <c r="K178" s="144">
        <f>+'St 2.1'!K178+'St 2.2'!K178</f>
        <v>9184.863499576606</v>
      </c>
      <c r="L178" s="144">
        <f>+'St 2.1'!L178+'St 2.2'!L178</f>
        <v>10150.937170139501</v>
      </c>
      <c r="M178" s="144">
        <f>+'St 2.1'!M178+'St 2.2'!M178</f>
        <v>10279.9092527105</v>
      </c>
      <c r="N178" s="143"/>
      <c r="O178" s="144">
        <f>+'St 2.1'!O178+'St 2.2'!O178</f>
        <v>280.66618944099986</v>
      </c>
      <c r="P178" s="144">
        <f>+'St 2.1'!P178+'St 2.2'!P178</f>
        <v>2678.2508055589988</v>
      </c>
      <c r="Q178" s="144">
        <f>+'St 2.1'!Q178+'St 2.2'!Q178</f>
        <v>-1594.5355723994994</v>
      </c>
      <c r="R178" s="144">
        <f>+'St 2.1'!R178+'St 2.2'!R178</f>
        <v>-2166.7884828709161</v>
      </c>
      <c r="S178" s="144">
        <f>+'St 2.1'!S178+'St 2.2'!S178</f>
        <v>3833.9304377386738</v>
      </c>
      <c r="T178" s="144">
        <f>+'St 2.1'!T178+'St 2.2'!T178</f>
        <v>-1342.3481402685438</v>
      </c>
      <c r="U178" s="144">
        <f>+'St 2.1'!U178+'St 2.2'!U178</f>
        <v>-121.53173762310701</v>
      </c>
      <c r="V178" s="144">
        <f>+'St 2.1'!V178+'St 2.2'!V178</f>
        <v>966.0736705628949</v>
      </c>
      <c r="W178" s="144">
        <f>+'St 2.1'!W178+'St 2.2'!W178</f>
        <v>128.97208257099919</v>
      </c>
      <c r="X178" s="150"/>
      <c r="Y178" s="150"/>
      <c r="Z178" s="150"/>
      <c r="AA178" s="150"/>
      <c r="AB178" s="150"/>
      <c r="AC178" s="150"/>
      <c r="AD178" s="150"/>
      <c r="AE178" s="150"/>
      <c r="AF178" s="150"/>
    </row>
    <row r="179" spans="1:32" s="45" customFormat="1">
      <c r="A179" s="38"/>
      <c r="B179" s="5" t="s">
        <v>10</v>
      </c>
      <c r="C179" s="209" t="s">
        <v>298</v>
      </c>
      <c r="D179" s="147">
        <f>+'St 2.1'!D179+'St 2.2'!D179</f>
        <v>3027689.2528533535</v>
      </c>
      <c r="E179" s="147">
        <f>+'St 2.1'!E179+'St 2.2'!E179</f>
        <v>3045442.3861451261</v>
      </c>
      <c r="F179" s="147">
        <f>+'St 2.1'!F179+'St 2.2'!F179</f>
        <v>1907550.9689532355</v>
      </c>
      <c r="G179" s="147">
        <f>+'St 2.1'!G179+'St 2.2'!G179</f>
        <v>3002639.8883777251</v>
      </c>
      <c r="H179" s="147">
        <f>+'St 2.1'!H179+'St 2.2'!H179</f>
        <v>3306998.9031644762</v>
      </c>
      <c r="I179" s="147">
        <f>+'St 2.1'!I179+'St 2.2'!I179</f>
        <v>3260110.9689816735</v>
      </c>
      <c r="J179" s="147">
        <f>+'St 2.1'!J179+'St 2.2'!J179</f>
        <v>6649767.8941531507</v>
      </c>
      <c r="K179" s="147">
        <f>+'St 2.1'!K179+'St 2.2'!K179</f>
        <v>5736648.6989641683</v>
      </c>
      <c r="L179" s="147">
        <f>+'St 2.1'!L179+'St 2.2'!L179</f>
        <v>6264884.0124034071</v>
      </c>
      <c r="M179" s="147">
        <f>+'St 2.1'!M179+'St 2.2'!M179</f>
        <v>6860285.2195290066</v>
      </c>
      <c r="N179" s="146"/>
      <c r="O179" s="147">
        <f>+'St 2.1'!O179+'St 2.2'!O179</f>
        <v>17753.133291772137</v>
      </c>
      <c r="P179" s="147">
        <f>+'St 2.1'!P179+'St 2.2'!P179</f>
        <v>-1137891.4171918901</v>
      </c>
      <c r="Q179" s="147">
        <f>+'St 2.1'!Q179+'St 2.2'!Q179</f>
        <v>1095088.9194244896</v>
      </c>
      <c r="R179" s="147">
        <f>+'St 2.1'!R179+'St 2.2'!R179</f>
        <v>304359.01478675083</v>
      </c>
      <c r="S179" s="147">
        <f>+'St 2.1'!S179+'St 2.2'!S179</f>
        <v>-46887.934182802994</v>
      </c>
      <c r="T179" s="147">
        <f>+'St 2.1'!T179+'St 2.2'!T179</f>
        <v>3389656.9251714768</v>
      </c>
      <c r="U179" s="147">
        <f>+'St 2.1'!U179+'St 2.2'!U179</f>
        <v>-913119.19518898183</v>
      </c>
      <c r="V179" s="147">
        <f>+'St 2.1'!V179+'St 2.2'!V179</f>
        <v>528235.31343923928</v>
      </c>
      <c r="W179" s="147">
        <f>+'St 2.1'!W179+'St 2.2'!W179</f>
        <v>595401.2071255995</v>
      </c>
      <c r="X179" s="149"/>
      <c r="Y179" s="149"/>
      <c r="Z179" s="149"/>
      <c r="AA179" s="149"/>
      <c r="AB179" s="149"/>
      <c r="AC179" s="149"/>
      <c r="AD179" s="149"/>
      <c r="AE179" s="149"/>
      <c r="AF179" s="149"/>
    </row>
    <row r="180" spans="1:32" s="45" customFormat="1">
      <c r="A180" s="38"/>
      <c r="B180" s="31" t="s">
        <v>26</v>
      </c>
      <c r="C180" s="209" t="s">
        <v>299</v>
      </c>
      <c r="D180" s="147">
        <f>+'St 2.1'!D180+'St 2.2'!D180</f>
        <v>2603504.321406147</v>
      </c>
      <c r="E180" s="147">
        <f>+'St 2.1'!E180+'St 2.2'!E180</f>
        <v>2313350.9267800921</v>
      </c>
      <c r="F180" s="147">
        <f>+'St 2.1'!F180+'St 2.2'!F180</f>
        <v>1333486.0329432653</v>
      </c>
      <c r="G180" s="147">
        <f>+'St 2.1'!G180+'St 2.2'!G180</f>
        <v>2429096.2707807361</v>
      </c>
      <c r="H180" s="147">
        <f>+'St 2.1'!H180+'St 2.2'!H180</f>
        <v>2652240.6681930786</v>
      </c>
      <c r="I180" s="147">
        <f>+'St 2.1'!I180+'St 2.2'!I180</f>
        <v>2454786.7650098125</v>
      </c>
      <c r="J180" s="147">
        <f>+'St 2.1'!J180+'St 2.2'!J180</f>
        <v>4800821.1877133437</v>
      </c>
      <c r="K180" s="147">
        <f>+'St 2.1'!K180+'St 2.2'!K180</f>
        <v>4571045.9930096893</v>
      </c>
      <c r="L180" s="147">
        <f>+'St 2.1'!L180+'St 2.2'!L180</f>
        <v>5051145.9306535376</v>
      </c>
      <c r="M180" s="147">
        <f>+'St 2.1'!M180+'St 2.2'!M180</f>
        <v>5211814.6001122026</v>
      </c>
      <c r="N180" s="146"/>
      <c r="O180" s="147">
        <f>+'St 2.1'!O180+'St 2.2'!O180</f>
        <v>-290153.39462605456</v>
      </c>
      <c r="P180" s="147">
        <f>+'St 2.1'!P180+'St 2.2'!P180</f>
        <v>-979864.89383682678</v>
      </c>
      <c r="Q180" s="147">
        <f>+'St 2.1'!Q180+'St 2.2'!Q180</f>
        <v>1095610.2378374706</v>
      </c>
      <c r="R180" s="147">
        <f>+'St 2.1'!R180+'St 2.2'!R180</f>
        <v>223144.39741234272</v>
      </c>
      <c r="S180" s="147">
        <f>+'St 2.1'!S180+'St 2.2'!S180</f>
        <v>-197453.90318326594</v>
      </c>
      <c r="T180" s="147">
        <f>+'St 2.1'!T180+'St 2.2'!T180</f>
        <v>2346034.4227035311</v>
      </c>
      <c r="U180" s="147">
        <f>+'St 2.1'!U180+'St 2.2'!U180</f>
        <v>-229775.19470365462</v>
      </c>
      <c r="V180" s="147">
        <f>+'St 2.1'!V180+'St 2.2'!V180</f>
        <v>480099.93764384859</v>
      </c>
      <c r="W180" s="147">
        <f>+'St 2.1'!W180+'St 2.2'!W180</f>
        <v>160668.66945866469</v>
      </c>
      <c r="X180" s="149"/>
      <c r="Y180" s="149"/>
      <c r="Z180" s="149"/>
      <c r="AA180" s="149"/>
      <c r="AB180" s="149"/>
      <c r="AC180" s="149"/>
      <c r="AD180" s="149"/>
      <c r="AE180" s="149"/>
      <c r="AF180" s="149"/>
    </row>
    <row r="181" spans="1:32">
      <c r="B181" s="208" t="s">
        <v>40</v>
      </c>
      <c r="C181" s="219"/>
      <c r="D181" s="144">
        <f>+'St 2.1'!D181+'St 2.2'!D181</f>
        <v>2185613.361406147</v>
      </c>
      <c r="E181" s="144">
        <f>+'St 2.1'!E181+'St 2.2'!E181</f>
        <v>1847155.3562750923</v>
      </c>
      <c r="F181" s="144">
        <f>+'St 2.1'!F181+'St 2.2'!F181</f>
        <v>783497.34981326549</v>
      </c>
      <c r="G181" s="144">
        <f>+'St 2.1'!G181+'St 2.2'!G181</f>
        <v>1852357.3476486965</v>
      </c>
      <c r="H181" s="144">
        <f>+'St 2.1'!H181+'St 2.2'!H181</f>
        <v>2001964.7011301578</v>
      </c>
      <c r="I181" s="144">
        <f>+'St 2.1'!I181+'St 2.2'!I181</f>
        <v>1804093.5750499032</v>
      </c>
      <c r="J181" s="144">
        <f>+'St 2.1'!J181+'St 2.2'!J181</f>
        <v>4115969.7655184437</v>
      </c>
      <c r="K181" s="144">
        <f>+'St 2.1'!K181+'St 2.2'!K181</f>
        <v>3799602.5626323996</v>
      </c>
      <c r="L181" s="144">
        <f>+'St 2.1'!L181+'St 2.2'!L181</f>
        <v>4156600.0698199142</v>
      </c>
      <c r="M181" s="144">
        <f>+'St 2.1'!M181+'St 2.2'!M181</f>
        <v>4294959.0644666292</v>
      </c>
      <c r="N181" s="143"/>
      <c r="O181" s="144">
        <f>+'St 2.1'!O181+'St 2.2'!O181</f>
        <v>-342676.62513105472</v>
      </c>
      <c r="P181" s="144">
        <f>+'St 2.1'!P181+'St 2.2'!P181</f>
        <v>-1081981.1964618268</v>
      </c>
      <c r="Q181" s="144">
        <f>+'St 2.1'!Q181+'St 2.2'!Q181</f>
        <v>1066549.1178354311</v>
      </c>
      <c r="R181" s="144">
        <f>+'St 2.1'!R181+'St 2.2'!R181</f>
        <v>106029.96348146141</v>
      </c>
      <c r="S181" s="144">
        <f>+'St 2.1'!S181+'St 2.2'!S181</f>
        <v>-226839.34608025462</v>
      </c>
      <c r="T181" s="144">
        <f>+'St 2.1'!T181+'St 2.2'!T181</f>
        <v>2310087.09073854</v>
      </c>
      <c r="U181" s="144">
        <f>+'St 2.1'!U181+'St 2.2'!U181</f>
        <v>-297356.33778604399</v>
      </c>
      <c r="V181" s="144">
        <f>+'St 2.1'!V181+'St 2.2'!V181</f>
        <v>409725.48388751427</v>
      </c>
      <c r="W181" s="144">
        <f>+'St 2.1'!W181+'St 2.2'!W181</f>
        <v>156608.48464671569</v>
      </c>
      <c r="X181" s="150"/>
      <c r="Y181" s="150"/>
      <c r="Z181" s="150"/>
      <c r="AA181" s="150"/>
      <c r="AB181" s="150"/>
      <c r="AC181" s="150"/>
      <c r="AD181" s="150"/>
      <c r="AE181" s="150"/>
      <c r="AF181" s="150"/>
    </row>
    <row r="182" spans="1:32">
      <c r="B182" s="6" t="s">
        <v>41</v>
      </c>
      <c r="C182" s="219"/>
      <c r="D182" s="144">
        <f>+'St 2.1'!D182+'St 2.2'!D182</f>
        <v>0</v>
      </c>
      <c r="E182" s="144">
        <f>+'St 2.1'!E182+'St 2.2'!E182</f>
        <v>0</v>
      </c>
      <c r="F182" s="144">
        <f>+'St 2.1'!F182+'St 2.2'!F182</f>
        <v>0</v>
      </c>
      <c r="G182" s="144">
        <f>+'St 2.1'!G182+'St 2.2'!G182</f>
        <v>0</v>
      </c>
      <c r="H182" s="144">
        <f>+'St 2.1'!H182+'St 2.2'!H182</f>
        <v>0</v>
      </c>
      <c r="I182" s="144">
        <f>+'St 2.1'!I182+'St 2.2'!I182</f>
        <v>0</v>
      </c>
      <c r="J182" s="144">
        <f>+'St 2.1'!J182+'St 2.2'!J182</f>
        <v>0</v>
      </c>
      <c r="K182" s="144">
        <f>+'St 2.1'!K182+'St 2.2'!K182</f>
        <v>0</v>
      </c>
      <c r="L182" s="144">
        <f>+'St 2.1'!L182+'St 2.2'!L182</f>
        <v>0</v>
      </c>
      <c r="M182" s="144">
        <f>+'St 2.1'!M182+'St 2.2'!M182</f>
        <v>0</v>
      </c>
      <c r="N182" s="143"/>
      <c r="O182" s="144">
        <f>+'St 2.1'!O182+'St 2.2'!O182</f>
        <v>0</v>
      </c>
      <c r="P182" s="144">
        <f>+'St 2.1'!P182+'St 2.2'!P182</f>
        <v>0</v>
      </c>
      <c r="Q182" s="144">
        <f>+'St 2.1'!Q182+'St 2.2'!Q182</f>
        <v>0</v>
      </c>
      <c r="R182" s="144">
        <f>+'St 2.1'!R182+'St 2.2'!R182</f>
        <v>0</v>
      </c>
      <c r="S182" s="144">
        <f>+'St 2.1'!S182+'St 2.2'!S182</f>
        <v>0</v>
      </c>
      <c r="T182" s="144">
        <f>+'St 2.1'!T182+'St 2.2'!T182</f>
        <v>0</v>
      </c>
      <c r="U182" s="144">
        <f>+'St 2.1'!U182+'St 2.2'!U182</f>
        <v>0</v>
      </c>
      <c r="V182" s="144">
        <f>+'St 2.1'!V182+'St 2.2'!V182</f>
        <v>0</v>
      </c>
      <c r="W182" s="144">
        <f>+'St 2.1'!W182+'St 2.2'!W182</f>
        <v>0</v>
      </c>
      <c r="X182" s="150"/>
      <c r="Y182" s="150"/>
      <c r="Z182" s="150"/>
      <c r="AA182" s="150"/>
      <c r="AB182" s="150"/>
      <c r="AC182" s="150"/>
      <c r="AD182" s="150"/>
      <c r="AE182" s="150"/>
      <c r="AF182" s="150"/>
    </row>
    <row r="183" spans="1:32">
      <c r="B183" s="6" t="s">
        <v>42</v>
      </c>
      <c r="C183" s="219"/>
      <c r="D183" s="144">
        <f>+'St 2.1'!D183+'St 2.2'!D183</f>
        <v>2673.2175259019355</v>
      </c>
      <c r="E183" s="144">
        <f>+'St 2.1'!E183+'St 2.2'!E183</f>
        <v>2538.9260873585667</v>
      </c>
      <c r="F183" s="144">
        <f>+'St 2.1'!F183+'St 2.2'!F183</f>
        <v>2236.0614627756049</v>
      </c>
      <c r="G183" s="144">
        <f>+'St 2.1'!G183+'St 2.2'!G183</f>
        <v>1993.9219014124319</v>
      </c>
      <c r="H183" s="144">
        <f>+'St 2.1'!H183+'St 2.2'!H183</f>
        <v>5163.9084879736911</v>
      </c>
      <c r="I183" s="144">
        <f>+'St 2.1'!I183+'St 2.2'!I183</f>
        <v>5949.0502082192379</v>
      </c>
      <c r="J183" s="144">
        <f>+'St 2.1'!J183+'St 2.2'!J183</f>
        <v>8148.8457848013222</v>
      </c>
      <c r="K183" s="144">
        <f>+'St 2.1'!K183+'St 2.2'!K183</f>
        <v>9556.5735461731074</v>
      </c>
      <c r="L183" s="144">
        <f>+'St 2.1'!L183+'St 2.2'!L183</f>
        <v>11140.537504916472</v>
      </c>
      <c r="M183" s="144">
        <f>+'St 2.1'!M183+'St 2.2'!M183</f>
        <v>12341.30332735242</v>
      </c>
      <c r="N183" s="143"/>
      <c r="O183" s="144">
        <f>+'St 2.1'!O183+'St 2.2'!O183</f>
        <v>-134.29143854336871</v>
      </c>
      <c r="P183" s="144">
        <f>+'St 2.1'!P183+'St 2.2'!P183</f>
        <v>-302.86462458296165</v>
      </c>
      <c r="Q183" s="144">
        <f>+'St 2.1'!Q183+'St 2.2'!Q183</f>
        <v>-242.13956136317307</v>
      </c>
      <c r="R183" s="144">
        <f>+'St 2.1'!R183+'St 2.2'!R183</f>
        <v>3169.9865865612592</v>
      </c>
      <c r="S183" s="144">
        <f>+'St 2.1'!S183+'St 2.2'!S183</f>
        <v>785.14172024554659</v>
      </c>
      <c r="T183" s="144">
        <f>+'St 2.1'!T183+'St 2.2'!T183</f>
        <v>2199.7955765820839</v>
      </c>
      <c r="U183" s="144">
        <f>+'St 2.1'!U183+'St 2.2'!U183</f>
        <v>1407.7277613717868</v>
      </c>
      <c r="V183" s="144">
        <f>+'St 2.1'!V183+'St 2.2'!V183</f>
        <v>1583.9639587433637</v>
      </c>
      <c r="W183" s="144">
        <f>+'St 2.1'!W183+'St 2.2'!W183</f>
        <v>1200.7658224359475</v>
      </c>
      <c r="X183" s="150"/>
      <c r="Y183" s="150"/>
      <c r="Z183" s="150"/>
      <c r="AA183" s="150"/>
      <c r="AB183" s="150"/>
      <c r="AC183" s="150"/>
      <c r="AD183" s="150"/>
      <c r="AE183" s="150"/>
      <c r="AF183" s="150"/>
    </row>
    <row r="184" spans="1:32">
      <c r="B184" s="6" t="s">
        <v>43</v>
      </c>
      <c r="C184" s="219"/>
      <c r="D184" s="144">
        <f>+'St 2.1'!D184+'St 2.2'!D184</f>
        <v>16628.071027938433</v>
      </c>
      <c r="E184" s="144">
        <f>+'St 2.1'!E184+'St 2.2'!E184</f>
        <v>18213.260006478304</v>
      </c>
      <c r="F184" s="144">
        <f>+'St 2.1'!F184+'St 2.2'!F184</f>
        <v>18115.519495691904</v>
      </c>
      <c r="G184" s="144">
        <f>+'St 2.1'!G184+'St 2.2'!G184</f>
        <v>18639.201582458991</v>
      </c>
      <c r="H184" s="144">
        <f>+'St 2.1'!H184+'St 2.2'!H184</f>
        <v>21365.38073182755</v>
      </c>
      <c r="I184" s="144">
        <f>+'St 2.1'!I184+'St 2.2'!I184</f>
        <v>23570.940890527178</v>
      </c>
      <c r="J184" s="144">
        <f>+'St 2.1'!J184+'St 2.2'!J184</f>
        <v>27840.8865527417</v>
      </c>
      <c r="K184" s="144">
        <f>+'St 2.1'!K184+'St 2.2'!K184</f>
        <v>30298.637726298766</v>
      </c>
      <c r="L184" s="144">
        <f>+'St 2.1'!L184+'St 2.2'!L184</f>
        <v>35830.132835255296</v>
      </c>
      <c r="M184" s="144">
        <f>+'St 2.1'!M184+'St 2.2'!M184</f>
        <v>36200.982687776239</v>
      </c>
      <c r="N184" s="143"/>
      <c r="O184" s="144">
        <f>+'St 2.1'!O184+'St 2.2'!O184</f>
        <v>1585.1889785398726</v>
      </c>
      <c r="P184" s="144">
        <f>+'St 2.1'!P184+'St 2.2'!P184</f>
        <v>-97.740510786400137</v>
      </c>
      <c r="Q184" s="144">
        <f>+'St 2.1'!Q184+'St 2.2'!Q184</f>
        <v>523.68208676708718</v>
      </c>
      <c r="R184" s="144">
        <f>+'St 2.1'!R184+'St 2.2'!R184</f>
        <v>2726.1791493685591</v>
      </c>
      <c r="S184" s="144">
        <f>+'St 2.1'!S184+'St 2.2'!S184</f>
        <v>2205.5601586996263</v>
      </c>
      <c r="T184" s="144">
        <f>+'St 2.1'!T184+'St 2.2'!T184</f>
        <v>4269.9456622145217</v>
      </c>
      <c r="U184" s="144">
        <f>+'St 2.1'!U184+'St 2.2'!U184</f>
        <v>2457.7511735570679</v>
      </c>
      <c r="V184" s="144">
        <f>+'St 2.1'!V184+'St 2.2'!V184</f>
        <v>5531.4951089565284</v>
      </c>
      <c r="W184" s="144">
        <f>+'St 2.1'!W184+'St 2.2'!W184</f>
        <v>370.84985252094498</v>
      </c>
      <c r="X184" s="150"/>
      <c r="Y184" s="150"/>
      <c r="Z184" s="150"/>
      <c r="AA184" s="150"/>
      <c r="AB184" s="150"/>
      <c r="AC184" s="150"/>
      <c r="AD184" s="150"/>
      <c r="AE184" s="150"/>
      <c r="AF184" s="150"/>
    </row>
    <row r="185" spans="1:32">
      <c r="B185" s="6" t="s">
        <v>44</v>
      </c>
      <c r="C185" s="219"/>
      <c r="D185" s="144">
        <f>+'St 2.1'!D185+'St 2.2'!D185</f>
        <v>0</v>
      </c>
      <c r="E185" s="144">
        <f>+'St 2.1'!E185+'St 2.2'!E185</f>
        <v>0</v>
      </c>
      <c r="F185" s="144">
        <f>+'St 2.1'!F185+'St 2.2'!F185</f>
        <v>0</v>
      </c>
      <c r="G185" s="144">
        <f>+'St 2.1'!G185+'St 2.2'!G185</f>
        <v>0</v>
      </c>
      <c r="H185" s="144">
        <f>+'St 2.1'!H185+'St 2.2'!H185</f>
        <v>0</v>
      </c>
      <c r="I185" s="144">
        <f>+'St 2.1'!I185+'St 2.2'!I185</f>
        <v>0</v>
      </c>
      <c r="J185" s="144">
        <f>+'St 2.1'!J185+'St 2.2'!J185</f>
        <v>0</v>
      </c>
      <c r="K185" s="144">
        <f>+'St 2.1'!K185+'St 2.2'!K185</f>
        <v>0</v>
      </c>
      <c r="L185" s="144">
        <f>+'St 2.1'!L185+'St 2.2'!L185</f>
        <v>0</v>
      </c>
      <c r="M185" s="144">
        <f>+'St 2.1'!M185+'St 2.2'!M185</f>
        <v>0</v>
      </c>
      <c r="N185" s="143"/>
      <c r="O185" s="144">
        <f>+'St 2.1'!O185+'St 2.2'!O185</f>
        <v>0</v>
      </c>
      <c r="P185" s="144">
        <f>+'St 2.1'!P185+'St 2.2'!P185</f>
        <v>0</v>
      </c>
      <c r="Q185" s="144">
        <f>+'St 2.1'!Q185+'St 2.2'!Q185</f>
        <v>0</v>
      </c>
      <c r="R185" s="144">
        <f>+'St 2.1'!R185+'St 2.2'!R185</f>
        <v>0</v>
      </c>
      <c r="S185" s="144">
        <f>+'St 2.1'!S185+'St 2.2'!S185</f>
        <v>0</v>
      </c>
      <c r="T185" s="144">
        <f>+'St 2.1'!T185+'St 2.2'!T185</f>
        <v>0</v>
      </c>
      <c r="U185" s="144">
        <f>+'St 2.1'!U185+'St 2.2'!U185</f>
        <v>0</v>
      </c>
      <c r="V185" s="144">
        <f>+'St 2.1'!V185+'St 2.2'!V185</f>
        <v>0</v>
      </c>
      <c r="W185" s="144">
        <f>+'St 2.1'!W185+'St 2.2'!W185</f>
        <v>0</v>
      </c>
      <c r="X185" s="150"/>
      <c r="Y185" s="150"/>
      <c r="Z185" s="150"/>
      <c r="AA185" s="150"/>
      <c r="AB185" s="150"/>
      <c r="AC185" s="150"/>
      <c r="AD185" s="150"/>
      <c r="AE185" s="150"/>
      <c r="AF185" s="150"/>
    </row>
    <row r="186" spans="1:32">
      <c r="B186" s="7" t="s">
        <v>45</v>
      </c>
      <c r="C186" s="219"/>
      <c r="D186" s="144">
        <f>+'St 2.1'!D186+'St 2.2'!D186</f>
        <v>0</v>
      </c>
      <c r="E186" s="144">
        <f>+'St 2.1'!E186+'St 2.2'!E186</f>
        <v>0</v>
      </c>
      <c r="F186" s="144">
        <f>+'St 2.1'!F186+'St 2.2'!F186</f>
        <v>0</v>
      </c>
      <c r="G186" s="144">
        <f>+'St 2.1'!G186+'St 2.2'!G186</f>
        <v>0</v>
      </c>
      <c r="H186" s="144">
        <f>+'St 2.1'!H186+'St 2.2'!H186</f>
        <v>0</v>
      </c>
      <c r="I186" s="144">
        <f>+'St 2.1'!I186+'St 2.2'!I186</f>
        <v>0</v>
      </c>
      <c r="J186" s="144">
        <f>+'St 2.1'!J186+'St 2.2'!J186</f>
        <v>0</v>
      </c>
      <c r="K186" s="144">
        <f>+'St 2.1'!K186+'St 2.2'!K186</f>
        <v>0</v>
      </c>
      <c r="L186" s="144">
        <f>+'St 2.1'!L186+'St 2.2'!L186</f>
        <v>0</v>
      </c>
      <c r="M186" s="144">
        <f>+'St 2.1'!M186+'St 2.2'!M186</f>
        <v>0</v>
      </c>
      <c r="N186" s="143"/>
      <c r="O186" s="144">
        <f>+'St 2.1'!O186+'St 2.2'!O186</f>
        <v>0</v>
      </c>
      <c r="P186" s="144">
        <f>+'St 2.1'!P186+'St 2.2'!P186</f>
        <v>0</v>
      </c>
      <c r="Q186" s="144">
        <f>+'St 2.1'!Q186+'St 2.2'!Q186</f>
        <v>0</v>
      </c>
      <c r="R186" s="144">
        <f>+'St 2.1'!R186+'St 2.2'!R186</f>
        <v>0</v>
      </c>
      <c r="S186" s="144">
        <f>+'St 2.1'!S186+'St 2.2'!S186</f>
        <v>0</v>
      </c>
      <c r="T186" s="144">
        <f>+'St 2.1'!T186+'St 2.2'!T186</f>
        <v>0</v>
      </c>
      <c r="U186" s="144">
        <f>+'St 2.1'!U186+'St 2.2'!U186</f>
        <v>0</v>
      </c>
      <c r="V186" s="144">
        <f>+'St 2.1'!V186+'St 2.2'!V186</f>
        <v>0</v>
      </c>
      <c r="W186" s="144">
        <f>+'St 2.1'!W186+'St 2.2'!W186</f>
        <v>0</v>
      </c>
      <c r="X186" s="150"/>
      <c r="Y186" s="150"/>
      <c r="Z186" s="150"/>
      <c r="AA186" s="150"/>
      <c r="AB186" s="150"/>
      <c r="AC186" s="150"/>
      <c r="AD186" s="150"/>
      <c r="AE186" s="150"/>
      <c r="AF186" s="150"/>
    </row>
    <row r="187" spans="1:32">
      <c r="B187" s="7" t="s">
        <v>46</v>
      </c>
      <c r="C187" s="219"/>
      <c r="D187" s="144">
        <f>+'St 2.1'!D187+'St 2.2'!D187</f>
        <v>0</v>
      </c>
      <c r="E187" s="144">
        <f>+'St 2.1'!E187+'St 2.2'!E187</f>
        <v>0</v>
      </c>
      <c r="F187" s="144">
        <f>+'St 2.1'!F187+'St 2.2'!F187</f>
        <v>0</v>
      </c>
      <c r="G187" s="144">
        <f>+'St 2.1'!G187+'St 2.2'!G187</f>
        <v>0</v>
      </c>
      <c r="H187" s="144">
        <f>+'St 2.1'!H187+'St 2.2'!H187</f>
        <v>0</v>
      </c>
      <c r="I187" s="144">
        <f>+'St 2.1'!I187+'St 2.2'!I187</f>
        <v>0</v>
      </c>
      <c r="J187" s="144">
        <f>+'St 2.1'!J187+'St 2.2'!J187</f>
        <v>0</v>
      </c>
      <c r="K187" s="144">
        <f>+'St 2.1'!K187+'St 2.2'!K187</f>
        <v>0</v>
      </c>
      <c r="L187" s="144">
        <f>+'St 2.1'!L187+'St 2.2'!L187</f>
        <v>0</v>
      </c>
      <c r="M187" s="144">
        <f>+'St 2.1'!M187+'St 2.2'!M187</f>
        <v>0</v>
      </c>
      <c r="N187" s="143"/>
      <c r="O187" s="144">
        <f>+'St 2.1'!O187+'St 2.2'!O187</f>
        <v>0</v>
      </c>
      <c r="P187" s="144">
        <f>+'St 2.1'!P187+'St 2.2'!P187</f>
        <v>0</v>
      </c>
      <c r="Q187" s="144">
        <f>+'St 2.1'!Q187+'St 2.2'!Q187</f>
        <v>0</v>
      </c>
      <c r="R187" s="144">
        <f>+'St 2.1'!R187+'St 2.2'!R187</f>
        <v>0</v>
      </c>
      <c r="S187" s="144">
        <f>+'St 2.1'!S187+'St 2.2'!S187</f>
        <v>0</v>
      </c>
      <c r="T187" s="144">
        <f>+'St 2.1'!T187+'St 2.2'!T187</f>
        <v>0</v>
      </c>
      <c r="U187" s="144">
        <f>+'St 2.1'!U187+'St 2.2'!U187</f>
        <v>0</v>
      </c>
      <c r="V187" s="144">
        <f>+'St 2.1'!V187+'St 2.2'!V187</f>
        <v>0</v>
      </c>
      <c r="W187" s="144">
        <f>+'St 2.1'!W187+'St 2.2'!W187</f>
        <v>0</v>
      </c>
      <c r="X187" s="150"/>
      <c r="Y187" s="150"/>
      <c r="Z187" s="150"/>
      <c r="AA187" s="150"/>
      <c r="AB187" s="150"/>
      <c r="AC187" s="150"/>
      <c r="AD187" s="150"/>
      <c r="AE187" s="150"/>
      <c r="AF187" s="150"/>
    </row>
    <row r="188" spans="1:32">
      <c r="B188" s="6" t="s">
        <v>317</v>
      </c>
      <c r="C188" s="219"/>
      <c r="D188" s="144">
        <f>+'St 2.1'!D188+'St 2.2'!D188</f>
        <v>36361.344907590072</v>
      </c>
      <c r="E188" s="144">
        <f>+'St 2.1'!E188+'St 2.2'!E188</f>
        <v>42359.169804210796</v>
      </c>
      <c r="F188" s="144">
        <f>+'St 2.1'!F188+'St 2.2'!F188</f>
        <v>52605.666138632667</v>
      </c>
      <c r="G188" s="144">
        <f>+'St 2.1'!G188+'St 2.2'!G188</f>
        <v>55956.071718614628</v>
      </c>
      <c r="H188" s="144">
        <f>+'St 2.1'!H188+'St 2.2'!H188</f>
        <v>82763.592910885462</v>
      </c>
      <c r="I188" s="144">
        <f>+'St 2.1'!I188+'St 2.2'!I188</f>
        <v>110714.59253762763</v>
      </c>
      <c r="J188" s="144">
        <f>+'St 2.1'!J188+'St 2.2'!J188</f>
        <v>133868.85311643124</v>
      </c>
      <c r="K188" s="144">
        <f>+'St 2.1'!K188+'St 2.2'!K188</f>
        <v>138163.77899145597</v>
      </c>
      <c r="L188" s="144">
        <f>+'St 2.1'!L188+'St 2.2'!L188</f>
        <v>139617.48496125813</v>
      </c>
      <c r="M188" s="144">
        <f>+'St 2.1'!M188+'St 2.2'!M188</f>
        <v>155928.53464631402</v>
      </c>
      <c r="N188" s="143"/>
      <c r="O188" s="144">
        <f>+'St 2.1'!O188+'St 2.2'!O188</f>
        <v>5997.8248966207257</v>
      </c>
      <c r="P188" s="144">
        <f>+'St 2.1'!P188+'St 2.2'!P188</f>
        <v>10246.496334421878</v>
      </c>
      <c r="Q188" s="144">
        <f>+'St 2.1'!Q188+'St 2.2'!Q188</f>
        <v>3350.4055799819598</v>
      </c>
      <c r="R188" s="144">
        <f>+'St 2.1'!R188+'St 2.2'!R188</f>
        <v>26807.521192270833</v>
      </c>
      <c r="S188" s="144">
        <f>+'St 2.1'!S188+'St 2.2'!S188</f>
        <v>27950.999626742177</v>
      </c>
      <c r="T188" s="144">
        <f>+'St 2.1'!T188+'St 2.2'!T188</f>
        <v>23154.26057880358</v>
      </c>
      <c r="U188" s="144">
        <f>+'St 2.1'!U188+'St 2.2'!U188</f>
        <v>4294.9258750247509</v>
      </c>
      <c r="V188" s="144">
        <f>+'St 2.1'!V188+'St 2.2'!V188</f>
        <v>1453.705969802144</v>
      </c>
      <c r="W188" s="144">
        <f>+'St 2.1'!W188+'St 2.2'!W188</f>
        <v>16311.049685055872</v>
      </c>
      <c r="X188" s="150"/>
      <c r="Y188" s="150"/>
      <c r="Z188" s="150"/>
      <c r="AA188" s="150"/>
      <c r="AB188" s="150"/>
      <c r="AC188" s="150"/>
      <c r="AD188" s="150"/>
      <c r="AE188" s="150"/>
      <c r="AF188" s="150"/>
    </row>
    <row r="189" spans="1:32">
      <c r="B189" s="6" t="s">
        <v>108</v>
      </c>
      <c r="C189" s="219"/>
      <c r="D189" s="144">
        <f>+'St 2.1'!D189+'St 2.2'!D189</f>
        <v>2129950.7279447168</v>
      </c>
      <c r="E189" s="144">
        <f>+'St 2.1'!E189+'St 2.2'!E189</f>
        <v>1784044.0003770445</v>
      </c>
      <c r="F189" s="144">
        <f>+'St 2.1'!F189+'St 2.2'!F189</f>
        <v>710540.10271616525</v>
      </c>
      <c r="G189" s="144">
        <f>+'St 2.1'!G189+'St 2.2'!G189</f>
        <v>1775768.1524462104</v>
      </c>
      <c r="H189" s="144">
        <f>+'St 2.1'!H189+'St 2.2'!H189</f>
        <v>1892656.0379994712</v>
      </c>
      <c r="I189" s="144">
        <f>+'St 2.1'!I189+'St 2.2'!I189</f>
        <v>1663843.2104135293</v>
      </c>
      <c r="J189" s="144">
        <f>+'St 2.1'!J189+'St 2.2'!J189</f>
        <v>3946095.3990644692</v>
      </c>
      <c r="K189" s="144">
        <f>+'St 2.1'!K189+'St 2.2'!K189</f>
        <v>3621053.7010664716</v>
      </c>
      <c r="L189" s="144">
        <f>+'St 2.1'!L189+'St 2.2'!L189</f>
        <v>3969482.0432164841</v>
      </c>
      <c r="M189" s="144">
        <f>+'St 2.1'!M189+'St 2.2'!M189</f>
        <v>4089957.6540155867</v>
      </c>
      <c r="N189" s="143"/>
      <c r="O189" s="144">
        <f>+'St 2.1'!O189+'St 2.2'!O189</f>
        <v>-345906.72756767197</v>
      </c>
      <c r="P189" s="144">
        <f>+'St 2.1'!P189+'St 2.2'!P189</f>
        <v>-1073503.8976608794</v>
      </c>
      <c r="Q189" s="144">
        <f>+'St 2.1'!Q189+'St 2.2'!Q189</f>
        <v>1065228.0497300453</v>
      </c>
      <c r="R189" s="144">
        <f>+'St 2.1'!R189+'St 2.2'!R189</f>
        <v>116887.88555326074</v>
      </c>
      <c r="S189" s="144">
        <f>+'St 2.1'!S189+'St 2.2'!S189</f>
        <v>-228812.82758594191</v>
      </c>
      <c r="T189" s="144">
        <f>+'St 2.1'!T189+'St 2.2'!T189</f>
        <v>2282252.1886509401</v>
      </c>
      <c r="U189" s="144">
        <f>+'St 2.1'!U189+'St 2.2'!U189</f>
        <v>-325041.69799799757</v>
      </c>
      <c r="V189" s="144">
        <f>+'St 2.1'!V189+'St 2.2'!V189</f>
        <v>348428.34215001232</v>
      </c>
      <c r="W189" s="144">
        <f>+'St 2.1'!W189+'St 2.2'!W189</f>
        <v>120475.61079910287</v>
      </c>
      <c r="X189" s="150"/>
      <c r="Y189" s="150"/>
      <c r="Z189" s="150"/>
      <c r="AA189" s="150"/>
      <c r="AB189" s="150"/>
      <c r="AC189" s="150"/>
      <c r="AD189" s="150"/>
      <c r="AE189" s="150"/>
      <c r="AF189" s="150"/>
    </row>
    <row r="190" spans="1:32">
      <c r="B190" s="6" t="s">
        <v>48</v>
      </c>
      <c r="C190" s="219"/>
      <c r="D190" s="144">
        <f>+'St 2.1'!D190+'St 2.2'!D190</f>
        <v>0</v>
      </c>
      <c r="E190" s="144">
        <f>+'St 2.1'!E190+'St 2.2'!E190</f>
        <v>0</v>
      </c>
      <c r="F190" s="144">
        <f>+'St 2.1'!F190+'St 2.2'!F190</f>
        <v>0</v>
      </c>
      <c r="G190" s="144">
        <f>+'St 2.1'!G190+'St 2.2'!G190</f>
        <v>0</v>
      </c>
      <c r="H190" s="144">
        <f>+'St 2.1'!H190+'St 2.2'!H190</f>
        <v>15.299999999999999</v>
      </c>
      <c r="I190" s="144">
        <f>+'St 2.1'!I190+'St 2.2'!I190</f>
        <v>15.299999999999999</v>
      </c>
      <c r="J190" s="144">
        <f>+'St 2.1'!J190+'St 2.2'!J190</f>
        <v>15.299999999999999</v>
      </c>
      <c r="K190" s="144">
        <f>+'St 2.1'!K190+'St 2.2'!K190</f>
        <v>272.34515099999999</v>
      </c>
      <c r="L190" s="144">
        <f>+'St 2.1'!L190+'St 2.2'!L190</f>
        <v>272.34515099999999</v>
      </c>
      <c r="M190" s="144">
        <f>+'St 2.1'!M190+'St 2.2'!M190</f>
        <v>272.70439479999999</v>
      </c>
      <c r="N190" s="143"/>
      <c r="O190" s="144">
        <f>+'St 2.1'!O190+'St 2.2'!O190</f>
        <v>0</v>
      </c>
      <c r="P190" s="144">
        <f>+'St 2.1'!P190+'St 2.2'!P190</f>
        <v>0</v>
      </c>
      <c r="Q190" s="144">
        <f>+'St 2.1'!Q190+'St 2.2'!Q190</f>
        <v>0</v>
      </c>
      <c r="R190" s="144">
        <f>+'St 2.1'!R190+'St 2.2'!R190</f>
        <v>15.299999999999999</v>
      </c>
      <c r="S190" s="144">
        <f>+'St 2.1'!S190+'St 2.2'!S190</f>
        <v>0</v>
      </c>
      <c r="T190" s="144">
        <f>+'St 2.1'!T190+'St 2.2'!T190</f>
        <v>0</v>
      </c>
      <c r="U190" s="144">
        <f>+'St 2.1'!U190+'St 2.2'!U190</f>
        <v>257.04515099999998</v>
      </c>
      <c r="V190" s="144">
        <f>+'St 2.1'!V190+'St 2.2'!V190</f>
        <v>0</v>
      </c>
      <c r="W190" s="144">
        <f>+'St 2.1'!W190+'St 2.2'!W190</f>
        <v>0.35924380000000866</v>
      </c>
      <c r="X190" s="150"/>
      <c r="Y190" s="150"/>
      <c r="Z190" s="150"/>
      <c r="AA190" s="150"/>
      <c r="AB190" s="150"/>
      <c r="AC190" s="150"/>
      <c r="AD190" s="150"/>
      <c r="AE190" s="150"/>
      <c r="AF190" s="150"/>
    </row>
    <row r="191" spans="1:32">
      <c r="B191" s="6" t="s">
        <v>325</v>
      </c>
      <c r="C191" s="219"/>
      <c r="D191" s="144">
        <f>+'St 2.1'!D191+'St 2.2'!D191</f>
        <v>0</v>
      </c>
      <c r="E191" s="144">
        <f>+'St 2.1'!E191+'St 2.2'!E191</f>
        <v>0</v>
      </c>
      <c r="F191" s="144">
        <f>+'St 2.1'!F191+'St 2.2'!F191</f>
        <v>0</v>
      </c>
      <c r="G191" s="144">
        <f>+'St 2.1'!G191+'St 2.2'!G191</f>
        <v>0</v>
      </c>
      <c r="H191" s="144">
        <f>+'St 2.1'!H191+'St 2.2'!H191</f>
        <v>0.48099999999999998</v>
      </c>
      <c r="I191" s="144">
        <f>+'St 2.1'!I191+'St 2.2'!I191</f>
        <v>0.48099999999999998</v>
      </c>
      <c r="J191" s="144">
        <f>+'St 2.1'!J191+'St 2.2'!J191</f>
        <v>0.48099999999999998</v>
      </c>
      <c r="K191" s="144">
        <f>+'St 2.1'!K191+'St 2.2'!K191</f>
        <v>257.52615100000003</v>
      </c>
      <c r="L191" s="144">
        <f>+'St 2.1'!L191+'St 2.2'!L191</f>
        <v>257.52615100000003</v>
      </c>
      <c r="M191" s="144">
        <f>+'St 2.1'!M191+'St 2.2'!M191</f>
        <v>257.88539479999997</v>
      </c>
      <c r="N191" s="143"/>
      <c r="O191" s="144">
        <f>+'St 2.1'!O191+'St 2.2'!O191</f>
        <v>8405</v>
      </c>
      <c r="P191" s="144">
        <f>+'St 2.1'!P191+'St 2.2'!P191</f>
        <v>3677.0000000000005</v>
      </c>
      <c r="Q191" s="144">
        <f>+'St 2.1'!Q191+'St 2.2'!Q191</f>
        <v>5593</v>
      </c>
      <c r="R191" s="144">
        <f>+'St 2.1'!R191+'St 2.2'!R191</f>
        <v>9179.4809999999998</v>
      </c>
      <c r="S191" s="144">
        <f>+'St 2.1'!S191+'St 2.2'!S191</f>
        <v>23200.86</v>
      </c>
      <c r="T191" s="144">
        <f>+'St 2.1'!T191+'St 2.2'!T191</f>
        <v>38884.520270000001</v>
      </c>
      <c r="U191" s="144">
        <f>+'St 2.1'!U191+'St 2.2'!U191</f>
        <v>21311.160250999998</v>
      </c>
      <c r="V191" s="144">
        <f>+'St 2.1'!V191+'St 2.2'!V191</f>
        <v>32731.476700000003</v>
      </c>
      <c r="W191" s="144">
        <f>+'St 2.1'!W191+'St 2.2'!W191</f>
        <v>42766.709243799996</v>
      </c>
      <c r="X191" s="150"/>
      <c r="Y191" s="150"/>
      <c r="Z191" s="150"/>
      <c r="AA191" s="150"/>
      <c r="AB191" s="150"/>
      <c r="AC191" s="150"/>
      <c r="AD191" s="150"/>
      <c r="AE191" s="150"/>
      <c r="AF191" s="150"/>
    </row>
    <row r="192" spans="1:32">
      <c r="B192" s="8" t="s">
        <v>101</v>
      </c>
      <c r="C192" s="219"/>
      <c r="D192" s="144">
        <f>+'St 2.1'!D192+'St 2.2'!D192</f>
        <v>417890.96</v>
      </c>
      <c r="E192" s="144">
        <f>+'St 2.1'!E192+'St 2.2'!E192</f>
        <v>466195.57050499995</v>
      </c>
      <c r="F192" s="144">
        <f>+'St 2.1'!F192+'St 2.2'!F192</f>
        <v>549988.68313000002</v>
      </c>
      <c r="G192" s="144">
        <f>+'St 2.1'!G192+'St 2.2'!G192</f>
        <v>576738.92313203949</v>
      </c>
      <c r="H192" s="144">
        <f>+'St 2.1'!H192+'St 2.2'!H192</f>
        <v>650275.9670629208</v>
      </c>
      <c r="I192" s="144">
        <f>+'St 2.1'!I192+'St 2.2'!I192</f>
        <v>650693.18995990953</v>
      </c>
      <c r="J192" s="144">
        <f>+'St 2.1'!J192+'St 2.2'!J192</f>
        <v>684851.42219489999</v>
      </c>
      <c r="K192" s="144">
        <f>+'St 2.1'!K192+'St 2.2'!K192</f>
        <v>771443.43037728977</v>
      </c>
      <c r="L192" s="144">
        <f>+'St 2.1'!L192+'St 2.2'!L192</f>
        <v>894545.86083362356</v>
      </c>
      <c r="M192" s="144">
        <f>+'St 2.1'!M192+'St 2.2'!M192</f>
        <v>916855.5356455727</v>
      </c>
      <c r="N192" s="143"/>
      <c r="O192" s="144">
        <f>+'St 2.1'!O192+'St 2.2'!O192</f>
        <v>48304.610504999982</v>
      </c>
      <c r="P192" s="144">
        <f>+'St 2.1'!P192+'St 2.2'!P192</f>
        <v>83793.112625000053</v>
      </c>
      <c r="Q192" s="144">
        <f>+'St 2.1'!Q192+'St 2.2'!Q192</f>
        <v>26750.240002039482</v>
      </c>
      <c r="R192" s="144">
        <f>+'St 2.1'!R192+'St 2.2'!R192</f>
        <v>73537.043930881278</v>
      </c>
      <c r="S192" s="144">
        <f>+'St 2.1'!S192+'St 2.2'!S192</f>
        <v>417.22289698873283</v>
      </c>
      <c r="T192" s="144">
        <f>+'St 2.1'!T192+'St 2.2'!T192</f>
        <v>34158.232234990464</v>
      </c>
      <c r="U192" s="144">
        <f>+'St 2.1'!U192+'St 2.2'!U192</f>
        <v>86592.008182389778</v>
      </c>
      <c r="V192" s="144">
        <f>+'St 2.1'!V192+'St 2.2'!V192</f>
        <v>123102.43045633379</v>
      </c>
      <c r="W192" s="144">
        <f>+'St 2.1'!W192+'St 2.2'!W192</f>
        <v>22309.674811949117</v>
      </c>
      <c r="X192" s="150"/>
      <c r="Y192" s="150"/>
      <c r="Z192" s="150"/>
      <c r="AA192" s="150"/>
      <c r="AB192" s="150"/>
      <c r="AC192" s="150"/>
      <c r="AD192" s="150"/>
      <c r="AE192" s="150"/>
      <c r="AF192" s="150"/>
    </row>
    <row r="193" spans="1:32" s="45" customFormat="1">
      <c r="A193" s="38"/>
      <c r="B193" s="31" t="s">
        <v>27</v>
      </c>
      <c r="C193" s="209" t="s">
        <v>300</v>
      </c>
      <c r="D193" s="147">
        <f>+'St 2.1'!D193+'St 2.2'!D193</f>
        <v>424184.93144720671</v>
      </c>
      <c r="E193" s="147">
        <f>+'St 2.1'!E193+'St 2.2'!E193</f>
        <v>732091.45936503366</v>
      </c>
      <c r="F193" s="147">
        <f>+'St 2.1'!F193+'St 2.2'!F193</f>
        <v>574064.93600997014</v>
      </c>
      <c r="G193" s="147">
        <f>+'St 2.1'!G193+'St 2.2'!G193</f>
        <v>573543.61759698903</v>
      </c>
      <c r="H193" s="147">
        <f>+'St 2.1'!H193+'St 2.2'!H193</f>
        <v>654758.23497139744</v>
      </c>
      <c r="I193" s="147">
        <f>+'St 2.1'!I193+'St 2.2'!I193</f>
        <v>805324.20397186046</v>
      </c>
      <c r="J193" s="147">
        <f>+'St 2.1'!J193+'St 2.2'!J193</f>
        <v>1848946.7064398068</v>
      </c>
      <c r="K193" s="147">
        <f>+'St 2.1'!K193+'St 2.2'!K193</f>
        <v>1165602.7059544793</v>
      </c>
      <c r="L193" s="147">
        <f>+'St 2.1'!L193+'St 2.2'!L193</f>
        <v>1213738.0817498697</v>
      </c>
      <c r="M193" s="147">
        <f>+'St 2.1'!M193+'St 2.2'!M193</f>
        <v>1648470.6194168045</v>
      </c>
      <c r="N193" s="146"/>
      <c r="O193" s="147">
        <f>+'St 2.1'!O193+'St 2.2'!O193</f>
        <v>307906.52791782696</v>
      </c>
      <c r="P193" s="147">
        <f>+'St 2.1'!P193+'St 2.2'!P193</f>
        <v>-158026.52335506355</v>
      </c>
      <c r="Q193" s="147">
        <f>+'St 2.1'!Q193+'St 2.2'!Q193</f>
        <v>-521.31841298104962</v>
      </c>
      <c r="R193" s="147">
        <f>+'St 2.1'!R193+'St 2.2'!R193</f>
        <v>81214.617374408379</v>
      </c>
      <c r="S193" s="147">
        <f>+'St 2.1'!S193+'St 2.2'!S193</f>
        <v>150565.96900046302</v>
      </c>
      <c r="T193" s="147">
        <f>+'St 2.1'!T193+'St 2.2'!T193</f>
        <v>1043622.5024679464</v>
      </c>
      <c r="U193" s="147">
        <f>+'St 2.1'!U193+'St 2.2'!U193</f>
        <v>-683344.00048532756</v>
      </c>
      <c r="V193" s="147">
        <f>+'St 2.1'!V193+'St 2.2'!V193</f>
        <v>48135.375795390552</v>
      </c>
      <c r="W193" s="147">
        <f>+'St 2.1'!W193+'St 2.2'!W193</f>
        <v>434732.5376669346</v>
      </c>
      <c r="X193" s="149"/>
      <c r="Y193" s="149"/>
      <c r="Z193" s="149"/>
      <c r="AA193" s="149"/>
      <c r="AB193" s="149"/>
      <c r="AC193" s="149"/>
      <c r="AD193" s="149"/>
      <c r="AE193" s="149"/>
      <c r="AF193" s="149"/>
    </row>
    <row r="194" spans="1:32">
      <c r="B194" s="3" t="s">
        <v>12</v>
      </c>
      <c r="C194" s="210" t="s">
        <v>301</v>
      </c>
      <c r="D194" s="144">
        <f>+'St 2.1'!D194+'St 2.2'!D194</f>
        <v>283238.79265963007</v>
      </c>
      <c r="E194" s="144">
        <f>+'St 2.1'!E194+'St 2.2'!E194</f>
        <v>488472.77320024767</v>
      </c>
      <c r="F194" s="144">
        <f>+'St 2.1'!F194+'St 2.2'!F194</f>
        <v>383208.3591011251</v>
      </c>
      <c r="G194" s="144">
        <f>+'St 2.1'!G194+'St 2.2'!G194</f>
        <v>382902.95855126053</v>
      </c>
      <c r="H194" s="144">
        <f>+'St 2.1'!H194+'St 2.2'!H194</f>
        <v>436689.33023769426</v>
      </c>
      <c r="I194" s="144">
        <f>+'St 2.1'!I194+'St 2.2'!I194</f>
        <v>536998.81192847621</v>
      </c>
      <c r="J194" s="144">
        <f>+'St 2.1'!J194+'St 2.2'!J194</f>
        <v>1232725.1977958765</v>
      </c>
      <c r="K194" s="144">
        <f>+'St 2.1'!K194+'St 2.2'!K194</f>
        <v>777201.67039503145</v>
      </c>
      <c r="L194" s="144">
        <f>+'St 2.1'!L194+'St 2.2'!L194</f>
        <v>809292.63009220618</v>
      </c>
      <c r="M194" s="144">
        <f>+'St 2.1'!M194+'St 2.2'!M194</f>
        <v>1099386.1738058021</v>
      </c>
      <c r="N194" s="143"/>
      <c r="O194" s="144">
        <f>+'St 2.1'!O194+'St 2.2'!O194</f>
        <v>205233.98054061757</v>
      </c>
      <c r="P194" s="144">
        <f>+'St 2.1'!P194+'St 2.2'!P194</f>
        <v>-105264.41409912251</v>
      </c>
      <c r="Q194" s="144">
        <f>+'St 2.1'!Q194+'St 2.2'!Q194</f>
        <v>-305.40054986463878</v>
      </c>
      <c r="R194" s="144">
        <f>+'St 2.1'!R194+'St 2.2'!R194</f>
        <v>53786.371686433755</v>
      </c>
      <c r="S194" s="144">
        <f>+'St 2.1'!S194+'St 2.2'!S194</f>
        <v>100309.48169078195</v>
      </c>
      <c r="T194" s="144">
        <f>+'St 2.1'!T194+'St 2.2'!T194</f>
        <v>695726.38586740033</v>
      </c>
      <c r="U194" s="144">
        <f>+'St 2.1'!U194+'St 2.2'!U194</f>
        <v>-455523.52740084502</v>
      </c>
      <c r="V194" s="144">
        <f>+'St 2.1'!V194+'St 2.2'!V194</f>
        <v>32090.959697174676</v>
      </c>
      <c r="W194" s="144">
        <f>+'St 2.1'!W194+'St 2.2'!W194</f>
        <v>290093.54371359589</v>
      </c>
      <c r="X194" s="150"/>
      <c r="Y194" s="150"/>
      <c r="Z194" s="150"/>
      <c r="AA194" s="150"/>
      <c r="AB194" s="150"/>
      <c r="AC194" s="150"/>
      <c r="AD194" s="150"/>
      <c r="AE194" s="150"/>
      <c r="AF194" s="150"/>
    </row>
    <row r="195" spans="1:32">
      <c r="B195" s="3" t="s">
        <v>13</v>
      </c>
      <c r="C195" s="210" t="s">
        <v>302</v>
      </c>
      <c r="D195" s="144">
        <f>+'St 2.1'!D195+'St 2.2'!D195</f>
        <v>140946.13878757661</v>
      </c>
      <c r="E195" s="144">
        <f>+'St 2.1'!E195+'St 2.2'!E195</f>
        <v>243618.68616478599</v>
      </c>
      <c r="F195" s="144">
        <f>+'St 2.1'!F195+'St 2.2'!F195</f>
        <v>190856.57690884502</v>
      </c>
      <c r="G195" s="144">
        <f>+'St 2.1'!G195+'St 2.2'!G195</f>
        <v>190640.65904572856</v>
      </c>
      <c r="H195" s="144">
        <f>+'St 2.1'!H195+'St 2.2'!H195</f>
        <v>218068.90473370312</v>
      </c>
      <c r="I195" s="144">
        <f>+'St 2.1'!I195+'St 2.2'!I195</f>
        <v>268325.3920433842</v>
      </c>
      <c r="J195" s="144">
        <f>+'St 2.1'!J195+'St 2.2'!J195</f>
        <v>616221.50864393043</v>
      </c>
      <c r="K195" s="144">
        <f>+'St 2.1'!K195+'St 2.2'!K195</f>
        <v>388401.03555944783</v>
      </c>
      <c r="L195" s="144">
        <f>+'St 2.1'!L195+'St 2.2'!L195</f>
        <v>404445.45165766362</v>
      </c>
      <c r="M195" s="144">
        <f>+'St 2.1'!M195+'St 2.2'!M195</f>
        <v>549084.44561100251</v>
      </c>
      <c r="N195" s="143"/>
      <c r="O195" s="144">
        <f>+'St 2.1'!O195+'St 2.2'!O195</f>
        <v>102672.54737720937</v>
      </c>
      <c r="P195" s="144">
        <f>+'St 2.1'!P195+'St 2.2'!P195</f>
        <v>-52762.109255940974</v>
      </c>
      <c r="Q195" s="144">
        <f>+'St 2.1'!Q195+'St 2.2'!Q195</f>
        <v>-215.91786311645635</v>
      </c>
      <c r="R195" s="144">
        <f>+'St 2.1'!R195+'St 2.2'!R195</f>
        <v>27428.245687974588</v>
      </c>
      <c r="S195" s="144">
        <f>+'St 2.1'!S195+'St 2.2'!S195</f>
        <v>50256.487309681099</v>
      </c>
      <c r="T195" s="144">
        <f>+'St 2.1'!T195+'St 2.2'!T195</f>
        <v>347896.11660054623</v>
      </c>
      <c r="U195" s="144">
        <f>+'St 2.1'!U195+'St 2.2'!U195</f>
        <v>-227820.4730844826</v>
      </c>
      <c r="V195" s="144">
        <f>+'St 2.1'!V195+'St 2.2'!V195</f>
        <v>16044.416098215788</v>
      </c>
      <c r="W195" s="144">
        <f>+'St 2.1'!W195+'St 2.2'!W195</f>
        <v>144638.99395333888</v>
      </c>
      <c r="X195" s="150"/>
      <c r="Y195" s="150"/>
      <c r="Z195" s="150"/>
      <c r="AA195" s="150"/>
      <c r="AB195" s="150"/>
      <c r="AC195" s="150"/>
      <c r="AD195" s="150"/>
      <c r="AE195" s="150"/>
      <c r="AF195" s="150"/>
    </row>
    <row r="196" spans="1:32" s="45" customFormat="1">
      <c r="A196" s="38"/>
      <c r="B196" s="5" t="s">
        <v>28</v>
      </c>
      <c r="C196" s="209" t="s">
        <v>311</v>
      </c>
      <c r="D196" s="147">
        <f>+'St 2.1'!D196+'St 2.2'!D196</f>
        <v>2567.6414844210522</v>
      </c>
      <c r="E196" s="147">
        <f>+'St 2.1'!E196+'St 2.2'!E196</f>
        <v>2758.325089439822</v>
      </c>
      <c r="F196" s="147">
        <f>+'St 2.1'!F196+'St 2.2'!F196</f>
        <v>795.23733869408647</v>
      </c>
      <c r="G196" s="147">
        <f>+'St 2.1'!G196+'St 2.2'!G196</f>
        <v>1194.6383734250458</v>
      </c>
      <c r="H196" s="147">
        <f>+'St 2.1'!H196+'St 2.2'!H196</f>
        <v>1533.0385075605602</v>
      </c>
      <c r="I196" s="147">
        <f>+'St 2.1'!I196+'St 2.2'!I196</f>
        <v>1063.1770623241971</v>
      </c>
      <c r="J196" s="147">
        <f>+'St 2.1'!J196+'St 2.2'!J196</f>
        <v>405.92777413314491</v>
      </c>
      <c r="K196" s="147">
        <f>+'St 2.1'!K196+'St 2.2'!K196</f>
        <v>567.09055336072913</v>
      </c>
      <c r="L196" s="147">
        <f>+'St 2.1'!L196+'St 2.2'!L196</f>
        <v>614.84986401652031</v>
      </c>
      <c r="M196" s="147">
        <f>+'St 2.1'!M196+'St 2.2'!M196</f>
        <v>940.97757532300909</v>
      </c>
      <c r="N196" s="146"/>
      <c r="O196" s="147">
        <f>+'St 2.1'!O196+'St 2.2'!O196</f>
        <v>190.68360501876958</v>
      </c>
      <c r="P196" s="147">
        <f>+'St 2.1'!P196+'St 2.2'!P196</f>
        <v>-1963.0877507457355</v>
      </c>
      <c r="Q196" s="147">
        <f>+'St 2.1'!Q196+'St 2.2'!Q196</f>
        <v>399.40103473095922</v>
      </c>
      <c r="R196" s="147">
        <f>+'St 2.1'!R196+'St 2.2'!R196</f>
        <v>338.40013413551446</v>
      </c>
      <c r="S196" s="147">
        <f>+'St 2.1'!S196+'St 2.2'!S196</f>
        <v>-469.86144523636301</v>
      </c>
      <c r="T196" s="147">
        <f>+'St 2.1'!T196+'St 2.2'!T196</f>
        <v>-657.24928819105219</v>
      </c>
      <c r="U196" s="147">
        <f>+'St 2.1'!U196+'St 2.2'!U196</f>
        <v>161.16277922758417</v>
      </c>
      <c r="V196" s="147">
        <f>+'St 2.1'!V196+'St 2.2'!V196</f>
        <v>47.759310655791239</v>
      </c>
      <c r="W196" s="147">
        <f>+'St 2.1'!W196+'St 2.2'!W196</f>
        <v>326.12771130648878</v>
      </c>
      <c r="X196" s="149"/>
      <c r="Y196" s="149"/>
      <c r="Z196" s="149"/>
      <c r="AA196" s="149"/>
      <c r="AB196" s="149"/>
      <c r="AC196" s="149"/>
      <c r="AD196" s="149"/>
      <c r="AE196" s="149"/>
      <c r="AF196" s="149"/>
    </row>
    <row r="197" spans="1:32">
      <c r="B197" s="3" t="s">
        <v>15</v>
      </c>
      <c r="C197" s="210" t="s">
        <v>303</v>
      </c>
      <c r="D197" s="144">
        <f>+'St 2.1'!D197+'St 2.2'!D197</f>
        <v>0</v>
      </c>
      <c r="E197" s="144">
        <f>+'St 2.1'!E197+'St 2.2'!E197</f>
        <v>0</v>
      </c>
      <c r="F197" s="144">
        <f>+'St 2.1'!F197+'St 2.2'!F197</f>
        <v>0</v>
      </c>
      <c r="G197" s="144">
        <f>+'St 2.1'!G197+'St 2.2'!G197</f>
        <v>0</v>
      </c>
      <c r="H197" s="144">
        <f>+'St 2.1'!H197+'St 2.2'!H197</f>
        <v>0</v>
      </c>
      <c r="I197" s="144">
        <f>+'St 2.1'!I197+'St 2.2'!I197</f>
        <v>0</v>
      </c>
      <c r="J197" s="144">
        <f>+'St 2.1'!J197+'St 2.2'!J197</f>
        <v>0</v>
      </c>
      <c r="K197" s="144">
        <f>+'St 2.1'!K197+'St 2.2'!K197</f>
        <v>0</v>
      </c>
      <c r="L197" s="144">
        <f>+'St 2.1'!L197+'St 2.2'!L197</f>
        <v>0</v>
      </c>
      <c r="M197" s="144">
        <f>+'St 2.1'!M197+'St 2.2'!M197</f>
        <v>0</v>
      </c>
      <c r="N197" s="143"/>
      <c r="O197" s="144">
        <f>+'St 2.1'!O197+'St 2.2'!O197</f>
        <v>0</v>
      </c>
      <c r="P197" s="144">
        <f>+'St 2.1'!P197+'St 2.2'!P197</f>
        <v>0</v>
      </c>
      <c r="Q197" s="144">
        <f>+'St 2.1'!Q197+'St 2.2'!Q197</f>
        <v>0</v>
      </c>
      <c r="R197" s="144">
        <f>+'St 2.1'!R197+'St 2.2'!R197</f>
        <v>0</v>
      </c>
      <c r="S197" s="144">
        <f>+'St 2.1'!S197+'St 2.2'!S197</f>
        <v>0</v>
      </c>
      <c r="T197" s="144">
        <f>+'St 2.1'!T197+'St 2.2'!T197</f>
        <v>0</v>
      </c>
      <c r="U197" s="144">
        <f>+'St 2.1'!U197+'St 2.2'!U197</f>
        <v>0</v>
      </c>
      <c r="V197" s="144">
        <f>+'St 2.1'!V197+'St 2.2'!V197</f>
        <v>0</v>
      </c>
      <c r="W197" s="144">
        <f>+'St 2.1'!W197+'St 2.2'!W197</f>
        <v>0</v>
      </c>
      <c r="X197" s="150"/>
      <c r="Y197" s="150"/>
      <c r="Z197" s="150"/>
      <c r="AA197" s="150"/>
      <c r="AB197" s="150"/>
      <c r="AC197" s="150"/>
      <c r="AD197" s="150"/>
      <c r="AE197" s="150"/>
      <c r="AF197" s="150"/>
    </row>
    <row r="198" spans="1:32">
      <c r="B198" s="3" t="s">
        <v>16</v>
      </c>
      <c r="C198" s="210" t="s">
        <v>304</v>
      </c>
      <c r="D198" s="144">
        <f>+'St 2.1'!D198+'St 2.2'!D198</f>
        <v>413.16847525158886</v>
      </c>
      <c r="E198" s="144">
        <f>+'St 2.1'!E198+'St 2.2'!E198</f>
        <v>440.26746178745253</v>
      </c>
      <c r="F198" s="144">
        <f>+'St 2.1'!F198+'St 2.2'!F198</f>
        <v>470.12902270000001</v>
      </c>
      <c r="G198" s="144">
        <f>+'St 2.1'!G198+'St 2.2'!G198</f>
        <v>591.7558583</v>
      </c>
      <c r="H198" s="144">
        <f>+'St 2.1'!H198+'St 2.2'!H198</f>
        <v>689.42010389999996</v>
      </c>
      <c r="I198" s="144">
        <f>+'St 2.1'!I198+'St 2.2'!I198</f>
        <v>15.837956699999999</v>
      </c>
      <c r="J198" s="144">
        <f>+'St 2.1'!J198+'St 2.2'!J198</f>
        <v>15.230575200000002</v>
      </c>
      <c r="K198" s="144">
        <f>+'St 2.1'!K198+'St 2.2'!K198</f>
        <v>25.302846699999996</v>
      </c>
      <c r="L198" s="144">
        <f>+'St 2.1'!L198+'St 2.2'!L198</f>
        <v>27.129536600000005</v>
      </c>
      <c r="M198" s="144">
        <f>+'St 2.1'!M198+'St 2.2'!M198</f>
        <v>29.236545858193281</v>
      </c>
      <c r="N198" s="143"/>
      <c r="O198" s="144">
        <f>+'St 2.1'!O198+'St 2.2'!O198</f>
        <v>27.098986535863645</v>
      </c>
      <c r="P198" s="144">
        <f>+'St 2.1'!P198+'St 2.2'!P198</f>
        <v>29.861560912547525</v>
      </c>
      <c r="Q198" s="144">
        <f>+'St 2.1'!Q198+'St 2.2'!Q198</f>
        <v>121.62683559999996</v>
      </c>
      <c r="R198" s="144">
        <f>+'St 2.1'!R198+'St 2.2'!R198</f>
        <v>97.664245599999958</v>
      </c>
      <c r="S198" s="144">
        <f>+'St 2.1'!S198+'St 2.2'!S198</f>
        <v>-673.58214720000001</v>
      </c>
      <c r="T198" s="144">
        <f>+'St 2.1'!T198+'St 2.2'!T198</f>
        <v>-0.60738149999999824</v>
      </c>
      <c r="U198" s="144">
        <f>+'St 2.1'!U198+'St 2.2'!U198</f>
        <v>10.072271499999996</v>
      </c>
      <c r="V198" s="144">
        <f>+'St 2.1'!V198+'St 2.2'!V198</f>
        <v>1.8266899000000059</v>
      </c>
      <c r="W198" s="144">
        <f>+'St 2.1'!W198+'St 2.2'!W198</f>
        <v>2.1070092581932762</v>
      </c>
      <c r="X198" s="150"/>
      <c r="Y198" s="150"/>
      <c r="Z198" s="150"/>
      <c r="AA198" s="150"/>
      <c r="AB198" s="150"/>
      <c r="AC198" s="150"/>
      <c r="AD198" s="150"/>
      <c r="AE198" s="150"/>
      <c r="AF198" s="150"/>
    </row>
    <row r="199" spans="1:32">
      <c r="B199" s="3" t="s">
        <v>17</v>
      </c>
      <c r="C199" s="210" t="s">
        <v>305</v>
      </c>
      <c r="D199" s="144">
        <f>+'St 2.1'!D199+'St 2.2'!D199</f>
        <v>2.1092434999999998</v>
      </c>
      <c r="E199" s="144">
        <f>+'St 2.1'!E199+'St 2.2'!E199</f>
        <v>17.471408400000001</v>
      </c>
      <c r="F199" s="144">
        <f>+'St 2.1'!F199+'St 2.2'!F199</f>
        <v>20.4366831</v>
      </c>
      <c r="G199" s="144">
        <f>+'St 2.1'!G199+'St 2.2'!G199</f>
        <v>30.398735599999998</v>
      </c>
      <c r="H199" s="144">
        <f>+'St 2.1'!H199+'St 2.2'!H199</f>
        <v>33.010160999999997</v>
      </c>
      <c r="I199" s="144">
        <f>+'St 2.1'!I199+'St 2.2'!I199</f>
        <v>30.101660800000001</v>
      </c>
      <c r="J199" s="144">
        <f>+'St 2.1'!J199+'St 2.2'!J199</f>
        <v>0</v>
      </c>
      <c r="K199" s="144">
        <f>+'St 2.1'!K199+'St 2.2'!K199</f>
        <v>97.204538257942644</v>
      </c>
      <c r="L199" s="144">
        <f>+'St 2.1'!L199+'St 2.2'!L199</f>
        <v>97.268337221173411</v>
      </c>
      <c r="M199" s="144">
        <f>+'St 2.1'!M199+'St 2.2'!M199</f>
        <v>94.818693170112496</v>
      </c>
      <c r="N199" s="143"/>
      <c r="O199" s="144">
        <f>+'St 2.1'!O199+'St 2.2'!O199</f>
        <v>15.362164900000003</v>
      </c>
      <c r="P199" s="144">
        <f>+'St 2.1'!P199+'St 2.2'!P199</f>
        <v>2.9652746999999979</v>
      </c>
      <c r="Q199" s="144">
        <f>+'St 2.1'!Q199+'St 2.2'!Q199</f>
        <v>9.9620524999999986</v>
      </c>
      <c r="R199" s="144">
        <f>+'St 2.1'!R199+'St 2.2'!R199</f>
        <v>2.6114254000000003</v>
      </c>
      <c r="S199" s="144">
        <f>+'St 2.1'!S199+'St 2.2'!S199</f>
        <v>-2.9085001999999971</v>
      </c>
      <c r="T199" s="144">
        <f>+'St 2.1'!T199+'St 2.2'!T199</f>
        <v>-30.101660800000001</v>
      </c>
      <c r="U199" s="144">
        <f>+'St 2.1'!U199+'St 2.2'!U199</f>
        <v>97.204538257942644</v>
      </c>
      <c r="V199" s="144">
        <f>+'St 2.1'!V199+'St 2.2'!V199</f>
        <v>6.3798963230765615E-2</v>
      </c>
      <c r="W199" s="144">
        <f>+'St 2.1'!W199+'St 2.2'!W199</f>
        <v>-2.4496440510609063</v>
      </c>
      <c r="X199" s="150"/>
      <c r="Y199" s="150"/>
      <c r="Z199" s="150"/>
      <c r="AA199" s="150"/>
      <c r="AB199" s="150"/>
      <c r="AC199" s="150"/>
      <c r="AD199" s="150"/>
      <c r="AE199" s="150"/>
      <c r="AF199" s="150"/>
    </row>
    <row r="200" spans="1:32">
      <c r="B200" s="4" t="s">
        <v>34</v>
      </c>
      <c r="C200" s="42"/>
      <c r="D200" s="144">
        <f>+'St 2.1'!D200+'St 2.2'!D200</f>
        <v>2152.3637656694632</v>
      </c>
      <c r="E200" s="144">
        <f>+'St 2.1'!E200+'St 2.2'!E200</f>
        <v>2300.5862192523691</v>
      </c>
      <c r="F200" s="144">
        <f>+'St 2.1'!F200+'St 2.2'!F200</f>
        <v>304.67163289408654</v>
      </c>
      <c r="G200" s="144">
        <f>+'St 2.1'!G200+'St 2.2'!G200</f>
        <v>572.48377952504575</v>
      </c>
      <c r="H200" s="144">
        <f>+'St 2.1'!H200+'St 2.2'!H200</f>
        <v>810.60824266056034</v>
      </c>
      <c r="I200" s="144">
        <f>+'St 2.1'!I200+'St 2.2'!I200</f>
        <v>1017.2374448241972</v>
      </c>
      <c r="J200" s="144">
        <f>+'St 2.1'!J200+'St 2.2'!J200</f>
        <v>390.69719893314493</v>
      </c>
      <c r="K200" s="144">
        <f>+'St 2.1'!K200+'St 2.2'!K200</f>
        <v>444.58316840278644</v>
      </c>
      <c r="L200" s="144">
        <f>+'St 2.1'!L200+'St 2.2'!L200</f>
        <v>490.45199019534687</v>
      </c>
      <c r="M200" s="144">
        <f>+'St 2.1'!M200+'St 2.2'!M200</f>
        <v>816.92233629470343</v>
      </c>
      <c r="N200" s="143"/>
      <c r="O200" s="144">
        <f>+'St 2.1'!O200+'St 2.2'!O200</f>
        <v>148.22245358290581</v>
      </c>
      <c r="P200" s="144">
        <f>+'St 2.1'!P200+'St 2.2'!P200</f>
        <v>-1995.9145863582826</v>
      </c>
      <c r="Q200" s="144">
        <f>+'St 2.1'!Q200+'St 2.2'!Q200</f>
        <v>267.81214663095921</v>
      </c>
      <c r="R200" s="144">
        <f>+'St 2.1'!R200+'St 2.2'!R200</f>
        <v>238.12446313551456</v>
      </c>
      <c r="S200" s="144">
        <f>+'St 2.1'!S200+'St 2.2'!S200</f>
        <v>206.62920216363682</v>
      </c>
      <c r="T200" s="144">
        <f>+'St 2.1'!T200+'St 2.2'!T200</f>
        <v>-626.54024589105222</v>
      </c>
      <c r="U200" s="144">
        <f>+'St 2.1'!U200+'St 2.2'!U200</f>
        <v>53.885969469641552</v>
      </c>
      <c r="V200" s="144">
        <f>+'St 2.1'!V200+'St 2.2'!V200</f>
        <v>45.868821792560425</v>
      </c>
      <c r="W200" s="144">
        <f>+'St 2.1'!W200+'St 2.2'!W200</f>
        <v>326.47034609935656</v>
      </c>
      <c r="X200" s="150"/>
      <c r="Y200" s="150"/>
      <c r="Z200" s="150"/>
      <c r="AA200" s="150"/>
      <c r="AB200" s="150"/>
      <c r="AC200" s="150"/>
      <c r="AD200" s="150"/>
      <c r="AE200" s="150"/>
      <c r="AF200" s="150"/>
    </row>
    <row r="201" spans="1:32">
      <c r="B201" s="3" t="s">
        <v>19</v>
      </c>
      <c r="C201" s="210" t="s">
        <v>306</v>
      </c>
      <c r="D201" s="144">
        <f>+'St 2.1'!D201+'St 2.2'!D201</f>
        <v>0</v>
      </c>
      <c r="E201" s="144">
        <f>+'St 2.1'!E201+'St 2.2'!E201</f>
        <v>0</v>
      </c>
      <c r="F201" s="144">
        <f>+'St 2.1'!F201+'St 2.2'!F201</f>
        <v>0</v>
      </c>
      <c r="G201" s="144">
        <f>+'St 2.1'!G201+'St 2.2'!G201</f>
        <v>0</v>
      </c>
      <c r="H201" s="144">
        <f>+'St 2.1'!H201+'St 2.2'!H201</f>
        <v>0</v>
      </c>
      <c r="I201" s="144">
        <f>+'St 2.1'!I201+'St 2.2'!I201</f>
        <v>0</v>
      </c>
      <c r="J201" s="144">
        <f>+'St 2.1'!J201+'St 2.2'!J201</f>
        <v>0</v>
      </c>
      <c r="K201" s="144">
        <f>+'St 2.1'!K201+'St 2.2'!K201</f>
        <v>0</v>
      </c>
      <c r="L201" s="144">
        <f>+'St 2.1'!L201+'St 2.2'!L201</f>
        <v>0</v>
      </c>
      <c r="M201" s="144">
        <f>+'St 2.1'!M201+'St 2.2'!M201</f>
        <v>0</v>
      </c>
      <c r="N201" s="143"/>
      <c r="O201" s="144">
        <f>+'St 2.1'!O201+'St 2.2'!O201</f>
        <v>0</v>
      </c>
      <c r="P201" s="144">
        <f>+'St 2.1'!P201+'St 2.2'!P201</f>
        <v>0</v>
      </c>
      <c r="Q201" s="144">
        <f>+'St 2.1'!Q201+'St 2.2'!Q201</f>
        <v>0</v>
      </c>
      <c r="R201" s="144">
        <f>+'St 2.1'!R201+'St 2.2'!R201</f>
        <v>0</v>
      </c>
      <c r="S201" s="144">
        <f>+'St 2.1'!S201+'St 2.2'!S201</f>
        <v>0</v>
      </c>
      <c r="T201" s="144">
        <f>+'St 2.1'!T201+'St 2.2'!T201</f>
        <v>0</v>
      </c>
      <c r="U201" s="144">
        <f>+'St 2.1'!U201+'St 2.2'!U201</f>
        <v>0</v>
      </c>
      <c r="V201" s="144">
        <f>+'St 2.1'!V201+'St 2.2'!V201</f>
        <v>0</v>
      </c>
      <c r="W201" s="144">
        <f>+'St 2.1'!W201+'St 2.2'!W201</f>
        <v>0</v>
      </c>
      <c r="X201" s="150"/>
      <c r="Y201" s="150"/>
      <c r="Z201" s="150"/>
      <c r="AA201" s="150"/>
      <c r="AB201" s="150"/>
      <c r="AC201" s="150"/>
      <c r="AD201" s="150"/>
      <c r="AE201" s="150"/>
      <c r="AF201" s="150"/>
    </row>
    <row r="202" spans="1:32">
      <c r="B202" s="3" t="s">
        <v>20</v>
      </c>
      <c r="C202" s="210" t="s">
        <v>307</v>
      </c>
      <c r="D202" s="144">
        <f>+'St 2.1'!D202+'St 2.2'!D202</f>
        <v>0</v>
      </c>
      <c r="E202" s="144">
        <f>+'St 2.1'!E202+'St 2.2'!E202</f>
        <v>0</v>
      </c>
      <c r="F202" s="144">
        <f>+'St 2.1'!F202+'St 2.2'!F202</f>
        <v>0</v>
      </c>
      <c r="G202" s="144">
        <f>+'St 2.1'!G202+'St 2.2'!G202</f>
        <v>0</v>
      </c>
      <c r="H202" s="144">
        <f>+'St 2.1'!H202+'St 2.2'!H202</f>
        <v>0</v>
      </c>
      <c r="I202" s="144">
        <f>+'St 2.1'!I202+'St 2.2'!I202</f>
        <v>0</v>
      </c>
      <c r="J202" s="144">
        <f>+'St 2.1'!J202+'St 2.2'!J202</f>
        <v>0</v>
      </c>
      <c r="K202" s="144">
        <f>+'St 2.1'!K202+'St 2.2'!K202</f>
        <v>0</v>
      </c>
      <c r="L202" s="144">
        <f>+'St 2.1'!L202+'St 2.2'!L202</f>
        <v>0</v>
      </c>
      <c r="M202" s="144">
        <f>+'St 2.1'!M202+'St 2.2'!M202</f>
        <v>0</v>
      </c>
      <c r="N202" s="143"/>
      <c r="O202" s="144">
        <f>+'St 2.1'!O202+'St 2.2'!O202</f>
        <v>0</v>
      </c>
      <c r="P202" s="144">
        <f>+'St 2.1'!P202+'St 2.2'!P202</f>
        <v>0</v>
      </c>
      <c r="Q202" s="144">
        <f>+'St 2.1'!Q202+'St 2.2'!Q202</f>
        <v>0</v>
      </c>
      <c r="R202" s="144">
        <f>+'St 2.1'!R202+'St 2.2'!R202</f>
        <v>0</v>
      </c>
      <c r="S202" s="144">
        <f>+'St 2.1'!S202+'St 2.2'!S202</f>
        <v>0</v>
      </c>
      <c r="T202" s="144">
        <f>+'St 2.1'!T202+'St 2.2'!T202</f>
        <v>0</v>
      </c>
      <c r="U202" s="144">
        <f>+'St 2.1'!U202+'St 2.2'!U202</f>
        <v>0</v>
      </c>
      <c r="V202" s="144">
        <f>+'St 2.1'!V202+'St 2.2'!V202</f>
        <v>0</v>
      </c>
      <c r="W202" s="144">
        <f>+'St 2.1'!W202+'St 2.2'!W202</f>
        <v>0</v>
      </c>
      <c r="X202" s="150"/>
      <c r="Y202" s="150"/>
      <c r="Z202" s="150"/>
      <c r="AA202" s="150"/>
      <c r="AB202" s="150"/>
      <c r="AC202" s="150"/>
      <c r="AD202" s="150"/>
      <c r="AE202" s="150"/>
      <c r="AF202" s="150"/>
    </row>
    <row r="203" spans="1:32" s="45" customFormat="1">
      <c r="A203" s="38"/>
      <c r="B203" s="5" t="s">
        <v>21</v>
      </c>
      <c r="C203" s="209" t="s">
        <v>308</v>
      </c>
      <c r="D203" s="147">
        <f>+'St 2.1'!D203+'St 2.2'!D203</f>
        <v>2872208.914958722</v>
      </c>
      <c r="E203" s="147">
        <f>+'St 2.1'!E203+'St 2.2'!E203</f>
        <v>3346683.9602056663</v>
      </c>
      <c r="F203" s="147">
        <f>+'St 2.1'!F203+'St 2.2'!F203</f>
        <v>4076511.1249309527</v>
      </c>
      <c r="G203" s="147">
        <f>+'St 2.1'!G203+'St 2.2'!G203</f>
        <v>3325961.2144335546</v>
      </c>
      <c r="H203" s="147">
        <f>+'St 2.1'!H203+'St 2.2'!H203</f>
        <v>3723222.8492446197</v>
      </c>
      <c r="I203" s="147">
        <f>+'St 2.1'!I203+'St 2.2'!I203</f>
        <v>3479293.8122754777</v>
      </c>
      <c r="J203" s="147">
        <f>+'St 2.1'!J203+'St 2.2'!J203</f>
        <v>3777253.1694138413</v>
      </c>
      <c r="K203" s="147">
        <f>+'St 2.1'!K203+'St 2.2'!K203</f>
        <v>4192946.8804279035</v>
      </c>
      <c r="L203" s="147">
        <f>+'St 2.1'!L203+'St 2.2'!L203</f>
        <v>2680688.4256184492</v>
      </c>
      <c r="M203" s="147">
        <f>+'St 2.1'!M203+'St 2.2'!M203</f>
        <v>3340009.1335671097</v>
      </c>
      <c r="N203" s="146"/>
      <c r="O203" s="147">
        <f>+'St 2.1'!O203+'St 2.2'!O203</f>
        <v>474475.04524694476</v>
      </c>
      <c r="P203" s="147">
        <f>+'St 2.1'!P203+'St 2.2'!P203</f>
        <v>729827.16472528619</v>
      </c>
      <c r="Q203" s="147">
        <f>+'St 2.1'!Q203+'St 2.2'!Q203</f>
        <v>-750549.91049739777</v>
      </c>
      <c r="R203" s="147">
        <f>+'St 2.1'!R203+'St 2.2'!R203</f>
        <v>397261.63481106493</v>
      </c>
      <c r="S203" s="147">
        <f>+'St 2.1'!S203+'St 2.2'!S203</f>
        <v>-243929.03696914203</v>
      </c>
      <c r="T203" s="147">
        <f>+'St 2.1'!T203+'St 2.2'!T203</f>
        <v>297959.35713836353</v>
      </c>
      <c r="U203" s="147">
        <f>+'St 2.1'!U203+'St 2.2'!U203</f>
        <v>415693.71101406211</v>
      </c>
      <c r="V203" s="147">
        <f>+'St 2.1'!V203+'St 2.2'!V203</f>
        <v>-1512258.454809454</v>
      </c>
      <c r="W203" s="147">
        <f>+'St 2.1'!W203+'St 2.2'!W203</f>
        <v>659320.70794866048</v>
      </c>
      <c r="X203" s="149"/>
      <c r="Y203" s="149"/>
      <c r="Z203" s="149"/>
      <c r="AA203" s="149"/>
      <c r="AB203" s="149"/>
      <c r="AC203" s="149"/>
      <c r="AD203" s="149"/>
      <c r="AE203" s="149"/>
      <c r="AF203" s="149"/>
    </row>
    <row r="204" spans="1:32" s="45" customFormat="1">
      <c r="A204" s="38"/>
      <c r="B204" s="9" t="s">
        <v>94</v>
      </c>
      <c r="C204" s="209" t="s">
        <v>309</v>
      </c>
      <c r="D204" s="147">
        <f>+'St 2.1'!D204+'St 2.2'!D204</f>
        <v>1533863.1681748186</v>
      </c>
      <c r="E204" s="147">
        <f>+'St 2.1'!E204+'St 2.2'!E204</f>
        <v>1702718.3226819234</v>
      </c>
      <c r="F204" s="147">
        <f>+'St 2.1'!F204+'St 2.2'!F204</f>
        <v>1936011.5627995336</v>
      </c>
      <c r="G204" s="147">
        <f>+'St 2.1'!G204+'St 2.2'!G204</f>
        <v>1559916.0351043788</v>
      </c>
      <c r="H204" s="147">
        <f>+'St 2.1'!H204+'St 2.2'!H204</f>
        <v>1898894.2329682177</v>
      </c>
      <c r="I204" s="147">
        <f>+'St 2.1'!I204+'St 2.2'!I204</f>
        <v>1666999.810210957</v>
      </c>
      <c r="J204" s="147">
        <f>+'St 2.1'!J204+'St 2.2'!J204</f>
        <v>1947017.694401124</v>
      </c>
      <c r="K204" s="147">
        <f>+'St 2.1'!K204+'St 2.2'!K204</f>
        <v>2122130.0652408595</v>
      </c>
      <c r="L204" s="147">
        <f>+'St 2.1'!L204+'St 2.2'!L204</f>
        <v>1208760.1159177399</v>
      </c>
      <c r="M204" s="147">
        <f>+'St 2.1'!M204+'St 2.2'!M204</f>
        <v>1736155.516053969</v>
      </c>
      <c r="N204" s="146"/>
      <c r="O204" s="147">
        <f>+'St 2.1'!O204+'St 2.2'!O204</f>
        <v>168855.15450710501</v>
      </c>
      <c r="P204" s="147">
        <f>+'St 2.1'!P204+'St 2.2'!P204</f>
        <v>233293.24011761002</v>
      </c>
      <c r="Q204" s="147">
        <f>+'St 2.1'!Q204+'St 2.2'!Q204</f>
        <v>-376095.52769515471</v>
      </c>
      <c r="R204" s="147">
        <f>+'St 2.1'!R204+'St 2.2'!R204</f>
        <v>338978.19786383887</v>
      </c>
      <c r="S204" s="147">
        <f>+'St 2.1'!S204+'St 2.2'!S204</f>
        <v>-231894.42275726068</v>
      </c>
      <c r="T204" s="147">
        <f>+'St 2.1'!T204+'St 2.2'!T204</f>
        <v>280017.88419016695</v>
      </c>
      <c r="U204" s="147">
        <f>+'St 2.1'!U204+'St 2.2'!U204</f>
        <v>175112.37083973535</v>
      </c>
      <c r="V204" s="147">
        <f>+'St 2.1'!V204+'St 2.2'!V204</f>
        <v>-913369.94932311936</v>
      </c>
      <c r="W204" s="147">
        <f>+'St 2.1'!W204+'St 2.2'!W204</f>
        <v>527395.40013622888</v>
      </c>
      <c r="X204" s="149"/>
      <c r="Y204" s="149"/>
      <c r="Z204" s="149"/>
      <c r="AA204" s="149"/>
      <c r="AB204" s="149"/>
      <c r="AC204" s="149"/>
      <c r="AD204" s="149"/>
      <c r="AE204" s="149"/>
      <c r="AF204" s="149"/>
    </row>
    <row r="205" spans="1:32">
      <c r="B205" s="208" t="s">
        <v>40</v>
      </c>
      <c r="C205" s="219"/>
      <c r="D205" s="144">
        <f>+'St 2.1'!D205+'St 2.2'!D205</f>
        <v>1533863.1681748186</v>
      </c>
      <c r="E205" s="144">
        <f>+'St 2.1'!E205+'St 2.2'!E205</f>
        <v>1681481.5626819236</v>
      </c>
      <c r="F205" s="144">
        <f>+'St 2.1'!F205+'St 2.2'!F205</f>
        <v>1881870.4860778737</v>
      </c>
      <c r="G205" s="144">
        <f>+'St 2.1'!G205+'St 2.2'!G205</f>
        <v>1526726.8949719123</v>
      </c>
      <c r="H205" s="144">
        <f>+'St 2.1'!H205+'St 2.2'!H205</f>
        <v>1882850.821459576</v>
      </c>
      <c r="I205" s="144">
        <f>+'St 2.1'!I205+'St 2.2'!I205</f>
        <v>1655371.0354183891</v>
      </c>
      <c r="J205" s="144">
        <f>+'St 2.1'!J205+'St 2.2'!J205</f>
        <v>1935984.8393192044</v>
      </c>
      <c r="K205" s="144">
        <f>+'St 2.1'!K205+'St 2.2'!K205</f>
        <v>2116513.0113941128</v>
      </c>
      <c r="L205" s="144">
        <f>+'St 2.1'!L205+'St 2.2'!L205</f>
        <v>1199573.9501671323</v>
      </c>
      <c r="M205" s="144">
        <f>+'St 2.1'!M205+'St 2.2'!M205</f>
        <v>1696282.8454540018</v>
      </c>
      <c r="N205" s="143"/>
      <c r="O205" s="144">
        <f>+'St 2.1'!O205+'St 2.2'!O205</f>
        <v>138324.94450710498</v>
      </c>
      <c r="P205" s="144">
        <f>+'St 2.1'!P205+'St 2.2'!P205</f>
        <v>199672.28339595004</v>
      </c>
      <c r="Q205" s="144">
        <f>+'St 2.1'!Q205+'St 2.2'!Q205</f>
        <v>-352958.43110596138</v>
      </c>
      <c r="R205" s="144">
        <f>+'St 2.1'!R205+'St 2.2'!R205</f>
        <v>376310.78648766398</v>
      </c>
      <c r="S205" s="144">
        <f>+'St 2.1'!S205+'St 2.2'!S205</f>
        <v>-244604.52957847048</v>
      </c>
      <c r="T205" s="144">
        <f>+'St 2.1'!T205+'St 2.2'!T205</f>
        <v>145311.77914198439</v>
      </c>
      <c r="U205" s="144">
        <f>+'St 2.1'!U205+'St 2.2'!U205</f>
        <v>129227.87432966342</v>
      </c>
      <c r="V205" s="144">
        <f>+'St 2.1'!V205+'St 2.2'!V205</f>
        <v>-826157.29770490271</v>
      </c>
      <c r="W205" s="144">
        <f>+'St 2.1'!W205+'St 2.2'!W205</f>
        <v>631327.30619595828</v>
      </c>
      <c r="X205" s="150"/>
      <c r="Y205" s="150"/>
      <c r="Z205" s="150"/>
      <c r="AA205" s="150"/>
      <c r="AB205" s="150"/>
      <c r="AC205" s="150"/>
      <c r="AD205" s="150"/>
      <c r="AE205" s="150"/>
      <c r="AF205" s="150"/>
    </row>
    <row r="206" spans="1:32">
      <c r="B206" s="6" t="s">
        <v>41</v>
      </c>
      <c r="C206" s="219"/>
      <c r="D206" s="144">
        <f>+'St 2.1'!D206+'St 2.2'!D206</f>
        <v>0</v>
      </c>
      <c r="E206" s="144">
        <f>+'St 2.1'!E206+'St 2.2'!E206</f>
        <v>0</v>
      </c>
      <c r="F206" s="144">
        <f>+'St 2.1'!F206+'St 2.2'!F206</f>
        <v>0</v>
      </c>
      <c r="G206" s="144">
        <f>+'St 2.1'!G206+'St 2.2'!G206</f>
        <v>0</v>
      </c>
      <c r="H206" s="144">
        <f>+'St 2.1'!H206+'St 2.2'!H206</f>
        <v>0</v>
      </c>
      <c r="I206" s="144">
        <f>+'St 2.1'!I206+'St 2.2'!I206</f>
        <v>0</v>
      </c>
      <c r="J206" s="144">
        <f>+'St 2.1'!J206+'St 2.2'!J206</f>
        <v>0</v>
      </c>
      <c r="K206" s="144">
        <f>+'St 2.1'!K206+'St 2.2'!K206</f>
        <v>0</v>
      </c>
      <c r="L206" s="144">
        <f>+'St 2.1'!L206+'St 2.2'!L206</f>
        <v>0</v>
      </c>
      <c r="M206" s="144">
        <f>+'St 2.1'!M206+'St 2.2'!M206</f>
        <v>0</v>
      </c>
      <c r="N206" s="143"/>
      <c r="O206" s="144">
        <f>+'St 2.1'!O206+'St 2.2'!O206</f>
        <v>0</v>
      </c>
      <c r="P206" s="144">
        <f>+'St 2.1'!P206+'St 2.2'!P206</f>
        <v>0</v>
      </c>
      <c r="Q206" s="144">
        <f>+'St 2.1'!Q206+'St 2.2'!Q206</f>
        <v>0</v>
      </c>
      <c r="R206" s="144">
        <f>+'St 2.1'!R206+'St 2.2'!R206</f>
        <v>0</v>
      </c>
      <c r="S206" s="144">
        <f>+'St 2.1'!S206+'St 2.2'!S206</f>
        <v>0</v>
      </c>
      <c r="T206" s="144">
        <f>+'St 2.1'!T206+'St 2.2'!T206</f>
        <v>0</v>
      </c>
      <c r="U206" s="144">
        <f>+'St 2.1'!U206+'St 2.2'!U206</f>
        <v>0</v>
      </c>
      <c r="V206" s="144">
        <f>+'St 2.1'!V206+'St 2.2'!V206</f>
        <v>0</v>
      </c>
      <c r="W206" s="144">
        <f>+'St 2.1'!W206+'St 2.2'!W206</f>
        <v>0</v>
      </c>
      <c r="X206" s="150"/>
      <c r="Y206" s="150"/>
      <c r="Z206" s="150"/>
      <c r="AA206" s="150"/>
      <c r="AB206" s="150"/>
      <c r="AC206" s="150"/>
      <c r="AD206" s="150"/>
      <c r="AE206" s="150"/>
      <c r="AF206" s="150"/>
    </row>
    <row r="207" spans="1:32">
      <c r="B207" s="6" t="s">
        <v>42</v>
      </c>
      <c r="C207" s="219"/>
      <c r="D207" s="144">
        <f>+'St 2.1'!D207+'St 2.2'!D207</f>
        <v>130.26661350135058</v>
      </c>
      <c r="E207" s="144">
        <f>+'St 2.1'!E207+'St 2.2'!E207</f>
        <v>100.3784787018823</v>
      </c>
      <c r="F207" s="144">
        <f>+'St 2.1'!F207+'St 2.2'!F207</f>
        <v>171.9532953786003</v>
      </c>
      <c r="G207" s="144">
        <f>+'St 2.1'!G207+'St 2.2'!G207</f>
        <v>208.54108928652249</v>
      </c>
      <c r="H207" s="144">
        <f>+'St 2.1'!H207+'St 2.2'!H207</f>
        <v>467.01177078230751</v>
      </c>
      <c r="I207" s="144">
        <f>+'St 2.1'!I207+'St 2.2'!I207</f>
        <v>0</v>
      </c>
      <c r="J207" s="144">
        <f>+'St 2.1'!J207+'St 2.2'!J207</f>
        <v>4682.4163158678866</v>
      </c>
      <c r="K207" s="144">
        <f>+'St 2.1'!K207+'St 2.2'!K207</f>
        <v>3446.9650497220196</v>
      </c>
      <c r="L207" s="144">
        <f>+'St 2.1'!L207+'St 2.2'!L207</f>
        <v>2916.7971045640388</v>
      </c>
      <c r="M207" s="144">
        <f>+'St 2.1'!M207+'St 2.2'!M207</f>
        <v>2810.7954033137194</v>
      </c>
      <c r="N207" s="143"/>
      <c r="O207" s="144">
        <f>+'St 2.1'!O207+'St 2.2'!O207</f>
        <v>-29.888134799468279</v>
      </c>
      <c r="P207" s="144">
        <f>+'St 2.1'!P207+'St 2.2'!P207</f>
        <v>71.574816676717987</v>
      </c>
      <c r="Q207" s="144">
        <f>+'St 2.1'!Q207+'St 2.2'!Q207</f>
        <v>36.587793907922197</v>
      </c>
      <c r="R207" s="144">
        <f>+'St 2.1'!R207+'St 2.2'!R207</f>
        <v>258.47068149578502</v>
      </c>
      <c r="S207" s="144">
        <f>+'St 2.1'!S207+'St 2.2'!S207</f>
        <v>-467.01177078230751</v>
      </c>
      <c r="T207" s="144">
        <f>+'St 2.1'!T207+'St 2.2'!T207</f>
        <v>4682.4163158678866</v>
      </c>
      <c r="U207" s="144">
        <f>+'St 2.1'!U207+'St 2.2'!U207</f>
        <v>-1235.4512661458671</v>
      </c>
      <c r="V207" s="144">
        <f>+'St 2.1'!V207+'St 2.2'!V207</f>
        <v>-530.16794515798051</v>
      </c>
      <c r="W207" s="144">
        <f>+'St 2.1'!W207+'St 2.2'!W207</f>
        <v>-106.00170125031951</v>
      </c>
      <c r="X207" s="150"/>
      <c r="Y207" s="150"/>
      <c r="Z207" s="150"/>
      <c r="AA207" s="150"/>
      <c r="AB207" s="150"/>
      <c r="AC207" s="150"/>
      <c r="AD207" s="150"/>
      <c r="AE207" s="150"/>
      <c r="AF207" s="150"/>
    </row>
    <row r="208" spans="1:32">
      <c r="B208" s="6" t="s">
        <v>43</v>
      </c>
      <c r="C208" s="219"/>
      <c r="D208" s="144">
        <f>+'St 2.1'!D208+'St 2.2'!D208</f>
        <v>1088.0905425131075</v>
      </c>
      <c r="E208" s="144">
        <f>+'St 2.1'!E208+'St 2.2'!E208</f>
        <v>961.84392901110095</v>
      </c>
      <c r="F208" s="144">
        <f>+'St 2.1'!F208+'St 2.2'!F208</f>
        <v>839.92693931808924</v>
      </c>
      <c r="G208" s="144">
        <f>+'St 2.1'!G208+'St 2.2'!G208</f>
        <v>707.59320661460936</v>
      </c>
      <c r="H208" s="144">
        <f>+'St 2.1'!H208+'St 2.2'!H208</f>
        <v>1192.0298014147797</v>
      </c>
      <c r="I208" s="144">
        <f>+'St 2.1'!I208+'St 2.2'!I208</f>
        <v>1426.0001638227329</v>
      </c>
      <c r="J208" s="144">
        <f>+'St 2.1'!J208+'St 2.2'!J208</f>
        <v>1738.3510782238477</v>
      </c>
      <c r="K208" s="144">
        <f>+'St 2.1'!K208+'St 2.2'!K208</f>
        <v>2836.0814403392651</v>
      </c>
      <c r="L208" s="144">
        <f>+'St 2.1'!L208+'St 2.2'!L208</f>
        <v>2199.7000271186403</v>
      </c>
      <c r="M208" s="144">
        <f>+'St 2.1'!M208+'St 2.2'!M208</f>
        <v>1804.8275692258976</v>
      </c>
      <c r="N208" s="143"/>
      <c r="O208" s="144">
        <f>+'St 2.1'!O208+'St 2.2'!O208</f>
        <v>-126.24661350200661</v>
      </c>
      <c r="P208" s="144">
        <f>+'St 2.1'!P208+'St 2.2'!P208</f>
        <v>-121.91698969301169</v>
      </c>
      <c r="Q208" s="144">
        <f>+'St 2.1'!Q208+'St 2.2'!Q208</f>
        <v>-132.33373270347988</v>
      </c>
      <c r="R208" s="144">
        <f>+'St 2.1'!R208+'St 2.2'!R208</f>
        <v>484.43659480017027</v>
      </c>
      <c r="S208" s="144">
        <f>+'St 2.1'!S208+'St 2.2'!S208</f>
        <v>233.9703624079533</v>
      </c>
      <c r="T208" s="144">
        <f>+'St 2.1'!T208+'St 2.2'!T208</f>
        <v>312.35091440111484</v>
      </c>
      <c r="U208" s="144">
        <f>+'St 2.1'!U208+'St 2.2'!U208</f>
        <v>1097.7303621154174</v>
      </c>
      <c r="V208" s="144">
        <f>+'St 2.1'!V208+'St 2.2'!V208</f>
        <v>-636.38141322062506</v>
      </c>
      <c r="W208" s="144">
        <f>+'St 2.1'!W208+'St 2.2'!W208</f>
        <v>-394.87245789274255</v>
      </c>
      <c r="X208" s="150"/>
      <c r="Y208" s="150"/>
      <c r="Z208" s="150"/>
      <c r="AA208" s="150"/>
      <c r="AB208" s="150"/>
      <c r="AC208" s="150"/>
      <c r="AD208" s="150"/>
      <c r="AE208" s="150"/>
      <c r="AF208" s="150"/>
    </row>
    <row r="209" spans="1:32">
      <c r="B209" s="6" t="s">
        <v>44</v>
      </c>
      <c r="C209" s="219"/>
      <c r="D209" s="144">
        <f>+'St 2.1'!D209+'St 2.2'!D209</f>
        <v>1558.6243311139397</v>
      </c>
      <c r="E209" s="144">
        <f>+'St 2.1'!E209+'St 2.2'!E209</f>
        <v>1742.832213398626</v>
      </c>
      <c r="F209" s="144">
        <f>+'St 2.1'!F209+'St 2.2'!F209</f>
        <v>1982.7319796959202</v>
      </c>
      <c r="G209" s="144">
        <f>+'St 2.1'!G209+'St 2.2'!G209</f>
        <v>2369.2908218000002</v>
      </c>
      <c r="H209" s="144">
        <f>+'St 2.1'!H209+'St 2.2'!H209</f>
        <v>2685.3870440000001</v>
      </c>
      <c r="I209" s="144">
        <f>+'St 2.1'!I209+'St 2.2'!I209</f>
        <v>3713.6473336999998</v>
      </c>
      <c r="J209" s="144">
        <f>+'St 2.1'!J209+'St 2.2'!J209</f>
        <v>3822.0040637000002</v>
      </c>
      <c r="K209" s="144">
        <f>+'St 2.1'!K209+'St 2.2'!K209</f>
        <v>3907.6075283999999</v>
      </c>
      <c r="L209" s="144">
        <f>+'St 2.1'!L209+'St 2.2'!L209</f>
        <v>4509.5010545000005</v>
      </c>
      <c r="M209" s="144">
        <f>+'St 2.1'!M209+'St 2.2'!M209</f>
        <v>4706.9701376727799</v>
      </c>
      <c r="N209" s="143"/>
      <c r="O209" s="144">
        <f>+'St 2.1'!O209+'St 2.2'!O209</f>
        <v>184.20788228468635</v>
      </c>
      <c r="P209" s="144">
        <f>+'St 2.1'!P209+'St 2.2'!P209</f>
        <v>239.89976629729421</v>
      </c>
      <c r="Q209" s="144">
        <f>+'St 2.1'!Q209+'St 2.2'!Q209</f>
        <v>386.5588421040801</v>
      </c>
      <c r="R209" s="144">
        <f>+'St 2.1'!R209+'St 2.2'!R209</f>
        <v>316.09622219999983</v>
      </c>
      <c r="S209" s="144">
        <f>+'St 2.1'!S209+'St 2.2'!S209</f>
        <v>1028.2602896999997</v>
      </c>
      <c r="T209" s="144">
        <f>+'St 2.1'!T209+'St 2.2'!T209</f>
        <v>108.35673000000057</v>
      </c>
      <c r="U209" s="144">
        <f>+'St 2.1'!U209+'St 2.2'!U209</f>
        <v>85.603464699999421</v>
      </c>
      <c r="V209" s="144">
        <f>+'St 2.1'!V209+'St 2.2'!V209</f>
        <v>601.89352610000105</v>
      </c>
      <c r="W209" s="144">
        <f>+'St 2.1'!W209+'St 2.2'!W209</f>
        <v>197.46908317277914</v>
      </c>
      <c r="X209" s="150"/>
      <c r="Y209" s="150"/>
      <c r="Z209" s="150"/>
      <c r="AA209" s="150"/>
      <c r="AB209" s="150"/>
      <c r="AC209" s="150"/>
      <c r="AD209" s="150"/>
      <c r="AE209" s="150"/>
      <c r="AF209" s="150"/>
    </row>
    <row r="210" spans="1:32">
      <c r="B210" s="7" t="s">
        <v>45</v>
      </c>
      <c r="C210" s="219"/>
      <c r="D210" s="144">
        <f>+'St 2.1'!D210+'St 2.2'!D210</f>
        <v>1479.5038252114368</v>
      </c>
      <c r="E210" s="144">
        <f>+'St 2.1'!E210+'St 2.2'!E210</f>
        <v>1655.0031266671276</v>
      </c>
      <c r="F210" s="144">
        <f>+'St 2.1'!F210+'St 2.2'!F210</f>
        <v>1886.457522888194</v>
      </c>
      <c r="G210" s="144">
        <f>+'St 2.1'!G210+'St 2.2'!G210</f>
        <v>2263.0624484</v>
      </c>
      <c r="H210" s="144">
        <f>+'St 2.1'!H210+'St 2.2'!H210</f>
        <v>2579.1586705999998</v>
      </c>
      <c r="I210" s="144">
        <f>+'St 2.1'!I210+'St 2.2'!I210</f>
        <v>3627.5289603000006</v>
      </c>
      <c r="J210" s="144">
        <f>+'St 2.1'!J210+'St 2.2'!J210</f>
        <v>3707.5708183000002</v>
      </c>
      <c r="K210" s="144">
        <f>+'St 2.1'!K210+'St 2.2'!K210</f>
        <v>3793.1742829999998</v>
      </c>
      <c r="L210" s="144">
        <f>+'St 2.1'!L210+'St 2.2'!L210</f>
        <v>4340.3853681000001</v>
      </c>
      <c r="M210" s="144">
        <f>+'St 2.1'!M210+'St 2.2'!M210</f>
        <v>4529.1144512727806</v>
      </c>
      <c r="N210" s="143"/>
      <c r="O210" s="144">
        <f>+'St 2.1'!O210+'St 2.2'!O210</f>
        <v>175.49930145569076</v>
      </c>
      <c r="P210" s="144">
        <f>+'St 2.1'!P210+'St 2.2'!P210</f>
        <v>231.45439622106636</v>
      </c>
      <c r="Q210" s="144">
        <f>+'St 2.1'!Q210+'St 2.2'!Q210</f>
        <v>376.6049255118059</v>
      </c>
      <c r="R210" s="144">
        <f>+'St 2.1'!R210+'St 2.2'!R210</f>
        <v>316.09622219999983</v>
      </c>
      <c r="S210" s="144">
        <f>+'St 2.1'!S210+'St 2.2'!S210</f>
        <v>1048.3702897000007</v>
      </c>
      <c r="T210" s="144">
        <f>+'St 2.1'!T210+'St 2.2'!T210</f>
        <v>80.041857999999877</v>
      </c>
      <c r="U210" s="144">
        <f>+'St 2.1'!U210+'St 2.2'!U210</f>
        <v>85.603464699999421</v>
      </c>
      <c r="V210" s="144">
        <f>+'St 2.1'!V210+'St 2.2'!V210</f>
        <v>547.21108510000033</v>
      </c>
      <c r="W210" s="144">
        <f>+'St 2.1'!W210+'St 2.2'!W210</f>
        <v>188.72908317278032</v>
      </c>
      <c r="X210" s="150"/>
      <c r="Y210" s="150"/>
      <c r="Z210" s="150"/>
      <c r="AA210" s="150"/>
      <c r="AB210" s="150"/>
      <c r="AC210" s="150"/>
      <c r="AD210" s="150"/>
      <c r="AE210" s="150"/>
      <c r="AF210" s="150"/>
    </row>
    <row r="211" spans="1:32">
      <c r="B211" s="7" t="s">
        <v>46</v>
      </c>
      <c r="C211" s="219"/>
      <c r="D211" s="144">
        <f>+'St 2.1'!D211+'St 2.2'!D211</f>
        <v>79.120505902502785</v>
      </c>
      <c r="E211" s="144">
        <f>+'St 2.1'!E211+'St 2.2'!E211</f>
        <v>87.82908673149845</v>
      </c>
      <c r="F211" s="144">
        <f>+'St 2.1'!F211+'St 2.2'!F211</f>
        <v>96.274456807726082</v>
      </c>
      <c r="G211" s="144">
        <f>+'St 2.1'!G211+'St 2.2'!G211</f>
        <v>106.2283734</v>
      </c>
      <c r="H211" s="144">
        <f>+'St 2.1'!H211+'St 2.2'!H211</f>
        <v>106.2283734</v>
      </c>
      <c r="I211" s="144">
        <f>+'St 2.1'!I211+'St 2.2'!I211</f>
        <v>86.118373399999996</v>
      </c>
      <c r="J211" s="144">
        <f>+'St 2.1'!J211+'St 2.2'!J211</f>
        <v>114.43324539999999</v>
      </c>
      <c r="K211" s="144">
        <f>+'St 2.1'!K211+'St 2.2'!K211</f>
        <v>114.43324539999999</v>
      </c>
      <c r="L211" s="144">
        <f>+'St 2.1'!L211+'St 2.2'!L211</f>
        <v>169.11568639999999</v>
      </c>
      <c r="M211" s="144">
        <f>+'St 2.1'!M211+'St 2.2'!M211</f>
        <v>177.8556864</v>
      </c>
      <c r="N211" s="143"/>
      <c r="O211" s="144">
        <f>+'St 2.1'!O211+'St 2.2'!O211</f>
        <v>8.7085808289956717</v>
      </c>
      <c r="P211" s="144">
        <f>+'St 2.1'!P211+'St 2.2'!P211</f>
        <v>8.4453700762276327</v>
      </c>
      <c r="Q211" s="144">
        <f>+'St 2.1'!Q211+'St 2.2'!Q211</f>
        <v>9.9539165922739148</v>
      </c>
      <c r="R211" s="144">
        <f>+'St 2.1'!R211+'St 2.2'!R211</f>
        <v>0</v>
      </c>
      <c r="S211" s="144">
        <f>+'St 2.1'!S211+'St 2.2'!S211</f>
        <v>-20.110000000000007</v>
      </c>
      <c r="T211" s="144">
        <f>+'St 2.1'!T211+'St 2.2'!T211</f>
        <v>28.314872000000001</v>
      </c>
      <c r="U211" s="144">
        <f>+'St 2.1'!U211+'St 2.2'!U211</f>
        <v>0</v>
      </c>
      <c r="V211" s="144">
        <f>+'St 2.1'!V211+'St 2.2'!V211</f>
        <v>54.68244099999999</v>
      </c>
      <c r="W211" s="144">
        <f>+'St 2.1'!W211+'St 2.2'!W211</f>
        <v>8.7400000000000144</v>
      </c>
      <c r="X211" s="150"/>
      <c r="Y211" s="150"/>
      <c r="Z211" s="150"/>
      <c r="AA211" s="150"/>
      <c r="AB211" s="150"/>
      <c r="AC211" s="150"/>
      <c r="AD211" s="150"/>
      <c r="AE211" s="150"/>
      <c r="AF211" s="150"/>
    </row>
    <row r="212" spans="1:32">
      <c r="B212" s="6" t="s">
        <v>317</v>
      </c>
      <c r="C212" s="219"/>
      <c r="D212" s="144">
        <f>+'St 2.1'!D212+'St 2.2'!D212</f>
        <v>79680.805541882582</v>
      </c>
      <c r="E212" s="144">
        <f>+'St 2.1'!E212+'St 2.2'!E212</f>
        <v>83837.56022156823</v>
      </c>
      <c r="F212" s="144">
        <f>+'St 2.1'!F212+'St 2.2'!F212</f>
        <v>83713.033307133359</v>
      </c>
      <c r="G212" s="144">
        <f>+'St 2.1'!G212+'St 2.2'!G212</f>
        <v>86077.137271746979</v>
      </c>
      <c r="H212" s="144">
        <f>+'St 2.1'!H212+'St 2.2'!H212</f>
        <v>77101.919338649997</v>
      </c>
      <c r="I212" s="144">
        <f>+'St 2.1'!I212+'St 2.2'!I212</f>
        <v>86228.975376532791</v>
      </c>
      <c r="J212" s="144">
        <f>+'St 2.1'!J212+'St 2.2'!J212</f>
        <v>155687.48300745338</v>
      </c>
      <c r="K212" s="144">
        <f>+'St 2.1'!K212+'St 2.2'!K212</f>
        <v>186441.21978386177</v>
      </c>
      <c r="L212" s="144">
        <f>+'St 2.1'!L212+'St 2.2'!L212</f>
        <v>146025.20532029276</v>
      </c>
      <c r="M212" s="144">
        <f>+'St 2.1'!M212+'St 2.2'!M212</f>
        <v>76754.929507458175</v>
      </c>
      <c r="N212" s="143"/>
      <c r="O212" s="144">
        <f>+'St 2.1'!O212+'St 2.2'!O212</f>
        <v>4156.7546796856423</v>
      </c>
      <c r="P212" s="144">
        <f>+'St 2.1'!P212+'St 2.2'!P212</f>
        <v>-124.52691443487322</v>
      </c>
      <c r="Q212" s="144">
        <f>+'St 2.1'!Q212+'St 2.2'!Q212</f>
        <v>2364.1039646136387</v>
      </c>
      <c r="R212" s="144">
        <f>+'St 2.1'!R212+'St 2.2'!R212</f>
        <v>-8975.2179330969975</v>
      </c>
      <c r="S212" s="144">
        <f>+'St 2.1'!S212+'St 2.2'!S212</f>
        <v>9127.0560378827831</v>
      </c>
      <c r="T212" s="144">
        <f>+'St 2.1'!T212+'St 2.2'!T212</f>
        <v>69458.507630920576</v>
      </c>
      <c r="U212" s="144">
        <f>+'St 2.1'!U212+'St 2.2'!U212</f>
        <v>30753.736776408427</v>
      </c>
      <c r="V212" s="144">
        <f>+'St 2.1'!V212+'St 2.2'!V212</f>
        <v>-40416.014463569009</v>
      </c>
      <c r="W212" s="144">
        <f>+'St 2.1'!W212+'St 2.2'!W212</f>
        <v>-69270.275812834589</v>
      </c>
      <c r="X212" s="150"/>
      <c r="Y212" s="150"/>
      <c r="Z212" s="150"/>
      <c r="AA212" s="150"/>
      <c r="AB212" s="150"/>
      <c r="AC212" s="150"/>
      <c r="AD212" s="150"/>
      <c r="AE212" s="150"/>
      <c r="AF212" s="150"/>
    </row>
    <row r="213" spans="1:32">
      <c r="B213" s="6" t="s">
        <v>108</v>
      </c>
      <c r="C213" s="219"/>
      <c r="D213" s="144">
        <f>+'St 2.1'!D213+'St 2.2'!D213</f>
        <v>1451405.3811458074</v>
      </c>
      <c r="E213" s="144">
        <f>+'St 2.1'!E213+'St 2.2'!E213</f>
        <v>1594838.9478392438</v>
      </c>
      <c r="F213" s="144">
        <f>+'St 2.1'!F213+'St 2.2'!F213</f>
        <v>1795162.8405563475</v>
      </c>
      <c r="G213" s="144">
        <f>+'St 2.1'!G213+'St 2.2'!G213</f>
        <v>1437364.332582464</v>
      </c>
      <c r="H213" s="144">
        <f>+'St 2.1'!H213+'St 2.2'!H213</f>
        <v>1801404.4735047291</v>
      </c>
      <c r="I213" s="144">
        <f>+'St 2.1'!I213+'St 2.2'!I213</f>
        <v>1564002.4125443338</v>
      </c>
      <c r="J213" s="144">
        <f>+'St 2.1'!J213+'St 2.2'!J213</f>
        <v>1770054.5848539593</v>
      </c>
      <c r="K213" s="144">
        <f>+'St 2.1'!K213+'St 2.2'!K213</f>
        <v>1919881.1375917899</v>
      </c>
      <c r="L213" s="144">
        <f>+'St 2.1'!L213+'St 2.2'!L213</f>
        <v>1043922.7466606568</v>
      </c>
      <c r="M213" s="144">
        <f>+'St 2.1'!M213+'St 2.2'!M213</f>
        <v>1610205.3228363311</v>
      </c>
      <c r="N213" s="143"/>
      <c r="O213" s="144">
        <f>+'St 2.1'!O213+'St 2.2'!O213</f>
        <v>143433.56669343609</v>
      </c>
      <c r="P213" s="144">
        <f>+'St 2.1'!P213+'St 2.2'!P213</f>
        <v>200323.89271710391</v>
      </c>
      <c r="Q213" s="144">
        <f>+'St 2.1'!Q213+'St 2.2'!Q213</f>
        <v>-357798.50797388359</v>
      </c>
      <c r="R213" s="144">
        <f>+'St 2.1'!R213+'St 2.2'!R213</f>
        <v>364040.14092226501</v>
      </c>
      <c r="S213" s="144">
        <f>+'St 2.1'!S213+'St 2.2'!S213</f>
        <v>-237402.06096039532</v>
      </c>
      <c r="T213" s="144">
        <f>+'St 2.1'!T213+'St 2.2'!T213</f>
        <v>206052.1723096256</v>
      </c>
      <c r="U213" s="144">
        <f>+'St 2.1'!U213+'St 2.2'!U213</f>
        <v>149826.55273783056</v>
      </c>
      <c r="V213" s="144">
        <f>+'St 2.1'!V213+'St 2.2'!V213</f>
        <v>-875958.39093113306</v>
      </c>
      <c r="W213" s="144">
        <f>+'St 2.1'!W213+'St 2.2'!W213</f>
        <v>566282.57617567445</v>
      </c>
      <c r="X213" s="150"/>
      <c r="Y213" s="150"/>
      <c r="Z213" s="150"/>
      <c r="AA213" s="150"/>
      <c r="AB213" s="150"/>
      <c r="AC213" s="150"/>
      <c r="AD213" s="150"/>
      <c r="AE213" s="150"/>
      <c r="AF213" s="150"/>
    </row>
    <row r="214" spans="1:32">
      <c r="B214" s="6" t="s">
        <v>48</v>
      </c>
      <c r="C214" s="219"/>
      <c r="D214" s="144">
        <f>+'St 2.1'!D214+'St 2.2'!D214</f>
        <v>0</v>
      </c>
      <c r="E214" s="144">
        <f>+'St 2.1'!E214+'St 2.2'!E214</f>
        <v>0</v>
      </c>
      <c r="F214" s="144">
        <f>+'St 2.1'!F214+'St 2.2'!F214</f>
        <v>0</v>
      </c>
      <c r="G214" s="144">
        <f>+'St 2.1'!G214+'St 2.2'!G214</f>
        <v>0</v>
      </c>
      <c r="H214" s="144">
        <f>+'St 2.1'!H214+'St 2.2'!H214</f>
        <v>0</v>
      </c>
      <c r="I214" s="144">
        <f>+'St 2.1'!I214+'St 2.2'!I214</f>
        <v>0</v>
      </c>
      <c r="J214" s="144">
        <f>+'St 2.1'!J214+'St 2.2'!J214</f>
        <v>0</v>
      </c>
      <c r="K214" s="144">
        <f>+'St 2.1'!K214+'St 2.2'!K214</f>
        <v>0</v>
      </c>
      <c r="L214" s="144">
        <f>+'St 2.1'!L214+'St 2.2'!L214</f>
        <v>0</v>
      </c>
      <c r="M214" s="144">
        <f>+'St 2.1'!M214+'St 2.2'!M214</f>
        <v>0</v>
      </c>
      <c r="N214" s="143"/>
      <c r="O214" s="144">
        <f>+'St 2.1'!O214+'St 2.2'!O214</f>
        <v>0</v>
      </c>
      <c r="P214" s="144">
        <f>+'St 2.1'!P214+'St 2.2'!P214</f>
        <v>0</v>
      </c>
      <c r="Q214" s="144">
        <f>+'St 2.1'!Q214+'St 2.2'!Q214</f>
        <v>0</v>
      </c>
      <c r="R214" s="144">
        <f>+'St 2.1'!R214+'St 2.2'!R214</f>
        <v>0</v>
      </c>
      <c r="S214" s="144">
        <f>+'St 2.1'!S214+'St 2.2'!S214</f>
        <v>0</v>
      </c>
      <c r="T214" s="144">
        <f>+'St 2.1'!T214+'St 2.2'!T214</f>
        <v>0</v>
      </c>
      <c r="U214" s="144">
        <f>+'St 2.1'!U214+'St 2.2'!U214</f>
        <v>0</v>
      </c>
      <c r="V214" s="144">
        <f>+'St 2.1'!V214+'St 2.2'!V214</f>
        <v>0</v>
      </c>
      <c r="W214" s="144">
        <f>+'St 2.1'!W214+'St 2.2'!W214</f>
        <v>0</v>
      </c>
      <c r="X214" s="150"/>
      <c r="Y214" s="150"/>
      <c r="Z214" s="150"/>
      <c r="AA214" s="150"/>
      <c r="AB214" s="150"/>
      <c r="AC214" s="150"/>
      <c r="AD214" s="150"/>
      <c r="AE214" s="150"/>
      <c r="AF214" s="150"/>
    </row>
    <row r="215" spans="1:32">
      <c r="B215" s="6" t="s">
        <v>325</v>
      </c>
      <c r="C215" s="219"/>
      <c r="D215" s="144">
        <f>+'St 2.1'!D215+'St 2.2'!D215</f>
        <v>0</v>
      </c>
      <c r="E215" s="144">
        <f>+'St 2.1'!E215+'St 2.2'!E215</f>
        <v>0</v>
      </c>
      <c r="F215" s="144">
        <f>+'St 2.1'!F215+'St 2.2'!F215</f>
        <v>0</v>
      </c>
      <c r="G215" s="144">
        <f>+'St 2.1'!G215+'St 2.2'!G215</f>
        <v>0</v>
      </c>
      <c r="H215" s="144">
        <f>+'St 2.1'!H215+'St 2.2'!H215</f>
        <v>0</v>
      </c>
      <c r="I215" s="144">
        <f>+'St 2.1'!I215+'St 2.2'!I215</f>
        <v>0</v>
      </c>
      <c r="J215" s="144">
        <f>+'St 2.1'!J215+'St 2.2'!J215</f>
        <v>0</v>
      </c>
      <c r="K215" s="144">
        <f>+'St 2.1'!K215+'St 2.2'!K215</f>
        <v>0</v>
      </c>
      <c r="L215" s="144">
        <f>+'St 2.1'!L215+'St 2.2'!L215</f>
        <v>0</v>
      </c>
      <c r="M215" s="144">
        <f>+'St 2.1'!M215+'St 2.2'!M215</f>
        <v>0</v>
      </c>
      <c r="N215" s="143"/>
      <c r="O215" s="144">
        <f>+'St 2.1'!O215+'St 2.2'!O215</f>
        <v>0</v>
      </c>
      <c r="P215" s="144">
        <f>+'St 2.1'!P215+'St 2.2'!P215</f>
        <v>0</v>
      </c>
      <c r="Q215" s="144">
        <f>+'St 2.1'!Q215+'St 2.2'!Q215</f>
        <v>0</v>
      </c>
      <c r="R215" s="144">
        <f>+'St 2.1'!R215+'St 2.2'!R215</f>
        <v>0</v>
      </c>
      <c r="S215" s="144">
        <f>+'St 2.1'!S215+'St 2.2'!S215</f>
        <v>0</v>
      </c>
      <c r="T215" s="144">
        <f>+'St 2.1'!T215+'St 2.2'!T215</f>
        <v>0</v>
      </c>
      <c r="U215" s="144">
        <f>+'St 2.1'!U215+'St 2.2'!U215</f>
        <v>0</v>
      </c>
      <c r="V215" s="144">
        <f>+'St 2.1'!V215+'St 2.2'!V215</f>
        <v>0</v>
      </c>
      <c r="W215" s="144">
        <f>+'St 2.1'!W215+'St 2.2'!W215</f>
        <v>0</v>
      </c>
      <c r="X215" s="150"/>
      <c r="Y215" s="150"/>
      <c r="Z215" s="150"/>
      <c r="AA215" s="150"/>
      <c r="AB215" s="150"/>
      <c r="AC215" s="150"/>
      <c r="AD215" s="150"/>
      <c r="AE215" s="150"/>
      <c r="AF215" s="150"/>
    </row>
    <row r="216" spans="1:32">
      <c r="B216" s="8" t="s">
        <v>101</v>
      </c>
      <c r="C216" s="219"/>
      <c r="D216" s="144">
        <f>+'St 2.1'!D216+'St 2.2'!D216</f>
        <v>0</v>
      </c>
      <c r="E216" s="144">
        <f>+'St 2.1'!E216+'St 2.2'!E216</f>
        <v>21236.760000000002</v>
      </c>
      <c r="F216" s="144">
        <f>+'St 2.1'!F216+'St 2.2'!F216</f>
        <v>54141.07672166</v>
      </c>
      <c r="G216" s="144">
        <f>+'St 2.1'!G216+'St 2.2'!G216</f>
        <v>33189.140132466637</v>
      </c>
      <c r="H216" s="144">
        <f>+'St 2.1'!H216+'St 2.2'!H216</f>
        <v>16043.411508641793</v>
      </c>
      <c r="I216" s="144">
        <f>+'St 2.1'!I216+'St 2.2'!I216</f>
        <v>11628.774792567825</v>
      </c>
      <c r="J216" s="144">
        <f>+'St 2.1'!J216+'St 2.2'!J216</f>
        <v>11032.855081919559</v>
      </c>
      <c r="K216" s="144">
        <f>+'St 2.1'!K216+'St 2.2'!K216</f>
        <v>5617.053846746443</v>
      </c>
      <c r="L216" s="144">
        <f>+'St 2.1'!L216+'St 2.2'!L216</f>
        <v>9186.1657506077536</v>
      </c>
      <c r="M216" s="144">
        <f>+'St 2.1'!M216+'St 2.2'!M216</f>
        <v>39872.670599967234</v>
      </c>
      <c r="N216" s="143"/>
      <c r="O216" s="144">
        <f>+'St 2.1'!O216+'St 2.2'!O216</f>
        <v>21236.760000000002</v>
      </c>
      <c r="P216" s="144">
        <f>+'St 2.1'!P216+'St 2.2'!P216</f>
        <v>32904.316721659998</v>
      </c>
      <c r="Q216" s="144">
        <f>+'St 2.1'!Q216+'St 2.2'!Q216</f>
        <v>-20951.936589193367</v>
      </c>
      <c r="R216" s="144">
        <f>+'St 2.1'!R216+'St 2.2'!R216</f>
        <v>-17145.728623824842</v>
      </c>
      <c r="S216" s="144">
        <f>+'St 2.1'!S216+'St 2.2'!S216</f>
        <v>-4414.6367160739683</v>
      </c>
      <c r="T216" s="144">
        <f>+'St 2.1'!T216+'St 2.2'!T216</f>
        <v>-595.91971064826623</v>
      </c>
      <c r="U216" s="144">
        <f>+'St 2.1'!U216+'St 2.2'!U216</f>
        <v>-5415.8012351731149</v>
      </c>
      <c r="V216" s="144">
        <f>+'St 2.1'!V216+'St 2.2'!V216</f>
        <v>3569.1119038613101</v>
      </c>
      <c r="W216" s="144">
        <f>+'St 2.1'!W216+'St 2.2'!W216</f>
        <v>30686.504849359484</v>
      </c>
      <c r="X216" s="150"/>
      <c r="Y216" s="150"/>
      <c r="Z216" s="150"/>
      <c r="AA216" s="150"/>
      <c r="AB216" s="150"/>
      <c r="AC216" s="150"/>
      <c r="AD216" s="150"/>
      <c r="AE216" s="150"/>
      <c r="AF216" s="150"/>
    </row>
    <row r="217" spans="1:32" s="45" customFormat="1">
      <c r="A217" s="38"/>
      <c r="B217" s="9" t="s">
        <v>95</v>
      </c>
      <c r="C217" s="209" t="s">
        <v>310</v>
      </c>
      <c r="D217" s="147">
        <f>+'St 2.1'!D217+'St 2.2'!D217</f>
        <v>1338345.7467839031</v>
      </c>
      <c r="E217" s="147">
        <f>+'St 2.1'!E217+'St 2.2'!E217</f>
        <v>1643965.6375237429</v>
      </c>
      <c r="F217" s="147">
        <f>+'St 2.1'!F217+'St 2.2'!F217</f>
        <v>2140499.5621314193</v>
      </c>
      <c r="G217" s="147">
        <f>+'St 2.1'!G217+'St 2.2'!G217</f>
        <v>1766045.1793291762</v>
      </c>
      <c r="H217" s="147">
        <f>+'St 2.1'!H217+'St 2.2'!H217</f>
        <v>1824328.6162764018</v>
      </c>
      <c r="I217" s="147">
        <f>+'St 2.1'!I217+'St 2.2'!I217</f>
        <v>1812294.0020645207</v>
      </c>
      <c r="J217" s="147">
        <f>+'St 2.1'!J217+'St 2.2'!J217</f>
        <v>1830235.4750127173</v>
      </c>
      <c r="K217" s="147">
        <f>+'St 2.1'!K217+'St 2.2'!K217</f>
        <v>2070816.8151870435</v>
      </c>
      <c r="L217" s="147">
        <f>+'St 2.1'!L217+'St 2.2'!L217</f>
        <v>1471928.3097007098</v>
      </c>
      <c r="M217" s="147">
        <f>+'St 2.1'!M217+'St 2.2'!M217</f>
        <v>1603853.6175131409</v>
      </c>
      <c r="N217" s="146"/>
      <c r="O217" s="147">
        <f>+'St 2.1'!O217+'St 2.2'!O217</f>
        <v>305619.89073983993</v>
      </c>
      <c r="P217" s="147">
        <f>+'St 2.1'!P217+'St 2.2'!P217</f>
        <v>496533.92460767657</v>
      </c>
      <c r="Q217" s="147">
        <f>+'St 2.1'!Q217+'St 2.2'!Q217</f>
        <v>-374454.38280224334</v>
      </c>
      <c r="R217" s="147">
        <f>+'St 2.1'!R217+'St 2.2'!R217</f>
        <v>58283.436947225426</v>
      </c>
      <c r="S217" s="147">
        <f>+'St 2.1'!S217+'St 2.2'!S217</f>
        <v>-12034.614211880795</v>
      </c>
      <c r="T217" s="147">
        <f>+'St 2.1'!T217+'St 2.2'!T217</f>
        <v>17941.472948196446</v>
      </c>
      <c r="U217" s="147">
        <f>+'St 2.1'!U217+'St 2.2'!U217</f>
        <v>240581.34017432635</v>
      </c>
      <c r="V217" s="147">
        <f>+'St 2.1'!V217+'St 2.2'!V217</f>
        <v>-598888.50548633409</v>
      </c>
      <c r="W217" s="147">
        <f>+'St 2.1'!W217+'St 2.2'!W217</f>
        <v>131925.30781243122</v>
      </c>
      <c r="X217" s="149"/>
      <c r="Y217" s="149"/>
      <c r="Z217" s="149"/>
      <c r="AA217" s="149"/>
      <c r="AB217" s="149"/>
      <c r="AC217" s="149"/>
      <c r="AD217" s="149"/>
      <c r="AE217" s="149"/>
      <c r="AF217" s="149"/>
    </row>
    <row r="218" spans="1:32">
      <c r="B218" s="208" t="s">
        <v>40</v>
      </c>
      <c r="C218" s="18"/>
      <c r="D218" s="144">
        <f>+'St 2.1'!D218+'St 2.2'!D218</f>
        <v>1332320.336783903</v>
      </c>
      <c r="E218" s="144">
        <f>+'St 2.1'!E218+'St 2.2'!E218</f>
        <v>1636247.6216548283</v>
      </c>
      <c r="F218" s="144">
        <f>+'St 2.1'!F218+'St 2.2'!F218</f>
        <v>2125024.9297564193</v>
      </c>
      <c r="G218" s="144">
        <f>+'St 2.1'!G218+'St 2.2'!G218</f>
        <v>1745781.5592266156</v>
      </c>
      <c r="H218" s="144">
        <f>+'St 2.1'!H218+'St 2.2'!H218</f>
        <v>1794529.6649549124</v>
      </c>
      <c r="I218" s="144">
        <f>+'St 2.1'!I218+'St 2.2'!I218</f>
        <v>1773388.7468195017</v>
      </c>
      <c r="J218" s="144">
        <f>+'St 2.1'!J218+'St 2.2'!J218</f>
        <v>1794561.7494141024</v>
      </c>
      <c r="K218" s="144">
        <f>+'St 2.1'!K218+'St 2.2'!K218</f>
        <v>2033812.6745708799</v>
      </c>
      <c r="L218" s="144">
        <f>+'St 2.1'!L218+'St 2.2'!L218</f>
        <v>1436997.9738980646</v>
      </c>
      <c r="M218" s="144">
        <f>+'St 2.1'!M218+'St 2.2'!M218</f>
        <v>1566509.0139112179</v>
      </c>
      <c r="N218" s="143"/>
      <c r="O218" s="144">
        <f>+'St 2.1'!O218+'St 2.2'!O218</f>
        <v>306549.72010903648</v>
      </c>
      <c r="P218" s="144">
        <f>+'St 2.1'!P218+'St 2.2'!P218</f>
        <v>476757.29027523514</v>
      </c>
      <c r="Q218" s="144">
        <f>+'St 2.1'!Q218+'St 2.2'!Q218</f>
        <v>-367373.028134375</v>
      </c>
      <c r="R218" s="144">
        <f>+'St 2.1'!R218+'St 2.2'!R218</f>
        <v>71589.223093514287</v>
      </c>
      <c r="S218" s="144">
        <f>+'St 2.1'!S218+'St 2.2'!S218</f>
        <v>-22542.622518597906</v>
      </c>
      <c r="T218" s="144">
        <f>+'St 2.1'!T218+'St 2.2'!T218</f>
        <v>59387.396385650347</v>
      </c>
      <c r="U218" s="144">
        <f>+'St 2.1'!U218+'St 2.2'!U218</f>
        <v>186395.81711321435</v>
      </c>
      <c r="V218" s="144">
        <f>+'St 2.1'!V218+'St 2.2'!V218</f>
        <v>-707800.66001649061</v>
      </c>
      <c r="W218" s="144">
        <f>+'St 2.1'!W218+'St 2.2'!W218</f>
        <v>153055.53231563992</v>
      </c>
      <c r="X218" s="150"/>
      <c r="Y218" s="150"/>
      <c r="Z218" s="150"/>
      <c r="AA218" s="150"/>
      <c r="AB218" s="150"/>
      <c r="AC218" s="150"/>
      <c r="AD218" s="150"/>
      <c r="AE218" s="150"/>
      <c r="AF218" s="150"/>
    </row>
    <row r="219" spans="1:32">
      <c r="B219" s="6" t="s">
        <v>41</v>
      </c>
      <c r="C219" s="18"/>
      <c r="D219" s="144">
        <f>+'St 2.1'!D219+'St 2.2'!D219</f>
        <v>0</v>
      </c>
      <c r="E219" s="144">
        <f>+'St 2.1'!E219+'St 2.2'!E219</f>
        <v>0</v>
      </c>
      <c r="F219" s="144">
        <f>+'St 2.1'!F219+'St 2.2'!F219</f>
        <v>0</v>
      </c>
      <c r="G219" s="144">
        <f>+'St 2.1'!G219+'St 2.2'!G219</f>
        <v>0</v>
      </c>
      <c r="H219" s="144">
        <f>+'St 2.1'!H219+'St 2.2'!H219</f>
        <v>0</v>
      </c>
      <c r="I219" s="144">
        <f>+'St 2.1'!I219+'St 2.2'!I219</f>
        <v>0</v>
      </c>
      <c r="J219" s="144">
        <f>+'St 2.1'!J219+'St 2.2'!J219</f>
        <v>0</v>
      </c>
      <c r="K219" s="144">
        <f>+'St 2.1'!K219+'St 2.2'!K219</f>
        <v>0</v>
      </c>
      <c r="L219" s="144">
        <f>+'St 2.1'!L219+'St 2.2'!L219</f>
        <v>0</v>
      </c>
      <c r="M219" s="144">
        <f>+'St 2.1'!M219+'St 2.2'!M219</f>
        <v>0</v>
      </c>
      <c r="N219" s="143"/>
      <c r="O219" s="144">
        <f>+'St 2.1'!O219+'St 2.2'!O219</f>
        <v>0</v>
      </c>
      <c r="P219" s="144">
        <f>+'St 2.1'!P219+'St 2.2'!P219</f>
        <v>0</v>
      </c>
      <c r="Q219" s="144">
        <f>+'St 2.1'!Q219+'St 2.2'!Q219</f>
        <v>0</v>
      </c>
      <c r="R219" s="144">
        <f>+'St 2.1'!R219+'St 2.2'!R219</f>
        <v>0</v>
      </c>
      <c r="S219" s="144">
        <f>+'St 2.1'!S219+'St 2.2'!S219</f>
        <v>0</v>
      </c>
      <c r="T219" s="144">
        <f>+'St 2.1'!T219+'St 2.2'!T219</f>
        <v>0</v>
      </c>
      <c r="U219" s="144">
        <f>+'St 2.1'!U219+'St 2.2'!U219</f>
        <v>0</v>
      </c>
      <c r="V219" s="144">
        <f>+'St 2.1'!V219+'St 2.2'!V219</f>
        <v>0</v>
      </c>
      <c r="W219" s="144">
        <f>+'St 2.1'!W219+'St 2.2'!W219</f>
        <v>0</v>
      </c>
      <c r="X219" s="150"/>
      <c r="Y219" s="150"/>
      <c r="Z219" s="150"/>
      <c r="AA219" s="150"/>
      <c r="AB219" s="150"/>
      <c r="AC219" s="150"/>
      <c r="AD219" s="150"/>
      <c r="AE219" s="150"/>
      <c r="AF219" s="150"/>
    </row>
    <row r="220" spans="1:32">
      <c r="B220" s="6" t="s">
        <v>42</v>
      </c>
      <c r="C220" s="18"/>
      <c r="D220" s="144">
        <f>+'St 2.1'!D220+'St 2.2'!D220</f>
        <v>6811.9200620089287</v>
      </c>
      <c r="E220" s="144">
        <f>+'St 2.1'!E220+'St 2.2'!E220</f>
        <v>6312.7633765751079</v>
      </c>
      <c r="F220" s="144">
        <f>+'St 2.1'!F220+'St 2.2'!F220</f>
        <v>5654.8481904562859</v>
      </c>
      <c r="G220" s="144">
        <f>+'St 2.1'!G220+'St 2.2'!G220</f>
        <v>6694.2995833411242</v>
      </c>
      <c r="H220" s="144">
        <f>+'St 2.1'!H220+'St 2.2'!H220</f>
        <v>7436.3461716088095</v>
      </c>
      <c r="I220" s="144">
        <f>+'St 2.1'!I220+'St 2.2'!I220</f>
        <v>6014.7432271223634</v>
      </c>
      <c r="J220" s="144">
        <f>+'St 2.1'!J220+'St 2.2'!J220</f>
        <v>6275.6342459368361</v>
      </c>
      <c r="K220" s="144">
        <f>+'St 2.1'!K220+'St 2.2'!K220</f>
        <v>7008.6193344589965</v>
      </c>
      <c r="L220" s="144">
        <f>+'St 2.1'!L220+'St 2.2'!L220</f>
        <v>7519.6124020981033</v>
      </c>
      <c r="M220" s="144">
        <f>+'St 2.1'!M220+'St 2.2'!M220</f>
        <v>7919.3717794956692</v>
      </c>
      <c r="N220" s="143"/>
      <c r="O220" s="144">
        <f>+'St 2.1'!O220+'St 2.2'!O220</f>
        <v>-499.15668543382077</v>
      </c>
      <c r="P220" s="144">
        <f>+'St 2.1'!P220+'St 2.2'!P220</f>
        <v>-657.9151861188227</v>
      </c>
      <c r="Q220" s="144">
        <f>+'St 2.1'!Q220+'St 2.2'!Q220</f>
        <v>1039.4513928848392</v>
      </c>
      <c r="R220" s="144">
        <f>+'St 2.1'!R220+'St 2.2'!R220</f>
        <v>742.04658826768468</v>
      </c>
      <c r="S220" s="144">
        <f>+'St 2.1'!S220+'St 2.2'!S220</f>
        <v>-1421.602944486445</v>
      </c>
      <c r="T220" s="144">
        <f>+'St 2.1'!T220+'St 2.2'!T220</f>
        <v>260.89101881447209</v>
      </c>
      <c r="U220" s="144">
        <f>+'St 2.1'!U220+'St 2.2'!U220</f>
        <v>732.98508852216003</v>
      </c>
      <c r="V220" s="144">
        <f>+'St 2.1'!V220+'St 2.2'!V220</f>
        <v>510.99306763910727</v>
      </c>
      <c r="W220" s="144">
        <f>+'St 2.1'!W220+'St 2.2'!W220</f>
        <v>399.7593773975658</v>
      </c>
      <c r="X220" s="150"/>
      <c r="Y220" s="150"/>
      <c r="Z220" s="150"/>
      <c r="AA220" s="150"/>
      <c r="AB220" s="150"/>
      <c r="AC220" s="150"/>
      <c r="AD220" s="150"/>
      <c r="AE220" s="150"/>
      <c r="AF220" s="150"/>
    </row>
    <row r="221" spans="1:32">
      <c r="B221" s="6" t="s">
        <v>43</v>
      </c>
      <c r="C221" s="18"/>
      <c r="D221" s="144">
        <f>+'St 2.1'!D221+'St 2.2'!D221</f>
        <v>3464.5012602554311</v>
      </c>
      <c r="E221" s="144">
        <f>+'St 2.1'!E221+'St 2.2'!E221</f>
        <v>4075.8873543291129</v>
      </c>
      <c r="F221" s="144">
        <f>+'St 2.1'!F221+'St 2.2'!F221</f>
        <v>4100.7453169093005</v>
      </c>
      <c r="G221" s="144">
        <f>+'St 2.1'!G221+'St 2.2'!G221</f>
        <v>3696.0327186793215</v>
      </c>
      <c r="H221" s="144">
        <f>+'St 2.1'!H221+'St 2.2'!H221</f>
        <v>4840.324933144133</v>
      </c>
      <c r="I221" s="144">
        <f>+'St 2.1'!I221+'St 2.2'!I221</f>
        <v>4936.0822683578617</v>
      </c>
      <c r="J221" s="144">
        <f>+'St 2.1'!J221+'St 2.2'!J221</f>
        <v>7810.8045732948967</v>
      </c>
      <c r="K221" s="144">
        <f>+'St 2.1'!K221+'St 2.2'!K221</f>
        <v>14119.075125380559</v>
      </c>
      <c r="L221" s="144">
        <f>+'St 2.1'!L221+'St 2.2'!L221</f>
        <v>11060.61008215228</v>
      </c>
      <c r="M221" s="144">
        <f>+'St 2.1'!M221+'St 2.2'!M221</f>
        <v>9597.2889054188181</v>
      </c>
      <c r="N221" s="143"/>
      <c r="O221" s="144">
        <f>+'St 2.1'!O221+'St 2.2'!O221</f>
        <v>611.38609407368187</v>
      </c>
      <c r="P221" s="144">
        <f>+'St 2.1'!P221+'St 2.2'!P221</f>
        <v>24.857962580187642</v>
      </c>
      <c r="Q221" s="144">
        <f>+'St 2.1'!Q221+'St 2.2'!Q221</f>
        <v>-404.71259822997894</v>
      </c>
      <c r="R221" s="144">
        <f>+'St 2.1'!R221+'St 2.2'!R221</f>
        <v>1144.2922144648107</v>
      </c>
      <c r="S221" s="144">
        <f>+'St 2.1'!S221+'St 2.2'!S221</f>
        <v>95.757335213729192</v>
      </c>
      <c r="T221" s="144">
        <f>+'St 2.1'!T221+'St 2.2'!T221</f>
        <v>2874.722304937035</v>
      </c>
      <c r="U221" s="144">
        <f>+'St 2.1'!U221+'St 2.2'!U221</f>
        <v>6308.2705520856616</v>
      </c>
      <c r="V221" s="144">
        <f>+'St 2.1'!V221+'St 2.2'!V221</f>
        <v>-3058.4650432282801</v>
      </c>
      <c r="W221" s="144">
        <f>+'St 2.1'!W221+'St 2.2'!W221</f>
        <v>-1463.321176733461</v>
      </c>
      <c r="X221" s="150"/>
      <c r="Y221" s="150"/>
      <c r="Z221" s="150"/>
      <c r="AA221" s="150"/>
      <c r="AB221" s="150"/>
      <c r="AC221" s="150"/>
      <c r="AD221" s="150"/>
      <c r="AE221" s="150"/>
      <c r="AF221" s="150"/>
    </row>
    <row r="222" spans="1:32">
      <c r="B222" s="6" t="s">
        <v>44</v>
      </c>
      <c r="C222" s="18"/>
      <c r="D222" s="144">
        <f>+'St 2.1'!D222+'St 2.2'!D222</f>
        <v>2222.5362920031371</v>
      </c>
      <c r="E222" s="144">
        <f>+'St 2.1'!E222+'St 2.2'!E222</f>
        <v>2493.4020729280123</v>
      </c>
      <c r="F222" s="144">
        <f>+'St 2.1'!F222+'St 2.2'!F222</f>
        <v>2740.1622183269815</v>
      </c>
      <c r="G222" s="144">
        <f>+'St 2.1'!G222+'St 2.2'!G222</f>
        <v>3205.5614421247756</v>
      </c>
      <c r="H222" s="144">
        <f>+'St 2.1'!H222+'St 2.2'!H222</f>
        <v>3268.6161786383122</v>
      </c>
      <c r="I222" s="144">
        <f>+'St 2.1'!I222+'St 2.2'!I222</f>
        <v>3384.2339740413854</v>
      </c>
      <c r="J222" s="144">
        <f>+'St 2.1'!J222+'St 2.2'!J222</f>
        <v>3747.7870763892852</v>
      </c>
      <c r="K222" s="144">
        <f>+'St 2.1'!K222+'St 2.2'!K222</f>
        <v>4191.5737656464798</v>
      </c>
      <c r="L222" s="144">
        <f>+'St 2.1'!L222+'St 2.2'!L222</f>
        <v>4459.9593025159684</v>
      </c>
      <c r="M222" s="144">
        <f>+'St 2.1'!M222+'St 2.2'!M222</f>
        <v>6932.6364979018581</v>
      </c>
      <c r="N222" s="143"/>
      <c r="O222" s="144">
        <f>+'St 2.1'!O222+'St 2.2'!O222</f>
        <v>270.8657809248752</v>
      </c>
      <c r="P222" s="144">
        <f>+'St 2.1'!P222+'St 2.2'!P222</f>
        <v>246.76014539896903</v>
      </c>
      <c r="Q222" s="144">
        <f>+'St 2.1'!Q222+'St 2.2'!Q222</f>
        <v>465.39922379779387</v>
      </c>
      <c r="R222" s="144">
        <f>+'St 2.1'!R222+'St 2.2'!R222</f>
        <v>63.05473651353708</v>
      </c>
      <c r="S222" s="144">
        <f>+'St 2.1'!S222+'St 2.2'!S222</f>
        <v>115.61779540307313</v>
      </c>
      <c r="T222" s="144">
        <f>+'St 2.1'!T222+'St 2.2'!T222</f>
        <v>363.55310234789965</v>
      </c>
      <c r="U222" s="144">
        <f>+'St 2.1'!U222+'St 2.2'!U222</f>
        <v>443.78668925719467</v>
      </c>
      <c r="V222" s="144">
        <f>+'St 2.1'!V222+'St 2.2'!V222</f>
        <v>268.38553686948853</v>
      </c>
      <c r="W222" s="144">
        <f>+'St 2.1'!W222+'St 2.2'!W222</f>
        <v>2472.6771953858893</v>
      </c>
      <c r="X222" s="150"/>
      <c r="Y222" s="150"/>
      <c r="Z222" s="150"/>
      <c r="AA222" s="150"/>
      <c r="AB222" s="150"/>
      <c r="AC222" s="150"/>
      <c r="AD222" s="150"/>
      <c r="AE222" s="150"/>
      <c r="AF222" s="150"/>
    </row>
    <row r="223" spans="1:32">
      <c r="B223" s="7" t="s">
        <v>45</v>
      </c>
      <c r="C223" s="18"/>
      <c r="D223" s="144">
        <f>+'St 2.1'!D223+'St 2.2'!D223</f>
        <v>2220.7711156210416</v>
      </c>
      <c r="E223" s="144">
        <f>+'St 2.1'!E223+'St 2.2'!E223</f>
        <v>2489.0537199845066</v>
      </c>
      <c r="F223" s="144">
        <f>+'St 2.1'!F223+'St 2.2'!F223</f>
        <v>2737.442512040097</v>
      </c>
      <c r="G223" s="144">
        <f>+'St 2.1'!G223+'St 2.2'!G223</f>
        <v>3203.0583803576319</v>
      </c>
      <c r="H223" s="144">
        <f>+'St 2.1'!H223+'St 2.2'!H223</f>
        <v>3268.2798344388161</v>
      </c>
      <c r="I223" s="144">
        <f>+'St 2.1'!I223+'St 2.2'!I223</f>
        <v>3384.1804078902642</v>
      </c>
      <c r="J223" s="144">
        <f>+'St 2.1'!J223+'St 2.2'!J223</f>
        <v>3747.7870763892852</v>
      </c>
      <c r="K223" s="144">
        <f>+'St 2.1'!K223+'St 2.2'!K223</f>
        <v>4191.5737656464798</v>
      </c>
      <c r="L223" s="144">
        <f>+'St 2.1'!L223+'St 2.2'!L223</f>
        <v>4459.9593025159684</v>
      </c>
      <c r="M223" s="144">
        <f>+'St 2.1'!M223+'St 2.2'!M223</f>
        <v>6932.6364979018581</v>
      </c>
      <c r="N223" s="143"/>
      <c r="O223" s="144">
        <f>+'St 2.1'!O223+'St 2.2'!O223</f>
        <v>268.28260436346517</v>
      </c>
      <c r="P223" s="144">
        <f>+'St 2.1'!P223+'St 2.2'!P223</f>
        <v>248.38879205559044</v>
      </c>
      <c r="Q223" s="144">
        <f>+'St 2.1'!Q223+'St 2.2'!Q223</f>
        <v>465.61586831753488</v>
      </c>
      <c r="R223" s="144">
        <f>+'St 2.1'!R223+'St 2.2'!R223</f>
        <v>65.221454081184049</v>
      </c>
      <c r="S223" s="144">
        <f>+'St 2.1'!S223+'St 2.2'!S223</f>
        <v>115.900573451448</v>
      </c>
      <c r="T223" s="144">
        <f>+'St 2.1'!T223+'St 2.2'!T223</f>
        <v>363.60666849902117</v>
      </c>
      <c r="U223" s="144">
        <f>+'St 2.1'!U223+'St 2.2'!U223</f>
        <v>443.78668925719467</v>
      </c>
      <c r="V223" s="144">
        <f>+'St 2.1'!V223+'St 2.2'!V223</f>
        <v>268.38553686948853</v>
      </c>
      <c r="W223" s="144">
        <f>+'St 2.1'!W223+'St 2.2'!W223</f>
        <v>2472.6771953858893</v>
      </c>
      <c r="X223" s="150"/>
      <c r="Y223" s="150"/>
      <c r="Z223" s="150"/>
      <c r="AA223" s="150"/>
      <c r="AB223" s="150"/>
      <c r="AC223" s="150"/>
      <c r="AD223" s="150"/>
      <c r="AE223" s="150"/>
      <c r="AF223" s="150"/>
    </row>
    <row r="224" spans="1:32">
      <c r="B224" s="7" t="s">
        <v>46</v>
      </c>
      <c r="C224" s="18"/>
      <c r="D224" s="144">
        <f>+'St 2.1'!D224+'St 2.2'!D224</f>
        <v>1.7651763820953892</v>
      </c>
      <c r="E224" s="144">
        <f>+'St 2.1'!E224+'St 2.2'!E224</f>
        <v>4.3483529435057315</v>
      </c>
      <c r="F224" s="144">
        <f>+'St 2.1'!F224+'St 2.2'!F224</f>
        <v>2.7197062868842474</v>
      </c>
      <c r="G224" s="144">
        <f>+'St 2.1'!G224+'St 2.2'!G224</f>
        <v>2.5030617671433815</v>
      </c>
      <c r="H224" s="144">
        <f>+'St 2.1'!H224+'St 2.2'!H224</f>
        <v>0.33634419949584138</v>
      </c>
      <c r="I224" s="144">
        <f>+'St 2.1'!I224+'St 2.2'!I224</f>
        <v>5.3566151121821892E-2</v>
      </c>
      <c r="J224" s="144">
        <f>+'St 2.1'!J224+'St 2.2'!J224</f>
        <v>0</v>
      </c>
      <c r="K224" s="144">
        <f>+'St 2.1'!K224+'St 2.2'!K224</f>
        <v>0</v>
      </c>
      <c r="L224" s="144">
        <f>+'St 2.1'!L224+'St 2.2'!L224</f>
        <v>0</v>
      </c>
      <c r="M224" s="144">
        <f>+'St 2.1'!M224+'St 2.2'!M224</f>
        <v>0</v>
      </c>
      <c r="N224" s="143"/>
      <c r="O224" s="144">
        <f>+'St 2.1'!O224+'St 2.2'!O224</f>
        <v>2.5831765614103426</v>
      </c>
      <c r="P224" s="144">
        <f>+'St 2.1'!P224+'St 2.2'!P224</f>
        <v>-1.6286466566214841</v>
      </c>
      <c r="Q224" s="144">
        <f>+'St 2.1'!Q224+'St 2.2'!Q224</f>
        <v>-0.21664451974086585</v>
      </c>
      <c r="R224" s="144">
        <f>+'St 2.1'!R224+'St 2.2'!R224</f>
        <v>-2.1667175676475403</v>
      </c>
      <c r="S224" s="144">
        <f>+'St 2.1'!S224+'St 2.2'!S224</f>
        <v>-0.28277804837401949</v>
      </c>
      <c r="T224" s="144">
        <f>+'St 2.1'!T224+'St 2.2'!T224</f>
        <v>-5.3566151121821892E-2</v>
      </c>
      <c r="U224" s="144">
        <f>+'St 2.1'!U224+'St 2.2'!U224</f>
        <v>0</v>
      </c>
      <c r="V224" s="144">
        <f>+'St 2.1'!V224+'St 2.2'!V224</f>
        <v>0</v>
      </c>
      <c r="W224" s="144">
        <f>+'St 2.1'!W224+'St 2.2'!W224</f>
        <v>0</v>
      </c>
      <c r="X224" s="150"/>
      <c r="Y224" s="150"/>
      <c r="Z224" s="150"/>
      <c r="AA224" s="150"/>
      <c r="AB224" s="150"/>
      <c r="AC224" s="150"/>
      <c r="AD224" s="150"/>
      <c r="AE224" s="150"/>
      <c r="AF224" s="150"/>
    </row>
    <row r="225" spans="1:32">
      <c r="B225" s="6" t="s">
        <v>317</v>
      </c>
      <c r="C225" s="18"/>
      <c r="D225" s="144">
        <f>+'St 2.1'!D225+'St 2.2'!D225</f>
        <v>113020.49856445768</v>
      </c>
      <c r="E225" s="144">
        <f>+'St 2.1'!E225+'St 2.2'!E225</f>
        <v>115259.11371351825</v>
      </c>
      <c r="F225" s="144">
        <f>+'St 2.1'!F225+'St 2.2'!F225</f>
        <v>120957.59352475672</v>
      </c>
      <c r="G225" s="144">
        <f>+'St 2.1'!G225+'St 2.2'!G225</f>
        <v>114513.90924802115</v>
      </c>
      <c r="H225" s="144">
        <f>+'St 2.1'!H225+'St 2.2'!H225</f>
        <v>106280.822255094</v>
      </c>
      <c r="I225" s="144">
        <f>+'St 2.1'!I225+'St 2.2'!I225</f>
        <v>114116.93372276101</v>
      </c>
      <c r="J225" s="144">
        <f>+'St 2.1'!J225+'St 2.2'!J225</f>
        <v>103698.8072059374</v>
      </c>
      <c r="K225" s="144">
        <f>+'St 2.1'!K225+'St 2.2'!K225</f>
        <v>134649.84553405739</v>
      </c>
      <c r="L225" s="144">
        <f>+'St 2.1'!L225+'St 2.2'!L225</f>
        <v>205125.12582920556</v>
      </c>
      <c r="M225" s="144">
        <f>+'St 2.1'!M225+'St 2.2'!M225</f>
        <v>177104.37437206291</v>
      </c>
      <c r="N225" s="143"/>
      <c r="O225" s="144">
        <f>+'St 2.1'!O225+'St 2.2'!O225</f>
        <v>2238.6151490605816</v>
      </c>
      <c r="P225" s="144">
        <f>+'St 2.1'!P225+'St 2.2'!P225</f>
        <v>5698.4798112384515</v>
      </c>
      <c r="Q225" s="144">
        <f>+'St 2.1'!Q225+'St 2.2'!Q225</f>
        <v>-6443.6842767355702</v>
      </c>
      <c r="R225" s="144">
        <f>+'St 2.1'!R225+'St 2.2'!R225</f>
        <v>-8233.0869929271557</v>
      </c>
      <c r="S225" s="144">
        <f>+'St 2.1'!S225+'St 2.2'!S225</f>
        <v>7836.1114676670122</v>
      </c>
      <c r="T225" s="144">
        <f>+'St 2.1'!T225+'St 2.2'!T225</f>
        <v>-10418.126516823602</v>
      </c>
      <c r="U225" s="144">
        <f>+'St 2.1'!U225+'St 2.2'!U225</f>
        <v>30951.038328119979</v>
      </c>
      <c r="V225" s="144">
        <f>+'St 2.1'!V225+'St 2.2'!V225</f>
        <v>70475.280295148143</v>
      </c>
      <c r="W225" s="144">
        <f>+'St 2.1'!W225+'St 2.2'!W225</f>
        <v>-28020.751457142615</v>
      </c>
      <c r="X225" s="150"/>
      <c r="Y225" s="150"/>
      <c r="Z225" s="150"/>
      <c r="AA225" s="150"/>
      <c r="AB225" s="150"/>
      <c r="AC225" s="150"/>
      <c r="AD225" s="150"/>
      <c r="AE225" s="150"/>
      <c r="AF225" s="150"/>
    </row>
    <row r="226" spans="1:32">
      <c r="B226" s="6" t="s">
        <v>108</v>
      </c>
      <c r="C226" s="18"/>
      <c r="D226" s="144">
        <f>+'St 2.1'!D226+'St 2.2'!D226</f>
        <v>1206800.8706416776</v>
      </c>
      <c r="E226" s="144">
        <f>+'St 2.1'!E226+'St 2.2'!E226</f>
        <v>1508106.4551374777</v>
      </c>
      <c r="F226" s="144">
        <f>+'St 2.1'!F226+'St 2.2'!F226</f>
        <v>1991571.5739269699</v>
      </c>
      <c r="G226" s="144">
        <f>+'St 2.1'!G226+'St 2.2'!G226</f>
        <v>1617671.7515544491</v>
      </c>
      <c r="H226" s="144">
        <f>+'St 2.1'!H226+'St 2.2'!H226</f>
        <v>1672703.5550250274</v>
      </c>
      <c r="I226" s="144">
        <f>+'St 2.1'!I226+'St 2.2'!I226</f>
        <v>1644936.7521020193</v>
      </c>
      <c r="J226" s="144">
        <f>+'St 2.1'!J226+'St 2.2'!J226</f>
        <v>1673028.7137732441</v>
      </c>
      <c r="K226" s="144">
        <f>+'St 2.1'!K226+'St 2.2'!K226</f>
        <v>1873843.5585320368</v>
      </c>
      <c r="L226" s="144">
        <f>+'St 2.1'!L226+'St 2.2'!L226</f>
        <v>1208832.6532066925</v>
      </c>
      <c r="M226" s="144">
        <f>+'St 2.1'!M226+'St 2.2'!M226</f>
        <v>1364955.3362546384</v>
      </c>
      <c r="N226" s="143"/>
      <c r="O226" s="144">
        <f>+'St 2.1'!O226+'St 2.2'!O226</f>
        <v>301305.58449579991</v>
      </c>
      <c r="P226" s="144">
        <f>+'St 2.1'!P226+'St 2.2'!P226</f>
        <v>483465.11878949223</v>
      </c>
      <c r="Q226" s="144">
        <f>+'St 2.1'!Q226+'St 2.2'!Q226</f>
        <v>-373899.82237252092</v>
      </c>
      <c r="R226" s="144">
        <f>+'St 2.1'!R226+'St 2.2'!R226</f>
        <v>55031.803470578147</v>
      </c>
      <c r="S226" s="144">
        <f>+'St 2.1'!S226+'St 2.2'!S226</f>
        <v>-27766.802923007926</v>
      </c>
      <c r="T226" s="144">
        <f>+'St 2.1'!T226+'St 2.2'!T226</f>
        <v>28091.961671224759</v>
      </c>
      <c r="U226" s="144">
        <f>+'St 2.1'!U226+'St 2.2'!U226</f>
        <v>200814.84475879272</v>
      </c>
      <c r="V226" s="144">
        <f>+'St 2.1'!V226+'St 2.2'!V226</f>
        <v>-665010.9053253443</v>
      </c>
      <c r="W226" s="144">
        <f>+'St 2.1'!W226+'St 2.2'!W226</f>
        <v>156122.68304794605</v>
      </c>
      <c r="X226" s="150"/>
      <c r="Y226" s="150"/>
      <c r="Z226" s="150"/>
      <c r="AA226" s="150"/>
      <c r="AB226" s="150"/>
      <c r="AC226" s="150"/>
      <c r="AD226" s="150"/>
      <c r="AE226" s="150"/>
      <c r="AF226" s="150"/>
    </row>
    <row r="227" spans="1:32">
      <c r="B227" s="6" t="s">
        <v>48</v>
      </c>
      <c r="C227" s="18"/>
      <c r="D227" s="144">
        <f>+'St 2.1'!D227+'St 2.2'!D227</f>
        <v>0</v>
      </c>
      <c r="E227" s="144">
        <f>+'St 2.1'!E227+'St 2.2'!E227</f>
        <v>0</v>
      </c>
      <c r="F227" s="144">
        <f>+'St 2.1'!F227+'St 2.2'!F227</f>
        <v>0</v>
      </c>
      <c r="G227" s="144">
        <f>+'St 2.1'!G227+'St 2.2'!G227</f>
        <v>0</v>
      </c>
      <c r="H227" s="144">
        <f>+'St 2.1'!H227+'St 2.2'!H227</f>
        <v>0</v>
      </c>
      <c r="I227" s="144">
        <f>+'St 2.1'!I227+'St 2.2'!I227</f>
        <v>0</v>
      </c>
      <c r="J227" s="144">
        <f>+'St 2.1'!J227+'St 2.2'!J227</f>
        <v>0</v>
      </c>
      <c r="K227" s="144">
        <f>+'St 2.1'!K227+'St 2.2'!K227</f>
        <v>0</v>
      </c>
      <c r="L227" s="144">
        <f>+'St 2.1'!L227+'St 2.2'!L227</f>
        <v>0</v>
      </c>
      <c r="M227" s="144">
        <f>+'St 2.1'!M227+'St 2.2'!M227</f>
        <v>0</v>
      </c>
      <c r="N227" s="143"/>
      <c r="O227" s="144">
        <f>+'St 2.1'!O227+'St 2.2'!O227</f>
        <v>0</v>
      </c>
      <c r="P227" s="144">
        <f>+'St 2.1'!P227+'St 2.2'!P227</f>
        <v>0</v>
      </c>
      <c r="Q227" s="144">
        <f>+'St 2.1'!Q227+'St 2.2'!Q227</f>
        <v>0</v>
      </c>
      <c r="R227" s="144">
        <f>+'St 2.1'!R227+'St 2.2'!R227</f>
        <v>0</v>
      </c>
      <c r="S227" s="144">
        <f>+'St 2.1'!S227+'St 2.2'!S227</f>
        <v>0</v>
      </c>
      <c r="T227" s="144">
        <f>+'St 2.1'!T227+'St 2.2'!T227</f>
        <v>0</v>
      </c>
      <c r="U227" s="144">
        <f>+'St 2.1'!U227+'St 2.2'!U227</f>
        <v>0</v>
      </c>
      <c r="V227" s="144">
        <f>+'St 2.1'!V227+'St 2.2'!V227</f>
        <v>0</v>
      </c>
      <c r="W227" s="144">
        <f>+'St 2.1'!W227+'St 2.2'!W227</f>
        <v>0</v>
      </c>
      <c r="X227" s="150"/>
      <c r="Y227" s="150"/>
      <c r="Z227" s="150"/>
      <c r="AA227" s="150"/>
      <c r="AB227" s="150"/>
      <c r="AC227" s="150"/>
      <c r="AD227" s="150"/>
      <c r="AE227" s="150"/>
      <c r="AF227" s="150"/>
    </row>
    <row r="228" spans="1:32">
      <c r="B228" s="6" t="s">
        <v>325</v>
      </c>
      <c r="C228" s="18"/>
      <c r="D228" s="144">
        <f>+'St 2.1'!D228+'St 2.2'!D228</f>
        <v>9.9635000000000001E-3</v>
      </c>
      <c r="E228" s="144">
        <f>+'St 2.1'!E228+'St 2.2'!E228</f>
        <v>0</v>
      </c>
      <c r="F228" s="144">
        <f>+'St 2.1'!F228+'St 2.2'!F228</f>
        <v>6.5789999999999989E-3</v>
      </c>
      <c r="G228" s="144">
        <f>+'St 2.1'!G228+'St 2.2'!G228</f>
        <v>4.6800000000000001E-3</v>
      </c>
      <c r="H228" s="144">
        <f>+'St 2.1'!H228+'St 2.2'!H228</f>
        <v>3.9140000000000003E-4</v>
      </c>
      <c r="I228" s="144">
        <f>+'St 2.1'!I228+'St 2.2'!I228</f>
        <v>1.5252E-3</v>
      </c>
      <c r="J228" s="144">
        <f>+'St 2.1'!J228+'St 2.2'!J228</f>
        <v>2.5393E-3</v>
      </c>
      <c r="K228" s="144">
        <f>+'St 2.1'!K228+'St 2.2'!K228</f>
        <v>2.2793000000000002E-3</v>
      </c>
      <c r="L228" s="144">
        <f>+'St 2.1'!L228+'St 2.2'!L228</f>
        <v>1.3075399999999999E-2</v>
      </c>
      <c r="M228" s="144">
        <f>+'St 2.1'!M228+'St 2.2'!M228</f>
        <v>6.1016999999999998E-3</v>
      </c>
      <c r="N228" s="143"/>
      <c r="O228" s="144">
        <f>+'St 2.1'!O228+'St 2.2'!O228</f>
        <v>-9.9635000000000001E-3</v>
      </c>
      <c r="P228" s="144">
        <f>+'St 2.1'!P228+'St 2.2'!P228</f>
        <v>6.5789999999999989E-3</v>
      </c>
      <c r="Q228" s="144">
        <f>+'St 2.1'!Q228+'St 2.2'!Q228</f>
        <v>-1.8989999999999992E-3</v>
      </c>
      <c r="R228" s="144">
        <f>+'St 2.1'!R228+'St 2.2'!R228</f>
        <v>-4.2885999999999992E-3</v>
      </c>
      <c r="S228" s="144">
        <f>+'St 2.1'!S228+'St 2.2'!S228</f>
        <v>1.1338000000000001E-3</v>
      </c>
      <c r="T228" s="144">
        <f>+'St 2.1'!T228+'St 2.2'!T228</f>
        <v>1.0140999999999998E-3</v>
      </c>
      <c r="U228" s="144">
        <f>+'St 2.1'!U228+'St 2.2'!U228</f>
        <v>-2.5999999999999987E-4</v>
      </c>
      <c r="V228" s="144">
        <f>+'St 2.1'!V228+'St 2.2'!V228</f>
        <v>1.0796099999999999E-2</v>
      </c>
      <c r="W228" s="144">
        <f>+'St 2.1'!W228+'St 2.2'!W228</f>
        <v>-6.9737000000000002E-3</v>
      </c>
      <c r="X228" s="150"/>
      <c r="Y228" s="150"/>
      <c r="Z228" s="150"/>
      <c r="AA228" s="150"/>
      <c r="AB228" s="150"/>
      <c r="AC228" s="150"/>
      <c r="AD228" s="150"/>
      <c r="AE228" s="150"/>
      <c r="AF228" s="150"/>
    </row>
    <row r="229" spans="1:32">
      <c r="B229" s="8" t="s">
        <v>101</v>
      </c>
      <c r="C229" s="18"/>
      <c r="D229" s="144">
        <f>+'St 2.1'!D229+'St 2.2'!D229</f>
        <v>6025.41</v>
      </c>
      <c r="E229" s="144">
        <f>+'St 2.1'!E229+'St 2.2'!E229</f>
        <v>7718.0158689147502</v>
      </c>
      <c r="F229" s="144">
        <f>+'St 2.1'!F229+'St 2.2'!F229</f>
        <v>15474.63237499999</v>
      </c>
      <c r="G229" s="144">
        <f>+'St 2.1'!G229+'St 2.2'!G229</f>
        <v>20263.620102560737</v>
      </c>
      <c r="H229" s="144">
        <f>+'St 2.1'!H229+'St 2.2'!H229</f>
        <v>29798.951321489239</v>
      </c>
      <c r="I229" s="144">
        <f>+'St 2.1'!I229+'St 2.2'!I229</f>
        <v>38905.255245018918</v>
      </c>
      <c r="J229" s="144">
        <f>+'St 2.1'!J229+'St 2.2'!J229</f>
        <v>35673.725598614787</v>
      </c>
      <c r="K229" s="144">
        <f>+'St 2.1'!K229+'St 2.2'!K229</f>
        <v>37004.140616163611</v>
      </c>
      <c r="L229" s="144">
        <f>+'St 2.1'!L229+'St 2.2'!L229</f>
        <v>34930.335802645168</v>
      </c>
      <c r="M229" s="144">
        <f>+'St 2.1'!M229+'St 2.2'!M229</f>
        <v>37344.603601923031</v>
      </c>
      <c r="N229" s="143"/>
      <c r="O229" s="144">
        <f>+'St 2.1'!O229+'St 2.2'!O229</f>
        <v>1692.6058689147503</v>
      </c>
      <c r="P229" s="144">
        <f>+'St 2.1'!P229+'St 2.2'!P229</f>
        <v>7756.61650608524</v>
      </c>
      <c r="Q229" s="144">
        <f>+'St 2.1'!Q229+'St 2.2'!Q229</f>
        <v>4788.987727560746</v>
      </c>
      <c r="R229" s="144">
        <f>+'St 2.1'!R229+'St 2.2'!R229</f>
        <v>9535.3312189285025</v>
      </c>
      <c r="S229" s="144">
        <f>+'St 2.1'!S229+'St 2.2'!S229</f>
        <v>9106.3039235296801</v>
      </c>
      <c r="T229" s="144">
        <f>+'St 2.1'!T229+'St 2.2'!T229</f>
        <v>-3231.5296464041294</v>
      </c>
      <c r="U229" s="144">
        <f>+'St 2.1'!U229+'St 2.2'!U229</f>
        <v>1330.4150175488246</v>
      </c>
      <c r="V229" s="144">
        <f>+'St 2.1'!V229+'St 2.2'!V229</f>
        <v>-2073.8048135184445</v>
      </c>
      <c r="W229" s="144">
        <f>+'St 2.1'!W229+'St 2.2'!W229</f>
        <v>2414.2677992778599</v>
      </c>
      <c r="X229" s="150"/>
      <c r="Y229" s="150"/>
      <c r="Z229" s="150"/>
      <c r="AA229" s="150"/>
      <c r="AB229" s="150"/>
      <c r="AC229" s="150"/>
      <c r="AD229" s="150"/>
      <c r="AE229" s="150"/>
      <c r="AF229" s="150"/>
    </row>
    <row r="230" spans="1:32" s="45" customFormat="1">
      <c r="A230" s="38"/>
      <c r="B230" s="5" t="s">
        <v>29</v>
      </c>
      <c r="C230" s="2"/>
      <c r="D230" s="147">
        <f>+'St 2.1'!D230+'St 2.2'!D230</f>
        <v>2106111.3523834199</v>
      </c>
      <c r="E230" s="147">
        <f>+'St 2.1'!E230+'St 2.2'!E230</f>
        <v>1362401.7593856801</v>
      </c>
      <c r="F230" s="147">
        <f>+'St 2.1'!F230+'St 2.2'!F230</f>
        <v>1464234.7686382579</v>
      </c>
      <c r="G230" s="147">
        <f>+'St 2.1'!G230+'St 2.2'!G230</f>
        <v>1339805.8592388821</v>
      </c>
      <c r="H230" s="147">
        <f>+'St 2.1'!H230+'St 2.2'!H230</f>
        <v>1711768.1675539706</v>
      </c>
      <c r="I230" s="147">
        <f>+'St 2.1'!I230+'St 2.2'!I230</f>
        <v>1783009.971609951</v>
      </c>
      <c r="J230" s="147">
        <f>+'St 2.1'!J230+'St 2.2'!J230</f>
        <v>2173710.0891514402</v>
      </c>
      <c r="K230" s="147">
        <f>+'St 2.1'!K230+'St 2.2'!K230</f>
        <v>2299182.5026884498</v>
      </c>
      <c r="L230" s="147">
        <f>+'St 2.1'!L230+'St 2.2'!L230</f>
        <v>2486107.8078906201</v>
      </c>
      <c r="M230" s="147">
        <f>+'St 2.1'!M230+'St 2.2'!M230</f>
        <v>1950095.5815233176</v>
      </c>
      <c r="N230" s="146"/>
      <c r="O230" s="147">
        <f>+'St 2.1'!O230+'St 2.2'!O230</f>
        <v>-743709.59299773991</v>
      </c>
      <c r="P230" s="147">
        <f>+'St 2.1'!P230+'St 2.2'!P230</f>
        <v>101833.00925257769</v>
      </c>
      <c r="Q230" s="147">
        <f>+'St 2.1'!Q230+'St 2.2'!Q230</f>
        <v>-124428.90939937555</v>
      </c>
      <c r="R230" s="147">
        <f>+'St 2.1'!R230+'St 2.2'!R230</f>
        <v>371962.30831508845</v>
      </c>
      <c r="S230" s="147">
        <f>+'St 2.1'!S230+'St 2.2'!S230</f>
        <v>71241.804055980596</v>
      </c>
      <c r="T230" s="147">
        <f>+'St 2.1'!T230+'St 2.2'!T230</f>
        <v>390700.11754148902</v>
      </c>
      <c r="U230" s="147">
        <f>+'St 2.1'!U230+'St 2.2'!U230</f>
        <v>125472.41353700969</v>
      </c>
      <c r="V230" s="147">
        <f>+'St 2.1'!V230+'St 2.2'!V230</f>
        <v>186925.3052021703</v>
      </c>
      <c r="W230" s="147">
        <f>+'St 2.1'!W230+'St 2.2'!W230</f>
        <v>-536012.2263673027</v>
      </c>
      <c r="X230" s="149"/>
      <c r="Y230" s="149"/>
      <c r="Z230" s="149"/>
      <c r="AA230" s="149"/>
      <c r="AB230" s="149"/>
      <c r="AC230" s="149"/>
      <c r="AD230" s="149"/>
      <c r="AE230" s="149"/>
      <c r="AF230" s="149"/>
    </row>
    <row r="231" spans="1:32" s="45" customFormat="1">
      <c r="A231" s="38"/>
      <c r="B231" s="5" t="s">
        <v>96</v>
      </c>
      <c r="C231" s="2"/>
      <c r="D231" s="147">
        <f>+'St 2.1'!D231+'St 2.2'!D231</f>
        <v>0</v>
      </c>
      <c r="E231" s="147">
        <f>+'St 2.1'!E231+'St 2.2'!E231</f>
        <v>0</v>
      </c>
      <c r="F231" s="147">
        <f>+'St 2.1'!F231+'St 2.2'!F231</f>
        <v>0</v>
      </c>
      <c r="G231" s="147">
        <f>+'St 2.1'!G231+'St 2.2'!G231</f>
        <v>0</v>
      </c>
      <c r="H231" s="147">
        <f>+'St 2.1'!H231+'St 2.2'!H231</f>
        <v>0</v>
      </c>
      <c r="I231" s="147">
        <f>+'St 2.1'!I231+'St 2.2'!I231</f>
        <v>0</v>
      </c>
      <c r="J231" s="147">
        <f>+'St 2.1'!J231+'St 2.2'!J231</f>
        <v>0</v>
      </c>
      <c r="K231" s="147">
        <f>+'St 2.1'!K231+'St 2.2'!K231</f>
        <v>0</v>
      </c>
      <c r="L231" s="147">
        <f>+'St 2.1'!L231+'St 2.2'!L231</f>
        <v>0</v>
      </c>
      <c r="M231" s="147">
        <f>+'St 2.1'!M231+'St 2.2'!M231</f>
        <v>0</v>
      </c>
      <c r="N231" s="146"/>
      <c r="O231" s="147">
        <f>+'St 2.1'!O231+'St 2.2'!O231</f>
        <v>0</v>
      </c>
      <c r="P231" s="147">
        <f>+'St 2.1'!P231+'St 2.2'!P231</f>
        <v>0</v>
      </c>
      <c r="Q231" s="147">
        <f>+'St 2.1'!Q231+'St 2.2'!Q231</f>
        <v>0</v>
      </c>
      <c r="R231" s="147">
        <f>+'St 2.1'!R231+'St 2.2'!R231</f>
        <v>0</v>
      </c>
      <c r="S231" s="147">
        <f>+'St 2.1'!S231+'St 2.2'!S231</f>
        <v>0</v>
      </c>
      <c r="T231" s="147">
        <f>+'St 2.1'!T231+'St 2.2'!T231</f>
        <v>0</v>
      </c>
      <c r="U231" s="147">
        <f>+'St 2.1'!U231+'St 2.2'!U231</f>
        <v>0</v>
      </c>
      <c r="V231" s="147">
        <f>+'St 2.1'!V231+'St 2.2'!V231</f>
        <v>0</v>
      </c>
      <c r="W231" s="147">
        <f>+'St 2.1'!W231+'St 2.2'!W231</f>
        <v>0</v>
      </c>
      <c r="X231" s="149"/>
      <c r="Y231" s="149"/>
      <c r="Z231" s="149"/>
      <c r="AA231" s="149"/>
      <c r="AB231" s="149"/>
      <c r="AC231" s="149"/>
      <c r="AD231" s="149"/>
      <c r="AE231" s="149"/>
      <c r="AF231" s="149"/>
    </row>
    <row r="232" spans="1:32" s="45" customFormat="1">
      <c r="A232" s="38"/>
      <c r="B232" s="5" t="s">
        <v>100</v>
      </c>
      <c r="C232" s="2"/>
      <c r="D232" s="147">
        <f>+'St 2.1'!D232+'St 2.2'!D232</f>
        <v>12134113.577782335</v>
      </c>
      <c r="E232" s="147">
        <f>+'St 2.1'!E232+'St 2.2'!E232</f>
        <v>12552815.997351589</v>
      </c>
      <c r="F232" s="147">
        <f>+'St 2.1'!F232+'St 2.2'!F232</f>
        <v>11675580.82774765</v>
      </c>
      <c r="G232" s="147">
        <f>+'St 2.1'!G232+'St 2.2'!G232</f>
        <v>12546837.687428221</v>
      </c>
      <c r="H232" s="147">
        <f>+'St 2.1'!H232+'St 2.2'!H232</f>
        <v>13766119.210351709</v>
      </c>
      <c r="I232" s="147">
        <f>+'St 2.1'!I232+'St 2.2'!I232</f>
        <v>13951435.801357405</v>
      </c>
      <c r="J232" s="147">
        <f>+'St 2.1'!J232+'St 2.2'!J232</f>
        <v>19952874.751571428</v>
      </c>
      <c r="K232" s="147">
        <f>+'St 2.1'!K232+'St 2.2'!K232</f>
        <v>16637311.526914969</v>
      </c>
      <c r="L232" s="147">
        <f>+'St 2.1'!L232+'St 2.2'!L232</f>
        <v>16514471.744158402</v>
      </c>
      <c r="M232" s="147">
        <f>+'St 2.1'!M232+'St 2.2'!M232</f>
        <v>18006018.259698443</v>
      </c>
      <c r="N232" s="146"/>
      <c r="O232" s="147">
        <f>+'St 2.1'!O232+'St 2.2'!O232</f>
        <v>418702.41956925369</v>
      </c>
      <c r="P232" s="147">
        <f>+'St 2.1'!P232+'St 2.2'!P232</f>
        <v>-877235.16960393824</v>
      </c>
      <c r="Q232" s="147">
        <f>+'St 2.1'!Q232+'St 2.2'!Q232</f>
        <v>871256.85968056973</v>
      </c>
      <c r="R232" s="147">
        <f>+'St 2.1'!R232+'St 2.2'!R232</f>
        <v>1219281.5229234896</v>
      </c>
      <c r="S232" s="147">
        <f>+'St 2.1'!S232+'St 2.2'!S232</f>
        <v>185316.59100569595</v>
      </c>
      <c r="T232" s="147">
        <f>+'St 2.1'!T232+'St 2.2'!T232</f>
        <v>6001438.9502140218</v>
      </c>
      <c r="U232" s="147">
        <f>+'St 2.1'!U232+'St 2.2'!U232</f>
        <v>-3315563.2246564562</v>
      </c>
      <c r="V232" s="147">
        <f>+'St 2.1'!V232+'St 2.2'!V232</f>
        <v>-122839.78275656815</v>
      </c>
      <c r="W232" s="147">
        <f>+'St 2.1'!W232+'St 2.2'!W232</f>
        <v>1491546.5155400417</v>
      </c>
      <c r="X232" s="149"/>
      <c r="Y232" s="149"/>
      <c r="Z232" s="149"/>
      <c r="AA232" s="149"/>
      <c r="AB232" s="149"/>
      <c r="AC232" s="149"/>
      <c r="AD232" s="149"/>
      <c r="AE232" s="149"/>
      <c r="AF232" s="149"/>
    </row>
  </sheetData>
  <mergeCells count="8">
    <mergeCell ref="D3:M3"/>
    <mergeCell ref="D4:M4"/>
    <mergeCell ref="D120:M120"/>
    <mergeCell ref="D121:M121"/>
    <mergeCell ref="O3:W3"/>
    <mergeCell ref="O4:W4"/>
    <mergeCell ref="O120:W120"/>
    <mergeCell ref="O121:W121"/>
  </mergeCells>
  <hyperlinks>
    <hyperlink ref="A1" location="Index!A1" display="Index" xr:uid="{B3E7A003-8F7F-4653-A4F0-7553DACAA68D}"/>
  </hyperlinks>
  <pageMargins left="0.7" right="0.7" top="0.75" bottom="0.75" header="0.3" footer="0.3"/>
  <pageSetup scale="1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F232"/>
  <sheetViews>
    <sheetView zoomScale="60" zoomScaleNormal="60" workbookViewId="0">
      <pane xSplit="3" ySplit="5" topLeftCell="D6" activePane="bottomRight" state="frozen"/>
      <selection activeCell="AC121" sqref="AC121"/>
      <selection pane="topRight" activeCell="AC121" sqref="AC121"/>
      <selection pane="bottomLeft" activeCell="AC121" sqref="AC121"/>
      <selection pane="bottomRight"/>
    </sheetView>
  </sheetViews>
  <sheetFormatPr defaultColWidth="9.1796875" defaultRowHeight="14"/>
  <cols>
    <col min="1" max="1" width="6.6328125" style="42" customWidth="1"/>
    <col min="2" max="2" width="72.90625" style="39" customWidth="1"/>
    <col min="3" max="3" width="11.1796875" style="40" customWidth="1"/>
    <col min="4" max="13" width="15.6328125" style="40" customWidth="1"/>
    <col min="14" max="14" width="10.54296875" style="41" customWidth="1"/>
    <col min="15" max="16" width="13.90625" style="41" customWidth="1"/>
    <col min="17" max="23" width="13.90625" style="39" customWidth="1"/>
    <col min="24" max="24" width="9.1796875" style="39"/>
    <col min="25" max="32" width="12.81640625" style="39" customWidth="1"/>
    <col min="33" max="16384" width="9.1796875" style="39"/>
  </cols>
  <sheetData>
    <row r="1" spans="1:32">
      <c r="A1" s="205" t="s">
        <v>315</v>
      </c>
    </row>
    <row r="2" spans="1:32" s="45" customFormat="1" ht="15" customHeight="1">
      <c r="A2" s="38"/>
      <c r="B2" s="196" t="s">
        <v>97</v>
      </c>
      <c r="C2" s="185"/>
      <c r="D2" s="52"/>
      <c r="E2" s="52"/>
      <c r="F2" s="52"/>
      <c r="G2" s="52"/>
      <c r="H2" s="52"/>
      <c r="I2" s="52"/>
      <c r="J2" s="52"/>
      <c r="K2" s="108"/>
      <c r="L2" s="165"/>
      <c r="M2" s="272"/>
      <c r="N2" s="75"/>
      <c r="O2" s="71"/>
      <c r="P2" s="71"/>
      <c r="Q2" s="71"/>
      <c r="R2" s="71"/>
      <c r="S2" s="71"/>
      <c r="T2" s="71"/>
      <c r="U2" s="71"/>
      <c r="V2" s="71"/>
      <c r="W2" s="71"/>
    </row>
    <row r="3" spans="1:32" s="45" customFormat="1" ht="27" customHeight="1">
      <c r="A3" s="38"/>
      <c r="B3" s="103"/>
      <c r="C3" s="130" t="s">
        <v>251</v>
      </c>
      <c r="D3" s="326" t="s">
        <v>55</v>
      </c>
      <c r="E3" s="326"/>
      <c r="F3" s="326"/>
      <c r="G3" s="326"/>
      <c r="H3" s="326"/>
      <c r="I3" s="326"/>
      <c r="J3" s="326"/>
      <c r="K3" s="326"/>
      <c r="L3" s="326"/>
      <c r="M3" s="326"/>
      <c r="N3" s="72"/>
      <c r="O3" s="326" t="s">
        <v>226</v>
      </c>
      <c r="P3" s="326"/>
      <c r="Q3" s="326"/>
      <c r="R3" s="326"/>
      <c r="S3" s="326"/>
      <c r="T3" s="326"/>
      <c r="U3" s="326"/>
      <c r="V3" s="326"/>
      <c r="W3" s="326"/>
      <c r="Y3" s="72"/>
      <c r="Z3" s="187"/>
      <c r="AA3" s="187"/>
      <c r="AB3" s="187"/>
      <c r="AC3" s="187"/>
      <c r="AD3" s="187"/>
      <c r="AE3" s="187"/>
      <c r="AF3" s="187"/>
    </row>
    <row r="4" spans="1:32" s="45" customFormat="1" ht="15" customHeight="1">
      <c r="A4" s="38"/>
      <c r="B4" s="135"/>
      <c r="C4" s="101"/>
      <c r="D4" s="327" t="s">
        <v>318</v>
      </c>
      <c r="E4" s="327"/>
      <c r="F4" s="327"/>
      <c r="G4" s="327"/>
      <c r="H4" s="327"/>
      <c r="I4" s="327"/>
      <c r="J4" s="327"/>
      <c r="K4" s="327"/>
      <c r="L4" s="327"/>
      <c r="M4" s="327"/>
      <c r="N4" s="72"/>
      <c r="O4" s="331" t="s">
        <v>318</v>
      </c>
      <c r="P4" s="331"/>
      <c r="Q4" s="331"/>
      <c r="R4" s="331"/>
      <c r="S4" s="331"/>
      <c r="T4" s="331"/>
      <c r="U4" s="331"/>
      <c r="V4" s="331"/>
      <c r="W4" s="331"/>
      <c r="Y4" s="70"/>
      <c r="Z4" s="169"/>
      <c r="AA4" s="169"/>
      <c r="AB4" s="169"/>
      <c r="AC4" s="169"/>
      <c r="AD4" s="169"/>
      <c r="AE4" s="169"/>
      <c r="AF4" s="169"/>
    </row>
    <row r="5" spans="1:32" s="45" customFormat="1">
      <c r="A5" s="38"/>
      <c r="B5" s="107" t="s">
        <v>323</v>
      </c>
      <c r="C5" s="46"/>
      <c r="D5" s="181" t="s">
        <v>1</v>
      </c>
      <c r="E5" s="181" t="s">
        <v>2</v>
      </c>
      <c r="F5" s="181" t="s">
        <v>3</v>
      </c>
      <c r="G5" s="181" t="s">
        <v>4</v>
      </c>
      <c r="H5" s="181" t="s">
        <v>104</v>
      </c>
      <c r="I5" s="181" t="s">
        <v>105</v>
      </c>
      <c r="J5" s="181" t="s">
        <v>111</v>
      </c>
      <c r="K5" s="181" t="s">
        <v>268</v>
      </c>
      <c r="L5" s="181" t="s">
        <v>285</v>
      </c>
      <c r="M5" s="181" t="s">
        <v>367</v>
      </c>
      <c r="N5" s="73"/>
      <c r="O5" s="181" t="s">
        <v>2</v>
      </c>
      <c r="P5" s="181" t="s">
        <v>3</v>
      </c>
      <c r="Q5" s="181" t="s">
        <v>4</v>
      </c>
      <c r="R5" s="181" t="s">
        <v>104</v>
      </c>
      <c r="S5" s="181" t="s">
        <v>105</v>
      </c>
      <c r="T5" s="181" t="s">
        <v>111</v>
      </c>
      <c r="U5" s="181" t="s">
        <v>268</v>
      </c>
      <c r="V5" s="181" t="s">
        <v>285</v>
      </c>
      <c r="W5" s="181" t="s">
        <v>367</v>
      </c>
      <c r="Y5" s="180"/>
      <c r="Z5" s="180"/>
      <c r="AA5" s="180"/>
      <c r="AB5" s="180"/>
      <c r="AC5" s="180"/>
      <c r="AD5" s="180"/>
      <c r="AE5" s="180"/>
      <c r="AF5" s="180"/>
    </row>
    <row r="6" spans="1:32" s="45" customFormat="1">
      <c r="A6" s="38"/>
      <c r="B6" s="29" t="s">
        <v>5</v>
      </c>
      <c r="C6" s="209" t="s">
        <v>290</v>
      </c>
      <c r="D6" s="139">
        <f>'St 2.1.1'!D6+'St 2.1.2'!D6+'St 2.1.3'!D6</f>
        <v>0</v>
      </c>
      <c r="E6" s="139">
        <f>'St 2.1.1'!E6+'St 2.1.2'!E6+'St 2.1.3'!E6</f>
        <v>0</v>
      </c>
      <c r="F6" s="139">
        <f>'St 2.1.1'!F6+'St 2.1.2'!F6+'St 2.1.3'!F6</f>
        <v>0</v>
      </c>
      <c r="G6" s="139">
        <f>'St 2.1.1'!G6+'St 2.1.2'!G6+'St 2.1.3'!G6</f>
        <v>0</v>
      </c>
      <c r="H6" s="139">
        <f>'St 2.1.1'!H6+'St 2.1.2'!H6+'St 2.1.3'!H6</f>
        <v>0</v>
      </c>
      <c r="I6" s="139">
        <f>'St 2.1.1'!I6+'St 2.1.2'!I6+'St 2.1.3'!I6</f>
        <v>0</v>
      </c>
      <c r="J6" s="139">
        <f>'St 2.1.1'!J6+'St 2.1.2'!J6+'St 2.1.3'!J6</f>
        <v>0</v>
      </c>
      <c r="K6" s="139">
        <f>'St 2.1.1'!K6+'St 2.1.2'!K6+'St 2.1.3'!K6</f>
        <v>0</v>
      </c>
      <c r="L6" s="139">
        <f>'St 2.1.1'!L6+'St 2.1.2'!L6+'St 2.1.3'!L6</f>
        <v>0</v>
      </c>
      <c r="M6" s="139">
        <f>'St 2.1.1'!M6+'St 2.1.2'!M6+'St 2.1.3'!M6</f>
        <v>0</v>
      </c>
      <c r="N6" s="146"/>
      <c r="O6" s="139">
        <f>'St 2.1.1'!O6+'St 2.1.2'!O6+'St 2.1.3'!O6</f>
        <v>0</v>
      </c>
      <c r="P6" s="139">
        <f>'St 2.1.1'!P6+'St 2.1.2'!P6+'St 2.1.3'!P6</f>
        <v>0</v>
      </c>
      <c r="Q6" s="139">
        <f>'St 2.1.1'!Q6+'St 2.1.2'!Q6+'St 2.1.3'!Q6</f>
        <v>0</v>
      </c>
      <c r="R6" s="139">
        <f>'St 2.1.1'!R6+'St 2.1.2'!R6+'St 2.1.3'!R6</f>
        <v>0</v>
      </c>
      <c r="S6" s="139">
        <f>'St 2.1.1'!S6+'St 2.1.2'!S6+'St 2.1.3'!S6</f>
        <v>0</v>
      </c>
      <c r="T6" s="139">
        <f>'St 2.1.1'!T6+'St 2.1.2'!T6+'St 2.1.3'!T6</f>
        <v>0</v>
      </c>
      <c r="U6" s="139">
        <f>'St 2.1.1'!U6+'St 2.1.2'!U6+'St 2.1.3'!U6</f>
        <v>0</v>
      </c>
      <c r="V6" s="139">
        <f>'St 2.1.1'!V6+'St 2.1.2'!V6+'St 2.1.3'!V6</f>
        <v>0</v>
      </c>
      <c r="W6" s="139">
        <f>'St 2.1.1'!W6+'St 2.1.2'!W6+'St 2.1.3'!W6</f>
        <v>0</v>
      </c>
      <c r="X6" s="149"/>
      <c r="Y6" s="149"/>
      <c r="Z6" s="149"/>
      <c r="AA6" s="149"/>
      <c r="AB6" s="149"/>
      <c r="AC6" s="149"/>
      <c r="AD6" s="149"/>
      <c r="AE6" s="149"/>
      <c r="AF6" s="149"/>
    </row>
    <row r="7" spans="1:32">
      <c r="B7" s="1" t="s">
        <v>35</v>
      </c>
      <c r="C7" s="210" t="s">
        <v>291</v>
      </c>
      <c r="D7" s="142">
        <f>'St 2.1.1'!D7+'St 2.1.2'!D7+'St 2.1.3'!D7</f>
        <v>0</v>
      </c>
      <c r="E7" s="142">
        <f>'St 2.1.1'!E7+'St 2.1.2'!E7+'St 2.1.3'!E7</f>
        <v>0</v>
      </c>
      <c r="F7" s="142">
        <f>'St 2.1.1'!F7+'St 2.1.2'!F7+'St 2.1.3'!F7</f>
        <v>0</v>
      </c>
      <c r="G7" s="142">
        <f>'St 2.1.1'!G7+'St 2.1.2'!G7+'St 2.1.3'!G7</f>
        <v>0</v>
      </c>
      <c r="H7" s="142">
        <f>'St 2.1.1'!H7+'St 2.1.2'!H7+'St 2.1.3'!H7</f>
        <v>0</v>
      </c>
      <c r="I7" s="142">
        <f>'St 2.1.1'!I7+'St 2.1.2'!I7+'St 2.1.3'!I7</f>
        <v>0</v>
      </c>
      <c r="J7" s="142">
        <f>'St 2.1.1'!J7+'St 2.1.2'!J7+'St 2.1.3'!J7</f>
        <v>0</v>
      </c>
      <c r="K7" s="142">
        <f>'St 2.1.1'!K7+'St 2.1.2'!K7+'St 2.1.3'!K7</f>
        <v>0</v>
      </c>
      <c r="L7" s="142">
        <f>'St 2.1.1'!L7+'St 2.1.2'!L7+'St 2.1.3'!L7</f>
        <v>0</v>
      </c>
      <c r="M7" s="142">
        <f>'St 2.1.1'!M7+'St 2.1.2'!M7+'St 2.1.3'!M7</f>
        <v>0</v>
      </c>
      <c r="N7" s="143"/>
      <c r="O7" s="142">
        <f>'St 2.1.1'!O7+'St 2.1.2'!O7+'St 2.1.3'!O7</f>
        <v>0</v>
      </c>
      <c r="P7" s="142">
        <f>'St 2.1.1'!P7+'St 2.1.2'!P7+'St 2.1.3'!P7</f>
        <v>0</v>
      </c>
      <c r="Q7" s="142">
        <f>'St 2.1.1'!Q7+'St 2.1.2'!Q7+'St 2.1.3'!Q7</f>
        <v>0</v>
      </c>
      <c r="R7" s="142">
        <f>'St 2.1.1'!R7+'St 2.1.2'!R7+'St 2.1.3'!R7</f>
        <v>0</v>
      </c>
      <c r="S7" s="142">
        <f>'St 2.1.1'!S7+'St 2.1.2'!S7+'St 2.1.3'!S7</f>
        <v>0</v>
      </c>
      <c r="T7" s="142">
        <f>'St 2.1.1'!T7+'St 2.1.2'!T7+'St 2.1.3'!T7</f>
        <v>0</v>
      </c>
      <c r="U7" s="142">
        <f>'St 2.1.1'!U7+'St 2.1.2'!U7+'St 2.1.3'!U7</f>
        <v>0</v>
      </c>
      <c r="V7" s="142">
        <f>'St 2.1.1'!V7+'St 2.1.2'!V7+'St 2.1.3'!V7</f>
        <v>0</v>
      </c>
      <c r="W7" s="142">
        <f>'St 2.1.1'!W7+'St 2.1.2'!W7+'St 2.1.3'!W7</f>
        <v>0</v>
      </c>
      <c r="X7" s="150"/>
      <c r="Y7" s="150"/>
      <c r="Z7" s="150"/>
      <c r="AA7" s="150"/>
      <c r="AB7" s="150"/>
      <c r="AC7" s="150"/>
      <c r="AD7" s="150"/>
      <c r="AE7" s="150"/>
      <c r="AF7" s="150"/>
    </row>
    <row r="8" spans="1:32">
      <c r="B8" s="1" t="s">
        <v>36</v>
      </c>
      <c r="C8" s="210" t="s">
        <v>292</v>
      </c>
      <c r="D8" s="142">
        <f>'St 2.1.1'!D8+'St 2.1.2'!D8+'St 2.1.3'!D8</f>
        <v>0</v>
      </c>
      <c r="E8" s="142">
        <f>'St 2.1.1'!E8+'St 2.1.2'!E8+'St 2.1.3'!E8</f>
        <v>0</v>
      </c>
      <c r="F8" s="142">
        <f>'St 2.1.1'!F8+'St 2.1.2'!F8+'St 2.1.3'!F8</f>
        <v>0</v>
      </c>
      <c r="G8" s="142">
        <f>'St 2.1.1'!G8+'St 2.1.2'!G8+'St 2.1.3'!G8</f>
        <v>0</v>
      </c>
      <c r="H8" s="142">
        <f>'St 2.1.1'!H8+'St 2.1.2'!H8+'St 2.1.3'!H8</f>
        <v>0</v>
      </c>
      <c r="I8" s="142">
        <f>'St 2.1.1'!I8+'St 2.1.2'!I8+'St 2.1.3'!I8</f>
        <v>0</v>
      </c>
      <c r="J8" s="142">
        <f>'St 2.1.1'!J8+'St 2.1.2'!J8+'St 2.1.3'!J8</f>
        <v>0</v>
      </c>
      <c r="K8" s="142">
        <f>'St 2.1.1'!K8+'St 2.1.2'!K8+'St 2.1.3'!K8</f>
        <v>0</v>
      </c>
      <c r="L8" s="142">
        <f>'St 2.1.1'!L8+'St 2.1.2'!L8+'St 2.1.3'!L8</f>
        <v>0</v>
      </c>
      <c r="M8" s="142">
        <f>'St 2.1.1'!M8+'St 2.1.2'!M8+'St 2.1.3'!M8</f>
        <v>0</v>
      </c>
      <c r="N8" s="143"/>
      <c r="O8" s="142">
        <f>'St 2.1.1'!O8+'St 2.1.2'!O8+'St 2.1.3'!O8</f>
        <v>0</v>
      </c>
      <c r="P8" s="142">
        <f>'St 2.1.1'!P8+'St 2.1.2'!P8+'St 2.1.3'!P8</f>
        <v>0</v>
      </c>
      <c r="Q8" s="142">
        <f>'St 2.1.1'!Q8+'St 2.1.2'!Q8+'St 2.1.3'!Q8</f>
        <v>0</v>
      </c>
      <c r="R8" s="142">
        <f>'St 2.1.1'!R8+'St 2.1.2'!R8+'St 2.1.3'!R8</f>
        <v>0</v>
      </c>
      <c r="S8" s="142">
        <f>'St 2.1.1'!S8+'St 2.1.2'!S8+'St 2.1.3'!S8</f>
        <v>0</v>
      </c>
      <c r="T8" s="142">
        <f>'St 2.1.1'!T8+'St 2.1.2'!T8+'St 2.1.3'!T8</f>
        <v>0</v>
      </c>
      <c r="U8" s="142">
        <f>'St 2.1.1'!U8+'St 2.1.2'!U8+'St 2.1.3'!U8</f>
        <v>0</v>
      </c>
      <c r="V8" s="142">
        <f>'St 2.1.1'!V8+'St 2.1.2'!V8+'St 2.1.3'!V8</f>
        <v>0</v>
      </c>
      <c r="W8" s="142">
        <f>'St 2.1.1'!W8+'St 2.1.2'!W8+'St 2.1.3'!W8</f>
        <v>0</v>
      </c>
      <c r="X8" s="150"/>
      <c r="Y8" s="150"/>
      <c r="Z8" s="150"/>
      <c r="AA8" s="150"/>
      <c r="AB8" s="150"/>
      <c r="AC8" s="150"/>
      <c r="AD8" s="150"/>
      <c r="AE8" s="150"/>
      <c r="AF8" s="150"/>
    </row>
    <row r="9" spans="1:32" s="45" customFormat="1">
      <c r="A9" s="38"/>
      <c r="B9" s="29" t="s">
        <v>6</v>
      </c>
      <c r="C9" s="209" t="s">
        <v>293</v>
      </c>
      <c r="D9" s="139">
        <f>'St 2.1.1'!D9+'St 2.1.2'!D9+'St 2.1.3'!D9</f>
        <v>873.11999999999989</v>
      </c>
      <c r="E9" s="139">
        <f>'St 2.1.1'!E9+'St 2.1.2'!E9+'St 2.1.3'!E9</f>
        <v>1160.07</v>
      </c>
      <c r="F9" s="139">
        <f>'St 2.1.1'!F9+'St 2.1.2'!F9+'St 2.1.3'!F9</f>
        <v>1259.1099999999999</v>
      </c>
      <c r="G9" s="139">
        <f>'St 2.1.1'!G9+'St 2.1.2'!G9+'St 2.1.3'!G9</f>
        <v>1492.39</v>
      </c>
      <c r="H9" s="139">
        <f>'St 2.1.1'!H9+'St 2.1.2'!H9+'St 2.1.3'!H9</f>
        <v>1738.39</v>
      </c>
      <c r="I9" s="139">
        <f>'St 2.1.1'!I9+'St 2.1.2'!I9+'St 2.1.3'!I9</f>
        <v>2003.84</v>
      </c>
      <c r="J9" s="139">
        <f>'St 2.1.1'!J9+'St 2.1.2'!J9+'St 2.1.3'!J9</f>
        <v>2278.1959000000002</v>
      </c>
      <c r="K9" s="139">
        <f>'St 2.1.1'!K9+'St 2.1.2'!K9+'St 2.1.3'!K9</f>
        <v>2375.2314000000001</v>
      </c>
      <c r="L9" s="139">
        <f>'St 2.1.1'!L9+'St 2.1.2'!L9+'St 2.1.3'!L9</f>
        <v>2628.5888</v>
      </c>
      <c r="M9" s="139">
        <f>'St 2.1.1'!M9+'St 2.1.2'!M9+'St 2.1.3'!M9</f>
        <v>2941.8321000000001</v>
      </c>
      <c r="N9" s="146"/>
      <c r="O9" s="139">
        <f>'St 2.1.1'!O9+'St 2.1.2'!O9+'St 2.1.3'!O9</f>
        <v>286.95000000000005</v>
      </c>
      <c r="P9" s="139">
        <f>'St 2.1.1'!P9+'St 2.1.2'!P9+'St 2.1.3'!P9</f>
        <v>99.039999999999935</v>
      </c>
      <c r="Q9" s="139">
        <f>'St 2.1.1'!Q9+'St 2.1.2'!Q9+'St 2.1.3'!Q9</f>
        <v>233.28000000000026</v>
      </c>
      <c r="R9" s="139">
        <f>'St 2.1.1'!R9+'St 2.1.2'!R9+'St 2.1.3'!R9</f>
        <v>245.99999999999991</v>
      </c>
      <c r="S9" s="139">
        <f>'St 2.1.1'!S9+'St 2.1.2'!S9+'St 2.1.3'!S9</f>
        <v>265.44999999999987</v>
      </c>
      <c r="T9" s="139">
        <f>'St 2.1.1'!T9+'St 2.1.2'!T9+'St 2.1.3'!T9</f>
        <v>274.35590000000013</v>
      </c>
      <c r="U9" s="139">
        <f>'St 2.1.1'!U9+'St 2.1.2'!U9+'St 2.1.3'!U9</f>
        <v>97.035500000000141</v>
      </c>
      <c r="V9" s="139">
        <f>'St 2.1.1'!V9+'St 2.1.2'!V9+'St 2.1.3'!V9</f>
        <v>253.35739999999981</v>
      </c>
      <c r="W9" s="139">
        <f>'St 2.1.1'!W9+'St 2.1.2'!W9+'St 2.1.3'!W9</f>
        <v>313.24330000000026</v>
      </c>
      <c r="X9" s="149"/>
      <c r="Y9" s="149"/>
      <c r="Z9" s="149"/>
      <c r="AA9" s="149"/>
      <c r="AB9" s="149"/>
      <c r="AC9" s="149"/>
      <c r="AD9" s="149"/>
      <c r="AE9" s="149"/>
      <c r="AF9" s="149"/>
    </row>
    <row r="10" spans="1:32" s="45" customFormat="1">
      <c r="A10" s="38"/>
      <c r="B10" s="31" t="s">
        <v>7</v>
      </c>
      <c r="C10" s="209" t="s">
        <v>294</v>
      </c>
      <c r="D10" s="139">
        <f>'St 2.1.1'!D10+'St 2.1.2'!D10+'St 2.1.3'!D10</f>
        <v>0</v>
      </c>
      <c r="E10" s="139">
        <f>'St 2.1.1'!E10+'St 2.1.2'!E10+'St 2.1.3'!E10</f>
        <v>0</v>
      </c>
      <c r="F10" s="139">
        <f>'St 2.1.1'!F10+'St 2.1.2'!F10+'St 2.1.3'!F10</f>
        <v>0</v>
      </c>
      <c r="G10" s="139">
        <f>'St 2.1.1'!G10+'St 2.1.2'!G10+'St 2.1.3'!G10</f>
        <v>0</v>
      </c>
      <c r="H10" s="139">
        <f>'St 2.1.1'!H10+'St 2.1.2'!H10+'St 2.1.3'!H10</f>
        <v>0</v>
      </c>
      <c r="I10" s="139">
        <f>'St 2.1.1'!I10+'St 2.1.2'!I10+'St 2.1.3'!I10</f>
        <v>0</v>
      </c>
      <c r="J10" s="139">
        <f>'St 2.1.1'!J10+'St 2.1.2'!J10+'St 2.1.3'!J10</f>
        <v>0</v>
      </c>
      <c r="K10" s="139">
        <f>'St 2.1.1'!K10+'St 2.1.2'!K10+'St 2.1.3'!K10</f>
        <v>0</v>
      </c>
      <c r="L10" s="139">
        <f>'St 2.1.1'!L10+'St 2.1.2'!L10+'St 2.1.3'!L10</f>
        <v>0</v>
      </c>
      <c r="M10" s="139">
        <f>'St 2.1.1'!M10+'St 2.1.2'!M10+'St 2.1.3'!M10</f>
        <v>0</v>
      </c>
      <c r="N10" s="146"/>
      <c r="O10" s="139">
        <f>'St 2.1.1'!O10+'St 2.1.2'!O10+'St 2.1.3'!O10</f>
        <v>0</v>
      </c>
      <c r="P10" s="139">
        <f>'St 2.1.1'!P10+'St 2.1.2'!P10+'St 2.1.3'!P10</f>
        <v>0</v>
      </c>
      <c r="Q10" s="139">
        <f>'St 2.1.1'!Q10+'St 2.1.2'!Q10+'St 2.1.3'!Q10</f>
        <v>0</v>
      </c>
      <c r="R10" s="139">
        <f>'St 2.1.1'!R10+'St 2.1.2'!R10+'St 2.1.3'!R10</f>
        <v>0</v>
      </c>
      <c r="S10" s="139">
        <f>'St 2.1.1'!S10+'St 2.1.2'!S10+'St 2.1.3'!S10</f>
        <v>0</v>
      </c>
      <c r="T10" s="139">
        <f>'St 2.1.1'!T10+'St 2.1.2'!T10+'St 2.1.3'!T10</f>
        <v>0</v>
      </c>
      <c r="U10" s="139">
        <f>'St 2.1.1'!U10+'St 2.1.2'!U10+'St 2.1.3'!U10</f>
        <v>0</v>
      </c>
      <c r="V10" s="139">
        <f>'St 2.1.1'!V10+'St 2.1.2'!V10+'St 2.1.3'!V10</f>
        <v>0</v>
      </c>
      <c r="W10" s="139">
        <f>'St 2.1.1'!W10+'St 2.1.2'!W10+'St 2.1.3'!W10</f>
        <v>0</v>
      </c>
      <c r="X10" s="149"/>
      <c r="Y10" s="149"/>
      <c r="Z10" s="149"/>
      <c r="AA10" s="149"/>
      <c r="AB10" s="149"/>
      <c r="AC10" s="149"/>
      <c r="AD10" s="149"/>
      <c r="AE10" s="149"/>
      <c r="AF10" s="149"/>
    </row>
    <row r="11" spans="1:32">
      <c r="A11" s="50"/>
      <c r="B11" s="208" t="s">
        <v>40</v>
      </c>
      <c r="C11" s="219"/>
      <c r="D11" s="142">
        <f>'St 2.1.1'!D11+'St 2.1.2'!D11+'St 2.1.3'!D11</f>
        <v>0</v>
      </c>
      <c r="E11" s="142">
        <f>'St 2.1.1'!E11+'St 2.1.2'!E11+'St 2.1.3'!E11</f>
        <v>0</v>
      </c>
      <c r="F11" s="142">
        <f>'St 2.1.1'!F11+'St 2.1.2'!F11+'St 2.1.3'!F11</f>
        <v>0</v>
      </c>
      <c r="G11" s="142">
        <f>'St 2.1.1'!G11+'St 2.1.2'!G11+'St 2.1.3'!G11</f>
        <v>0</v>
      </c>
      <c r="H11" s="142">
        <f>'St 2.1.1'!H11+'St 2.1.2'!H11+'St 2.1.3'!H11</f>
        <v>0</v>
      </c>
      <c r="I11" s="142">
        <f>'St 2.1.1'!I11+'St 2.1.2'!I11+'St 2.1.3'!I11</f>
        <v>0</v>
      </c>
      <c r="J11" s="142">
        <f>'St 2.1.1'!J11+'St 2.1.2'!J11+'St 2.1.3'!J11</f>
        <v>0</v>
      </c>
      <c r="K11" s="142">
        <f>'St 2.1.1'!K11+'St 2.1.2'!K11+'St 2.1.3'!K11</f>
        <v>0</v>
      </c>
      <c r="L11" s="142">
        <f>'St 2.1.1'!L11+'St 2.1.2'!L11+'St 2.1.3'!L11</f>
        <v>0</v>
      </c>
      <c r="M11" s="142">
        <f>'St 2.1.1'!M11+'St 2.1.2'!M11+'St 2.1.3'!M11</f>
        <v>0</v>
      </c>
      <c r="N11" s="143"/>
      <c r="O11" s="142">
        <f>'St 2.1.1'!O11+'St 2.1.2'!O11+'St 2.1.3'!O11</f>
        <v>0</v>
      </c>
      <c r="P11" s="142">
        <f>'St 2.1.1'!P11+'St 2.1.2'!P11+'St 2.1.3'!P11</f>
        <v>0</v>
      </c>
      <c r="Q11" s="142">
        <f>'St 2.1.1'!Q11+'St 2.1.2'!Q11+'St 2.1.3'!Q11</f>
        <v>0</v>
      </c>
      <c r="R11" s="142">
        <f>'St 2.1.1'!R11+'St 2.1.2'!R11+'St 2.1.3'!R11</f>
        <v>0</v>
      </c>
      <c r="S11" s="142">
        <f>'St 2.1.1'!S11+'St 2.1.2'!S11+'St 2.1.3'!S11</f>
        <v>0</v>
      </c>
      <c r="T11" s="142">
        <f>'St 2.1.1'!T11+'St 2.1.2'!T11+'St 2.1.3'!T11</f>
        <v>0</v>
      </c>
      <c r="U11" s="142">
        <f>'St 2.1.1'!U11+'St 2.1.2'!U11+'St 2.1.3'!U11</f>
        <v>0</v>
      </c>
      <c r="V11" s="142">
        <f>'St 2.1.1'!V11+'St 2.1.2'!V11+'St 2.1.3'!V11</f>
        <v>0</v>
      </c>
      <c r="W11" s="142">
        <f>'St 2.1.1'!W11+'St 2.1.2'!W11+'St 2.1.3'!W11</f>
        <v>0</v>
      </c>
      <c r="X11" s="150"/>
      <c r="Y11" s="150"/>
      <c r="Z11" s="150"/>
      <c r="AA11" s="150"/>
      <c r="AB11" s="150"/>
      <c r="AC11" s="150"/>
      <c r="AD11" s="150"/>
      <c r="AE11" s="150"/>
      <c r="AF11" s="150"/>
    </row>
    <row r="12" spans="1:32">
      <c r="A12" s="50"/>
      <c r="B12" s="6" t="s">
        <v>41</v>
      </c>
      <c r="C12" s="219"/>
      <c r="D12" s="142">
        <f>'St 2.1.1'!D12+'St 2.1.2'!D12+'St 2.1.3'!D12</f>
        <v>0</v>
      </c>
      <c r="E12" s="142">
        <f>'St 2.1.1'!E12+'St 2.1.2'!E12+'St 2.1.3'!E12</f>
        <v>0</v>
      </c>
      <c r="F12" s="142">
        <f>'St 2.1.1'!F12+'St 2.1.2'!F12+'St 2.1.3'!F12</f>
        <v>0</v>
      </c>
      <c r="G12" s="142">
        <f>'St 2.1.1'!G12+'St 2.1.2'!G12+'St 2.1.3'!G12</f>
        <v>0</v>
      </c>
      <c r="H12" s="142">
        <f>'St 2.1.1'!H12+'St 2.1.2'!H12+'St 2.1.3'!H12</f>
        <v>0</v>
      </c>
      <c r="I12" s="142">
        <f>'St 2.1.1'!I12+'St 2.1.2'!I12+'St 2.1.3'!I12</f>
        <v>0</v>
      </c>
      <c r="J12" s="142">
        <f>'St 2.1.1'!J12+'St 2.1.2'!J12+'St 2.1.3'!J12</f>
        <v>0</v>
      </c>
      <c r="K12" s="142">
        <f>'St 2.1.1'!K12+'St 2.1.2'!K12+'St 2.1.3'!K12</f>
        <v>0</v>
      </c>
      <c r="L12" s="142">
        <f>'St 2.1.1'!L12+'St 2.1.2'!L12+'St 2.1.3'!L12</f>
        <v>0</v>
      </c>
      <c r="M12" s="142">
        <f>'St 2.1.1'!M12+'St 2.1.2'!M12+'St 2.1.3'!M12</f>
        <v>0</v>
      </c>
      <c r="N12" s="143"/>
      <c r="O12" s="142">
        <f>'St 2.1.1'!O12+'St 2.1.2'!O12+'St 2.1.3'!O12</f>
        <v>0</v>
      </c>
      <c r="P12" s="142">
        <f>'St 2.1.1'!P12+'St 2.1.2'!P12+'St 2.1.3'!P12</f>
        <v>0</v>
      </c>
      <c r="Q12" s="142">
        <f>'St 2.1.1'!Q12+'St 2.1.2'!Q12+'St 2.1.3'!Q12</f>
        <v>0</v>
      </c>
      <c r="R12" s="142">
        <f>'St 2.1.1'!R12+'St 2.1.2'!R12+'St 2.1.3'!R12</f>
        <v>0</v>
      </c>
      <c r="S12" s="142">
        <f>'St 2.1.1'!S12+'St 2.1.2'!S12+'St 2.1.3'!S12</f>
        <v>0</v>
      </c>
      <c r="T12" s="142">
        <f>'St 2.1.1'!T12+'St 2.1.2'!T12+'St 2.1.3'!T12</f>
        <v>0</v>
      </c>
      <c r="U12" s="142">
        <f>'St 2.1.1'!U12+'St 2.1.2'!U12+'St 2.1.3'!U12</f>
        <v>0</v>
      </c>
      <c r="V12" s="142">
        <f>'St 2.1.1'!V12+'St 2.1.2'!V12+'St 2.1.3'!V12</f>
        <v>0</v>
      </c>
      <c r="W12" s="142">
        <f>'St 2.1.1'!W12+'St 2.1.2'!W12+'St 2.1.3'!W12</f>
        <v>0</v>
      </c>
      <c r="X12" s="150"/>
      <c r="Y12" s="150"/>
      <c r="Z12" s="150"/>
      <c r="AA12" s="150"/>
      <c r="AB12" s="150"/>
      <c r="AC12" s="150"/>
      <c r="AD12" s="150"/>
      <c r="AE12" s="150"/>
      <c r="AF12" s="150"/>
    </row>
    <row r="13" spans="1:32">
      <c r="A13" s="50"/>
      <c r="B13" s="6" t="s">
        <v>42</v>
      </c>
      <c r="C13" s="219"/>
      <c r="D13" s="142">
        <f>'St 2.1.1'!D13+'St 2.1.2'!D13+'St 2.1.3'!D13</f>
        <v>0</v>
      </c>
      <c r="E13" s="142">
        <f>'St 2.1.1'!E13+'St 2.1.2'!E13+'St 2.1.3'!E13</f>
        <v>0</v>
      </c>
      <c r="F13" s="142">
        <f>'St 2.1.1'!F13+'St 2.1.2'!F13+'St 2.1.3'!F13</f>
        <v>0</v>
      </c>
      <c r="G13" s="142">
        <f>'St 2.1.1'!G13+'St 2.1.2'!G13+'St 2.1.3'!G13</f>
        <v>0</v>
      </c>
      <c r="H13" s="142">
        <f>'St 2.1.1'!H13+'St 2.1.2'!H13+'St 2.1.3'!H13</f>
        <v>0</v>
      </c>
      <c r="I13" s="142">
        <f>'St 2.1.1'!I13+'St 2.1.2'!I13+'St 2.1.3'!I13</f>
        <v>0</v>
      </c>
      <c r="J13" s="142">
        <f>'St 2.1.1'!J13+'St 2.1.2'!J13+'St 2.1.3'!J13</f>
        <v>0</v>
      </c>
      <c r="K13" s="142">
        <f>'St 2.1.1'!K13+'St 2.1.2'!K13+'St 2.1.3'!K13</f>
        <v>0</v>
      </c>
      <c r="L13" s="142">
        <f>'St 2.1.1'!L13+'St 2.1.2'!L13+'St 2.1.3'!L13</f>
        <v>0</v>
      </c>
      <c r="M13" s="142">
        <f>'St 2.1.1'!M13+'St 2.1.2'!M13+'St 2.1.3'!M13</f>
        <v>0</v>
      </c>
      <c r="N13" s="143"/>
      <c r="O13" s="142">
        <f>'St 2.1.1'!O13+'St 2.1.2'!O13+'St 2.1.3'!O13</f>
        <v>0</v>
      </c>
      <c r="P13" s="142">
        <f>'St 2.1.1'!P13+'St 2.1.2'!P13+'St 2.1.3'!P13</f>
        <v>0</v>
      </c>
      <c r="Q13" s="142">
        <f>'St 2.1.1'!Q13+'St 2.1.2'!Q13+'St 2.1.3'!Q13</f>
        <v>0</v>
      </c>
      <c r="R13" s="142">
        <f>'St 2.1.1'!R13+'St 2.1.2'!R13+'St 2.1.3'!R13</f>
        <v>0</v>
      </c>
      <c r="S13" s="142">
        <f>'St 2.1.1'!S13+'St 2.1.2'!S13+'St 2.1.3'!S13</f>
        <v>0</v>
      </c>
      <c r="T13" s="142">
        <f>'St 2.1.1'!T13+'St 2.1.2'!T13+'St 2.1.3'!T13</f>
        <v>0</v>
      </c>
      <c r="U13" s="142">
        <f>'St 2.1.1'!U13+'St 2.1.2'!U13+'St 2.1.3'!U13</f>
        <v>0</v>
      </c>
      <c r="V13" s="142">
        <f>'St 2.1.1'!V13+'St 2.1.2'!V13+'St 2.1.3'!V13</f>
        <v>0</v>
      </c>
      <c r="W13" s="142">
        <f>'St 2.1.1'!W13+'St 2.1.2'!W13+'St 2.1.3'!W13</f>
        <v>0</v>
      </c>
      <c r="X13" s="150"/>
      <c r="Y13" s="150"/>
      <c r="Z13" s="150"/>
      <c r="AA13" s="150"/>
      <c r="AB13" s="150"/>
      <c r="AC13" s="150"/>
      <c r="AD13" s="150"/>
      <c r="AE13" s="150"/>
      <c r="AF13" s="150"/>
    </row>
    <row r="14" spans="1:32">
      <c r="A14" s="50"/>
      <c r="B14" s="6" t="s">
        <v>43</v>
      </c>
      <c r="C14" s="219"/>
      <c r="D14" s="142">
        <f>'St 2.1.1'!D14+'St 2.1.2'!D14+'St 2.1.3'!D14</f>
        <v>0</v>
      </c>
      <c r="E14" s="142">
        <f>'St 2.1.1'!E14+'St 2.1.2'!E14+'St 2.1.3'!E14</f>
        <v>0</v>
      </c>
      <c r="F14" s="142">
        <f>'St 2.1.1'!F14+'St 2.1.2'!F14+'St 2.1.3'!F14</f>
        <v>0</v>
      </c>
      <c r="G14" s="142">
        <f>'St 2.1.1'!G14+'St 2.1.2'!G14+'St 2.1.3'!G14</f>
        <v>0</v>
      </c>
      <c r="H14" s="142">
        <f>'St 2.1.1'!H14+'St 2.1.2'!H14+'St 2.1.3'!H14</f>
        <v>0</v>
      </c>
      <c r="I14" s="142">
        <f>'St 2.1.1'!I14+'St 2.1.2'!I14+'St 2.1.3'!I14</f>
        <v>0</v>
      </c>
      <c r="J14" s="142">
        <f>'St 2.1.1'!J14+'St 2.1.2'!J14+'St 2.1.3'!J14</f>
        <v>0</v>
      </c>
      <c r="K14" s="142">
        <f>'St 2.1.1'!K14+'St 2.1.2'!K14+'St 2.1.3'!K14</f>
        <v>0</v>
      </c>
      <c r="L14" s="142">
        <f>'St 2.1.1'!L14+'St 2.1.2'!L14+'St 2.1.3'!L14</f>
        <v>0</v>
      </c>
      <c r="M14" s="142">
        <f>'St 2.1.1'!M14+'St 2.1.2'!M14+'St 2.1.3'!M14</f>
        <v>0</v>
      </c>
      <c r="N14" s="143"/>
      <c r="O14" s="142">
        <f>'St 2.1.1'!O14+'St 2.1.2'!O14+'St 2.1.3'!O14</f>
        <v>0</v>
      </c>
      <c r="P14" s="142">
        <f>'St 2.1.1'!P14+'St 2.1.2'!P14+'St 2.1.3'!P14</f>
        <v>0</v>
      </c>
      <c r="Q14" s="142">
        <f>'St 2.1.1'!Q14+'St 2.1.2'!Q14+'St 2.1.3'!Q14</f>
        <v>0</v>
      </c>
      <c r="R14" s="142">
        <f>'St 2.1.1'!R14+'St 2.1.2'!R14+'St 2.1.3'!R14</f>
        <v>0</v>
      </c>
      <c r="S14" s="142">
        <f>'St 2.1.1'!S14+'St 2.1.2'!S14+'St 2.1.3'!S14</f>
        <v>0</v>
      </c>
      <c r="T14" s="142">
        <f>'St 2.1.1'!T14+'St 2.1.2'!T14+'St 2.1.3'!T14</f>
        <v>0</v>
      </c>
      <c r="U14" s="142">
        <f>'St 2.1.1'!U14+'St 2.1.2'!U14+'St 2.1.3'!U14</f>
        <v>0</v>
      </c>
      <c r="V14" s="142">
        <f>'St 2.1.1'!V14+'St 2.1.2'!V14+'St 2.1.3'!V14</f>
        <v>0</v>
      </c>
      <c r="W14" s="142">
        <f>'St 2.1.1'!W14+'St 2.1.2'!W14+'St 2.1.3'!W14</f>
        <v>0</v>
      </c>
      <c r="X14" s="150"/>
      <c r="Y14" s="150"/>
      <c r="Z14" s="150"/>
      <c r="AA14" s="150"/>
      <c r="AB14" s="150"/>
      <c r="AC14" s="150"/>
      <c r="AD14" s="150"/>
      <c r="AE14" s="150"/>
      <c r="AF14" s="150"/>
    </row>
    <row r="15" spans="1:32">
      <c r="A15" s="50"/>
      <c r="B15" s="6" t="s">
        <v>44</v>
      </c>
      <c r="C15" s="219"/>
      <c r="D15" s="142">
        <f>'St 2.1.1'!D15+'St 2.1.2'!D15+'St 2.1.3'!D15</f>
        <v>0</v>
      </c>
      <c r="E15" s="142">
        <f>'St 2.1.1'!E15+'St 2.1.2'!E15+'St 2.1.3'!E15</f>
        <v>0</v>
      </c>
      <c r="F15" s="142">
        <f>'St 2.1.1'!F15+'St 2.1.2'!F15+'St 2.1.3'!F15</f>
        <v>0</v>
      </c>
      <c r="G15" s="142">
        <f>'St 2.1.1'!G15+'St 2.1.2'!G15+'St 2.1.3'!G15</f>
        <v>0</v>
      </c>
      <c r="H15" s="142">
        <f>'St 2.1.1'!H15+'St 2.1.2'!H15+'St 2.1.3'!H15</f>
        <v>0</v>
      </c>
      <c r="I15" s="142">
        <f>'St 2.1.1'!I15+'St 2.1.2'!I15+'St 2.1.3'!I15</f>
        <v>0</v>
      </c>
      <c r="J15" s="142">
        <f>'St 2.1.1'!J15+'St 2.1.2'!J15+'St 2.1.3'!J15</f>
        <v>0</v>
      </c>
      <c r="K15" s="142">
        <f>'St 2.1.1'!K15+'St 2.1.2'!K15+'St 2.1.3'!K15</f>
        <v>0</v>
      </c>
      <c r="L15" s="142">
        <f>'St 2.1.1'!L15+'St 2.1.2'!L15+'St 2.1.3'!L15</f>
        <v>0</v>
      </c>
      <c r="M15" s="142">
        <f>'St 2.1.1'!M15+'St 2.1.2'!M15+'St 2.1.3'!M15</f>
        <v>0</v>
      </c>
      <c r="N15" s="143"/>
      <c r="O15" s="142">
        <f>'St 2.1.1'!O15+'St 2.1.2'!O15+'St 2.1.3'!O15</f>
        <v>0</v>
      </c>
      <c r="P15" s="142">
        <f>'St 2.1.1'!P15+'St 2.1.2'!P15+'St 2.1.3'!P15</f>
        <v>0</v>
      </c>
      <c r="Q15" s="142">
        <f>'St 2.1.1'!Q15+'St 2.1.2'!Q15+'St 2.1.3'!Q15</f>
        <v>0</v>
      </c>
      <c r="R15" s="142">
        <f>'St 2.1.1'!R15+'St 2.1.2'!R15+'St 2.1.3'!R15</f>
        <v>0</v>
      </c>
      <c r="S15" s="142">
        <f>'St 2.1.1'!S15+'St 2.1.2'!S15+'St 2.1.3'!S15</f>
        <v>0</v>
      </c>
      <c r="T15" s="142">
        <f>'St 2.1.1'!T15+'St 2.1.2'!T15+'St 2.1.3'!T15</f>
        <v>0</v>
      </c>
      <c r="U15" s="142">
        <f>'St 2.1.1'!U15+'St 2.1.2'!U15+'St 2.1.3'!U15</f>
        <v>0</v>
      </c>
      <c r="V15" s="142">
        <f>'St 2.1.1'!V15+'St 2.1.2'!V15+'St 2.1.3'!V15</f>
        <v>0</v>
      </c>
      <c r="W15" s="142">
        <f>'St 2.1.1'!W15+'St 2.1.2'!W15+'St 2.1.3'!W15</f>
        <v>0</v>
      </c>
      <c r="X15" s="150"/>
      <c r="Y15" s="150"/>
      <c r="Z15" s="150"/>
      <c r="AA15" s="150"/>
      <c r="AB15" s="150"/>
      <c r="AC15" s="150"/>
      <c r="AD15" s="150"/>
      <c r="AE15" s="150"/>
      <c r="AF15" s="150"/>
    </row>
    <row r="16" spans="1:32">
      <c r="A16" s="50"/>
      <c r="B16" s="7" t="s">
        <v>45</v>
      </c>
      <c r="C16" s="219"/>
      <c r="D16" s="142">
        <f>'St 2.1.1'!D16+'St 2.1.2'!D16+'St 2.1.3'!D16</f>
        <v>0</v>
      </c>
      <c r="E16" s="142">
        <f>'St 2.1.1'!E16+'St 2.1.2'!E16+'St 2.1.3'!E16</f>
        <v>0</v>
      </c>
      <c r="F16" s="142">
        <f>'St 2.1.1'!F16+'St 2.1.2'!F16+'St 2.1.3'!F16</f>
        <v>0</v>
      </c>
      <c r="G16" s="142">
        <f>'St 2.1.1'!G16+'St 2.1.2'!G16+'St 2.1.3'!G16</f>
        <v>0</v>
      </c>
      <c r="H16" s="142">
        <f>'St 2.1.1'!H16+'St 2.1.2'!H16+'St 2.1.3'!H16</f>
        <v>0</v>
      </c>
      <c r="I16" s="142">
        <f>'St 2.1.1'!I16+'St 2.1.2'!I16+'St 2.1.3'!I16</f>
        <v>0</v>
      </c>
      <c r="J16" s="142">
        <f>'St 2.1.1'!J16+'St 2.1.2'!J16+'St 2.1.3'!J16</f>
        <v>0</v>
      </c>
      <c r="K16" s="142">
        <f>'St 2.1.1'!K16+'St 2.1.2'!K16+'St 2.1.3'!K16</f>
        <v>0</v>
      </c>
      <c r="L16" s="142">
        <f>'St 2.1.1'!L16+'St 2.1.2'!L16+'St 2.1.3'!L16</f>
        <v>0</v>
      </c>
      <c r="M16" s="142">
        <f>'St 2.1.1'!M16+'St 2.1.2'!M16+'St 2.1.3'!M16</f>
        <v>0</v>
      </c>
      <c r="N16" s="143"/>
      <c r="O16" s="142">
        <f>'St 2.1.1'!O16+'St 2.1.2'!O16+'St 2.1.3'!O16</f>
        <v>0</v>
      </c>
      <c r="P16" s="142">
        <f>'St 2.1.1'!P16+'St 2.1.2'!P16+'St 2.1.3'!P16</f>
        <v>0</v>
      </c>
      <c r="Q16" s="142">
        <f>'St 2.1.1'!Q16+'St 2.1.2'!Q16+'St 2.1.3'!Q16</f>
        <v>0</v>
      </c>
      <c r="R16" s="142">
        <f>'St 2.1.1'!R16+'St 2.1.2'!R16+'St 2.1.3'!R16</f>
        <v>0</v>
      </c>
      <c r="S16" s="142">
        <f>'St 2.1.1'!S16+'St 2.1.2'!S16+'St 2.1.3'!S16</f>
        <v>0</v>
      </c>
      <c r="T16" s="142">
        <f>'St 2.1.1'!T16+'St 2.1.2'!T16+'St 2.1.3'!T16</f>
        <v>0</v>
      </c>
      <c r="U16" s="142">
        <f>'St 2.1.1'!U16+'St 2.1.2'!U16+'St 2.1.3'!U16</f>
        <v>0</v>
      </c>
      <c r="V16" s="142">
        <f>'St 2.1.1'!V16+'St 2.1.2'!V16+'St 2.1.3'!V16</f>
        <v>0</v>
      </c>
      <c r="W16" s="142">
        <f>'St 2.1.1'!W16+'St 2.1.2'!W16+'St 2.1.3'!W16</f>
        <v>0</v>
      </c>
      <c r="X16" s="150"/>
      <c r="Y16" s="150"/>
      <c r="Z16" s="150"/>
      <c r="AA16" s="150"/>
      <c r="AB16" s="150"/>
      <c r="AC16" s="150"/>
      <c r="AD16" s="150"/>
      <c r="AE16" s="150"/>
      <c r="AF16" s="150"/>
    </row>
    <row r="17" spans="1:32">
      <c r="A17" s="50"/>
      <c r="B17" s="7" t="s">
        <v>46</v>
      </c>
      <c r="C17" s="219"/>
      <c r="D17" s="142">
        <f>'St 2.1.1'!D17+'St 2.1.2'!D17+'St 2.1.3'!D17</f>
        <v>0</v>
      </c>
      <c r="E17" s="142">
        <f>'St 2.1.1'!E17+'St 2.1.2'!E17+'St 2.1.3'!E17</f>
        <v>0</v>
      </c>
      <c r="F17" s="142">
        <f>'St 2.1.1'!F17+'St 2.1.2'!F17+'St 2.1.3'!F17</f>
        <v>0</v>
      </c>
      <c r="G17" s="142">
        <f>'St 2.1.1'!G17+'St 2.1.2'!G17+'St 2.1.3'!G17</f>
        <v>0</v>
      </c>
      <c r="H17" s="142">
        <f>'St 2.1.1'!H17+'St 2.1.2'!H17+'St 2.1.3'!H17</f>
        <v>0</v>
      </c>
      <c r="I17" s="142">
        <f>'St 2.1.1'!I17+'St 2.1.2'!I17+'St 2.1.3'!I17</f>
        <v>0</v>
      </c>
      <c r="J17" s="142">
        <f>'St 2.1.1'!J17+'St 2.1.2'!J17+'St 2.1.3'!J17</f>
        <v>0</v>
      </c>
      <c r="K17" s="142">
        <f>'St 2.1.1'!K17+'St 2.1.2'!K17+'St 2.1.3'!K17</f>
        <v>0</v>
      </c>
      <c r="L17" s="142">
        <f>'St 2.1.1'!L17+'St 2.1.2'!L17+'St 2.1.3'!L17</f>
        <v>0</v>
      </c>
      <c r="M17" s="142">
        <f>'St 2.1.1'!M17+'St 2.1.2'!M17+'St 2.1.3'!M17</f>
        <v>0</v>
      </c>
      <c r="N17" s="143"/>
      <c r="O17" s="142">
        <f>'St 2.1.1'!O17+'St 2.1.2'!O17+'St 2.1.3'!O17</f>
        <v>0</v>
      </c>
      <c r="P17" s="142">
        <f>'St 2.1.1'!P17+'St 2.1.2'!P17+'St 2.1.3'!P17</f>
        <v>0</v>
      </c>
      <c r="Q17" s="142">
        <f>'St 2.1.1'!Q17+'St 2.1.2'!Q17+'St 2.1.3'!Q17</f>
        <v>0</v>
      </c>
      <c r="R17" s="142">
        <f>'St 2.1.1'!R17+'St 2.1.2'!R17+'St 2.1.3'!R17</f>
        <v>0</v>
      </c>
      <c r="S17" s="142">
        <f>'St 2.1.1'!S17+'St 2.1.2'!S17+'St 2.1.3'!S17</f>
        <v>0</v>
      </c>
      <c r="T17" s="142">
        <f>'St 2.1.1'!T17+'St 2.1.2'!T17+'St 2.1.3'!T17</f>
        <v>0</v>
      </c>
      <c r="U17" s="142">
        <f>'St 2.1.1'!U17+'St 2.1.2'!U17+'St 2.1.3'!U17</f>
        <v>0</v>
      </c>
      <c r="V17" s="142">
        <f>'St 2.1.1'!V17+'St 2.1.2'!V17+'St 2.1.3'!V17</f>
        <v>0</v>
      </c>
      <c r="W17" s="142">
        <f>'St 2.1.1'!W17+'St 2.1.2'!W17+'St 2.1.3'!W17</f>
        <v>0</v>
      </c>
      <c r="X17" s="150"/>
      <c r="Y17" s="150"/>
      <c r="Z17" s="150"/>
      <c r="AA17" s="150"/>
      <c r="AB17" s="150"/>
      <c r="AC17" s="150"/>
      <c r="AD17" s="150"/>
      <c r="AE17" s="150"/>
      <c r="AF17" s="150"/>
    </row>
    <row r="18" spans="1:32">
      <c r="A18" s="50"/>
      <c r="B18" s="6" t="s">
        <v>317</v>
      </c>
      <c r="C18" s="219"/>
      <c r="D18" s="142">
        <f>'St 2.1.1'!D18+'St 2.1.2'!D18+'St 2.1.3'!D18</f>
        <v>0</v>
      </c>
      <c r="E18" s="142">
        <f>'St 2.1.1'!E18+'St 2.1.2'!E18+'St 2.1.3'!E18</f>
        <v>0</v>
      </c>
      <c r="F18" s="142">
        <f>'St 2.1.1'!F18+'St 2.1.2'!F18+'St 2.1.3'!F18</f>
        <v>0</v>
      </c>
      <c r="G18" s="142">
        <f>'St 2.1.1'!G18+'St 2.1.2'!G18+'St 2.1.3'!G18</f>
        <v>0</v>
      </c>
      <c r="H18" s="142">
        <f>'St 2.1.1'!H18+'St 2.1.2'!H18+'St 2.1.3'!H18</f>
        <v>0</v>
      </c>
      <c r="I18" s="142">
        <f>'St 2.1.1'!I18+'St 2.1.2'!I18+'St 2.1.3'!I18</f>
        <v>0</v>
      </c>
      <c r="J18" s="142">
        <f>'St 2.1.1'!J18+'St 2.1.2'!J18+'St 2.1.3'!J18</f>
        <v>0</v>
      </c>
      <c r="K18" s="142">
        <f>'St 2.1.1'!K18+'St 2.1.2'!K18+'St 2.1.3'!K18</f>
        <v>0</v>
      </c>
      <c r="L18" s="142">
        <f>'St 2.1.1'!L18+'St 2.1.2'!L18+'St 2.1.3'!L18</f>
        <v>0</v>
      </c>
      <c r="M18" s="142">
        <f>'St 2.1.1'!M18+'St 2.1.2'!M18+'St 2.1.3'!M18</f>
        <v>0</v>
      </c>
      <c r="N18" s="143"/>
      <c r="O18" s="142">
        <f>'St 2.1.1'!O18+'St 2.1.2'!O18+'St 2.1.3'!O18</f>
        <v>0</v>
      </c>
      <c r="P18" s="142">
        <f>'St 2.1.1'!P18+'St 2.1.2'!P18+'St 2.1.3'!P18</f>
        <v>0</v>
      </c>
      <c r="Q18" s="142">
        <f>'St 2.1.1'!Q18+'St 2.1.2'!Q18+'St 2.1.3'!Q18</f>
        <v>0</v>
      </c>
      <c r="R18" s="142">
        <f>'St 2.1.1'!R18+'St 2.1.2'!R18+'St 2.1.3'!R18</f>
        <v>0</v>
      </c>
      <c r="S18" s="142">
        <f>'St 2.1.1'!S18+'St 2.1.2'!S18+'St 2.1.3'!S18</f>
        <v>0</v>
      </c>
      <c r="T18" s="142">
        <f>'St 2.1.1'!T18+'St 2.1.2'!T18+'St 2.1.3'!T18</f>
        <v>0</v>
      </c>
      <c r="U18" s="142">
        <f>'St 2.1.1'!U18+'St 2.1.2'!U18+'St 2.1.3'!U18</f>
        <v>0</v>
      </c>
      <c r="V18" s="142">
        <f>'St 2.1.1'!V18+'St 2.1.2'!V18+'St 2.1.3'!V18</f>
        <v>0</v>
      </c>
      <c r="W18" s="142">
        <f>'St 2.1.1'!W18+'St 2.1.2'!W18+'St 2.1.3'!W18</f>
        <v>0</v>
      </c>
      <c r="X18" s="150"/>
      <c r="Y18" s="150"/>
      <c r="Z18" s="150"/>
      <c r="AA18" s="150"/>
      <c r="AB18" s="150"/>
      <c r="AC18" s="150"/>
      <c r="AD18" s="150"/>
      <c r="AE18" s="150"/>
      <c r="AF18" s="150"/>
    </row>
    <row r="19" spans="1:32">
      <c r="A19" s="50"/>
      <c r="B19" s="6" t="s">
        <v>108</v>
      </c>
      <c r="C19" s="210"/>
      <c r="D19" s="142">
        <f>'St 2.1.1'!D19+'St 2.1.2'!D19+'St 2.1.3'!D19</f>
        <v>0</v>
      </c>
      <c r="E19" s="142">
        <f>'St 2.1.1'!E19+'St 2.1.2'!E19+'St 2.1.3'!E19</f>
        <v>0</v>
      </c>
      <c r="F19" s="142">
        <f>'St 2.1.1'!F19+'St 2.1.2'!F19+'St 2.1.3'!F19</f>
        <v>0</v>
      </c>
      <c r="G19" s="142">
        <f>'St 2.1.1'!G19+'St 2.1.2'!G19+'St 2.1.3'!G19</f>
        <v>0</v>
      </c>
      <c r="H19" s="142">
        <f>'St 2.1.1'!H19+'St 2.1.2'!H19+'St 2.1.3'!H19</f>
        <v>0</v>
      </c>
      <c r="I19" s="142">
        <f>'St 2.1.1'!I19+'St 2.1.2'!I19+'St 2.1.3'!I19</f>
        <v>0</v>
      </c>
      <c r="J19" s="142">
        <f>'St 2.1.1'!J19+'St 2.1.2'!J19+'St 2.1.3'!J19</f>
        <v>0</v>
      </c>
      <c r="K19" s="142">
        <f>'St 2.1.1'!K19+'St 2.1.2'!K19+'St 2.1.3'!K19</f>
        <v>0</v>
      </c>
      <c r="L19" s="142">
        <f>'St 2.1.1'!L19+'St 2.1.2'!L19+'St 2.1.3'!L19</f>
        <v>0</v>
      </c>
      <c r="M19" s="142">
        <f>'St 2.1.1'!M19+'St 2.1.2'!M19+'St 2.1.3'!M19</f>
        <v>0</v>
      </c>
      <c r="N19" s="143"/>
      <c r="O19" s="142">
        <f>'St 2.1.1'!O19+'St 2.1.2'!O19+'St 2.1.3'!O19</f>
        <v>0</v>
      </c>
      <c r="P19" s="142">
        <f>'St 2.1.1'!P19+'St 2.1.2'!P19+'St 2.1.3'!P19</f>
        <v>0</v>
      </c>
      <c r="Q19" s="142">
        <f>'St 2.1.1'!Q19+'St 2.1.2'!Q19+'St 2.1.3'!Q19</f>
        <v>0</v>
      </c>
      <c r="R19" s="142">
        <f>'St 2.1.1'!R19+'St 2.1.2'!R19+'St 2.1.3'!R19</f>
        <v>0</v>
      </c>
      <c r="S19" s="142">
        <f>'St 2.1.1'!S19+'St 2.1.2'!S19+'St 2.1.3'!S19</f>
        <v>0</v>
      </c>
      <c r="T19" s="142">
        <f>'St 2.1.1'!T19+'St 2.1.2'!T19+'St 2.1.3'!T19</f>
        <v>0</v>
      </c>
      <c r="U19" s="142">
        <f>'St 2.1.1'!U19+'St 2.1.2'!U19+'St 2.1.3'!U19</f>
        <v>0</v>
      </c>
      <c r="V19" s="142">
        <f>'St 2.1.1'!V19+'St 2.1.2'!V19+'St 2.1.3'!V19</f>
        <v>0</v>
      </c>
      <c r="W19" s="142">
        <f>'St 2.1.1'!W19+'St 2.1.2'!W19+'St 2.1.3'!W19</f>
        <v>0</v>
      </c>
      <c r="X19" s="150"/>
      <c r="Y19" s="150"/>
      <c r="Z19" s="150"/>
      <c r="AA19" s="150"/>
      <c r="AB19" s="150"/>
      <c r="AC19" s="150"/>
      <c r="AD19" s="150"/>
      <c r="AE19" s="150"/>
      <c r="AF19" s="150"/>
    </row>
    <row r="20" spans="1:32">
      <c r="A20" s="50"/>
      <c r="B20" s="6" t="s">
        <v>48</v>
      </c>
      <c r="C20" s="219"/>
      <c r="D20" s="142">
        <f>'St 2.1.1'!D20+'St 2.1.2'!D20+'St 2.1.3'!D20</f>
        <v>0</v>
      </c>
      <c r="E20" s="142">
        <f>'St 2.1.1'!E20+'St 2.1.2'!E20+'St 2.1.3'!E20</f>
        <v>0</v>
      </c>
      <c r="F20" s="142">
        <f>'St 2.1.1'!F20+'St 2.1.2'!F20+'St 2.1.3'!F20</f>
        <v>0</v>
      </c>
      <c r="G20" s="142">
        <f>'St 2.1.1'!G20+'St 2.1.2'!G20+'St 2.1.3'!G20</f>
        <v>0</v>
      </c>
      <c r="H20" s="142">
        <f>'St 2.1.1'!H20+'St 2.1.2'!H20+'St 2.1.3'!H20</f>
        <v>0</v>
      </c>
      <c r="I20" s="142">
        <f>'St 2.1.1'!I20+'St 2.1.2'!I20+'St 2.1.3'!I20</f>
        <v>0</v>
      </c>
      <c r="J20" s="142">
        <f>'St 2.1.1'!J20+'St 2.1.2'!J20+'St 2.1.3'!J20</f>
        <v>0</v>
      </c>
      <c r="K20" s="142">
        <f>'St 2.1.1'!K20+'St 2.1.2'!K20+'St 2.1.3'!K20</f>
        <v>0</v>
      </c>
      <c r="L20" s="142">
        <f>'St 2.1.1'!L20+'St 2.1.2'!L20+'St 2.1.3'!L20</f>
        <v>0</v>
      </c>
      <c r="M20" s="142">
        <f>'St 2.1.1'!M20+'St 2.1.2'!M20+'St 2.1.3'!M20</f>
        <v>0</v>
      </c>
      <c r="N20" s="143"/>
      <c r="O20" s="142">
        <f>'St 2.1.1'!O20+'St 2.1.2'!O20+'St 2.1.3'!O20</f>
        <v>0</v>
      </c>
      <c r="P20" s="142">
        <f>'St 2.1.1'!P20+'St 2.1.2'!P20+'St 2.1.3'!P20</f>
        <v>0</v>
      </c>
      <c r="Q20" s="142">
        <f>'St 2.1.1'!Q20+'St 2.1.2'!Q20+'St 2.1.3'!Q20</f>
        <v>0</v>
      </c>
      <c r="R20" s="142">
        <f>'St 2.1.1'!R20+'St 2.1.2'!R20+'St 2.1.3'!R20</f>
        <v>0</v>
      </c>
      <c r="S20" s="142">
        <f>'St 2.1.1'!S20+'St 2.1.2'!S20+'St 2.1.3'!S20</f>
        <v>0</v>
      </c>
      <c r="T20" s="142">
        <f>'St 2.1.1'!T20+'St 2.1.2'!T20+'St 2.1.3'!T20</f>
        <v>0</v>
      </c>
      <c r="U20" s="142">
        <f>'St 2.1.1'!U20+'St 2.1.2'!U20+'St 2.1.3'!U20</f>
        <v>0</v>
      </c>
      <c r="V20" s="142">
        <f>'St 2.1.1'!V20+'St 2.1.2'!V20+'St 2.1.3'!V20</f>
        <v>0</v>
      </c>
      <c r="W20" s="142">
        <f>'St 2.1.1'!W20+'St 2.1.2'!W20+'St 2.1.3'!W20</f>
        <v>0</v>
      </c>
      <c r="X20" s="150"/>
      <c r="Y20" s="150"/>
      <c r="Z20" s="150"/>
      <c r="AA20" s="150"/>
      <c r="AB20" s="150"/>
      <c r="AC20" s="150"/>
      <c r="AD20" s="150"/>
      <c r="AE20" s="150"/>
      <c r="AF20" s="150"/>
    </row>
    <row r="21" spans="1:32">
      <c r="A21" s="50"/>
      <c r="B21" s="6" t="s">
        <v>325</v>
      </c>
      <c r="C21" s="219"/>
      <c r="D21" s="142">
        <f>'St 2.1.1'!D21+'St 2.1.2'!D21+'St 2.1.3'!D21</f>
        <v>0</v>
      </c>
      <c r="E21" s="142">
        <f>'St 2.1.1'!E21+'St 2.1.2'!E21+'St 2.1.3'!E21</f>
        <v>0</v>
      </c>
      <c r="F21" s="142">
        <f>'St 2.1.1'!F21+'St 2.1.2'!F21+'St 2.1.3'!F21</f>
        <v>0</v>
      </c>
      <c r="G21" s="142">
        <f>'St 2.1.1'!G21+'St 2.1.2'!G21+'St 2.1.3'!G21</f>
        <v>0</v>
      </c>
      <c r="H21" s="142">
        <f>'St 2.1.1'!H21+'St 2.1.2'!H21+'St 2.1.3'!H21</f>
        <v>0</v>
      </c>
      <c r="I21" s="142">
        <f>'St 2.1.1'!I21+'St 2.1.2'!I21+'St 2.1.3'!I21</f>
        <v>0</v>
      </c>
      <c r="J21" s="142">
        <f>'St 2.1.1'!J21+'St 2.1.2'!J21+'St 2.1.3'!J21</f>
        <v>0</v>
      </c>
      <c r="K21" s="142">
        <f>'St 2.1.1'!K21+'St 2.1.2'!K21+'St 2.1.3'!K21</f>
        <v>0</v>
      </c>
      <c r="L21" s="142">
        <f>'St 2.1.1'!L21+'St 2.1.2'!L21+'St 2.1.3'!L21</f>
        <v>0</v>
      </c>
      <c r="M21" s="142">
        <f>'St 2.1.1'!M21+'St 2.1.2'!M21+'St 2.1.3'!M21</f>
        <v>0</v>
      </c>
      <c r="N21" s="143"/>
      <c r="O21" s="142">
        <f>'St 2.1.1'!O21+'St 2.1.2'!O21+'St 2.1.3'!O21</f>
        <v>0</v>
      </c>
      <c r="P21" s="142">
        <f>'St 2.1.1'!P21+'St 2.1.2'!P21+'St 2.1.3'!P21</f>
        <v>0</v>
      </c>
      <c r="Q21" s="142">
        <f>'St 2.1.1'!Q21+'St 2.1.2'!Q21+'St 2.1.3'!Q21</f>
        <v>0</v>
      </c>
      <c r="R21" s="142">
        <f>'St 2.1.1'!R21+'St 2.1.2'!R21+'St 2.1.3'!R21</f>
        <v>0</v>
      </c>
      <c r="S21" s="142">
        <f>'St 2.1.1'!S21+'St 2.1.2'!S21+'St 2.1.3'!S21</f>
        <v>0</v>
      </c>
      <c r="T21" s="142">
        <f>'St 2.1.1'!T21+'St 2.1.2'!T21+'St 2.1.3'!T21</f>
        <v>0</v>
      </c>
      <c r="U21" s="142">
        <f>'St 2.1.1'!U21+'St 2.1.2'!U21+'St 2.1.3'!U21</f>
        <v>0</v>
      </c>
      <c r="V21" s="142">
        <f>'St 2.1.1'!V21+'St 2.1.2'!V21+'St 2.1.3'!V21</f>
        <v>0</v>
      </c>
      <c r="W21" s="142">
        <f>'St 2.1.1'!W21+'St 2.1.2'!W21+'St 2.1.3'!W21</f>
        <v>0</v>
      </c>
      <c r="X21" s="150"/>
      <c r="Y21" s="150"/>
      <c r="Z21" s="150"/>
      <c r="AA21" s="150"/>
      <c r="AB21" s="150"/>
      <c r="AC21" s="150"/>
      <c r="AD21" s="150"/>
      <c r="AE21" s="150"/>
      <c r="AF21" s="150"/>
    </row>
    <row r="22" spans="1:32">
      <c r="A22" s="50"/>
      <c r="B22" s="8" t="s">
        <v>101</v>
      </c>
      <c r="C22" s="219"/>
      <c r="D22" s="142">
        <f>'St 2.1.1'!D22+'St 2.1.2'!D22+'St 2.1.3'!D22</f>
        <v>0</v>
      </c>
      <c r="E22" s="142">
        <f>'St 2.1.1'!E22+'St 2.1.2'!E22+'St 2.1.3'!E22</f>
        <v>0</v>
      </c>
      <c r="F22" s="142">
        <f>'St 2.1.1'!F22+'St 2.1.2'!F22+'St 2.1.3'!F22</f>
        <v>0</v>
      </c>
      <c r="G22" s="142">
        <f>'St 2.1.1'!G22+'St 2.1.2'!G22+'St 2.1.3'!G22</f>
        <v>0</v>
      </c>
      <c r="H22" s="142">
        <f>'St 2.1.1'!H22+'St 2.1.2'!H22+'St 2.1.3'!H22</f>
        <v>0</v>
      </c>
      <c r="I22" s="142">
        <f>'St 2.1.1'!I22+'St 2.1.2'!I22+'St 2.1.3'!I22</f>
        <v>0</v>
      </c>
      <c r="J22" s="142">
        <f>'St 2.1.1'!J22+'St 2.1.2'!J22+'St 2.1.3'!J22</f>
        <v>0</v>
      </c>
      <c r="K22" s="142">
        <f>'St 2.1.1'!K22+'St 2.1.2'!K22+'St 2.1.3'!K22</f>
        <v>0</v>
      </c>
      <c r="L22" s="142">
        <f>'St 2.1.1'!L22+'St 2.1.2'!L22+'St 2.1.3'!L22</f>
        <v>0</v>
      </c>
      <c r="M22" s="142">
        <f>'St 2.1.1'!M22+'St 2.1.2'!M22+'St 2.1.3'!M22</f>
        <v>0</v>
      </c>
      <c r="N22" s="143"/>
      <c r="O22" s="142">
        <f>'St 2.1.1'!O22+'St 2.1.2'!O22+'St 2.1.3'!O22</f>
        <v>0</v>
      </c>
      <c r="P22" s="142">
        <f>'St 2.1.1'!P22+'St 2.1.2'!P22+'St 2.1.3'!P22</f>
        <v>0</v>
      </c>
      <c r="Q22" s="142">
        <f>'St 2.1.1'!Q22+'St 2.1.2'!Q22+'St 2.1.3'!Q22</f>
        <v>0</v>
      </c>
      <c r="R22" s="142">
        <f>'St 2.1.1'!R22+'St 2.1.2'!R22+'St 2.1.3'!R22</f>
        <v>0</v>
      </c>
      <c r="S22" s="142">
        <f>'St 2.1.1'!S22+'St 2.1.2'!S22+'St 2.1.3'!S22</f>
        <v>0</v>
      </c>
      <c r="T22" s="142">
        <f>'St 2.1.1'!T22+'St 2.1.2'!T22+'St 2.1.3'!T22</f>
        <v>0</v>
      </c>
      <c r="U22" s="142">
        <f>'St 2.1.1'!U22+'St 2.1.2'!U22+'St 2.1.3'!U22</f>
        <v>0</v>
      </c>
      <c r="V22" s="142">
        <f>'St 2.1.1'!V22+'St 2.1.2'!V22+'St 2.1.3'!V22</f>
        <v>0</v>
      </c>
      <c r="W22" s="142">
        <f>'St 2.1.1'!W22+'St 2.1.2'!W22+'St 2.1.3'!W22</f>
        <v>0</v>
      </c>
      <c r="X22" s="150"/>
      <c r="Y22" s="150"/>
      <c r="Z22" s="150"/>
      <c r="AA22" s="150"/>
      <c r="AB22" s="150"/>
      <c r="AC22" s="150"/>
      <c r="AD22" s="150"/>
      <c r="AE22" s="150"/>
      <c r="AF22" s="150"/>
    </row>
    <row r="23" spans="1:32" s="45" customFormat="1">
      <c r="A23" s="38"/>
      <c r="B23" s="31" t="s">
        <v>8</v>
      </c>
      <c r="C23" s="209" t="s">
        <v>295</v>
      </c>
      <c r="D23" s="139">
        <f>'St 2.1.1'!D23+'St 2.1.2'!D23+'St 2.1.3'!D23</f>
        <v>873.11999999999989</v>
      </c>
      <c r="E23" s="139">
        <f>'St 2.1.1'!E23+'St 2.1.2'!E23+'St 2.1.3'!E23</f>
        <v>1160.07</v>
      </c>
      <c r="F23" s="139">
        <f>'St 2.1.1'!F23+'St 2.1.2'!F23+'St 2.1.3'!F23</f>
        <v>1259.1099999999999</v>
      </c>
      <c r="G23" s="139">
        <f>'St 2.1.1'!G23+'St 2.1.2'!G23+'St 2.1.3'!G23</f>
        <v>1492.39</v>
      </c>
      <c r="H23" s="139">
        <f>'St 2.1.1'!H23+'St 2.1.2'!H23+'St 2.1.3'!H23</f>
        <v>1738.39</v>
      </c>
      <c r="I23" s="139">
        <f>'St 2.1.1'!I23+'St 2.1.2'!I23+'St 2.1.3'!I23</f>
        <v>2003.84</v>
      </c>
      <c r="J23" s="139">
        <f>'St 2.1.1'!J23+'St 2.1.2'!J23+'St 2.1.3'!J23</f>
        <v>2278.1959000000002</v>
      </c>
      <c r="K23" s="139">
        <f>'St 2.1.1'!K23+'St 2.1.2'!K23+'St 2.1.3'!K23</f>
        <v>2375.2314000000001</v>
      </c>
      <c r="L23" s="139">
        <f>'St 2.1.1'!L23+'St 2.1.2'!L23+'St 2.1.3'!L23</f>
        <v>2628.5888</v>
      </c>
      <c r="M23" s="139">
        <f>'St 2.1.1'!M23+'St 2.1.2'!M23+'St 2.1.3'!M23</f>
        <v>2941.8321000000001</v>
      </c>
      <c r="N23" s="146"/>
      <c r="O23" s="139">
        <f>'St 2.1.1'!O23+'St 2.1.2'!O23+'St 2.1.3'!O23</f>
        <v>286.95000000000005</v>
      </c>
      <c r="P23" s="139">
        <f>'St 2.1.1'!P23+'St 2.1.2'!P23+'St 2.1.3'!P23</f>
        <v>99.039999999999935</v>
      </c>
      <c r="Q23" s="139">
        <f>'St 2.1.1'!Q23+'St 2.1.2'!Q23+'St 2.1.3'!Q23</f>
        <v>233.28000000000026</v>
      </c>
      <c r="R23" s="139">
        <f>'St 2.1.1'!R23+'St 2.1.2'!R23+'St 2.1.3'!R23</f>
        <v>245.99999999999991</v>
      </c>
      <c r="S23" s="139">
        <f>'St 2.1.1'!S23+'St 2.1.2'!S23+'St 2.1.3'!S23</f>
        <v>265.44999999999987</v>
      </c>
      <c r="T23" s="139">
        <f>'St 2.1.1'!T23+'St 2.1.2'!T23+'St 2.1.3'!T23</f>
        <v>274.35590000000013</v>
      </c>
      <c r="U23" s="139">
        <f>'St 2.1.1'!U23+'St 2.1.2'!U23+'St 2.1.3'!U23</f>
        <v>97.035500000000141</v>
      </c>
      <c r="V23" s="139">
        <f>'St 2.1.1'!V23+'St 2.1.2'!V23+'St 2.1.3'!V23</f>
        <v>253.35739999999981</v>
      </c>
      <c r="W23" s="139">
        <f>'St 2.1.1'!W23+'St 2.1.2'!W23+'St 2.1.3'!W23</f>
        <v>313.24330000000026</v>
      </c>
      <c r="X23" s="149"/>
      <c r="Y23" s="149"/>
      <c r="Z23" s="149"/>
      <c r="AA23" s="149"/>
      <c r="AB23" s="149"/>
      <c r="AC23" s="149"/>
      <c r="AD23" s="149"/>
      <c r="AE23" s="149"/>
      <c r="AF23" s="149"/>
    </row>
    <row r="24" spans="1:32">
      <c r="B24" s="208" t="s">
        <v>40</v>
      </c>
      <c r="C24" s="219"/>
      <c r="D24" s="142">
        <f>'St 2.1.1'!D24+'St 2.1.2'!D24+'St 2.1.3'!D24</f>
        <v>873.11999999999989</v>
      </c>
      <c r="E24" s="142">
        <f>'St 2.1.1'!E24+'St 2.1.2'!E24+'St 2.1.3'!E24</f>
        <v>1160.07</v>
      </c>
      <c r="F24" s="142">
        <f>'St 2.1.1'!F24+'St 2.1.2'!F24+'St 2.1.3'!F24</f>
        <v>1259.1099999999999</v>
      </c>
      <c r="G24" s="142">
        <f>'St 2.1.1'!G24+'St 2.1.2'!G24+'St 2.1.3'!G24</f>
        <v>1492.39</v>
      </c>
      <c r="H24" s="142">
        <f>'St 2.1.1'!H24+'St 2.1.2'!H24+'St 2.1.3'!H24</f>
        <v>1738.39</v>
      </c>
      <c r="I24" s="142">
        <f>'St 2.1.1'!I24+'St 2.1.2'!I24+'St 2.1.3'!I24</f>
        <v>2003.84</v>
      </c>
      <c r="J24" s="142">
        <f>'St 2.1.1'!J24+'St 2.1.2'!J24+'St 2.1.3'!J24</f>
        <v>2278.1959000000002</v>
      </c>
      <c r="K24" s="142">
        <f>'St 2.1.1'!K24+'St 2.1.2'!K24+'St 2.1.3'!K24</f>
        <v>2375.2314000000001</v>
      </c>
      <c r="L24" s="142">
        <f>'St 2.1.1'!L24+'St 2.1.2'!L24+'St 2.1.3'!L24</f>
        <v>2628.5888</v>
      </c>
      <c r="M24" s="142">
        <f>'St 2.1.1'!M24+'St 2.1.2'!M24+'St 2.1.3'!M24</f>
        <v>2941.8321000000001</v>
      </c>
      <c r="N24" s="143"/>
      <c r="O24" s="142">
        <f>'St 2.1.1'!O24+'St 2.1.2'!O24+'St 2.1.3'!O24</f>
        <v>286.95000000000005</v>
      </c>
      <c r="P24" s="142">
        <f>'St 2.1.1'!P24+'St 2.1.2'!P24+'St 2.1.3'!P24</f>
        <v>99.039999999999935</v>
      </c>
      <c r="Q24" s="142">
        <f>'St 2.1.1'!Q24+'St 2.1.2'!Q24+'St 2.1.3'!Q24</f>
        <v>233.28000000000026</v>
      </c>
      <c r="R24" s="142">
        <f>'St 2.1.1'!R24+'St 2.1.2'!R24+'St 2.1.3'!R24</f>
        <v>245.99999999999991</v>
      </c>
      <c r="S24" s="142">
        <f>'St 2.1.1'!S24+'St 2.1.2'!S24+'St 2.1.3'!S24</f>
        <v>265.44999999999987</v>
      </c>
      <c r="T24" s="142">
        <f>'St 2.1.1'!T24+'St 2.1.2'!T24+'St 2.1.3'!T24</f>
        <v>274.35590000000013</v>
      </c>
      <c r="U24" s="142">
        <f>'St 2.1.1'!U24+'St 2.1.2'!U24+'St 2.1.3'!U24</f>
        <v>97.035500000000141</v>
      </c>
      <c r="V24" s="142">
        <f>'St 2.1.1'!V24+'St 2.1.2'!V24+'St 2.1.3'!V24</f>
        <v>253.35739999999981</v>
      </c>
      <c r="W24" s="142">
        <f>'St 2.1.1'!W24+'St 2.1.2'!W24+'St 2.1.3'!W24</f>
        <v>313.24330000000026</v>
      </c>
      <c r="X24" s="150"/>
      <c r="Y24" s="150"/>
      <c r="Z24" s="150"/>
      <c r="AA24" s="150"/>
      <c r="AB24" s="150"/>
      <c r="AC24" s="150"/>
      <c r="AD24" s="150"/>
      <c r="AE24" s="150"/>
      <c r="AF24" s="150"/>
    </row>
    <row r="25" spans="1:32">
      <c r="B25" s="6" t="s">
        <v>41</v>
      </c>
      <c r="C25" s="219"/>
      <c r="D25" s="142">
        <f>'St 2.1.1'!D25+'St 2.1.2'!D25+'St 2.1.3'!D25</f>
        <v>0</v>
      </c>
      <c r="E25" s="142">
        <f>'St 2.1.1'!E25+'St 2.1.2'!E25+'St 2.1.3'!E25</f>
        <v>0</v>
      </c>
      <c r="F25" s="142">
        <f>'St 2.1.1'!F25+'St 2.1.2'!F25+'St 2.1.3'!F25</f>
        <v>0</v>
      </c>
      <c r="G25" s="142">
        <f>'St 2.1.1'!G25+'St 2.1.2'!G25+'St 2.1.3'!G25</f>
        <v>0</v>
      </c>
      <c r="H25" s="142">
        <f>'St 2.1.1'!H25+'St 2.1.2'!H25+'St 2.1.3'!H25</f>
        <v>0</v>
      </c>
      <c r="I25" s="142">
        <f>'St 2.1.1'!I25+'St 2.1.2'!I25+'St 2.1.3'!I25</f>
        <v>0</v>
      </c>
      <c r="J25" s="142">
        <f>'St 2.1.1'!J25+'St 2.1.2'!J25+'St 2.1.3'!J25</f>
        <v>0</v>
      </c>
      <c r="K25" s="142">
        <f>'St 2.1.1'!K25+'St 2.1.2'!K25+'St 2.1.3'!K25</f>
        <v>0</v>
      </c>
      <c r="L25" s="142">
        <f>'St 2.1.1'!L25+'St 2.1.2'!L25+'St 2.1.3'!L25</f>
        <v>0</v>
      </c>
      <c r="M25" s="142">
        <f>'St 2.1.1'!M25+'St 2.1.2'!M25+'St 2.1.3'!M25</f>
        <v>0</v>
      </c>
      <c r="N25" s="143"/>
      <c r="O25" s="142">
        <f>'St 2.1.1'!O25+'St 2.1.2'!O25+'St 2.1.3'!O25</f>
        <v>0</v>
      </c>
      <c r="P25" s="142">
        <f>'St 2.1.1'!P25+'St 2.1.2'!P25+'St 2.1.3'!P25</f>
        <v>0</v>
      </c>
      <c r="Q25" s="142">
        <f>'St 2.1.1'!Q25+'St 2.1.2'!Q25+'St 2.1.3'!Q25</f>
        <v>0</v>
      </c>
      <c r="R25" s="142">
        <f>'St 2.1.1'!R25+'St 2.1.2'!R25+'St 2.1.3'!R25</f>
        <v>0</v>
      </c>
      <c r="S25" s="142">
        <f>'St 2.1.1'!S25+'St 2.1.2'!S25+'St 2.1.3'!S25</f>
        <v>0</v>
      </c>
      <c r="T25" s="142">
        <f>'St 2.1.1'!T25+'St 2.1.2'!T25+'St 2.1.3'!T25</f>
        <v>0</v>
      </c>
      <c r="U25" s="142">
        <f>'St 2.1.1'!U25+'St 2.1.2'!U25+'St 2.1.3'!U25</f>
        <v>0</v>
      </c>
      <c r="V25" s="142">
        <f>'St 2.1.1'!V25+'St 2.1.2'!V25+'St 2.1.3'!V25</f>
        <v>0</v>
      </c>
      <c r="W25" s="142">
        <f>'St 2.1.1'!W25+'St 2.1.2'!W25+'St 2.1.3'!W25</f>
        <v>0</v>
      </c>
      <c r="X25" s="150"/>
      <c r="Y25" s="150"/>
      <c r="Z25" s="150"/>
      <c r="AA25" s="150"/>
      <c r="AB25" s="150"/>
      <c r="AC25" s="150"/>
      <c r="AD25" s="150"/>
      <c r="AE25" s="150"/>
      <c r="AF25" s="150"/>
    </row>
    <row r="26" spans="1:32">
      <c r="B26" s="6" t="s">
        <v>42</v>
      </c>
      <c r="C26" s="219"/>
      <c r="D26" s="142">
        <f>'St 2.1.1'!D26+'St 2.1.2'!D26+'St 2.1.3'!D26</f>
        <v>873.11999999999989</v>
      </c>
      <c r="E26" s="142">
        <f>'St 2.1.1'!E26+'St 2.1.2'!E26+'St 2.1.3'!E26</f>
        <v>1160.07</v>
      </c>
      <c r="F26" s="142">
        <f>'St 2.1.1'!F26+'St 2.1.2'!F26+'St 2.1.3'!F26</f>
        <v>1259.1099999999999</v>
      </c>
      <c r="G26" s="142">
        <f>'St 2.1.1'!G26+'St 2.1.2'!G26+'St 2.1.3'!G26</f>
        <v>1492.39</v>
      </c>
      <c r="H26" s="142">
        <f>'St 2.1.1'!H26+'St 2.1.2'!H26+'St 2.1.3'!H26</f>
        <v>1738.39</v>
      </c>
      <c r="I26" s="142">
        <f>'St 2.1.1'!I26+'St 2.1.2'!I26+'St 2.1.3'!I26</f>
        <v>2003.84</v>
      </c>
      <c r="J26" s="142">
        <f>'St 2.1.1'!J26+'St 2.1.2'!J26+'St 2.1.3'!J26</f>
        <v>2278.1959000000002</v>
      </c>
      <c r="K26" s="142">
        <f>'St 2.1.1'!K26+'St 2.1.2'!K26+'St 2.1.3'!K26</f>
        <v>2375.2314000000001</v>
      </c>
      <c r="L26" s="142">
        <f>'St 2.1.1'!L26+'St 2.1.2'!L26+'St 2.1.3'!L26</f>
        <v>2628.5888</v>
      </c>
      <c r="M26" s="142">
        <f>'St 2.1.1'!M26+'St 2.1.2'!M26+'St 2.1.3'!M26</f>
        <v>2941.8321000000001</v>
      </c>
      <c r="N26" s="143"/>
      <c r="O26" s="142">
        <f>'St 2.1.1'!O26+'St 2.1.2'!O26+'St 2.1.3'!O26</f>
        <v>286.95000000000005</v>
      </c>
      <c r="P26" s="142">
        <f>'St 2.1.1'!P26+'St 2.1.2'!P26+'St 2.1.3'!P26</f>
        <v>99.039999999999935</v>
      </c>
      <c r="Q26" s="142">
        <f>'St 2.1.1'!Q26+'St 2.1.2'!Q26+'St 2.1.3'!Q26</f>
        <v>233.28000000000026</v>
      </c>
      <c r="R26" s="142">
        <f>'St 2.1.1'!R26+'St 2.1.2'!R26+'St 2.1.3'!R26</f>
        <v>245.99999999999991</v>
      </c>
      <c r="S26" s="142">
        <f>'St 2.1.1'!S26+'St 2.1.2'!S26+'St 2.1.3'!S26</f>
        <v>265.44999999999987</v>
      </c>
      <c r="T26" s="142">
        <f>'St 2.1.1'!T26+'St 2.1.2'!T26+'St 2.1.3'!T26</f>
        <v>274.35590000000013</v>
      </c>
      <c r="U26" s="142">
        <f>'St 2.1.1'!U26+'St 2.1.2'!U26+'St 2.1.3'!U26</f>
        <v>97.035500000000141</v>
      </c>
      <c r="V26" s="142">
        <f>'St 2.1.1'!V26+'St 2.1.2'!V26+'St 2.1.3'!V26</f>
        <v>253.35739999999981</v>
      </c>
      <c r="W26" s="142">
        <f>'St 2.1.1'!W26+'St 2.1.2'!W26+'St 2.1.3'!W26</f>
        <v>313.24330000000026</v>
      </c>
      <c r="X26" s="150"/>
      <c r="Y26" s="150"/>
      <c r="Z26" s="150"/>
      <c r="AA26" s="150"/>
      <c r="AB26" s="150"/>
      <c r="AC26" s="150"/>
      <c r="AD26" s="150"/>
      <c r="AE26" s="150"/>
      <c r="AF26" s="150"/>
    </row>
    <row r="27" spans="1:32">
      <c r="B27" s="6" t="s">
        <v>43</v>
      </c>
      <c r="C27" s="219"/>
      <c r="D27" s="142">
        <f>'St 2.1.1'!D27+'St 2.1.2'!D27+'St 2.1.3'!D27</f>
        <v>0</v>
      </c>
      <c r="E27" s="142">
        <f>'St 2.1.1'!E27+'St 2.1.2'!E27+'St 2.1.3'!E27</f>
        <v>0</v>
      </c>
      <c r="F27" s="142">
        <f>'St 2.1.1'!F27+'St 2.1.2'!F27+'St 2.1.3'!F27</f>
        <v>0</v>
      </c>
      <c r="G27" s="142">
        <f>'St 2.1.1'!G27+'St 2.1.2'!G27+'St 2.1.3'!G27</f>
        <v>0</v>
      </c>
      <c r="H27" s="142">
        <f>'St 2.1.1'!H27+'St 2.1.2'!H27+'St 2.1.3'!H27</f>
        <v>0</v>
      </c>
      <c r="I27" s="142">
        <f>'St 2.1.1'!I27+'St 2.1.2'!I27+'St 2.1.3'!I27</f>
        <v>0</v>
      </c>
      <c r="J27" s="142">
        <f>'St 2.1.1'!J27+'St 2.1.2'!J27+'St 2.1.3'!J27</f>
        <v>0</v>
      </c>
      <c r="K27" s="142">
        <f>'St 2.1.1'!K27+'St 2.1.2'!K27+'St 2.1.3'!K27</f>
        <v>0</v>
      </c>
      <c r="L27" s="142">
        <f>'St 2.1.1'!L27+'St 2.1.2'!L27+'St 2.1.3'!L27</f>
        <v>0</v>
      </c>
      <c r="M27" s="142">
        <f>'St 2.1.1'!M27+'St 2.1.2'!M27+'St 2.1.3'!M27</f>
        <v>0</v>
      </c>
      <c r="N27" s="143"/>
      <c r="O27" s="142">
        <f>'St 2.1.1'!O27+'St 2.1.2'!O27+'St 2.1.3'!O27</f>
        <v>0</v>
      </c>
      <c r="P27" s="142">
        <f>'St 2.1.1'!P27+'St 2.1.2'!P27+'St 2.1.3'!P27</f>
        <v>0</v>
      </c>
      <c r="Q27" s="142">
        <f>'St 2.1.1'!Q27+'St 2.1.2'!Q27+'St 2.1.3'!Q27</f>
        <v>0</v>
      </c>
      <c r="R27" s="142">
        <f>'St 2.1.1'!R27+'St 2.1.2'!R27+'St 2.1.3'!R27</f>
        <v>0</v>
      </c>
      <c r="S27" s="142">
        <f>'St 2.1.1'!S27+'St 2.1.2'!S27+'St 2.1.3'!S27</f>
        <v>0</v>
      </c>
      <c r="T27" s="142">
        <f>'St 2.1.1'!T27+'St 2.1.2'!T27+'St 2.1.3'!T27</f>
        <v>0</v>
      </c>
      <c r="U27" s="142">
        <f>'St 2.1.1'!U27+'St 2.1.2'!U27+'St 2.1.3'!U27</f>
        <v>0</v>
      </c>
      <c r="V27" s="142">
        <f>'St 2.1.1'!V27+'St 2.1.2'!V27+'St 2.1.3'!V27</f>
        <v>0</v>
      </c>
      <c r="W27" s="142">
        <f>'St 2.1.1'!W27+'St 2.1.2'!W27+'St 2.1.3'!W27</f>
        <v>0</v>
      </c>
      <c r="X27" s="150"/>
      <c r="Y27" s="150"/>
      <c r="Z27" s="150"/>
      <c r="AA27" s="150"/>
      <c r="AB27" s="150"/>
      <c r="AC27" s="150"/>
      <c r="AD27" s="150"/>
      <c r="AE27" s="150"/>
      <c r="AF27" s="150"/>
    </row>
    <row r="28" spans="1:32">
      <c r="B28" s="6" t="s">
        <v>44</v>
      </c>
      <c r="C28" s="219"/>
      <c r="D28" s="142">
        <f>'St 2.1.1'!D28+'St 2.1.2'!D28+'St 2.1.3'!D28</f>
        <v>0</v>
      </c>
      <c r="E28" s="142">
        <f>'St 2.1.1'!E28+'St 2.1.2'!E28+'St 2.1.3'!E28</f>
        <v>0</v>
      </c>
      <c r="F28" s="142">
        <f>'St 2.1.1'!F28+'St 2.1.2'!F28+'St 2.1.3'!F28</f>
        <v>0</v>
      </c>
      <c r="G28" s="142">
        <f>'St 2.1.1'!G28+'St 2.1.2'!G28+'St 2.1.3'!G28</f>
        <v>0</v>
      </c>
      <c r="H28" s="142">
        <f>'St 2.1.1'!H28+'St 2.1.2'!H28+'St 2.1.3'!H28</f>
        <v>0</v>
      </c>
      <c r="I28" s="142">
        <f>'St 2.1.1'!I28+'St 2.1.2'!I28+'St 2.1.3'!I28</f>
        <v>0</v>
      </c>
      <c r="J28" s="142">
        <f>'St 2.1.1'!J28+'St 2.1.2'!J28+'St 2.1.3'!J28</f>
        <v>0</v>
      </c>
      <c r="K28" s="142">
        <f>'St 2.1.1'!K28+'St 2.1.2'!K28+'St 2.1.3'!K28</f>
        <v>0</v>
      </c>
      <c r="L28" s="142">
        <f>'St 2.1.1'!L28+'St 2.1.2'!L28+'St 2.1.3'!L28</f>
        <v>0</v>
      </c>
      <c r="M28" s="142">
        <f>'St 2.1.1'!M28+'St 2.1.2'!M28+'St 2.1.3'!M28</f>
        <v>0</v>
      </c>
      <c r="N28" s="143"/>
      <c r="O28" s="142">
        <f>'St 2.1.1'!O28+'St 2.1.2'!O28+'St 2.1.3'!O28</f>
        <v>0</v>
      </c>
      <c r="P28" s="142">
        <f>'St 2.1.1'!P28+'St 2.1.2'!P28+'St 2.1.3'!P28</f>
        <v>0</v>
      </c>
      <c r="Q28" s="142">
        <f>'St 2.1.1'!Q28+'St 2.1.2'!Q28+'St 2.1.3'!Q28</f>
        <v>0</v>
      </c>
      <c r="R28" s="142">
        <f>'St 2.1.1'!R28+'St 2.1.2'!R28+'St 2.1.3'!R28</f>
        <v>0</v>
      </c>
      <c r="S28" s="142">
        <f>'St 2.1.1'!S28+'St 2.1.2'!S28+'St 2.1.3'!S28</f>
        <v>0</v>
      </c>
      <c r="T28" s="142">
        <f>'St 2.1.1'!T28+'St 2.1.2'!T28+'St 2.1.3'!T28</f>
        <v>0</v>
      </c>
      <c r="U28" s="142">
        <f>'St 2.1.1'!U28+'St 2.1.2'!U28+'St 2.1.3'!U28</f>
        <v>0</v>
      </c>
      <c r="V28" s="142">
        <f>'St 2.1.1'!V28+'St 2.1.2'!V28+'St 2.1.3'!V28</f>
        <v>0</v>
      </c>
      <c r="W28" s="142">
        <f>'St 2.1.1'!W28+'St 2.1.2'!W28+'St 2.1.3'!W28</f>
        <v>0</v>
      </c>
      <c r="X28" s="150"/>
      <c r="Y28" s="150"/>
      <c r="Z28" s="150"/>
      <c r="AA28" s="150"/>
      <c r="AB28" s="150"/>
      <c r="AC28" s="150"/>
      <c r="AD28" s="150"/>
      <c r="AE28" s="150"/>
      <c r="AF28" s="150"/>
    </row>
    <row r="29" spans="1:32">
      <c r="B29" s="7" t="s">
        <v>45</v>
      </c>
      <c r="C29" s="219"/>
      <c r="D29" s="142">
        <f>'St 2.1.1'!D29+'St 2.1.2'!D29+'St 2.1.3'!D29</f>
        <v>0</v>
      </c>
      <c r="E29" s="142">
        <f>'St 2.1.1'!E29+'St 2.1.2'!E29+'St 2.1.3'!E29</f>
        <v>0</v>
      </c>
      <c r="F29" s="142">
        <f>'St 2.1.1'!F29+'St 2.1.2'!F29+'St 2.1.3'!F29</f>
        <v>0</v>
      </c>
      <c r="G29" s="142">
        <f>'St 2.1.1'!G29+'St 2.1.2'!G29+'St 2.1.3'!G29</f>
        <v>0</v>
      </c>
      <c r="H29" s="142">
        <f>'St 2.1.1'!H29+'St 2.1.2'!H29+'St 2.1.3'!H29</f>
        <v>0</v>
      </c>
      <c r="I29" s="142">
        <f>'St 2.1.1'!I29+'St 2.1.2'!I29+'St 2.1.3'!I29</f>
        <v>0</v>
      </c>
      <c r="J29" s="142">
        <f>'St 2.1.1'!J29+'St 2.1.2'!J29+'St 2.1.3'!J29</f>
        <v>0</v>
      </c>
      <c r="K29" s="142">
        <f>'St 2.1.1'!K29+'St 2.1.2'!K29+'St 2.1.3'!K29</f>
        <v>0</v>
      </c>
      <c r="L29" s="142">
        <f>'St 2.1.1'!L29+'St 2.1.2'!L29+'St 2.1.3'!L29</f>
        <v>0</v>
      </c>
      <c r="M29" s="142">
        <f>'St 2.1.1'!M29+'St 2.1.2'!M29+'St 2.1.3'!M29</f>
        <v>0</v>
      </c>
      <c r="N29" s="143"/>
      <c r="O29" s="142">
        <f>'St 2.1.1'!O29+'St 2.1.2'!O29+'St 2.1.3'!O29</f>
        <v>0</v>
      </c>
      <c r="P29" s="142">
        <f>'St 2.1.1'!P29+'St 2.1.2'!P29+'St 2.1.3'!P29</f>
        <v>0</v>
      </c>
      <c r="Q29" s="142">
        <f>'St 2.1.1'!Q29+'St 2.1.2'!Q29+'St 2.1.3'!Q29</f>
        <v>0</v>
      </c>
      <c r="R29" s="142">
        <f>'St 2.1.1'!R29+'St 2.1.2'!R29+'St 2.1.3'!R29</f>
        <v>0</v>
      </c>
      <c r="S29" s="142">
        <f>'St 2.1.1'!S29+'St 2.1.2'!S29+'St 2.1.3'!S29</f>
        <v>0</v>
      </c>
      <c r="T29" s="142">
        <f>'St 2.1.1'!T29+'St 2.1.2'!T29+'St 2.1.3'!T29</f>
        <v>0</v>
      </c>
      <c r="U29" s="142">
        <f>'St 2.1.1'!U29+'St 2.1.2'!U29+'St 2.1.3'!U29</f>
        <v>0</v>
      </c>
      <c r="V29" s="142">
        <f>'St 2.1.1'!V29+'St 2.1.2'!V29+'St 2.1.3'!V29</f>
        <v>0</v>
      </c>
      <c r="W29" s="142">
        <f>'St 2.1.1'!W29+'St 2.1.2'!W29+'St 2.1.3'!W29</f>
        <v>0</v>
      </c>
      <c r="X29" s="150"/>
      <c r="Y29" s="150"/>
      <c r="Z29" s="150"/>
      <c r="AA29" s="150"/>
      <c r="AB29" s="150"/>
      <c r="AC29" s="150"/>
      <c r="AD29" s="150"/>
      <c r="AE29" s="150"/>
      <c r="AF29" s="150"/>
    </row>
    <row r="30" spans="1:32">
      <c r="B30" s="7" t="s">
        <v>46</v>
      </c>
      <c r="C30" s="219"/>
      <c r="D30" s="142">
        <f>'St 2.1.1'!D30+'St 2.1.2'!D30+'St 2.1.3'!D30</f>
        <v>0</v>
      </c>
      <c r="E30" s="142">
        <f>'St 2.1.1'!E30+'St 2.1.2'!E30+'St 2.1.3'!E30</f>
        <v>0</v>
      </c>
      <c r="F30" s="142">
        <f>'St 2.1.1'!F30+'St 2.1.2'!F30+'St 2.1.3'!F30</f>
        <v>0</v>
      </c>
      <c r="G30" s="142">
        <f>'St 2.1.1'!G30+'St 2.1.2'!G30+'St 2.1.3'!G30</f>
        <v>0</v>
      </c>
      <c r="H30" s="142">
        <f>'St 2.1.1'!H30+'St 2.1.2'!H30+'St 2.1.3'!H30</f>
        <v>0</v>
      </c>
      <c r="I30" s="142">
        <f>'St 2.1.1'!I30+'St 2.1.2'!I30+'St 2.1.3'!I30</f>
        <v>0</v>
      </c>
      <c r="J30" s="142">
        <f>'St 2.1.1'!J30+'St 2.1.2'!J30+'St 2.1.3'!J30</f>
        <v>0</v>
      </c>
      <c r="K30" s="142">
        <f>'St 2.1.1'!K30+'St 2.1.2'!K30+'St 2.1.3'!K30</f>
        <v>0</v>
      </c>
      <c r="L30" s="142">
        <f>'St 2.1.1'!L30+'St 2.1.2'!L30+'St 2.1.3'!L30</f>
        <v>0</v>
      </c>
      <c r="M30" s="142">
        <f>'St 2.1.1'!M30+'St 2.1.2'!M30+'St 2.1.3'!M30</f>
        <v>0</v>
      </c>
      <c r="N30" s="143"/>
      <c r="O30" s="142">
        <f>'St 2.1.1'!O30+'St 2.1.2'!O30+'St 2.1.3'!O30</f>
        <v>0</v>
      </c>
      <c r="P30" s="142">
        <f>'St 2.1.1'!P30+'St 2.1.2'!P30+'St 2.1.3'!P30</f>
        <v>0</v>
      </c>
      <c r="Q30" s="142">
        <f>'St 2.1.1'!Q30+'St 2.1.2'!Q30+'St 2.1.3'!Q30</f>
        <v>0</v>
      </c>
      <c r="R30" s="142">
        <f>'St 2.1.1'!R30+'St 2.1.2'!R30+'St 2.1.3'!R30</f>
        <v>0</v>
      </c>
      <c r="S30" s="142">
        <f>'St 2.1.1'!S30+'St 2.1.2'!S30+'St 2.1.3'!S30</f>
        <v>0</v>
      </c>
      <c r="T30" s="142">
        <f>'St 2.1.1'!T30+'St 2.1.2'!T30+'St 2.1.3'!T30</f>
        <v>0</v>
      </c>
      <c r="U30" s="142">
        <f>'St 2.1.1'!U30+'St 2.1.2'!U30+'St 2.1.3'!U30</f>
        <v>0</v>
      </c>
      <c r="V30" s="142">
        <f>'St 2.1.1'!V30+'St 2.1.2'!V30+'St 2.1.3'!V30</f>
        <v>0</v>
      </c>
      <c r="W30" s="142">
        <f>'St 2.1.1'!W30+'St 2.1.2'!W30+'St 2.1.3'!W30</f>
        <v>0</v>
      </c>
      <c r="X30" s="150"/>
      <c r="Y30" s="150"/>
      <c r="Z30" s="150"/>
      <c r="AA30" s="150"/>
      <c r="AB30" s="150"/>
      <c r="AC30" s="150"/>
      <c r="AD30" s="150"/>
      <c r="AE30" s="150"/>
      <c r="AF30" s="150"/>
    </row>
    <row r="31" spans="1:32">
      <c r="B31" s="6" t="s">
        <v>317</v>
      </c>
      <c r="C31" s="219"/>
      <c r="D31" s="142">
        <f>'St 2.1.1'!D31+'St 2.1.2'!D31+'St 2.1.3'!D31</f>
        <v>0</v>
      </c>
      <c r="E31" s="142">
        <f>'St 2.1.1'!E31+'St 2.1.2'!E31+'St 2.1.3'!E31</f>
        <v>0</v>
      </c>
      <c r="F31" s="142">
        <f>'St 2.1.1'!F31+'St 2.1.2'!F31+'St 2.1.3'!F31</f>
        <v>0</v>
      </c>
      <c r="G31" s="142">
        <f>'St 2.1.1'!G31+'St 2.1.2'!G31+'St 2.1.3'!G31</f>
        <v>0</v>
      </c>
      <c r="H31" s="142">
        <f>'St 2.1.1'!H31+'St 2.1.2'!H31+'St 2.1.3'!H31</f>
        <v>0</v>
      </c>
      <c r="I31" s="142">
        <f>'St 2.1.1'!I31+'St 2.1.2'!I31+'St 2.1.3'!I31</f>
        <v>0</v>
      </c>
      <c r="J31" s="142">
        <f>'St 2.1.1'!J31+'St 2.1.2'!J31+'St 2.1.3'!J31</f>
        <v>0</v>
      </c>
      <c r="K31" s="142">
        <f>'St 2.1.1'!K31+'St 2.1.2'!K31+'St 2.1.3'!K31</f>
        <v>0</v>
      </c>
      <c r="L31" s="142">
        <f>'St 2.1.1'!L31+'St 2.1.2'!L31+'St 2.1.3'!L31</f>
        <v>0</v>
      </c>
      <c r="M31" s="142">
        <f>'St 2.1.1'!M31+'St 2.1.2'!M31+'St 2.1.3'!M31</f>
        <v>0</v>
      </c>
      <c r="N31" s="143"/>
      <c r="O31" s="142">
        <f>'St 2.1.1'!O31+'St 2.1.2'!O31+'St 2.1.3'!O31</f>
        <v>0</v>
      </c>
      <c r="P31" s="142">
        <f>'St 2.1.1'!P31+'St 2.1.2'!P31+'St 2.1.3'!P31</f>
        <v>0</v>
      </c>
      <c r="Q31" s="142">
        <f>'St 2.1.1'!Q31+'St 2.1.2'!Q31+'St 2.1.3'!Q31</f>
        <v>0</v>
      </c>
      <c r="R31" s="142">
        <f>'St 2.1.1'!R31+'St 2.1.2'!R31+'St 2.1.3'!R31</f>
        <v>0</v>
      </c>
      <c r="S31" s="142">
        <f>'St 2.1.1'!S31+'St 2.1.2'!S31+'St 2.1.3'!S31</f>
        <v>0</v>
      </c>
      <c r="T31" s="142">
        <f>'St 2.1.1'!T31+'St 2.1.2'!T31+'St 2.1.3'!T31</f>
        <v>0</v>
      </c>
      <c r="U31" s="142">
        <f>'St 2.1.1'!U31+'St 2.1.2'!U31+'St 2.1.3'!U31</f>
        <v>0</v>
      </c>
      <c r="V31" s="142">
        <f>'St 2.1.1'!V31+'St 2.1.2'!V31+'St 2.1.3'!V31</f>
        <v>0</v>
      </c>
      <c r="W31" s="142">
        <f>'St 2.1.1'!W31+'St 2.1.2'!W31+'St 2.1.3'!W31</f>
        <v>0</v>
      </c>
      <c r="X31" s="150"/>
      <c r="Y31" s="150"/>
      <c r="Z31" s="150"/>
      <c r="AA31" s="150"/>
      <c r="AB31" s="150"/>
      <c r="AC31" s="150"/>
      <c r="AD31" s="150"/>
      <c r="AE31" s="150"/>
      <c r="AF31" s="150"/>
    </row>
    <row r="32" spans="1:32">
      <c r="B32" s="6" t="s">
        <v>108</v>
      </c>
      <c r="C32" s="219"/>
      <c r="D32" s="142">
        <f>'St 2.1.1'!D32+'St 2.1.2'!D32+'St 2.1.3'!D32</f>
        <v>0</v>
      </c>
      <c r="E32" s="142">
        <f>'St 2.1.1'!E32+'St 2.1.2'!E32+'St 2.1.3'!E32</f>
        <v>0</v>
      </c>
      <c r="F32" s="142">
        <f>'St 2.1.1'!F32+'St 2.1.2'!F32+'St 2.1.3'!F32</f>
        <v>0</v>
      </c>
      <c r="G32" s="142">
        <f>'St 2.1.1'!G32+'St 2.1.2'!G32+'St 2.1.3'!G32</f>
        <v>0</v>
      </c>
      <c r="H32" s="142">
        <f>'St 2.1.1'!H32+'St 2.1.2'!H32+'St 2.1.3'!H32</f>
        <v>0</v>
      </c>
      <c r="I32" s="142">
        <f>'St 2.1.1'!I32+'St 2.1.2'!I32+'St 2.1.3'!I32</f>
        <v>0</v>
      </c>
      <c r="J32" s="142">
        <f>'St 2.1.1'!J32+'St 2.1.2'!J32+'St 2.1.3'!J32</f>
        <v>0</v>
      </c>
      <c r="K32" s="142">
        <f>'St 2.1.1'!K32+'St 2.1.2'!K32+'St 2.1.3'!K32</f>
        <v>0</v>
      </c>
      <c r="L32" s="142">
        <f>'St 2.1.1'!L32+'St 2.1.2'!L32+'St 2.1.3'!L32</f>
        <v>0</v>
      </c>
      <c r="M32" s="142">
        <f>'St 2.1.1'!M32+'St 2.1.2'!M32+'St 2.1.3'!M32</f>
        <v>0</v>
      </c>
      <c r="N32" s="143"/>
      <c r="O32" s="142">
        <f>'St 2.1.1'!O32+'St 2.1.2'!O32+'St 2.1.3'!O32</f>
        <v>0</v>
      </c>
      <c r="P32" s="142">
        <f>'St 2.1.1'!P32+'St 2.1.2'!P32+'St 2.1.3'!P32</f>
        <v>0</v>
      </c>
      <c r="Q32" s="142">
        <f>'St 2.1.1'!Q32+'St 2.1.2'!Q32+'St 2.1.3'!Q32</f>
        <v>0</v>
      </c>
      <c r="R32" s="142">
        <f>'St 2.1.1'!R32+'St 2.1.2'!R32+'St 2.1.3'!R32</f>
        <v>0</v>
      </c>
      <c r="S32" s="142">
        <f>'St 2.1.1'!S32+'St 2.1.2'!S32+'St 2.1.3'!S32</f>
        <v>0</v>
      </c>
      <c r="T32" s="142">
        <f>'St 2.1.1'!T32+'St 2.1.2'!T32+'St 2.1.3'!T32</f>
        <v>0</v>
      </c>
      <c r="U32" s="142">
        <f>'St 2.1.1'!U32+'St 2.1.2'!U32+'St 2.1.3'!U32</f>
        <v>0</v>
      </c>
      <c r="V32" s="142">
        <f>'St 2.1.1'!V32+'St 2.1.2'!V32+'St 2.1.3'!V32</f>
        <v>0</v>
      </c>
      <c r="W32" s="142">
        <f>'St 2.1.1'!W32+'St 2.1.2'!W32+'St 2.1.3'!W32</f>
        <v>0</v>
      </c>
      <c r="X32" s="150"/>
      <c r="Y32" s="150"/>
      <c r="Z32" s="150"/>
      <c r="AA32" s="150"/>
      <c r="AB32" s="150"/>
      <c r="AC32" s="150"/>
      <c r="AD32" s="150"/>
      <c r="AE32" s="150"/>
      <c r="AF32" s="150"/>
    </row>
    <row r="33" spans="1:32">
      <c r="B33" s="6" t="s">
        <v>48</v>
      </c>
      <c r="C33" s="219"/>
      <c r="D33" s="142">
        <f>'St 2.1.1'!D33+'St 2.1.2'!D33+'St 2.1.3'!D33</f>
        <v>0</v>
      </c>
      <c r="E33" s="142">
        <f>'St 2.1.1'!E33+'St 2.1.2'!E33+'St 2.1.3'!E33</f>
        <v>0</v>
      </c>
      <c r="F33" s="142">
        <f>'St 2.1.1'!F33+'St 2.1.2'!F33+'St 2.1.3'!F33</f>
        <v>0</v>
      </c>
      <c r="G33" s="142">
        <f>'St 2.1.1'!G33+'St 2.1.2'!G33+'St 2.1.3'!G33</f>
        <v>0</v>
      </c>
      <c r="H33" s="142">
        <f>'St 2.1.1'!H33+'St 2.1.2'!H33+'St 2.1.3'!H33</f>
        <v>0</v>
      </c>
      <c r="I33" s="142">
        <f>'St 2.1.1'!I33+'St 2.1.2'!I33+'St 2.1.3'!I33</f>
        <v>0</v>
      </c>
      <c r="J33" s="142">
        <f>'St 2.1.1'!J33+'St 2.1.2'!J33+'St 2.1.3'!J33</f>
        <v>0</v>
      </c>
      <c r="K33" s="142">
        <f>'St 2.1.1'!K33+'St 2.1.2'!K33+'St 2.1.3'!K33</f>
        <v>0</v>
      </c>
      <c r="L33" s="142">
        <f>'St 2.1.1'!L33+'St 2.1.2'!L33+'St 2.1.3'!L33</f>
        <v>0</v>
      </c>
      <c r="M33" s="142">
        <f>'St 2.1.1'!M33+'St 2.1.2'!M33+'St 2.1.3'!M33</f>
        <v>0</v>
      </c>
      <c r="N33" s="143"/>
      <c r="O33" s="142">
        <f>'St 2.1.1'!O33+'St 2.1.2'!O33+'St 2.1.3'!O33</f>
        <v>0</v>
      </c>
      <c r="P33" s="142">
        <f>'St 2.1.1'!P33+'St 2.1.2'!P33+'St 2.1.3'!P33</f>
        <v>0</v>
      </c>
      <c r="Q33" s="142">
        <f>'St 2.1.1'!Q33+'St 2.1.2'!Q33+'St 2.1.3'!Q33</f>
        <v>0</v>
      </c>
      <c r="R33" s="142">
        <f>'St 2.1.1'!R33+'St 2.1.2'!R33+'St 2.1.3'!R33</f>
        <v>0</v>
      </c>
      <c r="S33" s="142">
        <f>'St 2.1.1'!S33+'St 2.1.2'!S33+'St 2.1.3'!S33</f>
        <v>0</v>
      </c>
      <c r="T33" s="142">
        <f>'St 2.1.1'!T33+'St 2.1.2'!T33+'St 2.1.3'!T33</f>
        <v>0</v>
      </c>
      <c r="U33" s="142">
        <f>'St 2.1.1'!U33+'St 2.1.2'!U33+'St 2.1.3'!U33</f>
        <v>0</v>
      </c>
      <c r="V33" s="142">
        <f>'St 2.1.1'!V33+'St 2.1.2'!V33+'St 2.1.3'!V33</f>
        <v>0</v>
      </c>
      <c r="W33" s="142">
        <f>'St 2.1.1'!W33+'St 2.1.2'!W33+'St 2.1.3'!W33</f>
        <v>0</v>
      </c>
      <c r="X33" s="150"/>
      <c r="Y33" s="150"/>
      <c r="Z33" s="150"/>
      <c r="AA33" s="150"/>
      <c r="AB33" s="150"/>
      <c r="AC33" s="150"/>
      <c r="AD33" s="150"/>
      <c r="AE33" s="150"/>
      <c r="AF33" s="150"/>
    </row>
    <row r="34" spans="1:32">
      <c r="B34" s="6" t="s">
        <v>325</v>
      </c>
      <c r="C34" s="219"/>
      <c r="D34" s="142">
        <f>'St 2.1.1'!D34+'St 2.1.2'!D34+'St 2.1.3'!D34</f>
        <v>0</v>
      </c>
      <c r="E34" s="142">
        <f>'St 2.1.1'!E34+'St 2.1.2'!E34+'St 2.1.3'!E34</f>
        <v>0</v>
      </c>
      <c r="F34" s="142">
        <f>'St 2.1.1'!F34+'St 2.1.2'!F34+'St 2.1.3'!F34</f>
        <v>0</v>
      </c>
      <c r="G34" s="142">
        <f>'St 2.1.1'!G34+'St 2.1.2'!G34+'St 2.1.3'!G34</f>
        <v>0</v>
      </c>
      <c r="H34" s="142">
        <f>'St 2.1.1'!H34+'St 2.1.2'!H34+'St 2.1.3'!H34</f>
        <v>0</v>
      </c>
      <c r="I34" s="142">
        <f>'St 2.1.1'!I34+'St 2.1.2'!I34+'St 2.1.3'!I34</f>
        <v>0</v>
      </c>
      <c r="J34" s="142">
        <f>'St 2.1.1'!J34+'St 2.1.2'!J34+'St 2.1.3'!J34</f>
        <v>0</v>
      </c>
      <c r="K34" s="142">
        <f>'St 2.1.1'!K34+'St 2.1.2'!K34+'St 2.1.3'!K34</f>
        <v>0</v>
      </c>
      <c r="L34" s="142">
        <f>'St 2.1.1'!L34+'St 2.1.2'!L34+'St 2.1.3'!L34</f>
        <v>0</v>
      </c>
      <c r="M34" s="142">
        <f>'St 2.1.1'!M34+'St 2.1.2'!M34+'St 2.1.3'!M34</f>
        <v>0</v>
      </c>
      <c r="N34" s="143"/>
      <c r="O34" s="142">
        <f>'St 2.1.1'!O34+'St 2.1.2'!O34+'St 2.1.3'!O34</f>
        <v>0</v>
      </c>
      <c r="P34" s="142">
        <f>'St 2.1.1'!P34+'St 2.1.2'!P34+'St 2.1.3'!P34</f>
        <v>0</v>
      </c>
      <c r="Q34" s="142">
        <f>'St 2.1.1'!Q34+'St 2.1.2'!Q34+'St 2.1.3'!Q34</f>
        <v>0</v>
      </c>
      <c r="R34" s="142">
        <f>'St 2.1.1'!R34+'St 2.1.2'!R34+'St 2.1.3'!R34</f>
        <v>0</v>
      </c>
      <c r="S34" s="142">
        <f>'St 2.1.1'!S34+'St 2.1.2'!S34+'St 2.1.3'!S34</f>
        <v>0</v>
      </c>
      <c r="T34" s="142">
        <f>'St 2.1.1'!T34+'St 2.1.2'!T34+'St 2.1.3'!T34</f>
        <v>0</v>
      </c>
      <c r="U34" s="142">
        <f>'St 2.1.1'!U34+'St 2.1.2'!U34+'St 2.1.3'!U34</f>
        <v>0</v>
      </c>
      <c r="V34" s="142">
        <f>'St 2.1.1'!V34+'St 2.1.2'!V34+'St 2.1.3'!V34</f>
        <v>0</v>
      </c>
      <c r="W34" s="142">
        <f>'St 2.1.1'!W34+'St 2.1.2'!W34+'St 2.1.3'!W34</f>
        <v>0</v>
      </c>
      <c r="X34" s="150"/>
      <c r="Y34" s="150"/>
      <c r="Z34" s="150"/>
      <c r="AA34" s="150"/>
      <c r="AB34" s="150"/>
      <c r="AC34" s="150"/>
      <c r="AD34" s="150"/>
      <c r="AE34" s="150"/>
      <c r="AF34" s="150"/>
    </row>
    <row r="35" spans="1:32">
      <c r="B35" s="8" t="s">
        <v>101</v>
      </c>
      <c r="C35" s="219"/>
      <c r="D35" s="142">
        <f>'St 2.1.1'!D35+'St 2.1.2'!D35+'St 2.1.3'!D35</f>
        <v>0</v>
      </c>
      <c r="E35" s="142">
        <f>'St 2.1.1'!E35+'St 2.1.2'!E35+'St 2.1.3'!E35</f>
        <v>0</v>
      </c>
      <c r="F35" s="142">
        <f>'St 2.1.1'!F35+'St 2.1.2'!F35+'St 2.1.3'!F35</f>
        <v>0</v>
      </c>
      <c r="G35" s="142">
        <f>'St 2.1.1'!G35+'St 2.1.2'!G35+'St 2.1.3'!G35</f>
        <v>0</v>
      </c>
      <c r="H35" s="142">
        <f>'St 2.1.1'!H35+'St 2.1.2'!H35+'St 2.1.3'!H35</f>
        <v>0</v>
      </c>
      <c r="I35" s="142">
        <f>'St 2.1.1'!I35+'St 2.1.2'!I35+'St 2.1.3'!I35</f>
        <v>0</v>
      </c>
      <c r="J35" s="142">
        <f>'St 2.1.1'!J35+'St 2.1.2'!J35+'St 2.1.3'!J35</f>
        <v>0</v>
      </c>
      <c r="K35" s="142">
        <f>'St 2.1.1'!K35+'St 2.1.2'!K35+'St 2.1.3'!K35</f>
        <v>0</v>
      </c>
      <c r="L35" s="142">
        <f>'St 2.1.1'!L35+'St 2.1.2'!L35+'St 2.1.3'!L35</f>
        <v>0</v>
      </c>
      <c r="M35" s="142">
        <f>'St 2.1.1'!M35+'St 2.1.2'!M35+'St 2.1.3'!M35</f>
        <v>0</v>
      </c>
      <c r="N35" s="143"/>
      <c r="O35" s="142">
        <f>'St 2.1.1'!O35+'St 2.1.2'!O35+'St 2.1.3'!O35</f>
        <v>0</v>
      </c>
      <c r="P35" s="142">
        <f>'St 2.1.1'!P35+'St 2.1.2'!P35+'St 2.1.3'!P35</f>
        <v>0</v>
      </c>
      <c r="Q35" s="142">
        <f>'St 2.1.1'!Q35+'St 2.1.2'!Q35+'St 2.1.3'!Q35</f>
        <v>0</v>
      </c>
      <c r="R35" s="142">
        <f>'St 2.1.1'!R35+'St 2.1.2'!R35+'St 2.1.3'!R35</f>
        <v>0</v>
      </c>
      <c r="S35" s="142">
        <f>'St 2.1.1'!S35+'St 2.1.2'!S35+'St 2.1.3'!S35</f>
        <v>0</v>
      </c>
      <c r="T35" s="142">
        <f>'St 2.1.1'!T35+'St 2.1.2'!T35+'St 2.1.3'!T35</f>
        <v>0</v>
      </c>
      <c r="U35" s="142">
        <f>'St 2.1.1'!U35+'St 2.1.2'!U35+'St 2.1.3'!U35</f>
        <v>0</v>
      </c>
      <c r="V35" s="142">
        <f>'St 2.1.1'!V35+'St 2.1.2'!V35+'St 2.1.3'!V35</f>
        <v>0</v>
      </c>
      <c r="W35" s="142">
        <f>'St 2.1.1'!W35+'St 2.1.2'!W35+'St 2.1.3'!W35</f>
        <v>0</v>
      </c>
      <c r="X35" s="150"/>
      <c r="Y35" s="150"/>
      <c r="Z35" s="150"/>
      <c r="AA35" s="150"/>
      <c r="AB35" s="150"/>
      <c r="AC35" s="150"/>
      <c r="AD35" s="150"/>
      <c r="AE35" s="150"/>
      <c r="AF35" s="150"/>
    </row>
    <row r="36" spans="1:32" s="45" customFormat="1">
      <c r="A36" s="38"/>
      <c r="B36" s="29" t="s">
        <v>9</v>
      </c>
      <c r="C36" s="209" t="s">
        <v>296</v>
      </c>
      <c r="D36" s="142">
        <f>'St 2.1.1'!D36+'St 2.1.2'!D36+'St 2.1.3'!D36</f>
        <v>0</v>
      </c>
      <c r="E36" s="142">
        <f>'St 2.1.1'!E36+'St 2.1.2'!E36+'St 2.1.3'!E36</f>
        <v>71.319600000000008</v>
      </c>
      <c r="F36" s="142">
        <f>'St 2.1.1'!F36+'St 2.1.2'!F36+'St 2.1.3'!F36</f>
        <v>71.319600000000008</v>
      </c>
      <c r="G36" s="142">
        <f>'St 2.1.1'!G36+'St 2.1.2'!G36+'St 2.1.3'!G36</f>
        <v>71.319600000000008</v>
      </c>
      <c r="H36" s="142">
        <f>'St 2.1.1'!H36+'St 2.1.2'!H36+'St 2.1.3'!H36</f>
        <v>71.319600000000008</v>
      </c>
      <c r="I36" s="142">
        <f>'St 2.1.1'!I36+'St 2.1.2'!I36+'St 2.1.3'!I36</f>
        <v>71.319600000000008</v>
      </c>
      <c r="J36" s="142">
        <f>'St 2.1.1'!J36+'St 2.1.2'!J36+'St 2.1.3'!J36</f>
        <v>71.319600000000008</v>
      </c>
      <c r="K36" s="142">
        <f>'St 2.1.1'!K36+'St 2.1.2'!K36+'St 2.1.3'!K36</f>
        <v>71.319600000000008</v>
      </c>
      <c r="L36" s="142">
        <f>'St 2.1.1'!L36+'St 2.1.2'!L36+'St 2.1.3'!L36</f>
        <v>71.319600000000008</v>
      </c>
      <c r="M36" s="142">
        <f>'St 2.1.1'!M36+'St 2.1.2'!M36+'St 2.1.3'!M36</f>
        <v>71.319600000000008</v>
      </c>
      <c r="N36" s="146"/>
      <c r="O36" s="142">
        <f>'St 2.1.1'!O36+'St 2.1.2'!O36+'St 2.1.3'!O36</f>
        <v>71.319600000000008</v>
      </c>
      <c r="P36" s="142">
        <f>'St 2.1.1'!P36+'St 2.1.2'!P36+'St 2.1.3'!P36</f>
        <v>0</v>
      </c>
      <c r="Q36" s="142">
        <f>'St 2.1.1'!Q36+'St 2.1.2'!Q36+'St 2.1.3'!Q36</f>
        <v>0</v>
      </c>
      <c r="R36" s="142">
        <f>'St 2.1.1'!R36+'St 2.1.2'!R36+'St 2.1.3'!R36</f>
        <v>0</v>
      </c>
      <c r="S36" s="142">
        <f>'St 2.1.1'!S36+'St 2.1.2'!S36+'St 2.1.3'!S36</f>
        <v>0</v>
      </c>
      <c r="T36" s="142">
        <f>'St 2.1.1'!T36+'St 2.1.2'!T36+'St 2.1.3'!T36</f>
        <v>0</v>
      </c>
      <c r="U36" s="142">
        <f>'St 2.1.1'!U36+'St 2.1.2'!U36+'St 2.1.3'!U36</f>
        <v>0</v>
      </c>
      <c r="V36" s="142">
        <f>'St 2.1.1'!V36+'St 2.1.2'!V36+'St 2.1.3'!V36</f>
        <v>0</v>
      </c>
      <c r="W36" s="142">
        <f>'St 2.1.1'!W36+'St 2.1.2'!W36+'St 2.1.3'!W36</f>
        <v>0</v>
      </c>
      <c r="X36" s="149"/>
      <c r="Y36" s="149"/>
      <c r="Z36" s="149"/>
      <c r="AA36" s="149"/>
      <c r="AB36" s="149"/>
      <c r="AC36" s="149"/>
      <c r="AD36" s="149"/>
      <c r="AE36" s="149"/>
      <c r="AF36" s="149"/>
    </row>
    <row r="37" spans="1:32">
      <c r="B37" s="208" t="s">
        <v>40</v>
      </c>
      <c r="C37" s="219"/>
      <c r="D37" s="142">
        <f>'St 2.1.1'!D37+'St 2.1.2'!D37+'St 2.1.3'!D37</f>
        <v>0</v>
      </c>
      <c r="E37" s="142">
        <f>'St 2.1.1'!E37+'St 2.1.2'!E37+'St 2.1.3'!E37</f>
        <v>71.319600000000008</v>
      </c>
      <c r="F37" s="142">
        <f>'St 2.1.1'!F37+'St 2.1.2'!F37+'St 2.1.3'!F37</f>
        <v>71.319600000000008</v>
      </c>
      <c r="G37" s="142">
        <f>'St 2.1.1'!G37+'St 2.1.2'!G37+'St 2.1.3'!G37</f>
        <v>71.319600000000008</v>
      </c>
      <c r="H37" s="142">
        <f>'St 2.1.1'!H37+'St 2.1.2'!H37+'St 2.1.3'!H37</f>
        <v>71.319600000000008</v>
      </c>
      <c r="I37" s="142">
        <f>'St 2.1.1'!I37+'St 2.1.2'!I37+'St 2.1.3'!I37</f>
        <v>71.319600000000008</v>
      </c>
      <c r="J37" s="142">
        <f>'St 2.1.1'!J37+'St 2.1.2'!J37+'St 2.1.3'!J37</f>
        <v>71.319600000000008</v>
      </c>
      <c r="K37" s="142">
        <f>'St 2.1.1'!K37+'St 2.1.2'!K37+'St 2.1.3'!K37</f>
        <v>71.319600000000008</v>
      </c>
      <c r="L37" s="142">
        <f>'St 2.1.1'!L37+'St 2.1.2'!L37+'St 2.1.3'!L37</f>
        <v>71.319600000000008</v>
      </c>
      <c r="M37" s="142">
        <f>'St 2.1.1'!M37+'St 2.1.2'!M37+'St 2.1.3'!M37</f>
        <v>71.319600000000008</v>
      </c>
      <c r="N37" s="143"/>
      <c r="O37" s="142">
        <f>'St 2.1.1'!O37+'St 2.1.2'!O37+'St 2.1.3'!O37</f>
        <v>71.319600000000008</v>
      </c>
      <c r="P37" s="142">
        <f>'St 2.1.1'!P37+'St 2.1.2'!P37+'St 2.1.3'!P37</f>
        <v>0</v>
      </c>
      <c r="Q37" s="142">
        <f>'St 2.1.1'!Q37+'St 2.1.2'!Q37+'St 2.1.3'!Q37</f>
        <v>0</v>
      </c>
      <c r="R37" s="142">
        <f>'St 2.1.1'!R37+'St 2.1.2'!R37+'St 2.1.3'!R37</f>
        <v>0</v>
      </c>
      <c r="S37" s="142">
        <f>'St 2.1.1'!S37+'St 2.1.2'!S37+'St 2.1.3'!S37</f>
        <v>0</v>
      </c>
      <c r="T37" s="142">
        <f>'St 2.1.1'!T37+'St 2.1.2'!T37+'St 2.1.3'!T37</f>
        <v>0</v>
      </c>
      <c r="U37" s="142">
        <f>'St 2.1.1'!U37+'St 2.1.2'!U37+'St 2.1.3'!U37</f>
        <v>0</v>
      </c>
      <c r="V37" s="142">
        <f>'St 2.1.1'!V37+'St 2.1.2'!V37+'St 2.1.3'!V37</f>
        <v>0</v>
      </c>
      <c r="W37" s="142">
        <f>'St 2.1.1'!W37+'St 2.1.2'!W37+'St 2.1.3'!W37</f>
        <v>0</v>
      </c>
      <c r="X37" s="150"/>
      <c r="Y37" s="150"/>
      <c r="Z37" s="150"/>
      <c r="AA37" s="150"/>
      <c r="AB37" s="150"/>
      <c r="AC37" s="150"/>
      <c r="AD37" s="150"/>
      <c r="AE37" s="150"/>
      <c r="AF37" s="150"/>
    </row>
    <row r="38" spans="1:32">
      <c r="B38" s="6" t="s">
        <v>41</v>
      </c>
      <c r="C38" s="219"/>
      <c r="D38" s="142">
        <f>'St 2.1.1'!D38+'St 2.1.2'!D38+'St 2.1.3'!D38</f>
        <v>0</v>
      </c>
      <c r="E38" s="142">
        <f>'St 2.1.1'!E38+'St 2.1.2'!E38+'St 2.1.3'!E38</f>
        <v>0</v>
      </c>
      <c r="F38" s="142">
        <f>'St 2.1.1'!F38+'St 2.1.2'!F38+'St 2.1.3'!F38</f>
        <v>0</v>
      </c>
      <c r="G38" s="142">
        <f>'St 2.1.1'!G38+'St 2.1.2'!G38+'St 2.1.3'!G38</f>
        <v>0</v>
      </c>
      <c r="H38" s="142">
        <f>'St 2.1.1'!H38+'St 2.1.2'!H38+'St 2.1.3'!H38</f>
        <v>0</v>
      </c>
      <c r="I38" s="142">
        <f>'St 2.1.1'!I38+'St 2.1.2'!I38+'St 2.1.3'!I38</f>
        <v>0</v>
      </c>
      <c r="J38" s="142">
        <f>'St 2.1.1'!J38+'St 2.1.2'!J38+'St 2.1.3'!J38</f>
        <v>0</v>
      </c>
      <c r="K38" s="142">
        <f>'St 2.1.1'!K38+'St 2.1.2'!K38+'St 2.1.3'!K38</f>
        <v>0</v>
      </c>
      <c r="L38" s="142">
        <f>'St 2.1.1'!L38+'St 2.1.2'!L38+'St 2.1.3'!L38</f>
        <v>0</v>
      </c>
      <c r="M38" s="142">
        <f>'St 2.1.1'!M38+'St 2.1.2'!M38+'St 2.1.3'!M38</f>
        <v>0</v>
      </c>
      <c r="N38" s="143"/>
      <c r="O38" s="142">
        <f>'St 2.1.1'!O38+'St 2.1.2'!O38+'St 2.1.3'!O38</f>
        <v>0</v>
      </c>
      <c r="P38" s="142">
        <f>'St 2.1.1'!P38+'St 2.1.2'!P38+'St 2.1.3'!P38</f>
        <v>0</v>
      </c>
      <c r="Q38" s="142">
        <f>'St 2.1.1'!Q38+'St 2.1.2'!Q38+'St 2.1.3'!Q38</f>
        <v>0</v>
      </c>
      <c r="R38" s="142">
        <f>'St 2.1.1'!R38+'St 2.1.2'!R38+'St 2.1.3'!R38</f>
        <v>0</v>
      </c>
      <c r="S38" s="142">
        <f>'St 2.1.1'!S38+'St 2.1.2'!S38+'St 2.1.3'!S38</f>
        <v>0</v>
      </c>
      <c r="T38" s="142">
        <f>'St 2.1.1'!T38+'St 2.1.2'!T38+'St 2.1.3'!T38</f>
        <v>0</v>
      </c>
      <c r="U38" s="142">
        <f>'St 2.1.1'!U38+'St 2.1.2'!U38+'St 2.1.3'!U38</f>
        <v>0</v>
      </c>
      <c r="V38" s="142">
        <f>'St 2.1.1'!V38+'St 2.1.2'!V38+'St 2.1.3'!V38</f>
        <v>0</v>
      </c>
      <c r="W38" s="142">
        <f>'St 2.1.1'!W38+'St 2.1.2'!W38+'St 2.1.3'!W38</f>
        <v>0</v>
      </c>
      <c r="X38" s="150"/>
      <c r="Y38" s="150"/>
      <c r="Z38" s="150"/>
      <c r="AA38" s="150"/>
      <c r="AB38" s="150"/>
      <c r="AC38" s="150"/>
      <c r="AD38" s="150"/>
      <c r="AE38" s="150"/>
      <c r="AF38" s="150"/>
    </row>
    <row r="39" spans="1:32">
      <c r="B39" s="6" t="s">
        <v>42</v>
      </c>
      <c r="C39" s="219"/>
      <c r="D39" s="142">
        <f>'St 2.1.1'!D39+'St 2.1.2'!D39+'St 2.1.3'!D39</f>
        <v>0</v>
      </c>
      <c r="E39" s="142">
        <f>'St 2.1.1'!E39+'St 2.1.2'!E39+'St 2.1.3'!E39</f>
        <v>0</v>
      </c>
      <c r="F39" s="142">
        <f>'St 2.1.1'!F39+'St 2.1.2'!F39+'St 2.1.3'!F39</f>
        <v>0</v>
      </c>
      <c r="G39" s="142">
        <f>'St 2.1.1'!G39+'St 2.1.2'!G39+'St 2.1.3'!G39</f>
        <v>0</v>
      </c>
      <c r="H39" s="142">
        <f>'St 2.1.1'!H39+'St 2.1.2'!H39+'St 2.1.3'!H39</f>
        <v>0</v>
      </c>
      <c r="I39" s="142">
        <f>'St 2.1.1'!I39+'St 2.1.2'!I39+'St 2.1.3'!I39</f>
        <v>0</v>
      </c>
      <c r="J39" s="142">
        <f>'St 2.1.1'!J39+'St 2.1.2'!J39+'St 2.1.3'!J39</f>
        <v>0</v>
      </c>
      <c r="K39" s="142">
        <f>'St 2.1.1'!K39+'St 2.1.2'!K39+'St 2.1.3'!K39</f>
        <v>0</v>
      </c>
      <c r="L39" s="142">
        <f>'St 2.1.1'!L39+'St 2.1.2'!L39+'St 2.1.3'!L39</f>
        <v>0</v>
      </c>
      <c r="M39" s="142">
        <f>'St 2.1.1'!M39+'St 2.1.2'!M39+'St 2.1.3'!M39</f>
        <v>0</v>
      </c>
      <c r="N39" s="143"/>
      <c r="O39" s="142">
        <f>'St 2.1.1'!O39+'St 2.1.2'!O39+'St 2.1.3'!O39</f>
        <v>0</v>
      </c>
      <c r="P39" s="142">
        <f>'St 2.1.1'!P39+'St 2.1.2'!P39+'St 2.1.3'!P39</f>
        <v>0</v>
      </c>
      <c r="Q39" s="142">
        <f>'St 2.1.1'!Q39+'St 2.1.2'!Q39+'St 2.1.3'!Q39</f>
        <v>0</v>
      </c>
      <c r="R39" s="142">
        <f>'St 2.1.1'!R39+'St 2.1.2'!R39+'St 2.1.3'!R39</f>
        <v>0</v>
      </c>
      <c r="S39" s="142">
        <f>'St 2.1.1'!S39+'St 2.1.2'!S39+'St 2.1.3'!S39</f>
        <v>0</v>
      </c>
      <c r="T39" s="142">
        <f>'St 2.1.1'!T39+'St 2.1.2'!T39+'St 2.1.3'!T39</f>
        <v>0</v>
      </c>
      <c r="U39" s="142">
        <f>'St 2.1.1'!U39+'St 2.1.2'!U39+'St 2.1.3'!U39</f>
        <v>0</v>
      </c>
      <c r="V39" s="142">
        <f>'St 2.1.1'!V39+'St 2.1.2'!V39+'St 2.1.3'!V39</f>
        <v>0</v>
      </c>
      <c r="W39" s="142">
        <f>'St 2.1.1'!W39+'St 2.1.2'!W39+'St 2.1.3'!W39</f>
        <v>0</v>
      </c>
      <c r="X39" s="150"/>
      <c r="Y39" s="150"/>
      <c r="Z39" s="150"/>
      <c r="AA39" s="150"/>
      <c r="AB39" s="150"/>
      <c r="AC39" s="150"/>
      <c r="AD39" s="150"/>
      <c r="AE39" s="150"/>
      <c r="AF39" s="150"/>
    </row>
    <row r="40" spans="1:32">
      <c r="B40" s="6" t="s">
        <v>43</v>
      </c>
      <c r="C40" s="219"/>
      <c r="D40" s="142">
        <f>'St 2.1.1'!D40+'St 2.1.2'!D40+'St 2.1.3'!D40</f>
        <v>0</v>
      </c>
      <c r="E40" s="142">
        <f>'St 2.1.1'!E40+'St 2.1.2'!E40+'St 2.1.3'!E40</f>
        <v>0</v>
      </c>
      <c r="F40" s="142">
        <f>'St 2.1.1'!F40+'St 2.1.2'!F40+'St 2.1.3'!F40</f>
        <v>0</v>
      </c>
      <c r="G40" s="142">
        <f>'St 2.1.1'!G40+'St 2.1.2'!G40+'St 2.1.3'!G40</f>
        <v>0</v>
      </c>
      <c r="H40" s="142">
        <f>'St 2.1.1'!H40+'St 2.1.2'!H40+'St 2.1.3'!H40</f>
        <v>0</v>
      </c>
      <c r="I40" s="142">
        <f>'St 2.1.1'!I40+'St 2.1.2'!I40+'St 2.1.3'!I40</f>
        <v>0</v>
      </c>
      <c r="J40" s="142">
        <f>'St 2.1.1'!J40+'St 2.1.2'!J40+'St 2.1.3'!J40</f>
        <v>0</v>
      </c>
      <c r="K40" s="142">
        <f>'St 2.1.1'!K40+'St 2.1.2'!K40+'St 2.1.3'!K40</f>
        <v>0</v>
      </c>
      <c r="L40" s="142">
        <f>'St 2.1.1'!L40+'St 2.1.2'!L40+'St 2.1.3'!L40</f>
        <v>0</v>
      </c>
      <c r="M40" s="142">
        <f>'St 2.1.1'!M40+'St 2.1.2'!M40+'St 2.1.3'!M40</f>
        <v>0</v>
      </c>
      <c r="N40" s="143"/>
      <c r="O40" s="142">
        <f>'St 2.1.1'!O40+'St 2.1.2'!O40+'St 2.1.3'!O40</f>
        <v>0</v>
      </c>
      <c r="P40" s="142">
        <f>'St 2.1.1'!P40+'St 2.1.2'!P40+'St 2.1.3'!P40</f>
        <v>0</v>
      </c>
      <c r="Q40" s="142">
        <f>'St 2.1.1'!Q40+'St 2.1.2'!Q40+'St 2.1.3'!Q40</f>
        <v>0</v>
      </c>
      <c r="R40" s="142">
        <f>'St 2.1.1'!R40+'St 2.1.2'!R40+'St 2.1.3'!R40</f>
        <v>0</v>
      </c>
      <c r="S40" s="142">
        <f>'St 2.1.1'!S40+'St 2.1.2'!S40+'St 2.1.3'!S40</f>
        <v>0</v>
      </c>
      <c r="T40" s="142">
        <f>'St 2.1.1'!T40+'St 2.1.2'!T40+'St 2.1.3'!T40</f>
        <v>0</v>
      </c>
      <c r="U40" s="142">
        <f>'St 2.1.1'!U40+'St 2.1.2'!U40+'St 2.1.3'!U40</f>
        <v>0</v>
      </c>
      <c r="V40" s="142">
        <f>'St 2.1.1'!V40+'St 2.1.2'!V40+'St 2.1.3'!V40</f>
        <v>0</v>
      </c>
      <c r="W40" s="142">
        <f>'St 2.1.1'!W40+'St 2.1.2'!W40+'St 2.1.3'!W40</f>
        <v>0</v>
      </c>
      <c r="X40" s="150"/>
      <c r="Y40" s="150"/>
      <c r="Z40" s="150"/>
      <c r="AA40" s="150"/>
      <c r="AB40" s="150"/>
      <c r="AC40" s="150"/>
      <c r="AD40" s="150"/>
      <c r="AE40" s="150"/>
      <c r="AF40" s="150"/>
    </row>
    <row r="41" spans="1:32">
      <c r="B41" s="6" t="s">
        <v>44</v>
      </c>
      <c r="C41" s="219"/>
      <c r="D41" s="142">
        <f>'St 2.1.1'!D41+'St 2.1.2'!D41+'St 2.1.3'!D41</f>
        <v>0</v>
      </c>
      <c r="E41" s="142">
        <f>'St 2.1.1'!E41+'St 2.1.2'!E41+'St 2.1.3'!E41</f>
        <v>0</v>
      </c>
      <c r="F41" s="142">
        <f>'St 2.1.1'!F41+'St 2.1.2'!F41+'St 2.1.3'!F41</f>
        <v>0</v>
      </c>
      <c r="G41" s="142">
        <f>'St 2.1.1'!G41+'St 2.1.2'!G41+'St 2.1.3'!G41</f>
        <v>0</v>
      </c>
      <c r="H41" s="142">
        <f>'St 2.1.1'!H41+'St 2.1.2'!H41+'St 2.1.3'!H41</f>
        <v>0</v>
      </c>
      <c r="I41" s="142">
        <f>'St 2.1.1'!I41+'St 2.1.2'!I41+'St 2.1.3'!I41</f>
        <v>0</v>
      </c>
      <c r="J41" s="142">
        <f>'St 2.1.1'!J41+'St 2.1.2'!J41+'St 2.1.3'!J41</f>
        <v>0</v>
      </c>
      <c r="K41" s="142">
        <f>'St 2.1.1'!K41+'St 2.1.2'!K41+'St 2.1.3'!K41</f>
        <v>0</v>
      </c>
      <c r="L41" s="142">
        <f>'St 2.1.1'!L41+'St 2.1.2'!L41+'St 2.1.3'!L41</f>
        <v>0</v>
      </c>
      <c r="M41" s="142">
        <f>'St 2.1.1'!M41+'St 2.1.2'!M41+'St 2.1.3'!M41</f>
        <v>0</v>
      </c>
      <c r="N41" s="143"/>
      <c r="O41" s="142">
        <f>'St 2.1.1'!O41+'St 2.1.2'!O41+'St 2.1.3'!O41</f>
        <v>0</v>
      </c>
      <c r="P41" s="142">
        <f>'St 2.1.1'!P41+'St 2.1.2'!P41+'St 2.1.3'!P41</f>
        <v>0</v>
      </c>
      <c r="Q41" s="142">
        <f>'St 2.1.1'!Q41+'St 2.1.2'!Q41+'St 2.1.3'!Q41</f>
        <v>0</v>
      </c>
      <c r="R41" s="142">
        <f>'St 2.1.1'!R41+'St 2.1.2'!R41+'St 2.1.3'!R41</f>
        <v>0</v>
      </c>
      <c r="S41" s="142">
        <f>'St 2.1.1'!S41+'St 2.1.2'!S41+'St 2.1.3'!S41</f>
        <v>0</v>
      </c>
      <c r="T41" s="142">
        <f>'St 2.1.1'!T41+'St 2.1.2'!T41+'St 2.1.3'!T41</f>
        <v>0</v>
      </c>
      <c r="U41" s="142">
        <f>'St 2.1.1'!U41+'St 2.1.2'!U41+'St 2.1.3'!U41</f>
        <v>0</v>
      </c>
      <c r="V41" s="142">
        <f>'St 2.1.1'!V41+'St 2.1.2'!V41+'St 2.1.3'!V41</f>
        <v>0</v>
      </c>
      <c r="W41" s="142">
        <f>'St 2.1.1'!W41+'St 2.1.2'!W41+'St 2.1.3'!W41</f>
        <v>0</v>
      </c>
      <c r="X41" s="150"/>
      <c r="Y41" s="150"/>
      <c r="Z41" s="150"/>
      <c r="AA41" s="150"/>
      <c r="AB41" s="150"/>
      <c r="AC41" s="150"/>
      <c r="AD41" s="150"/>
      <c r="AE41" s="150"/>
      <c r="AF41" s="150"/>
    </row>
    <row r="42" spans="1:32">
      <c r="B42" s="7" t="s">
        <v>45</v>
      </c>
      <c r="C42" s="219"/>
      <c r="D42" s="142">
        <f>'St 2.1.1'!D42+'St 2.1.2'!D42+'St 2.1.3'!D42</f>
        <v>0</v>
      </c>
      <c r="E42" s="142">
        <f>'St 2.1.1'!E42+'St 2.1.2'!E42+'St 2.1.3'!E42</f>
        <v>0</v>
      </c>
      <c r="F42" s="142">
        <f>'St 2.1.1'!F42+'St 2.1.2'!F42+'St 2.1.3'!F42</f>
        <v>0</v>
      </c>
      <c r="G42" s="142">
        <f>'St 2.1.1'!G42+'St 2.1.2'!G42+'St 2.1.3'!G42</f>
        <v>0</v>
      </c>
      <c r="H42" s="142">
        <f>'St 2.1.1'!H42+'St 2.1.2'!H42+'St 2.1.3'!H42</f>
        <v>0</v>
      </c>
      <c r="I42" s="142">
        <f>'St 2.1.1'!I42+'St 2.1.2'!I42+'St 2.1.3'!I42</f>
        <v>0</v>
      </c>
      <c r="J42" s="142">
        <f>'St 2.1.1'!J42+'St 2.1.2'!J42+'St 2.1.3'!J42</f>
        <v>0</v>
      </c>
      <c r="K42" s="142">
        <f>'St 2.1.1'!K42+'St 2.1.2'!K42+'St 2.1.3'!K42</f>
        <v>0</v>
      </c>
      <c r="L42" s="142">
        <f>'St 2.1.1'!L42+'St 2.1.2'!L42+'St 2.1.3'!L42</f>
        <v>0</v>
      </c>
      <c r="M42" s="142">
        <f>'St 2.1.1'!M42+'St 2.1.2'!M42+'St 2.1.3'!M42</f>
        <v>0</v>
      </c>
      <c r="N42" s="143"/>
      <c r="O42" s="142">
        <f>'St 2.1.1'!O42+'St 2.1.2'!O42+'St 2.1.3'!O42</f>
        <v>0</v>
      </c>
      <c r="P42" s="142">
        <f>'St 2.1.1'!P42+'St 2.1.2'!P42+'St 2.1.3'!P42</f>
        <v>0</v>
      </c>
      <c r="Q42" s="142">
        <f>'St 2.1.1'!Q42+'St 2.1.2'!Q42+'St 2.1.3'!Q42</f>
        <v>0</v>
      </c>
      <c r="R42" s="142">
        <f>'St 2.1.1'!R42+'St 2.1.2'!R42+'St 2.1.3'!R42</f>
        <v>0</v>
      </c>
      <c r="S42" s="142">
        <f>'St 2.1.1'!S42+'St 2.1.2'!S42+'St 2.1.3'!S42</f>
        <v>0</v>
      </c>
      <c r="T42" s="142">
        <f>'St 2.1.1'!T42+'St 2.1.2'!T42+'St 2.1.3'!T42</f>
        <v>0</v>
      </c>
      <c r="U42" s="142">
        <f>'St 2.1.1'!U42+'St 2.1.2'!U42+'St 2.1.3'!U42</f>
        <v>0</v>
      </c>
      <c r="V42" s="142">
        <f>'St 2.1.1'!V42+'St 2.1.2'!V42+'St 2.1.3'!V42</f>
        <v>0</v>
      </c>
      <c r="W42" s="142">
        <f>'St 2.1.1'!W42+'St 2.1.2'!W42+'St 2.1.3'!W42</f>
        <v>0</v>
      </c>
      <c r="X42" s="150"/>
      <c r="Y42" s="150"/>
      <c r="Z42" s="150"/>
      <c r="AA42" s="150"/>
      <c r="AB42" s="150"/>
      <c r="AC42" s="150"/>
      <c r="AD42" s="150"/>
      <c r="AE42" s="150"/>
      <c r="AF42" s="150"/>
    </row>
    <row r="43" spans="1:32">
      <c r="B43" s="7" t="s">
        <v>46</v>
      </c>
      <c r="C43" s="219"/>
      <c r="D43" s="142">
        <f>'St 2.1.1'!D43+'St 2.1.2'!D43+'St 2.1.3'!D43</f>
        <v>0</v>
      </c>
      <c r="E43" s="142">
        <f>'St 2.1.1'!E43+'St 2.1.2'!E43+'St 2.1.3'!E43</f>
        <v>0</v>
      </c>
      <c r="F43" s="142">
        <f>'St 2.1.1'!F43+'St 2.1.2'!F43+'St 2.1.3'!F43</f>
        <v>0</v>
      </c>
      <c r="G43" s="142">
        <f>'St 2.1.1'!G43+'St 2.1.2'!G43+'St 2.1.3'!G43</f>
        <v>0</v>
      </c>
      <c r="H43" s="142">
        <f>'St 2.1.1'!H43+'St 2.1.2'!H43+'St 2.1.3'!H43</f>
        <v>0</v>
      </c>
      <c r="I43" s="142">
        <f>'St 2.1.1'!I43+'St 2.1.2'!I43+'St 2.1.3'!I43</f>
        <v>0</v>
      </c>
      <c r="J43" s="142">
        <f>'St 2.1.1'!J43+'St 2.1.2'!J43+'St 2.1.3'!J43</f>
        <v>0</v>
      </c>
      <c r="K43" s="142">
        <f>'St 2.1.1'!K43+'St 2.1.2'!K43+'St 2.1.3'!K43</f>
        <v>0</v>
      </c>
      <c r="L43" s="142">
        <f>'St 2.1.1'!L43+'St 2.1.2'!L43+'St 2.1.3'!L43</f>
        <v>0</v>
      </c>
      <c r="M43" s="142">
        <f>'St 2.1.1'!M43+'St 2.1.2'!M43+'St 2.1.3'!M43</f>
        <v>0</v>
      </c>
      <c r="N43" s="143"/>
      <c r="O43" s="142">
        <f>'St 2.1.1'!O43+'St 2.1.2'!O43+'St 2.1.3'!O43</f>
        <v>0</v>
      </c>
      <c r="P43" s="142">
        <f>'St 2.1.1'!P43+'St 2.1.2'!P43+'St 2.1.3'!P43</f>
        <v>0</v>
      </c>
      <c r="Q43" s="142">
        <f>'St 2.1.1'!Q43+'St 2.1.2'!Q43+'St 2.1.3'!Q43</f>
        <v>0</v>
      </c>
      <c r="R43" s="142">
        <f>'St 2.1.1'!R43+'St 2.1.2'!R43+'St 2.1.3'!R43</f>
        <v>0</v>
      </c>
      <c r="S43" s="142">
        <f>'St 2.1.1'!S43+'St 2.1.2'!S43+'St 2.1.3'!S43</f>
        <v>0</v>
      </c>
      <c r="T43" s="142">
        <f>'St 2.1.1'!T43+'St 2.1.2'!T43+'St 2.1.3'!T43</f>
        <v>0</v>
      </c>
      <c r="U43" s="142">
        <f>'St 2.1.1'!U43+'St 2.1.2'!U43+'St 2.1.3'!U43</f>
        <v>0</v>
      </c>
      <c r="V43" s="142">
        <f>'St 2.1.1'!V43+'St 2.1.2'!V43+'St 2.1.3'!V43</f>
        <v>0</v>
      </c>
      <c r="W43" s="142">
        <f>'St 2.1.1'!W43+'St 2.1.2'!W43+'St 2.1.3'!W43</f>
        <v>0</v>
      </c>
      <c r="X43" s="150"/>
      <c r="Y43" s="150"/>
      <c r="Z43" s="150"/>
      <c r="AA43" s="150"/>
      <c r="AB43" s="150"/>
      <c r="AC43" s="150"/>
      <c r="AD43" s="150"/>
      <c r="AE43" s="150"/>
      <c r="AF43" s="150"/>
    </row>
    <row r="44" spans="1:32">
      <c r="B44" s="6" t="s">
        <v>317</v>
      </c>
      <c r="C44" s="219"/>
      <c r="D44" s="142">
        <f>'St 2.1.1'!D44+'St 2.1.2'!D44+'St 2.1.3'!D44</f>
        <v>0</v>
      </c>
      <c r="E44" s="142">
        <f>'St 2.1.1'!E44+'St 2.1.2'!E44+'St 2.1.3'!E44</f>
        <v>71.319600000000008</v>
      </c>
      <c r="F44" s="142">
        <f>'St 2.1.1'!F44+'St 2.1.2'!F44+'St 2.1.3'!F44</f>
        <v>71.319600000000008</v>
      </c>
      <c r="G44" s="142">
        <f>'St 2.1.1'!G44+'St 2.1.2'!G44+'St 2.1.3'!G44</f>
        <v>71.319600000000008</v>
      </c>
      <c r="H44" s="142">
        <f>'St 2.1.1'!H44+'St 2.1.2'!H44+'St 2.1.3'!H44</f>
        <v>71.319600000000008</v>
      </c>
      <c r="I44" s="142">
        <f>'St 2.1.1'!I44+'St 2.1.2'!I44+'St 2.1.3'!I44</f>
        <v>71.319600000000008</v>
      </c>
      <c r="J44" s="142">
        <f>'St 2.1.1'!J44+'St 2.1.2'!J44+'St 2.1.3'!J44</f>
        <v>71.319600000000008</v>
      </c>
      <c r="K44" s="142">
        <f>'St 2.1.1'!K44+'St 2.1.2'!K44+'St 2.1.3'!K44</f>
        <v>71.319600000000008</v>
      </c>
      <c r="L44" s="142">
        <f>'St 2.1.1'!L44+'St 2.1.2'!L44+'St 2.1.3'!L44</f>
        <v>71.319600000000008</v>
      </c>
      <c r="M44" s="142">
        <f>'St 2.1.1'!M44+'St 2.1.2'!M44+'St 2.1.3'!M44</f>
        <v>71.319600000000008</v>
      </c>
      <c r="N44" s="143"/>
      <c r="O44" s="142">
        <f>'St 2.1.1'!O44+'St 2.1.2'!O44+'St 2.1.3'!O44</f>
        <v>71.319600000000008</v>
      </c>
      <c r="P44" s="142">
        <f>'St 2.1.1'!P44+'St 2.1.2'!P44+'St 2.1.3'!P44</f>
        <v>0</v>
      </c>
      <c r="Q44" s="142">
        <f>'St 2.1.1'!Q44+'St 2.1.2'!Q44+'St 2.1.3'!Q44</f>
        <v>0</v>
      </c>
      <c r="R44" s="142">
        <f>'St 2.1.1'!R44+'St 2.1.2'!R44+'St 2.1.3'!R44</f>
        <v>0</v>
      </c>
      <c r="S44" s="142">
        <f>'St 2.1.1'!S44+'St 2.1.2'!S44+'St 2.1.3'!S44</f>
        <v>0</v>
      </c>
      <c r="T44" s="142">
        <f>'St 2.1.1'!T44+'St 2.1.2'!T44+'St 2.1.3'!T44</f>
        <v>0</v>
      </c>
      <c r="U44" s="142">
        <f>'St 2.1.1'!U44+'St 2.1.2'!U44+'St 2.1.3'!U44</f>
        <v>0</v>
      </c>
      <c r="V44" s="142">
        <f>'St 2.1.1'!V44+'St 2.1.2'!V44+'St 2.1.3'!V44</f>
        <v>0</v>
      </c>
      <c r="W44" s="142">
        <f>'St 2.1.1'!W44+'St 2.1.2'!W44+'St 2.1.3'!W44</f>
        <v>0</v>
      </c>
      <c r="X44" s="150"/>
      <c r="Y44" s="150"/>
      <c r="Z44" s="150"/>
      <c r="AA44" s="150"/>
      <c r="AB44" s="150"/>
      <c r="AC44" s="150"/>
      <c r="AD44" s="150"/>
      <c r="AE44" s="150"/>
      <c r="AF44" s="150"/>
    </row>
    <row r="45" spans="1:32">
      <c r="B45" s="6" t="s">
        <v>108</v>
      </c>
      <c r="C45" s="219"/>
      <c r="D45" s="142">
        <f>'St 2.1.1'!D45+'St 2.1.2'!D45+'St 2.1.3'!D45</f>
        <v>0</v>
      </c>
      <c r="E45" s="142">
        <f>'St 2.1.1'!E45+'St 2.1.2'!E45+'St 2.1.3'!E45</f>
        <v>0</v>
      </c>
      <c r="F45" s="142">
        <f>'St 2.1.1'!F45+'St 2.1.2'!F45+'St 2.1.3'!F45</f>
        <v>0</v>
      </c>
      <c r="G45" s="142">
        <f>'St 2.1.1'!G45+'St 2.1.2'!G45+'St 2.1.3'!G45</f>
        <v>0</v>
      </c>
      <c r="H45" s="142">
        <f>'St 2.1.1'!H45+'St 2.1.2'!H45+'St 2.1.3'!H45</f>
        <v>0</v>
      </c>
      <c r="I45" s="142">
        <f>'St 2.1.1'!I45+'St 2.1.2'!I45+'St 2.1.3'!I45</f>
        <v>0</v>
      </c>
      <c r="J45" s="142">
        <f>'St 2.1.1'!J45+'St 2.1.2'!J45+'St 2.1.3'!J45</f>
        <v>0</v>
      </c>
      <c r="K45" s="142">
        <f>'St 2.1.1'!K45+'St 2.1.2'!K45+'St 2.1.3'!K45</f>
        <v>0</v>
      </c>
      <c r="L45" s="142">
        <f>'St 2.1.1'!L45+'St 2.1.2'!L45+'St 2.1.3'!L45</f>
        <v>0</v>
      </c>
      <c r="M45" s="142">
        <f>'St 2.1.1'!M45+'St 2.1.2'!M45+'St 2.1.3'!M45</f>
        <v>0</v>
      </c>
      <c r="N45" s="143"/>
      <c r="O45" s="142">
        <f>'St 2.1.1'!O45+'St 2.1.2'!O45+'St 2.1.3'!O45</f>
        <v>0</v>
      </c>
      <c r="P45" s="142">
        <f>'St 2.1.1'!P45+'St 2.1.2'!P45+'St 2.1.3'!P45</f>
        <v>0</v>
      </c>
      <c r="Q45" s="142">
        <f>'St 2.1.1'!Q45+'St 2.1.2'!Q45+'St 2.1.3'!Q45</f>
        <v>0</v>
      </c>
      <c r="R45" s="142">
        <f>'St 2.1.1'!R45+'St 2.1.2'!R45+'St 2.1.3'!R45</f>
        <v>0</v>
      </c>
      <c r="S45" s="142">
        <f>'St 2.1.1'!S45+'St 2.1.2'!S45+'St 2.1.3'!S45</f>
        <v>0</v>
      </c>
      <c r="T45" s="142">
        <f>'St 2.1.1'!T45+'St 2.1.2'!T45+'St 2.1.3'!T45</f>
        <v>0</v>
      </c>
      <c r="U45" s="142">
        <f>'St 2.1.1'!U45+'St 2.1.2'!U45+'St 2.1.3'!U45</f>
        <v>0</v>
      </c>
      <c r="V45" s="142">
        <f>'St 2.1.1'!V45+'St 2.1.2'!V45+'St 2.1.3'!V45</f>
        <v>0</v>
      </c>
      <c r="W45" s="142">
        <f>'St 2.1.1'!W45+'St 2.1.2'!W45+'St 2.1.3'!W45</f>
        <v>0</v>
      </c>
      <c r="X45" s="150"/>
      <c r="Y45" s="150"/>
      <c r="Z45" s="150"/>
      <c r="AA45" s="150"/>
      <c r="AB45" s="150"/>
      <c r="AC45" s="150"/>
      <c r="AD45" s="150"/>
      <c r="AE45" s="150"/>
      <c r="AF45" s="150"/>
    </row>
    <row r="46" spans="1:32">
      <c r="B46" s="6" t="s">
        <v>48</v>
      </c>
      <c r="C46" s="219"/>
      <c r="D46" s="142">
        <f>'St 2.1.1'!D46+'St 2.1.2'!D46+'St 2.1.3'!D46</f>
        <v>0</v>
      </c>
      <c r="E46" s="142">
        <f>'St 2.1.1'!E46+'St 2.1.2'!E46+'St 2.1.3'!E46</f>
        <v>0</v>
      </c>
      <c r="F46" s="142">
        <f>'St 2.1.1'!F46+'St 2.1.2'!F46+'St 2.1.3'!F46</f>
        <v>0</v>
      </c>
      <c r="G46" s="142">
        <f>'St 2.1.1'!G46+'St 2.1.2'!G46+'St 2.1.3'!G46</f>
        <v>0</v>
      </c>
      <c r="H46" s="142">
        <f>'St 2.1.1'!H46+'St 2.1.2'!H46+'St 2.1.3'!H46</f>
        <v>0</v>
      </c>
      <c r="I46" s="142">
        <f>'St 2.1.1'!I46+'St 2.1.2'!I46+'St 2.1.3'!I46</f>
        <v>0</v>
      </c>
      <c r="J46" s="142">
        <f>'St 2.1.1'!J46+'St 2.1.2'!J46+'St 2.1.3'!J46</f>
        <v>0</v>
      </c>
      <c r="K46" s="142">
        <f>'St 2.1.1'!K46+'St 2.1.2'!K46+'St 2.1.3'!K46</f>
        <v>0</v>
      </c>
      <c r="L46" s="142">
        <f>'St 2.1.1'!L46+'St 2.1.2'!L46+'St 2.1.3'!L46</f>
        <v>0</v>
      </c>
      <c r="M46" s="142">
        <f>'St 2.1.1'!M46+'St 2.1.2'!M46+'St 2.1.3'!M46</f>
        <v>0</v>
      </c>
      <c r="N46" s="143"/>
      <c r="O46" s="142">
        <f>'St 2.1.1'!O46+'St 2.1.2'!O46+'St 2.1.3'!O46</f>
        <v>0</v>
      </c>
      <c r="P46" s="142">
        <f>'St 2.1.1'!P46+'St 2.1.2'!P46+'St 2.1.3'!P46</f>
        <v>0</v>
      </c>
      <c r="Q46" s="142">
        <f>'St 2.1.1'!Q46+'St 2.1.2'!Q46+'St 2.1.3'!Q46</f>
        <v>0</v>
      </c>
      <c r="R46" s="142">
        <f>'St 2.1.1'!R46+'St 2.1.2'!R46+'St 2.1.3'!R46</f>
        <v>0</v>
      </c>
      <c r="S46" s="142">
        <f>'St 2.1.1'!S46+'St 2.1.2'!S46+'St 2.1.3'!S46</f>
        <v>0</v>
      </c>
      <c r="T46" s="142">
        <f>'St 2.1.1'!T46+'St 2.1.2'!T46+'St 2.1.3'!T46</f>
        <v>0</v>
      </c>
      <c r="U46" s="142">
        <f>'St 2.1.1'!U46+'St 2.1.2'!U46+'St 2.1.3'!U46</f>
        <v>0</v>
      </c>
      <c r="V46" s="142">
        <f>'St 2.1.1'!V46+'St 2.1.2'!V46+'St 2.1.3'!V46</f>
        <v>0</v>
      </c>
      <c r="W46" s="142">
        <f>'St 2.1.1'!W46+'St 2.1.2'!W46+'St 2.1.3'!W46</f>
        <v>0</v>
      </c>
      <c r="X46" s="150"/>
      <c r="Y46" s="150"/>
      <c r="Z46" s="150"/>
      <c r="AA46" s="150"/>
      <c r="AB46" s="150"/>
      <c r="AC46" s="150"/>
      <c r="AD46" s="150"/>
      <c r="AE46" s="150"/>
      <c r="AF46" s="150"/>
    </row>
    <row r="47" spans="1:32">
      <c r="B47" s="6" t="s">
        <v>325</v>
      </c>
      <c r="C47" s="219"/>
      <c r="D47" s="142">
        <f>'St 2.1.1'!D47+'St 2.1.2'!D47+'St 2.1.3'!D47</f>
        <v>0</v>
      </c>
      <c r="E47" s="142">
        <f>'St 2.1.1'!E47+'St 2.1.2'!E47+'St 2.1.3'!E47</f>
        <v>0</v>
      </c>
      <c r="F47" s="142">
        <f>'St 2.1.1'!F47+'St 2.1.2'!F47+'St 2.1.3'!F47</f>
        <v>0</v>
      </c>
      <c r="G47" s="142">
        <f>'St 2.1.1'!G47+'St 2.1.2'!G47+'St 2.1.3'!G47</f>
        <v>0</v>
      </c>
      <c r="H47" s="142">
        <f>'St 2.1.1'!H47+'St 2.1.2'!H47+'St 2.1.3'!H47</f>
        <v>0</v>
      </c>
      <c r="I47" s="142">
        <f>'St 2.1.1'!I47+'St 2.1.2'!I47+'St 2.1.3'!I47</f>
        <v>0</v>
      </c>
      <c r="J47" s="142">
        <f>'St 2.1.1'!J47+'St 2.1.2'!J47+'St 2.1.3'!J47</f>
        <v>0</v>
      </c>
      <c r="K47" s="142">
        <f>'St 2.1.1'!K47+'St 2.1.2'!K47+'St 2.1.3'!K47</f>
        <v>0</v>
      </c>
      <c r="L47" s="142">
        <f>'St 2.1.1'!L47+'St 2.1.2'!L47+'St 2.1.3'!L47</f>
        <v>0</v>
      </c>
      <c r="M47" s="142">
        <f>'St 2.1.1'!M47+'St 2.1.2'!M47+'St 2.1.3'!M47</f>
        <v>0</v>
      </c>
      <c r="N47" s="143"/>
      <c r="O47" s="142">
        <f>'St 2.1.1'!O47+'St 2.1.2'!O47+'St 2.1.3'!O47</f>
        <v>0</v>
      </c>
      <c r="P47" s="142">
        <f>'St 2.1.1'!P47+'St 2.1.2'!P47+'St 2.1.3'!P47</f>
        <v>0</v>
      </c>
      <c r="Q47" s="142">
        <f>'St 2.1.1'!Q47+'St 2.1.2'!Q47+'St 2.1.3'!Q47</f>
        <v>0</v>
      </c>
      <c r="R47" s="142">
        <f>'St 2.1.1'!R47+'St 2.1.2'!R47+'St 2.1.3'!R47</f>
        <v>0</v>
      </c>
      <c r="S47" s="142">
        <f>'St 2.1.1'!S47+'St 2.1.2'!S47+'St 2.1.3'!S47</f>
        <v>0</v>
      </c>
      <c r="T47" s="142">
        <f>'St 2.1.1'!T47+'St 2.1.2'!T47+'St 2.1.3'!T47</f>
        <v>0</v>
      </c>
      <c r="U47" s="142">
        <f>'St 2.1.1'!U47+'St 2.1.2'!U47+'St 2.1.3'!U47</f>
        <v>0</v>
      </c>
      <c r="V47" s="142">
        <f>'St 2.1.1'!V47+'St 2.1.2'!V47+'St 2.1.3'!V47</f>
        <v>0</v>
      </c>
      <c r="W47" s="142">
        <f>'St 2.1.1'!W47+'St 2.1.2'!W47+'St 2.1.3'!W47</f>
        <v>0</v>
      </c>
      <c r="X47" s="150"/>
      <c r="Y47" s="150"/>
      <c r="Z47" s="150"/>
      <c r="AA47" s="150"/>
      <c r="AB47" s="150"/>
      <c r="AC47" s="150"/>
      <c r="AD47" s="150"/>
      <c r="AE47" s="150"/>
      <c r="AF47" s="150"/>
    </row>
    <row r="48" spans="1:32">
      <c r="B48" s="8" t="s">
        <v>101</v>
      </c>
      <c r="C48" s="219"/>
      <c r="D48" s="142">
        <f>'St 2.1.1'!D48+'St 2.1.2'!D48+'St 2.1.3'!D48</f>
        <v>0</v>
      </c>
      <c r="E48" s="142">
        <f>'St 2.1.1'!E48+'St 2.1.2'!E48+'St 2.1.3'!E48</f>
        <v>0</v>
      </c>
      <c r="F48" s="142">
        <f>'St 2.1.1'!F48+'St 2.1.2'!F48+'St 2.1.3'!F48</f>
        <v>0</v>
      </c>
      <c r="G48" s="142">
        <f>'St 2.1.1'!G48+'St 2.1.2'!G48+'St 2.1.3'!G48</f>
        <v>0</v>
      </c>
      <c r="H48" s="142">
        <f>'St 2.1.1'!H48+'St 2.1.2'!H48+'St 2.1.3'!H48</f>
        <v>0</v>
      </c>
      <c r="I48" s="142">
        <f>'St 2.1.1'!I48+'St 2.1.2'!I48+'St 2.1.3'!I48</f>
        <v>0</v>
      </c>
      <c r="J48" s="142">
        <f>'St 2.1.1'!J48+'St 2.1.2'!J48+'St 2.1.3'!J48</f>
        <v>0</v>
      </c>
      <c r="K48" s="142">
        <f>'St 2.1.1'!K48+'St 2.1.2'!K48+'St 2.1.3'!K48</f>
        <v>0</v>
      </c>
      <c r="L48" s="142">
        <f>'St 2.1.1'!L48+'St 2.1.2'!L48+'St 2.1.3'!L48</f>
        <v>0</v>
      </c>
      <c r="M48" s="142">
        <f>'St 2.1.1'!M48+'St 2.1.2'!M48+'St 2.1.3'!M48</f>
        <v>0</v>
      </c>
      <c r="N48" s="143"/>
      <c r="O48" s="142">
        <f>'St 2.1.1'!O48+'St 2.1.2'!O48+'St 2.1.3'!O48</f>
        <v>0</v>
      </c>
      <c r="P48" s="142">
        <f>'St 2.1.1'!P48+'St 2.1.2'!P48+'St 2.1.3'!P48</f>
        <v>0</v>
      </c>
      <c r="Q48" s="142">
        <f>'St 2.1.1'!Q48+'St 2.1.2'!Q48+'St 2.1.3'!Q48</f>
        <v>0</v>
      </c>
      <c r="R48" s="142">
        <f>'St 2.1.1'!R48+'St 2.1.2'!R48+'St 2.1.3'!R48</f>
        <v>0</v>
      </c>
      <c r="S48" s="142">
        <f>'St 2.1.1'!S48+'St 2.1.2'!S48+'St 2.1.3'!S48</f>
        <v>0</v>
      </c>
      <c r="T48" s="142">
        <f>'St 2.1.1'!T48+'St 2.1.2'!T48+'St 2.1.3'!T48</f>
        <v>0</v>
      </c>
      <c r="U48" s="142">
        <f>'St 2.1.1'!U48+'St 2.1.2'!U48+'St 2.1.3'!U48</f>
        <v>0</v>
      </c>
      <c r="V48" s="142">
        <f>'St 2.1.1'!V48+'St 2.1.2'!V48+'St 2.1.3'!V48</f>
        <v>0</v>
      </c>
      <c r="W48" s="142">
        <f>'St 2.1.1'!W48+'St 2.1.2'!W48+'St 2.1.3'!W48</f>
        <v>0</v>
      </c>
      <c r="X48" s="150"/>
      <c r="Y48" s="150"/>
      <c r="Z48" s="150"/>
      <c r="AA48" s="150"/>
      <c r="AB48" s="150"/>
      <c r="AC48" s="150"/>
      <c r="AD48" s="150"/>
      <c r="AE48" s="150"/>
      <c r="AF48" s="150"/>
    </row>
    <row r="49" spans="1:32" s="45" customFormat="1">
      <c r="A49" s="38"/>
      <c r="B49" s="29" t="s">
        <v>25</v>
      </c>
      <c r="C49" s="209" t="s">
        <v>297</v>
      </c>
      <c r="D49" s="139">
        <f>'St 2.1.1'!D49+'St 2.1.2'!D49+'St 2.1.3'!D49</f>
        <v>817745.42223480006</v>
      </c>
      <c r="E49" s="139">
        <f>'St 2.1.1'!E49+'St 2.1.2'!E49+'St 2.1.3'!E49</f>
        <v>886113.42223480006</v>
      </c>
      <c r="F49" s="139">
        <f>'St 2.1.1'!F49+'St 2.1.2'!F49+'St 2.1.3'!F49</f>
        <v>973379.12223480002</v>
      </c>
      <c r="G49" s="139">
        <f>'St 2.1.1'!G49+'St 2.1.2'!G49+'St 2.1.3'!G49</f>
        <v>1000463.8022348002</v>
      </c>
      <c r="H49" s="139">
        <f>'St 2.1.1'!H49+'St 2.1.2'!H49+'St 2.1.3'!H49</f>
        <v>1051813.4413348001</v>
      </c>
      <c r="I49" s="139">
        <f>'St 2.1.1'!I49+'St 2.1.2'!I49+'St 2.1.3'!I49</f>
        <v>1118625.5979466282</v>
      </c>
      <c r="J49" s="139">
        <f>'St 2.1.1'!J49+'St 2.1.2'!J49+'St 2.1.3'!J49</f>
        <v>1255494.5525848945</v>
      </c>
      <c r="K49" s="139">
        <f>'St 2.1.1'!K49+'St 2.1.2'!K49+'St 2.1.3'!K49</f>
        <v>1394033.2036574075</v>
      </c>
      <c r="L49" s="139">
        <f>'St 2.1.1'!L49+'St 2.1.2'!L49+'St 2.1.3'!L49</f>
        <v>1626474.9754771919</v>
      </c>
      <c r="M49" s="139">
        <f>'St 2.1.1'!M49+'St 2.1.2'!M49+'St 2.1.3'!M49</f>
        <v>1645233.2613181223</v>
      </c>
      <c r="N49" s="146"/>
      <c r="O49" s="139">
        <f>'St 2.1.1'!O49+'St 2.1.2'!O49+'St 2.1.3'!O49</f>
        <v>68368</v>
      </c>
      <c r="P49" s="139">
        <f>'St 2.1.1'!P49+'St 2.1.2'!P49+'St 2.1.3'!P49</f>
        <v>87265.699999999953</v>
      </c>
      <c r="Q49" s="139">
        <f>'St 2.1.1'!Q49+'St 2.1.2'!Q49+'St 2.1.3'!Q49</f>
        <v>27084.68000000012</v>
      </c>
      <c r="R49" s="139">
        <f>'St 2.1.1'!R49+'St 2.1.2'!R49+'St 2.1.3'!R49</f>
        <v>51349.639099999935</v>
      </c>
      <c r="S49" s="139">
        <f>'St 2.1.1'!S49+'St 2.1.2'!S49+'St 2.1.3'!S49</f>
        <v>66812.156611828192</v>
      </c>
      <c r="T49" s="139">
        <f>'St 2.1.1'!T49+'St 2.1.2'!T49+'St 2.1.3'!T49</f>
        <v>136868.9546382663</v>
      </c>
      <c r="U49" s="139">
        <f>'St 2.1.1'!U49+'St 2.1.2'!U49+'St 2.1.3'!U49</f>
        <v>138538.65107251302</v>
      </c>
      <c r="V49" s="139">
        <f>'St 2.1.1'!V49+'St 2.1.2'!V49+'St 2.1.3'!V49</f>
        <v>232441.77181978419</v>
      </c>
      <c r="W49" s="139">
        <f>'St 2.1.1'!W49+'St 2.1.2'!W49+'St 2.1.3'!W49</f>
        <v>18758.285840930592</v>
      </c>
      <c r="X49" s="149"/>
      <c r="Y49" s="149"/>
      <c r="Z49" s="149"/>
      <c r="AA49" s="149"/>
      <c r="AB49" s="149"/>
      <c r="AC49" s="149"/>
      <c r="AD49" s="149"/>
      <c r="AE49" s="149"/>
      <c r="AF49" s="149"/>
    </row>
    <row r="50" spans="1:32">
      <c r="B50" s="208" t="s">
        <v>40</v>
      </c>
      <c r="C50" s="219"/>
      <c r="D50" s="142">
        <f>'St 2.1.1'!D50+'St 2.1.2'!D50+'St 2.1.3'!D50</f>
        <v>670712.40459920897</v>
      </c>
      <c r="E50" s="142">
        <f>'St 2.1.1'!E50+'St 2.1.2'!E50+'St 2.1.3'!E50</f>
        <v>712023.58191538032</v>
      </c>
      <c r="F50" s="142">
        <f>'St 2.1.1'!F50+'St 2.1.2'!F50+'St 2.1.3'!F50</f>
        <v>801873.48288521357</v>
      </c>
      <c r="G50" s="142">
        <f>'St 2.1.1'!G50+'St 2.1.2'!G50+'St 2.1.3'!G50</f>
        <v>876720.85357196606</v>
      </c>
      <c r="H50" s="142">
        <f>'St 2.1.1'!H50+'St 2.1.2'!H50+'St 2.1.3'!H50</f>
        <v>910152.4589098565</v>
      </c>
      <c r="I50" s="142">
        <f>'St 2.1.1'!I50+'St 2.1.2'!I50+'St 2.1.3'!I50</f>
        <v>928169.54837910004</v>
      </c>
      <c r="J50" s="142">
        <f>'St 2.1.1'!J50+'St 2.1.2'!J50+'St 2.1.3'!J50</f>
        <v>1089781.6278347492</v>
      </c>
      <c r="K50" s="142">
        <f>'St 2.1.1'!K50+'St 2.1.2'!K50+'St 2.1.3'!K50</f>
        <v>1245978.6226559959</v>
      </c>
      <c r="L50" s="142">
        <f>'St 2.1.1'!L50+'St 2.1.2'!L50+'St 2.1.3'!L50</f>
        <v>1419139.9303825388</v>
      </c>
      <c r="M50" s="142">
        <f>'St 2.1.1'!M50+'St 2.1.2'!M50+'St 2.1.3'!M50</f>
        <v>921415.08807923959</v>
      </c>
      <c r="N50" s="143"/>
      <c r="O50" s="142">
        <f>'St 2.1.1'!O50+'St 2.1.2'!O50+'St 2.1.3'!O50</f>
        <v>22168.854876492311</v>
      </c>
      <c r="P50" s="142">
        <f>'St 2.1.1'!P50+'St 2.1.2'!P50+'St 2.1.3'!P50</f>
        <v>31744.064255889876</v>
      </c>
      <c r="Q50" s="142">
        <f>'St 2.1.1'!Q50+'St 2.1.2'!Q50+'St 2.1.3'!Q50</f>
        <v>39898.670306408894</v>
      </c>
      <c r="R50" s="142">
        <f>'St 2.1.1'!R50+'St 2.1.2'!R50+'St 2.1.3'!R50</f>
        <v>31344.938934691851</v>
      </c>
      <c r="S50" s="142">
        <f>'St 2.1.1'!S50+'St 2.1.2'!S50+'St 2.1.3'!S50</f>
        <v>29014.201473031531</v>
      </c>
      <c r="T50" s="142">
        <f>'St 2.1.1'!T50+'St 2.1.2'!T50+'St 2.1.3'!T50</f>
        <v>65807.09977707389</v>
      </c>
      <c r="U50" s="142">
        <f>'St 2.1.1'!U50+'St 2.1.2'!U50+'St 2.1.3'!U50</f>
        <v>59856.524132898201</v>
      </c>
      <c r="V50" s="142">
        <f>'St 2.1.1'!V50+'St 2.1.2'!V50+'St 2.1.3'!V50</f>
        <v>33792.306765696718</v>
      </c>
      <c r="W50" s="142">
        <f>'St 2.1.1'!W50+'St 2.1.2'!W50+'St 2.1.3'!W50</f>
        <v>-200993.26033861868</v>
      </c>
      <c r="X50" s="150"/>
      <c r="Y50" s="150"/>
      <c r="Z50" s="150"/>
      <c r="AA50" s="150"/>
      <c r="AB50" s="150"/>
      <c r="AC50" s="150"/>
      <c r="AD50" s="150"/>
      <c r="AE50" s="150"/>
      <c r="AF50" s="150"/>
    </row>
    <row r="51" spans="1:32">
      <c r="B51" s="6" t="s">
        <v>41</v>
      </c>
      <c r="C51" s="219"/>
      <c r="D51" s="142">
        <f>'St 2.1.1'!D51+'St 2.1.2'!D51+'St 2.1.3'!D51</f>
        <v>0</v>
      </c>
      <c r="E51" s="142">
        <f>'St 2.1.1'!E51+'St 2.1.2'!E51+'St 2.1.3'!E51</f>
        <v>0</v>
      </c>
      <c r="F51" s="142">
        <f>'St 2.1.1'!F51+'St 2.1.2'!F51+'St 2.1.3'!F51</f>
        <v>0</v>
      </c>
      <c r="G51" s="142">
        <f>'St 2.1.1'!G51+'St 2.1.2'!G51+'St 2.1.3'!G51</f>
        <v>0</v>
      </c>
      <c r="H51" s="142">
        <f>'St 2.1.1'!H51+'St 2.1.2'!H51+'St 2.1.3'!H51</f>
        <v>0</v>
      </c>
      <c r="I51" s="142">
        <f>'St 2.1.1'!I51+'St 2.1.2'!I51+'St 2.1.3'!I51</f>
        <v>0</v>
      </c>
      <c r="J51" s="142">
        <f>'St 2.1.1'!J51+'St 2.1.2'!J51+'St 2.1.3'!J51</f>
        <v>0</v>
      </c>
      <c r="K51" s="142">
        <f>'St 2.1.1'!K51+'St 2.1.2'!K51+'St 2.1.3'!K51</f>
        <v>0</v>
      </c>
      <c r="L51" s="142">
        <f>'St 2.1.1'!L51+'St 2.1.2'!L51+'St 2.1.3'!L51</f>
        <v>0</v>
      </c>
      <c r="M51" s="142">
        <f>'St 2.1.1'!M51+'St 2.1.2'!M51+'St 2.1.3'!M51</f>
        <v>0</v>
      </c>
      <c r="N51" s="143"/>
      <c r="O51" s="142">
        <f>'St 2.1.1'!O51+'St 2.1.2'!O51+'St 2.1.3'!O51</f>
        <v>0</v>
      </c>
      <c r="P51" s="142">
        <f>'St 2.1.1'!P51+'St 2.1.2'!P51+'St 2.1.3'!P51</f>
        <v>0</v>
      </c>
      <c r="Q51" s="142">
        <f>'St 2.1.1'!Q51+'St 2.1.2'!Q51+'St 2.1.3'!Q51</f>
        <v>0</v>
      </c>
      <c r="R51" s="142">
        <f>'St 2.1.1'!R51+'St 2.1.2'!R51+'St 2.1.3'!R51</f>
        <v>0</v>
      </c>
      <c r="S51" s="142">
        <f>'St 2.1.1'!S51+'St 2.1.2'!S51+'St 2.1.3'!S51</f>
        <v>0</v>
      </c>
      <c r="T51" s="142">
        <f>'St 2.1.1'!T51+'St 2.1.2'!T51+'St 2.1.3'!T51</f>
        <v>0</v>
      </c>
      <c r="U51" s="142">
        <f>'St 2.1.1'!U51+'St 2.1.2'!U51+'St 2.1.3'!U51</f>
        <v>0</v>
      </c>
      <c r="V51" s="142">
        <f>'St 2.1.1'!V51+'St 2.1.2'!V51+'St 2.1.3'!V51</f>
        <v>0</v>
      </c>
      <c r="W51" s="142">
        <f>'St 2.1.1'!W51+'St 2.1.2'!W51+'St 2.1.3'!W51</f>
        <v>0</v>
      </c>
      <c r="X51" s="150"/>
      <c r="Y51" s="150"/>
      <c r="Z51" s="150"/>
      <c r="AA51" s="150"/>
      <c r="AB51" s="150"/>
      <c r="AC51" s="150"/>
      <c r="AD51" s="150"/>
      <c r="AE51" s="150"/>
      <c r="AF51" s="150"/>
    </row>
    <row r="52" spans="1:32">
      <c r="B52" s="6" t="s">
        <v>42</v>
      </c>
      <c r="C52" s="219"/>
      <c r="D52" s="142">
        <f>'St 2.1.1'!D52+'St 2.1.2'!D52+'St 2.1.3'!D52</f>
        <v>355630.76283753675</v>
      </c>
      <c r="E52" s="142">
        <f>'St 2.1.1'!E52+'St 2.1.2'!E52+'St 2.1.3'!E52</f>
        <v>379864.60318595992</v>
      </c>
      <c r="F52" s="142">
        <f>'St 2.1.1'!F52+'St 2.1.2'!F52+'St 2.1.3'!F52</f>
        <v>437393.76077395567</v>
      </c>
      <c r="G52" s="142">
        <f>'St 2.1.1'!G52+'St 2.1.2'!G52+'St 2.1.3'!G52</f>
        <v>454348.73784888774</v>
      </c>
      <c r="H52" s="142">
        <f>'St 2.1.1'!H52+'St 2.1.2'!H52+'St 2.1.3'!H52</f>
        <v>427959.07262283028</v>
      </c>
      <c r="I52" s="142">
        <f>'St 2.1.1'!I52+'St 2.1.2'!I52+'St 2.1.3'!I52</f>
        <v>370225.5563823079</v>
      </c>
      <c r="J52" s="142">
        <f>'St 2.1.1'!J52+'St 2.1.2'!J52+'St 2.1.3'!J52</f>
        <v>500148.93051095121</v>
      </c>
      <c r="K52" s="142">
        <f>'St 2.1.1'!K52+'St 2.1.2'!K52+'St 2.1.3'!K52</f>
        <v>439656.85512182239</v>
      </c>
      <c r="L52" s="142">
        <f>'St 2.1.1'!L52+'St 2.1.2'!L52+'St 2.1.3'!L52</f>
        <v>681353.95915072691</v>
      </c>
      <c r="M52" s="142">
        <f>'St 2.1.1'!M52+'St 2.1.2'!M52+'St 2.1.3'!M52</f>
        <v>638147.86519773712</v>
      </c>
      <c r="N52" s="143"/>
      <c r="O52" s="142">
        <f>'St 2.1.1'!O52+'St 2.1.2'!O52+'St 2.1.3'!O52</f>
        <v>24233.840348423179</v>
      </c>
      <c r="P52" s="142">
        <f>'St 2.1.1'!P52+'St 2.1.2'!P52+'St 2.1.3'!P52</f>
        <v>57529.157587995731</v>
      </c>
      <c r="Q52" s="142">
        <f>'St 2.1.1'!Q52+'St 2.1.2'!Q52+'St 2.1.3'!Q52</f>
        <v>16954.977074932096</v>
      </c>
      <c r="R52" s="142">
        <f>'St 2.1.1'!R52+'St 2.1.2'!R52+'St 2.1.3'!R52</f>
        <v>-26389.665226057492</v>
      </c>
      <c r="S52" s="142">
        <f>'St 2.1.1'!S52+'St 2.1.2'!S52+'St 2.1.3'!S52</f>
        <v>-57733.516240522382</v>
      </c>
      <c r="T52" s="142">
        <f>'St 2.1.1'!T52+'St 2.1.2'!T52+'St 2.1.3'!T52</f>
        <v>129923.37412864332</v>
      </c>
      <c r="U52" s="142">
        <f>'St 2.1.1'!U52+'St 2.1.2'!U52+'St 2.1.3'!U52</f>
        <v>-60492.075389128775</v>
      </c>
      <c r="V52" s="142">
        <f>'St 2.1.1'!V52+'St 2.1.2'!V52+'St 2.1.3'!V52</f>
        <v>241697.10402890458</v>
      </c>
      <c r="W52" s="142">
        <f>'St 2.1.1'!W52+'St 2.1.2'!W52+'St 2.1.3'!W52</f>
        <v>-43206.093952989824</v>
      </c>
      <c r="X52" s="150"/>
      <c r="Y52" s="150"/>
      <c r="Z52" s="150"/>
      <c r="AA52" s="150"/>
      <c r="AB52" s="150"/>
      <c r="AC52" s="150"/>
      <c r="AD52" s="150"/>
      <c r="AE52" s="150"/>
      <c r="AF52" s="150"/>
    </row>
    <row r="53" spans="1:32">
      <c r="B53" s="6" t="s">
        <v>43</v>
      </c>
      <c r="C53" s="219"/>
      <c r="D53" s="142">
        <f>'St 2.1.1'!D53+'St 2.1.2'!D53+'St 2.1.3'!D53</f>
        <v>24943.973113450469</v>
      </c>
      <c r="E53" s="142">
        <f>'St 2.1.1'!E53+'St 2.1.2'!E53+'St 2.1.3'!E53</f>
        <v>19043.989848716439</v>
      </c>
      <c r="F53" s="142">
        <f>'St 2.1.1'!F53+'St 2.1.2'!F53+'St 2.1.3'!F53</f>
        <v>12815.853190771746</v>
      </c>
      <c r="G53" s="142">
        <f>'St 2.1.1'!G53+'St 2.1.2'!G53+'St 2.1.3'!G53</f>
        <v>16259.235122898801</v>
      </c>
      <c r="H53" s="142">
        <f>'St 2.1.1'!H53+'St 2.1.2'!H53+'St 2.1.3'!H53</f>
        <v>12157.305359813474</v>
      </c>
      <c r="I53" s="142">
        <f>'St 2.1.1'!I53+'St 2.1.2'!I53+'St 2.1.3'!I53</f>
        <v>13684.416855656096</v>
      </c>
      <c r="J53" s="142">
        <f>'St 2.1.1'!J53+'St 2.1.2'!J53+'St 2.1.3'!J53</f>
        <v>15133.169236873551</v>
      </c>
      <c r="K53" s="142">
        <f>'St 2.1.1'!K53+'St 2.1.2'!K53+'St 2.1.3'!K53</f>
        <v>15884.15825678164</v>
      </c>
      <c r="L53" s="142">
        <f>'St 2.1.1'!L53+'St 2.1.2'!L53+'St 2.1.3'!L53</f>
        <v>37012.800318905138</v>
      </c>
      <c r="M53" s="142">
        <f>'St 2.1.1'!M53+'St 2.1.2'!M53+'St 2.1.3'!M53</f>
        <v>39341.183350541942</v>
      </c>
      <c r="N53" s="143"/>
      <c r="O53" s="142">
        <f>'St 2.1.1'!O53+'St 2.1.2'!O53+'St 2.1.3'!O53</f>
        <v>-5899.9832647340272</v>
      </c>
      <c r="P53" s="142">
        <f>'St 2.1.1'!P53+'St 2.1.2'!P53+'St 2.1.3'!P53</f>
        <v>-6228.1366579446949</v>
      </c>
      <c r="Q53" s="142">
        <f>'St 2.1.1'!Q53+'St 2.1.2'!Q53+'St 2.1.3'!Q53</f>
        <v>3443.3819321270539</v>
      </c>
      <c r="R53" s="142">
        <f>'St 2.1.1'!R53+'St 2.1.2'!R53+'St 2.1.3'!R53</f>
        <v>-4101.9297630853271</v>
      </c>
      <c r="S53" s="142">
        <f>'St 2.1.1'!S53+'St 2.1.2'!S53+'St 2.1.3'!S53</f>
        <v>1527.1114958426231</v>
      </c>
      <c r="T53" s="142">
        <f>'St 2.1.1'!T53+'St 2.1.2'!T53+'St 2.1.3'!T53</f>
        <v>1448.752381217455</v>
      </c>
      <c r="U53" s="142">
        <f>'St 2.1.1'!U53+'St 2.1.2'!U53+'St 2.1.3'!U53</f>
        <v>750.98901990808781</v>
      </c>
      <c r="V53" s="142">
        <f>'St 2.1.1'!V53+'St 2.1.2'!V53+'St 2.1.3'!V53</f>
        <v>21128.642062123505</v>
      </c>
      <c r="W53" s="142">
        <f>'St 2.1.1'!W53+'St 2.1.2'!W53+'St 2.1.3'!W53</f>
        <v>2328.3830316367998</v>
      </c>
      <c r="X53" s="150"/>
      <c r="Y53" s="150"/>
      <c r="Z53" s="150"/>
      <c r="AA53" s="150"/>
      <c r="AB53" s="150"/>
      <c r="AC53" s="150"/>
      <c r="AD53" s="150"/>
      <c r="AE53" s="150"/>
      <c r="AF53" s="150"/>
    </row>
    <row r="54" spans="1:32">
      <c r="B54" s="6" t="s">
        <v>44</v>
      </c>
      <c r="C54" s="219"/>
      <c r="D54" s="142">
        <f>'St 2.1.1'!D54+'St 2.1.2'!D54+'St 2.1.3'!D54</f>
        <v>30031.634085277816</v>
      </c>
      <c r="E54" s="142">
        <f>'St 2.1.1'!E54+'St 2.1.2'!E54+'St 2.1.3'!E54</f>
        <v>23677.014470351503</v>
      </c>
      <c r="F54" s="142">
        <f>'St 2.1.1'!F54+'St 2.1.2'!F54+'St 2.1.3'!F54</f>
        <v>16213.329760742852</v>
      </c>
      <c r="G54" s="142">
        <f>'St 2.1.1'!G54+'St 2.1.2'!G54+'St 2.1.3'!G54</f>
        <v>38037.993516162431</v>
      </c>
      <c r="H54" s="142">
        <f>'St 2.1.1'!H54+'St 2.1.2'!H54+'St 2.1.3'!H54</f>
        <v>51917.236836650278</v>
      </c>
      <c r="I54" s="142">
        <f>'St 2.1.1'!I54+'St 2.1.2'!I54+'St 2.1.3'!I54</f>
        <v>58490.847644671594</v>
      </c>
      <c r="J54" s="142">
        <f>'St 2.1.1'!J54+'St 2.1.2'!J54+'St 2.1.3'!J54</f>
        <v>82450.693550743876</v>
      </c>
      <c r="K54" s="142">
        <f>'St 2.1.1'!K54+'St 2.1.2'!K54+'St 2.1.3'!K54</f>
        <v>196890.84093616175</v>
      </c>
      <c r="L54" s="142">
        <f>'St 2.1.1'!L54+'St 2.1.2'!L54+'St 2.1.3'!L54</f>
        <v>114436.70667574869</v>
      </c>
      <c r="M54" s="142">
        <f>'St 2.1.1'!M54+'St 2.1.2'!M54+'St 2.1.3'!M54</f>
        <v>37405.232608577673</v>
      </c>
      <c r="N54" s="143"/>
      <c r="O54" s="142">
        <f>'St 2.1.1'!O54+'St 2.1.2'!O54+'St 2.1.3'!O54</f>
        <v>-6354.6196149263124</v>
      </c>
      <c r="P54" s="142">
        <f>'St 2.1.1'!P54+'St 2.1.2'!P54+'St 2.1.3'!P54</f>
        <v>-7463.6847096086494</v>
      </c>
      <c r="Q54" s="142">
        <f>'St 2.1.1'!Q54+'St 2.1.2'!Q54+'St 2.1.3'!Q54</f>
        <v>21824.663755419573</v>
      </c>
      <c r="R54" s="142">
        <f>'St 2.1.1'!R54+'St 2.1.2'!R54+'St 2.1.3'!R54</f>
        <v>13879.243320487856</v>
      </c>
      <c r="S54" s="142">
        <f>'St 2.1.1'!S54+'St 2.1.2'!S54+'St 2.1.3'!S54</f>
        <v>6573.6108080213062</v>
      </c>
      <c r="T54" s="142">
        <f>'St 2.1.1'!T54+'St 2.1.2'!T54+'St 2.1.3'!T54</f>
        <v>23959.845906072282</v>
      </c>
      <c r="U54" s="142">
        <f>'St 2.1.1'!U54+'St 2.1.2'!U54+'St 2.1.3'!U54</f>
        <v>114440.14738541792</v>
      </c>
      <c r="V54" s="142">
        <f>'St 2.1.1'!V54+'St 2.1.2'!V54+'St 2.1.3'!V54</f>
        <v>-82454.134260413106</v>
      </c>
      <c r="W54" s="142">
        <f>'St 2.1.1'!W54+'St 2.1.2'!W54+'St 2.1.3'!W54</f>
        <v>-77031.474067171017</v>
      </c>
      <c r="X54" s="150"/>
      <c r="Y54" s="150"/>
      <c r="Z54" s="150"/>
      <c r="AA54" s="150"/>
      <c r="AB54" s="150"/>
      <c r="AC54" s="150"/>
      <c r="AD54" s="150"/>
      <c r="AE54" s="150"/>
      <c r="AF54" s="150"/>
    </row>
    <row r="55" spans="1:32">
      <c r="B55" s="7" t="s">
        <v>45</v>
      </c>
      <c r="C55" s="219"/>
      <c r="D55" s="142">
        <f>'St 2.1.1'!D55+'St 2.1.2'!D55+'St 2.1.3'!D55</f>
        <v>29980.391241287543</v>
      </c>
      <c r="E55" s="142">
        <f>'St 2.1.1'!E55+'St 2.1.2'!E55+'St 2.1.3'!E55</f>
        <v>23619.034208133093</v>
      </c>
      <c r="F55" s="142">
        <f>'St 2.1.1'!F55+'St 2.1.2'!F55+'St 2.1.3'!F55</f>
        <v>16053.735766254567</v>
      </c>
      <c r="G55" s="142">
        <f>'St 2.1.1'!G55+'St 2.1.2'!G55+'St 2.1.3'!G55</f>
        <v>37881.086144243876</v>
      </c>
      <c r="H55" s="142">
        <f>'St 2.1.1'!H55+'St 2.1.2'!H55+'St 2.1.3'!H55</f>
        <v>51284.53957697373</v>
      </c>
      <c r="I55" s="142">
        <f>'St 2.1.1'!I55+'St 2.1.2'!I55+'St 2.1.3'!I55</f>
        <v>58471.755764364214</v>
      </c>
      <c r="J55" s="142">
        <f>'St 2.1.1'!J55+'St 2.1.2'!J55+'St 2.1.3'!J55</f>
        <v>81993.096833848525</v>
      </c>
      <c r="K55" s="142">
        <f>'St 2.1.1'!K55+'St 2.1.2'!K55+'St 2.1.3'!K55</f>
        <v>196407.76127591825</v>
      </c>
      <c r="L55" s="142">
        <f>'St 2.1.1'!L55+'St 2.1.2'!L55+'St 2.1.3'!L55</f>
        <v>113911.27296369679</v>
      </c>
      <c r="M55" s="142">
        <f>'St 2.1.1'!M55+'St 2.1.2'!M55+'St 2.1.3'!M55</f>
        <v>36138.846427581469</v>
      </c>
      <c r="N55" s="143"/>
      <c r="O55" s="142">
        <f>'St 2.1.1'!O55+'St 2.1.2'!O55+'St 2.1.3'!O55</f>
        <v>-6361.3570331544543</v>
      </c>
      <c r="P55" s="142">
        <f>'St 2.1.1'!P55+'St 2.1.2'!P55+'St 2.1.3'!P55</f>
        <v>-7565.2984418785218</v>
      </c>
      <c r="Q55" s="142">
        <f>'St 2.1.1'!Q55+'St 2.1.2'!Q55+'St 2.1.3'!Q55</f>
        <v>21827.350377989307</v>
      </c>
      <c r="R55" s="142">
        <f>'St 2.1.1'!R55+'St 2.1.2'!R55+'St 2.1.3'!R55</f>
        <v>13403.453432729861</v>
      </c>
      <c r="S55" s="142">
        <f>'St 2.1.1'!S55+'St 2.1.2'!S55+'St 2.1.3'!S55</f>
        <v>7187.2161873904743</v>
      </c>
      <c r="T55" s="142">
        <f>'St 2.1.1'!T55+'St 2.1.2'!T55+'St 2.1.3'!T55</f>
        <v>23521.341069484311</v>
      </c>
      <c r="U55" s="142">
        <f>'St 2.1.1'!U55+'St 2.1.2'!U55+'St 2.1.3'!U55</f>
        <v>114414.66444206974</v>
      </c>
      <c r="V55" s="142">
        <f>'St 2.1.1'!V55+'St 2.1.2'!V55+'St 2.1.3'!V55</f>
        <v>-82496.488312221481</v>
      </c>
      <c r="W55" s="142">
        <f>'St 2.1.1'!W55+'St 2.1.2'!W55+'St 2.1.3'!W55</f>
        <v>-77772.426536115308</v>
      </c>
      <c r="X55" s="150"/>
      <c r="Y55" s="150"/>
      <c r="Z55" s="150"/>
      <c r="AA55" s="150"/>
      <c r="AB55" s="150"/>
      <c r="AC55" s="150"/>
      <c r="AD55" s="150"/>
      <c r="AE55" s="150"/>
      <c r="AF55" s="150"/>
    </row>
    <row r="56" spans="1:32">
      <c r="B56" s="7" t="s">
        <v>46</v>
      </c>
      <c r="C56" s="219"/>
      <c r="D56" s="142">
        <f>'St 2.1.1'!D56+'St 2.1.2'!D56+'St 2.1.3'!D56</f>
        <v>51.242843990266913</v>
      </c>
      <c r="E56" s="142">
        <f>'St 2.1.1'!E56+'St 2.1.2'!E56+'St 2.1.3'!E56</f>
        <v>57.980262218408981</v>
      </c>
      <c r="F56" s="142">
        <f>'St 2.1.1'!F56+'St 2.1.2'!F56+'St 2.1.3'!F56</f>
        <v>159.59399448828378</v>
      </c>
      <c r="G56" s="142">
        <f>'St 2.1.1'!G56+'St 2.1.2'!G56+'St 2.1.3'!G56</f>
        <v>156.90737191855379</v>
      </c>
      <c r="H56" s="142">
        <f>'St 2.1.1'!H56+'St 2.1.2'!H56+'St 2.1.3'!H56</f>
        <v>632.69725967654961</v>
      </c>
      <c r="I56" s="142">
        <f>'St 2.1.1'!I56+'St 2.1.2'!I56+'St 2.1.3'!I56</f>
        <v>19.09188030737787</v>
      </c>
      <c r="J56" s="142">
        <f>'St 2.1.1'!J56+'St 2.1.2'!J56+'St 2.1.3'!J56</f>
        <v>457.59671689534554</v>
      </c>
      <c r="K56" s="142">
        <f>'St 2.1.1'!K56+'St 2.1.2'!K56+'St 2.1.3'!K56</f>
        <v>483.07966024350117</v>
      </c>
      <c r="L56" s="142">
        <f>'St 2.1.1'!L56+'St 2.1.2'!L56+'St 2.1.3'!L56</f>
        <v>525.43371205190181</v>
      </c>
      <c r="M56" s="142">
        <f>'St 2.1.1'!M56+'St 2.1.2'!M56+'St 2.1.3'!M56</f>
        <v>1266.3861809962066</v>
      </c>
      <c r="N56" s="143"/>
      <c r="O56" s="142">
        <f>'St 2.1.1'!O56+'St 2.1.2'!O56+'St 2.1.3'!O56</f>
        <v>6.7374182281420643</v>
      </c>
      <c r="P56" s="142">
        <f>'St 2.1.1'!P56+'St 2.1.2'!P56+'St 2.1.3'!P56</f>
        <v>101.61373226987482</v>
      </c>
      <c r="Q56" s="142">
        <f>'St 2.1.1'!Q56+'St 2.1.2'!Q56+'St 2.1.3'!Q56</f>
        <v>-2.6866225697300239</v>
      </c>
      <c r="R56" s="142">
        <f>'St 2.1.1'!R56+'St 2.1.2'!R56+'St 2.1.3'!R56</f>
        <v>475.78988775799587</v>
      </c>
      <c r="S56" s="142">
        <f>'St 2.1.1'!S56+'St 2.1.2'!S56+'St 2.1.3'!S56</f>
        <v>-613.60537936917171</v>
      </c>
      <c r="T56" s="142">
        <f>'St 2.1.1'!T56+'St 2.1.2'!T56+'St 2.1.3'!T56</f>
        <v>438.5048365879677</v>
      </c>
      <c r="U56" s="142">
        <f>'St 2.1.1'!U56+'St 2.1.2'!U56+'St 2.1.3'!U56</f>
        <v>25.482943348155597</v>
      </c>
      <c r="V56" s="142">
        <f>'St 2.1.1'!V56+'St 2.1.2'!V56+'St 2.1.3'!V56</f>
        <v>42.354051808400691</v>
      </c>
      <c r="W56" s="142">
        <f>'St 2.1.1'!W56+'St 2.1.2'!W56+'St 2.1.3'!W56</f>
        <v>740.95246894430488</v>
      </c>
      <c r="X56" s="150"/>
      <c r="Y56" s="150"/>
      <c r="Z56" s="150"/>
      <c r="AA56" s="150"/>
      <c r="AB56" s="150"/>
      <c r="AC56" s="150"/>
      <c r="AD56" s="150"/>
      <c r="AE56" s="150"/>
      <c r="AF56" s="150"/>
    </row>
    <row r="57" spans="1:32">
      <c r="B57" s="6" t="s">
        <v>317</v>
      </c>
      <c r="C57" s="219"/>
      <c r="D57" s="142">
        <f>'St 2.1.1'!D57+'St 2.1.2'!D57+'St 2.1.3'!D57</f>
        <v>130053.01728147198</v>
      </c>
      <c r="E57" s="142">
        <f>'St 2.1.1'!E57+'St 2.1.2'!E57+'St 2.1.3'!E57</f>
        <v>144718.98720517626</v>
      </c>
      <c r="F57" s="142">
        <f>'St 2.1.1'!F57+'St 2.1.2'!F57+'St 2.1.3'!F57</f>
        <v>167732.76957987164</v>
      </c>
      <c r="G57" s="142">
        <f>'St 2.1.1'!G57+'St 2.1.2'!G57+'St 2.1.3'!G57</f>
        <v>184044.94354200852</v>
      </c>
      <c r="H57" s="142">
        <f>'St 2.1.1'!H57+'St 2.1.2'!H57+'St 2.1.3'!H57</f>
        <v>209103.67204528124</v>
      </c>
      <c r="I57" s="142">
        <f>'St 2.1.1'!I57+'St 2.1.2'!I57+'St 2.1.3'!I57</f>
        <v>242965.36374823219</v>
      </c>
      <c r="J57" s="142">
        <f>'St 2.1.1'!J57+'St 2.1.2'!J57+'St 2.1.3'!J57</f>
        <v>246119.49726809026</v>
      </c>
      <c r="K57" s="142">
        <f>'St 2.1.1'!K57+'St 2.1.2'!K57+'St 2.1.3'!K57</f>
        <v>296922.47417061491</v>
      </c>
      <c r="L57" s="142">
        <f>'St 2.1.1'!L57+'St 2.1.2'!L57+'St 2.1.3'!L57</f>
        <v>293315.3971185789</v>
      </c>
      <c r="M57" s="142">
        <f>'St 2.1.1'!M57+'St 2.1.2'!M57+'St 2.1.3'!M57</f>
        <v>103267.90346119148</v>
      </c>
      <c r="N57" s="143"/>
      <c r="O57" s="142">
        <f>'St 2.1.1'!O57+'St 2.1.2'!O57+'St 2.1.3'!O57</f>
        <v>14665.969923704295</v>
      </c>
      <c r="P57" s="142">
        <f>'St 2.1.1'!P57+'St 2.1.2'!P57+'St 2.1.3'!P57</f>
        <v>23013.782374695373</v>
      </c>
      <c r="Q57" s="142">
        <f>'St 2.1.1'!Q57+'St 2.1.2'!Q57+'St 2.1.3'!Q57</f>
        <v>16312.173962136876</v>
      </c>
      <c r="R57" s="142">
        <f>'St 2.1.1'!R57+'St 2.1.2'!R57+'St 2.1.3'!R57</f>
        <v>25058.72850327272</v>
      </c>
      <c r="S57" s="142">
        <f>'St 2.1.1'!S57+'St 2.1.2'!S57+'St 2.1.3'!S57</f>
        <v>33861.691702950935</v>
      </c>
      <c r="T57" s="142">
        <f>'St 2.1.1'!T57+'St 2.1.2'!T57+'St 2.1.3'!T57</f>
        <v>3154.1335198580746</v>
      </c>
      <c r="U57" s="142">
        <f>'St 2.1.1'!U57+'St 2.1.2'!U57+'St 2.1.3'!U57</f>
        <v>50802.97690252465</v>
      </c>
      <c r="V57" s="142">
        <f>'St 2.1.1'!V57+'St 2.1.2'!V57+'St 2.1.3'!V57</f>
        <v>-3607.0770520360506</v>
      </c>
      <c r="W57" s="142">
        <f>'St 2.1.1'!W57+'St 2.1.2'!W57+'St 2.1.3'!W57</f>
        <v>-190047.49365738736</v>
      </c>
      <c r="X57" s="150"/>
      <c r="Y57" s="150"/>
      <c r="Z57" s="150"/>
      <c r="AA57" s="150"/>
      <c r="AB57" s="150"/>
      <c r="AC57" s="150"/>
      <c r="AD57" s="150"/>
      <c r="AE57" s="150"/>
      <c r="AF57" s="150"/>
    </row>
    <row r="58" spans="1:32">
      <c r="B58" s="6" t="s">
        <v>108</v>
      </c>
      <c r="C58" s="219"/>
      <c r="D58" s="142">
        <f>'St 2.1.1'!D58+'St 2.1.2'!D58+'St 2.1.3'!D58</f>
        <v>130053.01728147198</v>
      </c>
      <c r="E58" s="142">
        <f>'St 2.1.1'!E58+'St 2.1.2'!E58+'St 2.1.3'!E58</f>
        <v>144718.98720517626</v>
      </c>
      <c r="F58" s="142">
        <f>'St 2.1.1'!F58+'St 2.1.2'!F58+'St 2.1.3'!F58</f>
        <v>167717.76957987164</v>
      </c>
      <c r="G58" s="142">
        <f>'St 2.1.1'!G58+'St 2.1.2'!G58+'St 2.1.3'!G58</f>
        <v>184029.94354200852</v>
      </c>
      <c r="H58" s="142">
        <f>'St 2.1.1'!H58+'St 2.1.2'!H58+'St 2.1.3'!H58</f>
        <v>209015.17204528124</v>
      </c>
      <c r="I58" s="142">
        <f>'St 2.1.1'!I58+'St 2.1.2'!I58+'St 2.1.3'!I58</f>
        <v>242803.36374823219</v>
      </c>
      <c r="J58" s="142">
        <f>'St 2.1.1'!J58+'St 2.1.2'!J58+'St 2.1.3'!J58</f>
        <v>245929.33726809025</v>
      </c>
      <c r="K58" s="142">
        <f>'St 2.1.1'!K58+'St 2.1.2'!K58+'St 2.1.3'!K58</f>
        <v>296624.29417061491</v>
      </c>
      <c r="L58" s="142">
        <f>'St 2.1.1'!L58+'St 2.1.2'!L58+'St 2.1.3'!L58</f>
        <v>293021.06711857888</v>
      </c>
      <c r="M58" s="142">
        <f>'St 2.1.1'!M58+'St 2.1.2'!M58+'St 2.1.3'!M58</f>
        <v>103252.90346119148</v>
      </c>
      <c r="N58" s="143"/>
      <c r="O58" s="142">
        <f>'St 2.1.1'!O58+'St 2.1.2'!O58+'St 2.1.3'!O58</f>
        <v>14665.969923704295</v>
      </c>
      <c r="P58" s="142">
        <f>'St 2.1.1'!P58+'St 2.1.2'!P58+'St 2.1.3'!P58</f>
        <v>22998.782374695373</v>
      </c>
      <c r="Q58" s="142">
        <f>'St 2.1.1'!Q58+'St 2.1.2'!Q58+'St 2.1.3'!Q58</f>
        <v>16312.173962136876</v>
      </c>
      <c r="R58" s="142">
        <f>'St 2.1.1'!R58+'St 2.1.2'!R58+'St 2.1.3'!R58</f>
        <v>24985.22850327272</v>
      </c>
      <c r="S58" s="142">
        <f>'St 2.1.1'!S58+'St 2.1.2'!S58+'St 2.1.3'!S58</f>
        <v>33788.191702950935</v>
      </c>
      <c r="T58" s="142">
        <f>'St 2.1.1'!T58+'St 2.1.2'!T58+'St 2.1.3'!T58</f>
        <v>3125.9735198580747</v>
      </c>
      <c r="U58" s="142">
        <f>'St 2.1.1'!U58+'St 2.1.2'!U58+'St 2.1.3'!U58</f>
        <v>50694.956902524653</v>
      </c>
      <c r="V58" s="142">
        <f>'St 2.1.1'!V58+'St 2.1.2'!V58+'St 2.1.3'!V58</f>
        <v>-3603.2270520360507</v>
      </c>
      <c r="W58" s="142">
        <f>'St 2.1.1'!W58+'St 2.1.2'!W58+'St 2.1.3'!W58</f>
        <v>-189768.16365738737</v>
      </c>
      <c r="X58" s="150"/>
      <c r="Y58" s="150"/>
      <c r="Z58" s="150"/>
      <c r="AA58" s="150"/>
      <c r="AB58" s="150"/>
      <c r="AC58" s="150"/>
      <c r="AD58" s="150"/>
      <c r="AE58" s="150"/>
      <c r="AF58" s="150"/>
    </row>
    <row r="59" spans="1:32">
      <c r="B59" s="6" t="s">
        <v>48</v>
      </c>
      <c r="C59" s="219"/>
      <c r="D59" s="142">
        <f>'St 2.1.1'!D59+'St 2.1.2'!D59+'St 2.1.3'!D59</f>
        <v>0</v>
      </c>
      <c r="E59" s="142">
        <f>'St 2.1.1'!E59+'St 2.1.2'!E59+'St 2.1.3'!E59</f>
        <v>0</v>
      </c>
      <c r="F59" s="142">
        <f>'St 2.1.1'!F59+'St 2.1.2'!F59+'St 2.1.3'!F59</f>
        <v>0</v>
      </c>
      <c r="G59" s="142">
        <f>'St 2.1.1'!G59+'St 2.1.2'!G59+'St 2.1.3'!G59</f>
        <v>0</v>
      </c>
      <c r="H59" s="142">
        <f>'St 2.1.1'!H59+'St 2.1.2'!H59+'St 2.1.3'!H59</f>
        <v>0</v>
      </c>
      <c r="I59" s="142">
        <f>'St 2.1.1'!I59+'St 2.1.2'!I59+'St 2.1.3'!I59</f>
        <v>0</v>
      </c>
      <c r="J59" s="142">
        <f>'St 2.1.1'!J59+'St 2.1.2'!J59+'St 2.1.3'!J59</f>
        <v>0</v>
      </c>
      <c r="K59" s="142">
        <f>'St 2.1.1'!K59+'St 2.1.2'!K59+'St 2.1.3'!K59</f>
        <v>0</v>
      </c>
      <c r="L59" s="142">
        <f>'St 2.1.1'!L59+'St 2.1.2'!L59+'St 2.1.3'!L59</f>
        <v>0</v>
      </c>
      <c r="M59" s="142">
        <f>'St 2.1.1'!M59+'St 2.1.2'!M59+'St 2.1.3'!M59</f>
        <v>0</v>
      </c>
      <c r="N59" s="143"/>
      <c r="O59" s="142">
        <f>'St 2.1.1'!O59+'St 2.1.2'!O59+'St 2.1.3'!O59</f>
        <v>0</v>
      </c>
      <c r="P59" s="142">
        <f>'St 2.1.1'!P59+'St 2.1.2'!P59+'St 2.1.3'!P59</f>
        <v>0</v>
      </c>
      <c r="Q59" s="142">
        <f>'St 2.1.1'!Q59+'St 2.1.2'!Q59+'St 2.1.3'!Q59</f>
        <v>0</v>
      </c>
      <c r="R59" s="142">
        <f>'St 2.1.1'!R59+'St 2.1.2'!R59+'St 2.1.3'!R59</f>
        <v>0</v>
      </c>
      <c r="S59" s="142">
        <f>'St 2.1.1'!S59+'St 2.1.2'!S59+'St 2.1.3'!S59</f>
        <v>0</v>
      </c>
      <c r="T59" s="142">
        <f>'St 2.1.1'!T59+'St 2.1.2'!T59+'St 2.1.3'!T59</f>
        <v>0</v>
      </c>
      <c r="U59" s="142">
        <f>'St 2.1.1'!U59+'St 2.1.2'!U59+'St 2.1.3'!U59</f>
        <v>0</v>
      </c>
      <c r="V59" s="142">
        <f>'St 2.1.1'!V59+'St 2.1.2'!V59+'St 2.1.3'!V59</f>
        <v>0</v>
      </c>
      <c r="W59" s="142">
        <f>'St 2.1.1'!W59+'St 2.1.2'!W59+'St 2.1.3'!W59</f>
        <v>0</v>
      </c>
      <c r="X59" s="150"/>
      <c r="Y59" s="150"/>
      <c r="Z59" s="150"/>
      <c r="AA59" s="150"/>
      <c r="AB59" s="150"/>
      <c r="AC59" s="150"/>
      <c r="AD59" s="150"/>
      <c r="AE59" s="150"/>
      <c r="AF59" s="150"/>
    </row>
    <row r="60" spans="1:32">
      <c r="B60" s="6" t="s">
        <v>325</v>
      </c>
      <c r="C60" s="219"/>
      <c r="D60" s="142">
        <f>'St 2.1.1'!D60+'St 2.1.2'!D60+'St 2.1.3'!D60</f>
        <v>0</v>
      </c>
      <c r="E60" s="142">
        <f>'St 2.1.1'!E60+'St 2.1.2'!E60+'St 2.1.3'!E60</f>
        <v>0</v>
      </c>
      <c r="F60" s="142">
        <f>'St 2.1.1'!F60+'St 2.1.2'!F60+'St 2.1.3'!F60</f>
        <v>0</v>
      </c>
      <c r="G60" s="142">
        <f>'St 2.1.1'!G60+'St 2.1.2'!G60+'St 2.1.3'!G60</f>
        <v>0</v>
      </c>
      <c r="H60" s="142">
        <f>'St 2.1.1'!H60+'St 2.1.2'!H60+'St 2.1.3'!H60</f>
        <v>0</v>
      </c>
      <c r="I60" s="142">
        <f>'St 2.1.1'!I60+'St 2.1.2'!I60+'St 2.1.3'!I60</f>
        <v>0</v>
      </c>
      <c r="J60" s="142">
        <f>'St 2.1.1'!J60+'St 2.1.2'!J60+'St 2.1.3'!J60</f>
        <v>0</v>
      </c>
      <c r="K60" s="142">
        <f>'St 2.1.1'!K60+'St 2.1.2'!K60+'St 2.1.3'!K60</f>
        <v>0</v>
      </c>
      <c r="L60" s="142">
        <f>'St 2.1.1'!L60+'St 2.1.2'!L60+'St 2.1.3'!L60</f>
        <v>0</v>
      </c>
      <c r="M60" s="142">
        <f>'St 2.1.1'!M60+'St 2.1.2'!M60+'St 2.1.3'!M60</f>
        <v>0</v>
      </c>
      <c r="N60" s="143"/>
      <c r="O60" s="142">
        <f>'St 2.1.1'!O60+'St 2.1.2'!O60+'St 2.1.3'!O60</f>
        <v>0</v>
      </c>
      <c r="P60" s="142">
        <f>'St 2.1.1'!P60+'St 2.1.2'!P60+'St 2.1.3'!P60</f>
        <v>0</v>
      </c>
      <c r="Q60" s="142">
        <f>'St 2.1.1'!Q60+'St 2.1.2'!Q60+'St 2.1.3'!Q60</f>
        <v>0</v>
      </c>
      <c r="R60" s="142">
        <f>'St 2.1.1'!R60+'St 2.1.2'!R60+'St 2.1.3'!R60</f>
        <v>0</v>
      </c>
      <c r="S60" s="142">
        <f>'St 2.1.1'!S60+'St 2.1.2'!S60+'St 2.1.3'!S60</f>
        <v>0</v>
      </c>
      <c r="T60" s="142">
        <f>'St 2.1.1'!T60+'St 2.1.2'!T60+'St 2.1.3'!T60</f>
        <v>0</v>
      </c>
      <c r="U60" s="142">
        <f>'St 2.1.1'!U60+'St 2.1.2'!U60+'St 2.1.3'!U60</f>
        <v>0</v>
      </c>
      <c r="V60" s="142">
        <f>'St 2.1.1'!V60+'St 2.1.2'!V60+'St 2.1.3'!V60</f>
        <v>0</v>
      </c>
      <c r="W60" s="142">
        <f>'St 2.1.1'!W60+'St 2.1.2'!W60+'St 2.1.3'!W60</f>
        <v>0</v>
      </c>
      <c r="X60" s="150"/>
      <c r="Y60" s="150"/>
      <c r="Z60" s="150"/>
      <c r="AA60" s="150"/>
      <c r="AB60" s="150"/>
      <c r="AC60" s="150"/>
      <c r="AD60" s="150"/>
      <c r="AE60" s="150"/>
      <c r="AF60" s="150"/>
    </row>
    <row r="61" spans="1:32">
      <c r="B61" s="8" t="s">
        <v>101</v>
      </c>
      <c r="C61" s="219"/>
      <c r="D61" s="142">
        <f>'St 2.1.1'!D61+'St 2.1.2'!D61+'St 2.1.3'!D61</f>
        <v>147033.01763559104</v>
      </c>
      <c r="E61" s="142">
        <f>'St 2.1.1'!E61+'St 2.1.2'!E61+'St 2.1.3'!E61</f>
        <v>174089.84031941966</v>
      </c>
      <c r="F61" s="142">
        <f>'St 2.1.1'!F61+'St 2.1.2'!F61+'St 2.1.3'!F61</f>
        <v>171505.63934958645</v>
      </c>
      <c r="G61" s="142">
        <f>'St 2.1.1'!G61+'St 2.1.2'!G61+'St 2.1.3'!G61</f>
        <v>123742.94866283402</v>
      </c>
      <c r="H61" s="142">
        <f>'St 2.1.1'!H61+'St 2.1.2'!H61+'St 2.1.3'!H61</f>
        <v>141660.98242494359</v>
      </c>
      <c r="I61" s="142">
        <f>'St 2.1.1'!I61+'St 2.1.2'!I61+'St 2.1.3'!I61</f>
        <v>190456.0495675283</v>
      </c>
      <c r="J61" s="142">
        <f>'St 2.1.1'!J61+'St 2.1.2'!J61+'St 2.1.3'!J61</f>
        <v>165712.92475014538</v>
      </c>
      <c r="K61" s="142">
        <f>'St 2.1.1'!K61+'St 2.1.2'!K61+'St 2.1.3'!K61</f>
        <v>148054.58100141198</v>
      </c>
      <c r="L61" s="142">
        <f>'St 2.1.1'!L61+'St 2.1.2'!L61+'St 2.1.3'!L61</f>
        <v>207335.04509465321</v>
      </c>
      <c r="M61" s="142">
        <f>'St 2.1.1'!M61+'St 2.1.2'!M61+'St 2.1.3'!M61</f>
        <v>723818.17323888233</v>
      </c>
      <c r="N61" s="143"/>
      <c r="O61" s="142">
        <f>'St 2.1.1'!O61+'St 2.1.2'!O61+'St 2.1.3'!O61</f>
        <v>27056.822683828632</v>
      </c>
      <c r="P61" s="142">
        <f>'St 2.1.1'!P61+'St 2.1.2'!P61+'St 2.1.3'!P61</f>
        <v>-2584.2009698331931</v>
      </c>
      <c r="Q61" s="142">
        <f>'St 2.1.1'!Q61+'St 2.1.2'!Q61+'St 2.1.3'!Q61</f>
        <v>-47762.690686752438</v>
      </c>
      <c r="R61" s="142">
        <f>'St 2.1.1'!R61+'St 2.1.2'!R61+'St 2.1.3'!R61</f>
        <v>17918.033762109571</v>
      </c>
      <c r="S61" s="142">
        <f>'St 2.1.1'!S61+'St 2.1.2'!S61+'St 2.1.3'!S61</f>
        <v>48795.067142584696</v>
      </c>
      <c r="T61" s="142">
        <f>'St 2.1.1'!T61+'St 2.1.2'!T61+'St 2.1.3'!T61</f>
        <v>-24743.124817382923</v>
      </c>
      <c r="U61" s="142">
        <f>'St 2.1.1'!U61+'St 2.1.2'!U61+'St 2.1.3'!U61</f>
        <v>-17658.343748733423</v>
      </c>
      <c r="V61" s="142">
        <f>'St 2.1.1'!V61+'St 2.1.2'!V61+'St 2.1.3'!V61</f>
        <v>59280.464093241237</v>
      </c>
      <c r="W61" s="142">
        <f>'St 2.1.1'!W61+'St 2.1.2'!W61+'St 2.1.3'!W61</f>
        <v>516483.1281442293</v>
      </c>
      <c r="X61" s="150"/>
      <c r="Y61" s="150"/>
      <c r="Z61" s="150"/>
      <c r="AA61" s="150"/>
      <c r="AB61" s="150"/>
      <c r="AC61" s="150"/>
      <c r="AD61" s="150"/>
      <c r="AE61" s="150"/>
      <c r="AF61" s="150"/>
    </row>
    <row r="62" spans="1:32" s="45" customFormat="1">
      <c r="A62" s="38"/>
      <c r="B62" s="29" t="s">
        <v>10</v>
      </c>
      <c r="C62" s="209" t="s">
        <v>298</v>
      </c>
      <c r="D62" s="139">
        <f>'St 2.1.1'!D62+'St 2.1.2'!D62+'St 2.1.3'!D62</f>
        <v>144977.63000000003</v>
      </c>
      <c r="E62" s="139">
        <f>'St 2.1.1'!E62+'St 2.1.2'!E62+'St 2.1.3'!E62</f>
        <v>161645.43</v>
      </c>
      <c r="F62" s="139">
        <f>'St 2.1.1'!F62+'St 2.1.2'!F62+'St 2.1.3'!F62</f>
        <v>175313.05</v>
      </c>
      <c r="G62" s="139">
        <f>'St 2.1.1'!G62+'St 2.1.2'!G62+'St 2.1.3'!G62</f>
        <v>183858.68</v>
      </c>
      <c r="H62" s="139">
        <f>'St 2.1.1'!H62+'St 2.1.2'!H62+'St 2.1.3'!H62</f>
        <v>169550.61648999999</v>
      </c>
      <c r="I62" s="139">
        <f>'St 2.1.1'!I62+'St 2.1.2'!I62+'St 2.1.3'!I62</f>
        <v>187561.40648999999</v>
      </c>
      <c r="J62" s="139">
        <f>'St 2.1.1'!J62+'St 2.1.2'!J62+'St 2.1.3'!J62</f>
        <v>208108.34649</v>
      </c>
      <c r="K62" s="139">
        <f>'St 2.1.1'!K62+'St 2.1.2'!K62+'St 2.1.3'!K62</f>
        <v>215450.56631900001</v>
      </c>
      <c r="L62" s="139">
        <f>'St 2.1.1'!L62+'St 2.1.2'!L62+'St 2.1.3'!L62</f>
        <v>236534.1022159679</v>
      </c>
      <c r="M62" s="139">
        <f>'St 2.1.1'!M62+'St 2.1.2'!M62+'St 2.1.3'!M62</f>
        <v>242843.53945200003</v>
      </c>
      <c r="N62" s="146"/>
      <c r="O62" s="139">
        <f>'St 2.1.1'!O62+'St 2.1.2'!O62+'St 2.1.3'!O62</f>
        <v>16667.799999999974</v>
      </c>
      <c r="P62" s="139">
        <f>'St 2.1.1'!P62+'St 2.1.2'!P62+'St 2.1.3'!P62</f>
        <v>13667.619999999999</v>
      </c>
      <c r="Q62" s="139">
        <f>'St 2.1.1'!Q62+'St 2.1.2'!Q62+'St 2.1.3'!Q62</f>
        <v>8545.6299999999937</v>
      </c>
      <c r="R62" s="139">
        <f>'St 2.1.1'!R62+'St 2.1.2'!R62+'St 2.1.3'!R62</f>
        <v>-14308.063510000022</v>
      </c>
      <c r="S62" s="139">
        <f>'St 2.1.1'!S62+'St 2.1.2'!S62+'St 2.1.3'!S62</f>
        <v>18010.790000000019</v>
      </c>
      <c r="T62" s="139">
        <f>'St 2.1.1'!T62+'St 2.1.2'!T62+'St 2.1.3'!T62</f>
        <v>20546.939999999984</v>
      </c>
      <c r="U62" s="139">
        <f>'St 2.1.1'!U62+'St 2.1.2'!U62+'St 2.1.3'!U62</f>
        <v>7342.2198290000015</v>
      </c>
      <c r="V62" s="139">
        <f>'St 2.1.1'!V62+'St 2.1.2'!V62+'St 2.1.3'!V62</f>
        <v>21083.535896967907</v>
      </c>
      <c r="W62" s="139">
        <f>'St 2.1.1'!W62+'St 2.1.2'!W62+'St 2.1.3'!W62</f>
        <v>6309.437236032114</v>
      </c>
      <c r="X62" s="149"/>
      <c r="Y62" s="149"/>
      <c r="Z62" s="149"/>
      <c r="AA62" s="149"/>
      <c r="AB62" s="149"/>
      <c r="AC62" s="149"/>
      <c r="AD62" s="149"/>
      <c r="AE62" s="149"/>
      <c r="AF62" s="149"/>
    </row>
    <row r="63" spans="1:32" s="45" customFormat="1">
      <c r="A63" s="38"/>
      <c r="B63" s="31" t="s">
        <v>26</v>
      </c>
      <c r="C63" s="209" t="s">
        <v>299</v>
      </c>
      <c r="D63" s="139">
        <f>'St 2.1.1'!D63+'St 2.1.2'!D63+'St 2.1.3'!D63</f>
        <v>144977.63000000003</v>
      </c>
      <c r="E63" s="139">
        <f>'St 2.1.1'!E63+'St 2.1.2'!E63+'St 2.1.3'!E63</f>
        <v>161645.43</v>
      </c>
      <c r="F63" s="139">
        <f>'St 2.1.1'!F63+'St 2.1.2'!F63+'St 2.1.3'!F63</f>
        <v>175313.05</v>
      </c>
      <c r="G63" s="139">
        <f>'St 2.1.1'!G63+'St 2.1.2'!G63+'St 2.1.3'!G63</f>
        <v>183858.68</v>
      </c>
      <c r="H63" s="139">
        <f>'St 2.1.1'!H63+'St 2.1.2'!H63+'St 2.1.3'!H63</f>
        <v>169550.61648999999</v>
      </c>
      <c r="I63" s="139">
        <f>'St 2.1.1'!I63+'St 2.1.2'!I63+'St 2.1.3'!I63</f>
        <v>187561.40648999999</v>
      </c>
      <c r="J63" s="139">
        <f>'St 2.1.1'!J63+'St 2.1.2'!J63+'St 2.1.3'!J63</f>
        <v>208108.34649</v>
      </c>
      <c r="K63" s="139">
        <f>'St 2.1.1'!K63+'St 2.1.2'!K63+'St 2.1.3'!K63</f>
        <v>215450.56631900001</v>
      </c>
      <c r="L63" s="139">
        <f>'St 2.1.1'!L63+'St 2.1.2'!L63+'St 2.1.3'!L63</f>
        <v>236534.1022159679</v>
      </c>
      <c r="M63" s="139">
        <f>'St 2.1.1'!M63+'St 2.1.2'!M63+'St 2.1.3'!M63</f>
        <v>242843.53945200003</v>
      </c>
      <c r="N63" s="146"/>
      <c r="O63" s="139">
        <f>'St 2.1.1'!O63+'St 2.1.2'!O63+'St 2.1.3'!O63</f>
        <v>16667.799999999974</v>
      </c>
      <c r="P63" s="139">
        <f>'St 2.1.1'!P63+'St 2.1.2'!P63+'St 2.1.3'!P63</f>
        <v>13667.619999999999</v>
      </c>
      <c r="Q63" s="139">
        <f>'St 2.1.1'!Q63+'St 2.1.2'!Q63+'St 2.1.3'!Q63</f>
        <v>8545.6299999999937</v>
      </c>
      <c r="R63" s="139">
        <f>'St 2.1.1'!R63+'St 2.1.2'!R63+'St 2.1.3'!R63</f>
        <v>-14308.063510000022</v>
      </c>
      <c r="S63" s="139">
        <f>'St 2.1.1'!S63+'St 2.1.2'!S63+'St 2.1.3'!S63</f>
        <v>18010.790000000019</v>
      </c>
      <c r="T63" s="139">
        <f>'St 2.1.1'!T63+'St 2.1.2'!T63+'St 2.1.3'!T63</f>
        <v>20546.939999999984</v>
      </c>
      <c r="U63" s="139">
        <f>'St 2.1.1'!U63+'St 2.1.2'!U63+'St 2.1.3'!U63</f>
        <v>7342.2198290000015</v>
      </c>
      <c r="V63" s="139">
        <f>'St 2.1.1'!V63+'St 2.1.2'!V63+'St 2.1.3'!V63</f>
        <v>21083.535896967907</v>
      </c>
      <c r="W63" s="139">
        <f>'St 2.1.1'!W63+'St 2.1.2'!W63+'St 2.1.3'!W63</f>
        <v>6309.437236032114</v>
      </c>
      <c r="X63" s="149"/>
      <c r="Y63" s="149"/>
      <c r="Z63" s="149"/>
      <c r="AA63" s="149"/>
      <c r="AB63" s="149"/>
      <c r="AC63" s="149"/>
      <c r="AD63" s="149"/>
      <c r="AE63" s="149"/>
      <c r="AF63" s="149"/>
    </row>
    <row r="64" spans="1:32">
      <c r="B64" s="208" t="s">
        <v>40</v>
      </c>
      <c r="C64" s="219"/>
      <c r="D64" s="142">
        <f>'St 2.1.1'!D64+'St 2.1.2'!D64+'St 2.1.3'!D64</f>
        <v>143180.89990705106</v>
      </c>
      <c r="E64" s="142">
        <f>'St 2.1.1'!E64+'St 2.1.2'!E64+'St 2.1.3'!E64</f>
        <v>159512.97843590728</v>
      </c>
      <c r="F64" s="142">
        <f>'St 2.1.1'!F64+'St 2.1.2'!F64+'St 2.1.3'!F64</f>
        <v>172304.70471107261</v>
      </c>
      <c r="G64" s="142">
        <f>'St 2.1.1'!G64+'St 2.1.2'!G64+'St 2.1.3'!G64</f>
        <v>180743.5691812213</v>
      </c>
      <c r="H64" s="142">
        <f>'St 2.1.1'!H64+'St 2.1.2'!H64+'St 2.1.3'!H64</f>
        <v>166570.34019607553</v>
      </c>
      <c r="I64" s="142">
        <f>'St 2.1.1'!I64+'St 2.1.2'!I64+'St 2.1.3'!I64</f>
        <v>183826.58192451962</v>
      </c>
      <c r="J64" s="142">
        <f>'St 2.1.1'!J64+'St 2.1.2'!J64+'St 2.1.3'!J64</f>
        <v>203204.17834223679</v>
      </c>
      <c r="K64" s="142">
        <f>'St 2.1.1'!K64+'St 2.1.2'!K64+'St 2.1.3'!K64</f>
        <v>211591.419531511</v>
      </c>
      <c r="L64" s="142">
        <f>'St 2.1.1'!L64+'St 2.1.2'!L64+'St 2.1.3'!L64</f>
        <v>233374.70498152805</v>
      </c>
      <c r="M64" s="142">
        <f>'St 2.1.1'!M64+'St 2.1.2'!M64+'St 2.1.3'!M64</f>
        <v>239470.96281029133</v>
      </c>
      <c r="N64" s="143"/>
      <c r="O64" s="142">
        <f>'St 2.1.1'!O64+'St 2.1.2'!O64+'St 2.1.3'!O64</f>
        <v>221.54901605475743</v>
      </c>
      <c r="P64" s="142">
        <f>'St 2.1.1'!P64+'St 2.1.2'!P64+'St 2.1.3'!P64</f>
        <v>841.18681507817291</v>
      </c>
      <c r="Q64" s="142">
        <f>'St 2.1.1'!Q64+'St 2.1.2'!Q64+'St 2.1.3'!Q64</f>
        <v>674.44866337832536</v>
      </c>
      <c r="R64" s="142">
        <f>'St 2.1.1'!R64+'St 2.1.2'!R64+'St 2.1.3'!R64</f>
        <v>1934.5276539809572</v>
      </c>
      <c r="S64" s="142">
        <f>'St 2.1.1'!S64+'St 2.1.2'!S64+'St 2.1.3'!S64</f>
        <v>234.60674325991704</v>
      </c>
      <c r="T64" s="142">
        <f>'St 2.1.1'!T64+'St 2.1.2'!T64+'St 2.1.3'!T64</f>
        <v>1810.4204354919034</v>
      </c>
      <c r="U64" s="142">
        <f>'St 2.1.1'!U64+'St 2.1.2'!U64+'St 2.1.3'!U64</f>
        <v>7611.6565352945508</v>
      </c>
      <c r="V64" s="142">
        <f>'St 2.1.1'!V64+'St 2.1.2'!V64+'St 2.1.3'!V64</f>
        <v>2507.4692409070503</v>
      </c>
      <c r="W64" s="142">
        <f>'St 2.1.1'!W64+'St 2.1.2'!W64+'St 2.1.3'!W64</f>
        <v>1203.2142852149047</v>
      </c>
      <c r="X64" s="150"/>
      <c r="Y64" s="150"/>
      <c r="Z64" s="150"/>
      <c r="AA64" s="150"/>
      <c r="AB64" s="150"/>
      <c r="AC64" s="150"/>
      <c r="AD64" s="150"/>
      <c r="AE64" s="150"/>
      <c r="AF64" s="150"/>
    </row>
    <row r="65" spans="1:32">
      <c r="B65" s="6" t="s">
        <v>41</v>
      </c>
      <c r="C65" s="219"/>
      <c r="D65" s="142">
        <f>'St 2.1.1'!D65+'St 2.1.2'!D65+'St 2.1.3'!D65</f>
        <v>0</v>
      </c>
      <c r="E65" s="142">
        <f>'St 2.1.1'!E65+'St 2.1.2'!E65+'St 2.1.3'!E65</f>
        <v>0</v>
      </c>
      <c r="F65" s="142">
        <f>'St 2.1.1'!F65+'St 2.1.2'!F65+'St 2.1.3'!F65</f>
        <v>0</v>
      </c>
      <c r="G65" s="142">
        <f>'St 2.1.1'!G65+'St 2.1.2'!G65+'St 2.1.3'!G65</f>
        <v>0</v>
      </c>
      <c r="H65" s="142">
        <f>'St 2.1.1'!H65+'St 2.1.2'!H65+'St 2.1.3'!H65</f>
        <v>0</v>
      </c>
      <c r="I65" s="142">
        <f>'St 2.1.1'!I65+'St 2.1.2'!I65+'St 2.1.3'!I65</f>
        <v>0</v>
      </c>
      <c r="J65" s="142">
        <f>'St 2.1.1'!J65+'St 2.1.2'!J65+'St 2.1.3'!J65</f>
        <v>0</v>
      </c>
      <c r="K65" s="142">
        <f>'St 2.1.1'!K65+'St 2.1.2'!K65+'St 2.1.3'!K65</f>
        <v>0</v>
      </c>
      <c r="L65" s="142">
        <f>'St 2.1.1'!L65+'St 2.1.2'!L65+'St 2.1.3'!L65</f>
        <v>0</v>
      </c>
      <c r="M65" s="142">
        <f>'St 2.1.1'!M65+'St 2.1.2'!M65+'St 2.1.3'!M65</f>
        <v>0</v>
      </c>
      <c r="N65" s="143"/>
      <c r="O65" s="142">
        <f>'St 2.1.1'!O65+'St 2.1.2'!O65+'St 2.1.3'!O65</f>
        <v>0</v>
      </c>
      <c r="P65" s="142">
        <f>'St 2.1.1'!P65+'St 2.1.2'!P65+'St 2.1.3'!P65</f>
        <v>0</v>
      </c>
      <c r="Q65" s="142">
        <f>'St 2.1.1'!Q65+'St 2.1.2'!Q65+'St 2.1.3'!Q65</f>
        <v>0</v>
      </c>
      <c r="R65" s="142">
        <f>'St 2.1.1'!R65+'St 2.1.2'!R65+'St 2.1.3'!R65</f>
        <v>0</v>
      </c>
      <c r="S65" s="142">
        <f>'St 2.1.1'!S65+'St 2.1.2'!S65+'St 2.1.3'!S65</f>
        <v>0</v>
      </c>
      <c r="T65" s="142">
        <f>'St 2.1.1'!T65+'St 2.1.2'!T65+'St 2.1.3'!T65</f>
        <v>0</v>
      </c>
      <c r="U65" s="142">
        <f>'St 2.1.1'!U65+'St 2.1.2'!U65+'St 2.1.3'!U65</f>
        <v>0</v>
      </c>
      <c r="V65" s="142">
        <f>'St 2.1.1'!V65+'St 2.1.2'!V65+'St 2.1.3'!V65</f>
        <v>0</v>
      </c>
      <c r="W65" s="142">
        <f>'St 2.1.1'!W65+'St 2.1.2'!W65+'St 2.1.3'!W65</f>
        <v>0</v>
      </c>
      <c r="X65" s="150"/>
      <c r="Y65" s="150"/>
      <c r="Z65" s="150"/>
      <c r="AA65" s="150"/>
      <c r="AB65" s="150"/>
      <c r="AC65" s="150"/>
      <c r="AD65" s="150"/>
      <c r="AE65" s="150"/>
      <c r="AF65" s="150"/>
    </row>
    <row r="66" spans="1:32">
      <c r="B66" s="6" t="s">
        <v>42</v>
      </c>
      <c r="C66" s="219"/>
      <c r="D66" s="142">
        <f>'St 2.1.1'!D66+'St 2.1.2'!D66+'St 2.1.3'!D66</f>
        <v>3191.2789855203428</v>
      </c>
      <c r="E66" s="142">
        <f>'St 2.1.1'!E66+'St 2.1.2'!E66+'St 2.1.3'!E66</f>
        <v>3544.6364414648069</v>
      </c>
      <c r="F66" s="142">
        <f>'St 2.1.1'!F66+'St 2.1.2'!F66+'St 2.1.3'!F66</f>
        <v>4906.9675123835541</v>
      </c>
      <c r="G66" s="142">
        <f>'St 2.1.1'!G66+'St 2.1.2'!G66+'St 2.1.3'!G66</f>
        <v>4817.4852137893777</v>
      </c>
      <c r="H66" s="142">
        <f>'St 2.1.1'!H66+'St 2.1.2'!H66+'St 2.1.3'!H66</f>
        <v>4279.791541756711</v>
      </c>
      <c r="I66" s="142">
        <f>'St 2.1.1'!I66+'St 2.1.2'!I66+'St 2.1.3'!I66</f>
        <v>5547.8829152367816</v>
      </c>
      <c r="J66" s="142">
        <f>'St 2.1.1'!J66+'St 2.1.2'!J66+'St 2.1.3'!J66</f>
        <v>5938.8610561174446</v>
      </c>
      <c r="K66" s="142">
        <f>'St 2.1.1'!K66+'St 2.1.2'!K66+'St 2.1.3'!K66</f>
        <v>7793.6849996097098</v>
      </c>
      <c r="L66" s="142">
        <f>'St 2.1.1'!L66+'St 2.1.2'!L66+'St 2.1.3'!L66</f>
        <v>8437.3132940901778</v>
      </c>
      <c r="M66" s="142">
        <f>'St 2.1.1'!M66+'St 2.1.2'!M66+'St 2.1.3'!M66</f>
        <v>5798.7041340277028</v>
      </c>
      <c r="N66" s="143"/>
      <c r="O66" s="142">
        <f>'St 2.1.1'!O66+'St 2.1.2'!O66+'St 2.1.3'!O66</f>
        <v>353.3574559444645</v>
      </c>
      <c r="P66" s="142">
        <f>'St 2.1.1'!P66+'St 2.1.2'!P66+'St 2.1.3'!P66</f>
        <v>1362.3310709187469</v>
      </c>
      <c r="Q66" s="142">
        <f>'St 2.1.1'!Q66+'St 2.1.2'!Q66+'St 2.1.3'!Q66</f>
        <v>-89.482298594176143</v>
      </c>
      <c r="R66" s="142">
        <f>'St 2.1.1'!R66+'St 2.1.2'!R66+'St 2.1.3'!R66</f>
        <v>-537.69367203266688</v>
      </c>
      <c r="S66" s="142">
        <f>'St 2.1.1'!S66+'St 2.1.2'!S66+'St 2.1.3'!S66</f>
        <v>1268.0913734800702</v>
      </c>
      <c r="T66" s="142">
        <f>'St 2.1.1'!T66+'St 2.1.2'!T66+'St 2.1.3'!T66</f>
        <v>390.97814088066389</v>
      </c>
      <c r="U66" s="142">
        <f>'St 2.1.1'!U66+'St 2.1.2'!U66+'St 2.1.3'!U66</f>
        <v>1854.8239434922652</v>
      </c>
      <c r="V66" s="142">
        <f>'St 2.1.1'!V66+'St 2.1.2'!V66+'St 2.1.3'!V66</f>
        <v>643.62829448046773</v>
      </c>
      <c r="W66" s="142">
        <f>'St 2.1.1'!W66+'St 2.1.2'!W66+'St 2.1.3'!W66</f>
        <v>-2638.6091600624754</v>
      </c>
      <c r="X66" s="150"/>
      <c r="Y66" s="150"/>
      <c r="Z66" s="150"/>
      <c r="AA66" s="150"/>
      <c r="AB66" s="150"/>
      <c r="AC66" s="150"/>
      <c r="AD66" s="150"/>
      <c r="AE66" s="150"/>
      <c r="AF66" s="150"/>
    </row>
    <row r="67" spans="1:32">
      <c r="B67" s="6" t="s">
        <v>43</v>
      </c>
      <c r="C67" s="219"/>
      <c r="D67" s="142">
        <f>'St 2.1.1'!D67+'St 2.1.2'!D67+'St 2.1.3'!D67</f>
        <v>13521.983193330123</v>
      </c>
      <c r="E67" s="142">
        <f>'St 2.1.1'!E67+'St 2.1.2'!E67+'St 2.1.3'!E67</f>
        <v>20280.66285563328</v>
      </c>
      <c r="F67" s="142">
        <f>'St 2.1.1'!F67+'St 2.1.2'!F67+'St 2.1.3'!F67</f>
        <v>27026.56522761122</v>
      </c>
      <c r="G67" s="142">
        <f>'St 2.1.1'!G67+'St 2.1.2'!G67+'St 2.1.3'!G67</f>
        <v>29541.690649074866</v>
      </c>
      <c r="H67" s="142">
        <f>'St 2.1.1'!H67+'St 2.1.2'!H67+'St 2.1.3'!H67</f>
        <v>30194.623578201761</v>
      </c>
      <c r="I67" s="142">
        <f>'St 2.1.1'!I67+'St 2.1.2'!I67+'St 2.1.3'!I67</f>
        <v>30886.770931350846</v>
      </c>
      <c r="J67" s="142">
        <f>'St 2.1.1'!J67+'St 2.1.2'!J67+'St 2.1.3'!J67</f>
        <v>36445.228271875487</v>
      </c>
      <c r="K67" s="142">
        <f>'St 2.1.1'!K67+'St 2.1.2'!K67+'St 2.1.3'!K67</f>
        <v>40059.263331729002</v>
      </c>
      <c r="L67" s="142">
        <f>'St 2.1.1'!L67+'St 2.1.2'!L67+'St 2.1.3'!L67</f>
        <v>47058.220499871881</v>
      </c>
      <c r="M67" s="142">
        <f>'St 2.1.1'!M67+'St 2.1.2'!M67+'St 2.1.3'!M67</f>
        <v>56108.324888486932</v>
      </c>
      <c r="N67" s="143"/>
      <c r="O67" s="142">
        <f>'St 2.1.1'!O67+'St 2.1.2'!O67+'St 2.1.3'!O67</f>
        <v>6758.6796623031578</v>
      </c>
      <c r="P67" s="142">
        <f>'St 2.1.1'!P67+'St 2.1.2'!P67+'St 2.1.3'!P67</f>
        <v>6745.9023719779379</v>
      </c>
      <c r="Q67" s="142">
        <f>'St 2.1.1'!Q67+'St 2.1.2'!Q67+'St 2.1.3'!Q67</f>
        <v>2515.1254214636451</v>
      </c>
      <c r="R67" s="142">
        <f>'St 2.1.1'!R67+'St 2.1.2'!R67+'St 2.1.3'!R67</f>
        <v>652.93292912689958</v>
      </c>
      <c r="S67" s="142">
        <f>'St 2.1.1'!S67+'St 2.1.2'!S67+'St 2.1.3'!S67</f>
        <v>692.14735314908444</v>
      </c>
      <c r="T67" s="142">
        <f>'St 2.1.1'!T67+'St 2.1.2'!T67+'St 2.1.3'!T67</f>
        <v>5558.4573405246392</v>
      </c>
      <c r="U67" s="142">
        <f>'St 2.1.1'!U67+'St 2.1.2'!U67+'St 2.1.3'!U67</f>
        <v>3614.0350598535106</v>
      </c>
      <c r="V67" s="142">
        <f>'St 2.1.1'!V67+'St 2.1.2'!V67+'St 2.1.3'!V67</f>
        <v>6998.9571681428843</v>
      </c>
      <c r="W67" s="142">
        <f>'St 2.1.1'!W67+'St 2.1.2'!W67+'St 2.1.3'!W67</f>
        <v>9050.1043886150474</v>
      </c>
      <c r="X67" s="150"/>
      <c r="Y67" s="150"/>
      <c r="Z67" s="150"/>
      <c r="AA67" s="150"/>
      <c r="AB67" s="150"/>
      <c r="AC67" s="150"/>
      <c r="AD67" s="150"/>
      <c r="AE67" s="150"/>
      <c r="AF67" s="150"/>
    </row>
    <row r="68" spans="1:32">
      <c r="B68" s="6" t="s">
        <v>44</v>
      </c>
      <c r="C68" s="219"/>
      <c r="D68" s="142">
        <f>'St 2.1.1'!D68+'St 2.1.2'!D68+'St 2.1.3'!D68</f>
        <v>119969.39371792221</v>
      </c>
      <c r="E68" s="142">
        <f>'St 2.1.1'!E68+'St 2.1.2'!E68+'St 2.1.3'!E68</f>
        <v>126255.34406437153</v>
      </c>
      <c r="F68" s="142">
        <f>'St 2.1.1'!F68+'St 2.1.2'!F68+'St 2.1.3'!F68</f>
        <v>133986.52702379756</v>
      </c>
      <c r="G68" s="142">
        <f>'St 2.1.1'!G68+'St 2.1.2'!G68+'St 2.1.3'!G68</f>
        <v>139725.03673544311</v>
      </c>
      <c r="H68" s="142">
        <f>'St 2.1.1'!H68+'St 2.1.2'!H68+'St 2.1.3'!H68</f>
        <v>124981.30864442012</v>
      </c>
      <c r="I68" s="142">
        <f>'St 2.1.1'!I68+'St 2.1.2'!I68+'St 2.1.3'!I68</f>
        <v>138386.91871518054</v>
      </c>
      <c r="J68" s="142">
        <f>'St 2.1.1'!J68+'St 2.1.2'!J68+'St 2.1.3'!J68</f>
        <v>148554.15296649947</v>
      </c>
      <c r="K68" s="142">
        <f>'St 2.1.1'!K68+'St 2.1.2'!K68+'St 2.1.3'!K68</f>
        <v>151461.49014061561</v>
      </c>
      <c r="L68" s="142">
        <f>'St 2.1.1'!L68+'St 2.1.2'!L68+'St 2.1.3'!L68</f>
        <v>164193.23953732537</v>
      </c>
      <c r="M68" s="142">
        <f>'St 2.1.1'!M68+'St 2.1.2'!M68+'St 2.1.3'!M68</f>
        <v>160357.309838402</v>
      </c>
      <c r="N68" s="143"/>
      <c r="O68" s="142">
        <f>'St 2.1.1'!O68+'St 2.1.2'!O68+'St 2.1.3'!O68</f>
        <v>6285.9503464493237</v>
      </c>
      <c r="P68" s="142">
        <f>'St 2.1.1'!P68+'St 2.1.2'!P68+'St 2.1.3'!P68</f>
        <v>7731.1829594260416</v>
      </c>
      <c r="Q68" s="142">
        <f>'St 2.1.1'!Q68+'St 2.1.2'!Q68+'St 2.1.3'!Q68</f>
        <v>5738.5097116455263</v>
      </c>
      <c r="R68" s="142">
        <f>'St 2.1.1'!R68+'St 2.1.2'!R68+'St 2.1.3'!R68</f>
        <v>-14743.728091022978</v>
      </c>
      <c r="S68" s="142">
        <f>'St 2.1.1'!S68+'St 2.1.2'!S68+'St 2.1.3'!S68</f>
        <v>13405.6100707604</v>
      </c>
      <c r="T68" s="142">
        <f>'St 2.1.1'!T68+'St 2.1.2'!T68+'St 2.1.3'!T68</f>
        <v>10167.234251318956</v>
      </c>
      <c r="U68" s="142">
        <f>'St 2.1.1'!U68+'St 2.1.2'!U68+'St 2.1.3'!U68</f>
        <v>2907.3371741161336</v>
      </c>
      <c r="V68" s="142">
        <f>'St 2.1.1'!V68+'St 2.1.2'!V68+'St 2.1.3'!V68</f>
        <v>12731.749396709754</v>
      </c>
      <c r="W68" s="142">
        <f>'St 2.1.1'!W68+'St 2.1.2'!W68+'St 2.1.3'!W68</f>
        <v>-3835.9296989233771</v>
      </c>
      <c r="X68" s="150"/>
      <c r="Y68" s="150"/>
      <c r="Z68" s="150"/>
      <c r="AA68" s="150"/>
      <c r="AB68" s="150"/>
      <c r="AC68" s="150"/>
      <c r="AD68" s="150"/>
      <c r="AE68" s="150"/>
      <c r="AF68" s="150"/>
    </row>
    <row r="69" spans="1:32">
      <c r="B69" s="7" t="s">
        <v>45</v>
      </c>
      <c r="C69" s="219"/>
      <c r="D69" s="142">
        <f>'St 2.1.1'!D69+'St 2.1.2'!D69+'St 2.1.3'!D69</f>
        <v>116639.6150136191</v>
      </c>
      <c r="E69" s="142">
        <f>'St 2.1.1'!E69+'St 2.1.2'!E69+'St 2.1.3'!E69</f>
        <v>123060.29499513457</v>
      </c>
      <c r="F69" s="142">
        <f>'St 2.1.1'!F69+'St 2.1.2'!F69+'St 2.1.3'!F69</f>
        <v>130573.69708045063</v>
      </c>
      <c r="G69" s="142">
        <f>'St 2.1.1'!G69+'St 2.1.2'!G69+'St 2.1.3'!G69</f>
        <v>135802.0959744594</v>
      </c>
      <c r="H69" s="142">
        <f>'St 2.1.1'!H69+'St 2.1.2'!H69+'St 2.1.3'!H69</f>
        <v>121820.98532421901</v>
      </c>
      <c r="I69" s="142">
        <f>'St 2.1.1'!I69+'St 2.1.2'!I69+'St 2.1.3'!I69</f>
        <v>134280.30998662216</v>
      </c>
      <c r="J69" s="142">
        <f>'St 2.1.1'!J69+'St 2.1.2'!J69+'St 2.1.3'!J69</f>
        <v>144746.56699209896</v>
      </c>
      <c r="K69" s="142">
        <f>'St 2.1.1'!K69+'St 2.1.2'!K69+'St 2.1.3'!K69</f>
        <v>147580.51377122148</v>
      </c>
      <c r="L69" s="142">
        <f>'St 2.1.1'!L69+'St 2.1.2'!L69+'St 2.1.3'!L69</f>
        <v>160323.63041173841</v>
      </c>
      <c r="M69" s="142">
        <f>'St 2.1.1'!M69+'St 2.1.2'!M69+'St 2.1.3'!M69</f>
        <v>156401.92943812034</v>
      </c>
      <c r="N69" s="143"/>
      <c r="O69" s="142">
        <f>'St 2.1.1'!O69+'St 2.1.2'!O69+'St 2.1.3'!O69</f>
        <v>6420.6799815154791</v>
      </c>
      <c r="P69" s="142">
        <f>'St 2.1.1'!P69+'St 2.1.2'!P69+'St 2.1.3'!P69</f>
        <v>7513.4020853160455</v>
      </c>
      <c r="Q69" s="142">
        <f>'St 2.1.1'!Q69+'St 2.1.2'!Q69+'St 2.1.3'!Q69</f>
        <v>5228.3988940087747</v>
      </c>
      <c r="R69" s="142">
        <f>'St 2.1.1'!R69+'St 2.1.2'!R69+'St 2.1.3'!R69</f>
        <v>-13981.110650240367</v>
      </c>
      <c r="S69" s="142">
        <f>'St 2.1.1'!S69+'St 2.1.2'!S69+'St 2.1.3'!S69</f>
        <v>12459.324662403127</v>
      </c>
      <c r="T69" s="142">
        <f>'St 2.1.1'!T69+'St 2.1.2'!T69+'St 2.1.3'!T69</f>
        <v>10466.257005476798</v>
      </c>
      <c r="U69" s="142">
        <f>'St 2.1.1'!U69+'St 2.1.2'!U69+'St 2.1.3'!U69</f>
        <v>2833.9467791225279</v>
      </c>
      <c r="V69" s="142">
        <f>'St 2.1.1'!V69+'St 2.1.2'!V69+'St 2.1.3'!V69</f>
        <v>12743.11664051695</v>
      </c>
      <c r="W69" s="142">
        <f>'St 2.1.1'!W69+'St 2.1.2'!W69+'St 2.1.3'!W69</f>
        <v>-3921.7009736180898</v>
      </c>
      <c r="X69" s="150"/>
      <c r="Y69" s="150"/>
      <c r="Z69" s="150"/>
      <c r="AA69" s="150"/>
      <c r="AB69" s="150"/>
      <c r="AC69" s="150"/>
      <c r="AD69" s="150"/>
      <c r="AE69" s="150"/>
      <c r="AF69" s="150"/>
    </row>
    <row r="70" spans="1:32">
      <c r="B70" s="7" t="s">
        <v>46</v>
      </c>
      <c r="C70" s="219"/>
      <c r="D70" s="142">
        <f>'St 2.1.1'!D70+'St 2.1.2'!D70+'St 2.1.3'!D70</f>
        <v>3329.778704303114</v>
      </c>
      <c r="E70" s="142">
        <f>'St 2.1.1'!E70+'St 2.1.2'!E70+'St 2.1.3'!E70</f>
        <v>3195.0490692369613</v>
      </c>
      <c r="F70" s="142">
        <f>'St 2.1.1'!F70+'St 2.1.2'!F70+'St 2.1.3'!F70</f>
        <v>3412.8299433469533</v>
      </c>
      <c r="G70" s="142">
        <f>'St 2.1.1'!G70+'St 2.1.2'!G70+'St 2.1.3'!G70</f>
        <v>3922.9407609837072</v>
      </c>
      <c r="H70" s="142">
        <f>'St 2.1.1'!H70+'St 2.1.2'!H70+'St 2.1.3'!H70</f>
        <v>3160.3233202011015</v>
      </c>
      <c r="I70" s="142">
        <f>'St 2.1.1'!I70+'St 2.1.2'!I70+'St 2.1.3'!I70</f>
        <v>4106.6087285583708</v>
      </c>
      <c r="J70" s="142">
        <f>'St 2.1.1'!J70+'St 2.1.2'!J70+'St 2.1.3'!J70</f>
        <v>3807.5859744005529</v>
      </c>
      <c r="K70" s="142">
        <f>'St 2.1.1'!K70+'St 2.1.2'!K70+'St 2.1.3'!K70</f>
        <v>3880.9763693941422</v>
      </c>
      <c r="L70" s="142">
        <f>'St 2.1.1'!L70+'St 2.1.2'!L70+'St 2.1.3'!L70</f>
        <v>3869.6091255869369</v>
      </c>
      <c r="M70" s="142">
        <f>'St 2.1.1'!M70+'St 2.1.2'!M70+'St 2.1.3'!M70</f>
        <v>3955.3804002816532</v>
      </c>
      <c r="N70" s="143"/>
      <c r="O70" s="142">
        <f>'St 2.1.1'!O70+'St 2.1.2'!O70+'St 2.1.3'!O70</f>
        <v>-134.72963506615247</v>
      </c>
      <c r="P70" s="142">
        <f>'St 2.1.1'!P70+'St 2.1.2'!P70+'St 2.1.3'!P70</f>
        <v>217.7808741099918</v>
      </c>
      <c r="Q70" s="142">
        <f>'St 2.1.1'!Q70+'St 2.1.2'!Q70+'St 2.1.3'!Q70</f>
        <v>510.11081763675412</v>
      </c>
      <c r="R70" s="142">
        <f>'St 2.1.1'!R70+'St 2.1.2'!R70+'St 2.1.3'!R70</f>
        <v>-762.6174407826062</v>
      </c>
      <c r="S70" s="142">
        <f>'St 2.1.1'!S70+'St 2.1.2'!S70+'St 2.1.3'!S70</f>
        <v>946.28540835726949</v>
      </c>
      <c r="T70" s="142">
        <f>'St 2.1.1'!T70+'St 2.1.2'!T70+'St 2.1.3'!T70</f>
        <v>-299.0227541578177</v>
      </c>
      <c r="U70" s="142">
        <f>'St 2.1.1'!U70+'St 2.1.2'!U70+'St 2.1.3'!U70</f>
        <v>73.39039499358914</v>
      </c>
      <c r="V70" s="142">
        <f>'St 2.1.1'!V70+'St 2.1.2'!V70+'St 2.1.3'!V70</f>
        <v>-11.36724380720544</v>
      </c>
      <c r="W70" s="142">
        <f>'St 2.1.1'!W70+'St 2.1.2'!W70+'St 2.1.3'!W70</f>
        <v>85.771274694716311</v>
      </c>
      <c r="X70" s="150"/>
      <c r="Y70" s="150"/>
      <c r="Z70" s="150"/>
      <c r="AA70" s="150"/>
      <c r="AB70" s="150"/>
      <c r="AC70" s="150"/>
      <c r="AD70" s="150"/>
      <c r="AE70" s="150"/>
      <c r="AF70" s="150"/>
    </row>
    <row r="71" spans="1:32">
      <c r="B71" s="6" t="s">
        <v>317</v>
      </c>
      <c r="C71" s="219"/>
      <c r="D71" s="142">
        <f>'St 2.1.1'!D71+'St 2.1.2'!D71+'St 2.1.3'!D71</f>
        <v>3301.3595436194119</v>
      </c>
      <c r="E71" s="142">
        <f>'St 2.1.1'!E71+'St 2.1.2'!E71+'St 2.1.3'!E71</f>
        <v>3373.7903669602674</v>
      </c>
      <c r="F71" s="142">
        <f>'St 2.1.1'!F71+'St 2.1.2'!F71+'St 2.1.3'!F71</f>
        <v>3268.9383986326698</v>
      </c>
      <c r="G71" s="142">
        <f>'St 2.1.1'!G71+'St 2.1.2'!G71+'St 2.1.3'!G71</f>
        <v>3329.6189786146278</v>
      </c>
      <c r="H71" s="142">
        <f>'St 2.1.1'!H71+'St 2.1.2'!H71+'St 2.1.3'!H71</f>
        <v>3574.0838578854718</v>
      </c>
      <c r="I71" s="142">
        <f>'St 2.1.1'!I71+'St 2.1.2'!I71+'St 2.1.3'!I71</f>
        <v>4585.5752876276247</v>
      </c>
      <c r="J71" s="142">
        <f>'St 2.1.1'!J71+'St 2.1.2'!J71+'St 2.1.3'!J71</f>
        <v>6222.2947148312251</v>
      </c>
      <c r="K71" s="142">
        <f>'St 2.1.1'!K71+'St 2.1.2'!K71+'St 2.1.3'!K71</f>
        <v>6511.3428578559806</v>
      </c>
      <c r="L71" s="142">
        <f>'St 2.1.1'!L71+'St 2.1.2'!L71+'St 2.1.3'!L71</f>
        <v>7200.7788142581103</v>
      </c>
      <c r="M71" s="142">
        <f>'St 2.1.1'!M71+'St 2.1.2'!M71+'St 2.1.3'!M71</f>
        <v>9028.5367086063925</v>
      </c>
      <c r="N71" s="143"/>
      <c r="O71" s="142">
        <f>'St 2.1.1'!O71+'St 2.1.2'!O71+'St 2.1.3'!O71</f>
        <v>72.43082334085554</v>
      </c>
      <c r="P71" s="142">
        <f>'St 2.1.1'!P71+'St 2.1.2'!P71+'St 2.1.3'!P71</f>
        <v>-104.85196832759731</v>
      </c>
      <c r="Q71" s="142">
        <f>'St 2.1.1'!Q71+'St 2.1.2'!Q71+'St 2.1.3'!Q71</f>
        <v>60.680579981958346</v>
      </c>
      <c r="R71" s="142">
        <f>'St 2.1.1'!R71+'St 2.1.2'!R71+'St 2.1.3'!R71</f>
        <v>244.46487927084402</v>
      </c>
      <c r="S71" s="142">
        <f>'St 2.1.1'!S71+'St 2.1.2'!S71+'St 2.1.3'!S71</f>
        <v>1011.4914297421528</v>
      </c>
      <c r="T71" s="142">
        <f>'St 2.1.1'!T71+'St 2.1.2'!T71+'St 2.1.3'!T71</f>
        <v>1636.7194272036002</v>
      </c>
      <c r="U71" s="142">
        <f>'St 2.1.1'!U71+'St 2.1.2'!U71+'St 2.1.3'!U71</f>
        <v>289.04814302475552</v>
      </c>
      <c r="V71" s="142">
        <f>'St 2.1.1'!V71+'St 2.1.2'!V71+'St 2.1.3'!V71</f>
        <v>689.4359564021305</v>
      </c>
      <c r="W71" s="142">
        <f>'St 2.1.1'!W71+'St 2.1.2'!W71+'St 2.1.3'!W71</f>
        <v>1827.7578943482829</v>
      </c>
      <c r="X71" s="150"/>
      <c r="Y71" s="150"/>
      <c r="Z71" s="150"/>
      <c r="AA71" s="150"/>
      <c r="AB71" s="150"/>
      <c r="AC71" s="150"/>
      <c r="AD71" s="150"/>
      <c r="AE71" s="150"/>
      <c r="AF71" s="150"/>
    </row>
    <row r="72" spans="1:32">
      <c r="B72" s="6" t="s">
        <v>108</v>
      </c>
      <c r="C72" s="219"/>
      <c r="D72" s="142">
        <f>'St 2.1.1'!D72+'St 2.1.2'!D72+'St 2.1.3'!D72</f>
        <v>3155.8595436194119</v>
      </c>
      <c r="E72" s="142">
        <f>'St 2.1.1'!E72+'St 2.1.2'!E72+'St 2.1.3'!E72</f>
        <v>3228.2903669602674</v>
      </c>
      <c r="F72" s="142">
        <f>'St 2.1.1'!F72+'St 2.1.2'!F72+'St 2.1.3'!F72</f>
        <v>3099.9383986326698</v>
      </c>
      <c r="G72" s="142">
        <f>'St 2.1.1'!G72+'St 2.1.2'!G72+'St 2.1.3'!G72</f>
        <v>3160.6189786146278</v>
      </c>
      <c r="H72" s="142">
        <f>'St 2.1.1'!H72+'St 2.1.2'!H72+'St 2.1.3'!H72</f>
        <v>3380.5773678854721</v>
      </c>
      <c r="I72" s="142">
        <f>'St 2.1.1'!I72+'St 2.1.2'!I72+'St 2.1.3'!I72</f>
        <v>4392.0687976276249</v>
      </c>
      <c r="J72" s="142">
        <f>'St 2.1.1'!J72+'St 2.1.2'!J72+'St 2.1.3'!J72</f>
        <v>6028.7882248312253</v>
      </c>
      <c r="K72" s="142">
        <f>'St 2.1.1'!K72+'St 2.1.2'!K72+'St 2.1.3'!K72</f>
        <v>5749.7065388559804</v>
      </c>
      <c r="L72" s="142">
        <f>'St 2.1.1'!L72+'St 2.1.2'!L72+'St 2.1.3'!L72</f>
        <v>6431.1307052581105</v>
      </c>
      <c r="M72" s="142">
        <f>'St 2.1.1'!M72+'St 2.1.2'!M72+'St 2.1.3'!M72</f>
        <v>8160.7072566063935</v>
      </c>
      <c r="N72" s="143"/>
      <c r="O72" s="142">
        <f>'St 2.1.1'!O72+'St 2.1.2'!O72+'St 2.1.3'!O72</f>
        <v>72.43082334085554</v>
      </c>
      <c r="P72" s="142">
        <f>'St 2.1.1'!P72+'St 2.1.2'!P72+'St 2.1.3'!P72</f>
        <v>-128.35196832759729</v>
      </c>
      <c r="Q72" s="142">
        <f>'St 2.1.1'!Q72+'St 2.1.2'!Q72+'St 2.1.3'!Q72</f>
        <v>60.680579981958346</v>
      </c>
      <c r="R72" s="142">
        <f>'St 2.1.1'!R72+'St 2.1.2'!R72+'St 2.1.3'!R72</f>
        <v>219.95838927084404</v>
      </c>
      <c r="S72" s="142">
        <f>'St 2.1.1'!S72+'St 2.1.2'!S72+'St 2.1.3'!S72</f>
        <v>1011.4914297421528</v>
      </c>
      <c r="T72" s="142">
        <f>'St 2.1.1'!T72+'St 2.1.2'!T72+'St 2.1.3'!T72</f>
        <v>1636.7194272036002</v>
      </c>
      <c r="U72" s="142">
        <f>'St 2.1.1'!U72+'St 2.1.2'!U72+'St 2.1.3'!U72</f>
        <v>-279.08168597524445</v>
      </c>
      <c r="V72" s="142">
        <f>'St 2.1.1'!V72+'St 2.1.2'!V72+'St 2.1.3'!V72</f>
        <v>681.42416640213048</v>
      </c>
      <c r="W72" s="142">
        <f>'St 2.1.1'!W72+'St 2.1.2'!W72+'St 2.1.3'!W72</f>
        <v>1729.5765513482829</v>
      </c>
      <c r="X72" s="150"/>
      <c r="Y72" s="150"/>
      <c r="Z72" s="150"/>
      <c r="AA72" s="150"/>
      <c r="AB72" s="150"/>
      <c r="AC72" s="150"/>
      <c r="AD72" s="150"/>
      <c r="AE72" s="150"/>
      <c r="AF72" s="150"/>
    </row>
    <row r="73" spans="1:32">
      <c r="B73" s="6" t="s">
        <v>48</v>
      </c>
      <c r="C73" s="219"/>
      <c r="D73" s="142">
        <f>'St 2.1.1'!D73+'St 2.1.2'!D73+'St 2.1.3'!D73</f>
        <v>0</v>
      </c>
      <c r="E73" s="142">
        <f>'St 2.1.1'!E73+'St 2.1.2'!E73+'St 2.1.3'!E73</f>
        <v>0</v>
      </c>
      <c r="F73" s="142">
        <f>'St 2.1.1'!F73+'St 2.1.2'!F73+'St 2.1.3'!F73</f>
        <v>0</v>
      </c>
      <c r="G73" s="142">
        <f>'St 2.1.1'!G73+'St 2.1.2'!G73+'St 2.1.3'!G73</f>
        <v>0</v>
      </c>
      <c r="H73" s="142">
        <f>'St 2.1.1'!H73+'St 2.1.2'!H73+'St 2.1.3'!H73</f>
        <v>0</v>
      </c>
      <c r="I73" s="142">
        <f>'St 2.1.1'!I73+'St 2.1.2'!I73+'St 2.1.3'!I73</f>
        <v>0</v>
      </c>
      <c r="J73" s="142">
        <f>'St 2.1.1'!J73+'St 2.1.2'!J73+'St 2.1.3'!J73</f>
        <v>0</v>
      </c>
      <c r="K73" s="142">
        <f>'St 2.1.1'!K73+'St 2.1.2'!K73+'St 2.1.3'!K73</f>
        <v>0</v>
      </c>
      <c r="L73" s="142">
        <f>'St 2.1.1'!L73+'St 2.1.2'!L73+'St 2.1.3'!L73</f>
        <v>0</v>
      </c>
      <c r="M73" s="142">
        <f>'St 2.1.1'!M73+'St 2.1.2'!M73+'St 2.1.3'!M73</f>
        <v>0</v>
      </c>
      <c r="N73" s="143"/>
      <c r="O73" s="142">
        <f>'St 2.1.1'!O73+'St 2.1.2'!O73+'St 2.1.3'!O73</f>
        <v>0</v>
      </c>
      <c r="P73" s="142">
        <f>'St 2.1.1'!P73+'St 2.1.2'!P73+'St 2.1.3'!P73</f>
        <v>0</v>
      </c>
      <c r="Q73" s="142">
        <f>'St 2.1.1'!Q73+'St 2.1.2'!Q73+'St 2.1.3'!Q73</f>
        <v>0</v>
      </c>
      <c r="R73" s="142">
        <f>'St 2.1.1'!R73+'St 2.1.2'!R73+'St 2.1.3'!R73</f>
        <v>0</v>
      </c>
      <c r="S73" s="142">
        <f>'St 2.1.1'!S73+'St 2.1.2'!S73+'St 2.1.3'!S73</f>
        <v>0</v>
      </c>
      <c r="T73" s="142">
        <f>'St 2.1.1'!T73+'St 2.1.2'!T73+'St 2.1.3'!T73</f>
        <v>0</v>
      </c>
      <c r="U73" s="142">
        <f>'St 2.1.1'!U73+'St 2.1.2'!U73+'St 2.1.3'!U73</f>
        <v>0</v>
      </c>
      <c r="V73" s="142">
        <f>'St 2.1.1'!V73+'St 2.1.2'!V73+'St 2.1.3'!V73</f>
        <v>0</v>
      </c>
      <c r="W73" s="142">
        <f>'St 2.1.1'!W73+'St 2.1.2'!W73+'St 2.1.3'!W73</f>
        <v>0</v>
      </c>
      <c r="X73" s="150"/>
      <c r="Y73" s="150"/>
      <c r="Z73" s="150"/>
      <c r="AA73" s="150"/>
      <c r="AB73" s="150"/>
      <c r="AC73" s="150"/>
      <c r="AD73" s="150"/>
      <c r="AE73" s="150"/>
      <c r="AF73" s="150"/>
    </row>
    <row r="74" spans="1:32">
      <c r="B74" s="6" t="s">
        <v>325</v>
      </c>
      <c r="C74" s="219"/>
      <c r="D74" s="142">
        <f>'St 2.1.1'!D74+'St 2.1.2'!D74+'St 2.1.3'!D74</f>
        <v>41.024923039546863</v>
      </c>
      <c r="E74" s="142">
        <f>'St 2.1.1'!E74+'St 2.1.2'!E74+'St 2.1.3'!E74</f>
        <v>2830.2543405171014</v>
      </c>
      <c r="F74" s="142">
        <f>'St 2.1.1'!F74+'St 2.1.2'!F74+'St 2.1.3'!F74</f>
        <v>15.768150014923553</v>
      </c>
      <c r="G74" s="142">
        <f>'St 2.1.1'!G74+'St 2.1.2'!G74+'St 2.1.3'!G74</f>
        <v>169.11862568472651</v>
      </c>
      <c r="H74" s="142">
        <f>'St 2.1.1'!H74+'St 2.1.2'!H74+'St 2.1.3'!H74</f>
        <v>159.95520592597705</v>
      </c>
      <c r="I74" s="142">
        <f>'St 2.1.1'!I74+'St 2.1.2'!I74+'St 2.1.3'!I74</f>
        <v>27.365277496226977</v>
      </c>
      <c r="J74" s="142">
        <f>'St 2.1.1'!J74+'St 2.1.2'!J74+'St 2.1.3'!J74</f>
        <v>14.853108081930287</v>
      </c>
      <c r="K74" s="142">
        <f>'St 2.1.1'!K74+'St 2.1.2'!K74+'St 2.1.3'!K74</f>
        <v>15.931662844717417</v>
      </c>
      <c r="L74" s="142">
        <f>'St 2.1.1'!L74+'St 2.1.2'!L74+'St 2.1.3'!L74</f>
        <v>54.022130724438732</v>
      </c>
      <c r="M74" s="142">
        <f>'St 2.1.1'!M74+'St 2.1.2'!M74+'St 2.1.3'!M74</f>
        <v>17.379984161932839</v>
      </c>
      <c r="N74" s="143"/>
      <c r="O74" s="142">
        <f>'St 2.1.1'!O74+'St 2.1.2'!O74+'St 2.1.3'!O74</f>
        <v>2789.2294174775548</v>
      </c>
      <c r="P74" s="142">
        <f>'St 2.1.1'!P74+'St 2.1.2'!P74+'St 2.1.3'!P74</f>
        <v>-2814.4861905021776</v>
      </c>
      <c r="Q74" s="142">
        <f>'St 2.1.1'!Q74+'St 2.1.2'!Q74+'St 2.1.3'!Q74</f>
        <v>153.35047566980296</v>
      </c>
      <c r="R74" s="142">
        <f>'St 2.1.1'!R74+'St 2.1.2'!R74+'St 2.1.3'!R74</f>
        <v>-9.1634197587494484</v>
      </c>
      <c r="S74" s="142">
        <f>'St 2.1.1'!S74+'St 2.1.2'!S74+'St 2.1.3'!S74</f>
        <v>-132.5899284297501</v>
      </c>
      <c r="T74" s="142">
        <f>'St 2.1.1'!T74+'St 2.1.2'!T74+'St 2.1.3'!T74</f>
        <v>-12.512169414296689</v>
      </c>
      <c r="U74" s="142">
        <f>'St 2.1.1'!U74+'St 2.1.2'!U74+'St 2.1.3'!U74</f>
        <v>1.0785547627871304</v>
      </c>
      <c r="V74" s="142">
        <f>'St 2.1.1'!V74+'St 2.1.2'!V74+'St 2.1.3'!V74</f>
        <v>38.090467879721317</v>
      </c>
      <c r="W74" s="142">
        <f>'St 2.1.1'!W74+'St 2.1.2'!W74+'St 2.1.3'!W74</f>
        <v>-36.6421465625059</v>
      </c>
      <c r="X74" s="150"/>
      <c r="Y74" s="150"/>
      <c r="Z74" s="150"/>
      <c r="AA74" s="150"/>
      <c r="AB74" s="150"/>
      <c r="AC74" s="150"/>
      <c r="AD74" s="150"/>
      <c r="AE74" s="150"/>
      <c r="AF74" s="150"/>
    </row>
    <row r="75" spans="1:32">
      <c r="B75" s="8" t="s">
        <v>101</v>
      </c>
      <c r="C75" s="219"/>
      <c r="D75" s="142">
        <f>'St 2.1.1'!D75+'St 2.1.2'!D75+'St 2.1.3'!D75</f>
        <v>1796.7300929489879</v>
      </c>
      <c r="E75" s="142">
        <f>'St 2.1.1'!E75+'St 2.1.2'!E75+'St 2.1.3'!E75</f>
        <v>2132.4515640927548</v>
      </c>
      <c r="F75" s="142">
        <f>'St 2.1.1'!F75+'St 2.1.2'!F75+'St 2.1.3'!F75</f>
        <v>3008.3452889273858</v>
      </c>
      <c r="G75" s="142">
        <f>'St 2.1.1'!G75+'St 2.1.2'!G75+'St 2.1.3'!G75</f>
        <v>3115.110818778669</v>
      </c>
      <c r="H75" s="142">
        <f>'St 2.1.1'!H75+'St 2.1.2'!H75+'St 2.1.3'!H75</f>
        <v>2980.2762939244531</v>
      </c>
      <c r="I75" s="142">
        <f>'St 2.1.1'!I75+'St 2.1.2'!I75+'St 2.1.3'!I75</f>
        <v>3734.824565480375</v>
      </c>
      <c r="J75" s="142">
        <f>'St 2.1.1'!J75+'St 2.1.2'!J75+'St 2.1.3'!J75</f>
        <v>4904.168147763201</v>
      </c>
      <c r="K75" s="142">
        <f>'St 2.1.1'!K75+'St 2.1.2'!K75+'St 2.1.3'!K75</f>
        <v>3859.1467874889954</v>
      </c>
      <c r="L75" s="142">
        <f>'St 2.1.1'!L75+'St 2.1.2'!L75+'St 2.1.3'!L75</f>
        <v>3159.3972344398571</v>
      </c>
      <c r="M75" s="142">
        <f>'St 2.1.1'!M75+'St 2.1.2'!M75+'St 2.1.3'!M75</f>
        <v>3372.5766417086952</v>
      </c>
      <c r="N75" s="143"/>
      <c r="O75" s="142">
        <f>'St 2.1.1'!O75+'St 2.1.2'!O75+'St 2.1.3'!O75</f>
        <v>335.72147114376685</v>
      </c>
      <c r="P75" s="142">
        <f>'St 2.1.1'!P75+'St 2.1.2'!P75+'St 2.1.3'!P75</f>
        <v>875.8937248346308</v>
      </c>
      <c r="Q75" s="142">
        <f>'St 2.1.1'!Q75+'St 2.1.2'!Q75+'St 2.1.3'!Q75</f>
        <v>106.76552985128316</v>
      </c>
      <c r="R75" s="142">
        <f>'St 2.1.1'!R75+'St 2.1.2'!R75+'St 2.1.3'!R75</f>
        <v>-134.83452485421583</v>
      </c>
      <c r="S75" s="142">
        <f>'St 2.1.1'!S75+'St 2.1.2'!S75+'St 2.1.3'!S75</f>
        <v>754.54827155592204</v>
      </c>
      <c r="T75" s="142">
        <f>'St 2.1.1'!T75+'St 2.1.2'!T75+'St 2.1.3'!T75</f>
        <v>1169.343582282826</v>
      </c>
      <c r="U75" s="142">
        <f>'St 2.1.1'!U75+'St 2.1.2'!U75+'St 2.1.3'!U75</f>
        <v>-1045.0213602742058</v>
      </c>
      <c r="V75" s="142">
        <f>'St 2.1.1'!V75+'St 2.1.2'!V75+'St 2.1.3'!V75</f>
        <v>-699.74955304913829</v>
      </c>
      <c r="W75" s="142">
        <f>'St 2.1.1'!W75+'St 2.1.2'!W75+'St 2.1.3'!W75</f>
        <v>213.17940726883836</v>
      </c>
      <c r="X75" s="150"/>
      <c r="Y75" s="150"/>
      <c r="Z75" s="150"/>
      <c r="AA75" s="150"/>
      <c r="AB75" s="150"/>
      <c r="AC75" s="150"/>
      <c r="AD75" s="150"/>
      <c r="AE75" s="150"/>
      <c r="AF75" s="150"/>
    </row>
    <row r="76" spans="1:32" s="45" customFormat="1">
      <c r="A76" s="38"/>
      <c r="B76" s="31" t="s">
        <v>11</v>
      </c>
      <c r="C76" s="209" t="s">
        <v>300</v>
      </c>
      <c r="D76" s="139">
        <f>'St 2.1.1'!D76+'St 2.1.2'!D76+'St 2.1.3'!D76</f>
        <v>0</v>
      </c>
      <c r="E76" s="139">
        <f>'St 2.1.1'!E76+'St 2.1.2'!E76+'St 2.1.3'!E76</f>
        <v>0</v>
      </c>
      <c r="F76" s="139">
        <f>'St 2.1.1'!F76+'St 2.1.2'!F76+'St 2.1.3'!F76</f>
        <v>0</v>
      </c>
      <c r="G76" s="139">
        <f>'St 2.1.1'!G76+'St 2.1.2'!G76+'St 2.1.3'!G76</f>
        <v>0</v>
      </c>
      <c r="H76" s="139">
        <f>'St 2.1.1'!H76+'St 2.1.2'!H76+'St 2.1.3'!H76</f>
        <v>0</v>
      </c>
      <c r="I76" s="139">
        <f>'St 2.1.1'!I76+'St 2.1.2'!I76+'St 2.1.3'!I76</f>
        <v>0</v>
      </c>
      <c r="J76" s="139">
        <f>'St 2.1.1'!J76+'St 2.1.2'!J76+'St 2.1.3'!J76</f>
        <v>0</v>
      </c>
      <c r="K76" s="139">
        <f>'St 2.1.1'!K76+'St 2.1.2'!K76+'St 2.1.3'!K76</f>
        <v>0</v>
      </c>
      <c r="L76" s="139">
        <f>'St 2.1.1'!L76+'St 2.1.2'!L76+'St 2.1.3'!L76</f>
        <v>0</v>
      </c>
      <c r="M76" s="139">
        <f>'St 2.1.1'!M76+'St 2.1.2'!M76+'St 2.1.3'!M76</f>
        <v>0</v>
      </c>
      <c r="N76" s="146"/>
      <c r="O76" s="139">
        <f>'St 2.1.1'!O76+'St 2.1.2'!O76+'St 2.1.3'!O76</f>
        <v>0</v>
      </c>
      <c r="P76" s="139">
        <f>'St 2.1.1'!P76+'St 2.1.2'!P76+'St 2.1.3'!P76</f>
        <v>0</v>
      </c>
      <c r="Q76" s="139">
        <f>'St 2.1.1'!Q76+'St 2.1.2'!Q76+'St 2.1.3'!Q76</f>
        <v>0</v>
      </c>
      <c r="R76" s="139">
        <f>'St 2.1.1'!R76+'St 2.1.2'!R76+'St 2.1.3'!R76</f>
        <v>0</v>
      </c>
      <c r="S76" s="139">
        <f>'St 2.1.1'!S76+'St 2.1.2'!S76+'St 2.1.3'!S76</f>
        <v>0</v>
      </c>
      <c r="T76" s="139">
        <f>'St 2.1.1'!T76+'St 2.1.2'!T76+'St 2.1.3'!T76</f>
        <v>0</v>
      </c>
      <c r="U76" s="139">
        <f>'St 2.1.1'!U76+'St 2.1.2'!U76+'St 2.1.3'!U76</f>
        <v>0</v>
      </c>
      <c r="V76" s="139">
        <f>'St 2.1.1'!V76+'St 2.1.2'!V76+'St 2.1.3'!V76</f>
        <v>0</v>
      </c>
      <c r="W76" s="139">
        <f>'St 2.1.1'!W76+'St 2.1.2'!W76+'St 2.1.3'!W76</f>
        <v>0</v>
      </c>
      <c r="X76" s="149"/>
      <c r="Y76" s="149"/>
      <c r="Z76" s="149"/>
      <c r="AA76" s="149"/>
      <c r="AB76" s="149"/>
      <c r="AC76" s="149"/>
      <c r="AD76" s="149"/>
      <c r="AE76" s="149"/>
      <c r="AF76" s="149"/>
    </row>
    <row r="77" spans="1:32">
      <c r="B77" s="3" t="s">
        <v>12</v>
      </c>
      <c r="C77" s="210" t="s">
        <v>301</v>
      </c>
      <c r="D77" s="142">
        <f>'St 2.1.1'!D77+'St 2.1.2'!D77+'St 2.1.3'!D77</f>
        <v>0</v>
      </c>
      <c r="E77" s="142">
        <f>'St 2.1.1'!E77+'St 2.1.2'!E77+'St 2.1.3'!E77</f>
        <v>0</v>
      </c>
      <c r="F77" s="142">
        <f>'St 2.1.1'!F77+'St 2.1.2'!F77+'St 2.1.3'!F77</f>
        <v>0</v>
      </c>
      <c r="G77" s="142">
        <f>'St 2.1.1'!G77+'St 2.1.2'!G77+'St 2.1.3'!G77</f>
        <v>0</v>
      </c>
      <c r="H77" s="142">
        <f>'St 2.1.1'!H77+'St 2.1.2'!H77+'St 2.1.3'!H77</f>
        <v>0</v>
      </c>
      <c r="I77" s="142">
        <f>'St 2.1.1'!I77+'St 2.1.2'!I77+'St 2.1.3'!I77</f>
        <v>0</v>
      </c>
      <c r="J77" s="142">
        <f>'St 2.1.1'!J77+'St 2.1.2'!J77+'St 2.1.3'!J77</f>
        <v>0</v>
      </c>
      <c r="K77" s="142">
        <f>'St 2.1.1'!K77+'St 2.1.2'!K77+'St 2.1.3'!K77</f>
        <v>0</v>
      </c>
      <c r="L77" s="142">
        <f>'St 2.1.1'!L77+'St 2.1.2'!L77+'St 2.1.3'!L77</f>
        <v>0</v>
      </c>
      <c r="M77" s="142">
        <f>'St 2.1.1'!M77+'St 2.1.2'!M77+'St 2.1.3'!M77</f>
        <v>0</v>
      </c>
      <c r="N77" s="143"/>
      <c r="O77" s="142">
        <f>'St 2.1.1'!O77+'St 2.1.2'!O77+'St 2.1.3'!O77</f>
        <v>0</v>
      </c>
      <c r="P77" s="142">
        <f>'St 2.1.1'!P77+'St 2.1.2'!P77+'St 2.1.3'!P77</f>
        <v>0</v>
      </c>
      <c r="Q77" s="142">
        <f>'St 2.1.1'!Q77+'St 2.1.2'!Q77+'St 2.1.3'!Q77</f>
        <v>0</v>
      </c>
      <c r="R77" s="142">
        <f>'St 2.1.1'!R77+'St 2.1.2'!R77+'St 2.1.3'!R77</f>
        <v>0</v>
      </c>
      <c r="S77" s="142">
        <f>'St 2.1.1'!S77+'St 2.1.2'!S77+'St 2.1.3'!S77</f>
        <v>0</v>
      </c>
      <c r="T77" s="142">
        <f>'St 2.1.1'!T77+'St 2.1.2'!T77+'St 2.1.3'!T77</f>
        <v>0</v>
      </c>
      <c r="U77" s="142">
        <f>'St 2.1.1'!U77+'St 2.1.2'!U77+'St 2.1.3'!U77</f>
        <v>0</v>
      </c>
      <c r="V77" s="142">
        <f>'St 2.1.1'!V77+'St 2.1.2'!V77+'St 2.1.3'!V77</f>
        <v>0</v>
      </c>
      <c r="W77" s="142">
        <f>'St 2.1.1'!W77+'St 2.1.2'!W77+'St 2.1.3'!W77</f>
        <v>0</v>
      </c>
      <c r="X77" s="150"/>
      <c r="Y77" s="150"/>
      <c r="Z77" s="150"/>
      <c r="AA77" s="150"/>
      <c r="AB77" s="150"/>
      <c r="AC77" s="150"/>
      <c r="AD77" s="150"/>
      <c r="AE77" s="150"/>
      <c r="AF77" s="150"/>
    </row>
    <row r="78" spans="1:32">
      <c r="B78" s="3" t="s">
        <v>13</v>
      </c>
      <c r="C78" s="210" t="s">
        <v>302</v>
      </c>
      <c r="D78" s="142">
        <f>'St 2.1.1'!D78+'St 2.1.2'!D78+'St 2.1.3'!D78</f>
        <v>0</v>
      </c>
      <c r="E78" s="142">
        <f>'St 2.1.1'!E78+'St 2.1.2'!E78+'St 2.1.3'!E78</f>
        <v>0</v>
      </c>
      <c r="F78" s="142">
        <f>'St 2.1.1'!F78+'St 2.1.2'!F78+'St 2.1.3'!F78</f>
        <v>0</v>
      </c>
      <c r="G78" s="142">
        <f>'St 2.1.1'!G78+'St 2.1.2'!G78+'St 2.1.3'!G78</f>
        <v>0</v>
      </c>
      <c r="H78" s="142">
        <f>'St 2.1.1'!H78+'St 2.1.2'!H78+'St 2.1.3'!H78</f>
        <v>0</v>
      </c>
      <c r="I78" s="142">
        <f>'St 2.1.1'!I78+'St 2.1.2'!I78+'St 2.1.3'!I78</f>
        <v>0</v>
      </c>
      <c r="J78" s="142">
        <f>'St 2.1.1'!J78+'St 2.1.2'!J78+'St 2.1.3'!J78</f>
        <v>0</v>
      </c>
      <c r="K78" s="142">
        <f>'St 2.1.1'!K78+'St 2.1.2'!K78+'St 2.1.3'!K78</f>
        <v>0</v>
      </c>
      <c r="L78" s="142">
        <f>'St 2.1.1'!L78+'St 2.1.2'!L78+'St 2.1.3'!L78</f>
        <v>0</v>
      </c>
      <c r="M78" s="142">
        <f>'St 2.1.1'!M78+'St 2.1.2'!M78+'St 2.1.3'!M78</f>
        <v>0</v>
      </c>
      <c r="N78" s="143"/>
      <c r="O78" s="142">
        <f>'St 2.1.1'!O78+'St 2.1.2'!O78+'St 2.1.3'!O78</f>
        <v>0</v>
      </c>
      <c r="P78" s="142">
        <f>'St 2.1.1'!P78+'St 2.1.2'!P78+'St 2.1.3'!P78</f>
        <v>0</v>
      </c>
      <c r="Q78" s="142">
        <f>'St 2.1.1'!Q78+'St 2.1.2'!Q78+'St 2.1.3'!Q78</f>
        <v>0</v>
      </c>
      <c r="R78" s="142">
        <f>'St 2.1.1'!R78+'St 2.1.2'!R78+'St 2.1.3'!R78</f>
        <v>0</v>
      </c>
      <c r="S78" s="142">
        <f>'St 2.1.1'!S78+'St 2.1.2'!S78+'St 2.1.3'!S78</f>
        <v>0</v>
      </c>
      <c r="T78" s="142">
        <f>'St 2.1.1'!T78+'St 2.1.2'!T78+'St 2.1.3'!T78</f>
        <v>0</v>
      </c>
      <c r="U78" s="142">
        <f>'St 2.1.1'!U78+'St 2.1.2'!U78+'St 2.1.3'!U78</f>
        <v>0</v>
      </c>
      <c r="V78" s="142">
        <f>'St 2.1.1'!V78+'St 2.1.2'!V78+'St 2.1.3'!V78</f>
        <v>0</v>
      </c>
      <c r="W78" s="142">
        <f>'St 2.1.1'!W78+'St 2.1.2'!W78+'St 2.1.3'!W78</f>
        <v>0</v>
      </c>
      <c r="X78" s="150"/>
      <c r="Y78" s="150"/>
      <c r="Z78" s="150"/>
      <c r="AA78" s="150"/>
      <c r="AB78" s="150"/>
      <c r="AC78" s="150"/>
      <c r="AD78" s="150"/>
      <c r="AE78" s="150"/>
      <c r="AF78" s="150"/>
    </row>
    <row r="79" spans="1:32" s="45" customFormat="1">
      <c r="A79" s="38"/>
      <c r="B79" s="5" t="s">
        <v>14</v>
      </c>
      <c r="C79" s="209" t="s">
        <v>311</v>
      </c>
      <c r="D79" s="142">
        <f>'St 2.1.1'!D79+'St 2.1.2'!D79+'St 2.1.3'!D79</f>
        <v>0</v>
      </c>
      <c r="E79" s="142">
        <f>'St 2.1.1'!E79+'St 2.1.2'!E79+'St 2.1.3'!E79</f>
        <v>0</v>
      </c>
      <c r="F79" s="142">
        <f>'St 2.1.1'!F79+'St 2.1.2'!F79+'St 2.1.3'!F79</f>
        <v>0</v>
      </c>
      <c r="G79" s="142">
        <f>'St 2.1.1'!G79+'St 2.1.2'!G79+'St 2.1.3'!G79</f>
        <v>0</v>
      </c>
      <c r="H79" s="142">
        <f>'St 2.1.1'!H79+'St 2.1.2'!H79+'St 2.1.3'!H79</f>
        <v>0</v>
      </c>
      <c r="I79" s="142">
        <f>'St 2.1.1'!I79+'St 2.1.2'!I79+'St 2.1.3'!I79</f>
        <v>0</v>
      </c>
      <c r="J79" s="142">
        <f>'St 2.1.1'!J79+'St 2.1.2'!J79+'St 2.1.3'!J79</f>
        <v>0</v>
      </c>
      <c r="K79" s="142">
        <f>'St 2.1.1'!K79+'St 2.1.2'!K79+'St 2.1.3'!K79</f>
        <v>0</v>
      </c>
      <c r="L79" s="142">
        <f>'St 2.1.1'!L79+'St 2.1.2'!L79+'St 2.1.3'!L79</f>
        <v>0</v>
      </c>
      <c r="M79" s="142">
        <f>'St 2.1.1'!M79+'St 2.1.2'!M79+'St 2.1.3'!M79</f>
        <v>0</v>
      </c>
      <c r="N79" s="146"/>
      <c r="O79" s="142">
        <f>'St 2.1.1'!O79+'St 2.1.2'!O79+'St 2.1.3'!O79</f>
        <v>0</v>
      </c>
      <c r="P79" s="142">
        <f>'St 2.1.1'!P79+'St 2.1.2'!P79+'St 2.1.3'!P79</f>
        <v>0</v>
      </c>
      <c r="Q79" s="142">
        <f>'St 2.1.1'!Q79+'St 2.1.2'!Q79+'St 2.1.3'!Q79</f>
        <v>0</v>
      </c>
      <c r="R79" s="142">
        <f>'St 2.1.1'!R79+'St 2.1.2'!R79+'St 2.1.3'!R79</f>
        <v>0</v>
      </c>
      <c r="S79" s="142">
        <f>'St 2.1.1'!S79+'St 2.1.2'!S79+'St 2.1.3'!S79</f>
        <v>0</v>
      </c>
      <c r="T79" s="142">
        <f>'St 2.1.1'!T79+'St 2.1.2'!T79+'St 2.1.3'!T79</f>
        <v>0</v>
      </c>
      <c r="U79" s="142">
        <f>'St 2.1.1'!U79+'St 2.1.2'!U79+'St 2.1.3'!U79</f>
        <v>0</v>
      </c>
      <c r="V79" s="142">
        <f>'St 2.1.1'!V79+'St 2.1.2'!V79+'St 2.1.3'!V79</f>
        <v>0</v>
      </c>
      <c r="W79" s="142">
        <f>'St 2.1.1'!W79+'St 2.1.2'!W79+'St 2.1.3'!W79</f>
        <v>0</v>
      </c>
      <c r="X79" s="149"/>
      <c r="Y79" s="149"/>
      <c r="Z79" s="149"/>
      <c r="AA79" s="149"/>
      <c r="AB79" s="149"/>
      <c r="AC79" s="149"/>
      <c r="AD79" s="149"/>
      <c r="AE79" s="149"/>
      <c r="AF79" s="149"/>
    </row>
    <row r="80" spans="1:32">
      <c r="B80" s="3" t="s">
        <v>15</v>
      </c>
      <c r="C80" s="210" t="s">
        <v>303</v>
      </c>
      <c r="D80" s="142">
        <f>'St 2.1.1'!D80+'St 2.1.2'!D80+'St 2.1.3'!D80</f>
        <v>0</v>
      </c>
      <c r="E80" s="142">
        <f>'St 2.1.1'!E80+'St 2.1.2'!E80+'St 2.1.3'!E80</f>
        <v>0</v>
      </c>
      <c r="F80" s="142">
        <f>'St 2.1.1'!F80+'St 2.1.2'!F80+'St 2.1.3'!F80</f>
        <v>0</v>
      </c>
      <c r="G80" s="142">
        <f>'St 2.1.1'!G80+'St 2.1.2'!G80+'St 2.1.3'!G80</f>
        <v>0</v>
      </c>
      <c r="H80" s="142">
        <f>'St 2.1.1'!H80+'St 2.1.2'!H80+'St 2.1.3'!H80</f>
        <v>0</v>
      </c>
      <c r="I80" s="142">
        <f>'St 2.1.1'!I80+'St 2.1.2'!I80+'St 2.1.3'!I80</f>
        <v>0</v>
      </c>
      <c r="J80" s="142">
        <f>'St 2.1.1'!J80+'St 2.1.2'!J80+'St 2.1.3'!J80</f>
        <v>0</v>
      </c>
      <c r="K80" s="142">
        <f>'St 2.1.1'!K80+'St 2.1.2'!K80+'St 2.1.3'!K80</f>
        <v>0</v>
      </c>
      <c r="L80" s="142">
        <f>'St 2.1.1'!L80+'St 2.1.2'!L80+'St 2.1.3'!L80</f>
        <v>0</v>
      </c>
      <c r="M80" s="142">
        <f>'St 2.1.1'!M80+'St 2.1.2'!M80+'St 2.1.3'!M80</f>
        <v>0</v>
      </c>
      <c r="N80" s="143"/>
      <c r="O80" s="142">
        <f>'St 2.1.1'!O80+'St 2.1.2'!O80+'St 2.1.3'!O80</f>
        <v>0</v>
      </c>
      <c r="P80" s="142">
        <f>'St 2.1.1'!P80+'St 2.1.2'!P80+'St 2.1.3'!P80</f>
        <v>0</v>
      </c>
      <c r="Q80" s="142">
        <f>'St 2.1.1'!Q80+'St 2.1.2'!Q80+'St 2.1.3'!Q80</f>
        <v>0</v>
      </c>
      <c r="R80" s="142">
        <f>'St 2.1.1'!R80+'St 2.1.2'!R80+'St 2.1.3'!R80</f>
        <v>0</v>
      </c>
      <c r="S80" s="142">
        <f>'St 2.1.1'!S80+'St 2.1.2'!S80+'St 2.1.3'!S80</f>
        <v>0</v>
      </c>
      <c r="T80" s="142">
        <f>'St 2.1.1'!T80+'St 2.1.2'!T80+'St 2.1.3'!T80</f>
        <v>0</v>
      </c>
      <c r="U80" s="142">
        <f>'St 2.1.1'!U80+'St 2.1.2'!U80+'St 2.1.3'!U80</f>
        <v>0</v>
      </c>
      <c r="V80" s="142">
        <f>'St 2.1.1'!V80+'St 2.1.2'!V80+'St 2.1.3'!V80</f>
        <v>0</v>
      </c>
      <c r="W80" s="142">
        <f>'St 2.1.1'!W80+'St 2.1.2'!W80+'St 2.1.3'!W80</f>
        <v>0</v>
      </c>
      <c r="X80" s="150"/>
      <c r="Y80" s="150"/>
      <c r="Z80" s="150"/>
      <c r="AA80" s="150"/>
      <c r="AB80" s="150"/>
      <c r="AC80" s="150"/>
      <c r="AD80" s="150"/>
      <c r="AE80" s="150"/>
      <c r="AF80" s="150"/>
    </row>
    <row r="81" spans="1:32">
      <c r="B81" s="3" t="s">
        <v>16</v>
      </c>
      <c r="C81" s="210" t="s">
        <v>304</v>
      </c>
      <c r="D81" s="142">
        <f>'St 2.1.1'!D81+'St 2.1.2'!D81+'St 2.1.3'!D81</f>
        <v>0</v>
      </c>
      <c r="E81" s="142">
        <f>'St 2.1.1'!E81+'St 2.1.2'!E81+'St 2.1.3'!E81</f>
        <v>0</v>
      </c>
      <c r="F81" s="142">
        <f>'St 2.1.1'!F81+'St 2.1.2'!F81+'St 2.1.3'!F81</f>
        <v>0</v>
      </c>
      <c r="G81" s="142">
        <f>'St 2.1.1'!G81+'St 2.1.2'!G81+'St 2.1.3'!G81</f>
        <v>0</v>
      </c>
      <c r="H81" s="142">
        <f>'St 2.1.1'!H81+'St 2.1.2'!H81+'St 2.1.3'!H81</f>
        <v>0</v>
      </c>
      <c r="I81" s="142">
        <f>'St 2.1.1'!I81+'St 2.1.2'!I81+'St 2.1.3'!I81</f>
        <v>0</v>
      </c>
      <c r="J81" s="142">
        <f>'St 2.1.1'!J81+'St 2.1.2'!J81+'St 2.1.3'!J81</f>
        <v>0</v>
      </c>
      <c r="K81" s="142">
        <f>'St 2.1.1'!K81+'St 2.1.2'!K81+'St 2.1.3'!K81</f>
        <v>0</v>
      </c>
      <c r="L81" s="142">
        <f>'St 2.1.1'!L81+'St 2.1.2'!L81+'St 2.1.3'!L81</f>
        <v>0</v>
      </c>
      <c r="M81" s="142">
        <f>'St 2.1.1'!M81+'St 2.1.2'!M81+'St 2.1.3'!M81</f>
        <v>0</v>
      </c>
      <c r="N81" s="143"/>
      <c r="O81" s="142">
        <f>'St 2.1.1'!O81+'St 2.1.2'!O81+'St 2.1.3'!O81</f>
        <v>0</v>
      </c>
      <c r="P81" s="142">
        <f>'St 2.1.1'!P81+'St 2.1.2'!P81+'St 2.1.3'!P81</f>
        <v>0</v>
      </c>
      <c r="Q81" s="142">
        <f>'St 2.1.1'!Q81+'St 2.1.2'!Q81+'St 2.1.3'!Q81</f>
        <v>0</v>
      </c>
      <c r="R81" s="142">
        <f>'St 2.1.1'!R81+'St 2.1.2'!R81+'St 2.1.3'!R81</f>
        <v>0</v>
      </c>
      <c r="S81" s="142">
        <f>'St 2.1.1'!S81+'St 2.1.2'!S81+'St 2.1.3'!S81</f>
        <v>0</v>
      </c>
      <c r="T81" s="142">
        <f>'St 2.1.1'!T81+'St 2.1.2'!T81+'St 2.1.3'!T81</f>
        <v>0</v>
      </c>
      <c r="U81" s="142">
        <f>'St 2.1.1'!U81+'St 2.1.2'!U81+'St 2.1.3'!U81</f>
        <v>0</v>
      </c>
      <c r="V81" s="142">
        <f>'St 2.1.1'!V81+'St 2.1.2'!V81+'St 2.1.3'!V81</f>
        <v>0</v>
      </c>
      <c r="W81" s="142">
        <f>'St 2.1.1'!W81+'St 2.1.2'!W81+'St 2.1.3'!W81</f>
        <v>0</v>
      </c>
      <c r="X81" s="150"/>
      <c r="Y81" s="150"/>
      <c r="Z81" s="150"/>
      <c r="AA81" s="150"/>
      <c r="AB81" s="150"/>
      <c r="AC81" s="150"/>
      <c r="AD81" s="150"/>
      <c r="AE81" s="150"/>
      <c r="AF81" s="150"/>
    </row>
    <row r="82" spans="1:32">
      <c r="B82" s="3" t="s">
        <v>17</v>
      </c>
      <c r="C82" s="210" t="s">
        <v>305</v>
      </c>
      <c r="D82" s="142">
        <f>'St 2.1.1'!D82+'St 2.1.2'!D82+'St 2.1.3'!D82</f>
        <v>0</v>
      </c>
      <c r="E82" s="142">
        <f>'St 2.1.1'!E82+'St 2.1.2'!E82+'St 2.1.3'!E82</f>
        <v>0</v>
      </c>
      <c r="F82" s="142">
        <f>'St 2.1.1'!F82+'St 2.1.2'!F82+'St 2.1.3'!F82</f>
        <v>0</v>
      </c>
      <c r="G82" s="142">
        <f>'St 2.1.1'!G82+'St 2.1.2'!G82+'St 2.1.3'!G82</f>
        <v>0</v>
      </c>
      <c r="H82" s="142">
        <f>'St 2.1.1'!H82+'St 2.1.2'!H82+'St 2.1.3'!H82</f>
        <v>0</v>
      </c>
      <c r="I82" s="142">
        <f>'St 2.1.1'!I82+'St 2.1.2'!I82+'St 2.1.3'!I82</f>
        <v>0</v>
      </c>
      <c r="J82" s="142">
        <f>'St 2.1.1'!J82+'St 2.1.2'!J82+'St 2.1.3'!J82</f>
        <v>0</v>
      </c>
      <c r="K82" s="142">
        <f>'St 2.1.1'!K82+'St 2.1.2'!K82+'St 2.1.3'!K82</f>
        <v>0</v>
      </c>
      <c r="L82" s="142">
        <f>'St 2.1.1'!L82+'St 2.1.2'!L82+'St 2.1.3'!L82</f>
        <v>0</v>
      </c>
      <c r="M82" s="142">
        <f>'St 2.1.1'!M82+'St 2.1.2'!M82+'St 2.1.3'!M82</f>
        <v>0</v>
      </c>
      <c r="N82" s="143"/>
      <c r="O82" s="142">
        <f>'St 2.1.1'!O82+'St 2.1.2'!O82+'St 2.1.3'!O82</f>
        <v>0</v>
      </c>
      <c r="P82" s="142">
        <f>'St 2.1.1'!P82+'St 2.1.2'!P82+'St 2.1.3'!P82</f>
        <v>0</v>
      </c>
      <c r="Q82" s="142">
        <f>'St 2.1.1'!Q82+'St 2.1.2'!Q82+'St 2.1.3'!Q82</f>
        <v>0</v>
      </c>
      <c r="R82" s="142">
        <f>'St 2.1.1'!R82+'St 2.1.2'!R82+'St 2.1.3'!R82</f>
        <v>0</v>
      </c>
      <c r="S82" s="142">
        <f>'St 2.1.1'!S82+'St 2.1.2'!S82+'St 2.1.3'!S82</f>
        <v>0</v>
      </c>
      <c r="T82" s="142">
        <f>'St 2.1.1'!T82+'St 2.1.2'!T82+'St 2.1.3'!T82</f>
        <v>0</v>
      </c>
      <c r="U82" s="142">
        <f>'St 2.1.1'!U82+'St 2.1.2'!U82+'St 2.1.3'!U82</f>
        <v>0</v>
      </c>
      <c r="V82" s="142">
        <f>'St 2.1.1'!V82+'St 2.1.2'!V82+'St 2.1.3'!V82</f>
        <v>0</v>
      </c>
      <c r="W82" s="142">
        <f>'St 2.1.1'!W82+'St 2.1.2'!W82+'St 2.1.3'!W82</f>
        <v>0</v>
      </c>
      <c r="X82" s="150"/>
      <c r="Y82" s="150"/>
      <c r="Z82" s="150"/>
      <c r="AA82" s="150"/>
      <c r="AB82" s="150"/>
      <c r="AC82" s="150"/>
      <c r="AD82" s="150"/>
      <c r="AE82" s="150"/>
      <c r="AF82" s="150"/>
    </row>
    <row r="83" spans="1:32">
      <c r="B83" s="4" t="s">
        <v>18</v>
      </c>
      <c r="C83" s="42"/>
      <c r="D83" s="142">
        <f>'St 2.1.1'!D83+'St 2.1.2'!D83+'St 2.1.3'!D83</f>
        <v>0</v>
      </c>
      <c r="E83" s="142">
        <f>'St 2.1.1'!E83+'St 2.1.2'!E83+'St 2.1.3'!E83</f>
        <v>0</v>
      </c>
      <c r="F83" s="142">
        <f>'St 2.1.1'!F83+'St 2.1.2'!F83+'St 2.1.3'!F83</f>
        <v>0</v>
      </c>
      <c r="G83" s="142">
        <f>'St 2.1.1'!G83+'St 2.1.2'!G83+'St 2.1.3'!G83</f>
        <v>0</v>
      </c>
      <c r="H83" s="142">
        <f>'St 2.1.1'!H83+'St 2.1.2'!H83+'St 2.1.3'!H83</f>
        <v>0</v>
      </c>
      <c r="I83" s="142">
        <f>'St 2.1.1'!I83+'St 2.1.2'!I83+'St 2.1.3'!I83</f>
        <v>0</v>
      </c>
      <c r="J83" s="142">
        <f>'St 2.1.1'!J83+'St 2.1.2'!J83+'St 2.1.3'!J83</f>
        <v>0</v>
      </c>
      <c r="K83" s="142">
        <f>'St 2.1.1'!K83+'St 2.1.2'!K83+'St 2.1.3'!K83</f>
        <v>0</v>
      </c>
      <c r="L83" s="142">
        <f>'St 2.1.1'!L83+'St 2.1.2'!L83+'St 2.1.3'!L83</f>
        <v>0</v>
      </c>
      <c r="M83" s="142">
        <f>'St 2.1.1'!M83+'St 2.1.2'!M83+'St 2.1.3'!M83</f>
        <v>0</v>
      </c>
      <c r="N83" s="143"/>
      <c r="O83" s="142">
        <f>'St 2.1.1'!O83+'St 2.1.2'!O83+'St 2.1.3'!O83</f>
        <v>0</v>
      </c>
      <c r="P83" s="142">
        <f>'St 2.1.1'!P83+'St 2.1.2'!P83+'St 2.1.3'!P83</f>
        <v>0</v>
      </c>
      <c r="Q83" s="142">
        <f>'St 2.1.1'!Q83+'St 2.1.2'!Q83+'St 2.1.3'!Q83</f>
        <v>0</v>
      </c>
      <c r="R83" s="142">
        <f>'St 2.1.1'!R83+'St 2.1.2'!R83+'St 2.1.3'!R83</f>
        <v>0</v>
      </c>
      <c r="S83" s="142">
        <f>'St 2.1.1'!S83+'St 2.1.2'!S83+'St 2.1.3'!S83</f>
        <v>0</v>
      </c>
      <c r="T83" s="142">
        <f>'St 2.1.1'!T83+'St 2.1.2'!T83+'St 2.1.3'!T83</f>
        <v>0</v>
      </c>
      <c r="U83" s="142">
        <f>'St 2.1.1'!U83+'St 2.1.2'!U83+'St 2.1.3'!U83</f>
        <v>0</v>
      </c>
      <c r="V83" s="142">
        <f>'St 2.1.1'!V83+'St 2.1.2'!V83+'St 2.1.3'!V83</f>
        <v>0</v>
      </c>
      <c r="W83" s="142">
        <f>'St 2.1.1'!W83+'St 2.1.2'!W83+'St 2.1.3'!W83</f>
        <v>0</v>
      </c>
      <c r="X83" s="150"/>
      <c r="Y83" s="150"/>
      <c r="Z83" s="150"/>
      <c r="AA83" s="150"/>
      <c r="AB83" s="150"/>
      <c r="AC83" s="150"/>
      <c r="AD83" s="150"/>
      <c r="AE83" s="150"/>
      <c r="AF83" s="150"/>
    </row>
    <row r="84" spans="1:32">
      <c r="B84" s="3" t="s">
        <v>19</v>
      </c>
      <c r="C84" s="210" t="s">
        <v>306</v>
      </c>
      <c r="D84" s="142">
        <f>'St 2.1.1'!D84+'St 2.1.2'!D84+'St 2.1.3'!D84</f>
        <v>0</v>
      </c>
      <c r="E84" s="142">
        <f>'St 2.1.1'!E84+'St 2.1.2'!E84+'St 2.1.3'!E84</f>
        <v>0</v>
      </c>
      <c r="F84" s="142">
        <f>'St 2.1.1'!F84+'St 2.1.2'!F84+'St 2.1.3'!F84</f>
        <v>0</v>
      </c>
      <c r="G84" s="142">
        <f>'St 2.1.1'!G84+'St 2.1.2'!G84+'St 2.1.3'!G84</f>
        <v>0</v>
      </c>
      <c r="H84" s="142">
        <f>'St 2.1.1'!H84+'St 2.1.2'!H84+'St 2.1.3'!H84</f>
        <v>0</v>
      </c>
      <c r="I84" s="142">
        <f>'St 2.1.1'!I84+'St 2.1.2'!I84+'St 2.1.3'!I84</f>
        <v>0</v>
      </c>
      <c r="J84" s="142">
        <f>'St 2.1.1'!J84+'St 2.1.2'!J84+'St 2.1.3'!J84</f>
        <v>0</v>
      </c>
      <c r="K84" s="142">
        <f>'St 2.1.1'!K84+'St 2.1.2'!K84+'St 2.1.3'!K84</f>
        <v>0</v>
      </c>
      <c r="L84" s="142">
        <f>'St 2.1.1'!L84+'St 2.1.2'!L84+'St 2.1.3'!L84</f>
        <v>0</v>
      </c>
      <c r="M84" s="142">
        <f>'St 2.1.1'!M84+'St 2.1.2'!M84+'St 2.1.3'!M84</f>
        <v>0</v>
      </c>
      <c r="N84" s="143"/>
      <c r="O84" s="142">
        <f>'St 2.1.1'!O84+'St 2.1.2'!O84+'St 2.1.3'!O84</f>
        <v>0</v>
      </c>
      <c r="P84" s="142">
        <f>'St 2.1.1'!P84+'St 2.1.2'!P84+'St 2.1.3'!P84</f>
        <v>0</v>
      </c>
      <c r="Q84" s="142">
        <f>'St 2.1.1'!Q84+'St 2.1.2'!Q84+'St 2.1.3'!Q84</f>
        <v>0</v>
      </c>
      <c r="R84" s="142">
        <f>'St 2.1.1'!R84+'St 2.1.2'!R84+'St 2.1.3'!R84</f>
        <v>0</v>
      </c>
      <c r="S84" s="142">
        <f>'St 2.1.1'!S84+'St 2.1.2'!S84+'St 2.1.3'!S84</f>
        <v>0</v>
      </c>
      <c r="T84" s="142">
        <f>'St 2.1.1'!T84+'St 2.1.2'!T84+'St 2.1.3'!T84</f>
        <v>0</v>
      </c>
      <c r="U84" s="142">
        <f>'St 2.1.1'!U84+'St 2.1.2'!U84+'St 2.1.3'!U84</f>
        <v>0</v>
      </c>
      <c r="V84" s="142">
        <f>'St 2.1.1'!V84+'St 2.1.2'!V84+'St 2.1.3'!V84</f>
        <v>0</v>
      </c>
      <c r="W84" s="142">
        <f>'St 2.1.1'!W84+'St 2.1.2'!W84+'St 2.1.3'!W84</f>
        <v>0</v>
      </c>
      <c r="X84" s="150"/>
      <c r="Y84" s="150"/>
      <c r="Z84" s="150"/>
      <c r="AA84" s="150"/>
      <c r="AB84" s="150"/>
      <c r="AC84" s="150"/>
      <c r="AD84" s="150"/>
      <c r="AE84" s="150"/>
      <c r="AF84" s="150"/>
    </row>
    <row r="85" spans="1:32">
      <c r="B85" s="3" t="s">
        <v>20</v>
      </c>
      <c r="C85" s="210" t="s">
        <v>307</v>
      </c>
      <c r="D85" s="142">
        <f>'St 2.1.1'!D85+'St 2.1.2'!D85+'St 2.1.3'!D85</f>
        <v>0</v>
      </c>
      <c r="E85" s="142">
        <f>'St 2.1.1'!E85+'St 2.1.2'!E85+'St 2.1.3'!E85</f>
        <v>0</v>
      </c>
      <c r="F85" s="142">
        <f>'St 2.1.1'!F85+'St 2.1.2'!F85+'St 2.1.3'!F85</f>
        <v>0</v>
      </c>
      <c r="G85" s="142">
        <f>'St 2.1.1'!G85+'St 2.1.2'!G85+'St 2.1.3'!G85</f>
        <v>0</v>
      </c>
      <c r="H85" s="142">
        <f>'St 2.1.1'!H85+'St 2.1.2'!H85+'St 2.1.3'!H85</f>
        <v>0</v>
      </c>
      <c r="I85" s="142">
        <f>'St 2.1.1'!I85+'St 2.1.2'!I85+'St 2.1.3'!I85</f>
        <v>0</v>
      </c>
      <c r="J85" s="142">
        <f>'St 2.1.1'!J85+'St 2.1.2'!J85+'St 2.1.3'!J85</f>
        <v>0</v>
      </c>
      <c r="K85" s="142">
        <f>'St 2.1.1'!K85+'St 2.1.2'!K85+'St 2.1.3'!K85</f>
        <v>0</v>
      </c>
      <c r="L85" s="142">
        <f>'St 2.1.1'!L85+'St 2.1.2'!L85+'St 2.1.3'!L85</f>
        <v>0</v>
      </c>
      <c r="M85" s="142">
        <f>'St 2.1.1'!M85+'St 2.1.2'!M85+'St 2.1.3'!M85</f>
        <v>0</v>
      </c>
      <c r="N85" s="143"/>
      <c r="O85" s="142">
        <f>'St 2.1.1'!O85+'St 2.1.2'!O85+'St 2.1.3'!O85</f>
        <v>0</v>
      </c>
      <c r="P85" s="142">
        <f>'St 2.1.1'!P85+'St 2.1.2'!P85+'St 2.1.3'!P85</f>
        <v>0</v>
      </c>
      <c r="Q85" s="142">
        <f>'St 2.1.1'!Q85+'St 2.1.2'!Q85+'St 2.1.3'!Q85</f>
        <v>0</v>
      </c>
      <c r="R85" s="142">
        <f>'St 2.1.1'!R85+'St 2.1.2'!R85+'St 2.1.3'!R85</f>
        <v>0</v>
      </c>
      <c r="S85" s="142">
        <f>'St 2.1.1'!S85+'St 2.1.2'!S85+'St 2.1.3'!S85</f>
        <v>0</v>
      </c>
      <c r="T85" s="142">
        <f>'St 2.1.1'!T85+'St 2.1.2'!T85+'St 2.1.3'!T85</f>
        <v>0</v>
      </c>
      <c r="U85" s="142">
        <f>'St 2.1.1'!U85+'St 2.1.2'!U85+'St 2.1.3'!U85</f>
        <v>0</v>
      </c>
      <c r="V85" s="142">
        <f>'St 2.1.1'!V85+'St 2.1.2'!V85+'St 2.1.3'!V85</f>
        <v>0</v>
      </c>
      <c r="W85" s="142">
        <f>'St 2.1.1'!W85+'St 2.1.2'!W85+'St 2.1.3'!W85</f>
        <v>0</v>
      </c>
      <c r="X85" s="150"/>
      <c r="Y85" s="150"/>
      <c r="Z85" s="150"/>
      <c r="AA85" s="150"/>
      <c r="AB85" s="150"/>
      <c r="AC85" s="150"/>
      <c r="AD85" s="150"/>
      <c r="AE85" s="150"/>
      <c r="AF85" s="150"/>
    </row>
    <row r="86" spans="1:32" s="45" customFormat="1">
      <c r="A86" s="38"/>
      <c r="B86" s="5" t="s">
        <v>21</v>
      </c>
      <c r="C86" s="209" t="s">
        <v>308</v>
      </c>
      <c r="D86" s="139">
        <f>'St 2.1.1'!D86+'St 2.1.2'!D86+'St 2.1.3'!D86</f>
        <v>169299.22081340424</v>
      </c>
      <c r="E86" s="139">
        <f>'St 2.1.1'!E86+'St 2.1.2'!E86+'St 2.1.3'!E86</f>
        <v>159303.3787899497</v>
      </c>
      <c r="F86" s="139">
        <f>'St 2.1.1'!F86+'St 2.1.2'!F86+'St 2.1.3'!F86</f>
        <v>180794.92381094082</v>
      </c>
      <c r="G86" s="139">
        <f>'St 2.1.1'!G86+'St 2.1.2'!G86+'St 2.1.3'!G86</f>
        <v>174644.58889679995</v>
      </c>
      <c r="H86" s="139">
        <f>'St 2.1.1'!H86+'St 2.1.2'!H86+'St 2.1.3'!H86</f>
        <v>166532.90142190302</v>
      </c>
      <c r="I86" s="139">
        <f>'St 2.1.1'!I86+'St 2.1.2'!I86+'St 2.1.3'!I86</f>
        <v>169314.51620881367</v>
      </c>
      <c r="J86" s="139">
        <f>'St 2.1.1'!J86+'St 2.1.2'!J86+'St 2.1.3'!J86</f>
        <v>196423.91137003453</v>
      </c>
      <c r="K86" s="139">
        <f>'St 2.1.1'!K86+'St 2.1.2'!K86+'St 2.1.3'!K86</f>
        <v>217721.58404920532</v>
      </c>
      <c r="L86" s="139">
        <f>'St 2.1.1'!L86+'St 2.1.2'!L86+'St 2.1.3'!L86</f>
        <v>196564.88715134136</v>
      </c>
      <c r="M86" s="139">
        <f>'St 2.1.1'!M86+'St 2.1.2'!M86+'St 2.1.3'!M86</f>
        <v>229951.17273976843</v>
      </c>
      <c r="N86" s="146"/>
      <c r="O86" s="139">
        <f>'St 2.1.1'!O86+'St 2.1.2'!O86+'St 2.1.3'!O86</f>
        <v>-9995.8420234545611</v>
      </c>
      <c r="P86" s="139">
        <f>'St 2.1.1'!P86+'St 2.1.2'!P86+'St 2.1.3'!P86</f>
        <v>21491.545020991132</v>
      </c>
      <c r="Q86" s="139">
        <f>'St 2.1.1'!Q86+'St 2.1.2'!Q86+'St 2.1.3'!Q86</f>
        <v>-6150.3349141408489</v>
      </c>
      <c r="R86" s="139">
        <f>'St 2.1.1'!R86+'St 2.1.2'!R86+'St 2.1.3'!R86</f>
        <v>-8111.6874748969503</v>
      </c>
      <c r="S86" s="139">
        <f>'St 2.1.1'!S86+'St 2.1.2'!S86+'St 2.1.3'!S86</f>
        <v>2781.6147869106699</v>
      </c>
      <c r="T86" s="139">
        <f>'St 2.1.1'!T86+'St 2.1.2'!T86+'St 2.1.3'!T86</f>
        <v>27109.395161220855</v>
      </c>
      <c r="U86" s="139">
        <f>'St 2.1.1'!U86+'St 2.1.2'!U86+'St 2.1.3'!U86</f>
        <v>21297.672679170784</v>
      </c>
      <c r="V86" s="139">
        <f>'St 2.1.1'!V86+'St 2.1.2'!V86+'St 2.1.3'!V86</f>
        <v>-21156.696897863952</v>
      </c>
      <c r="W86" s="139">
        <f>'St 2.1.1'!W86+'St 2.1.2'!W86+'St 2.1.3'!W86</f>
        <v>33386.285588427098</v>
      </c>
      <c r="X86" s="149"/>
      <c r="Y86" s="149"/>
      <c r="Z86" s="149"/>
      <c r="AA86" s="149"/>
      <c r="AB86" s="149"/>
      <c r="AC86" s="149"/>
      <c r="AD86" s="149"/>
      <c r="AE86" s="149"/>
      <c r="AF86" s="149"/>
    </row>
    <row r="87" spans="1:32" s="45" customFormat="1">
      <c r="A87" s="38"/>
      <c r="B87" s="9" t="s">
        <v>94</v>
      </c>
      <c r="C87" s="209" t="s">
        <v>309</v>
      </c>
      <c r="D87" s="139">
        <f>'St 2.1.1'!D87+'St 2.1.2'!D87+'St 2.1.3'!D87</f>
        <v>164096.7295481826</v>
      </c>
      <c r="E87" s="139">
        <f>'St 2.1.1'!E87+'St 2.1.2'!E87+'St 2.1.3'!E87</f>
        <v>152890.72584676821</v>
      </c>
      <c r="F87" s="139">
        <f>'St 2.1.1'!F87+'St 2.1.2'!F87+'St 2.1.3'!F87</f>
        <v>173816.38009973336</v>
      </c>
      <c r="G87" s="139">
        <f>'St 2.1.1'!G87+'St 2.1.2'!G87+'St 2.1.3'!G87</f>
        <v>166932.59495854695</v>
      </c>
      <c r="H87" s="139">
        <f>'St 2.1.1'!H87+'St 2.1.2'!H87+'St 2.1.3'!H87</f>
        <v>157334.32251655002</v>
      </c>
      <c r="I87" s="139">
        <f>'St 2.1.1'!I87+'St 2.1.2'!I87+'St 2.1.3'!I87</f>
        <v>158882.46299796269</v>
      </c>
      <c r="J87" s="139">
        <f>'St 2.1.1'!J87+'St 2.1.2'!J87+'St 2.1.3'!J87</f>
        <v>185277.00923102052</v>
      </c>
      <c r="K87" s="139">
        <f>'St 2.1.1'!K87+'St 2.1.2'!K87+'St 2.1.3'!K87</f>
        <v>206022.90313226031</v>
      </c>
      <c r="L87" s="139">
        <f>'St 2.1.1'!L87+'St 2.1.2'!L87+'St 2.1.3'!L87</f>
        <v>183457.69152396035</v>
      </c>
      <c r="M87" s="139">
        <f>'St 2.1.1'!M87+'St 2.1.2'!M87+'St 2.1.3'!M87</f>
        <v>216203.02941623967</v>
      </c>
      <c r="N87" s="146"/>
      <c r="O87" s="139">
        <f>'St 2.1.1'!O87+'St 2.1.2'!O87+'St 2.1.3'!O87</f>
        <v>-11206.003701414418</v>
      </c>
      <c r="P87" s="139">
        <f>'St 2.1.1'!P87+'St 2.1.2'!P87+'St 2.1.3'!P87</f>
        <v>20925.654252965152</v>
      </c>
      <c r="Q87" s="139">
        <f>'St 2.1.1'!Q87+'St 2.1.2'!Q87+'St 2.1.3'!Q87</f>
        <v>-6883.785141186394</v>
      </c>
      <c r="R87" s="139">
        <f>'St 2.1.1'!R87+'St 2.1.2'!R87+'St 2.1.3'!R87</f>
        <v>-9598.2724419969545</v>
      </c>
      <c r="S87" s="139">
        <f>'St 2.1.1'!S87+'St 2.1.2'!S87+'St 2.1.3'!S87</f>
        <v>1548.140481412672</v>
      </c>
      <c r="T87" s="139">
        <f>'St 2.1.1'!T87+'St 2.1.2'!T87+'St 2.1.3'!T87</f>
        <v>26394.546233057856</v>
      </c>
      <c r="U87" s="139">
        <f>'St 2.1.1'!U87+'St 2.1.2'!U87+'St 2.1.3'!U87</f>
        <v>20745.893901239782</v>
      </c>
      <c r="V87" s="139">
        <f>'St 2.1.1'!V87+'St 2.1.2'!V87+'St 2.1.3'!V87</f>
        <v>-22565.211608299956</v>
      </c>
      <c r="W87" s="139">
        <f>'St 2.1.1'!W87+'St 2.1.2'!W87+'St 2.1.3'!W87</f>
        <v>32745.337892279349</v>
      </c>
      <c r="X87" s="149"/>
      <c r="Y87" s="149"/>
      <c r="Z87" s="149"/>
      <c r="AA87" s="149"/>
      <c r="AB87" s="149"/>
      <c r="AC87" s="149"/>
      <c r="AD87" s="149"/>
      <c r="AE87" s="149"/>
      <c r="AF87" s="149"/>
    </row>
    <row r="88" spans="1:32">
      <c r="B88" s="208" t="s">
        <v>40</v>
      </c>
      <c r="C88" s="219"/>
      <c r="D88" s="142">
        <f>'St 2.1.1'!D88+'St 2.1.2'!D88+'St 2.1.3'!D88</f>
        <v>164096.7295481826</v>
      </c>
      <c r="E88" s="142">
        <f>'St 2.1.1'!E88+'St 2.1.2'!E88+'St 2.1.3'!E88</f>
        <v>152890.72584676821</v>
      </c>
      <c r="F88" s="142">
        <f>'St 2.1.1'!F88+'St 2.1.2'!F88+'St 2.1.3'!F88</f>
        <v>173816.38009973336</v>
      </c>
      <c r="G88" s="142">
        <f>'St 2.1.1'!G88+'St 2.1.2'!G88+'St 2.1.3'!G88</f>
        <v>166932.59495854695</v>
      </c>
      <c r="H88" s="142">
        <f>'St 2.1.1'!H88+'St 2.1.2'!H88+'St 2.1.3'!H88</f>
        <v>157334.32251655002</v>
      </c>
      <c r="I88" s="142">
        <f>'St 2.1.1'!I88+'St 2.1.2'!I88+'St 2.1.3'!I88</f>
        <v>158882.46299796269</v>
      </c>
      <c r="J88" s="142">
        <f>'St 2.1.1'!J88+'St 2.1.2'!J88+'St 2.1.3'!J88</f>
        <v>185277.00923102052</v>
      </c>
      <c r="K88" s="142">
        <f>'St 2.1.1'!K88+'St 2.1.2'!K88+'St 2.1.3'!K88</f>
        <v>206022.90313226031</v>
      </c>
      <c r="L88" s="142">
        <f>'St 2.1.1'!L88+'St 2.1.2'!L88+'St 2.1.3'!L88</f>
        <v>183457.69152396035</v>
      </c>
      <c r="M88" s="142">
        <f>'St 2.1.1'!M88+'St 2.1.2'!M88+'St 2.1.3'!M88</f>
        <v>216203.02941623967</v>
      </c>
      <c r="N88" s="143"/>
      <c r="O88" s="142">
        <f>'St 2.1.1'!O88+'St 2.1.2'!O88+'St 2.1.3'!O88</f>
        <v>118.63629858565014</v>
      </c>
      <c r="P88" s="142">
        <f>'St 2.1.1'!P88+'St 2.1.2'!P88+'St 2.1.3'!P88</f>
        <v>2181.0342529651234</v>
      </c>
      <c r="Q88" s="142">
        <f>'St 2.1.1'!Q88+'St 2.1.2'!Q88+'St 2.1.3'!Q88</f>
        <v>-39.165141186362007</v>
      </c>
      <c r="R88" s="142">
        <f>'St 2.1.1'!R88+'St 2.1.2'!R88+'St 2.1.3'!R88</f>
        <v>1447.2975580029974</v>
      </c>
      <c r="S88" s="142">
        <f>'St 2.1.1'!S88+'St 2.1.2'!S88+'St 2.1.3'!S88</f>
        <v>122.39784824100042</v>
      </c>
      <c r="T88" s="142">
        <f>'St 2.1.1'!T88+'St 2.1.2'!T88+'St 2.1.3'!T88</f>
        <v>1568.5303856699256</v>
      </c>
      <c r="U88" s="142">
        <f>'St 2.1.1'!U88+'St 2.1.2'!U88+'St 2.1.3'!U88</f>
        <v>4211.100878403131</v>
      </c>
      <c r="V88" s="142">
        <f>'St 2.1.1'!V88+'St 2.1.2'!V88+'St 2.1.3'!V88</f>
        <v>2861.1501783879448</v>
      </c>
      <c r="W88" s="142">
        <f>'St 2.1.1'!W88+'St 2.1.2'!W88+'St 2.1.3'!W88</f>
        <v>-1356.5078066901419</v>
      </c>
      <c r="X88" s="150"/>
      <c r="Y88" s="150"/>
      <c r="Z88" s="150"/>
      <c r="AA88" s="150"/>
      <c r="AB88" s="150"/>
      <c r="AC88" s="150"/>
      <c r="AD88" s="150"/>
      <c r="AE88" s="150"/>
      <c r="AF88" s="150"/>
    </row>
    <row r="89" spans="1:32">
      <c r="B89" s="6" t="s">
        <v>41</v>
      </c>
      <c r="C89" s="219"/>
      <c r="D89" s="142">
        <f>'St 2.1.1'!D89+'St 2.1.2'!D89+'St 2.1.3'!D89</f>
        <v>0</v>
      </c>
      <c r="E89" s="142">
        <f>'St 2.1.1'!E89+'St 2.1.2'!E89+'St 2.1.3'!E89</f>
        <v>0</v>
      </c>
      <c r="F89" s="142">
        <f>'St 2.1.1'!F89+'St 2.1.2'!F89+'St 2.1.3'!F89</f>
        <v>0</v>
      </c>
      <c r="G89" s="142">
        <f>'St 2.1.1'!G89+'St 2.1.2'!G89+'St 2.1.3'!G89</f>
        <v>0</v>
      </c>
      <c r="H89" s="142">
        <f>'St 2.1.1'!H89+'St 2.1.2'!H89+'St 2.1.3'!H89</f>
        <v>0</v>
      </c>
      <c r="I89" s="142">
        <f>'St 2.1.1'!I89+'St 2.1.2'!I89+'St 2.1.3'!I89</f>
        <v>0</v>
      </c>
      <c r="J89" s="142">
        <f>'St 2.1.1'!J89+'St 2.1.2'!J89+'St 2.1.3'!J89</f>
        <v>0</v>
      </c>
      <c r="K89" s="142">
        <f>'St 2.1.1'!K89+'St 2.1.2'!K89+'St 2.1.3'!K89</f>
        <v>0</v>
      </c>
      <c r="L89" s="142">
        <f>'St 2.1.1'!L89+'St 2.1.2'!L89+'St 2.1.3'!L89</f>
        <v>0</v>
      </c>
      <c r="M89" s="142">
        <f>'St 2.1.1'!M89+'St 2.1.2'!M89+'St 2.1.3'!M89</f>
        <v>0</v>
      </c>
      <c r="N89" s="143"/>
      <c r="O89" s="142">
        <f>'St 2.1.1'!O89+'St 2.1.2'!O89+'St 2.1.3'!O89</f>
        <v>0</v>
      </c>
      <c r="P89" s="142">
        <f>'St 2.1.1'!P89+'St 2.1.2'!P89+'St 2.1.3'!P89</f>
        <v>0</v>
      </c>
      <c r="Q89" s="142">
        <f>'St 2.1.1'!Q89+'St 2.1.2'!Q89+'St 2.1.3'!Q89</f>
        <v>0</v>
      </c>
      <c r="R89" s="142">
        <f>'St 2.1.1'!R89+'St 2.1.2'!R89+'St 2.1.3'!R89</f>
        <v>0</v>
      </c>
      <c r="S89" s="142">
        <f>'St 2.1.1'!S89+'St 2.1.2'!S89+'St 2.1.3'!S89</f>
        <v>0</v>
      </c>
      <c r="T89" s="142">
        <f>'St 2.1.1'!T89+'St 2.1.2'!T89+'St 2.1.3'!T89</f>
        <v>0</v>
      </c>
      <c r="U89" s="142">
        <f>'St 2.1.1'!U89+'St 2.1.2'!U89+'St 2.1.3'!U89</f>
        <v>0</v>
      </c>
      <c r="V89" s="142">
        <f>'St 2.1.1'!V89+'St 2.1.2'!V89+'St 2.1.3'!V89</f>
        <v>0</v>
      </c>
      <c r="W89" s="142">
        <f>'St 2.1.1'!W89+'St 2.1.2'!W89+'St 2.1.3'!W89</f>
        <v>0</v>
      </c>
      <c r="X89" s="150"/>
      <c r="Y89" s="150"/>
      <c r="Z89" s="150"/>
      <c r="AA89" s="150"/>
      <c r="AB89" s="150"/>
      <c r="AC89" s="150"/>
      <c r="AD89" s="150"/>
      <c r="AE89" s="150"/>
      <c r="AF89" s="150"/>
    </row>
    <row r="90" spans="1:32">
      <c r="B90" s="6" t="s">
        <v>42</v>
      </c>
      <c r="C90" s="219"/>
      <c r="D90" s="142">
        <f>'St 2.1.1'!D90+'St 2.1.2'!D90+'St 2.1.3'!D90</f>
        <v>0</v>
      </c>
      <c r="E90" s="142">
        <f>'St 2.1.1'!E90+'St 2.1.2'!E90+'St 2.1.3'!E90</f>
        <v>0</v>
      </c>
      <c r="F90" s="142">
        <f>'St 2.1.1'!F90+'St 2.1.2'!F90+'St 2.1.3'!F90</f>
        <v>0</v>
      </c>
      <c r="G90" s="142">
        <f>'St 2.1.1'!G90+'St 2.1.2'!G90+'St 2.1.3'!G90</f>
        <v>0</v>
      </c>
      <c r="H90" s="142">
        <f>'St 2.1.1'!H90+'St 2.1.2'!H90+'St 2.1.3'!H90</f>
        <v>0</v>
      </c>
      <c r="I90" s="142">
        <f>'St 2.1.1'!I90+'St 2.1.2'!I90+'St 2.1.3'!I90</f>
        <v>0</v>
      </c>
      <c r="J90" s="142">
        <f>'St 2.1.1'!J90+'St 2.1.2'!J90+'St 2.1.3'!J90</f>
        <v>0</v>
      </c>
      <c r="K90" s="142">
        <f>'St 2.1.1'!K90+'St 2.1.2'!K90+'St 2.1.3'!K90</f>
        <v>0</v>
      </c>
      <c r="L90" s="142">
        <f>'St 2.1.1'!L90+'St 2.1.2'!L90+'St 2.1.3'!L90</f>
        <v>0</v>
      </c>
      <c r="M90" s="142">
        <f>'St 2.1.1'!M90+'St 2.1.2'!M90+'St 2.1.3'!M90</f>
        <v>0</v>
      </c>
      <c r="N90" s="143"/>
      <c r="O90" s="142">
        <f>'St 2.1.1'!O90+'St 2.1.2'!O90+'St 2.1.3'!O90</f>
        <v>0</v>
      </c>
      <c r="P90" s="142">
        <f>'St 2.1.1'!P90+'St 2.1.2'!P90+'St 2.1.3'!P90</f>
        <v>0</v>
      </c>
      <c r="Q90" s="142">
        <f>'St 2.1.1'!Q90+'St 2.1.2'!Q90+'St 2.1.3'!Q90</f>
        <v>0</v>
      </c>
      <c r="R90" s="142">
        <f>'St 2.1.1'!R90+'St 2.1.2'!R90+'St 2.1.3'!R90</f>
        <v>0</v>
      </c>
      <c r="S90" s="142">
        <f>'St 2.1.1'!S90+'St 2.1.2'!S90+'St 2.1.3'!S90</f>
        <v>0</v>
      </c>
      <c r="T90" s="142">
        <f>'St 2.1.1'!T90+'St 2.1.2'!T90+'St 2.1.3'!T90</f>
        <v>0</v>
      </c>
      <c r="U90" s="142">
        <f>'St 2.1.1'!U90+'St 2.1.2'!U90+'St 2.1.3'!U90</f>
        <v>0</v>
      </c>
      <c r="V90" s="142">
        <f>'St 2.1.1'!V90+'St 2.1.2'!V90+'St 2.1.3'!V90</f>
        <v>0</v>
      </c>
      <c r="W90" s="142">
        <f>'St 2.1.1'!W90+'St 2.1.2'!W90+'St 2.1.3'!W90</f>
        <v>0</v>
      </c>
      <c r="X90" s="150"/>
      <c r="Y90" s="150"/>
      <c r="Z90" s="150"/>
      <c r="AA90" s="150"/>
      <c r="AB90" s="150"/>
      <c r="AC90" s="150"/>
      <c r="AD90" s="150"/>
      <c r="AE90" s="150"/>
      <c r="AF90" s="150"/>
    </row>
    <row r="91" spans="1:32">
      <c r="B91" s="6" t="s">
        <v>43</v>
      </c>
      <c r="C91" s="219"/>
      <c r="D91" s="142">
        <f>'St 2.1.1'!D91+'St 2.1.2'!D91+'St 2.1.3'!D91</f>
        <v>0</v>
      </c>
      <c r="E91" s="142">
        <f>'St 2.1.1'!E91+'St 2.1.2'!E91+'St 2.1.3'!E91</f>
        <v>0</v>
      </c>
      <c r="F91" s="142">
        <f>'St 2.1.1'!F91+'St 2.1.2'!F91+'St 2.1.3'!F91</f>
        <v>0</v>
      </c>
      <c r="G91" s="142">
        <f>'St 2.1.1'!G91+'St 2.1.2'!G91+'St 2.1.3'!G91</f>
        <v>0</v>
      </c>
      <c r="H91" s="142">
        <f>'St 2.1.1'!H91+'St 2.1.2'!H91+'St 2.1.3'!H91</f>
        <v>0</v>
      </c>
      <c r="I91" s="142">
        <f>'St 2.1.1'!I91+'St 2.1.2'!I91+'St 2.1.3'!I91</f>
        <v>0</v>
      </c>
      <c r="J91" s="142">
        <f>'St 2.1.1'!J91+'St 2.1.2'!J91+'St 2.1.3'!J91</f>
        <v>0</v>
      </c>
      <c r="K91" s="142">
        <f>'St 2.1.1'!K91+'St 2.1.2'!K91+'St 2.1.3'!K91</f>
        <v>0</v>
      </c>
      <c r="L91" s="142">
        <f>'St 2.1.1'!L91+'St 2.1.2'!L91+'St 2.1.3'!L91</f>
        <v>0</v>
      </c>
      <c r="M91" s="142">
        <f>'St 2.1.1'!M91+'St 2.1.2'!M91+'St 2.1.3'!M91</f>
        <v>0</v>
      </c>
      <c r="N91" s="143"/>
      <c r="O91" s="142">
        <f>'St 2.1.1'!O91+'St 2.1.2'!O91+'St 2.1.3'!O91</f>
        <v>0</v>
      </c>
      <c r="P91" s="142">
        <f>'St 2.1.1'!P91+'St 2.1.2'!P91+'St 2.1.3'!P91</f>
        <v>0</v>
      </c>
      <c r="Q91" s="142">
        <f>'St 2.1.1'!Q91+'St 2.1.2'!Q91+'St 2.1.3'!Q91</f>
        <v>0</v>
      </c>
      <c r="R91" s="142">
        <f>'St 2.1.1'!R91+'St 2.1.2'!R91+'St 2.1.3'!R91</f>
        <v>0</v>
      </c>
      <c r="S91" s="142">
        <f>'St 2.1.1'!S91+'St 2.1.2'!S91+'St 2.1.3'!S91</f>
        <v>0</v>
      </c>
      <c r="T91" s="142">
        <f>'St 2.1.1'!T91+'St 2.1.2'!T91+'St 2.1.3'!T91</f>
        <v>0</v>
      </c>
      <c r="U91" s="142">
        <f>'St 2.1.1'!U91+'St 2.1.2'!U91+'St 2.1.3'!U91</f>
        <v>0</v>
      </c>
      <c r="V91" s="142">
        <f>'St 2.1.1'!V91+'St 2.1.2'!V91+'St 2.1.3'!V91</f>
        <v>0</v>
      </c>
      <c r="W91" s="142">
        <f>'St 2.1.1'!W91+'St 2.1.2'!W91+'St 2.1.3'!W91</f>
        <v>0</v>
      </c>
      <c r="X91" s="150"/>
      <c r="Y91" s="150"/>
      <c r="Z91" s="150"/>
      <c r="AA91" s="150"/>
      <c r="AB91" s="150"/>
      <c r="AC91" s="150"/>
      <c r="AD91" s="150"/>
      <c r="AE91" s="150"/>
      <c r="AF91" s="150"/>
    </row>
    <row r="92" spans="1:32">
      <c r="B92" s="6" t="s">
        <v>44</v>
      </c>
      <c r="C92" s="219"/>
      <c r="D92" s="142">
        <f>'St 2.1.1'!D92+'St 2.1.2'!D92+'St 2.1.3'!D92</f>
        <v>0</v>
      </c>
      <c r="E92" s="142">
        <f>'St 2.1.1'!E92+'St 2.1.2'!E92+'St 2.1.3'!E92</f>
        <v>0</v>
      </c>
      <c r="F92" s="142">
        <f>'St 2.1.1'!F92+'St 2.1.2'!F92+'St 2.1.3'!F92</f>
        <v>0</v>
      </c>
      <c r="G92" s="142">
        <f>'St 2.1.1'!G92+'St 2.1.2'!G92+'St 2.1.3'!G92</f>
        <v>0</v>
      </c>
      <c r="H92" s="142">
        <f>'St 2.1.1'!H92+'St 2.1.2'!H92+'St 2.1.3'!H92</f>
        <v>0</v>
      </c>
      <c r="I92" s="142">
        <f>'St 2.1.1'!I92+'St 2.1.2'!I92+'St 2.1.3'!I92</f>
        <v>0</v>
      </c>
      <c r="J92" s="142">
        <f>'St 2.1.1'!J92+'St 2.1.2'!J92+'St 2.1.3'!J92</f>
        <v>0</v>
      </c>
      <c r="K92" s="142">
        <f>'St 2.1.1'!K92+'St 2.1.2'!K92+'St 2.1.3'!K92</f>
        <v>0</v>
      </c>
      <c r="L92" s="142">
        <f>'St 2.1.1'!L92+'St 2.1.2'!L92+'St 2.1.3'!L92</f>
        <v>0</v>
      </c>
      <c r="M92" s="142">
        <f>'St 2.1.1'!M92+'St 2.1.2'!M92+'St 2.1.3'!M92</f>
        <v>0</v>
      </c>
      <c r="N92" s="143"/>
      <c r="O92" s="142">
        <f>'St 2.1.1'!O92+'St 2.1.2'!O92+'St 2.1.3'!O92</f>
        <v>0</v>
      </c>
      <c r="P92" s="142">
        <f>'St 2.1.1'!P92+'St 2.1.2'!P92+'St 2.1.3'!P92</f>
        <v>0</v>
      </c>
      <c r="Q92" s="142">
        <f>'St 2.1.1'!Q92+'St 2.1.2'!Q92+'St 2.1.3'!Q92</f>
        <v>0</v>
      </c>
      <c r="R92" s="142">
        <f>'St 2.1.1'!R92+'St 2.1.2'!R92+'St 2.1.3'!R92</f>
        <v>0</v>
      </c>
      <c r="S92" s="142">
        <f>'St 2.1.1'!S92+'St 2.1.2'!S92+'St 2.1.3'!S92</f>
        <v>0</v>
      </c>
      <c r="T92" s="142">
        <f>'St 2.1.1'!T92+'St 2.1.2'!T92+'St 2.1.3'!T92</f>
        <v>0</v>
      </c>
      <c r="U92" s="142">
        <f>'St 2.1.1'!U92+'St 2.1.2'!U92+'St 2.1.3'!U92</f>
        <v>0</v>
      </c>
      <c r="V92" s="142">
        <f>'St 2.1.1'!V92+'St 2.1.2'!V92+'St 2.1.3'!V92</f>
        <v>0</v>
      </c>
      <c r="W92" s="142">
        <f>'St 2.1.1'!W92+'St 2.1.2'!W92+'St 2.1.3'!W92</f>
        <v>0</v>
      </c>
      <c r="X92" s="150"/>
      <c r="Y92" s="150"/>
      <c r="Z92" s="150"/>
      <c r="AA92" s="150"/>
      <c r="AB92" s="150"/>
      <c r="AC92" s="150"/>
      <c r="AD92" s="150"/>
      <c r="AE92" s="150"/>
      <c r="AF92" s="150"/>
    </row>
    <row r="93" spans="1:32">
      <c r="B93" s="7" t="s">
        <v>45</v>
      </c>
      <c r="C93" s="219"/>
      <c r="D93" s="142">
        <f>'St 2.1.1'!D93+'St 2.1.2'!D93+'St 2.1.3'!D93</f>
        <v>0</v>
      </c>
      <c r="E93" s="142">
        <f>'St 2.1.1'!E93+'St 2.1.2'!E93+'St 2.1.3'!E93</f>
        <v>0</v>
      </c>
      <c r="F93" s="142">
        <f>'St 2.1.1'!F93+'St 2.1.2'!F93+'St 2.1.3'!F93</f>
        <v>0</v>
      </c>
      <c r="G93" s="142">
        <f>'St 2.1.1'!G93+'St 2.1.2'!G93+'St 2.1.3'!G93</f>
        <v>0</v>
      </c>
      <c r="H93" s="142">
        <f>'St 2.1.1'!H93+'St 2.1.2'!H93+'St 2.1.3'!H93</f>
        <v>0</v>
      </c>
      <c r="I93" s="142">
        <f>'St 2.1.1'!I93+'St 2.1.2'!I93+'St 2.1.3'!I93</f>
        <v>0</v>
      </c>
      <c r="J93" s="142">
        <f>'St 2.1.1'!J93+'St 2.1.2'!J93+'St 2.1.3'!J93</f>
        <v>0</v>
      </c>
      <c r="K93" s="142">
        <f>'St 2.1.1'!K93+'St 2.1.2'!K93+'St 2.1.3'!K93</f>
        <v>0</v>
      </c>
      <c r="L93" s="142">
        <f>'St 2.1.1'!L93+'St 2.1.2'!L93+'St 2.1.3'!L93</f>
        <v>0</v>
      </c>
      <c r="M93" s="142">
        <f>'St 2.1.1'!M93+'St 2.1.2'!M93+'St 2.1.3'!M93</f>
        <v>0</v>
      </c>
      <c r="N93" s="143"/>
      <c r="O93" s="142">
        <f>'St 2.1.1'!O93+'St 2.1.2'!O93+'St 2.1.3'!O93</f>
        <v>0</v>
      </c>
      <c r="P93" s="142">
        <f>'St 2.1.1'!P93+'St 2.1.2'!P93+'St 2.1.3'!P93</f>
        <v>0</v>
      </c>
      <c r="Q93" s="142">
        <f>'St 2.1.1'!Q93+'St 2.1.2'!Q93+'St 2.1.3'!Q93</f>
        <v>0</v>
      </c>
      <c r="R93" s="142">
        <f>'St 2.1.1'!R93+'St 2.1.2'!R93+'St 2.1.3'!R93</f>
        <v>0</v>
      </c>
      <c r="S93" s="142">
        <f>'St 2.1.1'!S93+'St 2.1.2'!S93+'St 2.1.3'!S93</f>
        <v>0</v>
      </c>
      <c r="T93" s="142">
        <f>'St 2.1.1'!T93+'St 2.1.2'!T93+'St 2.1.3'!T93</f>
        <v>0</v>
      </c>
      <c r="U93" s="142">
        <f>'St 2.1.1'!U93+'St 2.1.2'!U93+'St 2.1.3'!U93</f>
        <v>0</v>
      </c>
      <c r="V93" s="142">
        <f>'St 2.1.1'!V93+'St 2.1.2'!V93+'St 2.1.3'!V93</f>
        <v>0</v>
      </c>
      <c r="W93" s="142">
        <f>'St 2.1.1'!W93+'St 2.1.2'!W93+'St 2.1.3'!W93</f>
        <v>0</v>
      </c>
      <c r="X93" s="150"/>
      <c r="Y93" s="150"/>
      <c r="Z93" s="150"/>
      <c r="AA93" s="150"/>
      <c r="AB93" s="150"/>
      <c r="AC93" s="150"/>
      <c r="AD93" s="150"/>
      <c r="AE93" s="150"/>
      <c r="AF93" s="150"/>
    </row>
    <row r="94" spans="1:32">
      <c r="B94" s="7" t="s">
        <v>46</v>
      </c>
      <c r="C94" s="219"/>
      <c r="D94" s="142">
        <f>'St 2.1.1'!D94+'St 2.1.2'!D94+'St 2.1.3'!D94</f>
        <v>0</v>
      </c>
      <c r="E94" s="142">
        <f>'St 2.1.1'!E94+'St 2.1.2'!E94+'St 2.1.3'!E94</f>
        <v>0</v>
      </c>
      <c r="F94" s="142">
        <f>'St 2.1.1'!F94+'St 2.1.2'!F94+'St 2.1.3'!F94</f>
        <v>0</v>
      </c>
      <c r="G94" s="142">
        <f>'St 2.1.1'!G94+'St 2.1.2'!G94+'St 2.1.3'!G94</f>
        <v>0</v>
      </c>
      <c r="H94" s="142">
        <f>'St 2.1.1'!H94+'St 2.1.2'!H94+'St 2.1.3'!H94</f>
        <v>0</v>
      </c>
      <c r="I94" s="142">
        <f>'St 2.1.1'!I94+'St 2.1.2'!I94+'St 2.1.3'!I94</f>
        <v>0</v>
      </c>
      <c r="J94" s="142">
        <f>'St 2.1.1'!J94+'St 2.1.2'!J94+'St 2.1.3'!J94</f>
        <v>0</v>
      </c>
      <c r="K94" s="142">
        <f>'St 2.1.1'!K94+'St 2.1.2'!K94+'St 2.1.3'!K94</f>
        <v>0</v>
      </c>
      <c r="L94" s="142">
        <f>'St 2.1.1'!L94+'St 2.1.2'!L94+'St 2.1.3'!L94</f>
        <v>0</v>
      </c>
      <c r="M94" s="142">
        <f>'St 2.1.1'!M94+'St 2.1.2'!M94+'St 2.1.3'!M94</f>
        <v>0</v>
      </c>
      <c r="N94" s="143"/>
      <c r="O94" s="142">
        <f>'St 2.1.1'!O94+'St 2.1.2'!O94+'St 2.1.3'!O94</f>
        <v>0</v>
      </c>
      <c r="P94" s="142">
        <f>'St 2.1.1'!P94+'St 2.1.2'!P94+'St 2.1.3'!P94</f>
        <v>0</v>
      </c>
      <c r="Q94" s="142">
        <f>'St 2.1.1'!Q94+'St 2.1.2'!Q94+'St 2.1.3'!Q94</f>
        <v>0</v>
      </c>
      <c r="R94" s="142">
        <f>'St 2.1.1'!R94+'St 2.1.2'!R94+'St 2.1.3'!R94</f>
        <v>0</v>
      </c>
      <c r="S94" s="142">
        <f>'St 2.1.1'!S94+'St 2.1.2'!S94+'St 2.1.3'!S94</f>
        <v>0</v>
      </c>
      <c r="T94" s="142">
        <f>'St 2.1.1'!T94+'St 2.1.2'!T94+'St 2.1.3'!T94</f>
        <v>0</v>
      </c>
      <c r="U94" s="142">
        <f>'St 2.1.1'!U94+'St 2.1.2'!U94+'St 2.1.3'!U94</f>
        <v>0</v>
      </c>
      <c r="V94" s="142">
        <f>'St 2.1.1'!V94+'St 2.1.2'!V94+'St 2.1.3'!V94</f>
        <v>0</v>
      </c>
      <c r="W94" s="142">
        <f>'St 2.1.1'!W94+'St 2.1.2'!W94+'St 2.1.3'!W94</f>
        <v>0</v>
      </c>
      <c r="X94" s="150"/>
      <c r="Y94" s="150"/>
      <c r="Z94" s="150"/>
      <c r="AA94" s="150"/>
      <c r="AB94" s="150"/>
      <c r="AC94" s="150"/>
      <c r="AD94" s="150"/>
      <c r="AE94" s="150"/>
      <c r="AF94" s="150"/>
    </row>
    <row r="95" spans="1:32">
      <c r="B95" s="6" t="s">
        <v>317</v>
      </c>
      <c r="C95" s="219"/>
      <c r="D95" s="142">
        <f>'St 2.1.1'!D95+'St 2.1.2'!D95+'St 2.1.3'!D95</f>
        <v>161665.39314730003</v>
      </c>
      <c r="E95" s="142">
        <f>'St 2.1.1'!E95+'St 2.1.2'!E95+'St 2.1.3'!E95</f>
        <v>150273.25980969996</v>
      </c>
      <c r="F95" s="142">
        <f>'St 2.1.1'!F95+'St 2.1.2'!F95+'St 2.1.3'!F95</f>
        <v>170662.06187359997</v>
      </c>
      <c r="G95" s="142">
        <f>'St 2.1.1'!G95+'St 2.1.2'!G95+'St 2.1.3'!G95</f>
        <v>163488.55044259995</v>
      </c>
      <c r="H95" s="142">
        <f>'St 2.1.1'!H95+'St 2.1.2'!H95+'St 2.1.3'!H95</f>
        <v>152816.131054</v>
      </c>
      <c r="I95" s="142">
        <f>'St 2.1.1'!I95+'St 2.1.2'!I95+'St 2.1.3'!I95</f>
        <v>154152.56168307169</v>
      </c>
      <c r="J95" s="142">
        <f>'St 2.1.1'!J95+'St 2.1.2'!J95+'St 2.1.3'!J95</f>
        <v>179144.42816245754</v>
      </c>
      <c r="K95" s="142">
        <f>'St 2.1.1'!K95+'St 2.1.2'!K95+'St 2.1.3'!K95</f>
        <v>198586.43051586431</v>
      </c>
      <c r="L95" s="142">
        <f>'St 2.1.1'!L95+'St 2.1.2'!L95+'St 2.1.3'!L95</f>
        <v>176079.95208210836</v>
      </c>
      <c r="M95" s="142">
        <f>'St 2.1.1'!M95+'St 2.1.2'!M95+'St 2.1.3'!M95</f>
        <v>207739.98255547782</v>
      </c>
      <c r="N95" s="143"/>
      <c r="O95" s="142">
        <f>'St 2.1.1'!O95+'St 2.1.2'!O95+'St 2.1.3'!O95</f>
        <v>-11392.133337600068</v>
      </c>
      <c r="P95" s="142">
        <f>'St 2.1.1'!P95+'St 2.1.2'!P95+'St 2.1.3'!P95</f>
        <v>20388.802063900031</v>
      </c>
      <c r="Q95" s="142">
        <f>'St 2.1.1'!Q95+'St 2.1.2'!Q95+'St 2.1.3'!Q95</f>
        <v>-7173.5114310000308</v>
      </c>
      <c r="R95" s="142">
        <f>'St 2.1.1'!R95+'St 2.1.2'!R95+'St 2.1.3'!R95</f>
        <v>-10672.419388599954</v>
      </c>
      <c r="S95" s="142">
        <f>'St 2.1.1'!S95+'St 2.1.2'!S95+'St 2.1.3'!S95</f>
        <v>1336.4306290716713</v>
      </c>
      <c r="T95" s="142">
        <f>'St 2.1.1'!T95+'St 2.1.2'!T95+'St 2.1.3'!T95</f>
        <v>24991.866479385855</v>
      </c>
      <c r="U95" s="142">
        <f>'St 2.1.1'!U95+'St 2.1.2'!U95+'St 2.1.3'!U95</f>
        <v>19442.002353406784</v>
      </c>
      <c r="V95" s="142">
        <f>'St 2.1.1'!V95+'St 2.1.2'!V95+'St 2.1.3'!V95</f>
        <v>-22506.478433755958</v>
      </c>
      <c r="W95" s="142">
        <f>'St 2.1.1'!W95+'St 2.1.2'!W95+'St 2.1.3'!W95</f>
        <v>31660.03047336949</v>
      </c>
      <c r="X95" s="150"/>
      <c r="Y95" s="150"/>
      <c r="Z95" s="150"/>
      <c r="AA95" s="150"/>
      <c r="AB95" s="150"/>
      <c r="AC95" s="150"/>
      <c r="AD95" s="150"/>
      <c r="AE95" s="150"/>
      <c r="AF95" s="150"/>
    </row>
    <row r="96" spans="1:32">
      <c r="B96" s="6" t="s">
        <v>108</v>
      </c>
      <c r="C96" s="219"/>
      <c r="D96" s="142">
        <f>'St 2.1.1'!D96+'St 2.1.2'!D96+'St 2.1.3'!D96</f>
        <v>2431.3364008825902</v>
      </c>
      <c r="E96" s="142">
        <f>'St 2.1.1'!E96+'St 2.1.2'!E96+'St 2.1.3'!E96</f>
        <v>2617.46603706824</v>
      </c>
      <c r="F96" s="142">
        <f>'St 2.1.1'!F96+'St 2.1.2'!F96+'St 2.1.3'!F96</f>
        <v>3154.3182261333627</v>
      </c>
      <c r="G96" s="142">
        <f>'St 2.1.1'!G96+'St 2.1.2'!G96+'St 2.1.3'!G96</f>
        <v>3444.044515947</v>
      </c>
      <c r="H96" s="142">
        <f>'St 2.1.1'!H96+'St 2.1.2'!H96+'St 2.1.3'!H96</f>
        <v>4518.1914625500003</v>
      </c>
      <c r="I96" s="142">
        <f>'St 2.1.1'!I96+'St 2.1.2'!I96+'St 2.1.3'!I96</f>
        <v>4729.9013148909999</v>
      </c>
      <c r="J96" s="142">
        <f>'St 2.1.1'!J96+'St 2.1.2'!J96+'St 2.1.3'!J96</f>
        <v>6132.5810685630004</v>
      </c>
      <c r="K96" s="142">
        <f>'St 2.1.1'!K96+'St 2.1.2'!K96+'St 2.1.3'!K96</f>
        <v>7436.4726163960004</v>
      </c>
      <c r="L96" s="142">
        <f>'St 2.1.1'!L96+'St 2.1.2'!L96+'St 2.1.3'!L96</f>
        <v>7377.7394418520007</v>
      </c>
      <c r="M96" s="142">
        <f>'St 2.1.1'!M96+'St 2.1.2'!M96+'St 2.1.3'!M96</f>
        <v>8463.0468607618586</v>
      </c>
      <c r="N96" s="143"/>
      <c r="O96" s="142">
        <f>'St 2.1.1'!O96+'St 2.1.2'!O96+'St 2.1.3'!O96</f>
        <v>186.12963618564999</v>
      </c>
      <c r="P96" s="142">
        <f>'St 2.1.1'!P96+'St 2.1.2'!P96+'St 2.1.3'!P96</f>
        <v>536.85218906512273</v>
      </c>
      <c r="Q96" s="142">
        <f>'St 2.1.1'!Q96+'St 2.1.2'!Q96+'St 2.1.3'!Q96</f>
        <v>289.72628981363755</v>
      </c>
      <c r="R96" s="142">
        <f>'St 2.1.1'!R96+'St 2.1.2'!R96+'St 2.1.3'!R96</f>
        <v>1074.1469466030005</v>
      </c>
      <c r="S96" s="142">
        <f>'St 2.1.1'!S96+'St 2.1.2'!S96+'St 2.1.3'!S96</f>
        <v>211.7098523409993</v>
      </c>
      <c r="T96" s="142">
        <f>'St 2.1.1'!T96+'St 2.1.2'!T96+'St 2.1.3'!T96</f>
        <v>1402.6797536720003</v>
      </c>
      <c r="U96" s="142">
        <f>'St 2.1.1'!U96+'St 2.1.2'!U96+'St 2.1.3'!U96</f>
        <v>1303.8915478329998</v>
      </c>
      <c r="V96" s="142">
        <f>'St 2.1.1'!V96+'St 2.1.2'!V96+'St 2.1.3'!V96</f>
        <v>-58.733174543999667</v>
      </c>
      <c r="W96" s="142">
        <f>'St 2.1.1'!W96+'St 2.1.2'!W96+'St 2.1.3'!W96</f>
        <v>1085.3074189098579</v>
      </c>
      <c r="X96" s="150"/>
      <c r="Y96" s="150"/>
      <c r="Z96" s="150"/>
      <c r="AA96" s="150"/>
      <c r="AB96" s="150"/>
      <c r="AC96" s="150"/>
      <c r="AD96" s="150"/>
      <c r="AE96" s="150"/>
      <c r="AF96" s="150"/>
    </row>
    <row r="97" spans="1:32">
      <c r="B97" s="6" t="s">
        <v>48</v>
      </c>
      <c r="C97" s="219"/>
      <c r="D97" s="142">
        <f>'St 2.1.1'!D97+'St 2.1.2'!D97+'St 2.1.3'!D97</f>
        <v>0</v>
      </c>
      <c r="E97" s="142">
        <f>'St 2.1.1'!E97+'St 2.1.2'!E97+'St 2.1.3'!E97</f>
        <v>0</v>
      </c>
      <c r="F97" s="142">
        <f>'St 2.1.1'!F97+'St 2.1.2'!F97+'St 2.1.3'!F97</f>
        <v>0</v>
      </c>
      <c r="G97" s="142">
        <f>'St 2.1.1'!G97+'St 2.1.2'!G97+'St 2.1.3'!G97</f>
        <v>0</v>
      </c>
      <c r="H97" s="142">
        <f>'St 2.1.1'!H97+'St 2.1.2'!H97+'St 2.1.3'!H97</f>
        <v>0</v>
      </c>
      <c r="I97" s="142">
        <f>'St 2.1.1'!I97+'St 2.1.2'!I97+'St 2.1.3'!I97</f>
        <v>0</v>
      </c>
      <c r="J97" s="142">
        <f>'St 2.1.1'!J97+'St 2.1.2'!J97+'St 2.1.3'!J97</f>
        <v>0</v>
      </c>
      <c r="K97" s="142">
        <f>'St 2.1.1'!K97+'St 2.1.2'!K97+'St 2.1.3'!K97</f>
        <v>0</v>
      </c>
      <c r="L97" s="142">
        <f>'St 2.1.1'!L97+'St 2.1.2'!L97+'St 2.1.3'!L97</f>
        <v>0</v>
      </c>
      <c r="M97" s="142">
        <f>'St 2.1.1'!M97+'St 2.1.2'!M97+'St 2.1.3'!M97</f>
        <v>0</v>
      </c>
      <c r="N97" s="143"/>
      <c r="O97" s="142">
        <f>'St 2.1.1'!O97+'St 2.1.2'!O97+'St 2.1.3'!O97</f>
        <v>0</v>
      </c>
      <c r="P97" s="142">
        <f>'St 2.1.1'!P97+'St 2.1.2'!P97+'St 2.1.3'!P97</f>
        <v>0</v>
      </c>
      <c r="Q97" s="142">
        <f>'St 2.1.1'!Q97+'St 2.1.2'!Q97+'St 2.1.3'!Q97</f>
        <v>0</v>
      </c>
      <c r="R97" s="142">
        <f>'St 2.1.1'!R97+'St 2.1.2'!R97+'St 2.1.3'!R97</f>
        <v>0</v>
      </c>
      <c r="S97" s="142">
        <f>'St 2.1.1'!S97+'St 2.1.2'!S97+'St 2.1.3'!S97</f>
        <v>0</v>
      </c>
      <c r="T97" s="142">
        <f>'St 2.1.1'!T97+'St 2.1.2'!T97+'St 2.1.3'!T97</f>
        <v>0</v>
      </c>
      <c r="U97" s="142">
        <f>'St 2.1.1'!U97+'St 2.1.2'!U97+'St 2.1.3'!U97</f>
        <v>0</v>
      </c>
      <c r="V97" s="142">
        <f>'St 2.1.1'!V97+'St 2.1.2'!V97+'St 2.1.3'!V97</f>
        <v>0</v>
      </c>
      <c r="W97" s="142">
        <f>'St 2.1.1'!W97+'St 2.1.2'!W97+'St 2.1.3'!W97</f>
        <v>0</v>
      </c>
      <c r="X97" s="150"/>
      <c r="Y97" s="150"/>
      <c r="Z97" s="150"/>
      <c r="AA97" s="150"/>
      <c r="AB97" s="150"/>
      <c r="AC97" s="150"/>
      <c r="AD97" s="150"/>
      <c r="AE97" s="150"/>
      <c r="AF97" s="150"/>
    </row>
    <row r="98" spans="1:32">
      <c r="B98" s="6" t="s">
        <v>325</v>
      </c>
      <c r="C98" s="219"/>
      <c r="D98" s="142">
        <f>'St 2.1.1'!D98+'St 2.1.2'!D98+'St 2.1.3'!D98</f>
        <v>0</v>
      </c>
      <c r="E98" s="142">
        <f>'St 2.1.1'!E98+'St 2.1.2'!E98+'St 2.1.3'!E98</f>
        <v>0</v>
      </c>
      <c r="F98" s="142">
        <f>'St 2.1.1'!F98+'St 2.1.2'!F98+'St 2.1.3'!F98</f>
        <v>0</v>
      </c>
      <c r="G98" s="142">
        <f>'St 2.1.1'!G98+'St 2.1.2'!G98+'St 2.1.3'!G98</f>
        <v>0</v>
      </c>
      <c r="H98" s="142">
        <f>'St 2.1.1'!H98+'St 2.1.2'!H98+'St 2.1.3'!H98</f>
        <v>0</v>
      </c>
      <c r="I98" s="142">
        <f>'St 2.1.1'!I98+'St 2.1.2'!I98+'St 2.1.3'!I98</f>
        <v>0</v>
      </c>
      <c r="J98" s="142">
        <f>'St 2.1.1'!J98+'St 2.1.2'!J98+'St 2.1.3'!J98</f>
        <v>0</v>
      </c>
      <c r="K98" s="142">
        <f>'St 2.1.1'!K98+'St 2.1.2'!K98+'St 2.1.3'!K98</f>
        <v>0</v>
      </c>
      <c r="L98" s="142">
        <f>'St 2.1.1'!L98+'St 2.1.2'!L98+'St 2.1.3'!L98</f>
        <v>0</v>
      </c>
      <c r="M98" s="142">
        <f>'St 2.1.1'!M98+'St 2.1.2'!M98+'St 2.1.3'!M98</f>
        <v>0</v>
      </c>
      <c r="N98" s="143"/>
      <c r="O98" s="142">
        <f>'St 2.1.1'!O98+'St 2.1.2'!O98+'St 2.1.3'!O98</f>
        <v>0</v>
      </c>
      <c r="P98" s="142">
        <f>'St 2.1.1'!P98+'St 2.1.2'!P98+'St 2.1.3'!P98</f>
        <v>0</v>
      </c>
      <c r="Q98" s="142">
        <f>'St 2.1.1'!Q98+'St 2.1.2'!Q98+'St 2.1.3'!Q98</f>
        <v>0</v>
      </c>
      <c r="R98" s="142">
        <f>'St 2.1.1'!R98+'St 2.1.2'!R98+'St 2.1.3'!R98</f>
        <v>0</v>
      </c>
      <c r="S98" s="142">
        <f>'St 2.1.1'!S98+'St 2.1.2'!S98+'St 2.1.3'!S98</f>
        <v>0</v>
      </c>
      <c r="T98" s="142">
        <f>'St 2.1.1'!T98+'St 2.1.2'!T98+'St 2.1.3'!T98</f>
        <v>0</v>
      </c>
      <c r="U98" s="142">
        <f>'St 2.1.1'!U98+'St 2.1.2'!U98+'St 2.1.3'!U98</f>
        <v>0</v>
      </c>
      <c r="V98" s="142">
        <f>'St 2.1.1'!V98+'St 2.1.2'!V98+'St 2.1.3'!V98</f>
        <v>0</v>
      </c>
      <c r="W98" s="142">
        <f>'St 2.1.1'!W98+'St 2.1.2'!W98+'St 2.1.3'!W98</f>
        <v>0</v>
      </c>
      <c r="X98" s="150"/>
      <c r="Y98" s="150"/>
      <c r="Z98" s="150"/>
      <c r="AA98" s="150"/>
      <c r="AB98" s="150"/>
      <c r="AC98" s="150"/>
      <c r="AD98" s="150"/>
      <c r="AE98" s="150"/>
      <c r="AF98" s="150"/>
    </row>
    <row r="99" spans="1:32">
      <c r="B99" s="8" t="s">
        <v>101</v>
      </c>
      <c r="C99" s="219"/>
      <c r="D99" s="142">
        <f>'St 2.1.1'!D99+'St 2.1.2'!D99+'St 2.1.3'!D99</f>
        <v>0</v>
      </c>
      <c r="E99" s="142">
        <f>'St 2.1.1'!E99+'St 2.1.2'!E99+'St 2.1.3'!E99</f>
        <v>0</v>
      </c>
      <c r="F99" s="142">
        <f>'St 2.1.1'!F99+'St 2.1.2'!F99+'St 2.1.3'!F99</f>
        <v>0</v>
      </c>
      <c r="G99" s="142">
        <f>'St 2.1.1'!G99+'St 2.1.2'!G99+'St 2.1.3'!G99</f>
        <v>0</v>
      </c>
      <c r="H99" s="142">
        <f>'St 2.1.1'!H99+'St 2.1.2'!H99+'St 2.1.3'!H99</f>
        <v>0</v>
      </c>
      <c r="I99" s="142">
        <f>'St 2.1.1'!I99+'St 2.1.2'!I99+'St 2.1.3'!I99</f>
        <v>0</v>
      </c>
      <c r="J99" s="142">
        <f>'St 2.1.1'!J99+'St 2.1.2'!J99+'St 2.1.3'!J99</f>
        <v>0</v>
      </c>
      <c r="K99" s="142">
        <f>'St 2.1.1'!K99+'St 2.1.2'!K99+'St 2.1.3'!K99</f>
        <v>0</v>
      </c>
      <c r="L99" s="142">
        <f>'St 2.1.1'!L99+'St 2.1.2'!L99+'St 2.1.3'!L99</f>
        <v>0</v>
      </c>
      <c r="M99" s="142">
        <f>'St 2.1.1'!M99+'St 2.1.2'!M99+'St 2.1.3'!M99</f>
        <v>0</v>
      </c>
      <c r="N99" s="143"/>
      <c r="O99" s="142">
        <f>'St 2.1.1'!O99+'St 2.1.2'!O99+'St 2.1.3'!O99</f>
        <v>0</v>
      </c>
      <c r="P99" s="142">
        <f>'St 2.1.1'!P99+'St 2.1.2'!P99+'St 2.1.3'!P99</f>
        <v>0</v>
      </c>
      <c r="Q99" s="142">
        <f>'St 2.1.1'!Q99+'St 2.1.2'!Q99+'St 2.1.3'!Q99</f>
        <v>0</v>
      </c>
      <c r="R99" s="142">
        <f>'St 2.1.1'!R99+'St 2.1.2'!R99+'St 2.1.3'!R99</f>
        <v>0</v>
      </c>
      <c r="S99" s="142">
        <f>'St 2.1.1'!S99+'St 2.1.2'!S99+'St 2.1.3'!S99</f>
        <v>0</v>
      </c>
      <c r="T99" s="142">
        <f>'St 2.1.1'!T99+'St 2.1.2'!T99+'St 2.1.3'!T99</f>
        <v>0</v>
      </c>
      <c r="U99" s="142">
        <f>'St 2.1.1'!U99+'St 2.1.2'!U99+'St 2.1.3'!U99</f>
        <v>0</v>
      </c>
      <c r="V99" s="142">
        <f>'St 2.1.1'!V99+'St 2.1.2'!V99+'St 2.1.3'!V99</f>
        <v>0</v>
      </c>
      <c r="W99" s="142">
        <f>'St 2.1.1'!W99+'St 2.1.2'!W99+'St 2.1.3'!W99</f>
        <v>0</v>
      </c>
      <c r="X99" s="150"/>
      <c r="Y99" s="150"/>
      <c r="Z99" s="150"/>
      <c r="AA99" s="150"/>
      <c r="AB99" s="150"/>
      <c r="AC99" s="150"/>
      <c r="AD99" s="150"/>
      <c r="AE99" s="150"/>
      <c r="AF99" s="150"/>
    </row>
    <row r="100" spans="1:32" s="45" customFormat="1">
      <c r="A100" s="38"/>
      <c r="B100" s="9" t="s">
        <v>95</v>
      </c>
      <c r="C100" s="209" t="s">
        <v>310</v>
      </c>
      <c r="D100" s="139">
        <f>'St 2.1.1'!D100+'St 2.1.2'!D100+'St 2.1.3'!D100</f>
        <v>5202.4912652216235</v>
      </c>
      <c r="E100" s="139">
        <f>'St 2.1.1'!E100+'St 2.1.2'!E100+'St 2.1.3'!E100</f>
        <v>6412.652943181477</v>
      </c>
      <c r="F100" s="139">
        <f>'St 2.1.1'!F100+'St 2.1.2'!F100+'St 2.1.3'!F100</f>
        <v>6978.5437112074551</v>
      </c>
      <c r="G100" s="139">
        <f>'St 2.1.1'!G100+'St 2.1.2'!G100+'St 2.1.3'!G100</f>
        <v>7711.993938253001</v>
      </c>
      <c r="H100" s="139">
        <f>'St 2.1.1'!H100+'St 2.1.2'!H100+'St 2.1.3'!H100</f>
        <v>9198.5789053529988</v>
      </c>
      <c r="I100" s="139">
        <f>'St 2.1.1'!I100+'St 2.1.2'!I100+'St 2.1.3'!I100</f>
        <v>10432.053210851</v>
      </c>
      <c r="J100" s="139">
        <f>'St 2.1.1'!J100+'St 2.1.2'!J100+'St 2.1.3'!J100</f>
        <v>11146.902139014001</v>
      </c>
      <c r="K100" s="139">
        <f>'St 2.1.1'!K100+'St 2.1.2'!K100+'St 2.1.3'!K100</f>
        <v>11698.680916944999</v>
      </c>
      <c r="L100" s="139">
        <f>'St 2.1.1'!L100+'St 2.1.2'!L100+'St 2.1.3'!L100</f>
        <v>13107.195627381001</v>
      </c>
      <c r="M100" s="139">
        <f>'St 2.1.1'!M100+'St 2.1.2'!M100+'St 2.1.3'!M100</f>
        <v>13748.143323528753</v>
      </c>
      <c r="N100" s="146"/>
      <c r="O100" s="139">
        <f>'St 2.1.1'!O100+'St 2.1.2'!O100+'St 2.1.3'!O100</f>
        <v>1210.1616779598537</v>
      </c>
      <c r="P100" s="139">
        <f>'St 2.1.1'!P100+'St 2.1.2'!P100+'St 2.1.3'!P100</f>
        <v>565.89076802597731</v>
      </c>
      <c r="Q100" s="139">
        <f>'St 2.1.1'!Q100+'St 2.1.2'!Q100+'St 2.1.3'!Q100</f>
        <v>733.45022704554594</v>
      </c>
      <c r="R100" s="139">
        <f>'St 2.1.1'!R100+'St 2.1.2'!R100+'St 2.1.3'!R100</f>
        <v>1486.5849670999978</v>
      </c>
      <c r="S100" s="139">
        <f>'St 2.1.1'!S100+'St 2.1.2'!S100+'St 2.1.3'!S100</f>
        <v>1233.4743054980008</v>
      </c>
      <c r="T100" s="139">
        <f>'St 2.1.1'!T100+'St 2.1.2'!T100+'St 2.1.3'!T100</f>
        <v>714.84892816300066</v>
      </c>
      <c r="U100" s="139">
        <f>'St 2.1.1'!U100+'St 2.1.2'!U100+'St 2.1.3'!U100</f>
        <v>551.77877793099833</v>
      </c>
      <c r="V100" s="139">
        <f>'St 2.1.1'!V100+'St 2.1.2'!V100+'St 2.1.3'!V100</f>
        <v>1408.5147104360019</v>
      </c>
      <c r="W100" s="139">
        <f>'St 2.1.1'!W100+'St 2.1.2'!W100+'St 2.1.3'!W100</f>
        <v>640.94769614775373</v>
      </c>
      <c r="X100" s="149"/>
      <c r="Y100" s="149"/>
      <c r="Z100" s="149"/>
      <c r="AA100" s="149"/>
      <c r="AB100" s="149"/>
      <c r="AC100" s="149"/>
      <c r="AD100" s="149"/>
      <c r="AE100" s="149"/>
      <c r="AF100" s="149"/>
    </row>
    <row r="101" spans="1:32">
      <c r="B101" s="208" t="s">
        <v>40</v>
      </c>
      <c r="C101" s="219"/>
      <c r="D101" s="142">
        <f>'St 2.1.1'!D101+'St 2.1.2'!D101+'St 2.1.3'!D101</f>
        <v>5202.4912652216235</v>
      </c>
      <c r="E101" s="142">
        <f>'St 2.1.1'!E101+'St 2.1.2'!E101+'St 2.1.3'!E101</f>
        <v>6412.652943181477</v>
      </c>
      <c r="F101" s="142">
        <f>'St 2.1.1'!F101+'St 2.1.2'!F101+'St 2.1.3'!F101</f>
        <v>6978.5437112074551</v>
      </c>
      <c r="G101" s="142">
        <f>'St 2.1.1'!G101+'St 2.1.2'!G101+'St 2.1.3'!G101</f>
        <v>7711.993938253001</v>
      </c>
      <c r="H101" s="142">
        <f>'St 2.1.1'!H101+'St 2.1.2'!H101+'St 2.1.3'!H101</f>
        <v>9198.5789053529988</v>
      </c>
      <c r="I101" s="142">
        <f>'St 2.1.1'!I101+'St 2.1.2'!I101+'St 2.1.3'!I101</f>
        <v>10432.053210851</v>
      </c>
      <c r="J101" s="142">
        <f>'St 2.1.1'!J101+'St 2.1.2'!J101+'St 2.1.3'!J101</f>
        <v>11146.902139014001</v>
      </c>
      <c r="K101" s="142">
        <f>'St 2.1.1'!K101+'St 2.1.2'!K101+'St 2.1.3'!K101</f>
        <v>11698.680916944999</v>
      </c>
      <c r="L101" s="142">
        <f>'St 2.1.1'!L101+'St 2.1.2'!L101+'St 2.1.3'!L101</f>
        <v>13107.195627381001</v>
      </c>
      <c r="M101" s="142">
        <f>'St 2.1.1'!M101+'St 2.1.2'!M101+'St 2.1.3'!M101</f>
        <v>13748.143323528753</v>
      </c>
      <c r="N101" s="143"/>
      <c r="O101" s="142">
        <f>'St 2.1.1'!O101+'St 2.1.2'!O101+'St 2.1.3'!O101</f>
        <v>1210.1616779598537</v>
      </c>
      <c r="P101" s="142">
        <f>'St 2.1.1'!P101+'St 2.1.2'!P101+'St 2.1.3'!P101</f>
        <v>565.89076802597731</v>
      </c>
      <c r="Q101" s="142">
        <f>'St 2.1.1'!Q101+'St 2.1.2'!Q101+'St 2.1.3'!Q101</f>
        <v>733.45022704554594</v>
      </c>
      <c r="R101" s="142">
        <f>'St 2.1.1'!R101+'St 2.1.2'!R101+'St 2.1.3'!R101</f>
        <v>1486.5849670999978</v>
      </c>
      <c r="S101" s="142">
        <f>'St 2.1.1'!S101+'St 2.1.2'!S101+'St 2.1.3'!S101</f>
        <v>1233.4743054980008</v>
      </c>
      <c r="T101" s="142">
        <f>'St 2.1.1'!T101+'St 2.1.2'!T101+'St 2.1.3'!T101</f>
        <v>714.84892816300066</v>
      </c>
      <c r="U101" s="142">
        <f>'St 2.1.1'!U101+'St 2.1.2'!U101+'St 2.1.3'!U101</f>
        <v>551.77877793099833</v>
      </c>
      <c r="V101" s="142">
        <f>'St 2.1.1'!V101+'St 2.1.2'!V101+'St 2.1.3'!V101</f>
        <v>1408.5147104360019</v>
      </c>
      <c r="W101" s="142">
        <f>'St 2.1.1'!W101+'St 2.1.2'!W101+'St 2.1.3'!W101</f>
        <v>640.94769614775373</v>
      </c>
      <c r="X101" s="150"/>
      <c r="Y101" s="150"/>
      <c r="Z101" s="150"/>
      <c r="AA101" s="150"/>
      <c r="AB101" s="150"/>
      <c r="AC101" s="150"/>
      <c r="AD101" s="150"/>
      <c r="AE101" s="150"/>
      <c r="AF101" s="150"/>
    </row>
    <row r="102" spans="1:32">
      <c r="B102" s="6" t="s">
        <v>41</v>
      </c>
      <c r="C102" s="219"/>
      <c r="D102" s="142">
        <f>'St 2.1.1'!D102+'St 2.1.2'!D102+'St 2.1.3'!D102</f>
        <v>0</v>
      </c>
      <c r="E102" s="142">
        <f>'St 2.1.1'!E102+'St 2.1.2'!E102+'St 2.1.3'!E102</f>
        <v>0</v>
      </c>
      <c r="F102" s="142">
        <f>'St 2.1.1'!F102+'St 2.1.2'!F102+'St 2.1.3'!F102</f>
        <v>0</v>
      </c>
      <c r="G102" s="142">
        <f>'St 2.1.1'!G102+'St 2.1.2'!G102+'St 2.1.3'!G102</f>
        <v>0</v>
      </c>
      <c r="H102" s="142">
        <f>'St 2.1.1'!H102+'St 2.1.2'!H102+'St 2.1.3'!H102</f>
        <v>0</v>
      </c>
      <c r="I102" s="142">
        <f>'St 2.1.1'!I102+'St 2.1.2'!I102+'St 2.1.3'!I102</f>
        <v>0</v>
      </c>
      <c r="J102" s="142">
        <f>'St 2.1.1'!J102+'St 2.1.2'!J102+'St 2.1.3'!J102</f>
        <v>0</v>
      </c>
      <c r="K102" s="142">
        <f>'St 2.1.1'!K102+'St 2.1.2'!K102+'St 2.1.3'!K102</f>
        <v>0</v>
      </c>
      <c r="L102" s="142">
        <f>'St 2.1.1'!L102+'St 2.1.2'!L102+'St 2.1.3'!L102</f>
        <v>0</v>
      </c>
      <c r="M102" s="142">
        <f>'St 2.1.1'!M102+'St 2.1.2'!M102+'St 2.1.3'!M102</f>
        <v>0</v>
      </c>
      <c r="N102" s="143"/>
      <c r="O102" s="142">
        <f>'St 2.1.1'!O102+'St 2.1.2'!O102+'St 2.1.3'!O102</f>
        <v>0</v>
      </c>
      <c r="P102" s="142">
        <f>'St 2.1.1'!P102+'St 2.1.2'!P102+'St 2.1.3'!P102</f>
        <v>0</v>
      </c>
      <c r="Q102" s="142">
        <f>'St 2.1.1'!Q102+'St 2.1.2'!Q102+'St 2.1.3'!Q102</f>
        <v>0</v>
      </c>
      <c r="R102" s="142">
        <f>'St 2.1.1'!R102+'St 2.1.2'!R102+'St 2.1.3'!R102</f>
        <v>0</v>
      </c>
      <c r="S102" s="142">
        <f>'St 2.1.1'!S102+'St 2.1.2'!S102+'St 2.1.3'!S102</f>
        <v>0</v>
      </c>
      <c r="T102" s="142">
        <f>'St 2.1.1'!T102+'St 2.1.2'!T102+'St 2.1.3'!T102</f>
        <v>0</v>
      </c>
      <c r="U102" s="142">
        <f>'St 2.1.1'!U102+'St 2.1.2'!U102+'St 2.1.3'!U102</f>
        <v>0</v>
      </c>
      <c r="V102" s="142">
        <f>'St 2.1.1'!V102+'St 2.1.2'!V102+'St 2.1.3'!V102</f>
        <v>0</v>
      </c>
      <c r="W102" s="142">
        <f>'St 2.1.1'!W102+'St 2.1.2'!W102+'St 2.1.3'!W102</f>
        <v>0</v>
      </c>
      <c r="X102" s="150"/>
      <c r="Y102" s="150"/>
      <c r="Z102" s="150"/>
      <c r="AA102" s="150"/>
      <c r="AB102" s="150"/>
      <c r="AC102" s="150"/>
      <c r="AD102" s="150"/>
      <c r="AE102" s="150"/>
      <c r="AF102" s="150"/>
    </row>
    <row r="103" spans="1:32">
      <c r="B103" s="6" t="s">
        <v>42</v>
      </c>
      <c r="C103" s="219"/>
      <c r="D103" s="142">
        <f>'St 2.1.1'!D103+'St 2.1.2'!D103+'St 2.1.3'!D103</f>
        <v>1.3091199999999999E-2</v>
      </c>
      <c r="E103" s="142">
        <f>'St 2.1.1'!E103+'St 2.1.2'!E103+'St 2.1.3'!E103</f>
        <v>0</v>
      </c>
      <c r="F103" s="142">
        <f>'St 2.1.1'!F103+'St 2.1.2'!F103+'St 2.1.3'!F103</f>
        <v>0</v>
      </c>
      <c r="G103" s="142">
        <f>'St 2.1.1'!G103+'St 2.1.2'!G103+'St 2.1.3'!G103</f>
        <v>0</v>
      </c>
      <c r="H103" s="142">
        <f>'St 2.1.1'!H103+'St 2.1.2'!H103+'St 2.1.3'!H103</f>
        <v>0</v>
      </c>
      <c r="I103" s="142">
        <f>'St 2.1.1'!I103+'St 2.1.2'!I103+'St 2.1.3'!I103</f>
        <v>0</v>
      </c>
      <c r="J103" s="142">
        <f>'St 2.1.1'!J103+'St 2.1.2'!J103+'St 2.1.3'!J103</f>
        <v>0</v>
      </c>
      <c r="K103" s="142">
        <f>'St 2.1.1'!K103+'St 2.1.2'!K103+'St 2.1.3'!K103</f>
        <v>13.616438499999999</v>
      </c>
      <c r="L103" s="142">
        <f>'St 2.1.1'!L103+'St 2.1.2'!L103+'St 2.1.3'!L103</f>
        <v>81.477363099999991</v>
      </c>
      <c r="M103" s="142">
        <f>'St 2.1.1'!M103+'St 2.1.2'!M103+'St 2.1.3'!M103</f>
        <v>0</v>
      </c>
      <c r="N103" s="143"/>
      <c r="O103" s="142">
        <f>'St 2.1.1'!O103+'St 2.1.2'!O103+'St 2.1.3'!O103</f>
        <v>-1.3091199999999999E-2</v>
      </c>
      <c r="P103" s="142">
        <f>'St 2.1.1'!P103+'St 2.1.2'!P103+'St 2.1.3'!P103</f>
        <v>0</v>
      </c>
      <c r="Q103" s="142">
        <f>'St 2.1.1'!Q103+'St 2.1.2'!Q103+'St 2.1.3'!Q103</f>
        <v>0</v>
      </c>
      <c r="R103" s="142">
        <f>'St 2.1.1'!R103+'St 2.1.2'!R103+'St 2.1.3'!R103</f>
        <v>0</v>
      </c>
      <c r="S103" s="142">
        <f>'St 2.1.1'!S103+'St 2.1.2'!S103+'St 2.1.3'!S103</f>
        <v>0</v>
      </c>
      <c r="T103" s="142">
        <f>'St 2.1.1'!T103+'St 2.1.2'!T103+'St 2.1.3'!T103</f>
        <v>0</v>
      </c>
      <c r="U103" s="142">
        <f>'St 2.1.1'!U103+'St 2.1.2'!U103+'St 2.1.3'!U103</f>
        <v>13.616438499999999</v>
      </c>
      <c r="V103" s="142">
        <f>'St 2.1.1'!V103+'St 2.1.2'!V103+'St 2.1.3'!V103</f>
        <v>67.86092459999999</v>
      </c>
      <c r="W103" s="142">
        <f>'St 2.1.1'!W103+'St 2.1.2'!W103+'St 2.1.3'!W103</f>
        <v>-81.477363099999991</v>
      </c>
      <c r="X103" s="150"/>
      <c r="Y103" s="150"/>
      <c r="Z103" s="150"/>
      <c r="AA103" s="150"/>
      <c r="AB103" s="150"/>
      <c r="AC103" s="150"/>
      <c r="AD103" s="150"/>
      <c r="AE103" s="150"/>
      <c r="AF103" s="150"/>
    </row>
    <row r="104" spans="1:32">
      <c r="B104" s="6" t="s">
        <v>43</v>
      </c>
      <c r="C104" s="219"/>
      <c r="D104" s="142">
        <f>'St 2.1.1'!D104+'St 2.1.2'!D104+'St 2.1.3'!D104</f>
        <v>0.81566365509499628</v>
      </c>
      <c r="E104" s="142">
        <f>'St 2.1.1'!E104+'St 2.1.2'!E104+'St 2.1.3'!E104</f>
        <v>0.86916158567586443</v>
      </c>
      <c r="F104" s="142">
        <f>'St 2.1.1'!F104+'St 2.1.2'!F104+'St 2.1.3'!F104</f>
        <v>0.92811330000000003</v>
      </c>
      <c r="G104" s="142">
        <f>'St 2.1.1'!G104+'St 2.1.2'!G104+'St 2.1.3'!G104</f>
        <v>0.95146580000000003</v>
      </c>
      <c r="H104" s="142">
        <f>'St 2.1.1'!H104+'St 2.1.2'!H104+'St 2.1.3'!H104</f>
        <v>0.91614050000000014</v>
      </c>
      <c r="I104" s="142">
        <f>'St 2.1.1'!I104+'St 2.1.2'!I104+'St 2.1.3'!I104</f>
        <v>1.0279123999999999</v>
      </c>
      <c r="J104" s="142">
        <f>'St 2.1.1'!J104+'St 2.1.2'!J104+'St 2.1.3'!J104</f>
        <v>0.78200660000000011</v>
      </c>
      <c r="K104" s="142">
        <f>'St 2.1.1'!K104+'St 2.1.2'!K104+'St 2.1.3'!K104</f>
        <v>0.76281339999999997</v>
      </c>
      <c r="L104" s="142">
        <f>'St 2.1.1'!L104+'St 2.1.2'!L104+'St 2.1.3'!L104</f>
        <v>0.81735630000000004</v>
      </c>
      <c r="M104" s="142">
        <f>'St 2.1.1'!M104+'St 2.1.2'!M104+'St 2.1.3'!M104</f>
        <v>0.88083609019083564</v>
      </c>
      <c r="N104" s="143"/>
      <c r="O104" s="142">
        <f>'St 2.1.1'!O104+'St 2.1.2'!O104+'St 2.1.3'!O104</f>
        <v>5.3497930580868186E-2</v>
      </c>
      <c r="P104" s="142">
        <f>'St 2.1.1'!P104+'St 2.1.2'!P104+'St 2.1.3'!P104</f>
        <v>5.8951714324135575E-2</v>
      </c>
      <c r="Q104" s="142">
        <f>'St 2.1.1'!Q104+'St 2.1.2'!Q104+'St 2.1.3'!Q104</f>
        <v>2.3352500000000005E-2</v>
      </c>
      <c r="R104" s="142">
        <f>'St 2.1.1'!R104+'St 2.1.2'!R104+'St 2.1.3'!R104</f>
        <v>-3.5325299999999955E-2</v>
      </c>
      <c r="S104" s="142">
        <f>'St 2.1.1'!S104+'St 2.1.2'!S104+'St 2.1.3'!S104</f>
        <v>0.11177189999999979</v>
      </c>
      <c r="T104" s="142">
        <f>'St 2.1.1'!T104+'St 2.1.2'!T104+'St 2.1.3'!T104</f>
        <v>-0.24590579999999984</v>
      </c>
      <c r="U104" s="142">
        <f>'St 2.1.1'!U104+'St 2.1.2'!U104+'St 2.1.3'!U104</f>
        <v>-1.9193200000000056E-2</v>
      </c>
      <c r="V104" s="142">
        <f>'St 2.1.1'!V104+'St 2.1.2'!V104+'St 2.1.3'!V104</f>
        <v>5.4542900000000005E-2</v>
      </c>
      <c r="W104" s="142">
        <f>'St 2.1.1'!W104+'St 2.1.2'!W104+'St 2.1.3'!W104</f>
        <v>6.3479790190835647E-2</v>
      </c>
      <c r="X104" s="150"/>
      <c r="Y104" s="150"/>
      <c r="Z104" s="150"/>
      <c r="AA104" s="150"/>
      <c r="AB104" s="150"/>
      <c r="AC104" s="150"/>
      <c r="AD104" s="150"/>
      <c r="AE104" s="150"/>
      <c r="AF104" s="150"/>
    </row>
    <row r="105" spans="1:32">
      <c r="B105" s="6" t="s">
        <v>44</v>
      </c>
      <c r="C105" s="219"/>
      <c r="D105" s="142">
        <f>'St 2.1.1'!D105+'St 2.1.2'!D105+'St 2.1.3'!D105</f>
        <v>3266.6005278430384</v>
      </c>
      <c r="E105" s="142">
        <f>'St 2.1.1'!E105+'St 2.1.2'!E105+'St 2.1.3'!E105</f>
        <v>3691.8140370501733</v>
      </c>
      <c r="F105" s="142">
        <f>'St 2.1.1'!F105+'St 2.1.2'!F105+'St 2.1.3'!F105</f>
        <v>4162.0618990436087</v>
      </c>
      <c r="G105" s="142">
        <f>'St 2.1.1'!G105+'St 2.1.2'!G105+'St 2.1.3'!G105</f>
        <v>4747.3817311820003</v>
      </c>
      <c r="H105" s="142">
        <f>'St 2.1.1'!H105+'St 2.1.2'!H105+'St 2.1.3'!H105</f>
        <v>5451.2882614990003</v>
      </c>
      <c r="I105" s="142">
        <f>'St 2.1.1'!I105+'St 2.1.2'!I105+'St 2.1.3'!I105</f>
        <v>6197.0730232860005</v>
      </c>
      <c r="J105" s="142">
        <f>'St 2.1.1'!J105+'St 2.1.2'!J105+'St 2.1.3'!J105</f>
        <v>6476.0049615030002</v>
      </c>
      <c r="K105" s="142">
        <f>'St 2.1.1'!K105+'St 2.1.2'!K105+'St 2.1.3'!K105</f>
        <v>6983.2595150349998</v>
      </c>
      <c r="L105" s="142">
        <f>'St 2.1.1'!L105+'St 2.1.2'!L105+'St 2.1.3'!L105</f>
        <v>7790.7018201380015</v>
      </c>
      <c r="M105" s="142">
        <f>'St 2.1.1'!M105+'St 2.1.2'!M105+'St 2.1.3'!M105</f>
        <v>8540.1267022098855</v>
      </c>
      <c r="N105" s="143"/>
      <c r="O105" s="142">
        <f>'St 2.1.1'!O105+'St 2.1.2'!O105+'St 2.1.3'!O105</f>
        <v>425.21350920713485</v>
      </c>
      <c r="P105" s="142">
        <f>'St 2.1.1'!P105+'St 2.1.2'!P105+'St 2.1.3'!P105</f>
        <v>470.24786199343538</v>
      </c>
      <c r="Q105" s="142">
        <f>'St 2.1.1'!Q105+'St 2.1.2'!Q105+'St 2.1.3'!Q105</f>
        <v>585.31983213839135</v>
      </c>
      <c r="R105" s="142">
        <f>'St 2.1.1'!R105+'St 2.1.2'!R105+'St 2.1.3'!R105</f>
        <v>703.90653031700049</v>
      </c>
      <c r="S105" s="142">
        <f>'St 2.1.1'!S105+'St 2.1.2'!S105+'St 2.1.3'!S105</f>
        <v>745.78476178700021</v>
      </c>
      <c r="T105" s="142">
        <f>'St 2.1.1'!T105+'St 2.1.2'!T105+'St 2.1.3'!T105</f>
        <v>278.93193821699924</v>
      </c>
      <c r="U105" s="142">
        <f>'St 2.1.1'!U105+'St 2.1.2'!U105+'St 2.1.3'!U105</f>
        <v>507.25455353200033</v>
      </c>
      <c r="V105" s="142">
        <f>'St 2.1.1'!V105+'St 2.1.2'!V105+'St 2.1.3'!V105</f>
        <v>807.44230510300099</v>
      </c>
      <c r="W105" s="142">
        <f>'St 2.1.1'!W105+'St 2.1.2'!W105+'St 2.1.3'!W105</f>
        <v>749.42488207188376</v>
      </c>
      <c r="X105" s="150"/>
      <c r="Y105" s="150"/>
      <c r="Z105" s="150"/>
      <c r="AA105" s="150"/>
      <c r="AB105" s="150"/>
      <c r="AC105" s="150"/>
      <c r="AD105" s="150"/>
      <c r="AE105" s="150"/>
      <c r="AF105" s="150"/>
    </row>
    <row r="106" spans="1:32">
      <c r="B106" s="7" t="s">
        <v>45</v>
      </c>
      <c r="C106" s="219"/>
      <c r="D106" s="142">
        <f>'St 2.1.1'!D106+'St 2.1.2'!D106+'St 2.1.3'!D106</f>
        <v>3266.6005278430384</v>
      </c>
      <c r="E106" s="142">
        <f>'St 2.1.1'!E106+'St 2.1.2'!E106+'St 2.1.3'!E106</f>
        <v>3691.8140370501733</v>
      </c>
      <c r="F106" s="142">
        <f>'St 2.1.1'!F106+'St 2.1.2'!F106+'St 2.1.3'!F106</f>
        <v>4162.0618990436087</v>
      </c>
      <c r="G106" s="142">
        <f>'St 2.1.1'!G106+'St 2.1.2'!G106+'St 2.1.3'!G106</f>
        <v>4747.3817311820003</v>
      </c>
      <c r="H106" s="142">
        <f>'St 2.1.1'!H106+'St 2.1.2'!H106+'St 2.1.3'!H106</f>
        <v>5451.2882614990003</v>
      </c>
      <c r="I106" s="142">
        <f>'St 2.1.1'!I106+'St 2.1.2'!I106+'St 2.1.3'!I106</f>
        <v>6197.0730232860005</v>
      </c>
      <c r="J106" s="142">
        <f>'St 2.1.1'!J106+'St 2.1.2'!J106+'St 2.1.3'!J106</f>
        <v>6476.0049615030002</v>
      </c>
      <c r="K106" s="142">
        <f>'St 2.1.1'!K106+'St 2.1.2'!K106+'St 2.1.3'!K106</f>
        <v>6983.2595150349998</v>
      </c>
      <c r="L106" s="142">
        <f>'St 2.1.1'!L106+'St 2.1.2'!L106+'St 2.1.3'!L106</f>
        <v>7790.7018201380015</v>
      </c>
      <c r="M106" s="142">
        <f>'St 2.1.1'!M106+'St 2.1.2'!M106+'St 2.1.3'!M106</f>
        <v>8540.1267022098855</v>
      </c>
      <c r="N106" s="143"/>
      <c r="O106" s="142">
        <f>'St 2.1.1'!O106+'St 2.1.2'!O106+'St 2.1.3'!O106</f>
        <v>425.21350920713485</v>
      </c>
      <c r="P106" s="142">
        <f>'St 2.1.1'!P106+'St 2.1.2'!P106+'St 2.1.3'!P106</f>
        <v>470.24786199343538</v>
      </c>
      <c r="Q106" s="142">
        <f>'St 2.1.1'!Q106+'St 2.1.2'!Q106+'St 2.1.3'!Q106</f>
        <v>585.31983213839135</v>
      </c>
      <c r="R106" s="142">
        <f>'St 2.1.1'!R106+'St 2.1.2'!R106+'St 2.1.3'!R106</f>
        <v>703.90653031700049</v>
      </c>
      <c r="S106" s="142">
        <f>'St 2.1.1'!S106+'St 2.1.2'!S106+'St 2.1.3'!S106</f>
        <v>745.78476178700021</v>
      </c>
      <c r="T106" s="142">
        <f>'St 2.1.1'!T106+'St 2.1.2'!T106+'St 2.1.3'!T106</f>
        <v>278.93193821699924</v>
      </c>
      <c r="U106" s="142">
        <f>'St 2.1.1'!U106+'St 2.1.2'!U106+'St 2.1.3'!U106</f>
        <v>507.25455353200033</v>
      </c>
      <c r="V106" s="142">
        <f>'St 2.1.1'!V106+'St 2.1.2'!V106+'St 2.1.3'!V106</f>
        <v>807.44230510300099</v>
      </c>
      <c r="W106" s="142">
        <f>'St 2.1.1'!W106+'St 2.1.2'!W106+'St 2.1.3'!W106</f>
        <v>749.42488207188376</v>
      </c>
      <c r="X106" s="150"/>
      <c r="Y106" s="150"/>
      <c r="Z106" s="150"/>
      <c r="AA106" s="150"/>
      <c r="AB106" s="150"/>
      <c r="AC106" s="150"/>
      <c r="AD106" s="150"/>
      <c r="AE106" s="150"/>
      <c r="AF106" s="150"/>
    </row>
    <row r="107" spans="1:32">
      <c r="B107" s="7" t="s">
        <v>46</v>
      </c>
      <c r="C107" s="219"/>
      <c r="D107" s="142">
        <f>'St 2.1.1'!D107+'St 2.1.2'!D107+'St 2.1.3'!D107</f>
        <v>0</v>
      </c>
      <c r="E107" s="142">
        <f>'St 2.1.1'!E107+'St 2.1.2'!E107+'St 2.1.3'!E107</f>
        <v>0</v>
      </c>
      <c r="F107" s="142">
        <f>'St 2.1.1'!F107+'St 2.1.2'!F107+'St 2.1.3'!F107</f>
        <v>0</v>
      </c>
      <c r="G107" s="142">
        <f>'St 2.1.1'!G107+'St 2.1.2'!G107+'St 2.1.3'!G107</f>
        <v>0</v>
      </c>
      <c r="H107" s="142">
        <f>'St 2.1.1'!H107+'St 2.1.2'!H107+'St 2.1.3'!H107</f>
        <v>0</v>
      </c>
      <c r="I107" s="142">
        <f>'St 2.1.1'!I107+'St 2.1.2'!I107+'St 2.1.3'!I107</f>
        <v>0</v>
      </c>
      <c r="J107" s="142">
        <f>'St 2.1.1'!J107+'St 2.1.2'!J107+'St 2.1.3'!J107</f>
        <v>0</v>
      </c>
      <c r="K107" s="142">
        <f>'St 2.1.1'!K107+'St 2.1.2'!K107+'St 2.1.3'!K107</f>
        <v>0</v>
      </c>
      <c r="L107" s="142">
        <f>'St 2.1.1'!L107+'St 2.1.2'!L107+'St 2.1.3'!L107</f>
        <v>0</v>
      </c>
      <c r="M107" s="142">
        <f>'St 2.1.1'!M107+'St 2.1.2'!M107+'St 2.1.3'!M107</f>
        <v>0</v>
      </c>
      <c r="N107" s="143"/>
      <c r="O107" s="142">
        <f>'St 2.1.1'!O107+'St 2.1.2'!O107+'St 2.1.3'!O107</f>
        <v>0</v>
      </c>
      <c r="P107" s="142">
        <f>'St 2.1.1'!P107+'St 2.1.2'!P107+'St 2.1.3'!P107</f>
        <v>0</v>
      </c>
      <c r="Q107" s="142">
        <f>'St 2.1.1'!Q107+'St 2.1.2'!Q107+'St 2.1.3'!Q107</f>
        <v>0</v>
      </c>
      <c r="R107" s="142">
        <f>'St 2.1.1'!R107+'St 2.1.2'!R107+'St 2.1.3'!R107</f>
        <v>0</v>
      </c>
      <c r="S107" s="142">
        <f>'St 2.1.1'!S107+'St 2.1.2'!S107+'St 2.1.3'!S107</f>
        <v>0</v>
      </c>
      <c r="T107" s="142">
        <f>'St 2.1.1'!T107+'St 2.1.2'!T107+'St 2.1.3'!T107</f>
        <v>0</v>
      </c>
      <c r="U107" s="142">
        <f>'St 2.1.1'!U107+'St 2.1.2'!U107+'St 2.1.3'!U107</f>
        <v>0</v>
      </c>
      <c r="V107" s="142">
        <f>'St 2.1.1'!V107+'St 2.1.2'!V107+'St 2.1.3'!V107</f>
        <v>0</v>
      </c>
      <c r="W107" s="142">
        <f>'St 2.1.1'!W107+'St 2.1.2'!W107+'St 2.1.3'!W107</f>
        <v>0</v>
      </c>
      <c r="X107" s="150"/>
      <c r="Y107" s="150"/>
      <c r="Z107" s="150"/>
      <c r="AA107" s="150"/>
      <c r="AB107" s="150"/>
      <c r="AC107" s="150"/>
      <c r="AD107" s="150"/>
      <c r="AE107" s="150"/>
      <c r="AF107" s="150"/>
    </row>
    <row r="108" spans="1:32">
      <c r="B108" s="6" t="s">
        <v>47</v>
      </c>
      <c r="C108" s="219"/>
      <c r="D108" s="142">
        <f>'St 2.1.1'!D108+'St 2.1.2'!D108+'St 2.1.3'!D108</f>
        <v>165.13218920133227</v>
      </c>
      <c r="E108" s="142">
        <f>'St 2.1.1'!E108+'St 2.1.2'!E108+'St 2.1.3'!E108</f>
        <v>168.25497872175907</v>
      </c>
      <c r="F108" s="142">
        <f>'St 2.1.1'!F108+'St 2.1.2'!F108+'St 2.1.3'!F108</f>
        <v>287.26337737767733</v>
      </c>
      <c r="G108" s="142">
        <f>'St 2.1.1'!G108+'St 2.1.2'!G108+'St 2.1.3'!G108</f>
        <v>231.54198929</v>
      </c>
      <c r="H108" s="142">
        <f>'St 2.1.1'!H108+'St 2.1.2'!H108+'St 2.1.3'!H108</f>
        <v>290.73530885500003</v>
      </c>
      <c r="I108" s="142">
        <f>'St 2.1.1'!I108+'St 2.1.2'!I108+'St 2.1.3'!I108</f>
        <v>421.7161064010001</v>
      </c>
      <c r="J108" s="142">
        <f>'St 2.1.1'!J108+'St 2.1.2'!J108+'St 2.1.3'!J108</f>
        <v>464.67243617600002</v>
      </c>
      <c r="K108" s="142">
        <f>'St 2.1.1'!K108+'St 2.1.2'!K108+'St 2.1.3'!K108</f>
        <v>365.89144729699996</v>
      </c>
      <c r="L108" s="142">
        <f>'St 2.1.1'!L108+'St 2.1.2'!L108+'St 2.1.3'!L108</f>
        <v>452.00676206150001</v>
      </c>
      <c r="M108" s="142">
        <f>'St 2.1.1'!M108+'St 2.1.2'!M108+'St 2.1.3'!M108</f>
        <v>502.62809692049996</v>
      </c>
      <c r="N108" s="143"/>
      <c r="O108" s="142">
        <f>'St 2.1.1'!O108+'St 2.1.2'!O108+'St 2.1.3'!O108</f>
        <v>3.1227895204268163</v>
      </c>
      <c r="P108" s="142">
        <f>'St 2.1.1'!P108+'St 2.1.2'!P108+'St 2.1.3'!P108</f>
        <v>119.00839865591826</v>
      </c>
      <c r="Q108" s="142">
        <f>'St 2.1.1'!Q108+'St 2.1.2'!Q108+'St 2.1.3'!Q108</f>
        <v>-55.721388087677326</v>
      </c>
      <c r="R108" s="142">
        <f>'St 2.1.1'!R108+'St 2.1.2'!R108+'St 2.1.3'!R108</f>
        <v>59.193319565000024</v>
      </c>
      <c r="S108" s="142">
        <f>'St 2.1.1'!S108+'St 2.1.2'!S108+'St 2.1.3'!S108</f>
        <v>130.98079754600005</v>
      </c>
      <c r="T108" s="142">
        <f>'St 2.1.1'!T108+'St 2.1.2'!T108+'St 2.1.3'!T108</f>
        <v>42.956329774999972</v>
      </c>
      <c r="U108" s="142">
        <f>'St 2.1.1'!U108+'St 2.1.2'!U108+'St 2.1.3'!U108</f>
        <v>-98.780988879000105</v>
      </c>
      <c r="V108" s="142">
        <f>'St 2.1.1'!V108+'St 2.1.2'!V108+'St 2.1.3'!V108</f>
        <v>86.115314764500098</v>
      </c>
      <c r="W108" s="142">
        <f>'St 2.1.1'!W108+'St 2.1.2'!W108+'St 2.1.3'!W108</f>
        <v>50.62133485899993</v>
      </c>
      <c r="X108" s="150"/>
      <c r="Y108" s="150"/>
      <c r="Z108" s="150"/>
      <c r="AA108" s="150"/>
      <c r="AB108" s="150"/>
      <c r="AC108" s="150"/>
      <c r="AD108" s="150"/>
      <c r="AE108" s="150"/>
      <c r="AF108" s="150"/>
    </row>
    <row r="109" spans="1:32">
      <c r="B109" s="6" t="s">
        <v>247</v>
      </c>
      <c r="C109" s="219"/>
      <c r="D109" s="142">
        <f>'St 2.1.1'!D109+'St 2.1.2'!D109+'St 2.1.3'!D109</f>
        <v>1355.2551516990159</v>
      </c>
      <c r="E109" s="142">
        <f>'St 2.1.1'!E109+'St 2.1.2'!E109+'St 2.1.3'!E109</f>
        <v>1753.2643822471641</v>
      </c>
      <c r="F109" s="142">
        <f>'St 2.1.1'!F109+'St 2.1.2'!F109+'St 2.1.3'!F109</f>
        <v>1850.9301717366839</v>
      </c>
      <c r="G109" s="142">
        <f>'St 2.1.1'!G109+'St 2.1.2'!G109+'St 2.1.3'!G109</f>
        <v>2198.1182037409999</v>
      </c>
      <c r="H109" s="142">
        <f>'St 2.1.1'!H109+'St 2.1.2'!H109+'St 2.1.3'!H109</f>
        <v>2896.448640006</v>
      </c>
      <c r="I109" s="142">
        <f>'St 2.1.1'!I109+'St 2.1.2'!I109+'St 2.1.3'!I109</f>
        <v>3289.7776329519997</v>
      </c>
      <c r="J109" s="142">
        <f>'St 2.1.1'!J109+'St 2.1.2'!J109+'St 2.1.3'!J109</f>
        <v>3335.461335982</v>
      </c>
      <c r="K109" s="142">
        <f>'St 2.1.1'!K109+'St 2.1.2'!K109+'St 2.1.3'!K109</f>
        <v>3199.8518323449998</v>
      </c>
      <c r="L109" s="142">
        <f>'St 2.1.1'!L109+'St 2.1.2'!L109+'St 2.1.3'!L109</f>
        <v>3944.5918969694999</v>
      </c>
      <c r="M109" s="142">
        <f>'St 2.1.1'!M109+'St 2.1.2'!M109+'St 2.1.3'!M109</f>
        <v>3884.9335928520768</v>
      </c>
      <c r="N109" s="143"/>
      <c r="O109" s="142">
        <f>'St 2.1.1'!O109+'St 2.1.2'!O109+'St 2.1.3'!O109</f>
        <v>398.00923054814825</v>
      </c>
      <c r="P109" s="142">
        <f>'St 2.1.1'!P109+'St 2.1.2'!P109+'St 2.1.3'!P109</f>
        <v>97.665789489519739</v>
      </c>
      <c r="Q109" s="142">
        <f>'St 2.1.1'!Q109+'St 2.1.2'!Q109+'St 2.1.3'!Q109</f>
        <v>347.18803200431586</v>
      </c>
      <c r="R109" s="142">
        <f>'St 2.1.1'!R109+'St 2.1.2'!R109+'St 2.1.3'!R109</f>
        <v>698.33043626500034</v>
      </c>
      <c r="S109" s="142">
        <f>'St 2.1.1'!S109+'St 2.1.2'!S109+'St 2.1.3'!S109</f>
        <v>393.32899294599991</v>
      </c>
      <c r="T109" s="142">
        <f>'St 2.1.1'!T109+'St 2.1.2'!T109+'St 2.1.3'!T109</f>
        <v>45.683703030000089</v>
      </c>
      <c r="U109" s="142">
        <f>'St 2.1.1'!U109+'St 2.1.2'!U109+'St 2.1.3'!U109</f>
        <v>-135.60950363700002</v>
      </c>
      <c r="V109" s="142">
        <f>'St 2.1.1'!V109+'St 2.1.2'!V109+'St 2.1.3'!V109</f>
        <v>744.74006462450006</v>
      </c>
      <c r="W109" s="142">
        <f>'St 2.1.1'!W109+'St 2.1.2'!W109+'St 2.1.3'!W109</f>
        <v>-59.658304117423455</v>
      </c>
      <c r="X109" s="150"/>
      <c r="Y109" s="150"/>
      <c r="Z109" s="150"/>
      <c r="AA109" s="150"/>
      <c r="AB109" s="150"/>
      <c r="AC109" s="150"/>
      <c r="AD109" s="150"/>
      <c r="AE109" s="150"/>
      <c r="AF109" s="150"/>
    </row>
    <row r="110" spans="1:32">
      <c r="B110" s="6" t="s">
        <v>48</v>
      </c>
      <c r="C110" s="219"/>
      <c r="D110" s="142">
        <f>'St 2.1.1'!D110+'St 2.1.2'!D110+'St 2.1.3'!D110</f>
        <v>0</v>
      </c>
      <c r="E110" s="142">
        <f>'St 2.1.1'!E110+'St 2.1.2'!E110+'St 2.1.3'!E110</f>
        <v>0</v>
      </c>
      <c r="F110" s="142">
        <f>'St 2.1.1'!F110+'St 2.1.2'!F110+'St 2.1.3'!F110</f>
        <v>0</v>
      </c>
      <c r="G110" s="142">
        <f>'St 2.1.1'!G110+'St 2.1.2'!G110+'St 2.1.3'!G110</f>
        <v>0</v>
      </c>
      <c r="H110" s="142">
        <f>'St 2.1.1'!H110+'St 2.1.2'!H110+'St 2.1.3'!H110</f>
        <v>0</v>
      </c>
      <c r="I110" s="142">
        <f>'St 2.1.1'!I110+'St 2.1.2'!I110+'St 2.1.3'!I110</f>
        <v>0</v>
      </c>
      <c r="J110" s="142">
        <f>'St 2.1.1'!J110+'St 2.1.2'!J110+'St 2.1.3'!J110</f>
        <v>0</v>
      </c>
      <c r="K110" s="142">
        <f>'St 2.1.1'!K110+'St 2.1.2'!K110+'St 2.1.3'!K110</f>
        <v>0</v>
      </c>
      <c r="L110" s="142">
        <f>'St 2.1.1'!L110+'St 2.1.2'!L110+'St 2.1.3'!L110</f>
        <v>0</v>
      </c>
      <c r="M110" s="142">
        <f>'St 2.1.1'!M110+'St 2.1.2'!M110+'St 2.1.3'!M110</f>
        <v>0</v>
      </c>
      <c r="N110" s="143"/>
      <c r="O110" s="142">
        <f>'St 2.1.1'!O110+'St 2.1.2'!O110+'St 2.1.3'!O110</f>
        <v>0</v>
      </c>
      <c r="P110" s="142">
        <f>'St 2.1.1'!P110+'St 2.1.2'!P110+'St 2.1.3'!P110</f>
        <v>0</v>
      </c>
      <c r="Q110" s="142">
        <f>'St 2.1.1'!Q110+'St 2.1.2'!Q110+'St 2.1.3'!Q110</f>
        <v>0</v>
      </c>
      <c r="R110" s="142">
        <f>'St 2.1.1'!R110+'St 2.1.2'!R110+'St 2.1.3'!R110</f>
        <v>0</v>
      </c>
      <c r="S110" s="142">
        <f>'St 2.1.1'!S110+'St 2.1.2'!S110+'St 2.1.3'!S110</f>
        <v>0</v>
      </c>
      <c r="T110" s="142">
        <f>'St 2.1.1'!T110+'St 2.1.2'!T110+'St 2.1.3'!T110</f>
        <v>0</v>
      </c>
      <c r="U110" s="142">
        <f>'St 2.1.1'!U110+'St 2.1.2'!U110+'St 2.1.3'!U110</f>
        <v>0</v>
      </c>
      <c r="V110" s="142">
        <f>'St 2.1.1'!V110+'St 2.1.2'!V110+'St 2.1.3'!V110</f>
        <v>0</v>
      </c>
      <c r="W110" s="142">
        <f>'St 2.1.1'!W110+'St 2.1.2'!W110+'St 2.1.3'!W110</f>
        <v>0</v>
      </c>
      <c r="X110" s="150"/>
      <c r="Y110" s="150"/>
      <c r="Z110" s="150"/>
      <c r="AA110" s="150"/>
      <c r="AB110" s="150"/>
      <c r="AC110" s="150"/>
      <c r="AD110" s="150"/>
      <c r="AE110" s="150"/>
      <c r="AF110" s="150"/>
    </row>
    <row r="111" spans="1:32">
      <c r="B111" s="6" t="s">
        <v>325</v>
      </c>
      <c r="C111" s="219"/>
      <c r="D111" s="142">
        <f>'St 2.1.1'!D111+'St 2.1.2'!D111+'St 2.1.3'!D111</f>
        <v>414.67464162314042</v>
      </c>
      <c r="E111" s="142">
        <f>'St 2.1.1'!E111+'St 2.1.2'!E111+'St 2.1.3'!E111</f>
        <v>798.45038357670694</v>
      </c>
      <c r="F111" s="142">
        <f>'St 2.1.1'!F111+'St 2.1.2'!F111+'St 2.1.3'!F111</f>
        <v>677.3601497494858</v>
      </c>
      <c r="G111" s="142">
        <f>'St 2.1.1'!G111+'St 2.1.2'!G111+'St 2.1.3'!G111</f>
        <v>534.00054824000006</v>
      </c>
      <c r="H111" s="142">
        <f>'St 2.1.1'!H111+'St 2.1.2'!H111+'St 2.1.3'!H111</f>
        <v>559.19055449299992</v>
      </c>
      <c r="I111" s="142">
        <f>'St 2.1.1'!I111+'St 2.1.2'!I111+'St 2.1.3'!I111</f>
        <v>522.45853581199992</v>
      </c>
      <c r="J111" s="142">
        <f>'St 2.1.1'!J111+'St 2.1.2'!J111+'St 2.1.3'!J111</f>
        <v>869.98139875300001</v>
      </c>
      <c r="K111" s="142">
        <f>'St 2.1.1'!K111+'St 2.1.2'!K111+'St 2.1.3'!K111</f>
        <v>1135.2988703680001</v>
      </c>
      <c r="L111" s="142">
        <f>'St 2.1.1'!L111+'St 2.1.2'!L111+'St 2.1.3'!L111</f>
        <v>837.6004288119999</v>
      </c>
      <c r="M111" s="142">
        <f>'St 2.1.1'!M111+'St 2.1.2'!M111+'St 2.1.3'!M111</f>
        <v>819.5740954560996</v>
      </c>
      <c r="N111" s="143"/>
      <c r="O111" s="142">
        <f>'St 2.1.1'!O111+'St 2.1.2'!O111+'St 2.1.3'!O111</f>
        <v>383.77574195356647</v>
      </c>
      <c r="P111" s="142">
        <f>'St 2.1.1'!P111+'St 2.1.2'!P111+'St 2.1.3'!P111</f>
        <v>-121.09023382722111</v>
      </c>
      <c r="Q111" s="142">
        <f>'St 2.1.1'!Q111+'St 2.1.2'!Q111+'St 2.1.3'!Q111</f>
        <v>-143.35960150948574</v>
      </c>
      <c r="R111" s="142">
        <f>'St 2.1.1'!R111+'St 2.1.2'!R111+'St 2.1.3'!R111</f>
        <v>25.190006252999897</v>
      </c>
      <c r="S111" s="142">
        <f>'St 2.1.1'!S111+'St 2.1.2'!S111+'St 2.1.3'!S111</f>
        <v>-36.732018681000071</v>
      </c>
      <c r="T111" s="142">
        <f>'St 2.1.1'!T111+'St 2.1.2'!T111+'St 2.1.3'!T111</f>
        <v>347.52286294100008</v>
      </c>
      <c r="U111" s="142">
        <f>'St 2.1.1'!U111+'St 2.1.2'!U111+'St 2.1.3'!U111</f>
        <v>265.31747161500016</v>
      </c>
      <c r="V111" s="142">
        <f>'St 2.1.1'!V111+'St 2.1.2'!V111+'St 2.1.3'!V111</f>
        <v>-297.6984415560002</v>
      </c>
      <c r="W111" s="142">
        <f>'St 2.1.1'!W111+'St 2.1.2'!W111+'St 2.1.3'!W111</f>
        <v>-18.02633335590027</v>
      </c>
      <c r="X111" s="150"/>
      <c r="Y111" s="150"/>
      <c r="Z111" s="150"/>
      <c r="AA111" s="150"/>
      <c r="AB111" s="150"/>
      <c r="AC111" s="150"/>
      <c r="AD111" s="150"/>
      <c r="AE111" s="150"/>
      <c r="AF111" s="150"/>
    </row>
    <row r="112" spans="1:32">
      <c r="B112" s="8" t="s">
        <v>101</v>
      </c>
      <c r="C112" s="219"/>
      <c r="D112" s="142">
        <f>'St 2.1.1'!D112+'St 2.1.2'!D112+'St 2.1.3'!D112</f>
        <v>0</v>
      </c>
      <c r="E112" s="142">
        <f>'St 2.1.1'!E112+'St 2.1.2'!E112+'St 2.1.3'!E112</f>
        <v>0</v>
      </c>
      <c r="F112" s="142">
        <f>'St 2.1.1'!F112+'St 2.1.2'!F112+'St 2.1.3'!F112</f>
        <v>0</v>
      </c>
      <c r="G112" s="142">
        <f>'St 2.1.1'!G112+'St 2.1.2'!G112+'St 2.1.3'!G112</f>
        <v>0</v>
      </c>
      <c r="H112" s="142">
        <f>'St 2.1.1'!H112+'St 2.1.2'!H112+'St 2.1.3'!H112</f>
        <v>0</v>
      </c>
      <c r="I112" s="142">
        <f>'St 2.1.1'!I112+'St 2.1.2'!I112+'St 2.1.3'!I112</f>
        <v>0</v>
      </c>
      <c r="J112" s="142">
        <f>'St 2.1.1'!J112+'St 2.1.2'!J112+'St 2.1.3'!J112</f>
        <v>0</v>
      </c>
      <c r="K112" s="142">
        <f>'St 2.1.1'!K112+'St 2.1.2'!K112+'St 2.1.3'!K112</f>
        <v>0</v>
      </c>
      <c r="L112" s="142">
        <f>'St 2.1.1'!L112+'St 2.1.2'!L112+'St 2.1.3'!L112</f>
        <v>0</v>
      </c>
      <c r="M112" s="142">
        <f>'St 2.1.1'!M112+'St 2.1.2'!M112+'St 2.1.3'!M112</f>
        <v>0</v>
      </c>
      <c r="N112" s="143"/>
      <c r="O112" s="142">
        <f>'St 2.1.1'!O112+'St 2.1.2'!O112+'St 2.1.3'!O112</f>
        <v>0</v>
      </c>
      <c r="P112" s="142">
        <f>'St 2.1.1'!P112+'St 2.1.2'!P112+'St 2.1.3'!P112</f>
        <v>0</v>
      </c>
      <c r="Q112" s="142">
        <f>'St 2.1.1'!Q112+'St 2.1.2'!Q112+'St 2.1.3'!Q112</f>
        <v>0</v>
      </c>
      <c r="R112" s="142">
        <f>'St 2.1.1'!R112+'St 2.1.2'!R112+'St 2.1.3'!R112</f>
        <v>0</v>
      </c>
      <c r="S112" s="142">
        <f>'St 2.1.1'!S112+'St 2.1.2'!S112+'St 2.1.3'!S112</f>
        <v>0</v>
      </c>
      <c r="T112" s="142">
        <f>'St 2.1.1'!T112+'St 2.1.2'!T112+'St 2.1.3'!T112</f>
        <v>0</v>
      </c>
      <c r="U112" s="142">
        <f>'St 2.1.1'!U112+'St 2.1.2'!U112+'St 2.1.3'!U112</f>
        <v>0</v>
      </c>
      <c r="V112" s="142">
        <f>'St 2.1.1'!V112+'St 2.1.2'!V112+'St 2.1.3'!V112</f>
        <v>0</v>
      </c>
      <c r="W112" s="142">
        <f>'St 2.1.1'!W112+'St 2.1.2'!W112+'St 2.1.3'!W112</f>
        <v>0</v>
      </c>
      <c r="X112" s="150"/>
      <c r="Y112" s="150"/>
      <c r="Z112" s="150"/>
      <c r="AA112" s="150"/>
      <c r="AB112" s="150"/>
      <c r="AC112" s="150"/>
      <c r="AD112" s="150"/>
      <c r="AE112" s="150"/>
      <c r="AF112" s="150"/>
    </row>
    <row r="113" spans="1:32" s="45" customFormat="1">
      <c r="A113" s="38"/>
      <c r="B113" s="5" t="s">
        <v>22</v>
      </c>
      <c r="C113" s="214"/>
      <c r="D113" s="139">
        <f>'St 2.1.1'!D113+'St 2.1.2'!D113+'St 2.1.3'!D113</f>
        <v>2593.4612433565258</v>
      </c>
      <c r="E113" s="139">
        <f>'St 2.1.1'!E113+'St 2.1.2'!E113+'St 2.1.3'!E113</f>
        <v>2363.0381685869334</v>
      </c>
      <c r="F113" s="139">
        <f>'St 2.1.1'!F113+'St 2.1.2'!F113+'St 2.1.3'!F113</f>
        <v>4134.5791438242832</v>
      </c>
      <c r="G113" s="139">
        <f>'St 2.1.1'!G113+'St 2.1.2'!G113+'St 2.1.3'!G113</f>
        <v>8124.8327809090006</v>
      </c>
      <c r="H113" s="139">
        <f>'St 2.1.1'!H113+'St 2.1.2'!H113+'St 2.1.3'!H113</f>
        <v>4876.9273613349997</v>
      </c>
      <c r="I113" s="139">
        <f>'St 2.1.1'!I113+'St 2.1.2'!I113+'St 2.1.3'!I113</f>
        <v>7019.6962216440006</v>
      </c>
      <c r="J113" s="139">
        <f>'St 2.1.1'!J113+'St 2.1.2'!J113+'St 2.1.3'!J113</f>
        <v>2492.6985510439999</v>
      </c>
      <c r="K113" s="139">
        <f>'St 2.1.1'!K113+'St 2.1.2'!K113+'St 2.1.3'!K113</f>
        <v>2834.2054664750003</v>
      </c>
      <c r="L113" s="139">
        <f>'St 2.1.1'!L113+'St 2.1.2'!L113+'St 2.1.3'!L113</f>
        <v>1691.7363844369997</v>
      </c>
      <c r="M113" s="139">
        <f>'St 2.1.1'!M113+'St 2.1.2'!M113+'St 2.1.3'!M113</f>
        <v>2015.015834586</v>
      </c>
      <c r="N113" s="146"/>
      <c r="O113" s="139">
        <f>'St 2.1.1'!O113+'St 2.1.2'!O113+'St 2.1.3'!O113</f>
        <v>-230.4230747695926</v>
      </c>
      <c r="P113" s="139">
        <f>'St 2.1.1'!P113+'St 2.1.2'!P113+'St 2.1.3'!P113</f>
        <v>1771.54097523735</v>
      </c>
      <c r="Q113" s="139">
        <f>'St 2.1.1'!Q113+'St 2.1.2'!Q113+'St 2.1.3'!Q113</f>
        <v>3990.2536370847165</v>
      </c>
      <c r="R113" s="139">
        <f>'St 2.1.1'!R113+'St 2.1.2'!R113+'St 2.1.3'!R113</f>
        <v>-3247.9054195740005</v>
      </c>
      <c r="S113" s="139">
        <f>'St 2.1.1'!S113+'St 2.1.2'!S113+'St 2.1.3'!S113</f>
        <v>2142.7688603090014</v>
      </c>
      <c r="T113" s="139">
        <f>'St 2.1.1'!T113+'St 2.1.2'!T113+'St 2.1.3'!T113</f>
        <v>-4526.9976706000016</v>
      </c>
      <c r="U113" s="139">
        <f>'St 2.1.1'!U113+'St 2.1.2'!U113+'St 2.1.3'!U113</f>
        <v>341.50691543100038</v>
      </c>
      <c r="V113" s="139">
        <f>'St 2.1.1'!V113+'St 2.1.2'!V113+'St 2.1.3'!V113</f>
        <v>-1142.4690820380001</v>
      </c>
      <c r="W113" s="139">
        <f>'St 2.1.1'!W113+'St 2.1.2'!W113+'St 2.1.3'!W113</f>
        <v>323.27945014900024</v>
      </c>
      <c r="X113" s="150"/>
      <c r="Y113" s="150"/>
      <c r="Z113" s="150"/>
      <c r="AA113" s="150"/>
      <c r="AB113" s="150"/>
      <c r="AC113" s="150"/>
      <c r="AD113" s="150"/>
      <c r="AE113" s="150"/>
      <c r="AF113" s="150"/>
    </row>
    <row r="114" spans="1:32" s="45" customFormat="1">
      <c r="A114" s="38"/>
      <c r="B114" s="5" t="s">
        <v>96</v>
      </c>
      <c r="C114" s="214"/>
      <c r="D114" s="139">
        <f>'St 2.1.1'!D114+'St 2.1.2'!D114+'St 2.1.3'!D114</f>
        <v>0</v>
      </c>
      <c r="E114" s="139">
        <f>'St 2.1.1'!E114+'St 2.1.2'!E114+'St 2.1.3'!E114</f>
        <v>0</v>
      </c>
      <c r="F114" s="139">
        <f>'St 2.1.1'!F114+'St 2.1.2'!F114+'St 2.1.3'!F114</f>
        <v>0</v>
      </c>
      <c r="G114" s="139">
        <f>'St 2.1.1'!G114+'St 2.1.2'!G114+'St 2.1.3'!G114</f>
        <v>0</v>
      </c>
      <c r="H114" s="139">
        <f>'St 2.1.1'!H114+'St 2.1.2'!H114+'St 2.1.3'!H114</f>
        <v>0</v>
      </c>
      <c r="I114" s="139">
        <f>'St 2.1.1'!I114+'St 2.1.2'!I114+'St 2.1.3'!I114</f>
        <v>0</v>
      </c>
      <c r="J114" s="139">
        <f>'St 2.1.1'!J114+'St 2.1.2'!J114+'St 2.1.3'!J114</f>
        <v>0</v>
      </c>
      <c r="K114" s="139">
        <f>'St 2.1.1'!K114+'St 2.1.2'!K114+'St 2.1.3'!K114</f>
        <v>0</v>
      </c>
      <c r="L114" s="139">
        <f>'St 2.1.1'!L114+'St 2.1.2'!L114+'St 2.1.3'!L114</f>
        <v>0</v>
      </c>
      <c r="M114" s="139">
        <f>'St 2.1.1'!M114+'St 2.1.2'!M114+'St 2.1.3'!M114</f>
        <v>0</v>
      </c>
      <c r="N114" s="146"/>
      <c r="O114" s="139">
        <f>'St 2.1.1'!O114+'St 2.1.2'!O114+'St 2.1.3'!O114</f>
        <v>0</v>
      </c>
      <c r="P114" s="139">
        <f>'St 2.1.1'!P114+'St 2.1.2'!P114+'St 2.1.3'!P114</f>
        <v>0</v>
      </c>
      <c r="Q114" s="139">
        <f>'St 2.1.1'!Q114+'St 2.1.2'!Q114+'St 2.1.3'!Q114</f>
        <v>0</v>
      </c>
      <c r="R114" s="139">
        <f>'St 2.1.1'!R114+'St 2.1.2'!R114+'St 2.1.3'!R114</f>
        <v>0</v>
      </c>
      <c r="S114" s="139">
        <f>'St 2.1.1'!S114+'St 2.1.2'!S114+'St 2.1.3'!S114</f>
        <v>0</v>
      </c>
      <c r="T114" s="139">
        <f>'St 2.1.1'!T114+'St 2.1.2'!T114+'St 2.1.3'!T114</f>
        <v>0</v>
      </c>
      <c r="U114" s="139">
        <f>'St 2.1.1'!U114+'St 2.1.2'!U114+'St 2.1.3'!U114</f>
        <v>0</v>
      </c>
      <c r="V114" s="139">
        <f>'St 2.1.1'!V114+'St 2.1.2'!V114+'St 2.1.3'!V114</f>
        <v>0</v>
      </c>
      <c r="W114" s="139">
        <f>'St 2.1.1'!W114+'St 2.1.2'!W114+'St 2.1.3'!W114</f>
        <v>0</v>
      </c>
      <c r="X114" s="150"/>
      <c r="Y114" s="150"/>
      <c r="Z114" s="150"/>
      <c r="AA114" s="150"/>
      <c r="AB114" s="150"/>
      <c r="AC114" s="150"/>
      <c r="AD114" s="150"/>
      <c r="AE114" s="150"/>
      <c r="AF114" s="150"/>
    </row>
    <row r="115" spans="1:32" s="45" customFormat="1">
      <c r="A115" s="38"/>
      <c r="B115" s="5" t="s">
        <v>54</v>
      </c>
      <c r="C115" s="214"/>
      <c r="D115" s="139">
        <f>'St 2.1.1'!D115+'St 2.1.2'!D115+'St 2.1.3'!D115</f>
        <v>1135488.8542915608</v>
      </c>
      <c r="E115" s="139">
        <f>'St 2.1.1'!E115+'St 2.1.2'!E115+'St 2.1.3'!E115</f>
        <v>1210656.6587933367</v>
      </c>
      <c r="F115" s="139">
        <f>'St 2.1.1'!F115+'St 2.1.2'!F115+'St 2.1.3'!F115</f>
        <v>1334952.1047895653</v>
      </c>
      <c r="G115" s="139">
        <f>'St 2.1.1'!G115+'St 2.1.2'!G115+'St 2.1.3'!G115</f>
        <v>1368655.6135125093</v>
      </c>
      <c r="H115" s="139">
        <f>'St 2.1.1'!H115+'St 2.1.2'!H115+'St 2.1.3'!H115</f>
        <v>1394583.5962080378</v>
      </c>
      <c r="I115" s="139">
        <f>'St 2.1.1'!I115+'St 2.1.2'!I115+'St 2.1.3'!I115</f>
        <v>1484596.3764670859</v>
      </c>
      <c r="J115" s="139">
        <f>'St 2.1.1'!J115+'St 2.1.2'!J115+'St 2.1.3'!J115</f>
        <v>1664869.0244959733</v>
      </c>
      <c r="K115" s="139">
        <f>'St 2.1.1'!K115+'St 2.1.2'!K115+'St 2.1.3'!K115</f>
        <v>1832486.1104920879</v>
      </c>
      <c r="L115" s="139">
        <f>'St 2.1.1'!L115+'St 2.1.2'!L115+'St 2.1.3'!L115</f>
        <v>2063965.6096289381</v>
      </c>
      <c r="M115" s="139">
        <f>'St 2.1.1'!M115+'St 2.1.2'!M115+'St 2.1.3'!M115</f>
        <v>2123056.1410444765</v>
      </c>
      <c r="N115" s="146"/>
      <c r="O115" s="139">
        <f>'St 2.1.1'!O115+'St 2.1.2'!O115+'St 2.1.3'!O115</f>
        <v>75167.804501775841</v>
      </c>
      <c r="P115" s="139">
        <f>'St 2.1.1'!P115+'St 2.1.2'!P115+'St 2.1.3'!P115</f>
        <v>124295.44599622856</v>
      </c>
      <c r="Q115" s="139">
        <f>'St 2.1.1'!Q115+'St 2.1.2'!Q115+'St 2.1.3'!Q115</f>
        <v>33703.50872294396</v>
      </c>
      <c r="R115" s="139">
        <f>'St 2.1.1'!R115+'St 2.1.2'!R115+'St 2.1.3'!R115</f>
        <v>25927.982695528794</v>
      </c>
      <c r="S115" s="139">
        <f>'St 2.1.1'!S115+'St 2.1.2'!S115+'St 2.1.3'!S115</f>
        <v>90012.780259047999</v>
      </c>
      <c r="T115" s="139">
        <f>'St 2.1.1'!T115+'St 2.1.2'!T115+'St 2.1.3'!T115</f>
        <v>180272.64802888708</v>
      </c>
      <c r="U115" s="139">
        <f>'St 2.1.1'!U115+'St 2.1.2'!U115+'St 2.1.3'!U115</f>
        <v>167617.08599611488</v>
      </c>
      <c r="V115" s="139">
        <f>'St 2.1.1'!V115+'St 2.1.2'!V115+'St 2.1.3'!V115</f>
        <v>231479.49913685009</v>
      </c>
      <c r="W115" s="139">
        <f>'St 2.1.1'!W115+'St 2.1.2'!W115+'St 2.1.3'!W115</f>
        <v>59090.53141553871</v>
      </c>
      <c r="X115" s="149"/>
      <c r="Y115" s="149"/>
      <c r="Z115" s="149"/>
      <c r="AA115" s="149"/>
      <c r="AB115" s="149"/>
      <c r="AC115" s="149"/>
      <c r="AD115" s="149"/>
      <c r="AE115" s="149"/>
      <c r="AF115" s="149"/>
    </row>
    <row r="116" spans="1:32">
      <c r="B116" s="51"/>
      <c r="C116" s="215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1"/>
      <c r="O116" s="51"/>
      <c r="P116" s="51"/>
      <c r="Q116" s="51"/>
    </row>
    <row r="117" spans="1:32">
      <c r="B117" s="51"/>
      <c r="C117" s="215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54"/>
      <c r="O117" s="10"/>
      <c r="P117" s="10"/>
      <c r="Q117" s="10"/>
      <c r="R117" s="10"/>
      <c r="S117" s="10"/>
      <c r="T117" s="10"/>
      <c r="U117" s="10"/>
      <c r="V117" s="10"/>
      <c r="W117" s="10"/>
    </row>
    <row r="118" spans="1:32">
      <c r="B118" s="51"/>
      <c r="C118" s="215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54"/>
      <c r="O118" s="10"/>
      <c r="P118" s="10"/>
      <c r="Q118" s="10"/>
      <c r="R118" s="10"/>
      <c r="S118" s="10"/>
      <c r="T118" s="10"/>
      <c r="U118" s="10"/>
      <c r="V118" s="10"/>
      <c r="W118" s="10"/>
    </row>
    <row r="119" spans="1:32" s="45" customFormat="1">
      <c r="A119" s="38"/>
      <c r="B119" s="185" t="s">
        <v>184</v>
      </c>
      <c r="C119" s="196"/>
      <c r="D119" s="52"/>
      <c r="E119" s="52"/>
      <c r="F119" s="52"/>
      <c r="G119" s="52"/>
      <c r="H119" s="52"/>
      <c r="I119" s="52"/>
      <c r="J119" s="52"/>
      <c r="K119" s="108"/>
      <c r="L119" s="165"/>
      <c r="M119" s="272"/>
      <c r="N119" s="75"/>
      <c r="O119" s="71"/>
      <c r="P119" s="71"/>
      <c r="Q119" s="71"/>
      <c r="R119" s="71"/>
      <c r="S119" s="71"/>
      <c r="T119" s="71"/>
      <c r="U119" s="71"/>
      <c r="V119" s="71"/>
      <c r="W119" s="71"/>
    </row>
    <row r="120" spans="1:32" s="45" customFormat="1" ht="28">
      <c r="A120" s="38"/>
      <c r="B120" s="56"/>
      <c r="C120" s="217" t="s">
        <v>251</v>
      </c>
      <c r="D120" s="326" t="s">
        <v>55</v>
      </c>
      <c r="E120" s="326"/>
      <c r="F120" s="326"/>
      <c r="G120" s="326"/>
      <c r="H120" s="326"/>
      <c r="I120" s="326"/>
      <c r="J120" s="326"/>
      <c r="K120" s="326"/>
      <c r="L120" s="326"/>
      <c r="M120" s="326"/>
      <c r="N120" s="72"/>
      <c r="O120" s="326" t="s">
        <v>226</v>
      </c>
      <c r="P120" s="326"/>
      <c r="Q120" s="326"/>
      <c r="R120" s="326"/>
      <c r="S120" s="326"/>
      <c r="T120" s="326"/>
      <c r="U120" s="326"/>
      <c r="V120" s="326"/>
      <c r="W120" s="326"/>
      <c r="Y120" s="72"/>
      <c r="Z120" s="187"/>
      <c r="AA120" s="187"/>
      <c r="AB120" s="187"/>
      <c r="AC120" s="187"/>
      <c r="AD120" s="187"/>
      <c r="AE120" s="187"/>
      <c r="AF120" s="187"/>
    </row>
    <row r="121" spans="1:32" s="45" customFormat="1" ht="14.5" customHeight="1">
      <c r="A121" s="38"/>
      <c r="B121" s="56"/>
      <c r="C121" s="218"/>
      <c r="D121" s="327" t="s">
        <v>318</v>
      </c>
      <c r="E121" s="327"/>
      <c r="F121" s="327"/>
      <c r="G121" s="327"/>
      <c r="H121" s="327"/>
      <c r="I121" s="327"/>
      <c r="J121" s="327"/>
      <c r="K121" s="327"/>
      <c r="L121" s="327"/>
      <c r="M121" s="327"/>
      <c r="N121" s="72"/>
      <c r="O121" s="331" t="s">
        <v>318</v>
      </c>
      <c r="P121" s="331"/>
      <c r="Q121" s="331"/>
      <c r="R121" s="331"/>
      <c r="S121" s="331"/>
      <c r="T121" s="331"/>
      <c r="U121" s="331"/>
      <c r="V121" s="331"/>
      <c r="W121" s="331"/>
      <c r="Y121" s="70"/>
      <c r="Z121" s="169"/>
      <c r="AA121" s="169"/>
      <c r="AB121" s="169"/>
      <c r="AC121" s="169"/>
      <c r="AD121" s="169"/>
      <c r="AE121" s="169"/>
      <c r="AF121" s="169"/>
    </row>
    <row r="122" spans="1:32" s="45" customFormat="1">
      <c r="A122" s="38"/>
      <c r="B122" s="34" t="s">
        <v>324</v>
      </c>
      <c r="C122" s="199"/>
      <c r="D122" s="181" t="s">
        <v>1</v>
      </c>
      <c r="E122" s="181" t="s">
        <v>2</v>
      </c>
      <c r="F122" s="181" t="s">
        <v>3</v>
      </c>
      <c r="G122" s="181" t="s">
        <v>4</v>
      </c>
      <c r="H122" s="181" t="s">
        <v>104</v>
      </c>
      <c r="I122" s="181" t="s">
        <v>105</v>
      </c>
      <c r="J122" s="181" t="s">
        <v>111</v>
      </c>
      <c r="K122" s="181" t="s">
        <v>268</v>
      </c>
      <c r="L122" s="181" t="s">
        <v>285</v>
      </c>
      <c r="M122" s="181" t="s">
        <v>367</v>
      </c>
      <c r="N122" s="73"/>
      <c r="O122" s="181" t="s">
        <v>2</v>
      </c>
      <c r="P122" s="181" t="s">
        <v>3</v>
      </c>
      <c r="Q122" s="181" t="s">
        <v>4</v>
      </c>
      <c r="R122" s="181" t="s">
        <v>104</v>
      </c>
      <c r="S122" s="181" t="s">
        <v>105</v>
      </c>
      <c r="T122" s="181" t="s">
        <v>111</v>
      </c>
      <c r="U122" s="181" t="s">
        <v>268</v>
      </c>
      <c r="V122" s="181" t="s">
        <v>285</v>
      </c>
      <c r="W122" s="181" t="s">
        <v>367</v>
      </c>
      <c r="Y122" s="180"/>
      <c r="Z122" s="180"/>
      <c r="AA122" s="180"/>
      <c r="AB122" s="180"/>
      <c r="AC122" s="180"/>
      <c r="AD122" s="180"/>
      <c r="AE122" s="180"/>
      <c r="AF122" s="180"/>
    </row>
    <row r="123" spans="1:32" s="45" customFormat="1">
      <c r="A123" s="38"/>
      <c r="B123" s="5" t="s">
        <v>5</v>
      </c>
      <c r="C123" s="209" t="s">
        <v>290</v>
      </c>
      <c r="D123" s="139">
        <f>'St 2.1.1'!D123+'St 2.1.2'!D123+'St 2.1.3'!D123</f>
        <v>0</v>
      </c>
      <c r="E123" s="139">
        <f>'St 2.1.1'!E123+'St 2.1.2'!E123+'St 2.1.3'!E123</f>
        <v>0</v>
      </c>
      <c r="F123" s="139">
        <f>'St 2.1.1'!F123+'St 2.1.2'!F123+'St 2.1.3'!F123</f>
        <v>0</v>
      </c>
      <c r="G123" s="139">
        <f>'St 2.1.1'!G123+'St 2.1.2'!G123+'St 2.1.3'!G123</f>
        <v>0</v>
      </c>
      <c r="H123" s="139">
        <f>'St 2.1.1'!H123+'St 2.1.2'!H123+'St 2.1.3'!H123</f>
        <v>0</v>
      </c>
      <c r="I123" s="139">
        <f>'St 2.1.1'!I123+'St 2.1.2'!I123+'St 2.1.3'!I123</f>
        <v>0</v>
      </c>
      <c r="J123" s="139">
        <f>'St 2.1.1'!J123+'St 2.1.2'!J123+'St 2.1.3'!J123</f>
        <v>0</v>
      </c>
      <c r="K123" s="139">
        <f>'St 2.1.1'!K123+'St 2.1.2'!K123+'St 2.1.3'!K123</f>
        <v>0</v>
      </c>
      <c r="L123" s="139">
        <f>'St 2.1.1'!L123+'St 2.1.2'!L123+'St 2.1.3'!L123</f>
        <v>0</v>
      </c>
      <c r="M123" s="139">
        <f>'St 2.1.1'!M123+'St 2.1.2'!M123+'St 2.1.3'!M123</f>
        <v>0</v>
      </c>
      <c r="N123" s="146"/>
      <c r="O123" s="139">
        <f>'St 2.1.1'!O123+'St 2.1.2'!O123+'St 2.1.3'!O123</f>
        <v>0</v>
      </c>
      <c r="P123" s="139">
        <f>'St 2.1.1'!P123+'St 2.1.2'!P123+'St 2.1.3'!P123</f>
        <v>0</v>
      </c>
      <c r="Q123" s="139">
        <f>'St 2.1.1'!Q123+'St 2.1.2'!Q123+'St 2.1.3'!Q123</f>
        <v>0</v>
      </c>
      <c r="R123" s="139">
        <f>'St 2.1.1'!R123+'St 2.1.2'!R123+'St 2.1.3'!R123</f>
        <v>0</v>
      </c>
      <c r="S123" s="139">
        <f>'St 2.1.1'!S123+'St 2.1.2'!S123+'St 2.1.3'!S123</f>
        <v>0</v>
      </c>
      <c r="T123" s="139">
        <f>'St 2.1.1'!T123+'St 2.1.2'!T123+'St 2.1.3'!T123</f>
        <v>0</v>
      </c>
      <c r="U123" s="139">
        <f>'St 2.1.1'!U123+'St 2.1.2'!U123+'St 2.1.3'!U123</f>
        <v>0</v>
      </c>
      <c r="V123" s="139">
        <f>'St 2.1.1'!V123+'St 2.1.2'!V123+'St 2.1.3'!V123</f>
        <v>0</v>
      </c>
      <c r="W123" s="139">
        <f>'St 2.1.1'!W123+'St 2.1.2'!W123+'St 2.1.3'!W123</f>
        <v>0</v>
      </c>
      <c r="X123" s="149"/>
      <c r="Y123" s="149"/>
      <c r="Z123" s="149"/>
      <c r="AA123" s="149"/>
      <c r="AB123" s="149"/>
      <c r="AC123" s="149"/>
      <c r="AD123" s="149"/>
      <c r="AE123" s="149"/>
      <c r="AF123" s="149"/>
    </row>
    <row r="124" spans="1:32">
      <c r="B124" s="1" t="s">
        <v>35</v>
      </c>
      <c r="C124" s="210" t="s">
        <v>291</v>
      </c>
      <c r="D124" s="142">
        <f>'St 2.1.1'!D124+'St 2.1.2'!D124+'St 2.1.3'!D124</f>
        <v>0</v>
      </c>
      <c r="E124" s="142">
        <f>'St 2.1.1'!E124+'St 2.1.2'!E124+'St 2.1.3'!E124</f>
        <v>0</v>
      </c>
      <c r="F124" s="142">
        <f>'St 2.1.1'!F124+'St 2.1.2'!F124+'St 2.1.3'!F124</f>
        <v>0</v>
      </c>
      <c r="G124" s="142">
        <f>'St 2.1.1'!G124+'St 2.1.2'!G124+'St 2.1.3'!G124</f>
        <v>0</v>
      </c>
      <c r="H124" s="142">
        <f>'St 2.1.1'!H124+'St 2.1.2'!H124+'St 2.1.3'!H124</f>
        <v>0</v>
      </c>
      <c r="I124" s="142">
        <f>'St 2.1.1'!I124+'St 2.1.2'!I124+'St 2.1.3'!I124</f>
        <v>0</v>
      </c>
      <c r="J124" s="142">
        <f>'St 2.1.1'!J124+'St 2.1.2'!J124+'St 2.1.3'!J124</f>
        <v>0</v>
      </c>
      <c r="K124" s="142">
        <f>'St 2.1.1'!K124+'St 2.1.2'!K124+'St 2.1.3'!K124</f>
        <v>0</v>
      </c>
      <c r="L124" s="142">
        <f>'St 2.1.1'!L124+'St 2.1.2'!L124+'St 2.1.3'!L124</f>
        <v>0</v>
      </c>
      <c r="M124" s="142">
        <f>'St 2.1.1'!M124+'St 2.1.2'!M124+'St 2.1.3'!M124</f>
        <v>0</v>
      </c>
      <c r="N124" s="143"/>
      <c r="O124" s="142">
        <f>'St 2.1.1'!O124+'St 2.1.2'!O124+'St 2.1.3'!O124</f>
        <v>0</v>
      </c>
      <c r="P124" s="142">
        <f>'St 2.1.1'!P124+'St 2.1.2'!P124+'St 2.1.3'!P124</f>
        <v>0</v>
      </c>
      <c r="Q124" s="142">
        <f>'St 2.1.1'!Q124+'St 2.1.2'!Q124+'St 2.1.3'!Q124</f>
        <v>0</v>
      </c>
      <c r="R124" s="142">
        <f>'St 2.1.1'!R124+'St 2.1.2'!R124+'St 2.1.3'!R124</f>
        <v>0</v>
      </c>
      <c r="S124" s="142">
        <f>'St 2.1.1'!S124+'St 2.1.2'!S124+'St 2.1.3'!S124</f>
        <v>0</v>
      </c>
      <c r="T124" s="142">
        <f>'St 2.1.1'!T124+'St 2.1.2'!T124+'St 2.1.3'!T124</f>
        <v>0</v>
      </c>
      <c r="U124" s="142">
        <f>'St 2.1.1'!U124+'St 2.1.2'!U124+'St 2.1.3'!U124</f>
        <v>0</v>
      </c>
      <c r="V124" s="142">
        <f>'St 2.1.1'!V124+'St 2.1.2'!V124+'St 2.1.3'!V124</f>
        <v>0</v>
      </c>
      <c r="W124" s="142">
        <f>'St 2.1.1'!W124+'St 2.1.2'!W124+'St 2.1.3'!W124</f>
        <v>0</v>
      </c>
      <c r="X124" s="150"/>
      <c r="Y124" s="150"/>
      <c r="Z124" s="150"/>
      <c r="AA124" s="150"/>
      <c r="AB124" s="150"/>
      <c r="AC124" s="150"/>
      <c r="AD124" s="150"/>
      <c r="AE124" s="150"/>
      <c r="AF124" s="150"/>
    </row>
    <row r="125" spans="1:32">
      <c r="B125" s="1" t="s">
        <v>36</v>
      </c>
      <c r="C125" s="210" t="s">
        <v>292</v>
      </c>
      <c r="D125" s="142">
        <f>'St 2.1.1'!D125+'St 2.1.2'!D125+'St 2.1.3'!D125</f>
        <v>0</v>
      </c>
      <c r="E125" s="142">
        <f>'St 2.1.1'!E125+'St 2.1.2'!E125+'St 2.1.3'!E125</f>
        <v>0</v>
      </c>
      <c r="F125" s="142">
        <f>'St 2.1.1'!F125+'St 2.1.2'!F125+'St 2.1.3'!F125</f>
        <v>0</v>
      </c>
      <c r="G125" s="142">
        <f>'St 2.1.1'!G125+'St 2.1.2'!G125+'St 2.1.3'!G125</f>
        <v>0</v>
      </c>
      <c r="H125" s="142">
        <f>'St 2.1.1'!H125+'St 2.1.2'!H125+'St 2.1.3'!H125</f>
        <v>0</v>
      </c>
      <c r="I125" s="142">
        <f>'St 2.1.1'!I125+'St 2.1.2'!I125+'St 2.1.3'!I125</f>
        <v>0</v>
      </c>
      <c r="J125" s="142">
        <f>'St 2.1.1'!J125+'St 2.1.2'!J125+'St 2.1.3'!J125</f>
        <v>0</v>
      </c>
      <c r="K125" s="142">
        <f>'St 2.1.1'!K125+'St 2.1.2'!K125+'St 2.1.3'!K125</f>
        <v>0</v>
      </c>
      <c r="L125" s="142">
        <f>'St 2.1.1'!L125+'St 2.1.2'!L125+'St 2.1.3'!L125</f>
        <v>0</v>
      </c>
      <c r="M125" s="142">
        <f>'St 2.1.1'!M125+'St 2.1.2'!M125+'St 2.1.3'!M125</f>
        <v>0</v>
      </c>
      <c r="N125" s="143"/>
      <c r="O125" s="142">
        <f>'St 2.1.1'!O125+'St 2.1.2'!O125+'St 2.1.3'!O125</f>
        <v>0</v>
      </c>
      <c r="P125" s="142">
        <f>'St 2.1.1'!P125+'St 2.1.2'!P125+'St 2.1.3'!P125</f>
        <v>0</v>
      </c>
      <c r="Q125" s="142">
        <f>'St 2.1.1'!Q125+'St 2.1.2'!Q125+'St 2.1.3'!Q125</f>
        <v>0</v>
      </c>
      <c r="R125" s="142">
        <f>'St 2.1.1'!R125+'St 2.1.2'!R125+'St 2.1.3'!R125</f>
        <v>0</v>
      </c>
      <c r="S125" s="142">
        <f>'St 2.1.1'!S125+'St 2.1.2'!S125+'St 2.1.3'!S125</f>
        <v>0</v>
      </c>
      <c r="T125" s="142">
        <f>'St 2.1.1'!T125+'St 2.1.2'!T125+'St 2.1.3'!T125</f>
        <v>0</v>
      </c>
      <c r="U125" s="142">
        <f>'St 2.1.1'!U125+'St 2.1.2'!U125+'St 2.1.3'!U125</f>
        <v>0</v>
      </c>
      <c r="V125" s="142">
        <f>'St 2.1.1'!V125+'St 2.1.2'!V125+'St 2.1.3'!V125</f>
        <v>0</v>
      </c>
      <c r="W125" s="142">
        <f>'St 2.1.1'!W125+'St 2.1.2'!W125+'St 2.1.3'!W125</f>
        <v>0</v>
      </c>
      <c r="X125" s="150"/>
      <c r="Y125" s="150"/>
      <c r="Z125" s="150"/>
      <c r="AA125" s="150"/>
      <c r="AB125" s="150"/>
      <c r="AC125" s="150"/>
      <c r="AD125" s="150"/>
      <c r="AE125" s="150"/>
      <c r="AF125" s="150"/>
    </row>
    <row r="126" spans="1:32" s="45" customFormat="1">
      <c r="A126" s="38"/>
      <c r="B126" s="5" t="s">
        <v>6</v>
      </c>
      <c r="C126" s="209" t="s">
        <v>293</v>
      </c>
      <c r="D126" s="139">
        <f>'St 2.1.1'!D126+'St 2.1.2'!D126+'St 2.1.3'!D126</f>
        <v>277939.4560417076</v>
      </c>
      <c r="E126" s="139">
        <f>'St 2.1.1'!E126+'St 2.1.2'!E126+'St 2.1.3'!E126</f>
        <v>262201.28349345963</v>
      </c>
      <c r="F126" s="139">
        <f>'St 2.1.1'!F126+'St 2.1.2'!F126+'St 2.1.3'!F126</f>
        <v>260524.55361304848</v>
      </c>
      <c r="G126" s="139">
        <f>'St 2.1.1'!G126+'St 2.1.2'!G126+'St 2.1.3'!G126</f>
        <v>252545.81461118802</v>
      </c>
      <c r="H126" s="139">
        <f>'St 2.1.1'!H126+'St 2.1.2'!H126+'St 2.1.3'!H126</f>
        <v>241542.00625399902</v>
      </c>
      <c r="I126" s="139">
        <f>'St 2.1.1'!I126+'St 2.1.2'!I126+'St 2.1.3'!I126</f>
        <v>197707.23276763802</v>
      </c>
      <c r="J126" s="139">
        <f>'St 2.1.1'!J126+'St 2.1.2'!J126+'St 2.1.3'!J126</f>
        <v>178467.47311335799</v>
      </c>
      <c r="K126" s="139">
        <f>'St 2.1.1'!K126+'St 2.1.2'!K126+'St 2.1.3'!K126</f>
        <v>163135.579871961</v>
      </c>
      <c r="L126" s="139">
        <f>'St 2.1.1'!L126+'St 2.1.2'!L126+'St 2.1.3'!L126</f>
        <v>161228.875493842</v>
      </c>
      <c r="M126" s="139">
        <f>'St 2.1.1'!M126+'St 2.1.2'!M126+'St 2.1.3'!M126</f>
        <v>188300.60700110631</v>
      </c>
      <c r="N126" s="146"/>
      <c r="O126" s="139">
        <f>'St 2.1.1'!O126+'St 2.1.2'!O126+'St 2.1.3'!O126</f>
        <v>-15738.172548247991</v>
      </c>
      <c r="P126" s="139">
        <f>'St 2.1.1'!P126+'St 2.1.2'!P126+'St 2.1.3'!P126</f>
        <v>-1676.7298804111392</v>
      </c>
      <c r="Q126" s="139">
        <f>'St 2.1.1'!Q126+'St 2.1.2'!Q126+'St 2.1.3'!Q126</f>
        <v>-7978.7390018604692</v>
      </c>
      <c r="R126" s="139">
        <f>'St 2.1.1'!R126+'St 2.1.2'!R126+'St 2.1.3'!R126</f>
        <v>-11003.808357189002</v>
      </c>
      <c r="S126" s="139">
        <f>'St 2.1.1'!S126+'St 2.1.2'!S126+'St 2.1.3'!S126</f>
        <v>-43834.773486361002</v>
      </c>
      <c r="T126" s="139">
        <f>'St 2.1.1'!T126+'St 2.1.2'!T126+'St 2.1.3'!T126</f>
        <v>-19239.759654280027</v>
      </c>
      <c r="U126" s="139">
        <f>'St 2.1.1'!U126+'St 2.1.2'!U126+'St 2.1.3'!U126</f>
        <v>-15331.893241397007</v>
      </c>
      <c r="V126" s="139">
        <f>'St 2.1.1'!V126+'St 2.1.2'!V126+'St 2.1.3'!V126</f>
        <v>-1906.7043781189966</v>
      </c>
      <c r="W126" s="139">
        <f>'St 2.1.1'!W126+'St 2.1.2'!W126+'St 2.1.3'!W126</f>
        <v>27071.731507264329</v>
      </c>
      <c r="X126" s="149"/>
      <c r="Y126" s="149"/>
      <c r="Z126" s="149"/>
      <c r="AA126" s="149"/>
      <c r="AB126" s="149"/>
      <c r="AC126" s="149"/>
      <c r="AD126" s="149"/>
      <c r="AE126" s="149"/>
      <c r="AF126" s="149"/>
    </row>
    <row r="127" spans="1:32" s="45" customFormat="1">
      <c r="A127" s="38"/>
      <c r="B127" s="31" t="s">
        <v>23</v>
      </c>
      <c r="C127" s="232" t="s">
        <v>294</v>
      </c>
      <c r="D127" s="139">
        <f>'St 2.1.1'!D127+'St 2.1.2'!D127+'St 2.1.3'!D127</f>
        <v>2.0125246627090898</v>
      </c>
      <c r="E127" s="139">
        <f>'St 2.1.1'!E127+'St 2.1.2'!E127+'St 2.1.3'!E127</f>
        <v>2.700174427870365</v>
      </c>
      <c r="F127" s="139">
        <f>'St 2.1.1'!F127+'St 2.1.2'!F127+'St 2.1.3'!F127</f>
        <v>2.90818578164652</v>
      </c>
      <c r="G127" s="139">
        <f>'St 2.1.1'!G127+'St 2.1.2'!G127+'St 2.1.3'!G127</f>
        <v>2.7619453430000003</v>
      </c>
      <c r="H127" s="139">
        <f>'St 2.1.1'!H127+'St 2.1.2'!H127+'St 2.1.3'!H127</f>
        <v>2.7011574530000004</v>
      </c>
      <c r="I127" s="139">
        <f>'St 2.1.1'!I127+'St 2.1.2'!I127+'St 2.1.3'!I127</f>
        <v>2.4673254930000001</v>
      </c>
      <c r="J127" s="139">
        <f>'St 2.1.1'!J127+'St 2.1.2'!J127+'St 2.1.3'!J127</f>
        <v>2.3262409929999994</v>
      </c>
      <c r="K127" s="139">
        <f>'St 2.1.1'!K127+'St 2.1.2'!K127+'St 2.1.3'!K127</f>
        <v>2.4596212629999998</v>
      </c>
      <c r="L127" s="139">
        <f>'St 2.1.1'!L127+'St 2.1.2'!L127+'St 2.1.3'!L127</f>
        <v>2.7893813729999999</v>
      </c>
      <c r="M127" s="139">
        <f>'St 2.1.1'!M127+'St 2.1.2'!M127+'St 2.1.3'!M127</f>
        <v>2.9136184730000001</v>
      </c>
      <c r="N127" s="146"/>
      <c r="O127" s="139">
        <f>'St 2.1.1'!O127+'St 2.1.2'!O127+'St 2.1.3'!O127</f>
        <v>0.68764976516127518</v>
      </c>
      <c r="P127" s="139">
        <f>'St 2.1.1'!P127+'St 2.1.2'!P127+'St 2.1.3'!P127</f>
        <v>0.20801135377615487</v>
      </c>
      <c r="Q127" s="139">
        <f>'St 2.1.1'!Q127+'St 2.1.2'!Q127+'St 2.1.3'!Q127</f>
        <v>-0.1462404386465197</v>
      </c>
      <c r="R127" s="139">
        <f>'St 2.1.1'!R127+'St 2.1.2'!R127+'St 2.1.3'!R127</f>
        <v>-6.0787889999999734E-2</v>
      </c>
      <c r="S127" s="139">
        <f>'St 2.1.1'!S127+'St 2.1.2'!S127+'St 2.1.3'!S127</f>
        <v>-0.23383196000000028</v>
      </c>
      <c r="T127" s="139">
        <f>'St 2.1.1'!T127+'St 2.1.2'!T127+'St 2.1.3'!T127</f>
        <v>-0.14108450000000078</v>
      </c>
      <c r="U127" s="139">
        <f>'St 2.1.1'!U127+'St 2.1.2'!U127+'St 2.1.3'!U127</f>
        <v>0.13338027000000044</v>
      </c>
      <c r="V127" s="139">
        <f>'St 2.1.1'!V127+'St 2.1.2'!V127+'St 2.1.3'!V127</f>
        <v>0.32976010999999983</v>
      </c>
      <c r="W127" s="139">
        <f>'St 2.1.1'!W127+'St 2.1.2'!W127+'St 2.1.3'!W127</f>
        <v>0.12423710000000025</v>
      </c>
      <c r="X127" s="149"/>
      <c r="Y127" s="149"/>
      <c r="Z127" s="149"/>
      <c r="AA127" s="149"/>
      <c r="AB127" s="149"/>
      <c r="AC127" s="149"/>
      <c r="AD127" s="149"/>
      <c r="AE127" s="149"/>
      <c r="AF127" s="149"/>
    </row>
    <row r="128" spans="1:32">
      <c r="B128" s="208" t="s">
        <v>40</v>
      </c>
      <c r="C128" s="219"/>
      <c r="D128" s="142">
        <f>'St 2.1.1'!D128+'St 2.1.2'!D128+'St 2.1.3'!D128</f>
        <v>2.0125246627090898</v>
      </c>
      <c r="E128" s="142">
        <f>'St 2.1.1'!E128+'St 2.1.2'!E128+'St 2.1.3'!E128</f>
        <v>2.700174427870365</v>
      </c>
      <c r="F128" s="142">
        <f>'St 2.1.1'!F128+'St 2.1.2'!F128+'St 2.1.3'!F128</f>
        <v>2.90818578164652</v>
      </c>
      <c r="G128" s="142">
        <f>'St 2.1.1'!G128+'St 2.1.2'!G128+'St 2.1.3'!G128</f>
        <v>2.7619453430000003</v>
      </c>
      <c r="H128" s="142">
        <f>'St 2.1.1'!H128+'St 2.1.2'!H128+'St 2.1.3'!H128</f>
        <v>2.7011574530000004</v>
      </c>
      <c r="I128" s="142">
        <f>'St 2.1.1'!I128+'St 2.1.2'!I128+'St 2.1.3'!I128</f>
        <v>2.4673254930000001</v>
      </c>
      <c r="J128" s="142">
        <f>'St 2.1.1'!J128+'St 2.1.2'!J128+'St 2.1.3'!J128</f>
        <v>2.3262409929999994</v>
      </c>
      <c r="K128" s="142">
        <f>'St 2.1.1'!K128+'St 2.1.2'!K128+'St 2.1.3'!K128</f>
        <v>2.4596212629999998</v>
      </c>
      <c r="L128" s="142">
        <f>'St 2.1.1'!L128+'St 2.1.2'!L128+'St 2.1.3'!L128</f>
        <v>2.7893813729999999</v>
      </c>
      <c r="M128" s="142">
        <f>'St 2.1.1'!M128+'St 2.1.2'!M128+'St 2.1.3'!M128</f>
        <v>2.9136184730000001</v>
      </c>
      <c r="N128" s="143"/>
      <c r="O128" s="142">
        <f>'St 2.1.1'!O128+'St 2.1.2'!O128+'St 2.1.3'!O128</f>
        <v>0.68764976516127518</v>
      </c>
      <c r="P128" s="142">
        <f>'St 2.1.1'!P128+'St 2.1.2'!P128+'St 2.1.3'!P128</f>
        <v>0.20801135377615487</v>
      </c>
      <c r="Q128" s="142">
        <f>'St 2.1.1'!Q128+'St 2.1.2'!Q128+'St 2.1.3'!Q128</f>
        <v>-0.1462404386465197</v>
      </c>
      <c r="R128" s="142">
        <f>'St 2.1.1'!R128+'St 2.1.2'!R128+'St 2.1.3'!R128</f>
        <v>-6.0787889999999734E-2</v>
      </c>
      <c r="S128" s="142">
        <f>'St 2.1.1'!S128+'St 2.1.2'!S128+'St 2.1.3'!S128</f>
        <v>-0.23383196000000028</v>
      </c>
      <c r="T128" s="142">
        <f>'St 2.1.1'!T128+'St 2.1.2'!T128+'St 2.1.3'!T128</f>
        <v>-0.14108450000000078</v>
      </c>
      <c r="U128" s="142">
        <f>'St 2.1.1'!U128+'St 2.1.2'!U128+'St 2.1.3'!U128</f>
        <v>0.13338027000000044</v>
      </c>
      <c r="V128" s="142">
        <f>'St 2.1.1'!V128+'St 2.1.2'!V128+'St 2.1.3'!V128</f>
        <v>0.32976010999999983</v>
      </c>
      <c r="W128" s="142">
        <f>'St 2.1.1'!W128+'St 2.1.2'!W128+'St 2.1.3'!W128</f>
        <v>0.12423710000000025</v>
      </c>
      <c r="X128" s="150"/>
      <c r="Y128" s="150"/>
      <c r="Z128" s="150"/>
      <c r="AA128" s="150"/>
      <c r="AB128" s="150"/>
      <c r="AC128" s="150"/>
      <c r="AD128" s="150"/>
      <c r="AE128" s="150"/>
      <c r="AF128" s="150"/>
    </row>
    <row r="129" spans="1:32">
      <c r="B129" s="6" t="s">
        <v>41</v>
      </c>
      <c r="C129" s="219"/>
      <c r="D129" s="142">
        <f>'St 2.1.1'!D129+'St 2.1.2'!D129+'St 2.1.3'!D129</f>
        <v>2.0125246627090898</v>
      </c>
      <c r="E129" s="142">
        <f>'St 2.1.1'!E129+'St 2.1.2'!E129+'St 2.1.3'!E129</f>
        <v>2.700174427870365</v>
      </c>
      <c r="F129" s="142">
        <f>'St 2.1.1'!F129+'St 2.1.2'!F129+'St 2.1.3'!F129</f>
        <v>2.90818578164652</v>
      </c>
      <c r="G129" s="142">
        <f>'St 2.1.1'!G129+'St 2.1.2'!G129+'St 2.1.3'!G129</f>
        <v>2.7619453430000003</v>
      </c>
      <c r="H129" s="142">
        <f>'St 2.1.1'!H129+'St 2.1.2'!H129+'St 2.1.3'!H129</f>
        <v>2.7011574530000004</v>
      </c>
      <c r="I129" s="142">
        <f>'St 2.1.1'!I129+'St 2.1.2'!I129+'St 2.1.3'!I129</f>
        <v>2.4673254930000001</v>
      </c>
      <c r="J129" s="142">
        <f>'St 2.1.1'!J129+'St 2.1.2'!J129+'St 2.1.3'!J129</f>
        <v>2.3262409929999994</v>
      </c>
      <c r="K129" s="142">
        <f>'St 2.1.1'!K129+'St 2.1.2'!K129+'St 2.1.3'!K129</f>
        <v>2.4596212629999998</v>
      </c>
      <c r="L129" s="142">
        <f>'St 2.1.1'!L129+'St 2.1.2'!L129+'St 2.1.3'!L129</f>
        <v>2.7893813729999999</v>
      </c>
      <c r="M129" s="142">
        <f>'St 2.1.1'!M129+'St 2.1.2'!M129+'St 2.1.3'!M129</f>
        <v>2.9136184730000001</v>
      </c>
      <c r="N129" s="143"/>
      <c r="O129" s="142">
        <f>'St 2.1.1'!O129+'St 2.1.2'!O129+'St 2.1.3'!O129</f>
        <v>0.68764976516127518</v>
      </c>
      <c r="P129" s="142">
        <f>'St 2.1.1'!P129+'St 2.1.2'!P129+'St 2.1.3'!P129</f>
        <v>0.20801135377615487</v>
      </c>
      <c r="Q129" s="142">
        <f>'St 2.1.1'!Q129+'St 2.1.2'!Q129+'St 2.1.3'!Q129</f>
        <v>-0.1462404386465197</v>
      </c>
      <c r="R129" s="142">
        <f>'St 2.1.1'!R129+'St 2.1.2'!R129+'St 2.1.3'!R129</f>
        <v>-6.0787889999999734E-2</v>
      </c>
      <c r="S129" s="142">
        <f>'St 2.1.1'!S129+'St 2.1.2'!S129+'St 2.1.3'!S129</f>
        <v>-0.23383196000000028</v>
      </c>
      <c r="T129" s="142">
        <f>'St 2.1.1'!T129+'St 2.1.2'!T129+'St 2.1.3'!T129</f>
        <v>-0.14108450000000078</v>
      </c>
      <c r="U129" s="142">
        <f>'St 2.1.1'!U129+'St 2.1.2'!U129+'St 2.1.3'!U129</f>
        <v>0.13338027000000044</v>
      </c>
      <c r="V129" s="142">
        <f>'St 2.1.1'!V129+'St 2.1.2'!V129+'St 2.1.3'!V129</f>
        <v>0.32976010999999983</v>
      </c>
      <c r="W129" s="142">
        <f>'St 2.1.1'!W129+'St 2.1.2'!W129+'St 2.1.3'!W129</f>
        <v>0.12423710000000025</v>
      </c>
      <c r="X129" s="150"/>
      <c r="Y129" s="150"/>
      <c r="Z129" s="150"/>
      <c r="AA129" s="150"/>
      <c r="AB129" s="150"/>
      <c r="AC129" s="150"/>
      <c r="AD129" s="150"/>
      <c r="AE129" s="150"/>
      <c r="AF129" s="150"/>
    </row>
    <row r="130" spans="1:32">
      <c r="B130" s="6" t="s">
        <v>42</v>
      </c>
      <c r="C130" s="219"/>
      <c r="D130" s="142">
        <f>'St 2.1.1'!D130+'St 2.1.2'!D130+'St 2.1.3'!D130</f>
        <v>0</v>
      </c>
      <c r="E130" s="142">
        <f>'St 2.1.1'!E130+'St 2.1.2'!E130+'St 2.1.3'!E130</f>
        <v>0</v>
      </c>
      <c r="F130" s="142">
        <f>'St 2.1.1'!F130+'St 2.1.2'!F130+'St 2.1.3'!F130</f>
        <v>0</v>
      </c>
      <c r="G130" s="142">
        <f>'St 2.1.1'!G130+'St 2.1.2'!G130+'St 2.1.3'!G130</f>
        <v>0</v>
      </c>
      <c r="H130" s="142">
        <f>'St 2.1.1'!H130+'St 2.1.2'!H130+'St 2.1.3'!H130</f>
        <v>0</v>
      </c>
      <c r="I130" s="142">
        <f>'St 2.1.1'!I130+'St 2.1.2'!I130+'St 2.1.3'!I130</f>
        <v>0</v>
      </c>
      <c r="J130" s="142">
        <f>'St 2.1.1'!J130+'St 2.1.2'!J130+'St 2.1.3'!J130</f>
        <v>0</v>
      </c>
      <c r="K130" s="142">
        <f>'St 2.1.1'!K130+'St 2.1.2'!K130+'St 2.1.3'!K130</f>
        <v>0</v>
      </c>
      <c r="L130" s="142">
        <f>'St 2.1.1'!L130+'St 2.1.2'!L130+'St 2.1.3'!L130</f>
        <v>0</v>
      </c>
      <c r="M130" s="142">
        <f>'St 2.1.1'!M130+'St 2.1.2'!M130+'St 2.1.3'!M130</f>
        <v>0</v>
      </c>
      <c r="N130" s="143"/>
      <c r="O130" s="142">
        <f>'St 2.1.1'!O130+'St 2.1.2'!O130+'St 2.1.3'!O130</f>
        <v>0</v>
      </c>
      <c r="P130" s="142">
        <f>'St 2.1.1'!P130+'St 2.1.2'!P130+'St 2.1.3'!P130</f>
        <v>0</v>
      </c>
      <c r="Q130" s="142">
        <f>'St 2.1.1'!Q130+'St 2.1.2'!Q130+'St 2.1.3'!Q130</f>
        <v>0</v>
      </c>
      <c r="R130" s="142">
        <f>'St 2.1.1'!R130+'St 2.1.2'!R130+'St 2.1.3'!R130</f>
        <v>0</v>
      </c>
      <c r="S130" s="142">
        <f>'St 2.1.1'!S130+'St 2.1.2'!S130+'St 2.1.3'!S130</f>
        <v>0</v>
      </c>
      <c r="T130" s="142">
        <f>'St 2.1.1'!T130+'St 2.1.2'!T130+'St 2.1.3'!T130</f>
        <v>0</v>
      </c>
      <c r="U130" s="142">
        <f>'St 2.1.1'!U130+'St 2.1.2'!U130+'St 2.1.3'!U130</f>
        <v>0</v>
      </c>
      <c r="V130" s="142">
        <f>'St 2.1.1'!V130+'St 2.1.2'!V130+'St 2.1.3'!V130</f>
        <v>0</v>
      </c>
      <c r="W130" s="142">
        <f>'St 2.1.1'!W130+'St 2.1.2'!W130+'St 2.1.3'!W130</f>
        <v>0</v>
      </c>
      <c r="X130" s="150"/>
      <c r="Y130" s="150"/>
      <c r="Z130" s="150"/>
      <c r="AA130" s="150"/>
      <c r="AB130" s="150"/>
      <c r="AC130" s="150"/>
      <c r="AD130" s="150"/>
      <c r="AE130" s="150"/>
      <c r="AF130" s="150"/>
    </row>
    <row r="131" spans="1:32">
      <c r="B131" s="6" t="s">
        <v>43</v>
      </c>
      <c r="C131" s="219"/>
      <c r="D131" s="142">
        <f>'St 2.1.1'!D131+'St 2.1.2'!D131+'St 2.1.3'!D131</f>
        <v>0</v>
      </c>
      <c r="E131" s="142">
        <f>'St 2.1.1'!E131+'St 2.1.2'!E131+'St 2.1.3'!E131</f>
        <v>0</v>
      </c>
      <c r="F131" s="142">
        <f>'St 2.1.1'!F131+'St 2.1.2'!F131+'St 2.1.3'!F131</f>
        <v>0</v>
      </c>
      <c r="G131" s="142">
        <f>'St 2.1.1'!G131+'St 2.1.2'!G131+'St 2.1.3'!G131</f>
        <v>0</v>
      </c>
      <c r="H131" s="142">
        <f>'St 2.1.1'!H131+'St 2.1.2'!H131+'St 2.1.3'!H131</f>
        <v>0</v>
      </c>
      <c r="I131" s="142">
        <f>'St 2.1.1'!I131+'St 2.1.2'!I131+'St 2.1.3'!I131</f>
        <v>0</v>
      </c>
      <c r="J131" s="142">
        <f>'St 2.1.1'!J131+'St 2.1.2'!J131+'St 2.1.3'!J131</f>
        <v>0</v>
      </c>
      <c r="K131" s="142">
        <f>'St 2.1.1'!K131+'St 2.1.2'!K131+'St 2.1.3'!K131</f>
        <v>0</v>
      </c>
      <c r="L131" s="142">
        <f>'St 2.1.1'!L131+'St 2.1.2'!L131+'St 2.1.3'!L131</f>
        <v>0</v>
      </c>
      <c r="M131" s="142">
        <f>'St 2.1.1'!M131+'St 2.1.2'!M131+'St 2.1.3'!M131</f>
        <v>0</v>
      </c>
      <c r="N131" s="143"/>
      <c r="O131" s="142">
        <f>'St 2.1.1'!O131+'St 2.1.2'!O131+'St 2.1.3'!O131</f>
        <v>0</v>
      </c>
      <c r="P131" s="142">
        <f>'St 2.1.1'!P131+'St 2.1.2'!P131+'St 2.1.3'!P131</f>
        <v>0</v>
      </c>
      <c r="Q131" s="142">
        <f>'St 2.1.1'!Q131+'St 2.1.2'!Q131+'St 2.1.3'!Q131</f>
        <v>0</v>
      </c>
      <c r="R131" s="142">
        <f>'St 2.1.1'!R131+'St 2.1.2'!R131+'St 2.1.3'!R131</f>
        <v>0</v>
      </c>
      <c r="S131" s="142">
        <f>'St 2.1.1'!S131+'St 2.1.2'!S131+'St 2.1.3'!S131</f>
        <v>0</v>
      </c>
      <c r="T131" s="142">
        <f>'St 2.1.1'!T131+'St 2.1.2'!T131+'St 2.1.3'!T131</f>
        <v>0</v>
      </c>
      <c r="U131" s="142">
        <f>'St 2.1.1'!U131+'St 2.1.2'!U131+'St 2.1.3'!U131</f>
        <v>0</v>
      </c>
      <c r="V131" s="142">
        <f>'St 2.1.1'!V131+'St 2.1.2'!V131+'St 2.1.3'!V131</f>
        <v>0</v>
      </c>
      <c r="W131" s="142">
        <f>'St 2.1.1'!W131+'St 2.1.2'!W131+'St 2.1.3'!W131</f>
        <v>0</v>
      </c>
      <c r="X131" s="150"/>
      <c r="Y131" s="150"/>
      <c r="Z131" s="150"/>
      <c r="AA131" s="150"/>
      <c r="AB131" s="150"/>
      <c r="AC131" s="150"/>
      <c r="AD131" s="150"/>
      <c r="AE131" s="150"/>
      <c r="AF131" s="150"/>
    </row>
    <row r="132" spans="1:32">
      <c r="B132" s="6" t="s">
        <v>44</v>
      </c>
      <c r="C132" s="219"/>
      <c r="D132" s="142">
        <f>'St 2.1.1'!D132+'St 2.1.2'!D132+'St 2.1.3'!D132</f>
        <v>0</v>
      </c>
      <c r="E132" s="142">
        <f>'St 2.1.1'!E132+'St 2.1.2'!E132+'St 2.1.3'!E132</f>
        <v>0</v>
      </c>
      <c r="F132" s="142">
        <f>'St 2.1.1'!F132+'St 2.1.2'!F132+'St 2.1.3'!F132</f>
        <v>0</v>
      </c>
      <c r="G132" s="142">
        <f>'St 2.1.1'!G132+'St 2.1.2'!G132+'St 2.1.3'!G132</f>
        <v>0</v>
      </c>
      <c r="H132" s="142">
        <f>'St 2.1.1'!H132+'St 2.1.2'!H132+'St 2.1.3'!H132</f>
        <v>0</v>
      </c>
      <c r="I132" s="142">
        <f>'St 2.1.1'!I132+'St 2.1.2'!I132+'St 2.1.3'!I132</f>
        <v>0</v>
      </c>
      <c r="J132" s="142">
        <f>'St 2.1.1'!J132+'St 2.1.2'!J132+'St 2.1.3'!J132</f>
        <v>0</v>
      </c>
      <c r="K132" s="142">
        <f>'St 2.1.1'!K132+'St 2.1.2'!K132+'St 2.1.3'!K132</f>
        <v>0</v>
      </c>
      <c r="L132" s="142">
        <f>'St 2.1.1'!L132+'St 2.1.2'!L132+'St 2.1.3'!L132</f>
        <v>0</v>
      </c>
      <c r="M132" s="142">
        <f>'St 2.1.1'!M132+'St 2.1.2'!M132+'St 2.1.3'!M132</f>
        <v>0</v>
      </c>
      <c r="N132" s="143"/>
      <c r="O132" s="142">
        <f>'St 2.1.1'!O132+'St 2.1.2'!O132+'St 2.1.3'!O132</f>
        <v>0</v>
      </c>
      <c r="P132" s="142">
        <f>'St 2.1.1'!P132+'St 2.1.2'!P132+'St 2.1.3'!P132</f>
        <v>0</v>
      </c>
      <c r="Q132" s="142">
        <f>'St 2.1.1'!Q132+'St 2.1.2'!Q132+'St 2.1.3'!Q132</f>
        <v>0</v>
      </c>
      <c r="R132" s="142">
        <f>'St 2.1.1'!R132+'St 2.1.2'!R132+'St 2.1.3'!R132</f>
        <v>0</v>
      </c>
      <c r="S132" s="142">
        <f>'St 2.1.1'!S132+'St 2.1.2'!S132+'St 2.1.3'!S132</f>
        <v>0</v>
      </c>
      <c r="T132" s="142">
        <f>'St 2.1.1'!T132+'St 2.1.2'!T132+'St 2.1.3'!T132</f>
        <v>0</v>
      </c>
      <c r="U132" s="142">
        <f>'St 2.1.1'!U132+'St 2.1.2'!U132+'St 2.1.3'!U132</f>
        <v>0</v>
      </c>
      <c r="V132" s="142">
        <f>'St 2.1.1'!V132+'St 2.1.2'!V132+'St 2.1.3'!V132</f>
        <v>0</v>
      </c>
      <c r="W132" s="142">
        <f>'St 2.1.1'!W132+'St 2.1.2'!W132+'St 2.1.3'!W132</f>
        <v>0</v>
      </c>
      <c r="X132" s="150"/>
      <c r="Y132" s="150"/>
      <c r="Z132" s="150"/>
      <c r="AA132" s="150"/>
      <c r="AB132" s="150"/>
      <c r="AC132" s="150"/>
      <c r="AD132" s="150"/>
      <c r="AE132" s="150"/>
      <c r="AF132" s="150"/>
    </row>
    <row r="133" spans="1:32">
      <c r="B133" s="7" t="s">
        <v>45</v>
      </c>
      <c r="C133" s="219"/>
      <c r="D133" s="142">
        <f>'St 2.1.1'!D133+'St 2.1.2'!D133+'St 2.1.3'!D133</f>
        <v>0</v>
      </c>
      <c r="E133" s="142">
        <f>'St 2.1.1'!E133+'St 2.1.2'!E133+'St 2.1.3'!E133</f>
        <v>0</v>
      </c>
      <c r="F133" s="142">
        <f>'St 2.1.1'!F133+'St 2.1.2'!F133+'St 2.1.3'!F133</f>
        <v>0</v>
      </c>
      <c r="G133" s="142">
        <f>'St 2.1.1'!G133+'St 2.1.2'!G133+'St 2.1.3'!G133</f>
        <v>0</v>
      </c>
      <c r="H133" s="142">
        <f>'St 2.1.1'!H133+'St 2.1.2'!H133+'St 2.1.3'!H133</f>
        <v>0</v>
      </c>
      <c r="I133" s="142">
        <f>'St 2.1.1'!I133+'St 2.1.2'!I133+'St 2.1.3'!I133</f>
        <v>0</v>
      </c>
      <c r="J133" s="142">
        <f>'St 2.1.1'!J133+'St 2.1.2'!J133+'St 2.1.3'!J133</f>
        <v>0</v>
      </c>
      <c r="K133" s="142">
        <f>'St 2.1.1'!K133+'St 2.1.2'!K133+'St 2.1.3'!K133</f>
        <v>0</v>
      </c>
      <c r="L133" s="142">
        <f>'St 2.1.1'!L133+'St 2.1.2'!L133+'St 2.1.3'!L133</f>
        <v>0</v>
      </c>
      <c r="M133" s="142">
        <f>'St 2.1.1'!M133+'St 2.1.2'!M133+'St 2.1.3'!M133</f>
        <v>0</v>
      </c>
      <c r="N133" s="143"/>
      <c r="O133" s="142">
        <f>'St 2.1.1'!O133+'St 2.1.2'!O133+'St 2.1.3'!O133</f>
        <v>0</v>
      </c>
      <c r="P133" s="142">
        <f>'St 2.1.1'!P133+'St 2.1.2'!P133+'St 2.1.3'!P133</f>
        <v>0</v>
      </c>
      <c r="Q133" s="142">
        <f>'St 2.1.1'!Q133+'St 2.1.2'!Q133+'St 2.1.3'!Q133</f>
        <v>0</v>
      </c>
      <c r="R133" s="142">
        <f>'St 2.1.1'!R133+'St 2.1.2'!R133+'St 2.1.3'!R133</f>
        <v>0</v>
      </c>
      <c r="S133" s="142">
        <f>'St 2.1.1'!S133+'St 2.1.2'!S133+'St 2.1.3'!S133</f>
        <v>0</v>
      </c>
      <c r="T133" s="142">
        <f>'St 2.1.1'!T133+'St 2.1.2'!T133+'St 2.1.3'!T133</f>
        <v>0</v>
      </c>
      <c r="U133" s="142">
        <f>'St 2.1.1'!U133+'St 2.1.2'!U133+'St 2.1.3'!U133</f>
        <v>0</v>
      </c>
      <c r="V133" s="142">
        <f>'St 2.1.1'!V133+'St 2.1.2'!V133+'St 2.1.3'!V133</f>
        <v>0</v>
      </c>
      <c r="W133" s="142">
        <f>'St 2.1.1'!W133+'St 2.1.2'!W133+'St 2.1.3'!W133</f>
        <v>0</v>
      </c>
      <c r="X133" s="150"/>
      <c r="Y133" s="150"/>
      <c r="Z133" s="150"/>
      <c r="AA133" s="150"/>
      <c r="AB133" s="150"/>
      <c r="AC133" s="150"/>
      <c r="AD133" s="150"/>
      <c r="AE133" s="150"/>
      <c r="AF133" s="150"/>
    </row>
    <row r="134" spans="1:32">
      <c r="B134" s="7" t="s">
        <v>46</v>
      </c>
      <c r="C134" s="219"/>
      <c r="D134" s="142">
        <f>'St 2.1.1'!D134+'St 2.1.2'!D134+'St 2.1.3'!D134</f>
        <v>0</v>
      </c>
      <c r="E134" s="142">
        <f>'St 2.1.1'!E134+'St 2.1.2'!E134+'St 2.1.3'!E134</f>
        <v>0</v>
      </c>
      <c r="F134" s="142">
        <f>'St 2.1.1'!F134+'St 2.1.2'!F134+'St 2.1.3'!F134</f>
        <v>0</v>
      </c>
      <c r="G134" s="142">
        <f>'St 2.1.1'!G134+'St 2.1.2'!G134+'St 2.1.3'!G134</f>
        <v>0</v>
      </c>
      <c r="H134" s="142">
        <f>'St 2.1.1'!H134+'St 2.1.2'!H134+'St 2.1.3'!H134</f>
        <v>0</v>
      </c>
      <c r="I134" s="142">
        <f>'St 2.1.1'!I134+'St 2.1.2'!I134+'St 2.1.3'!I134</f>
        <v>0</v>
      </c>
      <c r="J134" s="142">
        <f>'St 2.1.1'!J134+'St 2.1.2'!J134+'St 2.1.3'!J134</f>
        <v>0</v>
      </c>
      <c r="K134" s="142">
        <f>'St 2.1.1'!K134+'St 2.1.2'!K134+'St 2.1.3'!K134</f>
        <v>0</v>
      </c>
      <c r="L134" s="142">
        <f>'St 2.1.1'!L134+'St 2.1.2'!L134+'St 2.1.3'!L134</f>
        <v>0</v>
      </c>
      <c r="M134" s="142">
        <f>'St 2.1.1'!M134+'St 2.1.2'!M134+'St 2.1.3'!M134</f>
        <v>0</v>
      </c>
      <c r="N134" s="143"/>
      <c r="O134" s="142">
        <f>'St 2.1.1'!O134+'St 2.1.2'!O134+'St 2.1.3'!O134</f>
        <v>0</v>
      </c>
      <c r="P134" s="142">
        <f>'St 2.1.1'!P134+'St 2.1.2'!P134+'St 2.1.3'!P134</f>
        <v>0</v>
      </c>
      <c r="Q134" s="142">
        <f>'St 2.1.1'!Q134+'St 2.1.2'!Q134+'St 2.1.3'!Q134</f>
        <v>0</v>
      </c>
      <c r="R134" s="142">
        <f>'St 2.1.1'!R134+'St 2.1.2'!R134+'St 2.1.3'!R134</f>
        <v>0</v>
      </c>
      <c r="S134" s="142">
        <f>'St 2.1.1'!S134+'St 2.1.2'!S134+'St 2.1.3'!S134</f>
        <v>0</v>
      </c>
      <c r="T134" s="142">
        <f>'St 2.1.1'!T134+'St 2.1.2'!T134+'St 2.1.3'!T134</f>
        <v>0</v>
      </c>
      <c r="U134" s="142">
        <f>'St 2.1.1'!U134+'St 2.1.2'!U134+'St 2.1.3'!U134</f>
        <v>0</v>
      </c>
      <c r="V134" s="142">
        <f>'St 2.1.1'!V134+'St 2.1.2'!V134+'St 2.1.3'!V134</f>
        <v>0</v>
      </c>
      <c r="W134" s="142">
        <f>'St 2.1.1'!W134+'St 2.1.2'!W134+'St 2.1.3'!W134</f>
        <v>0</v>
      </c>
      <c r="X134" s="150"/>
      <c r="Y134" s="150"/>
      <c r="Z134" s="150"/>
      <c r="AA134" s="150"/>
      <c r="AB134" s="150"/>
      <c r="AC134" s="150"/>
      <c r="AD134" s="150"/>
      <c r="AE134" s="150"/>
      <c r="AF134" s="150"/>
    </row>
    <row r="135" spans="1:32">
      <c r="B135" s="6" t="s">
        <v>317</v>
      </c>
      <c r="C135" s="219"/>
      <c r="D135" s="142">
        <f>'St 2.1.1'!D135+'St 2.1.2'!D135+'St 2.1.3'!D135</f>
        <v>0</v>
      </c>
      <c r="E135" s="142">
        <f>'St 2.1.1'!E135+'St 2.1.2'!E135+'St 2.1.3'!E135</f>
        <v>0</v>
      </c>
      <c r="F135" s="142">
        <f>'St 2.1.1'!F135+'St 2.1.2'!F135+'St 2.1.3'!F135</f>
        <v>0</v>
      </c>
      <c r="G135" s="142">
        <f>'St 2.1.1'!G135+'St 2.1.2'!G135+'St 2.1.3'!G135</f>
        <v>0</v>
      </c>
      <c r="H135" s="142">
        <f>'St 2.1.1'!H135+'St 2.1.2'!H135+'St 2.1.3'!H135</f>
        <v>0</v>
      </c>
      <c r="I135" s="142">
        <f>'St 2.1.1'!I135+'St 2.1.2'!I135+'St 2.1.3'!I135</f>
        <v>0</v>
      </c>
      <c r="J135" s="142">
        <f>'St 2.1.1'!J135+'St 2.1.2'!J135+'St 2.1.3'!J135</f>
        <v>0</v>
      </c>
      <c r="K135" s="142">
        <f>'St 2.1.1'!K135+'St 2.1.2'!K135+'St 2.1.3'!K135</f>
        <v>0</v>
      </c>
      <c r="L135" s="142">
        <f>'St 2.1.1'!L135+'St 2.1.2'!L135+'St 2.1.3'!L135</f>
        <v>0</v>
      </c>
      <c r="M135" s="142">
        <f>'St 2.1.1'!M135+'St 2.1.2'!M135+'St 2.1.3'!M135</f>
        <v>0</v>
      </c>
      <c r="N135" s="143"/>
      <c r="O135" s="142">
        <f>'St 2.1.1'!O135+'St 2.1.2'!O135+'St 2.1.3'!O135</f>
        <v>0</v>
      </c>
      <c r="P135" s="142">
        <f>'St 2.1.1'!P135+'St 2.1.2'!P135+'St 2.1.3'!P135</f>
        <v>0</v>
      </c>
      <c r="Q135" s="142">
        <f>'St 2.1.1'!Q135+'St 2.1.2'!Q135+'St 2.1.3'!Q135</f>
        <v>0</v>
      </c>
      <c r="R135" s="142">
        <f>'St 2.1.1'!R135+'St 2.1.2'!R135+'St 2.1.3'!R135</f>
        <v>0</v>
      </c>
      <c r="S135" s="142">
        <f>'St 2.1.1'!S135+'St 2.1.2'!S135+'St 2.1.3'!S135</f>
        <v>0</v>
      </c>
      <c r="T135" s="142">
        <f>'St 2.1.1'!T135+'St 2.1.2'!T135+'St 2.1.3'!T135</f>
        <v>0</v>
      </c>
      <c r="U135" s="142">
        <f>'St 2.1.1'!U135+'St 2.1.2'!U135+'St 2.1.3'!U135</f>
        <v>0</v>
      </c>
      <c r="V135" s="142">
        <f>'St 2.1.1'!V135+'St 2.1.2'!V135+'St 2.1.3'!V135</f>
        <v>0</v>
      </c>
      <c r="W135" s="142">
        <f>'St 2.1.1'!W135+'St 2.1.2'!W135+'St 2.1.3'!W135</f>
        <v>0</v>
      </c>
      <c r="X135" s="150"/>
      <c r="Y135" s="150"/>
      <c r="Z135" s="150"/>
      <c r="AA135" s="150"/>
      <c r="AB135" s="150"/>
      <c r="AC135" s="150"/>
      <c r="AD135" s="150"/>
      <c r="AE135" s="150"/>
      <c r="AF135" s="150"/>
    </row>
    <row r="136" spans="1:32">
      <c r="B136" s="6" t="s">
        <v>108</v>
      </c>
      <c r="C136" s="210"/>
      <c r="D136" s="142">
        <f>'St 2.1.1'!D136+'St 2.1.2'!D136+'St 2.1.3'!D136</f>
        <v>0</v>
      </c>
      <c r="E136" s="142">
        <f>'St 2.1.1'!E136+'St 2.1.2'!E136+'St 2.1.3'!E136</f>
        <v>0</v>
      </c>
      <c r="F136" s="142">
        <f>'St 2.1.1'!F136+'St 2.1.2'!F136+'St 2.1.3'!F136</f>
        <v>0</v>
      </c>
      <c r="G136" s="142">
        <f>'St 2.1.1'!G136+'St 2.1.2'!G136+'St 2.1.3'!G136</f>
        <v>0</v>
      </c>
      <c r="H136" s="142">
        <f>'St 2.1.1'!H136+'St 2.1.2'!H136+'St 2.1.3'!H136</f>
        <v>0</v>
      </c>
      <c r="I136" s="142">
        <f>'St 2.1.1'!I136+'St 2.1.2'!I136+'St 2.1.3'!I136</f>
        <v>0</v>
      </c>
      <c r="J136" s="142">
        <f>'St 2.1.1'!J136+'St 2.1.2'!J136+'St 2.1.3'!J136</f>
        <v>0</v>
      </c>
      <c r="K136" s="142">
        <f>'St 2.1.1'!K136+'St 2.1.2'!K136+'St 2.1.3'!K136</f>
        <v>0</v>
      </c>
      <c r="L136" s="142">
        <f>'St 2.1.1'!L136+'St 2.1.2'!L136+'St 2.1.3'!L136</f>
        <v>0</v>
      </c>
      <c r="M136" s="142">
        <f>'St 2.1.1'!M136+'St 2.1.2'!M136+'St 2.1.3'!M136</f>
        <v>0</v>
      </c>
      <c r="N136" s="143"/>
      <c r="O136" s="142">
        <f>'St 2.1.1'!O136+'St 2.1.2'!O136+'St 2.1.3'!O136</f>
        <v>0</v>
      </c>
      <c r="P136" s="142">
        <f>'St 2.1.1'!P136+'St 2.1.2'!P136+'St 2.1.3'!P136</f>
        <v>0</v>
      </c>
      <c r="Q136" s="142">
        <f>'St 2.1.1'!Q136+'St 2.1.2'!Q136+'St 2.1.3'!Q136</f>
        <v>0</v>
      </c>
      <c r="R136" s="142">
        <f>'St 2.1.1'!R136+'St 2.1.2'!R136+'St 2.1.3'!R136</f>
        <v>0</v>
      </c>
      <c r="S136" s="142">
        <f>'St 2.1.1'!S136+'St 2.1.2'!S136+'St 2.1.3'!S136</f>
        <v>0</v>
      </c>
      <c r="T136" s="142">
        <f>'St 2.1.1'!T136+'St 2.1.2'!T136+'St 2.1.3'!T136</f>
        <v>0</v>
      </c>
      <c r="U136" s="142">
        <f>'St 2.1.1'!U136+'St 2.1.2'!U136+'St 2.1.3'!U136</f>
        <v>0</v>
      </c>
      <c r="V136" s="142">
        <f>'St 2.1.1'!V136+'St 2.1.2'!V136+'St 2.1.3'!V136</f>
        <v>0</v>
      </c>
      <c r="W136" s="142">
        <f>'St 2.1.1'!W136+'St 2.1.2'!W136+'St 2.1.3'!W136</f>
        <v>0</v>
      </c>
      <c r="X136" s="150"/>
      <c r="Y136" s="150"/>
      <c r="Z136" s="150"/>
      <c r="AA136" s="150"/>
      <c r="AB136" s="150"/>
      <c r="AC136" s="150"/>
      <c r="AD136" s="150"/>
      <c r="AE136" s="150"/>
      <c r="AF136" s="150"/>
    </row>
    <row r="137" spans="1:32">
      <c r="B137" s="6" t="s">
        <v>48</v>
      </c>
      <c r="C137" s="219"/>
      <c r="D137" s="142">
        <f>'St 2.1.1'!D137+'St 2.1.2'!D137+'St 2.1.3'!D137</f>
        <v>0</v>
      </c>
      <c r="E137" s="142">
        <f>'St 2.1.1'!E137+'St 2.1.2'!E137+'St 2.1.3'!E137</f>
        <v>0</v>
      </c>
      <c r="F137" s="142">
        <f>'St 2.1.1'!F137+'St 2.1.2'!F137+'St 2.1.3'!F137</f>
        <v>0</v>
      </c>
      <c r="G137" s="142">
        <f>'St 2.1.1'!G137+'St 2.1.2'!G137+'St 2.1.3'!G137</f>
        <v>0</v>
      </c>
      <c r="H137" s="142">
        <f>'St 2.1.1'!H137+'St 2.1.2'!H137+'St 2.1.3'!H137</f>
        <v>0</v>
      </c>
      <c r="I137" s="142">
        <f>'St 2.1.1'!I137+'St 2.1.2'!I137+'St 2.1.3'!I137</f>
        <v>0</v>
      </c>
      <c r="J137" s="142">
        <f>'St 2.1.1'!J137+'St 2.1.2'!J137+'St 2.1.3'!J137</f>
        <v>0</v>
      </c>
      <c r="K137" s="142">
        <f>'St 2.1.1'!K137+'St 2.1.2'!K137+'St 2.1.3'!K137</f>
        <v>0</v>
      </c>
      <c r="L137" s="142">
        <f>'St 2.1.1'!L137+'St 2.1.2'!L137+'St 2.1.3'!L137</f>
        <v>0</v>
      </c>
      <c r="M137" s="142">
        <f>'St 2.1.1'!M137+'St 2.1.2'!M137+'St 2.1.3'!M137</f>
        <v>0</v>
      </c>
      <c r="N137" s="143"/>
      <c r="O137" s="142">
        <f>'St 2.1.1'!O137+'St 2.1.2'!O137+'St 2.1.3'!O137</f>
        <v>0</v>
      </c>
      <c r="P137" s="142">
        <f>'St 2.1.1'!P137+'St 2.1.2'!P137+'St 2.1.3'!P137</f>
        <v>0</v>
      </c>
      <c r="Q137" s="142">
        <f>'St 2.1.1'!Q137+'St 2.1.2'!Q137+'St 2.1.3'!Q137</f>
        <v>0</v>
      </c>
      <c r="R137" s="142">
        <f>'St 2.1.1'!R137+'St 2.1.2'!R137+'St 2.1.3'!R137</f>
        <v>0</v>
      </c>
      <c r="S137" s="142">
        <f>'St 2.1.1'!S137+'St 2.1.2'!S137+'St 2.1.3'!S137</f>
        <v>0</v>
      </c>
      <c r="T137" s="142">
        <f>'St 2.1.1'!T137+'St 2.1.2'!T137+'St 2.1.3'!T137</f>
        <v>0</v>
      </c>
      <c r="U137" s="142">
        <f>'St 2.1.1'!U137+'St 2.1.2'!U137+'St 2.1.3'!U137</f>
        <v>0</v>
      </c>
      <c r="V137" s="142">
        <f>'St 2.1.1'!V137+'St 2.1.2'!V137+'St 2.1.3'!V137</f>
        <v>0</v>
      </c>
      <c r="W137" s="142">
        <f>'St 2.1.1'!W137+'St 2.1.2'!W137+'St 2.1.3'!W137</f>
        <v>0</v>
      </c>
      <c r="X137" s="150"/>
      <c r="Y137" s="150"/>
      <c r="Z137" s="150"/>
      <c r="AA137" s="150"/>
      <c r="AB137" s="150"/>
      <c r="AC137" s="150"/>
      <c r="AD137" s="150"/>
      <c r="AE137" s="150"/>
      <c r="AF137" s="150"/>
    </row>
    <row r="138" spans="1:32">
      <c r="B138" s="6" t="s">
        <v>325</v>
      </c>
      <c r="C138" s="219"/>
      <c r="D138" s="142">
        <f>'St 2.1.1'!D138+'St 2.1.2'!D138+'St 2.1.3'!D138</f>
        <v>0</v>
      </c>
      <c r="E138" s="142">
        <f>'St 2.1.1'!E138+'St 2.1.2'!E138+'St 2.1.3'!E138</f>
        <v>0</v>
      </c>
      <c r="F138" s="142">
        <f>'St 2.1.1'!F138+'St 2.1.2'!F138+'St 2.1.3'!F138</f>
        <v>0</v>
      </c>
      <c r="G138" s="142">
        <f>'St 2.1.1'!G138+'St 2.1.2'!G138+'St 2.1.3'!G138</f>
        <v>0</v>
      </c>
      <c r="H138" s="142">
        <f>'St 2.1.1'!H138+'St 2.1.2'!H138+'St 2.1.3'!H138</f>
        <v>0</v>
      </c>
      <c r="I138" s="142">
        <f>'St 2.1.1'!I138+'St 2.1.2'!I138+'St 2.1.3'!I138</f>
        <v>0</v>
      </c>
      <c r="J138" s="142">
        <f>'St 2.1.1'!J138+'St 2.1.2'!J138+'St 2.1.3'!J138</f>
        <v>0</v>
      </c>
      <c r="K138" s="142">
        <f>'St 2.1.1'!K138+'St 2.1.2'!K138+'St 2.1.3'!K138</f>
        <v>0</v>
      </c>
      <c r="L138" s="142">
        <f>'St 2.1.1'!L138+'St 2.1.2'!L138+'St 2.1.3'!L138</f>
        <v>0</v>
      </c>
      <c r="M138" s="142">
        <f>'St 2.1.1'!M138+'St 2.1.2'!M138+'St 2.1.3'!M138</f>
        <v>0</v>
      </c>
      <c r="N138" s="143"/>
      <c r="O138" s="142">
        <f>'St 2.1.1'!O138+'St 2.1.2'!O138+'St 2.1.3'!O138</f>
        <v>0</v>
      </c>
      <c r="P138" s="142">
        <f>'St 2.1.1'!P138+'St 2.1.2'!P138+'St 2.1.3'!P138</f>
        <v>0</v>
      </c>
      <c r="Q138" s="142">
        <f>'St 2.1.1'!Q138+'St 2.1.2'!Q138+'St 2.1.3'!Q138</f>
        <v>0</v>
      </c>
      <c r="R138" s="142">
        <f>'St 2.1.1'!R138+'St 2.1.2'!R138+'St 2.1.3'!R138</f>
        <v>0</v>
      </c>
      <c r="S138" s="142">
        <f>'St 2.1.1'!S138+'St 2.1.2'!S138+'St 2.1.3'!S138</f>
        <v>0</v>
      </c>
      <c r="T138" s="142">
        <f>'St 2.1.1'!T138+'St 2.1.2'!T138+'St 2.1.3'!T138</f>
        <v>0</v>
      </c>
      <c r="U138" s="142">
        <f>'St 2.1.1'!U138+'St 2.1.2'!U138+'St 2.1.3'!U138</f>
        <v>0</v>
      </c>
      <c r="V138" s="142">
        <f>'St 2.1.1'!V138+'St 2.1.2'!V138+'St 2.1.3'!V138</f>
        <v>0</v>
      </c>
      <c r="W138" s="142">
        <f>'St 2.1.1'!W138+'St 2.1.2'!W138+'St 2.1.3'!W138</f>
        <v>0</v>
      </c>
      <c r="X138" s="150"/>
      <c r="Y138" s="150"/>
      <c r="Z138" s="150"/>
      <c r="AA138" s="150"/>
      <c r="AB138" s="150"/>
      <c r="AC138" s="150"/>
      <c r="AD138" s="150"/>
      <c r="AE138" s="150"/>
      <c r="AF138" s="150"/>
    </row>
    <row r="139" spans="1:32">
      <c r="B139" s="8" t="s">
        <v>101</v>
      </c>
      <c r="C139" s="219"/>
      <c r="D139" s="142">
        <f>'St 2.1.1'!D139+'St 2.1.2'!D139+'St 2.1.3'!D139</f>
        <v>0</v>
      </c>
      <c r="E139" s="142">
        <f>'St 2.1.1'!E139+'St 2.1.2'!E139+'St 2.1.3'!E139</f>
        <v>0</v>
      </c>
      <c r="F139" s="142">
        <f>'St 2.1.1'!F139+'St 2.1.2'!F139+'St 2.1.3'!F139</f>
        <v>0</v>
      </c>
      <c r="G139" s="142">
        <f>'St 2.1.1'!G139+'St 2.1.2'!G139+'St 2.1.3'!G139</f>
        <v>0</v>
      </c>
      <c r="H139" s="142">
        <f>'St 2.1.1'!H139+'St 2.1.2'!H139+'St 2.1.3'!H139</f>
        <v>0</v>
      </c>
      <c r="I139" s="142">
        <f>'St 2.1.1'!I139+'St 2.1.2'!I139+'St 2.1.3'!I139</f>
        <v>0</v>
      </c>
      <c r="J139" s="142">
        <f>'St 2.1.1'!J139+'St 2.1.2'!J139+'St 2.1.3'!J139</f>
        <v>0</v>
      </c>
      <c r="K139" s="142">
        <f>'St 2.1.1'!K139+'St 2.1.2'!K139+'St 2.1.3'!K139</f>
        <v>0</v>
      </c>
      <c r="L139" s="142">
        <f>'St 2.1.1'!L139+'St 2.1.2'!L139+'St 2.1.3'!L139</f>
        <v>0</v>
      </c>
      <c r="M139" s="142">
        <f>'St 2.1.1'!M139+'St 2.1.2'!M139+'St 2.1.3'!M139</f>
        <v>0</v>
      </c>
      <c r="N139" s="143"/>
      <c r="O139" s="142">
        <f>'St 2.1.1'!O139+'St 2.1.2'!O139+'St 2.1.3'!O139</f>
        <v>0</v>
      </c>
      <c r="P139" s="142">
        <f>'St 2.1.1'!P139+'St 2.1.2'!P139+'St 2.1.3'!P139</f>
        <v>0</v>
      </c>
      <c r="Q139" s="142">
        <f>'St 2.1.1'!Q139+'St 2.1.2'!Q139+'St 2.1.3'!Q139</f>
        <v>0</v>
      </c>
      <c r="R139" s="142">
        <f>'St 2.1.1'!R139+'St 2.1.2'!R139+'St 2.1.3'!R139</f>
        <v>0</v>
      </c>
      <c r="S139" s="142">
        <f>'St 2.1.1'!S139+'St 2.1.2'!S139+'St 2.1.3'!S139</f>
        <v>0</v>
      </c>
      <c r="T139" s="142">
        <f>'St 2.1.1'!T139+'St 2.1.2'!T139+'St 2.1.3'!T139</f>
        <v>0</v>
      </c>
      <c r="U139" s="142">
        <f>'St 2.1.1'!U139+'St 2.1.2'!U139+'St 2.1.3'!U139</f>
        <v>0</v>
      </c>
      <c r="V139" s="142">
        <f>'St 2.1.1'!V139+'St 2.1.2'!V139+'St 2.1.3'!V139</f>
        <v>0</v>
      </c>
      <c r="W139" s="142">
        <f>'St 2.1.1'!W139+'St 2.1.2'!W139+'St 2.1.3'!W139</f>
        <v>0</v>
      </c>
      <c r="X139" s="150"/>
      <c r="Y139" s="150"/>
      <c r="Z139" s="150"/>
      <c r="AA139" s="150"/>
      <c r="AB139" s="150"/>
      <c r="AC139" s="150"/>
      <c r="AD139" s="150"/>
      <c r="AE139" s="150"/>
      <c r="AF139" s="150"/>
    </row>
    <row r="140" spans="1:32" s="45" customFormat="1">
      <c r="A140" s="38"/>
      <c r="B140" s="31" t="s">
        <v>24</v>
      </c>
      <c r="C140" s="209" t="s">
        <v>295</v>
      </c>
      <c r="D140" s="139">
        <f>'St 2.1.1'!D140+'St 2.1.2'!D140+'St 2.1.3'!D140</f>
        <v>277937.44351704489</v>
      </c>
      <c r="E140" s="139">
        <f>'St 2.1.1'!E140+'St 2.1.2'!E140+'St 2.1.3'!E140</f>
        <v>262198.58331903175</v>
      </c>
      <c r="F140" s="139">
        <f>'St 2.1.1'!F140+'St 2.1.2'!F140+'St 2.1.3'!F140</f>
        <v>260521.64542726683</v>
      </c>
      <c r="G140" s="139">
        <f>'St 2.1.1'!G140+'St 2.1.2'!G140+'St 2.1.3'!G140</f>
        <v>252543.05266584503</v>
      </c>
      <c r="H140" s="139">
        <f>'St 2.1.1'!H140+'St 2.1.2'!H140+'St 2.1.3'!H140</f>
        <v>241539.30509654601</v>
      </c>
      <c r="I140" s="139">
        <f>'St 2.1.1'!I140+'St 2.1.2'!I140+'St 2.1.3'!I140</f>
        <v>197704.76544214503</v>
      </c>
      <c r="J140" s="139">
        <f>'St 2.1.1'!J140+'St 2.1.2'!J140+'St 2.1.3'!J140</f>
        <v>178465.14687236497</v>
      </c>
      <c r="K140" s="139">
        <f>'St 2.1.1'!K140+'St 2.1.2'!K140+'St 2.1.3'!K140</f>
        <v>163133.120250698</v>
      </c>
      <c r="L140" s="139">
        <f>'St 2.1.1'!L140+'St 2.1.2'!L140+'St 2.1.3'!L140</f>
        <v>161226.086112469</v>
      </c>
      <c r="M140" s="139">
        <f>'St 2.1.1'!M140+'St 2.1.2'!M140+'St 2.1.3'!M140</f>
        <v>188297.69338263333</v>
      </c>
      <c r="N140" s="146"/>
      <c r="O140" s="139">
        <f>'St 2.1.1'!O140+'St 2.1.2'!O140+'St 2.1.3'!O140</f>
        <v>-15738.860198013152</v>
      </c>
      <c r="P140" s="139">
        <f>'St 2.1.1'!P140+'St 2.1.2'!P140+'St 2.1.3'!P140</f>
        <v>-1676.9378917649165</v>
      </c>
      <c r="Q140" s="139">
        <f>'St 2.1.1'!Q140+'St 2.1.2'!Q140+'St 2.1.3'!Q140</f>
        <v>-7978.5927614218244</v>
      </c>
      <c r="R140" s="139">
        <f>'St 2.1.1'!R140+'St 2.1.2'!R140+'St 2.1.3'!R140</f>
        <v>-11003.747569298999</v>
      </c>
      <c r="S140" s="139">
        <f>'St 2.1.1'!S140+'St 2.1.2'!S140+'St 2.1.3'!S140</f>
        <v>-43834.539654401007</v>
      </c>
      <c r="T140" s="139">
        <f>'St 2.1.1'!T140+'St 2.1.2'!T140+'St 2.1.3'!T140</f>
        <v>-19239.618569780025</v>
      </c>
      <c r="U140" s="139">
        <f>'St 2.1.1'!U140+'St 2.1.2'!U140+'St 2.1.3'!U140</f>
        <v>-15332.026621667008</v>
      </c>
      <c r="V140" s="139">
        <f>'St 2.1.1'!V140+'St 2.1.2'!V140+'St 2.1.3'!V140</f>
        <v>-1907.0341382289967</v>
      </c>
      <c r="W140" s="139">
        <f>'St 2.1.1'!W140+'St 2.1.2'!W140+'St 2.1.3'!W140</f>
        <v>27071.607270164332</v>
      </c>
      <c r="X140" s="149"/>
      <c r="Y140" s="149"/>
      <c r="Z140" s="149"/>
      <c r="AA140" s="149"/>
      <c r="AB140" s="149"/>
      <c r="AC140" s="149"/>
      <c r="AD140" s="149"/>
      <c r="AE140" s="149"/>
      <c r="AF140" s="149"/>
    </row>
    <row r="141" spans="1:32">
      <c r="B141" s="208" t="s">
        <v>40</v>
      </c>
      <c r="C141" s="219"/>
      <c r="D141" s="142">
        <f>'St 2.1.1'!D141+'St 2.1.2'!D141+'St 2.1.3'!D141</f>
        <v>277937.44351704489</v>
      </c>
      <c r="E141" s="142">
        <f>'St 2.1.1'!E141+'St 2.1.2'!E141+'St 2.1.3'!E141</f>
        <v>262198.58331903175</v>
      </c>
      <c r="F141" s="142">
        <f>'St 2.1.1'!F141+'St 2.1.2'!F141+'St 2.1.3'!F141</f>
        <v>260521.64542726683</v>
      </c>
      <c r="G141" s="142">
        <f>'St 2.1.1'!G141+'St 2.1.2'!G141+'St 2.1.3'!G141</f>
        <v>252543.05266584503</v>
      </c>
      <c r="H141" s="142">
        <f>'St 2.1.1'!H141+'St 2.1.2'!H141+'St 2.1.3'!H141</f>
        <v>241539.30509654601</v>
      </c>
      <c r="I141" s="142">
        <f>'St 2.1.1'!I141+'St 2.1.2'!I141+'St 2.1.3'!I141</f>
        <v>197704.76544214503</v>
      </c>
      <c r="J141" s="142">
        <f>'St 2.1.1'!J141+'St 2.1.2'!J141+'St 2.1.3'!J141</f>
        <v>178465.14687236497</v>
      </c>
      <c r="K141" s="142">
        <f>'St 2.1.1'!K141+'St 2.1.2'!K141+'St 2.1.3'!K141</f>
        <v>163133.120250698</v>
      </c>
      <c r="L141" s="142">
        <f>'St 2.1.1'!L141+'St 2.1.2'!L141+'St 2.1.3'!L141</f>
        <v>161226.086112469</v>
      </c>
      <c r="M141" s="142">
        <f>'St 2.1.1'!M141+'St 2.1.2'!M141+'St 2.1.3'!M141</f>
        <v>188297.69338263333</v>
      </c>
      <c r="N141" s="143"/>
      <c r="O141" s="142">
        <f>'St 2.1.1'!O141+'St 2.1.2'!O141+'St 2.1.3'!O141</f>
        <v>-3595.6101980131621</v>
      </c>
      <c r="P141" s="142">
        <f>'St 2.1.1'!P141+'St 2.1.2'!P141+'St 2.1.3'!P141</f>
        <v>369.52210823510813</v>
      </c>
      <c r="Q141" s="142">
        <f>'St 2.1.1'!Q141+'St 2.1.2'!Q141+'St 2.1.3'!Q141</f>
        <v>-4264.1627614218323</v>
      </c>
      <c r="R141" s="142">
        <f>'St 2.1.1'!R141+'St 2.1.2'!R141+'St 2.1.3'!R141</f>
        <v>-6076.5775692989992</v>
      </c>
      <c r="S141" s="142">
        <f>'St 2.1.1'!S141+'St 2.1.2'!S141+'St 2.1.3'!S141</f>
        <v>-4783.799654401003</v>
      </c>
      <c r="T141" s="142">
        <f>'St 2.1.1'!T141+'St 2.1.2'!T141+'St 2.1.3'!T141</f>
        <v>1419.6114302200015</v>
      </c>
      <c r="U141" s="142">
        <f>'St 2.1.1'!U141+'St 2.1.2'!U141+'St 2.1.3'!U141</f>
        <v>-2668.7466216669973</v>
      </c>
      <c r="V141" s="142">
        <f>'St 2.1.1'!V141+'St 2.1.2'!V141+'St 2.1.3'!V141</f>
        <v>1654.675861770997</v>
      </c>
      <c r="W141" s="142">
        <f>'St 2.1.1'!W141+'St 2.1.2'!W141+'St 2.1.3'!W141</f>
        <v>3991.0472701643162</v>
      </c>
      <c r="X141" s="150"/>
      <c r="Y141" s="150"/>
      <c r="Z141" s="150"/>
      <c r="AA141" s="150"/>
      <c r="AB141" s="150"/>
      <c r="AC141" s="150"/>
      <c r="AD141" s="150"/>
      <c r="AE141" s="150"/>
      <c r="AF141" s="150"/>
    </row>
    <row r="142" spans="1:32">
      <c r="B142" s="6" t="s">
        <v>41</v>
      </c>
      <c r="C142" s="219"/>
      <c r="D142" s="142">
        <f>'St 2.1.1'!D142+'St 2.1.2'!D142+'St 2.1.3'!D142</f>
        <v>0</v>
      </c>
      <c r="E142" s="142">
        <f>'St 2.1.1'!E142+'St 2.1.2'!E142+'St 2.1.3'!E142</f>
        <v>0</v>
      </c>
      <c r="F142" s="142">
        <f>'St 2.1.1'!F142+'St 2.1.2'!F142+'St 2.1.3'!F142</f>
        <v>0</v>
      </c>
      <c r="G142" s="142">
        <f>'St 2.1.1'!G142+'St 2.1.2'!G142+'St 2.1.3'!G142</f>
        <v>0</v>
      </c>
      <c r="H142" s="142">
        <f>'St 2.1.1'!H142+'St 2.1.2'!H142+'St 2.1.3'!H142</f>
        <v>0</v>
      </c>
      <c r="I142" s="142">
        <f>'St 2.1.1'!I142+'St 2.1.2'!I142+'St 2.1.3'!I142</f>
        <v>0</v>
      </c>
      <c r="J142" s="142">
        <f>'St 2.1.1'!J142+'St 2.1.2'!J142+'St 2.1.3'!J142</f>
        <v>0</v>
      </c>
      <c r="K142" s="142">
        <f>'St 2.1.1'!K142+'St 2.1.2'!K142+'St 2.1.3'!K142</f>
        <v>0</v>
      </c>
      <c r="L142" s="142">
        <f>'St 2.1.1'!L142+'St 2.1.2'!L142+'St 2.1.3'!L142</f>
        <v>0</v>
      </c>
      <c r="M142" s="142">
        <f>'St 2.1.1'!M142+'St 2.1.2'!M142+'St 2.1.3'!M142</f>
        <v>0</v>
      </c>
      <c r="N142" s="143"/>
      <c r="O142" s="142">
        <f>'St 2.1.1'!O142+'St 2.1.2'!O142+'St 2.1.3'!O142</f>
        <v>0</v>
      </c>
      <c r="P142" s="142">
        <f>'St 2.1.1'!P142+'St 2.1.2'!P142+'St 2.1.3'!P142</f>
        <v>0</v>
      </c>
      <c r="Q142" s="142">
        <f>'St 2.1.1'!Q142+'St 2.1.2'!Q142+'St 2.1.3'!Q142</f>
        <v>0</v>
      </c>
      <c r="R142" s="142">
        <f>'St 2.1.1'!R142+'St 2.1.2'!R142+'St 2.1.3'!R142</f>
        <v>0</v>
      </c>
      <c r="S142" s="142">
        <f>'St 2.1.1'!S142+'St 2.1.2'!S142+'St 2.1.3'!S142</f>
        <v>0</v>
      </c>
      <c r="T142" s="142">
        <f>'St 2.1.1'!T142+'St 2.1.2'!T142+'St 2.1.3'!T142</f>
        <v>0</v>
      </c>
      <c r="U142" s="142">
        <f>'St 2.1.1'!U142+'St 2.1.2'!U142+'St 2.1.3'!U142</f>
        <v>0</v>
      </c>
      <c r="V142" s="142">
        <f>'St 2.1.1'!V142+'St 2.1.2'!V142+'St 2.1.3'!V142</f>
        <v>0</v>
      </c>
      <c r="W142" s="142">
        <f>'St 2.1.1'!W142+'St 2.1.2'!W142+'St 2.1.3'!W142</f>
        <v>0</v>
      </c>
      <c r="X142" s="150"/>
      <c r="Y142" s="150"/>
      <c r="Z142" s="150"/>
      <c r="AA142" s="150"/>
      <c r="AB142" s="150"/>
      <c r="AC142" s="150"/>
      <c r="AD142" s="150"/>
      <c r="AE142" s="150"/>
      <c r="AF142" s="150"/>
    </row>
    <row r="143" spans="1:32">
      <c r="B143" s="6" t="s">
        <v>42</v>
      </c>
      <c r="C143" s="219"/>
      <c r="D143" s="142">
        <f>'St 2.1.1'!D143+'St 2.1.2'!D143+'St 2.1.3'!D143</f>
        <v>277786.09987326444</v>
      </c>
      <c r="E143" s="142">
        <f>'St 2.1.1'!E143+'St 2.1.2'!E143+'St 2.1.3'!E143</f>
        <v>262038.89233676382</v>
      </c>
      <c r="F143" s="142">
        <f>'St 2.1.1'!F143+'St 2.1.2'!F143+'St 2.1.3'!F143</f>
        <v>260326.73106931883</v>
      </c>
      <c r="G143" s="142">
        <f>'St 2.1.1'!G143+'St 2.1.2'!G143+'St 2.1.3'!G143</f>
        <v>252327.25530914502</v>
      </c>
      <c r="H143" s="142">
        <f>'St 2.1.1'!H143+'St 2.1.2'!H143+'St 2.1.3'!H143</f>
        <v>241214.47676924602</v>
      </c>
      <c r="I143" s="142">
        <f>'St 2.1.1'!I143+'St 2.1.2'!I143+'St 2.1.3'!I143</f>
        <v>197405.82368064503</v>
      </c>
      <c r="J143" s="142">
        <f>'St 2.1.1'!J143+'St 2.1.2'!J143+'St 2.1.3'!J143</f>
        <v>178342.50075146498</v>
      </c>
      <c r="K143" s="142">
        <f>'St 2.1.1'!K143+'St 2.1.2'!K143+'St 2.1.3'!K143</f>
        <v>162342.02910379801</v>
      </c>
      <c r="L143" s="142">
        <f>'St 2.1.1'!L143+'St 2.1.2'!L143+'St 2.1.3'!L143</f>
        <v>159379.07993876902</v>
      </c>
      <c r="M143" s="142">
        <f>'St 2.1.1'!M143+'St 2.1.2'!M143+'St 2.1.3'!M143</f>
        <v>186310.78202349544</v>
      </c>
      <c r="N143" s="143"/>
      <c r="O143" s="142">
        <f>'St 2.1.1'!O143+'St 2.1.2'!O143+'St 2.1.3'!O143</f>
        <v>-15747.207536500671</v>
      </c>
      <c r="P143" s="142">
        <f>'St 2.1.1'!P143+'St 2.1.2'!P143+'St 2.1.3'!P143</f>
        <v>-1712.1612674449523</v>
      </c>
      <c r="Q143" s="142">
        <f>'St 2.1.1'!Q143+'St 2.1.2'!Q143+'St 2.1.3'!Q143</f>
        <v>-7999.475760173822</v>
      </c>
      <c r="R143" s="142">
        <f>'St 2.1.1'!R143+'St 2.1.2'!R143+'St 2.1.3'!R143</f>
        <v>-11112.778539899</v>
      </c>
      <c r="S143" s="142">
        <f>'St 2.1.1'!S143+'St 2.1.2'!S143+'St 2.1.3'!S143</f>
        <v>-43808.653088601008</v>
      </c>
      <c r="T143" s="142">
        <f>'St 2.1.1'!T143+'St 2.1.2'!T143+'St 2.1.3'!T143</f>
        <v>-19063.322929180027</v>
      </c>
      <c r="U143" s="142">
        <f>'St 2.1.1'!U143+'St 2.1.2'!U143+'St 2.1.3'!U143</f>
        <v>-16000.471647667006</v>
      </c>
      <c r="V143" s="142">
        <f>'St 2.1.1'!V143+'St 2.1.2'!V143+'St 2.1.3'!V143</f>
        <v>-2962.9491650289965</v>
      </c>
      <c r="W143" s="142">
        <f>'St 2.1.1'!W143+'St 2.1.2'!W143+'St 2.1.3'!W143</f>
        <v>26931.70208472645</v>
      </c>
      <c r="X143" s="150"/>
      <c r="Y143" s="150"/>
      <c r="Z143" s="150"/>
      <c r="AA143" s="150"/>
      <c r="AB143" s="150"/>
      <c r="AC143" s="150"/>
      <c r="AD143" s="150"/>
      <c r="AE143" s="150"/>
      <c r="AF143" s="150"/>
    </row>
    <row r="144" spans="1:32">
      <c r="B144" s="6" t="s">
        <v>43</v>
      </c>
      <c r="C144" s="219"/>
      <c r="D144" s="142">
        <f>'St 2.1.1'!D144+'St 2.1.2'!D144+'St 2.1.3'!D144</f>
        <v>144.83537118044515</v>
      </c>
      <c r="E144" s="142">
        <f>'St 2.1.1'!E144+'St 2.1.2'!E144+'St 2.1.3'!E144</f>
        <v>152.5431296679636</v>
      </c>
      <c r="F144" s="142">
        <f>'St 2.1.1'!F144+'St 2.1.2'!F144+'St 2.1.3'!F144</f>
        <v>187.13995454799999</v>
      </c>
      <c r="G144" s="142">
        <f>'St 2.1.1'!G144+'St 2.1.2'!G144+'St 2.1.3'!G144</f>
        <v>206.78623819999999</v>
      </c>
      <c r="H144" s="142">
        <f>'St 2.1.1'!H144+'St 2.1.2'!H144+'St 2.1.3'!H144</f>
        <v>315.81068979999998</v>
      </c>
      <c r="I144" s="142">
        <f>'St 2.1.1'!I144+'St 2.1.2'!I144+'St 2.1.3'!I144</f>
        <v>289.85067900000001</v>
      </c>
      <c r="J144" s="142">
        <f>'St 2.1.1'!J144+'St 2.1.2'!J144+'St 2.1.3'!J144</f>
        <v>91.881921500000004</v>
      </c>
      <c r="K144" s="142">
        <f>'St 2.1.1'!K144+'St 2.1.2'!K144+'St 2.1.3'!K144</f>
        <v>771.09114690000001</v>
      </c>
      <c r="L144" s="142">
        <f>'St 2.1.1'!L144+'St 2.1.2'!L144+'St 2.1.3'!L144</f>
        <v>1827.0061737000003</v>
      </c>
      <c r="M144" s="142">
        <f>'St 2.1.1'!M144+'St 2.1.2'!M144+'St 2.1.3'!M144</f>
        <v>1986.9113591378725</v>
      </c>
      <c r="N144" s="143"/>
      <c r="O144" s="142">
        <f>'St 2.1.1'!O144+'St 2.1.2'!O144+'St 2.1.3'!O144</f>
        <v>7.7077584875184346</v>
      </c>
      <c r="P144" s="142">
        <f>'St 2.1.1'!P144+'St 2.1.2'!P144+'St 2.1.3'!P144</f>
        <v>34.596824880036394</v>
      </c>
      <c r="Q144" s="142">
        <f>'St 2.1.1'!Q144+'St 2.1.2'!Q144+'St 2.1.3'!Q144</f>
        <v>19.646283652000008</v>
      </c>
      <c r="R144" s="142">
        <f>'St 2.1.1'!R144+'St 2.1.2'!R144+'St 2.1.3'!R144</f>
        <v>109.02445159999998</v>
      </c>
      <c r="S144" s="142">
        <f>'St 2.1.1'!S144+'St 2.1.2'!S144+'St 2.1.3'!S144</f>
        <v>-25.960010799999942</v>
      </c>
      <c r="T144" s="142">
        <f>'St 2.1.1'!T144+'St 2.1.2'!T144+'St 2.1.3'!T144</f>
        <v>-197.96875750000004</v>
      </c>
      <c r="U144" s="142">
        <f>'St 2.1.1'!U144+'St 2.1.2'!U144+'St 2.1.3'!U144</f>
        <v>679.20922540000004</v>
      </c>
      <c r="V144" s="142">
        <f>'St 2.1.1'!V144+'St 2.1.2'!V144+'St 2.1.3'!V144</f>
        <v>1055.9150268000003</v>
      </c>
      <c r="W144" s="142">
        <f>'St 2.1.1'!W144+'St 2.1.2'!W144+'St 2.1.3'!W144</f>
        <v>159.90518543787218</v>
      </c>
      <c r="X144" s="150"/>
      <c r="Y144" s="150"/>
      <c r="Z144" s="150"/>
      <c r="AA144" s="150"/>
      <c r="AB144" s="150"/>
      <c r="AC144" s="150"/>
      <c r="AD144" s="150"/>
      <c r="AE144" s="150"/>
      <c r="AF144" s="150"/>
    </row>
    <row r="145" spans="1:32">
      <c r="B145" s="6" t="s">
        <v>44</v>
      </c>
      <c r="C145" s="219"/>
      <c r="D145" s="142">
        <f>'St 2.1.1'!D145+'St 2.1.2'!D145+'St 2.1.3'!D145</f>
        <v>2.4394148000000002</v>
      </c>
      <c r="E145" s="142">
        <f>'St 2.1.1'!E145+'St 2.1.2'!E145+'St 2.1.3'!E145</f>
        <v>2.4394148000000002</v>
      </c>
      <c r="F145" s="142">
        <f>'St 2.1.1'!F145+'St 2.1.2'!F145+'St 2.1.3'!F145</f>
        <v>2.4394148000000002</v>
      </c>
      <c r="G145" s="142">
        <f>'St 2.1.1'!G145+'St 2.1.2'!G145+'St 2.1.3'!G145</f>
        <v>3.6747481999999998</v>
      </c>
      <c r="H145" s="142">
        <f>'St 2.1.1'!H145+'St 2.1.2'!H145+'St 2.1.3'!H145</f>
        <v>3.6747481999999998</v>
      </c>
      <c r="I145" s="142">
        <f>'St 2.1.1'!I145+'St 2.1.2'!I145+'St 2.1.3'!I145</f>
        <v>3.6747481999999998</v>
      </c>
      <c r="J145" s="142">
        <f>'St 2.1.1'!J145+'St 2.1.2'!J145+'St 2.1.3'!J145</f>
        <v>5.3493659999999998</v>
      </c>
      <c r="K145" s="142">
        <f>'St 2.1.1'!K145+'St 2.1.2'!K145+'St 2.1.3'!K145</f>
        <v>0</v>
      </c>
      <c r="L145" s="142">
        <f>'St 2.1.1'!L145+'St 2.1.2'!L145+'St 2.1.3'!L145</f>
        <v>0</v>
      </c>
      <c r="M145" s="142">
        <f>'St 2.1.1'!M145+'St 2.1.2'!M145+'St 2.1.3'!M145</f>
        <v>0</v>
      </c>
      <c r="N145" s="143"/>
      <c r="O145" s="142">
        <f>'St 2.1.1'!O145+'St 2.1.2'!O145+'St 2.1.3'!O145</f>
        <v>0</v>
      </c>
      <c r="P145" s="142">
        <f>'St 2.1.1'!P145+'St 2.1.2'!P145+'St 2.1.3'!P145</f>
        <v>0</v>
      </c>
      <c r="Q145" s="142">
        <f>'St 2.1.1'!Q145+'St 2.1.2'!Q145+'St 2.1.3'!Q145</f>
        <v>1.2353333999999998</v>
      </c>
      <c r="R145" s="142">
        <f>'St 2.1.1'!R145+'St 2.1.2'!R145+'St 2.1.3'!R145</f>
        <v>0</v>
      </c>
      <c r="S145" s="142">
        <f>'St 2.1.1'!S145+'St 2.1.2'!S145+'St 2.1.3'!S145</f>
        <v>0</v>
      </c>
      <c r="T145" s="142">
        <f>'St 2.1.1'!T145+'St 2.1.2'!T145+'St 2.1.3'!T145</f>
        <v>1.6746178</v>
      </c>
      <c r="U145" s="142">
        <f>'St 2.1.1'!U145+'St 2.1.2'!U145+'St 2.1.3'!U145</f>
        <v>-5.3493659999999998</v>
      </c>
      <c r="V145" s="142">
        <f>'St 2.1.1'!V145+'St 2.1.2'!V145+'St 2.1.3'!V145</f>
        <v>0</v>
      </c>
      <c r="W145" s="142">
        <f>'St 2.1.1'!W145+'St 2.1.2'!W145+'St 2.1.3'!W145</f>
        <v>0</v>
      </c>
      <c r="X145" s="150"/>
      <c r="Y145" s="150"/>
      <c r="Z145" s="150"/>
      <c r="AA145" s="150"/>
      <c r="AB145" s="150"/>
      <c r="AC145" s="150"/>
      <c r="AD145" s="150"/>
      <c r="AE145" s="150"/>
      <c r="AF145" s="150"/>
    </row>
    <row r="146" spans="1:32">
      <c r="B146" s="7" t="s">
        <v>45</v>
      </c>
      <c r="C146" s="219"/>
      <c r="D146" s="142">
        <f>'St 2.1.1'!D146+'St 2.1.2'!D146+'St 2.1.3'!D146</f>
        <v>0</v>
      </c>
      <c r="E146" s="142">
        <f>'St 2.1.1'!E146+'St 2.1.2'!E146+'St 2.1.3'!E146</f>
        <v>0</v>
      </c>
      <c r="F146" s="142">
        <f>'St 2.1.1'!F146+'St 2.1.2'!F146+'St 2.1.3'!F146</f>
        <v>0</v>
      </c>
      <c r="G146" s="142">
        <f>'St 2.1.1'!G146+'St 2.1.2'!G146+'St 2.1.3'!G146</f>
        <v>0</v>
      </c>
      <c r="H146" s="142">
        <f>'St 2.1.1'!H146+'St 2.1.2'!H146+'St 2.1.3'!H146</f>
        <v>0</v>
      </c>
      <c r="I146" s="142">
        <f>'St 2.1.1'!I146+'St 2.1.2'!I146+'St 2.1.3'!I146</f>
        <v>0</v>
      </c>
      <c r="J146" s="142">
        <f>'St 2.1.1'!J146+'St 2.1.2'!J146+'St 2.1.3'!J146</f>
        <v>0</v>
      </c>
      <c r="K146" s="142">
        <f>'St 2.1.1'!K146+'St 2.1.2'!K146+'St 2.1.3'!K146</f>
        <v>0</v>
      </c>
      <c r="L146" s="142">
        <f>'St 2.1.1'!L146+'St 2.1.2'!L146+'St 2.1.3'!L146</f>
        <v>0</v>
      </c>
      <c r="M146" s="142">
        <f>'St 2.1.1'!M146+'St 2.1.2'!M146+'St 2.1.3'!M146</f>
        <v>0</v>
      </c>
      <c r="N146" s="143"/>
      <c r="O146" s="142">
        <f>'St 2.1.1'!O146+'St 2.1.2'!O146+'St 2.1.3'!O146</f>
        <v>0</v>
      </c>
      <c r="P146" s="142">
        <f>'St 2.1.1'!P146+'St 2.1.2'!P146+'St 2.1.3'!P146</f>
        <v>0</v>
      </c>
      <c r="Q146" s="142">
        <f>'St 2.1.1'!Q146+'St 2.1.2'!Q146+'St 2.1.3'!Q146</f>
        <v>0</v>
      </c>
      <c r="R146" s="142">
        <f>'St 2.1.1'!R146+'St 2.1.2'!R146+'St 2.1.3'!R146</f>
        <v>0</v>
      </c>
      <c r="S146" s="142">
        <f>'St 2.1.1'!S146+'St 2.1.2'!S146+'St 2.1.3'!S146</f>
        <v>0</v>
      </c>
      <c r="T146" s="142">
        <f>'St 2.1.1'!T146+'St 2.1.2'!T146+'St 2.1.3'!T146</f>
        <v>0</v>
      </c>
      <c r="U146" s="142">
        <f>'St 2.1.1'!U146+'St 2.1.2'!U146+'St 2.1.3'!U146</f>
        <v>0</v>
      </c>
      <c r="V146" s="142">
        <f>'St 2.1.1'!V146+'St 2.1.2'!V146+'St 2.1.3'!V146</f>
        <v>0</v>
      </c>
      <c r="W146" s="142">
        <f>'St 2.1.1'!W146+'St 2.1.2'!W146+'St 2.1.3'!W146</f>
        <v>0</v>
      </c>
      <c r="X146" s="150"/>
      <c r="Y146" s="150"/>
      <c r="Z146" s="150"/>
      <c r="AA146" s="150"/>
      <c r="AB146" s="150"/>
      <c r="AC146" s="150"/>
      <c r="AD146" s="150"/>
      <c r="AE146" s="150"/>
      <c r="AF146" s="150"/>
    </row>
    <row r="147" spans="1:32">
      <c r="B147" s="7" t="s">
        <v>46</v>
      </c>
      <c r="C147" s="219"/>
      <c r="D147" s="142">
        <f>'St 2.1.1'!D147+'St 2.1.2'!D147+'St 2.1.3'!D147</f>
        <v>2.4394148000000002</v>
      </c>
      <c r="E147" s="142">
        <f>'St 2.1.1'!E147+'St 2.1.2'!E147+'St 2.1.3'!E147</f>
        <v>2.4394148000000002</v>
      </c>
      <c r="F147" s="142">
        <f>'St 2.1.1'!F147+'St 2.1.2'!F147+'St 2.1.3'!F147</f>
        <v>2.4394148000000002</v>
      </c>
      <c r="G147" s="142">
        <f>'St 2.1.1'!G147+'St 2.1.2'!G147+'St 2.1.3'!G147</f>
        <v>3.6747481999999998</v>
      </c>
      <c r="H147" s="142">
        <f>'St 2.1.1'!H147+'St 2.1.2'!H147+'St 2.1.3'!H147</f>
        <v>3.6747481999999998</v>
      </c>
      <c r="I147" s="142">
        <f>'St 2.1.1'!I147+'St 2.1.2'!I147+'St 2.1.3'!I147</f>
        <v>3.6747481999999998</v>
      </c>
      <c r="J147" s="142">
        <f>'St 2.1.1'!J147+'St 2.1.2'!J147+'St 2.1.3'!J147</f>
        <v>5.3493659999999998</v>
      </c>
      <c r="K147" s="142">
        <f>'St 2.1.1'!K147+'St 2.1.2'!K147+'St 2.1.3'!K147</f>
        <v>0</v>
      </c>
      <c r="L147" s="142">
        <f>'St 2.1.1'!L147+'St 2.1.2'!L147+'St 2.1.3'!L147</f>
        <v>0</v>
      </c>
      <c r="M147" s="142">
        <f>'St 2.1.1'!M147+'St 2.1.2'!M147+'St 2.1.3'!M147</f>
        <v>0</v>
      </c>
      <c r="N147" s="143"/>
      <c r="O147" s="142">
        <f>'St 2.1.1'!O147+'St 2.1.2'!O147+'St 2.1.3'!O147</f>
        <v>0</v>
      </c>
      <c r="P147" s="142">
        <f>'St 2.1.1'!P147+'St 2.1.2'!P147+'St 2.1.3'!P147</f>
        <v>0</v>
      </c>
      <c r="Q147" s="142">
        <f>'St 2.1.1'!Q147+'St 2.1.2'!Q147+'St 2.1.3'!Q147</f>
        <v>1.2353333999999998</v>
      </c>
      <c r="R147" s="142">
        <f>'St 2.1.1'!R147+'St 2.1.2'!R147+'St 2.1.3'!R147</f>
        <v>0</v>
      </c>
      <c r="S147" s="142">
        <f>'St 2.1.1'!S147+'St 2.1.2'!S147+'St 2.1.3'!S147</f>
        <v>0</v>
      </c>
      <c r="T147" s="142">
        <f>'St 2.1.1'!T147+'St 2.1.2'!T147+'St 2.1.3'!T147</f>
        <v>1.6746178</v>
      </c>
      <c r="U147" s="142">
        <f>'St 2.1.1'!U147+'St 2.1.2'!U147+'St 2.1.3'!U147</f>
        <v>-5.3493659999999998</v>
      </c>
      <c r="V147" s="142">
        <f>'St 2.1.1'!V147+'St 2.1.2'!V147+'St 2.1.3'!V147</f>
        <v>0</v>
      </c>
      <c r="W147" s="142">
        <f>'St 2.1.1'!W147+'St 2.1.2'!W147+'St 2.1.3'!W147</f>
        <v>0</v>
      </c>
      <c r="X147" s="150"/>
      <c r="Y147" s="150"/>
      <c r="Z147" s="150"/>
      <c r="AA147" s="150"/>
      <c r="AB147" s="150"/>
      <c r="AC147" s="150"/>
      <c r="AD147" s="150"/>
      <c r="AE147" s="150"/>
      <c r="AF147" s="150"/>
    </row>
    <row r="148" spans="1:32">
      <c r="B148" s="6" t="s">
        <v>317</v>
      </c>
      <c r="C148" s="219"/>
      <c r="D148" s="142">
        <f>'St 2.1.1'!D148+'St 2.1.2'!D148+'St 2.1.3'!D148</f>
        <v>4.0688578</v>
      </c>
      <c r="E148" s="142">
        <f>'St 2.1.1'!E148+'St 2.1.2'!E148+'St 2.1.3'!E148</f>
        <v>4.7084377999999996</v>
      </c>
      <c r="F148" s="142">
        <f>'St 2.1.1'!F148+'St 2.1.2'!F148+'St 2.1.3'!F148</f>
        <v>5.3349886</v>
      </c>
      <c r="G148" s="142">
        <f>'St 2.1.1'!G148+'St 2.1.2'!G148+'St 2.1.3'!G148</f>
        <v>5.3363702999999996</v>
      </c>
      <c r="H148" s="142">
        <f>'St 2.1.1'!H148+'St 2.1.2'!H148+'St 2.1.3'!H148</f>
        <v>5.3428893000000004</v>
      </c>
      <c r="I148" s="142">
        <f>'St 2.1.1'!I148+'St 2.1.2'!I148+'St 2.1.3'!I148</f>
        <v>5.4163342999999999</v>
      </c>
      <c r="J148" s="142">
        <f>'St 2.1.1'!J148+'St 2.1.2'!J148+'St 2.1.3'!J148</f>
        <v>25.414833399999999</v>
      </c>
      <c r="K148" s="142">
        <f>'St 2.1.1'!K148+'St 2.1.2'!K148+'St 2.1.3'!K148</f>
        <v>20</v>
      </c>
      <c r="L148" s="142">
        <f>'St 2.1.1'!L148+'St 2.1.2'!L148+'St 2.1.3'!L148</f>
        <v>20</v>
      </c>
      <c r="M148" s="142">
        <f>'St 2.1.1'!M148+'St 2.1.2'!M148+'St 2.1.3'!M148</f>
        <v>0</v>
      </c>
      <c r="N148" s="143"/>
      <c r="O148" s="142">
        <f>'St 2.1.1'!O148+'St 2.1.2'!O148+'St 2.1.3'!O148</f>
        <v>0.63957999999999937</v>
      </c>
      <c r="P148" s="142">
        <f>'St 2.1.1'!P148+'St 2.1.2'!P148+'St 2.1.3'!P148</f>
        <v>0.6265508000000003</v>
      </c>
      <c r="Q148" s="142">
        <f>'St 2.1.1'!Q148+'St 2.1.2'!Q148+'St 2.1.3'!Q148</f>
        <v>1.3816999999999302E-3</v>
      </c>
      <c r="R148" s="142">
        <f>'St 2.1.1'!R148+'St 2.1.2'!R148+'St 2.1.3'!R148</f>
        <v>6.5190000000006632E-3</v>
      </c>
      <c r="S148" s="142">
        <f>'St 2.1.1'!S148+'St 2.1.2'!S148+'St 2.1.3'!S148</f>
        <v>7.344499999999976E-2</v>
      </c>
      <c r="T148" s="142">
        <f>'St 2.1.1'!T148+'St 2.1.2'!T148+'St 2.1.3'!T148</f>
        <v>19.998499099999997</v>
      </c>
      <c r="U148" s="142">
        <f>'St 2.1.1'!U148+'St 2.1.2'!U148+'St 2.1.3'!U148</f>
        <v>-5.4148333999999965</v>
      </c>
      <c r="V148" s="142">
        <f>'St 2.1.1'!V148+'St 2.1.2'!V148+'St 2.1.3'!V148</f>
        <v>0</v>
      </c>
      <c r="W148" s="142">
        <f>'St 2.1.1'!W148+'St 2.1.2'!W148+'St 2.1.3'!W148</f>
        <v>-20</v>
      </c>
      <c r="X148" s="150"/>
      <c r="Y148" s="150"/>
      <c r="Z148" s="150"/>
      <c r="AA148" s="150"/>
      <c r="AB148" s="150"/>
      <c r="AC148" s="150"/>
      <c r="AD148" s="150"/>
      <c r="AE148" s="150"/>
      <c r="AF148" s="150"/>
    </row>
    <row r="149" spans="1:32">
      <c r="B149" s="6" t="s">
        <v>108</v>
      </c>
      <c r="C149" s="219"/>
      <c r="D149" s="142">
        <f>'St 2.1.1'!D149+'St 2.1.2'!D149+'St 2.1.3'!D149</f>
        <v>0</v>
      </c>
      <c r="E149" s="142">
        <f>'St 2.1.1'!E149+'St 2.1.2'!E149+'St 2.1.3'!E149</f>
        <v>0</v>
      </c>
      <c r="F149" s="142">
        <f>'St 2.1.1'!F149+'St 2.1.2'!F149+'St 2.1.3'!F149</f>
        <v>0</v>
      </c>
      <c r="G149" s="142">
        <f>'St 2.1.1'!G149+'St 2.1.2'!G149+'St 2.1.3'!G149</f>
        <v>0</v>
      </c>
      <c r="H149" s="142">
        <f>'St 2.1.1'!H149+'St 2.1.2'!H149+'St 2.1.3'!H149</f>
        <v>0</v>
      </c>
      <c r="I149" s="142">
        <f>'St 2.1.1'!I149+'St 2.1.2'!I149+'St 2.1.3'!I149</f>
        <v>0</v>
      </c>
      <c r="J149" s="142">
        <f>'St 2.1.1'!J149+'St 2.1.2'!J149+'St 2.1.3'!J149</f>
        <v>0</v>
      </c>
      <c r="K149" s="142">
        <f>'St 2.1.1'!K149+'St 2.1.2'!K149+'St 2.1.3'!K149</f>
        <v>0</v>
      </c>
      <c r="L149" s="142">
        <f>'St 2.1.1'!L149+'St 2.1.2'!L149+'St 2.1.3'!L149</f>
        <v>0</v>
      </c>
      <c r="M149" s="142">
        <f>'St 2.1.1'!M149+'St 2.1.2'!M149+'St 2.1.3'!M149</f>
        <v>0</v>
      </c>
      <c r="N149" s="143"/>
      <c r="O149" s="142">
        <f>'St 2.1.1'!O149+'St 2.1.2'!O149+'St 2.1.3'!O149</f>
        <v>0</v>
      </c>
      <c r="P149" s="142">
        <f>'St 2.1.1'!P149+'St 2.1.2'!P149+'St 2.1.3'!P149</f>
        <v>0</v>
      </c>
      <c r="Q149" s="142">
        <f>'St 2.1.1'!Q149+'St 2.1.2'!Q149+'St 2.1.3'!Q149</f>
        <v>0</v>
      </c>
      <c r="R149" s="142">
        <f>'St 2.1.1'!R149+'St 2.1.2'!R149+'St 2.1.3'!R149</f>
        <v>0</v>
      </c>
      <c r="S149" s="142">
        <f>'St 2.1.1'!S149+'St 2.1.2'!S149+'St 2.1.3'!S149</f>
        <v>0</v>
      </c>
      <c r="T149" s="142">
        <f>'St 2.1.1'!T149+'St 2.1.2'!T149+'St 2.1.3'!T149</f>
        <v>0</v>
      </c>
      <c r="U149" s="142">
        <f>'St 2.1.1'!U149+'St 2.1.2'!U149+'St 2.1.3'!U149</f>
        <v>0</v>
      </c>
      <c r="V149" s="142">
        <f>'St 2.1.1'!V149+'St 2.1.2'!V149+'St 2.1.3'!V149</f>
        <v>0</v>
      </c>
      <c r="W149" s="142">
        <f>'St 2.1.1'!W149+'St 2.1.2'!W149+'St 2.1.3'!W149</f>
        <v>0</v>
      </c>
      <c r="X149" s="150"/>
      <c r="Y149" s="150"/>
      <c r="Z149" s="150"/>
      <c r="AA149" s="150"/>
      <c r="AB149" s="150"/>
      <c r="AC149" s="150"/>
      <c r="AD149" s="150"/>
      <c r="AE149" s="150"/>
      <c r="AF149" s="150"/>
    </row>
    <row r="150" spans="1:32">
      <c r="B150" s="6" t="s">
        <v>48</v>
      </c>
      <c r="C150" s="219"/>
      <c r="D150" s="142">
        <f>'St 2.1.1'!D150+'St 2.1.2'!D150+'St 2.1.3'!D150</f>
        <v>0</v>
      </c>
      <c r="E150" s="142">
        <f>'St 2.1.1'!E150+'St 2.1.2'!E150+'St 2.1.3'!E150</f>
        <v>0</v>
      </c>
      <c r="F150" s="142">
        <f>'St 2.1.1'!F150+'St 2.1.2'!F150+'St 2.1.3'!F150</f>
        <v>0</v>
      </c>
      <c r="G150" s="142">
        <f>'St 2.1.1'!G150+'St 2.1.2'!G150+'St 2.1.3'!G150</f>
        <v>0</v>
      </c>
      <c r="H150" s="142">
        <f>'St 2.1.1'!H150+'St 2.1.2'!H150+'St 2.1.3'!H150</f>
        <v>0</v>
      </c>
      <c r="I150" s="142">
        <f>'St 2.1.1'!I150+'St 2.1.2'!I150+'St 2.1.3'!I150</f>
        <v>0</v>
      </c>
      <c r="J150" s="142">
        <f>'St 2.1.1'!J150+'St 2.1.2'!J150+'St 2.1.3'!J150</f>
        <v>0</v>
      </c>
      <c r="K150" s="142">
        <f>'St 2.1.1'!K150+'St 2.1.2'!K150+'St 2.1.3'!K150</f>
        <v>0</v>
      </c>
      <c r="L150" s="142">
        <f>'St 2.1.1'!L150+'St 2.1.2'!L150+'St 2.1.3'!L150</f>
        <v>0</v>
      </c>
      <c r="M150" s="142">
        <f>'St 2.1.1'!M150+'St 2.1.2'!M150+'St 2.1.3'!M150</f>
        <v>0</v>
      </c>
      <c r="N150" s="143"/>
      <c r="O150" s="142">
        <f>'St 2.1.1'!O150+'St 2.1.2'!O150+'St 2.1.3'!O150</f>
        <v>0</v>
      </c>
      <c r="P150" s="142">
        <f>'St 2.1.1'!P150+'St 2.1.2'!P150+'St 2.1.3'!P150</f>
        <v>0</v>
      </c>
      <c r="Q150" s="142">
        <f>'St 2.1.1'!Q150+'St 2.1.2'!Q150+'St 2.1.3'!Q150</f>
        <v>0</v>
      </c>
      <c r="R150" s="142">
        <f>'St 2.1.1'!R150+'St 2.1.2'!R150+'St 2.1.3'!R150</f>
        <v>0</v>
      </c>
      <c r="S150" s="142">
        <f>'St 2.1.1'!S150+'St 2.1.2'!S150+'St 2.1.3'!S150</f>
        <v>0</v>
      </c>
      <c r="T150" s="142">
        <f>'St 2.1.1'!T150+'St 2.1.2'!T150+'St 2.1.3'!T150</f>
        <v>0</v>
      </c>
      <c r="U150" s="142">
        <f>'St 2.1.1'!U150+'St 2.1.2'!U150+'St 2.1.3'!U150</f>
        <v>0</v>
      </c>
      <c r="V150" s="142">
        <f>'St 2.1.1'!V150+'St 2.1.2'!V150+'St 2.1.3'!V150</f>
        <v>0</v>
      </c>
      <c r="W150" s="142">
        <f>'St 2.1.1'!W150+'St 2.1.2'!W150+'St 2.1.3'!W150</f>
        <v>0</v>
      </c>
      <c r="X150" s="150"/>
      <c r="Y150" s="150"/>
      <c r="Z150" s="150"/>
      <c r="AA150" s="150"/>
      <c r="AB150" s="150"/>
      <c r="AC150" s="150"/>
      <c r="AD150" s="150"/>
      <c r="AE150" s="150"/>
      <c r="AF150" s="150"/>
    </row>
    <row r="151" spans="1:32">
      <c r="B151" s="6" t="s">
        <v>325</v>
      </c>
      <c r="C151" s="219"/>
      <c r="D151" s="142">
        <f>'St 2.1.1'!D151+'St 2.1.2'!D151+'St 2.1.3'!D151</f>
        <v>0</v>
      </c>
      <c r="E151" s="142">
        <f>'St 2.1.1'!E151+'St 2.1.2'!E151+'St 2.1.3'!E151</f>
        <v>0</v>
      </c>
      <c r="F151" s="142">
        <f>'St 2.1.1'!F151+'St 2.1.2'!F151+'St 2.1.3'!F151</f>
        <v>0</v>
      </c>
      <c r="G151" s="142">
        <f>'St 2.1.1'!G151+'St 2.1.2'!G151+'St 2.1.3'!G151</f>
        <v>0</v>
      </c>
      <c r="H151" s="142">
        <f>'St 2.1.1'!H151+'St 2.1.2'!H151+'St 2.1.3'!H151</f>
        <v>0</v>
      </c>
      <c r="I151" s="142">
        <f>'St 2.1.1'!I151+'St 2.1.2'!I151+'St 2.1.3'!I151</f>
        <v>0</v>
      </c>
      <c r="J151" s="142">
        <f>'St 2.1.1'!J151+'St 2.1.2'!J151+'St 2.1.3'!J151</f>
        <v>0</v>
      </c>
      <c r="K151" s="142">
        <f>'St 2.1.1'!K151+'St 2.1.2'!K151+'St 2.1.3'!K151</f>
        <v>0</v>
      </c>
      <c r="L151" s="142">
        <f>'St 2.1.1'!L151+'St 2.1.2'!L151+'St 2.1.3'!L151</f>
        <v>0</v>
      </c>
      <c r="M151" s="142">
        <f>'St 2.1.1'!M151+'St 2.1.2'!M151+'St 2.1.3'!M151</f>
        <v>0</v>
      </c>
      <c r="N151" s="143"/>
      <c r="O151" s="142">
        <f>'St 2.1.1'!O151+'St 2.1.2'!O151+'St 2.1.3'!O151</f>
        <v>0</v>
      </c>
      <c r="P151" s="142">
        <f>'St 2.1.1'!P151+'St 2.1.2'!P151+'St 2.1.3'!P151</f>
        <v>0</v>
      </c>
      <c r="Q151" s="142">
        <f>'St 2.1.1'!Q151+'St 2.1.2'!Q151+'St 2.1.3'!Q151</f>
        <v>0</v>
      </c>
      <c r="R151" s="142">
        <f>'St 2.1.1'!R151+'St 2.1.2'!R151+'St 2.1.3'!R151</f>
        <v>0</v>
      </c>
      <c r="S151" s="142">
        <f>'St 2.1.1'!S151+'St 2.1.2'!S151+'St 2.1.3'!S151</f>
        <v>0</v>
      </c>
      <c r="T151" s="142">
        <f>'St 2.1.1'!T151+'St 2.1.2'!T151+'St 2.1.3'!T151</f>
        <v>0</v>
      </c>
      <c r="U151" s="142">
        <f>'St 2.1.1'!U151+'St 2.1.2'!U151+'St 2.1.3'!U151</f>
        <v>0</v>
      </c>
      <c r="V151" s="142">
        <f>'St 2.1.1'!V151+'St 2.1.2'!V151+'St 2.1.3'!V151</f>
        <v>0</v>
      </c>
      <c r="W151" s="142">
        <f>'St 2.1.1'!W151+'St 2.1.2'!W151+'St 2.1.3'!W151</f>
        <v>0</v>
      </c>
      <c r="X151" s="150"/>
      <c r="Y151" s="150"/>
      <c r="Z151" s="150"/>
      <c r="AA151" s="150"/>
      <c r="AB151" s="150"/>
      <c r="AC151" s="150"/>
      <c r="AD151" s="150"/>
      <c r="AE151" s="150"/>
      <c r="AF151" s="150"/>
    </row>
    <row r="152" spans="1:32">
      <c r="B152" s="8" t="s">
        <v>101</v>
      </c>
      <c r="C152" s="219"/>
      <c r="D152" s="142">
        <f>'St 2.1.1'!D152+'St 2.1.2'!D152+'St 2.1.3'!D152</f>
        <v>0</v>
      </c>
      <c r="E152" s="142">
        <f>'St 2.1.1'!E152+'St 2.1.2'!E152+'St 2.1.3'!E152</f>
        <v>0</v>
      </c>
      <c r="F152" s="142">
        <f>'St 2.1.1'!F152+'St 2.1.2'!F152+'St 2.1.3'!F152</f>
        <v>0</v>
      </c>
      <c r="G152" s="142">
        <f>'St 2.1.1'!G152+'St 2.1.2'!G152+'St 2.1.3'!G152</f>
        <v>0</v>
      </c>
      <c r="H152" s="142">
        <f>'St 2.1.1'!H152+'St 2.1.2'!H152+'St 2.1.3'!H152</f>
        <v>0</v>
      </c>
      <c r="I152" s="142">
        <f>'St 2.1.1'!I152+'St 2.1.2'!I152+'St 2.1.3'!I152</f>
        <v>0</v>
      </c>
      <c r="J152" s="142">
        <f>'St 2.1.1'!J152+'St 2.1.2'!J152+'St 2.1.3'!J152</f>
        <v>0</v>
      </c>
      <c r="K152" s="142">
        <f>'St 2.1.1'!K152+'St 2.1.2'!K152+'St 2.1.3'!K152</f>
        <v>0</v>
      </c>
      <c r="L152" s="142">
        <f>'St 2.1.1'!L152+'St 2.1.2'!L152+'St 2.1.3'!L152</f>
        <v>0</v>
      </c>
      <c r="M152" s="142">
        <f>'St 2.1.1'!M152+'St 2.1.2'!M152+'St 2.1.3'!M152</f>
        <v>0</v>
      </c>
      <c r="N152" s="143"/>
      <c r="O152" s="142">
        <f>'St 2.1.1'!O152+'St 2.1.2'!O152+'St 2.1.3'!O152</f>
        <v>0</v>
      </c>
      <c r="P152" s="142">
        <f>'St 2.1.1'!P152+'St 2.1.2'!P152+'St 2.1.3'!P152</f>
        <v>0</v>
      </c>
      <c r="Q152" s="142">
        <f>'St 2.1.1'!Q152+'St 2.1.2'!Q152+'St 2.1.3'!Q152</f>
        <v>0</v>
      </c>
      <c r="R152" s="142">
        <f>'St 2.1.1'!R152+'St 2.1.2'!R152+'St 2.1.3'!R152</f>
        <v>0</v>
      </c>
      <c r="S152" s="142">
        <f>'St 2.1.1'!S152+'St 2.1.2'!S152+'St 2.1.3'!S152</f>
        <v>0</v>
      </c>
      <c r="T152" s="142">
        <f>'St 2.1.1'!T152+'St 2.1.2'!T152+'St 2.1.3'!T152</f>
        <v>0</v>
      </c>
      <c r="U152" s="142">
        <f>'St 2.1.1'!U152+'St 2.1.2'!U152+'St 2.1.3'!U152</f>
        <v>0</v>
      </c>
      <c r="V152" s="142">
        <f>'St 2.1.1'!V152+'St 2.1.2'!V152+'St 2.1.3'!V152</f>
        <v>0</v>
      </c>
      <c r="W152" s="142">
        <f>'St 2.1.1'!W152+'St 2.1.2'!W152+'St 2.1.3'!W152</f>
        <v>0</v>
      </c>
      <c r="X152" s="150"/>
      <c r="Y152" s="150"/>
      <c r="Z152" s="150"/>
      <c r="AA152" s="150"/>
      <c r="AB152" s="150"/>
      <c r="AC152" s="150"/>
      <c r="AD152" s="150"/>
      <c r="AE152" s="150"/>
      <c r="AF152" s="150"/>
    </row>
    <row r="153" spans="1:32" s="45" customFormat="1">
      <c r="A153" s="38"/>
      <c r="B153" s="5" t="s">
        <v>9</v>
      </c>
      <c r="C153" s="209" t="s">
        <v>296</v>
      </c>
      <c r="D153" s="139">
        <f>'St 2.1.1'!D153+'St 2.1.2'!D153+'St 2.1.3'!D153</f>
        <v>30955.763326063952</v>
      </c>
      <c r="E153" s="139">
        <f>'St 2.1.1'!E153+'St 2.1.2'!E153+'St 2.1.3'!E153</f>
        <v>28234.151214299996</v>
      </c>
      <c r="F153" s="139">
        <f>'St 2.1.1'!F153+'St 2.1.2'!F153+'St 2.1.3'!F153</f>
        <v>25084.145082927276</v>
      </c>
      <c r="G153" s="139">
        <f>'St 2.1.1'!G153+'St 2.1.2'!G153+'St 2.1.3'!G153</f>
        <v>23764.942176179306</v>
      </c>
      <c r="H153" s="139">
        <f>'St 2.1.1'!H153+'St 2.1.2'!H153+'St 2.1.3'!H153</f>
        <v>24643.966245631374</v>
      </c>
      <c r="I153" s="139">
        <f>'St 2.1.1'!I153+'St 2.1.2'!I153+'St 2.1.3'!I153</f>
        <v>26713.286769368231</v>
      </c>
      <c r="J153" s="139">
        <f>'St 2.1.1'!J153+'St 2.1.2'!J153+'St 2.1.3'!J153</f>
        <v>22511.546767679934</v>
      </c>
      <c r="K153" s="139">
        <f>'St 2.1.1'!K153+'St 2.1.2'!K153+'St 2.1.3'!K153</f>
        <v>21874.583261053038</v>
      </c>
      <c r="L153" s="139">
        <f>'St 2.1.1'!L153+'St 2.1.2'!L153+'St 2.1.3'!L153</f>
        <v>21117.816104947135</v>
      </c>
      <c r="M153" s="139">
        <f>'St 2.1.1'!M153+'St 2.1.2'!M153+'St 2.1.3'!M153</f>
        <v>30409.064110784941</v>
      </c>
      <c r="N153" s="146"/>
      <c r="O153" s="139">
        <f>'St 2.1.1'!O153+'St 2.1.2'!O153+'St 2.1.3'!O153</f>
        <v>-2721.6121117639573</v>
      </c>
      <c r="P153" s="139">
        <f>'St 2.1.1'!P153+'St 2.1.2'!P153+'St 2.1.3'!P153</f>
        <v>-3150.0061313727224</v>
      </c>
      <c r="Q153" s="139">
        <f>'St 2.1.1'!Q153+'St 2.1.2'!Q153+'St 2.1.3'!Q153</f>
        <v>-1319.2029067479698</v>
      </c>
      <c r="R153" s="139">
        <f>'St 2.1.1'!R153+'St 2.1.2'!R153+'St 2.1.3'!R153</f>
        <v>879.02406945206826</v>
      </c>
      <c r="S153" s="139">
        <f>'St 2.1.1'!S153+'St 2.1.2'!S153+'St 2.1.3'!S153</f>
        <v>2069.3205237368538</v>
      </c>
      <c r="T153" s="139">
        <f>'St 2.1.1'!T153+'St 2.1.2'!T153+'St 2.1.3'!T153</f>
        <v>-4201.7400016882939</v>
      </c>
      <c r="U153" s="139">
        <f>'St 2.1.1'!U153+'St 2.1.2'!U153+'St 2.1.3'!U153</f>
        <v>-636.96350662689792</v>
      </c>
      <c r="V153" s="139">
        <f>'St 2.1.1'!V153+'St 2.1.2'!V153+'St 2.1.3'!V153</f>
        <v>-756.76715610590134</v>
      </c>
      <c r="W153" s="139">
        <f>'St 2.1.1'!W153+'St 2.1.2'!W153+'St 2.1.3'!W153</f>
        <v>9291.2480058378023</v>
      </c>
      <c r="X153" s="149"/>
      <c r="Y153" s="149"/>
      <c r="Z153" s="149"/>
      <c r="AA153" s="149"/>
      <c r="AB153" s="149"/>
      <c r="AC153" s="149"/>
      <c r="AD153" s="149"/>
      <c r="AE153" s="149"/>
      <c r="AF153" s="149"/>
    </row>
    <row r="154" spans="1:32">
      <c r="B154" s="208" t="s">
        <v>40</v>
      </c>
      <c r="C154" s="219"/>
      <c r="D154" s="142">
        <f>'St 2.1.1'!D154+'St 2.1.2'!D154+'St 2.1.3'!D154</f>
        <v>30955.763326063952</v>
      </c>
      <c r="E154" s="142">
        <f>'St 2.1.1'!E154+'St 2.1.2'!E154+'St 2.1.3'!E154</f>
        <v>28234.151214299996</v>
      </c>
      <c r="F154" s="142">
        <f>'St 2.1.1'!F154+'St 2.1.2'!F154+'St 2.1.3'!F154</f>
        <v>25084.145082927276</v>
      </c>
      <c r="G154" s="142">
        <f>'St 2.1.1'!G154+'St 2.1.2'!G154+'St 2.1.3'!G154</f>
        <v>23764.942176179306</v>
      </c>
      <c r="H154" s="142">
        <f>'St 2.1.1'!H154+'St 2.1.2'!H154+'St 2.1.3'!H154</f>
        <v>24643.966245631374</v>
      </c>
      <c r="I154" s="142">
        <f>'St 2.1.1'!I154+'St 2.1.2'!I154+'St 2.1.3'!I154</f>
        <v>26713.286769368231</v>
      </c>
      <c r="J154" s="142">
        <f>'St 2.1.1'!J154+'St 2.1.2'!J154+'St 2.1.3'!J154</f>
        <v>22511.546767679934</v>
      </c>
      <c r="K154" s="142">
        <f>'St 2.1.1'!K154+'St 2.1.2'!K154+'St 2.1.3'!K154</f>
        <v>21874.583261053038</v>
      </c>
      <c r="L154" s="142">
        <f>'St 2.1.1'!L154+'St 2.1.2'!L154+'St 2.1.3'!L154</f>
        <v>21117.816104947135</v>
      </c>
      <c r="M154" s="142">
        <f>'St 2.1.1'!M154+'St 2.1.2'!M154+'St 2.1.3'!M154</f>
        <v>30409.064110784941</v>
      </c>
      <c r="N154" s="143"/>
      <c r="O154" s="142">
        <f>'St 2.1.1'!O154+'St 2.1.2'!O154+'St 2.1.3'!O154</f>
        <v>-52.872111763954436</v>
      </c>
      <c r="P154" s="142">
        <f>'St 2.1.1'!P154+'St 2.1.2'!P154+'St 2.1.3'!P154</f>
        <v>221.50386862727265</v>
      </c>
      <c r="Q154" s="142">
        <f>'St 2.1.1'!Q154+'St 2.1.2'!Q154+'St 2.1.3'!Q154</f>
        <v>-12.382906747962238</v>
      </c>
      <c r="R154" s="142">
        <f>'St 2.1.1'!R154+'St 2.1.2'!R154+'St 2.1.3'!R154</f>
        <v>-1260.4659305479324</v>
      </c>
      <c r="S154" s="142">
        <f>'St 2.1.1'!S154+'St 2.1.2'!S154+'St 2.1.3'!S154</f>
        <v>-351.77947626315006</v>
      </c>
      <c r="T154" s="142">
        <f>'St 2.1.1'!T154+'St 2.1.2'!T154+'St 2.1.3'!T154</f>
        <v>-215.52508967907363</v>
      </c>
      <c r="U154" s="142">
        <f>'St 2.1.1'!U154+'St 2.1.2'!U154+'St 2.1.3'!U154</f>
        <v>12.752141401415855</v>
      </c>
      <c r="V154" s="142">
        <f>'St 2.1.1'!V154+'St 2.1.2'!V154+'St 2.1.3'!V154</f>
        <v>-192.10771614343517</v>
      </c>
      <c r="W154" s="142">
        <f>'St 2.1.1'!W154+'St 2.1.2'!W154+'St 2.1.3'!W154</f>
        <v>737.3680058378045</v>
      </c>
      <c r="X154" s="150"/>
      <c r="Y154" s="150"/>
      <c r="Z154" s="150"/>
      <c r="AA154" s="150"/>
      <c r="AB154" s="150"/>
      <c r="AC154" s="150"/>
      <c r="AD154" s="150"/>
      <c r="AE154" s="150"/>
      <c r="AF154" s="150"/>
    </row>
    <row r="155" spans="1:32">
      <c r="B155" s="6" t="s">
        <v>41</v>
      </c>
      <c r="C155" s="219"/>
      <c r="D155" s="142">
        <f>'St 2.1.1'!D155+'St 2.1.2'!D155+'St 2.1.3'!D155</f>
        <v>0</v>
      </c>
      <c r="E155" s="142">
        <f>'St 2.1.1'!E155+'St 2.1.2'!E155+'St 2.1.3'!E155</f>
        <v>0</v>
      </c>
      <c r="F155" s="142">
        <f>'St 2.1.1'!F155+'St 2.1.2'!F155+'St 2.1.3'!F155</f>
        <v>0</v>
      </c>
      <c r="G155" s="142">
        <f>'St 2.1.1'!G155+'St 2.1.2'!G155+'St 2.1.3'!G155</f>
        <v>0</v>
      </c>
      <c r="H155" s="142">
        <f>'St 2.1.1'!H155+'St 2.1.2'!H155+'St 2.1.3'!H155</f>
        <v>0</v>
      </c>
      <c r="I155" s="142">
        <f>'St 2.1.1'!I155+'St 2.1.2'!I155+'St 2.1.3'!I155</f>
        <v>0</v>
      </c>
      <c r="J155" s="142">
        <f>'St 2.1.1'!J155+'St 2.1.2'!J155+'St 2.1.3'!J155</f>
        <v>0</v>
      </c>
      <c r="K155" s="142">
        <f>'St 2.1.1'!K155+'St 2.1.2'!K155+'St 2.1.3'!K155</f>
        <v>0</v>
      </c>
      <c r="L155" s="142">
        <f>'St 2.1.1'!L155+'St 2.1.2'!L155+'St 2.1.3'!L155</f>
        <v>0</v>
      </c>
      <c r="M155" s="142">
        <f>'St 2.1.1'!M155+'St 2.1.2'!M155+'St 2.1.3'!M155</f>
        <v>0</v>
      </c>
      <c r="N155" s="143"/>
      <c r="O155" s="142">
        <f>'St 2.1.1'!O155+'St 2.1.2'!O155+'St 2.1.3'!O155</f>
        <v>0</v>
      </c>
      <c r="P155" s="142">
        <f>'St 2.1.1'!P155+'St 2.1.2'!P155+'St 2.1.3'!P155</f>
        <v>0</v>
      </c>
      <c r="Q155" s="142">
        <f>'St 2.1.1'!Q155+'St 2.1.2'!Q155+'St 2.1.3'!Q155</f>
        <v>0</v>
      </c>
      <c r="R155" s="142">
        <f>'St 2.1.1'!R155+'St 2.1.2'!R155+'St 2.1.3'!R155</f>
        <v>0</v>
      </c>
      <c r="S155" s="142">
        <f>'St 2.1.1'!S155+'St 2.1.2'!S155+'St 2.1.3'!S155</f>
        <v>0</v>
      </c>
      <c r="T155" s="142">
        <f>'St 2.1.1'!T155+'St 2.1.2'!T155+'St 2.1.3'!T155</f>
        <v>0</v>
      </c>
      <c r="U155" s="142">
        <f>'St 2.1.1'!U155+'St 2.1.2'!U155+'St 2.1.3'!U155</f>
        <v>0</v>
      </c>
      <c r="V155" s="142">
        <f>'St 2.1.1'!V155+'St 2.1.2'!V155+'St 2.1.3'!V155</f>
        <v>0</v>
      </c>
      <c r="W155" s="142">
        <f>'St 2.1.1'!W155+'St 2.1.2'!W155+'St 2.1.3'!W155</f>
        <v>0</v>
      </c>
      <c r="X155" s="150"/>
      <c r="Y155" s="150"/>
      <c r="Z155" s="150"/>
      <c r="AA155" s="150"/>
      <c r="AB155" s="150"/>
      <c r="AC155" s="150"/>
      <c r="AD155" s="150"/>
      <c r="AE155" s="150"/>
      <c r="AF155" s="150"/>
    </row>
    <row r="156" spans="1:32">
      <c r="B156" s="6" t="s">
        <v>42</v>
      </c>
      <c r="C156" s="219"/>
      <c r="D156" s="142">
        <f>'St 2.1.1'!D156+'St 2.1.2'!D156+'St 2.1.3'!D156</f>
        <v>7.5600000000000005</v>
      </c>
      <c r="E156" s="142">
        <f>'St 2.1.1'!E156+'St 2.1.2'!E156+'St 2.1.3'!E156</f>
        <v>7.5600000000000005</v>
      </c>
      <c r="F156" s="142">
        <f>'St 2.1.1'!F156+'St 2.1.2'!F156+'St 2.1.3'!F156</f>
        <v>7.5600000000000005</v>
      </c>
      <c r="G156" s="142">
        <f>'St 2.1.1'!G156+'St 2.1.2'!G156+'St 2.1.3'!G156</f>
        <v>2.8</v>
      </c>
      <c r="H156" s="142">
        <f>'St 2.1.1'!H156+'St 2.1.2'!H156+'St 2.1.3'!H156</f>
        <v>111.00370990000002</v>
      </c>
      <c r="I156" s="142">
        <f>'St 2.1.1'!I156+'St 2.1.2'!I156+'St 2.1.3'!I156</f>
        <v>102.00371</v>
      </c>
      <c r="J156" s="142">
        <f>'St 2.1.1'!J156+'St 2.1.2'!J156+'St 2.1.3'!J156</f>
        <v>59.024888500000003</v>
      </c>
      <c r="K156" s="142">
        <f>'St 2.1.1'!K156+'St 2.1.2'!K156+'St 2.1.3'!K156</f>
        <v>8.3621272999999992</v>
      </c>
      <c r="L156" s="142">
        <f>'St 2.1.1'!L156+'St 2.1.2'!L156+'St 2.1.3'!L156</f>
        <v>7.0000000000000009</v>
      </c>
      <c r="M156" s="142">
        <f>'St 2.1.1'!M156+'St 2.1.2'!M156+'St 2.1.3'!M156</f>
        <v>7.5436533997913156</v>
      </c>
      <c r="N156" s="143"/>
      <c r="O156" s="142">
        <f>'St 2.1.1'!O156+'St 2.1.2'!O156+'St 2.1.3'!O156</f>
        <v>0</v>
      </c>
      <c r="P156" s="142">
        <f>'St 2.1.1'!P156+'St 2.1.2'!P156+'St 2.1.3'!P156</f>
        <v>0</v>
      </c>
      <c r="Q156" s="142">
        <f>'St 2.1.1'!Q156+'St 2.1.2'!Q156+'St 2.1.3'!Q156</f>
        <v>-4.7600000000000007</v>
      </c>
      <c r="R156" s="142">
        <f>'St 2.1.1'!R156+'St 2.1.2'!R156+'St 2.1.3'!R156</f>
        <v>108.20370990000001</v>
      </c>
      <c r="S156" s="142">
        <f>'St 2.1.1'!S156+'St 2.1.2'!S156+'St 2.1.3'!S156</f>
        <v>-8.9999999000000219</v>
      </c>
      <c r="T156" s="142">
        <f>'St 2.1.1'!T156+'St 2.1.2'!T156+'St 2.1.3'!T156</f>
        <v>-42.978821499999988</v>
      </c>
      <c r="U156" s="142">
        <f>'St 2.1.1'!U156+'St 2.1.2'!U156+'St 2.1.3'!U156</f>
        <v>-50.662761200000006</v>
      </c>
      <c r="V156" s="142">
        <f>'St 2.1.1'!V156+'St 2.1.2'!V156+'St 2.1.3'!V156</f>
        <v>-1.3621272999999989</v>
      </c>
      <c r="W156" s="142">
        <f>'St 2.1.1'!W156+'St 2.1.2'!W156+'St 2.1.3'!W156</f>
        <v>0.54365339979131488</v>
      </c>
      <c r="X156" s="150"/>
      <c r="Y156" s="150"/>
      <c r="Z156" s="150"/>
      <c r="AA156" s="150"/>
      <c r="AB156" s="150"/>
      <c r="AC156" s="150"/>
      <c r="AD156" s="150"/>
      <c r="AE156" s="150"/>
      <c r="AF156" s="150"/>
    </row>
    <row r="157" spans="1:32">
      <c r="B157" s="6" t="s">
        <v>43</v>
      </c>
      <c r="C157" s="219"/>
      <c r="D157" s="142">
        <f>'St 2.1.1'!D157+'St 2.1.2'!D157+'St 2.1.3'!D157</f>
        <v>0</v>
      </c>
      <c r="E157" s="142">
        <f>'St 2.1.1'!E157+'St 2.1.2'!E157+'St 2.1.3'!E157</f>
        <v>177.82</v>
      </c>
      <c r="F157" s="142">
        <f>'St 2.1.1'!F157+'St 2.1.2'!F157+'St 2.1.3'!F157</f>
        <v>162.11000000000001</v>
      </c>
      <c r="G157" s="142">
        <f>'St 2.1.1'!G157+'St 2.1.2'!G157+'St 2.1.3'!G157</f>
        <v>89.14</v>
      </c>
      <c r="H157" s="142">
        <f>'St 2.1.1'!H157+'St 2.1.2'!H157+'St 2.1.3'!H157</f>
        <v>50.649999999999991</v>
      </c>
      <c r="I157" s="142">
        <f>'St 2.1.1'!I157+'St 2.1.2'!I157+'St 2.1.3'!I157</f>
        <v>12.02</v>
      </c>
      <c r="J157" s="142">
        <f>'St 2.1.1'!J157+'St 2.1.2'!J157+'St 2.1.3'!J157</f>
        <v>0.21</v>
      </c>
      <c r="K157" s="142">
        <f>'St 2.1.1'!K157+'St 2.1.2'!K157+'St 2.1.3'!K157</f>
        <v>0.21</v>
      </c>
      <c r="L157" s="142">
        <f>'St 2.1.1'!L157+'St 2.1.2'!L157+'St 2.1.3'!L157</f>
        <v>0.21</v>
      </c>
      <c r="M157" s="142">
        <f>'St 2.1.1'!M157+'St 2.1.2'!M157+'St 2.1.3'!M157</f>
        <v>0.21</v>
      </c>
      <c r="N157" s="143"/>
      <c r="O157" s="142">
        <f>'St 2.1.1'!O157+'St 2.1.2'!O157+'St 2.1.3'!O157</f>
        <v>177.82</v>
      </c>
      <c r="P157" s="142">
        <f>'St 2.1.1'!P157+'St 2.1.2'!P157+'St 2.1.3'!P157</f>
        <v>-15.70999999999998</v>
      </c>
      <c r="Q157" s="142">
        <f>'St 2.1.1'!Q157+'St 2.1.2'!Q157+'St 2.1.3'!Q157</f>
        <v>-72.970000000000027</v>
      </c>
      <c r="R157" s="142">
        <f>'St 2.1.1'!R157+'St 2.1.2'!R157+'St 2.1.3'!R157</f>
        <v>-38.49</v>
      </c>
      <c r="S157" s="142">
        <f>'St 2.1.1'!S157+'St 2.1.2'!S157+'St 2.1.3'!S157</f>
        <v>-38.629999999999995</v>
      </c>
      <c r="T157" s="142">
        <f>'St 2.1.1'!T157+'St 2.1.2'!T157+'St 2.1.3'!T157</f>
        <v>-11.81</v>
      </c>
      <c r="U157" s="142">
        <f>'St 2.1.1'!U157+'St 2.1.2'!U157+'St 2.1.3'!U157</f>
        <v>0</v>
      </c>
      <c r="V157" s="142">
        <f>'St 2.1.1'!V157+'St 2.1.2'!V157+'St 2.1.3'!V157</f>
        <v>0</v>
      </c>
      <c r="W157" s="142">
        <f>'St 2.1.1'!W157+'St 2.1.2'!W157+'St 2.1.3'!W157</f>
        <v>0</v>
      </c>
      <c r="X157" s="150"/>
      <c r="Y157" s="150"/>
      <c r="Z157" s="150"/>
      <c r="AA157" s="150"/>
      <c r="AB157" s="150"/>
      <c r="AC157" s="150"/>
      <c r="AD157" s="150"/>
      <c r="AE157" s="150"/>
      <c r="AF157" s="150"/>
    </row>
    <row r="158" spans="1:32">
      <c r="B158" s="6" t="s">
        <v>44</v>
      </c>
      <c r="C158" s="219"/>
      <c r="D158" s="142">
        <f>'St 2.1.1'!D158+'St 2.1.2'!D158+'St 2.1.3'!D158</f>
        <v>217.45339919999998</v>
      </c>
      <c r="E158" s="142">
        <f>'St 2.1.1'!E158+'St 2.1.2'!E158+'St 2.1.3'!E158</f>
        <v>313.08051429999995</v>
      </c>
      <c r="F158" s="142">
        <f>'St 2.1.1'!F158+'St 2.1.2'!F158+'St 2.1.3'!F158</f>
        <v>313.08051429999995</v>
      </c>
      <c r="G158" s="142">
        <f>'St 2.1.1'!G158+'St 2.1.2'!G158+'St 2.1.3'!G158</f>
        <v>290.64151429999998</v>
      </c>
      <c r="H158" s="142">
        <f>'St 2.1.1'!H158+'St 2.1.2'!H158+'St 2.1.3'!H158</f>
        <v>99.257076699999999</v>
      </c>
      <c r="I158" s="142">
        <f>'St 2.1.1'!I158+'St 2.1.2'!I158+'St 2.1.3'!I158</f>
        <v>51.063029900000004</v>
      </c>
      <c r="J158" s="142">
        <f>'St 2.1.1'!J158+'St 2.1.2'!J158+'St 2.1.3'!J158</f>
        <v>3.9703444000000006</v>
      </c>
      <c r="K158" s="142">
        <f>'St 2.1.1'!K158+'St 2.1.2'!K158+'St 2.1.3'!K158</f>
        <v>3.9703444000000006</v>
      </c>
      <c r="L158" s="142">
        <f>'St 2.1.1'!L158+'St 2.1.2'!L158+'St 2.1.3'!L158</f>
        <v>3.9703444000000006</v>
      </c>
      <c r="M158" s="142">
        <f>'St 2.1.1'!M158+'St 2.1.2'!M158+'St 2.1.3'!M158</f>
        <v>3.9703444000000006</v>
      </c>
      <c r="N158" s="143"/>
      <c r="O158" s="142">
        <f>'St 2.1.1'!O158+'St 2.1.2'!O158+'St 2.1.3'!O158</f>
        <v>95.627115099999969</v>
      </c>
      <c r="P158" s="142">
        <f>'St 2.1.1'!P158+'St 2.1.2'!P158+'St 2.1.3'!P158</f>
        <v>0</v>
      </c>
      <c r="Q158" s="142">
        <f>'St 2.1.1'!Q158+'St 2.1.2'!Q158+'St 2.1.3'!Q158</f>
        <v>-22.438999999999965</v>
      </c>
      <c r="R158" s="142">
        <f>'St 2.1.1'!R158+'St 2.1.2'!R158+'St 2.1.3'!R158</f>
        <v>-191.38443759999996</v>
      </c>
      <c r="S158" s="142">
        <f>'St 2.1.1'!S158+'St 2.1.2'!S158+'St 2.1.3'!S158</f>
        <v>-48.194046800000002</v>
      </c>
      <c r="T158" s="142">
        <f>'St 2.1.1'!T158+'St 2.1.2'!T158+'St 2.1.3'!T158</f>
        <v>-47.092685499999995</v>
      </c>
      <c r="U158" s="142">
        <f>'St 2.1.1'!U158+'St 2.1.2'!U158+'St 2.1.3'!U158</f>
        <v>0</v>
      </c>
      <c r="V158" s="142">
        <f>'St 2.1.1'!V158+'St 2.1.2'!V158+'St 2.1.3'!V158</f>
        <v>0</v>
      </c>
      <c r="W158" s="142">
        <f>'St 2.1.1'!W158+'St 2.1.2'!W158+'St 2.1.3'!W158</f>
        <v>0</v>
      </c>
      <c r="X158" s="150"/>
      <c r="Y158" s="150"/>
      <c r="Z158" s="150"/>
      <c r="AA158" s="150"/>
      <c r="AB158" s="150"/>
      <c r="AC158" s="150"/>
      <c r="AD158" s="150"/>
      <c r="AE158" s="150"/>
      <c r="AF158" s="150"/>
    </row>
    <row r="159" spans="1:32">
      <c r="B159" s="7" t="s">
        <v>45</v>
      </c>
      <c r="C159" s="219"/>
      <c r="D159" s="142">
        <f>'St 2.1.1'!D159+'St 2.1.2'!D159+'St 2.1.3'!D159</f>
        <v>118.80465810000001</v>
      </c>
      <c r="E159" s="142">
        <f>'St 2.1.1'!E159+'St 2.1.2'!E159+'St 2.1.3'!E159</f>
        <v>169.66769819999999</v>
      </c>
      <c r="F159" s="142">
        <f>'St 2.1.1'!F159+'St 2.1.2'!F159+'St 2.1.3'!F159</f>
        <v>169.66769819999999</v>
      </c>
      <c r="G159" s="142">
        <f>'St 2.1.1'!G159+'St 2.1.2'!G159+'St 2.1.3'!G159</f>
        <v>158.76869819999999</v>
      </c>
      <c r="H159" s="142">
        <f>'St 2.1.1'!H159+'St 2.1.2'!H159+'St 2.1.3'!H159</f>
        <v>67.035040600000002</v>
      </c>
      <c r="I159" s="142">
        <f>'St 2.1.1'!I159+'St 2.1.2'!I159+'St 2.1.3'!I159</f>
        <v>37.653905900000005</v>
      </c>
      <c r="J159" s="142">
        <f>'St 2.1.1'!J159+'St 2.1.2'!J159+'St 2.1.3'!J159</f>
        <v>3.9703444000000006</v>
      </c>
      <c r="K159" s="142">
        <f>'St 2.1.1'!K159+'St 2.1.2'!K159+'St 2.1.3'!K159</f>
        <v>3.9703444000000006</v>
      </c>
      <c r="L159" s="142">
        <f>'St 2.1.1'!L159+'St 2.1.2'!L159+'St 2.1.3'!L159</f>
        <v>3.9703444000000006</v>
      </c>
      <c r="M159" s="142">
        <f>'St 2.1.1'!M159+'St 2.1.2'!M159+'St 2.1.3'!M159</f>
        <v>3.9703444000000006</v>
      </c>
      <c r="N159" s="143"/>
      <c r="O159" s="142">
        <f>'St 2.1.1'!O159+'St 2.1.2'!O159+'St 2.1.3'!O159</f>
        <v>50.863040099999978</v>
      </c>
      <c r="P159" s="142">
        <f>'St 2.1.1'!P159+'St 2.1.2'!P159+'St 2.1.3'!P159</f>
        <v>0</v>
      </c>
      <c r="Q159" s="142">
        <f>'St 2.1.1'!Q159+'St 2.1.2'!Q159+'St 2.1.3'!Q159</f>
        <v>-10.898999999999992</v>
      </c>
      <c r="R159" s="142">
        <f>'St 2.1.1'!R159+'St 2.1.2'!R159+'St 2.1.3'!R159</f>
        <v>-91.733657599999987</v>
      </c>
      <c r="S159" s="142">
        <f>'St 2.1.1'!S159+'St 2.1.2'!S159+'St 2.1.3'!S159</f>
        <v>-29.3811347</v>
      </c>
      <c r="T159" s="142">
        <f>'St 2.1.1'!T159+'St 2.1.2'!T159+'St 2.1.3'!T159</f>
        <v>-33.683561500000003</v>
      </c>
      <c r="U159" s="142">
        <f>'St 2.1.1'!U159+'St 2.1.2'!U159+'St 2.1.3'!U159</f>
        <v>0</v>
      </c>
      <c r="V159" s="142">
        <f>'St 2.1.1'!V159+'St 2.1.2'!V159+'St 2.1.3'!V159</f>
        <v>0</v>
      </c>
      <c r="W159" s="142">
        <f>'St 2.1.1'!W159+'St 2.1.2'!W159+'St 2.1.3'!W159</f>
        <v>0</v>
      </c>
      <c r="X159" s="150"/>
      <c r="Y159" s="150"/>
      <c r="Z159" s="150"/>
      <c r="AA159" s="150"/>
      <c r="AB159" s="150"/>
      <c r="AC159" s="150"/>
      <c r="AD159" s="150"/>
      <c r="AE159" s="150"/>
      <c r="AF159" s="150"/>
    </row>
    <row r="160" spans="1:32">
      <c r="B160" s="7" t="s">
        <v>46</v>
      </c>
      <c r="C160" s="219"/>
      <c r="D160" s="142">
        <f>'St 2.1.1'!D160+'St 2.1.2'!D160+'St 2.1.3'!D160</f>
        <v>98.648741099999995</v>
      </c>
      <c r="E160" s="142">
        <f>'St 2.1.1'!E160+'St 2.1.2'!E160+'St 2.1.3'!E160</f>
        <v>143.41281609999999</v>
      </c>
      <c r="F160" s="142">
        <f>'St 2.1.1'!F160+'St 2.1.2'!F160+'St 2.1.3'!F160</f>
        <v>143.41281609999999</v>
      </c>
      <c r="G160" s="142">
        <f>'St 2.1.1'!G160+'St 2.1.2'!G160+'St 2.1.3'!G160</f>
        <v>131.87281609999999</v>
      </c>
      <c r="H160" s="142">
        <f>'St 2.1.1'!H160+'St 2.1.2'!H160+'St 2.1.3'!H160</f>
        <v>32.222036099999997</v>
      </c>
      <c r="I160" s="142">
        <f>'St 2.1.1'!I160+'St 2.1.2'!I160+'St 2.1.3'!I160</f>
        <v>13.409124</v>
      </c>
      <c r="J160" s="142">
        <f>'St 2.1.1'!J160+'St 2.1.2'!J160+'St 2.1.3'!J160</f>
        <v>0</v>
      </c>
      <c r="K160" s="142">
        <f>'St 2.1.1'!K160+'St 2.1.2'!K160+'St 2.1.3'!K160</f>
        <v>0</v>
      </c>
      <c r="L160" s="142">
        <f>'St 2.1.1'!L160+'St 2.1.2'!L160+'St 2.1.3'!L160</f>
        <v>0</v>
      </c>
      <c r="M160" s="142">
        <f>'St 2.1.1'!M160+'St 2.1.2'!M160+'St 2.1.3'!M160</f>
        <v>0</v>
      </c>
      <c r="N160" s="143"/>
      <c r="O160" s="142">
        <f>'St 2.1.1'!O160+'St 2.1.2'!O160+'St 2.1.3'!O160</f>
        <v>44.764074999999991</v>
      </c>
      <c r="P160" s="142">
        <f>'St 2.1.1'!P160+'St 2.1.2'!P160+'St 2.1.3'!P160</f>
        <v>0</v>
      </c>
      <c r="Q160" s="142">
        <f>'St 2.1.1'!Q160+'St 2.1.2'!Q160+'St 2.1.3'!Q160</f>
        <v>-11.539999999999996</v>
      </c>
      <c r="R160" s="142">
        <f>'St 2.1.1'!R160+'St 2.1.2'!R160+'St 2.1.3'!R160</f>
        <v>-99.650779999999997</v>
      </c>
      <c r="S160" s="142">
        <f>'St 2.1.1'!S160+'St 2.1.2'!S160+'St 2.1.3'!S160</f>
        <v>-18.812912099999995</v>
      </c>
      <c r="T160" s="142">
        <f>'St 2.1.1'!T160+'St 2.1.2'!T160+'St 2.1.3'!T160</f>
        <v>-13.409124</v>
      </c>
      <c r="U160" s="142">
        <f>'St 2.1.1'!U160+'St 2.1.2'!U160+'St 2.1.3'!U160</f>
        <v>0</v>
      </c>
      <c r="V160" s="142">
        <f>'St 2.1.1'!V160+'St 2.1.2'!V160+'St 2.1.3'!V160</f>
        <v>0</v>
      </c>
      <c r="W160" s="142">
        <f>'St 2.1.1'!W160+'St 2.1.2'!W160+'St 2.1.3'!W160</f>
        <v>0</v>
      </c>
      <c r="X160" s="150"/>
      <c r="Y160" s="150"/>
      <c r="Z160" s="150"/>
      <c r="AA160" s="150"/>
      <c r="AB160" s="150"/>
      <c r="AC160" s="150"/>
      <c r="AD160" s="150"/>
      <c r="AE160" s="150"/>
      <c r="AF160" s="150"/>
    </row>
    <row r="161" spans="1:32">
      <c r="B161" s="6" t="s">
        <v>317</v>
      </c>
      <c r="C161" s="219"/>
      <c r="D161" s="142">
        <f>'St 2.1.1'!D161+'St 2.1.2'!D161+'St 2.1.3'!D161</f>
        <v>15637.119926863954</v>
      </c>
      <c r="E161" s="142">
        <f>'St 2.1.1'!E161+'St 2.1.2'!E161+'St 2.1.3'!E161</f>
        <v>14032.643199999999</v>
      </c>
      <c r="F161" s="142">
        <f>'St 2.1.1'!F161+'St 2.1.2'!F161+'St 2.1.3'!F161</f>
        <v>12454.922068627275</v>
      </c>
      <c r="G161" s="142">
        <f>'St 2.1.1'!G161+'St 2.1.2'!G161+'St 2.1.3'!G161</f>
        <v>11827.353161879308</v>
      </c>
      <c r="H161" s="142">
        <f>'St 2.1.1'!H161+'St 2.1.2'!H161+'St 2.1.3'!H161</f>
        <v>12292.145459031375</v>
      </c>
      <c r="I161" s="142">
        <f>'St 2.1.1'!I161+'St 2.1.2'!I161+'St 2.1.3'!I161</f>
        <v>13341.972529468228</v>
      </c>
      <c r="J161" s="142">
        <f>'St 2.1.1'!J161+'St 2.1.2'!J161+'St 2.1.3'!J161</f>
        <v>11268.073565043271</v>
      </c>
      <c r="K161" s="142">
        <f>'St 2.1.1'!K161+'St 2.1.2'!K161+'St 2.1.3'!K161</f>
        <v>10963.688766766079</v>
      </c>
      <c r="L161" s="142">
        <f>'St 2.1.1'!L161+'St 2.1.2'!L161+'St 2.1.3'!L161</f>
        <v>10584.833260547135</v>
      </c>
      <c r="M161" s="142">
        <f>'St 2.1.1'!M161+'St 2.1.2'!M161+'St 2.1.3'!M161</f>
        <v>15229.587612985148</v>
      </c>
      <c r="N161" s="143"/>
      <c r="O161" s="142">
        <f>'St 2.1.1'!O161+'St 2.1.2'!O161+'St 2.1.3'!O161</f>
        <v>-1604.4767268639557</v>
      </c>
      <c r="P161" s="142">
        <f>'St 2.1.1'!P161+'St 2.1.2'!P161+'St 2.1.3'!P161</f>
        <v>-1577.7211313727248</v>
      </c>
      <c r="Q161" s="142">
        <f>'St 2.1.1'!Q161+'St 2.1.2'!Q161+'St 2.1.3'!Q161</f>
        <v>-627.56890674796603</v>
      </c>
      <c r="R161" s="142">
        <f>'St 2.1.1'!R161+'St 2.1.2'!R161+'St 2.1.3'!R161</f>
        <v>464.79229715206793</v>
      </c>
      <c r="S161" s="142">
        <f>'St 2.1.1'!S161+'St 2.1.2'!S161+'St 2.1.3'!S161</f>
        <v>1049.827070436852</v>
      </c>
      <c r="T161" s="142">
        <f>'St 2.1.1'!T161+'St 2.1.2'!T161+'St 2.1.3'!T161</f>
        <v>-2073.8989644249568</v>
      </c>
      <c r="U161" s="142">
        <f>'St 2.1.1'!U161+'St 2.1.2'!U161+'St 2.1.3'!U161</f>
        <v>-304.38479827719203</v>
      </c>
      <c r="V161" s="142">
        <f>'St 2.1.1'!V161+'St 2.1.2'!V161+'St 2.1.3'!V161</f>
        <v>-378.85550621894384</v>
      </c>
      <c r="W161" s="142">
        <f>'St 2.1.1'!W161+'St 2.1.2'!W161+'St 2.1.3'!W161</f>
        <v>4644.7543524380117</v>
      </c>
      <c r="X161" s="150"/>
      <c r="Y161" s="150"/>
      <c r="Z161" s="150"/>
      <c r="AA161" s="150"/>
      <c r="AB161" s="150"/>
      <c r="AC161" s="150"/>
      <c r="AD161" s="150"/>
      <c r="AE161" s="150"/>
      <c r="AF161" s="150"/>
    </row>
    <row r="162" spans="1:32">
      <c r="B162" s="6" t="s">
        <v>108</v>
      </c>
      <c r="C162" s="219"/>
      <c r="D162" s="142">
        <f>'St 2.1.1'!D162+'St 2.1.2'!D162+'St 2.1.3'!D162</f>
        <v>15093.63</v>
      </c>
      <c r="E162" s="142">
        <f>'St 2.1.1'!E162+'St 2.1.2'!E162+'St 2.1.3'!E162</f>
        <v>13703.047499999999</v>
      </c>
      <c r="F162" s="142">
        <f>'St 2.1.1'!F162+'St 2.1.2'!F162+'St 2.1.3'!F162</f>
        <v>12146.472500000002</v>
      </c>
      <c r="G162" s="142">
        <f>'St 2.1.1'!G162+'St 2.1.2'!G162+'St 2.1.3'!G162</f>
        <v>11555.007499999998</v>
      </c>
      <c r="H162" s="142">
        <f>'St 2.1.1'!H162+'St 2.1.2'!H162+'St 2.1.3'!H162</f>
        <v>12090.909999999998</v>
      </c>
      <c r="I162" s="142">
        <f>'St 2.1.1'!I162+'St 2.1.2'!I162+'St 2.1.3'!I162</f>
        <v>13206.227500000001</v>
      </c>
      <c r="J162" s="142">
        <f>'St 2.1.1'!J162+'St 2.1.2'!J162+'St 2.1.3'!J162</f>
        <v>11180.267969736664</v>
      </c>
      <c r="K162" s="142">
        <f>'St 2.1.1'!K162+'St 2.1.2'!K162+'St 2.1.3'!K162</f>
        <v>10898.352022586958</v>
      </c>
      <c r="L162" s="142">
        <f>'St 2.1.1'!L162+'St 2.1.2'!L162+'St 2.1.3'!L162</f>
        <v>10521.8025</v>
      </c>
      <c r="M162" s="142">
        <f>'St 2.1.1'!M162+'St 2.1.2'!M162+'St 2.1.3'!M162</f>
        <v>15167.752500000001</v>
      </c>
      <c r="N162" s="143"/>
      <c r="O162" s="142">
        <f>'St 2.1.1'!O162+'St 2.1.2'!O162+'St 2.1.3'!O162</f>
        <v>-1390.5825000000013</v>
      </c>
      <c r="P162" s="142">
        <f>'St 2.1.1'!P162+'St 2.1.2'!P162+'St 2.1.3'!P162</f>
        <v>-1556.5749999999975</v>
      </c>
      <c r="Q162" s="142">
        <f>'St 2.1.1'!Q162+'St 2.1.2'!Q162+'St 2.1.3'!Q162</f>
        <v>-591.46500000000367</v>
      </c>
      <c r="R162" s="142">
        <f>'St 2.1.1'!R162+'St 2.1.2'!R162+'St 2.1.3'!R162</f>
        <v>535.90250000000037</v>
      </c>
      <c r="S162" s="142">
        <f>'St 2.1.1'!S162+'St 2.1.2'!S162+'St 2.1.3'!S162</f>
        <v>1115.3175000000019</v>
      </c>
      <c r="T162" s="142">
        <f>'St 2.1.1'!T162+'St 2.1.2'!T162+'St 2.1.3'!T162</f>
        <v>-2025.9595302633365</v>
      </c>
      <c r="U162" s="142">
        <f>'St 2.1.1'!U162+'St 2.1.2'!U162+'St 2.1.3'!U162</f>
        <v>-281.91594714970591</v>
      </c>
      <c r="V162" s="142">
        <f>'St 2.1.1'!V162+'St 2.1.2'!V162+'St 2.1.3'!V162</f>
        <v>-376.54952258695744</v>
      </c>
      <c r="W162" s="142">
        <f>'St 2.1.1'!W162+'St 2.1.2'!W162+'St 2.1.3'!W162</f>
        <v>4645.9499999999989</v>
      </c>
      <c r="X162" s="150"/>
      <c r="Y162" s="150"/>
      <c r="Z162" s="150"/>
      <c r="AA162" s="150"/>
      <c r="AB162" s="150"/>
      <c r="AC162" s="150"/>
      <c r="AD162" s="150"/>
      <c r="AE162" s="150"/>
      <c r="AF162" s="150"/>
    </row>
    <row r="163" spans="1:32">
      <c r="B163" s="6" t="s">
        <v>48</v>
      </c>
      <c r="C163" s="219"/>
      <c r="D163" s="142">
        <f>'St 2.1.1'!D163+'St 2.1.2'!D163+'St 2.1.3'!D163</f>
        <v>0</v>
      </c>
      <c r="E163" s="142">
        <f>'St 2.1.1'!E163+'St 2.1.2'!E163+'St 2.1.3'!E163</f>
        <v>0</v>
      </c>
      <c r="F163" s="142">
        <f>'St 2.1.1'!F163+'St 2.1.2'!F163+'St 2.1.3'!F163</f>
        <v>0</v>
      </c>
      <c r="G163" s="142">
        <f>'St 2.1.1'!G163+'St 2.1.2'!G163+'St 2.1.3'!G163</f>
        <v>0</v>
      </c>
      <c r="H163" s="142">
        <f>'St 2.1.1'!H163+'St 2.1.2'!H163+'St 2.1.3'!H163</f>
        <v>0</v>
      </c>
      <c r="I163" s="142">
        <f>'St 2.1.1'!I163+'St 2.1.2'!I163+'St 2.1.3'!I163</f>
        <v>0</v>
      </c>
      <c r="J163" s="142">
        <f>'St 2.1.1'!J163+'St 2.1.2'!J163+'St 2.1.3'!J163</f>
        <v>0</v>
      </c>
      <c r="K163" s="142">
        <f>'St 2.1.1'!K163+'St 2.1.2'!K163+'St 2.1.3'!K163</f>
        <v>0</v>
      </c>
      <c r="L163" s="142">
        <f>'St 2.1.1'!L163+'St 2.1.2'!L163+'St 2.1.3'!L163</f>
        <v>0</v>
      </c>
      <c r="M163" s="142">
        <f>'St 2.1.1'!M163+'St 2.1.2'!M163+'St 2.1.3'!M163</f>
        <v>0</v>
      </c>
      <c r="N163" s="143"/>
      <c r="O163" s="142">
        <f>'St 2.1.1'!O163+'St 2.1.2'!O163+'St 2.1.3'!O163</f>
        <v>0</v>
      </c>
      <c r="P163" s="142">
        <f>'St 2.1.1'!P163+'St 2.1.2'!P163+'St 2.1.3'!P163</f>
        <v>0</v>
      </c>
      <c r="Q163" s="142">
        <f>'St 2.1.1'!Q163+'St 2.1.2'!Q163+'St 2.1.3'!Q163</f>
        <v>0</v>
      </c>
      <c r="R163" s="142">
        <f>'St 2.1.1'!R163+'St 2.1.2'!R163+'St 2.1.3'!R163</f>
        <v>0</v>
      </c>
      <c r="S163" s="142">
        <f>'St 2.1.1'!S163+'St 2.1.2'!S163+'St 2.1.3'!S163</f>
        <v>0</v>
      </c>
      <c r="T163" s="142">
        <f>'St 2.1.1'!T163+'St 2.1.2'!T163+'St 2.1.3'!T163</f>
        <v>0</v>
      </c>
      <c r="U163" s="142">
        <f>'St 2.1.1'!U163+'St 2.1.2'!U163+'St 2.1.3'!U163</f>
        <v>0</v>
      </c>
      <c r="V163" s="142">
        <f>'St 2.1.1'!V163+'St 2.1.2'!V163+'St 2.1.3'!V163</f>
        <v>0</v>
      </c>
      <c r="W163" s="142">
        <f>'St 2.1.1'!W163+'St 2.1.2'!W163+'St 2.1.3'!W163</f>
        <v>0</v>
      </c>
      <c r="X163" s="150"/>
      <c r="Y163" s="150"/>
      <c r="Z163" s="150"/>
      <c r="AA163" s="150"/>
      <c r="AB163" s="150"/>
      <c r="AC163" s="150"/>
      <c r="AD163" s="150"/>
      <c r="AE163" s="150"/>
      <c r="AF163" s="150"/>
    </row>
    <row r="164" spans="1:32">
      <c r="B164" s="6" t="s">
        <v>325</v>
      </c>
      <c r="C164" s="219"/>
      <c r="D164" s="142">
        <f>'St 2.1.1'!D164+'St 2.1.2'!D164+'St 2.1.3'!D164</f>
        <v>0</v>
      </c>
      <c r="E164" s="142">
        <f>'St 2.1.1'!E164+'St 2.1.2'!E164+'St 2.1.3'!E164</f>
        <v>0</v>
      </c>
      <c r="F164" s="142">
        <f>'St 2.1.1'!F164+'St 2.1.2'!F164+'St 2.1.3'!F164</f>
        <v>0</v>
      </c>
      <c r="G164" s="142">
        <f>'St 2.1.1'!G164+'St 2.1.2'!G164+'St 2.1.3'!G164</f>
        <v>0</v>
      </c>
      <c r="H164" s="142">
        <f>'St 2.1.1'!H164+'St 2.1.2'!H164+'St 2.1.3'!H164</f>
        <v>0</v>
      </c>
      <c r="I164" s="142">
        <f>'St 2.1.1'!I164+'St 2.1.2'!I164+'St 2.1.3'!I164</f>
        <v>0</v>
      </c>
      <c r="J164" s="142">
        <f>'St 2.1.1'!J164+'St 2.1.2'!J164+'St 2.1.3'!J164</f>
        <v>0</v>
      </c>
      <c r="K164" s="142">
        <f>'St 2.1.1'!K164+'St 2.1.2'!K164+'St 2.1.3'!K164</f>
        <v>0</v>
      </c>
      <c r="L164" s="142">
        <f>'St 2.1.1'!L164+'St 2.1.2'!L164+'St 2.1.3'!L164</f>
        <v>0</v>
      </c>
      <c r="M164" s="142">
        <f>'St 2.1.1'!M164+'St 2.1.2'!M164+'St 2.1.3'!M164</f>
        <v>0</v>
      </c>
      <c r="N164" s="143"/>
      <c r="O164" s="142">
        <f>'St 2.1.1'!O164+'St 2.1.2'!O164+'St 2.1.3'!O164</f>
        <v>0</v>
      </c>
      <c r="P164" s="142">
        <f>'St 2.1.1'!P164+'St 2.1.2'!P164+'St 2.1.3'!P164</f>
        <v>0</v>
      </c>
      <c r="Q164" s="142">
        <f>'St 2.1.1'!Q164+'St 2.1.2'!Q164+'St 2.1.3'!Q164</f>
        <v>0</v>
      </c>
      <c r="R164" s="142">
        <f>'St 2.1.1'!R164+'St 2.1.2'!R164+'St 2.1.3'!R164</f>
        <v>0</v>
      </c>
      <c r="S164" s="142">
        <f>'St 2.1.1'!S164+'St 2.1.2'!S164+'St 2.1.3'!S164</f>
        <v>0</v>
      </c>
      <c r="T164" s="142">
        <f>'St 2.1.1'!T164+'St 2.1.2'!T164+'St 2.1.3'!T164</f>
        <v>0</v>
      </c>
      <c r="U164" s="142">
        <f>'St 2.1.1'!U164+'St 2.1.2'!U164+'St 2.1.3'!U164</f>
        <v>0</v>
      </c>
      <c r="V164" s="142">
        <f>'St 2.1.1'!V164+'St 2.1.2'!V164+'St 2.1.3'!V164</f>
        <v>0</v>
      </c>
      <c r="W164" s="142">
        <f>'St 2.1.1'!W164+'St 2.1.2'!W164+'St 2.1.3'!W164</f>
        <v>0</v>
      </c>
      <c r="X164" s="150"/>
      <c r="Y164" s="150"/>
      <c r="Z164" s="150"/>
      <c r="AA164" s="150"/>
      <c r="AB164" s="150"/>
      <c r="AC164" s="150"/>
      <c r="AD164" s="150"/>
      <c r="AE164" s="150"/>
      <c r="AF164" s="150"/>
    </row>
    <row r="165" spans="1:32">
      <c r="B165" s="8" t="s">
        <v>101</v>
      </c>
      <c r="C165" s="219"/>
      <c r="D165" s="142">
        <f>'St 2.1.1'!D165+'St 2.1.2'!D165+'St 2.1.3'!D165</f>
        <v>0</v>
      </c>
      <c r="E165" s="142">
        <f>'St 2.1.1'!E165+'St 2.1.2'!E165+'St 2.1.3'!E165</f>
        <v>0</v>
      </c>
      <c r="F165" s="142">
        <f>'St 2.1.1'!F165+'St 2.1.2'!F165+'St 2.1.3'!F165</f>
        <v>0</v>
      </c>
      <c r="G165" s="142">
        <f>'St 2.1.1'!G165+'St 2.1.2'!G165+'St 2.1.3'!G165</f>
        <v>0</v>
      </c>
      <c r="H165" s="142">
        <f>'St 2.1.1'!H165+'St 2.1.2'!H165+'St 2.1.3'!H165</f>
        <v>0</v>
      </c>
      <c r="I165" s="142">
        <f>'St 2.1.1'!I165+'St 2.1.2'!I165+'St 2.1.3'!I165</f>
        <v>0</v>
      </c>
      <c r="J165" s="142">
        <f>'St 2.1.1'!J165+'St 2.1.2'!J165+'St 2.1.3'!J165</f>
        <v>0</v>
      </c>
      <c r="K165" s="142">
        <f>'St 2.1.1'!K165+'St 2.1.2'!K165+'St 2.1.3'!K165</f>
        <v>0</v>
      </c>
      <c r="L165" s="142">
        <f>'St 2.1.1'!L165+'St 2.1.2'!L165+'St 2.1.3'!L165</f>
        <v>0</v>
      </c>
      <c r="M165" s="142">
        <f>'St 2.1.1'!M165+'St 2.1.2'!M165+'St 2.1.3'!M165</f>
        <v>0</v>
      </c>
      <c r="N165" s="143"/>
      <c r="O165" s="142">
        <f>'St 2.1.1'!O165+'St 2.1.2'!O165+'St 2.1.3'!O165</f>
        <v>0</v>
      </c>
      <c r="P165" s="142">
        <f>'St 2.1.1'!P165+'St 2.1.2'!P165+'St 2.1.3'!P165</f>
        <v>0</v>
      </c>
      <c r="Q165" s="142">
        <f>'St 2.1.1'!Q165+'St 2.1.2'!Q165+'St 2.1.3'!Q165</f>
        <v>0</v>
      </c>
      <c r="R165" s="142">
        <f>'St 2.1.1'!R165+'St 2.1.2'!R165+'St 2.1.3'!R165</f>
        <v>0</v>
      </c>
      <c r="S165" s="142">
        <f>'St 2.1.1'!S165+'St 2.1.2'!S165+'St 2.1.3'!S165</f>
        <v>0</v>
      </c>
      <c r="T165" s="142">
        <f>'St 2.1.1'!T165+'St 2.1.2'!T165+'St 2.1.3'!T165</f>
        <v>0</v>
      </c>
      <c r="U165" s="142">
        <f>'St 2.1.1'!U165+'St 2.1.2'!U165+'St 2.1.3'!U165</f>
        <v>0</v>
      </c>
      <c r="V165" s="142">
        <f>'St 2.1.1'!V165+'St 2.1.2'!V165+'St 2.1.3'!V165</f>
        <v>0</v>
      </c>
      <c r="W165" s="142">
        <f>'St 2.1.1'!W165+'St 2.1.2'!W165+'St 2.1.3'!W165</f>
        <v>0</v>
      </c>
      <c r="X165" s="150"/>
      <c r="Y165" s="150"/>
      <c r="Z165" s="150"/>
      <c r="AA165" s="150"/>
      <c r="AB165" s="150"/>
      <c r="AC165" s="150"/>
      <c r="AD165" s="150"/>
      <c r="AE165" s="150"/>
      <c r="AF165" s="150"/>
    </row>
    <row r="166" spans="1:32" s="45" customFormat="1">
      <c r="A166" s="38"/>
      <c r="B166" s="5" t="s">
        <v>25</v>
      </c>
      <c r="C166" s="209" t="s">
        <v>297</v>
      </c>
      <c r="D166" s="139">
        <f>'St 2.1.1'!D166+'St 2.1.2'!D166+'St 2.1.3'!D166</f>
        <v>120019.87578049053</v>
      </c>
      <c r="E166" s="139">
        <f>'St 2.1.1'!E166+'St 2.1.2'!E166+'St 2.1.3'!E166</f>
        <v>143933.88856342025</v>
      </c>
      <c r="F166" s="139">
        <f>'St 2.1.1'!F166+'St 2.1.2'!F166+'St 2.1.3'!F166</f>
        <v>142548.53290525451</v>
      </c>
      <c r="G166" s="139">
        <f>'St 2.1.1'!G166+'St 2.1.2'!G166+'St 2.1.3'!G166</f>
        <v>150729.51080587282</v>
      </c>
      <c r="H166" s="139">
        <f>'St 2.1.1'!H166+'St 2.1.2'!H166+'St 2.1.3'!H166</f>
        <v>130526.70696550005</v>
      </c>
      <c r="I166" s="139">
        <f>'St 2.1.1'!I166+'St 2.1.2'!I166+'St 2.1.3'!I166</f>
        <v>111266.46182629134</v>
      </c>
      <c r="J166" s="139">
        <f>'St 2.1.1'!J166+'St 2.1.2'!J166+'St 2.1.3'!J166</f>
        <v>103767.00122753589</v>
      </c>
      <c r="K166" s="139">
        <f>'St 2.1.1'!K166+'St 2.1.2'!K166+'St 2.1.3'!K166</f>
        <v>99885.801332693169</v>
      </c>
      <c r="L166" s="139">
        <f>'St 2.1.1'!L166+'St 2.1.2'!L166+'St 2.1.3'!L166</f>
        <v>146710.10371314338</v>
      </c>
      <c r="M166" s="139">
        <f>'St 2.1.1'!M166+'St 2.1.2'!M166+'St 2.1.3'!M166</f>
        <v>163668.93155078968</v>
      </c>
      <c r="N166" s="146"/>
      <c r="O166" s="139">
        <f>'St 2.1.1'!O166+'St 2.1.2'!O166+'St 2.1.3'!O166</f>
        <v>23914.012782929702</v>
      </c>
      <c r="P166" s="139">
        <f>'St 2.1.1'!P166+'St 2.1.2'!P166+'St 2.1.3'!P166</f>
        <v>-1385.3556581657376</v>
      </c>
      <c r="Q166" s="139">
        <f>'St 2.1.1'!Q166+'St 2.1.2'!Q166+'St 2.1.3'!Q166</f>
        <v>8180.9779006182971</v>
      </c>
      <c r="R166" s="139">
        <f>'St 2.1.1'!R166+'St 2.1.2'!R166+'St 2.1.3'!R166</f>
        <v>-20202.803840372762</v>
      </c>
      <c r="S166" s="139">
        <f>'St 2.1.1'!S166+'St 2.1.2'!S166+'St 2.1.3'!S166</f>
        <v>-19260.245139208691</v>
      </c>
      <c r="T166" s="139">
        <f>'St 2.1.1'!T166+'St 2.1.2'!T166+'St 2.1.3'!T166</f>
        <v>-7499.4605987554769</v>
      </c>
      <c r="U166" s="139">
        <f>'St 2.1.1'!U166+'St 2.1.2'!U166+'St 2.1.3'!U166</f>
        <v>-3881.1998948426999</v>
      </c>
      <c r="V166" s="139">
        <f>'St 2.1.1'!V166+'St 2.1.2'!V166+'St 2.1.3'!V166</f>
        <v>46824.30238045023</v>
      </c>
      <c r="W166" s="139">
        <f>'St 2.1.1'!W166+'St 2.1.2'!W166+'St 2.1.3'!W166</f>
        <v>16958.827837646306</v>
      </c>
      <c r="X166" s="149"/>
      <c r="Y166" s="149"/>
      <c r="Z166" s="149"/>
      <c r="AA166" s="149"/>
      <c r="AB166" s="149"/>
      <c r="AC166" s="149"/>
      <c r="AD166" s="149"/>
      <c r="AE166" s="149"/>
      <c r="AF166" s="149"/>
    </row>
    <row r="167" spans="1:32">
      <c r="B167" s="208" t="s">
        <v>40</v>
      </c>
      <c r="C167" s="219"/>
      <c r="D167" s="142">
        <f>'St 2.1.1'!D167+'St 2.1.2'!D167+'St 2.1.3'!D167</f>
        <v>120019.87578049053</v>
      </c>
      <c r="E167" s="142">
        <f>'St 2.1.1'!E167+'St 2.1.2'!E167+'St 2.1.3'!E167</f>
        <v>143933.88856342025</v>
      </c>
      <c r="F167" s="142">
        <f>'St 2.1.1'!F167+'St 2.1.2'!F167+'St 2.1.3'!F167</f>
        <v>142548.53290525451</v>
      </c>
      <c r="G167" s="142">
        <f>'St 2.1.1'!G167+'St 2.1.2'!G167+'St 2.1.3'!G167</f>
        <v>150729.51080587282</v>
      </c>
      <c r="H167" s="142">
        <f>'St 2.1.1'!H167+'St 2.1.2'!H167+'St 2.1.3'!H167</f>
        <v>130526.70696550005</v>
      </c>
      <c r="I167" s="142">
        <f>'St 2.1.1'!I167+'St 2.1.2'!I167+'St 2.1.3'!I167</f>
        <v>111266.46182629134</v>
      </c>
      <c r="J167" s="142">
        <f>'St 2.1.1'!J167+'St 2.1.2'!J167+'St 2.1.3'!J167</f>
        <v>103767.00122753589</v>
      </c>
      <c r="K167" s="142">
        <f>'St 2.1.1'!K167+'St 2.1.2'!K167+'St 2.1.3'!K167</f>
        <v>99885.801332693169</v>
      </c>
      <c r="L167" s="142">
        <f>'St 2.1.1'!L167+'St 2.1.2'!L167+'St 2.1.3'!L167</f>
        <v>146710.10371314338</v>
      </c>
      <c r="M167" s="142">
        <f>'St 2.1.1'!M167+'St 2.1.2'!M167+'St 2.1.3'!M167</f>
        <v>163668.93155078968</v>
      </c>
      <c r="N167" s="143"/>
      <c r="O167" s="142">
        <f>'St 2.1.1'!O167+'St 2.1.2'!O167+'St 2.1.3'!O167</f>
        <v>4143.7394338532213</v>
      </c>
      <c r="P167" s="142">
        <f>'St 2.1.1'!P167+'St 2.1.2'!P167+'St 2.1.3'!P167</f>
        <v>3995.5731922367913</v>
      </c>
      <c r="Q167" s="142">
        <f>'St 2.1.1'!Q167+'St 2.1.2'!Q167+'St 2.1.3'!Q167</f>
        <v>-161.14902270000402</v>
      </c>
      <c r="R167" s="142">
        <f>'St 2.1.1'!R167+'St 2.1.2'!R167+'St 2.1.3'!R167</f>
        <v>11339.745600400005</v>
      </c>
      <c r="S167" s="142">
        <f>'St 2.1.1'!S167+'St 2.1.2'!S167+'St 2.1.3'!S167</f>
        <v>-7251.0723554000042</v>
      </c>
      <c r="T167" s="142">
        <f>'St 2.1.1'!T167+'St 2.1.2'!T167+'St 2.1.3'!T167</f>
        <v>16621.298282008524</v>
      </c>
      <c r="U167" s="142">
        <f>'St 2.1.1'!U167+'St 2.1.2'!U167+'St 2.1.3'!U167</f>
        <v>4293.5888415623995</v>
      </c>
      <c r="V167" s="142">
        <f>'St 2.1.1'!V167+'St 2.1.2'!V167+'St 2.1.3'!V167</f>
        <v>-15294.890334370924</v>
      </c>
      <c r="W167" s="142">
        <f>'St 2.1.1'!W167+'St 2.1.2'!W167+'St 2.1.3'!W167</f>
        <v>8487.4483092900682</v>
      </c>
      <c r="X167" s="150"/>
      <c r="Y167" s="150"/>
      <c r="Z167" s="150"/>
      <c r="AA167" s="150"/>
      <c r="AB167" s="150"/>
      <c r="AC167" s="150"/>
      <c r="AD167" s="150"/>
      <c r="AE167" s="150"/>
      <c r="AF167" s="150"/>
    </row>
    <row r="168" spans="1:32">
      <c r="B168" s="6" t="s">
        <v>41</v>
      </c>
      <c r="C168" s="219"/>
      <c r="D168" s="142">
        <f>'St 2.1.1'!D168+'St 2.1.2'!D168+'St 2.1.3'!D168</f>
        <v>0</v>
      </c>
      <c r="E168" s="142">
        <f>'St 2.1.1'!E168+'St 2.1.2'!E168+'St 2.1.3'!E168</f>
        <v>0</v>
      </c>
      <c r="F168" s="142">
        <f>'St 2.1.1'!F168+'St 2.1.2'!F168+'St 2.1.3'!F168</f>
        <v>0</v>
      </c>
      <c r="G168" s="142">
        <f>'St 2.1.1'!G168+'St 2.1.2'!G168+'St 2.1.3'!G168</f>
        <v>0</v>
      </c>
      <c r="H168" s="142">
        <f>'St 2.1.1'!H168+'St 2.1.2'!H168+'St 2.1.3'!H168</f>
        <v>0</v>
      </c>
      <c r="I168" s="142">
        <f>'St 2.1.1'!I168+'St 2.1.2'!I168+'St 2.1.3'!I168</f>
        <v>0</v>
      </c>
      <c r="J168" s="142">
        <f>'St 2.1.1'!J168+'St 2.1.2'!J168+'St 2.1.3'!J168</f>
        <v>0</v>
      </c>
      <c r="K168" s="142">
        <f>'St 2.1.1'!K168+'St 2.1.2'!K168+'St 2.1.3'!K168</f>
        <v>0</v>
      </c>
      <c r="L168" s="142">
        <f>'St 2.1.1'!L168+'St 2.1.2'!L168+'St 2.1.3'!L168</f>
        <v>0</v>
      </c>
      <c r="M168" s="142">
        <f>'St 2.1.1'!M168+'St 2.1.2'!M168+'St 2.1.3'!M168</f>
        <v>0</v>
      </c>
      <c r="N168" s="143"/>
      <c r="O168" s="142">
        <f>'St 2.1.1'!O168+'St 2.1.2'!O168+'St 2.1.3'!O168</f>
        <v>0</v>
      </c>
      <c r="P168" s="142">
        <f>'St 2.1.1'!P168+'St 2.1.2'!P168+'St 2.1.3'!P168</f>
        <v>0</v>
      </c>
      <c r="Q168" s="142">
        <f>'St 2.1.1'!Q168+'St 2.1.2'!Q168+'St 2.1.3'!Q168</f>
        <v>0</v>
      </c>
      <c r="R168" s="142">
        <f>'St 2.1.1'!R168+'St 2.1.2'!R168+'St 2.1.3'!R168</f>
        <v>0</v>
      </c>
      <c r="S168" s="142">
        <f>'St 2.1.1'!S168+'St 2.1.2'!S168+'St 2.1.3'!S168</f>
        <v>0</v>
      </c>
      <c r="T168" s="142">
        <f>'St 2.1.1'!T168+'St 2.1.2'!T168+'St 2.1.3'!T168</f>
        <v>0</v>
      </c>
      <c r="U168" s="142">
        <f>'St 2.1.1'!U168+'St 2.1.2'!U168+'St 2.1.3'!U168</f>
        <v>0</v>
      </c>
      <c r="V168" s="142">
        <f>'St 2.1.1'!V168+'St 2.1.2'!V168+'St 2.1.3'!V168</f>
        <v>0</v>
      </c>
      <c r="W168" s="142">
        <f>'St 2.1.1'!W168+'St 2.1.2'!W168+'St 2.1.3'!W168</f>
        <v>0</v>
      </c>
      <c r="X168" s="150"/>
      <c r="Y168" s="150"/>
      <c r="Z168" s="150"/>
      <c r="AA168" s="150"/>
      <c r="AB168" s="150"/>
      <c r="AC168" s="150"/>
      <c r="AD168" s="150"/>
      <c r="AE168" s="150"/>
      <c r="AF168" s="150"/>
    </row>
    <row r="169" spans="1:32">
      <c r="B169" s="6" t="s">
        <v>42</v>
      </c>
      <c r="C169" s="219"/>
      <c r="D169" s="142">
        <f>'St 2.1.1'!D169+'St 2.1.2'!D169+'St 2.1.3'!D169</f>
        <v>73.287186500000004</v>
      </c>
      <c r="E169" s="142">
        <f>'St 2.1.1'!E169+'St 2.1.2'!E169+'St 2.1.3'!E169</f>
        <v>73.251963799999999</v>
      </c>
      <c r="F169" s="142">
        <f>'St 2.1.1'!F169+'St 2.1.2'!F169+'St 2.1.3'!F169</f>
        <v>55.951672400000007</v>
      </c>
      <c r="G169" s="142">
        <f>'St 2.1.1'!G169+'St 2.1.2'!G169+'St 2.1.3'!G169</f>
        <v>40.1531716</v>
      </c>
      <c r="H169" s="142">
        <f>'St 2.1.1'!H169+'St 2.1.2'!H169+'St 2.1.3'!H169</f>
        <v>30.248851500000001</v>
      </c>
      <c r="I169" s="142">
        <f>'St 2.1.1'!I169+'St 2.1.2'!I169+'St 2.1.3'!I169</f>
        <v>105.3107847</v>
      </c>
      <c r="J169" s="142">
        <f>'St 2.1.1'!J169+'St 2.1.2'!J169+'St 2.1.3'!J169</f>
        <v>22.3298503</v>
      </c>
      <c r="K169" s="142">
        <f>'St 2.1.1'!K169+'St 2.1.2'!K169+'St 2.1.3'!K169</f>
        <v>24.090524499999997</v>
      </c>
      <c r="L169" s="142">
        <f>'St 2.1.1'!L169+'St 2.1.2'!L169+'St 2.1.3'!L169</f>
        <v>24.129414099999998</v>
      </c>
      <c r="M169" s="142">
        <f>'St 2.1.1'!M169+'St 2.1.2'!M169+'St 2.1.3'!M169</f>
        <v>33.669353199999996</v>
      </c>
      <c r="N169" s="143"/>
      <c r="O169" s="142">
        <f>'St 2.1.1'!O169+'St 2.1.2'!O169+'St 2.1.3'!O169</f>
        <v>-3.5222700000003826E-2</v>
      </c>
      <c r="P169" s="142">
        <f>'St 2.1.1'!P169+'St 2.1.2'!P169+'St 2.1.3'!P169</f>
        <v>-17.300291399999988</v>
      </c>
      <c r="Q169" s="142">
        <f>'St 2.1.1'!Q169+'St 2.1.2'!Q169+'St 2.1.3'!Q169</f>
        <v>-15.79850080000001</v>
      </c>
      <c r="R169" s="142">
        <f>'St 2.1.1'!R169+'St 2.1.2'!R169+'St 2.1.3'!R169</f>
        <v>-9.9043200999999961</v>
      </c>
      <c r="S169" s="142">
        <f>'St 2.1.1'!S169+'St 2.1.2'!S169+'St 2.1.3'!S169</f>
        <v>75.061933199999984</v>
      </c>
      <c r="T169" s="142">
        <f>'St 2.1.1'!T169+'St 2.1.2'!T169+'St 2.1.3'!T169</f>
        <v>-82.980934399999995</v>
      </c>
      <c r="U169" s="142">
        <f>'St 2.1.1'!U169+'St 2.1.2'!U169+'St 2.1.3'!U169</f>
        <v>1.7606741999999953</v>
      </c>
      <c r="V169" s="142">
        <f>'St 2.1.1'!V169+'St 2.1.2'!V169+'St 2.1.3'!V169</f>
        <v>3.8889600000002744E-2</v>
      </c>
      <c r="W169" s="142">
        <f>'St 2.1.1'!W169+'St 2.1.2'!W169+'St 2.1.3'!W169</f>
        <v>9.539939099999998</v>
      </c>
      <c r="X169" s="150"/>
      <c r="Y169" s="150"/>
      <c r="Z169" s="150"/>
      <c r="AA169" s="150"/>
      <c r="AB169" s="150"/>
      <c r="AC169" s="150"/>
      <c r="AD169" s="150"/>
      <c r="AE169" s="150"/>
      <c r="AF169" s="150"/>
    </row>
    <row r="170" spans="1:32">
      <c r="B170" s="6" t="s">
        <v>43</v>
      </c>
      <c r="C170" s="219"/>
      <c r="D170" s="142">
        <f>'St 2.1.1'!D170+'St 2.1.2'!D170+'St 2.1.3'!D170</f>
        <v>0</v>
      </c>
      <c r="E170" s="142">
        <f>'St 2.1.1'!E170+'St 2.1.2'!E170+'St 2.1.3'!E170</f>
        <v>0</v>
      </c>
      <c r="F170" s="142">
        <f>'St 2.1.1'!F170+'St 2.1.2'!F170+'St 2.1.3'!F170</f>
        <v>0</v>
      </c>
      <c r="G170" s="142">
        <f>'St 2.1.1'!G170+'St 2.1.2'!G170+'St 2.1.3'!G170</f>
        <v>0</v>
      </c>
      <c r="H170" s="142">
        <f>'St 2.1.1'!H170+'St 2.1.2'!H170+'St 2.1.3'!H170</f>
        <v>0</v>
      </c>
      <c r="I170" s="142">
        <f>'St 2.1.1'!I170+'St 2.1.2'!I170+'St 2.1.3'!I170</f>
        <v>0</v>
      </c>
      <c r="J170" s="142">
        <f>'St 2.1.1'!J170+'St 2.1.2'!J170+'St 2.1.3'!J170</f>
        <v>0</v>
      </c>
      <c r="K170" s="142">
        <f>'St 2.1.1'!K170+'St 2.1.2'!K170+'St 2.1.3'!K170</f>
        <v>0</v>
      </c>
      <c r="L170" s="142">
        <f>'St 2.1.1'!L170+'St 2.1.2'!L170+'St 2.1.3'!L170</f>
        <v>0</v>
      </c>
      <c r="M170" s="142">
        <f>'St 2.1.1'!M170+'St 2.1.2'!M170+'St 2.1.3'!M170</f>
        <v>0</v>
      </c>
      <c r="N170" s="143"/>
      <c r="O170" s="142">
        <f>'St 2.1.1'!O170+'St 2.1.2'!O170+'St 2.1.3'!O170</f>
        <v>0</v>
      </c>
      <c r="P170" s="142">
        <f>'St 2.1.1'!P170+'St 2.1.2'!P170+'St 2.1.3'!P170</f>
        <v>0</v>
      </c>
      <c r="Q170" s="142">
        <f>'St 2.1.1'!Q170+'St 2.1.2'!Q170+'St 2.1.3'!Q170</f>
        <v>0</v>
      </c>
      <c r="R170" s="142">
        <f>'St 2.1.1'!R170+'St 2.1.2'!R170+'St 2.1.3'!R170</f>
        <v>0</v>
      </c>
      <c r="S170" s="142">
        <f>'St 2.1.1'!S170+'St 2.1.2'!S170+'St 2.1.3'!S170</f>
        <v>0</v>
      </c>
      <c r="T170" s="142">
        <f>'St 2.1.1'!T170+'St 2.1.2'!T170+'St 2.1.3'!T170</f>
        <v>0</v>
      </c>
      <c r="U170" s="142">
        <f>'St 2.1.1'!U170+'St 2.1.2'!U170+'St 2.1.3'!U170</f>
        <v>0</v>
      </c>
      <c r="V170" s="142">
        <f>'St 2.1.1'!V170+'St 2.1.2'!V170+'St 2.1.3'!V170</f>
        <v>0</v>
      </c>
      <c r="W170" s="142">
        <f>'St 2.1.1'!W170+'St 2.1.2'!W170+'St 2.1.3'!W170</f>
        <v>0</v>
      </c>
      <c r="X170" s="150"/>
      <c r="Y170" s="150"/>
      <c r="Z170" s="150"/>
      <c r="AA170" s="150"/>
      <c r="AB170" s="150"/>
      <c r="AC170" s="150"/>
      <c r="AD170" s="150"/>
      <c r="AE170" s="150"/>
      <c r="AF170" s="150"/>
    </row>
    <row r="171" spans="1:32">
      <c r="B171" s="6" t="s">
        <v>44</v>
      </c>
      <c r="C171" s="219"/>
      <c r="D171" s="142">
        <f>'St 2.1.1'!D171+'St 2.1.2'!D171+'St 2.1.3'!D171</f>
        <v>520.64120435000007</v>
      </c>
      <c r="E171" s="142">
        <f>'St 2.1.1'!E171+'St 2.1.2'!E171+'St 2.1.3'!E171</f>
        <v>532.11470164999992</v>
      </c>
      <c r="F171" s="142">
        <f>'St 2.1.1'!F171+'St 2.1.2'!F171+'St 2.1.3'!F171</f>
        <v>537.75452949999999</v>
      </c>
      <c r="G171" s="142">
        <f>'St 2.1.1'!G171+'St 2.1.2'!G171+'St 2.1.3'!G171</f>
        <v>537.73694269999999</v>
      </c>
      <c r="H171" s="142">
        <f>'St 2.1.1'!H171+'St 2.1.2'!H171+'St 2.1.3'!H171</f>
        <v>553.65246609999997</v>
      </c>
      <c r="I171" s="142">
        <f>'St 2.1.1'!I171+'St 2.1.2'!I171+'St 2.1.3'!I171</f>
        <v>558.52914329999999</v>
      </c>
      <c r="J171" s="142">
        <f>'St 2.1.1'!J171+'St 2.1.2'!J171+'St 2.1.3'!J171</f>
        <v>558.52914329999999</v>
      </c>
      <c r="K171" s="142">
        <f>'St 2.1.1'!K171+'St 2.1.2'!K171+'St 2.1.3'!K171</f>
        <v>502.67622899999998</v>
      </c>
      <c r="L171" s="142">
        <f>'St 2.1.1'!L171+'St 2.1.2'!L171+'St 2.1.3'!L171</f>
        <v>446.82331470000003</v>
      </c>
      <c r="M171" s="142">
        <f>'St 2.1.1'!M171+'St 2.1.2'!M171+'St 2.1.3'!M171</f>
        <v>446.82331470000003</v>
      </c>
      <c r="N171" s="143"/>
      <c r="O171" s="142">
        <f>'St 2.1.1'!O171+'St 2.1.2'!O171+'St 2.1.3'!O171</f>
        <v>11.473497299999913</v>
      </c>
      <c r="P171" s="142">
        <f>'St 2.1.1'!P171+'St 2.1.2'!P171+'St 2.1.3'!P171</f>
        <v>5.6398278500000565</v>
      </c>
      <c r="Q171" s="142">
        <f>'St 2.1.1'!Q171+'St 2.1.2'!Q171+'St 2.1.3'!Q171</f>
        <v>-1.7586800000035652E-2</v>
      </c>
      <c r="R171" s="142">
        <f>'St 2.1.1'!R171+'St 2.1.2'!R171+'St 2.1.3'!R171</f>
        <v>15.915523399999998</v>
      </c>
      <c r="S171" s="142">
        <f>'St 2.1.1'!S171+'St 2.1.2'!S171+'St 2.1.3'!S171</f>
        <v>4.8766772000000458</v>
      </c>
      <c r="T171" s="142">
        <f>'St 2.1.1'!T171+'St 2.1.2'!T171+'St 2.1.3'!T171</f>
        <v>0</v>
      </c>
      <c r="U171" s="142">
        <f>'St 2.1.1'!U171+'St 2.1.2'!U171+'St 2.1.3'!U171</f>
        <v>-55.852914300000037</v>
      </c>
      <c r="V171" s="142">
        <f>'St 2.1.1'!V171+'St 2.1.2'!V171+'St 2.1.3'!V171</f>
        <v>-55.852914299999945</v>
      </c>
      <c r="W171" s="142">
        <f>'St 2.1.1'!W171+'St 2.1.2'!W171+'St 2.1.3'!W171</f>
        <v>0</v>
      </c>
      <c r="X171" s="150"/>
      <c r="Y171" s="150"/>
      <c r="Z171" s="150"/>
      <c r="AA171" s="150"/>
      <c r="AB171" s="150"/>
      <c r="AC171" s="150"/>
      <c r="AD171" s="150"/>
      <c r="AE171" s="150"/>
      <c r="AF171" s="150"/>
    </row>
    <row r="172" spans="1:32">
      <c r="B172" s="7" t="s">
        <v>45</v>
      </c>
      <c r="C172" s="219"/>
      <c r="D172" s="142">
        <f>'St 2.1.1'!D172+'St 2.1.2'!D172+'St 2.1.3'!D172</f>
        <v>520.64120435000007</v>
      </c>
      <c r="E172" s="142">
        <f>'St 2.1.1'!E172+'St 2.1.2'!E172+'St 2.1.3'!E172</f>
        <v>532.11470164999992</v>
      </c>
      <c r="F172" s="142">
        <f>'St 2.1.1'!F172+'St 2.1.2'!F172+'St 2.1.3'!F172</f>
        <v>537.75452949999999</v>
      </c>
      <c r="G172" s="142">
        <f>'St 2.1.1'!G172+'St 2.1.2'!G172+'St 2.1.3'!G172</f>
        <v>537.73694269999999</v>
      </c>
      <c r="H172" s="142">
        <f>'St 2.1.1'!H172+'St 2.1.2'!H172+'St 2.1.3'!H172</f>
        <v>553.65246609999997</v>
      </c>
      <c r="I172" s="142">
        <f>'St 2.1.1'!I172+'St 2.1.2'!I172+'St 2.1.3'!I172</f>
        <v>558.52914329999999</v>
      </c>
      <c r="J172" s="142">
        <f>'St 2.1.1'!J172+'St 2.1.2'!J172+'St 2.1.3'!J172</f>
        <v>558.52914329999999</v>
      </c>
      <c r="K172" s="142">
        <f>'St 2.1.1'!K172+'St 2.1.2'!K172+'St 2.1.3'!K172</f>
        <v>502.67622899999998</v>
      </c>
      <c r="L172" s="142">
        <f>'St 2.1.1'!L172+'St 2.1.2'!L172+'St 2.1.3'!L172</f>
        <v>446.82331470000003</v>
      </c>
      <c r="M172" s="142">
        <f>'St 2.1.1'!M172+'St 2.1.2'!M172+'St 2.1.3'!M172</f>
        <v>446.82331470000003</v>
      </c>
      <c r="N172" s="143"/>
      <c r="O172" s="142">
        <f>'St 2.1.1'!O172+'St 2.1.2'!O172+'St 2.1.3'!O172</f>
        <v>11.473497299999913</v>
      </c>
      <c r="P172" s="142">
        <f>'St 2.1.1'!P172+'St 2.1.2'!P172+'St 2.1.3'!P172</f>
        <v>5.6398278500000565</v>
      </c>
      <c r="Q172" s="142">
        <f>'St 2.1.1'!Q172+'St 2.1.2'!Q172+'St 2.1.3'!Q172</f>
        <v>-1.7586800000035652E-2</v>
      </c>
      <c r="R172" s="142">
        <f>'St 2.1.1'!R172+'St 2.1.2'!R172+'St 2.1.3'!R172</f>
        <v>15.915523399999998</v>
      </c>
      <c r="S172" s="142">
        <f>'St 2.1.1'!S172+'St 2.1.2'!S172+'St 2.1.3'!S172</f>
        <v>4.8766772000000458</v>
      </c>
      <c r="T172" s="142">
        <f>'St 2.1.1'!T172+'St 2.1.2'!T172+'St 2.1.3'!T172</f>
        <v>0</v>
      </c>
      <c r="U172" s="142">
        <f>'St 2.1.1'!U172+'St 2.1.2'!U172+'St 2.1.3'!U172</f>
        <v>-55.852914300000037</v>
      </c>
      <c r="V172" s="142">
        <f>'St 2.1.1'!V172+'St 2.1.2'!V172+'St 2.1.3'!V172</f>
        <v>-55.852914299999945</v>
      </c>
      <c r="W172" s="142">
        <f>'St 2.1.1'!W172+'St 2.1.2'!W172+'St 2.1.3'!W172</f>
        <v>0</v>
      </c>
      <c r="X172" s="150"/>
      <c r="Y172" s="150"/>
      <c r="Z172" s="150"/>
      <c r="AA172" s="150"/>
      <c r="AB172" s="150"/>
      <c r="AC172" s="150"/>
      <c r="AD172" s="150"/>
      <c r="AE172" s="150"/>
      <c r="AF172" s="150"/>
    </row>
    <row r="173" spans="1:32">
      <c r="B173" s="7" t="s">
        <v>46</v>
      </c>
      <c r="C173" s="219"/>
      <c r="D173" s="142">
        <f>'St 2.1.1'!D173+'St 2.1.2'!D173+'St 2.1.3'!D173</f>
        <v>0</v>
      </c>
      <c r="E173" s="142">
        <f>'St 2.1.1'!E173+'St 2.1.2'!E173+'St 2.1.3'!E173</f>
        <v>0</v>
      </c>
      <c r="F173" s="142">
        <f>'St 2.1.1'!F173+'St 2.1.2'!F173+'St 2.1.3'!F173</f>
        <v>0</v>
      </c>
      <c r="G173" s="142">
        <f>'St 2.1.1'!G173+'St 2.1.2'!G173+'St 2.1.3'!G173</f>
        <v>0</v>
      </c>
      <c r="H173" s="142">
        <f>'St 2.1.1'!H173+'St 2.1.2'!H173+'St 2.1.3'!H173</f>
        <v>0</v>
      </c>
      <c r="I173" s="142">
        <f>'St 2.1.1'!I173+'St 2.1.2'!I173+'St 2.1.3'!I173</f>
        <v>0</v>
      </c>
      <c r="J173" s="142">
        <f>'St 2.1.1'!J173+'St 2.1.2'!J173+'St 2.1.3'!J173</f>
        <v>0</v>
      </c>
      <c r="K173" s="142">
        <f>'St 2.1.1'!K173+'St 2.1.2'!K173+'St 2.1.3'!K173</f>
        <v>0</v>
      </c>
      <c r="L173" s="142">
        <f>'St 2.1.1'!L173+'St 2.1.2'!L173+'St 2.1.3'!L173</f>
        <v>0</v>
      </c>
      <c r="M173" s="142">
        <f>'St 2.1.1'!M173+'St 2.1.2'!M173+'St 2.1.3'!M173</f>
        <v>0</v>
      </c>
      <c r="N173" s="143"/>
      <c r="O173" s="142">
        <f>'St 2.1.1'!O173+'St 2.1.2'!O173+'St 2.1.3'!O173</f>
        <v>0</v>
      </c>
      <c r="P173" s="142">
        <f>'St 2.1.1'!P173+'St 2.1.2'!P173+'St 2.1.3'!P173</f>
        <v>0</v>
      </c>
      <c r="Q173" s="142">
        <f>'St 2.1.1'!Q173+'St 2.1.2'!Q173+'St 2.1.3'!Q173</f>
        <v>0</v>
      </c>
      <c r="R173" s="142">
        <f>'St 2.1.1'!R173+'St 2.1.2'!R173+'St 2.1.3'!R173</f>
        <v>0</v>
      </c>
      <c r="S173" s="142">
        <f>'St 2.1.1'!S173+'St 2.1.2'!S173+'St 2.1.3'!S173</f>
        <v>0</v>
      </c>
      <c r="T173" s="142">
        <f>'St 2.1.1'!T173+'St 2.1.2'!T173+'St 2.1.3'!T173</f>
        <v>0</v>
      </c>
      <c r="U173" s="142">
        <f>'St 2.1.1'!U173+'St 2.1.2'!U173+'St 2.1.3'!U173</f>
        <v>0</v>
      </c>
      <c r="V173" s="142">
        <f>'St 2.1.1'!V173+'St 2.1.2'!V173+'St 2.1.3'!V173</f>
        <v>0</v>
      </c>
      <c r="W173" s="142">
        <f>'St 2.1.1'!W173+'St 2.1.2'!W173+'St 2.1.3'!W173</f>
        <v>0</v>
      </c>
      <c r="X173" s="150"/>
      <c r="Y173" s="150"/>
      <c r="Z173" s="150"/>
      <c r="AA173" s="150"/>
      <c r="AB173" s="150"/>
      <c r="AC173" s="150"/>
      <c r="AD173" s="150"/>
      <c r="AE173" s="150"/>
      <c r="AF173" s="150"/>
    </row>
    <row r="174" spans="1:32">
      <c r="B174" s="6" t="s">
        <v>317</v>
      </c>
      <c r="C174" s="219"/>
      <c r="D174" s="142">
        <f>'St 2.1.1'!D174+'St 2.1.2'!D174+'St 2.1.3'!D174</f>
        <v>60516.675296251204</v>
      </c>
      <c r="E174" s="142">
        <f>'St 2.1.1'!E174+'St 2.1.2'!E174+'St 2.1.3'!E174</f>
        <v>72539.380586385436</v>
      </c>
      <c r="F174" s="142">
        <f>'St 2.1.1'!F174+'St 2.1.2'!F174+'St 2.1.3'!F174</f>
        <v>71996.971013077244</v>
      </c>
      <c r="G174" s="142">
        <f>'St 2.1.1'!G174+'St 2.1.2'!G174+'St 2.1.3'!G174</f>
        <v>75204.965697736407</v>
      </c>
      <c r="H174" s="142">
        <f>'St 2.1.1'!H174+'St 2.1.2'!H174+'St 2.1.3'!H174</f>
        <v>65058.98098065002</v>
      </c>
      <c r="I174" s="142">
        <f>'St 2.1.1'!I174+'St 2.1.2'!I174+'St 2.1.3'!I174</f>
        <v>55357.682264395677</v>
      </c>
      <c r="J174" s="142">
        <f>'St 2.1.1'!J174+'St 2.1.2'!J174+'St 2.1.3'!J174</f>
        <v>52133.064373117944</v>
      </c>
      <c r="K174" s="142">
        <f>'St 2.1.1'!K174+'St 2.1.2'!K174+'St 2.1.3'!K174</f>
        <v>51082.341745446582</v>
      </c>
      <c r="L174" s="142">
        <f>'St 2.1.1'!L174+'St 2.1.2'!L174+'St 2.1.3'!L174</f>
        <v>74468.098694971704</v>
      </c>
      <c r="M174" s="142">
        <f>'St 2.1.1'!M174+'St 2.1.2'!M174+'St 2.1.3'!M174</f>
        <v>82987.742363091776</v>
      </c>
      <c r="N174" s="143"/>
      <c r="O174" s="142">
        <f>'St 2.1.1'!O174+'St 2.1.2'!O174+'St 2.1.3'!O174</f>
        <v>12022.705290134236</v>
      </c>
      <c r="P174" s="142">
        <f>'St 2.1.1'!P174+'St 2.1.2'!P174+'St 2.1.3'!P174</f>
        <v>-542.40957330818776</v>
      </c>
      <c r="Q174" s="142">
        <f>'St 2.1.1'!Q174+'St 2.1.2'!Q174+'St 2.1.3'!Q174</f>
        <v>3207.9946846591483</v>
      </c>
      <c r="R174" s="142">
        <f>'St 2.1.1'!R174+'St 2.1.2'!R174+'St 2.1.3'!R174</f>
        <v>-10145.984717086381</v>
      </c>
      <c r="S174" s="142">
        <f>'St 2.1.1'!S174+'St 2.1.2'!S174+'St 2.1.3'!S174</f>
        <v>-9701.298716254345</v>
      </c>
      <c r="T174" s="142">
        <f>'St 2.1.1'!T174+'St 2.1.2'!T174+'St 2.1.3'!T174</f>
        <v>-3224.6178912777386</v>
      </c>
      <c r="U174" s="142">
        <f>'St 2.1.1'!U174+'St 2.1.2'!U174+'St 2.1.3'!U174</f>
        <v>-1050.7226276713502</v>
      </c>
      <c r="V174" s="142">
        <f>'St 2.1.1'!V174+'St 2.1.2'!V174+'St 2.1.3'!V174</f>
        <v>23385.756949525115</v>
      </c>
      <c r="W174" s="142">
        <f>'St 2.1.1'!W174+'St 2.1.2'!W174+'St 2.1.3'!W174</f>
        <v>8519.6436681200776</v>
      </c>
      <c r="X174" s="150"/>
      <c r="Y174" s="150"/>
      <c r="Z174" s="150"/>
      <c r="AA174" s="150"/>
      <c r="AB174" s="150"/>
      <c r="AC174" s="150"/>
      <c r="AD174" s="150"/>
      <c r="AE174" s="150"/>
      <c r="AF174" s="150"/>
    </row>
    <row r="175" spans="1:32">
      <c r="B175" s="6" t="s">
        <v>108</v>
      </c>
      <c r="C175" s="219"/>
      <c r="D175" s="142">
        <f>'St 2.1.1'!D175+'St 2.1.2'!D175+'St 2.1.3'!D175</f>
        <v>58897.348992990272</v>
      </c>
      <c r="E175" s="142">
        <f>'St 2.1.1'!E175+'St 2.1.2'!E175+'St 2.1.3'!E175</f>
        <v>70779.68766607852</v>
      </c>
      <c r="F175" s="142">
        <f>'St 2.1.1'!F175+'St 2.1.2'!F175+'St 2.1.3'!F175</f>
        <v>69947.87001707725</v>
      </c>
      <c r="G175" s="142">
        <f>'St 2.1.1'!G175+'St 2.1.2'!G175+'St 2.1.3'!G175</f>
        <v>74938.463867136408</v>
      </c>
      <c r="H175" s="142">
        <f>'St 2.1.1'!H175+'St 2.1.2'!H175+'St 2.1.3'!H175</f>
        <v>64875.568590450021</v>
      </c>
      <c r="I175" s="142">
        <f>'St 2.1.1'!I175+'St 2.1.2'!I175+'St 2.1.3'!I175</f>
        <v>55237.997951295671</v>
      </c>
      <c r="J175" s="142">
        <f>'St 2.1.1'!J175+'St 2.1.2'!J175+'St 2.1.3'!J175</f>
        <v>51047.010174917945</v>
      </c>
      <c r="K175" s="142">
        <f>'St 2.1.1'!K175+'St 2.1.2'!K175+'St 2.1.3'!K175</f>
        <v>48270.363624446589</v>
      </c>
      <c r="L175" s="142">
        <f>'St 2.1.1'!L175+'St 2.1.2'!L175+'St 2.1.3'!L175</f>
        <v>71763.474456571697</v>
      </c>
      <c r="M175" s="142">
        <f>'St 2.1.1'!M175+'St 2.1.2'!M175+'St 2.1.3'!M175</f>
        <v>80193.644047749811</v>
      </c>
      <c r="N175" s="143"/>
      <c r="O175" s="142">
        <f>'St 2.1.1'!O175+'St 2.1.2'!O175+'St 2.1.3'!O175</f>
        <v>11882.338673088241</v>
      </c>
      <c r="P175" s="142">
        <f>'St 2.1.1'!P175+'St 2.1.2'!P175+'St 2.1.3'!P175</f>
        <v>-831.81764900126348</v>
      </c>
      <c r="Q175" s="142">
        <f>'St 2.1.1'!Q175+'St 2.1.2'!Q175+'St 2.1.3'!Q175</f>
        <v>4990.5938500591483</v>
      </c>
      <c r="R175" s="142">
        <f>'St 2.1.1'!R175+'St 2.1.2'!R175+'St 2.1.3'!R175</f>
        <v>-10062.895276686382</v>
      </c>
      <c r="S175" s="142">
        <f>'St 2.1.1'!S175+'St 2.1.2'!S175+'St 2.1.3'!S175</f>
        <v>-9637.5706391543445</v>
      </c>
      <c r="T175" s="142">
        <f>'St 2.1.1'!T175+'St 2.1.2'!T175+'St 2.1.3'!T175</f>
        <v>-4190.9877763777386</v>
      </c>
      <c r="U175" s="142">
        <f>'St 2.1.1'!U175+'St 2.1.2'!U175+'St 2.1.3'!U175</f>
        <v>-2776.6465504713501</v>
      </c>
      <c r="V175" s="142">
        <f>'St 2.1.1'!V175+'St 2.1.2'!V175+'St 2.1.3'!V175</f>
        <v>23493.110832125112</v>
      </c>
      <c r="W175" s="142">
        <f>'St 2.1.1'!W175+'St 2.1.2'!W175+'St 2.1.3'!W175</f>
        <v>8430.1695911781153</v>
      </c>
      <c r="X175" s="150"/>
      <c r="Y175" s="150"/>
      <c r="Z175" s="150"/>
      <c r="AA175" s="150"/>
      <c r="AB175" s="150"/>
      <c r="AC175" s="150"/>
      <c r="AD175" s="150"/>
      <c r="AE175" s="150"/>
      <c r="AF175" s="150"/>
    </row>
    <row r="176" spans="1:32">
      <c r="B176" s="6" t="s">
        <v>48</v>
      </c>
      <c r="C176" s="219"/>
      <c r="D176" s="142">
        <f>'St 2.1.1'!D176+'St 2.1.2'!D176+'St 2.1.3'!D176</f>
        <v>0</v>
      </c>
      <c r="E176" s="142">
        <f>'St 2.1.1'!E176+'St 2.1.2'!E176+'St 2.1.3'!E176</f>
        <v>0</v>
      </c>
      <c r="F176" s="142">
        <f>'St 2.1.1'!F176+'St 2.1.2'!F176+'St 2.1.3'!F176</f>
        <v>0</v>
      </c>
      <c r="G176" s="142">
        <f>'St 2.1.1'!G176+'St 2.1.2'!G176+'St 2.1.3'!G176</f>
        <v>0</v>
      </c>
      <c r="H176" s="142">
        <f>'St 2.1.1'!H176+'St 2.1.2'!H176+'St 2.1.3'!H176</f>
        <v>0</v>
      </c>
      <c r="I176" s="142">
        <f>'St 2.1.1'!I176+'St 2.1.2'!I176+'St 2.1.3'!I176</f>
        <v>0</v>
      </c>
      <c r="J176" s="142">
        <f>'St 2.1.1'!J176+'St 2.1.2'!J176+'St 2.1.3'!J176</f>
        <v>0</v>
      </c>
      <c r="K176" s="142">
        <f>'St 2.1.1'!K176+'St 2.1.2'!K176+'St 2.1.3'!K176</f>
        <v>0</v>
      </c>
      <c r="L176" s="142">
        <f>'St 2.1.1'!L176+'St 2.1.2'!L176+'St 2.1.3'!L176</f>
        <v>0</v>
      </c>
      <c r="M176" s="142">
        <f>'St 2.1.1'!M176+'St 2.1.2'!M176+'St 2.1.3'!M176</f>
        <v>0</v>
      </c>
      <c r="N176" s="143"/>
      <c r="O176" s="142">
        <f>'St 2.1.1'!O176+'St 2.1.2'!O176+'St 2.1.3'!O176</f>
        <v>0</v>
      </c>
      <c r="P176" s="142">
        <f>'St 2.1.1'!P176+'St 2.1.2'!P176+'St 2.1.3'!P176</f>
        <v>0</v>
      </c>
      <c r="Q176" s="142">
        <f>'St 2.1.1'!Q176+'St 2.1.2'!Q176+'St 2.1.3'!Q176</f>
        <v>0</v>
      </c>
      <c r="R176" s="142">
        <f>'St 2.1.1'!R176+'St 2.1.2'!R176+'St 2.1.3'!R176</f>
        <v>0</v>
      </c>
      <c r="S176" s="142">
        <f>'St 2.1.1'!S176+'St 2.1.2'!S176+'St 2.1.3'!S176</f>
        <v>0</v>
      </c>
      <c r="T176" s="142">
        <f>'St 2.1.1'!T176+'St 2.1.2'!T176+'St 2.1.3'!T176</f>
        <v>0</v>
      </c>
      <c r="U176" s="142">
        <f>'St 2.1.1'!U176+'St 2.1.2'!U176+'St 2.1.3'!U176</f>
        <v>0</v>
      </c>
      <c r="V176" s="142">
        <f>'St 2.1.1'!V176+'St 2.1.2'!V176+'St 2.1.3'!V176</f>
        <v>0</v>
      </c>
      <c r="W176" s="142">
        <f>'St 2.1.1'!W176+'St 2.1.2'!W176+'St 2.1.3'!W176</f>
        <v>0</v>
      </c>
      <c r="X176" s="150"/>
      <c r="Y176" s="150"/>
      <c r="Z176" s="150"/>
      <c r="AA176" s="150"/>
      <c r="AB176" s="150"/>
      <c r="AC176" s="150"/>
      <c r="AD176" s="150"/>
      <c r="AE176" s="150"/>
      <c r="AF176" s="150"/>
    </row>
    <row r="177" spans="1:32">
      <c r="B177" s="6" t="s">
        <v>325</v>
      </c>
      <c r="C177" s="219"/>
      <c r="D177" s="142">
        <f>'St 2.1.1'!D177+'St 2.1.2'!D177+'St 2.1.3'!D177</f>
        <v>11.923100399061202</v>
      </c>
      <c r="E177" s="142">
        <f>'St 2.1.1'!E177+'St 2.1.2'!E177+'St 2.1.3'!E177</f>
        <v>9.4536455062864118</v>
      </c>
      <c r="F177" s="142">
        <f>'St 2.1.1'!F177+'St 2.1.2'!F177+'St 2.1.3'!F177</f>
        <v>9.9856732000000008</v>
      </c>
      <c r="G177" s="142">
        <f>'St 2.1.1'!G177+'St 2.1.2'!G177+'St 2.1.3'!G177</f>
        <v>8.1911267000000016</v>
      </c>
      <c r="H177" s="142">
        <f>'St 2.1.1'!H177+'St 2.1.2'!H177+'St 2.1.3'!H177</f>
        <v>8.2560767999999989</v>
      </c>
      <c r="I177" s="142">
        <f>'St 2.1.1'!I177+'St 2.1.2'!I177+'St 2.1.3'!I177</f>
        <v>6.9416826</v>
      </c>
      <c r="J177" s="142">
        <f>'St 2.1.1'!J177+'St 2.1.2'!J177+'St 2.1.3'!J177</f>
        <v>6.0676858999999999</v>
      </c>
      <c r="K177" s="142">
        <f>'St 2.1.1'!K177+'St 2.1.2'!K177+'St 2.1.3'!K177</f>
        <v>6.3292092999999996</v>
      </c>
      <c r="L177" s="142">
        <f>'St 2.1.1'!L177+'St 2.1.2'!L177+'St 2.1.3'!L177</f>
        <v>7.5778328000000004</v>
      </c>
      <c r="M177" s="142">
        <f>'St 2.1.1'!M177+'St 2.1.2'!M177+'St 2.1.3'!M177</f>
        <v>7.0524720481121541</v>
      </c>
      <c r="N177" s="143"/>
      <c r="O177" s="142">
        <f>'St 2.1.1'!O177+'St 2.1.2'!O177+'St 2.1.3'!O177</f>
        <v>-2.469454892774789</v>
      </c>
      <c r="P177" s="142">
        <f>'St 2.1.1'!P177+'St 2.1.2'!P177+'St 2.1.3'!P177</f>
        <v>0.53202769371358816</v>
      </c>
      <c r="Q177" s="142">
        <f>'St 2.1.1'!Q177+'St 2.1.2'!Q177+'St 2.1.3'!Q177</f>
        <v>-1.7945464999999994</v>
      </c>
      <c r="R177" s="142">
        <f>'St 2.1.1'!R177+'St 2.1.2'!R177+'St 2.1.3'!R177</f>
        <v>6.495009999999829E-2</v>
      </c>
      <c r="S177" s="142">
        <f>'St 2.1.1'!S177+'St 2.1.2'!S177+'St 2.1.3'!S177</f>
        <v>-1.3143941999999993</v>
      </c>
      <c r="T177" s="142">
        <f>'St 2.1.1'!T177+'St 2.1.2'!T177+'St 2.1.3'!T177</f>
        <v>-0.87399670000000018</v>
      </c>
      <c r="U177" s="142">
        <f>'St 2.1.1'!U177+'St 2.1.2'!U177+'St 2.1.3'!U177</f>
        <v>0.26152339999999941</v>
      </c>
      <c r="V177" s="142">
        <f>'St 2.1.1'!V177+'St 2.1.2'!V177+'St 2.1.3'!V177</f>
        <v>1.2486235000000012</v>
      </c>
      <c r="W177" s="142">
        <f>'St 2.1.1'!W177+'St 2.1.2'!W177+'St 2.1.3'!W177</f>
        <v>-0.52536075188784614</v>
      </c>
      <c r="X177" s="150"/>
      <c r="Y177" s="150"/>
      <c r="Z177" s="150"/>
      <c r="AA177" s="150"/>
      <c r="AB177" s="150"/>
      <c r="AC177" s="150"/>
      <c r="AD177" s="150"/>
      <c r="AE177" s="150"/>
      <c r="AF177" s="150"/>
    </row>
    <row r="178" spans="1:32">
      <c r="B178" s="8" t="s">
        <v>101</v>
      </c>
      <c r="C178" s="219"/>
      <c r="D178" s="142">
        <f>'St 2.1.1'!D178+'St 2.1.2'!D178+'St 2.1.3'!D178</f>
        <v>0</v>
      </c>
      <c r="E178" s="142">
        <f>'St 2.1.1'!E178+'St 2.1.2'!E178+'St 2.1.3'!E178</f>
        <v>0</v>
      </c>
      <c r="F178" s="142">
        <f>'St 2.1.1'!F178+'St 2.1.2'!F178+'St 2.1.3'!F178</f>
        <v>0</v>
      </c>
      <c r="G178" s="142">
        <f>'St 2.1.1'!G178+'St 2.1.2'!G178+'St 2.1.3'!G178</f>
        <v>0</v>
      </c>
      <c r="H178" s="142">
        <f>'St 2.1.1'!H178+'St 2.1.2'!H178+'St 2.1.3'!H178</f>
        <v>0</v>
      </c>
      <c r="I178" s="142">
        <f>'St 2.1.1'!I178+'St 2.1.2'!I178+'St 2.1.3'!I178</f>
        <v>0</v>
      </c>
      <c r="J178" s="142">
        <f>'St 2.1.1'!J178+'St 2.1.2'!J178+'St 2.1.3'!J178</f>
        <v>0</v>
      </c>
      <c r="K178" s="142">
        <f>'St 2.1.1'!K178+'St 2.1.2'!K178+'St 2.1.3'!K178</f>
        <v>0</v>
      </c>
      <c r="L178" s="142">
        <f>'St 2.1.1'!L178+'St 2.1.2'!L178+'St 2.1.3'!L178</f>
        <v>0</v>
      </c>
      <c r="M178" s="142">
        <f>'St 2.1.1'!M178+'St 2.1.2'!M178+'St 2.1.3'!M178</f>
        <v>0</v>
      </c>
      <c r="N178" s="143"/>
      <c r="O178" s="142">
        <f>'St 2.1.1'!O178+'St 2.1.2'!O178+'St 2.1.3'!O178</f>
        <v>0</v>
      </c>
      <c r="P178" s="142">
        <f>'St 2.1.1'!P178+'St 2.1.2'!P178+'St 2.1.3'!P178</f>
        <v>0</v>
      </c>
      <c r="Q178" s="142">
        <f>'St 2.1.1'!Q178+'St 2.1.2'!Q178+'St 2.1.3'!Q178</f>
        <v>0</v>
      </c>
      <c r="R178" s="142">
        <f>'St 2.1.1'!R178+'St 2.1.2'!R178+'St 2.1.3'!R178</f>
        <v>0</v>
      </c>
      <c r="S178" s="142">
        <f>'St 2.1.1'!S178+'St 2.1.2'!S178+'St 2.1.3'!S178</f>
        <v>0</v>
      </c>
      <c r="T178" s="142">
        <f>'St 2.1.1'!T178+'St 2.1.2'!T178+'St 2.1.3'!T178</f>
        <v>0</v>
      </c>
      <c r="U178" s="142">
        <f>'St 2.1.1'!U178+'St 2.1.2'!U178+'St 2.1.3'!U178</f>
        <v>0</v>
      </c>
      <c r="V178" s="142">
        <f>'St 2.1.1'!V178+'St 2.1.2'!V178+'St 2.1.3'!V178</f>
        <v>0</v>
      </c>
      <c r="W178" s="142">
        <f>'St 2.1.1'!W178+'St 2.1.2'!W178+'St 2.1.3'!W178</f>
        <v>0</v>
      </c>
      <c r="X178" s="150"/>
      <c r="Y178" s="150"/>
      <c r="Z178" s="150"/>
      <c r="AA178" s="150"/>
      <c r="AB178" s="150"/>
      <c r="AC178" s="150"/>
      <c r="AD178" s="150"/>
      <c r="AE178" s="150"/>
      <c r="AF178" s="150"/>
    </row>
    <row r="179" spans="1:32" s="45" customFormat="1">
      <c r="A179" s="38"/>
      <c r="B179" s="5" t="s">
        <v>10</v>
      </c>
      <c r="C179" s="209" t="s">
        <v>298</v>
      </c>
      <c r="D179" s="139">
        <f>'St 2.1.1'!D179+'St 2.1.2'!D179+'St 2.1.3'!D179</f>
        <v>67297.010685460991</v>
      </c>
      <c r="E179" s="139">
        <f>'St 2.1.1'!E179+'St 2.1.2'!E179+'St 2.1.3'!E179</f>
        <v>79046.379668408874</v>
      </c>
      <c r="F179" s="139">
        <f>'St 2.1.1'!F179+'St 2.1.2'!F179+'St 2.1.3'!F179</f>
        <v>100081.13032582599</v>
      </c>
      <c r="G179" s="139">
        <f>'St 2.1.1'!G179+'St 2.1.2'!G179+'St 2.1.3'!G179</f>
        <v>106784.83607087658</v>
      </c>
      <c r="H179" s="139">
        <f>'St 2.1.1'!H179+'St 2.1.2'!H179+'St 2.1.3'!H179</f>
        <v>158806.40992020242</v>
      </c>
      <c r="I179" s="139">
        <f>'St 2.1.1'!I179+'St 2.1.2'!I179+'St 2.1.3'!I179</f>
        <v>212593.47055828039</v>
      </c>
      <c r="J179" s="139">
        <f>'St 2.1.1'!J179+'St 2.1.2'!J179+'St 2.1.3'!J179</f>
        <v>255570.50548834243</v>
      </c>
      <c r="K179" s="139">
        <f>'St 2.1.1'!K179+'St 2.1.2'!K179+'St 2.1.3'!K179</f>
        <v>264790.01023473579</v>
      </c>
      <c r="L179" s="139">
        <f>'St 2.1.1'!L179+'St 2.1.2'!L179+'St 2.1.3'!L179</f>
        <v>263953.13953887892</v>
      </c>
      <c r="M179" s="139">
        <f>'St 2.1.1'!M179+'St 2.1.2'!M179+'St 2.1.3'!M179</f>
        <v>293874.1062109046</v>
      </c>
      <c r="N179" s="146"/>
      <c r="O179" s="139">
        <f>'St 2.1.1'!O179+'St 2.1.2'!O179+'St 2.1.3'!O179</f>
        <v>11749.368982947892</v>
      </c>
      <c r="P179" s="139">
        <f>'St 2.1.1'!P179+'St 2.1.2'!P179+'St 2.1.3'!P179</f>
        <v>21034.750657417098</v>
      </c>
      <c r="Q179" s="139">
        <f>'St 2.1.1'!Q179+'St 2.1.2'!Q179+'St 2.1.3'!Q179</f>
        <v>6703.7057450506072</v>
      </c>
      <c r="R179" s="139">
        <f>'St 2.1.1'!R179+'St 2.1.2'!R179+'St 2.1.3'!R179</f>
        <v>52021.573849325832</v>
      </c>
      <c r="S179" s="139">
        <f>'St 2.1.1'!S179+'St 2.1.2'!S179+'St 2.1.3'!S179</f>
        <v>53787.060638077972</v>
      </c>
      <c r="T179" s="139">
        <f>'St 2.1.1'!T179+'St 2.1.2'!T179+'St 2.1.3'!T179</f>
        <v>42977.034930062044</v>
      </c>
      <c r="U179" s="139">
        <f>'St 2.1.1'!U179+'St 2.1.2'!U179+'St 2.1.3'!U179</f>
        <v>9219.5047463933861</v>
      </c>
      <c r="V179" s="139">
        <f>'St 2.1.1'!V179+'St 2.1.2'!V179+'St 2.1.3'!V179</f>
        <v>-836.87069585687414</v>
      </c>
      <c r="W179" s="139">
        <f>'St 2.1.1'!W179+'St 2.1.2'!W179+'St 2.1.3'!W179</f>
        <v>29920.966672025708</v>
      </c>
      <c r="X179" s="149"/>
      <c r="Y179" s="149"/>
      <c r="Z179" s="149"/>
      <c r="AA179" s="149"/>
      <c r="AB179" s="149"/>
      <c r="AC179" s="149"/>
      <c r="AD179" s="149"/>
      <c r="AE179" s="149"/>
      <c r="AF179" s="149"/>
    </row>
    <row r="180" spans="1:32" s="45" customFormat="1">
      <c r="A180" s="38"/>
      <c r="B180" s="31" t="s">
        <v>26</v>
      </c>
      <c r="C180" s="209" t="s">
        <v>299</v>
      </c>
      <c r="D180" s="139">
        <f>'St 2.1.1'!D180+'St 2.1.2'!D180+'St 2.1.3'!D180</f>
        <v>65937.479338046585</v>
      </c>
      <c r="E180" s="139">
        <f>'St 2.1.1'!E180+'St 2.1.2'!E180+'St 2.1.3'!E180</f>
        <v>77797.108821225469</v>
      </c>
      <c r="F180" s="139">
        <f>'St 2.1.1'!F180+'St 2.1.2'!F180+'St 2.1.3'!F180</f>
        <v>98571.114321485031</v>
      </c>
      <c r="G180" s="139">
        <f>'St 2.1.1'!G180+'St 2.1.2'!G180+'St 2.1.3'!G180</f>
        <v>105148.56479</v>
      </c>
      <c r="H180" s="139">
        <f>'St 2.1.1'!H180+'St 2.1.2'!H180+'St 2.1.3'!H180</f>
        <v>158240.35179299998</v>
      </c>
      <c r="I180" s="139">
        <f>'St 2.1.1'!I180+'St 2.1.2'!I180+'St 2.1.3'!I180</f>
        <v>212239.00179300003</v>
      </c>
      <c r="J180" s="139">
        <f>'St 2.1.1'!J180+'St 2.1.2'!J180+'St 2.1.3'!J180</f>
        <v>255281.97794459999</v>
      </c>
      <c r="K180" s="139">
        <f>'St 2.1.1'!K180+'St 2.1.2'!K180+'St 2.1.3'!K180</f>
        <v>264390.4109586</v>
      </c>
      <c r="L180" s="139">
        <f>'St 2.1.1'!L180+'St 2.1.2'!L180+'St 2.1.3'!L180</f>
        <v>263551.41276200005</v>
      </c>
      <c r="M180" s="139">
        <f>'St 2.1.1'!M180+'St 2.1.2'!M180+'St 2.1.3'!M180</f>
        <v>292656.8236271076</v>
      </c>
      <c r="N180" s="146"/>
      <c r="O180" s="139">
        <f>'St 2.1.1'!O180+'St 2.1.2'!O180+'St 2.1.3'!O180</f>
        <v>11859.629483178871</v>
      </c>
      <c r="P180" s="139">
        <f>'St 2.1.1'!P180+'St 2.1.2'!P180+'St 2.1.3'!P180</f>
        <v>20774.005500259573</v>
      </c>
      <c r="Q180" s="139">
        <f>'St 2.1.1'!Q180+'St 2.1.2'!Q180+'St 2.1.3'!Q180</f>
        <v>6577.4504685149714</v>
      </c>
      <c r="R180" s="139">
        <f>'St 2.1.1'!R180+'St 2.1.2'!R180+'St 2.1.3'!R180</f>
        <v>53091.787002999983</v>
      </c>
      <c r="S180" s="139">
        <f>'St 2.1.1'!S180+'St 2.1.2'!S180+'St 2.1.3'!S180</f>
        <v>53998.650000000045</v>
      </c>
      <c r="T180" s="139">
        <f>'St 2.1.1'!T180+'St 2.1.2'!T180+'St 2.1.3'!T180</f>
        <v>43042.976151599956</v>
      </c>
      <c r="U180" s="139">
        <f>'St 2.1.1'!U180+'St 2.1.2'!U180+'St 2.1.3'!U180</f>
        <v>9108.4330139999911</v>
      </c>
      <c r="V180" s="139">
        <f>'St 2.1.1'!V180+'St 2.1.2'!V180+'St 2.1.3'!V180</f>
        <v>-838.99819659997502</v>
      </c>
      <c r="W180" s="139">
        <f>'St 2.1.1'!W180+'St 2.1.2'!W180+'St 2.1.3'!W180</f>
        <v>29105.410865107569</v>
      </c>
      <c r="X180" s="149"/>
      <c r="Y180" s="149"/>
      <c r="Z180" s="149"/>
      <c r="AA180" s="149"/>
      <c r="AB180" s="149"/>
      <c r="AC180" s="149"/>
      <c r="AD180" s="149"/>
      <c r="AE180" s="149"/>
      <c r="AF180" s="149"/>
    </row>
    <row r="181" spans="1:32">
      <c r="B181" s="208" t="s">
        <v>40</v>
      </c>
      <c r="C181" s="219"/>
      <c r="D181" s="142">
        <f>'St 2.1.1'!D181+'St 2.1.2'!D181+'St 2.1.3'!D181</f>
        <v>65937.479338046585</v>
      </c>
      <c r="E181" s="142">
        <f>'St 2.1.1'!E181+'St 2.1.2'!E181+'St 2.1.3'!E181</f>
        <v>77797.108821225469</v>
      </c>
      <c r="F181" s="142">
        <f>'St 2.1.1'!F181+'St 2.1.2'!F181+'St 2.1.3'!F181</f>
        <v>98571.114321485031</v>
      </c>
      <c r="G181" s="142">
        <f>'St 2.1.1'!G181+'St 2.1.2'!G181+'St 2.1.3'!G181</f>
        <v>105148.56479</v>
      </c>
      <c r="H181" s="142">
        <f>'St 2.1.1'!H181+'St 2.1.2'!H181+'St 2.1.3'!H181</f>
        <v>158240.35179299998</v>
      </c>
      <c r="I181" s="142">
        <f>'St 2.1.1'!I181+'St 2.1.2'!I181+'St 2.1.3'!I181</f>
        <v>212239.00179300003</v>
      </c>
      <c r="J181" s="142">
        <f>'St 2.1.1'!J181+'St 2.1.2'!J181+'St 2.1.3'!J181</f>
        <v>255281.97794459999</v>
      </c>
      <c r="K181" s="142">
        <f>'St 2.1.1'!K181+'St 2.1.2'!K181+'St 2.1.3'!K181</f>
        <v>264390.4109586</v>
      </c>
      <c r="L181" s="142">
        <f>'St 2.1.1'!L181+'St 2.1.2'!L181+'St 2.1.3'!L181</f>
        <v>263551.41276200005</v>
      </c>
      <c r="M181" s="142">
        <f>'St 2.1.1'!M181+'St 2.1.2'!M181+'St 2.1.3'!M181</f>
        <v>292656.8236271076</v>
      </c>
      <c r="N181" s="143"/>
      <c r="O181" s="142">
        <f>'St 2.1.1'!O181+'St 2.1.2'!O181+'St 2.1.3'!O181</f>
        <v>-763.99051682112849</v>
      </c>
      <c r="P181" s="142">
        <f>'St 2.1.1'!P181+'St 2.1.2'!P181+'St 2.1.3'!P181</f>
        <v>-1226.1844997404387</v>
      </c>
      <c r="Q181" s="142">
        <f>'St 2.1.1'!Q181+'St 2.1.2'!Q181+'St 2.1.3'!Q181</f>
        <v>-1326.4295314850322</v>
      </c>
      <c r="R181" s="142">
        <f>'St 2.1.1'!R181+'St 2.1.2'!R181+'St 2.1.3'!R181</f>
        <v>335.39700300000135</v>
      </c>
      <c r="S181" s="142">
        <f>'St 2.1.1'!S181+'St 2.1.2'!S181+'St 2.1.3'!S181</f>
        <v>1829.5699999999993</v>
      </c>
      <c r="T181" s="142">
        <f>'St 2.1.1'!T181+'St 2.1.2'!T181+'St 2.1.3'!T181</f>
        <v>2369.3561516000009</v>
      </c>
      <c r="U181" s="142">
        <f>'St 2.1.1'!U181+'St 2.1.2'!U181+'St 2.1.3'!U181</f>
        <v>7065.1830140000029</v>
      </c>
      <c r="V181" s="142">
        <f>'St 2.1.1'!V181+'St 2.1.2'!V181+'St 2.1.3'!V181</f>
        <v>19157.501803399995</v>
      </c>
      <c r="W181" s="142">
        <f>'St 2.1.1'!W181+'St 2.1.2'!W181+'St 2.1.3'!W181</f>
        <v>4588.550865107617</v>
      </c>
      <c r="X181" s="150"/>
      <c r="Y181" s="150"/>
      <c r="Z181" s="150"/>
      <c r="AA181" s="150"/>
      <c r="AB181" s="150"/>
      <c r="AC181" s="150"/>
      <c r="AD181" s="150"/>
      <c r="AE181" s="150"/>
      <c r="AF181" s="150"/>
    </row>
    <row r="182" spans="1:32">
      <c r="B182" s="6" t="s">
        <v>41</v>
      </c>
      <c r="C182" s="219"/>
      <c r="D182" s="142">
        <f>'St 2.1.1'!D182+'St 2.1.2'!D182+'St 2.1.3'!D182</f>
        <v>0</v>
      </c>
      <c r="E182" s="142">
        <f>'St 2.1.1'!E182+'St 2.1.2'!E182+'St 2.1.3'!E182</f>
        <v>0</v>
      </c>
      <c r="F182" s="142">
        <f>'St 2.1.1'!F182+'St 2.1.2'!F182+'St 2.1.3'!F182</f>
        <v>0</v>
      </c>
      <c r="G182" s="142">
        <f>'St 2.1.1'!G182+'St 2.1.2'!G182+'St 2.1.3'!G182</f>
        <v>0</v>
      </c>
      <c r="H182" s="142">
        <f>'St 2.1.1'!H182+'St 2.1.2'!H182+'St 2.1.3'!H182</f>
        <v>0</v>
      </c>
      <c r="I182" s="142">
        <f>'St 2.1.1'!I182+'St 2.1.2'!I182+'St 2.1.3'!I182</f>
        <v>0</v>
      </c>
      <c r="J182" s="142">
        <f>'St 2.1.1'!J182+'St 2.1.2'!J182+'St 2.1.3'!J182</f>
        <v>0</v>
      </c>
      <c r="K182" s="142">
        <f>'St 2.1.1'!K182+'St 2.1.2'!K182+'St 2.1.3'!K182</f>
        <v>0</v>
      </c>
      <c r="L182" s="142">
        <f>'St 2.1.1'!L182+'St 2.1.2'!L182+'St 2.1.3'!L182</f>
        <v>0</v>
      </c>
      <c r="M182" s="142">
        <f>'St 2.1.1'!M182+'St 2.1.2'!M182+'St 2.1.3'!M182</f>
        <v>0</v>
      </c>
      <c r="N182" s="143"/>
      <c r="O182" s="142">
        <f>'St 2.1.1'!O182+'St 2.1.2'!O182+'St 2.1.3'!O182</f>
        <v>0</v>
      </c>
      <c r="P182" s="142">
        <f>'St 2.1.1'!P182+'St 2.1.2'!P182+'St 2.1.3'!P182</f>
        <v>0</v>
      </c>
      <c r="Q182" s="142">
        <f>'St 2.1.1'!Q182+'St 2.1.2'!Q182+'St 2.1.3'!Q182</f>
        <v>0</v>
      </c>
      <c r="R182" s="142">
        <f>'St 2.1.1'!R182+'St 2.1.2'!R182+'St 2.1.3'!R182</f>
        <v>0</v>
      </c>
      <c r="S182" s="142">
        <f>'St 2.1.1'!S182+'St 2.1.2'!S182+'St 2.1.3'!S182</f>
        <v>0</v>
      </c>
      <c r="T182" s="142">
        <f>'St 2.1.1'!T182+'St 2.1.2'!T182+'St 2.1.3'!T182</f>
        <v>0</v>
      </c>
      <c r="U182" s="142">
        <f>'St 2.1.1'!U182+'St 2.1.2'!U182+'St 2.1.3'!U182</f>
        <v>0</v>
      </c>
      <c r="V182" s="142">
        <f>'St 2.1.1'!V182+'St 2.1.2'!V182+'St 2.1.3'!V182</f>
        <v>0</v>
      </c>
      <c r="W182" s="142">
        <f>'St 2.1.1'!W182+'St 2.1.2'!W182+'St 2.1.3'!W182</f>
        <v>0</v>
      </c>
      <c r="X182" s="150"/>
      <c r="Y182" s="150"/>
      <c r="Z182" s="150"/>
      <c r="AA182" s="150"/>
      <c r="AB182" s="150"/>
      <c r="AC182" s="150"/>
      <c r="AD182" s="150"/>
      <c r="AE182" s="150"/>
      <c r="AF182" s="150"/>
    </row>
    <row r="183" spans="1:32">
      <c r="B183" s="6" t="s">
        <v>42</v>
      </c>
      <c r="C183" s="219"/>
      <c r="D183" s="142">
        <f>'St 2.1.1'!D183+'St 2.1.2'!D183+'St 2.1.3'!D183</f>
        <v>2.5000000000000001E-4</v>
      </c>
      <c r="E183" s="142">
        <f>'St 2.1.1'!E183+'St 2.1.2'!E183+'St 2.1.3'!E183</f>
        <v>2.5000000000000001E-4</v>
      </c>
      <c r="F183" s="142">
        <f>'St 2.1.1'!F183+'St 2.1.2'!F183+'St 2.1.3'!F183</f>
        <v>2.5000000000000001E-4</v>
      </c>
      <c r="G183" s="142">
        <f>'St 2.1.1'!G183+'St 2.1.2'!G183+'St 2.1.3'!G183</f>
        <v>2.5000000000000001E-4</v>
      </c>
      <c r="H183" s="142">
        <f>'St 2.1.1'!H183+'St 2.1.2'!H183+'St 2.1.3'!H183</f>
        <v>2.5000000000000001E-4</v>
      </c>
      <c r="I183" s="142">
        <f>'St 2.1.1'!I183+'St 2.1.2'!I183+'St 2.1.3'!I183</f>
        <v>2.5000000000000001E-4</v>
      </c>
      <c r="J183" s="142">
        <f>'St 2.1.1'!J183+'St 2.1.2'!J183+'St 2.1.3'!J183</f>
        <v>2.5000000000000001E-4</v>
      </c>
      <c r="K183" s="142">
        <f>'St 2.1.1'!K183+'St 2.1.2'!K183+'St 2.1.3'!K183</f>
        <v>2.5000000000000001E-4</v>
      </c>
      <c r="L183" s="142">
        <f>'St 2.1.1'!L183+'St 2.1.2'!L183+'St 2.1.3'!L183</f>
        <v>2.5000000000000001E-4</v>
      </c>
      <c r="M183" s="142">
        <f>'St 2.1.1'!M183+'St 2.1.2'!M183+'St 2.1.3'!M183</f>
        <v>2.5000000000000001E-4</v>
      </c>
      <c r="N183" s="143"/>
      <c r="O183" s="142">
        <f>'St 2.1.1'!O183+'St 2.1.2'!O183+'St 2.1.3'!O183</f>
        <v>0</v>
      </c>
      <c r="P183" s="142">
        <f>'St 2.1.1'!P183+'St 2.1.2'!P183+'St 2.1.3'!P183</f>
        <v>0</v>
      </c>
      <c r="Q183" s="142">
        <f>'St 2.1.1'!Q183+'St 2.1.2'!Q183+'St 2.1.3'!Q183</f>
        <v>0</v>
      </c>
      <c r="R183" s="142">
        <f>'St 2.1.1'!R183+'St 2.1.2'!R183+'St 2.1.3'!R183</f>
        <v>0</v>
      </c>
      <c r="S183" s="142">
        <f>'St 2.1.1'!S183+'St 2.1.2'!S183+'St 2.1.3'!S183</f>
        <v>0</v>
      </c>
      <c r="T183" s="142">
        <f>'St 2.1.1'!T183+'St 2.1.2'!T183+'St 2.1.3'!T183</f>
        <v>0</v>
      </c>
      <c r="U183" s="142">
        <f>'St 2.1.1'!U183+'St 2.1.2'!U183+'St 2.1.3'!U183</f>
        <v>0</v>
      </c>
      <c r="V183" s="142">
        <f>'St 2.1.1'!V183+'St 2.1.2'!V183+'St 2.1.3'!V183</f>
        <v>0</v>
      </c>
      <c r="W183" s="142">
        <f>'St 2.1.1'!W183+'St 2.1.2'!W183+'St 2.1.3'!W183</f>
        <v>0</v>
      </c>
      <c r="X183" s="150"/>
      <c r="Y183" s="150"/>
      <c r="Z183" s="150"/>
      <c r="AA183" s="150"/>
      <c r="AB183" s="150"/>
      <c r="AC183" s="150"/>
      <c r="AD183" s="150"/>
      <c r="AE183" s="150"/>
      <c r="AF183" s="150"/>
    </row>
    <row r="184" spans="1:32">
      <c r="B184" s="6" t="s">
        <v>43</v>
      </c>
      <c r="C184" s="219"/>
      <c r="D184" s="142">
        <f>'St 2.1.1'!D184+'St 2.1.2'!D184+'St 2.1.3'!D184</f>
        <v>0</v>
      </c>
      <c r="E184" s="142">
        <f>'St 2.1.1'!E184+'St 2.1.2'!E184+'St 2.1.3'!E184</f>
        <v>0</v>
      </c>
      <c r="F184" s="142">
        <f>'St 2.1.1'!F184+'St 2.1.2'!F184+'St 2.1.3'!F184</f>
        <v>0</v>
      </c>
      <c r="G184" s="142">
        <f>'St 2.1.1'!G184+'St 2.1.2'!G184+'St 2.1.3'!G184</f>
        <v>0</v>
      </c>
      <c r="H184" s="142">
        <f>'St 2.1.1'!H184+'St 2.1.2'!H184+'St 2.1.3'!H184</f>
        <v>0</v>
      </c>
      <c r="I184" s="142">
        <f>'St 2.1.1'!I184+'St 2.1.2'!I184+'St 2.1.3'!I184</f>
        <v>0</v>
      </c>
      <c r="J184" s="142">
        <f>'St 2.1.1'!J184+'St 2.1.2'!J184+'St 2.1.3'!J184</f>
        <v>0</v>
      </c>
      <c r="K184" s="142">
        <f>'St 2.1.1'!K184+'St 2.1.2'!K184+'St 2.1.3'!K184</f>
        <v>0</v>
      </c>
      <c r="L184" s="142">
        <f>'St 2.1.1'!L184+'St 2.1.2'!L184+'St 2.1.3'!L184</f>
        <v>0</v>
      </c>
      <c r="M184" s="142">
        <f>'St 2.1.1'!M184+'St 2.1.2'!M184+'St 2.1.3'!M184</f>
        <v>0</v>
      </c>
      <c r="N184" s="143"/>
      <c r="O184" s="142">
        <f>'St 2.1.1'!O184+'St 2.1.2'!O184+'St 2.1.3'!O184</f>
        <v>0</v>
      </c>
      <c r="P184" s="142">
        <f>'St 2.1.1'!P184+'St 2.1.2'!P184+'St 2.1.3'!P184</f>
        <v>0</v>
      </c>
      <c r="Q184" s="142">
        <f>'St 2.1.1'!Q184+'St 2.1.2'!Q184+'St 2.1.3'!Q184</f>
        <v>0</v>
      </c>
      <c r="R184" s="142">
        <f>'St 2.1.1'!R184+'St 2.1.2'!R184+'St 2.1.3'!R184</f>
        <v>0</v>
      </c>
      <c r="S184" s="142">
        <f>'St 2.1.1'!S184+'St 2.1.2'!S184+'St 2.1.3'!S184</f>
        <v>0</v>
      </c>
      <c r="T184" s="142">
        <f>'St 2.1.1'!T184+'St 2.1.2'!T184+'St 2.1.3'!T184</f>
        <v>0</v>
      </c>
      <c r="U184" s="142">
        <f>'St 2.1.1'!U184+'St 2.1.2'!U184+'St 2.1.3'!U184</f>
        <v>0</v>
      </c>
      <c r="V184" s="142">
        <f>'St 2.1.1'!V184+'St 2.1.2'!V184+'St 2.1.3'!V184</f>
        <v>0</v>
      </c>
      <c r="W184" s="142">
        <f>'St 2.1.1'!W184+'St 2.1.2'!W184+'St 2.1.3'!W184</f>
        <v>0</v>
      </c>
      <c r="X184" s="150"/>
      <c r="Y184" s="150"/>
      <c r="Z184" s="150"/>
      <c r="AA184" s="150"/>
      <c r="AB184" s="150"/>
      <c r="AC184" s="150"/>
      <c r="AD184" s="150"/>
      <c r="AE184" s="150"/>
      <c r="AF184" s="150"/>
    </row>
    <row r="185" spans="1:32">
      <c r="B185" s="6" t="s">
        <v>44</v>
      </c>
      <c r="C185" s="219"/>
      <c r="D185" s="142">
        <f>'St 2.1.1'!D185+'St 2.1.2'!D185+'St 2.1.3'!D185</f>
        <v>0</v>
      </c>
      <c r="E185" s="142">
        <f>'St 2.1.1'!E185+'St 2.1.2'!E185+'St 2.1.3'!E185</f>
        <v>0</v>
      </c>
      <c r="F185" s="142">
        <f>'St 2.1.1'!F185+'St 2.1.2'!F185+'St 2.1.3'!F185</f>
        <v>0</v>
      </c>
      <c r="G185" s="142">
        <f>'St 2.1.1'!G185+'St 2.1.2'!G185+'St 2.1.3'!G185</f>
        <v>0</v>
      </c>
      <c r="H185" s="142">
        <f>'St 2.1.1'!H185+'St 2.1.2'!H185+'St 2.1.3'!H185</f>
        <v>0</v>
      </c>
      <c r="I185" s="142">
        <f>'St 2.1.1'!I185+'St 2.1.2'!I185+'St 2.1.3'!I185</f>
        <v>0</v>
      </c>
      <c r="J185" s="142">
        <f>'St 2.1.1'!J185+'St 2.1.2'!J185+'St 2.1.3'!J185</f>
        <v>0</v>
      </c>
      <c r="K185" s="142">
        <f>'St 2.1.1'!K185+'St 2.1.2'!K185+'St 2.1.3'!K185</f>
        <v>0</v>
      </c>
      <c r="L185" s="142">
        <f>'St 2.1.1'!L185+'St 2.1.2'!L185+'St 2.1.3'!L185</f>
        <v>0</v>
      </c>
      <c r="M185" s="142">
        <f>'St 2.1.1'!M185+'St 2.1.2'!M185+'St 2.1.3'!M185</f>
        <v>0</v>
      </c>
      <c r="N185" s="143"/>
      <c r="O185" s="142">
        <f>'St 2.1.1'!O185+'St 2.1.2'!O185+'St 2.1.3'!O185</f>
        <v>0</v>
      </c>
      <c r="P185" s="142">
        <f>'St 2.1.1'!P185+'St 2.1.2'!P185+'St 2.1.3'!P185</f>
        <v>0</v>
      </c>
      <c r="Q185" s="142">
        <f>'St 2.1.1'!Q185+'St 2.1.2'!Q185+'St 2.1.3'!Q185</f>
        <v>0</v>
      </c>
      <c r="R185" s="142">
        <f>'St 2.1.1'!R185+'St 2.1.2'!R185+'St 2.1.3'!R185</f>
        <v>0</v>
      </c>
      <c r="S185" s="142">
        <f>'St 2.1.1'!S185+'St 2.1.2'!S185+'St 2.1.3'!S185</f>
        <v>0</v>
      </c>
      <c r="T185" s="142">
        <f>'St 2.1.1'!T185+'St 2.1.2'!T185+'St 2.1.3'!T185</f>
        <v>0</v>
      </c>
      <c r="U185" s="142">
        <f>'St 2.1.1'!U185+'St 2.1.2'!U185+'St 2.1.3'!U185</f>
        <v>0</v>
      </c>
      <c r="V185" s="142">
        <f>'St 2.1.1'!V185+'St 2.1.2'!V185+'St 2.1.3'!V185</f>
        <v>0</v>
      </c>
      <c r="W185" s="142">
        <f>'St 2.1.1'!W185+'St 2.1.2'!W185+'St 2.1.3'!W185</f>
        <v>0</v>
      </c>
      <c r="X185" s="150"/>
      <c r="Y185" s="150"/>
      <c r="Z185" s="150"/>
      <c r="AA185" s="150"/>
      <c r="AB185" s="150"/>
      <c r="AC185" s="150"/>
      <c r="AD185" s="150"/>
      <c r="AE185" s="150"/>
      <c r="AF185" s="150"/>
    </row>
    <row r="186" spans="1:32">
      <c r="B186" s="7" t="s">
        <v>45</v>
      </c>
      <c r="C186" s="219"/>
      <c r="D186" s="142">
        <f>'St 2.1.1'!D186+'St 2.1.2'!D186+'St 2.1.3'!D186</f>
        <v>0</v>
      </c>
      <c r="E186" s="142">
        <f>'St 2.1.1'!E186+'St 2.1.2'!E186+'St 2.1.3'!E186</f>
        <v>0</v>
      </c>
      <c r="F186" s="142">
        <f>'St 2.1.1'!F186+'St 2.1.2'!F186+'St 2.1.3'!F186</f>
        <v>0</v>
      </c>
      <c r="G186" s="142">
        <f>'St 2.1.1'!G186+'St 2.1.2'!G186+'St 2.1.3'!G186</f>
        <v>0</v>
      </c>
      <c r="H186" s="142">
        <f>'St 2.1.1'!H186+'St 2.1.2'!H186+'St 2.1.3'!H186</f>
        <v>0</v>
      </c>
      <c r="I186" s="142">
        <f>'St 2.1.1'!I186+'St 2.1.2'!I186+'St 2.1.3'!I186</f>
        <v>0</v>
      </c>
      <c r="J186" s="142">
        <f>'St 2.1.1'!J186+'St 2.1.2'!J186+'St 2.1.3'!J186</f>
        <v>0</v>
      </c>
      <c r="K186" s="142">
        <f>'St 2.1.1'!K186+'St 2.1.2'!K186+'St 2.1.3'!K186</f>
        <v>0</v>
      </c>
      <c r="L186" s="142">
        <f>'St 2.1.1'!L186+'St 2.1.2'!L186+'St 2.1.3'!L186</f>
        <v>0</v>
      </c>
      <c r="M186" s="142">
        <f>'St 2.1.1'!M186+'St 2.1.2'!M186+'St 2.1.3'!M186</f>
        <v>0</v>
      </c>
      <c r="N186" s="143"/>
      <c r="O186" s="142">
        <f>'St 2.1.1'!O186+'St 2.1.2'!O186+'St 2.1.3'!O186</f>
        <v>0</v>
      </c>
      <c r="P186" s="142">
        <f>'St 2.1.1'!P186+'St 2.1.2'!P186+'St 2.1.3'!P186</f>
        <v>0</v>
      </c>
      <c r="Q186" s="142">
        <f>'St 2.1.1'!Q186+'St 2.1.2'!Q186+'St 2.1.3'!Q186</f>
        <v>0</v>
      </c>
      <c r="R186" s="142">
        <f>'St 2.1.1'!R186+'St 2.1.2'!R186+'St 2.1.3'!R186</f>
        <v>0</v>
      </c>
      <c r="S186" s="142">
        <f>'St 2.1.1'!S186+'St 2.1.2'!S186+'St 2.1.3'!S186</f>
        <v>0</v>
      </c>
      <c r="T186" s="142">
        <f>'St 2.1.1'!T186+'St 2.1.2'!T186+'St 2.1.3'!T186</f>
        <v>0</v>
      </c>
      <c r="U186" s="142">
        <f>'St 2.1.1'!U186+'St 2.1.2'!U186+'St 2.1.3'!U186</f>
        <v>0</v>
      </c>
      <c r="V186" s="142">
        <f>'St 2.1.1'!V186+'St 2.1.2'!V186+'St 2.1.3'!V186</f>
        <v>0</v>
      </c>
      <c r="W186" s="142">
        <f>'St 2.1.1'!W186+'St 2.1.2'!W186+'St 2.1.3'!W186</f>
        <v>0</v>
      </c>
      <c r="X186" s="150"/>
      <c r="Y186" s="150"/>
      <c r="Z186" s="150"/>
      <c r="AA186" s="150"/>
      <c r="AB186" s="150"/>
      <c r="AC186" s="150"/>
      <c r="AD186" s="150"/>
      <c r="AE186" s="150"/>
      <c r="AF186" s="150"/>
    </row>
    <row r="187" spans="1:32">
      <c r="B187" s="7" t="s">
        <v>46</v>
      </c>
      <c r="C187" s="219"/>
      <c r="D187" s="142">
        <f>'St 2.1.1'!D187+'St 2.1.2'!D187+'St 2.1.3'!D187</f>
        <v>0</v>
      </c>
      <c r="E187" s="142">
        <f>'St 2.1.1'!E187+'St 2.1.2'!E187+'St 2.1.3'!E187</f>
        <v>0</v>
      </c>
      <c r="F187" s="142">
        <f>'St 2.1.1'!F187+'St 2.1.2'!F187+'St 2.1.3'!F187</f>
        <v>0</v>
      </c>
      <c r="G187" s="142">
        <f>'St 2.1.1'!G187+'St 2.1.2'!G187+'St 2.1.3'!G187</f>
        <v>0</v>
      </c>
      <c r="H187" s="142">
        <f>'St 2.1.1'!H187+'St 2.1.2'!H187+'St 2.1.3'!H187</f>
        <v>0</v>
      </c>
      <c r="I187" s="142">
        <f>'St 2.1.1'!I187+'St 2.1.2'!I187+'St 2.1.3'!I187</f>
        <v>0</v>
      </c>
      <c r="J187" s="142">
        <f>'St 2.1.1'!J187+'St 2.1.2'!J187+'St 2.1.3'!J187</f>
        <v>0</v>
      </c>
      <c r="K187" s="142">
        <f>'St 2.1.1'!K187+'St 2.1.2'!K187+'St 2.1.3'!K187</f>
        <v>0</v>
      </c>
      <c r="L187" s="142">
        <f>'St 2.1.1'!L187+'St 2.1.2'!L187+'St 2.1.3'!L187</f>
        <v>0</v>
      </c>
      <c r="M187" s="142">
        <f>'St 2.1.1'!M187+'St 2.1.2'!M187+'St 2.1.3'!M187</f>
        <v>0</v>
      </c>
      <c r="N187" s="143"/>
      <c r="O187" s="142">
        <f>'St 2.1.1'!O187+'St 2.1.2'!O187+'St 2.1.3'!O187</f>
        <v>0</v>
      </c>
      <c r="P187" s="142">
        <f>'St 2.1.1'!P187+'St 2.1.2'!P187+'St 2.1.3'!P187</f>
        <v>0</v>
      </c>
      <c r="Q187" s="142">
        <f>'St 2.1.1'!Q187+'St 2.1.2'!Q187+'St 2.1.3'!Q187</f>
        <v>0</v>
      </c>
      <c r="R187" s="142">
        <f>'St 2.1.1'!R187+'St 2.1.2'!R187+'St 2.1.3'!R187</f>
        <v>0</v>
      </c>
      <c r="S187" s="142">
        <f>'St 2.1.1'!S187+'St 2.1.2'!S187+'St 2.1.3'!S187</f>
        <v>0</v>
      </c>
      <c r="T187" s="142">
        <f>'St 2.1.1'!T187+'St 2.1.2'!T187+'St 2.1.3'!T187</f>
        <v>0</v>
      </c>
      <c r="U187" s="142">
        <f>'St 2.1.1'!U187+'St 2.1.2'!U187+'St 2.1.3'!U187</f>
        <v>0</v>
      </c>
      <c r="V187" s="142">
        <f>'St 2.1.1'!V187+'St 2.1.2'!V187+'St 2.1.3'!V187</f>
        <v>0</v>
      </c>
      <c r="W187" s="142">
        <f>'St 2.1.1'!W187+'St 2.1.2'!W187+'St 2.1.3'!W187</f>
        <v>0</v>
      </c>
      <c r="X187" s="150"/>
      <c r="Y187" s="150"/>
      <c r="Z187" s="150"/>
      <c r="AA187" s="150"/>
      <c r="AB187" s="150"/>
      <c r="AC187" s="150"/>
      <c r="AD187" s="150"/>
      <c r="AE187" s="150"/>
      <c r="AF187" s="150"/>
    </row>
    <row r="188" spans="1:32">
      <c r="B188" s="6" t="s">
        <v>317</v>
      </c>
      <c r="C188" s="219"/>
      <c r="D188" s="142">
        <f>'St 2.1.1'!D188+'St 2.1.2'!D188+'St 2.1.3'!D188</f>
        <v>33205.485363970656</v>
      </c>
      <c r="E188" s="142">
        <f>'St 2.1.1'!E188+'St 2.1.2'!E188+'St 2.1.3'!E188</f>
        <v>39130.879437250529</v>
      </c>
      <c r="F188" s="142">
        <f>'St 2.1.1'!F188+'St 2.1.2'!F188+'St 2.1.3'!F188</f>
        <v>49505.727739999995</v>
      </c>
      <c r="G188" s="142">
        <f>'St 2.1.1'!G188+'St 2.1.2'!G188+'St 2.1.3'!G188</f>
        <v>52795.452740000001</v>
      </c>
      <c r="H188" s="142">
        <f>'St 2.1.1'!H188+'St 2.1.2'!H188+'St 2.1.3'!H188</f>
        <v>79383.015542999987</v>
      </c>
      <c r="I188" s="142">
        <f>'St 2.1.1'!I188+'St 2.1.2'!I188+'St 2.1.3'!I188</f>
        <v>106322.52374</v>
      </c>
      <c r="J188" s="142">
        <f>'St 2.1.1'!J188+'St 2.1.2'!J188+'St 2.1.3'!J188</f>
        <v>127840.06489160001</v>
      </c>
      <c r="K188" s="142">
        <f>'St 2.1.1'!K188+'St 2.1.2'!K188+'St 2.1.3'!K188</f>
        <v>132414.0724526</v>
      </c>
      <c r="L188" s="142">
        <f>'St 2.1.1'!L188+'St 2.1.2'!L188+'St 2.1.3'!L188</f>
        <v>133186.35425600002</v>
      </c>
      <c r="M188" s="142">
        <f>'St 2.1.1'!M188+'St 2.1.2'!M188+'St 2.1.3'!M188</f>
        <v>147767.82738970761</v>
      </c>
      <c r="N188" s="143"/>
      <c r="O188" s="142">
        <f>'St 2.1.1'!O188+'St 2.1.2'!O188+'St 2.1.3'!O188</f>
        <v>5925.3940732798701</v>
      </c>
      <c r="P188" s="142">
        <f>'St 2.1.1'!P188+'St 2.1.2'!P188+'St 2.1.3'!P188</f>
        <v>10374.848302749475</v>
      </c>
      <c r="Q188" s="142">
        <f>'St 2.1.1'!Q188+'St 2.1.2'!Q188+'St 2.1.3'!Q188</f>
        <v>3289.7250000000017</v>
      </c>
      <c r="R188" s="142">
        <f>'St 2.1.1'!R188+'St 2.1.2'!R188+'St 2.1.3'!R188</f>
        <v>26587.56280299999</v>
      </c>
      <c r="S188" s="142">
        <f>'St 2.1.1'!S188+'St 2.1.2'!S188+'St 2.1.3'!S188</f>
        <v>26939.508197000025</v>
      </c>
      <c r="T188" s="142">
        <f>'St 2.1.1'!T188+'St 2.1.2'!T188+'St 2.1.3'!T188</f>
        <v>21517.54115159998</v>
      </c>
      <c r="U188" s="142">
        <f>'St 2.1.1'!U188+'St 2.1.2'!U188+'St 2.1.3'!U188</f>
        <v>4574.0075609999958</v>
      </c>
      <c r="V188" s="142">
        <f>'St 2.1.1'!V188+'St 2.1.2'!V188+'St 2.1.3'!V188</f>
        <v>772.2818034000129</v>
      </c>
      <c r="W188" s="142">
        <f>'St 2.1.1'!W188+'St 2.1.2'!W188+'St 2.1.3'!W188</f>
        <v>14581.47313370759</v>
      </c>
      <c r="X188" s="150"/>
      <c r="Y188" s="150"/>
      <c r="Z188" s="150"/>
      <c r="AA188" s="150"/>
      <c r="AB188" s="150"/>
      <c r="AC188" s="150"/>
      <c r="AD188" s="150"/>
      <c r="AE188" s="150"/>
      <c r="AF188" s="150"/>
    </row>
    <row r="189" spans="1:32">
      <c r="B189" s="6" t="s">
        <v>108</v>
      </c>
      <c r="C189" s="219"/>
      <c r="D189" s="142">
        <f>'St 2.1.1'!D189+'St 2.1.2'!D189+'St 2.1.3'!D189</f>
        <v>32731.993724075935</v>
      </c>
      <c r="E189" s="142">
        <f>'St 2.1.1'!E189+'St 2.1.2'!E189+'St 2.1.3'!E189</f>
        <v>38666.229133974935</v>
      </c>
      <c r="F189" s="142">
        <f>'St 2.1.1'!F189+'St 2.1.2'!F189+'St 2.1.3'!F189</f>
        <v>49065.386331485031</v>
      </c>
      <c r="G189" s="142">
        <f>'St 2.1.1'!G189+'St 2.1.2'!G189+'St 2.1.3'!G189</f>
        <v>52353.111800000006</v>
      </c>
      <c r="H189" s="142">
        <f>'St 2.1.1'!H189+'St 2.1.2'!H189+'St 2.1.3'!H189</f>
        <v>78841.554999999993</v>
      </c>
      <c r="I189" s="142">
        <f>'St 2.1.1'!I189+'St 2.1.2'!I189+'St 2.1.3'!I189</f>
        <v>105900.69680300001</v>
      </c>
      <c r="J189" s="142">
        <f>'St 2.1.1'!J189+'St 2.1.2'!J189+'St 2.1.3'!J189</f>
        <v>127426.131803</v>
      </c>
      <c r="K189" s="142">
        <f>'St 2.1.1'!K189+'St 2.1.2'!K189+'St 2.1.3'!K189</f>
        <v>131446.466954</v>
      </c>
      <c r="L189" s="142">
        <f>'St 2.1.1'!L189+'St 2.1.2'!L189+'St 2.1.3'!L189</f>
        <v>129835.18695400002</v>
      </c>
      <c r="M189" s="142">
        <f>'St 2.1.1'!M189+'St 2.1.2'!M189+'St 2.1.3'!M189</f>
        <v>144358.40619779998</v>
      </c>
      <c r="N189" s="143"/>
      <c r="O189" s="142">
        <f>'St 2.1.1'!O189+'St 2.1.2'!O189+'St 2.1.3'!O189</f>
        <v>5934.2354098990008</v>
      </c>
      <c r="P189" s="142">
        <f>'St 2.1.1'!P189+'St 2.1.2'!P189+'St 2.1.3'!P189</f>
        <v>10399.157197510096</v>
      </c>
      <c r="Q189" s="142">
        <f>'St 2.1.1'!Q189+'St 2.1.2'!Q189+'St 2.1.3'!Q189</f>
        <v>3287.7254685149696</v>
      </c>
      <c r="R189" s="142">
        <f>'St 2.1.1'!R189+'St 2.1.2'!R189+'St 2.1.3'!R189</f>
        <v>26488.443199999991</v>
      </c>
      <c r="S189" s="142">
        <f>'St 2.1.1'!S189+'St 2.1.2'!S189+'St 2.1.3'!S189</f>
        <v>27059.141803000024</v>
      </c>
      <c r="T189" s="142">
        <f>'St 2.1.1'!T189+'St 2.1.2'!T189+'St 2.1.3'!T189</f>
        <v>21525.434999999979</v>
      </c>
      <c r="U189" s="142">
        <f>'St 2.1.1'!U189+'St 2.1.2'!U189+'St 2.1.3'!U189</f>
        <v>4020.3351509999957</v>
      </c>
      <c r="V189" s="142">
        <f>'St 2.1.1'!V189+'St 2.1.2'!V189+'St 2.1.3'!V189</f>
        <v>-1611.2799999999877</v>
      </c>
      <c r="W189" s="142">
        <f>'St 2.1.1'!W189+'St 2.1.2'!W189+'St 2.1.3'!W189</f>
        <v>14523.219243799977</v>
      </c>
      <c r="X189" s="150"/>
      <c r="Y189" s="150"/>
      <c r="Z189" s="150"/>
      <c r="AA189" s="150"/>
      <c r="AB189" s="150"/>
      <c r="AC189" s="150"/>
      <c r="AD189" s="150"/>
      <c r="AE189" s="150"/>
      <c r="AF189" s="150"/>
    </row>
    <row r="190" spans="1:32">
      <c r="B190" s="6" t="s">
        <v>48</v>
      </c>
      <c r="C190" s="219"/>
      <c r="D190" s="142">
        <f>'St 2.1.1'!D190+'St 2.1.2'!D190+'St 2.1.3'!D190</f>
        <v>0</v>
      </c>
      <c r="E190" s="142">
        <f>'St 2.1.1'!E190+'St 2.1.2'!E190+'St 2.1.3'!E190</f>
        <v>0</v>
      </c>
      <c r="F190" s="142">
        <f>'St 2.1.1'!F190+'St 2.1.2'!F190+'St 2.1.3'!F190</f>
        <v>0</v>
      </c>
      <c r="G190" s="142">
        <f>'St 2.1.1'!G190+'St 2.1.2'!G190+'St 2.1.3'!G190</f>
        <v>0</v>
      </c>
      <c r="H190" s="142">
        <f>'St 2.1.1'!H190+'St 2.1.2'!H190+'St 2.1.3'!H190</f>
        <v>15.299999999999999</v>
      </c>
      <c r="I190" s="142">
        <f>'St 2.1.1'!I190+'St 2.1.2'!I190+'St 2.1.3'!I190</f>
        <v>15.299999999999999</v>
      </c>
      <c r="J190" s="142">
        <f>'St 2.1.1'!J190+'St 2.1.2'!J190+'St 2.1.3'!J190</f>
        <v>15.299999999999999</v>
      </c>
      <c r="K190" s="142">
        <f>'St 2.1.1'!K190+'St 2.1.2'!K190+'St 2.1.3'!K190</f>
        <v>272.34515099999999</v>
      </c>
      <c r="L190" s="142">
        <f>'St 2.1.1'!L190+'St 2.1.2'!L190+'St 2.1.3'!L190</f>
        <v>272.34515099999999</v>
      </c>
      <c r="M190" s="142">
        <f>'St 2.1.1'!M190+'St 2.1.2'!M190+'St 2.1.3'!M190</f>
        <v>272.70439479999999</v>
      </c>
      <c r="N190" s="143"/>
      <c r="O190" s="142">
        <f>'St 2.1.1'!O190+'St 2.1.2'!O190+'St 2.1.3'!O190</f>
        <v>0</v>
      </c>
      <c r="P190" s="142">
        <f>'St 2.1.1'!P190+'St 2.1.2'!P190+'St 2.1.3'!P190</f>
        <v>0</v>
      </c>
      <c r="Q190" s="142">
        <f>'St 2.1.1'!Q190+'St 2.1.2'!Q190+'St 2.1.3'!Q190</f>
        <v>0</v>
      </c>
      <c r="R190" s="142">
        <f>'St 2.1.1'!R190+'St 2.1.2'!R190+'St 2.1.3'!R190</f>
        <v>15.299999999999999</v>
      </c>
      <c r="S190" s="142">
        <f>'St 2.1.1'!S190+'St 2.1.2'!S190+'St 2.1.3'!S190</f>
        <v>0</v>
      </c>
      <c r="T190" s="142">
        <f>'St 2.1.1'!T190+'St 2.1.2'!T190+'St 2.1.3'!T190</f>
        <v>0</v>
      </c>
      <c r="U190" s="142">
        <f>'St 2.1.1'!U190+'St 2.1.2'!U190+'St 2.1.3'!U190</f>
        <v>257.04515099999998</v>
      </c>
      <c r="V190" s="142">
        <f>'St 2.1.1'!V190+'St 2.1.2'!V190+'St 2.1.3'!V190</f>
        <v>0</v>
      </c>
      <c r="W190" s="142">
        <f>'St 2.1.1'!W190+'St 2.1.2'!W190+'St 2.1.3'!W190</f>
        <v>0.35924380000000866</v>
      </c>
      <c r="X190" s="150"/>
      <c r="Y190" s="150"/>
      <c r="Z190" s="150"/>
      <c r="AA190" s="150"/>
      <c r="AB190" s="150"/>
      <c r="AC190" s="150"/>
      <c r="AD190" s="150"/>
      <c r="AE190" s="150"/>
      <c r="AF190" s="150"/>
    </row>
    <row r="191" spans="1:32">
      <c r="B191" s="6" t="s">
        <v>325</v>
      </c>
      <c r="C191" s="219"/>
      <c r="D191" s="142">
        <f>'St 2.1.1'!D191+'St 2.1.2'!D191+'St 2.1.3'!D191</f>
        <v>0</v>
      </c>
      <c r="E191" s="142">
        <f>'St 2.1.1'!E191+'St 2.1.2'!E191+'St 2.1.3'!E191</f>
        <v>0</v>
      </c>
      <c r="F191" s="142">
        <f>'St 2.1.1'!F191+'St 2.1.2'!F191+'St 2.1.3'!F191</f>
        <v>0</v>
      </c>
      <c r="G191" s="142">
        <f>'St 2.1.1'!G191+'St 2.1.2'!G191+'St 2.1.3'!G191</f>
        <v>0</v>
      </c>
      <c r="H191" s="142">
        <f>'St 2.1.1'!H191+'St 2.1.2'!H191+'St 2.1.3'!H191</f>
        <v>0.48099999999999998</v>
      </c>
      <c r="I191" s="142">
        <f>'St 2.1.1'!I191+'St 2.1.2'!I191+'St 2.1.3'!I191</f>
        <v>0.48099999999999998</v>
      </c>
      <c r="J191" s="142">
        <f>'St 2.1.1'!J191+'St 2.1.2'!J191+'St 2.1.3'!J191</f>
        <v>0.48099999999999998</v>
      </c>
      <c r="K191" s="142">
        <f>'St 2.1.1'!K191+'St 2.1.2'!K191+'St 2.1.3'!K191</f>
        <v>257.52615100000003</v>
      </c>
      <c r="L191" s="142">
        <f>'St 2.1.1'!L191+'St 2.1.2'!L191+'St 2.1.3'!L191</f>
        <v>257.52615100000003</v>
      </c>
      <c r="M191" s="142">
        <f>'St 2.1.1'!M191+'St 2.1.2'!M191+'St 2.1.3'!M191</f>
        <v>257.88539479999997</v>
      </c>
      <c r="N191" s="143"/>
      <c r="O191" s="142">
        <f>'St 2.1.1'!O191+'St 2.1.2'!O191+'St 2.1.3'!O191</f>
        <v>0</v>
      </c>
      <c r="P191" s="142">
        <f>'St 2.1.1'!P191+'St 2.1.2'!P191+'St 2.1.3'!P191</f>
        <v>0</v>
      </c>
      <c r="Q191" s="142">
        <f>'St 2.1.1'!Q191+'St 2.1.2'!Q191+'St 2.1.3'!Q191</f>
        <v>0</v>
      </c>
      <c r="R191" s="142">
        <f>'St 2.1.1'!R191+'St 2.1.2'!R191+'St 2.1.3'!R191</f>
        <v>0.48099999999999998</v>
      </c>
      <c r="S191" s="142">
        <f>'St 2.1.1'!S191+'St 2.1.2'!S191+'St 2.1.3'!S191</f>
        <v>0</v>
      </c>
      <c r="T191" s="142">
        <f>'St 2.1.1'!T191+'St 2.1.2'!T191+'St 2.1.3'!T191</f>
        <v>0</v>
      </c>
      <c r="U191" s="142">
        <f>'St 2.1.1'!U191+'St 2.1.2'!U191+'St 2.1.3'!U191</f>
        <v>257.04515100000003</v>
      </c>
      <c r="V191" s="142">
        <f>'St 2.1.1'!V191+'St 2.1.2'!V191+'St 2.1.3'!V191</f>
        <v>0</v>
      </c>
      <c r="W191" s="142">
        <f>'St 2.1.1'!W191+'St 2.1.2'!W191+'St 2.1.3'!W191</f>
        <v>0.35924379999996425</v>
      </c>
      <c r="X191" s="150"/>
      <c r="Y191" s="150"/>
      <c r="Z191" s="150"/>
      <c r="AA191" s="150"/>
      <c r="AB191" s="150"/>
      <c r="AC191" s="150"/>
      <c r="AD191" s="150"/>
      <c r="AE191" s="150"/>
      <c r="AF191" s="150"/>
    </row>
    <row r="192" spans="1:32">
      <c r="B192" s="8" t="s">
        <v>101</v>
      </c>
      <c r="C192" s="219"/>
      <c r="D192" s="142">
        <f>'St 2.1.1'!D192+'St 2.1.2'!D192+'St 2.1.3'!D192</f>
        <v>0</v>
      </c>
      <c r="E192" s="142">
        <f>'St 2.1.1'!E192+'St 2.1.2'!E192+'St 2.1.3'!E192</f>
        <v>0</v>
      </c>
      <c r="F192" s="142">
        <f>'St 2.1.1'!F192+'St 2.1.2'!F192+'St 2.1.3'!F192</f>
        <v>0</v>
      </c>
      <c r="G192" s="142">
        <f>'St 2.1.1'!G192+'St 2.1.2'!G192+'St 2.1.3'!G192</f>
        <v>0</v>
      </c>
      <c r="H192" s="142">
        <f>'St 2.1.1'!H192+'St 2.1.2'!H192+'St 2.1.3'!H192</f>
        <v>0</v>
      </c>
      <c r="I192" s="142">
        <f>'St 2.1.1'!I192+'St 2.1.2'!I192+'St 2.1.3'!I192</f>
        <v>0</v>
      </c>
      <c r="J192" s="142">
        <f>'St 2.1.1'!J192+'St 2.1.2'!J192+'St 2.1.3'!J192</f>
        <v>0</v>
      </c>
      <c r="K192" s="142">
        <f>'St 2.1.1'!K192+'St 2.1.2'!K192+'St 2.1.3'!K192</f>
        <v>0</v>
      </c>
      <c r="L192" s="142">
        <f>'St 2.1.1'!L192+'St 2.1.2'!L192+'St 2.1.3'!L192</f>
        <v>0</v>
      </c>
      <c r="M192" s="142">
        <f>'St 2.1.1'!M192+'St 2.1.2'!M192+'St 2.1.3'!M192</f>
        <v>0</v>
      </c>
      <c r="N192" s="143"/>
      <c r="O192" s="142">
        <f>'St 2.1.1'!O192+'St 2.1.2'!O192+'St 2.1.3'!O192</f>
        <v>0</v>
      </c>
      <c r="P192" s="142">
        <f>'St 2.1.1'!P192+'St 2.1.2'!P192+'St 2.1.3'!P192</f>
        <v>0</v>
      </c>
      <c r="Q192" s="142">
        <f>'St 2.1.1'!Q192+'St 2.1.2'!Q192+'St 2.1.3'!Q192</f>
        <v>0</v>
      </c>
      <c r="R192" s="142">
        <f>'St 2.1.1'!R192+'St 2.1.2'!R192+'St 2.1.3'!R192</f>
        <v>0</v>
      </c>
      <c r="S192" s="142">
        <f>'St 2.1.1'!S192+'St 2.1.2'!S192+'St 2.1.3'!S192</f>
        <v>0</v>
      </c>
      <c r="T192" s="142">
        <f>'St 2.1.1'!T192+'St 2.1.2'!T192+'St 2.1.3'!T192</f>
        <v>0</v>
      </c>
      <c r="U192" s="142">
        <f>'St 2.1.1'!U192+'St 2.1.2'!U192+'St 2.1.3'!U192</f>
        <v>0</v>
      </c>
      <c r="V192" s="142">
        <f>'St 2.1.1'!V192+'St 2.1.2'!V192+'St 2.1.3'!V192</f>
        <v>0</v>
      </c>
      <c r="W192" s="142">
        <f>'St 2.1.1'!W192+'St 2.1.2'!W192+'St 2.1.3'!W192</f>
        <v>0</v>
      </c>
      <c r="X192" s="150"/>
      <c r="Y192" s="150"/>
      <c r="Z192" s="150"/>
      <c r="AA192" s="150"/>
      <c r="AB192" s="150"/>
      <c r="AC192" s="150"/>
      <c r="AD192" s="150"/>
      <c r="AE192" s="150"/>
      <c r="AF192" s="150"/>
    </row>
    <row r="193" spans="1:32" s="45" customFormat="1">
      <c r="A193" s="38"/>
      <c r="B193" s="31" t="s">
        <v>27</v>
      </c>
      <c r="C193" s="209" t="s">
        <v>300</v>
      </c>
      <c r="D193" s="139">
        <f>'St 2.1.1'!D193+'St 2.1.2'!D193+'St 2.1.3'!D193</f>
        <v>1359.531347414395</v>
      </c>
      <c r="E193" s="139">
        <f>'St 2.1.1'!E193+'St 2.1.2'!E193+'St 2.1.3'!E193</f>
        <v>1249.2708471834144</v>
      </c>
      <c r="F193" s="139">
        <f>'St 2.1.1'!F193+'St 2.1.2'!F193+'St 2.1.3'!F193</f>
        <v>1510.0160043409419</v>
      </c>
      <c r="G193" s="139">
        <f>'St 2.1.1'!G193+'St 2.1.2'!G193+'St 2.1.3'!G193</f>
        <v>1636.2712808765768</v>
      </c>
      <c r="H193" s="139">
        <f>'St 2.1.1'!H193+'St 2.1.2'!H193+'St 2.1.3'!H193</f>
        <v>566.05812720243489</v>
      </c>
      <c r="I193" s="139">
        <f>'St 2.1.1'!I193+'St 2.1.2'!I193+'St 2.1.3'!I193</f>
        <v>354.46876528035409</v>
      </c>
      <c r="J193" s="139">
        <f>'St 2.1.1'!J193+'St 2.1.2'!J193+'St 2.1.3'!J193</f>
        <v>288.52754374243273</v>
      </c>
      <c r="K193" s="139">
        <f>'St 2.1.1'!K193+'St 2.1.2'!K193+'St 2.1.3'!K193</f>
        <v>399.59927613582391</v>
      </c>
      <c r="L193" s="139">
        <f>'St 2.1.1'!L193+'St 2.1.2'!L193+'St 2.1.3'!L193</f>
        <v>401.72677687892343</v>
      </c>
      <c r="M193" s="139">
        <f>'St 2.1.1'!M193+'St 2.1.2'!M193+'St 2.1.3'!M193</f>
        <v>1217.2825837970681</v>
      </c>
      <c r="N193" s="146"/>
      <c r="O193" s="139">
        <f>'St 2.1.1'!O193+'St 2.1.2'!O193+'St 2.1.3'!O193</f>
        <v>-110.26050023098087</v>
      </c>
      <c r="P193" s="139">
        <f>'St 2.1.1'!P193+'St 2.1.2'!P193+'St 2.1.3'!P193</f>
        <v>260.7451571575275</v>
      </c>
      <c r="Q193" s="139">
        <f>'St 2.1.1'!Q193+'St 2.1.2'!Q193+'St 2.1.3'!Q193</f>
        <v>126.25527653563505</v>
      </c>
      <c r="R193" s="139">
        <f>'St 2.1.1'!R193+'St 2.1.2'!R193+'St 2.1.3'!R193</f>
        <v>-1070.2131536741417</v>
      </c>
      <c r="S193" s="139">
        <f>'St 2.1.1'!S193+'St 2.1.2'!S193+'St 2.1.3'!S193</f>
        <v>-211.58936192208085</v>
      </c>
      <c r="T193" s="139">
        <f>'St 2.1.1'!T193+'St 2.1.2'!T193+'St 2.1.3'!T193</f>
        <v>-65.941221537921393</v>
      </c>
      <c r="U193" s="139">
        <f>'St 2.1.1'!U193+'St 2.1.2'!U193+'St 2.1.3'!U193</f>
        <v>111.07173239339122</v>
      </c>
      <c r="V193" s="139">
        <f>'St 2.1.1'!V193+'St 2.1.2'!V193+'St 2.1.3'!V193</f>
        <v>2.127500743099489</v>
      </c>
      <c r="W193" s="139">
        <f>'St 2.1.1'!W193+'St 2.1.2'!W193+'St 2.1.3'!W193</f>
        <v>815.55580691814453</v>
      </c>
      <c r="X193" s="149"/>
      <c r="Y193" s="149"/>
      <c r="Z193" s="149"/>
      <c r="AA193" s="149"/>
      <c r="AB193" s="149"/>
      <c r="AC193" s="149"/>
      <c r="AD193" s="149"/>
      <c r="AE193" s="149"/>
      <c r="AF193" s="149"/>
    </row>
    <row r="194" spans="1:32">
      <c r="B194" s="3" t="s">
        <v>12</v>
      </c>
      <c r="C194" s="210" t="s">
        <v>301</v>
      </c>
      <c r="D194" s="142">
        <f>'St 2.1.1'!D194+'St 2.1.2'!D194+'St 2.1.3'!D194</f>
        <v>1355.192593101877</v>
      </c>
      <c r="E194" s="142">
        <f>'St 2.1.1'!E194+'St 2.1.2'!E194+'St 2.1.3'!E194</f>
        <v>1244.6475216808367</v>
      </c>
      <c r="F194" s="142">
        <f>'St 2.1.1'!F194+'St 2.1.2'!F194+'St 2.1.3'!F194</f>
        <v>1505.0790973723317</v>
      </c>
      <c r="G194" s="142">
        <f>'St 2.1.1'!G194+'St 2.1.2'!G194+'St 2.1.3'!G194</f>
        <v>1631.3943405188463</v>
      </c>
      <c r="H194" s="142">
        <f>'St 2.1.1'!H194+'St 2.1.2'!H194+'St 2.1.3'!H194</f>
        <v>561.21234156428045</v>
      </c>
      <c r="I194" s="142">
        <f>'St 2.1.1'!I194+'St 2.1.2'!I194+'St 2.1.3'!I194</f>
        <v>352.32179075614351</v>
      </c>
      <c r="J194" s="142">
        <f>'St 2.1.1'!J194+'St 2.1.2'!J194+'St 2.1.3'!J194</f>
        <v>286.41186516683331</v>
      </c>
      <c r="K194" s="142">
        <f>'St 2.1.1'!K194+'St 2.1.2'!K194+'St 2.1.3'!K194</f>
        <v>399.59927613582391</v>
      </c>
      <c r="L194" s="142">
        <f>'St 2.1.1'!L194+'St 2.1.2'!L194+'St 2.1.3'!L194</f>
        <v>401.72677687892343</v>
      </c>
      <c r="M194" s="142">
        <f>'St 2.1.1'!M194+'St 2.1.2'!M194+'St 2.1.3'!M194</f>
        <v>1217.2825837970681</v>
      </c>
      <c r="N194" s="143"/>
      <c r="O194" s="142">
        <f>'St 2.1.1'!O194+'St 2.1.2'!O194+'St 2.1.3'!O194</f>
        <v>-110.54507142104022</v>
      </c>
      <c r="P194" s="142">
        <f>'St 2.1.1'!P194+'St 2.1.2'!P194+'St 2.1.3'!P194</f>
        <v>260.43157569149491</v>
      </c>
      <c r="Q194" s="142">
        <f>'St 2.1.1'!Q194+'St 2.1.2'!Q194+'St 2.1.3'!Q194</f>
        <v>126.31524314651467</v>
      </c>
      <c r="R194" s="142">
        <f>'St 2.1.1'!R194+'St 2.1.2'!R194+'St 2.1.3'!R194</f>
        <v>-1070.1819989545659</v>
      </c>
      <c r="S194" s="142">
        <f>'St 2.1.1'!S194+'St 2.1.2'!S194+'St 2.1.3'!S194</f>
        <v>-208.89055080813688</v>
      </c>
      <c r="T194" s="142">
        <f>'St 2.1.1'!T194+'St 2.1.2'!T194+'St 2.1.3'!T194</f>
        <v>-65.90992558931022</v>
      </c>
      <c r="U194" s="142">
        <f>'St 2.1.1'!U194+'St 2.1.2'!U194+'St 2.1.3'!U194</f>
        <v>113.18741096899062</v>
      </c>
      <c r="V194" s="142">
        <f>'St 2.1.1'!V194+'St 2.1.2'!V194+'St 2.1.3'!V194</f>
        <v>2.127500743099489</v>
      </c>
      <c r="W194" s="142">
        <f>'St 2.1.1'!W194+'St 2.1.2'!W194+'St 2.1.3'!W194</f>
        <v>815.55580691814453</v>
      </c>
      <c r="X194" s="150"/>
      <c r="Y194" s="150"/>
      <c r="Z194" s="150"/>
      <c r="AA194" s="150"/>
      <c r="AB194" s="150"/>
      <c r="AC194" s="150"/>
      <c r="AD194" s="150"/>
      <c r="AE194" s="150"/>
      <c r="AF194" s="150"/>
    </row>
    <row r="195" spans="1:32">
      <c r="B195" s="3" t="s">
        <v>13</v>
      </c>
      <c r="C195" s="210" t="s">
        <v>302</v>
      </c>
      <c r="D195" s="142">
        <f>'St 2.1.1'!D195+'St 2.1.2'!D195+'St 2.1.3'!D195</f>
        <v>4.3387543125181525</v>
      </c>
      <c r="E195" s="142">
        <f>'St 2.1.1'!E195+'St 2.1.2'!E195+'St 2.1.3'!E195</f>
        <v>4.6233255025774982</v>
      </c>
      <c r="F195" s="142">
        <f>'St 2.1.1'!F195+'St 2.1.2'!F195+'St 2.1.3'!F195</f>
        <v>4.9369069686100779</v>
      </c>
      <c r="G195" s="142">
        <f>'St 2.1.1'!G195+'St 2.1.2'!G195+'St 2.1.3'!G195</f>
        <v>4.8769403577304509</v>
      </c>
      <c r="H195" s="142">
        <f>'St 2.1.1'!H195+'St 2.1.2'!H195+'St 2.1.3'!H195</f>
        <v>4.8457856381545366</v>
      </c>
      <c r="I195" s="142">
        <f>'St 2.1.1'!I195+'St 2.1.2'!I195+'St 2.1.3'!I195</f>
        <v>2.1469745242105787</v>
      </c>
      <c r="J195" s="142">
        <f>'St 2.1.1'!J195+'St 2.1.2'!J195+'St 2.1.3'!J195</f>
        <v>2.115678575599405</v>
      </c>
      <c r="K195" s="142">
        <f>'St 2.1.1'!K195+'St 2.1.2'!K195+'St 2.1.3'!K195</f>
        <v>0</v>
      </c>
      <c r="L195" s="142">
        <f>'St 2.1.1'!L195+'St 2.1.2'!L195+'St 2.1.3'!L195</f>
        <v>0</v>
      </c>
      <c r="M195" s="142">
        <f>'St 2.1.1'!M195+'St 2.1.2'!M195+'St 2.1.3'!M195</f>
        <v>0</v>
      </c>
      <c r="N195" s="143"/>
      <c r="O195" s="142">
        <f>'St 2.1.1'!O195+'St 2.1.2'!O195+'St 2.1.3'!O195</f>
        <v>0.2845711900593455</v>
      </c>
      <c r="P195" s="142">
        <f>'St 2.1.1'!P195+'St 2.1.2'!P195+'St 2.1.3'!P195</f>
        <v>0.31358146603258019</v>
      </c>
      <c r="Q195" s="142">
        <f>'St 2.1.1'!Q195+'St 2.1.2'!Q195+'St 2.1.3'!Q195</f>
        <v>-5.9966610879627624E-2</v>
      </c>
      <c r="R195" s="142">
        <f>'St 2.1.1'!R195+'St 2.1.2'!R195+'St 2.1.3'!R195</f>
        <v>-3.1154719575914036E-2</v>
      </c>
      <c r="S195" s="142">
        <f>'St 2.1.1'!S195+'St 2.1.2'!S195+'St 2.1.3'!S195</f>
        <v>-2.6988111139439579</v>
      </c>
      <c r="T195" s="142">
        <f>'St 2.1.1'!T195+'St 2.1.2'!T195+'St 2.1.3'!T195</f>
        <v>-3.1295948611173574E-2</v>
      </c>
      <c r="U195" s="142">
        <f>'St 2.1.1'!U195+'St 2.1.2'!U195+'St 2.1.3'!U195</f>
        <v>-2.115678575599405</v>
      </c>
      <c r="V195" s="142">
        <f>'St 2.1.1'!V195+'St 2.1.2'!V195+'St 2.1.3'!V195</f>
        <v>0</v>
      </c>
      <c r="W195" s="142">
        <f>'St 2.1.1'!W195+'St 2.1.2'!W195+'St 2.1.3'!W195</f>
        <v>0</v>
      </c>
      <c r="X195" s="150"/>
      <c r="Y195" s="150"/>
      <c r="Z195" s="150"/>
      <c r="AA195" s="150"/>
      <c r="AB195" s="150"/>
      <c r="AC195" s="150"/>
      <c r="AD195" s="150"/>
      <c r="AE195" s="150"/>
      <c r="AF195" s="150"/>
    </row>
    <row r="196" spans="1:32" s="45" customFormat="1">
      <c r="A196" s="38"/>
      <c r="B196" s="5" t="s">
        <v>28</v>
      </c>
      <c r="C196" s="209" t="s">
        <v>311</v>
      </c>
      <c r="D196" s="139">
        <f>'St 2.1.1'!D196+'St 2.1.2'!D196+'St 2.1.3'!D196</f>
        <v>2567.6414844210522</v>
      </c>
      <c r="E196" s="139">
        <f>'St 2.1.1'!E196+'St 2.1.2'!E196+'St 2.1.3'!E196</f>
        <v>2758.325089439822</v>
      </c>
      <c r="F196" s="139">
        <f>'St 2.1.1'!F196+'St 2.1.2'!F196+'St 2.1.3'!F196</f>
        <v>795.23733869408647</v>
      </c>
      <c r="G196" s="139">
        <f>'St 2.1.1'!G196+'St 2.1.2'!G196+'St 2.1.3'!G196</f>
        <v>1194.6383734250458</v>
      </c>
      <c r="H196" s="139">
        <f>'St 2.1.1'!H196+'St 2.1.2'!H196+'St 2.1.3'!H196</f>
        <v>1533.0385075605602</v>
      </c>
      <c r="I196" s="139">
        <f>'St 2.1.1'!I196+'St 2.1.2'!I196+'St 2.1.3'!I196</f>
        <v>1063.1770623241971</v>
      </c>
      <c r="J196" s="139">
        <f>'St 2.1.1'!J196+'St 2.1.2'!J196+'St 2.1.3'!J196</f>
        <v>405.92777413314491</v>
      </c>
      <c r="K196" s="139">
        <f>'St 2.1.1'!K196+'St 2.1.2'!K196+'St 2.1.3'!K196</f>
        <v>567.09055336072913</v>
      </c>
      <c r="L196" s="139">
        <f>'St 2.1.1'!L196+'St 2.1.2'!L196+'St 2.1.3'!L196</f>
        <v>614.84986401652031</v>
      </c>
      <c r="M196" s="139">
        <f>'St 2.1.1'!M196+'St 2.1.2'!M196+'St 2.1.3'!M196</f>
        <v>940.97757532300909</v>
      </c>
      <c r="N196" s="146"/>
      <c r="O196" s="139">
        <f>'St 2.1.1'!O196+'St 2.1.2'!O196+'St 2.1.3'!O196</f>
        <v>190.68360501876958</v>
      </c>
      <c r="P196" s="139">
        <f>'St 2.1.1'!P196+'St 2.1.2'!P196+'St 2.1.3'!P196</f>
        <v>-1963.0877507457355</v>
      </c>
      <c r="Q196" s="139">
        <f>'St 2.1.1'!Q196+'St 2.1.2'!Q196+'St 2.1.3'!Q196</f>
        <v>399.40103473095922</v>
      </c>
      <c r="R196" s="139">
        <f>'St 2.1.1'!R196+'St 2.1.2'!R196+'St 2.1.3'!R196</f>
        <v>338.40013413551446</v>
      </c>
      <c r="S196" s="139">
        <f>'St 2.1.1'!S196+'St 2.1.2'!S196+'St 2.1.3'!S196</f>
        <v>-469.86144523636301</v>
      </c>
      <c r="T196" s="139">
        <f>'St 2.1.1'!T196+'St 2.1.2'!T196+'St 2.1.3'!T196</f>
        <v>-657.24928819105219</v>
      </c>
      <c r="U196" s="139">
        <f>'St 2.1.1'!U196+'St 2.1.2'!U196+'St 2.1.3'!U196</f>
        <v>161.16277922758417</v>
      </c>
      <c r="V196" s="139">
        <f>'St 2.1.1'!V196+'St 2.1.2'!V196+'St 2.1.3'!V196</f>
        <v>47.759310655791239</v>
      </c>
      <c r="W196" s="139">
        <f>'St 2.1.1'!W196+'St 2.1.2'!W196+'St 2.1.3'!W196</f>
        <v>326.12771130648878</v>
      </c>
      <c r="X196" s="149"/>
      <c r="Y196" s="149"/>
      <c r="Z196" s="149"/>
      <c r="AA196" s="149"/>
      <c r="AB196" s="149"/>
      <c r="AC196" s="149"/>
      <c r="AD196" s="149"/>
      <c r="AE196" s="149"/>
      <c r="AF196" s="149"/>
    </row>
    <row r="197" spans="1:32">
      <c r="B197" s="3" t="s">
        <v>15</v>
      </c>
      <c r="C197" s="210" t="s">
        <v>303</v>
      </c>
      <c r="D197" s="142">
        <f>'St 2.1.1'!D197+'St 2.1.2'!D197+'St 2.1.3'!D197</f>
        <v>0</v>
      </c>
      <c r="E197" s="142">
        <f>'St 2.1.1'!E197+'St 2.1.2'!E197+'St 2.1.3'!E197</f>
        <v>0</v>
      </c>
      <c r="F197" s="142">
        <f>'St 2.1.1'!F197+'St 2.1.2'!F197+'St 2.1.3'!F197</f>
        <v>0</v>
      </c>
      <c r="G197" s="142">
        <f>'St 2.1.1'!G197+'St 2.1.2'!G197+'St 2.1.3'!G197</f>
        <v>0</v>
      </c>
      <c r="H197" s="142">
        <f>'St 2.1.1'!H197+'St 2.1.2'!H197+'St 2.1.3'!H197</f>
        <v>0</v>
      </c>
      <c r="I197" s="142">
        <f>'St 2.1.1'!I197+'St 2.1.2'!I197+'St 2.1.3'!I197</f>
        <v>0</v>
      </c>
      <c r="J197" s="142">
        <f>'St 2.1.1'!J197+'St 2.1.2'!J197+'St 2.1.3'!J197</f>
        <v>0</v>
      </c>
      <c r="K197" s="142">
        <f>'St 2.1.1'!K197+'St 2.1.2'!K197+'St 2.1.3'!K197</f>
        <v>0</v>
      </c>
      <c r="L197" s="142">
        <f>'St 2.1.1'!L197+'St 2.1.2'!L197+'St 2.1.3'!L197</f>
        <v>0</v>
      </c>
      <c r="M197" s="142">
        <f>'St 2.1.1'!M197+'St 2.1.2'!M197+'St 2.1.3'!M197</f>
        <v>0</v>
      </c>
      <c r="N197" s="143"/>
      <c r="O197" s="142">
        <f>'St 2.1.1'!O197+'St 2.1.2'!O197+'St 2.1.3'!O197</f>
        <v>0</v>
      </c>
      <c r="P197" s="142">
        <f>'St 2.1.1'!P197+'St 2.1.2'!P197+'St 2.1.3'!P197</f>
        <v>0</v>
      </c>
      <c r="Q197" s="142">
        <f>'St 2.1.1'!Q197+'St 2.1.2'!Q197+'St 2.1.3'!Q197</f>
        <v>0</v>
      </c>
      <c r="R197" s="142">
        <f>'St 2.1.1'!R197+'St 2.1.2'!R197+'St 2.1.3'!R197</f>
        <v>0</v>
      </c>
      <c r="S197" s="142">
        <f>'St 2.1.1'!S197+'St 2.1.2'!S197+'St 2.1.3'!S197</f>
        <v>0</v>
      </c>
      <c r="T197" s="142">
        <f>'St 2.1.1'!T197+'St 2.1.2'!T197+'St 2.1.3'!T197</f>
        <v>0</v>
      </c>
      <c r="U197" s="142">
        <f>'St 2.1.1'!U197+'St 2.1.2'!U197+'St 2.1.3'!U197</f>
        <v>0</v>
      </c>
      <c r="V197" s="142">
        <f>'St 2.1.1'!V197+'St 2.1.2'!V197+'St 2.1.3'!V197</f>
        <v>0</v>
      </c>
      <c r="W197" s="142">
        <f>'St 2.1.1'!W197+'St 2.1.2'!W197+'St 2.1.3'!W197</f>
        <v>0</v>
      </c>
      <c r="X197" s="150"/>
      <c r="Y197" s="150"/>
      <c r="Z197" s="150"/>
      <c r="AA197" s="150"/>
      <c r="AB197" s="150"/>
      <c r="AC197" s="150"/>
      <c r="AD197" s="150"/>
      <c r="AE197" s="150"/>
      <c r="AF197" s="150"/>
    </row>
    <row r="198" spans="1:32">
      <c r="B198" s="3" t="s">
        <v>16</v>
      </c>
      <c r="C198" s="210" t="s">
        <v>304</v>
      </c>
      <c r="D198" s="142">
        <f>'St 2.1.1'!D198+'St 2.1.2'!D198+'St 2.1.3'!D198</f>
        <v>413.16847525158886</v>
      </c>
      <c r="E198" s="142">
        <f>'St 2.1.1'!E198+'St 2.1.2'!E198+'St 2.1.3'!E198</f>
        <v>440.26746178745253</v>
      </c>
      <c r="F198" s="142">
        <f>'St 2.1.1'!F198+'St 2.1.2'!F198+'St 2.1.3'!F198</f>
        <v>470.12902270000001</v>
      </c>
      <c r="G198" s="142">
        <f>'St 2.1.1'!G198+'St 2.1.2'!G198+'St 2.1.3'!G198</f>
        <v>591.7558583</v>
      </c>
      <c r="H198" s="142">
        <f>'St 2.1.1'!H198+'St 2.1.2'!H198+'St 2.1.3'!H198</f>
        <v>689.42010389999996</v>
      </c>
      <c r="I198" s="142">
        <f>'St 2.1.1'!I198+'St 2.1.2'!I198+'St 2.1.3'!I198</f>
        <v>15.837956699999999</v>
      </c>
      <c r="J198" s="142">
        <f>'St 2.1.1'!J198+'St 2.1.2'!J198+'St 2.1.3'!J198</f>
        <v>15.230575200000002</v>
      </c>
      <c r="K198" s="142">
        <f>'St 2.1.1'!K198+'St 2.1.2'!K198+'St 2.1.3'!K198</f>
        <v>25.302846699999996</v>
      </c>
      <c r="L198" s="142">
        <f>'St 2.1.1'!L198+'St 2.1.2'!L198+'St 2.1.3'!L198</f>
        <v>27.129536600000005</v>
      </c>
      <c r="M198" s="142">
        <f>'St 2.1.1'!M198+'St 2.1.2'!M198+'St 2.1.3'!M198</f>
        <v>29.236545858193281</v>
      </c>
      <c r="N198" s="143"/>
      <c r="O198" s="142">
        <f>'St 2.1.1'!O198+'St 2.1.2'!O198+'St 2.1.3'!O198</f>
        <v>27.098986535863645</v>
      </c>
      <c r="P198" s="142">
        <f>'St 2.1.1'!P198+'St 2.1.2'!P198+'St 2.1.3'!P198</f>
        <v>29.861560912547525</v>
      </c>
      <c r="Q198" s="142">
        <f>'St 2.1.1'!Q198+'St 2.1.2'!Q198+'St 2.1.3'!Q198</f>
        <v>121.62683559999996</v>
      </c>
      <c r="R198" s="142">
        <f>'St 2.1.1'!R198+'St 2.1.2'!R198+'St 2.1.3'!R198</f>
        <v>97.664245599999958</v>
      </c>
      <c r="S198" s="142">
        <f>'St 2.1.1'!S198+'St 2.1.2'!S198+'St 2.1.3'!S198</f>
        <v>-673.58214720000001</v>
      </c>
      <c r="T198" s="142">
        <f>'St 2.1.1'!T198+'St 2.1.2'!T198+'St 2.1.3'!T198</f>
        <v>-0.60738149999999824</v>
      </c>
      <c r="U198" s="142">
        <f>'St 2.1.1'!U198+'St 2.1.2'!U198+'St 2.1.3'!U198</f>
        <v>10.072271499999996</v>
      </c>
      <c r="V198" s="142">
        <f>'St 2.1.1'!V198+'St 2.1.2'!V198+'St 2.1.3'!V198</f>
        <v>1.8266899000000059</v>
      </c>
      <c r="W198" s="142">
        <f>'St 2.1.1'!W198+'St 2.1.2'!W198+'St 2.1.3'!W198</f>
        <v>2.1070092581932762</v>
      </c>
      <c r="X198" s="150"/>
      <c r="Y198" s="150"/>
      <c r="Z198" s="150"/>
      <c r="AA198" s="150"/>
      <c r="AB198" s="150"/>
      <c r="AC198" s="150"/>
      <c r="AD198" s="150"/>
      <c r="AE198" s="150"/>
      <c r="AF198" s="150"/>
    </row>
    <row r="199" spans="1:32">
      <c r="B199" s="3" t="s">
        <v>17</v>
      </c>
      <c r="C199" s="210" t="s">
        <v>305</v>
      </c>
      <c r="D199" s="142">
        <f>'St 2.1.1'!D199+'St 2.1.2'!D199+'St 2.1.3'!D199</f>
        <v>2.1092434999999998</v>
      </c>
      <c r="E199" s="142">
        <f>'St 2.1.1'!E199+'St 2.1.2'!E199+'St 2.1.3'!E199</f>
        <v>17.471408400000001</v>
      </c>
      <c r="F199" s="142">
        <f>'St 2.1.1'!F199+'St 2.1.2'!F199+'St 2.1.3'!F199</f>
        <v>20.4366831</v>
      </c>
      <c r="G199" s="142">
        <f>'St 2.1.1'!G199+'St 2.1.2'!G199+'St 2.1.3'!G199</f>
        <v>30.398735599999998</v>
      </c>
      <c r="H199" s="142">
        <f>'St 2.1.1'!H199+'St 2.1.2'!H199+'St 2.1.3'!H199</f>
        <v>33.010160999999997</v>
      </c>
      <c r="I199" s="142">
        <f>'St 2.1.1'!I199+'St 2.1.2'!I199+'St 2.1.3'!I199</f>
        <v>30.101660800000001</v>
      </c>
      <c r="J199" s="142">
        <f>'St 2.1.1'!J199+'St 2.1.2'!J199+'St 2.1.3'!J199</f>
        <v>0</v>
      </c>
      <c r="K199" s="142">
        <f>'St 2.1.1'!K199+'St 2.1.2'!K199+'St 2.1.3'!K199</f>
        <v>97.204538257942644</v>
      </c>
      <c r="L199" s="142">
        <f>'St 2.1.1'!L199+'St 2.1.2'!L199+'St 2.1.3'!L199</f>
        <v>97.268337221173411</v>
      </c>
      <c r="M199" s="142">
        <f>'St 2.1.1'!M199+'St 2.1.2'!M199+'St 2.1.3'!M199</f>
        <v>94.818693170112496</v>
      </c>
      <c r="N199" s="143"/>
      <c r="O199" s="142">
        <f>'St 2.1.1'!O199+'St 2.1.2'!O199+'St 2.1.3'!O199</f>
        <v>15.362164900000003</v>
      </c>
      <c r="P199" s="142">
        <f>'St 2.1.1'!P199+'St 2.1.2'!P199+'St 2.1.3'!P199</f>
        <v>2.9652746999999979</v>
      </c>
      <c r="Q199" s="142">
        <f>'St 2.1.1'!Q199+'St 2.1.2'!Q199+'St 2.1.3'!Q199</f>
        <v>9.9620524999999986</v>
      </c>
      <c r="R199" s="142">
        <f>'St 2.1.1'!R199+'St 2.1.2'!R199+'St 2.1.3'!R199</f>
        <v>2.6114254000000003</v>
      </c>
      <c r="S199" s="142">
        <f>'St 2.1.1'!S199+'St 2.1.2'!S199+'St 2.1.3'!S199</f>
        <v>-2.9085001999999971</v>
      </c>
      <c r="T199" s="142">
        <f>'St 2.1.1'!T199+'St 2.1.2'!T199+'St 2.1.3'!T199</f>
        <v>-30.101660800000001</v>
      </c>
      <c r="U199" s="142">
        <f>'St 2.1.1'!U199+'St 2.1.2'!U199+'St 2.1.3'!U199</f>
        <v>97.204538257942644</v>
      </c>
      <c r="V199" s="142">
        <f>'St 2.1.1'!V199+'St 2.1.2'!V199+'St 2.1.3'!V199</f>
        <v>6.3798963230765615E-2</v>
      </c>
      <c r="W199" s="142">
        <f>'St 2.1.1'!W199+'St 2.1.2'!W199+'St 2.1.3'!W199</f>
        <v>-2.4496440510609063</v>
      </c>
      <c r="X199" s="150"/>
      <c r="Y199" s="150"/>
      <c r="Z199" s="150"/>
      <c r="AA199" s="150"/>
      <c r="AB199" s="150"/>
      <c r="AC199" s="150"/>
      <c r="AD199" s="150"/>
      <c r="AE199" s="150"/>
      <c r="AF199" s="150"/>
    </row>
    <row r="200" spans="1:32">
      <c r="B200" s="4" t="s">
        <v>34</v>
      </c>
      <c r="C200" s="42"/>
      <c r="D200" s="142">
        <f>'St 2.1.1'!D200+'St 2.1.2'!D200+'St 2.1.3'!D200</f>
        <v>2152.3637656694632</v>
      </c>
      <c r="E200" s="142">
        <f>'St 2.1.1'!E200+'St 2.1.2'!E200+'St 2.1.3'!E200</f>
        <v>2300.5862192523691</v>
      </c>
      <c r="F200" s="142">
        <f>'St 2.1.1'!F200+'St 2.1.2'!F200+'St 2.1.3'!F200</f>
        <v>304.67163289408654</v>
      </c>
      <c r="G200" s="142">
        <f>'St 2.1.1'!G200+'St 2.1.2'!G200+'St 2.1.3'!G200</f>
        <v>572.48377952504575</v>
      </c>
      <c r="H200" s="142">
        <f>'St 2.1.1'!H200+'St 2.1.2'!H200+'St 2.1.3'!H200</f>
        <v>810.60824266056034</v>
      </c>
      <c r="I200" s="142">
        <f>'St 2.1.1'!I200+'St 2.1.2'!I200+'St 2.1.3'!I200</f>
        <v>1017.2374448241972</v>
      </c>
      <c r="J200" s="142">
        <f>'St 2.1.1'!J200+'St 2.1.2'!J200+'St 2.1.3'!J200</f>
        <v>390.69719893314493</v>
      </c>
      <c r="K200" s="142">
        <f>'St 2.1.1'!K200+'St 2.1.2'!K200+'St 2.1.3'!K200</f>
        <v>444.58316840278644</v>
      </c>
      <c r="L200" s="142">
        <f>'St 2.1.1'!L200+'St 2.1.2'!L200+'St 2.1.3'!L200</f>
        <v>490.45199019534687</v>
      </c>
      <c r="M200" s="142">
        <f>'St 2.1.1'!M200+'St 2.1.2'!M200+'St 2.1.3'!M200</f>
        <v>816.92233629470343</v>
      </c>
      <c r="N200" s="143"/>
      <c r="O200" s="142">
        <f>'St 2.1.1'!O200+'St 2.1.2'!O200+'St 2.1.3'!O200</f>
        <v>148.22245358290581</v>
      </c>
      <c r="P200" s="142">
        <f>'St 2.1.1'!P200+'St 2.1.2'!P200+'St 2.1.3'!P200</f>
        <v>-1995.9145863582826</v>
      </c>
      <c r="Q200" s="142">
        <f>'St 2.1.1'!Q200+'St 2.1.2'!Q200+'St 2.1.3'!Q200</f>
        <v>267.81214663095921</v>
      </c>
      <c r="R200" s="142">
        <f>'St 2.1.1'!R200+'St 2.1.2'!R200+'St 2.1.3'!R200</f>
        <v>238.12446313551456</v>
      </c>
      <c r="S200" s="142">
        <f>'St 2.1.1'!S200+'St 2.1.2'!S200+'St 2.1.3'!S200</f>
        <v>206.62920216363682</v>
      </c>
      <c r="T200" s="142">
        <f>'St 2.1.1'!T200+'St 2.1.2'!T200+'St 2.1.3'!T200</f>
        <v>-626.54024589105222</v>
      </c>
      <c r="U200" s="142">
        <f>'St 2.1.1'!U200+'St 2.1.2'!U200+'St 2.1.3'!U200</f>
        <v>53.885969469641552</v>
      </c>
      <c r="V200" s="142">
        <f>'St 2.1.1'!V200+'St 2.1.2'!V200+'St 2.1.3'!V200</f>
        <v>45.868821792560425</v>
      </c>
      <c r="W200" s="142">
        <f>'St 2.1.1'!W200+'St 2.1.2'!W200+'St 2.1.3'!W200</f>
        <v>326.47034609935656</v>
      </c>
      <c r="X200" s="150"/>
      <c r="Y200" s="150"/>
      <c r="Z200" s="150"/>
      <c r="AA200" s="150"/>
      <c r="AB200" s="150"/>
      <c r="AC200" s="150"/>
      <c r="AD200" s="150"/>
      <c r="AE200" s="150"/>
      <c r="AF200" s="150"/>
    </row>
    <row r="201" spans="1:32">
      <c r="B201" s="3" t="s">
        <v>19</v>
      </c>
      <c r="C201" s="210" t="s">
        <v>306</v>
      </c>
      <c r="D201" s="142">
        <f>'St 2.1.1'!D201+'St 2.1.2'!D201+'St 2.1.3'!D201</f>
        <v>0</v>
      </c>
      <c r="E201" s="142">
        <f>'St 2.1.1'!E201+'St 2.1.2'!E201+'St 2.1.3'!E201</f>
        <v>0</v>
      </c>
      <c r="F201" s="142">
        <f>'St 2.1.1'!F201+'St 2.1.2'!F201+'St 2.1.3'!F201</f>
        <v>0</v>
      </c>
      <c r="G201" s="142">
        <f>'St 2.1.1'!G201+'St 2.1.2'!G201+'St 2.1.3'!G201</f>
        <v>0</v>
      </c>
      <c r="H201" s="142">
        <f>'St 2.1.1'!H201+'St 2.1.2'!H201+'St 2.1.3'!H201</f>
        <v>0</v>
      </c>
      <c r="I201" s="142">
        <f>'St 2.1.1'!I201+'St 2.1.2'!I201+'St 2.1.3'!I201</f>
        <v>0</v>
      </c>
      <c r="J201" s="142">
        <f>'St 2.1.1'!J201+'St 2.1.2'!J201+'St 2.1.3'!J201</f>
        <v>0</v>
      </c>
      <c r="K201" s="142">
        <f>'St 2.1.1'!K201+'St 2.1.2'!K201+'St 2.1.3'!K201</f>
        <v>0</v>
      </c>
      <c r="L201" s="142">
        <f>'St 2.1.1'!L201+'St 2.1.2'!L201+'St 2.1.3'!L201</f>
        <v>0</v>
      </c>
      <c r="M201" s="142">
        <f>'St 2.1.1'!M201+'St 2.1.2'!M201+'St 2.1.3'!M201</f>
        <v>0</v>
      </c>
      <c r="N201" s="143"/>
      <c r="O201" s="142">
        <f>'St 2.1.1'!O201+'St 2.1.2'!O201+'St 2.1.3'!O201</f>
        <v>0</v>
      </c>
      <c r="P201" s="142">
        <f>'St 2.1.1'!P201+'St 2.1.2'!P201+'St 2.1.3'!P201</f>
        <v>0</v>
      </c>
      <c r="Q201" s="142">
        <f>'St 2.1.1'!Q201+'St 2.1.2'!Q201+'St 2.1.3'!Q201</f>
        <v>0</v>
      </c>
      <c r="R201" s="142">
        <f>'St 2.1.1'!R201+'St 2.1.2'!R201+'St 2.1.3'!R201</f>
        <v>0</v>
      </c>
      <c r="S201" s="142">
        <f>'St 2.1.1'!S201+'St 2.1.2'!S201+'St 2.1.3'!S201</f>
        <v>0</v>
      </c>
      <c r="T201" s="142">
        <f>'St 2.1.1'!T201+'St 2.1.2'!T201+'St 2.1.3'!T201</f>
        <v>0</v>
      </c>
      <c r="U201" s="142">
        <f>'St 2.1.1'!U201+'St 2.1.2'!U201+'St 2.1.3'!U201</f>
        <v>0</v>
      </c>
      <c r="V201" s="142">
        <f>'St 2.1.1'!V201+'St 2.1.2'!V201+'St 2.1.3'!V201</f>
        <v>0</v>
      </c>
      <c r="W201" s="142">
        <f>'St 2.1.1'!W201+'St 2.1.2'!W201+'St 2.1.3'!W201</f>
        <v>0</v>
      </c>
      <c r="X201" s="150"/>
      <c r="Y201" s="150"/>
      <c r="Z201" s="150"/>
      <c r="AA201" s="150"/>
      <c r="AB201" s="150"/>
      <c r="AC201" s="150"/>
      <c r="AD201" s="150"/>
      <c r="AE201" s="150"/>
      <c r="AF201" s="150"/>
    </row>
    <row r="202" spans="1:32">
      <c r="B202" s="3" t="s">
        <v>20</v>
      </c>
      <c r="C202" s="210" t="s">
        <v>307</v>
      </c>
      <c r="D202" s="142">
        <f>'St 2.1.1'!D202+'St 2.1.2'!D202+'St 2.1.3'!D202</f>
        <v>0</v>
      </c>
      <c r="E202" s="142">
        <f>'St 2.1.1'!E202+'St 2.1.2'!E202+'St 2.1.3'!E202</f>
        <v>0</v>
      </c>
      <c r="F202" s="142">
        <f>'St 2.1.1'!F202+'St 2.1.2'!F202+'St 2.1.3'!F202</f>
        <v>0</v>
      </c>
      <c r="G202" s="142">
        <f>'St 2.1.1'!G202+'St 2.1.2'!G202+'St 2.1.3'!G202</f>
        <v>0</v>
      </c>
      <c r="H202" s="142">
        <f>'St 2.1.1'!H202+'St 2.1.2'!H202+'St 2.1.3'!H202</f>
        <v>0</v>
      </c>
      <c r="I202" s="142">
        <f>'St 2.1.1'!I202+'St 2.1.2'!I202+'St 2.1.3'!I202</f>
        <v>0</v>
      </c>
      <c r="J202" s="142">
        <f>'St 2.1.1'!J202+'St 2.1.2'!J202+'St 2.1.3'!J202</f>
        <v>0</v>
      </c>
      <c r="K202" s="142">
        <f>'St 2.1.1'!K202+'St 2.1.2'!K202+'St 2.1.3'!K202</f>
        <v>0</v>
      </c>
      <c r="L202" s="142">
        <f>'St 2.1.1'!L202+'St 2.1.2'!L202+'St 2.1.3'!L202</f>
        <v>0</v>
      </c>
      <c r="M202" s="142">
        <f>'St 2.1.1'!M202+'St 2.1.2'!M202+'St 2.1.3'!M202</f>
        <v>0</v>
      </c>
      <c r="N202" s="143"/>
      <c r="O202" s="142">
        <f>'St 2.1.1'!O202+'St 2.1.2'!O202+'St 2.1.3'!O202</f>
        <v>0</v>
      </c>
      <c r="P202" s="142">
        <f>'St 2.1.1'!P202+'St 2.1.2'!P202+'St 2.1.3'!P202</f>
        <v>0</v>
      </c>
      <c r="Q202" s="142">
        <f>'St 2.1.1'!Q202+'St 2.1.2'!Q202+'St 2.1.3'!Q202</f>
        <v>0</v>
      </c>
      <c r="R202" s="142">
        <f>'St 2.1.1'!R202+'St 2.1.2'!R202+'St 2.1.3'!R202</f>
        <v>0</v>
      </c>
      <c r="S202" s="142">
        <f>'St 2.1.1'!S202+'St 2.1.2'!S202+'St 2.1.3'!S202</f>
        <v>0</v>
      </c>
      <c r="T202" s="142">
        <f>'St 2.1.1'!T202+'St 2.1.2'!T202+'St 2.1.3'!T202</f>
        <v>0</v>
      </c>
      <c r="U202" s="142">
        <f>'St 2.1.1'!U202+'St 2.1.2'!U202+'St 2.1.3'!U202</f>
        <v>0</v>
      </c>
      <c r="V202" s="142">
        <f>'St 2.1.1'!V202+'St 2.1.2'!V202+'St 2.1.3'!V202</f>
        <v>0</v>
      </c>
      <c r="W202" s="142">
        <f>'St 2.1.1'!W202+'St 2.1.2'!W202+'St 2.1.3'!W202</f>
        <v>0</v>
      </c>
      <c r="X202" s="150"/>
      <c r="Y202" s="150"/>
      <c r="Z202" s="150"/>
      <c r="AA202" s="150"/>
      <c r="AB202" s="150"/>
      <c r="AC202" s="150"/>
      <c r="AD202" s="150"/>
      <c r="AE202" s="150"/>
      <c r="AF202" s="150"/>
    </row>
    <row r="203" spans="1:32" s="45" customFormat="1">
      <c r="A203" s="38"/>
      <c r="B203" s="5" t="s">
        <v>21</v>
      </c>
      <c r="C203" s="209" t="s">
        <v>308</v>
      </c>
      <c r="D203" s="139">
        <f>'St 2.1.1'!D203+'St 2.1.2'!D203+'St 2.1.3'!D203</f>
        <v>385318.89045704197</v>
      </c>
      <c r="E203" s="139">
        <f>'St 2.1.1'!E203+'St 2.1.2'!E203+'St 2.1.3'!E203</f>
        <v>397653.75683088088</v>
      </c>
      <c r="F203" s="139">
        <f>'St 2.1.1'!F203+'St 2.1.2'!F203+'St 2.1.3'!F203</f>
        <v>408416.46188443399</v>
      </c>
      <c r="G203" s="139">
        <f>'St 2.1.1'!G203+'St 2.1.2'!G203+'St 2.1.3'!G203</f>
        <v>400239.92312626552</v>
      </c>
      <c r="H203" s="139">
        <f>'St 2.1.1'!H203+'St 2.1.2'!H203+'St 2.1.3'!H203</f>
        <v>362751.60697496001</v>
      </c>
      <c r="I203" s="139">
        <f>'St 2.1.1'!I203+'St 2.1.2'!I203+'St 2.1.3'!I203</f>
        <v>396616.17354107206</v>
      </c>
      <c r="J203" s="139">
        <f>'St 2.1.1'!J203+'St 2.1.2'!J203+'St 2.1.3'!J203</f>
        <v>513212.25411115022</v>
      </c>
      <c r="K203" s="139">
        <f>'St 2.1.1'!K203+'St 2.1.2'!K203+'St 2.1.3'!K203</f>
        <v>635178.42779617314</v>
      </c>
      <c r="L203" s="139">
        <f>'St 2.1.1'!L203+'St 2.1.2'!L203+'St 2.1.3'!L203</f>
        <v>695243.5369901075</v>
      </c>
      <c r="M203" s="139">
        <f>'St 2.1.1'!M203+'St 2.1.2'!M203+'St 2.1.3'!M203</f>
        <v>498936.26553167839</v>
      </c>
      <c r="N203" s="146"/>
      <c r="O203" s="139">
        <f>'St 2.1.1'!O203+'St 2.1.2'!O203+'St 2.1.3'!O203</f>
        <v>12334.86637383893</v>
      </c>
      <c r="P203" s="139">
        <f>'St 2.1.1'!P203+'St 2.1.2'!P203+'St 2.1.3'!P203</f>
        <v>10762.705053553091</v>
      </c>
      <c r="Q203" s="139">
        <f>'St 2.1.1'!Q203+'St 2.1.2'!Q203+'St 2.1.3'!Q203</f>
        <v>-8176.5387581685145</v>
      </c>
      <c r="R203" s="139">
        <f>'St 2.1.1'!R203+'St 2.1.2'!R203+'St 2.1.3'!R203</f>
        <v>-37488.316151305444</v>
      </c>
      <c r="S203" s="139">
        <f>'St 2.1.1'!S203+'St 2.1.2'!S203+'St 2.1.3'!S203</f>
        <v>33864.566566112044</v>
      </c>
      <c r="T203" s="139">
        <f>'St 2.1.1'!T203+'St 2.1.2'!T203+'St 2.1.3'!T203</f>
        <v>116596.08057007813</v>
      </c>
      <c r="U203" s="139">
        <f>'St 2.1.1'!U203+'St 2.1.2'!U203+'St 2.1.3'!U203</f>
        <v>121966.17368502296</v>
      </c>
      <c r="V203" s="139">
        <f>'St 2.1.1'!V203+'St 2.1.2'!V203+'St 2.1.3'!V203</f>
        <v>60065.109193934317</v>
      </c>
      <c r="W203" s="139">
        <f>'St 2.1.1'!W203+'St 2.1.2'!W203+'St 2.1.3'!W203</f>
        <v>-196307.27145842905</v>
      </c>
      <c r="X203" s="149"/>
      <c r="Y203" s="149"/>
      <c r="Z203" s="149"/>
      <c r="AA203" s="149"/>
      <c r="AB203" s="149"/>
      <c r="AC203" s="149"/>
      <c r="AD203" s="149"/>
      <c r="AE203" s="149"/>
      <c r="AF203" s="149"/>
    </row>
    <row r="204" spans="1:32" s="45" customFormat="1">
      <c r="A204" s="38"/>
      <c r="B204" s="9" t="s">
        <v>94</v>
      </c>
      <c r="C204" s="209" t="s">
        <v>309</v>
      </c>
      <c r="D204" s="139">
        <f>'St 2.1.1'!D204+'St 2.1.2'!D204+'St 2.1.3'!D204</f>
        <v>157027.16170120143</v>
      </c>
      <c r="E204" s="139">
        <f>'St 2.1.1'!E204+'St 2.1.2'!E204+'St 2.1.3'!E204</f>
        <v>165298.38406390933</v>
      </c>
      <c r="F204" s="139">
        <f>'St 2.1.1'!F204+'St 2.1.2'!F204+'St 2.1.3'!F204</f>
        <v>164449.80655693327</v>
      </c>
      <c r="G204" s="139">
        <f>'St 2.1.1'!G204+'St 2.1.2'!G204+'St 2.1.3'!G204</f>
        <v>169307.00344217397</v>
      </c>
      <c r="H204" s="139">
        <f>'St 2.1.1'!H204+'St 2.1.2'!H204+'St 2.1.3'!H204</f>
        <v>149788.57367617899</v>
      </c>
      <c r="I204" s="139">
        <f>'St 2.1.1'!I204+'St 2.1.2'!I204+'St 2.1.3'!I204</f>
        <v>168064.62907568557</v>
      </c>
      <c r="J204" s="139">
        <f>'St 2.1.1'!J204+'St 2.1.2'!J204+'St 2.1.3'!J204</f>
        <v>304533.56761849974</v>
      </c>
      <c r="K204" s="139">
        <f>'St 2.1.1'!K204+'St 2.1.2'!K204+'St 2.1.3'!K204</f>
        <v>364051.00493876555</v>
      </c>
      <c r="L204" s="139">
        <f>'St 2.1.1'!L204+'St 2.1.2'!L204+'St 2.1.3'!L204</f>
        <v>283691.48139006755</v>
      </c>
      <c r="M204" s="139">
        <f>'St 2.1.1'!M204+'St 2.1.2'!M204+'St 2.1.3'!M204</f>
        <v>143314.99977349042</v>
      </c>
      <c r="N204" s="146"/>
      <c r="O204" s="139">
        <f>'St 2.1.1'!O204+'St 2.1.2'!O204+'St 2.1.3'!O204</f>
        <v>8271.2223627078947</v>
      </c>
      <c r="P204" s="139">
        <f>'St 2.1.1'!P204+'St 2.1.2'!P204+'St 2.1.3'!P204</f>
        <v>-848.57750697607457</v>
      </c>
      <c r="Q204" s="139">
        <f>'St 2.1.1'!Q204+'St 2.1.2'!Q204+'St 2.1.3'!Q204</f>
        <v>4857.1968852407381</v>
      </c>
      <c r="R204" s="139">
        <f>'St 2.1.1'!R204+'St 2.1.2'!R204+'St 2.1.3'!R204</f>
        <v>-19518.429765994995</v>
      </c>
      <c r="S204" s="139">
        <f>'St 2.1.1'!S204+'St 2.1.2'!S204+'St 2.1.3'!S204</f>
        <v>18276.055399506567</v>
      </c>
      <c r="T204" s="139">
        <f>'St 2.1.1'!T204+'St 2.1.2'!T204+'St 2.1.3'!T204</f>
        <v>136468.93854281414</v>
      </c>
      <c r="U204" s="139">
        <f>'St 2.1.1'!U204+'St 2.1.2'!U204+'St 2.1.3'!U204</f>
        <v>59517.437320265861</v>
      </c>
      <c r="V204" s="139">
        <f>'St 2.1.1'!V204+'St 2.1.2'!V204+'St 2.1.3'!V204</f>
        <v>-80359.523548698009</v>
      </c>
      <c r="W204" s="139">
        <f>'St 2.1.1'!W204+'St 2.1.2'!W204+'St 2.1.3'!W204</f>
        <v>-140376.4816165771</v>
      </c>
      <c r="X204" s="149"/>
      <c r="Y204" s="149"/>
      <c r="Z204" s="149"/>
      <c r="AA204" s="149"/>
      <c r="AB204" s="149"/>
      <c r="AC204" s="149"/>
      <c r="AD204" s="149"/>
      <c r="AE204" s="149"/>
      <c r="AF204" s="149"/>
    </row>
    <row r="205" spans="1:32">
      <c r="B205" s="208" t="s">
        <v>40</v>
      </c>
      <c r="C205" s="219"/>
      <c r="D205" s="142">
        <f>'St 2.1.1'!D205+'St 2.1.2'!D205+'St 2.1.3'!D205</f>
        <v>157027.16170120143</v>
      </c>
      <c r="E205" s="142">
        <f>'St 2.1.1'!E205+'St 2.1.2'!E205+'St 2.1.3'!E205</f>
        <v>165298.38406390933</v>
      </c>
      <c r="F205" s="142">
        <f>'St 2.1.1'!F205+'St 2.1.2'!F205+'St 2.1.3'!F205</f>
        <v>164449.80655693327</v>
      </c>
      <c r="G205" s="142">
        <f>'St 2.1.1'!G205+'St 2.1.2'!G205+'St 2.1.3'!G205</f>
        <v>169307.00344217397</v>
      </c>
      <c r="H205" s="142">
        <f>'St 2.1.1'!H205+'St 2.1.2'!H205+'St 2.1.3'!H205</f>
        <v>149788.57367617899</v>
      </c>
      <c r="I205" s="142">
        <f>'St 2.1.1'!I205+'St 2.1.2'!I205+'St 2.1.3'!I205</f>
        <v>168064.62907568557</v>
      </c>
      <c r="J205" s="142">
        <f>'St 2.1.1'!J205+'St 2.1.2'!J205+'St 2.1.3'!J205</f>
        <v>304533.56761849974</v>
      </c>
      <c r="K205" s="142">
        <f>'St 2.1.1'!K205+'St 2.1.2'!K205+'St 2.1.3'!K205</f>
        <v>364051.00493876555</v>
      </c>
      <c r="L205" s="142">
        <f>'St 2.1.1'!L205+'St 2.1.2'!L205+'St 2.1.3'!L205</f>
        <v>283691.48139006755</v>
      </c>
      <c r="M205" s="142">
        <f>'St 2.1.1'!M205+'St 2.1.2'!M205+'St 2.1.3'!M205</f>
        <v>143314.99977349042</v>
      </c>
      <c r="N205" s="143"/>
      <c r="O205" s="142">
        <f>'St 2.1.1'!O205+'St 2.1.2'!O205+'St 2.1.3'!O205</f>
        <v>-1022.2276372920895</v>
      </c>
      <c r="P205" s="142">
        <f>'St 2.1.1'!P205+'St 2.1.2'!P205+'St 2.1.3'!P205</f>
        <v>-1565.2175069760813</v>
      </c>
      <c r="Q205" s="142">
        <f>'St 2.1.1'!Q205+'St 2.1.2'!Q205+'St 2.1.3'!Q205</f>
        <v>7042.3568852407343</v>
      </c>
      <c r="R205" s="142">
        <f>'St 2.1.1'!R205+'St 2.1.2'!R205+'St 2.1.3'!R205</f>
        <v>668.43023400500249</v>
      </c>
      <c r="S205" s="142">
        <f>'St 2.1.1'!S205+'St 2.1.2'!S205+'St 2.1.3'!S205</f>
        <v>1151.311862222994</v>
      </c>
      <c r="T205" s="142">
        <f>'St 2.1.1'!T205+'St 2.1.2'!T205+'St 2.1.3'!T205</f>
        <v>1166.9137839833879</v>
      </c>
      <c r="U205" s="142">
        <f>'St 2.1.1'!U205+'St 2.1.2'!U205+'St 2.1.3'!U205</f>
        <v>8217.1395750207557</v>
      </c>
      <c r="V205" s="142">
        <f>'St 2.1.1'!V205+'St 2.1.2'!V205+'St 2.1.3'!V205</f>
        <v>10422.239973379865</v>
      </c>
      <c r="W205" s="142">
        <f>'St 2.1.1'!W205+'St 2.1.2'!W205+'St 2.1.3'!W205</f>
        <v>-5758.0707074882239</v>
      </c>
      <c r="X205" s="150"/>
      <c r="Y205" s="150"/>
      <c r="Z205" s="150"/>
      <c r="AA205" s="150"/>
      <c r="AB205" s="150"/>
      <c r="AC205" s="150"/>
      <c r="AD205" s="150"/>
      <c r="AE205" s="150"/>
      <c r="AF205" s="150"/>
    </row>
    <row r="206" spans="1:32">
      <c r="B206" s="6" t="s">
        <v>41</v>
      </c>
      <c r="C206" s="219"/>
      <c r="D206" s="142">
        <f>'St 2.1.1'!D206+'St 2.1.2'!D206+'St 2.1.3'!D206</f>
        <v>0</v>
      </c>
      <c r="E206" s="142">
        <f>'St 2.1.1'!E206+'St 2.1.2'!E206+'St 2.1.3'!E206</f>
        <v>0</v>
      </c>
      <c r="F206" s="142">
        <f>'St 2.1.1'!F206+'St 2.1.2'!F206+'St 2.1.3'!F206</f>
        <v>0</v>
      </c>
      <c r="G206" s="142">
        <f>'St 2.1.1'!G206+'St 2.1.2'!G206+'St 2.1.3'!G206</f>
        <v>0</v>
      </c>
      <c r="H206" s="142">
        <f>'St 2.1.1'!H206+'St 2.1.2'!H206+'St 2.1.3'!H206</f>
        <v>0</v>
      </c>
      <c r="I206" s="142">
        <f>'St 2.1.1'!I206+'St 2.1.2'!I206+'St 2.1.3'!I206</f>
        <v>0</v>
      </c>
      <c r="J206" s="142">
        <f>'St 2.1.1'!J206+'St 2.1.2'!J206+'St 2.1.3'!J206</f>
        <v>0</v>
      </c>
      <c r="K206" s="142">
        <f>'St 2.1.1'!K206+'St 2.1.2'!K206+'St 2.1.3'!K206</f>
        <v>0</v>
      </c>
      <c r="L206" s="142">
        <f>'St 2.1.1'!L206+'St 2.1.2'!L206+'St 2.1.3'!L206</f>
        <v>0</v>
      </c>
      <c r="M206" s="142">
        <f>'St 2.1.1'!M206+'St 2.1.2'!M206+'St 2.1.3'!M206</f>
        <v>0</v>
      </c>
      <c r="N206" s="143"/>
      <c r="O206" s="142">
        <f>'St 2.1.1'!O206+'St 2.1.2'!O206+'St 2.1.3'!O206</f>
        <v>0</v>
      </c>
      <c r="P206" s="142">
        <f>'St 2.1.1'!P206+'St 2.1.2'!P206+'St 2.1.3'!P206</f>
        <v>0</v>
      </c>
      <c r="Q206" s="142">
        <f>'St 2.1.1'!Q206+'St 2.1.2'!Q206+'St 2.1.3'!Q206</f>
        <v>0</v>
      </c>
      <c r="R206" s="142">
        <f>'St 2.1.1'!R206+'St 2.1.2'!R206+'St 2.1.3'!R206</f>
        <v>0</v>
      </c>
      <c r="S206" s="142">
        <f>'St 2.1.1'!S206+'St 2.1.2'!S206+'St 2.1.3'!S206</f>
        <v>0</v>
      </c>
      <c r="T206" s="142">
        <f>'St 2.1.1'!T206+'St 2.1.2'!T206+'St 2.1.3'!T206</f>
        <v>0</v>
      </c>
      <c r="U206" s="142">
        <f>'St 2.1.1'!U206+'St 2.1.2'!U206+'St 2.1.3'!U206</f>
        <v>0</v>
      </c>
      <c r="V206" s="142">
        <f>'St 2.1.1'!V206+'St 2.1.2'!V206+'St 2.1.3'!V206</f>
        <v>0</v>
      </c>
      <c r="W206" s="142">
        <f>'St 2.1.1'!W206+'St 2.1.2'!W206+'St 2.1.3'!W206</f>
        <v>0</v>
      </c>
      <c r="X206" s="150"/>
      <c r="Y206" s="150"/>
      <c r="Z206" s="150"/>
      <c r="AA206" s="150"/>
      <c r="AB206" s="150"/>
      <c r="AC206" s="150"/>
      <c r="AD206" s="150"/>
      <c r="AE206" s="150"/>
      <c r="AF206" s="150"/>
    </row>
    <row r="207" spans="1:32">
      <c r="B207" s="6" t="s">
        <v>42</v>
      </c>
      <c r="C207" s="219"/>
      <c r="D207" s="142">
        <f>'St 2.1.1'!D207+'St 2.1.2'!D207+'St 2.1.3'!D207</f>
        <v>0</v>
      </c>
      <c r="E207" s="142">
        <f>'St 2.1.1'!E207+'St 2.1.2'!E207+'St 2.1.3'!E207</f>
        <v>0</v>
      </c>
      <c r="F207" s="142">
        <f>'St 2.1.1'!F207+'St 2.1.2'!F207+'St 2.1.3'!F207</f>
        <v>0</v>
      </c>
      <c r="G207" s="142">
        <f>'St 2.1.1'!G207+'St 2.1.2'!G207+'St 2.1.3'!G207</f>
        <v>0</v>
      </c>
      <c r="H207" s="142">
        <f>'St 2.1.1'!H207+'St 2.1.2'!H207+'St 2.1.3'!H207</f>
        <v>0</v>
      </c>
      <c r="I207" s="142">
        <f>'St 2.1.1'!I207+'St 2.1.2'!I207+'St 2.1.3'!I207</f>
        <v>0</v>
      </c>
      <c r="J207" s="142">
        <f>'St 2.1.1'!J207+'St 2.1.2'!J207+'St 2.1.3'!J207</f>
        <v>0</v>
      </c>
      <c r="K207" s="142">
        <f>'St 2.1.1'!K207+'St 2.1.2'!K207+'St 2.1.3'!K207</f>
        <v>0</v>
      </c>
      <c r="L207" s="142">
        <f>'St 2.1.1'!L207+'St 2.1.2'!L207+'St 2.1.3'!L207</f>
        <v>0</v>
      </c>
      <c r="M207" s="142">
        <f>'St 2.1.1'!M207+'St 2.1.2'!M207+'St 2.1.3'!M207</f>
        <v>0</v>
      </c>
      <c r="N207" s="143"/>
      <c r="O207" s="142">
        <f>'St 2.1.1'!O207+'St 2.1.2'!O207+'St 2.1.3'!O207</f>
        <v>0</v>
      </c>
      <c r="P207" s="142">
        <f>'St 2.1.1'!P207+'St 2.1.2'!P207+'St 2.1.3'!P207</f>
        <v>0</v>
      </c>
      <c r="Q207" s="142">
        <f>'St 2.1.1'!Q207+'St 2.1.2'!Q207+'St 2.1.3'!Q207</f>
        <v>0</v>
      </c>
      <c r="R207" s="142">
        <f>'St 2.1.1'!R207+'St 2.1.2'!R207+'St 2.1.3'!R207</f>
        <v>0</v>
      </c>
      <c r="S207" s="142">
        <f>'St 2.1.1'!S207+'St 2.1.2'!S207+'St 2.1.3'!S207</f>
        <v>0</v>
      </c>
      <c r="T207" s="142">
        <f>'St 2.1.1'!T207+'St 2.1.2'!T207+'St 2.1.3'!T207</f>
        <v>0</v>
      </c>
      <c r="U207" s="142">
        <f>'St 2.1.1'!U207+'St 2.1.2'!U207+'St 2.1.3'!U207</f>
        <v>0</v>
      </c>
      <c r="V207" s="142">
        <f>'St 2.1.1'!V207+'St 2.1.2'!V207+'St 2.1.3'!V207</f>
        <v>0</v>
      </c>
      <c r="W207" s="142">
        <f>'St 2.1.1'!W207+'St 2.1.2'!W207+'St 2.1.3'!W207</f>
        <v>0</v>
      </c>
      <c r="X207" s="150"/>
      <c r="Y207" s="150"/>
      <c r="Z207" s="150"/>
      <c r="AA207" s="150"/>
      <c r="AB207" s="150"/>
      <c r="AC207" s="150"/>
      <c r="AD207" s="150"/>
      <c r="AE207" s="150"/>
      <c r="AF207" s="150"/>
    </row>
    <row r="208" spans="1:32">
      <c r="B208" s="6" t="s">
        <v>43</v>
      </c>
      <c r="C208" s="219"/>
      <c r="D208" s="142">
        <f>'St 2.1.1'!D208+'St 2.1.2'!D208+'St 2.1.3'!D208</f>
        <v>0</v>
      </c>
      <c r="E208" s="142">
        <f>'St 2.1.1'!E208+'St 2.1.2'!E208+'St 2.1.3'!E208</f>
        <v>0</v>
      </c>
      <c r="F208" s="142">
        <f>'St 2.1.1'!F208+'St 2.1.2'!F208+'St 2.1.3'!F208</f>
        <v>0</v>
      </c>
      <c r="G208" s="142">
        <f>'St 2.1.1'!G208+'St 2.1.2'!G208+'St 2.1.3'!G208</f>
        <v>0</v>
      </c>
      <c r="H208" s="142">
        <f>'St 2.1.1'!H208+'St 2.1.2'!H208+'St 2.1.3'!H208</f>
        <v>0</v>
      </c>
      <c r="I208" s="142">
        <f>'St 2.1.1'!I208+'St 2.1.2'!I208+'St 2.1.3'!I208</f>
        <v>0</v>
      </c>
      <c r="J208" s="142">
        <f>'St 2.1.1'!J208+'St 2.1.2'!J208+'St 2.1.3'!J208</f>
        <v>0</v>
      </c>
      <c r="K208" s="142">
        <f>'St 2.1.1'!K208+'St 2.1.2'!K208+'St 2.1.3'!K208</f>
        <v>0</v>
      </c>
      <c r="L208" s="142">
        <f>'St 2.1.1'!L208+'St 2.1.2'!L208+'St 2.1.3'!L208</f>
        <v>0</v>
      </c>
      <c r="M208" s="142">
        <f>'St 2.1.1'!M208+'St 2.1.2'!M208+'St 2.1.3'!M208</f>
        <v>0</v>
      </c>
      <c r="N208" s="143"/>
      <c r="O208" s="142">
        <f>'St 2.1.1'!O208+'St 2.1.2'!O208+'St 2.1.3'!O208</f>
        <v>0</v>
      </c>
      <c r="P208" s="142">
        <f>'St 2.1.1'!P208+'St 2.1.2'!P208+'St 2.1.3'!P208</f>
        <v>0</v>
      </c>
      <c r="Q208" s="142">
        <f>'St 2.1.1'!Q208+'St 2.1.2'!Q208+'St 2.1.3'!Q208</f>
        <v>0</v>
      </c>
      <c r="R208" s="142">
        <f>'St 2.1.1'!R208+'St 2.1.2'!R208+'St 2.1.3'!R208</f>
        <v>0</v>
      </c>
      <c r="S208" s="142">
        <f>'St 2.1.1'!S208+'St 2.1.2'!S208+'St 2.1.3'!S208</f>
        <v>0</v>
      </c>
      <c r="T208" s="142">
        <f>'St 2.1.1'!T208+'St 2.1.2'!T208+'St 2.1.3'!T208</f>
        <v>0</v>
      </c>
      <c r="U208" s="142">
        <f>'St 2.1.1'!U208+'St 2.1.2'!U208+'St 2.1.3'!U208</f>
        <v>0</v>
      </c>
      <c r="V208" s="142">
        <f>'St 2.1.1'!V208+'St 2.1.2'!V208+'St 2.1.3'!V208</f>
        <v>0</v>
      </c>
      <c r="W208" s="142">
        <f>'St 2.1.1'!W208+'St 2.1.2'!W208+'St 2.1.3'!W208</f>
        <v>0</v>
      </c>
      <c r="X208" s="150"/>
      <c r="Y208" s="150"/>
      <c r="Z208" s="150"/>
      <c r="AA208" s="150"/>
      <c r="AB208" s="150"/>
      <c r="AC208" s="150"/>
      <c r="AD208" s="150"/>
      <c r="AE208" s="150"/>
      <c r="AF208" s="150"/>
    </row>
    <row r="209" spans="1:32">
      <c r="B209" s="6" t="s">
        <v>44</v>
      </c>
      <c r="C209" s="219"/>
      <c r="D209" s="142">
        <f>'St 2.1.1'!D209+'St 2.1.2'!D209+'St 2.1.3'!D209</f>
        <v>1558.6243311139397</v>
      </c>
      <c r="E209" s="142">
        <f>'St 2.1.1'!E209+'St 2.1.2'!E209+'St 2.1.3'!E209</f>
        <v>1742.832213398626</v>
      </c>
      <c r="F209" s="142">
        <f>'St 2.1.1'!F209+'St 2.1.2'!F209+'St 2.1.3'!F209</f>
        <v>1982.7319796959202</v>
      </c>
      <c r="G209" s="142">
        <f>'St 2.1.1'!G209+'St 2.1.2'!G209+'St 2.1.3'!G209</f>
        <v>2369.2908218000002</v>
      </c>
      <c r="H209" s="142">
        <f>'St 2.1.1'!H209+'St 2.1.2'!H209+'St 2.1.3'!H209</f>
        <v>2685.3870440000001</v>
      </c>
      <c r="I209" s="142">
        <f>'St 2.1.1'!I209+'St 2.1.2'!I209+'St 2.1.3'!I209</f>
        <v>3713.6473336999998</v>
      </c>
      <c r="J209" s="142">
        <f>'St 2.1.1'!J209+'St 2.1.2'!J209+'St 2.1.3'!J209</f>
        <v>3822.0040637000002</v>
      </c>
      <c r="K209" s="142">
        <f>'St 2.1.1'!K209+'St 2.1.2'!K209+'St 2.1.3'!K209</f>
        <v>3907.6075283999999</v>
      </c>
      <c r="L209" s="142">
        <f>'St 2.1.1'!L209+'St 2.1.2'!L209+'St 2.1.3'!L209</f>
        <v>4509.5010545000005</v>
      </c>
      <c r="M209" s="142">
        <f>'St 2.1.1'!M209+'St 2.1.2'!M209+'St 2.1.3'!M209</f>
        <v>4706.9701376727799</v>
      </c>
      <c r="N209" s="143"/>
      <c r="O209" s="142">
        <f>'St 2.1.1'!O209+'St 2.1.2'!O209+'St 2.1.3'!O209</f>
        <v>184.20788228468635</v>
      </c>
      <c r="P209" s="142">
        <f>'St 2.1.1'!P209+'St 2.1.2'!P209+'St 2.1.3'!P209</f>
        <v>239.89976629729421</v>
      </c>
      <c r="Q209" s="142">
        <f>'St 2.1.1'!Q209+'St 2.1.2'!Q209+'St 2.1.3'!Q209</f>
        <v>386.5588421040801</v>
      </c>
      <c r="R209" s="142">
        <f>'St 2.1.1'!R209+'St 2.1.2'!R209+'St 2.1.3'!R209</f>
        <v>316.09622219999983</v>
      </c>
      <c r="S209" s="142">
        <f>'St 2.1.1'!S209+'St 2.1.2'!S209+'St 2.1.3'!S209</f>
        <v>1028.2602896999997</v>
      </c>
      <c r="T209" s="142">
        <f>'St 2.1.1'!T209+'St 2.1.2'!T209+'St 2.1.3'!T209</f>
        <v>108.35673000000057</v>
      </c>
      <c r="U209" s="142">
        <f>'St 2.1.1'!U209+'St 2.1.2'!U209+'St 2.1.3'!U209</f>
        <v>85.603464699999421</v>
      </c>
      <c r="V209" s="142">
        <f>'St 2.1.1'!V209+'St 2.1.2'!V209+'St 2.1.3'!V209</f>
        <v>601.89352610000105</v>
      </c>
      <c r="W209" s="142">
        <f>'St 2.1.1'!W209+'St 2.1.2'!W209+'St 2.1.3'!W209</f>
        <v>197.46908317277914</v>
      </c>
      <c r="X209" s="150"/>
      <c r="Y209" s="150"/>
      <c r="Z209" s="150"/>
      <c r="AA209" s="150"/>
      <c r="AB209" s="150"/>
      <c r="AC209" s="150"/>
      <c r="AD209" s="150"/>
      <c r="AE209" s="150"/>
      <c r="AF209" s="150"/>
    </row>
    <row r="210" spans="1:32">
      <c r="B210" s="7" t="s">
        <v>45</v>
      </c>
      <c r="C210" s="219"/>
      <c r="D210" s="142">
        <f>'St 2.1.1'!D210+'St 2.1.2'!D210+'St 2.1.3'!D210</f>
        <v>1479.5038252114368</v>
      </c>
      <c r="E210" s="142">
        <f>'St 2.1.1'!E210+'St 2.1.2'!E210+'St 2.1.3'!E210</f>
        <v>1655.0031266671276</v>
      </c>
      <c r="F210" s="142">
        <f>'St 2.1.1'!F210+'St 2.1.2'!F210+'St 2.1.3'!F210</f>
        <v>1886.457522888194</v>
      </c>
      <c r="G210" s="142">
        <f>'St 2.1.1'!G210+'St 2.1.2'!G210+'St 2.1.3'!G210</f>
        <v>2263.0624484</v>
      </c>
      <c r="H210" s="142">
        <f>'St 2.1.1'!H210+'St 2.1.2'!H210+'St 2.1.3'!H210</f>
        <v>2579.1586705999998</v>
      </c>
      <c r="I210" s="142">
        <f>'St 2.1.1'!I210+'St 2.1.2'!I210+'St 2.1.3'!I210</f>
        <v>3627.5289603000006</v>
      </c>
      <c r="J210" s="142">
        <f>'St 2.1.1'!J210+'St 2.1.2'!J210+'St 2.1.3'!J210</f>
        <v>3707.5708183000002</v>
      </c>
      <c r="K210" s="142">
        <f>'St 2.1.1'!K210+'St 2.1.2'!K210+'St 2.1.3'!K210</f>
        <v>3793.1742829999998</v>
      </c>
      <c r="L210" s="142">
        <f>'St 2.1.1'!L210+'St 2.1.2'!L210+'St 2.1.3'!L210</f>
        <v>4340.3853681000001</v>
      </c>
      <c r="M210" s="142">
        <f>'St 2.1.1'!M210+'St 2.1.2'!M210+'St 2.1.3'!M210</f>
        <v>4529.1144512727806</v>
      </c>
      <c r="N210" s="143"/>
      <c r="O210" s="142">
        <f>'St 2.1.1'!O210+'St 2.1.2'!O210+'St 2.1.3'!O210</f>
        <v>175.49930145569076</v>
      </c>
      <c r="P210" s="142">
        <f>'St 2.1.1'!P210+'St 2.1.2'!P210+'St 2.1.3'!P210</f>
        <v>231.45439622106636</v>
      </c>
      <c r="Q210" s="142">
        <f>'St 2.1.1'!Q210+'St 2.1.2'!Q210+'St 2.1.3'!Q210</f>
        <v>376.6049255118059</v>
      </c>
      <c r="R210" s="142">
        <f>'St 2.1.1'!R210+'St 2.1.2'!R210+'St 2.1.3'!R210</f>
        <v>316.09622219999983</v>
      </c>
      <c r="S210" s="142">
        <f>'St 2.1.1'!S210+'St 2.1.2'!S210+'St 2.1.3'!S210</f>
        <v>1048.3702897000007</v>
      </c>
      <c r="T210" s="142">
        <f>'St 2.1.1'!T210+'St 2.1.2'!T210+'St 2.1.3'!T210</f>
        <v>80.041857999999877</v>
      </c>
      <c r="U210" s="142">
        <f>'St 2.1.1'!U210+'St 2.1.2'!U210+'St 2.1.3'!U210</f>
        <v>85.603464699999421</v>
      </c>
      <c r="V210" s="142">
        <f>'St 2.1.1'!V210+'St 2.1.2'!V210+'St 2.1.3'!V210</f>
        <v>547.21108510000033</v>
      </c>
      <c r="W210" s="142">
        <f>'St 2.1.1'!W210+'St 2.1.2'!W210+'St 2.1.3'!W210</f>
        <v>188.72908317278032</v>
      </c>
      <c r="X210" s="150"/>
      <c r="Y210" s="150"/>
      <c r="Z210" s="150"/>
      <c r="AA210" s="150"/>
      <c r="AB210" s="150"/>
      <c r="AC210" s="150"/>
      <c r="AD210" s="150"/>
      <c r="AE210" s="150"/>
      <c r="AF210" s="150"/>
    </row>
    <row r="211" spans="1:32">
      <c r="B211" s="7" t="s">
        <v>46</v>
      </c>
      <c r="C211" s="219"/>
      <c r="D211" s="142">
        <f>'St 2.1.1'!D211+'St 2.1.2'!D211+'St 2.1.3'!D211</f>
        <v>79.120505902502785</v>
      </c>
      <c r="E211" s="142">
        <f>'St 2.1.1'!E211+'St 2.1.2'!E211+'St 2.1.3'!E211</f>
        <v>87.82908673149845</v>
      </c>
      <c r="F211" s="142">
        <f>'St 2.1.1'!F211+'St 2.1.2'!F211+'St 2.1.3'!F211</f>
        <v>96.274456807726082</v>
      </c>
      <c r="G211" s="142">
        <f>'St 2.1.1'!G211+'St 2.1.2'!G211+'St 2.1.3'!G211</f>
        <v>106.2283734</v>
      </c>
      <c r="H211" s="142">
        <f>'St 2.1.1'!H211+'St 2.1.2'!H211+'St 2.1.3'!H211</f>
        <v>106.2283734</v>
      </c>
      <c r="I211" s="142">
        <f>'St 2.1.1'!I211+'St 2.1.2'!I211+'St 2.1.3'!I211</f>
        <v>86.118373399999996</v>
      </c>
      <c r="J211" s="142">
        <f>'St 2.1.1'!J211+'St 2.1.2'!J211+'St 2.1.3'!J211</f>
        <v>114.43324539999999</v>
      </c>
      <c r="K211" s="142">
        <f>'St 2.1.1'!K211+'St 2.1.2'!K211+'St 2.1.3'!K211</f>
        <v>114.43324539999999</v>
      </c>
      <c r="L211" s="142">
        <f>'St 2.1.1'!L211+'St 2.1.2'!L211+'St 2.1.3'!L211</f>
        <v>169.11568639999999</v>
      </c>
      <c r="M211" s="142">
        <f>'St 2.1.1'!M211+'St 2.1.2'!M211+'St 2.1.3'!M211</f>
        <v>177.8556864</v>
      </c>
      <c r="N211" s="143"/>
      <c r="O211" s="142">
        <f>'St 2.1.1'!O211+'St 2.1.2'!O211+'St 2.1.3'!O211</f>
        <v>8.7085808289956717</v>
      </c>
      <c r="P211" s="142">
        <f>'St 2.1.1'!P211+'St 2.1.2'!P211+'St 2.1.3'!P211</f>
        <v>8.4453700762276327</v>
      </c>
      <c r="Q211" s="142">
        <f>'St 2.1.1'!Q211+'St 2.1.2'!Q211+'St 2.1.3'!Q211</f>
        <v>9.9539165922739148</v>
      </c>
      <c r="R211" s="142">
        <f>'St 2.1.1'!R211+'St 2.1.2'!R211+'St 2.1.3'!R211</f>
        <v>0</v>
      </c>
      <c r="S211" s="142">
        <f>'St 2.1.1'!S211+'St 2.1.2'!S211+'St 2.1.3'!S211</f>
        <v>-20.110000000000007</v>
      </c>
      <c r="T211" s="142">
        <f>'St 2.1.1'!T211+'St 2.1.2'!T211+'St 2.1.3'!T211</f>
        <v>28.314872000000001</v>
      </c>
      <c r="U211" s="142">
        <f>'St 2.1.1'!U211+'St 2.1.2'!U211+'St 2.1.3'!U211</f>
        <v>0</v>
      </c>
      <c r="V211" s="142">
        <f>'St 2.1.1'!V211+'St 2.1.2'!V211+'St 2.1.3'!V211</f>
        <v>54.68244099999999</v>
      </c>
      <c r="W211" s="142">
        <f>'St 2.1.1'!W211+'St 2.1.2'!W211+'St 2.1.3'!W211</f>
        <v>8.7400000000000144</v>
      </c>
      <c r="X211" s="150"/>
      <c r="Y211" s="150"/>
      <c r="Z211" s="150"/>
      <c r="AA211" s="150"/>
      <c r="AB211" s="150"/>
      <c r="AC211" s="150"/>
      <c r="AD211" s="150"/>
      <c r="AE211" s="150"/>
      <c r="AF211" s="150"/>
    </row>
    <row r="212" spans="1:32">
      <c r="B212" s="6" t="s">
        <v>317</v>
      </c>
      <c r="C212" s="219"/>
      <c r="D212" s="142">
        <f>'St 2.1.1'!D212+'St 2.1.2'!D212+'St 2.1.3'!D212</f>
        <v>77249.469140999994</v>
      </c>
      <c r="E212" s="142">
        <f>'St 2.1.1'!E212+'St 2.1.2'!E212+'St 2.1.3'!E212</f>
        <v>81220.094184499991</v>
      </c>
      <c r="F212" s="142">
        <f>'St 2.1.1'!F212+'St 2.1.2'!F212+'St 2.1.3'!F212</f>
        <v>80558.715081000002</v>
      </c>
      <c r="G212" s="142">
        <f>'St 2.1.1'!G212+'St 2.1.2'!G212+'St 2.1.3'!G212</f>
        <v>82633.092755799982</v>
      </c>
      <c r="H212" s="142">
        <f>'St 2.1.1'!H212+'St 2.1.2'!H212+'St 2.1.3'!H212</f>
        <v>72583.727876099991</v>
      </c>
      <c r="I212" s="142">
        <f>'St 2.1.1'!I212+'St 2.1.2'!I212+'St 2.1.3'!I212</f>
        <v>81499.07406164179</v>
      </c>
      <c r="J212" s="142">
        <f>'St 2.1.1'!J212+'St 2.1.2'!J212+'St 2.1.3'!J212</f>
        <v>149554.90193889037</v>
      </c>
      <c r="K212" s="142">
        <f>'St 2.1.1'!K212+'St 2.1.2'!K212+'St 2.1.3'!K212</f>
        <v>179004.74716746577</v>
      </c>
      <c r="L212" s="142">
        <f>'St 2.1.1'!L212+'St 2.1.2'!L212+'St 2.1.3'!L212</f>
        <v>138647.46587844077</v>
      </c>
      <c r="M212" s="142">
        <f>'St 2.1.1'!M212+'St 2.1.2'!M212+'St 2.1.3'!M212</f>
        <v>68291.882646696322</v>
      </c>
      <c r="N212" s="143"/>
      <c r="O212" s="142">
        <f>'St 2.1.1'!O212+'St 2.1.2'!O212+'St 2.1.3'!O212</f>
        <v>3970.6250434999924</v>
      </c>
      <c r="P212" s="142">
        <f>'St 2.1.1'!P212+'St 2.1.2'!P212+'St 2.1.3'!P212</f>
        <v>-661.37910349999595</v>
      </c>
      <c r="Q212" s="142">
        <f>'St 2.1.1'!Q212+'St 2.1.2'!Q212+'St 2.1.3'!Q212</f>
        <v>2074.3776748000014</v>
      </c>
      <c r="R212" s="142">
        <f>'St 2.1.1'!R212+'St 2.1.2'!R212+'St 2.1.3'!R212</f>
        <v>-10049.364879699999</v>
      </c>
      <c r="S212" s="142">
        <f>'St 2.1.1'!S212+'St 2.1.2'!S212+'St 2.1.3'!S212</f>
        <v>8915.3461855417845</v>
      </c>
      <c r="T212" s="142">
        <f>'St 2.1.1'!T212+'St 2.1.2'!T212+'St 2.1.3'!T212</f>
        <v>68055.827877248579</v>
      </c>
      <c r="U212" s="142">
        <f>'St 2.1.1'!U212+'St 2.1.2'!U212+'St 2.1.3'!U212</f>
        <v>29449.845228575428</v>
      </c>
      <c r="V212" s="142">
        <f>'St 2.1.1'!V212+'St 2.1.2'!V212+'St 2.1.3'!V212</f>
        <v>-40357.281289025006</v>
      </c>
      <c r="W212" s="142">
        <f>'St 2.1.1'!W212+'St 2.1.2'!W212+'St 2.1.3'!W212</f>
        <v>-70355.583231744444</v>
      </c>
      <c r="X212" s="150"/>
      <c r="Y212" s="150"/>
      <c r="Z212" s="150"/>
      <c r="AA212" s="150"/>
      <c r="AB212" s="150"/>
      <c r="AC212" s="150"/>
      <c r="AD212" s="150"/>
      <c r="AE212" s="150"/>
      <c r="AF212" s="150"/>
    </row>
    <row r="213" spans="1:32">
      <c r="B213" s="6" t="s">
        <v>108</v>
      </c>
      <c r="C213" s="219"/>
      <c r="D213" s="142">
        <f>'St 2.1.1'!D213+'St 2.1.2'!D213+'St 2.1.3'!D213</f>
        <v>78219.068229087497</v>
      </c>
      <c r="E213" s="142">
        <f>'St 2.1.1'!E213+'St 2.1.2'!E213+'St 2.1.3'!E213</f>
        <v>82335.457666010712</v>
      </c>
      <c r="F213" s="142">
        <f>'St 2.1.1'!F213+'St 2.1.2'!F213+'St 2.1.3'!F213</f>
        <v>81908.359496237346</v>
      </c>
      <c r="G213" s="142">
        <f>'St 2.1.1'!G213+'St 2.1.2'!G213+'St 2.1.3'!G213</f>
        <v>84304.619864573993</v>
      </c>
      <c r="H213" s="142">
        <f>'St 2.1.1'!H213+'St 2.1.2'!H213+'St 2.1.3'!H213</f>
        <v>74519.458756078995</v>
      </c>
      <c r="I213" s="142">
        <f>'St 2.1.1'!I213+'St 2.1.2'!I213+'St 2.1.3'!I213</f>
        <v>82851.907680343793</v>
      </c>
      <c r="J213" s="142">
        <f>'St 2.1.1'!J213+'St 2.1.2'!J213+'St 2.1.3'!J213</f>
        <v>151156.66161590937</v>
      </c>
      <c r="K213" s="142">
        <f>'St 2.1.1'!K213+'St 2.1.2'!K213+'St 2.1.3'!K213</f>
        <v>181138.65024289978</v>
      </c>
      <c r="L213" s="142">
        <f>'St 2.1.1'!L213+'St 2.1.2'!L213+'St 2.1.3'!L213</f>
        <v>140534.51445712676</v>
      </c>
      <c r="M213" s="142">
        <f>'St 2.1.1'!M213+'St 2.1.2'!M213+'St 2.1.3'!M213</f>
        <v>70316.14698912132</v>
      </c>
      <c r="N213" s="143"/>
      <c r="O213" s="142">
        <f>'St 2.1.1'!O213+'St 2.1.2'!O213+'St 2.1.3'!O213</f>
        <v>4116.3894369232157</v>
      </c>
      <c r="P213" s="142">
        <f>'St 2.1.1'!P213+'St 2.1.2'!P213+'St 2.1.3'!P213</f>
        <v>-427.09816977337351</v>
      </c>
      <c r="Q213" s="142">
        <f>'St 2.1.1'!Q213+'St 2.1.2'!Q213+'St 2.1.3'!Q213</f>
        <v>2396.2603683366578</v>
      </c>
      <c r="R213" s="142">
        <f>'St 2.1.1'!R213+'St 2.1.2'!R213+'St 2.1.3'!R213</f>
        <v>-9785.1611084949982</v>
      </c>
      <c r="S213" s="142">
        <f>'St 2.1.1'!S213+'St 2.1.2'!S213+'St 2.1.3'!S213</f>
        <v>8332.4489242647833</v>
      </c>
      <c r="T213" s="142">
        <f>'St 2.1.1'!T213+'St 2.1.2'!T213+'St 2.1.3'!T213</f>
        <v>68304.753935565575</v>
      </c>
      <c r="U213" s="142">
        <f>'St 2.1.1'!U213+'St 2.1.2'!U213+'St 2.1.3'!U213</f>
        <v>29981.988626990431</v>
      </c>
      <c r="V213" s="142">
        <f>'St 2.1.1'!V213+'St 2.1.2'!V213+'St 2.1.3'!V213</f>
        <v>-40604.135785773004</v>
      </c>
      <c r="W213" s="142">
        <f>'St 2.1.1'!W213+'St 2.1.2'!W213+'St 2.1.3'!W213</f>
        <v>-70218.367468005439</v>
      </c>
      <c r="X213" s="150"/>
      <c r="Y213" s="150"/>
      <c r="Z213" s="150"/>
      <c r="AA213" s="150"/>
      <c r="AB213" s="150"/>
      <c r="AC213" s="150"/>
      <c r="AD213" s="150"/>
      <c r="AE213" s="150"/>
      <c r="AF213" s="150"/>
    </row>
    <row r="214" spans="1:32">
      <c r="B214" s="6" t="s">
        <v>48</v>
      </c>
      <c r="C214" s="219"/>
      <c r="D214" s="142">
        <f>'St 2.1.1'!D214+'St 2.1.2'!D214+'St 2.1.3'!D214</f>
        <v>0</v>
      </c>
      <c r="E214" s="142">
        <f>'St 2.1.1'!E214+'St 2.1.2'!E214+'St 2.1.3'!E214</f>
        <v>0</v>
      </c>
      <c r="F214" s="142">
        <f>'St 2.1.1'!F214+'St 2.1.2'!F214+'St 2.1.3'!F214</f>
        <v>0</v>
      </c>
      <c r="G214" s="142">
        <f>'St 2.1.1'!G214+'St 2.1.2'!G214+'St 2.1.3'!G214</f>
        <v>0</v>
      </c>
      <c r="H214" s="142">
        <f>'St 2.1.1'!H214+'St 2.1.2'!H214+'St 2.1.3'!H214</f>
        <v>0</v>
      </c>
      <c r="I214" s="142">
        <f>'St 2.1.1'!I214+'St 2.1.2'!I214+'St 2.1.3'!I214</f>
        <v>0</v>
      </c>
      <c r="J214" s="142">
        <f>'St 2.1.1'!J214+'St 2.1.2'!J214+'St 2.1.3'!J214</f>
        <v>0</v>
      </c>
      <c r="K214" s="142">
        <f>'St 2.1.1'!K214+'St 2.1.2'!K214+'St 2.1.3'!K214</f>
        <v>0</v>
      </c>
      <c r="L214" s="142">
        <f>'St 2.1.1'!L214+'St 2.1.2'!L214+'St 2.1.3'!L214</f>
        <v>0</v>
      </c>
      <c r="M214" s="142">
        <f>'St 2.1.1'!M214+'St 2.1.2'!M214+'St 2.1.3'!M214</f>
        <v>0</v>
      </c>
      <c r="N214" s="143"/>
      <c r="O214" s="142">
        <f>'St 2.1.1'!O214+'St 2.1.2'!O214+'St 2.1.3'!O214</f>
        <v>0</v>
      </c>
      <c r="P214" s="142">
        <f>'St 2.1.1'!P214+'St 2.1.2'!P214+'St 2.1.3'!P214</f>
        <v>0</v>
      </c>
      <c r="Q214" s="142">
        <f>'St 2.1.1'!Q214+'St 2.1.2'!Q214+'St 2.1.3'!Q214</f>
        <v>0</v>
      </c>
      <c r="R214" s="142">
        <f>'St 2.1.1'!R214+'St 2.1.2'!R214+'St 2.1.3'!R214</f>
        <v>0</v>
      </c>
      <c r="S214" s="142">
        <f>'St 2.1.1'!S214+'St 2.1.2'!S214+'St 2.1.3'!S214</f>
        <v>0</v>
      </c>
      <c r="T214" s="142">
        <f>'St 2.1.1'!T214+'St 2.1.2'!T214+'St 2.1.3'!T214</f>
        <v>0</v>
      </c>
      <c r="U214" s="142">
        <f>'St 2.1.1'!U214+'St 2.1.2'!U214+'St 2.1.3'!U214</f>
        <v>0</v>
      </c>
      <c r="V214" s="142">
        <f>'St 2.1.1'!V214+'St 2.1.2'!V214+'St 2.1.3'!V214</f>
        <v>0</v>
      </c>
      <c r="W214" s="142">
        <f>'St 2.1.1'!W214+'St 2.1.2'!W214+'St 2.1.3'!W214</f>
        <v>0</v>
      </c>
      <c r="X214" s="150"/>
      <c r="Y214" s="150"/>
      <c r="Z214" s="150"/>
      <c r="AA214" s="150"/>
      <c r="AB214" s="150"/>
      <c r="AC214" s="150"/>
      <c r="AD214" s="150"/>
      <c r="AE214" s="150"/>
      <c r="AF214" s="150"/>
    </row>
    <row r="215" spans="1:32">
      <c r="B215" s="6" t="s">
        <v>325</v>
      </c>
      <c r="C215" s="219"/>
      <c r="D215" s="142">
        <f>'St 2.1.1'!D215+'St 2.1.2'!D215+'St 2.1.3'!D215</f>
        <v>0</v>
      </c>
      <c r="E215" s="142">
        <f>'St 2.1.1'!E215+'St 2.1.2'!E215+'St 2.1.3'!E215</f>
        <v>0</v>
      </c>
      <c r="F215" s="142">
        <f>'St 2.1.1'!F215+'St 2.1.2'!F215+'St 2.1.3'!F215</f>
        <v>0</v>
      </c>
      <c r="G215" s="142">
        <f>'St 2.1.1'!G215+'St 2.1.2'!G215+'St 2.1.3'!G215</f>
        <v>0</v>
      </c>
      <c r="H215" s="142">
        <f>'St 2.1.1'!H215+'St 2.1.2'!H215+'St 2.1.3'!H215</f>
        <v>0</v>
      </c>
      <c r="I215" s="142">
        <f>'St 2.1.1'!I215+'St 2.1.2'!I215+'St 2.1.3'!I215</f>
        <v>0</v>
      </c>
      <c r="J215" s="142">
        <f>'St 2.1.1'!J215+'St 2.1.2'!J215+'St 2.1.3'!J215</f>
        <v>0</v>
      </c>
      <c r="K215" s="142">
        <f>'St 2.1.1'!K215+'St 2.1.2'!K215+'St 2.1.3'!K215</f>
        <v>0</v>
      </c>
      <c r="L215" s="142">
        <f>'St 2.1.1'!L215+'St 2.1.2'!L215+'St 2.1.3'!L215</f>
        <v>0</v>
      </c>
      <c r="M215" s="142">
        <f>'St 2.1.1'!M215+'St 2.1.2'!M215+'St 2.1.3'!M215</f>
        <v>0</v>
      </c>
      <c r="N215" s="143"/>
      <c r="O215" s="142">
        <f>'St 2.1.1'!O215+'St 2.1.2'!O215+'St 2.1.3'!O215</f>
        <v>0</v>
      </c>
      <c r="P215" s="142">
        <f>'St 2.1.1'!P215+'St 2.1.2'!P215+'St 2.1.3'!P215</f>
        <v>0</v>
      </c>
      <c r="Q215" s="142">
        <f>'St 2.1.1'!Q215+'St 2.1.2'!Q215+'St 2.1.3'!Q215</f>
        <v>0</v>
      </c>
      <c r="R215" s="142">
        <f>'St 2.1.1'!R215+'St 2.1.2'!R215+'St 2.1.3'!R215</f>
        <v>0</v>
      </c>
      <c r="S215" s="142">
        <f>'St 2.1.1'!S215+'St 2.1.2'!S215+'St 2.1.3'!S215</f>
        <v>0</v>
      </c>
      <c r="T215" s="142">
        <f>'St 2.1.1'!T215+'St 2.1.2'!T215+'St 2.1.3'!T215</f>
        <v>0</v>
      </c>
      <c r="U215" s="142">
        <f>'St 2.1.1'!U215+'St 2.1.2'!U215+'St 2.1.3'!U215</f>
        <v>0</v>
      </c>
      <c r="V215" s="142">
        <f>'St 2.1.1'!V215+'St 2.1.2'!V215+'St 2.1.3'!V215</f>
        <v>0</v>
      </c>
      <c r="W215" s="142">
        <f>'St 2.1.1'!W215+'St 2.1.2'!W215+'St 2.1.3'!W215</f>
        <v>0</v>
      </c>
      <c r="X215" s="150"/>
      <c r="Y215" s="150"/>
      <c r="Z215" s="150"/>
      <c r="AA215" s="150"/>
      <c r="AB215" s="150"/>
      <c r="AC215" s="150"/>
      <c r="AD215" s="150"/>
      <c r="AE215" s="150"/>
      <c r="AF215" s="150"/>
    </row>
    <row r="216" spans="1:32">
      <c r="B216" s="8" t="s">
        <v>101</v>
      </c>
      <c r="C216" s="219"/>
      <c r="D216" s="142">
        <f>'St 2.1.1'!D216+'St 2.1.2'!D216+'St 2.1.3'!D216</f>
        <v>0</v>
      </c>
      <c r="E216" s="142">
        <f>'St 2.1.1'!E216+'St 2.1.2'!E216+'St 2.1.3'!E216</f>
        <v>0</v>
      </c>
      <c r="F216" s="142">
        <f>'St 2.1.1'!F216+'St 2.1.2'!F216+'St 2.1.3'!F216</f>
        <v>0</v>
      </c>
      <c r="G216" s="142">
        <f>'St 2.1.1'!G216+'St 2.1.2'!G216+'St 2.1.3'!G216</f>
        <v>0</v>
      </c>
      <c r="H216" s="142">
        <f>'St 2.1.1'!H216+'St 2.1.2'!H216+'St 2.1.3'!H216</f>
        <v>0</v>
      </c>
      <c r="I216" s="142">
        <f>'St 2.1.1'!I216+'St 2.1.2'!I216+'St 2.1.3'!I216</f>
        <v>0</v>
      </c>
      <c r="J216" s="142">
        <f>'St 2.1.1'!J216+'St 2.1.2'!J216+'St 2.1.3'!J216</f>
        <v>0</v>
      </c>
      <c r="K216" s="142">
        <f>'St 2.1.1'!K216+'St 2.1.2'!K216+'St 2.1.3'!K216</f>
        <v>0</v>
      </c>
      <c r="L216" s="142">
        <f>'St 2.1.1'!L216+'St 2.1.2'!L216+'St 2.1.3'!L216</f>
        <v>0</v>
      </c>
      <c r="M216" s="142">
        <f>'St 2.1.1'!M216+'St 2.1.2'!M216+'St 2.1.3'!M216</f>
        <v>0</v>
      </c>
      <c r="N216" s="143"/>
      <c r="O216" s="142">
        <f>'St 2.1.1'!O216+'St 2.1.2'!O216+'St 2.1.3'!O216</f>
        <v>0</v>
      </c>
      <c r="P216" s="142">
        <f>'St 2.1.1'!P216+'St 2.1.2'!P216+'St 2.1.3'!P216</f>
        <v>0</v>
      </c>
      <c r="Q216" s="142">
        <f>'St 2.1.1'!Q216+'St 2.1.2'!Q216+'St 2.1.3'!Q216</f>
        <v>0</v>
      </c>
      <c r="R216" s="142">
        <f>'St 2.1.1'!R216+'St 2.1.2'!R216+'St 2.1.3'!R216</f>
        <v>0</v>
      </c>
      <c r="S216" s="142">
        <f>'St 2.1.1'!S216+'St 2.1.2'!S216+'St 2.1.3'!S216</f>
        <v>0</v>
      </c>
      <c r="T216" s="142">
        <f>'St 2.1.1'!T216+'St 2.1.2'!T216+'St 2.1.3'!T216</f>
        <v>0</v>
      </c>
      <c r="U216" s="142">
        <f>'St 2.1.1'!U216+'St 2.1.2'!U216+'St 2.1.3'!U216</f>
        <v>0</v>
      </c>
      <c r="V216" s="142">
        <f>'St 2.1.1'!V216+'St 2.1.2'!V216+'St 2.1.3'!V216</f>
        <v>0</v>
      </c>
      <c r="W216" s="142">
        <f>'St 2.1.1'!W216+'St 2.1.2'!W216+'St 2.1.3'!W216</f>
        <v>0</v>
      </c>
      <c r="X216" s="150"/>
      <c r="Y216" s="150"/>
      <c r="Z216" s="150"/>
      <c r="AA216" s="150"/>
      <c r="AB216" s="150"/>
      <c r="AC216" s="150"/>
      <c r="AD216" s="150"/>
      <c r="AE216" s="150"/>
      <c r="AF216" s="150"/>
    </row>
    <row r="217" spans="1:32" s="45" customFormat="1">
      <c r="A217" s="38"/>
      <c r="B217" s="9" t="s">
        <v>95</v>
      </c>
      <c r="C217" s="209" t="s">
        <v>310</v>
      </c>
      <c r="D217" s="139">
        <f>'St 2.1.1'!D217+'St 2.1.2'!D217+'St 2.1.3'!D217</f>
        <v>228291.72875584057</v>
      </c>
      <c r="E217" s="139">
        <f>'St 2.1.1'!E217+'St 2.1.2'!E217+'St 2.1.3'!E217</f>
        <v>232355.37276697159</v>
      </c>
      <c r="F217" s="139">
        <f>'St 2.1.1'!F217+'St 2.1.2'!F217+'St 2.1.3'!F217</f>
        <v>243966.65532750075</v>
      </c>
      <c r="G217" s="139">
        <f>'St 2.1.1'!G217+'St 2.1.2'!G217+'St 2.1.3'!G217</f>
        <v>230932.91968409152</v>
      </c>
      <c r="H217" s="139">
        <f>'St 2.1.1'!H217+'St 2.1.2'!H217+'St 2.1.3'!H217</f>
        <v>212963.03329878105</v>
      </c>
      <c r="I217" s="139">
        <f>'St 2.1.1'!I217+'St 2.1.2'!I217+'St 2.1.3'!I217</f>
        <v>228551.54446538654</v>
      </c>
      <c r="J217" s="139">
        <f>'St 2.1.1'!J217+'St 2.1.2'!J217+'St 2.1.3'!J217</f>
        <v>208678.68649265048</v>
      </c>
      <c r="K217" s="139">
        <f>'St 2.1.1'!K217+'St 2.1.2'!K217+'St 2.1.3'!K217</f>
        <v>271127.4228574076</v>
      </c>
      <c r="L217" s="139">
        <f>'St 2.1.1'!L217+'St 2.1.2'!L217+'St 2.1.3'!L217</f>
        <v>411552.05560004007</v>
      </c>
      <c r="M217" s="139">
        <f>'St 2.1.1'!M217+'St 2.1.2'!M217+'St 2.1.3'!M217</f>
        <v>355621.26575818798</v>
      </c>
      <c r="N217" s="146"/>
      <c r="O217" s="139">
        <f>'St 2.1.1'!O217+'St 2.1.2'!O217+'St 2.1.3'!O217</f>
        <v>4063.644011131038</v>
      </c>
      <c r="P217" s="139">
        <f>'St 2.1.1'!P217+'St 2.1.2'!P217+'St 2.1.3'!P217</f>
        <v>11611.282560529165</v>
      </c>
      <c r="Q217" s="139">
        <f>'St 2.1.1'!Q217+'St 2.1.2'!Q217+'St 2.1.3'!Q217</f>
        <v>-13033.735643409233</v>
      </c>
      <c r="R217" s="139">
        <f>'St 2.1.1'!R217+'St 2.1.2'!R217+'St 2.1.3'!R217</f>
        <v>-17969.886385310492</v>
      </c>
      <c r="S217" s="139">
        <f>'St 2.1.1'!S217+'St 2.1.2'!S217+'St 2.1.3'!S217</f>
        <v>15588.511166605498</v>
      </c>
      <c r="T217" s="139">
        <f>'St 2.1.1'!T217+'St 2.1.2'!T217+'St 2.1.3'!T217</f>
        <v>-19872.857972736034</v>
      </c>
      <c r="U217" s="139">
        <f>'St 2.1.1'!U217+'St 2.1.2'!U217+'St 2.1.3'!U217</f>
        <v>62448.736364757082</v>
      </c>
      <c r="V217" s="139">
        <f>'St 2.1.1'!V217+'St 2.1.2'!V217+'St 2.1.3'!V217</f>
        <v>140424.63274263241</v>
      </c>
      <c r="W217" s="139">
        <f>'St 2.1.1'!W217+'St 2.1.2'!W217+'St 2.1.3'!W217</f>
        <v>-55930.789841852034</v>
      </c>
      <c r="X217" s="149"/>
      <c r="Y217" s="149"/>
      <c r="Z217" s="149"/>
      <c r="AA217" s="149"/>
      <c r="AB217" s="149"/>
      <c r="AC217" s="149"/>
      <c r="AD217" s="149"/>
      <c r="AE217" s="149"/>
      <c r="AF217" s="149"/>
    </row>
    <row r="218" spans="1:32">
      <c r="B218" s="208" t="s">
        <v>40</v>
      </c>
      <c r="C218" s="18"/>
      <c r="D218" s="142">
        <f>'St 2.1.1'!D218+'St 2.1.2'!D218+'St 2.1.3'!D218</f>
        <v>228291.72875584057</v>
      </c>
      <c r="E218" s="142">
        <f>'St 2.1.1'!E218+'St 2.1.2'!E218+'St 2.1.3'!E218</f>
        <v>232355.37276697159</v>
      </c>
      <c r="F218" s="142">
        <f>'St 2.1.1'!F218+'St 2.1.2'!F218+'St 2.1.3'!F218</f>
        <v>243966.65532750075</v>
      </c>
      <c r="G218" s="142">
        <f>'St 2.1.1'!G218+'St 2.1.2'!G218+'St 2.1.3'!G218</f>
        <v>230932.91968409152</v>
      </c>
      <c r="H218" s="142">
        <f>'St 2.1.1'!H218+'St 2.1.2'!H218+'St 2.1.3'!H218</f>
        <v>212963.03329878105</v>
      </c>
      <c r="I218" s="142">
        <f>'St 2.1.1'!I218+'St 2.1.2'!I218+'St 2.1.3'!I218</f>
        <v>228551.54446538654</v>
      </c>
      <c r="J218" s="142">
        <f>'St 2.1.1'!J218+'St 2.1.2'!J218+'St 2.1.3'!J218</f>
        <v>208678.68649265048</v>
      </c>
      <c r="K218" s="142">
        <f>'St 2.1.1'!K218+'St 2.1.2'!K218+'St 2.1.3'!K218</f>
        <v>271127.4228574076</v>
      </c>
      <c r="L218" s="142">
        <f>'St 2.1.1'!L218+'St 2.1.2'!L218+'St 2.1.3'!L218</f>
        <v>411552.05560004007</v>
      </c>
      <c r="M218" s="142">
        <f>'St 2.1.1'!M218+'St 2.1.2'!M218+'St 2.1.3'!M218</f>
        <v>355621.26575818798</v>
      </c>
      <c r="N218" s="143"/>
      <c r="O218" s="142">
        <f>'St 2.1.1'!O218+'St 2.1.2'!O218+'St 2.1.3'!O218</f>
        <v>6686.0792492422488</v>
      </c>
      <c r="P218" s="142">
        <f>'St 2.1.1'!P218+'St 2.1.2'!P218+'St 2.1.3'!P218</f>
        <v>-408.7352658266766</v>
      </c>
      <c r="Q218" s="142">
        <f>'St 2.1.1'!Q218+'St 2.1.2'!Q218+'St 2.1.3'!Q218</f>
        <v>-1163.3932479803946</v>
      </c>
      <c r="R218" s="142">
        <f>'St 2.1.1'!R218+'St 2.1.2'!R218+'St 2.1.3'!R218</f>
        <v>4871.2309799067543</v>
      </c>
      <c r="S218" s="142">
        <f>'St 2.1.1'!S218+'St 2.1.2'!S218+'St 2.1.3'!S218</f>
        <v>14186.806783418151</v>
      </c>
      <c r="T218" s="142">
        <f>'St 2.1.1'!T218+'St 2.1.2'!T218+'St 2.1.3'!T218</f>
        <v>18341.535818313758</v>
      </c>
      <c r="U218" s="142">
        <f>'St 2.1.1'!U218+'St 2.1.2'!U218+'St 2.1.3'!U218</f>
        <v>9593.628321193748</v>
      </c>
      <c r="V218" s="142">
        <f>'St 2.1.1'!V218+'St 2.1.2'!V218+'St 2.1.3'!V218</f>
        <v>29438.673398957595</v>
      </c>
      <c r="W218" s="142">
        <f>'St 2.1.1'!W218+'St 2.1.2'!W218+'St 2.1.3'!W218</f>
        <v>-32386.297539365525</v>
      </c>
      <c r="X218" s="150"/>
      <c r="Y218" s="150"/>
      <c r="Z218" s="150"/>
      <c r="AA218" s="150"/>
      <c r="AB218" s="150"/>
      <c r="AC218" s="150"/>
      <c r="AD218" s="150"/>
      <c r="AE218" s="150"/>
      <c r="AF218" s="150"/>
    </row>
    <row r="219" spans="1:32">
      <c r="B219" s="6" t="s">
        <v>41</v>
      </c>
      <c r="C219" s="18"/>
      <c r="D219" s="142">
        <f>'St 2.1.1'!D219+'St 2.1.2'!D219+'St 2.1.3'!D219</f>
        <v>0</v>
      </c>
      <c r="E219" s="142">
        <f>'St 2.1.1'!E219+'St 2.1.2'!E219+'St 2.1.3'!E219</f>
        <v>0</v>
      </c>
      <c r="F219" s="142">
        <f>'St 2.1.1'!F219+'St 2.1.2'!F219+'St 2.1.3'!F219</f>
        <v>0</v>
      </c>
      <c r="G219" s="142">
        <f>'St 2.1.1'!G219+'St 2.1.2'!G219+'St 2.1.3'!G219</f>
        <v>0</v>
      </c>
      <c r="H219" s="142">
        <f>'St 2.1.1'!H219+'St 2.1.2'!H219+'St 2.1.3'!H219</f>
        <v>0</v>
      </c>
      <c r="I219" s="142">
        <f>'St 2.1.1'!I219+'St 2.1.2'!I219+'St 2.1.3'!I219</f>
        <v>0</v>
      </c>
      <c r="J219" s="142">
        <f>'St 2.1.1'!J219+'St 2.1.2'!J219+'St 2.1.3'!J219</f>
        <v>0</v>
      </c>
      <c r="K219" s="142">
        <f>'St 2.1.1'!K219+'St 2.1.2'!K219+'St 2.1.3'!K219</f>
        <v>0</v>
      </c>
      <c r="L219" s="142">
        <f>'St 2.1.1'!L219+'St 2.1.2'!L219+'St 2.1.3'!L219</f>
        <v>0</v>
      </c>
      <c r="M219" s="142">
        <f>'St 2.1.1'!M219+'St 2.1.2'!M219+'St 2.1.3'!M219</f>
        <v>0</v>
      </c>
      <c r="N219" s="143"/>
      <c r="O219" s="142">
        <f>'St 2.1.1'!O219+'St 2.1.2'!O219+'St 2.1.3'!O219</f>
        <v>0</v>
      </c>
      <c r="P219" s="142">
        <f>'St 2.1.1'!P219+'St 2.1.2'!P219+'St 2.1.3'!P219</f>
        <v>0</v>
      </c>
      <c r="Q219" s="142">
        <f>'St 2.1.1'!Q219+'St 2.1.2'!Q219+'St 2.1.3'!Q219</f>
        <v>0</v>
      </c>
      <c r="R219" s="142">
        <f>'St 2.1.1'!R219+'St 2.1.2'!R219+'St 2.1.3'!R219</f>
        <v>0</v>
      </c>
      <c r="S219" s="142">
        <f>'St 2.1.1'!S219+'St 2.1.2'!S219+'St 2.1.3'!S219</f>
        <v>0</v>
      </c>
      <c r="T219" s="142">
        <f>'St 2.1.1'!T219+'St 2.1.2'!T219+'St 2.1.3'!T219</f>
        <v>0</v>
      </c>
      <c r="U219" s="142">
        <f>'St 2.1.1'!U219+'St 2.1.2'!U219+'St 2.1.3'!U219</f>
        <v>0</v>
      </c>
      <c r="V219" s="142">
        <f>'St 2.1.1'!V219+'St 2.1.2'!V219+'St 2.1.3'!V219</f>
        <v>0</v>
      </c>
      <c r="W219" s="142">
        <f>'St 2.1.1'!W219+'St 2.1.2'!W219+'St 2.1.3'!W219</f>
        <v>0</v>
      </c>
      <c r="X219" s="150"/>
      <c r="Y219" s="150"/>
      <c r="Z219" s="150"/>
      <c r="AA219" s="150"/>
      <c r="AB219" s="150"/>
      <c r="AC219" s="150"/>
      <c r="AD219" s="150"/>
      <c r="AE219" s="150"/>
      <c r="AF219" s="150"/>
    </row>
    <row r="220" spans="1:32">
      <c r="B220" s="6" t="s">
        <v>42</v>
      </c>
      <c r="C220" s="18"/>
      <c r="D220" s="142">
        <f>'St 2.1.1'!D220+'St 2.1.2'!D220+'St 2.1.3'!D220</f>
        <v>789.06684957373454</v>
      </c>
      <c r="E220" s="142">
        <f>'St 2.1.1'!E220+'St 2.1.2'!E220+'St 2.1.3'!E220</f>
        <v>753.11546580894083</v>
      </c>
      <c r="F220" s="142">
        <f>'St 2.1.1'!F220+'St 2.1.2'!F220+'St 2.1.3'!F220</f>
        <v>802.73031029406127</v>
      </c>
      <c r="G220" s="142">
        <f>'St 2.1.1'!G220+'St 2.1.2'!G220+'St 2.1.3'!G220</f>
        <v>799.52368112759018</v>
      </c>
      <c r="H220" s="142">
        <f>'St 2.1.1'!H220+'St 2.1.2'!H220+'St 2.1.3'!H220</f>
        <v>490.08529555026661</v>
      </c>
      <c r="I220" s="142">
        <f>'St 2.1.1'!I220+'St 2.1.2'!I220+'St 2.1.3'!I220</f>
        <v>553.09907605360547</v>
      </c>
      <c r="J220" s="142">
        <f>'St 2.1.1'!J220+'St 2.1.2'!J220+'St 2.1.3'!J220</f>
        <v>436.76047181173345</v>
      </c>
      <c r="K220" s="142">
        <f>'St 2.1.1'!K220+'St 2.1.2'!K220+'St 2.1.3'!K220</f>
        <v>384.7819276020407</v>
      </c>
      <c r="L220" s="142">
        <f>'St 2.1.1'!L220+'St 2.1.2'!L220+'St 2.1.3'!L220</f>
        <v>467.12828672555594</v>
      </c>
      <c r="M220" s="142">
        <f>'St 2.1.1'!M220+'St 2.1.2'!M220+'St 2.1.3'!M220</f>
        <v>397.68906634655207</v>
      </c>
      <c r="N220" s="143"/>
      <c r="O220" s="142">
        <f>'St 2.1.1'!O220+'St 2.1.2'!O220+'St 2.1.3'!O220</f>
        <v>-35.951383764793654</v>
      </c>
      <c r="P220" s="142">
        <f>'St 2.1.1'!P220+'St 2.1.2'!P220+'St 2.1.3'!P220</f>
        <v>49.614844485120372</v>
      </c>
      <c r="Q220" s="142">
        <f>'St 2.1.1'!Q220+'St 2.1.2'!Q220+'St 2.1.3'!Q220</f>
        <v>-3.2066291664710533</v>
      </c>
      <c r="R220" s="142">
        <f>'St 2.1.1'!R220+'St 2.1.2'!R220+'St 2.1.3'!R220</f>
        <v>-309.43838557732357</v>
      </c>
      <c r="S220" s="142">
        <f>'St 2.1.1'!S220+'St 2.1.2'!S220+'St 2.1.3'!S220</f>
        <v>63.013780503338879</v>
      </c>
      <c r="T220" s="142">
        <f>'St 2.1.1'!T220+'St 2.1.2'!T220+'St 2.1.3'!T220</f>
        <v>-116.33860424187202</v>
      </c>
      <c r="U220" s="142">
        <f>'St 2.1.1'!U220+'St 2.1.2'!U220+'St 2.1.3'!U220</f>
        <v>-51.978544209692771</v>
      </c>
      <c r="V220" s="142">
        <f>'St 2.1.1'!V220+'St 2.1.2'!V220+'St 2.1.3'!V220</f>
        <v>82.346359123515271</v>
      </c>
      <c r="W220" s="142">
        <f>'St 2.1.1'!W220+'St 2.1.2'!W220+'St 2.1.3'!W220</f>
        <v>-69.439220379003871</v>
      </c>
      <c r="X220" s="150"/>
      <c r="Y220" s="150"/>
      <c r="Z220" s="150"/>
      <c r="AA220" s="150"/>
      <c r="AB220" s="150"/>
      <c r="AC220" s="150"/>
      <c r="AD220" s="150"/>
      <c r="AE220" s="150"/>
      <c r="AF220" s="150"/>
    </row>
    <row r="221" spans="1:32">
      <c r="B221" s="6" t="s">
        <v>43</v>
      </c>
      <c r="C221" s="18"/>
      <c r="D221" s="142">
        <f>'St 2.1.1'!D221+'St 2.1.2'!D221+'St 2.1.3'!D221</f>
        <v>0.31451304733637131</v>
      </c>
      <c r="E221" s="142">
        <f>'St 2.1.1'!E221+'St 2.1.2'!E221+'St 2.1.3'!E221</f>
        <v>4.0932718799967398E-2</v>
      </c>
      <c r="F221" s="142">
        <f>'St 2.1.1'!F221+'St 2.1.2'!F221+'St 2.1.3'!F221</f>
        <v>0</v>
      </c>
      <c r="G221" s="142">
        <f>'St 2.1.1'!G221+'St 2.1.2'!G221+'St 2.1.3'!G221</f>
        <v>0</v>
      </c>
      <c r="H221" s="142">
        <f>'St 2.1.1'!H221+'St 2.1.2'!H221+'St 2.1.3'!H221</f>
        <v>1.4175417273314335</v>
      </c>
      <c r="I221" s="142">
        <f>'St 2.1.1'!I221+'St 2.1.2'!I221+'St 2.1.3'!I221</f>
        <v>0.80656225321755026</v>
      </c>
      <c r="J221" s="142">
        <f>'St 2.1.1'!J221+'St 2.1.2'!J221+'St 2.1.3'!J221</f>
        <v>0</v>
      </c>
      <c r="K221" s="142">
        <f>'St 2.1.1'!K221+'St 2.1.2'!K221+'St 2.1.3'!K221</f>
        <v>0</v>
      </c>
      <c r="L221" s="142">
        <f>'St 2.1.1'!L221+'St 2.1.2'!L221+'St 2.1.3'!L221</f>
        <v>0</v>
      </c>
      <c r="M221" s="142">
        <f>'St 2.1.1'!M221+'St 2.1.2'!M221+'St 2.1.3'!M221</f>
        <v>5.3329056000000001</v>
      </c>
      <c r="N221" s="143"/>
      <c r="O221" s="142">
        <f>'St 2.1.1'!O221+'St 2.1.2'!O221+'St 2.1.3'!O221</f>
        <v>-0.27358032853640391</v>
      </c>
      <c r="P221" s="142">
        <f>'St 2.1.1'!P221+'St 2.1.2'!P221+'St 2.1.3'!P221</f>
        <v>-4.0932718799967398E-2</v>
      </c>
      <c r="Q221" s="142">
        <f>'St 2.1.1'!Q221+'St 2.1.2'!Q221+'St 2.1.3'!Q221</f>
        <v>0</v>
      </c>
      <c r="R221" s="142">
        <f>'St 2.1.1'!R221+'St 2.1.2'!R221+'St 2.1.3'!R221</f>
        <v>1.4175417273314335</v>
      </c>
      <c r="S221" s="142">
        <f>'St 2.1.1'!S221+'St 2.1.2'!S221+'St 2.1.3'!S221</f>
        <v>-0.61097947411388309</v>
      </c>
      <c r="T221" s="142">
        <f>'St 2.1.1'!T221+'St 2.1.2'!T221+'St 2.1.3'!T221</f>
        <v>-0.80656225321755026</v>
      </c>
      <c r="U221" s="142">
        <f>'St 2.1.1'!U221+'St 2.1.2'!U221+'St 2.1.3'!U221</f>
        <v>0</v>
      </c>
      <c r="V221" s="142">
        <f>'St 2.1.1'!V221+'St 2.1.2'!V221+'St 2.1.3'!V221</f>
        <v>0</v>
      </c>
      <c r="W221" s="142">
        <f>'St 2.1.1'!W221+'St 2.1.2'!W221+'St 2.1.3'!W221</f>
        <v>5.3329056000000001</v>
      </c>
      <c r="X221" s="150"/>
      <c r="Y221" s="150"/>
      <c r="Z221" s="150"/>
      <c r="AA221" s="150"/>
      <c r="AB221" s="150"/>
      <c r="AC221" s="150"/>
      <c r="AD221" s="150"/>
      <c r="AE221" s="150"/>
      <c r="AF221" s="150"/>
    </row>
    <row r="222" spans="1:32">
      <c r="B222" s="6" t="s">
        <v>44</v>
      </c>
      <c r="C222" s="18"/>
      <c r="D222" s="142">
        <f>'St 2.1.1'!D222+'St 2.1.2'!D222+'St 2.1.3'!D222</f>
        <v>2222.5362920031371</v>
      </c>
      <c r="E222" s="142">
        <f>'St 2.1.1'!E222+'St 2.1.2'!E222+'St 2.1.3'!E222</f>
        <v>2493.4020729280123</v>
      </c>
      <c r="F222" s="142">
        <f>'St 2.1.1'!F222+'St 2.1.2'!F222+'St 2.1.3'!F222</f>
        <v>2740.1622183269815</v>
      </c>
      <c r="G222" s="142">
        <f>'St 2.1.1'!G222+'St 2.1.2'!G222+'St 2.1.3'!G222</f>
        <v>3205.5614421247756</v>
      </c>
      <c r="H222" s="142">
        <f>'St 2.1.1'!H222+'St 2.1.2'!H222+'St 2.1.3'!H222</f>
        <v>3268.6161786383122</v>
      </c>
      <c r="I222" s="142">
        <f>'St 2.1.1'!I222+'St 2.1.2'!I222+'St 2.1.3'!I222</f>
        <v>3384.2339740413854</v>
      </c>
      <c r="J222" s="142">
        <f>'St 2.1.1'!J222+'St 2.1.2'!J222+'St 2.1.3'!J222</f>
        <v>3747.7870763892852</v>
      </c>
      <c r="K222" s="142">
        <f>'St 2.1.1'!K222+'St 2.1.2'!K222+'St 2.1.3'!K222</f>
        <v>4191.5737656464798</v>
      </c>
      <c r="L222" s="142">
        <f>'St 2.1.1'!L222+'St 2.1.2'!L222+'St 2.1.3'!L222</f>
        <v>4459.9593025159684</v>
      </c>
      <c r="M222" s="142">
        <f>'St 2.1.1'!M222+'St 2.1.2'!M222+'St 2.1.3'!M222</f>
        <v>6932.6364979018581</v>
      </c>
      <c r="N222" s="143"/>
      <c r="O222" s="142">
        <f>'St 2.1.1'!O222+'St 2.1.2'!O222+'St 2.1.3'!O222</f>
        <v>270.8657809248752</v>
      </c>
      <c r="P222" s="142">
        <f>'St 2.1.1'!P222+'St 2.1.2'!P222+'St 2.1.3'!P222</f>
        <v>246.76014539896903</v>
      </c>
      <c r="Q222" s="142">
        <f>'St 2.1.1'!Q222+'St 2.1.2'!Q222+'St 2.1.3'!Q222</f>
        <v>465.39922379779387</v>
      </c>
      <c r="R222" s="142">
        <f>'St 2.1.1'!R222+'St 2.1.2'!R222+'St 2.1.3'!R222</f>
        <v>63.05473651353708</v>
      </c>
      <c r="S222" s="142">
        <f>'St 2.1.1'!S222+'St 2.1.2'!S222+'St 2.1.3'!S222</f>
        <v>115.61779540307313</v>
      </c>
      <c r="T222" s="142">
        <f>'St 2.1.1'!T222+'St 2.1.2'!T222+'St 2.1.3'!T222</f>
        <v>363.55310234789965</v>
      </c>
      <c r="U222" s="142">
        <f>'St 2.1.1'!U222+'St 2.1.2'!U222+'St 2.1.3'!U222</f>
        <v>443.78668925719467</v>
      </c>
      <c r="V222" s="142">
        <f>'St 2.1.1'!V222+'St 2.1.2'!V222+'St 2.1.3'!V222</f>
        <v>268.38553686948853</v>
      </c>
      <c r="W222" s="142">
        <f>'St 2.1.1'!W222+'St 2.1.2'!W222+'St 2.1.3'!W222</f>
        <v>2472.6771953858893</v>
      </c>
      <c r="X222" s="150"/>
      <c r="Y222" s="150"/>
      <c r="Z222" s="150"/>
      <c r="AA222" s="150"/>
      <c r="AB222" s="150"/>
      <c r="AC222" s="150"/>
      <c r="AD222" s="150"/>
      <c r="AE222" s="150"/>
      <c r="AF222" s="150"/>
    </row>
    <row r="223" spans="1:32">
      <c r="B223" s="7" t="s">
        <v>45</v>
      </c>
      <c r="C223" s="18"/>
      <c r="D223" s="142">
        <f>'St 2.1.1'!D223+'St 2.1.2'!D223+'St 2.1.3'!D223</f>
        <v>2220.7711156210416</v>
      </c>
      <c r="E223" s="142">
        <f>'St 2.1.1'!E223+'St 2.1.2'!E223+'St 2.1.3'!E223</f>
        <v>2489.0537199845066</v>
      </c>
      <c r="F223" s="142">
        <f>'St 2.1.1'!F223+'St 2.1.2'!F223+'St 2.1.3'!F223</f>
        <v>2737.442512040097</v>
      </c>
      <c r="G223" s="142">
        <f>'St 2.1.1'!G223+'St 2.1.2'!G223+'St 2.1.3'!G223</f>
        <v>3203.0583803576319</v>
      </c>
      <c r="H223" s="142">
        <f>'St 2.1.1'!H223+'St 2.1.2'!H223+'St 2.1.3'!H223</f>
        <v>3268.2798344388161</v>
      </c>
      <c r="I223" s="142">
        <f>'St 2.1.1'!I223+'St 2.1.2'!I223+'St 2.1.3'!I223</f>
        <v>3384.1804078902642</v>
      </c>
      <c r="J223" s="142">
        <f>'St 2.1.1'!J223+'St 2.1.2'!J223+'St 2.1.3'!J223</f>
        <v>3747.7870763892852</v>
      </c>
      <c r="K223" s="142">
        <f>'St 2.1.1'!K223+'St 2.1.2'!K223+'St 2.1.3'!K223</f>
        <v>4191.5737656464798</v>
      </c>
      <c r="L223" s="142">
        <f>'St 2.1.1'!L223+'St 2.1.2'!L223+'St 2.1.3'!L223</f>
        <v>4459.9593025159684</v>
      </c>
      <c r="M223" s="142">
        <f>'St 2.1.1'!M223+'St 2.1.2'!M223+'St 2.1.3'!M223</f>
        <v>6932.6364979018581</v>
      </c>
      <c r="N223" s="143"/>
      <c r="O223" s="142">
        <f>'St 2.1.1'!O223+'St 2.1.2'!O223+'St 2.1.3'!O223</f>
        <v>268.28260436346517</v>
      </c>
      <c r="P223" s="142">
        <f>'St 2.1.1'!P223+'St 2.1.2'!P223+'St 2.1.3'!P223</f>
        <v>248.38879205559044</v>
      </c>
      <c r="Q223" s="142">
        <f>'St 2.1.1'!Q223+'St 2.1.2'!Q223+'St 2.1.3'!Q223</f>
        <v>465.61586831753488</v>
      </c>
      <c r="R223" s="142">
        <f>'St 2.1.1'!R223+'St 2.1.2'!R223+'St 2.1.3'!R223</f>
        <v>65.221454081184049</v>
      </c>
      <c r="S223" s="142">
        <f>'St 2.1.1'!S223+'St 2.1.2'!S223+'St 2.1.3'!S223</f>
        <v>115.900573451448</v>
      </c>
      <c r="T223" s="142">
        <f>'St 2.1.1'!T223+'St 2.1.2'!T223+'St 2.1.3'!T223</f>
        <v>363.60666849902117</v>
      </c>
      <c r="U223" s="142">
        <f>'St 2.1.1'!U223+'St 2.1.2'!U223+'St 2.1.3'!U223</f>
        <v>443.78668925719467</v>
      </c>
      <c r="V223" s="142">
        <f>'St 2.1.1'!V223+'St 2.1.2'!V223+'St 2.1.3'!V223</f>
        <v>268.38553686948853</v>
      </c>
      <c r="W223" s="142">
        <f>'St 2.1.1'!W223+'St 2.1.2'!W223+'St 2.1.3'!W223</f>
        <v>2472.6771953858893</v>
      </c>
      <c r="X223" s="150"/>
      <c r="Y223" s="150"/>
      <c r="Z223" s="150"/>
      <c r="AA223" s="150"/>
      <c r="AB223" s="150"/>
      <c r="AC223" s="150"/>
      <c r="AD223" s="150"/>
      <c r="AE223" s="150"/>
      <c r="AF223" s="150"/>
    </row>
    <row r="224" spans="1:32">
      <c r="B224" s="7" t="s">
        <v>46</v>
      </c>
      <c r="C224" s="18"/>
      <c r="D224" s="142">
        <f>'St 2.1.1'!D224+'St 2.1.2'!D224+'St 2.1.3'!D224</f>
        <v>1.7651763820953892</v>
      </c>
      <c r="E224" s="142">
        <f>'St 2.1.1'!E224+'St 2.1.2'!E224+'St 2.1.3'!E224</f>
        <v>4.3483529435057315</v>
      </c>
      <c r="F224" s="142">
        <f>'St 2.1.1'!F224+'St 2.1.2'!F224+'St 2.1.3'!F224</f>
        <v>2.7197062868842474</v>
      </c>
      <c r="G224" s="142">
        <f>'St 2.1.1'!G224+'St 2.1.2'!G224+'St 2.1.3'!G224</f>
        <v>2.5030617671433815</v>
      </c>
      <c r="H224" s="142">
        <f>'St 2.1.1'!H224+'St 2.1.2'!H224+'St 2.1.3'!H224</f>
        <v>0.33634419949584138</v>
      </c>
      <c r="I224" s="142">
        <f>'St 2.1.1'!I224+'St 2.1.2'!I224+'St 2.1.3'!I224</f>
        <v>5.3566151121821892E-2</v>
      </c>
      <c r="J224" s="142">
        <f>'St 2.1.1'!J224+'St 2.1.2'!J224+'St 2.1.3'!J224</f>
        <v>0</v>
      </c>
      <c r="K224" s="142">
        <f>'St 2.1.1'!K224+'St 2.1.2'!K224+'St 2.1.3'!K224</f>
        <v>0</v>
      </c>
      <c r="L224" s="142">
        <f>'St 2.1.1'!L224+'St 2.1.2'!L224+'St 2.1.3'!L224</f>
        <v>0</v>
      </c>
      <c r="M224" s="142">
        <f>'St 2.1.1'!M224+'St 2.1.2'!M224+'St 2.1.3'!M224</f>
        <v>0</v>
      </c>
      <c r="N224" s="143"/>
      <c r="O224" s="142">
        <f>'St 2.1.1'!O224+'St 2.1.2'!O224+'St 2.1.3'!O224</f>
        <v>2.5831765614103426</v>
      </c>
      <c r="P224" s="142">
        <f>'St 2.1.1'!P224+'St 2.1.2'!P224+'St 2.1.3'!P224</f>
        <v>-1.6286466566214841</v>
      </c>
      <c r="Q224" s="142">
        <f>'St 2.1.1'!Q224+'St 2.1.2'!Q224+'St 2.1.3'!Q224</f>
        <v>-0.21664451974086585</v>
      </c>
      <c r="R224" s="142">
        <f>'St 2.1.1'!R224+'St 2.1.2'!R224+'St 2.1.3'!R224</f>
        <v>-2.1667175676475403</v>
      </c>
      <c r="S224" s="142">
        <f>'St 2.1.1'!S224+'St 2.1.2'!S224+'St 2.1.3'!S224</f>
        <v>-0.28277804837401949</v>
      </c>
      <c r="T224" s="142">
        <f>'St 2.1.1'!T224+'St 2.1.2'!T224+'St 2.1.3'!T224</f>
        <v>-5.3566151121821892E-2</v>
      </c>
      <c r="U224" s="142">
        <f>'St 2.1.1'!U224+'St 2.1.2'!U224+'St 2.1.3'!U224</f>
        <v>0</v>
      </c>
      <c r="V224" s="142">
        <f>'St 2.1.1'!V224+'St 2.1.2'!V224+'St 2.1.3'!V224</f>
        <v>0</v>
      </c>
      <c r="W224" s="142">
        <f>'St 2.1.1'!W224+'St 2.1.2'!W224+'St 2.1.3'!W224</f>
        <v>0</v>
      </c>
      <c r="X224" s="150"/>
      <c r="Y224" s="150"/>
      <c r="Z224" s="150"/>
      <c r="AA224" s="150"/>
      <c r="AB224" s="150"/>
      <c r="AC224" s="150"/>
      <c r="AD224" s="150"/>
      <c r="AE224" s="150"/>
      <c r="AF224" s="150"/>
    </row>
    <row r="225" spans="1:32">
      <c r="B225" s="6" t="s">
        <v>317</v>
      </c>
      <c r="C225" s="18"/>
      <c r="D225" s="142">
        <f>'St 2.1.1'!D225+'St 2.1.2'!D225+'St 2.1.3'!D225</f>
        <v>111665.24341275866</v>
      </c>
      <c r="E225" s="142">
        <f>'St 2.1.1'!E225+'St 2.1.2'!E225+'St 2.1.3'!E225</f>
        <v>113505.84933127109</v>
      </c>
      <c r="F225" s="142">
        <f>'St 2.1.1'!F225+'St 2.1.2'!F225+'St 2.1.3'!F225</f>
        <v>119106.66335302003</v>
      </c>
      <c r="G225" s="142">
        <f>'St 2.1.1'!G225+'St 2.1.2'!G225+'St 2.1.3'!G225</f>
        <v>112315.79104428015</v>
      </c>
      <c r="H225" s="142">
        <f>'St 2.1.1'!H225+'St 2.1.2'!H225+'St 2.1.3'!H225</f>
        <v>103384.373615088</v>
      </c>
      <c r="I225" s="142">
        <f>'St 2.1.1'!I225+'St 2.1.2'!I225+'St 2.1.3'!I225</f>
        <v>110827.15608980901</v>
      </c>
      <c r="J225" s="142">
        <f>'St 2.1.1'!J225+'St 2.1.2'!J225+'St 2.1.3'!J225</f>
        <v>100363.34586995539</v>
      </c>
      <c r="K225" s="142">
        <f>'St 2.1.1'!K225+'St 2.1.2'!K225+'St 2.1.3'!K225</f>
        <v>131449.99370171237</v>
      </c>
      <c r="L225" s="142">
        <f>'St 2.1.1'!L225+'St 2.1.2'!L225+'St 2.1.3'!L225</f>
        <v>201180.53393223605</v>
      </c>
      <c r="M225" s="142">
        <f>'St 2.1.1'!M225+'St 2.1.2'!M225+'St 2.1.3'!M225</f>
        <v>173219.44077921082</v>
      </c>
      <c r="N225" s="143"/>
      <c r="O225" s="142">
        <f>'St 2.1.1'!O225+'St 2.1.2'!O225+'St 2.1.3'!O225</f>
        <v>1840.6059185124334</v>
      </c>
      <c r="P225" s="142">
        <f>'St 2.1.1'!P225+'St 2.1.2'!P225+'St 2.1.3'!P225</f>
        <v>5600.8140217489317</v>
      </c>
      <c r="Q225" s="142">
        <f>'St 2.1.1'!Q225+'St 2.1.2'!Q225+'St 2.1.3'!Q225</f>
        <v>-6790.8723087398857</v>
      </c>
      <c r="R225" s="142">
        <f>'St 2.1.1'!R225+'St 2.1.2'!R225+'St 2.1.3'!R225</f>
        <v>-8931.4174291921554</v>
      </c>
      <c r="S225" s="142">
        <f>'St 2.1.1'!S225+'St 2.1.2'!S225+'St 2.1.3'!S225</f>
        <v>7442.7824747210125</v>
      </c>
      <c r="T225" s="142">
        <f>'St 2.1.1'!T225+'St 2.1.2'!T225+'St 2.1.3'!T225</f>
        <v>-10463.810219853602</v>
      </c>
      <c r="U225" s="142">
        <f>'St 2.1.1'!U225+'St 2.1.2'!U225+'St 2.1.3'!U225</f>
        <v>31086.647831756978</v>
      </c>
      <c r="V225" s="142">
        <f>'St 2.1.1'!V225+'St 2.1.2'!V225+'St 2.1.3'!V225</f>
        <v>69730.540230523649</v>
      </c>
      <c r="W225" s="142">
        <f>'St 2.1.1'!W225+'St 2.1.2'!W225+'St 2.1.3'!W225</f>
        <v>-27961.093153025191</v>
      </c>
      <c r="X225" s="150"/>
      <c r="Y225" s="150"/>
      <c r="Z225" s="150"/>
      <c r="AA225" s="150"/>
      <c r="AB225" s="150"/>
      <c r="AC225" s="150"/>
      <c r="AD225" s="150"/>
      <c r="AE225" s="150"/>
      <c r="AF225" s="150"/>
    </row>
    <row r="226" spans="1:32">
      <c r="B226" s="6" t="s">
        <v>108</v>
      </c>
      <c r="C226" s="18"/>
      <c r="D226" s="142">
        <f>'St 2.1.1'!D226+'St 2.1.2'!D226+'St 2.1.3'!D226</f>
        <v>113614.55772495767</v>
      </c>
      <c r="E226" s="142">
        <f>'St 2.1.1'!E226+'St 2.1.2'!E226+'St 2.1.3'!E226</f>
        <v>115602.96496424473</v>
      </c>
      <c r="F226" s="142">
        <f>'St 2.1.1'!F226+'St 2.1.2'!F226+'St 2.1.3'!F226</f>
        <v>121317.09286685969</v>
      </c>
      <c r="G226" s="142">
        <f>'St 2.1.1'!G226+'St 2.1.2'!G226+'St 2.1.3'!G226</f>
        <v>114612.03883655902</v>
      </c>
      <c r="H226" s="142">
        <f>'St 2.1.1'!H226+'St 2.1.2'!H226+'St 2.1.3'!H226</f>
        <v>105818.54027637714</v>
      </c>
      <c r="I226" s="142">
        <f>'St 2.1.1'!I226+'St 2.1.2'!I226+'St 2.1.3'!I226</f>
        <v>113786.24723802932</v>
      </c>
      <c r="J226" s="142">
        <f>'St 2.1.1'!J226+'St 2.1.2'!J226+'St 2.1.3'!J226</f>
        <v>104130.79053519407</v>
      </c>
      <c r="K226" s="142">
        <f>'St 2.1.1'!K226+'St 2.1.2'!K226+'St 2.1.3'!K226</f>
        <v>135101.07118314668</v>
      </c>
      <c r="L226" s="142">
        <f>'St 2.1.1'!L226+'St 2.1.2'!L226+'St 2.1.3'!L226</f>
        <v>205444.42100316248</v>
      </c>
      <c r="M226" s="142">
        <f>'St 2.1.1'!M226+'St 2.1.2'!M226+'St 2.1.3'!M226</f>
        <v>175066.16040742872</v>
      </c>
      <c r="N226" s="143"/>
      <c r="O226" s="142">
        <f>'St 2.1.1'!O226+'St 2.1.2'!O226+'St 2.1.3'!O226</f>
        <v>1988.4072392870603</v>
      </c>
      <c r="P226" s="142">
        <f>'St 2.1.1'!P226+'St 2.1.2'!P226+'St 2.1.3'!P226</f>
        <v>5714.1279026149441</v>
      </c>
      <c r="Q226" s="142">
        <f>'St 2.1.1'!Q226+'St 2.1.2'!Q226+'St 2.1.3'!Q226</f>
        <v>-6705.054030300671</v>
      </c>
      <c r="R226" s="142">
        <f>'St 2.1.1'!R226+'St 2.1.2'!R226+'St 2.1.3'!R226</f>
        <v>-8793.4985601818807</v>
      </c>
      <c r="S226" s="142">
        <f>'St 2.1.1'!S226+'St 2.1.2'!S226+'St 2.1.3'!S226</f>
        <v>7967.7069616521858</v>
      </c>
      <c r="T226" s="142">
        <f>'St 2.1.1'!T226+'St 2.1.2'!T226+'St 2.1.3'!T226</f>
        <v>-9655.4567028352412</v>
      </c>
      <c r="U226" s="142">
        <f>'St 2.1.1'!U226+'St 2.1.2'!U226+'St 2.1.3'!U226</f>
        <v>30970.280647952597</v>
      </c>
      <c r="V226" s="142">
        <f>'St 2.1.1'!V226+'St 2.1.2'!V226+'St 2.1.3'!V226</f>
        <v>70343.349820015777</v>
      </c>
      <c r="W226" s="142">
        <f>'St 2.1.1'!W226+'St 2.1.2'!W226+'St 2.1.3'!W226</f>
        <v>-30378.260595733729</v>
      </c>
      <c r="X226" s="150"/>
      <c r="Y226" s="150"/>
      <c r="Z226" s="150"/>
      <c r="AA226" s="150"/>
      <c r="AB226" s="150"/>
      <c r="AC226" s="150"/>
      <c r="AD226" s="150"/>
      <c r="AE226" s="150"/>
      <c r="AF226" s="150"/>
    </row>
    <row r="227" spans="1:32">
      <c r="B227" s="6" t="s">
        <v>48</v>
      </c>
      <c r="C227" s="18"/>
      <c r="D227" s="142">
        <f>'St 2.1.1'!D227+'St 2.1.2'!D227+'St 2.1.3'!D227</f>
        <v>0</v>
      </c>
      <c r="E227" s="142">
        <f>'St 2.1.1'!E227+'St 2.1.2'!E227+'St 2.1.3'!E227</f>
        <v>0</v>
      </c>
      <c r="F227" s="142">
        <f>'St 2.1.1'!F227+'St 2.1.2'!F227+'St 2.1.3'!F227</f>
        <v>0</v>
      </c>
      <c r="G227" s="142">
        <f>'St 2.1.1'!G227+'St 2.1.2'!G227+'St 2.1.3'!G227</f>
        <v>0</v>
      </c>
      <c r="H227" s="142">
        <f>'St 2.1.1'!H227+'St 2.1.2'!H227+'St 2.1.3'!H227</f>
        <v>0</v>
      </c>
      <c r="I227" s="142">
        <f>'St 2.1.1'!I227+'St 2.1.2'!I227+'St 2.1.3'!I227</f>
        <v>0</v>
      </c>
      <c r="J227" s="142">
        <f>'St 2.1.1'!J227+'St 2.1.2'!J227+'St 2.1.3'!J227</f>
        <v>0</v>
      </c>
      <c r="K227" s="142">
        <f>'St 2.1.1'!K227+'St 2.1.2'!K227+'St 2.1.3'!K227</f>
        <v>0</v>
      </c>
      <c r="L227" s="142">
        <f>'St 2.1.1'!L227+'St 2.1.2'!L227+'St 2.1.3'!L227</f>
        <v>0</v>
      </c>
      <c r="M227" s="142">
        <f>'St 2.1.1'!M227+'St 2.1.2'!M227+'St 2.1.3'!M227</f>
        <v>0</v>
      </c>
      <c r="N227" s="143"/>
      <c r="O227" s="142">
        <f>'St 2.1.1'!O227+'St 2.1.2'!O227+'St 2.1.3'!O227</f>
        <v>0</v>
      </c>
      <c r="P227" s="142">
        <f>'St 2.1.1'!P227+'St 2.1.2'!P227+'St 2.1.3'!P227</f>
        <v>0</v>
      </c>
      <c r="Q227" s="142">
        <f>'St 2.1.1'!Q227+'St 2.1.2'!Q227+'St 2.1.3'!Q227</f>
        <v>0</v>
      </c>
      <c r="R227" s="142">
        <f>'St 2.1.1'!R227+'St 2.1.2'!R227+'St 2.1.3'!R227</f>
        <v>0</v>
      </c>
      <c r="S227" s="142">
        <f>'St 2.1.1'!S227+'St 2.1.2'!S227+'St 2.1.3'!S227</f>
        <v>0</v>
      </c>
      <c r="T227" s="142">
        <f>'St 2.1.1'!T227+'St 2.1.2'!T227+'St 2.1.3'!T227</f>
        <v>0</v>
      </c>
      <c r="U227" s="142">
        <f>'St 2.1.1'!U227+'St 2.1.2'!U227+'St 2.1.3'!U227</f>
        <v>0</v>
      </c>
      <c r="V227" s="142">
        <f>'St 2.1.1'!V227+'St 2.1.2'!V227+'St 2.1.3'!V227</f>
        <v>0</v>
      </c>
      <c r="W227" s="142">
        <f>'St 2.1.1'!W227+'St 2.1.2'!W227+'St 2.1.3'!W227</f>
        <v>0</v>
      </c>
      <c r="X227" s="150"/>
      <c r="Y227" s="150"/>
      <c r="Z227" s="150"/>
      <c r="AA227" s="150"/>
      <c r="AB227" s="150"/>
      <c r="AC227" s="150"/>
      <c r="AD227" s="150"/>
      <c r="AE227" s="150"/>
      <c r="AF227" s="150"/>
    </row>
    <row r="228" spans="1:32">
      <c r="B228" s="6" t="s">
        <v>325</v>
      </c>
      <c r="C228" s="18"/>
      <c r="D228" s="142">
        <f>'St 2.1.1'!D228+'St 2.1.2'!D228+'St 2.1.3'!D228</f>
        <v>9.9635000000000001E-3</v>
      </c>
      <c r="E228" s="142">
        <f>'St 2.1.1'!E228+'St 2.1.2'!E228+'St 2.1.3'!E228</f>
        <v>0</v>
      </c>
      <c r="F228" s="142">
        <f>'St 2.1.1'!F228+'St 2.1.2'!F228+'St 2.1.3'!F228</f>
        <v>6.5789999999999989E-3</v>
      </c>
      <c r="G228" s="142">
        <f>'St 2.1.1'!G228+'St 2.1.2'!G228+'St 2.1.3'!G228</f>
        <v>4.6800000000000001E-3</v>
      </c>
      <c r="H228" s="142">
        <f>'St 2.1.1'!H228+'St 2.1.2'!H228+'St 2.1.3'!H228</f>
        <v>3.9140000000000003E-4</v>
      </c>
      <c r="I228" s="142">
        <f>'St 2.1.1'!I228+'St 2.1.2'!I228+'St 2.1.3'!I228</f>
        <v>1.5252E-3</v>
      </c>
      <c r="J228" s="142">
        <f>'St 2.1.1'!J228+'St 2.1.2'!J228+'St 2.1.3'!J228</f>
        <v>2.5393E-3</v>
      </c>
      <c r="K228" s="142">
        <f>'St 2.1.1'!K228+'St 2.1.2'!K228+'St 2.1.3'!K228</f>
        <v>2.2793000000000002E-3</v>
      </c>
      <c r="L228" s="142">
        <f>'St 2.1.1'!L228+'St 2.1.2'!L228+'St 2.1.3'!L228</f>
        <v>1.3075399999999999E-2</v>
      </c>
      <c r="M228" s="142">
        <f>'St 2.1.1'!M228+'St 2.1.2'!M228+'St 2.1.3'!M228</f>
        <v>6.1016999999999998E-3</v>
      </c>
      <c r="N228" s="143"/>
      <c r="O228" s="142">
        <f>'St 2.1.1'!O228+'St 2.1.2'!O228+'St 2.1.3'!O228</f>
        <v>-9.9635000000000001E-3</v>
      </c>
      <c r="P228" s="142">
        <f>'St 2.1.1'!P228+'St 2.1.2'!P228+'St 2.1.3'!P228</f>
        <v>6.5789999999999989E-3</v>
      </c>
      <c r="Q228" s="142">
        <f>'St 2.1.1'!Q228+'St 2.1.2'!Q228+'St 2.1.3'!Q228</f>
        <v>-1.8989999999999992E-3</v>
      </c>
      <c r="R228" s="142">
        <f>'St 2.1.1'!R228+'St 2.1.2'!R228+'St 2.1.3'!R228</f>
        <v>-4.2885999999999992E-3</v>
      </c>
      <c r="S228" s="142">
        <f>'St 2.1.1'!S228+'St 2.1.2'!S228+'St 2.1.3'!S228</f>
        <v>1.1338000000000001E-3</v>
      </c>
      <c r="T228" s="142">
        <f>'St 2.1.1'!T228+'St 2.1.2'!T228+'St 2.1.3'!T228</f>
        <v>1.0140999999999998E-3</v>
      </c>
      <c r="U228" s="142">
        <f>'St 2.1.1'!U228+'St 2.1.2'!U228+'St 2.1.3'!U228</f>
        <v>-2.5999999999999987E-4</v>
      </c>
      <c r="V228" s="142">
        <f>'St 2.1.1'!V228+'St 2.1.2'!V228+'St 2.1.3'!V228</f>
        <v>1.0796099999999999E-2</v>
      </c>
      <c r="W228" s="142">
        <f>'St 2.1.1'!W228+'St 2.1.2'!W228+'St 2.1.3'!W228</f>
        <v>-6.9737000000000002E-3</v>
      </c>
      <c r="X228" s="150"/>
      <c r="Y228" s="150"/>
      <c r="Z228" s="150"/>
      <c r="AA228" s="150"/>
      <c r="AB228" s="150"/>
      <c r="AC228" s="150"/>
      <c r="AD228" s="150"/>
      <c r="AE228" s="150"/>
      <c r="AF228" s="150"/>
    </row>
    <row r="229" spans="1:32">
      <c r="B229" s="8" t="s">
        <v>101</v>
      </c>
      <c r="C229" s="18"/>
      <c r="D229" s="142">
        <f>'St 2.1.1'!D229+'St 2.1.2'!D229+'St 2.1.3'!D229</f>
        <v>0</v>
      </c>
      <c r="E229" s="142">
        <f>'St 2.1.1'!E229+'St 2.1.2'!E229+'St 2.1.3'!E229</f>
        <v>0</v>
      </c>
      <c r="F229" s="142">
        <f>'St 2.1.1'!F229+'St 2.1.2'!F229+'St 2.1.3'!F229</f>
        <v>0</v>
      </c>
      <c r="G229" s="142">
        <f>'St 2.1.1'!G229+'St 2.1.2'!G229+'St 2.1.3'!G229</f>
        <v>0</v>
      </c>
      <c r="H229" s="142">
        <f>'St 2.1.1'!H229+'St 2.1.2'!H229+'St 2.1.3'!H229</f>
        <v>0</v>
      </c>
      <c r="I229" s="142">
        <f>'St 2.1.1'!I229+'St 2.1.2'!I229+'St 2.1.3'!I229</f>
        <v>0</v>
      </c>
      <c r="J229" s="142">
        <f>'St 2.1.1'!J229+'St 2.1.2'!J229+'St 2.1.3'!J229</f>
        <v>0</v>
      </c>
      <c r="K229" s="142">
        <f>'St 2.1.1'!K229+'St 2.1.2'!K229+'St 2.1.3'!K229</f>
        <v>0</v>
      </c>
      <c r="L229" s="142">
        <f>'St 2.1.1'!L229+'St 2.1.2'!L229+'St 2.1.3'!L229</f>
        <v>0</v>
      </c>
      <c r="M229" s="142">
        <f>'St 2.1.1'!M229+'St 2.1.2'!M229+'St 2.1.3'!M229</f>
        <v>0</v>
      </c>
      <c r="N229" s="143"/>
      <c r="O229" s="142">
        <f>'St 2.1.1'!O229+'St 2.1.2'!O229+'St 2.1.3'!O229</f>
        <v>0</v>
      </c>
      <c r="P229" s="142">
        <f>'St 2.1.1'!P229+'St 2.1.2'!P229+'St 2.1.3'!P229</f>
        <v>0</v>
      </c>
      <c r="Q229" s="142">
        <f>'St 2.1.1'!Q229+'St 2.1.2'!Q229+'St 2.1.3'!Q229</f>
        <v>0</v>
      </c>
      <c r="R229" s="142">
        <f>'St 2.1.1'!R229+'St 2.1.2'!R229+'St 2.1.3'!R229</f>
        <v>0</v>
      </c>
      <c r="S229" s="142">
        <f>'St 2.1.1'!S229+'St 2.1.2'!S229+'St 2.1.3'!S229</f>
        <v>0</v>
      </c>
      <c r="T229" s="142">
        <f>'St 2.1.1'!T229+'St 2.1.2'!T229+'St 2.1.3'!T229</f>
        <v>0</v>
      </c>
      <c r="U229" s="142">
        <f>'St 2.1.1'!U229+'St 2.1.2'!U229+'St 2.1.3'!U229</f>
        <v>0</v>
      </c>
      <c r="V229" s="142">
        <f>'St 2.1.1'!V229+'St 2.1.2'!V229+'St 2.1.3'!V229</f>
        <v>0</v>
      </c>
      <c r="W229" s="142">
        <f>'St 2.1.1'!W229+'St 2.1.2'!W229+'St 2.1.3'!W229</f>
        <v>0</v>
      </c>
      <c r="X229" s="150"/>
      <c r="Y229" s="150"/>
      <c r="Z229" s="150"/>
      <c r="AA229" s="150"/>
      <c r="AB229" s="150"/>
      <c r="AC229" s="150"/>
      <c r="AD229" s="150"/>
      <c r="AE229" s="150"/>
      <c r="AF229" s="150"/>
    </row>
    <row r="230" spans="1:32" s="45" customFormat="1">
      <c r="A230" s="38"/>
      <c r="B230" s="5" t="s">
        <v>29</v>
      </c>
      <c r="C230" s="2"/>
      <c r="D230" s="139">
        <f>'St 2.1.1'!D230+'St 2.1.2'!D230+'St 2.1.3'!D230</f>
        <v>0</v>
      </c>
      <c r="E230" s="139">
        <f>'St 2.1.1'!E230+'St 2.1.2'!E230+'St 2.1.3'!E230</f>
        <v>85.488377999999997</v>
      </c>
      <c r="F230" s="139">
        <f>'St 2.1.1'!F230+'St 2.1.2'!F230+'St 2.1.3'!F230</f>
        <v>344.83908680000002</v>
      </c>
      <c r="G230" s="139">
        <f>'St 2.1.1'!G230+'St 2.1.2'!G230+'St 2.1.3'!G230</f>
        <v>324.25361229999999</v>
      </c>
      <c r="H230" s="139">
        <f>'St 2.1.1'!H230+'St 2.1.2'!H230+'St 2.1.3'!H230</f>
        <v>216.57094139999998</v>
      </c>
      <c r="I230" s="139">
        <f>'St 2.1.1'!I230+'St 2.1.2'!I230+'St 2.1.3'!I230</f>
        <v>207.22297230000001</v>
      </c>
      <c r="J230" s="139">
        <f>'St 2.1.1'!J230+'St 2.1.2'!J230+'St 2.1.3'!J230</f>
        <v>95.856220400000012</v>
      </c>
      <c r="K230" s="139">
        <f>'St 2.1.1'!K230+'St 2.1.2'!K230+'St 2.1.3'!K230</f>
        <v>57.724619899999993</v>
      </c>
      <c r="L230" s="139">
        <f>'St 2.1.1'!L230+'St 2.1.2'!L230+'St 2.1.3'!L230</f>
        <v>39.201207999999994</v>
      </c>
      <c r="M230" s="139">
        <f>'St 2.1.1'!M230+'St 2.1.2'!M230+'St 2.1.3'!M230</f>
        <v>8.9775849000000001</v>
      </c>
      <c r="N230" s="146"/>
      <c r="O230" s="139">
        <f>'St 2.1.1'!O230+'St 2.1.2'!O230+'St 2.1.3'!O230</f>
        <v>85.488377999999997</v>
      </c>
      <c r="P230" s="139">
        <f>'St 2.1.1'!P230+'St 2.1.2'!P230+'St 2.1.3'!P230</f>
        <v>259.35070880000001</v>
      </c>
      <c r="Q230" s="139">
        <f>'St 2.1.1'!Q230+'St 2.1.2'!Q230+'St 2.1.3'!Q230</f>
        <v>-20.585474500000032</v>
      </c>
      <c r="R230" s="139">
        <f>'St 2.1.1'!R230+'St 2.1.2'!R230+'St 2.1.3'!R230</f>
        <v>-107.68267090000001</v>
      </c>
      <c r="S230" s="139">
        <f>'St 2.1.1'!S230+'St 2.1.2'!S230+'St 2.1.3'!S230</f>
        <v>-9.3479690999999754</v>
      </c>
      <c r="T230" s="139">
        <f>'St 2.1.1'!T230+'St 2.1.2'!T230+'St 2.1.3'!T230</f>
        <v>-111.36675189999998</v>
      </c>
      <c r="U230" s="139">
        <f>'St 2.1.1'!U230+'St 2.1.2'!U230+'St 2.1.3'!U230</f>
        <v>-38.131600500000019</v>
      </c>
      <c r="V230" s="139">
        <f>'St 2.1.1'!V230+'St 2.1.2'!V230+'St 2.1.3'!V230</f>
        <v>-18.523411900000003</v>
      </c>
      <c r="W230" s="139">
        <f>'St 2.1.1'!W230+'St 2.1.2'!W230+'St 2.1.3'!W230</f>
        <v>-30.22362309999999</v>
      </c>
      <c r="X230" s="149"/>
      <c r="Y230" s="149"/>
      <c r="Z230" s="149"/>
      <c r="AA230" s="149"/>
      <c r="AB230" s="149"/>
      <c r="AC230" s="149"/>
      <c r="AD230" s="149"/>
      <c r="AE230" s="149"/>
      <c r="AF230" s="149"/>
    </row>
    <row r="231" spans="1:32" s="45" customFormat="1">
      <c r="A231" s="38"/>
      <c r="B231" s="5" t="s">
        <v>96</v>
      </c>
      <c r="C231" s="2"/>
      <c r="D231" s="139">
        <f>'St 2.1.1'!D231+'St 2.1.2'!D231+'St 2.1.3'!D231</f>
        <v>0</v>
      </c>
      <c r="E231" s="139">
        <f>'St 2.1.1'!E231+'St 2.1.2'!E231+'St 2.1.3'!E231</f>
        <v>0</v>
      </c>
      <c r="F231" s="139">
        <f>'St 2.1.1'!F231+'St 2.1.2'!F231+'St 2.1.3'!F231</f>
        <v>0</v>
      </c>
      <c r="G231" s="139">
        <f>'St 2.1.1'!G231+'St 2.1.2'!G231+'St 2.1.3'!G231</f>
        <v>0</v>
      </c>
      <c r="H231" s="139">
        <f>'St 2.1.1'!H231+'St 2.1.2'!H231+'St 2.1.3'!H231</f>
        <v>0</v>
      </c>
      <c r="I231" s="139">
        <f>'St 2.1.1'!I231+'St 2.1.2'!I231+'St 2.1.3'!I231</f>
        <v>0</v>
      </c>
      <c r="J231" s="139">
        <f>'St 2.1.1'!J231+'St 2.1.2'!J231+'St 2.1.3'!J231</f>
        <v>0</v>
      </c>
      <c r="K231" s="139">
        <f>'St 2.1.1'!K231+'St 2.1.2'!K231+'St 2.1.3'!K231</f>
        <v>0</v>
      </c>
      <c r="L231" s="139">
        <f>'St 2.1.1'!L231+'St 2.1.2'!L231+'St 2.1.3'!L231</f>
        <v>0</v>
      </c>
      <c r="M231" s="139">
        <f>'St 2.1.1'!M231+'St 2.1.2'!M231+'St 2.1.3'!M231</f>
        <v>0</v>
      </c>
      <c r="N231" s="146"/>
      <c r="O231" s="139">
        <f>'St 2.1.1'!O231+'St 2.1.2'!O231+'St 2.1.3'!O231</f>
        <v>0</v>
      </c>
      <c r="P231" s="139">
        <f>'St 2.1.1'!P231+'St 2.1.2'!P231+'St 2.1.3'!P231</f>
        <v>0</v>
      </c>
      <c r="Q231" s="139">
        <f>'St 2.1.1'!Q231+'St 2.1.2'!Q231+'St 2.1.3'!Q231</f>
        <v>0</v>
      </c>
      <c r="R231" s="139">
        <f>'St 2.1.1'!R231+'St 2.1.2'!R231+'St 2.1.3'!R231</f>
        <v>0</v>
      </c>
      <c r="S231" s="139">
        <f>'St 2.1.1'!S231+'St 2.1.2'!S231+'St 2.1.3'!S231</f>
        <v>0</v>
      </c>
      <c r="T231" s="139">
        <f>'St 2.1.1'!T231+'St 2.1.2'!T231+'St 2.1.3'!T231</f>
        <v>0</v>
      </c>
      <c r="U231" s="139">
        <f>'St 2.1.1'!U231+'St 2.1.2'!U231+'St 2.1.3'!U231</f>
        <v>0</v>
      </c>
      <c r="V231" s="139">
        <f>'St 2.1.1'!V231+'St 2.1.2'!V231+'St 2.1.3'!V231</f>
        <v>0</v>
      </c>
      <c r="W231" s="139">
        <f>'St 2.1.1'!W231+'St 2.1.2'!W231+'St 2.1.3'!W231</f>
        <v>0</v>
      </c>
      <c r="X231" s="149"/>
      <c r="Y231" s="149"/>
      <c r="Z231" s="149"/>
      <c r="AA231" s="149"/>
      <c r="AB231" s="149"/>
      <c r="AC231" s="149"/>
      <c r="AD231" s="149"/>
      <c r="AE231" s="149"/>
      <c r="AF231" s="149"/>
    </row>
    <row r="232" spans="1:32" s="45" customFormat="1">
      <c r="A232" s="38"/>
      <c r="B232" s="5" t="s">
        <v>100</v>
      </c>
      <c r="C232" s="2"/>
      <c r="D232" s="139">
        <f>'St 2.1.1'!D232+'St 2.1.2'!D232+'St 2.1.3'!D232</f>
        <v>884098.63777518622</v>
      </c>
      <c r="E232" s="139">
        <f>'St 2.1.1'!E232+'St 2.1.2'!E232+'St 2.1.3'!E232</f>
        <v>913913.27323790954</v>
      </c>
      <c r="F232" s="139">
        <f>'St 2.1.1'!F232+'St 2.1.2'!F232+'St 2.1.3'!F232</f>
        <v>937794.90023698437</v>
      </c>
      <c r="G232" s="139">
        <f>'St 2.1.1'!G232+'St 2.1.2'!G232+'St 2.1.3'!G232</f>
        <v>935583.91877610725</v>
      </c>
      <c r="H232" s="139">
        <f>'St 2.1.1'!H232+'St 2.1.2'!H232+'St 2.1.3'!H232</f>
        <v>920020.30580925348</v>
      </c>
      <c r="I232" s="139">
        <f>'St 2.1.1'!I232+'St 2.1.2'!I232+'St 2.1.3'!I232</f>
        <v>946167.02549727412</v>
      </c>
      <c r="J232" s="139">
        <f>'St 2.1.1'!J232+'St 2.1.2'!J232+'St 2.1.3'!J232</f>
        <v>1074030.5647025995</v>
      </c>
      <c r="K232" s="139">
        <f>'St 2.1.1'!K232+'St 2.1.2'!K232+'St 2.1.3'!K232</f>
        <v>1185489.217669877</v>
      </c>
      <c r="L232" s="139">
        <f>'St 2.1.1'!L232+'St 2.1.2'!L232+'St 2.1.3'!L232</f>
        <v>1288907.5229129356</v>
      </c>
      <c r="M232" s="139">
        <f>'St 2.1.1'!M232+'St 2.1.2'!M232+'St 2.1.3'!M232</f>
        <v>1176138.929565487</v>
      </c>
      <c r="N232" s="146"/>
      <c r="O232" s="139">
        <f>'St 2.1.1'!O232+'St 2.1.2'!O232+'St 2.1.3'!O232</f>
        <v>29814.635462723381</v>
      </c>
      <c r="P232" s="139">
        <f>'St 2.1.1'!P232+'St 2.1.2'!P232+'St 2.1.3'!P232</f>
        <v>23881.626999074797</v>
      </c>
      <c r="Q232" s="139">
        <f>'St 2.1.1'!Q232+'St 2.1.2'!Q232+'St 2.1.3'!Q232</f>
        <v>-2210.9814608771612</v>
      </c>
      <c r="R232" s="139">
        <f>'St 2.1.1'!R232+'St 2.1.2'!R232+'St 2.1.3'!R232</f>
        <v>-15563.612966853685</v>
      </c>
      <c r="S232" s="139">
        <f>'St 2.1.1'!S232+'St 2.1.2'!S232+'St 2.1.3'!S232</f>
        <v>26146.719688020665</v>
      </c>
      <c r="T232" s="139">
        <f>'St 2.1.1'!T232+'St 2.1.2'!T232+'St 2.1.3'!T232</f>
        <v>127863.53920532537</v>
      </c>
      <c r="U232" s="139">
        <f>'St 2.1.1'!U232+'St 2.1.2'!U232+'St 2.1.3'!U232</f>
        <v>111458.65296727736</v>
      </c>
      <c r="V232" s="139">
        <f>'St 2.1.1'!V232+'St 2.1.2'!V232+'St 2.1.3'!V232</f>
        <v>103418.30524305873</v>
      </c>
      <c r="W232" s="139">
        <f>'St 2.1.1'!W232+'St 2.1.2'!W232+'St 2.1.3'!W232</f>
        <v>-112768.59334744865</v>
      </c>
      <c r="X232" s="149"/>
      <c r="Y232" s="149"/>
      <c r="Z232" s="149"/>
      <c r="AA232" s="149"/>
      <c r="AB232" s="149"/>
      <c r="AC232" s="149"/>
      <c r="AD232" s="149"/>
      <c r="AE232" s="149"/>
      <c r="AF232" s="149"/>
    </row>
  </sheetData>
  <mergeCells count="8">
    <mergeCell ref="D3:M3"/>
    <mergeCell ref="D4:M4"/>
    <mergeCell ref="D120:M120"/>
    <mergeCell ref="D121:M121"/>
    <mergeCell ref="O3:W3"/>
    <mergeCell ref="O4:W4"/>
    <mergeCell ref="O120:W120"/>
    <mergeCell ref="O121:W121"/>
  </mergeCells>
  <hyperlinks>
    <hyperlink ref="A1" location="Index!A1" display="Index" xr:uid="{AC6D2AFA-1B14-49FF-96AC-65414115A987}"/>
  </hyperlinks>
  <pageMargins left="0.7" right="0.7" top="0.75" bottom="0.75" header="0.3" footer="0.3"/>
  <pageSetup scale="21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F232"/>
  <sheetViews>
    <sheetView zoomScale="60" zoomScaleNormal="60" workbookViewId="0">
      <pane xSplit="3" ySplit="5" topLeftCell="D6" activePane="bottomRight" state="frozen"/>
      <selection activeCell="AC121" sqref="AC121"/>
      <selection pane="topRight" activeCell="AC121" sqref="AC121"/>
      <selection pane="bottomLeft" activeCell="AC121" sqref="AC121"/>
      <selection pane="bottomRight"/>
    </sheetView>
  </sheetViews>
  <sheetFormatPr defaultColWidth="9.1796875" defaultRowHeight="14"/>
  <cols>
    <col min="1" max="1" width="6.08984375" style="42" customWidth="1"/>
    <col min="2" max="2" width="72.90625" style="39" customWidth="1"/>
    <col min="3" max="3" width="11.1796875" style="40" customWidth="1"/>
    <col min="4" max="13" width="15.6328125" style="40" customWidth="1"/>
    <col min="14" max="14" width="10.54296875" style="41" customWidth="1"/>
    <col min="15" max="16" width="13.90625" style="41" customWidth="1"/>
    <col min="17" max="23" width="13.90625" style="39" customWidth="1"/>
    <col min="24" max="24" width="9.1796875" style="39"/>
    <col min="25" max="32" width="12.81640625" style="39" customWidth="1"/>
    <col min="33" max="16384" width="9.1796875" style="39"/>
  </cols>
  <sheetData>
    <row r="1" spans="1:32">
      <c r="A1" s="205" t="s">
        <v>315</v>
      </c>
      <c r="F1" s="10"/>
      <c r="G1" s="10"/>
      <c r="H1" s="10"/>
      <c r="I1" s="10"/>
    </row>
    <row r="2" spans="1:32" s="45" customFormat="1">
      <c r="A2" s="38"/>
      <c r="B2" s="196" t="s">
        <v>185</v>
      </c>
      <c r="C2" s="196"/>
      <c r="D2" s="197"/>
      <c r="E2" s="197"/>
      <c r="F2" s="197"/>
      <c r="G2" s="197"/>
      <c r="H2" s="197"/>
      <c r="I2" s="197"/>
      <c r="J2" s="197"/>
      <c r="K2" s="108"/>
      <c r="L2" s="165"/>
      <c r="M2" s="272"/>
      <c r="N2" s="26"/>
      <c r="O2" s="26"/>
      <c r="P2" s="26"/>
      <c r="Q2" s="26"/>
      <c r="R2" s="26"/>
    </row>
    <row r="3" spans="1:32" s="45" customFormat="1" ht="27" customHeight="1">
      <c r="A3" s="38"/>
      <c r="B3" s="104"/>
      <c r="C3" s="130" t="s">
        <v>251</v>
      </c>
      <c r="D3" s="326" t="s">
        <v>55</v>
      </c>
      <c r="E3" s="326"/>
      <c r="F3" s="326"/>
      <c r="G3" s="326"/>
      <c r="H3" s="326"/>
      <c r="I3" s="326"/>
      <c r="J3" s="326"/>
      <c r="K3" s="326"/>
      <c r="L3" s="326"/>
      <c r="M3" s="326"/>
      <c r="N3" s="72"/>
      <c r="O3" s="326" t="s">
        <v>226</v>
      </c>
      <c r="P3" s="326"/>
      <c r="Q3" s="326"/>
      <c r="R3" s="326"/>
      <c r="S3" s="326"/>
      <c r="T3" s="326"/>
      <c r="U3" s="326"/>
      <c r="V3" s="326"/>
      <c r="W3" s="326"/>
      <c r="Y3" s="72"/>
      <c r="Z3" s="187"/>
      <c r="AA3" s="187"/>
      <c r="AB3" s="187"/>
      <c r="AC3" s="187"/>
      <c r="AD3" s="187"/>
      <c r="AE3" s="187"/>
      <c r="AF3" s="187"/>
    </row>
    <row r="4" spans="1:32" s="45" customFormat="1" ht="15" customHeight="1">
      <c r="A4" s="38"/>
      <c r="B4" s="135"/>
      <c r="C4" s="101"/>
      <c r="D4" s="327" t="s">
        <v>318</v>
      </c>
      <c r="E4" s="327"/>
      <c r="F4" s="327"/>
      <c r="G4" s="327"/>
      <c r="H4" s="327"/>
      <c r="I4" s="327"/>
      <c r="J4" s="327"/>
      <c r="K4" s="327"/>
      <c r="L4" s="327"/>
      <c r="M4" s="327"/>
      <c r="N4" s="72"/>
      <c r="O4" s="331" t="s">
        <v>318</v>
      </c>
      <c r="P4" s="331"/>
      <c r="Q4" s="331"/>
      <c r="R4" s="331"/>
      <c r="S4" s="331"/>
      <c r="T4" s="331"/>
      <c r="U4" s="331"/>
      <c r="V4" s="331"/>
      <c r="W4" s="331"/>
      <c r="Y4" s="70"/>
      <c r="Z4" s="169"/>
      <c r="AA4" s="169"/>
      <c r="AB4" s="169"/>
      <c r="AC4" s="169"/>
      <c r="AD4" s="169"/>
      <c r="AE4" s="169"/>
      <c r="AF4" s="169"/>
    </row>
    <row r="5" spans="1:32" s="45" customFormat="1">
      <c r="A5" s="38"/>
      <c r="B5" s="107" t="s">
        <v>323</v>
      </c>
      <c r="C5" s="46"/>
      <c r="D5" s="181" t="s">
        <v>1</v>
      </c>
      <c r="E5" s="181" t="s">
        <v>2</v>
      </c>
      <c r="F5" s="181" t="s">
        <v>3</v>
      </c>
      <c r="G5" s="181" t="s">
        <v>4</v>
      </c>
      <c r="H5" s="181" t="s">
        <v>104</v>
      </c>
      <c r="I5" s="181" t="s">
        <v>105</v>
      </c>
      <c r="J5" s="181" t="s">
        <v>111</v>
      </c>
      <c r="K5" s="181" t="s">
        <v>268</v>
      </c>
      <c r="L5" s="181" t="s">
        <v>285</v>
      </c>
      <c r="M5" s="181" t="s">
        <v>367</v>
      </c>
      <c r="N5" s="73"/>
      <c r="O5" s="181" t="s">
        <v>2</v>
      </c>
      <c r="P5" s="181" t="s">
        <v>3</v>
      </c>
      <c r="Q5" s="181" t="s">
        <v>4</v>
      </c>
      <c r="R5" s="181" t="s">
        <v>104</v>
      </c>
      <c r="S5" s="181" t="s">
        <v>105</v>
      </c>
      <c r="T5" s="181" t="s">
        <v>111</v>
      </c>
      <c r="U5" s="181" t="s">
        <v>268</v>
      </c>
      <c r="V5" s="181" t="s">
        <v>285</v>
      </c>
      <c r="W5" s="181" t="s">
        <v>367</v>
      </c>
      <c r="Y5" s="180"/>
      <c r="Z5" s="180"/>
      <c r="AA5" s="180"/>
      <c r="AB5" s="180"/>
      <c r="AC5" s="180"/>
      <c r="AD5" s="180"/>
      <c r="AE5" s="180"/>
      <c r="AF5" s="180"/>
    </row>
    <row r="6" spans="1:32" s="45" customFormat="1">
      <c r="A6" s="38"/>
      <c r="B6" s="29" t="s">
        <v>5</v>
      </c>
      <c r="C6" s="209" t="s">
        <v>290</v>
      </c>
      <c r="D6" s="139">
        <v>0</v>
      </c>
      <c r="E6" s="139">
        <v>0</v>
      </c>
      <c r="F6" s="139">
        <v>0</v>
      </c>
      <c r="G6" s="139">
        <v>0</v>
      </c>
      <c r="H6" s="139">
        <v>0</v>
      </c>
      <c r="I6" s="139">
        <v>0</v>
      </c>
      <c r="J6" s="139">
        <v>0</v>
      </c>
      <c r="K6" s="139">
        <v>0</v>
      </c>
      <c r="L6" s="139">
        <v>0</v>
      </c>
      <c r="M6" s="139">
        <v>0</v>
      </c>
      <c r="N6" s="146"/>
      <c r="O6" s="139">
        <v>0</v>
      </c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49"/>
      <c r="Y6" s="149"/>
      <c r="Z6" s="149"/>
      <c r="AA6" s="149"/>
      <c r="AB6" s="149"/>
      <c r="AC6" s="149"/>
      <c r="AD6" s="149"/>
      <c r="AE6" s="149"/>
      <c r="AF6" s="149"/>
    </row>
    <row r="7" spans="1:32">
      <c r="B7" s="1" t="s">
        <v>35</v>
      </c>
      <c r="C7" s="210" t="s">
        <v>291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3"/>
      <c r="O7" s="142">
        <v>0</v>
      </c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50"/>
      <c r="Y7" s="150"/>
      <c r="Z7" s="150"/>
      <c r="AA7" s="150"/>
      <c r="AB7" s="150"/>
      <c r="AC7" s="150"/>
      <c r="AD7" s="150"/>
      <c r="AE7" s="150"/>
      <c r="AF7" s="150"/>
    </row>
    <row r="8" spans="1:32">
      <c r="B8" s="1" t="s">
        <v>36</v>
      </c>
      <c r="C8" s="210" t="s">
        <v>292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3"/>
      <c r="O8" s="142">
        <v>0</v>
      </c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50"/>
      <c r="Y8" s="150"/>
      <c r="Z8" s="150"/>
      <c r="AA8" s="150"/>
      <c r="AB8" s="150"/>
      <c r="AC8" s="150"/>
      <c r="AD8" s="150"/>
      <c r="AE8" s="150"/>
      <c r="AF8" s="150"/>
    </row>
    <row r="9" spans="1:32" s="45" customFormat="1">
      <c r="A9" s="38"/>
      <c r="B9" s="29" t="s">
        <v>6</v>
      </c>
      <c r="C9" s="209" t="s">
        <v>293</v>
      </c>
      <c r="D9" s="139">
        <v>0</v>
      </c>
      <c r="E9" s="139">
        <v>0</v>
      </c>
      <c r="F9" s="139">
        <v>0</v>
      </c>
      <c r="G9" s="139">
        <v>0</v>
      </c>
      <c r="H9" s="139">
        <v>0</v>
      </c>
      <c r="I9" s="139">
        <v>0</v>
      </c>
      <c r="J9" s="139">
        <v>0</v>
      </c>
      <c r="K9" s="139">
        <v>0</v>
      </c>
      <c r="L9" s="139">
        <v>0</v>
      </c>
      <c r="M9" s="139">
        <v>0</v>
      </c>
      <c r="N9" s="146"/>
      <c r="O9" s="139">
        <v>0</v>
      </c>
      <c r="P9" s="139">
        <v>0</v>
      </c>
      <c r="Q9" s="139">
        <v>0</v>
      </c>
      <c r="R9" s="139">
        <v>0</v>
      </c>
      <c r="S9" s="139">
        <v>0</v>
      </c>
      <c r="T9" s="139">
        <v>0</v>
      </c>
      <c r="U9" s="139">
        <v>0</v>
      </c>
      <c r="V9" s="139">
        <v>0</v>
      </c>
      <c r="W9" s="139">
        <v>0</v>
      </c>
      <c r="X9" s="149"/>
      <c r="Y9" s="149"/>
      <c r="Z9" s="149"/>
      <c r="AA9" s="149"/>
      <c r="AB9" s="149"/>
      <c r="AC9" s="149"/>
      <c r="AD9" s="149"/>
      <c r="AE9" s="149"/>
      <c r="AF9" s="149"/>
    </row>
    <row r="10" spans="1:32" s="45" customFormat="1">
      <c r="A10" s="38"/>
      <c r="B10" s="31" t="s">
        <v>7</v>
      </c>
      <c r="C10" s="209" t="s">
        <v>294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46"/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49"/>
      <c r="Y10" s="149"/>
      <c r="Z10" s="149"/>
      <c r="AA10" s="149"/>
      <c r="AB10" s="149"/>
      <c r="AC10" s="149"/>
      <c r="AD10" s="149"/>
      <c r="AE10" s="149"/>
      <c r="AF10" s="149"/>
    </row>
    <row r="11" spans="1:32">
      <c r="A11" s="50"/>
      <c r="B11" s="208" t="s">
        <v>40</v>
      </c>
      <c r="C11" s="219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3"/>
      <c r="O11" s="142">
        <v>0</v>
      </c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50"/>
      <c r="Y11" s="150"/>
      <c r="Z11" s="150"/>
      <c r="AA11" s="150"/>
      <c r="AB11" s="150"/>
      <c r="AC11" s="150"/>
      <c r="AD11" s="150"/>
      <c r="AE11" s="150"/>
      <c r="AF11" s="150"/>
    </row>
    <row r="12" spans="1:32">
      <c r="A12" s="50"/>
      <c r="B12" s="6" t="s">
        <v>41</v>
      </c>
      <c r="C12" s="219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3"/>
      <c r="O12" s="142">
        <v>0</v>
      </c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50"/>
      <c r="Y12" s="150"/>
      <c r="Z12" s="150"/>
      <c r="AA12" s="150"/>
      <c r="AB12" s="150"/>
      <c r="AC12" s="150"/>
      <c r="AD12" s="150"/>
      <c r="AE12" s="150"/>
      <c r="AF12" s="150"/>
    </row>
    <row r="13" spans="1:32">
      <c r="A13" s="50"/>
      <c r="B13" s="6" t="s">
        <v>42</v>
      </c>
      <c r="C13" s="219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3"/>
      <c r="O13" s="142">
        <v>0</v>
      </c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50"/>
      <c r="Y13" s="150"/>
      <c r="Z13" s="150"/>
      <c r="AA13" s="150"/>
      <c r="AB13" s="150"/>
      <c r="AC13" s="150"/>
      <c r="AD13" s="150"/>
      <c r="AE13" s="150"/>
      <c r="AF13" s="150"/>
    </row>
    <row r="14" spans="1:32">
      <c r="A14" s="50"/>
      <c r="B14" s="6" t="s">
        <v>43</v>
      </c>
      <c r="C14" s="219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3"/>
      <c r="O14" s="142">
        <v>0</v>
      </c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50"/>
      <c r="Y14" s="150"/>
      <c r="Z14" s="150"/>
      <c r="AA14" s="150"/>
      <c r="AB14" s="150"/>
      <c r="AC14" s="150"/>
      <c r="AD14" s="150"/>
      <c r="AE14" s="150"/>
      <c r="AF14" s="150"/>
    </row>
    <row r="15" spans="1:32">
      <c r="A15" s="50"/>
      <c r="B15" s="6" t="s">
        <v>44</v>
      </c>
      <c r="C15" s="219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3"/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50"/>
      <c r="Y15" s="150"/>
      <c r="Z15" s="150"/>
      <c r="AA15" s="150"/>
      <c r="AB15" s="150"/>
      <c r="AC15" s="150"/>
      <c r="AD15" s="150"/>
      <c r="AE15" s="150"/>
      <c r="AF15" s="150"/>
    </row>
    <row r="16" spans="1:32">
      <c r="A16" s="50"/>
      <c r="B16" s="7" t="s">
        <v>45</v>
      </c>
      <c r="C16" s="219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3"/>
      <c r="O16" s="142">
        <v>0</v>
      </c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50"/>
      <c r="Y16" s="150"/>
      <c r="Z16" s="150"/>
      <c r="AA16" s="150"/>
      <c r="AB16" s="150"/>
      <c r="AC16" s="150"/>
      <c r="AD16" s="150"/>
      <c r="AE16" s="150"/>
      <c r="AF16" s="150"/>
    </row>
    <row r="17" spans="1:32">
      <c r="A17" s="50"/>
      <c r="B17" s="7" t="s">
        <v>46</v>
      </c>
      <c r="C17" s="219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3"/>
      <c r="O17" s="142">
        <v>0</v>
      </c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50"/>
      <c r="Y17" s="150"/>
      <c r="Z17" s="150"/>
      <c r="AA17" s="150"/>
      <c r="AB17" s="150"/>
      <c r="AC17" s="150"/>
      <c r="AD17" s="150"/>
      <c r="AE17" s="150"/>
      <c r="AF17" s="150"/>
    </row>
    <row r="18" spans="1:32">
      <c r="A18" s="50"/>
      <c r="B18" s="6" t="s">
        <v>317</v>
      </c>
      <c r="C18" s="219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3"/>
      <c r="O18" s="142">
        <v>0</v>
      </c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50"/>
      <c r="Y18" s="150"/>
      <c r="Z18" s="150"/>
      <c r="AA18" s="150"/>
      <c r="AB18" s="150"/>
      <c r="AC18" s="150"/>
      <c r="AD18" s="150"/>
      <c r="AE18" s="150"/>
      <c r="AF18" s="150"/>
    </row>
    <row r="19" spans="1:32">
      <c r="A19" s="50"/>
      <c r="B19" s="6" t="s">
        <v>108</v>
      </c>
      <c r="C19" s="210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3"/>
      <c r="O19" s="142">
        <v>0</v>
      </c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50"/>
      <c r="Y19" s="150"/>
      <c r="Z19" s="150"/>
      <c r="AA19" s="150"/>
      <c r="AB19" s="150"/>
      <c r="AC19" s="150"/>
      <c r="AD19" s="150"/>
      <c r="AE19" s="150"/>
      <c r="AF19" s="150"/>
    </row>
    <row r="20" spans="1:32">
      <c r="A20" s="50"/>
      <c r="B20" s="6" t="s">
        <v>48</v>
      </c>
      <c r="C20" s="219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3"/>
      <c r="O20" s="142">
        <v>0</v>
      </c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50"/>
      <c r="Y20" s="150"/>
      <c r="Z20" s="150"/>
      <c r="AA20" s="150"/>
      <c r="AB20" s="150"/>
      <c r="AC20" s="150"/>
      <c r="AD20" s="150"/>
      <c r="AE20" s="150"/>
      <c r="AF20" s="150"/>
    </row>
    <row r="21" spans="1:32">
      <c r="A21" s="50"/>
      <c r="B21" s="6" t="s">
        <v>325</v>
      </c>
      <c r="C21" s="219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3"/>
      <c r="O21" s="142">
        <v>0</v>
      </c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50"/>
      <c r="Y21" s="150"/>
      <c r="Z21" s="150"/>
      <c r="AA21" s="150"/>
      <c r="AB21" s="150"/>
      <c r="AC21" s="150"/>
      <c r="AD21" s="150"/>
      <c r="AE21" s="150"/>
      <c r="AF21" s="150"/>
    </row>
    <row r="22" spans="1:32">
      <c r="A22" s="50"/>
      <c r="B22" s="8" t="s">
        <v>101</v>
      </c>
      <c r="C22" s="219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3"/>
      <c r="O22" s="142">
        <v>0</v>
      </c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50"/>
      <c r="Y22" s="150"/>
      <c r="Z22" s="150"/>
      <c r="AA22" s="150"/>
      <c r="AB22" s="150"/>
      <c r="AC22" s="150"/>
      <c r="AD22" s="150"/>
      <c r="AE22" s="150"/>
      <c r="AF22" s="150"/>
    </row>
    <row r="23" spans="1:32" s="45" customFormat="1">
      <c r="A23" s="38"/>
      <c r="B23" s="31" t="s">
        <v>8</v>
      </c>
      <c r="C23" s="209" t="s">
        <v>295</v>
      </c>
      <c r="D23" s="139">
        <v>0</v>
      </c>
      <c r="E23" s="139">
        <v>0</v>
      </c>
      <c r="F23" s="139">
        <v>0</v>
      </c>
      <c r="G23" s="139">
        <v>0</v>
      </c>
      <c r="H23" s="139">
        <v>0</v>
      </c>
      <c r="I23" s="139">
        <v>0</v>
      </c>
      <c r="J23" s="139">
        <v>0</v>
      </c>
      <c r="K23" s="139">
        <v>0</v>
      </c>
      <c r="L23" s="139">
        <v>0</v>
      </c>
      <c r="M23" s="139">
        <v>0</v>
      </c>
      <c r="N23" s="146"/>
      <c r="O23" s="139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0</v>
      </c>
      <c r="W23" s="139">
        <v>0</v>
      </c>
      <c r="X23" s="149"/>
      <c r="Y23" s="149"/>
      <c r="Z23" s="149"/>
      <c r="AA23" s="149"/>
      <c r="AB23" s="149"/>
      <c r="AC23" s="149"/>
      <c r="AD23" s="149"/>
      <c r="AE23" s="149"/>
      <c r="AF23" s="149"/>
    </row>
    <row r="24" spans="1:32">
      <c r="B24" s="208" t="s">
        <v>40</v>
      </c>
      <c r="C24" s="219"/>
      <c r="D24" s="142">
        <v>0</v>
      </c>
      <c r="E24" s="142">
        <v>0</v>
      </c>
      <c r="F24" s="142">
        <v>0</v>
      </c>
      <c r="G24" s="142">
        <v>0</v>
      </c>
      <c r="H24" s="142">
        <v>0</v>
      </c>
      <c r="I24" s="142">
        <v>0</v>
      </c>
      <c r="J24" s="142">
        <v>0</v>
      </c>
      <c r="K24" s="142">
        <v>0</v>
      </c>
      <c r="L24" s="142">
        <v>0</v>
      </c>
      <c r="M24" s="142">
        <v>0</v>
      </c>
      <c r="N24" s="143"/>
      <c r="O24" s="142">
        <v>0</v>
      </c>
      <c r="P24" s="142">
        <v>0</v>
      </c>
      <c r="Q24" s="142">
        <v>0</v>
      </c>
      <c r="R24" s="142">
        <v>0</v>
      </c>
      <c r="S24" s="142">
        <v>0</v>
      </c>
      <c r="T24" s="142">
        <v>0</v>
      </c>
      <c r="U24" s="142">
        <v>0</v>
      </c>
      <c r="V24" s="142">
        <v>0</v>
      </c>
      <c r="W24" s="142">
        <v>0</v>
      </c>
      <c r="X24" s="150"/>
      <c r="Y24" s="150"/>
      <c r="Z24" s="150"/>
      <c r="AA24" s="150"/>
      <c r="AB24" s="150"/>
      <c r="AC24" s="150"/>
      <c r="AD24" s="150"/>
      <c r="AE24" s="150"/>
      <c r="AF24" s="150"/>
    </row>
    <row r="25" spans="1:32">
      <c r="B25" s="6" t="s">
        <v>41</v>
      </c>
      <c r="C25" s="219"/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3"/>
      <c r="O25" s="142">
        <v>0</v>
      </c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50"/>
      <c r="Y25" s="150"/>
      <c r="Z25" s="150"/>
      <c r="AA25" s="150"/>
      <c r="AB25" s="150"/>
      <c r="AC25" s="150"/>
      <c r="AD25" s="150"/>
      <c r="AE25" s="150"/>
      <c r="AF25" s="150"/>
    </row>
    <row r="26" spans="1:32">
      <c r="B26" s="6" t="s">
        <v>42</v>
      </c>
      <c r="C26" s="219"/>
      <c r="D26" s="142">
        <v>0</v>
      </c>
      <c r="E26" s="142">
        <v>0</v>
      </c>
      <c r="F26" s="142">
        <v>0</v>
      </c>
      <c r="G26" s="142">
        <v>0</v>
      </c>
      <c r="H26" s="142">
        <v>0</v>
      </c>
      <c r="I26" s="142">
        <v>0</v>
      </c>
      <c r="J26" s="142">
        <v>0</v>
      </c>
      <c r="K26" s="142">
        <v>0</v>
      </c>
      <c r="L26" s="142">
        <v>0</v>
      </c>
      <c r="M26" s="142">
        <v>0</v>
      </c>
      <c r="N26" s="143"/>
      <c r="O26" s="142">
        <v>0</v>
      </c>
      <c r="P26" s="142">
        <v>0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0</v>
      </c>
      <c r="W26" s="142">
        <v>0</v>
      </c>
      <c r="X26" s="150"/>
      <c r="Y26" s="150"/>
      <c r="Z26" s="150"/>
      <c r="AA26" s="150"/>
      <c r="AB26" s="150"/>
      <c r="AC26" s="150"/>
      <c r="AD26" s="150"/>
      <c r="AE26" s="150"/>
      <c r="AF26" s="150"/>
    </row>
    <row r="27" spans="1:32">
      <c r="B27" s="6" t="s">
        <v>43</v>
      </c>
      <c r="C27" s="219"/>
      <c r="D27" s="142">
        <v>0</v>
      </c>
      <c r="E27" s="142">
        <v>0</v>
      </c>
      <c r="F27" s="142">
        <v>0</v>
      </c>
      <c r="G27" s="142">
        <v>0</v>
      </c>
      <c r="H27" s="142">
        <v>0</v>
      </c>
      <c r="I27" s="142">
        <v>0</v>
      </c>
      <c r="J27" s="142">
        <v>0</v>
      </c>
      <c r="K27" s="142">
        <v>0</v>
      </c>
      <c r="L27" s="142">
        <v>0</v>
      </c>
      <c r="M27" s="142">
        <v>0</v>
      </c>
      <c r="N27" s="143"/>
      <c r="O27" s="142">
        <v>0</v>
      </c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0</v>
      </c>
      <c r="W27" s="142">
        <v>0</v>
      </c>
      <c r="X27" s="150"/>
      <c r="Y27" s="150"/>
      <c r="Z27" s="150"/>
      <c r="AA27" s="150"/>
      <c r="AB27" s="150"/>
      <c r="AC27" s="150"/>
      <c r="AD27" s="150"/>
      <c r="AE27" s="150"/>
      <c r="AF27" s="150"/>
    </row>
    <row r="28" spans="1:32">
      <c r="B28" s="6" t="s">
        <v>44</v>
      </c>
      <c r="C28" s="219"/>
      <c r="D28" s="142">
        <v>0</v>
      </c>
      <c r="E28" s="142">
        <v>0</v>
      </c>
      <c r="F28" s="142">
        <v>0</v>
      </c>
      <c r="G28" s="142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3"/>
      <c r="O28" s="142">
        <v>0</v>
      </c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50"/>
      <c r="Y28" s="150"/>
      <c r="Z28" s="150"/>
      <c r="AA28" s="150"/>
      <c r="AB28" s="150"/>
      <c r="AC28" s="150"/>
      <c r="AD28" s="150"/>
      <c r="AE28" s="150"/>
      <c r="AF28" s="150"/>
    </row>
    <row r="29" spans="1:32">
      <c r="B29" s="7" t="s">
        <v>45</v>
      </c>
      <c r="C29" s="219"/>
      <c r="D29" s="142"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3"/>
      <c r="O29" s="142">
        <v>0</v>
      </c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50"/>
      <c r="Y29" s="150"/>
      <c r="Z29" s="150"/>
      <c r="AA29" s="150"/>
      <c r="AB29" s="150"/>
      <c r="AC29" s="150"/>
      <c r="AD29" s="150"/>
      <c r="AE29" s="150"/>
      <c r="AF29" s="150"/>
    </row>
    <row r="30" spans="1:32">
      <c r="B30" s="7" t="s">
        <v>46</v>
      </c>
      <c r="C30" s="219"/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3"/>
      <c r="O30" s="142">
        <v>0</v>
      </c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50"/>
      <c r="Y30" s="150"/>
      <c r="Z30" s="150"/>
      <c r="AA30" s="150"/>
      <c r="AB30" s="150"/>
      <c r="AC30" s="150"/>
      <c r="AD30" s="150"/>
      <c r="AE30" s="150"/>
      <c r="AF30" s="150"/>
    </row>
    <row r="31" spans="1:32">
      <c r="B31" s="6" t="s">
        <v>317</v>
      </c>
      <c r="C31" s="219"/>
      <c r="D31" s="142">
        <v>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3"/>
      <c r="O31" s="142">
        <v>0</v>
      </c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50"/>
      <c r="Y31" s="150"/>
      <c r="Z31" s="150"/>
      <c r="AA31" s="150"/>
      <c r="AB31" s="150"/>
      <c r="AC31" s="150"/>
      <c r="AD31" s="150"/>
      <c r="AE31" s="150"/>
      <c r="AF31" s="150"/>
    </row>
    <row r="32" spans="1:32">
      <c r="B32" s="6" t="s">
        <v>108</v>
      </c>
      <c r="C32" s="219"/>
      <c r="D32" s="142">
        <v>0</v>
      </c>
      <c r="E32" s="142">
        <v>0</v>
      </c>
      <c r="F32" s="142">
        <v>0</v>
      </c>
      <c r="G32" s="142">
        <v>0</v>
      </c>
      <c r="H32" s="142">
        <v>0</v>
      </c>
      <c r="I32" s="142">
        <v>0</v>
      </c>
      <c r="J32" s="142">
        <v>0</v>
      </c>
      <c r="K32" s="142">
        <v>0</v>
      </c>
      <c r="L32" s="142">
        <v>0</v>
      </c>
      <c r="M32" s="142">
        <v>0</v>
      </c>
      <c r="N32" s="143"/>
      <c r="O32" s="142">
        <v>0</v>
      </c>
      <c r="P32" s="142">
        <v>0</v>
      </c>
      <c r="Q32" s="142">
        <v>0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50"/>
      <c r="Y32" s="150"/>
      <c r="Z32" s="150"/>
      <c r="AA32" s="150"/>
      <c r="AB32" s="150"/>
      <c r="AC32" s="150"/>
      <c r="AD32" s="150"/>
      <c r="AE32" s="150"/>
      <c r="AF32" s="150"/>
    </row>
    <row r="33" spans="1:32">
      <c r="B33" s="6" t="s">
        <v>48</v>
      </c>
      <c r="C33" s="219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3"/>
      <c r="O33" s="142">
        <v>0</v>
      </c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50"/>
      <c r="Y33" s="150"/>
      <c r="Z33" s="150"/>
      <c r="AA33" s="150"/>
      <c r="AB33" s="150"/>
      <c r="AC33" s="150"/>
      <c r="AD33" s="150"/>
      <c r="AE33" s="150"/>
      <c r="AF33" s="150"/>
    </row>
    <row r="34" spans="1:32">
      <c r="B34" s="6" t="s">
        <v>325</v>
      </c>
      <c r="C34" s="219"/>
      <c r="D34" s="142">
        <v>0</v>
      </c>
      <c r="E34" s="142">
        <v>0</v>
      </c>
      <c r="F34" s="142">
        <v>0</v>
      </c>
      <c r="G34" s="142">
        <v>0</v>
      </c>
      <c r="H34" s="142">
        <v>0</v>
      </c>
      <c r="I34" s="142">
        <v>0</v>
      </c>
      <c r="J34" s="142">
        <v>0</v>
      </c>
      <c r="K34" s="142">
        <v>0</v>
      </c>
      <c r="L34" s="142">
        <v>0</v>
      </c>
      <c r="M34" s="142">
        <v>0</v>
      </c>
      <c r="N34" s="143"/>
      <c r="O34" s="142">
        <v>0</v>
      </c>
      <c r="P34" s="142">
        <v>0</v>
      </c>
      <c r="Q34" s="142">
        <v>0</v>
      </c>
      <c r="R34" s="142">
        <v>0</v>
      </c>
      <c r="S34" s="142">
        <v>0</v>
      </c>
      <c r="T34" s="142">
        <v>0</v>
      </c>
      <c r="U34" s="142">
        <v>0</v>
      </c>
      <c r="V34" s="142">
        <v>0</v>
      </c>
      <c r="W34" s="142">
        <v>0</v>
      </c>
      <c r="X34" s="150"/>
      <c r="Y34" s="150"/>
      <c r="Z34" s="150"/>
      <c r="AA34" s="150"/>
      <c r="AB34" s="150"/>
      <c r="AC34" s="150"/>
      <c r="AD34" s="150"/>
      <c r="AE34" s="150"/>
      <c r="AF34" s="150"/>
    </row>
    <row r="35" spans="1:32">
      <c r="B35" s="8" t="s">
        <v>101</v>
      </c>
      <c r="C35" s="219"/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142">
        <v>0</v>
      </c>
      <c r="L35" s="142">
        <v>0</v>
      </c>
      <c r="M35" s="142">
        <v>0</v>
      </c>
      <c r="N35" s="143"/>
      <c r="O35" s="142">
        <v>0</v>
      </c>
      <c r="P35" s="142">
        <v>0</v>
      </c>
      <c r="Q35" s="142">
        <v>0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50"/>
      <c r="Y35" s="150"/>
      <c r="Z35" s="150"/>
      <c r="AA35" s="150"/>
      <c r="AB35" s="150"/>
      <c r="AC35" s="150"/>
      <c r="AD35" s="150"/>
      <c r="AE35" s="150"/>
      <c r="AF35" s="150"/>
    </row>
    <row r="36" spans="1:32" s="45" customFormat="1">
      <c r="A36" s="38"/>
      <c r="B36" s="29" t="s">
        <v>9</v>
      </c>
      <c r="C36" s="209" t="s">
        <v>296</v>
      </c>
      <c r="D36" s="139">
        <v>0</v>
      </c>
      <c r="E36" s="139">
        <v>0</v>
      </c>
      <c r="F36" s="139">
        <v>0</v>
      </c>
      <c r="G36" s="139">
        <v>0</v>
      </c>
      <c r="H36" s="139">
        <v>0</v>
      </c>
      <c r="I36" s="139">
        <v>0</v>
      </c>
      <c r="J36" s="139">
        <v>0</v>
      </c>
      <c r="K36" s="139">
        <v>0</v>
      </c>
      <c r="L36" s="139">
        <v>0</v>
      </c>
      <c r="M36" s="139">
        <v>0</v>
      </c>
      <c r="N36" s="146"/>
      <c r="O36" s="139">
        <v>0</v>
      </c>
      <c r="P36" s="139">
        <v>0</v>
      </c>
      <c r="Q36" s="139">
        <v>0</v>
      </c>
      <c r="R36" s="139">
        <v>0</v>
      </c>
      <c r="S36" s="139">
        <v>0</v>
      </c>
      <c r="T36" s="139">
        <v>0</v>
      </c>
      <c r="U36" s="139">
        <v>0</v>
      </c>
      <c r="V36" s="139">
        <v>0</v>
      </c>
      <c r="W36" s="139">
        <v>0</v>
      </c>
      <c r="X36" s="149"/>
      <c r="Y36" s="149"/>
      <c r="Z36" s="149"/>
      <c r="AA36" s="149"/>
      <c r="AB36" s="149"/>
      <c r="AC36" s="149"/>
      <c r="AD36" s="149"/>
      <c r="AE36" s="149"/>
      <c r="AF36" s="149"/>
    </row>
    <row r="37" spans="1:32">
      <c r="B37" s="208" t="s">
        <v>40</v>
      </c>
      <c r="C37" s="219"/>
      <c r="D37" s="142">
        <v>0</v>
      </c>
      <c r="E37" s="142">
        <v>0</v>
      </c>
      <c r="F37" s="142">
        <v>0</v>
      </c>
      <c r="G37" s="142">
        <v>0</v>
      </c>
      <c r="H37" s="142">
        <v>0</v>
      </c>
      <c r="I37" s="142">
        <v>0</v>
      </c>
      <c r="J37" s="142">
        <v>0</v>
      </c>
      <c r="K37" s="142">
        <v>0</v>
      </c>
      <c r="L37" s="142">
        <v>0</v>
      </c>
      <c r="M37" s="142">
        <v>0</v>
      </c>
      <c r="N37" s="143"/>
      <c r="O37" s="142">
        <v>0</v>
      </c>
      <c r="P37" s="142">
        <v>0</v>
      </c>
      <c r="Q37" s="142">
        <v>0</v>
      </c>
      <c r="R37" s="142">
        <v>0</v>
      </c>
      <c r="S37" s="142">
        <v>0</v>
      </c>
      <c r="T37" s="142">
        <v>0</v>
      </c>
      <c r="U37" s="142">
        <v>0</v>
      </c>
      <c r="V37" s="142">
        <v>0</v>
      </c>
      <c r="W37" s="142">
        <v>0</v>
      </c>
      <c r="X37" s="150"/>
      <c r="Y37" s="150"/>
      <c r="Z37" s="150"/>
      <c r="AA37" s="150"/>
      <c r="AB37" s="150"/>
      <c r="AC37" s="150"/>
      <c r="AD37" s="150"/>
      <c r="AE37" s="150"/>
      <c r="AF37" s="150"/>
    </row>
    <row r="38" spans="1:32">
      <c r="B38" s="6" t="s">
        <v>41</v>
      </c>
      <c r="C38" s="219"/>
      <c r="D38" s="142">
        <v>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0</v>
      </c>
      <c r="K38" s="142">
        <v>0</v>
      </c>
      <c r="L38" s="142">
        <v>0</v>
      </c>
      <c r="M38" s="142">
        <v>0</v>
      </c>
      <c r="N38" s="143"/>
      <c r="O38" s="142">
        <v>0</v>
      </c>
      <c r="P38" s="142">
        <v>0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50"/>
      <c r="Y38" s="150"/>
      <c r="Z38" s="150"/>
      <c r="AA38" s="150"/>
      <c r="AB38" s="150"/>
      <c r="AC38" s="150"/>
      <c r="AD38" s="150"/>
      <c r="AE38" s="150"/>
      <c r="AF38" s="150"/>
    </row>
    <row r="39" spans="1:32">
      <c r="B39" s="6" t="s">
        <v>42</v>
      </c>
      <c r="C39" s="219"/>
      <c r="D39" s="142">
        <v>0</v>
      </c>
      <c r="E39" s="142">
        <v>0</v>
      </c>
      <c r="F39" s="142">
        <v>0</v>
      </c>
      <c r="G39" s="142">
        <v>0</v>
      </c>
      <c r="H39" s="142">
        <v>0</v>
      </c>
      <c r="I39" s="142">
        <v>0</v>
      </c>
      <c r="J39" s="142">
        <v>0</v>
      </c>
      <c r="K39" s="142">
        <v>0</v>
      </c>
      <c r="L39" s="142">
        <v>0</v>
      </c>
      <c r="M39" s="142">
        <v>0</v>
      </c>
      <c r="N39" s="143"/>
      <c r="O39" s="142">
        <v>0</v>
      </c>
      <c r="P39" s="142">
        <v>0</v>
      </c>
      <c r="Q39" s="142">
        <v>0</v>
      </c>
      <c r="R39" s="142">
        <v>0</v>
      </c>
      <c r="S39" s="142">
        <v>0</v>
      </c>
      <c r="T39" s="142">
        <v>0</v>
      </c>
      <c r="U39" s="142">
        <v>0</v>
      </c>
      <c r="V39" s="142">
        <v>0</v>
      </c>
      <c r="W39" s="142">
        <v>0</v>
      </c>
      <c r="X39" s="150"/>
      <c r="Y39" s="150"/>
      <c r="Z39" s="150"/>
      <c r="AA39" s="150"/>
      <c r="AB39" s="150"/>
      <c r="AC39" s="150"/>
      <c r="AD39" s="150"/>
      <c r="AE39" s="150"/>
      <c r="AF39" s="150"/>
    </row>
    <row r="40" spans="1:32">
      <c r="B40" s="6" t="s">
        <v>43</v>
      </c>
      <c r="C40" s="219"/>
      <c r="D40" s="142">
        <v>0</v>
      </c>
      <c r="E40" s="142">
        <v>0</v>
      </c>
      <c r="F40" s="142">
        <v>0</v>
      </c>
      <c r="G40" s="142">
        <v>0</v>
      </c>
      <c r="H40" s="142">
        <v>0</v>
      </c>
      <c r="I40" s="142">
        <v>0</v>
      </c>
      <c r="J40" s="142">
        <v>0</v>
      </c>
      <c r="K40" s="142">
        <v>0</v>
      </c>
      <c r="L40" s="142">
        <v>0</v>
      </c>
      <c r="M40" s="142">
        <v>0</v>
      </c>
      <c r="N40" s="143"/>
      <c r="O40" s="142">
        <v>0</v>
      </c>
      <c r="P40" s="142">
        <v>0</v>
      </c>
      <c r="Q40" s="142">
        <v>0</v>
      </c>
      <c r="R40" s="142">
        <v>0</v>
      </c>
      <c r="S40" s="142">
        <v>0</v>
      </c>
      <c r="T40" s="142">
        <v>0</v>
      </c>
      <c r="U40" s="142">
        <v>0</v>
      </c>
      <c r="V40" s="142">
        <v>0</v>
      </c>
      <c r="W40" s="142">
        <v>0</v>
      </c>
      <c r="X40" s="150"/>
      <c r="Y40" s="150"/>
      <c r="Z40" s="150"/>
      <c r="AA40" s="150"/>
      <c r="AB40" s="150"/>
      <c r="AC40" s="150"/>
      <c r="AD40" s="150"/>
      <c r="AE40" s="150"/>
      <c r="AF40" s="150"/>
    </row>
    <row r="41" spans="1:32">
      <c r="B41" s="6" t="s">
        <v>44</v>
      </c>
      <c r="C41" s="219"/>
      <c r="D41" s="142">
        <v>0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142">
        <v>0</v>
      </c>
      <c r="K41" s="142">
        <v>0</v>
      </c>
      <c r="L41" s="142">
        <v>0</v>
      </c>
      <c r="M41" s="142">
        <v>0</v>
      </c>
      <c r="N41" s="143"/>
      <c r="O41" s="142">
        <v>0</v>
      </c>
      <c r="P41" s="142">
        <v>0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  <c r="V41" s="142">
        <v>0</v>
      </c>
      <c r="W41" s="142">
        <v>0</v>
      </c>
      <c r="X41" s="150"/>
      <c r="Y41" s="150"/>
      <c r="Z41" s="150"/>
      <c r="AA41" s="150"/>
      <c r="AB41" s="150"/>
      <c r="AC41" s="150"/>
      <c r="AD41" s="150"/>
      <c r="AE41" s="150"/>
      <c r="AF41" s="150"/>
    </row>
    <row r="42" spans="1:32">
      <c r="B42" s="7" t="s">
        <v>45</v>
      </c>
      <c r="C42" s="219"/>
      <c r="D42" s="142">
        <v>0</v>
      </c>
      <c r="E42" s="142">
        <v>0</v>
      </c>
      <c r="F42" s="142">
        <v>0</v>
      </c>
      <c r="G42" s="142">
        <v>0</v>
      </c>
      <c r="H42" s="142">
        <v>0</v>
      </c>
      <c r="I42" s="142">
        <v>0</v>
      </c>
      <c r="J42" s="142">
        <v>0</v>
      </c>
      <c r="K42" s="142">
        <v>0</v>
      </c>
      <c r="L42" s="142">
        <v>0</v>
      </c>
      <c r="M42" s="142">
        <v>0</v>
      </c>
      <c r="N42" s="143"/>
      <c r="O42" s="142">
        <v>0</v>
      </c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50"/>
      <c r="Y42" s="150"/>
      <c r="Z42" s="150"/>
      <c r="AA42" s="150"/>
      <c r="AB42" s="150"/>
      <c r="AC42" s="150"/>
      <c r="AD42" s="150"/>
      <c r="AE42" s="150"/>
      <c r="AF42" s="150"/>
    </row>
    <row r="43" spans="1:32">
      <c r="B43" s="7" t="s">
        <v>46</v>
      </c>
      <c r="C43" s="219"/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3"/>
      <c r="O43" s="142">
        <v>0</v>
      </c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50"/>
      <c r="Y43" s="150"/>
      <c r="Z43" s="150"/>
      <c r="AA43" s="150"/>
      <c r="AB43" s="150"/>
      <c r="AC43" s="150"/>
      <c r="AD43" s="150"/>
      <c r="AE43" s="150"/>
      <c r="AF43" s="150"/>
    </row>
    <row r="44" spans="1:32">
      <c r="B44" s="6" t="s">
        <v>317</v>
      </c>
      <c r="C44" s="219"/>
      <c r="D44" s="142">
        <v>0</v>
      </c>
      <c r="E44" s="142">
        <v>0</v>
      </c>
      <c r="F44" s="142">
        <v>0</v>
      </c>
      <c r="G44" s="142">
        <v>0</v>
      </c>
      <c r="H44" s="142">
        <v>0</v>
      </c>
      <c r="I44" s="142">
        <v>0</v>
      </c>
      <c r="J44" s="142">
        <v>0</v>
      </c>
      <c r="K44" s="142">
        <v>0</v>
      </c>
      <c r="L44" s="142">
        <v>0</v>
      </c>
      <c r="M44" s="142">
        <v>0</v>
      </c>
      <c r="N44" s="143"/>
      <c r="O44" s="142">
        <v>0</v>
      </c>
      <c r="P44" s="142">
        <v>0</v>
      </c>
      <c r="Q44" s="142">
        <v>0</v>
      </c>
      <c r="R44" s="142">
        <v>0</v>
      </c>
      <c r="S44" s="142">
        <v>0</v>
      </c>
      <c r="T44" s="142">
        <v>0</v>
      </c>
      <c r="U44" s="142">
        <v>0</v>
      </c>
      <c r="V44" s="142">
        <v>0</v>
      </c>
      <c r="W44" s="142">
        <v>0</v>
      </c>
      <c r="X44" s="150"/>
      <c r="Y44" s="150"/>
      <c r="Z44" s="150"/>
      <c r="AA44" s="150"/>
      <c r="AB44" s="150"/>
      <c r="AC44" s="150"/>
      <c r="AD44" s="150"/>
      <c r="AE44" s="150"/>
      <c r="AF44" s="150"/>
    </row>
    <row r="45" spans="1:32">
      <c r="B45" s="6" t="s">
        <v>108</v>
      </c>
      <c r="C45" s="219"/>
      <c r="D45" s="142">
        <v>0</v>
      </c>
      <c r="E45" s="142">
        <v>0</v>
      </c>
      <c r="F45" s="142">
        <v>0</v>
      </c>
      <c r="G45" s="142">
        <v>0</v>
      </c>
      <c r="H45" s="142">
        <v>0</v>
      </c>
      <c r="I45" s="142">
        <v>0</v>
      </c>
      <c r="J45" s="142">
        <v>0</v>
      </c>
      <c r="K45" s="142">
        <v>0</v>
      </c>
      <c r="L45" s="142">
        <v>0</v>
      </c>
      <c r="M45" s="142">
        <v>0</v>
      </c>
      <c r="N45" s="143"/>
      <c r="O45" s="142">
        <v>0</v>
      </c>
      <c r="P45" s="142">
        <v>0</v>
      </c>
      <c r="Q45" s="142">
        <v>0</v>
      </c>
      <c r="R45" s="142">
        <v>0</v>
      </c>
      <c r="S45" s="142">
        <v>0</v>
      </c>
      <c r="T45" s="142">
        <v>0</v>
      </c>
      <c r="U45" s="142">
        <v>0</v>
      </c>
      <c r="V45" s="142">
        <v>0</v>
      </c>
      <c r="W45" s="142">
        <v>0</v>
      </c>
      <c r="X45" s="150"/>
      <c r="Y45" s="150"/>
      <c r="Z45" s="150"/>
      <c r="AA45" s="150"/>
      <c r="AB45" s="150"/>
      <c r="AC45" s="150"/>
      <c r="AD45" s="150"/>
      <c r="AE45" s="150"/>
      <c r="AF45" s="150"/>
    </row>
    <row r="46" spans="1:32">
      <c r="B46" s="6" t="s">
        <v>48</v>
      </c>
      <c r="C46" s="219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3"/>
      <c r="O46" s="142">
        <v>0</v>
      </c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50"/>
      <c r="Y46" s="150"/>
      <c r="Z46" s="150"/>
      <c r="AA46" s="150"/>
      <c r="AB46" s="150"/>
      <c r="AC46" s="150"/>
      <c r="AD46" s="150"/>
      <c r="AE46" s="150"/>
      <c r="AF46" s="150"/>
    </row>
    <row r="47" spans="1:32">
      <c r="B47" s="6" t="s">
        <v>325</v>
      </c>
      <c r="C47" s="219"/>
      <c r="D47" s="142">
        <v>0</v>
      </c>
      <c r="E47" s="142">
        <v>0</v>
      </c>
      <c r="F47" s="142">
        <v>0</v>
      </c>
      <c r="G47" s="142">
        <v>0</v>
      </c>
      <c r="H47" s="142">
        <v>0</v>
      </c>
      <c r="I47" s="142">
        <v>0</v>
      </c>
      <c r="J47" s="142">
        <v>0</v>
      </c>
      <c r="K47" s="142">
        <v>0</v>
      </c>
      <c r="L47" s="142">
        <v>0</v>
      </c>
      <c r="M47" s="142">
        <v>0</v>
      </c>
      <c r="N47" s="143"/>
      <c r="O47" s="142">
        <v>0</v>
      </c>
      <c r="P47" s="142">
        <v>0</v>
      </c>
      <c r="Q47" s="142">
        <v>0</v>
      </c>
      <c r="R47" s="142">
        <v>0</v>
      </c>
      <c r="S47" s="142">
        <v>0</v>
      </c>
      <c r="T47" s="142">
        <v>0</v>
      </c>
      <c r="U47" s="142">
        <v>0</v>
      </c>
      <c r="V47" s="142">
        <v>0</v>
      </c>
      <c r="W47" s="142">
        <v>0</v>
      </c>
      <c r="X47" s="150"/>
      <c r="Y47" s="150"/>
      <c r="Z47" s="150"/>
      <c r="AA47" s="150"/>
      <c r="AB47" s="150"/>
      <c r="AC47" s="150"/>
      <c r="AD47" s="150"/>
      <c r="AE47" s="150"/>
      <c r="AF47" s="150"/>
    </row>
    <row r="48" spans="1:32">
      <c r="B48" s="8" t="s">
        <v>101</v>
      </c>
      <c r="C48" s="219"/>
      <c r="D48" s="142">
        <v>0</v>
      </c>
      <c r="E48" s="142">
        <v>0</v>
      </c>
      <c r="F48" s="142">
        <v>0</v>
      </c>
      <c r="G48" s="142">
        <v>0</v>
      </c>
      <c r="H48" s="142">
        <v>0</v>
      </c>
      <c r="I48" s="142">
        <v>0</v>
      </c>
      <c r="J48" s="142">
        <v>0</v>
      </c>
      <c r="K48" s="142">
        <v>0</v>
      </c>
      <c r="L48" s="142">
        <v>0</v>
      </c>
      <c r="M48" s="142">
        <v>0</v>
      </c>
      <c r="N48" s="143"/>
      <c r="O48" s="142">
        <v>0</v>
      </c>
      <c r="P48" s="142">
        <v>0</v>
      </c>
      <c r="Q48" s="142">
        <v>0</v>
      </c>
      <c r="R48" s="142">
        <v>0</v>
      </c>
      <c r="S48" s="142">
        <v>0</v>
      </c>
      <c r="T48" s="142">
        <v>0</v>
      </c>
      <c r="U48" s="142">
        <v>0</v>
      </c>
      <c r="V48" s="142">
        <v>0</v>
      </c>
      <c r="W48" s="142">
        <v>0</v>
      </c>
      <c r="X48" s="150"/>
      <c r="Y48" s="150"/>
      <c r="Z48" s="150"/>
      <c r="AA48" s="150"/>
      <c r="AB48" s="150"/>
      <c r="AC48" s="150"/>
      <c r="AD48" s="150"/>
      <c r="AE48" s="150"/>
      <c r="AF48" s="150"/>
    </row>
    <row r="49" spans="1:32" s="45" customFormat="1">
      <c r="A49" s="38"/>
      <c r="B49" s="29" t="s">
        <v>25</v>
      </c>
      <c r="C49" s="209" t="s">
        <v>297</v>
      </c>
      <c r="D49" s="139">
        <v>640776.77</v>
      </c>
      <c r="E49" s="139">
        <v>679113.05</v>
      </c>
      <c r="F49" s="139">
        <v>729683.56</v>
      </c>
      <c r="G49" s="139">
        <v>714115.51000000013</v>
      </c>
      <c r="H49" s="139">
        <v>722833.7300000001</v>
      </c>
      <c r="I49" s="139">
        <v>751753.08736682823</v>
      </c>
      <c r="J49" s="139">
        <v>825327.77020379237</v>
      </c>
      <c r="K49" s="139">
        <v>900055.81961383927</v>
      </c>
      <c r="L49" s="139">
        <v>1087698.4202832917</v>
      </c>
      <c r="M49" s="139">
        <v>1102530.3345843223</v>
      </c>
      <c r="N49" s="146"/>
      <c r="O49" s="139">
        <v>38336.279999999984</v>
      </c>
      <c r="P49" s="139">
        <v>50570.510000000009</v>
      </c>
      <c r="Q49" s="139">
        <v>-15568.049999999948</v>
      </c>
      <c r="R49" s="139">
        <v>8718.2200000000194</v>
      </c>
      <c r="S49" s="139">
        <v>28919.357366828081</v>
      </c>
      <c r="T49" s="139">
        <v>73574.682836964173</v>
      </c>
      <c r="U49" s="139">
        <v>74728.049410046879</v>
      </c>
      <c r="V49" s="139">
        <v>187642.60066945245</v>
      </c>
      <c r="W49" s="139">
        <v>14831.914301030702</v>
      </c>
      <c r="X49" s="149"/>
      <c r="Y49" s="149"/>
      <c r="Z49" s="149"/>
      <c r="AA49" s="149"/>
      <c r="AB49" s="149"/>
      <c r="AC49" s="149"/>
      <c r="AD49" s="149"/>
      <c r="AE49" s="149"/>
      <c r="AF49" s="149"/>
    </row>
    <row r="50" spans="1:32">
      <c r="B50" s="208" t="s">
        <v>40</v>
      </c>
      <c r="C50" s="219"/>
      <c r="D50" s="142">
        <v>522097.36625259381</v>
      </c>
      <c r="E50" s="142">
        <v>541239.68869227287</v>
      </c>
      <c r="F50" s="142">
        <v>599345.52540621615</v>
      </c>
      <c r="G50" s="142">
        <v>634294.22578655987</v>
      </c>
      <c r="H50" s="142">
        <v>636380.89218975836</v>
      </c>
      <c r="I50" s="142">
        <v>625383.78018597036</v>
      </c>
      <c r="J50" s="142">
        <v>721188.75986454566</v>
      </c>
      <c r="K50" s="142">
        <v>817529.23055289395</v>
      </c>
      <c r="L50" s="142">
        <v>956898.23151374026</v>
      </c>
      <c r="M50" s="142">
        <v>660166.64954905992</v>
      </c>
      <c r="N50" s="143"/>
      <c r="O50" s="142">
        <v>0</v>
      </c>
      <c r="P50" s="142">
        <v>0</v>
      </c>
      <c r="Q50" s="142">
        <v>0</v>
      </c>
      <c r="R50" s="142">
        <v>0</v>
      </c>
      <c r="S50" s="142">
        <v>0</v>
      </c>
      <c r="T50" s="142">
        <v>0</v>
      </c>
      <c r="U50" s="142">
        <v>0</v>
      </c>
      <c r="V50" s="142">
        <v>0</v>
      </c>
      <c r="W50" s="142">
        <v>0</v>
      </c>
      <c r="X50" s="150"/>
      <c r="Y50" s="150"/>
      <c r="Z50" s="150"/>
      <c r="AA50" s="150"/>
      <c r="AB50" s="150"/>
      <c r="AC50" s="150"/>
      <c r="AD50" s="150"/>
      <c r="AE50" s="150"/>
      <c r="AF50" s="150"/>
    </row>
    <row r="51" spans="1:32">
      <c r="B51" s="6" t="s">
        <v>41</v>
      </c>
      <c r="C51" s="219"/>
      <c r="D51" s="142">
        <v>0</v>
      </c>
      <c r="E51" s="142">
        <v>0</v>
      </c>
      <c r="F51" s="142">
        <v>0</v>
      </c>
      <c r="G51" s="142">
        <v>0</v>
      </c>
      <c r="H51" s="142">
        <v>0</v>
      </c>
      <c r="I51" s="142">
        <v>0</v>
      </c>
      <c r="J51" s="142">
        <v>0</v>
      </c>
      <c r="K51" s="142">
        <v>0</v>
      </c>
      <c r="L51" s="142">
        <v>0</v>
      </c>
      <c r="M51" s="142">
        <v>0</v>
      </c>
      <c r="N51" s="143"/>
      <c r="O51" s="142">
        <v>0</v>
      </c>
      <c r="P51" s="142">
        <v>0</v>
      </c>
      <c r="Q51" s="142">
        <v>0</v>
      </c>
      <c r="R51" s="142">
        <v>0</v>
      </c>
      <c r="S51" s="142">
        <v>0</v>
      </c>
      <c r="T51" s="142">
        <v>0</v>
      </c>
      <c r="U51" s="142">
        <v>0</v>
      </c>
      <c r="V51" s="142">
        <v>0</v>
      </c>
      <c r="W51" s="142">
        <v>0</v>
      </c>
      <c r="X51" s="150"/>
      <c r="Y51" s="150"/>
      <c r="Z51" s="150"/>
      <c r="AA51" s="150"/>
      <c r="AB51" s="150"/>
      <c r="AC51" s="150"/>
      <c r="AD51" s="150"/>
      <c r="AE51" s="150"/>
      <c r="AF51" s="150"/>
    </row>
    <row r="52" spans="1:32">
      <c r="B52" s="6" t="s">
        <v>42</v>
      </c>
      <c r="C52" s="219"/>
      <c r="D52" s="142">
        <v>310635.89231935248</v>
      </c>
      <c r="E52" s="142">
        <v>327715.77843252075</v>
      </c>
      <c r="F52" s="142">
        <v>372142.24319824891</v>
      </c>
      <c r="G52" s="142">
        <v>379078.73873520817</v>
      </c>
      <c r="H52" s="142">
        <v>347807.94978213328</v>
      </c>
      <c r="I52" s="142">
        <v>297477.11688070209</v>
      </c>
      <c r="J52" s="142">
        <v>398963.91666859633</v>
      </c>
      <c r="K52" s="142">
        <v>321327.38804232527</v>
      </c>
      <c r="L52" s="142">
        <v>532524.98812454322</v>
      </c>
      <c r="M52" s="142">
        <v>479311.34129417303</v>
      </c>
      <c r="N52" s="143"/>
      <c r="O52" s="142">
        <v>17079.886113168279</v>
      </c>
      <c r="P52" s="142">
        <v>44426.464765728131</v>
      </c>
      <c r="Q52" s="142">
        <v>6936.4955369592735</v>
      </c>
      <c r="R52" s="142">
        <v>-31270.788953074909</v>
      </c>
      <c r="S52" s="142">
        <v>-50330.832901431175</v>
      </c>
      <c r="T52" s="142">
        <v>101486.79978789424</v>
      </c>
      <c r="U52" s="142">
        <v>-77636.528626271043</v>
      </c>
      <c r="V52" s="142">
        <v>211197.60008221798</v>
      </c>
      <c r="W52" s="142">
        <v>-53213.646830370184</v>
      </c>
      <c r="X52" s="150"/>
      <c r="Y52" s="150"/>
      <c r="Z52" s="150"/>
      <c r="AA52" s="150"/>
      <c r="AB52" s="150"/>
      <c r="AC52" s="150"/>
      <c r="AD52" s="150"/>
      <c r="AE52" s="150"/>
      <c r="AF52" s="150"/>
    </row>
    <row r="53" spans="1:32">
      <c r="B53" s="6" t="s">
        <v>43</v>
      </c>
      <c r="C53" s="219"/>
      <c r="D53" s="142">
        <v>18224.80357639553</v>
      </c>
      <c r="E53" s="142">
        <v>14035.550437947049</v>
      </c>
      <c r="F53" s="142">
        <v>9525.4952122462237</v>
      </c>
      <c r="G53" s="142">
        <v>12142.793926798393</v>
      </c>
      <c r="H53" s="142">
        <v>8374.5943173164851</v>
      </c>
      <c r="I53" s="142">
        <v>10134.090040191171</v>
      </c>
      <c r="J53" s="142">
        <v>10165.741317772907</v>
      </c>
      <c r="K53" s="142">
        <v>10404.974873515652</v>
      </c>
      <c r="L53" s="142">
        <v>25268.444419871226</v>
      </c>
      <c r="M53" s="142">
        <v>30464.414839643014</v>
      </c>
      <c r="N53" s="143"/>
      <c r="O53" s="142">
        <v>-4189.253138448481</v>
      </c>
      <c r="P53" s="142">
        <v>-4510.0552257008248</v>
      </c>
      <c r="Q53" s="142">
        <v>2617.2987145521688</v>
      </c>
      <c r="R53" s="142">
        <v>-3768.1996094819083</v>
      </c>
      <c r="S53" s="142">
        <v>1759.4957228746864</v>
      </c>
      <c r="T53" s="142">
        <v>31.651277581735826</v>
      </c>
      <c r="U53" s="142">
        <v>239.23355574274439</v>
      </c>
      <c r="V53" s="142">
        <v>14863.469546355576</v>
      </c>
      <c r="W53" s="142">
        <v>5195.9704197717856</v>
      </c>
      <c r="X53" s="150"/>
      <c r="Y53" s="150"/>
      <c r="Z53" s="150"/>
      <c r="AA53" s="150"/>
      <c r="AB53" s="150"/>
      <c r="AC53" s="150"/>
      <c r="AD53" s="150"/>
      <c r="AE53" s="150"/>
      <c r="AF53" s="150"/>
    </row>
    <row r="54" spans="1:32">
      <c r="B54" s="6" t="s">
        <v>44</v>
      </c>
      <c r="C54" s="219"/>
      <c r="D54" s="142">
        <v>19795.542383436437</v>
      </c>
      <c r="E54" s="142">
        <v>15322.372057258941</v>
      </c>
      <c r="F54" s="142">
        <v>10678.2780525322</v>
      </c>
      <c r="G54" s="142">
        <v>29759.093134835952</v>
      </c>
      <c r="H54" s="142">
        <v>39575.716043204695</v>
      </c>
      <c r="I54" s="142">
        <v>43679.601383543304</v>
      </c>
      <c r="J54" s="142">
        <v>61900.479909317379</v>
      </c>
      <c r="K54" s="142">
        <v>157272.62461168799</v>
      </c>
      <c r="L54" s="142">
        <v>56809.831724369178</v>
      </c>
      <c r="M54" s="142">
        <v>20942.723991949413</v>
      </c>
      <c r="N54" s="143"/>
      <c r="O54" s="142">
        <v>-4473.1703261774983</v>
      </c>
      <c r="P54" s="142">
        <v>-4644.0940047267404</v>
      </c>
      <c r="Q54" s="142">
        <v>19080.81508230375</v>
      </c>
      <c r="R54" s="142">
        <v>9816.6229083687431</v>
      </c>
      <c r="S54" s="142">
        <v>4103.8853403386101</v>
      </c>
      <c r="T54" s="142">
        <v>18220.878525774078</v>
      </c>
      <c r="U54" s="142">
        <v>95372.144702370628</v>
      </c>
      <c r="V54" s="142">
        <v>-100462.79288731882</v>
      </c>
      <c r="W54" s="142">
        <v>-35867.107732419769</v>
      </c>
      <c r="X54" s="150"/>
      <c r="Y54" s="150"/>
      <c r="Z54" s="150"/>
      <c r="AA54" s="150"/>
      <c r="AB54" s="150"/>
      <c r="AC54" s="150"/>
      <c r="AD54" s="150"/>
      <c r="AE54" s="150"/>
      <c r="AF54" s="150"/>
    </row>
    <row r="55" spans="1:32">
      <c r="B55" s="7" t="s">
        <v>45</v>
      </c>
      <c r="C55" s="219"/>
      <c r="D55" s="142">
        <v>19764.66215974174</v>
      </c>
      <c r="E55" s="142">
        <v>15287.928424715221</v>
      </c>
      <c r="F55" s="142">
        <v>10584.58550021544</v>
      </c>
      <c r="G55" s="142">
        <v>29667.944604369477</v>
      </c>
      <c r="H55" s="142">
        <v>39078.414281498466</v>
      </c>
      <c r="I55" s="142">
        <v>43670.465577370524</v>
      </c>
      <c r="J55" s="142">
        <v>61700.552333887979</v>
      </c>
      <c r="K55" s="142">
        <v>157065.21122791612</v>
      </c>
      <c r="L55" s="142">
        <v>56598.929048307968</v>
      </c>
      <c r="M55" s="142">
        <v>20348.640249362739</v>
      </c>
      <c r="N55" s="143"/>
      <c r="O55" s="142">
        <v>-4476.7337350265198</v>
      </c>
      <c r="P55" s="142">
        <v>-4703.3429244997806</v>
      </c>
      <c r="Q55" s="142">
        <v>19083.359104154039</v>
      </c>
      <c r="R55" s="142">
        <v>9410.4696771289873</v>
      </c>
      <c r="S55" s="142">
        <v>4592.0512958720565</v>
      </c>
      <c r="T55" s="142">
        <v>18030.086756517459</v>
      </c>
      <c r="U55" s="142">
        <v>95364.658894028136</v>
      </c>
      <c r="V55" s="142">
        <v>-100466.28217960816</v>
      </c>
      <c r="W55" s="142">
        <v>-36250.288798945228</v>
      </c>
      <c r="X55" s="150"/>
      <c r="Y55" s="150"/>
      <c r="Z55" s="150"/>
      <c r="AA55" s="150"/>
      <c r="AB55" s="150"/>
      <c r="AC55" s="150"/>
      <c r="AD55" s="150"/>
      <c r="AE55" s="150"/>
      <c r="AF55" s="150"/>
    </row>
    <row r="56" spans="1:32">
      <c r="B56" s="7" t="s">
        <v>46</v>
      </c>
      <c r="C56" s="219"/>
      <c r="D56" s="142">
        <v>30.88022369469612</v>
      </c>
      <c r="E56" s="142">
        <v>34.44363254371752</v>
      </c>
      <c r="F56" s="142">
        <v>93.692552316758764</v>
      </c>
      <c r="G56" s="142">
        <v>91.148530466474753</v>
      </c>
      <c r="H56" s="142">
        <v>497.30176170623099</v>
      </c>
      <c r="I56" s="142">
        <v>9.1358061727803435</v>
      </c>
      <c r="J56" s="142">
        <v>199.92757542939427</v>
      </c>
      <c r="K56" s="142">
        <v>207.41338377185966</v>
      </c>
      <c r="L56" s="142">
        <v>210.9026760612125</v>
      </c>
      <c r="M56" s="142">
        <v>594.08374258667322</v>
      </c>
      <c r="N56" s="143"/>
      <c r="O56" s="142">
        <v>3.5634088490213989</v>
      </c>
      <c r="P56" s="142">
        <v>59.248919773041244</v>
      </c>
      <c r="Q56" s="142">
        <v>-2.5440218502840062</v>
      </c>
      <c r="R56" s="142">
        <v>406.15323123975628</v>
      </c>
      <c r="S56" s="142">
        <v>-488.16595553345064</v>
      </c>
      <c r="T56" s="142">
        <v>190.79176925661395</v>
      </c>
      <c r="U56" s="142">
        <v>7.4858083424653721</v>
      </c>
      <c r="V56" s="142">
        <v>3.4892922893528411</v>
      </c>
      <c r="W56" s="142">
        <v>383.18106652546072</v>
      </c>
      <c r="X56" s="150"/>
      <c r="Y56" s="150"/>
      <c r="Z56" s="150"/>
      <c r="AA56" s="150"/>
      <c r="AB56" s="150"/>
      <c r="AC56" s="150"/>
      <c r="AD56" s="150"/>
      <c r="AE56" s="150"/>
      <c r="AF56" s="150"/>
    </row>
    <row r="57" spans="1:32">
      <c r="B57" s="6" t="s">
        <v>317</v>
      </c>
      <c r="C57" s="219"/>
      <c r="D57" s="142">
        <v>86720.563986704685</v>
      </c>
      <c r="E57" s="142">
        <v>92082.993882273091</v>
      </c>
      <c r="F57" s="142">
        <v>103499.75447159442</v>
      </c>
      <c r="G57" s="142">
        <v>106656.79999485865</v>
      </c>
      <c r="H57" s="142">
        <v>120311.31602355196</v>
      </c>
      <c r="I57" s="142">
        <v>137046.4859407669</v>
      </c>
      <c r="J57" s="142">
        <v>125079.3109844295</v>
      </c>
      <c r="K57" s="142">
        <v>164262.12151268253</v>
      </c>
      <c r="L57" s="142">
        <v>171147.48362247826</v>
      </c>
      <c r="M57" s="142">
        <v>64724.084711647229</v>
      </c>
      <c r="N57" s="143"/>
      <c r="O57" s="142">
        <v>5362.4298955684026</v>
      </c>
      <c r="P57" s="142">
        <v>11416.760589321337</v>
      </c>
      <c r="Q57" s="142">
        <v>3157.0455232642189</v>
      </c>
      <c r="R57" s="142">
        <v>13654.516028693321</v>
      </c>
      <c r="S57" s="142">
        <v>16735.16991721492</v>
      </c>
      <c r="T57" s="142">
        <v>-11967.174956337385</v>
      </c>
      <c r="U57" s="142">
        <v>39182.810528253023</v>
      </c>
      <c r="V57" s="142">
        <v>6885.362109795733</v>
      </c>
      <c r="W57" s="142">
        <v>-106423.39891083102</v>
      </c>
      <c r="X57" s="150"/>
      <c r="Y57" s="150"/>
      <c r="Z57" s="150"/>
      <c r="AA57" s="150"/>
      <c r="AB57" s="150"/>
      <c r="AC57" s="150"/>
      <c r="AD57" s="150"/>
      <c r="AE57" s="150"/>
      <c r="AF57" s="150"/>
    </row>
    <row r="58" spans="1:32">
      <c r="B58" s="6" t="s">
        <v>108</v>
      </c>
      <c r="C58" s="219"/>
      <c r="D58" s="142">
        <v>86720.563986704685</v>
      </c>
      <c r="E58" s="142">
        <v>92082.993882273091</v>
      </c>
      <c r="F58" s="142">
        <v>103499.75447159442</v>
      </c>
      <c r="G58" s="142">
        <v>106656.79999485865</v>
      </c>
      <c r="H58" s="142">
        <v>120311.31602355196</v>
      </c>
      <c r="I58" s="142">
        <v>137046.4859407669</v>
      </c>
      <c r="J58" s="142">
        <v>125079.3109844295</v>
      </c>
      <c r="K58" s="142">
        <v>164262.12151268253</v>
      </c>
      <c r="L58" s="142">
        <v>171147.48362247826</v>
      </c>
      <c r="M58" s="142">
        <v>64724.084711647229</v>
      </c>
      <c r="N58" s="143"/>
      <c r="O58" s="142">
        <v>5362.4298955684026</v>
      </c>
      <c r="P58" s="142">
        <v>11416.760589321337</v>
      </c>
      <c r="Q58" s="142">
        <v>3157.0455232642189</v>
      </c>
      <c r="R58" s="142">
        <v>13654.516028693321</v>
      </c>
      <c r="S58" s="142">
        <v>16735.16991721492</v>
      </c>
      <c r="T58" s="142">
        <v>-11967.174956337385</v>
      </c>
      <c r="U58" s="142">
        <v>39182.810528253023</v>
      </c>
      <c r="V58" s="142">
        <v>6885.362109795733</v>
      </c>
      <c r="W58" s="142">
        <v>-106423.39891083102</v>
      </c>
      <c r="X58" s="150"/>
      <c r="Y58" s="150"/>
      <c r="Z58" s="150"/>
      <c r="AA58" s="150"/>
      <c r="AB58" s="150"/>
      <c r="AC58" s="150"/>
      <c r="AD58" s="150"/>
      <c r="AE58" s="150"/>
      <c r="AF58" s="150"/>
    </row>
    <row r="59" spans="1:32">
      <c r="B59" s="6" t="s">
        <v>48</v>
      </c>
      <c r="C59" s="219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3"/>
      <c r="O59" s="142">
        <v>0</v>
      </c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50"/>
      <c r="Y59" s="150"/>
      <c r="Z59" s="150"/>
      <c r="AA59" s="150"/>
      <c r="AB59" s="150"/>
      <c r="AC59" s="150"/>
      <c r="AD59" s="150"/>
      <c r="AE59" s="150"/>
      <c r="AF59" s="150"/>
    </row>
    <row r="60" spans="1:32">
      <c r="B60" s="6" t="s">
        <v>325</v>
      </c>
      <c r="C60" s="219"/>
      <c r="D60" s="142"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3"/>
      <c r="O60" s="142">
        <v>0</v>
      </c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50"/>
      <c r="Y60" s="150"/>
      <c r="Z60" s="150"/>
      <c r="AA60" s="150"/>
      <c r="AB60" s="150"/>
      <c r="AC60" s="150"/>
      <c r="AD60" s="150"/>
      <c r="AE60" s="150"/>
      <c r="AF60" s="150"/>
    </row>
    <row r="61" spans="1:32">
      <c r="B61" s="8" t="s">
        <v>101</v>
      </c>
      <c r="C61" s="219"/>
      <c r="D61" s="142">
        <v>118679.40374740618</v>
      </c>
      <c r="E61" s="142">
        <v>137873.36130772711</v>
      </c>
      <c r="F61" s="142">
        <v>130338.03459378384</v>
      </c>
      <c r="G61" s="142">
        <v>79821.284213440216</v>
      </c>
      <c r="H61" s="142">
        <v>86452.837810241734</v>
      </c>
      <c r="I61" s="142">
        <v>126369.30718085787</v>
      </c>
      <c r="J61" s="142">
        <v>104139.01033924667</v>
      </c>
      <c r="K61" s="142">
        <v>82526.589060945349</v>
      </c>
      <c r="L61" s="142">
        <v>130800.18876955153</v>
      </c>
      <c r="M61" s="142">
        <v>442363.68503526226</v>
      </c>
      <c r="N61" s="143"/>
      <c r="O61" s="142">
        <v>19193.957560320952</v>
      </c>
      <c r="P61" s="142">
        <v>-7535.3267139432774</v>
      </c>
      <c r="Q61" s="142">
        <v>-50516.750380343627</v>
      </c>
      <c r="R61" s="142">
        <v>6631.5535968015183</v>
      </c>
      <c r="S61" s="142">
        <v>39916.469370616127</v>
      </c>
      <c r="T61" s="142">
        <v>-22230.296841611198</v>
      </c>
      <c r="U61" s="142">
        <v>-21612.421278301328</v>
      </c>
      <c r="V61" s="142">
        <v>48273.599708606183</v>
      </c>
      <c r="W61" s="142">
        <v>311563.49626571074</v>
      </c>
      <c r="X61" s="150"/>
      <c r="Y61" s="150"/>
      <c r="Z61" s="150"/>
      <c r="AA61" s="150"/>
      <c r="AB61" s="150"/>
      <c r="AC61" s="150"/>
      <c r="AD61" s="150"/>
      <c r="AE61" s="150"/>
      <c r="AF61" s="150"/>
    </row>
    <row r="62" spans="1:32" s="45" customFormat="1">
      <c r="A62" s="38"/>
      <c r="B62" s="29" t="s">
        <v>10</v>
      </c>
      <c r="C62" s="209" t="s">
        <v>298</v>
      </c>
      <c r="D62" s="139">
        <v>94587.09000000004</v>
      </c>
      <c r="E62" s="139">
        <v>111065.38</v>
      </c>
      <c r="F62" s="139">
        <v>123609.20000000001</v>
      </c>
      <c r="G62" s="139">
        <v>131541.13999999998</v>
      </c>
      <c r="H62" s="139">
        <v>115116.03999999998</v>
      </c>
      <c r="I62" s="139">
        <v>132867.81</v>
      </c>
      <c r="J62" s="139">
        <v>151460.51</v>
      </c>
      <c r="K62" s="139">
        <v>151379.36999999997</v>
      </c>
      <c r="L62" s="139">
        <v>170184.1441069679</v>
      </c>
      <c r="M62" s="139">
        <v>175315.66</v>
      </c>
      <c r="N62" s="146"/>
      <c r="O62" s="139">
        <v>16478.289999999972</v>
      </c>
      <c r="P62" s="139">
        <v>12543.820000000005</v>
      </c>
      <c r="Q62" s="139">
        <v>7931.939999999986</v>
      </c>
      <c r="R62" s="139">
        <v>-16425.10000000002</v>
      </c>
      <c r="S62" s="139">
        <v>17751.770000000033</v>
      </c>
      <c r="T62" s="139">
        <v>18592.69999999999</v>
      </c>
      <c r="U62" s="139">
        <v>-81.140000000027612</v>
      </c>
      <c r="V62" s="139">
        <v>18804.774106967921</v>
      </c>
      <c r="W62" s="139">
        <v>5131.5158930321104</v>
      </c>
      <c r="X62" s="149"/>
      <c r="Y62" s="149"/>
      <c r="Z62" s="149"/>
      <c r="AA62" s="149"/>
      <c r="AB62" s="149"/>
      <c r="AC62" s="149"/>
      <c r="AD62" s="149"/>
      <c r="AE62" s="149"/>
      <c r="AF62" s="149"/>
    </row>
    <row r="63" spans="1:32" s="45" customFormat="1">
      <c r="A63" s="38"/>
      <c r="B63" s="31" t="s">
        <v>26</v>
      </c>
      <c r="C63" s="209" t="s">
        <v>299</v>
      </c>
      <c r="D63" s="139">
        <v>94587.09000000004</v>
      </c>
      <c r="E63" s="139">
        <v>111065.38</v>
      </c>
      <c r="F63" s="139">
        <v>123609.20000000001</v>
      </c>
      <c r="G63" s="139">
        <v>131541.13999999998</v>
      </c>
      <c r="H63" s="139">
        <v>115116.03999999998</v>
      </c>
      <c r="I63" s="139">
        <v>132867.81</v>
      </c>
      <c r="J63" s="139">
        <v>151460.51</v>
      </c>
      <c r="K63" s="139">
        <v>151379.36999999997</v>
      </c>
      <c r="L63" s="139">
        <v>170184.1441069679</v>
      </c>
      <c r="M63" s="139">
        <v>175315.66</v>
      </c>
      <c r="N63" s="146"/>
      <c r="O63" s="139">
        <v>16478.289999999972</v>
      </c>
      <c r="P63" s="139">
        <v>12543.820000000005</v>
      </c>
      <c r="Q63" s="139">
        <v>7931.939999999986</v>
      </c>
      <c r="R63" s="139">
        <v>-16425.10000000002</v>
      </c>
      <c r="S63" s="139">
        <v>17751.770000000033</v>
      </c>
      <c r="T63" s="139">
        <v>18592.69999999999</v>
      </c>
      <c r="U63" s="139">
        <v>-81.140000000027612</v>
      </c>
      <c r="V63" s="139">
        <v>18804.774106967921</v>
      </c>
      <c r="W63" s="139">
        <v>5131.5158930321104</v>
      </c>
      <c r="X63" s="149"/>
      <c r="Y63" s="149"/>
      <c r="Z63" s="149"/>
      <c r="AA63" s="149"/>
      <c r="AB63" s="149"/>
      <c r="AC63" s="149"/>
      <c r="AD63" s="149"/>
      <c r="AE63" s="149"/>
      <c r="AF63" s="149"/>
    </row>
    <row r="64" spans="1:32">
      <c r="B64" s="208" t="s">
        <v>40</v>
      </c>
      <c r="C64" s="219"/>
      <c r="D64" s="142">
        <v>93387.120618817324</v>
      </c>
      <c r="E64" s="142">
        <v>109497.65013161878</v>
      </c>
      <c r="F64" s="142">
        <v>121448.18959170596</v>
      </c>
      <c r="G64" s="142">
        <v>129212.60539847633</v>
      </c>
      <c r="H64" s="142">
        <v>113104.84875934958</v>
      </c>
      <c r="I64" s="142">
        <v>130126.48374453375</v>
      </c>
      <c r="J64" s="142">
        <v>147693.65972675904</v>
      </c>
      <c r="K64" s="142">
        <v>148469.24438073867</v>
      </c>
      <c r="L64" s="142">
        <v>167745.06058984867</v>
      </c>
      <c r="M64" s="142">
        <v>172638.10413339705</v>
      </c>
      <c r="N64" s="143"/>
      <c r="O64" s="142">
        <v>0</v>
      </c>
      <c r="P64" s="142">
        <v>0</v>
      </c>
      <c r="Q64" s="142">
        <v>0</v>
      </c>
      <c r="R64" s="142">
        <v>0</v>
      </c>
      <c r="S64" s="142">
        <v>0</v>
      </c>
      <c r="T64" s="142">
        <v>0</v>
      </c>
      <c r="U64" s="142">
        <v>0</v>
      </c>
      <c r="V64" s="142">
        <v>0</v>
      </c>
      <c r="W64" s="142">
        <v>0</v>
      </c>
      <c r="X64" s="150"/>
      <c r="Y64" s="150"/>
      <c r="Z64" s="150"/>
      <c r="AA64" s="150"/>
      <c r="AB64" s="150"/>
      <c r="AC64" s="150"/>
      <c r="AD64" s="150"/>
      <c r="AE64" s="150"/>
      <c r="AF64" s="150"/>
    </row>
    <row r="65" spans="1:32">
      <c r="B65" s="6" t="s">
        <v>41</v>
      </c>
      <c r="C65" s="219"/>
      <c r="D65" s="142">
        <v>0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142">
        <v>0</v>
      </c>
      <c r="K65" s="142">
        <v>0</v>
      </c>
      <c r="L65" s="142">
        <v>0</v>
      </c>
      <c r="M65" s="142">
        <v>0</v>
      </c>
      <c r="N65" s="143"/>
      <c r="O65" s="142">
        <v>0</v>
      </c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50"/>
      <c r="Y65" s="150"/>
      <c r="Z65" s="150"/>
      <c r="AA65" s="150"/>
      <c r="AB65" s="150"/>
      <c r="AC65" s="150"/>
      <c r="AD65" s="150"/>
      <c r="AE65" s="150"/>
      <c r="AF65" s="150"/>
    </row>
    <row r="66" spans="1:32">
      <c r="B66" s="6" t="s">
        <v>42</v>
      </c>
      <c r="C66" s="219"/>
      <c r="D66" s="142">
        <v>2131.3368571408387</v>
      </c>
      <c r="E66" s="142">
        <v>2605.9360575447286</v>
      </c>
      <c r="F66" s="142">
        <v>3524.863953101084</v>
      </c>
      <c r="G66" s="142">
        <v>3601.0535949521086</v>
      </c>
      <c r="H66" s="142">
        <v>2888.1480814841993</v>
      </c>
      <c r="I66" s="142">
        <v>4072.0941053987863</v>
      </c>
      <c r="J66" s="142">
        <v>4561.5891865737785</v>
      </c>
      <c r="K66" s="142">
        <v>5877.1027988220558</v>
      </c>
      <c r="L66" s="142">
        <v>6513.6829139608981</v>
      </c>
      <c r="M66" s="142">
        <v>4603.7068752555915</v>
      </c>
      <c r="N66" s="143"/>
      <c r="O66" s="142">
        <v>474.59920040388999</v>
      </c>
      <c r="P66" s="142">
        <v>918.92789555635522</v>
      </c>
      <c r="Q66" s="142">
        <v>76.189641851024703</v>
      </c>
      <c r="R66" s="142">
        <v>-712.90551346790926</v>
      </c>
      <c r="S66" s="142">
        <v>1183.9460239145872</v>
      </c>
      <c r="T66" s="142">
        <v>489.49508117499221</v>
      </c>
      <c r="U66" s="142">
        <v>1315.5136122482772</v>
      </c>
      <c r="V66" s="142">
        <v>636.58011513884173</v>
      </c>
      <c r="W66" s="142">
        <v>-1909.9760387053059</v>
      </c>
      <c r="X66" s="150"/>
      <c r="Y66" s="150"/>
      <c r="Z66" s="150"/>
      <c r="AA66" s="150"/>
      <c r="AB66" s="150"/>
      <c r="AC66" s="150"/>
      <c r="AD66" s="150"/>
      <c r="AE66" s="150"/>
      <c r="AF66" s="150"/>
    </row>
    <row r="67" spans="1:32">
      <c r="B67" s="6" t="s">
        <v>43</v>
      </c>
      <c r="C67" s="219"/>
      <c r="D67" s="142">
        <v>9030.8309904420148</v>
      </c>
      <c r="E67" s="142">
        <v>14909.881867761507</v>
      </c>
      <c r="F67" s="142">
        <v>19414.223816751361</v>
      </c>
      <c r="G67" s="142">
        <v>22082.311951537034</v>
      </c>
      <c r="H67" s="142">
        <v>20376.353218999451</v>
      </c>
      <c r="I67" s="142">
        <v>22670.600617566997</v>
      </c>
      <c r="J67" s="142">
        <v>27993.273056279515</v>
      </c>
      <c r="K67" s="142">
        <v>30208.09907732275</v>
      </c>
      <c r="L67" s="142">
        <v>36329.375969257897</v>
      </c>
      <c r="M67" s="142">
        <v>44545.518287856772</v>
      </c>
      <c r="N67" s="143"/>
      <c r="O67" s="142">
        <v>5879.0508773194933</v>
      </c>
      <c r="P67" s="142">
        <v>4504.3419489898524</v>
      </c>
      <c r="Q67" s="142">
        <v>2668.0881347856739</v>
      </c>
      <c r="R67" s="142">
        <v>-1705.9587325375815</v>
      </c>
      <c r="S67" s="142">
        <v>2294.247398567546</v>
      </c>
      <c r="T67" s="142">
        <v>5322.6724387125159</v>
      </c>
      <c r="U67" s="142">
        <v>2214.8260210432341</v>
      </c>
      <c r="V67" s="142">
        <v>6121.2768919351502</v>
      </c>
      <c r="W67" s="142">
        <v>8216.1423185988715</v>
      </c>
      <c r="X67" s="150"/>
      <c r="Y67" s="150"/>
      <c r="Z67" s="150"/>
      <c r="AA67" s="150"/>
      <c r="AB67" s="150"/>
      <c r="AC67" s="150"/>
      <c r="AD67" s="150"/>
      <c r="AE67" s="150"/>
      <c r="AF67" s="150"/>
    </row>
    <row r="68" spans="1:32">
      <c r="B68" s="6" t="s">
        <v>44</v>
      </c>
      <c r="C68" s="219"/>
      <c r="D68" s="142">
        <v>77982.190695427009</v>
      </c>
      <c r="E68" s="142">
        <v>85154.362371085313</v>
      </c>
      <c r="F68" s="142">
        <v>94044.164410987985</v>
      </c>
      <c r="G68" s="142">
        <v>98677.720673781092</v>
      </c>
      <c r="H68" s="142">
        <v>85169.748387667161</v>
      </c>
      <c r="I68" s="142">
        <v>96916.228430249263</v>
      </c>
      <c r="J68" s="142">
        <v>105866.06596082101</v>
      </c>
      <c r="K68" s="142">
        <v>103700.49103856522</v>
      </c>
      <c r="L68" s="142">
        <v>114930.51285918089</v>
      </c>
      <c r="M68" s="142">
        <v>110517.18411874793</v>
      </c>
      <c r="N68" s="143"/>
      <c r="O68" s="142">
        <v>7172.1716756583082</v>
      </c>
      <c r="P68" s="142">
        <v>8889.8020399026682</v>
      </c>
      <c r="Q68" s="142">
        <v>4633.5562627931158</v>
      </c>
      <c r="R68" s="142">
        <v>-13507.972286113931</v>
      </c>
      <c r="S68" s="142">
        <v>11746.480042582096</v>
      </c>
      <c r="T68" s="142">
        <v>8949.8375305717564</v>
      </c>
      <c r="U68" s="142">
        <v>-2165.5749222557915</v>
      </c>
      <c r="V68" s="142">
        <v>11230.021820615661</v>
      </c>
      <c r="W68" s="142">
        <v>-4413.3287404329621</v>
      </c>
      <c r="X68" s="150"/>
      <c r="Y68" s="150"/>
      <c r="Z68" s="150"/>
      <c r="AA68" s="150"/>
      <c r="AB68" s="150"/>
      <c r="AC68" s="150"/>
      <c r="AD68" s="150"/>
      <c r="AE68" s="150"/>
      <c r="AF68" s="150"/>
    </row>
    <row r="69" spans="1:32">
      <c r="B69" s="7" t="s">
        <v>45</v>
      </c>
      <c r="C69" s="219"/>
      <c r="D69" s="142">
        <v>75758.35501361909</v>
      </c>
      <c r="E69" s="142">
        <v>82805.434995134565</v>
      </c>
      <c r="F69" s="142">
        <v>91592.597080450621</v>
      </c>
      <c r="G69" s="142">
        <v>95745.335974459391</v>
      </c>
      <c r="H69" s="142">
        <v>83037.055324219022</v>
      </c>
      <c r="I69" s="142">
        <v>93902.016080739355</v>
      </c>
      <c r="J69" s="142">
        <v>102941.49122441016</v>
      </c>
      <c r="K69" s="142">
        <v>100773.90405386277</v>
      </c>
      <c r="L69" s="142">
        <v>111943.13927632511</v>
      </c>
      <c r="M69" s="142">
        <v>107376.92872337911</v>
      </c>
      <c r="N69" s="143"/>
      <c r="O69" s="142">
        <v>7047.0799815154805</v>
      </c>
      <c r="P69" s="142">
        <v>8787.1620853160493</v>
      </c>
      <c r="Q69" s="142">
        <v>4152.7388940087694</v>
      </c>
      <c r="R69" s="142">
        <v>-12708.280650240362</v>
      </c>
      <c r="S69" s="142">
        <v>10864.960756520326</v>
      </c>
      <c r="T69" s="142">
        <v>9039.4751436708029</v>
      </c>
      <c r="U69" s="142">
        <v>-2167.587170547381</v>
      </c>
      <c r="V69" s="142">
        <v>11169.235222462339</v>
      </c>
      <c r="W69" s="142">
        <v>-4566.210552945995</v>
      </c>
      <c r="X69" s="150"/>
      <c r="Y69" s="150"/>
      <c r="Z69" s="150"/>
      <c r="AA69" s="150"/>
      <c r="AB69" s="150"/>
      <c r="AC69" s="150"/>
      <c r="AD69" s="150"/>
      <c r="AE69" s="150"/>
      <c r="AF69" s="150"/>
    </row>
    <row r="70" spans="1:32">
      <c r="B70" s="7" t="s">
        <v>46</v>
      </c>
      <c r="C70" s="219"/>
      <c r="D70" s="142">
        <v>2223.8356818079119</v>
      </c>
      <c r="E70" s="142">
        <v>2348.9273759507464</v>
      </c>
      <c r="F70" s="142">
        <v>2451.567330537358</v>
      </c>
      <c r="G70" s="142">
        <v>2932.384699321708</v>
      </c>
      <c r="H70" s="142">
        <v>2132.6930634481464</v>
      </c>
      <c r="I70" s="142">
        <v>3014.2123495099099</v>
      </c>
      <c r="J70" s="142">
        <v>2924.5747364108847</v>
      </c>
      <c r="K70" s="142">
        <v>2926.5869847024596</v>
      </c>
      <c r="L70" s="142">
        <v>2987.3735828557706</v>
      </c>
      <c r="M70" s="142">
        <v>3140.2553953688002</v>
      </c>
      <c r="N70" s="143"/>
      <c r="O70" s="142">
        <v>125.0916941428347</v>
      </c>
      <c r="P70" s="142">
        <v>102.63995458661128</v>
      </c>
      <c r="Q70" s="142">
        <v>480.81736878435032</v>
      </c>
      <c r="R70" s="142">
        <v>-799.69163587356184</v>
      </c>
      <c r="S70" s="142">
        <v>881.51928606176352</v>
      </c>
      <c r="T70" s="142">
        <v>-89.63761309902516</v>
      </c>
      <c r="U70" s="142">
        <v>2.0122482915748918</v>
      </c>
      <c r="V70" s="142">
        <v>60.786598153310933</v>
      </c>
      <c r="W70" s="142">
        <v>152.88181251302967</v>
      </c>
      <c r="X70" s="150"/>
      <c r="Y70" s="150"/>
      <c r="Z70" s="150"/>
      <c r="AA70" s="150"/>
      <c r="AB70" s="150"/>
      <c r="AC70" s="150"/>
      <c r="AD70" s="150"/>
      <c r="AE70" s="150"/>
      <c r="AF70" s="150"/>
    </row>
    <row r="71" spans="1:32">
      <c r="B71" s="6" t="s">
        <v>317</v>
      </c>
      <c r="C71" s="219"/>
      <c r="D71" s="142">
        <v>2107.6815257438238</v>
      </c>
      <c r="E71" s="142">
        <v>2373.3656216685345</v>
      </c>
      <c r="F71" s="142">
        <v>2226.805270383069</v>
      </c>
      <c r="G71" s="142">
        <v>2362.5517941676185</v>
      </c>
      <c r="H71" s="142">
        <v>2281.3279441548916</v>
      </c>
      <c r="I71" s="142">
        <v>3223.7373669523572</v>
      </c>
      <c r="J71" s="142">
        <v>4630.6614878968458</v>
      </c>
      <c r="K71" s="142">
        <v>4335.7688171395384</v>
      </c>
      <c r="L71" s="142">
        <v>4964.8916345954203</v>
      </c>
      <c r="M71" s="142">
        <v>6478.9482677212873</v>
      </c>
      <c r="N71" s="143"/>
      <c r="O71" s="142">
        <v>265.68409592471056</v>
      </c>
      <c r="P71" s="142">
        <v>-146.56035128546529</v>
      </c>
      <c r="Q71" s="142">
        <v>135.74652378454957</v>
      </c>
      <c r="R71" s="142">
        <v>-81.223850012727183</v>
      </c>
      <c r="S71" s="142">
        <v>942.4094227974656</v>
      </c>
      <c r="T71" s="142">
        <v>1406.924120944489</v>
      </c>
      <c r="U71" s="142">
        <v>-294.89267075730794</v>
      </c>
      <c r="V71" s="142">
        <v>629.12281745588245</v>
      </c>
      <c r="W71" s="142">
        <v>1514.0566331258669</v>
      </c>
      <c r="X71" s="150"/>
      <c r="Y71" s="150"/>
      <c r="Z71" s="150"/>
      <c r="AA71" s="150"/>
      <c r="AB71" s="150"/>
      <c r="AC71" s="150"/>
      <c r="AD71" s="150"/>
      <c r="AE71" s="150"/>
      <c r="AF71" s="150"/>
    </row>
    <row r="72" spans="1:32">
      <c r="B72" s="6" t="s">
        <v>108</v>
      </c>
      <c r="C72" s="219"/>
      <c r="D72" s="142">
        <v>2107.6815257438238</v>
      </c>
      <c r="E72" s="142">
        <v>2373.3656216685345</v>
      </c>
      <c r="F72" s="142">
        <v>2226.805270383069</v>
      </c>
      <c r="G72" s="142">
        <v>2362.5517941676185</v>
      </c>
      <c r="H72" s="142">
        <v>2281.3279441548916</v>
      </c>
      <c r="I72" s="142">
        <v>3223.7373669523572</v>
      </c>
      <c r="J72" s="142">
        <v>4630.6614878968458</v>
      </c>
      <c r="K72" s="142">
        <v>4335.7688171395384</v>
      </c>
      <c r="L72" s="142">
        <v>4964.8916345954203</v>
      </c>
      <c r="M72" s="142">
        <v>6478.9482677212873</v>
      </c>
      <c r="N72" s="143"/>
      <c r="O72" s="142">
        <v>265.68409592471056</v>
      </c>
      <c r="P72" s="142">
        <v>-146.56035128546529</v>
      </c>
      <c r="Q72" s="142">
        <v>135.74652378454957</v>
      </c>
      <c r="R72" s="142">
        <v>-81.223850012727183</v>
      </c>
      <c r="S72" s="142">
        <v>942.4094227974656</v>
      </c>
      <c r="T72" s="142">
        <v>1406.924120944489</v>
      </c>
      <c r="U72" s="142">
        <v>-294.89267075730794</v>
      </c>
      <c r="V72" s="142">
        <v>629.12281745588245</v>
      </c>
      <c r="W72" s="142">
        <v>1514.0566331258669</v>
      </c>
      <c r="X72" s="150"/>
      <c r="Y72" s="150"/>
      <c r="Z72" s="150"/>
      <c r="AA72" s="150"/>
      <c r="AB72" s="150"/>
      <c r="AC72" s="150"/>
      <c r="AD72" s="150"/>
      <c r="AE72" s="150"/>
      <c r="AF72" s="150"/>
    </row>
    <row r="73" spans="1:32">
      <c r="B73" s="6" t="s">
        <v>48</v>
      </c>
      <c r="C73" s="219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3"/>
      <c r="O73" s="142">
        <v>0</v>
      </c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50"/>
      <c r="Y73" s="150"/>
      <c r="Z73" s="150"/>
      <c r="AA73" s="150"/>
      <c r="AB73" s="150"/>
      <c r="AC73" s="150"/>
      <c r="AD73" s="150"/>
      <c r="AE73" s="150"/>
      <c r="AF73" s="150"/>
    </row>
    <row r="74" spans="1:32">
      <c r="B74" s="6" t="s">
        <v>325</v>
      </c>
      <c r="C74" s="219"/>
      <c r="D74" s="142">
        <v>27.399024319804404</v>
      </c>
      <c r="E74" s="142">
        <v>2080.7385918901487</v>
      </c>
      <c r="F74" s="142">
        <v>11.326870099389783</v>
      </c>
      <c r="G74" s="142">
        <v>126.41558987086292</v>
      </c>
      <c r="H74" s="142">
        <v>107.94318288897213</v>
      </c>
      <c r="I74" s="142">
        <v>20.085857413995548</v>
      </c>
      <c r="J74" s="142">
        <v>11.408547291025378</v>
      </c>
      <c r="K74" s="142">
        <v>12.013831749585332</v>
      </c>
      <c r="L74" s="142">
        <v>41.70557825818927</v>
      </c>
      <c r="M74" s="142">
        <v>13.798316094211206</v>
      </c>
      <c r="N74" s="143"/>
      <c r="O74" s="142">
        <v>2053.3395675703446</v>
      </c>
      <c r="P74" s="142">
        <v>-2069.4117217907587</v>
      </c>
      <c r="Q74" s="142">
        <v>115.08871977147315</v>
      </c>
      <c r="R74" s="142">
        <v>-18.472406981890789</v>
      </c>
      <c r="S74" s="142">
        <v>-87.857325474976591</v>
      </c>
      <c r="T74" s="142">
        <v>-8.6773101229701695</v>
      </c>
      <c r="U74" s="142">
        <v>0.60528445855995427</v>
      </c>
      <c r="V74" s="142">
        <v>29.691746508603934</v>
      </c>
      <c r="W74" s="142">
        <v>-27.907262163978064</v>
      </c>
      <c r="X74" s="150"/>
      <c r="Y74" s="150"/>
      <c r="Z74" s="150"/>
      <c r="AA74" s="150"/>
      <c r="AB74" s="150"/>
      <c r="AC74" s="150"/>
      <c r="AD74" s="150"/>
      <c r="AE74" s="150"/>
      <c r="AF74" s="150"/>
    </row>
    <row r="75" spans="1:32">
      <c r="B75" s="8" t="s">
        <v>101</v>
      </c>
      <c r="C75" s="219"/>
      <c r="D75" s="142">
        <v>1199.9693811827196</v>
      </c>
      <c r="E75" s="142">
        <v>1567.7298683812385</v>
      </c>
      <c r="F75" s="142">
        <v>2161.0104082940466</v>
      </c>
      <c r="G75" s="142">
        <v>2328.5346015236514</v>
      </c>
      <c r="H75" s="142">
        <v>2011.1912406503955</v>
      </c>
      <c r="I75" s="142">
        <v>2741.3262554662483</v>
      </c>
      <c r="J75" s="142">
        <v>3766.8502732409734</v>
      </c>
      <c r="K75" s="142">
        <v>2910.1256192613009</v>
      </c>
      <c r="L75" s="142">
        <v>2439.0835171192184</v>
      </c>
      <c r="M75" s="142">
        <v>2677.5558666029638</v>
      </c>
      <c r="N75" s="143"/>
      <c r="O75" s="142">
        <v>367.76048719851883</v>
      </c>
      <c r="P75" s="142">
        <v>593.28053991280819</v>
      </c>
      <c r="Q75" s="142">
        <v>167.52419322960463</v>
      </c>
      <c r="R75" s="142">
        <v>-317.34336087325585</v>
      </c>
      <c r="S75" s="142">
        <v>730.13501481585297</v>
      </c>
      <c r="T75" s="142">
        <v>1025.5240177747251</v>
      </c>
      <c r="U75" s="142">
        <v>-856.72465397967267</v>
      </c>
      <c r="V75" s="142">
        <v>-471.04210214208246</v>
      </c>
      <c r="W75" s="142">
        <v>238.47234948374557</v>
      </c>
      <c r="X75" s="150"/>
      <c r="Y75" s="150"/>
      <c r="Z75" s="150"/>
      <c r="AA75" s="150"/>
      <c r="AB75" s="150"/>
      <c r="AC75" s="150"/>
      <c r="AD75" s="150"/>
      <c r="AE75" s="150"/>
      <c r="AF75" s="150"/>
    </row>
    <row r="76" spans="1:32" s="45" customFormat="1">
      <c r="A76" s="38"/>
      <c r="B76" s="31" t="s">
        <v>11</v>
      </c>
      <c r="C76" s="209" t="s">
        <v>300</v>
      </c>
      <c r="D76" s="139">
        <v>0</v>
      </c>
      <c r="E76" s="139">
        <v>0</v>
      </c>
      <c r="F76" s="139">
        <v>0</v>
      </c>
      <c r="G76" s="139">
        <v>0</v>
      </c>
      <c r="H76" s="139">
        <v>0</v>
      </c>
      <c r="I76" s="139">
        <v>0</v>
      </c>
      <c r="J76" s="139">
        <v>0</v>
      </c>
      <c r="K76" s="139">
        <v>0</v>
      </c>
      <c r="L76" s="139">
        <v>0</v>
      </c>
      <c r="M76" s="139">
        <v>0</v>
      </c>
      <c r="N76" s="146"/>
      <c r="O76" s="139">
        <v>0</v>
      </c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39">
        <v>0</v>
      </c>
      <c r="X76" s="149"/>
      <c r="Y76" s="149"/>
      <c r="Z76" s="149"/>
      <c r="AA76" s="149"/>
      <c r="AB76" s="149"/>
      <c r="AC76" s="149"/>
      <c r="AD76" s="149"/>
      <c r="AE76" s="149"/>
      <c r="AF76" s="149"/>
    </row>
    <row r="77" spans="1:32">
      <c r="B77" s="3" t="s">
        <v>12</v>
      </c>
      <c r="C77" s="210" t="s">
        <v>301</v>
      </c>
      <c r="D77" s="142"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3"/>
      <c r="O77" s="142">
        <v>0</v>
      </c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50"/>
      <c r="Y77" s="150"/>
      <c r="Z77" s="150"/>
      <c r="AA77" s="150"/>
      <c r="AB77" s="150"/>
      <c r="AC77" s="150"/>
      <c r="AD77" s="150"/>
      <c r="AE77" s="150"/>
      <c r="AF77" s="150"/>
    </row>
    <row r="78" spans="1:32">
      <c r="B78" s="3" t="s">
        <v>13</v>
      </c>
      <c r="C78" s="210" t="s">
        <v>302</v>
      </c>
      <c r="D78" s="142">
        <v>0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142">
        <v>0</v>
      </c>
      <c r="K78" s="142">
        <v>0</v>
      </c>
      <c r="L78" s="142">
        <v>0</v>
      </c>
      <c r="M78" s="142">
        <v>0</v>
      </c>
      <c r="N78" s="143"/>
      <c r="O78" s="142">
        <v>0</v>
      </c>
      <c r="P78" s="142">
        <v>0</v>
      </c>
      <c r="Q78" s="142">
        <v>0</v>
      </c>
      <c r="R78" s="142">
        <v>0</v>
      </c>
      <c r="S78" s="142">
        <v>0</v>
      </c>
      <c r="T78" s="142">
        <v>0</v>
      </c>
      <c r="U78" s="142">
        <v>0</v>
      </c>
      <c r="V78" s="142">
        <v>0</v>
      </c>
      <c r="W78" s="142">
        <v>0</v>
      </c>
      <c r="X78" s="150"/>
      <c r="Y78" s="150"/>
      <c r="Z78" s="150"/>
      <c r="AA78" s="150"/>
      <c r="AB78" s="150"/>
      <c r="AC78" s="150"/>
      <c r="AD78" s="150"/>
      <c r="AE78" s="150"/>
      <c r="AF78" s="150"/>
    </row>
    <row r="79" spans="1:32" s="45" customFormat="1">
      <c r="A79" s="38"/>
      <c r="B79" s="5" t="s">
        <v>14</v>
      </c>
      <c r="C79" s="209" t="s">
        <v>311</v>
      </c>
      <c r="D79" s="139">
        <v>0</v>
      </c>
      <c r="E79" s="139">
        <v>0</v>
      </c>
      <c r="F79" s="139">
        <v>0</v>
      </c>
      <c r="G79" s="139">
        <v>0</v>
      </c>
      <c r="H79" s="139">
        <v>0</v>
      </c>
      <c r="I79" s="139">
        <v>0</v>
      </c>
      <c r="J79" s="139">
        <v>0</v>
      </c>
      <c r="K79" s="139">
        <v>0</v>
      </c>
      <c r="L79" s="139">
        <v>0</v>
      </c>
      <c r="M79" s="139">
        <v>0</v>
      </c>
      <c r="N79" s="146"/>
      <c r="O79" s="139">
        <v>0</v>
      </c>
      <c r="P79" s="139">
        <v>0</v>
      </c>
      <c r="Q79" s="139">
        <v>0</v>
      </c>
      <c r="R79" s="139">
        <v>0</v>
      </c>
      <c r="S79" s="139">
        <v>0</v>
      </c>
      <c r="T79" s="139">
        <v>0</v>
      </c>
      <c r="U79" s="139">
        <v>0</v>
      </c>
      <c r="V79" s="139">
        <v>0</v>
      </c>
      <c r="W79" s="139">
        <v>0</v>
      </c>
      <c r="X79" s="149"/>
      <c r="Y79" s="149"/>
      <c r="Z79" s="149"/>
      <c r="AA79" s="149"/>
      <c r="AB79" s="149"/>
      <c r="AC79" s="149"/>
      <c r="AD79" s="149"/>
      <c r="AE79" s="149"/>
      <c r="AF79" s="149"/>
    </row>
    <row r="80" spans="1:32">
      <c r="B80" s="3" t="s">
        <v>15</v>
      </c>
      <c r="C80" s="210" t="s">
        <v>303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3"/>
      <c r="O80" s="142">
        <v>0</v>
      </c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50"/>
      <c r="Y80" s="150"/>
      <c r="Z80" s="150"/>
      <c r="AA80" s="150"/>
      <c r="AB80" s="150"/>
      <c r="AC80" s="150"/>
      <c r="AD80" s="150"/>
      <c r="AE80" s="150"/>
      <c r="AF80" s="150"/>
    </row>
    <row r="81" spans="1:32">
      <c r="B81" s="3" t="s">
        <v>16</v>
      </c>
      <c r="C81" s="210" t="s">
        <v>304</v>
      </c>
      <c r="D81" s="142">
        <v>0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142">
        <v>0</v>
      </c>
      <c r="K81" s="142">
        <v>0</v>
      </c>
      <c r="L81" s="142">
        <v>0</v>
      </c>
      <c r="M81" s="142">
        <v>0</v>
      </c>
      <c r="N81" s="143"/>
      <c r="O81" s="142">
        <v>0</v>
      </c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50"/>
      <c r="Y81" s="150"/>
      <c r="Z81" s="150"/>
      <c r="AA81" s="150"/>
      <c r="AB81" s="150"/>
      <c r="AC81" s="150"/>
      <c r="AD81" s="150"/>
      <c r="AE81" s="150"/>
      <c r="AF81" s="150"/>
    </row>
    <row r="82" spans="1:32">
      <c r="B82" s="3" t="s">
        <v>17</v>
      </c>
      <c r="C82" s="210" t="s">
        <v>305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0</v>
      </c>
      <c r="M82" s="142">
        <v>0</v>
      </c>
      <c r="N82" s="143"/>
      <c r="O82" s="142">
        <v>0</v>
      </c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50"/>
      <c r="Y82" s="150"/>
      <c r="Z82" s="150"/>
      <c r="AA82" s="150"/>
      <c r="AB82" s="150"/>
      <c r="AC82" s="150"/>
      <c r="AD82" s="150"/>
      <c r="AE82" s="150"/>
      <c r="AF82" s="150"/>
    </row>
    <row r="83" spans="1:32">
      <c r="B83" s="4" t="s">
        <v>18</v>
      </c>
      <c r="C83" s="42"/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3"/>
      <c r="O83" s="142">
        <v>0</v>
      </c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50"/>
      <c r="Y83" s="150"/>
      <c r="Z83" s="150"/>
      <c r="AA83" s="150"/>
      <c r="AB83" s="150"/>
      <c r="AC83" s="150"/>
      <c r="AD83" s="150"/>
      <c r="AE83" s="150"/>
      <c r="AF83" s="150"/>
    </row>
    <row r="84" spans="1:32">
      <c r="B84" s="3" t="s">
        <v>19</v>
      </c>
      <c r="C84" s="210" t="s">
        <v>306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3"/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50"/>
      <c r="Y84" s="150"/>
      <c r="Z84" s="150"/>
      <c r="AA84" s="150"/>
      <c r="AB84" s="150"/>
      <c r="AC84" s="150"/>
      <c r="AD84" s="150"/>
      <c r="AE84" s="150"/>
      <c r="AF84" s="150"/>
    </row>
    <row r="85" spans="1:32">
      <c r="B85" s="3" t="s">
        <v>20</v>
      </c>
      <c r="C85" s="210" t="s">
        <v>307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3"/>
      <c r="O85" s="142">
        <v>0</v>
      </c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50"/>
      <c r="Y85" s="150"/>
      <c r="Z85" s="150"/>
      <c r="AA85" s="150"/>
      <c r="AB85" s="150"/>
      <c r="AC85" s="150"/>
      <c r="AD85" s="150"/>
      <c r="AE85" s="150"/>
      <c r="AF85" s="150"/>
    </row>
    <row r="86" spans="1:32" s="45" customFormat="1">
      <c r="A86" s="38"/>
      <c r="B86" s="5" t="s">
        <v>21</v>
      </c>
      <c r="C86" s="209" t="s">
        <v>308</v>
      </c>
      <c r="D86" s="139">
        <v>154792.50000000003</v>
      </c>
      <c r="E86" s="139">
        <v>143467.85999999996</v>
      </c>
      <c r="F86" s="139">
        <v>162212.47999999998</v>
      </c>
      <c r="G86" s="139">
        <v>155367.85999999996</v>
      </c>
      <c r="H86" s="139">
        <v>144322.29</v>
      </c>
      <c r="I86" s="139">
        <v>145748.03263317168</v>
      </c>
      <c r="J86" s="139">
        <v>170574.04848055961</v>
      </c>
      <c r="K86" s="139">
        <v>187108.84150339625</v>
      </c>
      <c r="L86" s="139">
        <v>161682.47971670836</v>
      </c>
      <c r="M86" s="139">
        <v>195784.32541567783</v>
      </c>
      <c r="N86" s="146"/>
      <c r="O86" s="139">
        <v>-11324.640000000069</v>
      </c>
      <c r="P86" s="139">
        <v>18744.620000000032</v>
      </c>
      <c r="Q86" s="139">
        <v>-6844.6200000000317</v>
      </c>
      <c r="R86" s="139">
        <v>-11045.569999999952</v>
      </c>
      <c r="S86" s="139">
        <v>1425.7426331716715</v>
      </c>
      <c r="T86" s="139">
        <v>24826.015847387931</v>
      </c>
      <c r="U86" s="139">
        <v>16534.793022836653</v>
      </c>
      <c r="V86" s="139">
        <v>-25426.361786687903</v>
      </c>
      <c r="W86" s="139">
        <v>34101.84569896949</v>
      </c>
      <c r="X86" s="149"/>
      <c r="Y86" s="149"/>
      <c r="Z86" s="149"/>
      <c r="AA86" s="149"/>
      <c r="AB86" s="149"/>
      <c r="AC86" s="149"/>
      <c r="AD86" s="149"/>
      <c r="AE86" s="149"/>
      <c r="AF86" s="149"/>
    </row>
    <row r="87" spans="1:32" s="45" customFormat="1">
      <c r="A87" s="38"/>
      <c r="B87" s="9" t="s">
        <v>94</v>
      </c>
      <c r="C87" s="209" t="s">
        <v>309</v>
      </c>
      <c r="D87" s="139">
        <v>154792.50000000003</v>
      </c>
      <c r="E87" s="139">
        <v>143467.85999999996</v>
      </c>
      <c r="F87" s="139">
        <v>162212.47999999998</v>
      </c>
      <c r="G87" s="139">
        <v>155367.85999999996</v>
      </c>
      <c r="H87" s="139">
        <v>144322.29</v>
      </c>
      <c r="I87" s="139">
        <v>145748.03263317168</v>
      </c>
      <c r="J87" s="139">
        <v>170574.04848055961</v>
      </c>
      <c r="K87" s="139">
        <v>187108.84150339625</v>
      </c>
      <c r="L87" s="139">
        <v>161682.47971670836</v>
      </c>
      <c r="M87" s="139">
        <v>195784.32541567783</v>
      </c>
      <c r="N87" s="146"/>
      <c r="O87" s="139">
        <v>-11324.640000000069</v>
      </c>
      <c r="P87" s="139">
        <v>18744.620000000032</v>
      </c>
      <c r="Q87" s="139">
        <v>-6844.6200000000317</v>
      </c>
      <c r="R87" s="139">
        <v>-11045.569999999952</v>
      </c>
      <c r="S87" s="139">
        <v>1425.7426331716715</v>
      </c>
      <c r="T87" s="139">
        <v>24826.015847387931</v>
      </c>
      <c r="U87" s="139">
        <v>16534.793022836653</v>
      </c>
      <c r="V87" s="139">
        <v>-25426.361786687903</v>
      </c>
      <c r="W87" s="139">
        <v>34101.84569896949</v>
      </c>
      <c r="X87" s="149"/>
      <c r="Y87" s="149"/>
      <c r="Z87" s="149"/>
      <c r="AA87" s="149"/>
      <c r="AB87" s="149"/>
      <c r="AC87" s="149"/>
      <c r="AD87" s="149"/>
      <c r="AE87" s="149"/>
      <c r="AF87" s="149"/>
    </row>
    <row r="88" spans="1:32">
      <c r="B88" s="208" t="s">
        <v>40</v>
      </c>
      <c r="C88" s="219"/>
      <c r="D88" s="142">
        <v>154792.50000000003</v>
      </c>
      <c r="E88" s="142">
        <v>143467.85999999996</v>
      </c>
      <c r="F88" s="142">
        <v>162212.47999999998</v>
      </c>
      <c r="G88" s="142">
        <v>155367.85999999996</v>
      </c>
      <c r="H88" s="142">
        <v>144322.29</v>
      </c>
      <c r="I88" s="142">
        <v>145748.03263317168</v>
      </c>
      <c r="J88" s="142">
        <v>170574.04848055961</v>
      </c>
      <c r="K88" s="142">
        <v>187108.84150339625</v>
      </c>
      <c r="L88" s="142">
        <v>161682.47971670836</v>
      </c>
      <c r="M88" s="142">
        <v>195784.32541567783</v>
      </c>
      <c r="N88" s="143"/>
      <c r="O88" s="142">
        <v>0</v>
      </c>
      <c r="P88" s="142">
        <v>0</v>
      </c>
      <c r="Q88" s="142">
        <v>0</v>
      </c>
      <c r="R88" s="142">
        <v>0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150"/>
      <c r="Y88" s="150"/>
      <c r="Z88" s="150"/>
      <c r="AA88" s="150"/>
      <c r="AB88" s="150"/>
      <c r="AC88" s="150"/>
      <c r="AD88" s="150"/>
      <c r="AE88" s="150"/>
      <c r="AF88" s="150"/>
    </row>
    <row r="89" spans="1:32">
      <c r="B89" s="6" t="s">
        <v>41</v>
      </c>
      <c r="C89" s="219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3"/>
      <c r="O89" s="142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50"/>
      <c r="Y89" s="150"/>
      <c r="Z89" s="150"/>
      <c r="AA89" s="150"/>
      <c r="AB89" s="150"/>
      <c r="AC89" s="150"/>
      <c r="AD89" s="150"/>
      <c r="AE89" s="150"/>
      <c r="AF89" s="150"/>
    </row>
    <row r="90" spans="1:32">
      <c r="B90" s="6" t="s">
        <v>42</v>
      </c>
      <c r="C90" s="219"/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3"/>
      <c r="O90" s="142">
        <v>0</v>
      </c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50"/>
      <c r="Y90" s="150"/>
      <c r="Z90" s="150"/>
      <c r="AA90" s="150"/>
      <c r="AB90" s="150"/>
      <c r="AC90" s="150"/>
      <c r="AD90" s="150"/>
      <c r="AE90" s="150"/>
      <c r="AF90" s="150"/>
    </row>
    <row r="91" spans="1:32">
      <c r="B91" s="6" t="s">
        <v>43</v>
      </c>
      <c r="C91" s="219"/>
      <c r="D91" s="142">
        <v>0</v>
      </c>
      <c r="E91" s="142">
        <v>0</v>
      </c>
      <c r="F91" s="142">
        <v>0</v>
      </c>
      <c r="G91" s="142">
        <v>0</v>
      </c>
      <c r="H91" s="142">
        <v>0</v>
      </c>
      <c r="I91" s="142">
        <v>0</v>
      </c>
      <c r="J91" s="142">
        <v>0</v>
      </c>
      <c r="K91" s="142">
        <v>0</v>
      </c>
      <c r="L91" s="142">
        <v>0</v>
      </c>
      <c r="M91" s="142">
        <v>0</v>
      </c>
      <c r="N91" s="143"/>
      <c r="O91" s="142">
        <v>0</v>
      </c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50"/>
      <c r="Y91" s="150"/>
      <c r="Z91" s="150"/>
      <c r="AA91" s="150"/>
      <c r="AB91" s="150"/>
      <c r="AC91" s="150"/>
      <c r="AD91" s="150"/>
      <c r="AE91" s="150"/>
      <c r="AF91" s="150"/>
    </row>
    <row r="92" spans="1:32">
      <c r="B92" s="6" t="s">
        <v>44</v>
      </c>
      <c r="C92" s="219"/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3"/>
      <c r="O92" s="142">
        <v>0</v>
      </c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50"/>
      <c r="Y92" s="150"/>
      <c r="Z92" s="150"/>
      <c r="AA92" s="150"/>
      <c r="AB92" s="150"/>
      <c r="AC92" s="150"/>
      <c r="AD92" s="150"/>
      <c r="AE92" s="150"/>
      <c r="AF92" s="150"/>
    </row>
    <row r="93" spans="1:32">
      <c r="B93" s="7" t="s">
        <v>45</v>
      </c>
      <c r="C93" s="219"/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3"/>
      <c r="O93" s="142">
        <v>0</v>
      </c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50"/>
      <c r="Y93" s="150"/>
      <c r="Z93" s="150"/>
      <c r="AA93" s="150"/>
      <c r="AB93" s="150"/>
      <c r="AC93" s="150"/>
      <c r="AD93" s="150"/>
      <c r="AE93" s="150"/>
      <c r="AF93" s="150"/>
    </row>
    <row r="94" spans="1:32">
      <c r="B94" s="7" t="s">
        <v>46</v>
      </c>
      <c r="C94" s="219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3"/>
      <c r="O94" s="142">
        <v>0</v>
      </c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50"/>
      <c r="Y94" s="150"/>
      <c r="Z94" s="150"/>
      <c r="AA94" s="150"/>
      <c r="AB94" s="150"/>
      <c r="AC94" s="150"/>
      <c r="AD94" s="150"/>
      <c r="AE94" s="150"/>
      <c r="AF94" s="150"/>
    </row>
    <row r="95" spans="1:32">
      <c r="B95" s="6" t="s">
        <v>317</v>
      </c>
      <c r="C95" s="219"/>
      <c r="D95" s="142">
        <v>154792.50000000003</v>
      </c>
      <c r="E95" s="142">
        <v>143467.85999999996</v>
      </c>
      <c r="F95" s="142">
        <v>162212.47999999998</v>
      </c>
      <c r="G95" s="142">
        <v>155367.85999999996</v>
      </c>
      <c r="H95" s="142">
        <v>144322.29</v>
      </c>
      <c r="I95" s="142">
        <v>145748.03263317168</v>
      </c>
      <c r="J95" s="142">
        <v>170574.04848055961</v>
      </c>
      <c r="K95" s="142">
        <v>187108.84150339625</v>
      </c>
      <c r="L95" s="142">
        <v>161682.47971670836</v>
      </c>
      <c r="M95" s="142">
        <v>195784.32541567783</v>
      </c>
      <c r="N95" s="143"/>
      <c r="O95" s="142">
        <v>-11324.640000000069</v>
      </c>
      <c r="P95" s="142">
        <v>18744.620000000032</v>
      </c>
      <c r="Q95" s="142">
        <v>-6844.6200000000317</v>
      </c>
      <c r="R95" s="142">
        <v>-11045.569999999952</v>
      </c>
      <c r="S95" s="142">
        <v>1425.7426331716715</v>
      </c>
      <c r="T95" s="142">
        <v>24826.015847387931</v>
      </c>
      <c r="U95" s="142">
        <v>16534.793022836653</v>
      </c>
      <c r="V95" s="142">
        <v>-25426.361786687903</v>
      </c>
      <c r="W95" s="142">
        <v>34101.84569896949</v>
      </c>
      <c r="X95" s="150"/>
      <c r="Y95" s="150"/>
      <c r="Z95" s="150"/>
      <c r="AA95" s="150"/>
      <c r="AB95" s="150"/>
      <c r="AC95" s="150"/>
      <c r="AD95" s="150"/>
      <c r="AE95" s="150"/>
      <c r="AF95" s="150"/>
    </row>
    <row r="96" spans="1:32">
      <c r="B96" s="6" t="s">
        <v>108</v>
      </c>
      <c r="C96" s="219"/>
      <c r="D96" s="142">
        <v>0</v>
      </c>
      <c r="E96" s="142">
        <v>0</v>
      </c>
      <c r="F96" s="142">
        <v>0</v>
      </c>
      <c r="G96" s="142">
        <v>0</v>
      </c>
      <c r="H96" s="142">
        <v>0</v>
      </c>
      <c r="I96" s="142">
        <v>0</v>
      </c>
      <c r="J96" s="142">
        <v>0</v>
      </c>
      <c r="K96" s="142">
        <v>0</v>
      </c>
      <c r="L96" s="142">
        <v>0</v>
      </c>
      <c r="M96" s="142">
        <v>0</v>
      </c>
      <c r="N96" s="143"/>
      <c r="O96" s="142">
        <v>0</v>
      </c>
      <c r="P96" s="142">
        <v>0</v>
      </c>
      <c r="Q96" s="142">
        <v>0</v>
      </c>
      <c r="R96" s="142">
        <v>0</v>
      </c>
      <c r="S96" s="142">
        <v>0</v>
      </c>
      <c r="T96" s="142">
        <v>0</v>
      </c>
      <c r="U96" s="142">
        <v>0</v>
      </c>
      <c r="V96" s="142">
        <v>0</v>
      </c>
      <c r="W96" s="142">
        <v>0</v>
      </c>
      <c r="X96" s="150"/>
      <c r="Y96" s="150"/>
      <c r="Z96" s="150"/>
      <c r="AA96" s="150"/>
      <c r="AB96" s="150"/>
      <c r="AC96" s="150"/>
      <c r="AD96" s="150"/>
      <c r="AE96" s="150"/>
      <c r="AF96" s="150"/>
    </row>
    <row r="97" spans="1:32">
      <c r="B97" s="6" t="s">
        <v>48</v>
      </c>
      <c r="C97" s="219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3"/>
      <c r="O97" s="142">
        <v>0</v>
      </c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50"/>
      <c r="Y97" s="150"/>
      <c r="Z97" s="150"/>
      <c r="AA97" s="150"/>
      <c r="AB97" s="150"/>
      <c r="AC97" s="150"/>
      <c r="AD97" s="150"/>
      <c r="AE97" s="150"/>
      <c r="AF97" s="150"/>
    </row>
    <row r="98" spans="1:32">
      <c r="B98" s="6" t="s">
        <v>325</v>
      </c>
      <c r="C98" s="219"/>
      <c r="D98" s="142">
        <v>0</v>
      </c>
      <c r="E98" s="142">
        <v>0</v>
      </c>
      <c r="F98" s="142">
        <v>0</v>
      </c>
      <c r="G98" s="142">
        <v>0</v>
      </c>
      <c r="H98" s="142">
        <v>0</v>
      </c>
      <c r="I98" s="142">
        <v>0</v>
      </c>
      <c r="J98" s="142">
        <v>0</v>
      </c>
      <c r="K98" s="142">
        <v>0</v>
      </c>
      <c r="L98" s="142">
        <v>0</v>
      </c>
      <c r="M98" s="142">
        <v>0</v>
      </c>
      <c r="N98" s="143"/>
      <c r="O98" s="142">
        <v>0</v>
      </c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150"/>
      <c r="Y98" s="150"/>
      <c r="Z98" s="150"/>
      <c r="AA98" s="150"/>
      <c r="AB98" s="150"/>
      <c r="AC98" s="150"/>
      <c r="AD98" s="150"/>
      <c r="AE98" s="150"/>
      <c r="AF98" s="150"/>
    </row>
    <row r="99" spans="1:32">
      <c r="B99" s="8" t="s">
        <v>101</v>
      </c>
      <c r="C99" s="219"/>
      <c r="D99" s="142">
        <v>0</v>
      </c>
      <c r="E99" s="142">
        <v>0</v>
      </c>
      <c r="F99" s="142">
        <v>0</v>
      </c>
      <c r="G99" s="142">
        <v>0</v>
      </c>
      <c r="H99" s="142">
        <v>0</v>
      </c>
      <c r="I99" s="142">
        <v>0</v>
      </c>
      <c r="J99" s="142">
        <v>0</v>
      </c>
      <c r="K99" s="142">
        <v>0</v>
      </c>
      <c r="L99" s="142">
        <v>0</v>
      </c>
      <c r="M99" s="142">
        <v>0</v>
      </c>
      <c r="N99" s="143"/>
      <c r="O99" s="142">
        <v>0</v>
      </c>
      <c r="P99" s="142">
        <v>0</v>
      </c>
      <c r="Q99" s="142">
        <v>0</v>
      </c>
      <c r="R99" s="142">
        <v>0</v>
      </c>
      <c r="S99" s="142">
        <v>0</v>
      </c>
      <c r="T99" s="142">
        <v>0</v>
      </c>
      <c r="U99" s="142">
        <v>0</v>
      </c>
      <c r="V99" s="142">
        <v>0</v>
      </c>
      <c r="W99" s="142">
        <v>0</v>
      </c>
      <c r="X99" s="150"/>
      <c r="Y99" s="150"/>
      <c r="Z99" s="150"/>
      <c r="AA99" s="150"/>
      <c r="AB99" s="150"/>
      <c r="AC99" s="150"/>
      <c r="AD99" s="150"/>
      <c r="AE99" s="150"/>
      <c r="AF99" s="150"/>
    </row>
    <row r="100" spans="1:32" s="45" customFormat="1">
      <c r="A100" s="38"/>
      <c r="B100" s="9" t="s">
        <v>95</v>
      </c>
      <c r="C100" s="209" t="s">
        <v>310</v>
      </c>
      <c r="D100" s="139">
        <v>0</v>
      </c>
      <c r="E100" s="139">
        <v>0</v>
      </c>
      <c r="F100" s="139">
        <v>0</v>
      </c>
      <c r="G100" s="139">
        <v>0</v>
      </c>
      <c r="H100" s="139">
        <v>0</v>
      </c>
      <c r="I100" s="139">
        <v>0</v>
      </c>
      <c r="J100" s="139">
        <v>0</v>
      </c>
      <c r="K100" s="139">
        <v>0</v>
      </c>
      <c r="L100" s="139">
        <v>0</v>
      </c>
      <c r="M100" s="139">
        <v>0</v>
      </c>
      <c r="N100" s="146"/>
      <c r="O100" s="139">
        <v>0</v>
      </c>
      <c r="P100" s="139">
        <v>0</v>
      </c>
      <c r="Q100" s="139">
        <v>0</v>
      </c>
      <c r="R100" s="139">
        <v>0</v>
      </c>
      <c r="S100" s="139">
        <v>0</v>
      </c>
      <c r="T100" s="139">
        <v>0</v>
      </c>
      <c r="U100" s="139">
        <v>0</v>
      </c>
      <c r="V100" s="139">
        <v>0</v>
      </c>
      <c r="W100" s="139">
        <v>0</v>
      </c>
      <c r="X100" s="149"/>
      <c r="Y100" s="149"/>
      <c r="Z100" s="149"/>
      <c r="AA100" s="149"/>
      <c r="AB100" s="149"/>
      <c r="AC100" s="149"/>
      <c r="AD100" s="149"/>
      <c r="AE100" s="149"/>
      <c r="AF100" s="149"/>
    </row>
    <row r="101" spans="1:32">
      <c r="B101" s="208" t="s">
        <v>40</v>
      </c>
      <c r="C101" s="219"/>
      <c r="D101" s="142">
        <v>0</v>
      </c>
      <c r="E101" s="142">
        <v>0</v>
      </c>
      <c r="F101" s="142">
        <v>0</v>
      </c>
      <c r="G101" s="142">
        <v>0</v>
      </c>
      <c r="H101" s="142">
        <v>0</v>
      </c>
      <c r="I101" s="142">
        <v>0</v>
      </c>
      <c r="J101" s="142">
        <v>0</v>
      </c>
      <c r="K101" s="142">
        <v>0</v>
      </c>
      <c r="L101" s="142">
        <v>0</v>
      </c>
      <c r="M101" s="142">
        <v>0</v>
      </c>
      <c r="N101" s="143"/>
      <c r="O101" s="142">
        <v>0</v>
      </c>
      <c r="P101" s="142">
        <v>0</v>
      </c>
      <c r="Q101" s="142">
        <v>0</v>
      </c>
      <c r="R101" s="142">
        <v>0</v>
      </c>
      <c r="S101" s="142">
        <v>0</v>
      </c>
      <c r="T101" s="142">
        <v>0</v>
      </c>
      <c r="U101" s="142">
        <v>0</v>
      </c>
      <c r="V101" s="142">
        <v>0</v>
      </c>
      <c r="W101" s="142">
        <v>0</v>
      </c>
      <c r="X101" s="150"/>
      <c r="Y101" s="150"/>
      <c r="Z101" s="150"/>
      <c r="AA101" s="150"/>
      <c r="AB101" s="150"/>
      <c r="AC101" s="150"/>
      <c r="AD101" s="150"/>
      <c r="AE101" s="150"/>
      <c r="AF101" s="150"/>
    </row>
    <row r="102" spans="1:32">
      <c r="B102" s="6" t="s">
        <v>41</v>
      </c>
      <c r="C102" s="219"/>
      <c r="D102" s="142">
        <v>0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142">
        <v>0</v>
      </c>
      <c r="K102" s="142">
        <v>0</v>
      </c>
      <c r="L102" s="142">
        <v>0</v>
      </c>
      <c r="M102" s="142">
        <v>0</v>
      </c>
      <c r="N102" s="143"/>
      <c r="O102" s="142">
        <v>0</v>
      </c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50"/>
      <c r="Y102" s="150"/>
      <c r="Z102" s="150"/>
      <c r="AA102" s="150"/>
      <c r="AB102" s="150"/>
      <c r="AC102" s="150"/>
      <c r="AD102" s="150"/>
      <c r="AE102" s="150"/>
      <c r="AF102" s="150"/>
    </row>
    <row r="103" spans="1:32">
      <c r="B103" s="6" t="s">
        <v>42</v>
      </c>
      <c r="C103" s="219"/>
      <c r="D103" s="142">
        <v>0</v>
      </c>
      <c r="E103" s="142">
        <v>0</v>
      </c>
      <c r="F103" s="142">
        <v>0</v>
      </c>
      <c r="G103" s="142">
        <v>0</v>
      </c>
      <c r="H103" s="142">
        <v>0</v>
      </c>
      <c r="I103" s="142">
        <v>0</v>
      </c>
      <c r="J103" s="142">
        <v>0</v>
      </c>
      <c r="K103" s="142">
        <v>0</v>
      </c>
      <c r="L103" s="142">
        <v>0</v>
      </c>
      <c r="M103" s="142">
        <v>0</v>
      </c>
      <c r="N103" s="143"/>
      <c r="O103" s="142">
        <v>0</v>
      </c>
      <c r="P103" s="142">
        <v>0</v>
      </c>
      <c r="Q103" s="142">
        <v>0</v>
      </c>
      <c r="R103" s="142">
        <v>0</v>
      </c>
      <c r="S103" s="142">
        <v>0</v>
      </c>
      <c r="T103" s="142">
        <v>0</v>
      </c>
      <c r="U103" s="142">
        <v>0</v>
      </c>
      <c r="V103" s="142">
        <v>0</v>
      </c>
      <c r="W103" s="142">
        <v>0</v>
      </c>
      <c r="X103" s="150"/>
      <c r="Y103" s="150"/>
      <c r="Z103" s="150"/>
      <c r="AA103" s="150"/>
      <c r="AB103" s="150"/>
      <c r="AC103" s="150"/>
      <c r="AD103" s="150"/>
      <c r="AE103" s="150"/>
      <c r="AF103" s="150"/>
    </row>
    <row r="104" spans="1:32">
      <c r="B104" s="6" t="s">
        <v>43</v>
      </c>
      <c r="C104" s="219"/>
      <c r="D104" s="142">
        <v>0</v>
      </c>
      <c r="E104" s="142">
        <v>0</v>
      </c>
      <c r="F104" s="142">
        <v>0</v>
      </c>
      <c r="G104" s="142">
        <v>0</v>
      </c>
      <c r="H104" s="142">
        <v>0</v>
      </c>
      <c r="I104" s="142">
        <v>0</v>
      </c>
      <c r="J104" s="142">
        <v>0</v>
      </c>
      <c r="K104" s="142">
        <v>0</v>
      </c>
      <c r="L104" s="142">
        <v>0</v>
      </c>
      <c r="M104" s="142">
        <v>0</v>
      </c>
      <c r="N104" s="143"/>
      <c r="O104" s="142">
        <v>0</v>
      </c>
      <c r="P104" s="142">
        <v>0</v>
      </c>
      <c r="Q104" s="142">
        <v>0</v>
      </c>
      <c r="R104" s="142">
        <v>0</v>
      </c>
      <c r="S104" s="142">
        <v>0</v>
      </c>
      <c r="T104" s="142">
        <v>0</v>
      </c>
      <c r="U104" s="142">
        <v>0</v>
      </c>
      <c r="V104" s="142">
        <v>0</v>
      </c>
      <c r="W104" s="142">
        <v>0</v>
      </c>
      <c r="X104" s="150"/>
      <c r="Y104" s="150"/>
      <c r="Z104" s="150"/>
      <c r="AA104" s="150"/>
      <c r="AB104" s="150"/>
      <c r="AC104" s="150"/>
      <c r="AD104" s="150"/>
      <c r="AE104" s="150"/>
      <c r="AF104" s="150"/>
    </row>
    <row r="105" spans="1:32">
      <c r="B105" s="6" t="s">
        <v>44</v>
      </c>
      <c r="C105" s="219"/>
      <c r="D105" s="142">
        <v>0</v>
      </c>
      <c r="E105" s="142">
        <v>0</v>
      </c>
      <c r="F105" s="142">
        <v>0</v>
      </c>
      <c r="G105" s="142">
        <v>0</v>
      </c>
      <c r="H105" s="142">
        <v>0</v>
      </c>
      <c r="I105" s="142">
        <v>0</v>
      </c>
      <c r="J105" s="142">
        <v>0</v>
      </c>
      <c r="K105" s="142">
        <v>0</v>
      </c>
      <c r="L105" s="142">
        <v>0</v>
      </c>
      <c r="M105" s="142">
        <v>0</v>
      </c>
      <c r="N105" s="143"/>
      <c r="O105" s="142">
        <v>0</v>
      </c>
      <c r="P105" s="142">
        <v>0</v>
      </c>
      <c r="Q105" s="142">
        <v>0</v>
      </c>
      <c r="R105" s="142">
        <v>0</v>
      </c>
      <c r="S105" s="142">
        <v>0</v>
      </c>
      <c r="T105" s="142">
        <v>0</v>
      </c>
      <c r="U105" s="142">
        <v>0</v>
      </c>
      <c r="V105" s="142">
        <v>0</v>
      </c>
      <c r="W105" s="142">
        <v>0</v>
      </c>
      <c r="X105" s="150"/>
      <c r="Y105" s="150"/>
      <c r="Z105" s="150"/>
      <c r="AA105" s="150"/>
      <c r="AB105" s="150"/>
      <c r="AC105" s="150"/>
      <c r="AD105" s="150"/>
      <c r="AE105" s="150"/>
      <c r="AF105" s="150"/>
    </row>
    <row r="106" spans="1:32">
      <c r="B106" s="7" t="s">
        <v>45</v>
      </c>
      <c r="C106" s="219"/>
      <c r="D106" s="142">
        <v>0</v>
      </c>
      <c r="E106" s="142">
        <v>0</v>
      </c>
      <c r="F106" s="142">
        <v>0</v>
      </c>
      <c r="G106" s="142">
        <v>0</v>
      </c>
      <c r="H106" s="142">
        <v>0</v>
      </c>
      <c r="I106" s="142">
        <v>0</v>
      </c>
      <c r="J106" s="142">
        <v>0</v>
      </c>
      <c r="K106" s="142">
        <v>0</v>
      </c>
      <c r="L106" s="142">
        <v>0</v>
      </c>
      <c r="M106" s="142">
        <v>0</v>
      </c>
      <c r="N106" s="143"/>
      <c r="O106" s="142">
        <v>0</v>
      </c>
      <c r="P106" s="142">
        <v>0</v>
      </c>
      <c r="Q106" s="142">
        <v>0</v>
      </c>
      <c r="R106" s="142">
        <v>0</v>
      </c>
      <c r="S106" s="142">
        <v>0</v>
      </c>
      <c r="T106" s="142">
        <v>0</v>
      </c>
      <c r="U106" s="142">
        <v>0</v>
      </c>
      <c r="V106" s="142">
        <v>0</v>
      </c>
      <c r="W106" s="142">
        <v>0</v>
      </c>
      <c r="X106" s="150"/>
      <c r="Y106" s="150"/>
      <c r="Z106" s="150"/>
      <c r="AA106" s="150"/>
      <c r="AB106" s="150"/>
      <c r="AC106" s="150"/>
      <c r="AD106" s="150"/>
      <c r="AE106" s="150"/>
      <c r="AF106" s="150"/>
    </row>
    <row r="107" spans="1:32">
      <c r="B107" s="7" t="s">
        <v>46</v>
      </c>
      <c r="C107" s="219"/>
      <c r="D107" s="142">
        <v>0</v>
      </c>
      <c r="E107" s="142">
        <v>0</v>
      </c>
      <c r="F107" s="142">
        <v>0</v>
      </c>
      <c r="G107" s="142">
        <v>0</v>
      </c>
      <c r="H107" s="142">
        <v>0</v>
      </c>
      <c r="I107" s="142">
        <v>0</v>
      </c>
      <c r="J107" s="142">
        <v>0</v>
      </c>
      <c r="K107" s="142">
        <v>0</v>
      </c>
      <c r="L107" s="142">
        <v>0</v>
      </c>
      <c r="M107" s="142">
        <v>0</v>
      </c>
      <c r="N107" s="143"/>
      <c r="O107" s="142">
        <v>0</v>
      </c>
      <c r="P107" s="142">
        <v>0</v>
      </c>
      <c r="Q107" s="142">
        <v>0</v>
      </c>
      <c r="R107" s="142">
        <v>0</v>
      </c>
      <c r="S107" s="142">
        <v>0</v>
      </c>
      <c r="T107" s="142">
        <v>0</v>
      </c>
      <c r="U107" s="142">
        <v>0</v>
      </c>
      <c r="V107" s="142">
        <v>0</v>
      </c>
      <c r="W107" s="142">
        <v>0</v>
      </c>
      <c r="X107" s="150"/>
      <c r="Y107" s="150"/>
      <c r="Z107" s="150"/>
      <c r="AA107" s="150"/>
      <c r="AB107" s="150"/>
      <c r="AC107" s="150"/>
      <c r="AD107" s="150"/>
      <c r="AE107" s="150"/>
      <c r="AF107" s="150"/>
    </row>
    <row r="108" spans="1:32">
      <c r="B108" s="6" t="s">
        <v>47</v>
      </c>
      <c r="C108" s="219"/>
      <c r="D108" s="142">
        <v>0</v>
      </c>
      <c r="E108" s="142">
        <v>0</v>
      </c>
      <c r="F108" s="142">
        <v>0</v>
      </c>
      <c r="G108" s="142">
        <v>0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3"/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50"/>
      <c r="Y108" s="150"/>
      <c r="Z108" s="150"/>
      <c r="AA108" s="150"/>
      <c r="AB108" s="150"/>
      <c r="AC108" s="150"/>
      <c r="AD108" s="150"/>
      <c r="AE108" s="150"/>
      <c r="AF108" s="150"/>
    </row>
    <row r="109" spans="1:32">
      <c r="B109" s="6" t="s">
        <v>247</v>
      </c>
      <c r="C109" s="219"/>
      <c r="D109" s="142">
        <v>0</v>
      </c>
      <c r="E109" s="142">
        <v>0</v>
      </c>
      <c r="F109" s="142">
        <v>0</v>
      </c>
      <c r="G109" s="142">
        <v>0</v>
      </c>
      <c r="H109" s="142">
        <v>0</v>
      </c>
      <c r="I109" s="142">
        <v>0</v>
      </c>
      <c r="J109" s="142">
        <v>0</v>
      </c>
      <c r="K109" s="142">
        <v>0</v>
      </c>
      <c r="L109" s="142">
        <v>0</v>
      </c>
      <c r="M109" s="142">
        <v>0</v>
      </c>
      <c r="N109" s="143"/>
      <c r="O109" s="142">
        <v>0</v>
      </c>
      <c r="P109" s="142">
        <v>0</v>
      </c>
      <c r="Q109" s="142">
        <v>0</v>
      </c>
      <c r="R109" s="142">
        <v>0</v>
      </c>
      <c r="S109" s="142">
        <v>0</v>
      </c>
      <c r="T109" s="142">
        <v>0</v>
      </c>
      <c r="U109" s="142">
        <v>0</v>
      </c>
      <c r="V109" s="142">
        <v>0</v>
      </c>
      <c r="W109" s="142">
        <v>0</v>
      </c>
      <c r="X109" s="150"/>
      <c r="Y109" s="150"/>
      <c r="Z109" s="150"/>
      <c r="AA109" s="150"/>
      <c r="AB109" s="150"/>
      <c r="AC109" s="150"/>
      <c r="AD109" s="150"/>
      <c r="AE109" s="150"/>
      <c r="AF109" s="150"/>
    </row>
    <row r="110" spans="1:32">
      <c r="B110" s="6" t="s">
        <v>48</v>
      </c>
      <c r="C110" s="219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3"/>
      <c r="O110" s="142">
        <v>0</v>
      </c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50"/>
      <c r="Y110" s="150"/>
      <c r="Z110" s="150"/>
      <c r="AA110" s="150"/>
      <c r="AB110" s="150"/>
      <c r="AC110" s="150"/>
      <c r="AD110" s="150"/>
      <c r="AE110" s="150"/>
      <c r="AF110" s="150"/>
    </row>
    <row r="111" spans="1:32">
      <c r="B111" s="6" t="s">
        <v>325</v>
      </c>
      <c r="C111" s="219"/>
      <c r="D111" s="142">
        <v>0</v>
      </c>
      <c r="E111" s="142">
        <v>0</v>
      </c>
      <c r="F111" s="142">
        <v>0</v>
      </c>
      <c r="G111" s="142">
        <v>0</v>
      </c>
      <c r="H111" s="142">
        <v>0</v>
      </c>
      <c r="I111" s="142">
        <v>0</v>
      </c>
      <c r="J111" s="142">
        <v>0</v>
      </c>
      <c r="K111" s="142">
        <v>0</v>
      </c>
      <c r="L111" s="142">
        <v>0</v>
      </c>
      <c r="M111" s="142">
        <v>0</v>
      </c>
      <c r="N111" s="143"/>
      <c r="O111" s="142">
        <v>0</v>
      </c>
      <c r="P111" s="142">
        <v>0</v>
      </c>
      <c r="Q111" s="142">
        <v>0</v>
      </c>
      <c r="R111" s="142">
        <v>0</v>
      </c>
      <c r="S111" s="142">
        <v>0</v>
      </c>
      <c r="T111" s="142">
        <v>0</v>
      </c>
      <c r="U111" s="142">
        <v>0</v>
      </c>
      <c r="V111" s="142">
        <v>0</v>
      </c>
      <c r="W111" s="142">
        <v>0</v>
      </c>
      <c r="X111" s="150"/>
      <c r="Y111" s="150"/>
      <c r="Z111" s="150"/>
      <c r="AA111" s="150"/>
      <c r="AB111" s="150"/>
      <c r="AC111" s="150"/>
      <c r="AD111" s="150"/>
      <c r="AE111" s="150"/>
      <c r="AF111" s="150"/>
    </row>
    <row r="112" spans="1:32">
      <c r="B112" s="8" t="s">
        <v>101</v>
      </c>
      <c r="C112" s="219"/>
      <c r="D112" s="142">
        <v>0</v>
      </c>
      <c r="E112" s="142">
        <v>0</v>
      </c>
      <c r="F112" s="142">
        <v>0</v>
      </c>
      <c r="G112" s="142">
        <v>0</v>
      </c>
      <c r="H112" s="142">
        <v>0</v>
      </c>
      <c r="I112" s="142">
        <v>0</v>
      </c>
      <c r="J112" s="142">
        <v>0</v>
      </c>
      <c r="K112" s="142">
        <v>0</v>
      </c>
      <c r="L112" s="142">
        <v>0</v>
      </c>
      <c r="M112" s="142">
        <v>0</v>
      </c>
      <c r="N112" s="143"/>
      <c r="O112" s="142">
        <v>0</v>
      </c>
      <c r="P112" s="142">
        <v>0</v>
      </c>
      <c r="Q112" s="142">
        <v>0</v>
      </c>
      <c r="R112" s="142">
        <v>0</v>
      </c>
      <c r="S112" s="142">
        <v>0</v>
      </c>
      <c r="T112" s="142">
        <v>0</v>
      </c>
      <c r="U112" s="142">
        <v>0</v>
      </c>
      <c r="V112" s="142">
        <v>0</v>
      </c>
      <c r="W112" s="142">
        <v>0</v>
      </c>
      <c r="X112" s="150"/>
      <c r="Y112" s="150"/>
      <c r="Z112" s="150"/>
      <c r="AA112" s="150"/>
      <c r="AB112" s="150"/>
      <c r="AC112" s="150"/>
      <c r="AD112" s="150"/>
      <c r="AE112" s="150"/>
      <c r="AF112" s="150"/>
    </row>
    <row r="113" spans="1:32" s="45" customFormat="1">
      <c r="A113" s="38"/>
      <c r="B113" s="5" t="s">
        <v>22</v>
      </c>
      <c r="C113" s="214"/>
      <c r="D113" s="139">
        <v>2131.3399999999997</v>
      </c>
      <c r="E113" s="139">
        <v>1792.1599999999999</v>
      </c>
      <c r="F113" s="139">
        <v>3312.2300000000005</v>
      </c>
      <c r="G113" s="139">
        <v>7338.3600000000006</v>
      </c>
      <c r="H113" s="139">
        <v>3603.38</v>
      </c>
      <c r="I113" s="139">
        <v>5350.8600000000006</v>
      </c>
      <c r="J113" s="139">
        <v>1146.96</v>
      </c>
      <c r="K113" s="139">
        <v>1493.7</v>
      </c>
      <c r="L113" s="139">
        <v>351.30999999999995</v>
      </c>
      <c r="M113" s="139">
        <v>289.36</v>
      </c>
      <c r="N113" s="146"/>
      <c r="O113" s="139">
        <v>-339.18</v>
      </c>
      <c r="P113" s="139">
        <v>1520.0700000000004</v>
      </c>
      <c r="Q113" s="139">
        <v>4026.1299999999997</v>
      </c>
      <c r="R113" s="139">
        <v>-3734.98</v>
      </c>
      <c r="S113" s="139">
        <v>1747.4800000000009</v>
      </c>
      <c r="T113" s="139">
        <v>-4203.9000000000005</v>
      </c>
      <c r="U113" s="139">
        <v>346.74000000000012</v>
      </c>
      <c r="V113" s="139">
        <v>-1142.3900000000001</v>
      </c>
      <c r="W113" s="139">
        <v>-61.949999999999946</v>
      </c>
      <c r="X113" s="150"/>
      <c r="Y113" s="150"/>
      <c r="Z113" s="150"/>
      <c r="AA113" s="150"/>
      <c r="AB113" s="150"/>
      <c r="AC113" s="150"/>
      <c r="AD113" s="150"/>
      <c r="AE113" s="150"/>
      <c r="AF113" s="150"/>
    </row>
    <row r="114" spans="1:32" s="45" customFormat="1">
      <c r="A114" s="38"/>
      <c r="B114" s="5" t="s">
        <v>96</v>
      </c>
      <c r="C114" s="214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46"/>
      <c r="O114" s="139">
        <v>0</v>
      </c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50"/>
      <c r="Y114" s="150"/>
      <c r="Z114" s="150"/>
      <c r="AA114" s="150"/>
      <c r="AB114" s="150"/>
      <c r="AC114" s="150"/>
      <c r="AD114" s="150"/>
      <c r="AE114" s="150"/>
      <c r="AF114" s="150"/>
    </row>
    <row r="115" spans="1:32" s="45" customFormat="1">
      <c r="A115" s="38"/>
      <c r="B115" s="5" t="s">
        <v>54</v>
      </c>
      <c r="C115" s="214"/>
      <c r="D115" s="139">
        <v>892287.70000000007</v>
      </c>
      <c r="E115" s="139">
        <v>935438.45</v>
      </c>
      <c r="F115" s="139">
        <v>1018817.4700000001</v>
      </c>
      <c r="G115" s="139">
        <v>1008362.8700000001</v>
      </c>
      <c r="H115" s="139">
        <v>985875.44</v>
      </c>
      <c r="I115" s="139">
        <v>1035719.7899999999</v>
      </c>
      <c r="J115" s="139">
        <v>1148509.2886843518</v>
      </c>
      <c r="K115" s="139">
        <v>1240037.7311172355</v>
      </c>
      <c r="L115" s="139">
        <v>1419916.354106968</v>
      </c>
      <c r="M115" s="139">
        <v>1473919.6800000002</v>
      </c>
      <c r="N115" s="146"/>
      <c r="O115" s="139">
        <v>43150.749999999971</v>
      </c>
      <c r="P115" s="139">
        <v>83379.020000000135</v>
      </c>
      <c r="Q115" s="139">
        <v>-10454.600000000028</v>
      </c>
      <c r="R115" s="139">
        <v>-22487.430000000131</v>
      </c>
      <c r="S115" s="139">
        <v>49844.34999999994</v>
      </c>
      <c r="T115" s="139">
        <v>112789.49868435193</v>
      </c>
      <c r="U115" s="139">
        <v>91528.442432883632</v>
      </c>
      <c r="V115" s="139">
        <v>179878.62298973251</v>
      </c>
      <c r="W115" s="139">
        <v>54003.325893032161</v>
      </c>
      <c r="X115" s="149"/>
      <c r="Y115" s="149"/>
      <c r="Z115" s="149"/>
      <c r="AA115" s="149"/>
      <c r="AB115" s="149"/>
      <c r="AC115" s="149"/>
      <c r="AD115" s="149"/>
      <c r="AE115" s="149"/>
      <c r="AF115" s="149"/>
    </row>
    <row r="116" spans="1:32">
      <c r="B116" s="51"/>
      <c r="C116" s="215"/>
      <c r="D116" s="10"/>
      <c r="N116" s="11"/>
      <c r="O116" s="11"/>
      <c r="P116" s="11"/>
      <c r="R116" s="10"/>
    </row>
    <row r="117" spans="1:32">
      <c r="B117" s="51"/>
      <c r="C117" s="215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1"/>
      <c r="O117" s="10"/>
      <c r="P117" s="10"/>
      <c r="Q117" s="10"/>
      <c r="R117" s="10"/>
      <c r="S117" s="10"/>
      <c r="T117" s="10"/>
      <c r="U117" s="10"/>
      <c r="V117" s="10"/>
      <c r="W117" s="10"/>
    </row>
    <row r="118" spans="1:32">
      <c r="B118" s="51"/>
      <c r="C118" s="215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1"/>
      <c r="O118" s="10"/>
      <c r="P118" s="10"/>
      <c r="Q118" s="10"/>
      <c r="R118" s="10"/>
      <c r="S118" s="10"/>
      <c r="T118" s="10"/>
      <c r="U118" s="10"/>
      <c r="V118" s="10"/>
      <c r="W118" s="10"/>
    </row>
    <row r="119" spans="1:32" s="45" customFormat="1">
      <c r="A119" s="38"/>
      <c r="B119" s="185" t="s">
        <v>188</v>
      </c>
      <c r="C119" s="196"/>
      <c r="D119" s="52"/>
      <c r="E119" s="52"/>
      <c r="F119" s="52"/>
      <c r="G119" s="52"/>
      <c r="H119" s="52"/>
      <c r="I119" s="52"/>
      <c r="J119" s="52"/>
      <c r="K119" s="108"/>
      <c r="L119" s="165"/>
      <c r="M119" s="272"/>
      <c r="N119" s="26"/>
      <c r="O119" s="17"/>
      <c r="P119" s="17"/>
      <c r="Q119" s="17"/>
      <c r="R119" s="17"/>
    </row>
    <row r="120" spans="1:32" s="45" customFormat="1" ht="28">
      <c r="A120" s="38"/>
      <c r="B120" s="56"/>
      <c r="C120" s="217" t="s">
        <v>251</v>
      </c>
      <c r="D120" s="326" t="s">
        <v>55</v>
      </c>
      <c r="E120" s="326"/>
      <c r="F120" s="326"/>
      <c r="G120" s="326"/>
      <c r="H120" s="326"/>
      <c r="I120" s="326"/>
      <c r="J120" s="326"/>
      <c r="K120" s="326"/>
      <c r="L120" s="326"/>
      <c r="M120" s="326"/>
      <c r="N120" s="72"/>
      <c r="O120" s="326" t="s">
        <v>226</v>
      </c>
      <c r="P120" s="326"/>
      <c r="Q120" s="326"/>
      <c r="R120" s="326"/>
      <c r="S120" s="326"/>
      <c r="T120" s="326"/>
      <c r="U120" s="326"/>
      <c r="V120" s="326"/>
      <c r="W120" s="326"/>
      <c r="Y120" s="72"/>
      <c r="Z120" s="187"/>
      <c r="AA120" s="187"/>
      <c r="AB120" s="187"/>
      <c r="AC120" s="187"/>
      <c r="AD120" s="187"/>
      <c r="AE120" s="187"/>
      <c r="AF120" s="187"/>
    </row>
    <row r="121" spans="1:32" s="45" customFormat="1" ht="14.5" customHeight="1">
      <c r="A121" s="38"/>
      <c r="B121" s="56"/>
      <c r="C121" s="218"/>
      <c r="D121" s="327" t="s">
        <v>318</v>
      </c>
      <c r="E121" s="327"/>
      <c r="F121" s="327"/>
      <c r="G121" s="327"/>
      <c r="H121" s="327"/>
      <c r="I121" s="327"/>
      <c r="J121" s="327"/>
      <c r="K121" s="327"/>
      <c r="L121" s="327"/>
      <c r="M121" s="327"/>
      <c r="N121" s="72"/>
      <c r="O121" s="331" t="s">
        <v>318</v>
      </c>
      <c r="P121" s="331"/>
      <c r="Q121" s="331"/>
      <c r="R121" s="331"/>
      <c r="S121" s="331"/>
      <c r="T121" s="331"/>
      <c r="U121" s="331"/>
      <c r="V121" s="331"/>
      <c r="W121" s="331"/>
      <c r="Y121" s="70"/>
      <c r="Z121" s="169"/>
      <c r="AA121" s="169"/>
      <c r="AB121" s="169"/>
      <c r="AC121" s="169"/>
      <c r="AD121" s="169"/>
      <c r="AE121" s="169"/>
      <c r="AF121" s="169"/>
    </row>
    <row r="122" spans="1:32" s="45" customFormat="1">
      <c r="A122" s="38"/>
      <c r="B122" s="34" t="s">
        <v>324</v>
      </c>
      <c r="C122" s="199"/>
      <c r="D122" s="181" t="s">
        <v>1</v>
      </c>
      <c r="E122" s="181" t="s">
        <v>2</v>
      </c>
      <c r="F122" s="181" t="s">
        <v>3</v>
      </c>
      <c r="G122" s="181" t="s">
        <v>4</v>
      </c>
      <c r="H122" s="181" t="s">
        <v>104</v>
      </c>
      <c r="I122" s="181" t="s">
        <v>105</v>
      </c>
      <c r="J122" s="181" t="s">
        <v>111</v>
      </c>
      <c r="K122" s="181" t="s">
        <v>268</v>
      </c>
      <c r="L122" s="181" t="s">
        <v>285</v>
      </c>
      <c r="M122" s="181" t="s">
        <v>367</v>
      </c>
      <c r="N122" s="73"/>
      <c r="O122" s="181" t="s">
        <v>2</v>
      </c>
      <c r="P122" s="181" t="s">
        <v>3</v>
      </c>
      <c r="Q122" s="181" t="s">
        <v>4</v>
      </c>
      <c r="R122" s="181" t="s">
        <v>104</v>
      </c>
      <c r="S122" s="181" t="s">
        <v>105</v>
      </c>
      <c r="T122" s="181" t="s">
        <v>111</v>
      </c>
      <c r="U122" s="181" t="s">
        <v>268</v>
      </c>
      <c r="V122" s="181" t="s">
        <v>285</v>
      </c>
      <c r="W122" s="181" t="s">
        <v>367</v>
      </c>
      <c r="Y122" s="180"/>
      <c r="Z122" s="180"/>
      <c r="AA122" s="180"/>
      <c r="AB122" s="180"/>
      <c r="AC122" s="180"/>
      <c r="AD122" s="180"/>
      <c r="AE122" s="180"/>
      <c r="AF122" s="180"/>
    </row>
    <row r="123" spans="1:32" s="45" customFormat="1">
      <c r="A123" s="38"/>
      <c r="B123" s="5" t="s">
        <v>5</v>
      </c>
      <c r="C123" s="209" t="s">
        <v>290</v>
      </c>
      <c r="D123" s="139">
        <v>0</v>
      </c>
      <c r="E123" s="139">
        <v>0</v>
      </c>
      <c r="F123" s="139">
        <v>0</v>
      </c>
      <c r="G123" s="139">
        <v>0</v>
      </c>
      <c r="H123" s="139">
        <v>0</v>
      </c>
      <c r="I123" s="139">
        <v>0</v>
      </c>
      <c r="J123" s="139">
        <v>0</v>
      </c>
      <c r="K123" s="139">
        <v>0</v>
      </c>
      <c r="L123" s="139">
        <v>0</v>
      </c>
      <c r="M123" s="139">
        <v>0</v>
      </c>
      <c r="N123" s="146"/>
      <c r="O123" s="139">
        <v>0</v>
      </c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49"/>
      <c r="Y123" s="149"/>
      <c r="Z123" s="149"/>
      <c r="AA123" s="149"/>
      <c r="AB123" s="149"/>
      <c r="AC123" s="149"/>
      <c r="AD123" s="149"/>
      <c r="AE123" s="149"/>
      <c r="AF123" s="149"/>
    </row>
    <row r="124" spans="1:32">
      <c r="B124" s="1" t="s">
        <v>35</v>
      </c>
      <c r="C124" s="210" t="s">
        <v>291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3"/>
      <c r="O124" s="142">
        <v>0</v>
      </c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50"/>
      <c r="Y124" s="150"/>
      <c r="Z124" s="150"/>
      <c r="AA124" s="150"/>
      <c r="AB124" s="150"/>
      <c r="AC124" s="150"/>
      <c r="AD124" s="150"/>
      <c r="AE124" s="150"/>
      <c r="AF124" s="150"/>
    </row>
    <row r="125" spans="1:32">
      <c r="B125" s="1" t="s">
        <v>36</v>
      </c>
      <c r="C125" s="210" t="s">
        <v>292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0</v>
      </c>
      <c r="M125" s="142">
        <v>0</v>
      </c>
      <c r="N125" s="143"/>
      <c r="O125" s="142">
        <v>0</v>
      </c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50"/>
      <c r="Y125" s="150"/>
      <c r="Z125" s="150"/>
      <c r="AA125" s="150"/>
      <c r="AB125" s="150"/>
      <c r="AC125" s="150"/>
      <c r="AD125" s="150"/>
      <c r="AE125" s="150"/>
      <c r="AF125" s="150"/>
    </row>
    <row r="126" spans="1:32" s="45" customFormat="1">
      <c r="A126" s="38"/>
      <c r="B126" s="5" t="s">
        <v>6</v>
      </c>
      <c r="C126" s="209" t="s">
        <v>293</v>
      </c>
      <c r="D126" s="139">
        <v>222943.02000000002</v>
      </c>
      <c r="E126" s="139">
        <v>210799.77000000005</v>
      </c>
      <c r="F126" s="139">
        <v>208753.31</v>
      </c>
      <c r="G126" s="139">
        <v>205038.88</v>
      </c>
      <c r="H126" s="139">
        <v>200111.71000000002</v>
      </c>
      <c r="I126" s="139">
        <v>161060.97000000003</v>
      </c>
      <c r="J126" s="139">
        <v>140401.74</v>
      </c>
      <c r="K126" s="139">
        <v>127738.45999999999</v>
      </c>
      <c r="L126" s="139">
        <v>124176.75</v>
      </c>
      <c r="M126" s="139">
        <v>147257.31</v>
      </c>
      <c r="N126" s="146"/>
      <c r="O126" s="139">
        <v>-12143.249999999989</v>
      </c>
      <c r="P126" s="139">
        <v>-2046.4600000000246</v>
      </c>
      <c r="Q126" s="139">
        <v>-3714.429999999993</v>
      </c>
      <c r="R126" s="139">
        <v>-4927.170000000001</v>
      </c>
      <c r="S126" s="139">
        <v>-39050.74</v>
      </c>
      <c r="T126" s="139">
        <v>-20659.230000000025</v>
      </c>
      <c r="U126" s="139">
        <v>-12663.28000000001</v>
      </c>
      <c r="V126" s="139">
        <v>-3561.7099999999937</v>
      </c>
      <c r="W126" s="139">
        <v>23080.560000000012</v>
      </c>
      <c r="X126" s="149"/>
      <c r="Y126" s="149"/>
      <c r="Z126" s="149"/>
      <c r="AA126" s="149"/>
      <c r="AB126" s="149"/>
      <c r="AC126" s="149"/>
      <c r="AD126" s="149"/>
      <c r="AE126" s="149"/>
      <c r="AF126" s="149"/>
    </row>
    <row r="127" spans="1:32" s="45" customFormat="1">
      <c r="A127" s="38"/>
      <c r="B127" s="31" t="s">
        <v>23</v>
      </c>
      <c r="C127" s="232" t="s">
        <v>294</v>
      </c>
      <c r="D127" s="139">
        <v>0</v>
      </c>
      <c r="E127" s="139">
        <v>0</v>
      </c>
      <c r="F127" s="139">
        <v>0</v>
      </c>
      <c r="G127" s="139">
        <v>0</v>
      </c>
      <c r="H127" s="139">
        <v>0</v>
      </c>
      <c r="I127" s="139">
        <v>0</v>
      </c>
      <c r="J127" s="139">
        <v>0</v>
      </c>
      <c r="K127" s="139">
        <v>0</v>
      </c>
      <c r="L127" s="139">
        <v>0</v>
      </c>
      <c r="M127" s="139">
        <v>0</v>
      </c>
      <c r="N127" s="146"/>
      <c r="O127" s="139">
        <v>0</v>
      </c>
      <c r="P127" s="139">
        <v>0</v>
      </c>
      <c r="Q127" s="139">
        <v>0</v>
      </c>
      <c r="R127" s="139">
        <v>0</v>
      </c>
      <c r="S127" s="139">
        <v>0</v>
      </c>
      <c r="T127" s="139">
        <v>0</v>
      </c>
      <c r="U127" s="139">
        <v>0</v>
      </c>
      <c r="V127" s="139">
        <v>0</v>
      </c>
      <c r="W127" s="139">
        <v>0</v>
      </c>
      <c r="X127" s="149"/>
      <c r="Y127" s="149"/>
      <c r="Z127" s="149"/>
      <c r="AA127" s="149"/>
      <c r="AB127" s="149"/>
      <c r="AC127" s="149"/>
      <c r="AD127" s="149"/>
      <c r="AE127" s="149"/>
      <c r="AF127" s="149"/>
    </row>
    <row r="128" spans="1:32">
      <c r="B128" s="208" t="s">
        <v>40</v>
      </c>
      <c r="C128" s="219"/>
      <c r="D128" s="142">
        <v>0</v>
      </c>
      <c r="E128" s="142">
        <v>0</v>
      </c>
      <c r="F128" s="142">
        <v>0</v>
      </c>
      <c r="G128" s="142">
        <v>0</v>
      </c>
      <c r="H128" s="142">
        <v>0</v>
      </c>
      <c r="I128" s="142">
        <v>0</v>
      </c>
      <c r="J128" s="142">
        <v>0</v>
      </c>
      <c r="K128" s="142">
        <v>0</v>
      </c>
      <c r="L128" s="142">
        <v>0</v>
      </c>
      <c r="M128" s="142">
        <v>0</v>
      </c>
      <c r="N128" s="143"/>
      <c r="O128" s="142">
        <v>0</v>
      </c>
      <c r="P128" s="142">
        <v>0</v>
      </c>
      <c r="Q128" s="142">
        <v>0</v>
      </c>
      <c r="R128" s="142">
        <v>0</v>
      </c>
      <c r="S128" s="142">
        <v>0</v>
      </c>
      <c r="T128" s="142">
        <v>0</v>
      </c>
      <c r="U128" s="142">
        <v>0</v>
      </c>
      <c r="V128" s="142">
        <v>0</v>
      </c>
      <c r="W128" s="142">
        <v>0</v>
      </c>
      <c r="X128" s="150"/>
      <c r="Y128" s="150"/>
      <c r="Z128" s="150"/>
      <c r="AA128" s="150"/>
      <c r="AB128" s="150"/>
      <c r="AC128" s="150"/>
      <c r="AD128" s="150"/>
      <c r="AE128" s="150"/>
      <c r="AF128" s="150"/>
    </row>
    <row r="129" spans="1:32">
      <c r="B129" s="6" t="s">
        <v>41</v>
      </c>
      <c r="C129" s="219"/>
      <c r="D129" s="142">
        <v>0</v>
      </c>
      <c r="E129" s="142">
        <v>0</v>
      </c>
      <c r="F129" s="142">
        <v>0</v>
      </c>
      <c r="G129" s="142">
        <v>0</v>
      </c>
      <c r="H129" s="142">
        <v>0</v>
      </c>
      <c r="I129" s="142">
        <v>0</v>
      </c>
      <c r="J129" s="142">
        <v>0</v>
      </c>
      <c r="K129" s="142">
        <v>0</v>
      </c>
      <c r="L129" s="142">
        <v>0</v>
      </c>
      <c r="M129" s="142">
        <v>0</v>
      </c>
      <c r="N129" s="143"/>
      <c r="O129" s="142">
        <v>0</v>
      </c>
      <c r="P129" s="142">
        <v>0</v>
      </c>
      <c r="Q129" s="142">
        <v>0</v>
      </c>
      <c r="R129" s="142">
        <v>0</v>
      </c>
      <c r="S129" s="142">
        <v>0</v>
      </c>
      <c r="T129" s="142">
        <v>0</v>
      </c>
      <c r="U129" s="142">
        <v>0</v>
      </c>
      <c r="V129" s="142">
        <v>0</v>
      </c>
      <c r="W129" s="142">
        <v>0</v>
      </c>
      <c r="X129" s="150"/>
      <c r="Y129" s="150"/>
      <c r="Z129" s="150"/>
      <c r="AA129" s="150"/>
      <c r="AB129" s="150"/>
      <c r="AC129" s="150"/>
      <c r="AD129" s="150"/>
      <c r="AE129" s="150"/>
      <c r="AF129" s="150"/>
    </row>
    <row r="130" spans="1:32">
      <c r="B130" s="6" t="s">
        <v>42</v>
      </c>
      <c r="C130" s="219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3"/>
      <c r="O130" s="142">
        <v>0</v>
      </c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50"/>
      <c r="Y130" s="150"/>
      <c r="Z130" s="150"/>
      <c r="AA130" s="150"/>
      <c r="AB130" s="150"/>
      <c r="AC130" s="150"/>
      <c r="AD130" s="150"/>
      <c r="AE130" s="150"/>
      <c r="AF130" s="150"/>
    </row>
    <row r="131" spans="1:32">
      <c r="B131" s="6" t="s">
        <v>43</v>
      </c>
      <c r="C131" s="219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3"/>
      <c r="O131" s="142">
        <v>0</v>
      </c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50"/>
      <c r="Y131" s="150"/>
      <c r="Z131" s="150"/>
      <c r="AA131" s="150"/>
      <c r="AB131" s="150"/>
      <c r="AC131" s="150"/>
      <c r="AD131" s="150"/>
      <c r="AE131" s="150"/>
      <c r="AF131" s="150"/>
    </row>
    <row r="132" spans="1:32">
      <c r="B132" s="6" t="s">
        <v>44</v>
      </c>
      <c r="C132" s="219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3"/>
      <c r="O132" s="142">
        <v>0</v>
      </c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50"/>
      <c r="Y132" s="150"/>
      <c r="Z132" s="150"/>
      <c r="AA132" s="150"/>
      <c r="AB132" s="150"/>
      <c r="AC132" s="150"/>
      <c r="AD132" s="150"/>
      <c r="AE132" s="150"/>
      <c r="AF132" s="150"/>
    </row>
    <row r="133" spans="1:32">
      <c r="B133" s="7" t="s">
        <v>45</v>
      </c>
      <c r="C133" s="219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3"/>
      <c r="O133" s="142">
        <v>0</v>
      </c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50"/>
      <c r="Y133" s="150"/>
      <c r="Z133" s="150"/>
      <c r="AA133" s="150"/>
      <c r="AB133" s="150"/>
      <c r="AC133" s="150"/>
      <c r="AD133" s="150"/>
      <c r="AE133" s="150"/>
      <c r="AF133" s="150"/>
    </row>
    <row r="134" spans="1:32">
      <c r="B134" s="7" t="s">
        <v>46</v>
      </c>
      <c r="C134" s="219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3"/>
      <c r="O134" s="142">
        <v>0</v>
      </c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50"/>
      <c r="Y134" s="150"/>
      <c r="Z134" s="150"/>
      <c r="AA134" s="150"/>
      <c r="AB134" s="150"/>
      <c r="AC134" s="150"/>
      <c r="AD134" s="150"/>
      <c r="AE134" s="150"/>
      <c r="AF134" s="150"/>
    </row>
    <row r="135" spans="1:32">
      <c r="B135" s="6" t="s">
        <v>317</v>
      </c>
      <c r="C135" s="219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3"/>
      <c r="O135" s="142">
        <v>0</v>
      </c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50"/>
      <c r="Y135" s="150"/>
      <c r="Z135" s="150"/>
      <c r="AA135" s="150"/>
      <c r="AB135" s="150"/>
      <c r="AC135" s="150"/>
      <c r="AD135" s="150"/>
      <c r="AE135" s="150"/>
      <c r="AF135" s="150"/>
    </row>
    <row r="136" spans="1:32">
      <c r="B136" s="6" t="s">
        <v>108</v>
      </c>
      <c r="C136" s="210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3"/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50"/>
      <c r="Y136" s="150"/>
      <c r="Z136" s="150"/>
      <c r="AA136" s="150"/>
      <c r="AB136" s="150"/>
      <c r="AC136" s="150"/>
      <c r="AD136" s="150"/>
      <c r="AE136" s="150"/>
      <c r="AF136" s="150"/>
    </row>
    <row r="137" spans="1:32">
      <c r="B137" s="6" t="s">
        <v>48</v>
      </c>
      <c r="C137" s="219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3"/>
      <c r="O137" s="142">
        <v>0</v>
      </c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50"/>
      <c r="Y137" s="150"/>
      <c r="Z137" s="150"/>
      <c r="AA137" s="150"/>
      <c r="AB137" s="150"/>
      <c r="AC137" s="150"/>
      <c r="AD137" s="150"/>
      <c r="AE137" s="150"/>
      <c r="AF137" s="150"/>
    </row>
    <row r="138" spans="1:32">
      <c r="B138" s="6" t="s">
        <v>325</v>
      </c>
      <c r="C138" s="219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3"/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50"/>
      <c r="Y138" s="150"/>
      <c r="Z138" s="150"/>
      <c r="AA138" s="150"/>
      <c r="AB138" s="150"/>
      <c r="AC138" s="150"/>
      <c r="AD138" s="150"/>
      <c r="AE138" s="150"/>
      <c r="AF138" s="150"/>
    </row>
    <row r="139" spans="1:32">
      <c r="B139" s="8" t="s">
        <v>101</v>
      </c>
      <c r="C139" s="219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3"/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50"/>
      <c r="Y139" s="150"/>
      <c r="Z139" s="150"/>
      <c r="AA139" s="150"/>
      <c r="AB139" s="150"/>
      <c r="AC139" s="150"/>
      <c r="AD139" s="150"/>
      <c r="AE139" s="150"/>
      <c r="AF139" s="150"/>
    </row>
    <row r="140" spans="1:32" s="45" customFormat="1">
      <c r="A140" s="38"/>
      <c r="B140" s="31" t="s">
        <v>24</v>
      </c>
      <c r="C140" s="209" t="s">
        <v>295</v>
      </c>
      <c r="D140" s="139">
        <v>222943.02000000002</v>
      </c>
      <c r="E140" s="139">
        <v>210799.77000000005</v>
      </c>
      <c r="F140" s="139">
        <v>208753.31</v>
      </c>
      <c r="G140" s="139">
        <v>205038.88</v>
      </c>
      <c r="H140" s="139">
        <v>200111.71000000002</v>
      </c>
      <c r="I140" s="139">
        <v>161060.97000000003</v>
      </c>
      <c r="J140" s="139">
        <v>140401.74</v>
      </c>
      <c r="K140" s="139">
        <v>127738.45999999999</v>
      </c>
      <c r="L140" s="139">
        <v>124176.75</v>
      </c>
      <c r="M140" s="139">
        <v>147257.31</v>
      </c>
      <c r="N140" s="146"/>
      <c r="O140" s="139">
        <v>-12143.249999999989</v>
      </c>
      <c r="P140" s="139">
        <v>-2046.4600000000246</v>
      </c>
      <c r="Q140" s="139">
        <v>-3714.429999999993</v>
      </c>
      <c r="R140" s="139">
        <v>-4927.170000000001</v>
      </c>
      <c r="S140" s="139">
        <v>-39050.74</v>
      </c>
      <c r="T140" s="139">
        <v>-20659.230000000025</v>
      </c>
      <c r="U140" s="139">
        <v>-12663.28000000001</v>
      </c>
      <c r="V140" s="139">
        <v>-3561.7099999999937</v>
      </c>
      <c r="W140" s="139">
        <v>23080.560000000012</v>
      </c>
      <c r="X140" s="149"/>
      <c r="Y140" s="149"/>
      <c r="Z140" s="149"/>
      <c r="AA140" s="149"/>
      <c r="AB140" s="149"/>
      <c r="AC140" s="149"/>
      <c r="AD140" s="149"/>
      <c r="AE140" s="149"/>
      <c r="AF140" s="149"/>
    </row>
    <row r="141" spans="1:32">
      <c r="B141" s="208" t="s">
        <v>40</v>
      </c>
      <c r="C141" s="219"/>
      <c r="D141" s="142">
        <v>222943.02000000002</v>
      </c>
      <c r="E141" s="142">
        <v>210799.77000000005</v>
      </c>
      <c r="F141" s="142">
        <v>208753.31</v>
      </c>
      <c r="G141" s="142">
        <v>205038.88</v>
      </c>
      <c r="H141" s="142">
        <v>200111.71000000002</v>
      </c>
      <c r="I141" s="142">
        <v>161060.97000000003</v>
      </c>
      <c r="J141" s="142">
        <v>140401.74</v>
      </c>
      <c r="K141" s="142">
        <v>127738.45999999999</v>
      </c>
      <c r="L141" s="142">
        <v>124176.75</v>
      </c>
      <c r="M141" s="142">
        <v>147257.31</v>
      </c>
      <c r="N141" s="143"/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50"/>
      <c r="Y141" s="150"/>
      <c r="Z141" s="150"/>
      <c r="AA141" s="150"/>
      <c r="AB141" s="150"/>
      <c r="AC141" s="150"/>
      <c r="AD141" s="150"/>
      <c r="AE141" s="150"/>
      <c r="AF141" s="150"/>
    </row>
    <row r="142" spans="1:32">
      <c r="B142" s="6" t="s">
        <v>41</v>
      </c>
      <c r="C142" s="219"/>
      <c r="D142" s="142">
        <v>0</v>
      </c>
      <c r="E142" s="142">
        <v>0</v>
      </c>
      <c r="F142" s="142">
        <v>0</v>
      </c>
      <c r="G142" s="142">
        <v>0</v>
      </c>
      <c r="H142" s="142">
        <v>0</v>
      </c>
      <c r="I142" s="142">
        <v>0</v>
      </c>
      <c r="J142" s="142">
        <v>0</v>
      </c>
      <c r="K142" s="142">
        <v>0</v>
      </c>
      <c r="L142" s="142">
        <v>0</v>
      </c>
      <c r="M142" s="142">
        <v>0</v>
      </c>
      <c r="N142" s="143"/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50"/>
      <c r="Y142" s="150"/>
      <c r="Z142" s="150"/>
      <c r="AA142" s="150"/>
      <c r="AB142" s="150"/>
      <c r="AC142" s="150"/>
      <c r="AD142" s="150"/>
      <c r="AE142" s="150"/>
      <c r="AF142" s="150"/>
    </row>
    <row r="143" spans="1:32">
      <c r="B143" s="6" t="s">
        <v>42</v>
      </c>
      <c r="C143" s="219"/>
      <c r="D143" s="142">
        <v>222943.02000000002</v>
      </c>
      <c r="E143" s="142">
        <v>210799.77000000005</v>
      </c>
      <c r="F143" s="142">
        <v>208753.31</v>
      </c>
      <c r="G143" s="142">
        <v>205038.88</v>
      </c>
      <c r="H143" s="142">
        <v>200111.71000000002</v>
      </c>
      <c r="I143" s="142">
        <v>161060.97000000003</v>
      </c>
      <c r="J143" s="142">
        <v>140401.74</v>
      </c>
      <c r="K143" s="142">
        <v>127738.45999999999</v>
      </c>
      <c r="L143" s="142">
        <v>124176.75</v>
      </c>
      <c r="M143" s="142">
        <v>147257.31</v>
      </c>
      <c r="N143" s="143"/>
      <c r="O143" s="142">
        <v>-12143.249999999989</v>
      </c>
      <c r="P143" s="142">
        <v>-2046.4600000000246</v>
      </c>
      <c r="Q143" s="142">
        <v>-3714.429999999993</v>
      </c>
      <c r="R143" s="142">
        <v>-4927.170000000001</v>
      </c>
      <c r="S143" s="142">
        <v>-39050.74</v>
      </c>
      <c r="T143" s="142">
        <v>-20659.230000000025</v>
      </c>
      <c r="U143" s="142">
        <v>-12663.28000000001</v>
      </c>
      <c r="V143" s="142">
        <v>-3561.7099999999937</v>
      </c>
      <c r="W143" s="142">
        <v>23080.560000000012</v>
      </c>
      <c r="X143" s="150"/>
      <c r="Y143" s="150"/>
      <c r="Z143" s="150"/>
      <c r="AA143" s="150"/>
      <c r="AB143" s="150"/>
      <c r="AC143" s="150"/>
      <c r="AD143" s="150"/>
      <c r="AE143" s="150"/>
      <c r="AF143" s="150"/>
    </row>
    <row r="144" spans="1:32">
      <c r="B144" s="6" t="s">
        <v>43</v>
      </c>
      <c r="C144" s="219"/>
      <c r="D144" s="142">
        <v>0</v>
      </c>
      <c r="E144" s="142">
        <v>0</v>
      </c>
      <c r="F144" s="142">
        <v>0</v>
      </c>
      <c r="G144" s="142">
        <v>0</v>
      </c>
      <c r="H144" s="142">
        <v>0</v>
      </c>
      <c r="I144" s="142">
        <v>0</v>
      </c>
      <c r="J144" s="142">
        <v>0</v>
      </c>
      <c r="K144" s="142">
        <v>0</v>
      </c>
      <c r="L144" s="142">
        <v>0</v>
      </c>
      <c r="M144" s="142">
        <v>0</v>
      </c>
      <c r="N144" s="143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50"/>
      <c r="Y144" s="150"/>
      <c r="Z144" s="150"/>
      <c r="AA144" s="150"/>
      <c r="AB144" s="150"/>
      <c r="AC144" s="150"/>
      <c r="AD144" s="150"/>
      <c r="AE144" s="150"/>
      <c r="AF144" s="150"/>
    </row>
    <row r="145" spans="1:32">
      <c r="B145" s="6" t="s">
        <v>44</v>
      </c>
      <c r="C145" s="219"/>
      <c r="D145" s="142">
        <v>0</v>
      </c>
      <c r="E145" s="142">
        <v>0</v>
      </c>
      <c r="F145" s="142">
        <v>0</v>
      </c>
      <c r="G145" s="142">
        <v>0</v>
      </c>
      <c r="H145" s="142">
        <v>0</v>
      </c>
      <c r="I145" s="142">
        <v>0</v>
      </c>
      <c r="J145" s="142">
        <v>0</v>
      </c>
      <c r="K145" s="142">
        <v>0</v>
      </c>
      <c r="L145" s="142">
        <v>0</v>
      </c>
      <c r="M145" s="142">
        <v>0</v>
      </c>
      <c r="N145" s="143"/>
      <c r="O145" s="142">
        <v>0</v>
      </c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50"/>
      <c r="Y145" s="150"/>
      <c r="Z145" s="150"/>
      <c r="AA145" s="150"/>
      <c r="AB145" s="150"/>
      <c r="AC145" s="150"/>
      <c r="AD145" s="150"/>
      <c r="AE145" s="150"/>
      <c r="AF145" s="150"/>
    </row>
    <row r="146" spans="1:32">
      <c r="B146" s="7" t="s">
        <v>45</v>
      </c>
      <c r="C146" s="219"/>
      <c r="D146" s="142">
        <v>0</v>
      </c>
      <c r="E146" s="142">
        <v>0</v>
      </c>
      <c r="F146" s="142">
        <v>0</v>
      </c>
      <c r="G146" s="142">
        <v>0</v>
      </c>
      <c r="H146" s="142">
        <v>0</v>
      </c>
      <c r="I146" s="142">
        <v>0</v>
      </c>
      <c r="J146" s="142">
        <v>0</v>
      </c>
      <c r="K146" s="142">
        <v>0</v>
      </c>
      <c r="L146" s="142">
        <v>0</v>
      </c>
      <c r="M146" s="142">
        <v>0</v>
      </c>
      <c r="N146" s="143"/>
      <c r="O146" s="142">
        <v>0</v>
      </c>
      <c r="P146" s="142">
        <v>0</v>
      </c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50"/>
      <c r="Y146" s="150"/>
      <c r="Z146" s="150"/>
      <c r="AA146" s="150"/>
      <c r="AB146" s="150"/>
      <c r="AC146" s="150"/>
      <c r="AD146" s="150"/>
      <c r="AE146" s="150"/>
      <c r="AF146" s="150"/>
    </row>
    <row r="147" spans="1:32">
      <c r="B147" s="7" t="s">
        <v>46</v>
      </c>
      <c r="C147" s="219"/>
      <c r="D147" s="142">
        <v>0</v>
      </c>
      <c r="E147" s="142">
        <v>0</v>
      </c>
      <c r="F147" s="142">
        <v>0</v>
      </c>
      <c r="G147" s="142">
        <v>0</v>
      </c>
      <c r="H147" s="142">
        <v>0</v>
      </c>
      <c r="I147" s="142">
        <v>0</v>
      </c>
      <c r="J147" s="142">
        <v>0</v>
      </c>
      <c r="K147" s="142">
        <v>0</v>
      </c>
      <c r="L147" s="142">
        <v>0</v>
      </c>
      <c r="M147" s="142">
        <v>0</v>
      </c>
      <c r="N147" s="143"/>
      <c r="O147" s="142">
        <v>0</v>
      </c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50"/>
      <c r="Y147" s="150"/>
      <c r="Z147" s="150"/>
      <c r="AA147" s="150"/>
      <c r="AB147" s="150"/>
      <c r="AC147" s="150"/>
      <c r="AD147" s="150"/>
      <c r="AE147" s="150"/>
      <c r="AF147" s="150"/>
    </row>
    <row r="148" spans="1:32">
      <c r="B148" s="6" t="s">
        <v>317</v>
      </c>
      <c r="C148" s="219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3"/>
      <c r="O148" s="142">
        <v>0</v>
      </c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50"/>
      <c r="Y148" s="150"/>
      <c r="Z148" s="150"/>
      <c r="AA148" s="150"/>
      <c r="AB148" s="150"/>
      <c r="AC148" s="150"/>
      <c r="AD148" s="150"/>
      <c r="AE148" s="150"/>
      <c r="AF148" s="150"/>
    </row>
    <row r="149" spans="1:32">
      <c r="B149" s="6" t="s">
        <v>108</v>
      </c>
      <c r="C149" s="219"/>
      <c r="D149" s="142">
        <v>0</v>
      </c>
      <c r="E149" s="142">
        <v>0</v>
      </c>
      <c r="F149" s="142">
        <v>0</v>
      </c>
      <c r="G149" s="142">
        <v>0</v>
      </c>
      <c r="H149" s="142">
        <v>0</v>
      </c>
      <c r="I149" s="142">
        <v>0</v>
      </c>
      <c r="J149" s="142">
        <v>0</v>
      </c>
      <c r="K149" s="142">
        <v>0</v>
      </c>
      <c r="L149" s="142">
        <v>0</v>
      </c>
      <c r="M149" s="142">
        <v>0</v>
      </c>
      <c r="N149" s="143"/>
      <c r="O149" s="142">
        <v>0</v>
      </c>
      <c r="P149" s="142">
        <v>0</v>
      </c>
      <c r="Q149" s="142">
        <v>0</v>
      </c>
      <c r="R149" s="142">
        <v>0</v>
      </c>
      <c r="S149" s="142">
        <v>0</v>
      </c>
      <c r="T149" s="142">
        <v>0</v>
      </c>
      <c r="U149" s="142">
        <v>0</v>
      </c>
      <c r="V149" s="142">
        <v>0</v>
      </c>
      <c r="W149" s="142">
        <v>0</v>
      </c>
      <c r="X149" s="150"/>
      <c r="Y149" s="150"/>
      <c r="Z149" s="150"/>
      <c r="AA149" s="150"/>
      <c r="AB149" s="150"/>
      <c r="AC149" s="150"/>
      <c r="AD149" s="150"/>
      <c r="AE149" s="150"/>
      <c r="AF149" s="150"/>
    </row>
    <row r="150" spans="1:32">
      <c r="B150" s="6" t="s">
        <v>48</v>
      </c>
      <c r="C150" s="219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3"/>
      <c r="O150" s="142">
        <v>0</v>
      </c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50"/>
      <c r="Y150" s="150"/>
      <c r="Z150" s="150"/>
      <c r="AA150" s="150"/>
      <c r="AB150" s="150"/>
      <c r="AC150" s="150"/>
      <c r="AD150" s="150"/>
      <c r="AE150" s="150"/>
      <c r="AF150" s="150"/>
    </row>
    <row r="151" spans="1:32">
      <c r="B151" s="6" t="s">
        <v>325</v>
      </c>
      <c r="C151" s="219"/>
      <c r="D151" s="142">
        <v>0</v>
      </c>
      <c r="E151" s="142">
        <v>0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3"/>
      <c r="O151" s="142">
        <v>0</v>
      </c>
      <c r="P151" s="142">
        <v>0</v>
      </c>
      <c r="Q151" s="142">
        <v>0</v>
      </c>
      <c r="R151" s="142">
        <v>0</v>
      </c>
      <c r="S151" s="142">
        <v>0</v>
      </c>
      <c r="T151" s="142">
        <v>0</v>
      </c>
      <c r="U151" s="142">
        <v>0</v>
      </c>
      <c r="V151" s="142">
        <v>0</v>
      </c>
      <c r="W151" s="142">
        <v>0</v>
      </c>
      <c r="X151" s="150"/>
      <c r="Y151" s="150"/>
      <c r="Z151" s="150"/>
      <c r="AA151" s="150"/>
      <c r="AB151" s="150"/>
      <c r="AC151" s="150"/>
      <c r="AD151" s="150"/>
      <c r="AE151" s="150"/>
      <c r="AF151" s="150"/>
    </row>
    <row r="152" spans="1:32">
      <c r="B152" s="8" t="s">
        <v>101</v>
      </c>
      <c r="C152" s="219"/>
      <c r="D152" s="142">
        <v>0</v>
      </c>
      <c r="E152" s="142">
        <v>0</v>
      </c>
      <c r="F152" s="142">
        <v>0</v>
      </c>
      <c r="G152" s="142">
        <v>0</v>
      </c>
      <c r="H152" s="142">
        <v>0</v>
      </c>
      <c r="I152" s="142">
        <v>0</v>
      </c>
      <c r="J152" s="142">
        <v>0</v>
      </c>
      <c r="K152" s="142">
        <v>0</v>
      </c>
      <c r="L152" s="142">
        <v>0</v>
      </c>
      <c r="M152" s="142">
        <v>0</v>
      </c>
      <c r="N152" s="143"/>
      <c r="O152" s="142">
        <v>0</v>
      </c>
      <c r="P152" s="142">
        <v>0</v>
      </c>
      <c r="Q152" s="142">
        <v>0</v>
      </c>
      <c r="R152" s="142">
        <v>0</v>
      </c>
      <c r="S152" s="142">
        <v>0</v>
      </c>
      <c r="T152" s="142">
        <v>0</v>
      </c>
      <c r="U152" s="142">
        <v>0</v>
      </c>
      <c r="V152" s="142">
        <v>0</v>
      </c>
      <c r="W152" s="142">
        <v>0</v>
      </c>
      <c r="X152" s="150"/>
      <c r="Y152" s="150"/>
      <c r="Z152" s="150"/>
      <c r="AA152" s="150"/>
      <c r="AB152" s="150"/>
      <c r="AC152" s="150"/>
      <c r="AD152" s="150"/>
      <c r="AE152" s="150"/>
      <c r="AF152" s="150"/>
    </row>
    <row r="153" spans="1:32" s="45" customFormat="1">
      <c r="A153" s="38"/>
      <c r="B153" s="5" t="s">
        <v>9</v>
      </c>
      <c r="C153" s="209" t="s">
        <v>296</v>
      </c>
      <c r="D153" s="139">
        <v>28860.73</v>
      </c>
      <c r="E153" s="139">
        <v>26191.989999999998</v>
      </c>
      <c r="F153" s="139">
        <v>22820.480000000003</v>
      </c>
      <c r="G153" s="139">
        <v>21513.659999999996</v>
      </c>
      <c r="H153" s="139">
        <v>23653.149999999998</v>
      </c>
      <c r="I153" s="139">
        <v>26074.25</v>
      </c>
      <c r="J153" s="139">
        <v>22088.035087990782</v>
      </c>
      <c r="K153" s="139">
        <v>21438.319439962466</v>
      </c>
      <c r="L153" s="139">
        <v>20873.66</v>
      </c>
      <c r="M153" s="139">
        <v>29427.54</v>
      </c>
      <c r="N153" s="146"/>
      <c r="O153" s="139">
        <v>-2668.7400000000025</v>
      </c>
      <c r="P153" s="139">
        <v>-3371.5099999999948</v>
      </c>
      <c r="Q153" s="139">
        <v>-1306.8200000000074</v>
      </c>
      <c r="R153" s="139">
        <v>2139.4900000000007</v>
      </c>
      <c r="S153" s="139">
        <v>2421.100000000004</v>
      </c>
      <c r="T153" s="139">
        <v>-3986.2149120092199</v>
      </c>
      <c r="U153" s="139">
        <v>-649.71564802831381</v>
      </c>
      <c r="V153" s="139">
        <v>-564.65943996246608</v>
      </c>
      <c r="W153" s="139">
        <v>8553.8799999999974</v>
      </c>
      <c r="X153" s="149"/>
      <c r="Y153" s="149"/>
      <c r="Z153" s="149"/>
      <c r="AA153" s="149"/>
      <c r="AB153" s="149"/>
      <c r="AC153" s="149"/>
      <c r="AD153" s="149"/>
      <c r="AE153" s="149"/>
      <c r="AF153" s="149"/>
    </row>
    <row r="154" spans="1:32">
      <c r="B154" s="208" t="s">
        <v>40</v>
      </c>
      <c r="C154" s="219"/>
      <c r="D154" s="142">
        <v>28860.73</v>
      </c>
      <c r="E154" s="142">
        <v>26191.989999999998</v>
      </c>
      <c r="F154" s="142">
        <v>22820.480000000003</v>
      </c>
      <c r="G154" s="142">
        <v>21513.659999999996</v>
      </c>
      <c r="H154" s="142">
        <v>23653.149999999998</v>
      </c>
      <c r="I154" s="142">
        <v>26074.25</v>
      </c>
      <c r="J154" s="142">
        <v>22088.035087990782</v>
      </c>
      <c r="K154" s="142">
        <v>21438.319439962466</v>
      </c>
      <c r="L154" s="142">
        <v>20873.66</v>
      </c>
      <c r="M154" s="142">
        <v>29427.54</v>
      </c>
      <c r="N154" s="143"/>
      <c r="O154" s="142">
        <v>0</v>
      </c>
      <c r="P154" s="142">
        <v>0</v>
      </c>
      <c r="Q154" s="142">
        <v>0</v>
      </c>
      <c r="R154" s="142">
        <v>0</v>
      </c>
      <c r="S154" s="142">
        <v>0</v>
      </c>
      <c r="T154" s="142">
        <v>0</v>
      </c>
      <c r="U154" s="142">
        <v>0</v>
      </c>
      <c r="V154" s="142">
        <v>0</v>
      </c>
      <c r="W154" s="142">
        <v>0</v>
      </c>
      <c r="X154" s="150"/>
      <c r="Y154" s="150"/>
      <c r="Z154" s="150"/>
      <c r="AA154" s="150"/>
      <c r="AB154" s="150"/>
      <c r="AC154" s="150"/>
      <c r="AD154" s="150"/>
      <c r="AE154" s="150"/>
      <c r="AF154" s="150"/>
    </row>
    <row r="155" spans="1:32">
      <c r="B155" s="6" t="s">
        <v>41</v>
      </c>
      <c r="C155" s="219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3"/>
      <c r="O155" s="142">
        <v>0</v>
      </c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50"/>
      <c r="Y155" s="150"/>
      <c r="Z155" s="150"/>
      <c r="AA155" s="150"/>
      <c r="AB155" s="150"/>
      <c r="AC155" s="150"/>
      <c r="AD155" s="150"/>
      <c r="AE155" s="150"/>
      <c r="AF155" s="150"/>
    </row>
    <row r="156" spans="1:32">
      <c r="B156" s="6" t="s">
        <v>42</v>
      </c>
      <c r="C156" s="219"/>
      <c r="D156" s="142">
        <v>0</v>
      </c>
      <c r="E156" s="142">
        <v>0</v>
      </c>
      <c r="F156" s="142">
        <v>0</v>
      </c>
      <c r="G156" s="142">
        <v>0</v>
      </c>
      <c r="H156" s="142">
        <v>0</v>
      </c>
      <c r="I156" s="142">
        <v>0</v>
      </c>
      <c r="J156" s="142">
        <v>0</v>
      </c>
      <c r="K156" s="142">
        <v>0</v>
      </c>
      <c r="L156" s="142">
        <v>0</v>
      </c>
      <c r="M156" s="142">
        <v>0</v>
      </c>
      <c r="N156" s="143"/>
      <c r="O156" s="142">
        <v>0</v>
      </c>
      <c r="P156" s="142">
        <v>0</v>
      </c>
      <c r="Q156" s="142">
        <v>0</v>
      </c>
      <c r="R156" s="142">
        <v>0</v>
      </c>
      <c r="S156" s="142">
        <v>0</v>
      </c>
      <c r="T156" s="142">
        <v>0</v>
      </c>
      <c r="U156" s="142">
        <v>0</v>
      </c>
      <c r="V156" s="142">
        <v>0</v>
      </c>
      <c r="W156" s="142">
        <v>0</v>
      </c>
      <c r="X156" s="150"/>
      <c r="Y156" s="150"/>
      <c r="Z156" s="150"/>
      <c r="AA156" s="150"/>
      <c r="AB156" s="150"/>
      <c r="AC156" s="150"/>
      <c r="AD156" s="150"/>
      <c r="AE156" s="150"/>
      <c r="AF156" s="150"/>
    </row>
    <row r="157" spans="1:32">
      <c r="B157" s="6" t="s">
        <v>43</v>
      </c>
      <c r="C157" s="219"/>
      <c r="D157" s="142">
        <v>0</v>
      </c>
      <c r="E157" s="142">
        <v>0</v>
      </c>
      <c r="F157" s="142">
        <v>0</v>
      </c>
      <c r="G157" s="142">
        <v>0</v>
      </c>
      <c r="H157" s="142">
        <v>0</v>
      </c>
      <c r="I157" s="142">
        <v>0</v>
      </c>
      <c r="J157" s="142">
        <v>0</v>
      </c>
      <c r="K157" s="142">
        <v>0</v>
      </c>
      <c r="L157" s="142">
        <v>0</v>
      </c>
      <c r="M157" s="142">
        <v>0</v>
      </c>
      <c r="N157" s="143"/>
      <c r="O157" s="142">
        <v>0</v>
      </c>
      <c r="P157" s="142">
        <v>0</v>
      </c>
      <c r="Q157" s="142">
        <v>0</v>
      </c>
      <c r="R157" s="142">
        <v>0</v>
      </c>
      <c r="S157" s="142">
        <v>0</v>
      </c>
      <c r="T157" s="142">
        <v>0</v>
      </c>
      <c r="U157" s="142">
        <v>0</v>
      </c>
      <c r="V157" s="142">
        <v>0</v>
      </c>
      <c r="W157" s="142">
        <v>0</v>
      </c>
      <c r="X157" s="150"/>
      <c r="Y157" s="150"/>
      <c r="Z157" s="150"/>
      <c r="AA157" s="150"/>
      <c r="AB157" s="150"/>
      <c r="AC157" s="150"/>
      <c r="AD157" s="150"/>
      <c r="AE157" s="150"/>
      <c r="AF157" s="150"/>
    </row>
    <row r="158" spans="1:32">
      <c r="B158" s="6" t="s">
        <v>44</v>
      </c>
      <c r="C158" s="219"/>
      <c r="D158" s="142">
        <v>0</v>
      </c>
      <c r="E158" s="142">
        <v>0</v>
      </c>
      <c r="F158" s="142">
        <v>0</v>
      </c>
      <c r="G158" s="142">
        <v>0</v>
      </c>
      <c r="H158" s="142">
        <v>0</v>
      </c>
      <c r="I158" s="142">
        <v>0</v>
      </c>
      <c r="J158" s="142">
        <v>0</v>
      </c>
      <c r="K158" s="142">
        <v>0</v>
      </c>
      <c r="L158" s="142">
        <v>0</v>
      </c>
      <c r="M158" s="142">
        <v>0</v>
      </c>
      <c r="N158" s="143"/>
      <c r="O158" s="142">
        <v>0</v>
      </c>
      <c r="P158" s="142">
        <v>0</v>
      </c>
      <c r="Q158" s="142">
        <v>0</v>
      </c>
      <c r="R158" s="142">
        <v>0</v>
      </c>
      <c r="S158" s="142">
        <v>0</v>
      </c>
      <c r="T158" s="142">
        <v>0</v>
      </c>
      <c r="U158" s="142">
        <v>0</v>
      </c>
      <c r="V158" s="142">
        <v>0</v>
      </c>
      <c r="W158" s="142">
        <v>0</v>
      </c>
      <c r="X158" s="150"/>
      <c r="Y158" s="150"/>
      <c r="Z158" s="150"/>
      <c r="AA158" s="150"/>
      <c r="AB158" s="150"/>
      <c r="AC158" s="150"/>
      <c r="AD158" s="150"/>
      <c r="AE158" s="150"/>
      <c r="AF158" s="150"/>
    </row>
    <row r="159" spans="1:32">
      <c r="B159" s="7" t="s">
        <v>45</v>
      </c>
      <c r="C159" s="219"/>
      <c r="D159" s="142">
        <v>0</v>
      </c>
      <c r="E159" s="142">
        <v>0</v>
      </c>
      <c r="F159" s="142">
        <v>0</v>
      </c>
      <c r="G159" s="142">
        <v>0</v>
      </c>
      <c r="H159" s="142">
        <v>0</v>
      </c>
      <c r="I159" s="142">
        <v>0</v>
      </c>
      <c r="J159" s="142">
        <v>0</v>
      </c>
      <c r="K159" s="142">
        <v>0</v>
      </c>
      <c r="L159" s="142">
        <v>0</v>
      </c>
      <c r="M159" s="142">
        <v>0</v>
      </c>
      <c r="N159" s="143"/>
      <c r="O159" s="142">
        <v>0</v>
      </c>
      <c r="P159" s="142">
        <v>0</v>
      </c>
      <c r="Q159" s="142">
        <v>0</v>
      </c>
      <c r="R159" s="142">
        <v>0</v>
      </c>
      <c r="S159" s="142">
        <v>0</v>
      </c>
      <c r="T159" s="142">
        <v>0</v>
      </c>
      <c r="U159" s="142">
        <v>0</v>
      </c>
      <c r="V159" s="142">
        <v>0</v>
      </c>
      <c r="W159" s="142">
        <v>0</v>
      </c>
      <c r="X159" s="150"/>
      <c r="Y159" s="150"/>
      <c r="Z159" s="150"/>
      <c r="AA159" s="150"/>
      <c r="AB159" s="150"/>
      <c r="AC159" s="150"/>
      <c r="AD159" s="150"/>
      <c r="AE159" s="150"/>
      <c r="AF159" s="150"/>
    </row>
    <row r="160" spans="1:32">
      <c r="B160" s="7" t="s">
        <v>46</v>
      </c>
      <c r="C160" s="219"/>
      <c r="D160" s="142">
        <v>0</v>
      </c>
      <c r="E160" s="142">
        <v>0</v>
      </c>
      <c r="F160" s="142">
        <v>0</v>
      </c>
      <c r="G160" s="142">
        <v>0</v>
      </c>
      <c r="H160" s="142">
        <v>0</v>
      </c>
      <c r="I160" s="142">
        <v>0</v>
      </c>
      <c r="J160" s="142">
        <v>0</v>
      </c>
      <c r="K160" s="142">
        <v>0</v>
      </c>
      <c r="L160" s="142">
        <v>0</v>
      </c>
      <c r="M160" s="142">
        <v>0</v>
      </c>
      <c r="N160" s="143"/>
      <c r="O160" s="142">
        <v>0</v>
      </c>
      <c r="P160" s="142">
        <v>0</v>
      </c>
      <c r="Q160" s="142">
        <v>0</v>
      </c>
      <c r="R160" s="142">
        <v>0</v>
      </c>
      <c r="S160" s="142">
        <v>0</v>
      </c>
      <c r="T160" s="142">
        <v>0</v>
      </c>
      <c r="U160" s="142">
        <v>0</v>
      </c>
      <c r="V160" s="142">
        <v>0</v>
      </c>
      <c r="W160" s="142">
        <v>0</v>
      </c>
      <c r="X160" s="150"/>
      <c r="Y160" s="150"/>
      <c r="Z160" s="150"/>
      <c r="AA160" s="150"/>
      <c r="AB160" s="150"/>
      <c r="AC160" s="150"/>
      <c r="AD160" s="150"/>
      <c r="AE160" s="150"/>
      <c r="AF160" s="150"/>
    </row>
    <row r="161" spans="1:32">
      <c r="B161" s="6" t="s">
        <v>317</v>
      </c>
      <c r="C161" s="219"/>
      <c r="D161" s="142">
        <v>14430.365</v>
      </c>
      <c r="E161" s="142">
        <v>13095.994999999999</v>
      </c>
      <c r="F161" s="142">
        <v>11410.240000000002</v>
      </c>
      <c r="G161" s="142">
        <v>10756.829999999998</v>
      </c>
      <c r="H161" s="142">
        <v>11826.574999999999</v>
      </c>
      <c r="I161" s="142">
        <v>13037.125</v>
      </c>
      <c r="J161" s="142">
        <v>11044.017543995391</v>
      </c>
      <c r="K161" s="142">
        <v>10719.159719981233</v>
      </c>
      <c r="L161" s="142">
        <v>10436.83</v>
      </c>
      <c r="M161" s="142">
        <v>14713.77</v>
      </c>
      <c r="N161" s="143"/>
      <c r="O161" s="142">
        <v>-1334.3700000000013</v>
      </c>
      <c r="P161" s="142">
        <v>-1685.7549999999974</v>
      </c>
      <c r="Q161" s="142">
        <v>-653.41000000000372</v>
      </c>
      <c r="R161" s="142">
        <v>1069.7450000000003</v>
      </c>
      <c r="S161" s="142">
        <v>1210.550000000002</v>
      </c>
      <c r="T161" s="142">
        <v>-1993.10745600461</v>
      </c>
      <c r="U161" s="142">
        <v>-324.8578240141569</v>
      </c>
      <c r="V161" s="142">
        <v>-282.32971998123304</v>
      </c>
      <c r="W161" s="142">
        <v>4276.9399999999987</v>
      </c>
      <c r="X161" s="150"/>
      <c r="Y161" s="150"/>
      <c r="Z161" s="150"/>
      <c r="AA161" s="150"/>
      <c r="AB161" s="150"/>
      <c r="AC161" s="150"/>
      <c r="AD161" s="150"/>
      <c r="AE161" s="150"/>
      <c r="AF161" s="150"/>
    </row>
    <row r="162" spans="1:32">
      <c r="B162" s="6" t="s">
        <v>108</v>
      </c>
      <c r="C162" s="219"/>
      <c r="D162" s="142">
        <v>14430.365</v>
      </c>
      <c r="E162" s="142">
        <v>13095.994999999999</v>
      </c>
      <c r="F162" s="142">
        <v>11410.240000000002</v>
      </c>
      <c r="G162" s="142">
        <v>10756.829999999998</v>
      </c>
      <c r="H162" s="142">
        <v>11826.574999999999</v>
      </c>
      <c r="I162" s="142">
        <v>13037.125</v>
      </c>
      <c r="J162" s="142">
        <v>11044.017543995391</v>
      </c>
      <c r="K162" s="142">
        <v>10719.159719981233</v>
      </c>
      <c r="L162" s="142">
        <v>10436.83</v>
      </c>
      <c r="M162" s="142">
        <v>14713.77</v>
      </c>
      <c r="N162" s="143"/>
      <c r="O162" s="142">
        <v>-1334.3700000000013</v>
      </c>
      <c r="P162" s="142">
        <v>-1685.7549999999974</v>
      </c>
      <c r="Q162" s="142">
        <v>-653.41000000000372</v>
      </c>
      <c r="R162" s="142">
        <v>1069.7450000000003</v>
      </c>
      <c r="S162" s="142">
        <v>1210.550000000002</v>
      </c>
      <c r="T162" s="142">
        <v>-1993.10745600461</v>
      </c>
      <c r="U162" s="142">
        <v>-324.8578240141569</v>
      </c>
      <c r="V162" s="142">
        <v>-282.32971998123304</v>
      </c>
      <c r="W162" s="142">
        <v>4276.9399999999987</v>
      </c>
      <c r="X162" s="150"/>
      <c r="Y162" s="150"/>
      <c r="Z162" s="150"/>
      <c r="AA162" s="150"/>
      <c r="AB162" s="150"/>
      <c r="AC162" s="150"/>
      <c r="AD162" s="150"/>
      <c r="AE162" s="150"/>
      <c r="AF162" s="150"/>
    </row>
    <row r="163" spans="1:32">
      <c r="B163" s="6" t="s">
        <v>48</v>
      </c>
      <c r="C163" s="219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3"/>
      <c r="O163" s="142">
        <v>0</v>
      </c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50"/>
      <c r="Y163" s="150"/>
      <c r="Z163" s="150"/>
      <c r="AA163" s="150"/>
      <c r="AB163" s="150"/>
      <c r="AC163" s="150"/>
      <c r="AD163" s="150"/>
      <c r="AE163" s="150"/>
      <c r="AF163" s="150"/>
    </row>
    <row r="164" spans="1:32">
      <c r="B164" s="6" t="s">
        <v>325</v>
      </c>
      <c r="C164" s="219"/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3"/>
      <c r="O164" s="142">
        <v>0</v>
      </c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50"/>
      <c r="Y164" s="150"/>
      <c r="Z164" s="150"/>
      <c r="AA164" s="150"/>
      <c r="AB164" s="150"/>
      <c r="AC164" s="150"/>
      <c r="AD164" s="150"/>
      <c r="AE164" s="150"/>
      <c r="AF164" s="150"/>
    </row>
    <row r="165" spans="1:32">
      <c r="B165" s="8" t="s">
        <v>101</v>
      </c>
      <c r="C165" s="219"/>
      <c r="D165" s="142">
        <v>0</v>
      </c>
      <c r="E165" s="142">
        <v>0</v>
      </c>
      <c r="F165" s="142">
        <v>0</v>
      </c>
      <c r="G165" s="142">
        <v>0</v>
      </c>
      <c r="H165" s="142">
        <v>0</v>
      </c>
      <c r="I165" s="142">
        <v>0</v>
      </c>
      <c r="J165" s="142">
        <v>0</v>
      </c>
      <c r="K165" s="142">
        <v>0</v>
      </c>
      <c r="L165" s="142">
        <v>0</v>
      </c>
      <c r="M165" s="142">
        <v>0</v>
      </c>
      <c r="N165" s="143"/>
      <c r="O165" s="142">
        <v>0</v>
      </c>
      <c r="P165" s="142">
        <v>0</v>
      </c>
      <c r="Q165" s="142">
        <v>0</v>
      </c>
      <c r="R165" s="142">
        <v>0</v>
      </c>
      <c r="S165" s="142">
        <v>0</v>
      </c>
      <c r="T165" s="142">
        <v>0</v>
      </c>
      <c r="U165" s="142">
        <v>0</v>
      </c>
      <c r="V165" s="142">
        <v>0</v>
      </c>
      <c r="W165" s="142">
        <v>0</v>
      </c>
      <c r="X165" s="150"/>
      <c r="Y165" s="150"/>
      <c r="Z165" s="150"/>
      <c r="AA165" s="150"/>
      <c r="AB165" s="150"/>
      <c r="AC165" s="150"/>
      <c r="AD165" s="150"/>
      <c r="AE165" s="150"/>
      <c r="AF165" s="150"/>
    </row>
    <row r="166" spans="1:32" s="45" customFormat="1">
      <c r="A166" s="38"/>
      <c r="B166" s="5" t="s">
        <v>25</v>
      </c>
      <c r="C166" s="209" t="s">
        <v>297</v>
      </c>
      <c r="D166" s="139">
        <v>95292.998018780549</v>
      </c>
      <c r="E166" s="139">
        <v>115063.27136785703</v>
      </c>
      <c r="F166" s="139">
        <v>109682.3425174545</v>
      </c>
      <c r="G166" s="139">
        <v>118024.46944077281</v>
      </c>
      <c r="H166" s="139">
        <v>86481.920000000042</v>
      </c>
      <c r="I166" s="139">
        <v>74472.747216191347</v>
      </c>
      <c r="J166" s="139">
        <v>50351.988335427348</v>
      </c>
      <c r="K166" s="139">
        <v>42177.199599022249</v>
      </c>
      <c r="L166" s="139">
        <v>104296.3923138434</v>
      </c>
      <c r="M166" s="139">
        <v>112767.77184219964</v>
      </c>
      <c r="N166" s="146"/>
      <c r="O166" s="139">
        <v>19770.27334907648</v>
      </c>
      <c r="P166" s="139">
        <v>-5380.928850402529</v>
      </c>
      <c r="Q166" s="139">
        <v>8342.1269233183011</v>
      </c>
      <c r="R166" s="139">
        <v>-31542.549440772767</v>
      </c>
      <c r="S166" s="139">
        <v>-12009.172783808684</v>
      </c>
      <c r="T166" s="139">
        <v>-24120.758880764002</v>
      </c>
      <c r="U166" s="139">
        <v>-8174.7887364050994</v>
      </c>
      <c r="V166" s="139">
        <v>62119.192714821154</v>
      </c>
      <c r="W166" s="139">
        <v>8471.3795283562376</v>
      </c>
      <c r="X166" s="149"/>
      <c r="Y166" s="149"/>
      <c r="Z166" s="149"/>
      <c r="AA166" s="149"/>
      <c r="AB166" s="149"/>
      <c r="AC166" s="149"/>
      <c r="AD166" s="149"/>
      <c r="AE166" s="149"/>
      <c r="AF166" s="149"/>
    </row>
    <row r="167" spans="1:32">
      <c r="B167" s="208" t="s">
        <v>40</v>
      </c>
      <c r="C167" s="219"/>
      <c r="D167" s="142">
        <v>95292.998018780549</v>
      </c>
      <c r="E167" s="142">
        <v>115063.27136785703</v>
      </c>
      <c r="F167" s="142">
        <v>109682.3425174545</v>
      </c>
      <c r="G167" s="142">
        <v>118024.46944077281</v>
      </c>
      <c r="H167" s="142">
        <v>86481.920000000042</v>
      </c>
      <c r="I167" s="142">
        <v>74472.747216191347</v>
      </c>
      <c r="J167" s="142">
        <v>50351.988335427348</v>
      </c>
      <c r="K167" s="142">
        <v>42177.199599022249</v>
      </c>
      <c r="L167" s="142">
        <v>104296.3923138434</v>
      </c>
      <c r="M167" s="142">
        <v>112767.77184219964</v>
      </c>
      <c r="N167" s="143"/>
      <c r="O167" s="142">
        <v>0</v>
      </c>
      <c r="P167" s="142">
        <v>0</v>
      </c>
      <c r="Q167" s="142">
        <v>0</v>
      </c>
      <c r="R167" s="142">
        <v>0</v>
      </c>
      <c r="S167" s="142">
        <v>0</v>
      </c>
      <c r="T167" s="142">
        <v>0</v>
      </c>
      <c r="U167" s="142">
        <v>0</v>
      </c>
      <c r="V167" s="142">
        <v>0</v>
      </c>
      <c r="W167" s="142">
        <v>0</v>
      </c>
      <c r="X167" s="150"/>
      <c r="Y167" s="150"/>
      <c r="Z167" s="150"/>
      <c r="AA167" s="150"/>
      <c r="AB167" s="150"/>
      <c r="AC167" s="150"/>
      <c r="AD167" s="150"/>
      <c r="AE167" s="150"/>
      <c r="AF167" s="150"/>
    </row>
    <row r="168" spans="1:32">
      <c r="B168" s="6" t="s">
        <v>41</v>
      </c>
      <c r="C168" s="219"/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3"/>
      <c r="O168" s="142">
        <v>0</v>
      </c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50"/>
      <c r="Y168" s="150"/>
      <c r="Z168" s="150"/>
      <c r="AA168" s="150"/>
      <c r="AB168" s="150"/>
      <c r="AC168" s="150"/>
      <c r="AD168" s="150"/>
      <c r="AE168" s="150"/>
      <c r="AF168" s="150"/>
    </row>
    <row r="169" spans="1:32">
      <c r="B169" s="6" t="s">
        <v>42</v>
      </c>
      <c r="C169" s="219"/>
      <c r="D169" s="142">
        <v>0</v>
      </c>
      <c r="E169" s="142">
        <v>0</v>
      </c>
      <c r="F169" s="142">
        <v>0</v>
      </c>
      <c r="G169" s="142">
        <v>0</v>
      </c>
      <c r="H169" s="142">
        <v>0</v>
      </c>
      <c r="I169" s="142">
        <v>0</v>
      </c>
      <c r="J169" s="142">
        <v>0</v>
      </c>
      <c r="K169" s="142">
        <v>0</v>
      </c>
      <c r="L169" s="142">
        <v>0</v>
      </c>
      <c r="M169" s="142">
        <v>0</v>
      </c>
      <c r="N169" s="143"/>
      <c r="O169" s="142">
        <v>0</v>
      </c>
      <c r="P169" s="142">
        <v>0</v>
      </c>
      <c r="Q169" s="142">
        <v>0</v>
      </c>
      <c r="R169" s="142">
        <v>0</v>
      </c>
      <c r="S169" s="142">
        <v>0</v>
      </c>
      <c r="T169" s="142">
        <v>0</v>
      </c>
      <c r="U169" s="142">
        <v>0</v>
      </c>
      <c r="V169" s="142">
        <v>0</v>
      </c>
      <c r="W169" s="142">
        <v>0</v>
      </c>
      <c r="X169" s="150"/>
      <c r="Y169" s="150"/>
      <c r="Z169" s="150"/>
      <c r="AA169" s="150"/>
      <c r="AB169" s="150"/>
      <c r="AC169" s="150"/>
      <c r="AD169" s="150"/>
      <c r="AE169" s="150"/>
      <c r="AF169" s="150"/>
    </row>
    <row r="170" spans="1:32">
      <c r="B170" s="6" t="s">
        <v>43</v>
      </c>
      <c r="C170" s="219"/>
      <c r="D170" s="142">
        <v>0</v>
      </c>
      <c r="E170" s="142">
        <v>0</v>
      </c>
      <c r="F170" s="142">
        <v>0</v>
      </c>
      <c r="G170" s="142">
        <v>0</v>
      </c>
      <c r="H170" s="142">
        <v>0</v>
      </c>
      <c r="I170" s="142">
        <v>0</v>
      </c>
      <c r="J170" s="142">
        <v>0</v>
      </c>
      <c r="K170" s="142">
        <v>0</v>
      </c>
      <c r="L170" s="142">
        <v>0</v>
      </c>
      <c r="M170" s="142">
        <v>0</v>
      </c>
      <c r="N170" s="143"/>
      <c r="O170" s="142">
        <v>0</v>
      </c>
      <c r="P170" s="142">
        <v>0</v>
      </c>
      <c r="Q170" s="142">
        <v>0</v>
      </c>
      <c r="R170" s="142">
        <v>0</v>
      </c>
      <c r="S170" s="142">
        <v>0</v>
      </c>
      <c r="T170" s="142">
        <v>0</v>
      </c>
      <c r="U170" s="142">
        <v>0</v>
      </c>
      <c r="V170" s="142">
        <v>0</v>
      </c>
      <c r="W170" s="142">
        <v>0</v>
      </c>
      <c r="X170" s="150"/>
      <c r="Y170" s="150"/>
      <c r="Z170" s="150"/>
      <c r="AA170" s="150"/>
      <c r="AB170" s="150"/>
      <c r="AC170" s="150"/>
      <c r="AD170" s="150"/>
      <c r="AE170" s="150"/>
      <c r="AF170" s="150"/>
    </row>
    <row r="171" spans="1:32">
      <c r="B171" s="6" t="s">
        <v>44</v>
      </c>
      <c r="C171" s="219"/>
      <c r="D171" s="142">
        <v>0</v>
      </c>
      <c r="E171" s="142">
        <v>0</v>
      </c>
      <c r="F171" s="142">
        <v>0</v>
      </c>
      <c r="G171" s="142">
        <v>0</v>
      </c>
      <c r="H171" s="142">
        <v>0</v>
      </c>
      <c r="I171" s="142">
        <v>0</v>
      </c>
      <c r="J171" s="142">
        <v>0</v>
      </c>
      <c r="K171" s="142">
        <v>0</v>
      </c>
      <c r="L171" s="142">
        <v>0</v>
      </c>
      <c r="M171" s="142">
        <v>0</v>
      </c>
      <c r="N171" s="143"/>
      <c r="O171" s="142">
        <v>0</v>
      </c>
      <c r="P171" s="142">
        <v>0</v>
      </c>
      <c r="Q171" s="142">
        <v>0</v>
      </c>
      <c r="R171" s="142">
        <v>0</v>
      </c>
      <c r="S171" s="142">
        <v>0</v>
      </c>
      <c r="T171" s="142">
        <v>0</v>
      </c>
      <c r="U171" s="142">
        <v>0</v>
      </c>
      <c r="V171" s="142">
        <v>0</v>
      </c>
      <c r="W171" s="142">
        <v>0</v>
      </c>
      <c r="X171" s="150"/>
      <c r="Y171" s="150"/>
      <c r="Z171" s="150"/>
      <c r="AA171" s="150"/>
      <c r="AB171" s="150"/>
      <c r="AC171" s="150"/>
      <c r="AD171" s="150"/>
      <c r="AE171" s="150"/>
      <c r="AF171" s="150"/>
    </row>
    <row r="172" spans="1:32">
      <c r="B172" s="7" t="s">
        <v>45</v>
      </c>
      <c r="C172" s="219"/>
      <c r="D172" s="142">
        <v>0</v>
      </c>
      <c r="E172" s="142">
        <v>0</v>
      </c>
      <c r="F172" s="142">
        <v>0</v>
      </c>
      <c r="G172" s="142">
        <v>0</v>
      </c>
      <c r="H172" s="142">
        <v>0</v>
      </c>
      <c r="I172" s="142">
        <v>0</v>
      </c>
      <c r="J172" s="142">
        <v>0</v>
      </c>
      <c r="K172" s="142">
        <v>0</v>
      </c>
      <c r="L172" s="142">
        <v>0</v>
      </c>
      <c r="M172" s="142">
        <v>0</v>
      </c>
      <c r="N172" s="143"/>
      <c r="O172" s="142">
        <v>0</v>
      </c>
      <c r="P172" s="142">
        <v>0</v>
      </c>
      <c r="Q172" s="142">
        <v>0</v>
      </c>
      <c r="R172" s="142">
        <v>0</v>
      </c>
      <c r="S172" s="142">
        <v>0</v>
      </c>
      <c r="T172" s="142">
        <v>0</v>
      </c>
      <c r="U172" s="142">
        <v>0</v>
      </c>
      <c r="V172" s="142">
        <v>0</v>
      </c>
      <c r="W172" s="142">
        <v>0</v>
      </c>
      <c r="X172" s="150"/>
      <c r="Y172" s="150"/>
      <c r="Z172" s="150"/>
      <c r="AA172" s="150"/>
      <c r="AB172" s="150"/>
      <c r="AC172" s="150"/>
      <c r="AD172" s="150"/>
      <c r="AE172" s="150"/>
      <c r="AF172" s="150"/>
    </row>
    <row r="173" spans="1:32">
      <c r="B173" s="7" t="s">
        <v>46</v>
      </c>
      <c r="C173" s="219"/>
      <c r="D173" s="142">
        <v>0</v>
      </c>
      <c r="E173" s="142">
        <v>0</v>
      </c>
      <c r="F173" s="142">
        <v>0</v>
      </c>
      <c r="G173" s="142">
        <v>0</v>
      </c>
      <c r="H173" s="142">
        <v>0</v>
      </c>
      <c r="I173" s="142">
        <v>0</v>
      </c>
      <c r="J173" s="142">
        <v>0</v>
      </c>
      <c r="K173" s="142">
        <v>0</v>
      </c>
      <c r="L173" s="142">
        <v>0</v>
      </c>
      <c r="M173" s="142">
        <v>0</v>
      </c>
      <c r="N173" s="143"/>
      <c r="O173" s="142">
        <v>0</v>
      </c>
      <c r="P173" s="142">
        <v>0</v>
      </c>
      <c r="Q173" s="142">
        <v>0</v>
      </c>
      <c r="R173" s="142">
        <v>0</v>
      </c>
      <c r="S173" s="142">
        <v>0</v>
      </c>
      <c r="T173" s="142">
        <v>0</v>
      </c>
      <c r="U173" s="142">
        <v>0</v>
      </c>
      <c r="V173" s="142">
        <v>0</v>
      </c>
      <c r="W173" s="142">
        <v>0</v>
      </c>
      <c r="X173" s="150"/>
      <c r="Y173" s="150"/>
      <c r="Z173" s="150"/>
      <c r="AA173" s="150"/>
      <c r="AB173" s="150"/>
      <c r="AC173" s="150"/>
      <c r="AD173" s="150"/>
      <c r="AE173" s="150"/>
      <c r="AF173" s="150"/>
    </row>
    <row r="174" spans="1:32">
      <c r="B174" s="6" t="s">
        <v>317</v>
      </c>
      <c r="C174" s="219"/>
      <c r="D174" s="142">
        <v>47646.499009390274</v>
      </c>
      <c r="E174" s="142">
        <v>57531.635683928514</v>
      </c>
      <c r="F174" s="142">
        <v>54841.171258727249</v>
      </c>
      <c r="G174" s="142">
        <v>59012.234720386405</v>
      </c>
      <c r="H174" s="142">
        <v>43240.960000000021</v>
      </c>
      <c r="I174" s="142">
        <v>37236.373608095673</v>
      </c>
      <c r="J174" s="142">
        <v>25175.994167713674</v>
      </c>
      <c r="K174" s="142">
        <v>21088.599799511125</v>
      </c>
      <c r="L174" s="142">
        <v>52148.196156921702</v>
      </c>
      <c r="M174" s="142">
        <v>56383.88592109982</v>
      </c>
      <c r="N174" s="143"/>
      <c r="O174" s="142">
        <v>9885.1366745382402</v>
      </c>
      <c r="P174" s="142">
        <v>-2690.4644252012645</v>
      </c>
      <c r="Q174" s="142">
        <v>4171.0634616591506</v>
      </c>
      <c r="R174" s="142">
        <v>-15771.274720386384</v>
      </c>
      <c r="S174" s="142">
        <v>-6004.5863919043422</v>
      </c>
      <c r="T174" s="142">
        <v>-12060.379440382001</v>
      </c>
      <c r="U174" s="142">
        <v>-4087.3943682025497</v>
      </c>
      <c r="V174" s="142">
        <v>31059.596357410577</v>
      </c>
      <c r="W174" s="142">
        <v>4235.6897641781188</v>
      </c>
      <c r="X174" s="150"/>
      <c r="Y174" s="150"/>
      <c r="Z174" s="150"/>
      <c r="AA174" s="150"/>
      <c r="AB174" s="150"/>
      <c r="AC174" s="150"/>
      <c r="AD174" s="150"/>
      <c r="AE174" s="150"/>
      <c r="AF174" s="150"/>
    </row>
    <row r="175" spans="1:32">
      <c r="B175" s="6" t="s">
        <v>108</v>
      </c>
      <c r="C175" s="219"/>
      <c r="D175" s="142">
        <v>47646.499009390274</v>
      </c>
      <c r="E175" s="142">
        <v>57531.635683928514</v>
      </c>
      <c r="F175" s="142">
        <v>54841.171258727249</v>
      </c>
      <c r="G175" s="142">
        <v>59012.234720386405</v>
      </c>
      <c r="H175" s="142">
        <v>43240.960000000021</v>
      </c>
      <c r="I175" s="142">
        <v>37236.373608095673</v>
      </c>
      <c r="J175" s="142">
        <v>25175.994167713674</v>
      </c>
      <c r="K175" s="142">
        <v>21088.599799511125</v>
      </c>
      <c r="L175" s="142">
        <v>52148.196156921702</v>
      </c>
      <c r="M175" s="142">
        <v>56383.88592109982</v>
      </c>
      <c r="N175" s="143"/>
      <c r="O175" s="142">
        <v>9885.1366745382402</v>
      </c>
      <c r="P175" s="142">
        <v>-2690.4644252012645</v>
      </c>
      <c r="Q175" s="142">
        <v>4171.0634616591506</v>
      </c>
      <c r="R175" s="142">
        <v>-15771.274720386384</v>
      </c>
      <c r="S175" s="142">
        <v>-6004.5863919043422</v>
      </c>
      <c r="T175" s="142">
        <v>-12060.379440382001</v>
      </c>
      <c r="U175" s="142">
        <v>-4087.3943682025497</v>
      </c>
      <c r="V175" s="142">
        <v>31059.596357410577</v>
      </c>
      <c r="W175" s="142">
        <v>4235.6897641781188</v>
      </c>
      <c r="X175" s="150"/>
      <c r="Y175" s="150"/>
      <c r="Z175" s="150"/>
      <c r="AA175" s="150"/>
      <c r="AB175" s="150"/>
      <c r="AC175" s="150"/>
      <c r="AD175" s="150"/>
      <c r="AE175" s="150"/>
      <c r="AF175" s="150"/>
    </row>
    <row r="176" spans="1:32">
      <c r="B176" s="6" t="s">
        <v>48</v>
      </c>
      <c r="C176" s="219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3"/>
      <c r="O176" s="142">
        <v>0</v>
      </c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50"/>
      <c r="Y176" s="150"/>
      <c r="Z176" s="150"/>
      <c r="AA176" s="150"/>
      <c r="AB176" s="150"/>
      <c r="AC176" s="150"/>
      <c r="AD176" s="150"/>
      <c r="AE176" s="150"/>
      <c r="AF176" s="150"/>
    </row>
    <row r="177" spans="1:32">
      <c r="B177" s="6" t="s">
        <v>325</v>
      </c>
      <c r="C177" s="219"/>
      <c r="D177" s="142">
        <v>0</v>
      </c>
      <c r="E177" s="142">
        <v>0</v>
      </c>
      <c r="F177" s="142">
        <v>0</v>
      </c>
      <c r="G177" s="142">
        <v>0</v>
      </c>
      <c r="H177" s="142">
        <v>0</v>
      </c>
      <c r="I177" s="142">
        <v>0</v>
      </c>
      <c r="J177" s="142">
        <v>0</v>
      </c>
      <c r="K177" s="142">
        <v>0</v>
      </c>
      <c r="L177" s="142">
        <v>0</v>
      </c>
      <c r="M177" s="142">
        <v>0</v>
      </c>
      <c r="N177" s="143"/>
      <c r="O177" s="142">
        <v>0</v>
      </c>
      <c r="P177" s="142">
        <v>0</v>
      </c>
      <c r="Q177" s="142">
        <v>0</v>
      </c>
      <c r="R177" s="142">
        <v>0</v>
      </c>
      <c r="S177" s="142">
        <v>0</v>
      </c>
      <c r="T177" s="142">
        <v>0</v>
      </c>
      <c r="U177" s="142">
        <v>0</v>
      </c>
      <c r="V177" s="142">
        <v>0</v>
      </c>
      <c r="W177" s="142">
        <v>0</v>
      </c>
      <c r="X177" s="150"/>
      <c r="Y177" s="150"/>
      <c r="Z177" s="150"/>
      <c r="AA177" s="150"/>
      <c r="AB177" s="150"/>
      <c r="AC177" s="150"/>
      <c r="AD177" s="150"/>
      <c r="AE177" s="150"/>
      <c r="AF177" s="150"/>
    </row>
    <row r="178" spans="1:32">
      <c r="B178" s="8" t="s">
        <v>101</v>
      </c>
      <c r="C178" s="219"/>
      <c r="D178" s="142">
        <v>0</v>
      </c>
      <c r="E178" s="142">
        <v>0</v>
      </c>
      <c r="F178" s="142">
        <v>0</v>
      </c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3"/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50"/>
      <c r="Y178" s="150"/>
      <c r="Z178" s="150"/>
      <c r="AA178" s="150"/>
      <c r="AB178" s="150"/>
      <c r="AC178" s="150"/>
      <c r="AD178" s="150"/>
      <c r="AE178" s="150"/>
      <c r="AF178" s="150"/>
    </row>
    <row r="179" spans="1:32" s="45" customFormat="1">
      <c r="A179" s="38"/>
      <c r="B179" s="5" t="s">
        <v>10</v>
      </c>
      <c r="C179" s="209" t="s">
        <v>298</v>
      </c>
      <c r="D179" s="139">
        <v>48904.939999999995</v>
      </c>
      <c r="E179" s="139">
        <v>61528.55999999999</v>
      </c>
      <c r="F179" s="139">
        <v>83528.75</v>
      </c>
      <c r="G179" s="139">
        <v>91432.63</v>
      </c>
      <c r="H179" s="139">
        <v>144189.01999999999</v>
      </c>
      <c r="I179" s="139">
        <v>196358.10000000003</v>
      </c>
      <c r="J179" s="139">
        <v>237031.72</v>
      </c>
      <c r="K179" s="139">
        <v>239074.96999999997</v>
      </c>
      <c r="L179" s="139">
        <v>219078.47000000003</v>
      </c>
      <c r="M179" s="139">
        <v>243595.32999999996</v>
      </c>
      <c r="N179" s="146"/>
      <c r="O179" s="139">
        <v>12623.619999999999</v>
      </c>
      <c r="P179" s="139">
        <v>22000.19000000001</v>
      </c>
      <c r="Q179" s="139">
        <v>7903.8800000000037</v>
      </c>
      <c r="R179" s="139">
        <v>52756.389999999978</v>
      </c>
      <c r="S179" s="139">
        <v>52169.080000000053</v>
      </c>
      <c r="T179" s="139">
        <v>40673.619999999959</v>
      </c>
      <c r="U179" s="139">
        <v>2043.2499999999891</v>
      </c>
      <c r="V179" s="139">
        <v>-19996.499999999971</v>
      </c>
      <c r="W179" s="139">
        <v>24516.85999999995</v>
      </c>
      <c r="X179" s="149"/>
      <c r="Y179" s="149"/>
      <c r="Z179" s="149"/>
      <c r="AA179" s="149"/>
      <c r="AB179" s="149"/>
      <c r="AC179" s="149"/>
      <c r="AD179" s="149"/>
      <c r="AE179" s="149"/>
      <c r="AF179" s="149"/>
    </row>
    <row r="180" spans="1:32" s="45" customFormat="1">
      <c r="A180" s="38"/>
      <c r="B180" s="31" t="s">
        <v>26</v>
      </c>
      <c r="C180" s="209" t="s">
        <v>299</v>
      </c>
      <c r="D180" s="139">
        <v>48904.939999999995</v>
      </c>
      <c r="E180" s="139">
        <v>61528.55999999999</v>
      </c>
      <c r="F180" s="139">
        <v>83528.75</v>
      </c>
      <c r="G180" s="139">
        <v>91432.63</v>
      </c>
      <c r="H180" s="139">
        <v>144189.01999999999</v>
      </c>
      <c r="I180" s="139">
        <v>196358.10000000003</v>
      </c>
      <c r="J180" s="139">
        <v>237031.72</v>
      </c>
      <c r="K180" s="139">
        <v>239074.96999999997</v>
      </c>
      <c r="L180" s="139">
        <v>219078.47000000003</v>
      </c>
      <c r="M180" s="139">
        <v>243595.32999999996</v>
      </c>
      <c r="N180" s="146"/>
      <c r="O180" s="139">
        <v>12623.619999999999</v>
      </c>
      <c r="P180" s="139">
        <v>22000.19000000001</v>
      </c>
      <c r="Q180" s="139">
        <v>7903.8800000000037</v>
      </c>
      <c r="R180" s="139">
        <v>52756.389999999978</v>
      </c>
      <c r="S180" s="139">
        <v>52169.080000000053</v>
      </c>
      <c r="T180" s="139">
        <v>40673.619999999959</v>
      </c>
      <c r="U180" s="139">
        <v>2043.2499999999891</v>
      </c>
      <c r="V180" s="139">
        <v>-19996.499999999971</v>
      </c>
      <c r="W180" s="139">
        <v>24516.85999999995</v>
      </c>
      <c r="X180" s="149"/>
      <c r="Y180" s="149"/>
      <c r="Z180" s="149"/>
      <c r="AA180" s="149"/>
      <c r="AB180" s="149"/>
      <c r="AC180" s="149"/>
      <c r="AD180" s="149"/>
      <c r="AE180" s="149"/>
      <c r="AF180" s="149"/>
    </row>
    <row r="181" spans="1:32">
      <c r="B181" s="208" t="s">
        <v>40</v>
      </c>
      <c r="C181" s="219"/>
      <c r="D181" s="142">
        <v>48904.939999999995</v>
      </c>
      <c r="E181" s="142">
        <v>61528.55999999999</v>
      </c>
      <c r="F181" s="142">
        <v>83528.75</v>
      </c>
      <c r="G181" s="142">
        <v>91432.63</v>
      </c>
      <c r="H181" s="142">
        <v>144189.01999999999</v>
      </c>
      <c r="I181" s="142">
        <v>196358.10000000003</v>
      </c>
      <c r="J181" s="142">
        <v>237031.72</v>
      </c>
      <c r="K181" s="142">
        <v>239074.96999999997</v>
      </c>
      <c r="L181" s="142">
        <v>219078.47000000003</v>
      </c>
      <c r="M181" s="142">
        <v>243595.32999999996</v>
      </c>
      <c r="N181" s="143"/>
      <c r="O181" s="142">
        <v>0</v>
      </c>
      <c r="P181" s="142">
        <v>0</v>
      </c>
      <c r="Q181" s="142">
        <v>0</v>
      </c>
      <c r="R181" s="142">
        <v>0</v>
      </c>
      <c r="S181" s="142">
        <v>0</v>
      </c>
      <c r="T181" s="142">
        <v>0</v>
      </c>
      <c r="U181" s="142">
        <v>0</v>
      </c>
      <c r="V181" s="142">
        <v>0</v>
      </c>
      <c r="W181" s="142">
        <v>0</v>
      </c>
      <c r="X181" s="150"/>
      <c r="Y181" s="150"/>
      <c r="Z181" s="150"/>
      <c r="AA181" s="150"/>
      <c r="AB181" s="150"/>
      <c r="AC181" s="150"/>
      <c r="AD181" s="150"/>
      <c r="AE181" s="150"/>
      <c r="AF181" s="150"/>
    </row>
    <row r="182" spans="1:32">
      <c r="B182" s="6" t="s">
        <v>41</v>
      </c>
      <c r="C182" s="219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3"/>
      <c r="O182" s="142">
        <v>0</v>
      </c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50"/>
      <c r="Y182" s="150"/>
      <c r="Z182" s="150"/>
      <c r="AA182" s="150"/>
      <c r="AB182" s="150"/>
      <c r="AC182" s="150"/>
      <c r="AD182" s="150"/>
      <c r="AE182" s="150"/>
      <c r="AF182" s="150"/>
    </row>
    <row r="183" spans="1:32">
      <c r="B183" s="6" t="s">
        <v>42</v>
      </c>
      <c r="C183" s="219"/>
      <c r="D183" s="142">
        <v>0</v>
      </c>
      <c r="E183" s="142">
        <v>0</v>
      </c>
      <c r="F183" s="142">
        <v>0</v>
      </c>
      <c r="G183" s="142">
        <v>0</v>
      </c>
      <c r="H183" s="142">
        <v>0</v>
      </c>
      <c r="I183" s="142">
        <v>0</v>
      </c>
      <c r="J183" s="142">
        <v>0</v>
      </c>
      <c r="K183" s="142">
        <v>0</v>
      </c>
      <c r="L183" s="142">
        <v>0</v>
      </c>
      <c r="M183" s="142">
        <v>0</v>
      </c>
      <c r="N183" s="143"/>
      <c r="O183" s="142">
        <v>0</v>
      </c>
      <c r="P183" s="142">
        <v>0</v>
      </c>
      <c r="Q183" s="142">
        <v>0</v>
      </c>
      <c r="R183" s="142">
        <v>0</v>
      </c>
      <c r="S183" s="142">
        <v>0</v>
      </c>
      <c r="T183" s="142">
        <v>0</v>
      </c>
      <c r="U183" s="142">
        <v>0</v>
      </c>
      <c r="V183" s="142">
        <v>0</v>
      </c>
      <c r="W183" s="142">
        <v>0</v>
      </c>
      <c r="X183" s="150"/>
      <c r="Y183" s="150"/>
      <c r="Z183" s="150"/>
      <c r="AA183" s="150"/>
      <c r="AB183" s="150"/>
      <c r="AC183" s="150"/>
      <c r="AD183" s="150"/>
      <c r="AE183" s="150"/>
      <c r="AF183" s="150"/>
    </row>
    <row r="184" spans="1:32">
      <c r="B184" s="6" t="s">
        <v>43</v>
      </c>
      <c r="C184" s="219"/>
      <c r="D184" s="142">
        <v>0</v>
      </c>
      <c r="E184" s="142">
        <v>0</v>
      </c>
      <c r="F184" s="142">
        <v>0</v>
      </c>
      <c r="G184" s="142">
        <v>0</v>
      </c>
      <c r="H184" s="142">
        <v>0</v>
      </c>
      <c r="I184" s="142">
        <v>0</v>
      </c>
      <c r="J184" s="142">
        <v>0</v>
      </c>
      <c r="K184" s="142">
        <v>0</v>
      </c>
      <c r="L184" s="142">
        <v>0</v>
      </c>
      <c r="M184" s="142">
        <v>0</v>
      </c>
      <c r="N184" s="143"/>
      <c r="O184" s="142">
        <v>0</v>
      </c>
      <c r="P184" s="142">
        <v>0</v>
      </c>
      <c r="Q184" s="142">
        <v>0</v>
      </c>
      <c r="R184" s="142">
        <v>0</v>
      </c>
      <c r="S184" s="142">
        <v>0</v>
      </c>
      <c r="T184" s="142">
        <v>0</v>
      </c>
      <c r="U184" s="142">
        <v>0</v>
      </c>
      <c r="V184" s="142">
        <v>0</v>
      </c>
      <c r="W184" s="142">
        <v>0</v>
      </c>
      <c r="X184" s="150"/>
      <c r="Y184" s="150"/>
      <c r="Z184" s="150"/>
      <c r="AA184" s="150"/>
      <c r="AB184" s="150"/>
      <c r="AC184" s="150"/>
      <c r="AD184" s="150"/>
      <c r="AE184" s="150"/>
      <c r="AF184" s="150"/>
    </row>
    <row r="185" spans="1:32">
      <c r="B185" s="6" t="s">
        <v>44</v>
      </c>
      <c r="C185" s="219"/>
      <c r="D185" s="142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3"/>
      <c r="O185" s="142">
        <v>0</v>
      </c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50"/>
      <c r="Y185" s="150"/>
      <c r="Z185" s="150"/>
      <c r="AA185" s="150"/>
      <c r="AB185" s="150"/>
      <c r="AC185" s="150"/>
      <c r="AD185" s="150"/>
      <c r="AE185" s="150"/>
      <c r="AF185" s="150"/>
    </row>
    <row r="186" spans="1:32">
      <c r="B186" s="7" t="s">
        <v>45</v>
      </c>
      <c r="C186" s="219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3"/>
      <c r="O186" s="142">
        <v>0</v>
      </c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50"/>
      <c r="Y186" s="150"/>
      <c r="Z186" s="150"/>
      <c r="AA186" s="150"/>
      <c r="AB186" s="150"/>
      <c r="AC186" s="150"/>
      <c r="AD186" s="150"/>
      <c r="AE186" s="150"/>
      <c r="AF186" s="150"/>
    </row>
    <row r="187" spans="1:32">
      <c r="B187" s="7" t="s">
        <v>46</v>
      </c>
      <c r="C187" s="219"/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3"/>
      <c r="O187" s="142">
        <v>0</v>
      </c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50"/>
      <c r="Y187" s="150"/>
      <c r="Z187" s="150"/>
      <c r="AA187" s="150"/>
      <c r="AB187" s="150"/>
      <c r="AC187" s="150"/>
      <c r="AD187" s="150"/>
      <c r="AE187" s="150"/>
      <c r="AF187" s="150"/>
    </row>
    <row r="188" spans="1:32">
      <c r="B188" s="6" t="s">
        <v>317</v>
      </c>
      <c r="C188" s="219"/>
      <c r="D188" s="142">
        <v>24452.469999999998</v>
      </c>
      <c r="E188" s="142">
        <v>30764.279999999995</v>
      </c>
      <c r="F188" s="142">
        <v>41764.375</v>
      </c>
      <c r="G188" s="142">
        <v>45716.315000000002</v>
      </c>
      <c r="H188" s="142">
        <v>72094.509999999995</v>
      </c>
      <c r="I188" s="142">
        <v>98179.050000000017</v>
      </c>
      <c r="J188" s="142">
        <v>118515.86</v>
      </c>
      <c r="K188" s="142">
        <v>119537.48499999999</v>
      </c>
      <c r="L188" s="142">
        <v>109539.23500000002</v>
      </c>
      <c r="M188" s="142">
        <v>121797.66499999998</v>
      </c>
      <c r="N188" s="143"/>
      <c r="O188" s="142">
        <v>6311.8099999999995</v>
      </c>
      <c r="P188" s="142">
        <v>11000.095000000005</v>
      </c>
      <c r="Q188" s="142">
        <v>3951.9400000000019</v>
      </c>
      <c r="R188" s="142">
        <v>26378.194999999989</v>
      </c>
      <c r="S188" s="142">
        <v>26084.540000000026</v>
      </c>
      <c r="T188" s="142">
        <v>20336.809999999979</v>
      </c>
      <c r="U188" s="142">
        <v>1021.6249999999945</v>
      </c>
      <c r="V188" s="142">
        <v>-9998.2499999999854</v>
      </c>
      <c r="W188" s="142">
        <v>12258.429999999975</v>
      </c>
      <c r="X188" s="150"/>
      <c r="Y188" s="150"/>
      <c r="Z188" s="150"/>
      <c r="AA188" s="150"/>
      <c r="AB188" s="150"/>
      <c r="AC188" s="150"/>
      <c r="AD188" s="150"/>
      <c r="AE188" s="150"/>
      <c r="AF188" s="150"/>
    </row>
    <row r="189" spans="1:32">
      <c r="B189" s="6" t="s">
        <v>108</v>
      </c>
      <c r="C189" s="219"/>
      <c r="D189" s="142">
        <v>24452.469999999998</v>
      </c>
      <c r="E189" s="142">
        <v>30764.279999999995</v>
      </c>
      <c r="F189" s="142">
        <v>41764.375</v>
      </c>
      <c r="G189" s="142">
        <v>45716.315000000002</v>
      </c>
      <c r="H189" s="142">
        <v>72094.509999999995</v>
      </c>
      <c r="I189" s="142">
        <v>98179.050000000017</v>
      </c>
      <c r="J189" s="142">
        <v>118515.86</v>
      </c>
      <c r="K189" s="142">
        <v>119537.48499999999</v>
      </c>
      <c r="L189" s="142">
        <v>109539.23500000002</v>
      </c>
      <c r="M189" s="142">
        <v>121797.66499999998</v>
      </c>
      <c r="N189" s="143"/>
      <c r="O189" s="142">
        <v>6311.8099999999995</v>
      </c>
      <c r="P189" s="142">
        <v>11000.095000000005</v>
      </c>
      <c r="Q189" s="142">
        <v>3951.9400000000019</v>
      </c>
      <c r="R189" s="142">
        <v>26378.194999999989</v>
      </c>
      <c r="S189" s="142">
        <v>26084.540000000026</v>
      </c>
      <c r="T189" s="142">
        <v>20336.809999999979</v>
      </c>
      <c r="U189" s="142">
        <v>1021.6249999999945</v>
      </c>
      <c r="V189" s="142">
        <v>-9998.2499999999854</v>
      </c>
      <c r="W189" s="142">
        <v>12258.429999999975</v>
      </c>
      <c r="X189" s="150"/>
      <c r="Y189" s="150"/>
      <c r="Z189" s="150"/>
      <c r="AA189" s="150"/>
      <c r="AB189" s="150"/>
      <c r="AC189" s="150"/>
      <c r="AD189" s="150"/>
      <c r="AE189" s="150"/>
      <c r="AF189" s="150"/>
    </row>
    <row r="190" spans="1:32">
      <c r="B190" s="6" t="s">
        <v>48</v>
      </c>
      <c r="C190" s="219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3"/>
      <c r="O190" s="142">
        <v>0</v>
      </c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50"/>
      <c r="Y190" s="150"/>
      <c r="Z190" s="150"/>
      <c r="AA190" s="150"/>
      <c r="AB190" s="150"/>
      <c r="AC190" s="150"/>
      <c r="AD190" s="150"/>
      <c r="AE190" s="150"/>
      <c r="AF190" s="150"/>
    </row>
    <row r="191" spans="1:32">
      <c r="B191" s="6" t="s">
        <v>325</v>
      </c>
      <c r="C191" s="219"/>
      <c r="D191" s="142">
        <v>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3"/>
      <c r="O191" s="142">
        <v>0</v>
      </c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50"/>
      <c r="Y191" s="150"/>
      <c r="Z191" s="150"/>
      <c r="AA191" s="150"/>
      <c r="AB191" s="150"/>
      <c r="AC191" s="150"/>
      <c r="AD191" s="150"/>
      <c r="AE191" s="150"/>
      <c r="AF191" s="150"/>
    </row>
    <row r="192" spans="1:32">
      <c r="B192" s="8" t="s">
        <v>101</v>
      </c>
      <c r="C192" s="219"/>
      <c r="D192" s="142">
        <v>0</v>
      </c>
      <c r="E192" s="142">
        <v>0</v>
      </c>
      <c r="F192" s="142">
        <v>0</v>
      </c>
      <c r="G192" s="142">
        <v>0</v>
      </c>
      <c r="H192" s="142">
        <v>0</v>
      </c>
      <c r="I192" s="142">
        <v>0</v>
      </c>
      <c r="J192" s="142">
        <v>0</v>
      </c>
      <c r="K192" s="142">
        <v>0</v>
      </c>
      <c r="L192" s="142">
        <v>0</v>
      </c>
      <c r="M192" s="142">
        <v>0</v>
      </c>
      <c r="N192" s="143"/>
      <c r="O192" s="142">
        <v>0</v>
      </c>
      <c r="P192" s="142">
        <v>0</v>
      </c>
      <c r="Q192" s="142">
        <v>0</v>
      </c>
      <c r="R192" s="142">
        <v>0</v>
      </c>
      <c r="S192" s="142">
        <v>0</v>
      </c>
      <c r="T192" s="142">
        <v>0</v>
      </c>
      <c r="U192" s="142">
        <v>0</v>
      </c>
      <c r="V192" s="142">
        <v>0</v>
      </c>
      <c r="W192" s="142">
        <v>0</v>
      </c>
      <c r="X192" s="150"/>
      <c r="Y192" s="150"/>
      <c r="Z192" s="150"/>
      <c r="AA192" s="150"/>
      <c r="AB192" s="150"/>
      <c r="AC192" s="150"/>
      <c r="AD192" s="150"/>
      <c r="AE192" s="150"/>
      <c r="AF192" s="150"/>
    </row>
    <row r="193" spans="1:32" s="45" customFormat="1">
      <c r="A193" s="38"/>
      <c r="B193" s="31" t="s">
        <v>27</v>
      </c>
      <c r="C193" s="209" t="s">
        <v>300</v>
      </c>
      <c r="D193" s="139">
        <v>0</v>
      </c>
      <c r="E193" s="139">
        <v>0</v>
      </c>
      <c r="F193" s="139">
        <v>0</v>
      </c>
      <c r="G193" s="139">
        <v>0</v>
      </c>
      <c r="H193" s="139">
        <v>0</v>
      </c>
      <c r="I193" s="139">
        <v>0</v>
      </c>
      <c r="J193" s="139">
        <v>0</v>
      </c>
      <c r="K193" s="139">
        <v>0</v>
      </c>
      <c r="L193" s="139">
        <v>0</v>
      </c>
      <c r="M193" s="139">
        <v>0</v>
      </c>
      <c r="N193" s="146"/>
      <c r="O193" s="139">
        <v>0</v>
      </c>
      <c r="P193" s="139">
        <v>0</v>
      </c>
      <c r="Q193" s="139">
        <v>0</v>
      </c>
      <c r="R193" s="139">
        <v>0</v>
      </c>
      <c r="S193" s="139">
        <v>0</v>
      </c>
      <c r="T193" s="139">
        <v>0</v>
      </c>
      <c r="U193" s="139">
        <v>0</v>
      </c>
      <c r="V193" s="139">
        <v>0</v>
      </c>
      <c r="W193" s="139">
        <v>0</v>
      </c>
      <c r="X193" s="149"/>
      <c r="Y193" s="149"/>
      <c r="Z193" s="149"/>
      <c r="AA193" s="149"/>
      <c r="AB193" s="149"/>
      <c r="AC193" s="149"/>
      <c r="AD193" s="149"/>
      <c r="AE193" s="149"/>
      <c r="AF193" s="149"/>
    </row>
    <row r="194" spans="1:32">
      <c r="B194" s="3" t="s">
        <v>12</v>
      </c>
      <c r="C194" s="210" t="s">
        <v>301</v>
      </c>
      <c r="D194" s="142">
        <v>0</v>
      </c>
      <c r="E194" s="142">
        <v>0</v>
      </c>
      <c r="F194" s="142">
        <v>0</v>
      </c>
      <c r="G194" s="142">
        <v>0</v>
      </c>
      <c r="H194" s="142">
        <v>0</v>
      </c>
      <c r="I194" s="142">
        <v>0</v>
      </c>
      <c r="J194" s="142">
        <v>0</v>
      </c>
      <c r="K194" s="142">
        <v>0</v>
      </c>
      <c r="L194" s="142">
        <v>0</v>
      </c>
      <c r="M194" s="142">
        <v>0</v>
      </c>
      <c r="N194" s="143"/>
      <c r="O194" s="142">
        <v>0</v>
      </c>
      <c r="P194" s="142">
        <v>0</v>
      </c>
      <c r="Q194" s="142">
        <v>0</v>
      </c>
      <c r="R194" s="142">
        <v>0</v>
      </c>
      <c r="S194" s="142">
        <v>0</v>
      </c>
      <c r="T194" s="142">
        <v>0</v>
      </c>
      <c r="U194" s="142">
        <v>0</v>
      </c>
      <c r="V194" s="142">
        <v>0</v>
      </c>
      <c r="W194" s="142">
        <v>0</v>
      </c>
      <c r="X194" s="150"/>
      <c r="Y194" s="150"/>
      <c r="Z194" s="150"/>
      <c r="AA194" s="150"/>
      <c r="AB194" s="150"/>
      <c r="AC194" s="150"/>
      <c r="AD194" s="150"/>
      <c r="AE194" s="150"/>
      <c r="AF194" s="150"/>
    </row>
    <row r="195" spans="1:32">
      <c r="B195" s="3" t="s">
        <v>13</v>
      </c>
      <c r="C195" s="210" t="s">
        <v>302</v>
      </c>
      <c r="D195" s="142">
        <v>0</v>
      </c>
      <c r="E195" s="142">
        <v>0</v>
      </c>
      <c r="F195" s="142">
        <v>0</v>
      </c>
      <c r="G195" s="142">
        <v>0</v>
      </c>
      <c r="H195" s="142">
        <v>0</v>
      </c>
      <c r="I195" s="142">
        <v>0</v>
      </c>
      <c r="J195" s="142">
        <v>0</v>
      </c>
      <c r="K195" s="142">
        <v>0</v>
      </c>
      <c r="L195" s="142">
        <v>0</v>
      </c>
      <c r="M195" s="142">
        <v>0</v>
      </c>
      <c r="N195" s="143"/>
      <c r="O195" s="142">
        <v>0</v>
      </c>
      <c r="P195" s="142">
        <v>0</v>
      </c>
      <c r="Q195" s="142">
        <v>0</v>
      </c>
      <c r="R195" s="142">
        <v>0</v>
      </c>
      <c r="S195" s="142">
        <v>0</v>
      </c>
      <c r="T195" s="142">
        <v>0</v>
      </c>
      <c r="U195" s="142">
        <v>0</v>
      </c>
      <c r="V195" s="142">
        <v>0</v>
      </c>
      <c r="W195" s="142">
        <v>0</v>
      </c>
      <c r="X195" s="150"/>
      <c r="Y195" s="150"/>
      <c r="Z195" s="150"/>
      <c r="AA195" s="150"/>
      <c r="AB195" s="150"/>
      <c r="AC195" s="150"/>
      <c r="AD195" s="150"/>
      <c r="AE195" s="150"/>
      <c r="AF195" s="150"/>
    </row>
    <row r="196" spans="1:32" s="45" customFormat="1">
      <c r="A196" s="38"/>
      <c r="B196" s="5" t="s">
        <v>28</v>
      </c>
      <c r="C196" s="209" t="s">
        <v>311</v>
      </c>
      <c r="D196" s="139">
        <v>0</v>
      </c>
      <c r="E196" s="139">
        <v>0</v>
      </c>
      <c r="F196" s="139">
        <v>0</v>
      </c>
      <c r="G196" s="139">
        <v>0</v>
      </c>
      <c r="H196" s="139">
        <v>0</v>
      </c>
      <c r="I196" s="139">
        <v>0</v>
      </c>
      <c r="J196" s="139">
        <v>0</v>
      </c>
      <c r="K196" s="139">
        <v>0</v>
      </c>
      <c r="L196" s="139">
        <v>0</v>
      </c>
      <c r="M196" s="139">
        <v>0</v>
      </c>
      <c r="N196" s="146"/>
      <c r="O196" s="139">
        <v>0</v>
      </c>
      <c r="P196" s="139">
        <v>0</v>
      </c>
      <c r="Q196" s="139">
        <v>0</v>
      </c>
      <c r="R196" s="139">
        <v>0</v>
      </c>
      <c r="S196" s="139">
        <v>0</v>
      </c>
      <c r="T196" s="139">
        <v>0</v>
      </c>
      <c r="U196" s="139">
        <v>0</v>
      </c>
      <c r="V196" s="139">
        <v>0</v>
      </c>
      <c r="W196" s="139">
        <v>0</v>
      </c>
      <c r="X196" s="149"/>
      <c r="Y196" s="149"/>
      <c r="Z196" s="149"/>
      <c r="AA196" s="149"/>
      <c r="AB196" s="149"/>
      <c r="AC196" s="149"/>
      <c r="AD196" s="149"/>
      <c r="AE196" s="149"/>
      <c r="AF196" s="149"/>
    </row>
    <row r="197" spans="1:32">
      <c r="B197" s="3" t="s">
        <v>15</v>
      </c>
      <c r="C197" s="210" t="s">
        <v>303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3"/>
      <c r="O197" s="142">
        <v>0</v>
      </c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50"/>
      <c r="Y197" s="150"/>
      <c r="Z197" s="150"/>
      <c r="AA197" s="150"/>
      <c r="AB197" s="150"/>
      <c r="AC197" s="150"/>
      <c r="AD197" s="150"/>
      <c r="AE197" s="150"/>
      <c r="AF197" s="150"/>
    </row>
    <row r="198" spans="1:32">
      <c r="B198" s="3" t="s">
        <v>16</v>
      </c>
      <c r="C198" s="210" t="s">
        <v>304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3"/>
      <c r="O198" s="142">
        <v>0</v>
      </c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50"/>
      <c r="Y198" s="150"/>
      <c r="Z198" s="150"/>
      <c r="AA198" s="150"/>
      <c r="AB198" s="150"/>
      <c r="AC198" s="150"/>
      <c r="AD198" s="150"/>
      <c r="AE198" s="150"/>
      <c r="AF198" s="150"/>
    </row>
    <row r="199" spans="1:32">
      <c r="B199" s="3" t="s">
        <v>17</v>
      </c>
      <c r="C199" s="210" t="s">
        <v>305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3"/>
      <c r="O199" s="142">
        <v>0</v>
      </c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50"/>
      <c r="Y199" s="150"/>
      <c r="Z199" s="150"/>
      <c r="AA199" s="150"/>
      <c r="AB199" s="150"/>
      <c r="AC199" s="150"/>
      <c r="AD199" s="150"/>
      <c r="AE199" s="150"/>
      <c r="AF199" s="150"/>
    </row>
    <row r="200" spans="1:32">
      <c r="B200" s="4" t="s">
        <v>34</v>
      </c>
      <c r="C200" s="42"/>
      <c r="D200" s="142">
        <v>0</v>
      </c>
      <c r="E200" s="142">
        <v>0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0</v>
      </c>
      <c r="M200" s="142">
        <v>0</v>
      </c>
      <c r="N200" s="143"/>
      <c r="O200" s="142">
        <v>0</v>
      </c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50"/>
      <c r="Y200" s="150"/>
      <c r="Z200" s="150"/>
      <c r="AA200" s="150"/>
      <c r="AB200" s="150"/>
      <c r="AC200" s="150"/>
      <c r="AD200" s="150"/>
      <c r="AE200" s="150"/>
      <c r="AF200" s="150"/>
    </row>
    <row r="201" spans="1:32">
      <c r="B201" s="3" t="s">
        <v>19</v>
      </c>
      <c r="C201" s="210" t="s">
        <v>306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3"/>
      <c r="O201" s="142">
        <v>0</v>
      </c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50"/>
      <c r="Y201" s="150"/>
      <c r="Z201" s="150"/>
      <c r="AA201" s="150"/>
      <c r="AB201" s="150"/>
      <c r="AC201" s="150"/>
      <c r="AD201" s="150"/>
      <c r="AE201" s="150"/>
      <c r="AF201" s="150"/>
    </row>
    <row r="202" spans="1:32">
      <c r="B202" s="3" t="s">
        <v>20</v>
      </c>
      <c r="C202" s="210" t="s">
        <v>307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3"/>
      <c r="O202" s="142">
        <v>0</v>
      </c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50"/>
      <c r="Y202" s="150"/>
      <c r="Z202" s="150"/>
      <c r="AA202" s="150"/>
      <c r="AB202" s="150"/>
      <c r="AC202" s="150"/>
      <c r="AD202" s="150"/>
      <c r="AE202" s="150"/>
      <c r="AF202" s="150"/>
    </row>
    <row r="203" spans="1:32" s="45" customFormat="1">
      <c r="A203" s="38"/>
      <c r="B203" s="5" t="s">
        <v>21</v>
      </c>
      <c r="C203" s="209" t="s">
        <v>308</v>
      </c>
      <c r="D203" s="139">
        <v>340147.04717240139</v>
      </c>
      <c r="E203" s="139">
        <v>346818.06193429016</v>
      </c>
      <c r="F203" s="139">
        <v>359554.719760646</v>
      </c>
      <c r="G203" s="139">
        <v>345499.21736521716</v>
      </c>
      <c r="H203" s="139">
        <v>302471.23999999993</v>
      </c>
      <c r="I203" s="139">
        <v>320997.68792047084</v>
      </c>
      <c r="J203" s="139">
        <v>418085.31888825184</v>
      </c>
      <c r="K203" s="139">
        <v>522240.72467706027</v>
      </c>
      <c r="L203" s="139">
        <v>542444.92049865716</v>
      </c>
      <c r="M203" s="139">
        <v>384282.01728708181</v>
      </c>
      <c r="N203" s="146"/>
      <c r="O203" s="139">
        <v>6671.0147618887731</v>
      </c>
      <c r="P203" s="139">
        <v>12736.657826355849</v>
      </c>
      <c r="Q203" s="139">
        <v>-14055.502395428857</v>
      </c>
      <c r="R203" s="139">
        <v>-43027.977365217201</v>
      </c>
      <c r="S203" s="139">
        <v>18526.447920470899</v>
      </c>
      <c r="T203" s="139">
        <v>97087.630967780977</v>
      </c>
      <c r="U203" s="139">
        <v>104155.40578880845</v>
      </c>
      <c r="V203" s="139">
        <v>20204.195821596841</v>
      </c>
      <c r="W203" s="139">
        <v>-158162.90321157529</v>
      </c>
      <c r="X203" s="149"/>
      <c r="Y203" s="149"/>
      <c r="Z203" s="149"/>
      <c r="AA203" s="149"/>
      <c r="AB203" s="149"/>
      <c r="AC203" s="149"/>
      <c r="AD203" s="149"/>
      <c r="AE203" s="149"/>
      <c r="AF203" s="149"/>
    </row>
    <row r="204" spans="1:32" s="45" customFormat="1">
      <c r="A204" s="38"/>
      <c r="B204" s="9" t="s">
        <v>94</v>
      </c>
      <c r="C204" s="209" t="s">
        <v>309</v>
      </c>
      <c r="D204" s="139">
        <v>134840.84</v>
      </c>
      <c r="E204" s="139">
        <v>144134.28999999998</v>
      </c>
      <c r="F204" s="139">
        <v>144850.93</v>
      </c>
      <c r="G204" s="139">
        <v>142665.76999999999</v>
      </c>
      <c r="H204" s="139">
        <v>122478.91</v>
      </c>
      <c r="I204" s="139">
        <v>139603.65353728356</v>
      </c>
      <c r="J204" s="139">
        <v>274905.67829611432</v>
      </c>
      <c r="K204" s="139">
        <v>326205.97604135942</v>
      </c>
      <c r="L204" s="139">
        <v>235424.21251928154</v>
      </c>
      <c r="M204" s="139">
        <v>100805.80161019265</v>
      </c>
      <c r="N204" s="146"/>
      <c r="O204" s="139">
        <v>9293.4499999999844</v>
      </c>
      <c r="P204" s="139">
        <v>716.64000000000669</v>
      </c>
      <c r="Q204" s="139">
        <v>-2185.1599999999962</v>
      </c>
      <c r="R204" s="139">
        <v>-20186.86</v>
      </c>
      <c r="S204" s="139">
        <v>17124.743537283575</v>
      </c>
      <c r="T204" s="139">
        <v>135302.02475883075</v>
      </c>
      <c r="U204" s="139">
        <v>51300.297745245101</v>
      </c>
      <c r="V204" s="139">
        <v>-90781.763522077876</v>
      </c>
      <c r="W204" s="139">
        <v>-134618.41090908888</v>
      </c>
      <c r="X204" s="149"/>
      <c r="Y204" s="149"/>
      <c r="Z204" s="149"/>
      <c r="AA204" s="149"/>
      <c r="AB204" s="149"/>
      <c r="AC204" s="149"/>
      <c r="AD204" s="149"/>
      <c r="AE204" s="149"/>
      <c r="AF204" s="149"/>
    </row>
    <row r="205" spans="1:32">
      <c r="B205" s="208" t="s">
        <v>40</v>
      </c>
      <c r="C205" s="219"/>
      <c r="D205" s="142">
        <v>134840.84</v>
      </c>
      <c r="E205" s="142">
        <v>144134.28999999998</v>
      </c>
      <c r="F205" s="142">
        <v>144850.93</v>
      </c>
      <c r="G205" s="142">
        <v>142665.76999999999</v>
      </c>
      <c r="H205" s="142">
        <v>122478.91</v>
      </c>
      <c r="I205" s="142">
        <v>139603.65353728356</v>
      </c>
      <c r="J205" s="142">
        <v>274905.67829611432</v>
      </c>
      <c r="K205" s="142">
        <v>326205.97604135942</v>
      </c>
      <c r="L205" s="142">
        <v>235424.21251928154</v>
      </c>
      <c r="M205" s="142">
        <v>100805.80161019265</v>
      </c>
      <c r="N205" s="143"/>
      <c r="O205" s="142">
        <v>0</v>
      </c>
      <c r="P205" s="142">
        <v>0</v>
      </c>
      <c r="Q205" s="142">
        <v>0</v>
      </c>
      <c r="R205" s="142">
        <v>0</v>
      </c>
      <c r="S205" s="142">
        <v>0</v>
      </c>
      <c r="T205" s="142">
        <v>0</v>
      </c>
      <c r="U205" s="142">
        <v>0</v>
      </c>
      <c r="V205" s="142">
        <v>0</v>
      </c>
      <c r="W205" s="142">
        <v>0</v>
      </c>
      <c r="X205" s="150"/>
      <c r="Y205" s="150"/>
      <c r="Z205" s="150"/>
      <c r="AA205" s="150"/>
      <c r="AB205" s="150"/>
      <c r="AC205" s="150"/>
      <c r="AD205" s="150"/>
      <c r="AE205" s="150"/>
      <c r="AF205" s="150"/>
    </row>
    <row r="206" spans="1:32">
      <c r="B206" s="6" t="s">
        <v>41</v>
      </c>
      <c r="C206" s="219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3"/>
      <c r="O206" s="142">
        <v>0</v>
      </c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50"/>
      <c r="Y206" s="150"/>
      <c r="Z206" s="150"/>
      <c r="AA206" s="150"/>
      <c r="AB206" s="150"/>
      <c r="AC206" s="150"/>
      <c r="AD206" s="150"/>
      <c r="AE206" s="150"/>
      <c r="AF206" s="150"/>
    </row>
    <row r="207" spans="1:32">
      <c r="B207" s="6" t="s">
        <v>42</v>
      </c>
      <c r="C207" s="219"/>
      <c r="D207" s="142">
        <v>0</v>
      </c>
      <c r="E207" s="142">
        <v>0</v>
      </c>
      <c r="F207" s="142">
        <v>0</v>
      </c>
      <c r="G207" s="142">
        <v>0</v>
      </c>
      <c r="H207" s="142">
        <v>0</v>
      </c>
      <c r="I207" s="142">
        <v>0</v>
      </c>
      <c r="J207" s="142">
        <v>0</v>
      </c>
      <c r="K207" s="142">
        <v>0</v>
      </c>
      <c r="L207" s="142">
        <v>0</v>
      </c>
      <c r="M207" s="142">
        <v>0</v>
      </c>
      <c r="N207" s="143"/>
      <c r="O207" s="142">
        <v>0</v>
      </c>
      <c r="P207" s="142">
        <v>0</v>
      </c>
      <c r="Q207" s="142">
        <v>0</v>
      </c>
      <c r="R207" s="142">
        <v>0</v>
      </c>
      <c r="S207" s="142">
        <v>0</v>
      </c>
      <c r="T207" s="142">
        <v>0</v>
      </c>
      <c r="U207" s="142">
        <v>0</v>
      </c>
      <c r="V207" s="142">
        <v>0</v>
      </c>
      <c r="W207" s="142">
        <v>0</v>
      </c>
      <c r="X207" s="150"/>
      <c r="Y207" s="150"/>
      <c r="Z207" s="150"/>
      <c r="AA207" s="150"/>
      <c r="AB207" s="150"/>
      <c r="AC207" s="150"/>
      <c r="AD207" s="150"/>
      <c r="AE207" s="150"/>
      <c r="AF207" s="150"/>
    </row>
    <row r="208" spans="1:32">
      <c r="B208" s="6" t="s">
        <v>43</v>
      </c>
      <c r="C208" s="219"/>
      <c r="D208" s="142">
        <v>0</v>
      </c>
      <c r="E208" s="142">
        <v>0</v>
      </c>
      <c r="F208" s="142">
        <v>0</v>
      </c>
      <c r="G208" s="142">
        <v>0</v>
      </c>
      <c r="H208" s="142">
        <v>0</v>
      </c>
      <c r="I208" s="142">
        <v>0</v>
      </c>
      <c r="J208" s="142">
        <v>0</v>
      </c>
      <c r="K208" s="142">
        <v>0</v>
      </c>
      <c r="L208" s="142">
        <v>0</v>
      </c>
      <c r="M208" s="142">
        <v>0</v>
      </c>
      <c r="N208" s="143"/>
      <c r="O208" s="142">
        <v>0</v>
      </c>
      <c r="P208" s="142">
        <v>0</v>
      </c>
      <c r="Q208" s="142">
        <v>0</v>
      </c>
      <c r="R208" s="142">
        <v>0</v>
      </c>
      <c r="S208" s="142">
        <v>0</v>
      </c>
      <c r="T208" s="142">
        <v>0</v>
      </c>
      <c r="U208" s="142">
        <v>0</v>
      </c>
      <c r="V208" s="142">
        <v>0</v>
      </c>
      <c r="W208" s="142">
        <v>0</v>
      </c>
      <c r="X208" s="150"/>
      <c r="Y208" s="150"/>
      <c r="Z208" s="150"/>
      <c r="AA208" s="150"/>
      <c r="AB208" s="150"/>
      <c r="AC208" s="150"/>
      <c r="AD208" s="150"/>
      <c r="AE208" s="150"/>
      <c r="AF208" s="150"/>
    </row>
    <row r="209" spans="1:32">
      <c r="B209" s="6" t="s">
        <v>44</v>
      </c>
      <c r="C209" s="219"/>
      <c r="D209" s="142">
        <v>0</v>
      </c>
      <c r="E209" s="142">
        <v>0</v>
      </c>
      <c r="F209" s="142">
        <v>0</v>
      </c>
      <c r="G209" s="142">
        <v>0</v>
      </c>
      <c r="H209" s="142">
        <v>0</v>
      </c>
      <c r="I209" s="142">
        <v>0</v>
      </c>
      <c r="J209" s="142">
        <v>0</v>
      </c>
      <c r="K209" s="142">
        <v>0</v>
      </c>
      <c r="L209" s="142">
        <v>0</v>
      </c>
      <c r="M209" s="142">
        <v>0</v>
      </c>
      <c r="N209" s="143"/>
      <c r="O209" s="142">
        <v>0</v>
      </c>
      <c r="P209" s="142">
        <v>0</v>
      </c>
      <c r="Q209" s="142">
        <v>0</v>
      </c>
      <c r="R209" s="142">
        <v>0</v>
      </c>
      <c r="S209" s="142">
        <v>0</v>
      </c>
      <c r="T209" s="142">
        <v>0</v>
      </c>
      <c r="U209" s="142">
        <v>0</v>
      </c>
      <c r="V209" s="142">
        <v>0</v>
      </c>
      <c r="W209" s="142">
        <v>0</v>
      </c>
      <c r="X209" s="150"/>
      <c r="Y209" s="150"/>
      <c r="Z209" s="150"/>
      <c r="AA209" s="150"/>
      <c r="AB209" s="150"/>
      <c r="AC209" s="150"/>
      <c r="AD209" s="150"/>
      <c r="AE209" s="150"/>
      <c r="AF209" s="150"/>
    </row>
    <row r="210" spans="1:32">
      <c r="B210" s="7" t="s">
        <v>45</v>
      </c>
      <c r="C210" s="219"/>
      <c r="D210" s="142">
        <v>0</v>
      </c>
      <c r="E210" s="142">
        <v>0</v>
      </c>
      <c r="F210" s="142">
        <v>0</v>
      </c>
      <c r="G210" s="142">
        <v>0</v>
      </c>
      <c r="H210" s="142">
        <v>0</v>
      </c>
      <c r="I210" s="142">
        <v>0</v>
      </c>
      <c r="J210" s="142">
        <v>0</v>
      </c>
      <c r="K210" s="142">
        <v>0</v>
      </c>
      <c r="L210" s="142">
        <v>0</v>
      </c>
      <c r="M210" s="142">
        <v>0</v>
      </c>
      <c r="N210" s="143"/>
      <c r="O210" s="142">
        <v>0</v>
      </c>
      <c r="P210" s="142">
        <v>0</v>
      </c>
      <c r="Q210" s="142">
        <v>0</v>
      </c>
      <c r="R210" s="142">
        <v>0</v>
      </c>
      <c r="S210" s="142">
        <v>0</v>
      </c>
      <c r="T210" s="142">
        <v>0</v>
      </c>
      <c r="U210" s="142">
        <v>0</v>
      </c>
      <c r="V210" s="142">
        <v>0</v>
      </c>
      <c r="W210" s="142">
        <v>0</v>
      </c>
      <c r="X210" s="150"/>
      <c r="Y210" s="150"/>
      <c r="Z210" s="150"/>
      <c r="AA210" s="150"/>
      <c r="AB210" s="150"/>
      <c r="AC210" s="150"/>
      <c r="AD210" s="150"/>
      <c r="AE210" s="150"/>
      <c r="AF210" s="150"/>
    </row>
    <row r="211" spans="1:32">
      <c r="B211" s="7" t="s">
        <v>46</v>
      </c>
      <c r="C211" s="219"/>
      <c r="D211" s="142">
        <v>0</v>
      </c>
      <c r="E211" s="142">
        <v>0</v>
      </c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3"/>
      <c r="O211" s="142">
        <v>0</v>
      </c>
      <c r="P211" s="142">
        <v>0</v>
      </c>
      <c r="Q211" s="142">
        <v>0</v>
      </c>
      <c r="R211" s="142">
        <v>0</v>
      </c>
      <c r="S211" s="142">
        <v>0</v>
      </c>
      <c r="T211" s="142">
        <v>0</v>
      </c>
      <c r="U211" s="142">
        <v>0</v>
      </c>
      <c r="V211" s="142">
        <v>0</v>
      </c>
      <c r="W211" s="142">
        <v>0</v>
      </c>
      <c r="X211" s="150"/>
      <c r="Y211" s="150"/>
      <c r="Z211" s="150"/>
      <c r="AA211" s="150"/>
      <c r="AB211" s="150"/>
      <c r="AC211" s="150"/>
      <c r="AD211" s="150"/>
      <c r="AE211" s="150"/>
      <c r="AF211" s="150"/>
    </row>
    <row r="212" spans="1:32">
      <c r="B212" s="6" t="s">
        <v>317</v>
      </c>
      <c r="C212" s="219"/>
      <c r="D212" s="142">
        <v>67420.42</v>
      </c>
      <c r="E212" s="142">
        <v>72067.14499999999</v>
      </c>
      <c r="F212" s="142">
        <v>72425.464999999997</v>
      </c>
      <c r="G212" s="142">
        <v>71332.884999999995</v>
      </c>
      <c r="H212" s="142">
        <v>61239.455000000002</v>
      </c>
      <c r="I212" s="142">
        <v>69801.826768641782</v>
      </c>
      <c r="J212" s="142">
        <v>137452.83914805716</v>
      </c>
      <c r="K212" s="142">
        <v>163102.98802067971</v>
      </c>
      <c r="L212" s="142">
        <v>117712.10625964077</v>
      </c>
      <c r="M212" s="142">
        <v>50402.900805096324</v>
      </c>
      <c r="N212" s="143"/>
      <c r="O212" s="142">
        <v>4646.7249999999922</v>
      </c>
      <c r="P212" s="142">
        <v>358.32000000000335</v>
      </c>
      <c r="Q212" s="142">
        <v>-1092.5799999999981</v>
      </c>
      <c r="R212" s="142">
        <v>-10093.43</v>
      </c>
      <c r="S212" s="142">
        <v>8562.3717686417876</v>
      </c>
      <c r="T212" s="142">
        <v>67651.012379415377</v>
      </c>
      <c r="U212" s="142">
        <v>25650.148872622551</v>
      </c>
      <c r="V212" s="142">
        <v>-45390.881761038938</v>
      </c>
      <c r="W212" s="142">
        <v>-67309.205454544441</v>
      </c>
      <c r="X212" s="150"/>
      <c r="Y212" s="150"/>
      <c r="Z212" s="150"/>
      <c r="AA212" s="150"/>
      <c r="AB212" s="150"/>
      <c r="AC212" s="150"/>
      <c r="AD212" s="150"/>
      <c r="AE212" s="150"/>
      <c r="AF212" s="150"/>
    </row>
    <row r="213" spans="1:32">
      <c r="B213" s="6" t="s">
        <v>108</v>
      </c>
      <c r="C213" s="219"/>
      <c r="D213" s="142">
        <v>67420.42</v>
      </c>
      <c r="E213" s="142">
        <v>72067.14499999999</v>
      </c>
      <c r="F213" s="142">
        <v>72425.464999999997</v>
      </c>
      <c r="G213" s="142">
        <v>71332.884999999995</v>
      </c>
      <c r="H213" s="142">
        <v>61239.455000000002</v>
      </c>
      <c r="I213" s="142">
        <v>69801.826768641782</v>
      </c>
      <c r="J213" s="142">
        <v>137452.83914805716</v>
      </c>
      <c r="K213" s="142">
        <v>163102.98802067971</v>
      </c>
      <c r="L213" s="142">
        <v>117712.10625964077</v>
      </c>
      <c r="M213" s="142">
        <v>50402.900805096324</v>
      </c>
      <c r="N213" s="143"/>
      <c r="O213" s="142">
        <v>4646.7249999999922</v>
      </c>
      <c r="P213" s="142">
        <v>358.32000000000335</v>
      </c>
      <c r="Q213" s="142">
        <v>-1092.5799999999981</v>
      </c>
      <c r="R213" s="142">
        <v>-10093.43</v>
      </c>
      <c r="S213" s="142">
        <v>8562.3717686417876</v>
      </c>
      <c r="T213" s="142">
        <v>67651.012379415377</v>
      </c>
      <c r="U213" s="142">
        <v>25650.148872622551</v>
      </c>
      <c r="V213" s="142">
        <v>-45390.881761038938</v>
      </c>
      <c r="W213" s="142">
        <v>-67309.205454544441</v>
      </c>
      <c r="X213" s="150"/>
      <c r="Y213" s="150"/>
      <c r="Z213" s="150"/>
      <c r="AA213" s="150"/>
      <c r="AB213" s="150"/>
      <c r="AC213" s="150"/>
      <c r="AD213" s="150"/>
      <c r="AE213" s="150"/>
      <c r="AF213" s="150"/>
    </row>
    <row r="214" spans="1:32">
      <c r="B214" s="6" t="s">
        <v>48</v>
      </c>
      <c r="C214" s="219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3"/>
      <c r="O214" s="142">
        <v>0</v>
      </c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50"/>
      <c r="Y214" s="150"/>
      <c r="Z214" s="150"/>
      <c r="AA214" s="150"/>
      <c r="AB214" s="150"/>
      <c r="AC214" s="150"/>
      <c r="AD214" s="150"/>
      <c r="AE214" s="150"/>
      <c r="AF214" s="150"/>
    </row>
    <row r="215" spans="1:32">
      <c r="B215" s="6" t="s">
        <v>325</v>
      </c>
      <c r="C215" s="219"/>
      <c r="D215" s="142">
        <v>0</v>
      </c>
      <c r="E215" s="142">
        <v>0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3"/>
      <c r="O215" s="142">
        <v>0</v>
      </c>
      <c r="P215" s="142">
        <v>0</v>
      </c>
      <c r="Q215" s="142">
        <v>0</v>
      </c>
      <c r="R215" s="142">
        <v>0</v>
      </c>
      <c r="S215" s="142">
        <v>0</v>
      </c>
      <c r="T215" s="142">
        <v>0</v>
      </c>
      <c r="U215" s="142">
        <v>0</v>
      </c>
      <c r="V215" s="142">
        <v>0</v>
      </c>
      <c r="W215" s="142">
        <v>0</v>
      </c>
      <c r="X215" s="150"/>
      <c r="Y215" s="150"/>
      <c r="Z215" s="150"/>
      <c r="AA215" s="150"/>
      <c r="AB215" s="150"/>
      <c r="AC215" s="150"/>
      <c r="AD215" s="150"/>
      <c r="AE215" s="150"/>
      <c r="AF215" s="150"/>
    </row>
    <row r="216" spans="1:32">
      <c r="B216" s="8" t="s">
        <v>101</v>
      </c>
      <c r="C216" s="219"/>
      <c r="D216" s="142">
        <v>0</v>
      </c>
      <c r="E216" s="142">
        <v>0</v>
      </c>
      <c r="F216" s="142">
        <v>0</v>
      </c>
      <c r="G216" s="142">
        <v>0</v>
      </c>
      <c r="H216" s="142">
        <v>0</v>
      </c>
      <c r="I216" s="142">
        <v>0</v>
      </c>
      <c r="J216" s="142">
        <v>0</v>
      </c>
      <c r="K216" s="142">
        <v>0</v>
      </c>
      <c r="L216" s="142">
        <v>0</v>
      </c>
      <c r="M216" s="142">
        <v>0</v>
      </c>
      <c r="N216" s="143"/>
      <c r="O216" s="142">
        <v>0</v>
      </c>
      <c r="P216" s="142">
        <v>0</v>
      </c>
      <c r="Q216" s="142">
        <v>0</v>
      </c>
      <c r="R216" s="142">
        <v>0</v>
      </c>
      <c r="S216" s="142">
        <v>0</v>
      </c>
      <c r="T216" s="142">
        <v>0</v>
      </c>
      <c r="U216" s="142">
        <v>0</v>
      </c>
      <c r="V216" s="142">
        <v>0</v>
      </c>
      <c r="W216" s="142">
        <v>0</v>
      </c>
      <c r="X216" s="150"/>
      <c r="Y216" s="150"/>
      <c r="Z216" s="150"/>
      <c r="AA216" s="150"/>
      <c r="AB216" s="150"/>
      <c r="AC216" s="150"/>
      <c r="AD216" s="150"/>
      <c r="AE216" s="150"/>
      <c r="AF216" s="150"/>
    </row>
    <row r="217" spans="1:32" s="45" customFormat="1">
      <c r="A217" s="38"/>
      <c r="B217" s="9" t="s">
        <v>95</v>
      </c>
      <c r="C217" s="209" t="s">
        <v>310</v>
      </c>
      <c r="D217" s="139">
        <v>205306.20717240139</v>
      </c>
      <c r="E217" s="139">
        <v>202683.77193429018</v>
      </c>
      <c r="F217" s="139">
        <v>214703.78976064603</v>
      </c>
      <c r="G217" s="139">
        <v>202833.4473652172</v>
      </c>
      <c r="H217" s="139">
        <v>179992.32999999996</v>
      </c>
      <c r="I217" s="139">
        <v>181394.0343831873</v>
      </c>
      <c r="J217" s="139">
        <v>143179.6405921375</v>
      </c>
      <c r="K217" s="139">
        <v>196034.74863570085</v>
      </c>
      <c r="L217" s="139">
        <v>307020.70797937567</v>
      </c>
      <c r="M217" s="139">
        <v>283476.21567688917</v>
      </c>
      <c r="N217" s="146"/>
      <c r="O217" s="139">
        <v>-2622.4352381112112</v>
      </c>
      <c r="P217" s="139">
        <v>12020.017826355843</v>
      </c>
      <c r="Q217" s="139">
        <v>-11870.342395428837</v>
      </c>
      <c r="R217" s="139">
        <v>-22841.117365217247</v>
      </c>
      <c r="S217" s="139">
        <v>1401.704383187348</v>
      </c>
      <c r="T217" s="139">
        <v>-38214.393791049792</v>
      </c>
      <c r="U217" s="139">
        <v>52855.108043563334</v>
      </c>
      <c r="V217" s="139">
        <v>110985.95934367484</v>
      </c>
      <c r="W217" s="139">
        <v>-23544.492302486513</v>
      </c>
      <c r="X217" s="149"/>
      <c r="Y217" s="149"/>
      <c r="Z217" s="149"/>
      <c r="AA217" s="149"/>
      <c r="AB217" s="149"/>
      <c r="AC217" s="149"/>
      <c r="AD217" s="149"/>
      <c r="AE217" s="149"/>
      <c r="AF217" s="149"/>
    </row>
    <row r="218" spans="1:32">
      <c r="B218" s="208" t="s">
        <v>40</v>
      </c>
      <c r="C218" s="18"/>
      <c r="D218" s="142">
        <v>205306.20717240139</v>
      </c>
      <c r="E218" s="142">
        <v>202683.77193429018</v>
      </c>
      <c r="F218" s="142">
        <v>214703.78976064603</v>
      </c>
      <c r="G218" s="142">
        <v>202833.4473652172</v>
      </c>
      <c r="H218" s="142">
        <v>179992.32999999996</v>
      </c>
      <c r="I218" s="142">
        <v>181394.0343831873</v>
      </c>
      <c r="J218" s="142">
        <v>143179.6405921375</v>
      </c>
      <c r="K218" s="142">
        <v>196034.74863570085</v>
      </c>
      <c r="L218" s="142">
        <v>307020.70797937567</v>
      </c>
      <c r="M218" s="142">
        <v>283476.21567688917</v>
      </c>
      <c r="N218" s="143"/>
      <c r="O218" s="142">
        <v>0</v>
      </c>
      <c r="P218" s="142">
        <v>0</v>
      </c>
      <c r="Q218" s="142">
        <v>0</v>
      </c>
      <c r="R218" s="142">
        <v>0</v>
      </c>
      <c r="S218" s="142">
        <v>0</v>
      </c>
      <c r="T218" s="142">
        <v>0</v>
      </c>
      <c r="U218" s="142">
        <v>0</v>
      </c>
      <c r="V218" s="142">
        <v>0</v>
      </c>
      <c r="W218" s="142">
        <v>0</v>
      </c>
      <c r="X218" s="150"/>
      <c r="Y218" s="150"/>
      <c r="Z218" s="150"/>
      <c r="AA218" s="150"/>
      <c r="AB218" s="150"/>
      <c r="AC218" s="150"/>
      <c r="AD218" s="150"/>
      <c r="AE218" s="150"/>
      <c r="AF218" s="150"/>
    </row>
    <row r="219" spans="1:32">
      <c r="B219" s="6" t="s">
        <v>41</v>
      </c>
      <c r="C219" s="18"/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3"/>
      <c r="O219" s="142">
        <v>0</v>
      </c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50"/>
      <c r="Y219" s="150"/>
      <c r="Z219" s="150"/>
      <c r="AA219" s="150"/>
      <c r="AB219" s="150"/>
      <c r="AC219" s="150"/>
      <c r="AD219" s="150"/>
      <c r="AE219" s="150"/>
      <c r="AF219" s="150"/>
    </row>
    <row r="220" spans="1:32">
      <c r="B220" s="6" t="s">
        <v>42</v>
      </c>
      <c r="C220" s="18"/>
      <c r="D220" s="142">
        <v>0</v>
      </c>
      <c r="E220" s="142">
        <v>0</v>
      </c>
      <c r="F220" s="142">
        <v>0</v>
      </c>
      <c r="G220" s="142">
        <v>0</v>
      </c>
      <c r="H220" s="142">
        <v>0</v>
      </c>
      <c r="I220" s="142">
        <v>0</v>
      </c>
      <c r="J220" s="142">
        <v>0</v>
      </c>
      <c r="K220" s="142">
        <v>0</v>
      </c>
      <c r="L220" s="142">
        <v>0</v>
      </c>
      <c r="M220" s="142">
        <v>0</v>
      </c>
      <c r="N220" s="143"/>
      <c r="O220" s="142">
        <v>0</v>
      </c>
      <c r="P220" s="142">
        <v>0</v>
      </c>
      <c r="Q220" s="142">
        <v>0</v>
      </c>
      <c r="R220" s="142">
        <v>0</v>
      </c>
      <c r="S220" s="142">
        <v>0</v>
      </c>
      <c r="T220" s="142">
        <v>0</v>
      </c>
      <c r="U220" s="142">
        <v>0</v>
      </c>
      <c r="V220" s="142">
        <v>0</v>
      </c>
      <c r="W220" s="142">
        <v>0</v>
      </c>
      <c r="X220" s="150"/>
      <c r="Y220" s="150"/>
      <c r="Z220" s="150"/>
      <c r="AA220" s="150"/>
      <c r="AB220" s="150"/>
      <c r="AC220" s="150"/>
      <c r="AD220" s="150"/>
      <c r="AE220" s="150"/>
      <c r="AF220" s="150"/>
    </row>
    <row r="221" spans="1:32">
      <c r="B221" s="6" t="s">
        <v>43</v>
      </c>
      <c r="C221" s="18"/>
      <c r="D221" s="142">
        <v>0</v>
      </c>
      <c r="E221" s="142">
        <v>0</v>
      </c>
      <c r="F221" s="142">
        <v>0</v>
      </c>
      <c r="G221" s="142">
        <v>0</v>
      </c>
      <c r="H221" s="142">
        <v>0</v>
      </c>
      <c r="I221" s="142">
        <v>0</v>
      </c>
      <c r="J221" s="142">
        <v>0</v>
      </c>
      <c r="K221" s="142">
        <v>0</v>
      </c>
      <c r="L221" s="142">
        <v>0</v>
      </c>
      <c r="M221" s="142">
        <v>0</v>
      </c>
      <c r="N221" s="143"/>
      <c r="O221" s="142">
        <v>0</v>
      </c>
      <c r="P221" s="142">
        <v>0</v>
      </c>
      <c r="Q221" s="142">
        <v>0</v>
      </c>
      <c r="R221" s="142">
        <v>0</v>
      </c>
      <c r="S221" s="142">
        <v>0</v>
      </c>
      <c r="T221" s="142">
        <v>0</v>
      </c>
      <c r="U221" s="142">
        <v>0</v>
      </c>
      <c r="V221" s="142">
        <v>0</v>
      </c>
      <c r="W221" s="142">
        <v>0</v>
      </c>
      <c r="X221" s="150"/>
      <c r="Y221" s="150"/>
      <c r="Z221" s="150"/>
      <c r="AA221" s="150"/>
      <c r="AB221" s="150"/>
      <c r="AC221" s="150"/>
      <c r="AD221" s="150"/>
      <c r="AE221" s="150"/>
      <c r="AF221" s="150"/>
    </row>
    <row r="222" spans="1:32">
      <c r="B222" s="6" t="s">
        <v>44</v>
      </c>
      <c r="C222" s="18"/>
      <c r="D222" s="142">
        <v>0</v>
      </c>
      <c r="E222" s="142">
        <v>0</v>
      </c>
      <c r="F222" s="142">
        <v>0</v>
      </c>
      <c r="G222" s="142">
        <v>0</v>
      </c>
      <c r="H222" s="142">
        <v>0</v>
      </c>
      <c r="I222" s="142">
        <v>0</v>
      </c>
      <c r="J222" s="142">
        <v>0</v>
      </c>
      <c r="K222" s="142">
        <v>0</v>
      </c>
      <c r="L222" s="142">
        <v>0</v>
      </c>
      <c r="M222" s="142">
        <v>0</v>
      </c>
      <c r="N222" s="143"/>
      <c r="O222" s="142">
        <v>0</v>
      </c>
      <c r="P222" s="142">
        <v>0</v>
      </c>
      <c r="Q222" s="142">
        <v>0</v>
      </c>
      <c r="R222" s="142">
        <v>0</v>
      </c>
      <c r="S222" s="142">
        <v>0</v>
      </c>
      <c r="T222" s="142">
        <v>0</v>
      </c>
      <c r="U222" s="142">
        <v>0</v>
      </c>
      <c r="V222" s="142">
        <v>0</v>
      </c>
      <c r="W222" s="142">
        <v>0</v>
      </c>
      <c r="X222" s="150"/>
      <c r="Y222" s="150"/>
      <c r="Z222" s="150"/>
      <c r="AA222" s="150"/>
      <c r="AB222" s="150"/>
      <c r="AC222" s="150"/>
      <c r="AD222" s="150"/>
      <c r="AE222" s="150"/>
      <c r="AF222" s="150"/>
    </row>
    <row r="223" spans="1:32">
      <c r="B223" s="7" t="s">
        <v>45</v>
      </c>
      <c r="C223" s="18"/>
      <c r="D223" s="142">
        <v>0</v>
      </c>
      <c r="E223" s="142">
        <v>0</v>
      </c>
      <c r="F223" s="142">
        <v>0</v>
      </c>
      <c r="G223" s="142">
        <v>0</v>
      </c>
      <c r="H223" s="142">
        <v>0</v>
      </c>
      <c r="I223" s="142">
        <v>0</v>
      </c>
      <c r="J223" s="142">
        <v>0</v>
      </c>
      <c r="K223" s="142">
        <v>0</v>
      </c>
      <c r="L223" s="142">
        <v>0</v>
      </c>
      <c r="M223" s="142">
        <v>0</v>
      </c>
      <c r="N223" s="143"/>
      <c r="O223" s="142">
        <v>0</v>
      </c>
      <c r="P223" s="142">
        <v>0</v>
      </c>
      <c r="Q223" s="142">
        <v>0</v>
      </c>
      <c r="R223" s="142">
        <v>0</v>
      </c>
      <c r="S223" s="142">
        <v>0</v>
      </c>
      <c r="T223" s="142">
        <v>0</v>
      </c>
      <c r="U223" s="142">
        <v>0</v>
      </c>
      <c r="V223" s="142">
        <v>0</v>
      </c>
      <c r="W223" s="142">
        <v>0</v>
      </c>
      <c r="X223" s="150"/>
      <c r="Y223" s="150"/>
      <c r="Z223" s="150"/>
      <c r="AA223" s="150"/>
      <c r="AB223" s="150"/>
      <c r="AC223" s="150"/>
      <c r="AD223" s="150"/>
      <c r="AE223" s="150"/>
      <c r="AF223" s="150"/>
    </row>
    <row r="224" spans="1:32">
      <c r="B224" s="7" t="s">
        <v>46</v>
      </c>
      <c r="C224" s="18"/>
      <c r="D224" s="142">
        <v>0</v>
      </c>
      <c r="E224" s="142">
        <v>0</v>
      </c>
      <c r="F224" s="142">
        <v>0</v>
      </c>
      <c r="G224" s="142">
        <v>0</v>
      </c>
      <c r="H224" s="142">
        <v>0</v>
      </c>
      <c r="I224" s="142">
        <v>0</v>
      </c>
      <c r="J224" s="142">
        <v>0</v>
      </c>
      <c r="K224" s="142">
        <v>0</v>
      </c>
      <c r="L224" s="142">
        <v>0</v>
      </c>
      <c r="M224" s="142">
        <v>0</v>
      </c>
      <c r="N224" s="143"/>
      <c r="O224" s="142">
        <v>0</v>
      </c>
      <c r="P224" s="142">
        <v>0</v>
      </c>
      <c r="Q224" s="142">
        <v>0</v>
      </c>
      <c r="R224" s="142">
        <v>0</v>
      </c>
      <c r="S224" s="142">
        <v>0</v>
      </c>
      <c r="T224" s="142">
        <v>0</v>
      </c>
      <c r="U224" s="142">
        <v>0</v>
      </c>
      <c r="V224" s="142">
        <v>0</v>
      </c>
      <c r="W224" s="142">
        <v>0</v>
      </c>
      <c r="X224" s="150"/>
      <c r="Y224" s="150"/>
      <c r="Z224" s="150"/>
      <c r="AA224" s="150"/>
      <c r="AB224" s="150"/>
      <c r="AC224" s="150"/>
      <c r="AD224" s="150"/>
      <c r="AE224" s="150"/>
      <c r="AF224" s="150"/>
    </row>
    <row r="225" spans="1:32">
      <c r="B225" s="6" t="s">
        <v>317</v>
      </c>
      <c r="C225" s="18"/>
      <c r="D225" s="142">
        <v>102653.1035862007</v>
      </c>
      <c r="E225" s="142">
        <v>101341.88596714509</v>
      </c>
      <c r="F225" s="142">
        <v>107351.89488032302</v>
      </c>
      <c r="G225" s="142">
        <v>101416.7236826086</v>
      </c>
      <c r="H225" s="142">
        <v>89996.164999999979</v>
      </c>
      <c r="I225" s="142">
        <v>90697.017191593652</v>
      </c>
      <c r="J225" s="142">
        <v>71589.820296068749</v>
      </c>
      <c r="K225" s="142">
        <v>98017.374317850423</v>
      </c>
      <c r="L225" s="142">
        <v>153510.35398968784</v>
      </c>
      <c r="M225" s="142">
        <v>141738.10783844459</v>
      </c>
      <c r="N225" s="143"/>
      <c r="O225" s="142">
        <v>-1311.2176190556056</v>
      </c>
      <c r="P225" s="142">
        <v>6010.0089131779214</v>
      </c>
      <c r="Q225" s="142">
        <v>-5935.1711977144187</v>
      </c>
      <c r="R225" s="142">
        <v>-11420.558682608624</v>
      </c>
      <c r="S225" s="142">
        <v>700.85219159367398</v>
      </c>
      <c r="T225" s="142">
        <v>-19107.196895524896</v>
      </c>
      <c r="U225" s="142">
        <v>26427.554021781667</v>
      </c>
      <c r="V225" s="142">
        <v>55492.97967183742</v>
      </c>
      <c r="W225" s="142">
        <v>-11772.246151243256</v>
      </c>
      <c r="X225" s="150"/>
      <c r="Y225" s="150"/>
      <c r="Z225" s="150"/>
      <c r="AA225" s="150"/>
      <c r="AB225" s="150"/>
      <c r="AC225" s="150"/>
      <c r="AD225" s="150"/>
      <c r="AE225" s="150"/>
      <c r="AF225" s="150"/>
    </row>
    <row r="226" spans="1:32">
      <c r="B226" s="6" t="s">
        <v>108</v>
      </c>
      <c r="C226" s="18"/>
      <c r="D226" s="142">
        <v>102653.1035862007</v>
      </c>
      <c r="E226" s="142">
        <v>101341.88596714509</v>
      </c>
      <c r="F226" s="142">
        <v>107351.89488032302</v>
      </c>
      <c r="G226" s="142">
        <v>101416.7236826086</v>
      </c>
      <c r="H226" s="142">
        <v>89996.164999999979</v>
      </c>
      <c r="I226" s="142">
        <v>90697.017191593652</v>
      </c>
      <c r="J226" s="142">
        <v>71589.820296068749</v>
      </c>
      <c r="K226" s="142">
        <v>98017.374317850423</v>
      </c>
      <c r="L226" s="142">
        <v>153510.35398968784</v>
      </c>
      <c r="M226" s="142">
        <v>141738.10783844459</v>
      </c>
      <c r="N226" s="143"/>
      <c r="O226" s="142">
        <v>-1311.2176190556056</v>
      </c>
      <c r="P226" s="142">
        <v>6010.0089131779214</v>
      </c>
      <c r="Q226" s="142">
        <v>-5935.1711977144187</v>
      </c>
      <c r="R226" s="142">
        <v>-11420.558682608624</v>
      </c>
      <c r="S226" s="142">
        <v>700.85219159367398</v>
      </c>
      <c r="T226" s="142">
        <v>-19107.196895524896</v>
      </c>
      <c r="U226" s="142">
        <v>26427.554021781667</v>
      </c>
      <c r="V226" s="142">
        <v>55492.97967183742</v>
      </c>
      <c r="W226" s="142">
        <v>-11772.246151243256</v>
      </c>
      <c r="X226" s="150"/>
      <c r="Y226" s="150"/>
      <c r="Z226" s="150"/>
      <c r="AA226" s="150"/>
      <c r="AB226" s="150"/>
      <c r="AC226" s="150"/>
      <c r="AD226" s="150"/>
      <c r="AE226" s="150"/>
      <c r="AF226" s="150"/>
    </row>
    <row r="227" spans="1:32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3"/>
      <c r="O227" s="142">
        <v>0</v>
      </c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50"/>
      <c r="Y227" s="150"/>
      <c r="Z227" s="150"/>
      <c r="AA227" s="150"/>
      <c r="AB227" s="150"/>
      <c r="AC227" s="150"/>
      <c r="AD227" s="150"/>
      <c r="AE227" s="150"/>
      <c r="AF227" s="150"/>
    </row>
    <row r="228" spans="1:32">
      <c r="B228" s="6" t="s">
        <v>325</v>
      </c>
      <c r="C228" s="18"/>
      <c r="D228" s="142">
        <v>0</v>
      </c>
      <c r="E228" s="142">
        <v>0</v>
      </c>
      <c r="F228" s="142">
        <v>0</v>
      </c>
      <c r="G228" s="142">
        <v>0</v>
      </c>
      <c r="H228" s="142">
        <v>0</v>
      </c>
      <c r="I228" s="142">
        <v>0</v>
      </c>
      <c r="J228" s="142">
        <v>0</v>
      </c>
      <c r="K228" s="142">
        <v>0</v>
      </c>
      <c r="L228" s="142">
        <v>0</v>
      </c>
      <c r="M228" s="142">
        <v>0</v>
      </c>
      <c r="N228" s="143"/>
      <c r="O228" s="142">
        <v>0</v>
      </c>
      <c r="P228" s="142">
        <v>0</v>
      </c>
      <c r="Q228" s="142">
        <v>0</v>
      </c>
      <c r="R228" s="142">
        <v>0</v>
      </c>
      <c r="S228" s="142">
        <v>0</v>
      </c>
      <c r="T228" s="142">
        <v>0</v>
      </c>
      <c r="U228" s="142">
        <v>0</v>
      </c>
      <c r="V228" s="142">
        <v>0</v>
      </c>
      <c r="W228" s="142">
        <v>0</v>
      </c>
      <c r="X228" s="150"/>
      <c r="Y228" s="150"/>
      <c r="Z228" s="150"/>
      <c r="AA228" s="150"/>
      <c r="AB228" s="150"/>
      <c r="AC228" s="150"/>
      <c r="AD228" s="150"/>
      <c r="AE228" s="150"/>
      <c r="AF228" s="150"/>
    </row>
    <row r="229" spans="1:32">
      <c r="B229" s="8" t="s">
        <v>101</v>
      </c>
      <c r="C229" s="18"/>
      <c r="D229" s="142">
        <v>0</v>
      </c>
      <c r="E229" s="142">
        <v>0</v>
      </c>
      <c r="F229" s="142">
        <v>0</v>
      </c>
      <c r="G229" s="142">
        <v>0</v>
      </c>
      <c r="H229" s="142">
        <v>0</v>
      </c>
      <c r="I229" s="142">
        <v>0</v>
      </c>
      <c r="J229" s="142">
        <v>0</v>
      </c>
      <c r="K229" s="142">
        <v>0</v>
      </c>
      <c r="L229" s="142">
        <v>0</v>
      </c>
      <c r="M229" s="142">
        <v>0</v>
      </c>
      <c r="N229" s="143"/>
      <c r="O229" s="142">
        <v>0</v>
      </c>
      <c r="P229" s="142">
        <v>0</v>
      </c>
      <c r="Q229" s="142">
        <v>0</v>
      </c>
      <c r="R229" s="142">
        <v>0</v>
      </c>
      <c r="S229" s="142">
        <v>0</v>
      </c>
      <c r="T229" s="142">
        <v>0</v>
      </c>
      <c r="U229" s="142">
        <v>0</v>
      </c>
      <c r="V229" s="142">
        <v>0</v>
      </c>
      <c r="W229" s="142">
        <v>0</v>
      </c>
      <c r="X229" s="150"/>
      <c r="Y229" s="150"/>
      <c r="Z229" s="150"/>
      <c r="AA229" s="150"/>
      <c r="AB229" s="150"/>
      <c r="AC229" s="150"/>
      <c r="AD229" s="150"/>
      <c r="AE229" s="150"/>
      <c r="AF229" s="150"/>
    </row>
    <row r="230" spans="1:32" s="45" customFormat="1">
      <c r="A230" s="38"/>
      <c r="B230" s="5" t="s">
        <v>29</v>
      </c>
      <c r="C230" s="2"/>
      <c r="D230" s="139">
        <v>0</v>
      </c>
      <c r="E230" s="139">
        <v>0</v>
      </c>
      <c r="F230" s="139">
        <v>0</v>
      </c>
      <c r="G230" s="139">
        <v>0</v>
      </c>
      <c r="H230" s="139">
        <v>0</v>
      </c>
      <c r="I230" s="139">
        <v>0</v>
      </c>
      <c r="J230" s="139">
        <v>0</v>
      </c>
      <c r="K230" s="139">
        <v>0</v>
      </c>
      <c r="L230" s="139">
        <v>0</v>
      </c>
      <c r="M230" s="139">
        <v>0</v>
      </c>
      <c r="N230" s="146"/>
      <c r="O230" s="139">
        <v>0</v>
      </c>
      <c r="P230" s="139">
        <v>0</v>
      </c>
      <c r="Q230" s="139">
        <v>0</v>
      </c>
      <c r="R230" s="139">
        <v>0</v>
      </c>
      <c r="S230" s="139">
        <v>0</v>
      </c>
      <c r="T230" s="139">
        <v>0</v>
      </c>
      <c r="U230" s="139">
        <v>0</v>
      </c>
      <c r="V230" s="139">
        <v>0</v>
      </c>
      <c r="W230" s="139">
        <v>0</v>
      </c>
      <c r="X230" s="149"/>
      <c r="Y230" s="149"/>
      <c r="Z230" s="149"/>
      <c r="AA230" s="149"/>
      <c r="AB230" s="149"/>
      <c r="AC230" s="149"/>
      <c r="AD230" s="149"/>
      <c r="AE230" s="149"/>
      <c r="AF230" s="149"/>
    </row>
    <row r="231" spans="1:32" s="45" customFormat="1">
      <c r="A231" s="38"/>
      <c r="B231" s="5" t="s">
        <v>96</v>
      </c>
      <c r="C231" s="2"/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46"/>
      <c r="O231" s="139">
        <v>0</v>
      </c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49"/>
      <c r="Y231" s="149"/>
      <c r="Z231" s="149"/>
      <c r="AA231" s="149"/>
      <c r="AB231" s="149"/>
      <c r="AC231" s="149"/>
      <c r="AD231" s="149"/>
      <c r="AE231" s="149"/>
      <c r="AF231" s="149"/>
    </row>
    <row r="232" spans="1:32" s="45" customFormat="1">
      <c r="A232" s="38"/>
      <c r="B232" s="5" t="s">
        <v>100</v>
      </c>
      <c r="C232" s="2"/>
      <c r="D232" s="139">
        <v>736148.735191182</v>
      </c>
      <c r="E232" s="139">
        <v>760401.65330214729</v>
      </c>
      <c r="F232" s="139">
        <v>784339.60227810056</v>
      </c>
      <c r="G232" s="139">
        <v>781508.85680598998</v>
      </c>
      <c r="H232" s="139">
        <v>756907.04</v>
      </c>
      <c r="I232" s="139">
        <v>778963.75513666216</v>
      </c>
      <c r="J232" s="139">
        <v>867958.80231166992</v>
      </c>
      <c r="K232" s="139">
        <v>952669.67371604498</v>
      </c>
      <c r="L232" s="139">
        <v>1010870.1928125006</v>
      </c>
      <c r="M232" s="139">
        <v>917329.96912928135</v>
      </c>
      <c r="N232" s="146"/>
      <c r="O232" s="139">
        <v>24252.918110965311</v>
      </c>
      <c r="P232" s="139">
        <v>23937.948975953259</v>
      </c>
      <c r="Q232" s="139">
        <v>-2830.7454721106296</v>
      </c>
      <c r="R232" s="139">
        <v>-24601.816805989893</v>
      </c>
      <c r="S232" s="139">
        <v>22056.715136662115</v>
      </c>
      <c r="T232" s="139">
        <v>88995.04717500777</v>
      </c>
      <c r="U232" s="139">
        <v>84710.871404375037</v>
      </c>
      <c r="V232" s="139">
        <v>58200.519096455719</v>
      </c>
      <c r="W232" s="139">
        <v>-93540.223683219301</v>
      </c>
      <c r="X232" s="149"/>
      <c r="Y232" s="149"/>
      <c r="Z232" s="149"/>
      <c r="AA232" s="149"/>
      <c r="AB232" s="149"/>
      <c r="AC232" s="149"/>
      <c r="AD232" s="149"/>
      <c r="AE232" s="149"/>
      <c r="AF232" s="149"/>
    </row>
  </sheetData>
  <mergeCells count="8">
    <mergeCell ref="D3:M3"/>
    <mergeCell ref="D4:M4"/>
    <mergeCell ref="D120:M120"/>
    <mergeCell ref="D121:M121"/>
    <mergeCell ref="O3:W3"/>
    <mergeCell ref="O4:W4"/>
    <mergeCell ref="O120:W120"/>
    <mergeCell ref="O121:W121"/>
  </mergeCells>
  <hyperlinks>
    <hyperlink ref="A1" location="Index!A1" display="Index" xr:uid="{6DD98B41-A52F-4708-9B94-50D0722D805D}"/>
  </hyperlinks>
  <pageMargins left="0.7" right="0.7" top="0.75" bottom="0.75" header="0.3" footer="0.3"/>
  <pageSetup paperSize="9" scale="22" orientation="portrait" r:id="rId1"/>
  <headerFooter>
    <oddHeader xml:space="preserve">&amp;C20-04-2016 17:32
</oddHeader>
  </headerFooter>
  <rowBreaks count="3" manualBreakCount="3">
    <brk id="61" max="16383" man="1"/>
    <brk id="121" max="16383" man="1"/>
    <brk id="178" max="16383" man="1"/>
  </rowBreaks>
  <colBreaks count="1" manualBreakCount="1">
    <brk id="16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F232"/>
  <sheetViews>
    <sheetView zoomScale="60" zoomScaleNormal="60" workbookViewId="0">
      <pane xSplit="3" ySplit="5" topLeftCell="D6" activePane="bottomRight" state="frozen"/>
      <selection activeCell="AC121" sqref="AC121"/>
      <selection pane="topRight" activeCell="AC121" sqref="AC121"/>
      <selection pane="bottomLeft" activeCell="AC121" sqref="AC121"/>
      <selection pane="bottomRight"/>
    </sheetView>
  </sheetViews>
  <sheetFormatPr defaultColWidth="9.1796875" defaultRowHeight="14"/>
  <cols>
    <col min="1" max="1" width="6" style="42" customWidth="1"/>
    <col min="2" max="2" width="72.90625" style="39" customWidth="1"/>
    <col min="3" max="3" width="11.1796875" style="40" customWidth="1"/>
    <col min="4" max="13" width="15.6328125" style="40" customWidth="1"/>
    <col min="14" max="14" width="10.54296875" style="41" customWidth="1"/>
    <col min="15" max="16" width="13.90625" style="41" customWidth="1"/>
    <col min="17" max="23" width="13.90625" style="39" customWidth="1"/>
    <col min="24" max="24" width="9.1796875" style="39"/>
    <col min="25" max="32" width="12.81640625" style="39" customWidth="1"/>
    <col min="33" max="16384" width="9.1796875" style="39"/>
  </cols>
  <sheetData>
    <row r="1" spans="1:32">
      <c r="A1" s="205" t="s">
        <v>315</v>
      </c>
    </row>
    <row r="2" spans="1:32" s="45" customFormat="1">
      <c r="A2" s="38"/>
      <c r="B2" s="198" t="s">
        <v>98</v>
      </c>
      <c r="C2" s="198"/>
      <c r="D2" s="199"/>
      <c r="E2" s="199"/>
      <c r="F2" s="199"/>
      <c r="G2" s="199"/>
      <c r="H2" s="199"/>
      <c r="I2" s="199"/>
      <c r="J2" s="199"/>
      <c r="K2" s="75"/>
      <c r="L2" s="167"/>
      <c r="M2" s="275"/>
      <c r="N2" s="26"/>
      <c r="O2" s="26"/>
      <c r="P2" s="26"/>
      <c r="Q2" s="26"/>
      <c r="R2" s="26"/>
    </row>
    <row r="3" spans="1:32" s="45" customFormat="1" ht="27" customHeight="1">
      <c r="A3" s="38"/>
      <c r="B3" s="104"/>
      <c r="C3" s="130" t="s">
        <v>251</v>
      </c>
      <c r="D3" s="326" t="s">
        <v>55</v>
      </c>
      <c r="E3" s="326"/>
      <c r="F3" s="326"/>
      <c r="G3" s="326"/>
      <c r="H3" s="326"/>
      <c r="I3" s="326"/>
      <c r="J3" s="326"/>
      <c r="K3" s="326"/>
      <c r="L3" s="326"/>
      <c r="M3" s="326"/>
      <c r="N3" s="72"/>
      <c r="O3" s="326" t="s">
        <v>226</v>
      </c>
      <c r="P3" s="326"/>
      <c r="Q3" s="326"/>
      <c r="R3" s="326"/>
      <c r="S3" s="326"/>
      <c r="T3" s="326"/>
      <c r="U3" s="326"/>
      <c r="V3" s="326"/>
      <c r="W3" s="326"/>
      <c r="Y3" s="72"/>
      <c r="Z3" s="187"/>
      <c r="AA3" s="187"/>
      <c r="AB3" s="187"/>
      <c r="AC3" s="187"/>
      <c r="AD3" s="187"/>
      <c r="AE3" s="187"/>
      <c r="AF3" s="187"/>
    </row>
    <row r="4" spans="1:32" s="45" customFormat="1" ht="15" customHeight="1">
      <c r="A4" s="38"/>
      <c r="B4" s="135"/>
      <c r="C4" s="101"/>
      <c r="D4" s="327" t="s">
        <v>318</v>
      </c>
      <c r="E4" s="327"/>
      <c r="F4" s="327"/>
      <c r="G4" s="327"/>
      <c r="H4" s="327"/>
      <c r="I4" s="327"/>
      <c r="J4" s="327"/>
      <c r="K4" s="327"/>
      <c r="L4" s="327"/>
      <c r="M4" s="327"/>
      <c r="N4" s="72"/>
      <c r="O4" s="331" t="s">
        <v>318</v>
      </c>
      <c r="P4" s="331"/>
      <c r="Q4" s="331"/>
      <c r="R4" s="331"/>
      <c r="S4" s="331"/>
      <c r="T4" s="331"/>
      <c r="U4" s="331"/>
      <c r="V4" s="331"/>
      <c r="W4" s="331"/>
      <c r="Y4" s="70"/>
      <c r="Z4" s="169"/>
      <c r="AA4" s="169"/>
      <c r="AB4" s="169"/>
      <c r="AC4" s="169"/>
      <c r="AD4" s="169"/>
      <c r="AE4" s="169"/>
      <c r="AF4" s="169"/>
    </row>
    <row r="5" spans="1:32" s="45" customFormat="1">
      <c r="A5" s="38"/>
      <c r="B5" s="107" t="s">
        <v>323</v>
      </c>
      <c r="C5" s="46"/>
      <c r="D5" s="181" t="s">
        <v>1</v>
      </c>
      <c r="E5" s="181" t="s">
        <v>2</v>
      </c>
      <c r="F5" s="181" t="s">
        <v>3</v>
      </c>
      <c r="G5" s="181" t="s">
        <v>4</v>
      </c>
      <c r="H5" s="181" t="s">
        <v>104</v>
      </c>
      <c r="I5" s="181" t="s">
        <v>105</v>
      </c>
      <c r="J5" s="181" t="s">
        <v>111</v>
      </c>
      <c r="K5" s="181" t="s">
        <v>268</v>
      </c>
      <c r="L5" s="181" t="s">
        <v>285</v>
      </c>
      <c r="M5" s="181" t="s">
        <v>367</v>
      </c>
      <c r="N5" s="73"/>
      <c r="O5" s="181" t="s">
        <v>2</v>
      </c>
      <c r="P5" s="181" t="s">
        <v>3</v>
      </c>
      <c r="Q5" s="181" t="s">
        <v>4</v>
      </c>
      <c r="R5" s="181" t="s">
        <v>104</v>
      </c>
      <c r="S5" s="181" t="s">
        <v>105</v>
      </c>
      <c r="T5" s="181" t="s">
        <v>111</v>
      </c>
      <c r="U5" s="181" t="s">
        <v>268</v>
      </c>
      <c r="V5" s="181" t="s">
        <v>285</v>
      </c>
      <c r="W5" s="181" t="s">
        <v>367</v>
      </c>
      <c r="Y5" s="180"/>
      <c r="Z5" s="180"/>
      <c r="AA5" s="180"/>
      <c r="AB5" s="180"/>
      <c r="AC5" s="180"/>
      <c r="AD5" s="180"/>
      <c r="AE5" s="180"/>
      <c r="AF5" s="180"/>
    </row>
    <row r="6" spans="1:32" s="45" customFormat="1">
      <c r="A6" s="38"/>
      <c r="B6" s="29" t="s">
        <v>5</v>
      </c>
      <c r="C6" s="209" t="s">
        <v>290</v>
      </c>
      <c r="D6" s="139">
        <v>0</v>
      </c>
      <c r="E6" s="139">
        <v>0</v>
      </c>
      <c r="F6" s="139">
        <v>0</v>
      </c>
      <c r="G6" s="139">
        <v>0</v>
      </c>
      <c r="H6" s="139">
        <v>0</v>
      </c>
      <c r="I6" s="139">
        <v>0</v>
      </c>
      <c r="J6" s="139">
        <v>0</v>
      </c>
      <c r="K6" s="139">
        <v>0</v>
      </c>
      <c r="L6" s="139">
        <v>0</v>
      </c>
      <c r="M6" s="139">
        <v>0</v>
      </c>
      <c r="N6" s="146"/>
      <c r="O6" s="139">
        <v>0</v>
      </c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49"/>
      <c r="Y6" s="149"/>
      <c r="Z6" s="149"/>
      <c r="AA6" s="149"/>
      <c r="AB6" s="149"/>
      <c r="AC6" s="149"/>
      <c r="AD6" s="149"/>
      <c r="AE6" s="149"/>
      <c r="AF6" s="149"/>
    </row>
    <row r="7" spans="1:32">
      <c r="B7" s="1" t="s">
        <v>35</v>
      </c>
      <c r="C7" s="210" t="s">
        <v>291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3"/>
      <c r="O7" s="142">
        <v>0</v>
      </c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50"/>
      <c r="Y7" s="150"/>
      <c r="Z7" s="150"/>
      <c r="AA7" s="150"/>
      <c r="AB7" s="150"/>
      <c r="AC7" s="150"/>
      <c r="AD7" s="150"/>
      <c r="AE7" s="150"/>
      <c r="AF7" s="150"/>
    </row>
    <row r="8" spans="1:32">
      <c r="B8" s="1" t="s">
        <v>36</v>
      </c>
      <c r="C8" s="210" t="s">
        <v>292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3"/>
      <c r="O8" s="142">
        <v>0</v>
      </c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50"/>
      <c r="Y8" s="150"/>
      <c r="Z8" s="150"/>
      <c r="AA8" s="150"/>
      <c r="AB8" s="150"/>
      <c r="AC8" s="150"/>
      <c r="AD8" s="150"/>
      <c r="AE8" s="150"/>
      <c r="AF8" s="150"/>
    </row>
    <row r="9" spans="1:32" s="45" customFormat="1">
      <c r="A9" s="38"/>
      <c r="B9" s="29" t="s">
        <v>6</v>
      </c>
      <c r="C9" s="209" t="s">
        <v>293</v>
      </c>
      <c r="D9" s="139">
        <v>0</v>
      </c>
      <c r="E9" s="139">
        <v>0</v>
      </c>
      <c r="F9" s="139">
        <v>0</v>
      </c>
      <c r="G9" s="139">
        <v>0</v>
      </c>
      <c r="H9" s="139">
        <v>0</v>
      </c>
      <c r="I9" s="139">
        <v>0</v>
      </c>
      <c r="J9" s="139">
        <v>0</v>
      </c>
      <c r="K9" s="139">
        <v>0</v>
      </c>
      <c r="L9" s="139">
        <v>0</v>
      </c>
      <c r="M9" s="139">
        <v>0</v>
      </c>
      <c r="N9" s="146"/>
      <c r="O9" s="139">
        <v>0</v>
      </c>
      <c r="P9" s="139">
        <v>0</v>
      </c>
      <c r="Q9" s="139">
        <v>0</v>
      </c>
      <c r="R9" s="139">
        <v>0</v>
      </c>
      <c r="S9" s="139">
        <v>0</v>
      </c>
      <c r="T9" s="139">
        <v>0</v>
      </c>
      <c r="U9" s="139">
        <v>0</v>
      </c>
      <c r="V9" s="139">
        <v>0</v>
      </c>
      <c r="W9" s="139">
        <v>0</v>
      </c>
      <c r="X9" s="149"/>
      <c r="Y9" s="149"/>
      <c r="Z9" s="149"/>
      <c r="AA9" s="149"/>
      <c r="AB9" s="149"/>
      <c r="AC9" s="149"/>
      <c r="AD9" s="149"/>
      <c r="AE9" s="149"/>
      <c r="AF9" s="149"/>
    </row>
    <row r="10" spans="1:32" s="45" customFormat="1">
      <c r="A10" s="38"/>
      <c r="B10" s="31" t="s">
        <v>7</v>
      </c>
      <c r="C10" s="209" t="s">
        <v>294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46"/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49"/>
      <c r="Y10" s="149"/>
      <c r="Z10" s="149"/>
      <c r="AA10" s="149"/>
      <c r="AB10" s="149"/>
      <c r="AC10" s="149"/>
      <c r="AD10" s="149"/>
      <c r="AE10" s="149"/>
      <c r="AF10" s="149"/>
    </row>
    <row r="11" spans="1:32">
      <c r="A11" s="50"/>
      <c r="B11" s="208" t="s">
        <v>40</v>
      </c>
      <c r="C11" s="219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3"/>
      <c r="O11" s="142">
        <v>0</v>
      </c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50"/>
      <c r="Y11" s="150"/>
      <c r="Z11" s="150"/>
      <c r="AA11" s="150"/>
      <c r="AB11" s="150"/>
      <c r="AC11" s="150"/>
      <c r="AD11" s="150"/>
      <c r="AE11" s="150"/>
      <c r="AF11" s="150"/>
    </row>
    <row r="12" spans="1:32">
      <c r="A12" s="50"/>
      <c r="B12" s="6" t="s">
        <v>41</v>
      </c>
      <c r="C12" s="219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3"/>
      <c r="O12" s="142">
        <v>0</v>
      </c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50"/>
      <c r="Y12" s="150"/>
      <c r="Z12" s="150"/>
      <c r="AA12" s="150"/>
      <c r="AB12" s="150"/>
      <c r="AC12" s="150"/>
      <c r="AD12" s="150"/>
      <c r="AE12" s="150"/>
      <c r="AF12" s="150"/>
    </row>
    <row r="13" spans="1:32">
      <c r="A13" s="50"/>
      <c r="B13" s="6" t="s">
        <v>42</v>
      </c>
      <c r="C13" s="219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3"/>
      <c r="O13" s="142">
        <v>0</v>
      </c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50"/>
      <c r="Y13" s="150"/>
      <c r="Z13" s="150"/>
      <c r="AA13" s="150"/>
      <c r="AB13" s="150"/>
      <c r="AC13" s="150"/>
      <c r="AD13" s="150"/>
      <c r="AE13" s="150"/>
      <c r="AF13" s="150"/>
    </row>
    <row r="14" spans="1:32">
      <c r="A14" s="50"/>
      <c r="B14" s="6" t="s">
        <v>43</v>
      </c>
      <c r="C14" s="219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3"/>
      <c r="O14" s="142">
        <v>0</v>
      </c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50"/>
      <c r="Y14" s="150"/>
      <c r="Z14" s="150"/>
      <c r="AA14" s="150"/>
      <c r="AB14" s="150"/>
      <c r="AC14" s="150"/>
      <c r="AD14" s="150"/>
      <c r="AE14" s="150"/>
      <c r="AF14" s="150"/>
    </row>
    <row r="15" spans="1:32">
      <c r="A15" s="50"/>
      <c r="B15" s="6" t="s">
        <v>44</v>
      </c>
      <c r="C15" s="219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3"/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50"/>
      <c r="Y15" s="150"/>
      <c r="Z15" s="150"/>
      <c r="AA15" s="150"/>
      <c r="AB15" s="150"/>
      <c r="AC15" s="150"/>
      <c r="AD15" s="150"/>
      <c r="AE15" s="150"/>
      <c r="AF15" s="150"/>
    </row>
    <row r="16" spans="1:32">
      <c r="A16" s="50"/>
      <c r="B16" s="7" t="s">
        <v>45</v>
      </c>
      <c r="C16" s="219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3"/>
      <c r="O16" s="142">
        <v>0</v>
      </c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50"/>
      <c r="Y16" s="150"/>
      <c r="Z16" s="150"/>
      <c r="AA16" s="150"/>
      <c r="AB16" s="150"/>
      <c r="AC16" s="150"/>
      <c r="AD16" s="150"/>
      <c r="AE16" s="150"/>
      <c r="AF16" s="150"/>
    </row>
    <row r="17" spans="1:32">
      <c r="A17" s="50"/>
      <c r="B17" s="7" t="s">
        <v>46</v>
      </c>
      <c r="C17" s="219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3"/>
      <c r="O17" s="142">
        <v>0</v>
      </c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50"/>
      <c r="Y17" s="150"/>
      <c r="Z17" s="150"/>
      <c r="AA17" s="150"/>
      <c r="AB17" s="150"/>
      <c r="AC17" s="150"/>
      <c r="AD17" s="150"/>
      <c r="AE17" s="150"/>
      <c r="AF17" s="150"/>
    </row>
    <row r="18" spans="1:32">
      <c r="A18" s="50"/>
      <c r="B18" s="6" t="s">
        <v>317</v>
      </c>
      <c r="C18" s="219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3"/>
      <c r="O18" s="142">
        <v>0</v>
      </c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50"/>
      <c r="Y18" s="150"/>
      <c r="Z18" s="150"/>
      <c r="AA18" s="150"/>
      <c r="AB18" s="150"/>
      <c r="AC18" s="150"/>
      <c r="AD18" s="150"/>
      <c r="AE18" s="150"/>
      <c r="AF18" s="150"/>
    </row>
    <row r="19" spans="1:32">
      <c r="A19" s="50"/>
      <c r="B19" s="6" t="s">
        <v>108</v>
      </c>
      <c r="C19" s="210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3"/>
      <c r="O19" s="142">
        <v>0</v>
      </c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50"/>
      <c r="Y19" s="150"/>
      <c r="Z19" s="150"/>
      <c r="AA19" s="150"/>
      <c r="AB19" s="150"/>
      <c r="AC19" s="150"/>
      <c r="AD19" s="150"/>
      <c r="AE19" s="150"/>
      <c r="AF19" s="150"/>
    </row>
    <row r="20" spans="1:32">
      <c r="A20" s="50"/>
      <c r="B20" s="6" t="s">
        <v>48</v>
      </c>
      <c r="C20" s="219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3"/>
      <c r="O20" s="142">
        <v>0</v>
      </c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50"/>
      <c r="Y20" s="150"/>
      <c r="Z20" s="150"/>
      <c r="AA20" s="150"/>
      <c r="AB20" s="150"/>
      <c r="AC20" s="150"/>
      <c r="AD20" s="150"/>
      <c r="AE20" s="150"/>
      <c r="AF20" s="150"/>
    </row>
    <row r="21" spans="1:32">
      <c r="A21" s="50"/>
      <c r="B21" s="6" t="s">
        <v>325</v>
      </c>
      <c r="C21" s="219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3"/>
      <c r="O21" s="142">
        <v>0</v>
      </c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50"/>
      <c r="Y21" s="150"/>
      <c r="Z21" s="150"/>
      <c r="AA21" s="150"/>
      <c r="AB21" s="150"/>
      <c r="AC21" s="150"/>
      <c r="AD21" s="150"/>
      <c r="AE21" s="150"/>
      <c r="AF21" s="150"/>
    </row>
    <row r="22" spans="1:32">
      <c r="A22" s="50"/>
      <c r="B22" s="8" t="s">
        <v>101</v>
      </c>
      <c r="C22" s="219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3"/>
      <c r="O22" s="142">
        <v>0</v>
      </c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50"/>
      <c r="Y22" s="150"/>
      <c r="Z22" s="150"/>
      <c r="AA22" s="150"/>
      <c r="AB22" s="150"/>
      <c r="AC22" s="150"/>
      <c r="AD22" s="150"/>
      <c r="AE22" s="150"/>
      <c r="AF22" s="150"/>
    </row>
    <row r="23" spans="1:32" s="45" customFormat="1">
      <c r="A23" s="38"/>
      <c r="B23" s="31" t="s">
        <v>8</v>
      </c>
      <c r="C23" s="209" t="s">
        <v>295</v>
      </c>
      <c r="D23" s="139">
        <v>0</v>
      </c>
      <c r="E23" s="139">
        <v>0</v>
      </c>
      <c r="F23" s="139">
        <v>0</v>
      </c>
      <c r="G23" s="139">
        <v>0</v>
      </c>
      <c r="H23" s="139">
        <v>0</v>
      </c>
      <c r="I23" s="139">
        <v>0</v>
      </c>
      <c r="J23" s="139">
        <v>0</v>
      </c>
      <c r="K23" s="139">
        <v>0</v>
      </c>
      <c r="L23" s="139">
        <v>0</v>
      </c>
      <c r="M23" s="139">
        <v>0</v>
      </c>
      <c r="N23" s="146"/>
      <c r="O23" s="139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0</v>
      </c>
      <c r="W23" s="139">
        <v>0</v>
      </c>
      <c r="X23" s="149"/>
      <c r="Y23" s="149"/>
      <c r="Z23" s="149"/>
      <c r="AA23" s="149"/>
      <c r="AB23" s="149"/>
      <c r="AC23" s="149"/>
      <c r="AD23" s="149"/>
      <c r="AE23" s="149"/>
      <c r="AF23" s="149"/>
    </row>
    <row r="24" spans="1:32">
      <c r="B24" s="208" t="s">
        <v>40</v>
      </c>
      <c r="C24" s="219"/>
      <c r="D24" s="142">
        <v>0</v>
      </c>
      <c r="E24" s="142">
        <v>0</v>
      </c>
      <c r="F24" s="142">
        <v>0</v>
      </c>
      <c r="G24" s="142">
        <v>0</v>
      </c>
      <c r="H24" s="142">
        <v>0</v>
      </c>
      <c r="I24" s="142">
        <v>0</v>
      </c>
      <c r="J24" s="142">
        <v>0</v>
      </c>
      <c r="K24" s="142">
        <v>0</v>
      </c>
      <c r="L24" s="142">
        <v>0</v>
      </c>
      <c r="M24" s="142">
        <v>0</v>
      </c>
      <c r="N24" s="143"/>
      <c r="O24" s="142">
        <v>0</v>
      </c>
      <c r="P24" s="142">
        <v>0</v>
      </c>
      <c r="Q24" s="142">
        <v>0</v>
      </c>
      <c r="R24" s="142">
        <v>0</v>
      </c>
      <c r="S24" s="142">
        <v>0</v>
      </c>
      <c r="T24" s="142">
        <v>0</v>
      </c>
      <c r="U24" s="142">
        <v>0</v>
      </c>
      <c r="V24" s="142">
        <v>0</v>
      </c>
      <c r="W24" s="142">
        <v>0</v>
      </c>
      <c r="X24" s="150"/>
      <c r="Y24" s="150"/>
      <c r="Z24" s="150"/>
      <c r="AA24" s="150"/>
      <c r="AB24" s="150"/>
      <c r="AC24" s="150"/>
      <c r="AD24" s="150"/>
      <c r="AE24" s="150"/>
      <c r="AF24" s="150"/>
    </row>
    <row r="25" spans="1:32">
      <c r="B25" s="6" t="s">
        <v>41</v>
      </c>
      <c r="C25" s="219"/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3"/>
      <c r="O25" s="142">
        <v>0</v>
      </c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50"/>
      <c r="Y25" s="150"/>
      <c r="Z25" s="150"/>
      <c r="AA25" s="150"/>
      <c r="AB25" s="150"/>
      <c r="AC25" s="150"/>
      <c r="AD25" s="150"/>
      <c r="AE25" s="150"/>
      <c r="AF25" s="150"/>
    </row>
    <row r="26" spans="1:32">
      <c r="B26" s="6" t="s">
        <v>42</v>
      </c>
      <c r="C26" s="219"/>
      <c r="D26" s="142">
        <v>0</v>
      </c>
      <c r="E26" s="142">
        <v>0</v>
      </c>
      <c r="F26" s="142">
        <v>0</v>
      </c>
      <c r="G26" s="142">
        <v>0</v>
      </c>
      <c r="H26" s="142">
        <v>0</v>
      </c>
      <c r="I26" s="142">
        <v>0</v>
      </c>
      <c r="J26" s="142">
        <v>0</v>
      </c>
      <c r="K26" s="142">
        <v>0</v>
      </c>
      <c r="L26" s="142">
        <v>0</v>
      </c>
      <c r="M26" s="142">
        <v>0</v>
      </c>
      <c r="N26" s="143"/>
      <c r="O26" s="142">
        <v>0</v>
      </c>
      <c r="P26" s="142">
        <v>0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0</v>
      </c>
      <c r="W26" s="142">
        <v>0</v>
      </c>
      <c r="X26" s="150"/>
      <c r="Y26" s="150"/>
      <c r="Z26" s="150"/>
      <c r="AA26" s="150"/>
      <c r="AB26" s="150"/>
      <c r="AC26" s="150"/>
      <c r="AD26" s="150"/>
      <c r="AE26" s="150"/>
      <c r="AF26" s="150"/>
    </row>
    <row r="27" spans="1:32">
      <c r="B27" s="6" t="s">
        <v>43</v>
      </c>
      <c r="C27" s="219"/>
      <c r="D27" s="142">
        <v>0</v>
      </c>
      <c r="E27" s="142">
        <v>0</v>
      </c>
      <c r="F27" s="142">
        <v>0</v>
      </c>
      <c r="G27" s="142">
        <v>0</v>
      </c>
      <c r="H27" s="142">
        <v>0</v>
      </c>
      <c r="I27" s="142">
        <v>0</v>
      </c>
      <c r="J27" s="142">
        <v>0</v>
      </c>
      <c r="K27" s="142">
        <v>0</v>
      </c>
      <c r="L27" s="142">
        <v>0</v>
      </c>
      <c r="M27" s="142">
        <v>0</v>
      </c>
      <c r="N27" s="143"/>
      <c r="O27" s="142">
        <v>0</v>
      </c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0</v>
      </c>
      <c r="W27" s="142">
        <v>0</v>
      </c>
      <c r="X27" s="150"/>
      <c r="Y27" s="150"/>
      <c r="Z27" s="150"/>
      <c r="AA27" s="150"/>
      <c r="AB27" s="150"/>
      <c r="AC27" s="150"/>
      <c r="AD27" s="150"/>
      <c r="AE27" s="150"/>
      <c r="AF27" s="150"/>
    </row>
    <row r="28" spans="1:32">
      <c r="B28" s="6" t="s">
        <v>44</v>
      </c>
      <c r="C28" s="219"/>
      <c r="D28" s="142">
        <v>0</v>
      </c>
      <c r="E28" s="142">
        <v>0</v>
      </c>
      <c r="F28" s="142">
        <v>0</v>
      </c>
      <c r="G28" s="142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3"/>
      <c r="O28" s="142">
        <v>0</v>
      </c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50"/>
      <c r="Y28" s="150"/>
      <c r="Z28" s="150"/>
      <c r="AA28" s="150"/>
      <c r="AB28" s="150"/>
      <c r="AC28" s="150"/>
      <c r="AD28" s="150"/>
      <c r="AE28" s="150"/>
      <c r="AF28" s="150"/>
    </row>
    <row r="29" spans="1:32">
      <c r="B29" s="7" t="s">
        <v>45</v>
      </c>
      <c r="C29" s="219"/>
      <c r="D29" s="142"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3"/>
      <c r="O29" s="142">
        <v>0</v>
      </c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50"/>
      <c r="Y29" s="150"/>
      <c r="Z29" s="150"/>
      <c r="AA29" s="150"/>
      <c r="AB29" s="150"/>
      <c r="AC29" s="150"/>
      <c r="AD29" s="150"/>
      <c r="AE29" s="150"/>
      <c r="AF29" s="150"/>
    </row>
    <row r="30" spans="1:32">
      <c r="B30" s="7" t="s">
        <v>46</v>
      </c>
      <c r="C30" s="219"/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3"/>
      <c r="O30" s="142">
        <v>0</v>
      </c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50"/>
      <c r="Y30" s="150"/>
      <c r="Z30" s="150"/>
      <c r="AA30" s="150"/>
      <c r="AB30" s="150"/>
      <c r="AC30" s="150"/>
      <c r="AD30" s="150"/>
      <c r="AE30" s="150"/>
      <c r="AF30" s="150"/>
    </row>
    <row r="31" spans="1:32">
      <c r="B31" s="6" t="s">
        <v>317</v>
      </c>
      <c r="C31" s="219"/>
      <c r="D31" s="142">
        <v>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3"/>
      <c r="O31" s="142">
        <v>0</v>
      </c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50"/>
      <c r="Y31" s="150"/>
      <c r="Z31" s="150"/>
      <c r="AA31" s="150"/>
      <c r="AB31" s="150"/>
      <c r="AC31" s="150"/>
      <c r="AD31" s="150"/>
      <c r="AE31" s="150"/>
      <c r="AF31" s="150"/>
    </row>
    <row r="32" spans="1:32">
      <c r="B32" s="6" t="s">
        <v>108</v>
      </c>
      <c r="C32" s="219"/>
      <c r="D32" s="142">
        <v>0</v>
      </c>
      <c r="E32" s="142">
        <v>0</v>
      </c>
      <c r="F32" s="142">
        <v>0</v>
      </c>
      <c r="G32" s="142">
        <v>0</v>
      </c>
      <c r="H32" s="142">
        <v>0</v>
      </c>
      <c r="I32" s="142">
        <v>0</v>
      </c>
      <c r="J32" s="142">
        <v>0</v>
      </c>
      <c r="K32" s="142">
        <v>0</v>
      </c>
      <c r="L32" s="142">
        <v>0</v>
      </c>
      <c r="M32" s="142">
        <v>0</v>
      </c>
      <c r="N32" s="143"/>
      <c r="O32" s="142">
        <v>0</v>
      </c>
      <c r="P32" s="142">
        <v>0</v>
      </c>
      <c r="Q32" s="142">
        <v>0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50"/>
      <c r="Y32" s="150"/>
      <c r="Z32" s="150"/>
      <c r="AA32" s="150"/>
      <c r="AB32" s="150"/>
      <c r="AC32" s="150"/>
      <c r="AD32" s="150"/>
      <c r="AE32" s="150"/>
      <c r="AF32" s="150"/>
    </row>
    <row r="33" spans="1:32">
      <c r="B33" s="6" t="s">
        <v>48</v>
      </c>
      <c r="C33" s="219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3"/>
      <c r="O33" s="142">
        <v>0</v>
      </c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50"/>
      <c r="Y33" s="150"/>
      <c r="Z33" s="150"/>
      <c r="AA33" s="150"/>
      <c r="AB33" s="150"/>
      <c r="AC33" s="150"/>
      <c r="AD33" s="150"/>
      <c r="AE33" s="150"/>
      <c r="AF33" s="150"/>
    </row>
    <row r="34" spans="1:32">
      <c r="B34" s="6" t="s">
        <v>325</v>
      </c>
      <c r="C34" s="219"/>
      <c r="D34" s="142">
        <v>0</v>
      </c>
      <c r="E34" s="142">
        <v>0</v>
      </c>
      <c r="F34" s="142">
        <v>0</v>
      </c>
      <c r="G34" s="142">
        <v>0</v>
      </c>
      <c r="H34" s="142">
        <v>0</v>
      </c>
      <c r="I34" s="142">
        <v>0</v>
      </c>
      <c r="J34" s="142">
        <v>0</v>
      </c>
      <c r="K34" s="142">
        <v>0</v>
      </c>
      <c r="L34" s="142">
        <v>0</v>
      </c>
      <c r="M34" s="142">
        <v>0</v>
      </c>
      <c r="N34" s="143"/>
      <c r="O34" s="142">
        <v>0</v>
      </c>
      <c r="P34" s="142">
        <v>0</v>
      </c>
      <c r="Q34" s="142">
        <v>0</v>
      </c>
      <c r="R34" s="142">
        <v>0</v>
      </c>
      <c r="S34" s="142">
        <v>0</v>
      </c>
      <c r="T34" s="142">
        <v>0</v>
      </c>
      <c r="U34" s="142">
        <v>0</v>
      </c>
      <c r="V34" s="142">
        <v>0</v>
      </c>
      <c r="W34" s="142">
        <v>0</v>
      </c>
      <c r="X34" s="150"/>
      <c r="Y34" s="150"/>
      <c r="Z34" s="150"/>
      <c r="AA34" s="150"/>
      <c r="AB34" s="150"/>
      <c r="AC34" s="150"/>
      <c r="AD34" s="150"/>
      <c r="AE34" s="150"/>
      <c r="AF34" s="150"/>
    </row>
    <row r="35" spans="1:32">
      <c r="B35" s="8" t="s">
        <v>101</v>
      </c>
      <c r="C35" s="219"/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142">
        <v>0</v>
      </c>
      <c r="L35" s="142">
        <v>0</v>
      </c>
      <c r="M35" s="142">
        <v>0</v>
      </c>
      <c r="N35" s="143"/>
      <c r="O35" s="142">
        <v>0</v>
      </c>
      <c r="P35" s="142">
        <v>0</v>
      </c>
      <c r="Q35" s="142">
        <v>0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50"/>
      <c r="Y35" s="150"/>
      <c r="Z35" s="150"/>
      <c r="AA35" s="150"/>
      <c r="AB35" s="150"/>
      <c r="AC35" s="150"/>
      <c r="AD35" s="150"/>
      <c r="AE35" s="150"/>
      <c r="AF35" s="150"/>
    </row>
    <row r="36" spans="1:32" s="45" customFormat="1">
      <c r="A36" s="38"/>
      <c r="B36" s="29" t="s">
        <v>9</v>
      </c>
      <c r="C36" s="209" t="s">
        <v>296</v>
      </c>
      <c r="D36" s="139">
        <v>0</v>
      </c>
      <c r="E36" s="139">
        <v>0</v>
      </c>
      <c r="F36" s="139">
        <v>0</v>
      </c>
      <c r="G36" s="139">
        <v>0</v>
      </c>
      <c r="H36" s="139">
        <v>0</v>
      </c>
      <c r="I36" s="139">
        <v>0</v>
      </c>
      <c r="J36" s="139">
        <v>0</v>
      </c>
      <c r="K36" s="139">
        <v>0</v>
      </c>
      <c r="L36" s="139">
        <v>0</v>
      </c>
      <c r="M36" s="139">
        <v>0</v>
      </c>
      <c r="N36" s="146"/>
      <c r="O36" s="139">
        <v>0</v>
      </c>
      <c r="P36" s="139">
        <v>0</v>
      </c>
      <c r="Q36" s="139">
        <v>0</v>
      </c>
      <c r="R36" s="139">
        <v>0</v>
      </c>
      <c r="S36" s="139">
        <v>0</v>
      </c>
      <c r="T36" s="139">
        <v>0</v>
      </c>
      <c r="U36" s="139">
        <v>0</v>
      </c>
      <c r="V36" s="139">
        <v>0</v>
      </c>
      <c r="W36" s="139">
        <v>0</v>
      </c>
      <c r="X36" s="149"/>
      <c r="Y36" s="149"/>
      <c r="Z36" s="149"/>
      <c r="AA36" s="149"/>
      <c r="AB36" s="149"/>
      <c r="AC36" s="149"/>
      <c r="AD36" s="149"/>
      <c r="AE36" s="149"/>
      <c r="AF36" s="149"/>
    </row>
    <row r="37" spans="1:32">
      <c r="B37" s="208" t="s">
        <v>40</v>
      </c>
      <c r="C37" s="219"/>
      <c r="D37" s="142">
        <v>0</v>
      </c>
      <c r="E37" s="142">
        <v>0</v>
      </c>
      <c r="F37" s="142">
        <v>0</v>
      </c>
      <c r="G37" s="142">
        <v>0</v>
      </c>
      <c r="H37" s="142">
        <v>0</v>
      </c>
      <c r="I37" s="142">
        <v>0</v>
      </c>
      <c r="J37" s="142">
        <v>0</v>
      </c>
      <c r="K37" s="142">
        <v>0</v>
      </c>
      <c r="L37" s="142">
        <v>0</v>
      </c>
      <c r="M37" s="142">
        <v>0</v>
      </c>
      <c r="N37" s="143"/>
      <c r="O37" s="142">
        <v>0</v>
      </c>
      <c r="P37" s="142">
        <v>0</v>
      </c>
      <c r="Q37" s="142">
        <v>0</v>
      </c>
      <c r="R37" s="142">
        <v>0</v>
      </c>
      <c r="S37" s="142">
        <v>0</v>
      </c>
      <c r="T37" s="142">
        <v>0</v>
      </c>
      <c r="U37" s="142">
        <v>0</v>
      </c>
      <c r="V37" s="142">
        <v>0</v>
      </c>
      <c r="W37" s="142">
        <v>0</v>
      </c>
      <c r="X37" s="150"/>
      <c r="Y37" s="150"/>
      <c r="Z37" s="150"/>
      <c r="AA37" s="150"/>
      <c r="AB37" s="150"/>
      <c r="AC37" s="150"/>
      <c r="AD37" s="150"/>
      <c r="AE37" s="150"/>
      <c r="AF37" s="150"/>
    </row>
    <row r="38" spans="1:32">
      <c r="B38" s="6" t="s">
        <v>41</v>
      </c>
      <c r="C38" s="219"/>
      <c r="D38" s="142">
        <v>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0</v>
      </c>
      <c r="K38" s="142">
        <v>0</v>
      </c>
      <c r="L38" s="142">
        <v>0</v>
      </c>
      <c r="M38" s="142">
        <v>0</v>
      </c>
      <c r="N38" s="143"/>
      <c r="O38" s="142">
        <v>0</v>
      </c>
      <c r="P38" s="142">
        <v>0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50"/>
      <c r="Y38" s="150"/>
      <c r="Z38" s="150"/>
      <c r="AA38" s="150"/>
      <c r="AB38" s="150"/>
      <c r="AC38" s="150"/>
      <c r="AD38" s="150"/>
      <c r="AE38" s="150"/>
      <c r="AF38" s="150"/>
    </row>
    <row r="39" spans="1:32">
      <c r="B39" s="6" t="s">
        <v>42</v>
      </c>
      <c r="C39" s="219"/>
      <c r="D39" s="142">
        <v>0</v>
      </c>
      <c r="E39" s="142">
        <v>0</v>
      </c>
      <c r="F39" s="142">
        <v>0</v>
      </c>
      <c r="G39" s="142">
        <v>0</v>
      </c>
      <c r="H39" s="142">
        <v>0</v>
      </c>
      <c r="I39" s="142">
        <v>0</v>
      </c>
      <c r="J39" s="142">
        <v>0</v>
      </c>
      <c r="K39" s="142">
        <v>0</v>
      </c>
      <c r="L39" s="142">
        <v>0</v>
      </c>
      <c r="M39" s="142">
        <v>0</v>
      </c>
      <c r="N39" s="143"/>
      <c r="O39" s="142">
        <v>0</v>
      </c>
      <c r="P39" s="142">
        <v>0</v>
      </c>
      <c r="Q39" s="142">
        <v>0</v>
      </c>
      <c r="R39" s="142">
        <v>0</v>
      </c>
      <c r="S39" s="142">
        <v>0</v>
      </c>
      <c r="T39" s="142">
        <v>0</v>
      </c>
      <c r="U39" s="142">
        <v>0</v>
      </c>
      <c r="V39" s="142">
        <v>0</v>
      </c>
      <c r="W39" s="142">
        <v>0</v>
      </c>
      <c r="X39" s="150"/>
      <c r="Y39" s="150"/>
      <c r="Z39" s="150"/>
      <c r="AA39" s="150"/>
      <c r="AB39" s="150"/>
      <c r="AC39" s="150"/>
      <c r="AD39" s="150"/>
      <c r="AE39" s="150"/>
      <c r="AF39" s="150"/>
    </row>
    <row r="40" spans="1:32">
      <c r="B40" s="6" t="s">
        <v>43</v>
      </c>
      <c r="C40" s="219"/>
      <c r="D40" s="142">
        <v>0</v>
      </c>
      <c r="E40" s="142">
        <v>0</v>
      </c>
      <c r="F40" s="142">
        <v>0</v>
      </c>
      <c r="G40" s="142">
        <v>0</v>
      </c>
      <c r="H40" s="142">
        <v>0</v>
      </c>
      <c r="I40" s="142">
        <v>0</v>
      </c>
      <c r="J40" s="142">
        <v>0</v>
      </c>
      <c r="K40" s="142">
        <v>0</v>
      </c>
      <c r="L40" s="142">
        <v>0</v>
      </c>
      <c r="M40" s="142">
        <v>0</v>
      </c>
      <c r="N40" s="143"/>
      <c r="O40" s="142">
        <v>0</v>
      </c>
      <c r="P40" s="142">
        <v>0</v>
      </c>
      <c r="Q40" s="142">
        <v>0</v>
      </c>
      <c r="R40" s="142">
        <v>0</v>
      </c>
      <c r="S40" s="142">
        <v>0</v>
      </c>
      <c r="T40" s="142">
        <v>0</v>
      </c>
      <c r="U40" s="142">
        <v>0</v>
      </c>
      <c r="V40" s="142">
        <v>0</v>
      </c>
      <c r="W40" s="142">
        <v>0</v>
      </c>
      <c r="X40" s="150"/>
      <c r="Y40" s="150"/>
      <c r="Z40" s="150"/>
      <c r="AA40" s="150"/>
      <c r="AB40" s="150"/>
      <c r="AC40" s="150"/>
      <c r="AD40" s="150"/>
      <c r="AE40" s="150"/>
      <c r="AF40" s="150"/>
    </row>
    <row r="41" spans="1:32">
      <c r="B41" s="6" t="s">
        <v>44</v>
      </c>
      <c r="C41" s="219"/>
      <c r="D41" s="142">
        <v>0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142">
        <v>0</v>
      </c>
      <c r="K41" s="142">
        <v>0</v>
      </c>
      <c r="L41" s="142">
        <v>0</v>
      </c>
      <c r="M41" s="142">
        <v>0</v>
      </c>
      <c r="N41" s="143"/>
      <c r="O41" s="142">
        <v>0</v>
      </c>
      <c r="P41" s="142">
        <v>0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  <c r="V41" s="142">
        <v>0</v>
      </c>
      <c r="W41" s="142">
        <v>0</v>
      </c>
      <c r="X41" s="150"/>
      <c r="Y41" s="150"/>
      <c r="Z41" s="150"/>
      <c r="AA41" s="150"/>
      <c r="AB41" s="150"/>
      <c r="AC41" s="150"/>
      <c r="AD41" s="150"/>
      <c r="AE41" s="150"/>
      <c r="AF41" s="150"/>
    </row>
    <row r="42" spans="1:32">
      <c r="B42" s="7" t="s">
        <v>45</v>
      </c>
      <c r="C42" s="219"/>
      <c r="D42" s="142">
        <v>0</v>
      </c>
      <c r="E42" s="142">
        <v>0</v>
      </c>
      <c r="F42" s="142">
        <v>0</v>
      </c>
      <c r="G42" s="142">
        <v>0</v>
      </c>
      <c r="H42" s="142">
        <v>0</v>
      </c>
      <c r="I42" s="142">
        <v>0</v>
      </c>
      <c r="J42" s="142">
        <v>0</v>
      </c>
      <c r="K42" s="142">
        <v>0</v>
      </c>
      <c r="L42" s="142">
        <v>0</v>
      </c>
      <c r="M42" s="142">
        <v>0</v>
      </c>
      <c r="N42" s="143"/>
      <c r="O42" s="142">
        <v>0</v>
      </c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50"/>
      <c r="Y42" s="150"/>
      <c r="Z42" s="150"/>
      <c r="AA42" s="150"/>
      <c r="AB42" s="150"/>
      <c r="AC42" s="150"/>
      <c r="AD42" s="150"/>
      <c r="AE42" s="150"/>
      <c r="AF42" s="150"/>
    </row>
    <row r="43" spans="1:32">
      <c r="B43" s="7" t="s">
        <v>46</v>
      </c>
      <c r="C43" s="219"/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3"/>
      <c r="O43" s="142">
        <v>0</v>
      </c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50"/>
      <c r="Y43" s="150"/>
      <c r="Z43" s="150"/>
      <c r="AA43" s="150"/>
      <c r="AB43" s="150"/>
      <c r="AC43" s="150"/>
      <c r="AD43" s="150"/>
      <c r="AE43" s="150"/>
      <c r="AF43" s="150"/>
    </row>
    <row r="44" spans="1:32">
      <c r="B44" s="6" t="s">
        <v>317</v>
      </c>
      <c r="C44" s="219"/>
      <c r="D44" s="142">
        <v>0</v>
      </c>
      <c r="E44" s="142">
        <v>0</v>
      </c>
      <c r="F44" s="142">
        <v>0</v>
      </c>
      <c r="G44" s="142">
        <v>0</v>
      </c>
      <c r="H44" s="142">
        <v>0</v>
      </c>
      <c r="I44" s="142">
        <v>0</v>
      </c>
      <c r="J44" s="142">
        <v>0</v>
      </c>
      <c r="K44" s="142">
        <v>0</v>
      </c>
      <c r="L44" s="142">
        <v>0</v>
      </c>
      <c r="M44" s="142">
        <v>0</v>
      </c>
      <c r="N44" s="143"/>
      <c r="O44" s="142">
        <v>0</v>
      </c>
      <c r="P44" s="142">
        <v>0</v>
      </c>
      <c r="Q44" s="142">
        <v>0</v>
      </c>
      <c r="R44" s="142">
        <v>0</v>
      </c>
      <c r="S44" s="142">
        <v>0</v>
      </c>
      <c r="T44" s="142">
        <v>0</v>
      </c>
      <c r="U44" s="142">
        <v>0</v>
      </c>
      <c r="V44" s="142">
        <v>0</v>
      </c>
      <c r="W44" s="142">
        <v>0</v>
      </c>
      <c r="X44" s="150"/>
      <c r="Y44" s="150"/>
      <c r="Z44" s="150"/>
      <c r="AA44" s="150"/>
      <c r="AB44" s="150"/>
      <c r="AC44" s="150"/>
      <c r="AD44" s="150"/>
      <c r="AE44" s="150"/>
      <c r="AF44" s="150"/>
    </row>
    <row r="45" spans="1:32">
      <c r="B45" s="6" t="s">
        <v>108</v>
      </c>
      <c r="C45" s="219"/>
      <c r="D45" s="142">
        <v>0</v>
      </c>
      <c r="E45" s="142">
        <v>0</v>
      </c>
      <c r="F45" s="142">
        <v>0</v>
      </c>
      <c r="G45" s="142">
        <v>0</v>
      </c>
      <c r="H45" s="142">
        <v>0</v>
      </c>
      <c r="I45" s="142">
        <v>0</v>
      </c>
      <c r="J45" s="142">
        <v>0</v>
      </c>
      <c r="K45" s="142">
        <v>0</v>
      </c>
      <c r="L45" s="142">
        <v>0</v>
      </c>
      <c r="M45" s="142">
        <v>0</v>
      </c>
      <c r="N45" s="143"/>
      <c r="O45" s="142">
        <v>0</v>
      </c>
      <c r="P45" s="142">
        <v>0</v>
      </c>
      <c r="Q45" s="142">
        <v>0</v>
      </c>
      <c r="R45" s="142">
        <v>0</v>
      </c>
      <c r="S45" s="142">
        <v>0</v>
      </c>
      <c r="T45" s="142">
        <v>0</v>
      </c>
      <c r="U45" s="142">
        <v>0</v>
      </c>
      <c r="V45" s="142">
        <v>0</v>
      </c>
      <c r="W45" s="142">
        <v>0</v>
      </c>
      <c r="X45" s="150"/>
      <c r="Y45" s="150"/>
      <c r="Z45" s="150"/>
      <c r="AA45" s="150"/>
      <c r="AB45" s="150"/>
      <c r="AC45" s="150"/>
      <c r="AD45" s="150"/>
      <c r="AE45" s="150"/>
      <c r="AF45" s="150"/>
    </row>
    <row r="46" spans="1:32">
      <c r="B46" s="6" t="s">
        <v>48</v>
      </c>
      <c r="C46" s="219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3"/>
      <c r="O46" s="142">
        <v>0</v>
      </c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50"/>
      <c r="Y46" s="150"/>
      <c r="Z46" s="150"/>
      <c r="AA46" s="150"/>
      <c r="AB46" s="150"/>
      <c r="AC46" s="150"/>
      <c r="AD46" s="150"/>
      <c r="AE46" s="150"/>
      <c r="AF46" s="150"/>
    </row>
    <row r="47" spans="1:32">
      <c r="B47" s="6" t="s">
        <v>325</v>
      </c>
      <c r="C47" s="219"/>
      <c r="D47" s="142">
        <v>0</v>
      </c>
      <c r="E47" s="142">
        <v>0</v>
      </c>
      <c r="F47" s="142">
        <v>0</v>
      </c>
      <c r="G47" s="142">
        <v>0</v>
      </c>
      <c r="H47" s="142">
        <v>0</v>
      </c>
      <c r="I47" s="142">
        <v>0</v>
      </c>
      <c r="J47" s="142">
        <v>0</v>
      </c>
      <c r="K47" s="142">
        <v>0</v>
      </c>
      <c r="L47" s="142">
        <v>0</v>
      </c>
      <c r="M47" s="142">
        <v>0</v>
      </c>
      <c r="N47" s="143"/>
      <c r="O47" s="142">
        <v>0</v>
      </c>
      <c r="P47" s="142">
        <v>0</v>
      </c>
      <c r="Q47" s="142">
        <v>0</v>
      </c>
      <c r="R47" s="142">
        <v>0</v>
      </c>
      <c r="S47" s="142">
        <v>0</v>
      </c>
      <c r="T47" s="142">
        <v>0</v>
      </c>
      <c r="U47" s="142">
        <v>0</v>
      </c>
      <c r="V47" s="142">
        <v>0</v>
      </c>
      <c r="W47" s="142">
        <v>0</v>
      </c>
      <c r="X47" s="150"/>
      <c r="Y47" s="150"/>
      <c r="Z47" s="150"/>
      <c r="AA47" s="150"/>
      <c r="AB47" s="150"/>
      <c r="AC47" s="150"/>
      <c r="AD47" s="150"/>
      <c r="AE47" s="150"/>
      <c r="AF47" s="150"/>
    </row>
    <row r="48" spans="1:32">
      <c r="B48" s="8" t="s">
        <v>101</v>
      </c>
      <c r="C48" s="219"/>
      <c r="D48" s="142">
        <v>0</v>
      </c>
      <c r="E48" s="142">
        <v>0</v>
      </c>
      <c r="F48" s="142">
        <v>0</v>
      </c>
      <c r="G48" s="142">
        <v>0</v>
      </c>
      <c r="H48" s="142">
        <v>0</v>
      </c>
      <c r="I48" s="142">
        <v>0</v>
      </c>
      <c r="J48" s="142">
        <v>0</v>
      </c>
      <c r="K48" s="142">
        <v>0</v>
      </c>
      <c r="L48" s="142">
        <v>0</v>
      </c>
      <c r="M48" s="142">
        <v>0</v>
      </c>
      <c r="N48" s="143"/>
      <c r="O48" s="142">
        <v>0</v>
      </c>
      <c r="P48" s="142">
        <v>0</v>
      </c>
      <c r="Q48" s="142">
        <v>0</v>
      </c>
      <c r="R48" s="142">
        <v>0</v>
      </c>
      <c r="S48" s="142">
        <v>0</v>
      </c>
      <c r="T48" s="142">
        <v>0</v>
      </c>
      <c r="U48" s="142">
        <v>0</v>
      </c>
      <c r="V48" s="142">
        <v>0</v>
      </c>
      <c r="W48" s="142">
        <v>0</v>
      </c>
      <c r="X48" s="150"/>
      <c r="Y48" s="150"/>
      <c r="Z48" s="150"/>
      <c r="AA48" s="150"/>
      <c r="AB48" s="150"/>
      <c r="AC48" s="150"/>
      <c r="AD48" s="150"/>
      <c r="AE48" s="150"/>
      <c r="AF48" s="150"/>
    </row>
    <row r="49" spans="1:32" s="45" customFormat="1">
      <c r="A49" s="38"/>
      <c r="B49" s="29" t="s">
        <v>25</v>
      </c>
      <c r="C49" s="209" t="s">
        <v>297</v>
      </c>
      <c r="D49" s="139">
        <v>176944.42</v>
      </c>
      <c r="E49" s="139">
        <v>206976.14000000004</v>
      </c>
      <c r="F49" s="139">
        <v>243606.33</v>
      </c>
      <c r="G49" s="139">
        <v>286209.06000000006</v>
      </c>
      <c r="H49" s="139">
        <v>328773.46999999997</v>
      </c>
      <c r="I49" s="139">
        <v>366021.19000000006</v>
      </c>
      <c r="J49" s="139">
        <v>428119.00393340219</v>
      </c>
      <c r="K49" s="139">
        <v>490818.70518966834</v>
      </c>
      <c r="L49" s="139">
        <v>533894.56000000006</v>
      </c>
      <c r="M49" s="139">
        <v>538339.19999999995</v>
      </c>
      <c r="N49" s="146"/>
      <c r="O49" s="139">
        <v>30031.720000000019</v>
      </c>
      <c r="P49" s="139">
        <v>36630.189999999944</v>
      </c>
      <c r="Q49" s="139">
        <v>42602.730000000069</v>
      </c>
      <c r="R49" s="139">
        <v>42564.409999999909</v>
      </c>
      <c r="S49" s="139">
        <v>37247.720000000118</v>
      </c>
      <c r="T49" s="139">
        <v>62097.813933402133</v>
      </c>
      <c r="U49" s="139">
        <v>62699.70125626614</v>
      </c>
      <c r="V49" s="139">
        <v>43075.854810331744</v>
      </c>
      <c r="W49" s="139">
        <v>4444.6399999998903</v>
      </c>
      <c r="X49" s="149"/>
      <c r="Y49" s="149"/>
      <c r="Z49" s="149"/>
      <c r="AA49" s="149"/>
      <c r="AB49" s="149"/>
      <c r="AC49" s="149"/>
      <c r="AD49" s="149"/>
      <c r="AE49" s="149"/>
      <c r="AF49" s="149"/>
    </row>
    <row r="50" spans="1:32">
      <c r="B50" s="208" t="s">
        <v>40</v>
      </c>
      <c r="C50" s="219"/>
      <c r="D50" s="142">
        <v>148590.80611181515</v>
      </c>
      <c r="E50" s="142">
        <v>170759.66098830747</v>
      </c>
      <c r="F50" s="142">
        <v>202438.72524419735</v>
      </c>
      <c r="G50" s="142">
        <v>242287.39555060625</v>
      </c>
      <c r="H50" s="142">
        <v>273565.32538529811</v>
      </c>
      <c r="I50" s="142">
        <v>302449.97268832964</v>
      </c>
      <c r="J50" s="142">
        <v>368323.61792540352</v>
      </c>
      <c r="K50" s="142">
        <v>428087.91324930172</v>
      </c>
      <c r="L50" s="142">
        <v>460038.13367499842</v>
      </c>
      <c r="M50" s="142">
        <v>259163.91179637978</v>
      </c>
      <c r="N50" s="143"/>
      <c r="O50" s="142">
        <v>22168.854876492311</v>
      </c>
      <c r="P50" s="142">
        <v>31679.064255889876</v>
      </c>
      <c r="Q50" s="142">
        <v>39848.670306408894</v>
      </c>
      <c r="R50" s="142">
        <v>31277.929834691851</v>
      </c>
      <c r="S50" s="142">
        <v>28884.647303031532</v>
      </c>
      <c r="T50" s="142">
        <v>65873.645237073884</v>
      </c>
      <c r="U50" s="142">
        <v>59764.295323898201</v>
      </c>
      <c r="V50" s="142">
        <v>31950.220425696716</v>
      </c>
      <c r="W50" s="142">
        <v>-200874.22187861867</v>
      </c>
      <c r="X50" s="150"/>
      <c r="Y50" s="150"/>
      <c r="Z50" s="150"/>
      <c r="AA50" s="150"/>
      <c r="AB50" s="150"/>
      <c r="AC50" s="150"/>
      <c r="AD50" s="150"/>
      <c r="AE50" s="150"/>
      <c r="AF50" s="150"/>
    </row>
    <row r="51" spans="1:32">
      <c r="B51" s="6" t="s">
        <v>41</v>
      </c>
      <c r="C51" s="219"/>
      <c r="D51" s="142">
        <v>0</v>
      </c>
      <c r="E51" s="142">
        <v>0</v>
      </c>
      <c r="F51" s="142">
        <v>0</v>
      </c>
      <c r="G51" s="142">
        <v>0</v>
      </c>
      <c r="H51" s="142">
        <v>0</v>
      </c>
      <c r="I51" s="142">
        <v>0</v>
      </c>
      <c r="J51" s="142">
        <v>0</v>
      </c>
      <c r="K51" s="142">
        <v>0</v>
      </c>
      <c r="L51" s="142">
        <v>0</v>
      </c>
      <c r="M51" s="142">
        <v>0</v>
      </c>
      <c r="N51" s="143"/>
      <c r="O51" s="142">
        <v>0</v>
      </c>
      <c r="P51" s="142">
        <v>0</v>
      </c>
      <c r="Q51" s="142">
        <v>0</v>
      </c>
      <c r="R51" s="142">
        <v>0</v>
      </c>
      <c r="S51" s="142">
        <v>0</v>
      </c>
      <c r="T51" s="142">
        <v>0</v>
      </c>
      <c r="U51" s="142">
        <v>0</v>
      </c>
      <c r="V51" s="142">
        <v>0</v>
      </c>
      <c r="W51" s="142">
        <v>0</v>
      </c>
      <c r="X51" s="150"/>
      <c r="Y51" s="150"/>
      <c r="Z51" s="150"/>
      <c r="AA51" s="150"/>
      <c r="AB51" s="150"/>
      <c r="AC51" s="150"/>
      <c r="AD51" s="150"/>
      <c r="AE51" s="150"/>
      <c r="AF51" s="150"/>
    </row>
    <row r="52" spans="1:32">
      <c r="B52" s="6" t="s">
        <v>42</v>
      </c>
      <c r="C52" s="219"/>
      <c r="D52" s="142">
        <v>44994.870518184245</v>
      </c>
      <c r="E52" s="142">
        <v>52148.824753439148</v>
      </c>
      <c r="F52" s="142">
        <v>65251.517575706748</v>
      </c>
      <c r="G52" s="142">
        <v>75269.999113679572</v>
      </c>
      <c r="H52" s="142">
        <v>80151.122840696989</v>
      </c>
      <c r="I52" s="142">
        <v>72669.407701605785</v>
      </c>
      <c r="J52" s="142">
        <v>101185.01384235486</v>
      </c>
      <c r="K52" s="142">
        <v>118329.46707949713</v>
      </c>
      <c r="L52" s="142">
        <v>147053.97102618375</v>
      </c>
      <c r="M52" s="142">
        <v>156869.44250356409</v>
      </c>
      <c r="N52" s="143"/>
      <c r="O52" s="142">
        <v>7153.9542352549006</v>
      </c>
      <c r="P52" s="142">
        <v>13102.692822267602</v>
      </c>
      <c r="Q52" s="142">
        <v>10018.481537972821</v>
      </c>
      <c r="R52" s="142">
        <v>4881.1237270174161</v>
      </c>
      <c r="S52" s="142">
        <v>-7481.715139091204</v>
      </c>
      <c r="T52" s="142">
        <v>28515.606140749082</v>
      </c>
      <c r="U52" s="142">
        <v>17144.453237142272</v>
      </c>
      <c r="V52" s="142">
        <v>28724.503946686604</v>
      </c>
      <c r="W52" s="142">
        <v>9815.4714773803571</v>
      </c>
      <c r="X52" s="150"/>
      <c r="Y52" s="150"/>
      <c r="Z52" s="150"/>
      <c r="AA52" s="150"/>
      <c r="AB52" s="150"/>
      <c r="AC52" s="150"/>
      <c r="AD52" s="150"/>
      <c r="AE52" s="150"/>
      <c r="AF52" s="150"/>
    </row>
    <row r="53" spans="1:32">
      <c r="B53" s="6" t="s">
        <v>43</v>
      </c>
      <c r="C53" s="219"/>
      <c r="D53" s="142">
        <v>6719.1695370549387</v>
      </c>
      <c r="E53" s="142">
        <v>5008.4394107693915</v>
      </c>
      <c r="F53" s="142">
        <v>3290.357978525522</v>
      </c>
      <c r="G53" s="142">
        <v>4116.4411961004071</v>
      </c>
      <c r="H53" s="142">
        <v>3782.7110424969883</v>
      </c>
      <c r="I53" s="142">
        <v>3550.3268154649249</v>
      </c>
      <c r="J53" s="142">
        <v>4967.4279191006444</v>
      </c>
      <c r="K53" s="142">
        <v>5479.1833832659877</v>
      </c>
      <c r="L53" s="142">
        <v>11744.355899033915</v>
      </c>
      <c r="M53" s="142">
        <v>8876.7685108989299</v>
      </c>
      <c r="N53" s="143"/>
      <c r="O53" s="142">
        <v>-1710.7301262855465</v>
      </c>
      <c r="P53" s="142">
        <v>-1718.08143224387</v>
      </c>
      <c r="Q53" s="142">
        <v>826.08321757488523</v>
      </c>
      <c r="R53" s="142">
        <v>-333.73015360341896</v>
      </c>
      <c r="S53" s="142">
        <v>-232.38422703206325</v>
      </c>
      <c r="T53" s="142">
        <v>1417.1011036357193</v>
      </c>
      <c r="U53" s="142">
        <v>511.75546416534348</v>
      </c>
      <c r="V53" s="142">
        <v>6265.1725157679284</v>
      </c>
      <c r="W53" s="142">
        <v>-2867.5873881349858</v>
      </c>
      <c r="X53" s="150"/>
      <c r="Y53" s="150"/>
      <c r="Z53" s="150"/>
      <c r="AA53" s="150"/>
      <c r="AB53" s="150"/>
      <c r="AC53" s="150"/>
      <c r="AD53" s="150"/>
      <c r="AE53" s="150"/>
      <c r="AF53" s="150"/>
    </row>
    <row r="54" spans="1:32">
      <c r="B54" s="6" t="s">
        <v>44</v>
      </c>
      <c r="C54" s="219"/>
      <c r="D54" s="142">
        <v>10211.859467041375</v>
      </c>
      <c r="E54" s="142">
        <v>8330.4101782925609</v>
      </c>
      <c r="F54" s="142">
        <v>5460.8194734106528</v>
      </c>
      <c r="G54" s="142">
        <v>8154.6681465264737</v>
      </c>
      <c r="H54" s="142">
        <v>12223.779458645588</v>
      </c>
      <c r="I54" s="142">
        <v>14716.482556328285</v>
      </c>
      <c r="J54" s="142">
        <v>20471.12359662649</v>
      </c>
      <c r="K54" s="142">
        <v>39554.917470673783</v>
      </c>
      <c r="L54" s="142">
        <v>57492.639757579505</v>
      </c>
      <c r="M54" s="142">
        <v>16360.063282828258</v>
      </c>
      <c r="N54" s="143"/>
      <c r="O54" s="142">
        <v>-1881.4492887488143</v>
      </c>
      <c r="P54" s="142">
        <v>-2869.5907048819086</v>
      </c>
      <c r="Q54" s="142">
        <v>2693.8486731158214</v>
      </c>
      <c r="R54" s="142">
        <v>4069.1113121191138</v>
      </c>
      <c r="S54" s="142">
        <v>2492.7030976826968</v>
      </c>
      <c r="T54" s="142">
        <v>5754.6410402982046</v>
      </c>
      <c r="U54" s="142">
        <v>19083.793874047296</v>
      </c>
      <c r="V54" s="142">
        <v>17937.722286905715</v>
      </c>
      <c r="W54" s="142">
        <v>-41132.576474751244</v>
      </c>
      <c r="X54" s="150"/>
      <c r="Y54" s="150"/>
      <c r="Z54" s="150"/>
      <c r="AA54" s="150"/>
      <c r="AB54" s="150"/>
      <c r="AC54" s="150"/>
      <c r="AD54" s="150"/>
      <c r="AE54" s="150"/>
      <c r="AF54" s="150"/>
    </row>
    <row r="55" spans="1:32">
      <c r="B55" s="7" t="s">
        <v>45</v>
      </c>
      <c r="C55" s="219"/>
      <c r="D55" s="142">
        <v>10191.496846745804</v>
      </c>
      <c r="E55" s="142">
        <v>8306.8735486178703</v>
      </c>
      <c r="F55" s="142">
        <v>5394.9180312391281</v>
      </c>
      <c r="G55" s="142">
        <v>8088.909305074395</v>
      </c>
      <c r="H55" s="142">
        <v>12088.383960675268</v>
      </c>
      <c r="I55" s="142">
        <v>14706.526482193687</v>
      </c>
      <c r="J55" s="142">
        <v>20213.45445516054</v>
      </c>
      <c r="K55" s="142">
        <v>39279.251194202145</v>
      </c>
      <c r="L55" s="142">
        <v>57264.718721588812</v>
      </c>
      <c r="M55" s="142">
        <v>15774.370844418727</v>
      </c>
      <c r="N55" s="143"/>
      <c r="O55" s="142">
        <v>-1884.6232981279343</v>
      </c>
      <c r="P55" s="142">
        <v>-2911.9555173787412</v>
      </c>
      <c r="Q55" s="142">
        <v>2693.9912738352668</v>
      </c>
      <c r="R55" s="142">
        <v>3999.4746556008736</v>
      </c>
      <c r="S55" s="142">
        <v>2618.1425215184177</v>
      </c>
      <c r="T55" s="142">
        <v>5506.9279729668524</v>
      </c>
      <c r="U55" s="142">
        <v>19065.796739041609</v>
      </c>
      <c r="V55" s="142">
        <v>17985.467527386671</v>
      </c>
      <c r="W55" s="142">
        <v>-41490.347877170083</v>
      </c>
      <c r="X55" s="150"/>
      <c r="Y55" s="150"/>
      <c r="Z55" s="150"/>
      <c r="AA55" s="150"/>
      <c r="AB55" s="150"/>
      <c r="AC55" s="150"/>
      <c r="AD55" s="150"/>
      <c r="AE55" s="150"/>
      <c r="AF55" s="150"/>
    </row>
    <row r="56" spans="1:32">
      <c r="B56" s="7" t="s">
        <v>46</v>
      </c>
      <c r="C56" s="219"/>
      <c r="D56" s="142">
        <v>20.362620295570792</v>
      </c>
      <c r="E56" s="142">
        <v>23.536629674691458</v>
      </c>
      <c r="F56" s="142">
        <v>65.901442171525034</v>
      </c>
      <c r="G56" s="142">
        <v>65.758841452079025</v>
      </c>
      <c r="H56" s="142">
        <v>135.39549797031859</v>
      </c>
      <c r="I56" s="142">
        <v>9.9560741345975252</v>
      </c>
      <c r="J56" s="142">
        <v>257.66914146595127</v>
      </c>
      <c r="K56" s="142">
        <v>275.66627647164148</v>
      </c>
      <c r="L56" s="142">
        <v>227.92103599068935</v>
      </c>
      <c r="M56" s="142">
        <v>585.69243840953345</v>
      </c>
      <c r="N56" s="143"/>
      <c r="O56" s="142">
        <v>3.1740093791206654</v>
      </c>
      <c r="P56" s="142">
        <v>42.364812496833579</v>
      </c>
      <c r="Q56" s="142">
        <v>-0.14260071944601771</v>
      </c>
      <c r="R56" s="142">
        <v>69.636656518239562</v>
      </c>
      <c r="S56" s="142">
        <v>-125.43942383572104</v>
      </c>
      <c r="T56" s="142">
        <v>247.71306733135376</v>
      </c>
      <c r="U56" s="142">
        <v>17.997135005690225</v>
      </c>
      <c r="V56" s="142">
        <v>-47.745240480952148</v>
      </c>
      <c r="W56" s="142">
        <v>357.7714024188441</v>
      </c>
      <c r="X56" s="150"/>
      <c r="Y56" s="150"/>
      <c r="Z56" s="150"/>
      <c r="AA56" s="150"/>
      <c r="AB56" s="150"/>
      <c r="AC56" s="150"/>
      <c r="AD56" s="150"/>
      <c r="AE56" s="150"/>
      <c r="AF56" s="150"/>
    </row>
    <row r="57" spans="1:32">
      <c r="B57" s="6" t="s">
        <v>317</v>
      </c>
      <c r="C57" s="219"/>
      <c r="D57" s="142">
        <v>43332.453294767292</v>
      </c>
      <c r="E57" s="142">
        <v>52635.993322903189</v>
      </c>
      <c r="F57" s="142">
        <v>64218.015108277221</v>
      </c>
      <c r="G57" s="142">
        <v>77373.143547149884</v>
      </c>
      <c r="H57" s="142">
        <v>88703.856021729283</v>
      </c>
      <c r="I57" s="142">
        <v>105756.87780746529</v>
      </c>
      <c r="J57" s="142">
        <v>120850.02628366076</v>
      </c>
      <c r="K57" s="142">
        <v>132362.17265793239</v>
      </c>
      <c r="L57" s="142">
        <v>121873.5834961006</v>
      </c>
      <c r="M57" s="142">
        <v>38528.818749544254</v>
      </c>
      <c r="N57" s="143"/>
      <c r="O57" s="142">
        <v>9303.5400281358925</v>
      </c>
      <c r="P57" s="142">
        <v>11582.021785374036</v>
      </c>
      <c r="Q57" s="142">
        <v>13155.128438872656</v>
      </c>
      <c r="R57" s="142">
        <v>11330.712474579399</v>
      </c>
      <c r="S57" s="142">
        <v>17053.021785736019</v>
      </c>
      <c r="T57" s="142">
        <v>15093.14847619546</v>
      </c>
      <c r="U57" s="142">
        <v>11512.14637427163</v>
      </c>
      <c r="V57" s="142">
        <v>-10488.589161831784</v>
      </c>
      <c r="W57" s="142">
        <v>-83344.76474655635</v>
      </c>
      <c r="X57" s="150"/>
      <c r="Y57" s="150"/>
      <c r="Z57" s="150"/>
      <c r="AA57" s="150"/>
      <c r="AB57" s="150"/>
      <c r="AC57" s="150"/>
      <c r="AD57" s="150"/>
      <c r="AE57" s="150"/>
      <c r="AF57" s="150"/>
    </row>
    <row r="58" spans="1:32">
      <c r="B58" s="6" t="s">
        <v>108</v>
      </c>
      <c r="C58" s="219"/>
      <c r="D58" s="142">
        <v>43332.453294767292</v>
      </c>
      <c r="E58" s="142">
        <v>52635.993322903189</v>
      </c>
      <c r="F58" s="142">
        <v>64218.015108277221</v>
      </c>
      <c r="G58" s="142">
        <v>77373.143547149884</v>
      </c>
      <c r="H58" s="142">
        <v>88703.856021729283</v>
      </c>
      <c r="I58" s="142">
        <v>105756.87780746529</v>
      </c>
      <c r="J58" s="142">
        <v>120850.02628366076</v>
      </c>
      <c r="K58" s="142">
        <v>132362.17265793239</v>
      </c>
      <c r="L58" s="142">
        <v>121873.5834961006</v>
      </c>
      <c r="M58" s="142">
        <v>38528.818749544254</v>
      </c>
      <c r="N58" s="143"/>
      <c r="O58" s="142">
        <v>9303.5400281358925</v>
      </c>
      <c r="P58" s="142">
        <v>11582.021785374036</v>
      </c>
      <c r="Q58" s="142">
        <v>13155.128438872656</v>
      </c>
      <c r="R58" s="142">
        <v>11330.712474579399</v>
      </c>
      <c r="S58" s="142">
        <v>17053.021785736019</v>
      </c>
      <c r="T58" s="142">
        <v>15093.14847619546</v>
      </c>
      <c r="U58" s="142">
        <v>11512.14637427163</v>
      </c>
      <c r="V58" s="142">
        <v>-10488.589161831784</v>
      </c>
      <c r="W58" s="142">
        <v>-83344.76474655635</v>
      </c>
      <c r="X58" s="150"/>
      <c r="Y58" s="150"/>
      <c r="Z58" s="150"/>
      <c r="AA58" s="150"/>
      <c r="AB58" s="150"/>
      <c r="AC58" s="150"/>
      <c r="AD58" s="150"/>
      <c r="AE58" s="150"/>
      <c r="AF58" s="150"/>
    </row>
    <row r="59" spans="1:32">
      <c r="B59" s="6" t="s">
        <v>48</v>
      </c>
      <c r="C59" s="219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3"/>
      <c r="O59" s="142">
        <v>0</v>
      </c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50"/>
      <c r="Y59" s="150"/>
      <c r="Z59" s="150"/>
      <c r="AA59" s="150"/>
      <c r="AB59" s="150"/>
      <c r="AC59" s="150"/>
      <c r="AD59" s="150"/>
      <c r="AE59" s="150"/>
      <c r="AF59" s="150"/>
    </row>
    <row r="60" spans="1:32">
      <c r="B60" s="6" t="s">
        <v>325</v>
      </c>
      <c r="C60" s="219"/>
      <c r="D60" s="142"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3"/>
      <c r="O60" s="142">
        <v>0</v>
      </c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50"/>
      <c r="Y60" s="150"/>
      <c r="Z60" s="150"/>
      <c r="AA60" s="150"/>
      <c r="AB60" s="150"/>
      <c r="AC60" s="150"/>
      <c r="AD60" s="150"/>
      <c r="AE60" s="150"/>
      <c r="AF60" s="150"/>
    </row>
    <row r="61" spans="1:32">
      <c r="B61" s="8" t="s">
        <v>101</v>
      </c>
      <c r="C61" s="219"/>
      <c r="D61" s="142">
        <v>28353.613888184856</v>
      </c>
      <c r="E61" s="142">
        <v>36216.479011692536</v>
      </c>
      <c r="F61" s="142">
        <v>41167.604755802618</v>
      </c>
      <c r="G61" s="142">
        <v>43921.664449393807</v>
      </c>
      <c r="H61" s="142">
        <v>55208.144614701858</v>
      </c>
      <c r="I61" s="142">
        <v>63571.217311670429</v>
      </c>
      <c r="J61" s="142">
        <v>59795.386007998706</v>
      </c>
      <c r="K61" s="142">
        <v>62730.791940366609</v>
      </c>
      <c r="L61" s="142">
        <v>73856.426325001667</v>
      </c>
      <c r="M61" s="142">
        <v>279175.28820362018</v>
      </c>
      <c r="N61" s="143"/>
      <c r="O61" s="142">
        <v>7862.8651235076804</v>
      </c>
      <c r="P61" s="142">
        <v>4951.1257441100843</v>
      </c>
      <c r="Q61" s="142">
        <v>2754.0596935911881</v>
      </c>
      <c r="R61" s="142">
        <v>11286.480165308052</v>
      </c>
      <c r="S61" s="142">
        <v>8363.0726969685729</v>
      </c>
      <c r="T61" s="142">
        <v>-3775.8313036717254</v>
      </c>
      <c r="U61" s="142">
        <v>2935.4059323679053</v>
      </c>
      <c r="V61" s="142">
        <v>11125.634384635054</v>
      </c>
      <c r="W61" s="142">
        <v>205318.86187861851</v>
      </c>
      <c r="X61" s="150"/>
      <c r="Y61" s="150"/>
      <c r="Z61" s="150"/>
      <c r="AA61" s="150"/>
      <c r="AB61" s="150"/>
      <c r="AC61" s="150"/>
      <c r="AD61" s="150"/>
      <c r="AE61" s="150"/>
      <c r="AF61" s="150"/>
    </row>
    <row r="62" spans="1:32" s="45" customFormat="1">
      <c r="A62" s="38"/>
      <c r="B62" s="29" t="s">
        <v>10</v>
      </c>
      <c r="C62" s="209" t="s">
        <v>298</v>
      </c>
      <c r="D62" s="139">
        <v>50245.04</v>
      </c>
      <c r="E62" s="139">
        <v>50434.55</v>
      </c>
      <c r="F62" s="139">
        <v>51534.849999999991</v>
      </c>
      <c r="G62" s="139">
        <v>52148.54</v>
      </c>
      <c r="H62" s="139">
        <v>54241.07</v>
      </c>
      <c r="I62" s="139">
        <v>54500.089999999989</v>
      </c>
      <c r="J62" s="139">
        <v>56454.32999999998</v>
      </c>
      <c r="K62" s="139">
        <v>63309.560000000012</v>
      </c>
      <c r="L62" s="139">
        <v>65580.31</v>
      </c>
      <c r="M62" s="139">
        <v>66660.05</v>
      </c>
      <c r="N62" s="146"/>
      <c r="O62" s="139">
        <v>189.51000000000136</v>
      </c>
      <c r="P62" s="139">
        <v>1100.2999999999929</v>
      </c>
      <c r="Q62" s="139">
        <v>613.69000000000824</v>
      </c>
      <c r="R62" s="139">
        <v>2092.5299999999993</v>
      </c>
      <c r="S62" s="139">
        <v>259.01999999998679</v>
      </c>
      <c r="T62" s="139">
        <v>1954.239999999993</v>
      </c>
      <c r="U62" s="139">
        <v>6855.2300000000287</v>
      </c>
      <c r="V62" s="139">
        <v>2270.7499999999868</v>
      </c>
      <c r="W62" s="139">
        <v>1079.7400000000039</v>
      </c>
      <c r="X62" s="149"/>
      <c r="Y62" s="149"/>
      <c r="Z62" s="149"/>
      <c r="AA62" s="149"/>
      <c r="AB62" s="149"/>
      <c r="AC62" s="149"/>
      <c r="AD62" s="149"/>
      <c r="AE62" s="149"/>
      <c r="AF62" s="149"/>
    </row>
    <row r="63" spans="1:32" s="45" customFormat="1">
      <c r="A63" s="38"/>
      <c r="B63" s="31" t="s">
        <v>26</v>
      </c>
      <c r="C63" s="209" t="s">
        <v>299</v>
      </c>
      <c r="D63" s="139">
        <v>50245.04</v>
      </c>
      <c r="E63" s="139">
        <v>50434.55</v>
      </c>
      <c r="F63" s="139">
        <v>51534.849999999991</v>
      </c>
      <c r="G63" s="139">
        <v>52148.54</v>
      </c>
      <c r="H63" s="139">
        <v>54241.07</v>
      </c>
      <c r="I63" s="139">
        <v>54500.089999999989</v>
      </c>
      <c r="J63" s="139">
        <v>56454.32999999998</v>
      </c>
      <c r="K63" s="139">
        <v>63309.560000000012</v>
      </c>
      <c r="L63" s="139">
        <v>65580.31</v>
      </c>
      <c r="M63" s="139">
        <v>66660.05</v>
      </c>
      <c r="N63" s="146"/>
      <c r="O63" s="139">
        <v>189.51000000000136</v>
      </c>
      <c r="P63" s="139">
        <v>1100.2999999999929</v>
      </c>
      <c r="Q63" s="139">
        <v>613.69000000000824</v>
      </c>
      <c r="R63" s="139">
        <v>2092.5299999999993</v>
      </c>
      <c r="S63" s="139">
        <v>259.01999999998679</v>
      </c>
      <c r="T63" s="139">
        <v>1954.239999999993</v>
      </c>
      <c r="U63" s="139">
        <v>6855.2300000000287</v>
      </c>
      <c r="V63" s="139">
        <v>2270.7499999999868</v>
      </c>
      <c r="W63" s="139">
        <v>1079.7400000000039</v>
      </c>
      <c r="X63" s="149"/>
      <c r="Y63" s="149"/>
      <c r="Z63" s="149"/>
      <c r="AA63" s="149"/>
      <c r="AB63" s="149"/>
      <c r="AC63" s="149"/>
      <c r="AD63" s="149"/>
      <c r="AE63" s="149"/>
      <c r="AF63" s="149"/>
    </row>
    <row r="64" spans="1:32">
      <c r="B64" s="208" t="s">
        <v>40</v>
      </c>
      <c r="C64" s="219"/>
      <c r="D64" s="142">
        <v>49648.279288233731</v>
      </c>
      <c r="E64" s="142">
        <v>49869.828304288487</v>
      </c>
      <c r="F64" s="142">
        <v>50687.515119366661</v>
      </c>
      <c r="G64" s="142">
        <v>51361.963782744991</v>
      </c>
      <c r="H64" s="142">
        <v>53271.984946725948</v>
      </c>
      <c r="I64" s="142">
        <v>53506.591689985864</v>
      </c>
      <c r="J64" s="142">
        <v>55317.012125477762</v>
      </c>
      <c r="K64" s="142">
        <v>62360.538831772319</v>
      </c>
      <c r="L64" s="142">
        <v>64859.996282679364</v>
      </c>
      <c r="M64" s="142">
        <v>65965.029224894271</v>
      </c>
      <c r="N64" s="143"/>
      <c r="O64" s="142">
        <v>221.54901605475743</v>
      </c>
      <c r="P64" s="142">
        <v>817.68681507817291</v>
      </c>
      <c r="Q64" s="142">
        <v>674.44866337832536</v>
      </c>
      <c r="R64" s="142">
        <v>1910.0211639809572</v>
      </c>
      <c r="S64" s="142">
        <v>234.60674325991704</v>
      </c>
      <c r="T64" s="142">
        <v>1810.4204354919034</v>
      </c>
      <c r="U64" s="142">
        <v>7043.5267062945513</v>
      </c>
      <c r="V64" s="142">
        <v>2499.4574509070503</v>
      </c>
      <c r="W64" s="142">
        <v>1105.0329422149048</v>
      </c>
      <c r="X64" s="150"/>
      <c r="Y64" s="150"/>
      <c r="Z64" s="150"/>
      <c r="AA64" s="150"/>
      <c r="AB64" s="150"/>
      <c r="AC64" s="150"/>
      <c r="AD64" s="150"/>
      <c r="AE64" s="150"/>
      <c r="AF64" s="150"/>
    </row>
    <row r="65" spans="1:32">
      <c r="B65" s="6" t="s">
        <v>41</v>
      </c>
      <c r="C65" s="219"/>
      <c r="D65" s="142">
        <v>0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142">
        <v>0</v>
      </c>
      <c r="K65" s="142">
        <v>0</v>
      </c>
      <c r="L65" s="142">
        <v>0</v>
      </c>
      <c r="M65" s="142">
        <v>0</v>
      </c>
      <c r="N65" s="143"/>
      <c r="O65" s="142">
        <v>0</v>
      </c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50"/>
      <c r="Y65" s="150"/>
      <c r="Z65" s="150"/>
      <c r="AA65" s="150"/>
      <c r="AB65" s="150"/>
      <c r="AC65" s="150"/>
      <c r="AD65" s="150"/>
      <c r="AE65" s="150"/>
      <c r="AF65" s="150"/>
    </row>
    <row r="66" spans="1:32">
      <c r="B66" s="6" t="s">
        <v>42</v>
      </c>
      <c r="C66" s="219"/>
      <c r="D66" s="142">
        <v>1059.9421283795041</v>
      </c>
      <c r="E66" s="142">
        <v>938.70038392007848</v>
      </c>
      <c r="F66" s="142">
        <v>1382.1035592824703</v>
      </c>
      <c r="G66" s="142">
        <v>1216.4316188372695</v>
      </c>
      <c r="H66" s="142">
        <v>1391.6434602725119</v>
      </c>
      <c r="I66" s="142">
        <v>1475.7888098379949</v>
      </c>
      <c r="J66" s="142">
        <v>1377.2718695436665</v>
      </c>
      <c r="K66" s="142">
        <v>1916.5822007876545</v>
      </c>
      <c r="L66" s="142">
        <v>1923.6303801292806</v>
      </c>
      <c r="M66" s="142">
        <v>1194.9972587721111</v>
      </c>
      <c r="N66" s="143"/>
      <c r="O66" s="142">
        <v>-121.2417444594255</v>
      </c>
      <c r="P66" s="142">
        <v>443.40317536239178</v>
      </c>
      <c r="Q66" s="142">
        <v>-165.67194044520085</v>
      </c>
      <c r="R66" s="142">
        <v>175.21184143524238</v>
      </c>
      <c r="S66" s="142">
        <v>84.145349565483059</v>
      </c>
      <c r="T66" s="142">
        <v>-98.516940294328322</v>
      </c>
      <c r="U66" s="142">
        <v>539.310331243988</v>
      </c>
      <c r="V66" s="142">
        <v>7.0481793416259819</v>
      </c>
      <c r="W66" s="142">
        <v>-728.63312135716944</v>
      </c>
      <c r="X66" s="150"/>
      <c r="Y66" s="150"/>
      <c r="Z66" s="150"/>
      <c r="AA66" s="150"/>
      <c r="AB66" s="150"/>
      <c r="AC66" s="150"/>
      <c r="AD66" s="150"/>
      <c r="AE66" s="150"/>
      <c r="AF66" s="150"/>
    </row>
    <row r="67" spans="1:32">
      <c r="B67" s="6" t="s">
        <v>43</v>
      </c>
      <c r="C67" s="219"/>
      <c r="D67" s="142">
        <v>4491.1522028881081</v>
      </c>
      <c r="E67" s="142">
        <v>5370.7809878717726</v>
      </c>
      <c r="F67" s="142">
        <v>7612.3414108598581</v>
      </c>
      <c r="G67" s="142">
        <v>7459.3786975378298</v>
      </c>
      <c r="H67" s="142">
        <v>9818.2703592023099</v>
      </c>
      <c r="I67" s="142">
        <v>8216.1703137838485</v>
      </c>
      <c r="J67" s="142">
        <v>8451.9552155959718</v>
      </c>
      <c r="K67" s="142">
        <v>9851.1642544062488</v>
      </c>
      <c r="L67" s="142">
        <v>10728.844530613982</v>
      </c>
      <c r="M67" s="142">
        <v>11562.806600630158</v>
      </c>
      <c r="N67" s="143"/>
      <c r="O67" s="142">
        <v>879.62878498366445</v>
      </c>
      <c r="P67" s="142">
        <v>2241.5604229880855</v>
      </c>
      <c r="Q67" s="142">
        <v>-152.96271332202878</v>
      </c>
      <c r="R67" s="142">
        <v>2358.891661664481</v>
      </c>
      <c r="S67" s="142">
        <v>-1602.1000454184616</v>
      </c>
      <c r="T67" s="142">
        <v>235.78490181212288</v>
      </c>
      <c r="U67" s="142">
        <v>1399.2090388102768</v>
      </c>
      <c r="V67" s="142">
        <v>877.68027620773387</v>
      </c>
      <c r="W67" s="142">
        <v>833.96207001617597</v>
      </c>
      <c r="X67" s="150"/>
      <c r="Y67" s="150"/>
      <c r="Z67" s="150"/>
      <c r="AA67" s="150"/>
      <c r="AB67" s="150"/>
      <c r="AC67" s="150"/>
      <c r="AD67" s="150"/>
      <c r="AE67" s="150"/>
      <c r="AF67" s="150"/>
    </row>
    <row r="68" spans="1:32">
      <c r="B68" s="6" t="s">
        <v>44</v>
      </c>
      <c r="C68" s="219"/>
      <c r="D68" s="142">
        <v>41987.203022495203</v>
      </c>
      <c r="E68" s="142">
        <v>41100.981693286216</v>
      </c>
      <c r="F68" s="142">
        <v>39942.362612809593</v>
      </c>
      <c r="G68" s="142">
        <v>41047.316061662001</v>
      </c>
      <c r="H68" s="142">
        <v>39811.560256752957</v>
      </c>
      <c r="I68" s="142">
        <v>41470.690284931261</v>
      </c>
      <c r="J68" s="142">
        <v>42688.087005678462</v>
      </c>
      <c r="K68" s="142">
        <v>47760.999102050388</v>
      </c>
      <c r="L68" s="142">
        <v>49262.726678144478</v>
      </c>
      <c r="M68" s="142">
        <v>49840.125719654068</v>
      </c>
      <c r="N68" s="143"/>
      <c r="O68" s="142">
        <v>-886.2213292089848</v>
      </c>
      <c r="P68" s="142">
        <v>-1158.6190804766261</v>
      </c>
      <c r="Q68" s="142">
        <v>1104.9534488524102</v>
      </c>
      <c r="R68" s="142">
        <v>-1235.7558049090471</v>
      </c>
      <c r="S68" s="142">
        <v>1659.1300281783049</v>
      </c>
      <c r="T68" s="142">
        <v>1217.3967207472003</v>
      </c>
      <c r="U68" s="142">
        <v>5072.9120963719251</v>
      </c>
      <c r="V68" s="142">
        <v>1501.7275760940947</v>
      </c>
      <c r="W68" s="142">
        <v>577.39904150958523</v>
      </c>
      <c r="X68" s="150"/>
      <c r="Y68" s="150"/>
      <c r="Z68" s="150"/>
      <c r="AA68" s="150"/>
      <c r="AB68" s="150"/>
      <c r="AC68" s="150"/>
      <c r="AD68" s="150"/>
      <c r="AE68" s="150"/>
      <c r="AF68" s="150"/>
    </row>
    <row r="69" spans="1:32">
      <c r="B69" s="7" t="s">
        <v>45</v>
      </c>
      <c r="C69" s="219"/>
      <c r="D69" s="142">
        <v>40881.26</v>
      </c>
      <c r="E69" s="142">
        <v>40254.86</v>
      </c>
      <c r="F69" s="142">
        <v>38981.1</v>
      </c>
      <c r="G69" s="142">
        <v>40056.76</v>
      </c>
      <c r="H69" s="142">
        <v>38783.93</v>
      </c>
      <c r="I69" s="142">
        <v>40378.293905882798</v>
      </c>
      <c r="J69" s="142">
        <v>41805.075767688795</v>
      </c>
      <c r="K69" s="142">
        <v>46806.609717358704</v>
      </c>
      <c r="L69" s="142">
        <v>48380.491135413315</v>
      </c>
      <c r="M69" s="142">
        <v>49025.000714741218</v>
      </c>
      <c r="N69" s="143"/>
      <c r="O69" s="142">
        <v>-626.400000000001</v>
      </c>
      <c r="P69" s="142">
        <v>-1273.7600000000043</v>
      </c>
      <c r="Q69" s="142">
        <v>1075.6600000000049</v>
      </c>
      <c r="R69" s="142">
        <v>-1272.8300000000047</v>
      </c>
      <c r="S69" s="142">
        <v>1594.3639058828012</v>
      </c>
      <c r="T69" s="142">
        <v>1426.7818618059948</v>
      </c>
      <c r="U69" s="142">
        <v>5001.5339496699089</v>
      </c>
      <c r="V69" s="142">
        <v>1573.8814180546115</v>
      </c>
      <c r="W69" s="142">
        <v>644.50957932790516</v>
      </c>
      <c r="X69" s="150"/>
      <c r="Y69" s="150"/>
      <c r="Z69" s="150"/>
      <c r="AA69" s="150"/>
      <c r="AB69" s="150"/>
      <c r="AC69" s="150"/>
      <c r="AD69" s="150"/>
      <c r="AE69" s="150"/>
      <c r="AF69" s="150"/>
    </row>
    <row r="70" spans="1:32">
      <c r="B70" s="7" t="s">
        <v>46</v>
      </c>
      <c r="C70" s="219"/>
      <c r="D70" s="142">
        <v>1105.9430224952021</v>
      </c>
      <c r="E70" s="142">
        <v>846.12169328621485</v>
      </c>
      <c r="F70" s="142">
        <v>961.26261280959534</v>
      </c>
      <c r="G70" s="142">
        <v>990.55606166199914</v>
      </c>
      <c r="H70" s="142">
        <v>1027.6302567529549</v>
      </c>
      <c r="I70" s="142">
        <v>1092.3963790484609</v>
      </c>
      <c r="J70" s="142">
        <v>883.0112379896683</v>
      </c>
      <c r="K70" s="142">
        <v>954.38938469168249</v>
      </c>
      <c r="L70" s="142">
        <v>882.23554273116611</v>
      </c>
      <c r="M70" s="142">
        <v>815.12500491285277</v>
      </c>
      <c r="N70" s="143"/>
      <c r="O70" s="142">
        <v>-259.82132920898715</v>
      </c>
      <c r="P70" s="142">
        <v>115.14091952338052</v>
      </c>
      <c r="Q70" s="142">
        <v>29.293448852403792</v>
      </c>
      <c r="R70" s="142">
        <v>37.074195090955619</v>
      </c>
      <c r="S70" s="142">
        <v>64.766122295505994</v>
      </c>
      <c r="T70" s="142">
        <v>-209.38514105879253</v>
      </c>
      <c r="U70" s="142">
        <v>71.378146702014249</v>
      </c>
      <c r="V70" s="142">
        <v>-72.153841960516374</v>
      </c>
      <c r="W70" s="142">
        <v>-67.110537818313361</v>
      </c>
      <c r="X70" s="150"/>
      <c r="Y70" s="150"/>
      <c r="Z70" s="150"/>
      <c r="AA70" s="150"/>
      <c r="AB70" s="150"/>
      <c r="AC70" s="150"/>
      <c r="AD70" s="150"/>
      <c r="AE70" s="150"/>
      <c r="AF70" s="150"/>
    </row>
    <row r="71" spans="1:32">
      <c r="B71" s="6" t="s">
        <v>317</v>
      </c>
      <c r="C71" s="219"/>
      <c r="D71" s="142">
        <v>1048.1780178755878</v>
      </c>
      <c r="E71" s="142">
        <v>854.92474529173273</v>
      </c>
      <c r="F71" s="142">
        <v>873.13312824960076</v>
      </c>
      <c r="G71" s="142">
        <v>798.06718444700959</v>
      </c>
      <c r="H71" s="142">
        <v>1099.2494237305807</v>
      </c>
      <c r="I71" s="142">
        <v>1168.3314306752679</v>
      </c>
      <c r="J71" s="142">
        <v>1398.1267369343791</v>
      </c>
      <c r="K71" s="142">
        <v>1413.9377217164424</v>
      </c>
      <c r="L71" s="142">
        <v>1466.2390706626904</v>
      </c>
      <c r="M71" s="142">
        <v>1681.7589888851064</v>
      </c>
      <c r="N71" s="143"/>
      <c r="O71" s="142">
        <v>-193.25327258385502</v>
      </c>
      <c r="P71" s="142">
        <v>18.208382957867997</v>
      </c>
      <c r="Q71" s="142">
        <v>-75.065943802591221</v>
      </c>
      <c r="R71" s="142">
        <v>301.18223928357122</v>
      </c>
      <c r="S71" s="142">
        <v>69.08200694468718</v>
      </c>
      <c r="T71" s="142">
        <v>229.79530625911107</v>
      </c>
      <c r="U71" s="142">
        <v>15.810984782063464</v>
      </c>
      <c r="V71" s="142">
        <v>52.301348946248005</v>
      </c>
      <c r="W71" s="142">
        <v>215.5199182224159</v>
      </c>
      <c r="X71" s="150"/>
      <c r="Y71" s="150"/>
      <c r="Z71" s="150"/>
      <c r="AA71" s="150"/>
      <c r="AB71" s="150"/>
      <c r="AC71" s="150"/>
      <c r="AD71" s="150"/>
      <c r="AE71" s="150"/>
      <c r="AF71" s="150"/>
    </row>
    <row r="72" spans="1:32">
      <c r="B72" s="6" t="s">
        <v>108</v>
      </c>
      <c r="C72" s="219"/>
      <c r="D72" s="142">
        <v>1048.1780178755878</v>
      </c>
      <c r="E72" s="142">
        <v>854.92474529173273</v>
      </c>
      <c r="F72" s="142">
        <v>873.13312824960076</v>
      </c>
      <c r="G72" s="142">
        <v>798.06718444700959</v>
      </c>
      <c r="H72" s="142">
        <v>1099.2494237305807</v>
      </c>
      <c r="I72" s="142">
        <v>1168.3314306752679</v>
      </c>
      <c r="J72" s="142">
        <v>1398.1267369343791</v>
      </c>
      <c r="K72" s="142">
        <v>1413.9377217164424</v>
      </c>
      <c r="L72" s="142">
        <v>1466.2390706626904</v>
      </c>
      <c r="M72" s="142">
        <v>1681.7589888851064</v>
      </c>
      <c r="N72" s="143"/>
      <c r="O72" s="142">
        <v>-193.25327258385502</v>
      </c>
      <c r="P72" s="142">
        <v>18.208382957867997</v>
      </c>
      <c r="Q72" s="142">
        <v>-75.065943802591221</v>
      </c>
      <c r="R72" s="142">
        <v>301.18223928357122</v>
      </c>
      <c r="S72" s="142">
        <v>69.08200694468718</v>
      </c>
      <c r="T72" s="142">
        <v>229.79530625911107</v>
      </c>
      <c r="U72" s="142">
        <v>15.810984782063464</v>
      </c>
      <c r="V72" s="142">
        <v>52.301348946248005</v>
      </c>
      <c r="W72" s="142">
        <v>215.5199182224159</v>
      </c>
      <c r="X72" s="150"/>
      <c r="Y72" s="150"/>
      <c r="Z72" s="150"/>
      <c r="AA72" s="150"/>
      <c r="AB72" s="150"/>
      <c r="AC72" s="150"/>
      <c r="AD72" s="150"/>
      <c r="AE72" s="150"/>
      <c r="AF72" s="150"/>
    </row>
    <row r="73" spans="1:32">
      <c r="B73" s="6" t="s">
        <v>48</v>
      </c>
      <c r="C73" s="219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3"/>
      <c r="O73" s="142">
        <v>0</v>
      </c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50"/>
      <c r="Y73" s="150"/>
      <c r="Z73" s="150"/>
      <c r="AA73" s="150"/>
      <c r="AB73" s="150"/>
      <c r="AC73" s="150"/>
      <c r="AD73" s="150"/>
      <c r="AE73" s="150"/>
      <c r="AF73" s="150"/>
    </row>
    <row r="74" spans="1:32">
      <c r="B74" s="6" t="s">
        <v>325</v>
      </c>
      <c r="C74" s="219"/>
      <c r="D74" s="142">
        <v>13.625898719742461</v>
      </c>
      <c r="E74" s="142">
        <v>749.51574862695259</v>
      </c>
      <c r="F74" s="142">
        <v>4.4412799155337694</v>
      </c>
      <c r="G74" s="142">
        <v>42.703035813863586</v>
      </c>
      <c r="H74" s="142">
        <v>52.01202303700493</v>
      </c>
      <c r="I74" s="142">
        <v>7.2794200822314288</v>
      </c>
      <c r="J74" s="142">
        <v>3.4445607909049087</v>
      </c>
      <c r="K74" s="142">
        <v>3.9178310951320849</v>
      </c>
      <c r="L74" s="142">
        <v>12.316552466249464</v>
      </c>
      <c r="M74" s="142">
        <v>3.5816680677216337</v>
      </c>
      <c r="N74" s="143"/>
      <c r="O74" s="142">
        <v>735.88984990721008</v>
      </c>
      <c r="P74" s="142">
        <v>-745.07446871141883</v>
      </c>
      <c r="Q74" s="142">
        <v>38.261755898329817</v>
      </c>
      <c r="R74" s="142">
        <v>9.3089872231413402</v>
      </c>
      <c r="S74" s="142">
        <v>-44.732602954773498</v>
      </c>
      <c r="T74" s="142">
        <v>-3.83485929132652</v>
      </c>
      <c r="U74" s="142">
        <v>0.47327030422717603</v>
      </c>
      <c r="V74" s="142">
        <v>8.3987213711173787</v>
      </c>
      <c r="W74" s="142">
        <v>-8.7348843985278322</v>
      </c>
      <c r="X74" s="150"/>
      <c r="Y74" s="150"/>
      <c r="Z74" s="150"/>
      <c r="AA74" s="150"/>
      <c r="AB74" s="150"/>
      <c r="AC74" s="150"/>
      <c r="AD74" s="150"/>
      <c r="AE74" s="150"/>
      <c r="AF74" s="150"/>
    </row>
    <row r="75" spans="1:32">
      <c r="B75" s="8" t="s">
        <v>101</v>
      </c>
      <c r="C75" s="219"/>
      <c r="D75" s="142">
        <v>596.7607117662684</v>
      </c>
      <c r="E75" s="142">
        <v>564.72169571151642</v>
      </c>
      <c r="F75" s="142">
        <v>847.33488063333903</v>
      </c>
      <c r="G75" s="142">
        <v>786.57621725501758</v>
      </c>
      <c r="H75" s="142">
        <v>969.0850532740576</v>
      </c>
      <c r="I75" s="142">
        <v>993.49831001412667</v>
      </c>
      <c r="J75" s="142">
        <v>1137.3178745222276</v>
      </c>
      <c r="K75" s="142">
        <v>949.02116822769449</v>
      </c>
      <c r="L75" s="142">
        <v>720.31371732063872</v>
      </c>
      <c r="M75" s="142">
        <v>695.02077510573145</v>
      </c>
      <c r="N75" s="143"/>
      <c r="O75" s="142">
        <v>-32.03901605475199</v>
      </c>
      <c r="P75" s="142">
        <v>282.61318492182266</v>
      </c>
      <c r="Q75" s="142">
        <v>-60.758663378321472</v>
      </c>
      <c r="R75" s="142">
        <v>182.50883601904002</v>
      </c>
      <c r="S75" s="142">
        <v>24.413256740069045</v>
      </c>
      <c r="T75" s="142">
        <v>143.81956450810094</v>
      </c>
      <c r="U75" s="142">
        <v>-188.29670629453315</v>
      </c>
      <c r="V75" s="142">
        <v>-228.70745090705577</v>
      </c>
      <c r="W75" s="142">
        <v>-25.29294221490721</v>
      </c>
      <c r="X75" s="150"/>
      <c r="Y75" s="150"/>
      <c r="Z75" s="150"/>
      <c r="AA75" s="150"/>
      <c r="AB75" s="150"/>
      <c r="AC75" s="150"/>
      <c r="AD75" s="150"/>
      <c r="AE75" s="150"/>
      <c r="AF75" s="150"/>
    </row>
    <row r="76" spans="1:32" s="45" customFormat="1">
      <c r="A76" s="38"/>
      <c r="B76" s="31" t="s">
        <v>11</v>
      </c>
      <c r="C76" s="209" t="s">
        <v>300</v>
      </c>
      <c r="D76" s="139">
        <v>0</v>
      </c>
      <c r="E76" s="139">
        <v>0</v>
      </c>
      <c r="F76" s="139">
        <v>0</v>
      </c>
      <c r="G76" s="139">
        <v>0</v>
      </c>
      <c r="H76" s="139">
        <v>0</v>
      </c>
      <c r="I76" s="139">
        <v>0</v>
      </c>
      <c r="J76" s="139">
        <v>0</v>
      </c>
      <c r="K76" s="139">
        <v>0</v>
      </c>
      <c r="L76" s="139">
        <v>0</v>
      </c>
      <c r="M76" s="139">
        <v>0</v>
      </c>
      <c r="N76" s="146"/>
      <c r="O76" s="139">
        <v>0</v>
      </c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39">
        <v>0</v>
      </c>
      <c r="X76" s="149"/>
      <c r="Y76" s="149"/>
      <c r="Z76" s="149"/>
      <c r="AA76" s="149"/>
      <c r="AB76" s="149"/>
      <c r="AC76" s="149"/>
      <c r="AD76" s="149"/>
      <c r="AE76" s="149"/>
      <c r="AF76" s="149"/>
    </row>
    <row r="77" spans="1:32">
      <c r="B77" s="3" t="s">
        <v>12</v>
      </c>
      <c r="C77" s="210" t="s">
        <v>301</v>
      </c>
      <c r="D77" s="142"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3"/>
      <c r="O77" s="142">
        <v>0</v>
      </c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50"/>
      <c r="Y77" s="150"/>
      <c r="Z77" s="150"/>
      <c r="AA77" s="150"/>
      <c r="AB77" s="150"/>
      <c r="AC77" s="150"/>
      <c r="AD77" s="150"/>
      <c r="AE77" s="150"/>
      <c r="AF77" s="150"/>
    </row>
    <row r="78" spans="1:32">
      <c r="B78" s="3" t="s">
        <v>13</v>
      </c>
      <c r="C78" s="210" t="s">
        <v>302</v>
      </c>
      <c r="D78" s="142">
        <v>0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142">
        <v>0</v>
      </c>
      <c r="K78" s="142">
        <v>0</v>
      </c>
      <c r="L78" s="142">
        <v>0</v>
      </c>
      <c r="M78" s="142">
        <v>0</v>
      </c>
      <c r="N78" s="143"/>
      <c r="O78" s="142">
        <v>0</v>
      </c>
      <c r="P78" s="142">
        <v>0</v>
      </c>
      <c r="Q78" s="142">
        <v>0</v>
      </c>
      <c r="R78" s="142">
        <v>0</v>
      </c>
      <c r="S78" s="142">
        <v>0</v>
      </c>
      <c r="T78" s="142">
        <v>0</v>
      </c>
      <c r="U78" s="142">
        <v>0</v>
      </c>
      <c r="V78" s="142">
        <v>0</v>
      </c>
      <c r="W78" s="142">
        <v>0</v>
      </c>
      <c r="X78" s="150"/>
      <c r="Y78" s="150"/>
      <c r="Z78" s="150"/>
      <c r="AA78" s="150"/>
      <c r="AB78" s="150"/>
      <c r="AC78" s="150"/>
      <c r="AD78" s="150"/>
      <c r="AE78" s="150"/>
      <c r="AF78" s="150"/>
    </row>
    <row r="79" spans="1:32" s="45" customFormat="1">
      <c r="A79" s="38"/>
      <c r="B79" s="5" t="s">
        <v>14</v>
      </c>
      <c r="C79" s="209" t="s">
        <v>311</v>
      </c>
      <c r="D79" s="139">
        <v>0</v>
      </c>
      <c r="E79" s="139">
        <v>0</v>
      </c>
      <c r="F79" s="139">
        <v>0</v>
      </c>
      <c r="G79" s="139">
        <v>0</v>
      </c>
      <c r="H79" s="139">
        <v>0</v>
      </c>
      <c r="I79" s="139">
        <v>0</v>
      </c>
      <c r="J79" s="139">
        <v>0</v>
      </c>
      <c r="K79" s="139">
        <v>0</v>
      </c>
      <c r="L79" s="139">
        <v>0</v>
      </c>
      <c r="M79" s="139">
        <v>0</v>
      </c>
      <c r="N79" s="146"/>
      <c r="O79" s="139">
        <v>0</v>
      </c>
      <c r="P79" s="139">
        <v>0</v>
      </c>
      <c r="Q79" s="139">
        <v>0</v>
      </c>
      <c r="R79" s="139">
        <v>0</v>
      </c>
      <c r="S79" s="139">
        <v>0</v>
      </c>
      <c r="T79" s="139">
        <v>0</v>
      </c>
      <c r="U79" s="139">
        <v>0</v>
      </c>
      <c r="V79" s="139">
        <v>0</v>
      </c>
      <c r="W79" s="139">
        <v>0</v>
      </c>
      <c r="X79" s="149"/>
      <c r="Y79" s="149"/>
      <c r="Z79" s="149"/>
      <c r="AA79" s="149"/>
      <c r="AB79" s="149"/>
      <c r="AC79" s="149"/>
      <c r="AD79" s="149"/>
      <c r="AE79" s="149"/>
      <c r="AF79" s="149"/>
    </row>
    <row r="80" spans="1:32">
      <c r="B80" s="3" t="s">
        <v>15</v>
      </c>
      <c r="C80" s="210" t="s">
        <v>303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3"/>
      <c r="O80" s="142">
        <v>0</v>
      </c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50"/>
      <c r="Y80" s="150"/>
      <c r="Z80" s="150"/>
      <c r="AA80" s="150"/>
      <c r="AB80" s="150"/>
      <c r="AC80" s="150"/>
      <c r="AD80" s="150"/>
      <c r="AE80" s="150"/>
      <c r="AF80" s="150"/>
    </row>
    <row r="81" spans="1:32">
      <c r="B81" s="3" t="s">
        <v>16</v>
      </c>
      <c r="C81" s="210" t="s">
        <v>304</v>
      </c>
      <c r="D81" s="142">
        <v>0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142">
        <v>0</v>
      </c>
      <c r="K81" s="142">
        <v>0</v>
      </c>
      <c r="L81" s="142">
        <v>0</v>
      </c>
      <c r="M81" s="142">
        <v>0</v>
      </c>
      <c r="N81" s="143"/>
      <c r="O81" s="142">
        <v>0</v>
      </c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50"/>
      <c r="Y81" s="150"/>
      <c r="Z81" s="150"/>
      <c r="AA81" s="150"/>
      <c r="AB81" s="150"/>
      <c r="AC81" s="150"/>
      <c r="AD81" s="150"/>
      <c r="AE81" s="150"/>
      <c r="AF81" s="150"/>
    </row>
    <row r="82" spans="1:32">
      <c r="B82" s="3" t="s">
        <v>17</v>
      </c>
      <c r="C82" s="210" t="s">
        <v>305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0</v>
      </c>
      <c r="M82" s="142">
        <v>0</v>
      </c>
      <c r="N82" s="143"/>
      <c r="O82" s="142">
        <v>0</v>
      </c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50"/>
      <c r="Y82" s="150"/>
      <c r="Z82" s="150"/>
      <c r="AA82" s="150"/>
      <c r="AB82" s="150"/>
      <c r="AC82" s="150"/>
      <c r="AD82" s="150"/>
      <c r="AE82" s="150"/>
      <c r="AF82" s="150"/>
    </row>
    <row r="83" spans="1:32">
      <c r="B83" s="4" t="s">
        <v>18</v>
      </c>
      <c r="C83" s="42"/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3"/>
      <c r="O83" s="142">
        <v>0</v>
      </c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50"/>
      <c r="Y83" s="150"/>
      <c r="Z83" s="150"/>
      <c r="AA83" s="150"/>
      <c r="AB83" s="150"/>
      <c r="AC83" s="150"/>
      <c r="AD83" s="150"/>
      <c r="AE83" s="150"/>
      <c r="AF83" s="150"/>
    </row>
    <row r="84" spans="1:32">
      <c r="B84" s="3" t="s">
        <v>19</v>
      </c>
      <c r="C84" s="210" t="s">
        <v>306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3"/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50"/>
      <c r="Y84" s="150"/>
      <c r="Z84" s="150"/>
      <c r="AA84" s="150"/>
      <c r="AB84" s="150"/>
      <c r="AC84" s="150"/>
      <c r="AD84" s="150"/>
      <c r="AE84" s="150"/>
      <c r="AF84" s="150"/>
    </row>
    <row r="85" spans="1:32">
      <c r="B85" s="3" t="s">
        <v>20</v>
      </c>
      <c r="C85" s="210" t="s">
        <v>307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3"/>
      <c r="O85" s="142">
        <v>0</v>
      </c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50"/>
      <c r="Y85" s="150"/>
      <c r="Z85" s="150"/>
      <c r="AA85" s="150"/>
      <c r="AB85" s="150"/>
      <c r="AC85" s="150"/>
      <c r="AD85" s="150"/>
      <c r="AE85" s="150"/>
      <c r="AF85" s="150"/>
    </row>
    <row r="86" spans="1:32" s="45" customFormat="1">
      <c r="A86" s="38"/>
      <c r="B86" s="5" t="s">
        <v>21</v>
      </c>
      <c r="C86" s="209" t="s">
        <v>308</v>
      </c>
      <c r="D86" s="139">
        <v>6797.15</v>
      </c>
      <c r="E86" s="139">
        <v>6700.2</v>
      </c>
      <c r="F86" s="139">
        <v>8346.32</v>
      </c>
      <c r="G86" s="139">
        <v>7998.52</v>
      </c>
      <c r="H86" s="139">
        <v>8301.4699999999993</v>
      </c>
      <c r="I86" s="139">
        <v>8206.4699999999993</v>
      </c>
      <c r="J86" s="139">
        <v>8360.7684785979236</v>
      </c>
      <c r="K86" s="139">
        <v>10934.882333168056</v>
      </c>
      <c r="L86" s="139">
        <v>13898.660000000002</v>
      </c>
      <c r="M86" s="139">
        <v>10994.84</v>
      </c>
      <c r="N86" s="146"/>
      <c r="O86" s="139">
        <v>-96.949999999999648</v>
      </c>
      <c r="P86" s="139">
        <v>1646.1200000000006</v>
      </c>
      <c r="Q86" s="139">
        <v>-347.79999999999944</v>
      </c>
      <c r="R86" s="139">
        <v>302.94999999999845</v>
      </c>
      <c r="S86" s="139">
        <v>-95.000000000000284</v>
      </c>
      <c r="T86" s="139">
        <v>154.29847859792432</v>
      </c>
      <c r="U86" s="139">
        <v>2574.1138545701333</v>
      </c>
      <c r="V86" s="139">
        <v>2963.7776668319448</v>
      </c>
      <c r="W86" s="139">
        <v>-2903.82</v>
      </c>
      <c r="X86" s="149"/>
      <c r="Y86" s="149"/>
      <c r="Z86" s="149"/>
      <c r="AA86" s="149"/>
      <c r="AB86" s="149"/>
      <c r="AC86" s="149"/>
      <c r="AD86" s="149"/>
      <c r="AE86" s="149"/>
      <c r="AF86" s="149"/>
    </row>
    <row r="87" spans="1:32" s="45" customFormat="1">
      <c r="A87" s="38"/>
      <c r="B87" s="9" t="s">
        <v>94</v>
      </c>
      <c r="C87" s="209" t="s">
        <v>309</v>
      </c>
      <c r="D87" s="139">
        <v>6797.15</v>
      </c>
      <c r="E87" s="139">
        <v>6700.2</v>
      </c>
      <c r="F87" s="139">
        <v>8346.32</v>
      </c>
      <c r="G87" s="139">
        <v>7998.52</v>
      </c>
      <c r="H87" s="139">
        <v>8301.4699999999993</v>
      </c>
      <c r="I87" s="139">
        <v>8206.4699999999993</v>
      </c>
      <c r="J87" s="139">
        <v>8360.7684785979236</v>
      </c>
      <c r="K87" s="139">
        <v>10934.882333168056</v>
      </c>
      <c r="L87" s="139">
        <v>13898.660000000002</v>
      </c>
      <c r="M87" s="139">
        <v>10994.84</v>
      </c>
      <c r="N87" s="146"/>
      <c r="O87" s="139">
        <v>-96.949999999999648</v>
      </c>
      <c r="P87" s="139">
        <v>1646.1200000000006</v>
      </c>
      <c r="Q87" s="139">
        <v>-347.79999999999944</v>
      </c>
      <c r="R87" s="139">
        <v>302.94999999999845</v>
      </c>
      <c r="S87" s="139">
        <v>-95.000000000000284</v>
      </c>
      <c r="T87" s="139">
        <v>154.29847859792432</v>
      </c>
      <c r="U87" s="139">
        <v>2574.1138545701333</v>
      </c>
      <c r="V87" s="139">
        <v>2963.7776668319448</v>
      </c>
      <c r="W87" s="139">
        <v>-2903.82</v>
      </c>
      <c r="X87" s="149"/>
      <c r="Y87" s="149"/>
      <c r="Z87" s="149"/>
      <c r="AA87" s="149"/>
      <c r="AB87" s="149"/>
      <c r="AC87" s="149"/>
      <c r="AD87" s="149"/>
      <c r="AE87" s="149"/>
      <c r="AF87" s="149"/>
    </row>
    <row r="88" spans="1:32">
      <c r="B88" s="208" t="s">
        <v>40</v>
      </c>
      <c r="C88" s="219"/>
      <c r="D88" s="142">
        <v>6797.15</v>
      </c>
      <c r="E88" s="142">
        <v>6700.2</v>
      </c>
      <c r="F88" s="142">
        <v>8346.32</v>
      </c>
      <c r="G88" s="142">
        <v>7998.52</v>
      </c>
      <c r="H88" s="142">
        <v>8301.4699999999993</v>
      </c>
      <c r="I88" s="142">
        <v>8206.4699999999993</v>
      </c>
      <c r="J88" s="142">
        <v>8360.7684785979236</v>
      </c>
      <c r="K88" s="142">
        <v>10934.882333168056</v>
      </c>
      <c r="L88" s="142">
        <v>13898.660000000002</v>
      </c>
      <c r="M88" s="142">
        <v>10994.84</v>
      </c>
      <c r="N88" s="143"/>
      <c r="O88" s="142">
        <v>-96.949999999999648</v>
      </c>
      <c r="P88" s="142">
        <v>1646.1200000000006</v>
      </c>
      <c r="Q88" s="142">
        <v>-347.79999999999944</v>
      </c>
      <c r="R88" s="142">
        <v>302.94999999999845</v>
      </c>
      <c r="S88" s="142">
        <v>-95.000000000000284</v>
      </c>
      <c r="T88" s="142">
        <v>154.29847859792432</v>
      </c>
      <c r="U88" s="142">
        <v>2574.1138545701333</v>
      </c>
      <c r="V88" s="142">
        <v>2963.7776668319448</v>
      </c>
      <c r="W88" s="142">
        <v>-2903.82</v>
      </c>
      <c r="X88" s="150"/>
      <c r="Y88" s="150"/>
      <c r="Z88" s="150"/>
      <c r="AA88" s="150"/>
      <c r="AB88" s="150"/>
      <c r="AC88" s="150"/>
      <c r="AD88" s="150"/>
      <c r="AE88" s="150"/>
      <c r="AF88" s="150"/>
    </row>
    <row r="89" spans="1:32">
      <c r="B89" s="6" t="s">
        <v>41</v>
      </c>
      <c r="C89" s="219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3"/>
      <c r="O89" s="142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50"/>
      <c r="Y89" s="150"/>
      <c r="Z89" s="150"/>
      <c r="AA89" s="150"/>
      <c r="AB89" s="150"/>
      <c r="AC89" s="150"/>
      <c r="AD89" s="150"/>
      <c r="AE89" s="150"/>
      <c r="AF89" s="150"/>
    </row>
    <row r="90" spans="1:32">
      <c r="B90" s="6" t="s">
        <v>42</v>
      </c>
      <c r="C90" s="219"/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3"/>
      <c r="O90" s="142">
        <v>0</v>
      </c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50"/>
      <c r="Y90" s="150"/>
      <c r="Z90" s="150"/>
      <c r="AA90" s="150"/>
      <c r="AB90" s="150"/>
      <c r="AC90" s="150"/>
      <c r="AD90" s="150"/>
      <c r="AE90" s="150"/>
      <c r="AF90" s="150"/>
    </row>
    <row r="91" spans="1:32">
      <c r="B91" s="6" t="s">
        <v>43</v>
      </c>
      <c r="C91" s="219"/>
      <c r="D91" s="142">
        <v>0</v>
      </c>
      <c r="E91" s="142">
        <v>0</v>
      </c>
      <c r="F91" s="142">
        <v>0</v>
      </c>
      <c r="G91" s="142">
        <v>0</v>
      </c>
      <c r="H91" s="142">
        <v>0</v>
      </c>
      <c r="I91" s="142">
        <v>0</v>
      </c>
      <c r="J91" s="142">
        <v>0</v>
      </c>
      <c r="K91" s="142">
        <v>0</v>
      </c>
      <c r="L91" s="142">
        <v>0</v>
      </c>
      <c r="M91" s="142">
        <v>0</v>
      </c>
      <c r="N91" s="143"/>
      <c r="O91" s="142">
        <v>0</v>
      </c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50"/>
      <c r="Y91" s="150"/>
      <c r="Z91" s="150"/>
      <c r="AA91" s="150"/>
      <c r="AB91" s="150"/>
      <c r="AC91" s="150"/>
      <c r="AD91" s="150"/>
      <c r="AE91" s="150"/>
      <c r="AF91" s="150"/>
    </row>
    <row r="92" spans="1:32">
      <c r="B92" s="6" t="s">
        <v>44</v>
      </c>
      <c r="C92" s="219"/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3"/>
      <c r="O92" s="142">
        <v>0</v>
      </c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50"/>
      <c r="Y92" s="150"/>
      <c r="Z92" s="150"/>
      <c r="AA92" s="150"/>
      <c r="AB92" s="150"/>
      <c r="AC92" s="150"/>
      <c r="AD92" s="150"/>
      <c r="AE92" s="150"/>
      <c r="AF92" s="150"/>
    </row>
    <row r="93" spans="1:32">
      <c r="B93" s="7" t="s">
        <v>45</v>
      </c>
      <c r="C93" s="219"/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3"/>
      <c r="O93" s="142">
        <v>0</v>
      </c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50"/>
      <c r="Y93" s="150"/>
      <c r="Z93" s="150"/>
      <c r="AA93" s="150"/>
      <c r="AB93" s="150"/>
      <c r="AC93" s="150"/>
      <c r="AD93" s="150"/>
      <c r="AE93" s="150"/>
      <c r="AF93" s="150"/>
    </row>
    <row r="94" spans="1:32">
      <c r="B94" s="7" t="s">
        <v>46</v>
      </c>
      <c r="C94" s="219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3"/>
      <c r="O94" s="142">
        <v>0</v>
      </c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50"/>
      <c r="Y94" s="150"/>
      <c r="Z94" s="150"/>
      <c r="AA94" s="150"/>
      <c r="AB94" s="150"/>
      <c r="AC94" s="150"/>
      <c r="AD94" s="150"/>
      <c r="AE94" s="150"/>
      <c r="AF94" s="150"/>
    </row>
    <row r="95" spans="1:32">
      <c r="B95" s="6" t="s">
        <v>317</v>
      </c>
      <c r="C95" s="219"/>
      <c r="D95" s="142">
        <v>6797.15</v>
      </c>
      <c r="E95" s="142">
        <v>6700.2</v>
      </c>
      <c r="F95" s="142">
        <v>8346.32</v>
      </c>
      <c r="G95" s="142">
        <v>7998.52</v>
      </c>
      <c r="H95" s="142">
        <v>8301.4699999999993</v>
      </c>
      <c r="I95" s="142">
        <v>8206.4699999999993</v>
      </c>
      <c r="J95" s="142">
        <v>8360.7684785979236</v>
      </c>
      <c r="K95" s="142">
        <v>10934.882333168056</v>
      </c>
      <c r="L95" s="142">
        <v>13898.660000000002</v>
      </c>
      <c r="M95" s="142">
        <v>10994.84</v>
      </c>
      <c r="N95" s="143"/>
      <c r="O95" s="142">
        <v>-96.949999999999648</v>
      </c>
      <c r="P95" s="142">
        <v>1646.1200000000006</v>
      </c>
      <c r="Q95" s="142">
        <v>-347.79999999999944</v>
      </c>
      <c r="R95" s="142">
        <v>302.94999999999845</v>
      </c>
      <c r="S95" s="142">
        <v>-95.000000000000284</v>
      </c>
      <c r="T95" s="142">
        <v>154.29847859792432</v>
      </c>
      <c r="U95" s="142">
        <v>2574.1138545701333</v>
      </c>
      <c r="V95" s="142">
        <v>2963.7776668319448</v>
      </c>
      <c r="W95" s="142">
        <v>-2903.82</v>
      </c>
      <c r="X95" s="150"/>
      <c r="Y95" s="150"/>
      <c r="Z95" s="150"/>
      <c r="AA95" s="150"/>
      <c r="AB95" s="150"/>
      <c r="AC95" s="150"/>
      <c r="AD95" s="150"/>
      <c r="AE95" s="150"/>
      <c r="AF95" s="150"/>
    </row>
    <row r="96" spans="1:32">
      <c r="B96" s="6" t="s">
        <v>108</v>
      </c>
      <c r="C96" s="219"/>
      <c r="D96" s="142">
        <v>0</v>
      </c>
      <c r="E96" s="142">
        <v>0</v>
      </c>
      <c r="F96" s="142">
        <v>0</v>
      </c>
      <c r="G96" s="142">
        <v>0</v>
      </c>
      <c r="H96" s="142">
        <v>0</v>
      </c>
      <c r="I96" s="142">
        <v>0</v>
      </c>
      <c r="J96" s="142">
        <v>0</v>
      </c>
      <c r="K96" s="142">
        <v>0</v>
      </c>
      <c r="L96" s="142">
        <v>0</v>
      </c>
      <c r="M96" s="142">
        <v>0</v>
      </c>
      <c r="N96" s="143"/>
      <c r="O96" s="142">
        <v>0</v>
      </c>
      <c r="P96" s="142">
        <v>0</v>
      </c>
      <c r="Q96" s="142">
        <v>0</v>
      </c>
      <c r="R96" s="142">
        <v>0</v>
      </c>
      <c r="S96" s="142">
        <v>0</v>
      </c>
      <c r="T96" s="142">
        <v>0</v>
      </c>
      <c r="U96" s="142">
        <v>0</v>
      </c>
      <c r="V96" s="142">
        <v>0</v>
      </c>
      <c r="W96" s="142">
        <v>0</v>
      </c>
      <c r="X96" s="150"/>
      <c r="Y96" s="150"/>
      <c r="Z96" s="150"/>
      <c r="AA96" s="150"/>
      <c r="AB96" s="150"/>
      <c r="AC96" s="150"/>
      <c r="AD96" s="150"/>
      <c r="AE96" s="150"/>
      <c r="AF96" s="150"/>
    </row>
    <row r="97" spans="1:32">
      <c r="B97" s="6" t="s">
        <v>48</v>
      </c>
      <c r="C97" s="219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3"/>
      <c r="O97" s="142">
        <v>0</v>
      </c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50"/>
      <c r="Y97" s="150"/>
      <c r="Z97" s="150"/>
      <c r="AA97" s="150"/>
      <c r="AB97" s="150"/>
      <c r="AC97" s="150"/>
      <c r="AD97" s="150"/>
      <c r="AE97" s="150"/>
      <c r="AF97" s="150"/>
    </row>
    <row r="98" spans="1:32">
      <c r="B98" s="6" t="s">
        <v>325</v>
      </c>
      <c r="C98" s="219"/>
      <c r="D98" s="142">
        <v>0</v>
      </c>
      <c r="E98" s="142">
        <v>0</v>
      </c>
      <c r="F98" s="142">
        <v>0</v>
      </c>
      <c r="G98" s="142">
        <v>0</v>
      </c>
      <c r="H98" s="142">
        <v>0</v>
      </c>
      <c r="I98" s="142">
        <v>0</v>
      </c>
      <c r="J98" s="142">
        <v>0</v>
      </c>
      <c r="K98" s="142">
        <v>0</v>
      </c>
      <c r="L98" s="142">
        <v>0</v>
      </c>
      <c r="M98" s="142">
        <v>0</v>
      </c>
      <c r="N98" s="143"/>
      <c r="O98" s="142">
        <v>0</v>
      </c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150"/>
      <c r="Y98" s="150"/>
      <c r="Z98" s="150"/>
      <c r="AA98" s="150"/>
      <c r="AB98" s="150"/>
      <c r="AC98" s="150"/>
      <c r="AD98" s="150"/>
      <c r="AE98" s="150"/>
      <c r="AF98" s="150"/>
    </row>
    <row r="99" spans="1:32">
      <c r="B99" s="8" t="s">
        <v>101</v>
      </c>
      <c r="C99" s="219"/>
      <c r="D99" s="142">
        <v>0</v>
      </c>
      <c r="E99" s="142">
        <v>0</v>
      </c>
      <c r="F99" s="142">
        <v>0</v>
      </c>
      <c r="G99" s="142">
        <v>0</v>
      </c>
      <c r="H99" s="142">
        <v>0</v>
      </c>
      <c r="I99" s="142">
        <v>0</v>
      </c>
      <c r="J99" s="142">
        <v>0</v>
      </c>
      <c r="K99" s="142">
        <v>0</v>
      </c>
      <c r="L99" s="142">
        <v>0</v>
      </c>
      <c r="M99" s="142">
        <v>0</v>
      </c>
      <c r="N99" s="143"/>
      <c r="O99" s="142">
        <v>0</v>
      </c>
      <c r="P99" s="142">
        <v>0</v>
      </c>
      <c r="Q99" s="142">
        <v>0</v>
      </c>
      <c r="R99" s="142">
        <v>0</v>
      </c>
      <c r="S99" s="142">
        <v>0</v>
      </c>
      <c r="T99" s="142">
        <v>0</v>
      </c>
      <c r="U99" s="142">
        <v>0</v>
      </c>
      <c r="V99" s="142">
        <v>0</v>
      </c>
      <c r="W99" s="142">
        <v>0</v>
      </c>
      <c r="X99" s="150"/>
      <c r="Y99" s="150"/>
      <c r="Z99" s="150"/>
      <c r="AA99" s="150"/>
      <c r="AB99" s="150"/>
      <c r="AC99" s="150"/>
      <c r="AD99" s="150"/>
      <c r="AE99" s="150"/>
      <c r="AF99" s="150"/>
    </row>
    <row r="100" spans="1:32" s="45" customFormat="1">
      <c r="A100" s="38"/>
      <c r="B100" s="9" t="s">
        <v>95</v>
      </c>
      <c r="C100" s="209" t="s">
        <v>310</v>
      </c>
      <c r="D100" s="139">
        <v>0</v>
      </c>
      <c r="E100" s="139">
        <v>0</v>
      </c>
      <c r="F100" s="139">
        <v>0</v>
      </c>
      <c r="G100" s="139">
        <v>0</v>
      </c>
      <c r="H100" s="139">
        <v>0</v>
      </c>
      <c r="I100" s="139">
        <v>0</v>
      </c>
      <c r="J100" s="139">
        <v>0</v>
      </c>
      <c r="K100" s="139">
        <v>0</v>
      </c>
      <c r="L100" s="139">
        <v>0</v>
      </c>
      <c r="M100" s="139">
        <v>0</v>
      </c>
      <c r="N100" s="146"/>
      <c r="O100" s="139">
        <v>0</v>
      </c>
      <c r="P100" s="139">
        <v>0</v>
      </c>
      <c r="Q100" s="139">
        <v>0</v>
      </c>
      <c r="R100" s="139">
        <v>0</v>
      </c>
      <c r="S100" s="139">
        <v>0</v>
      </c>
      <c r="T100" s="139">
        <v>0</v>
      </c>
      <c r="U100" s="139">
        <v>0</v>
      </c>
      <c r="V100" s="139">
        <v>0</v>
      </c>
      <c r="W100" s="139">
        <v>0</v>
      </c>
      <c r="X100" s="149"/>
      <c r="Y100" s="149"/>
      <c r="Z100" s="149"/>
      <c r="AA100" s="149"/>
      <c r="AB100" s="149"/>
      <c r="AC100" s="149"/>
      <c r="AD100" s="149"/>
      <c r="AE100" s="149"/>
      <c r="AF100" s="149"/>
    </row>
    <row r="101" spans="1:32">
      <c r="B101" s="208" t="s">
        <v>40</v>
      </c>
      <c r="C101" s="219"/>
      <c r="D101" s="142">
        <v>0</v>
      </c>
      <c r="E101" s="142">
        <v>0</v>
      </c>
      <c r="F101" s="142">
        <v>0</v>
      </c>
      <c r="G101" s="142">
        <v>0</v>
      </c>
      <c r="H101" s="142">
        <v>0</v>
      </c>
      <c r="I101" s="142">
        <v>0</v>
      </c>
      <c r="J101" s="142">
        <v>0</v>
      </c>
      <c r="K101" s="142">
        <v>0</v>
      </c>
      <c r="L101" s="142">
        <v>0</v>
      </c>
      <c r="M101" s="142">
        <v>0</v>
      </c>
      <c r="N101" s="143"/>
      <c r="O101" s="142">
        <v>0</v>
      </c>
      <c r="P101" s="142">
        <v>0</v>
      </c>
      <c r="Q101" s="142">
        <v>0</v>
      </c>
      <c r="R101" s="142">
        <v>0</v>
      </c>
      <c r="S101" s="142">
        <v>0</v>
      </c>
      <c r="T101" s="142">
        <v>0</v>
      </c>
      <c r="U101" s="142">
        <v>0</v>
      </c>
      <c r="V101" s="142">
        <v>0</v>
      </c>
      <c r="W101" s="142">
        <v>0</v>
      </c>
      <c r="X101" s="150"/>
      <c r="Y101" s="150"/>
      <c r="Z101" s="150"/>
      <c r="AA101" s="150"/>
      <c r="AB101" s="150"/>
      <c r="AC101" s="150"/>
      <c r="AD101" s="150"/>
      <c r="AE101" s="150"/>
      <c r="AF101" s="150"/>
    </row>
    <row r="102" spans="1:32">
      <c r="B102" s="6" t="s">
        <v>41</v>
      </c>
      <c r="C102" s="219"/>
      <c r="D102" s="142">
        <v>0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142">
        <v>0</v>
      </c>
      <c r="K102" s="142">
        <v>0</v>
      </c>
      <c r="L102" s="142">
        <v>0</v>
      </c>
      <c r="M102" s="142">
        <v>0</v>
      </c>
      <c r="N102" s="143"/>
      <c r="O102" s="142">
        <v>0</v>
      </c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50"/>
      <c r="Y102" s="150"/>
      <c r="Z102" s="150"/>
      <c r="AA102" s="150"/>
      <c r="AB102" s="150"/>
      <c r="AC102" s="150"/>
      <c r="AD102" s="150"/>
      <c r="AE102" s="150"/>
      <c r="AF102" s="150"/>
    </row>
    <row r="103" spans="1:32">
      <c r="B103" s="6" t="s">
        <v>42</v>
      </c>
      <c r="C103" s="219"/>
      <c r="D103" s="142">
        <v>0</v>
      </c>
      <c r="E103" s="142">
        <v>0</v>
      </c>
      <c r="F103" s="142">
        <v>0</v>
      </c>
      <c r="G103" s="142">
        <v>0</v>
      </c>
      <c r="H103" s="142">
        <v>0</v>
      </c>
      <c r="I103" s="142">
        <v>0</v>
      </c>
      <c r="J103" s="142">
        <v>0</v>
      </c>
      <c r="K103" s="142">
        <v>0</v>
      </c>
      <c r="L103" s="142">
        <v>0</v>
      </c>
      <c r="M103" s="142">
        <v>0</v>
      </c>
      <c r="N103" s="143"/>
      <c r="O103" s="142">
        <v>0</v>
      </c>
      <c r="P103" s="142">
        <v>0</v>
      </c>
      <c r="Q103" s="142">
        <v>0</v>
      </c>
      <c r="R103" s="142">
        <v>0</v>
      </c>
      <c r="S103" s="142">
        <v>0</v>
      </c>
      <c r="T103" s="142">
        <v>0</v>
      </c>
      <c r="U103" s="142">
        <v>0</v>
      </c>
      <c r="V103" s="142">
        <v>0</v>
      </c>
      <c r="W103" s="142">
        <v>0</v>
      </c>
      <c r="X103" s="150"/>
      <c r="Y103" s="150"/>
      <c r="Z103" s="150"/>
      <c r="AA103" s="150"/>
      <c r="AB103" s="150"/>
      <c r="AC103" s="150"/>
      <c r="AD103" s="150"/>
      <c r="AE103" s="150"/>
      <c r="AF103" s="150"/>
    </row>
    <row r="104" spans="1:32">
      <c r="B104" s="6" t="s">
        <v>43</v>
      </c>
      <c r="C104" s="219"/>
      <c r="D104" s="142">
        <v>0</v>
      </c>
      <c r="E104" s="142">
        <v>0</v>
      </c>
      <c r="F104" s="142">
        <v>0</v>
      </c>
      <c r="G104" s="142">
        <v>0</v>
      </c>
      <c r="H104" s="142">
        <v>0</v>
      </c>
      <c r="I104" s="142">
        <v>0</v>
      </c>
      <c r="J104" s="142">
        <v>0</v>
      </c>
      <c r="K104" s="142">
        <v>0</v>
      </c>
      <c r="L104" s="142">
        <v>0</v>
      </c>
      <c r="M104" s="142">
        <v>0</v>
      </c>
      <c r="N104" s="143"/>
      <c r="O104" s="142">
        <v>0</v>
      </c>
      <c r="P104" s="142">
        <v>0</v>
      </c>
      <c r="Q104" s="142">
        <v>0</v>
      </c>
      <c r="R104" s="142">
        <v>0</v>
      </c>
      <c r="S104" s="142">
        <v>0</v>
      </c>
      <c r="T104" s="142">
        <v>0</v>
      </c>
      <c r="U104" s="142">
        <v>0</v>
      </c>
      <c r="V104" s="142">
        <v>0</v>
      </c>
      <c r="W104" s="142">
        <v>0</v>
      </c>
      <c r="X104" s="150"/>
      <c r="Y104" s="150"/>
      <c r="Z104" s="150"/>
      <c r="AA104" s="150"/>
      <c r="AB104" s="150"/>
      <c r="AC104" s="150"/>
      <c r="AD104" s="150"/>
      <c r="AE104" s="150"/>
      <c r="AF104" s="150"/>
    </row>
    <row r="105" spans="1:32">
      <c r="B105" s="6" t="s">
        <v>44</v>
      </c>
      <c r="C105" s="219"/>
      <c r="D105" s="142">
        <v>0</v>
      </c>
      <c r="E105" s="142">
        <v>0</v>
      </c>
      <c r="F105" s="142">
        <v>0</v>
      </c>
      <c r="G105" s="142">
        <v>0</v>
      </c>
      <c r="H105" s="142">
        <v>0</v>
      </c>
      <c r="I105" s="142">
        <v>0</v>
      </c>
      <c r="J105" s="142">
        <v>0</v>
      </c>
      <c r="K105" s="142">
        <v>0</v>
      </c>
      <c r="L105" s="142">
        <v>0</v>
      </c>
      <c r="M105" s="142">
        <v>0</v>
      </c>
      <c r="N105" s="143"/>
      <c r="O105" s="142">
        <v>0</v>
      </c>
      <c r="P105" s="142">
        <v>0</v>
      </c>
      <c r="Q105" s="142">
        <v>0</v>
      </c>
      <c r="R105" s="142">
        <v>0</v>
      </c>
      <c r="S105" s="142">
        <v>0</v>
      </c>
      <c r="T105" s="142">
        <v>0</v>
      </c>
      <c r="U105" s="142">
        <v>0</v>
      </c>
      <c r="V105" s="142">
        <v>0</v>
      </c>
      <c r="W105" s="142">
        <v>0</v>
      </c>
      <c r="X105" s="150"/>
      <c r="Y105" s="150"/>
      <c r="Z105" s="150"/>
      <c r="AA105" s="150"/>
      <c r="AB105" s="150"/>
      <c r="AC105" s="150"/>
      <c r="AD105" s="150"/>
      <c r="AE105" s="150"/>
      <c r="AF105" s="150"/>
    </row>
    <row r="106" spans="1:32">
      <c r="B106" s="7" t="s">
        <v>45</v>
      </c>
      <c r="C106" s="219"/>
      <c r="D106" s="142">
        <v>0</v>
      </c>
      <c r="E106" s="142">
        <v>0</v>
      </c>
      <c r="F106" s="142">
        <v>0</v>
      </c>
      <c r="G106" s="142">
        <v>0</v>
      </c>
      <c r="H106" s="142">
        <v>0</v>
      </c>
      <c r="I106" s="142">
        <v>0</v>
      </c>
      <c r="J106" s="142">
        <v>0</v>
      </c>
      <c r="K106" s="142">
        <v>0</v>
      </c>
      <c r="L106" s="142">
        <v>0</v>
      </c>
      <c r="M106" s="142">
        <v>0</v>
      </c>
      <c r="N106" s="143"/>
      <c r="O106" s="142">
        <v>0</v>
      </c>
      <c r="P106" s="142">
        <v>0</v>
      </c>
      <c r="Q106" s="142">
        <v>0</v>
      </c>
      <c r="R106" s="142">
        <v>0</v>
      </c>
      <c r="S106" s="142">
        <v>0</v>
      </c>
      <c r="T106" s="142">
        <v>0</v>
      </c>
      <c r="U106" s="142">
        <v>0</v>
      </c>
      <c r="V106" s="142">
        <v>0</v>
      </c>
      <c r="W106" s="142">
        <v>0</v>
      </c>
      <c r="X106" s="150"/>
      <c r="Y106" s="150"/>
      <c r="Z106" s="150"/>
      <c r="AA106" s="150"/>
      <c r="AB106" s="150"/>
      <c r="AC106" s="150"/>
      <c r="AD106" s="150"/>
      <c r="AE106" s="150"/>
      <c r="AF106" s="150"/>
    </row>
    <row r="107" spans="1:32">
      <c r="B107" s="7" t="s">
        <v>46</v>
      </c>
      <c r="C107" s="219"/>
      <c r="D107" s="142">
        <v>0</v>
      </c>
      <c r="E107" s="142">
        <v>0</v>
      </c>
      <c r="F107" s="142">
        <v>0</v>
      </c>
      <c r="G107" s="142">
        <v>0</v>
      </c>
      <c r="H107" s="142">
        <v>0</v>
      </c>
      <c r="I107" s="142">
        <v>0</v>
      </c>
      <c r="J107" s="142">
        <v>0</v>
      </c>
      <c r="K107" s="142">
        <v>0</v>
      </c>
      <c r="L107" s="142">
        <v>0</v>
      </c>
      <c r="M107" s="142">
        <v>0</v>
      </c>
      <c r="N107" s="143"/>
      <c r="O107" s="142">
        <v>0</v>
      </c>
      <c r="P107" s="142">
        <v>0</v>
      </c>
      <c r="Q107" s="142">
        <v>0</v>
      </c>
      <c r="R107" s="142">
        <v>0</v>
      </c>
      <c r="S107" s="142">
        <v>0</v>
      </c>
      <c r="T107" s="142">
        <v>0</v>
      </c>
      <c r="U107" s="142">
        <v>0</v>
      </c>
      <c r="V107" s="142">
        <v>0</v>
      </c>
      <c r="W107" s="142">
        <v>0</v>
      </c>
      <c r="X107" s="150"/>
      <c r="Y107" s="150"/>
      <c r="Z107" s="150"/>
      <c r="AA107" s="150"/>
      <c r="AB107" s="150"/>
      <c r="AC107" s="150"/>
      <c r="AD107" s="150"/>
      <c r="AE107" s="150"/>
      <c r="AF107" s="150"/>
    </row>
    <row r="108" spans="1:32">
      <c r="B108" s="6" t="s">
        <v>47</v>
      </c>
      <c r="C108" s="219"/>
      <c r="D108" s="142">
        <v>0</v>
      </c>
      <c r="E108" s="142">
        <v>0</v>
      </c>
      <c r="F108" s="142">
        <v>0</v>
      </c>
      <c r="G108" s="142">
        <v>0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3"/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50"/>
      <c r="Y108" s="150"/>
      <c r="Z108" s="150"/>
      <c r="AA108" s="150"/>
      <c r="AB108" s="150"/>
      <c r="AC108" s="150"/>
      <c r="AD108" s="150"/>
      <c r="AE108" s="150"/>
      <c r="AF108" s="150"/>
    </row>
    <row r="109" spans="1:32">
      <c r="B109" s="6" t="s">
        <v>247</v>
      </c>
      <c r="C109" s="219"/>
      <c r="D109" s="142">
        <v>0</v>
      </c>
      <c r="E109" s="142">
        <v>0</v>
      </c>
      <c r="F109" s="142">
        <v>0</v>
      </c>
      <c r="G109" s="142">
        <v>0</v>
      </c>
      <c r="H109" s="142">
        <v>0</v>
      </c>
      <c r="I109" s="142">
        <v>0</v>
      </c>
      <c r="J109" s="142">
        <v>0</v>
      </c>
      <c r="K109" s="142">
        <v>0</v>
      </c>
      <c r="L109" s="142">
        <v>0</v>
      </c>
      <c r="M109" s="142">
        <v>0</v>
      </c>
      <c r="N109" s="143"/>
      <c r="O109" s="142">
        <v>0</v>
      </c>
      <c r="P109" s="142">
        <v>0</v>
      </c>
      <c r="Q109" s="142">
        <v>0</v>
      </c>
      <c r="R109" s="142">
        <v>0</v>
      </c>
      <c r="S109" s="142">
        <v>0</v>
      </c>
      <c r="T109" s="142">
        <v>0</v>
      </c>
      <c r="U109" s="142">
        <v>0</v>
      </c>
      <c r="V109" s="142">
        <v>0</v>
      </c>
      <c r="W109" s="142">
        <v>0</v>
      </c>
      <c r="X109" s="150"/>
      <c r="Y109" s="150"/>
      <c r="Z109" s="150"/>
      <c r="AA109" s="150"/>
      <c r="AB109" s="150"/>
      <c r="AC109" s="150"/>
      <c r="AD109" s="150"/>
      <c r="AE109" s="150"/>
      <c r="AF109" s="150"/>
    </row>
    <row r="110" spans="1:32">
      <c r="B110" s="6" t="s">
        <v>48</v>
      </c>
      <c r="C110" s="219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3"/>
      <c r="O110" s="142">
        <v>0</v>
      </c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50"/>
      <c r="Y110" s="150"/>
      <c r="Z110" s="150"/>
      <c r="AA110" s="150"/>
      <c r="AB110" s="150"/>
      <c r="AC110" s="150"/>
      <c r="AD110" s="150"/>
      <c r="AE110" s="150"/>
      <c r="AF110" s="150"/>
    </row>
    <row r="111" spans="1:32">
      <c r="B111" s="6" t="s">
        <v>325</v>
      </c>
      <c r="C111" s="219"/>
      <c r="D111" s="142">
        <v>0</v>
      </c>
      <c r="E111" s="142">
        <v>0</v>
      </c>
      <c r="F111" s="142">
        <v>0</v>
      </c>
      <c r="G111" s="142">
        <v>0</v>
      </c>
      <c r="H111" s="142">
        <v>0</v>
      </c>
      <c r="I111" s="142">
        <v>0</v>
      </c>
      <c r="J111" s="142">
        <v>0</v>
      </c>
      <c r="K111" s="142">
        <v>0</v>
      </c>
      <c r="L111" s="142">
        <v>0</v>
      </c>
      <c r="M111" s="142">
        <v>0</v>
      </c>
      <c r="N111" s="143"/>
      <c r="O111" s="142">
        <v>0</v>
      </c>
      <c r="P111" s="142">
        <v>0</v>
      </c>
      <c r="Q111" s="142">
        <v>0</v>
      </c>
      <c r="R111" s="142">
        <v>0</v>
      </c>
      <c r="S111" s="142">
        <v>0</v>
      </c>
      <c r="T111" s="142">
        <v>0</v>
      </c>
      <c r="U111" s="142">
        <v>0</v>
      </c>
      <c r="V111" s="142">
        <v>0</v>
      </c>
      <c r="W111" s="142">
        <v>0</v>
      </c>
      <c r="X111" s="150"/>
      <c r="Y111" s="150"/>
      <c r="Z111" s="150"/>
      <c r="AA111" s="150"/>
      <c r="AB111" s="150"/>
      <c r="AC111" s="150"/>
      <c r="AD111" s="150"/>
      <c r="AE111" s="150"/>
      <c r="AF111" s="150"/>
    </row>
    <row r="112" spans="1:32">
      <c r="B112" s="8" t="s">
        <v>101</v>
      </c>
      <c r="C112" s="219"/>
      <c r="D112" s="142">
        <v>0</v>
      </c>
      <c r="E112" s="142">
        <v>0</v>
      </c>
      <c r="F112" s="142">
        <v>0</v>
      </c>
      <c r="G112" s="142">
        <v>0</v>
      </c>
      <c r="H112" s="142">
        <v>0</v>
      </c>
      <c r="I112" s="142">
        <v>0</v>
      </c>
      <c r="J112" s="142">
        <v>0</v>
      </c>
      <c r="K112" s="142">
        <v>0</v>
      </c>
      <c r="L112" s="142">
        <v>0</v>
      </c>
      <c r="M112" s="142">
        <v>0</v>
      </c>
      <c r="N112" s="143"/>
      <c r="O112" s="142">
        <v>0</v>
      </c>
      <c r="P112" s="142">
        <v>0</v>
      </c>
      <c r="Q112" s="142">
        <v>0</v>
      </c>
      <c r="R112" s="142">
        <v>0</v>
      </c>
      <c r="S112" s="142">
        <v>0</v>
      </c>
      <c r="T112" s="142">
        <v>0</v>
      </c>
      <c r="U112" s="142">
        <v>0</v>
      </c>
      <c r="V112" s="142">
        <v>0</v>
      </c>
      <c r="W112" s="142">
        <v>0</v>
      </c>
      <c r="X112" s="150"/>
      <c r="Y112" s="150"/>
      <c r="Z112" s="150"/>
      <c r="AA112" s="150"/>
      <c r="AB112" s="150"/>
      <c r="AC112" s="150"/>
      <c r="AD112" s="150"/>
      <c r="AE112" s="150"/>
      <c r="AF112" s="150"/>
    </row>
    <row r="113" spans="1:32" s="45" customFormat="1">
      <c r="A113" s="38"/>
      <c r="B113" s="5" t="s">
        <v>22</v>
      </c>
      <c r="C113" s="214"/>
      <c r="D113" s="139">
        <v>84.01</v>
      </c>
      <c r="E113" s="139">
        <v>96.72</v>
      </c>
      <c r="F113" s="139">
        <v>181.23</v>
      </c>
      <c r="G113" s="139">
        <v>163.06</v>
      </c>
      <c r="H113" s="139">
        <v>454.39</v>
      </c>
      <c r="I113" s="139">
        <v>555.98</v>
      </c>
      <c r="J113" s="139">
        <v>0</v>
      </c>
      <c r="K113" s="139">
        <v>0</v>
      </c>
      <c r="L113" s="139">
        <v>93.62</v>
      </c>
      <c r="M113" s="139">
        <v>596</v>
      </c>
      <c r="N113" s="146"/>
      <c r="O113" s="139">
        <v>12.709999999999988</v>
      </c>
      <c r="P113" s="139">
        <v>84.509999999999991</v>
      </c>
      <c r="Q113" s="139">
        <v>-18.169999999999973</v>
      </c>
      <c r="R113" s="139">
        <v>291.32999999999993</v>
      </c>
      <c r="S113" s="139">
        <v>101.59000000000003</v>
      </c>
      <c r="T113" s="139">
        <v>-555.98</v>
      </c>
      <c r="U113" s="139">
        <v>0</v>
      </c>
      <c r="V113" s="139">
        <v>93.62</v>
      </c>
      <c r="W113" s="139">
        <v>502.37999999999994</v>
      </c>
      <c r="X113" s="150"/>
      <c r="Y113" s="150"/>
      <c r="Z113" s="150"/>
      <c r="AA113" s="150"/>
      <c r="AB113" s="150"/>
      <c r="AC113" s="150"/>
      <c r="AD113" s="150"/>
      <c r="AE113" s="150"/>
      <c r="AF113" s="150"/>
    </row>
    <row r="114" spans="1:32" s="45" customFormat="1">
      <c r="A114" s="38"/>
      <c r="B114" s="5" t="s">
        <v>96</v>
      </c>
      <c r="C114" s="214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40"/>
      <c r="O114" s="139">
        <v>0</v>
      </c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50"/>
      <c r="Y114" s="150"/>
      <c r="Z114" s="150"/>
      <c r="AA114" s="150"/>
      <c r="AB114" s="150"/>
      <c r="AC114" s="150"/>
      <c r="AD114" s="150"/>
      <c r="AE114" s="150"/>
      <c r="AF114" s="150"/>
    </row>
    <row r="115" spans="1:32" s="45" customFormat="1">
      <c r="A115" s="38"/>
      <c r="B115" s="5" t="s">
        <v>54</v>
      </c>
      <c r="C115" s="214"/>
      <c r="D115" s="139">
        <v>234070.62</v>
      </c>
      <c r="E115" s="139">
        <v>264207.61</v>
      </c>
      <c r="F115" s="139">
        <v>303668.73</v>
      </c>
      <c r="G115" s="139">
        <v>346519.18000000005</v>
      </c>
      <c r="H115" s="139">
        <v>391770.39999999997</v>
      </c>
      <c r="I115" s="139">
        <v>429283.73000000004</v>
      </c>
      <c r="J115" s="139">
        <v>492934.10241200018</v>
      </c>
      <c r="K115" s="139">
        <v>565063.14752283646</v>
      </c>
      <c r="L115" s="139">
        <v>613467.15</v>
      </c>
      <c r="M115" s="139">
        <v>616590.09</v>
      </c>
      <c r="N115" s="146"/>
      <c r="O115" s="139">
        <v>30136.989999999969</v>
      </c>
      <c r="P115" s="139">
        <v>39461.119999999981</v>
      </c>
      <c r="Q115" s="139">
        <v>42850.450000000092</v>
      </c>
      <c r="R115" s="139">
        <v>45251.219999999921</v>
      </c>
      <c r="S115" s="139">
        <v>37513.330000000045</v>
      </c>
      <c r="T115" s="139">
        <v>63650.372412000157</v>
      </c>
      <c r="U115" s="139">
        <v>72129.045110836247</v>
      </c>
      <c r="V115" s="139">
        <v>48404.002477163609</v>
      </c>
      <c r="W115" s="139">
        <v>3122.9399999999259</v>
      </c>
      <c r="X115" s="149"/>
      <c r="Y115" s="149"/>
      <c r="Z115" s="149"/>
      <c r="AA115" s="149"/>
      <c r="AB115" s="149"/>
      <c r="AC115" s="149"/>
      <c r="AD115" s="149"/>
      <c r="AE115" s="149"/>
      <c r="AF115" s="149"/>
    </row>
    <row r="116" spans="1:32">
      <c r="B116" s="51"/>
      <c r="C116" s="215"/>
      <c r="D116" s="10"/>
      <c r="E116" s="10"/>
      <c r="F116" s="10"/>
      <c r="G116" s="10"/>
      <c r="H116" s="10"/>
      <c r="I116" s="10"/>
      <c r="N116" s="11"/>
      <c r="O116" s="11"/>
      <c r="P116" s="11"/>
      <c r="Q116" s="11"/>
      <c r="R116" s="11"/>
      <c r="S116" s="11"/>
      <c r="T116" s="11"/>
      <c r="U116" s="11"/>
      <c r="V116" s="11"/>
      <c r="W116" s="11"/>
    </row>
    <row r="117" spans="1:32">
      <c r="B117" s="51"/>
      <c r="C117" s="215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1"/>
      <c r="O117" s="10"/>
      <c r="P117" s="10"/>
      <c r="Q117" s="10"/>
      <c r="R117" s="10"/>
      <c r="S117" s="10"/>
      <c r="T117" s="10"/>
      <c r="U117" s="10"/>
      <c r="V117" s="10"/>
      <c r="W117" s="10"/>
    </row>
    <row r="118" spans="1:32">
      <c r="B118" s="51"/>
      <c r="C118" s="215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1"/>
      <c r="O118" s="10"/>
      <c r="P118" s="10"/>
      <c r="Q118" s="10"/>
      <c r="R118" s="10"/>
      <c r="S118" s="10"/>
      <c r="T118" s="10"/>
      <c r="U118" s="10"/>
      <c r="V118" s="10"/>
      <c r="W118" s="10"/>
    </row>
    <row r="119" spans="1:32" s="45" customFormat="1">
      <c r="A119" s="38"/>
      <c r="B119" s="334" t="s">
        <v>187</v>
      </c>
      <c r="C119" s="334"/>
      <c r="D119" s="335"/>
      <c r="E119" s="335"/>
      <c r="F119" s="335"/>
      <c r="G119" s="335"/>
      <c r="H119" s="335"/>
      <c r="I119" s="335"/>
      <c r="J119" s="335"/>
      <c r="K119" s="75"/>
      <c r="L119" s="167"/>
      <c r="M119" s="275"/>
      <c r="N119" s="26"/>
      <c r="O119" s="26"/>
      <c r="P119" s="26"/>
      <c r="Q119" s="26"/>
      <c r="R119" s="26"/>
    </row>
    <row r="120" spans="1:32" s="45" customFormat="1" ht="28">
      <c r="A120" s="38"/>
      <c r="B120" s="56"/>
      <c r="C120" s="217" t="s">
        <v>251</v>
      </c>
      <c r="D120" s="326" t="s">
        <v>55</v>
      </c>
      <c r="E120" s="326"/>
      <c r="F120" s="326"/>
      <c r="G120" s="326"/>
      <c r="H120" s="326"/>
      <c r="I120" s="326"/>
      <c r="J120" s="326"/>
      <c r="K120" s="326"/>
      <c r="L120" s="326"/>
      <c r="M120" s="326"/>
      <c r="N120" s="72"/>
      <c r="O120" s="326" t="s">
        <v>226</v>
      </c>
      <c r="P120" s="326"/>
      <c r="Q120" s="326"/>
      <c r="R120" s="326"/>
      <c r="S120" s="326"/>
      <c r="T120" s="326"/>
      <c r="U120" s="326"/>
      <c r="V120" s="326"/>
      <c r="W120" s="326"/>
      <c r="Y120" s="72"/>
      <c r="Z120" s="187"/>
      <c r="AA120" s="187"/>
      <c r="AB120" s="187"/>
      <c r="AC120" s="187"/>
      <c r="AD120" s="187"/>
      <c r="AE120" s="187"/>
      <c r="AF120" s="187"/>
    </row>
    <row r="121" spans="1:32" s="45" customFormat="1" ht="14.5" customHeight="1">
      <c r="A121" s="38"/>
      <c r="B121" s="56"/>
      <c r="C121" s="218"/>
      <c r="D121" s="327" t="s">
        <v>318</v>
      </c>
      <c r="E121" s="327"/>
      <c r="F121" s="327"/>
      <c r="G121" s="327"/>
      <c r="H121" s="327"/>
      <c r="I121" s="327"/>
      <c r="J121" s="327"/>
      <c r="K121" s="327"/>
      <c r="L121" s="327"/>
      <c r="M121" s="327"/>
      <c r="N121" s="72"/>
      <c r="O121" s="331" t="s">
        <v>318</v>
      </c>
      <c r="P121" s="331"/>
      <c r="Q121" s="331"/>
      <c r="R121" s="331"/>
      <c r="S121" s="331"/>
      <c r="T121" s="331"/>
      <c r="U121" s="331"/>
      <c r="V121" s="331"/>
      <c r="W121" s="331"/>
      <c r="Y121" s="70"/>
      <c r="Z121" s="169"/>
      <c r="AA121" s="169"/>
      <c r="AB121" s="169"/>
      <c r="AC121" s="169"/>
      <c r="AD121" s="169"/>
      <c r="AE121" s="169"/>
      <c r="AF121" s="169"/>
    </row>
    <row r="122" spans="1:32" s="45" customFormat="1" ht="16.5" customHeight="1">
      <c r="A122" s="38"/>
      <c r="B122" s="34" t="s">
        <v>324</v>
      </c>
      <c r="C122" s="199"/>
      <c r="D122" s="181" t="s">
        <v>1</v>
      </c>
      <c r="E122" s="181" t="s">
        <v>2</v>
      </c>
      <c r="F122" s="181" t="s">
        <v>3</v>
      </c>
      <c r="G122" s="181" t="s">
        <v>4</v>
      </c>
      <c r="H122" s="181" t="s">
        <v>104</v>
      </c>
      <c r="I122" s="181" t="s">
        <v>105</v>
      </c>
      <c r="J122" s="181" t="s">
        <v>111</v>
      </c>
      <c r="K122" s="181" t="s">
        <v>268</v>
      </c>
      <c r="L122" s="181" t="s">
        <v>285</v>
      </c>
      <c r="M122" s="181" t="s">
        <v>367</v>
      </c>
      <c r="N122" s="73"/>
      <c r="O122" s="181" t="s">
        <v>2</v>
      </c>
      <c r="P122" s="181" t="s">
        <v>3</v>
      </c>
      <c r="Q122" s="181" t="s">
        <v>4</v>
      </c>
      <c r="R122" s="181" t="s">
        <v>104</v>
      </c>
      <c r="S122" s="181" t="s">
        <v>105</v>
      </c>
      <c r="T122" s="181" t="s">
        <v>111</v>
      </c>
      <c r="U122" s="181" t="s">
        <v>268</v>
      </c>
      <c r="V122" s="181" t="s">
        <v>285</v>
      </c>
      <c r="W122" s="181" t="s">
        <v>367</v>
      </c>
      <c r="Y122" s="180"/>
      <c r="Z122" s="180"/>
      <c r="AA122" s="180"/>
      <c r="AB122" s="180"/>
      <c r="AC122" s="180"/>
      <c r="AD122" s="180"/>
      <c r="AE122" s="180"/>
      <c r="AF122" s="180"/>
    </row>
    <row r="123" spans="1:32" s="45" customFormat="1">
      <c r="A123" s="38"/>
      <c r="B123" s="5" t="s">
        <v>5</v>
      </c>
      <c r="C123" s="209" t="s">
        <v>290</v>
      </c>
      <c r="D123" s="139">
        <v>0</v>
      </c>
      <c r="E123" s="139">
        <v>0</v>
      </c>
      <c r="F123" s="139">
        <v>0</v>
      </c>
      <c r="G123" s="139">
        <v>0</v>
      </c>
      <c r="H123" s="139">
        <v>0</v>
      </c>
      <c r="I123" s="139">
        <v>0</v>
      </c>
      <c r="J123" s="139">
        <v>0</v>
      </c>
      <c r="K123" s="139">
        <v>0</v>
      </c>
      <c r="L123" s="139">
        <v>0</v>
      </c>
      <c r="M123" s="139">
        <v>0</v>
      </c>
      <c r="N123" s="146"/>
      <c r="O123" s="139">
        <v>0</v>
      </c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49"/>
      <c r="Y123" s="149"/>
      <c r="Z123" s="149"/>
      <c r="AA123" s="149"/>
      <c r="AB123" s="149"/>
      <c r="AC123" s="149"/>
      <c r="AD123" s="149"/>
      <c r="AE123" s="149"/>
      <c r="AF123" s="149"/>
    </row>
    <row r="124" spans="1:32">
      <c r="B124" s="1" t="s">
        <v>35</v>
      </c>
      <c r="C124" s="210" t="s">
        <v>291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3"/>
      <c r="O124" s="142">
        <v>0</v>
      </c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50"/>
      <c r="Y124" s="150"/>
      <c r="Z124" s="150"/>
      <c r="AA124" s="150"/>
      <c r="AB124" s="150"/>
      <c r="AC124" s="150"/>
      <c r="AD124" s="150"/>
      <c r="AE124" s="150"/>
      <c r="AF124" s="150"/>
    </row>
    <row r="125" spans="1:32">
      <c r="B125" s="1" t="s">
        <v>37</v>
      </c>
      <c r="C125" s="210" t="s">
        <v>292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0</v>
      </c>
      <c r="M125" s="142">
        <v>0</v>
      </c>
      <c r="N125" s="143"/>
      <c r="O125" s="142">
        <v>0</v>
      </c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50"/>
      <c r="Y125" s="150"/>
      <c r="Z125" s="150"/>
      <c r="AA125" s="150"/>
      <c r="AB125" s="150"/>
      <c r="AC125" s="150"/>
      <c r="AD125" s="150"/>
      <c r="AE125" s="150"/>
      <c r="AF125" s="150"/>
    </row>
    <row r="126" spans="1:32" s="45" customFormat="1">
      <c r="A126" s="38"/>
      <c r="B126" s="5" t="s">
        <v>6</v>
      </c>
      <c r="C126" s="209" t="s">
        <v>293</v>
      </c>
      <c r="D126" s="139">
        <v>38085.03</v>
      </c>
      <c r="E126" s="139">
        <v>36310.589999999997</v>
      </c>
      <c r="F126" s="139">
        <v>35016.410000000003</v>
      </c>
      <c r="G126" s="139">
        <v>30461.45</v>
      </c>
      <c r="H126" s="139">
        <v>22906.09</v>
      </c>
      <c r="I126" s="139">
        <v>16505.03</v>
      </c>
      <c r="J126" s="139">
        <v>16227.74</v>
      </c>
      <c r="K126" s="139">
        <v>16381.2</v>
      </c>
      <c r="L126" s="139">
        <v>16023.73</v>
      </c>
      <c r="M126" s="139">
        <v>18438.66</v>
      </c>
      <c r="N126" s="146"/>
      <c r="O126" s="139">
        <v>-1774.4400000000041</v>
      </c>
      <c r="P126" s="139">
        <v>-1294.1799999999944</v>
      </c>
      <c r="Q126" s="139">
        <v>-4554.96</v>
      </c>
      <c r="R126" s="139">
        <v>-7555.3600000000015</v>
      </c>
      <c r="S126" s="139">
        <v>-6401.0600000000013</v>
      </c>
      <c r="T126" s="139">
        <v>-277.28999999999928</v>
      </c>
      <c r="U126" s="139">
        <v>153.46000000000117</v>
      </c>
      <c r="V126" s="139">
        <v>-357.47000000000071</v>
      </c>
      <c r="W126" s="139">
        <v>2414.9299999999985</v>
      </c>
      <c r="X126" s="149"/>
      <c r="Y126" s="149"/>
      <c r="Z126" s="149"/>
      <c r="AA126" s="149"/>
      <c r="AB126" s="149"/>
      <c r="AC126" s="149"/>
      <c r="AD126" s="149"/>
      <c r="AE126" s="149"/>
      <c r="AF126" s="149"/>
    </row>
    <row r="127" spans="1:32" s="45" customFormat="1">
      <c r="A127" s="38"/>
      <c r="B127" s="31" t="s">
        <v>23</v>
      </c>
      <c r="C127" s="232" t="s">
        <v>294</v>
      </c>
      <c r="D127" s="139">
        <v>0</v>
      </c>
      <c r="E127" s="139">
        <v>0</v>
      </c>
      <c r="F127" s="139">
        <v>0</v>
      </c>
      <c r="G127" s="139">
        <v>0</v>
      </c>
      <c r="H127" s="139">
        <v>0</v>
      </c>
      <c r="I127" s="139">
        <v>0</v>
      </c>
      <c r="J127" s="139">
        <v>0</v>
      </c>
      <c r="K127" s="139">
        <v>0</v>
      </c>
      <c r="L127" s="139">
        <v>0</v>
      </c>
      <c r="M127" s="139">
        <v>0</v>
      </c>
      <c r="N127" s="146"/>
      <c r="O127" s="139">
        <v>0</v>
      </c>
      <c r="P127" s="139">
        <v>0</v>
      </c>
      <c r="Q127" s="139">
        <v>0</v>
      </c>
      <c r="R127" s="139">
        <v>0</v>
      </c>
      <c r="S127" s="139">
        <v>0</v>
      </c>
      <c r="T127" s="139">
        <v>0</v>
      </c>
      <c r="U127" s="139">
        <v>0</v>
      </c>
      <c r="V127" s="139">
        <v>0</v>
      </c>
      <c r="W127" s="139">
        <v>0</v>
      </c>
      <c r="X127" s="149"/>
      <c r="Y127" s="149"/>
      <c r="Z127" s="149"/>
      <c r="AA127" s="149"/>
      <c r="AB127" s="149"/>
      <c r="AC127" s="149"/>
      <c r="AD127" s="149"/>
      <c r="AE127" s="149"/>
      <c r="AF127" s="149"/>
    </row>
    <row r="128" spans="1:32">
      <c r="B128" s="208" t="s">
        <v>40</v>
      </c>
      <c r="C128" s="219"/>
      <c r="D128" s="142">
        <v>0</v>
      </c>
      <c r="E128" s="142">
        <v>0</v>
      </c>
      <c r="F128" s="142">
        <v>0</v>
      </c>
      <c r="G128" s="142">
        <v>0</v>
      </c>
      <c r="H128" s="142">
        <v>0</v>
      </c>
      <c r="I128" s="142">
        <v>0</v>
      </c>
      <c r="J128" s="142">
        <v>0</v>
      </c>
      <c r="K128" s="142">
        <v>0</v>
      </c>
      <c r="L128" s="142">
        <v>0</v>
      </c>
      <c r="M128" s="142">
        <v>0</v>
      </c>
      <c r="N128" s="143"/>
      <c r="O128" s="142">
        <v>0</v>
      </c>
      <c r="P128" s="142">
        <v>0</v>
      </c>
      <c r="Q128" s="142">
        <v>0</v>
      </c>
      <c r="R128" s="142">
        <v>0</v>
      </c>
      <c r="S128" s="142">
        <v>0</v>
      </c>
      <c r="T128" s="142">
        <v>0</v>
      </c>
      <c r="U128" s="142">
        <v>0</v>
      </c>
      <c r="V128" s="142">
        <v>0</v>
      </c>
      <c r="W128" s="142">
        <v>0</v>
      </c>
      <c r="X128" s="150"/>
      <c r="Y128" s="150"/>
      <c r="Z128" s="150"/>
      <c r="AA128" s="150"/>
      <c r="AB128" s="150"/>
      <c r="AC128" s="150"/>
      <c r="AD128" s="150"/>
      <c r="AE128" s="150"/>
      <c r="AF128" s="150"/>
    </row>
    <row r="129" spans="1:32">
      <c r="B129" s="6" t="s">
        <v>41</v>
      </c>
      <c r="C129" s="219"/>
      <c r="D129" s="142">
        <v>0</v>
      </c>
      <c r="E129" s="142">
        <v>0</v>
      </c>
      <c r="F129" s="142">
        <v>0</v>
      </c>
      <c r="G129" s="142">
        <v>0</v>
      </c>
      <c r="H129" s="142">
        <v>0</v>
      </c>
      <c r="I129" s="142">
        <v>0</v>
      </c>
      <c r="J129" s="142">
        <v>0</v>
      </c>
      <c r="K129" s="142">
        <v>0</v>
      </c>
      <c r="L129" s="142">
        <v>0</v>
      </c>
      <c r="M129" s="142">
        <v>0</v>
      </c>
      <c r="N129" s="143"/>
      <c r="O129" s="142">
        <v>0</v>
      </c>
      <c r="P129" s="142">
        <v>0</v>
      </c>
      <c r="Q129" s="142">
        <v>0</v>
      </c>
      <c r="R129" s="142">
        <v>0</v>
      </c>
      <c r="S129" s="142">
        <v>0</v>
      </c>
      <c r="T129" s="142">
        <v>0</v>
      </c>
      <c r="U129" s="142">
        <v>0</v>
      </c>
      <c r="V129" s="142">
        <v>0</v>
      </c>
      <c r="W129" s="142">
        <v>0</v>
      </c>
      <c r="X129" s="150"/>
      <c r="Y129" s="150"/>
      <c r="Z129" s="150"/>
      <c r="AA129" s="150"/>
      <c r="AB129" s="150"/>
      <c r="AC129" s="150"/>
      <c r="AD129" s="150"/>
      <c r="AE129" s="150"/>
      <c r="AF129" s="150"/>
    </row>
    <row r="130" spans="1:32">
      <c r="B130" s="6" t="s">
        <v>42</v>
      </c>
      <c r="C130" s="219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3"/>
      <c r="O130" s="142">
        <v>0</v>
      </c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50"/>
      <c r="Y130" s="150"/>
      <c r="Z130" s="150"/>
      <c r="AA130" s="150"/>
      <c r="AB130" s="150"/>
      <c r="AC130" s="150"/>
      <c r="AD130" s="150"/>
      <c r="AE130" s="150"/>
      <c r="AF130" s="150"/>
    </row>
    <row r="131" spans="1:32">
      <c r="B131" s="6" t="s">
        <v>43</v>
      </c>
      <c r="C131" s="219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3"/>
      <c r="O131" s="142">
        <v>0</v>
      </c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50"/>
      <c r="Y131" s="150"/>
      <c r="Z131" s="150"/>
      <c r="AA131" s="150"/>
      <c r="AB131" s="150"/>
      <c r="AC131" s="150"/>
      <c r="AD131" s="150"/>
      <c r="AE131" s="150"/>
      <c r="AF131" s="150"/>
    </row>
    <row r="132" spans="1:32">
      <c r="B132" s="6" t="s">
        <v>44</v>
      </c>
      <c r="C132" s="219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3"/>
      <c r="O132" s="142">
        <v>0</v>
      </c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50"/>
      <c r="Y132" s="150"/>
      <c r="Z132" s="150"/>
      <c r="AA132" s="150"/>
      <c r="AB132" s="150"/>
      <c r="AC132" s="150"/>
      <c r="AD132" s="150"/>
      <c r="AE132" s="150"/>
      <c r="AF132" s="150"/>
    </row>
    <row r="133" spans="1:32">
      <c r="B133" s="7" t="s">
        <v>45</v>
      </c>
      <c r="C133" s="219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3"/>
      <c r="O133" s="142">
        <v>0</v>
      </c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50"/>
      <c r="Y133" s="150"/>
      <c r="Z133" s="150"/>
      <c r="AA133" s="150"/>
      <c r="AB133" s="150"/>
      <c r="AC133" s="150"/>
      <c r="AD133" s="150"/>
      <c r="AE133" s="150"/>
      <c r="AF133" s="150"/>
    </row>
    <row r="134" spans="1:32">
      <c r="B134" s="7" t="s">
        <v>46</v>
      </c>
      <c r="C134" s="219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3"/>
      <c r="O134" s="142">
        <v>0</v>
      </c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50"/>
      <c r="Y134" s="150"/>
      <c r="Z134" s="150"/>
      <c r="AA134" s="150"/>
      <c r="AB134" s="150"/>
      <c r="AC134" s="150"/>
      <c r="AD134" s="150"/>
      <c r="AE134" s="150"/>
      <c r="AF134" s="150"/>
    </row>
    <row r="135" spans="1:32">
      <c r="B135" s="6" t="s">
        <v>317</v>
      </c>
      <c r="C135" s="219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3"/>
      <c r="O135" s="142">
        <v>0</v>
      </c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50"/>
      <c r="Y135" s="150"/>
      <c r="Z135" s="150"/>
      <c r="AA135" s="150"/>
      <c r="AB135" s="150"/>
      <c r="AC135" s="150"/>
      <c r="AD135" s="150"/>
      <c r="AE135" s="150"/>
      <c r="AF135" s="150"/>
    </row>
    <row r="136" spans="1:32">
      <c r="B136" s="6" t="s">
        <v>108</v>
      </c>
      <c r="C136" s="210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3"/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50"/>
      <c r="Y136" s="150"/>
      <c r="Z136" s="150"/>
      <c r="AA136" s="150"/>
      <c r="AB136" s="150"/>
      <c r="AC136" s="150"/>
      <c r="AD136" s="150"/>
      <c r="AE136" s="150"/>
      <c r="AF136" s="150"/>
    </row>
    <row r="137" spans="1:32">
      <c r="B137" s="6" t="s">
        <v>48</v>
      </c>
      <c r="C137" s="219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3"/>
      <c r="O137" s="142">
        <v>0</v>
      </c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50"/>
      <c r="Y137" s="150"/>
      <c r="Z137" s="150"/>
      <c r="AA137" s="150"/>
      <c r="AB137" s="150"/>
      <c r="AC137" s="150"/>
      <c r="AD137" s="150"/>
      <c r="AE137" s="150"/>
      <c r="AF137" s="150"/>
    </row>
    <row r="138" spans="1:32">
      <c r="B138" s="6" t="s">
        <v>325</v>
      </c>
      <c r="C138" s="219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3"/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50"/>
      <c r="Y138" s="150"/>
      <c r="Z138" s="150"/>
      <c r="AA138" s="150"/>
      <c r="AB138" s="150"/>
      <c r="AC138" s="150"/>
      <c r="AD138" s="150"/>
      <c r="AE138" s="150"/>
      <c r="AF138" s="150"/>
    </row>
    <row r="139" spans="1:32">
      <c r="B139" s="8" t="s">
        <v>101</v>
      </c>
      <c r="C139" s="219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3"/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50"/>
      <c r="Y139" s="150"/>
      <c r="Z139" s="150"/>
      <c r="AA139" s="150"/>
      <c r="AB139" s="150"/>
      <c r="AC139" s="150"/>
      <c r="AD139" s="150"/>
      <c r="AE139" s="150"/>
      <c r="AF139" s="150"/>
    </row>
    <row r="140" spans="1:32" s="45" customFormat="1">
      <c r="A140" s="38"/>
      <c r="B140" s="31" t="s">
        <v>24</v>
      </c>
      <c r="C140" s="209" t="s">
        <v>295</v>
      </c>
      <c r="D140" s="139">
        <v>38085.03</v>
      </c>
      <c r="E140" s="139">
        <v>36310.589999999997</v>
      </c>
      <c r="F140" s="139">
        <v>35016.410000000003</v>
      </c>
      <c r="G140" s="139">
        <v>30461.45</v>
      </c>
      <c r="H140" s="139">
        <v>22906.09</v>
      </c>
      <c r="I140" s="139">
        <v>16505.03</v>
      </c>
      <c r="J140" s="139">
        <v>16227.74</v>
      </c>
      <c r="K140" s="139">
        <v>16381.2</v>
      </c>
      <c r="L140" s="139">
        <v>16023.73</v>
      </c>
      <c r="M140" s="139">
        <v>18438.66</v>
      </c>
      <c r="N140" s="146"/>
      <c r="O140" s="139">
        <v>-1774.4400000000041</v>
      </c>
      <c r="P140" s="139">
        <v>-1294.1799999999944</v>
      </c>
      <c r="Q140" s="139">
        <v>-4554.96</v>
      </c>
      <c r="R140" s="139">
        <v>-7555.3600000000015</v>
      </c>
      <c r="S140" s="139">
        <v>-6401.0600000000013</v>
      </c>
      <c r="T140" s="139">
        <v>-277.28999999999928</v>
      </c>
      <c r="U140" s="139">
        <v>153.46000000000117</v>
      </c>
      <c r="V140" s="139">
        <v>-357.47000000000071</v>
      </c>
      <c r="W140" s="139">
        <v>2414.9299999999985</v>
      </c>
      <c r="X140" s="149"/>
      <c r="Y140" s="149"/>
      <c r="Z140" s="149"/>
      <c r="AA140" s="149"/>
      <c r="AB140" s="149"/>
      <c r="AC140" s="149"/>
      <c r="AD140" s="149"/>
      <c r="AE140" s="149"/>
      <c r="AF140" s="149"/>
    </row>
    <row r="141" spans="1:32">
      <c r="B141" s="208" t="s">
        <v>40</v>
      </c>
      <c r="C141" s="219"/>
      <c r="D141" s="142">
        <v>38085.03</v>
      </c>
      <c r="E141" s="142">
        <v>36310.589999999997</v>
      </c>
      <c r="F141" s="142">
        <v>35016.410000000003</v>
      </c>
      <c r="G141" s="142">
        <v>30461.45</v>
      </c>
      <c r="H141" s="142">
        <v>22906.09</v>
      </c>
      <c r="I141" s="142">
        <v>16505.03</v>
      </c>
      <c r="J141" s="142">
        <v>16227.74</v>
      </c>
      <c r="K141" s="142">
        <v>16381.2</v>
      </c>
      <c r="L141" s="142">
        <v>16023.73</v>
      </c>
      <c r="M141" s="142">
        <v>18438.66</v>
      </c>
      <c r="N141" s="143"/>
      <c r="O141" s="142">
        <v>-1774.4400000000041</v>
      </c>
      <c r="P141" s="142">
        <v>-1294.1799999999944</v>
      </c>
      <c r="Q141" s="142">
        <v>-4554.96</v>
      </c>
      <c r="R141" s="142">
        <v>-7555.3600000000015</v>
      </c>
      <c r="S141" s="142">
        <v>-6401.0600000000013</v>
      </c>
      <c r="T141" s="142">
        <v>-277.28999999999928</v>
      </c>
      <c r="U141" s="142">
        <v>153.46000000000117</v>
      </c>
      <c r="V141" s="142">
        <v>-357.47000000000071</v>
      </c>
      <c r="W141" s="142">
        <v>2414.9299999999985</v>
      </c>
      <c r="X141" s="150"/>
      <c r="Y141" s="150"/>
      <c r="Z141" s="150"/>
      <c r="AA141" s="150"/>
      <c r="AB141" s="150"/>
      <c r="AC141" s="150"/>
      <c r="AD141" s="150"/>
      <c r="AE141" s="150"/>
      <c r="AF141" s="150"/>
    </row>
    <row r="142" spans="1:32">
      <c r="B142" s="6" t="s">
        <v>41</v>
      </c>
      <c r="C142" s="219"/>
      <c r="D142" s="142">
        <v>0</v>
      </c>
      <c r="E142" s="142">
        <v>0</v>
      </c>
      <c r="F142" s="142">
        <v>0</v>
      </c>
      <c r="G142" s="142">
        <v>0</v>
      </c>
      <c r="H142" s="142">
        <v>0</v>
      </c>
      <c r="I142" s="142">
        <v>0</v>
      </c>
      <c r="J142" s="142">
        <v>0</v>
      </c>
      <c r="K142" s="142">
        <v>0</v>
      </c>
      <c r="L142" s="142">
        <v>0</v>
      </c>
      <c r="M142" s="142">
        <v>0</v>
      </c>
      <c r="N142" s="143"/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50"/>
      <c r="Y142" s="150"/>
      <c r="Z142" s="150"/>
      <c r="AA142" s="150"/>
      <c r="AB142" s="150"/>
      <c r="AC142" s="150"/>
      <c r="AD142" s="150"/>
      <c r="AE142" s="150"/>
      <c r="AF142" s="150"/>
    </row>
    <row r="143" spans="1:32">
      <c r="B143" s="6" t="s">
        <v>42</v>
      </c>
      <c r="C143" s="219"/>
      <c r="D143" s="142">
        <v>38085.03</v>
      </c>
      <c r="E143" s="142">
        <v>36310.589999999997</v>
      </c>
      <c r="F143" s="142">
        <v>35016.410000000003</v>
      </c>
      <c r="G143" s="142">
        <v>30461.45</v>
      </c>
      <c r="H143" s="142">
        <v>22906.09</v>
      </c>
      <c r="I143" s="142">
        <v>16505.03</v>
      </c>
      <c r="J143" s="142">
        <v>16227.74</v>
      </c>
      <c r="K143" s="142">
        <v>16381.2</v>
      </c>
      <c r="L143" s="142">
        <v>16023.73</v>
      </c>
      <c r="M143" s="142">
        <v>18438.66</v>
      </c>
      <c r="N143" s="143"/>
      <c r="O143" s="142">
        <v>-1774.4400000000041</v>
      </c>
      <c r="P143" s="142">
        <v>-1294.1799999999944</v>
      </c>
      <c r="Q143" s="142">
        <v>-4554.96</v>
      </c>
      <c r="R143" s="142">
        <v>-7555.3600000000015</v>
      </c>
      <c r="S143" s="142">
        <v>-6401.0600000000013</v>
      </c>
      <c r="T143" s="142">
        <v>-277.28999999999928</v>
      </c>
      <c r="U143" s="142">
        <v>153.46000000000117</v>
      </c>
      <c r="V143" s="142">
        <v>-357.47000000000071</v>
      </c>
      <c r="W143" s="142">
        <v>2414.9299999999985</v>
      </c>
      <c r="X143" s="150"/>
      <c r="Y143" s="150"/>
      <c r="Z143" s="150"/>
      <c r="AA143" s="150"/>
      <c r="AB143" s="150"/>
      <c r="AC143" s="150"/>
      <c r="AD143" s="150"/>
      <c r="AE143" s="150"/>
      <c r="AF143" s="150"/>
    </row>
    <row r="144" spans="1:32">
      <c r="B144" s="6" t="s">
        <v>43</v>
      </c>
      <c r="C144" s="219"/>
      <c r="D144" s="142">
        <v>0</v>
      </c>
      <c r="E144" s="142">
        <v>0</v>
      </c>
      <c r="F144" s="142">
        <v>0</v>
      </c>
      <c r="G144" s="142">
        <v>0</v>
      </c>
      <c r="H144" s="142">
        <v>0</v>
      </c>
      <c r="I144" s="142">
        <v>0</v>
      </c>
      <c r="J144" s="142">
        <v>0</v>
      </c>
      <c r="K144" s="142">
        <v>0</v>
      </c>
      <c r="L144" s="142">
        <v>0</v>
      </c>
      <c r="M144" s="142">
        <v>0</v>
      </c>
      <c r="N144" s="143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50"/>
      <c r="Y144" s="150"/>
      <c r="Z144" s="150"/>
      <c r="AA144" s="150"/>
      <c r="AB144" s="150"/>
      <c r="AC144" s="150"/>
      <c r="AD144" s="150"/>
      <c r="AE144" s="150"/>
      <c r="AF144" s="150"/>
    </row>
    <row r="145" spans="1:32">
      <c r="B145" s="6" t="s">
        <v>44</v>
      </c>
      <c r="C145" s="219"/>
      <c r="D145" s="142">
        <v>0</v>
      </c>
      <c r="E145" s="142">
        <v>0</v>
      </c>
      <c r="F145" s="142">
        <v>0</v>
      </c>
      <c r="G145" s="142">
        <v>0</v>
      </c>
      <c r="H145" s="142">
        <v>0</v>
      </c>
      <c r="I145" s="142">
        <v>0</v>
      </c>
      <c r="J145" s="142">
        <v>0</v>
      </c>
      <c r="K145" s="142">
        <v>0</v>
      </c>
      <c r="L145" s="142">
        <v>0</v>
      </c>
      <c r="M145" s="142">
        <v>0</v>
      </c>
      <c r="N145" s="143"/>
      <c r="O145" s="142">
        <v>0</v>
      </c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50"/>
      <c r="Y145" s="150"/>
      <c r="Z145" s="150"/>
      <c r="AA145" s="150"/>
      <c r="AB145" s="150"/>
      <c r="AC145" s="150"/>
      <c r="AD145" s="150"/>
      <c r="AE145" s="150"/>
      <c r="AF145" s="150"/>
    </row>
    <row r="146" spans="1:32">
      <c r="B146" s="7" t="s">
        <v>45</v>
      </c>
      <c r="C146" s="219"/>
      <c r="D146" s="142">
        <v>0</v>
      </c>
      <c r="E146" s="142">
        <v>0</v>
      </c>
      <c r="F146" s="142">
        <v>0</v>
      </c>
      <c r="G146" s="142">
        <v>0</v>
      </c>
      <c r="H146" s="142">
        <v>0</v>
      </c>
      <c r="I146" s="142">
        <v>0</v>
      </c>
      <c r="J146" s="142">
        <v>0</v>
      </c>
      <c r="K146" s="142">
        <v>0</v>
      </c>
      <c r="L146" s="142">
        <v>0</v>
      </c>
      <c r="M146" s="142">
        <v>0</v>
      </c>
      <c r="N146" s="143"/>
      <c r="O146" s="142">
        <v>0</v>
      </c>
      <c r="P146" s="142">
        <v>0</v>
      </c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50"/>
      <c r="Y146" s="150"/>
      <c r="Z146" s="150"/>
      <c r="AA146" s="150"/>
      <c r="AB146" s="150"/>
      <c r="AC146" s="150"/>
      <c r="AD146" s="150"/>
      <c r="AE146" s="150"/>
      <c r="AF146" s="150"/>
    </row>
    <row r="147" spans="1:32">
      <c r="B147" s="7" t="s">
        <v>46</v>
      </c>
      <c r="C147" s="219"/>
      <c r="D147" s="142">
        <v>0</v>
      </c>
      <c r="E147" s="142">
        <v>0</v>
      </c>
      <c r="F147" s="142">
        <v>0</v>
      </c>
      <c r="G147" s="142">
        <v>0</v>
      </c>
      <c r="H147" s="142">
        <v>0</v>
      </c>
      <c r="I147" s="142">
        <v>0</v>
      </c>
      <c r="J147" s="142">
        <v>0</v>
      </c>
      <c r="K147" s="142">
        <v>0</v>
      </c>
      <c r="L147" s="142">
        <v>0</v>
      </c>
      <c r="M147" s="142">
        <v>0</v>
      </c>
      <c r="N147" s="143"/>
      <c r="O147" s="142">
        <v>0</v>
      </c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50"/>
      <c r="Y147" s="150"/>
      <c r="Z147" s="150"/>
      <c r="AA147" s="150"/>
      <c r="AB147" s="150"/>
      <c r="AC147" s="150"/>
      <c r="AD147" s="150"/>
      <c r="AE147" s="150"/>
      <c r="AF147" s="150"/>
    </row>
    <row r="148" spans="1:32">
      <c r="B148" s="6" t="s">
        <v>317</v>
      </c>
      <c r="C148" s="219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3"/>
      <c r="O148" s="142">
        <v>0</v>
      </c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50"/>
      <c r="Y148" s="150"/>
      <c r="Z148" s="150"/>
      <c r="AA148" s="150"/>
      <c r="AB148" s="150"/>
      <c r="AC148" s="150"/>
      <c r="AD148" s="150"/>
      <c r="AE148" s="150"/>
      <c r="AF148" s="150"/>
    </row>
    <row r="149" spans="1:32">
      <c r="B149" s="6" t="s">
        <v>108</v>
      </c>
      <c r="C149" s="219"/>
      <c r="D149" s="142">
        <v>0</v>
      </c>
      <c r="E149" s="142">
        <v>0</v>
      </c>
      <c r="F149" s="142">
        <v>0</v>
      </c>
      <c r="G149" s="142">
        <v>0</v>
      </c>
      <c r="H149" s="142">
        <v>0</v>
      </c>
      <c r="I149" s="142">
        <v>0</v>
      </c>
      <c r="J149" s="142">
        <v>0</v>
      </c>
      <c r="K149" s="142">
        <v>0</v>
      </c>
      <c r="L149" s="142">
        <v>0</v>
      </c>
      <c r="M149" s="142">
        <v>0</v>
      </c>
      <c r="N149" s="143"/>
      <c r="O149" s="142">
        <v>0</v>
      </c>
      <c r="P149" s="142">
        <v>0</v>
      </c>
      <c r="Q149" s="142">
        <v>0</v>
      </c>
      <c r="R149" s="142">
        <v>0</v>
      </c>
      <c r="S149" s="142">
        <v>0</v>
      </c>
      <c r="T149" s="142">
        <v>0</v>
      </c>
      <c r="U149" s="142">
        <v>0</v>
      </c>
      <c r="V149" s="142">
        <v>0</v>
      </c>
      <c r="W149" s="142">
        <v>0</v>
      </c>
      <c r="X149" s="150"/>
      <c r="Y149" s="150"/>
      <c r="Z149" s="150"/>
      <c r="AA149" s="150"/>
      <c r="AB149" s="150"/>
      <c r="AC149" s="150"/>
      <c r="AD149" s="150"/>
      <c r="AE149" s="150"/>
      <c r="AF149" s="150"/>
    </row>
    <row r="150" spans="1:32">
      <c r="B150" s="6" t="s">
        <v>48</v>
      </c>
      <c r="C150" s="219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3"/>
      <c r="O150" s="142">
        <v>0</v>
      </c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50"/>
      <c r="Y150" s="150"/>
      <c r="Z150" s="150"/>
      <c r="AA150" s="150"/>
      <c r="AB150" s="150"/>
      <c r="AC150" s="150"/>
      <c r="AD150" s="150"/>
      <c r="AE150" s="150"/>
      <c r="AF150" s="150"/>
    </row>
    <row r="151" spans="1:32">
      <c r="B151" s="6" t="s">
        <v>325</v>
      </c>
      <c r="C151" s="219"/>
      <c r="D151" s="142">
        <v>0</v>
      </c>
      <c r="E151" s="142">
        <v>0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3"/>
      <c r="O151" s="142">
        <v>0</v>
      </c>
      <c r="P151" s="142">
        <v>0</v>
      </c>
      <c r="Q151" s="142">
        <v>0</v>
      </c>
      <c r="R151" s="142">
        <v>0</v>
      </c>
      <c r="S151" s="142">
        <v>0</v>
      </c>
      <c r="T151" s="142">
        <v>0</v>
      </c>
      <c r="U151" s="142">
        <v>0</v>
      </c>
      <c r="V151" s="142">
        <v>0</v>
      </c>
      <c r="W151" s="142">
        <v>0</v>
      </c>
      <c r="X151" s="150"/>
      <c r="Y151" s="150"/>
      <c r="Z151" s="150"/>
      <c r="AA151" s="150"/>
      <c r="AB151" s="150"/>
      <c r="AC151" s="150"/>
      <c r="AD151" s="150"/>
      <c r="AE151" s="150"/>
      <c r="AF151" s="150"/>
    </row>
    <row r="152" spans="1:32">
      <c r="B152" s="8" t="s">
        <v>101</v>
      </c>
      <c r="C152" s="219"/>
      <c r="D152" s="142">
        <v>0</v>
      </c>
      <c r="E152" s="142">
        <v>0</v>
      </c>
      <c r="F152" s="142">
        <v>0</v>
      </c>
      <c r="G152" s="142">
        <v>0</v>
      </c>
      <c r="H152" s="142">
        <v>0</v>
      </c>
      <c r="I152" s="142">
        <v>0</v>
      </c>
      <c r="J152" s="142">
        <v>0</v>
      </c>
      <c r="K152" s="142">
        <v>0</v>
      </c>
      <c r="L152" s="142">
        <v>0</v>
      </c>
      <c r="M152" s="142">
        <v>0</v>
      </c>
      <c r="N152" s="143"/>
      <c r="O152" s="142">
        <v>0</v>
      </c>
      <c r="P152" s="142">
        <v>0</v>
      </c>
      <c r="Q152" s="142">
        <v>0</v>
      </c>
      <c r="R152" s="142">
        <v>0</v>
      </c>
      <c r="S152" s="142">
        <v>0</v>
      </c>
      <c r="T152" s="142">
        <v>0</v>
      </c>
      <c r="U152" s="142">
        <v>0</v>
      </c>
      <c r="V152" s="142">
        <v>0</v>
      </c>
      <c r="W152" s="142">
        <v>0</v>
      </c>
      <c r="X152" s="150"/>
      <c r="Y152" s="150"/>
      <c r="Z152" s="150"/>
      <c r="AA152" s="150"/>
      <c r="AB152" s="150"/>
      <c r="AC152" s="150"/>
      <c r="AD152" s="150"/>
      <c r="AE152" s="150"/>
      <c r="AF152" s="150"/>
    </row>
    <row r="153" spans="1:32" s="45" customFormat="1">
      <c r="A153" s="38"/>
      <c r="B153" s="5" t="s">
        <v>9</v>
      </c>
      <c r="C153" s="209" t="s">
        <v>296</v>
      </c>
      <c r="D153" s="139">
        <v>1326.53</v>
      </c>
      <c r="E153" s="139">
        <v>1214.105</v>
      </c>
      <c r="F153" s="139">
        <v>1472.4649999999999</v>
      </c>
      <c r="G153" s="139">
        <v>1596.355</v>
      </c>
      <c r="H153" s="139">
        <v>528.66999999999996</v>
      </c>
      <c r="I153" s="139">
        <v>338.20499999999998</v>
      </c>
      <c r="J153" s="139">
        <v>272.50085148254675</v>
      </c>
      <c r="K153" s="139">
        <v>358.38460521144873</v>
      </c>
      <c r="L153" s="139">
        <v>169.94499999999999</v>
      </c>
      <c r="M153" s="139">
        <v>907.96500000000015</v>
      </c>
      <c r="N153" s="146"/>
      <c r="O153" s="139">
        <v>-112.425</v>
      </c>
      <c r="P153" s="139">
        <v>258.3599999999999</v>
      </c>
      <c r="Q153" s="139">
        <v>123.8900000000001</v>
      </c>
      <c r="R153" s="139">
        <v>-1067.6849999999999</v>
      </c>
      <c r="S153" s="139">
        <v>-190.46499999999997</v>
      </c>
      <c r="T153" s="139">
        <v>-65.704148517453248</v>
      </c>
      <c r="U153" s="139">
        <v>85.883753728901979</v>
      </c>
      <c r="V153" s="139">
        <v>-188.43960521144874</v>
      </c>
      <c r="W153" s="139">
        <v>738.0200000000001</v>
      </c>
      <c r="X153" s="149"/>
      <c r="Y153" s="149"/>
      <c r="Z153" s="149"/>
      <c r="AA153" s="149"/>
      <c r="AB153" s="149"/>
      <c r="AC153" s="149"/>
      <c r="AD153" s="149"/>
      <c r="AE153" s="149"/>
      <c r="AF153" s="149"/>
    </row>
    <row r="154" spans="1:32">
      <c r="B154" s="208" t="s">
        <v>40</v>
      </c>
      <c r="C154" s="219"/>
      <c r="D154" s="142">
        <v>1326.53</v>
      </c>
      <c r="E154" s="142">
        <v>1214.105</v>
      </c>
      <c r="F154" s="142">
        <v>1472.4649999999999</v>
      </c>
      <c r="G154" s="142">
        <v>1596.355</v>
      </c>
      <c r="H154" s="142">
        <v>528.66999999999996</v>
      </c>
      <c r="I154" s="142">
        <v>338.20499999999998</v>
      </c>
      <c r="J154" s="142">
        <v>272.50085148254675</v>
      </c>
      <c r="K154" s="142">
        <v>358.38460521144873</v>
      </c>
      <c r="L154" s="142">
        <v>169.94499999999999</v>
      </c>
      <c r="M154" s="142">
        <v>907.96500000000015</v>
      </c>
      <c r="N154" s="143"/>
      <c r="O154" s="142">
        <v>-112.425</v>
      </c>
      <c r="P154" s="142">
        <v>258.3599999999999</v>
      </c>
      <c r="Q154" s="142">
        <v>123.8900000000001</v>
      </c>
      <c r="R154" s="142">
        <v>-1067.6849999999999</v>
      </c>
      <c r="S154" s="142">
        <v>-190.46499999999997</v>
      </c>
      <c r="T154" s="142">
        <v>-65.704148517453248</v>
      </c>
      <c r="U154" s="142">
        <v>85.883753728901979</v>
      </c>
      <c r="V154" s="142">
        <v>-188.43960521144874</v>
      </c>
      <c r="W154" s="142">
        <v>738.0200000000001</v>
      </c>
      <c r="X154" s="150"/>
      <c r="Y154" s="150"/>
      <c r="Z154" s="150"/>
      <c r="AA154" s="150"/>
      <c r="AB154" s="150"/>
      <c r="AC154" s="150"/>
      <c r="AD154" s="150"/>
      <c r="AE154" s="150"/>
      <c r="AF154" s="150"/>
    </row>
    <row r="155" spans="1:32">
      <c r="B155" s="6" t="s">
        <v>41</v>
      </c>
      <c r="C155" s="219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3"/>
      <c r="O155" s="142">
        <v>0</v>
      </c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50"/>
      <c r="Y155" s="150"/>
      <c r="Z155" s="150"/>
      <c r="AA155" s="150"/>
      <c r="AB155" s="150"/>
      <c r="AC155" s="150"/>
      <c r="AD155" s="150"/>
      <c r="AE155" s="150"/>
      <c r="AF155" s="150"/>
    </row>
    <row r="156" spans="1:32">
      <c r="B156" s="6" t="s">
        <v>42</v>
      </c>
      <c r="C156" s="219"/>
      <c r="D156" s="142">
        <v>0</v>
      </c>
      <c r="E156" s="142">
        <v>0</v>
      </c>
      <c r="F156" s="142">
        <v>0</v>
      </c>
      <c r="G156" s="142">
        <v>0</v>
      </c>
      <c r="H156" s="142">
        <v>0</v>
      </c>
      <c r="I156" s="142">
        <v>0</v>
      </c>
      <c r="J156" s="142">
        <v>0</v>
      </c>
      <c r="K156" s="142">
        <v>0</v>
      </c>
      <c r="L156" s="142">
        <v>0</v>
      </c>
      <c r="M156" s="142">
        <v>0</v>
      </c>
      <c r="N156" s="143"/>
      <c r="O156" s="142">
        <v>0</v>
      </c>
      <c r="P156" s="142">
        <v>0</v>
      </c>
      <c r="Q156" s="142">
        <v>0</v>
      </c>
      <c r="R156" s="142">
        <v>0</v>
      </c>
      <c r="S156" s="142">
        <v>0</v>
      </c>
      <c r="T156" s="142">
        <v>0</v>
      </c>
      <c r="U156" s="142">
        <v>0</v>
      </c>
      <c r="V156" s="142">
        <v>0</v>
      </c>
      <c r="W156" s="142">
        <v>0</v>
      </c>
      <c r="X156" s="150"/>
      <c r="Y156" s="150"/>
      <c r="Z156" s="150"/>
      <c r="AA156" s="150"/>
      <c r="AB156" s="150"/>
      <c r="AC156" s="150"/>
      <c r="AD156" s="150"/>
      <c r="AE156" s="150"/>
      <c r="AF156" s="150"/>
    </row>
    <row r="157" spans="1:32">
      <c r="B157" s="6" t="s">
        <v>43</v>
      </c>
      <c r="C157" s="219"/>
      <c r="D157" s="142">
        <v>0</v>
      </c>
      <c r="E157" s="142">
        <v>0</v>
      </c>
      <c r="F157" s="142">
        <v>0</v>
      </c>
      <c r="G157" s="142">
        <v>0</v>
      </c>
      <c r="H157" s="142">
        <v>0</v>
      </c>
      <c r="I157" s="142">
        <v>0</v>
      </c>
      <c r="J157" s="142">
        <v>0</v>
      </c>
      <c r="K157" s="142">
        <v>0</v>
      </c>
      <c r="L157" s="142">
        <v>0</v>
      </c>
      <c r="M157" s="142">
        <v>0</v>
      </c>
      <c r="N157" s="143"/>
      <c r="O157" s="142">
        <v>0</v>
      </c>
      <c r="P157" s="142">
        <v>0</v>
      </c>
      <c r="Q157" s="142">
        <v>0</v>
      </c>
      <c r="R157" s="142">
        <v>0</v>
      </c>
      <c r="S157" s="142">
        <v>0</v>
      </c>
      <c r="T157" s="142">
        <v>0</v>
      </c>
      <c r="U157" s="142">
        <v>0</v>
      </c>
      <c r="V157" s="142">
        <v>0</v>
      </c>
      <c r="W157" s="142">
        <v>0</v>
      </c>
      <c r="X157" s="150"/>
      <c r="Y157" s="150"/>
      <c r="Z157" s="150"/>
      <c r="AA157" s="150"/>
      <c r="AB157" s="150"/>
      <c r="AC157" s="150"/>
      <c r="AD157" s="150"/>
      <c r="AE157" s="150"/>
      <c r="AF157" s="150"/>
    </row>
    <row r="158" spans="1:32">
      <c r="B158" s="6" t="s">
        <v>44</v>
      </c>
      <c r="C158" s="219"/>
      <c r="D158" s="142">
        <v>0</v>
      </c>
      <c r="E158" s="142">
        <v>0</v>
      </c>
      <c r="F158" s="142">
        <v>0</v>
      </c>
      <c r="G158" s="142">
        <v>0</v>
      </c>
      <c r="H158" s="142">
        <v>0</v>
      </c>
      <c r="I158" s="142">
        <v>0</v>
      </c>
      <c r="J158" s="142">
        <v>0</v>
      </c>
      <c r="K158" s="142">
        <v>0</v>
      </c>
      <c r="L158" s="142">
        <v>0</v>
      </c>
      <c r="M158" s="142">
        <v>0</v>
      </c>
      <c r="N158" s="143"/>
      <c r="O158" s="142">
        <v>0</v>
      </c>
      <c r="P158" s="142">
        <v>0</v>
      </c>
      <c r="Q158" s="142">
        <v>0</v>
      </c>
      <c r="R158" s="142">
        <v>0</v>
      </c>
      <c r="S158" s="142">
        <v>0</v>
      </c>
      <c r="T158" s="142">
        <v>0</v>
      </c>
      <c r="U158" s="142">
        <v>0</v>
      </c>
      <c r="V158" s="142">
        <v>0</v>
      </c>
      <c r="W158" s="142">
        <v>0</v>
      </c>
      <c r="X158" s="150"/>
      <c r="Y158" s="150"/>
      <c r="Z158" s="150"/>
      <c r="AA158" s="150"/>
      <c r="AB158" s="150"/>
      <c r="AC158" s="150"/>
      <c r="AD158" s="150"/>
      <c r="AE158" s="150"/>
      <c r="AF158" s="150"/>
    </row>
    <row r="159" spans="1:32">
      <c r="B159" s="7" t="s">
        <v>45</v>
      </c>
      <c r="C159" s="219"/>
      <c r="D159" s="142">
        <v>0</v>
      </c>
      <c r="E159" s="142">
        <v>0</v>
      </c>
      <c r="F159" s="142">
        <v>0</v>
      </c>
      <c r="G159" s="142">
        <v>0</v>
      </c>
      <c r="H159" s="142">
        <v>0</v>
      </c>
      <c r="I159" s="142">
        <v>0</v>
      </c>
      <c r="J159" s="142">
        <v>0</v>
      </c>
      <c r="K159" s="142">
        <v>0</v>
      </c>
      <c r="L159" s="142">
        <v>0</v>
      </c>
      <c r="M159" s="142">
        <v>0</v>
      </c>
      <c r="N159" s="143"/>
      <c r="O159" s="142">
        <v>0</v>
      </c>
      <c r="P159" s="142">
        <v>0</v>
      </c>
      <c r="Q159" s="142">
        <v>0</v>
      </c>
      <c r="R159" s="142">
        <v>0</v>
      </c>
      <c r="S159" s="142">
        <v>0</v>
      </c>
      <c r="T159" s="142">
        <v>0</v>
      </c>
      <c r="U159" s="142">
        <v>0</v>
      </c>
      <c r="V159" s="142">
        <v>0</v>
      </c>
      <c r="W159" s="142">
        <v>0</v>
      </c>
      <c r="X159" s="150"/>
      <c r="Y159" s="150"/>
      <c r="Z159" s="150"/>
      <c r="AA159" s="150"/>
      <c r="AB159" s="150"/>
      <c r="AC159" s="150"/>
      <c r="AD159" s="150"/>
      <c r="AE159" s="150"/>
      <c r="AF159" s="150"/>
    </row>
    <row r="160" spans="1:32">
      <c r="B160" s="7" t="s">
        <v>46</v>
      </c>
      <c r="C160" s="219"/>
      <c r="D160" s="142">
        <v>0</v>
      </c>
      <c r="E160" s="142">
        <v>0</v>
      </c>
      <c r="F160" s="142">
        <v>0</v>
      </c>
      <c r="G160" s="142">
        <v>0</v>
      </c>
      <c r="H160" s="142">
        <v>0</v>
      </c>
      <c r="I160" s="142">
        <v>0</v>
      </c>
      <c r="J160" s="142">
        <v>0</v>
      </c>
      <c r="K160" s="142">
        <v>0</v>
      </c>
      <c r="L160" s="142">
        <v>0</v>
      </c>
      <c r="M160" s="142">
        <v>0</v>
      </c>
      <c r="N160" s="143"/>
      <c r="O160" s="142">
        <v>0</v>
      </c>
      <c r="P160" s="142">
        <v>0</v>
      </c>
      <c r="Q160" s="142">
        <v>0</v>
      </c>
      <c r="R160" s="142">
        <v>0</v>
      </c>
      <c r="S160" s="142">
        <v>0</v>
      </c>
      <c r="T160" s="142">
        <v>0</v>
      </c>
      <c r="U160" s="142">
        <v>0</v>
      </c>
      <c r="V160" s="142">
        <v>0</v>
      </c>
      <c r="W160" s="142">
        <v>0</v>
      </c>
      <c r="X160" s="150"/>
      <c r="Y160" s="150"/>
      <c r="Z160" s="150"/>
      <c r="AA160" s="150"/>
      <c r="AB160" s="150"/>
      <c r="AC160" s="150"/>
      <c r="AD160" s="150"/>
      <c r="AE160" s="150"/>
      <c r="AF160" s="150"/>
    </row>
    <row r="161" spans="1:32">
      <c r="B161" s="6" t="s">
        <v>317</v>
      </c>
      <c r="C161" s="219"/>
      <c r="D161" s="142">
        <v>663.26499999999999</v>
      </c>
      <c r="E161" s="142">
        <v>607.05250000000001</v>
      </c>
      <c r="F161" s="142">
        <v>736.23249999999996</v>
      </c>
      <c r="G161" s="142">
        <v>798.17750000000001</v>
      </c>
      <c r="H161" s="142">
        <v>264.33499999999998</v>
      </c>
      <c r="I161" s="142">
        <v>169.10249999999999</v>
      </c>
      <c r="J161" s="142">
        <v>136.25042574127338</v>
      </c>
      <c r="K161" s="142">
        <v>179.19230260572436</v>
      </c>
      <c r="L161" s="142">
        <v>84.972499999999997</v>
      </c>
      <c r="M161" s="142">
        <v>453.98250000000007</v>
      </c>
      <c r="N161" s="143"/>
      <c r="O161" s="142">
        <v>-56.212499999999999</v>
      </c>
      <c r="P161" s="142">
        <v>129.17999999999995</v>
      </c>
      <c r="Q161" s="142">
        <v>61.94500000000005</v>
      </c>
      <c r="R161" s="142">
        <v>-533.84249999999997</v>
      </c>
      <c r="S161" s="142">
        <v>-95.232499999999987</v>
      </c>
      <c r="T161" s="142">
        <v>-32.852074258726624</v>
      </c>
      <c r="U161" s="142">
        <v>42.94187686445099</v>
      </c>
      <c r="V161" s="142">
        <v>-94.219802605724368</v>
      </c>
      <c r="W161" s="142">
        <v>369.01000000000005</v>
      </c>
      <c r="X161" s="150"/>
      <c r="Y161" s="150"/>
      <c r="Z161" s="150"/>
      <c r="AA161" s="150"/>
      <c r="AB161" s="150"/>
      <c r="AC161" s="150"/>
      <c r="AD161" s="150"/>
      <c r="AE161" s="150"/>
      <c r="AF161" s="150"/>
    </row>
    <row r="162" spans="1:32">
      <c r="B162" s="6" t="s">
        <v>108</v>
      </c>
      <c r="C162" s="219"/>
      <c r="D162" s="142">
        <v>663.26499999999999</v>
      </c>
      <c r="E162" s="142">
        <v>607.05250000000001</v>
      </c>
      <c r="F162" s="142">
        <v>736.23249999999996</v>
      </c>
      <c r="G162" s="142">
        <v>798.17750000000001</v>
      </c>
      <c r="H162" s="142">
        <v>264.33499999999998</v>
      </c>
      <c r="I162" s="142">
        <v>169.10249999999999</v>
      </c>
      <c r="J162" s="142">
        <v>136.25042574127338</v>
      </c>
      <c r="K162" s="142">
        <v>179.19230260572436</v>
      </c>
      <c r="L162" s="142">
        <v>84.972499999999997</v>
      </c>
      <c r="M162" s="142">
        <v>453.98250000000007</v>
      </c>
      <c r="N162" s="143"/>
      <c r="O162" s="142">
        <v>-56.212499999999999</v>
      </c>
      <c r="P162" s="142">
        <v>129.17999999999995</v>
      </c>
      <c r="Q162" s="142">
        <v>61.94500000000005</v>
      </c>
      <c r="R162" s="142">
        <v>-533.84249999999997</v>
      </c>
      <c r="S162" s="142">
        <v>-95.232499999999987</v>
      </c>
      <c r="T162" s="142">
        <v>-32.852074258726624</v>
      </c>
      <c r="U162" s="142">
        <v>42.94187686445099</v>
      </c>
      <c r="V162" s="142">
        <v>-94.219802605724368</v>
      </c>
      <c r="W162" s="142">
        <v>369.01000000000005</v>
      </c>
      <c r="X162" s="150"/>
      <c r="Y162" s="150"/>
      <c r="Z162" s="150"/>
      <c r="AA162" s="150"/>
      <c r="AB162" s="150"/>
      <c r="AC162" s="150"/>
      <c r="AD162" s="150"/>
      <c r="AE162" s="150"/>
      <c r="AF162" s="150"/>
    </row>
    <row r="163" spans="1:32">
      <c r="B163" s="6" t="s">
        <v>48</v>
      </c>
      <c r="C163" s="219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3"/>
      <c r="O163" s="142">
        <v>0</v>
      </c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50"/>
      <c r="Y163" s="150"/>
      <c r="Z163" s="150"/>
      <c r="AA163" s="150"/>
      <c r="AB163" s="150"/>
      <c r="AC163" s="150"/>
      <c r="AD163" s="150"/>
      <c r="AE163" s="150"/>
      <c r="AF163" s="150"/>
    </row>
    <row r="164" spans="1:32">
      <c r="B164" s="6" t="s">
        <v>325</v>
      </c>
      <c r="C164" s="219"/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3"/>
      <c r="O164" s="142">
        <v>0</v>
      </c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50"/>
      <c r="Y164" s="150"/>
      <c r="Z164" s="150"/>
      <c r="AA164" s="150"/>
      <c r="AB164" s="150"/>
      <c r="AC164" s="150"/>
      <c r="AD164" s="150"/>
      <c r="AE164" s="150"/>
      <c r="AF164" s="150"/>
    </row>
    <row r="165" spans="1:32">
      <c r="B165" s="8" t="s">
        <v>101</v>
      </c>
      <c r="C165" s="219"/>
      <c r="D165" s="142">
        <v>0</v>
      </c>
      <c r="E165" s="142">
        <v>0</v>
      </c>
      <c r="F165" s="142">
        <v>0</v>
      </c>
      <c r="G165" s="142">
        <v>0</v>
      </c>
      <c r="H165" s="142">
        <v>0</v>
      </c>
      <c r="I165" s="142">
        <v>0</v>
      </c>
      <c r="J165" s="142">
        <v>0</v>
      </c>
      <c r="K165" s="142">
        <v>0</v>
      </c>
      <c r="L165" s="142">
        <v>0</v>
      </c>
      <c r="M165" s="142">
        <v>0</v>
      </c>
      <c r="N165" s="143"/>
      <c r="O165" s="142">
        <v>0</v>
      </c>
      <c r="P165" s="142">
        <v>0</v>
      </c>
      <c r="Q165" s="142">
        <v>0</v>
      </c>
      <c r="R165" s="142">
        <v>0</v>
      </c>
      <c r="S165" s="142">
        <v>0</v>
      </c>
      <c r="T165" s="142">
        <v>0</v>
      </c>
      <c r="U165" s="142">
        <v>0</v>
      </c>
      <c r="V165" s="142">
        <v>0</v>
      </c>
      <c r="W165" s="142">
        <v>0</v>
      </c>
      <c r="X165" s="150"/>
      <c r="Y165" s="150"/>
      <c r="Z165" s="150"/>
      <c r="AA165" s="150"/>
      <c r="AB165" s="150"/>
      <c r="AC165" s="150"/>
      <c r="AD165" s="150"/>
      <c r="AE165" s="150"/>
      <c r="AF165" s="150"/>
    </row>
    <row r="166" spans="1:32" s="45" customFormat="1">
      <c r="A166" s="38"/>
      <c r="B166" s="5" t="s">
        <v>25</v>
      </c>
      <c r="C166" s="209" t="s">
        <v>297</v>
      </c>
      <c r="D166" s="139">
        <v>22242.2</v>
      </c>
      <c r="E166" s="139">
        <v>26277.690000000002</v>
      </c>
      <c r="F166" s="139">
        <v>29904.720000000005</v>
      </c>
      <c r="G166" s="139">
        <v>31430.03</v>
      </c>
      <c r="H166" s="139">
        <v>42558.91</v>
      </c>
      <c r="I166" s="139">
        <v>35022.33</v>
      </c>
      <c r="J166" s="139">
        <v>50672.268521208527</v>
      </c>
      <c r="K166" s="139">
        <v>53290.688556270921</v>
      </c>
      <c r="L166" s="139">
        <v>38175.29</v>
      </c>
      <c r="M166" s="139">
        <v>46701.2</v>
      </c>
      <c r="N166" s="146"/>
      <c r="O166" s="139">
        <v>4035.4900000000016</v>
      </c>
      <c r="P166" s="139">
        <v>3627.030000000002</v>
      </c>
      <c r="Q166" s="139">
        <v>1525.3099999999961</v>
      </c>
      <c r="R166" s="139">
        <v>11128.880000000005</v>
      </c>
      <c r="S166" s="139">
        <v>-7536.5800000000036</v>
      </c>
      <c r="T166" s="139">
        <v>15649.938521208525</v>
      </c>
      <c r="U166" s="139">
        <v>2618.4200350623996</v>
      </c>
      <c r="V166" s="139">
        <v>-15115.398556270924</v>
      </c>
      <c r="W166" s="139">
        <v>8525.9099999999926</v>
      </c>
      <c r="X166" s="149"/>
      <c r="Y166" s="149"/>
      <c r="Z166" s="149"/>
      <c r="AA166" s="149"/>
      <c r="AB166" s="149"/>
      <c r="AC166" s="149"/>
      <c r="AD166" s="149"/>
      <c r="AE166" s="149"/>
      <c r="AF166" s="149"/>
    </row>
    <row r="167" spans="1:32">
      <c r="B167" s="208" t="s">
        <v>40</v>
      </c>
      <c r="C167" s="219"/>
      <c r="D167" s="142">
        <v>22242.2</v>
      </c>
      <c r="E167" s="142">
        <v>26277.690000000002</v>
      </c>
      <c r="F167" s="142">
        <v>29904.720000000005</v>
      </c>
      <c r="G167" s="142">
        <v>31430.03</v>
      </c>
      <c r="H167" s="142">
        <v>42558.91</v>
      </c>
      <c r="I167" s="142">
        <v>35022.33</v>
      </c>
      <c r="J167" s="142">
        <v>50672.268521208527</v>
      </c>
      <c r="K167" s="142">
        <v>53290.688556270921</v>
      </c>
      <c r="L167" s="142">
        <v>38175.29</v>
      </c>
      <c r="M167" s="142">
        <v>46701.2</v>
      </c>
      <c r="N167" s="143"/>
      <c r="O167" s="142">
        <v>4035.4900000000016</v>
      </c>
      <c r="P167" s="142">
        <v>3627.030000000002</v>
      </c>
      <c r="Q167" s="142">
        <v>1525.3099999999961</v>
      </c>
      <c r="R167" s="142">
        <v>11128.880000000005</v>
      </c>
      <c r="S167" s="142">
        <v>-7536.5800000000036</v>
      </c>
      <c r="T167" s="142">
        <v>15649.938521208525</v>
      </c>
      <c r="U167" s="142">
        <v>2618.4200350623996</v>
      </c>
      <c r="V167" s="142">
        <v>-15115.398556270924</v>
      </c>
      <c r="W167" s="142">
        <v>8525.9099999999926</v>
      </c>
      <c r="X167" s="150"/>
      <c r="Y167" s="150"/>
      <c r="Z167" s="150"/>
      <c r="AA167" s="150"/>
      <c r="AB167" s="150"/>
      <c r="AC167" s="150"/>
      <c r="AD167" s="150"/>
      <c r="AE167" s="150"/>
      <c r="AF167" s="150"/>
    </row>
    <row r="168" spans="1:32">
      <c r="B168" s="6" t="s">
        <v>41</v>
      </c>
      <c r="C168" s="219"/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3"/>
      <c r="O168" s="142">
        <v>0</v>
      </c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50"/>
      <c r="Y168" s="150"/>
      <c r="Z168" s="150"/>
      <c r="AA168" s="150"/>
      <c r="AB168" s="150"/>
      <c r="AC168" s="150"/>
      <c r="AD168" s="150"/>
      <c r="AE168" s="150"/>
      <c r="AF168" s="150"/>
    </row>
    <row r="169" spans="1:32">
      <c r="B169" s="6" t="s">
        <v>42</v>
      </c>
      <c r="C169" s="219"/>
      <c r="D169" s="142">
        <v>0</v>
      </c>
      <c r="E169" s="142">
        <v>0</v>
      </c>
      <c r="F169" s="142">
        <v>0</v>
      </c>
      <c r="G169" s="142">
        <v>0</v>
      </c>
      <c r="H169" s="142">
        <v>0</v>
      </c>
      <c r="I169" s="142">
        <v>0</v>
      </c>
      <c r="J169" s="142">
        <v>0</v>
      </c>
      <c r="K169" s="142">
        <v>0</v>
      </c>
      <c r="L169" s="142">
        <v>0</v>
      </c>
      <c r="M169" s="142">
        <v>0</v>
      </c>
      <c r="N169" s="143"/>
      <c r="O169" s="142">
        <v>0</v>
      </c>
      <c r="P169" s="142">
        <v>0</v>
      </c>
      <c r="Q169" s="142">
        <v>0</v>
      </c>
      <c r="R169" s="142">
        <v>0</v>
      </c>
      <c r="S169" s="142">
        <v>0</v>
      </c>
      <c r="T169" s="142">
        <v>0</v>
      </c>
      <c r="U169" s="142">
        <v>0</v>
      </c>
      <c r="V169" s="142">
        <v>0</v>
      </c>
      <c r="W169" s="142">
        <v>0</v>
      </c>
      <c r="X169" s="150"/>
      <c r="Y169" s="150"/>
      <c r="Z169" s="150"/>
      <c r="AA169" s="150"/>
      <c r="AB169" s="150"/>
      <c r="AC169" s="150"/>
      <c r="AD169" s="150"/>
      <c r="AE169" s="150"/>
      <c r="AF169" s="150"/>
    </row>
    <row r="170" spans="1:32">
      <c r="B170" s="6" t="s">
        <v>43</v>
      </c>
      <c r="C170" s="219"/>
      <c r="D170" s="142">
        <v>0</v>
      </c>
      <c r="E170" s="142">
        <v>0</v>
      </c>
      <c r="F170" s="142">
        <v>0</v>
      </c>
      <c r="G170" s="142">
        <v>0</v>
      </c>
      <c r="H170" s="142">
        <v>0</v>
      </c>
      <c r="I170" s="142">
        <v>0</v>
      </c>
      <c r="J170" s="142">
        <v>0</v>
      </c>
      <c r="K170" s="142">
        <v>0</v>
      </c>
      <c r="L170" s="142">
        <v>0</v>
      </c>
      <c r="M170" s="142">
        <v>0</v>
      </c>
      <c r="N170" s="143"/>
      <c r="O170" s="142">
        <v>0</v>
      </c>
      <c r="P170" s="142">
        <v>0</v>
      </c>
      <c r="Q170" s="142">
        <v>0</v>
      </c>
      <c r="R170" s="142">
        <v>0</v>
      </c>
      <c r="S170" s="142">
        <v>0</v>
      </c>
      <c r="T170" s="142">
        <v>0</v>
      </c>
      <c r="U170" s="142">
        <v>0</v>
      </c>
      <c r="V170" s="142">
        <v>0</v>
      </c>
      <c r="W170" s="142">
        <v>0</v>
      </c>
      <c r="X170" s="150"/>
      <c r="Y170" s="150"/>
      <c r="Z170" s="150"/>
      <c r="AA170" s="150"/>
      <c r="AB170" s="150"/>
      <c r="AC170" s="150"/>
      <c r="AD170" s="150"/>
      <c r="AE170" s="150"/>
      <c r="AF170" s="150"/>
    </row>
    <row r="171" spans="1:32">
      <c r="B171" s="6" t="s">
        <v>44</v>
      </c>
      <c r="C171" s="219"/>
      <c r="D171" s="142">
        <v>0</v>
      </c>
      <c r="E171" s="142">
        <v>0</v>
      </c>
      <c r="F171" s="142">
        <v>0</v>
      </c>
      <c r="G171" s="142">
        <v>0</v>
      </c>
      <c r="H171" s="142">
        <v>0</v>
      </c>
      <c r="I171" s="142">
        <v>0</v>
      </c>
      <c r="J171" s="142">
        <v>0</v>
      </c>
      <c r="K171" s="142">
        <v>0</v>
      </c>
      <c r="L171" s="142">
        <v>0</v>
      </c>
      <c r="M171" s="142">
        <v>0</v>
      </c>
      <c r="N171" s="143"/>
      <c r="O171" s="142">
        <v>0</v>
      </c>
      <c r="P171" s="142">
        <v>0</v>
      </c>
      <c r="Q171" s="142">
        <v>0</v>
      </c>
      <c r="R171" s="142">
        <v>0</v>
      </c>
      <c r="S171" s="142">
        <v>0</v>
      </c>
      <c r="T171" s="142">
        <v>0</v>
      </c>
      <c r="U171" s="142">
        <v>0</v>
      </c>
      <c r="V171" s="142">
        <v>0</v>
      </c>
      <c r="W171" s="142">
        <v>0</v>
      </c>
      <c r="X171" s="150"/>
      <c r="Y171" s="150"/>
      <c r="Z171" s="150"/>
      <c r="AA171" s="150"/>
      <c r="AB171" s="150"/>
      <c r="AC171" s="150"/>
      <c r="AD171" s="150"/>
      <c r="AE171" s="150"/>
      <c r="AF171" s="150"/>
    </row>
    <row r="172" spans="1:32">
      <c r="B172" s="7" t="s">
        <v>45</v>
      </c>
      <c r="C172" s="219"/>
      <c r="D172" s="142">
        <v>0</v>
      </c>
      <c r="E172" s="142">
        <v>0</v>
      </c>
      <c r="F172" s="142">
        <v>0</v>
      </c>
      <c r="G172" s="142">
        <v>0</v>
      </c>
      <c r="H172" s="142">
        <v>0</v>
      </c>
      <c r="I172" s="142">
        <v>0</v>
      </c>
      <c r="J172" s="142">
        <v>0</v>
      </c>
      <c r="K172" s="142">
        <v>0</v>
      </c>
      <c r="L172" s="142">
        <v>0</v>
      </c>
      <c r="M172" s="142">
        <v>0</v>
      </c>
      <c r="N172" s="143"/>
      <c r="O172" s="142">
        <v>0</v>
      </c>
      <c r="P172" s="142">
        <v>0</v>
      </c>
      <c r="Q172" s="142">
        <v>0</v>
      </c>
      <c r="R172" s="142">
        <v>0</v>
      </c>
      <c r="S172" s="142">
        <v>0</v>
      </c>
      <c r="T172" s="142">
        <v>0</v>
      </c>
      <c r="U172" s="142">
        <v>0</v>
      </c>
      <c r="V172" s="142">
        <v>0</v>
      </c>
      <c r="W172" s="142">
        <v>0</v>
      </c>
      <c r="X172" s="150"/>
      <c r="Y172" s="150"/>
      <c r="Z172" s="150"/>
      <c r="AA172" s="150"/>
      <c r="AB172" s="150"/>
      <c r="AC172" s="150"/>
      <c r="AD172" s="150"/>
      <c r="AE172" s="150"/>
      <c r="AF172" s="150"/>
    </row>
    <row r="173" spans="1:32">
      <c r="B173" s="7" t="s">
        <v>46</v>
      </c>
      <c r="C173" s="219"/>
      <c r="D173" s="142">
        <v>0</v>
      </c>
      <c r="E173" s="142">
        <v>0</v>
      </c>
      <c r="F173" s="142">
        <v>0</v>
      </c>
      <c r="G173" s="142">
        <v>0</v>
      </c>
      <c r="H173" s="142">
        <v>0</v>
      </c>
      <c r="I173" s="142">
        <v>0</v>
      </c>
      <c r="J173" s="142">
        <v>0</v>
      </c>
      <c r="K173" s="142">
        <v>0</v>
      </c>
      <c r="L173" s="142">
        <v>0</v>
      </c>
      <c r="M173" s="142">
        <v>0</v>
      </c>
      <c r="N173" s="143"/>
      <c r="O173" s="142">
        <v>0</v>
      </c>
      <c r="P173" s="142">
        <v>0</v>
      </c>
      <c r="Q173" s="142">
        <v>0</v>
      </c>
      <c r="R173" s="142">
        <v>0</v>
      </c>
      <c r="S173" s="142">
        <v>0</v>
      </c>
      <c r="T173" s="142">
        <v>0</v>
      </c>
      <c r="U173" s="142">
        <v>0</v>
      </c>
      <c r="V173" s="142">
        <v>0</v>
      </c>
      <c r="W173" s="142">
        <v>0</v>
      </c>
      <c r="X173" s="150"/>
      <c r="Y173" s="150"/>
      <c r="Z173" s="150"/>
      <c r="AA173" s="150"/>
      <c r="AB173" s="150"/>
      <c r="AC173" s="150"/>
      <c r="AD173" s="150"/>
      <c r="AE173" s="150"/>
      <c r="AF173" s="150"/>
    </row>
    <row r="174" spans="1:32">
      <c r="B174" s="6" t="s">
        <v>317</v>
      </c>
      <c r="C174" s="219"/>
      <c r="D174" s="142">
        <v>11121.1</v>
      </c>
      <c r="E174" s="142">
        <v>13138.845000000001</v>
      </c>
      <c r="F174" s="142">
        <v>14952.360000000002</v>
      </c>
      <c r="G174" s="142">
        <v>15715.014999999999</v>
      </c>
      <c r="H174" s="142">
        <v>21279.455000000002</v>
      </c>
      <c r="I174" s="142">
        <v>17511.165000000001</v>
      </c>
      <c r="J174" s="142">
        <v>25336.134260604264</v>
      </c>
      <c r="K174" s="142">
        <v>26645.344278135461</v>
      </c>
      <c r="L174" s="142">
        <v>19087.645</v>
      </c>
      <c r="M174" s="142">
        <v>23350.6</v>
      </c>
      <c r="N174" s="143"/>
      <c r="O174" s="142">
        <v>2017.7450000000008</v>
      </c>
      <c r="P174" s="142">
        <v>1813.515000000001</v>
      </c>
      <c r="Q174" s="142">
        <v>762.65499999999804</v>
      </c>
      <c r="R174" s="142">
        <v>5564.4400000000023</v>
      </c>
      <c r="S174" s="142">
        <v>-3768.2900000000018</v>
      </c>
      <c r="T174" s="142">
        <v>7824.9692606042627</v>
      </c>
      <c r="U174" s="142">
        <v>1309.2100175311998</v>
      </c>
      <c r="V174" s="142">
        <v>-7557.699278135462</v>
      </c>
      <c r="W174" s="142">
        <v>4262.9549999999963</v>
      </c>
      <c r="X174" s="150"/>
      <c r="Y174" s="150"/>
      <c r="Z174" s="150"/>
      <c r="AA174" s="150"/>
      <c r="AB174" s="150"/>
      <c r="AC174" s="150"/>
      <c r="AD174" s="150"/>
      <c r="AE174" s="150"/>
      <c r="AF174" s="150"/>
    </row>
    <row r="175" spans="1:32">
      <c r="B175" s="6" t="s">
        <v>108</v>
      </c>
      <c r="C175" s="219"/>
      <c r="D175" s="142">
        <v>11121.1</v>
      </c>
      <c r="E175" s="142">
        <v>13138.845000000001</v>
      </c>
      <c r="F175" s="142">
        <v>14952.360000000002</v>
      </c>
      <c r="G175" s="142">
        <v>15715.014999999999</v>
      </c>
      <c r="H175" s="142">
        <v>21279.455000000002</v>
      </c>
      <c r="I175" s="142">
        <v>17511.165000000001</v>
      </c>
      <c r="J175" s="142">
        <v>25336.134260604264</v>
      </c>
      <c r="K175" s="142">
        <v>26645.344278135461</v>
      </c>
      <c r="L175" s="142">
        <v>19087.645</v>
      </c>
      <c r="M175" s="142">
        <v>23350.6</v>
      </c>
      <c r="N175" s="143"/>
      <c r="O175" s="142">
        <v>2017.7450000000008</v>
      </c>
      <c r="P175" s="142">
        <v>1813.515000000001</v>
      </c>
      <c r="Q175" s="142">
        <v>762.65499999999804</v>
      </c>
      <c r="R175" s="142">
        <v>5564.4400000000023</v>
      </c>
      <c r="S175" s="142">
        <v>-3768.2900000000018</v>
      </c>
      <c r="T175" s="142">
        <v>7824.9692606042627</v>
      </c>
      <c r="U175" s="142">
        <v>1309.2100175311998</v>
      </c>
      <c r="V175" s="142">
        <v>-7557.699278135462</v>
      </c>
      <c r="W175" s="142">
        <v>4262.9549999999963</v>
      </c>
      <c r="X175" s="150"/>
      <c r="Y175" s="150"/>
      <c r="Z175" s="150"/>
      <c r="AA175" s="150"/>
      <c r="AB175" s="150"/>
      <c r="AC175" s="150"/>
      <c r="AD175" s="150"/>
      <c r="AE175" s="150"/>
      <c r="AF175" s="150"/>
    </row>
    <row r="176" spans="1:32">
      <c r="B176" s="6" t="s">
        <v>48</v>
      </c>
      <c r="C176" s="219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3"/>
      <c r="O176" s="142">
        <v>0</v>
      </c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50"/>
      <c r="Y176" s="150"/>
      <c r="Z176" s="150"/>
      <c r="AA176" s="150"/>
      <c r="AB176" s="150"/>
      <c r="AC176" s="150"/>
      <c r="AD176" s="150"/>
      <c r="AE176" s="150"/>
      <c r="AF176" s="150"/>
    </row>
    <row r="177" spans="1:32">
      <c r="B177" s="6" t="s">
        <v>325</v>
      </c>
      <c r="C177" s="219"/>
      <c r="D177" s="142">
        <v>0</v>
      </c>
      <c r="E177" s="142">
        <v>0</v>
      </c>
      <c r="F177" s="142">
        <v>0</v>
      </c>
      <c r="G177" s="142">
        <v>0</v>
      </c>
      <c r="H177" s="142">
        <v>0</v>
      </c>
      <c r="I177" s="142">
        <v>0</v>
      </c>
      <c r="J177" s="142">
        <v>0</v>
      </c>
      <c r="K177" s="142">
        <v>0</v>
      </c>
      <c r="L177" s="142">
        <v>0</v>
      </c>
      <c r="M177" s="142">
        <v>0</v>
      </c>
      <c r="N177" s="143"/>
      <c r="O177" s="142">
        <v>0</v>
      </c>
      <c r="P177" s="142">
        <v>0</v>
      </c>
      <c r="Q177" s="142">
        <v>0</v>
      </c>
      <c r="R177" s="142">
        <v>0</v>
      </c>
      <c r="S177" s="142">
        <v>0</v>
      </c>
      <c r="T177" s="142">
        <v>0</v>
      </c>
      <c r="U177" s="142">
        <v>0</v>
      </c>
      <c r="V177" s="142">
        <v>0</v>
      </c>
      <c r="W177" s="142">
        <v>0</v>
      </c>
      <c r="X177" s="150"/>
      <c r="Y177" s="150"/>
      <c r="Z177" s="150"/>
      <c r="AA177" s="150"/>
      <c r="AB177" s="150"/>
      <c r="AC177" s="150"/>
      <c r="AD177" s="150"/>
      <c r="AE177" s="150"/>
      <c r="AF177" s="150"/>
    </row>
    <row r="178" spans="1:32">
      <c r="B178" s="8" t="s">
        <v>101</v>
      </c>
      <c r="C178" s="219"/>
      <c r="D178" s="142">
        <v>0</v>
      </c>
      <c r="E178" s="142">
        <v>0</v>
      </c>
      <c r="F178" s="142">
        <v>0</v>
      </c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3"/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50"/>
      <c r="Y178" s="150"/>
      <c r="Z178" s="150"/>
      <c r="AA178" s="150"/>
      <c r="AB178" s="150"/>
      <c r="AC178" s="150"/>
      <c r="AD178" s="150"/>
      <c r="AE178" s="150"/>
      <c r="AF178" s="150"/>
    </row>
    <row r="179" spans="1:32" s="45" customFormat="1">
      <c r="A179" s="38"/>
      <c r="B179" s="5" t="s">
        <v>10</v>
      </c>
      <c r="C179" s="209" t="s">
        <v>298</v>
      </c>
      <c r="D179" s="139">
        <v>17885.27</v>
      </c>
      <c r="E179" s="139">
        <v>16967.695</v>
      </c>
      <c r="F179" s="139">
        <v>15966.195</v>
      </c>
      <c r="G179" s="139">
        <v>14761.654999999999</v>
      </c>
      <c r="H179" s="139">
        <v>13960.45</v>
      </c>
      <c r="I179" s="139">
        <v>15472.785</v>
      </c>
      <c r="J179" s="139">
        <v>17690.750851482546</v>
      </c>
      <c r="K179" s="139">
        <v>23301.964605211451</v>
      </c>
      <c r="L179" s="139">
        <v>39877.985000000001</v>
      </c>
      <c r="M179" s="139">
        <v>45144.864999999998</v>
      </c>
      <c r="N179" s="146"/>
      <c r="O179" s="139">
        <v>-917.57499999999936</v>
      </c>
      <c r="P179" s="139">
        <v>-1001.5000000000015</v>
      </c>
      <c r="Q179" s="139">
        <v>-1204.54</v>
      </c>
      <c r="R179" s="139">
        <v>-801.20499999999879</v>
      </c>
      <c r="S179" s="139">
        <v>1512.3349999999987</v>
      </c>
      <c r="T179" s="139">
        <v>2217.965851482546</v>
      </c>
      <c r="U179" s="139">
        <v>5611.2137537289072</v>
      </c>
      <c r="V179" s="139">
        <v>16576.020394788549</v>
      </c>
      <c r="W179" s="139">
        <v>5266.8799999999974</v>
      </c>
      <c r="X179" s="149"/>
      <c r="Y179" s="149"/>
      <c r="Z179" s="149"/>
      <c r="AA179" s="149"/>
      <c r="AB179" s="149"/>
      <c r="AC179" s="149"/>
      <c r="AD179" s="149"/>
      <c r="AE179" s="149"/>
      <c r="AF179" s="149"/>
    </row>
    <row r="180" spans="1:32" s="45" customFormat="1">
      <c r="A180" s="38"/>
      <c r="B180" s="31" t="s">
        <v>26</v>
      </c>
      <c r="C180" s="209" t="s">
        <v>299</v>
      </c>
      <c r="D180" s="139">
        <v>16558.740000000002</v>
      </c>
      <c r="E180" s="139">
        <v>15753.59</v>
      </c>
      <c r="F180" s="139">
        <v>14493.73</v>
      </c>
      <c r="G180" s="139">
        <v>13165.3</v>
      </c>
      <c r="H180" s="139">
        <v>13431.78</v>
      </c>
      <c r="I180" s="139">
        <v>15134.58</v>
      </c>
      <c r="J180" s="139">
        <v>17418.25</v>
      </c>
      <c r="K180" s="139">
        <v>22943.58</v>
      </c>
      <c r="L180" s="139">
        <v>39708.04</v>
      </c>
      <c r="M180" s="139">
        <v>44236.9</v>
      </c>
      <c r="N180" s="146"/>
      <c r="O180" s="139">
        <v>-805.15000000000043</v>
      </c>
      <c r="P180" s="139">
        <v>-1259.8600000000006</v>
      </c>
      <c r="Q180" s="139">
        <v>-1328.4300000000003</v>
      </c>
      <c r="R180" s="139">
        <v>266.48000000000138</v>
      </c>
      <c r="S180" s="139">
        <v>1702.7999999999993</v>
      </c>
      <c r="T180" s="139">
        <v>2283.670000000001</v>
      </c>
      <c r="U180" s="139">
        <v>5525.3300000000027</v>
      </c>
      <c r="V180" s="139">
        <v>16764.459999999995</v>
      </c>
      <c r="W180" s="139">
        <v>4528.8600000000033</v>
      </c>
      <c r="X180" s="149"/>
      <c r="Y180" s="149"/>
      <c r="Z180" s="149"/>
      <c r="AA180" s="149"/>
      <c r="AB180" s="149"/>
      <c r="AC180" s="149"/>
      <c r="AD180" s="149"/>
      <c r="AE180" s="149"/>
      <c r="AF180" s="149"/>
    </row>
    <row r="181" spans="1:32">
      <c r="B181" s="208" t="s">
        <v>40</v>
      </c>
      <c r="C181" s="219"/>
      <c r="D181" s="142">
        <v>16558.740000000002</v>
      </c>
      <c r="E181" s="142">
        <v>15753.59</v>
      </c>
      <c r="F181" s="142">
        <v>14493.73</v>
      </c>
      <c r="G181" s="142">
        <v>13165.3</v>
      </c>
      <c r="H181" s="142">
        <v>13431.78</v>
      </c>
      <c r="I181" s="142">
        <v>15134.58</v>
      </c>
      <c r="J181" s="142">
        <v>17418.25</v>
      </c>
      <c r="K181" s="142">
        <v>22943.58</v>
      </c>
      <c r="L181" s="142">
        <v>39708.04</v>
      </c>
      <c r="M181" s="142">
        <v>44236.9</v>
      </c>
      <c r="N181" s="143"/>
      <c r="O181" s="142">
        <v>-805.15000000000043</v>
      </c>
      <c r="P181" s="142">
        <v>-1259.8600000000006</v>
      </c>
      <c r="Q181" s="142">
        <v>-1328.4300000000003</v>
      </c>
      <c r="R181" s="142">
        <v>266.48000000000138</v>
      </c>
      <c r="S181" s="142">
        <v>1702.7999999999993</v>
      </c>
      <c r="T181" s="142">
        <v>2283.670000000001</v>
      </c>
      <c r="U181" s="142">
        <v>5525.3300000000027</v>
      </c>
      <c r="V181" s="142">
        <v>16764.459999999995</v>
      </c>
      <c r="W181" s="142">
        <v>4528.8600000000033</v>
      </c>
      <c r="X181" s="150"/>
      <c r="Y181" s="150"/>
      <c r="Z181" s="150"/>
      <c r="AA181" s="150"/>
      <c r="AB181" s="150"/>
      <c r="AC181" s="150"/>
      <c r="AD181" s="150"/>
      <c r="AE181" s="150"/>
      <c r="AF181" s="150"/>
    </row>
    <row r="182" spans="1:32">
      <c r="B182" s="6" t="s">
        <v>41</v>
      </c>
      <c r="C182" s="219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3"/>
      <c r="O182" s="142">
        <v>0</v>
      </c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50"/>
      <c r="Y182" s="150"/>
      <c r="Z182" s="150"/>
      <c r="AA182" s="150"/>
      <c r="AB182" s="150"/>
      <c r="AC182" s="150"/>
      <c r="AD182" s="150"/>
      <c r="AE182" s="150"/>
      <c r="AF182" s="150"/>
    </row>
    <row r="183" spans="1:32">
      <c r="B183" s="6" t="s">
        <v>42</v>
      </c>
      <c r="C183" s="219"/>
      <c r="D183" s="142">
        <v>0</v>
      </c>
      <c r="E183" s="142">
        <v>0</v>
      </c>
      <c r="F183" s="142">
        <v>0</v>
      </c>
      <c r="G183" s="142">
        <v>0</v>
      </c>
      <c r="H183" s="142">
        <v>0</v>
      </c>
      <c r="I183" s="142">
        <v>0</v>
      </c>
      <c r="J183" s="142">
        <v>0</v>
      </c>
      <c r="K183" s="142">
        <v>0</v>
      </c>
      <c r="L183" s="142">
        <v>0</v>
      </c>
      <c r="M183" s="142">
        <v>0</v>
      </c>
      <c r="N183" s="143"/>
      <c r="O183" s="142">
        <v>0</v>
      </c>
      <c r="P183" s="142">
        <v>0</v>
      </c>
      <c r="Q183" s="142">
        <v>0</v>
      </c>
      <c r="R183" s="142">
        <v>0</v>
      </c>
      <c r="S183" s="142">
        <v>0</v>
      </c>
      <c r="T183" s="142">
        <v>0</v>
      </c>
      <c r="U183" s="142">
        <v>0</v>
      </c>
      <c r="V183" s="142">
        <v>0</v>
      </c>
      <c r="W183" s="142">
        <v>0</v>
      </c>
      <c r="X183" s="150"/>
      <c r="Y183" s="150"/>
      <c r="Z183" s="150"/>
      <c r="AA183" s="150"/>
      <c r="AB183" s="150"/>
      <c r="AC183" s="150"/>
      <c r="AD183" s="150"/>
      <c r="AE183" s="150"/>
      <c r="AF183" s="150"/>
    </row>
    <row r="184" spans="1:32">
      <c r="B184" s="6" t="s">
        <v>43</v>
      </c>
      <c r="C184" s="219"/>
      <c r="D184" s="142">
        <v>0</v>
      </c>
      <c r="E184" s="142">
        <v>0</v>
      </c>
      <c r="F184" s="142">
        <v>0</v>
      </c>
      <c r="G184" s="142">
        <v>0</v>
      </c>
      <c r="H184" s="142">
        <v>0</v>
      </c>
      <c r="I184" s="142">
        <v>0</v>
      </c>
      <c r="J184" s="142">
        <v>0</v>
      </c>
      <c r="K184" s="142">
        <v>0</v>
      </c>
      <c r="L184" s="142">
        <v>0</v>
      </c>
      <c r="M184" s="142">
        <v>0</v>
      </c>
      <c r="N184" s="143"/>
      <c r="O184" s="142">
        <v>0</v>
      </c>
      <c r="P184" s="142">
        <v>0</v>
      </c>
      <c r="Q184" s="142">
        <v>0</v>
      </c>
      <c r="R184" s="142">
        <v>0</v>
      </c>
      <c r="S184" s="142">
        <v>0</v>
      </c>
      <c r="T184" s="142">
        <v>0</v>
      </c>
      <c r="U184" s="142">
        <v>0</v>
      </c>
      <c r="V184" s="142">
        <v>0</v>
      </c>
      <c r="W184" s="142">
        <v>0</v>
      </c>
      <c r="X184" s="150"/>
      <c r="Y184" s="150"/>
      <c r="Z184" s="150"/>
      <c r="AA184" s="150"/>
      <c r="AB184" s="150"/>
      <c r="AC184" s="150"/>
      <c r="AD184" s="150"/>
      <c r="AE184" s="150"/>
      <c r="AF184" s="150"/>
    </row>
    <row r="185" spans="1:32">
      <c r="B185" s="6" t="s">
        <v>44</v>
      </c>
      <c r="C185" s="219"/>
      <c r="D185" s="142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3"/>
      <c r="O185" s="142">
        <v>0</v>
      </c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50"/>
      <c r="Y185" s="150"/>
      <c r="Z185" s="150"/>
      <c r="AA185" s="150"/>
      <c r="AB185" s="150"/>
      <c r="AC185" s="150"/>
      <c r="AD185" s="150"/>
      <c r="AE185" s="150"/>
      <c r="AF185" s="150"/>
    </row>
    <row r="186" spans="1:32">
      <c r="B186" s="7" t="s">
        <v>45</v>
      </c>
      <c r="C186" s="219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3"/>
      <c r="O186" s="142">
        <v>0</v>
      </c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50"/>
      <c r="Y186" s="150"/>
      <c r="Z186" s="150"/>
      <c r="AA186" s="150"/>
      <c r="AB186" s="150"/>
      <c r="AC186" s="150"/>
      <c r="AD186" s="150"/>
      <c r="AE186" s="150"/>
      <c r="AF186" s="150"/>
    </row>
    <row r="187" spans="1:32">
      <c r="B187" s="7" t="s">
        <v>46</v>
      </c>
      <c r="C187" s="219"/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3"/>
      <c r="O187" s="142">
        <v>0</v>
      </c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50"/>
      <c r="Y187" s="150"/>
      <c r="Z187" s="150"/>
      <c r="AA187" s="150"/>
      <c r="AB187" s="150"/>
      <c r="AC187" s="150"/>
      <c r="AD187" s="150"/>
      <c r="AE187" s="150"/>
      <c r="AF187" s="150"/>
    </row>
    <row r="188" spans="1:32">
      <c r="B188" s="6" t="s">
        <v>317</v>
      </c>
      <c r="C188" s="219"/>
      <c r="D188" s="142">
        <v>8279.3700000000008</v>
      </c>
      <c r="E188" s="142">
        <v>7876.7950000000001</v>
      </c>
      <c r="F188" s="142">
        <v>7246.8649999999998</v>
      </c>
      <c r="G188" s="142">
        <v>6582.65</v>
      </c>
      <c r="H188" s="142">
        <v>6715.89</v>
      </c>
      <c r="I188" s="142">
        <v>7567.29</v>
      </c>
      <c r="J188" s="142">
        <v>8709.125</v>
      </c>
      <c r="K188" s="142">
        <v>11471.79</v>
      </c>
      <c r="L188" s="142">
        <v>19854.02</v>
      </c>
      <c r="M188" s="142">
        <v>22118.45</v>
      </c>
      <c r="N188" s="143"/>
      <c r="O188" s="142">
        <v>-402.57500000000022</v>
      </c>
      <c r="P188" s="142">
        <v>-629.93000000000029</v>
      </c>
      <c r="Q188" s="142">
        <v>-664.21500000000015</v>
      </c>
      <c r="R188" s="142">
        <v>133.24000000000069</v>
      </c>
      <c r="S188" s="142">
        <v>851.39999999999964</v>
      </c>
      <c r="T188" s="142">
        <v>1141.8350000000005</v>
      </c>
      <c r="U188" s="142">
        <v>2762.6650000000013</v>
      </c>
      <c r="V188" s="142">
        <v>8382.2299999999977</v>
      </c>
      <c r="W188" s="142">
        <v>2264.4300000000017</v>
      </c>
      <c r="X188" s="150"/>
      <c r="Y188" s="150"/>
      <c r="Z188" s="150"/>
      <c r="AA188" s="150"/>
      <c r="AB188" s="150"/>
      <c r="AC188" s="150"/>
      <c r="AD188" s="150"/>
      <c r="AE188" s="150"/>
      <c r="AF188" s="150"/>
    </row>
    <row r="189" spans="1:32">
      <c r="B189" s="6" t="s">
        <v>108</v>
      </c>
      <c r="C189" s="219"/>
      <c r="D189" s="142">
        <v>8279.3700000000008</v>
      </c>
      <c r="E189" s="142">
        <v>7876.7950000000001</v>
      </c>
      <c r="F189" s="142">
        <v>7246.8649999999998</v>
      </c>
      <c r="G189" s="142">
        <v>6582.65</v>
      </c>
      <c r="H189" s="142">
        <v>6715.89</v>
      </c>
      <c r="I189" s="142">
        <v>7567.29</v>
      </c>
      <c r="J189" s="142">
        <v>8709.125</v>
      </c>
      <c r="K189" s="142">
        <v>11471.79</v>
      </c>
      <c r="L189" s="142">
        <v>19854.02</v>
      </c>
      <c r="M189" s="142">
        <v>22118.45</v>
      </c>
      <c r="N189" s="143"/>
      <c r="O189" s="142">
        <v>-402.57500000000022</v>
      </c>
      <c r="P189" s="142">
        <v>-629.93000000000029</v>
      </c>
      <c r="Q189" s="142">
        <v>-664.21500000000015</v>
      </c>
      <c r="R189" s="142">
        <v>133.24000000000069</v>
      </c>
      <c r="S189" s="142">
        <v>851.39999999999964</v>
      </c>
      <c r="T189" s="142">
        <v>1141.8350000000005</v>
      </c>
      <c r="U189" s="142">
        <v>2762.6650000000013</v>
      </c>
      <c r="V189" s="142">
        <v>8382.2299999999977</v>
      </c>
      <c r="W189" s="142">
        <v>2264.4300000000017</v>
      </c>
      <c r="X189" s="150"/>
      <c r="Y189" s="150"/>
      <c r="Z189" s="150"/>
      <c r="AA189" s="150"/>
      <c r="AB189" s="150"/>
      <c r="AC189" s="150"/>
      <c r="AD189" s="150"/>
      <c r="AE189" s="150"/>
      <c r="AF189" s="150"/>
    </row>
    <row r="190" spans="1:32">
      <c r="B190" s="6" t="s">
        <v>48</v>
      </c>
      <c r="C190" s="219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3"/>
      <c r="O190" s="142">
        <v>0</v>
      </c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50"/>
      <c r="Y190" s="150"/>
      <c r="Z190" s="150"/>
      <c r="AA190" s="150"/>
      <c r="AB190" s="150"/>
      <c r="AC190" s="150"/>
      <c r="AD190" s="150"/>
      <c r="AE190" s="150"/>
      <c r="AF190" s="150"/>
    </row>
    <row r="191" spans="1:32">
      <c r="B191" s="6" t="s">
        <v>325</v>
      </c>
      <c r="C191" s="219"/>
      <c r="D191" s="142">
        <v>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3"/>
      <c r="O191" s="142">
        <v>0</v>
      </c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50"/>
      <c r="Y191" s="150"/>
      <c r="Z191" s="150"/>
      <c r="AA191" s="150"/>
      <c r="AB191" s="150"/>
      <c r="AC191" s="150"/>
      <c r="AD191" s="150"/>
      <c r="AE191" s="150"/>
      <c r="AF191" s="150"/>
    </row>
    <row r="192" spans="1:32">
      <c r="B192" s="8" t="s">
        <v>101</v>
      </c>
      <c r="C192" s="219"/>
      <c r="D192" s="142">
        <v>0</v>
      </c>
      <c r="E192" s="142">
        <v>0</v>
      </c>
      <c r="F192" s="142">
        <v>0</v>
      </c>
      <c r="G192" s="142">
        <v>0</v>
      </c>
      <c r="H192" s="142">
        <v>0</v>
      </c>
      <c r="I192" s="142">
        <v>0</v>
      </c>
      <c r="J192" s="142">
        <v>0</v>
      </c>
      <c r="K192" s="142">
        <v>0</v>
      </c>
      <c r="L192" s="142">
        <v>0</v>
      </c>
      <c r="M192" s="142">
        <v>0</v>
      </c>
      <c r="N192" s="143"/>
      <c r="O192" s="142">
        <v>0</v>
      </c>
      <c r="P192" s="142">
        <v>0</v>
      </c>
      <c r="Q192" s="142">
        <v>0</v>
      </c>
      <c r="R192" s="142">
        <v>0</v>
      </c>
      <c r="S192" s="142">
        <v>0</v>
      </c>
      <c r="T192" s="142">
        <v>0</v>
      </c>
      <c r="U192" s="142">
        <v>0</v>
      </c>
      <c r="V192" s="142">
        <v>0</v>
      </c>
      <c r="W192" s="142">
        <v>0</v>
      </c>
      <c r="X192" s="150"/>
      <c r="Y192" s="150"/>
      <c r="Z192" s="150"/>
      <c r="AA192" s="150"/>
      <c r="AB192" s="150"/>
      <c r="AC192" s="150"/>
      <c r="AD192" s="150"/>
      <c r="AE192" s="150"/>
      <c r="AF192" s="150"/>
    </row>
    <row r="193" spans="1:32" s="45" customFormat="1">
      <c r="A193" s="38"/>
      <c r="B193" s="31" t="s">
        <v>27</v>
      </c>
      <c r="C193" s="209" t="s">
        <v>300</v>
      </c>
      <c r="D193" s="139">
        <v>1326.53</v>
      </c>
      <c r="E193" s="139">
        <v>1214.105</v>
      </c>
      <c r="F193" s="139">
        <v>1472.4649999999999</v>
      </c>
      <c r="G193" s="139">
        <v>1596.355</v>
      </c>
      <c r="H193" s="139">
        <v>528.66999999999996</v>
      </c>
      <c r="I193" s="139">
        <v>338.20499999999998</v>
      </c>
      <c r="J193" s="139">
        <v>272.50085148254675</v>
      </c>
      <c r="K193" s="139">
        <v>358.38460521144873</v>
      </c>
      <c r="L193" s="139">
        <v>169.94499999999999</v>
      </c>
      <c r="M193" s="139">
        <v>907.96500000000015</v>
      </c>
      <c r="N193" s="146"/>
      <c r="O193" s="139">
        <v>-112.425</v>
      </c>
      <c r="P193" s="139">
        <v>258.3599999999999</v>
      </c>
      <c r="Q193" s="139">
        <v>123.8900000000001</v>
      </c>
      <c r="R193" s="139">
        <v>-1067.6849999999999</v>
      </c>
      <c r="S193" s="139">
        <v>-190.46499999999997</v>
      </c>
      <c r="T193" s="139">
        <v>-65.704148517453248</v>
      </c>
      <c r="U193" s="139">
        <v>85.883753728901979</v>
      </c>
      <c r="V193" s="139">
        <v>-188.43960521144874</v>
      </c>
      <c r="W193" s="139">
        <v>738.0200000000001</v>
      </c>
      <c r="X193" s="149"/>
      <c r="Y193" s="149"/>
      <c r="Z193" s="149"/>
      <c r="AA193" s="149"/>
      <c r="AB193" s="149"/>
      <c r="AC193" s="149"/>
      <c r="AD193" s="149"/>
      <c r="AE193" s="149"/>
      <c r="AF193" s="149"/>
    </row>
    <row r="194" spans="1:32">
      <c r="B194" s="3" t="s">
        <v>12</v>
      </c>
      <c r="C194" s="210" t="s">
        <v>301</v>
      </c>
      <c r="D194" s="142">
        <v>1326.53</v>
      </c>
      <c r="E194" s="142">
        <v>1214.105</v>
      </c>
      <c r="F194" s="142">
        <v>1472.4649999999999</v>
      </c>
      <c r="G194" s="142">
        <v>1596.355</v>
      </c>
      <c r="H194" s="142">
        <v>528.66999999999996</v>
      </c>
      <c r="I194" s="142">
        <v>338.20499999999998</v>
      </c>
      <c r="J194" s="142">
        <v>272.50085148254675</v>
      </c>
      <c r="K194" s="142">
        <v>358.38460521144873</v>
      </c>
      <c r="L194" s="142">
        <v>169.94499999999999</v>
      </c>
      <c r="M194" s="142">
        <v>907.96500000000015</v>
      </c>
      <c r="N194" s="143"/>
      <c r="O194" s="142">
        <v>-112.425</v>
      </c>
      <c r="P194" s="142">
        <v>258.3599999999999</v>
      </c>
      <c r="Q194" s="142">
        <v>123.8900000000001</v>
      </c>
      <c r="R194" s="142">
        <v>-1067.6849999999999</v>
      </c>
      <c r="S194" s="142">
        <v>-190.46499999999997</v>
      </c>
      <c r="T194" s="142">
        <v>-65.704148517453248</v>
      </c>
      <c r="U194" s="142">
        <v>85.883753728901979</v>
      </c>
      <c r="V194" s="142">
        <v>-188.43960521144874</v>
      </c>
      <c r="W194" s="142">
        <v>738.0200000000001</v>
      </c>
      <c r="X194" s="150"/>
      <c r="Y194" s="150"/>
      <c r="Z194" s="150"/>
      <c r="AA194" s="150"/>
      <c r="AB194" s="150"/>
      <c r="AC194" s="150"/>
      <c r="AD194" s="150"/>
      <c r="AE194" s="150"/>
      <c r="AF194" s="150"/>
    </row>
    <row r="195" spans="1:32">
      <c r="B195" s="3" t="s">
        <v>13</v>
      </c>
      <c r="C195" s="210" t="s">
        <v>302</v>
      </c>
      <c r="D195" s="142">
        <v>0</v>
      </c>
      <c r="E195" s="142">
        <v>0</v>
      </c>
      <c r="F195" s="142">
        <v>0</v>
      </c>
      <c r="G195" s="142">
        <v>0</v>
      </c>
      <c r="H195" s="142">
        <v>0</v>
      </c>
      <c r="I195" s="142">
        <v>0</v>
      </c>
      <c r="J195" s="142">
        <v>0</v>
      </c>
      <c r="K195" s="142">
        <v>0</v>
      </c>
      <c r="L195" s="142">
        <v>0</v>
      </c>
      <c r="M195" s="142">
        <v>0</v>
      </c>
      <c r="N195" s="143"/>
      <c r="O195" s="142">
        <v>0</v>
      </c>
      <c r="P195" s="142">
        <v>0</v>
      </c>
      <c r="Q195" s="142">
        <v>0</v>
      </c>
      <c r="R195" s="142">
        <v>0</v>
      </c>
      <c r="S195" s="142">
        <v>0</v>
      </c>
      <c r="T195" s="142">
        <v>0</v>
      </c>
      <c r="U195" s="142">
        <v>0</v>
      </c>
      <c r="V195" s="142">
        <v>0</v>
      </c>
      <c r="W195" s="142">
        <v>0</v>
      </c>
      <c r="X195" s="150"/>
      <c r="Y195" s="150"/>
      <c r="Z195" s="150"/>
      <c r="AA195" s="150"/>
      <c r="AB195" s="150"/>
      <c r="AC195" s="150"/>
      <c r="AD195" s="150"/>
      <c r="AE195" s="150"/>
      <c r="AF195" s="150"/>
    </row>
    <row r="196" spans="1:32" s="45" customFormat="1">
      <c r="A196" s="38"/>
      <c r="B196" s="5" t="s">
        <v>28</v>
      </c>
      <c r="C196" s="209" t="s">
        <v>311</v>
      </c>
      <c r="D196" s="142">
        <v>0</v>
      </c>
      <c r="E196" s="142">
        <v>0</v>
      </c>
      <c r="F196" s="142">
        <v>0</v>
      </c>
      <c r="G196" s="142">
        <v>0</v>
      </c>
      <c r="H196" s="142">
        <v>0</v>
      </c>
      <c r="I196" s="142">
        <v>0</v>
      </c>
      <c r="J196" s="142">
        <v>0</v>
      </c>
      <c r="K196" s="142">
        <v>0</v>
      </c>
      <c r="L196" s="142">
        <v>0</v>
      </c>
      <c r="M196" s="142">
        <v>0</v>
      </c>
      <c r="N196" s="146"/>
      <c r="O196" s="142">
        <v>0</v>
      </c>
      <c r="P196" s="142">
        <v>0</v>
      </c>
      <c r="Q196" s="142">
        <v>0</v>
      </c>
      <c r="R196" s="142">
        <v>0</v>
      </c>
      <c r="S196" s="142">
        <v>0</v>
      </c>
      <c r="T196" s="142">
        <v>0</v>
      </c>
      <c r="U196" s="142">
        <v>0</v>
      </c>
      <c r="V196" s="142">
        <v>0</v>
      </c>
      <c r="W196" s="142">
        <v>0</v>
      </c>
      <c r="X196" s="149"/>
      <c r="Y196" s="149"/>
      <c r="Z196" s="149"/>
      <c r="AA196" s="149"/>
      <c r="AB196" s="149"/>
      <c r="AC196" s="149"/>
      <c r="AD196" s="149"/>
      <c r="AE196" s="149"/>
      <c r="AF196" s="149"/>
    </row>
    <row r="197" spans="1:32">
      <c r="B197" s="3" t="s">
        <v>15</v>
      </c>
      <c r="C197" s="210" t="s">
        <v>303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3"/>
      <c r="O197" s="142">
        <v>0</v>
      </c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50"/>
      <c r="Y197" s="150"/>
      <c r="Z197" s="150"/>
      <c r="AA197" s="150"/>
      <c r="AB197" s="150"/>
      <c r="AC197" s="150"/>
      <c r="AD197" s="150"/>
      <c r="AE197" s="150"/>
      <c r="AF197" s="150"/>
    </row>
    <row r="198" spans="1:32">
      <c r="B198" s="3" t="s">
        <v>16</v>
      </c>
      <c r="C198" s="210" t="s">
        <v>304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3"/>
      <c r="O198" s="142">
        <v>0</v>
      </c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50"/>
      <c r="Y198" s="150"/>
      <c r="Z198" s="150"/>
      <c r="AA198" s="150"/>
      <c r="AB198" s="150"/>
      <c r="AC198" s="150"/>
      <c r="AD198" s="150"/>
      <c r="AE198" s="150"/>
      <c r="AF198" s="150"/>
    </row>
    <row r="199" spans="1:32">
      <c r="B199" s="3" t="s">
        <v>17</v>
      </c>
      <c r="C199" s="210" t="s">
        <v>305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3"/>
      <c r="O199" s="142">
        <v>0</v>
      </c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50"/>
      <c r="Y199" s="150"/>
      <c r="Z199" s="150"/>
      <c r="AA199" s="150"/>
      <c r="AB199" s="150"/>
      <c r="AC199" s="150"/>
      <c r="AD199" s="150"/>
      <c r="AE199" s="150"/>
      <c r="AF199" s="150"/>
    </row>
    <row r="200" spans="1:32">
      <c r="B200" s="4" t="s">
        <v>34</v>
      </c>
      <c r="C200" s="42"/>
      <c r="D200" s="142">
        <v>0</v>
      </c>
      <c r="E200" s="142">
        <v>0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0</v>
      </c>
      <c r="M200" s="142">
        <v>0</v>
      </c>
      <c r="N200" s="143"/>
      <c r="O200" s="142">
        <v>0</v>
      </c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50"/>
      <c r="Y200" s="150"/>
      <c r="Z200" s="150"/>
      <c r="AA200" s="150"/>
      <c r="AB200" s="150"/>
      <c r="AC200" s="150"/>
      <c r="AD200" s="150"/>
      <c r="AE200" s="150"/>
      <c r="AF200" s="150"/>
    </row>
    <row r="201" spans="1:32">
      <c r="B201" s="3" t="s">
        <v>19</v>
      </c>
      <c r="C201" s="210" t="s">
        <v>306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3"/>
      <c r="O201" s="142">
        <v>0</v>
      </c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50"/>
      <c r="Y201" s="150"/>
      <c r="Z201" s="150"/>
      <c r="AA201" s="150"/>
      <c r="AB201" s="150"/>
      <c r="AC201" s="150"/>
      <c r="AD201" s="150"/>
      <c r="AE201" s="150"/>
      <c r="AF201" s="150"/>
    </row>
    <row r="202" spans="1:32">
      <c r="B202" s="3" t="s">
        <v>20</v>
      </c>
      <c r="C202" s="210" t="s">
        <v>307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3"/>
      <c r="O202" s="142">
        <v>0</v>
      </c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50"/>
      <c r="Y202" s="150"/>
      <c r="Z202" s="150"/>
      <c r="AA202" s="150"/>
      <c r="AB202" s="150"/>
      <c r="AC202" s="150"/>
      <c r="AD202" s="150"/>
      <c r="AE202" s="150"/>
      <c r="AF202" s="150"/>
    </row>
    <row r="203" spans="1:32" s="45" customFormat="1">
      <c r="A203" s="38"/>
      <c r="B203" s="5" t="s">
        <v>21</v>
      </c>
      <c r="C203" s="209" t="s">
        <v>308</v>
      </c>
      <c r="D203" s="139">
        <v>36527.630000000005</v>
      </c>
      <c r="E203" s="139">
        <v>41366.370000000003</v>
      </c>
      <c r="F203" s="139">
        <v>38117.590000000004</v>
      </c>
      <c r="G203" s="139">
        <v>42671.08</v>
      </c>
      <c r="H203" s="139">
        <v>47552.5</v>
      </c>
      <c r="I203" s="139">
        <v>62010.38</v>
      </c>
      <c r="J203" s="139">
        <v>80191.348621583529</v>
      </c>
      <c r="K203" s="139">
        <v>96839.547164029675</v>
      </c>
      <c r="L203" s="139">
        <v>135664.28</v>
      </c>
      <c r="M203" s="139">
        <v>97137.74</v>
      </c>
      <c r="N203" s="146"/>
      <c r="O203" s="139">
        <v>4838.7399999999961</v>
      </c>
      <c r="P203" s="139">
        <v>-3248.7799999999993</v>
      </c>
      <c r="Q203" s="139">
        <v>4553.49</v>
      </c>
      <c r="R203" s="139">
        <v>4881.4199999999973</v>
      </c>
      <c r="S203" s="139">
        <v>14457.880000000001</v>
      </c>
      <c r="T203" s="139">
        <v>18180.968621583532</v>
      </c>
      <c r="U203" s="139">
        <v>16648.198542446142</v>
      </c>
      <c r="V203" s="139">
        <v>38824.732835970339</v>
      </c>
      <c r="W203" s="139">
        <v>-38526.54</v>
      </c>
      <c r="X203" s="149"/>
      <c r="Y203" s="149"/>
      <c r="Z203" s="149"/>
      <c r="AA203" s="149"/>
      <c r="AB203" s="149"/>
      <c r="AC203" s="149"/>
      <c r="AD203" s="149"/>
      <c r="AE203" s="149"/>
      <c r="AF203" s="149"/>
    </row>
    <row r="204" spans="1:32" s="45" customFormat="1">
      <c r="A204" s="38"/>
      <c r="B204" s="9" t="s">
        <v>94</v>
      </c>
      <c r="C204" s="209" t="s">
        <v>309</v>
      </c>
      <c r="D204" s="139">
        <v>19652.75</v>
      </c>
      <c r="E204" s="139">
        <v>18304.63</v>
      </c>
      <c r="F204" s="139">
        <v>16264.780000000002</v>
      </c>
      <c r="G204" s="139">
        <v>22598.83</v>
      </c>
      <c r="H204" s="139">
        <v>22686.99</v>
      </c>
      <c r="I204" s="139">
        <v>23393.919999999998</v>
      </c>
      <c r="J204" s="139">
        <v>24030.610405466385</v>
      </c>
      <c r="K204" s="139">
        <v>31630.13852937214</v>
      </c>
      <c r="L204" s="139">
        <v>41848.44</v>
      </c>
      <c r="M204" s="139">
        <v>35774.51</v>
      </c>
      <c r="N204" s="146"/>
      <c r="O204" s="139">
        <v>-1348.1200000000001</v>
      </c>
      <c r="P204" s="139">
        <v>-2039.8499999999985</v>
      </c>
      <c r="Q204" s="139">
        <v>6334.0499999999993</v>
      </c>
      <c r="R204" s="139">
        <v>88.160000000002015</v>
      </c>
      <c r="S204" s="139">
        <v>706.92999999999415</v>
      </c>
      <c r="T204" s="139">
        <v>636.69040546638769</v>
      </c>
      <c r="U204" s="139">
        <v>7599.5281239057558</v>
      </c>
      <c r="V204" s="139">
        <v>10218.301470627865</v>
      </c>
      <c r="W204" s="139">
        <v>-6073.9300000000012</v>
      </c>
      <c r="X204" s="149"/>
      <c r="Y204" s="149"/>
      <c r="Z204" s="149"/>
      <c r="AA204" s="149"/>
      <c r="AB204" s="149"/>
      <c r="AC204" s="149"/>
      <c r="AD204" s="149"/>
      <c r="AE204" s="149"/>
      <c r="AF204" s="149"/>
    </row>
    <row r="205" spans="1:32">
      <c r="B205" s="208" t="s">
        <v>40</v>
      </c>
      <c r="C205" s="219"/>
      <c r="D205" s="142">
        <v>19652.75</v>
      </c>
      <c r="E205" s="142">
        <v>18304.63</v>
      </c>
      <c r="F205" s="142">
        <v>16264.780000000002</v>
      </c>
      <c r="G205" s="142">
        <v>22598.83</v>
      </c>
      <c r="H205" s="142">
        <v>22686.99</v>
      </c>
      <c r="I205" s="142">
        <v>23393.919999999998</v>
      </c>
      <c r="J205" s="142">
        <v>24030.610405466385</v>
      </c>
      <c r="K205" s="142">
        <v>31630.13852937214</v>
      </c>
      <c r="L205" s="142">
        <v>41848.44</v>
      </c>
      <c r="M205" s="142">
        <v>35774.51</v>
      </c>
      <c r="N205" s="143"/>
      <c r="O205" s="142">
        <v>-1348.1200000000001</v>
      </c>
      <c r="P205" s="142">
        <v>-2039.8499999999985</v>
      </c>
      <c r="Q205" s="142">
        <v>6334.0499999999993</v>
      </c>
      <c r="R205" s="142">
        <v>88.160000000002015</v>
      </c>
      <c r="S205" s="142">
        <v>706.92999999999415</v>
      </c>
      <c r="T205" s="142">
        <v>636.69040546638769</v>
      </c>
      <c r="U205" s="142">
        <v>7599.5281239057558</v>
      </c>
      <c r="V205" s="142">
        <v>10218.301470627865</v>
      </c>
      <c r="W205" s="142">
        <v>-6073.9300000000012</v>
      </c>
      <c r="X205" s="150"/>
      <c r="Y205" s="150"/>
      <c r="Z205" s="150"/>
      <c r="AA205" s="150"/>
      <c r="AB205" s="150"/>
      <c r="AC205" s="150"/>
      <c r="AD205" s="150"/>
      <c r="AE205" s="150"/>
      <c r="AF205" s="150"/>
    </row>
    <row r="206" spans="1:32">
      <c r="B206" s="6" t="s">
        <v>41</v>
      </c>
      <c r="C206" s="219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3"/>
      <c r="O206" s="142">
        <v>0</v>
      </c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50"/>
      <c r="Y206" s="150"/>
      <c r="Z206" s="150"/>
      <c r="AA206" s="150"/>
      <c r="AB206" s="150"/>
      <c r="AC206" s="150"/>
      <c r="AD206" s="150"/>
      <c r="AE206" s="150"/>
      <c r="AF206" s="150"/>
    </row>
    <row r="207" spans="1:32">
      <c r="B207" s="6" t="s">
        <v>42</v>
      </c>
      <c r="C207" s="219"/>
      <c r="D207" s="142">
        <v>0</v>
      </c>
      <c r="E207" s="142">
        <v>0</v>
      </c>
      <c r="F207" s="142">
        <v>0</v>
      </c>
      <c r="G207" s="142">
        <v>0</v>
      </c>
      <c r="H207" s="142">
        <v>0</v>
      </c>
      <c r="I207" s="142">
        <v>0</v>
      </c>
      <c r="J207" s="142">
        <v>0</v>
      </c>
      <c r="K207" s="142">
        <v>0</v>
      </c>
      <c r="L207" s="142">
        <v>0</v>
      </c>
      <c r="M207" s="142">
        <v>0</v>
      </c>
      <c r="N207" s="143"/>
      <c r="O207" s="142">
        <v>0</v>
      </c>
      <c r="P207" s="142">
        <v>0</v>
      </c>
      <c r="Q207" s="142">
        <v>0</v>
      </c>
      <c r="R207" s="142">
        <v>0</v>
      </c>
      <c r="S207" s="142">
        <v>0</v>
      </c>
      <c r="T207" s="142">
        <v>0</v>
      </c>
      <c r="U207" s="142">
        <v>0</v>
      </c>
      <c r="V207" s="142">
        <v>0</v>
      </c>
      <c r="W207" s="142">
        <v>0</v>
      </c>
      <c r="X207" s="150"/>
      <c r="Y207" s="150"/>
      <c r="Z207" s="150"/>
      <c r="AA207" s="150"/>
      <c r="AB207" s="150"/>
      <c r="AC207" s="150"/>
      <c r="AD207" s="150"/>
      <c r="AE207" s="150"/>
      <c r="AF207" s="150"/>
    </row>
    <row r="208" spans="1:32">
      <c r="B208" s="6" t="s">
        <v>43</v>
      </c>
      <c r="C208" s="219"/>
      <c r="D208" s="142">
        <v>0</v>
      </c>
      <c r="E208" s="142">
        <v>0</v>
      </c>
      <c r="F208" s="142">
        <v>0</v>
      </c>
      <c r="G208" s="142">
        <v>0</v>
      </c>
      <c r="H208" s="142">
        <v>0</v>
      </c>
      <c r="I208" s="142">
        <v>0</v>
      </c>
      <c r="J208" s="142">
        <v>0</v>
      </c>
      <c r="K208" s="142">
        <v>0</v>
      </c>
      <c r="L208" s="142">
        <v>0</v>
      </c>
      <c r="M208" s="142">
        <v>0</v>
      </c>
      <c r="N208" s="143"/>
      <c r="O208" s="142">
        <v>0</v>
      </c>
      <c r="P208" s="142">
        <v>0</v>
      </c>
      <c r="Q208" s="142">
        <v>0</v>
      </c>
      <c r="R208" s="142">
        <v>0</v>
      </c>
      <c r="S208" s="142">
        <v>0</v>
      </c>
      <c r="T208" s="142">
        <v>0</v>
      </c>
      <c r="U208" s="142">
        <v>0</v>
      </c>
      <c r="V208" s="142">
        <v>0</v>
      </c>
      <c r="W208" s="142">
        <v>0</v>
      </c>
      <c r="X208" s="150"/>
      <c r="Y208" s="150"/>
      <c r="Z208" s="150"/>
      <c r="AA208" s="150"/>
      <c r="AB208" s="150"/>
      <c r="AC208" s="150"/>
      <c r="AD208" s="150"/>
      <c r="AE208" s="150"/>
      <c r="AF208" s="150"/>
    </row>
    <row r="209" spans="1:32">
      <c r="B209" s="6" t="s">
        <v>44</v>
      </c>
      <c r="C209" s="219"/>
      <c r="D209" s="142">
        <v>0</v>
      </c>
      <c r="E209" s="142">
        <v>0</v>
      </c>
      <c r="F209" s="142">
        <v>0</v>
      </c>
      <c r="G209" s="142">
        <v>0</v>
      </c>
      <c r="H209" s="142">
        <v>0</v>
      </c>
      <c r="I209" s="142">
        <v>0</v>
      </c>
      <c r="J209" s="142">
        <v>0</v>
      </c>
      <c r="K209" s="142">
        <v>0</v>
      </c>
      <c r="L209" s="142">
        <v>0</v>
      </c>
      <c r="M209" s="142">
        <v>0</v>
      </c>
      <c r="N209" s="143"/>
      <c r="O209" s="142">
        <v>0</v>
      </c>
      <c r="P209" s="142">
        <v>0</v>
      </c>
      <c r="Q209" s="142">
        <v>0</v>
      </c>
      <c r="R209" s="142">
        <v>0</v>
      </c>
      <c r="S209" s="142">
        <v>0</v>
      </c>
      <c r="T209" s="142">
        <v>0</v>
      </c>
      <c r="U209" s="142">
        <v>0</v>
      </c>
      <c r="V209" s="142">
        <v>0</v>
      </c>
      <c r="W209" s="142">
        <v>0</v>
      </c>
      <c r="X209" s="150"/>
      <c r="Y209" s="150"/>
      <c r="Z209" s="150"/>
      <c r="AA209" s="150"/>
      <c r="AB209" s="150"/>
      <c r="AC209" s="150"/>
      <c r="AD209" s="150"/>
      <c r="AE209" s="150"/>
      <c r="AF209" s="150"/>
    </row>
    <row r="210" spans="1:32">
      <c r="B210" s="7" t="s">
        <v>45</v>
      </c>
      <c r="C210" s="219"/>
      <c r="D210" s="142">
        <v>0</v>
      </c>
      <c r="E210" s="142">
        <v>0</v>
      </c>
      <c r="F210" s="142">
        <v>0</v>
      </c>
      <c r="G210" s="142">
        <v>0</v>
      </c>
      <c r="H210" s="142">
        <v>0</v>
      </c>
      <c r="I210" s="142">
        <v>0</v>
      </c>
      <c r="J210" s="142">
        <v>0</v>
      </c>
      <c r="K210" s="142">
        <v>0</v>
      </c>
      <c r="L210" s="142">
        <v>0</v>
      </c>
      <c r="M210" s="142">
        <v>0</v>
      </c>
      <c r="N210" s="143"/>
      <c r="O210" s="142">
        <v>0</v>
      </c>
      <c r="P210" s="142">
        <v>0</v>
      </c>
      <c r="Q210" s="142">
        <v>0</v>
      </c>
      <c r="R210" s="142">
        <v>0</v>
      </c>
      <c r="S210" s="142">
        <v>0</v>
      </c>
      <c r="T210" s="142">
        <v>0</v>
      </c>
      <c r="U210" s="142">
        <v>0</v>
      </c>
      <c r="V210" s="142">
        <v>0</v>
      </c>
      <c r="W210" s="142">
        <v>0</v>
      </c>
      <c r="X210" s="150"/>
      <c r="Y210" s="150"/>
      <c r="Z210" s="150"/>
      <c r="AA210" s="150"/>
      <c r="AB210" s="150"/>
      <c r="AC210" s="150"/>
      <c r="AD210" s="150"/>
      <c r="AE210" s="150"/>
      <c r="AF210" s="150"/>
    </row>
    <row r="211" spans="1:32">
      <c r="B211" s="7" t="s">
        <v>46</v>
      </c>
      <c r="C211" s="219"/>
      <c r="D211" s="142">
        <v>0</v>
      </c>
      <c r="E211" s="142">
        <v>0</v>
      </c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3"/>
      <c r="O211" s="142">
        <v>0</v>
      </c>
      <c r="P211" s="142">
        <v>0</v>
      </c>
      <c r="Q211" s="142">
        <v>0</v>
      </c>
      <c r="R211" s="142">
        <v>0</v>
      </c>
      <c r="S211" s="142">
        <v>0</v>
      </c>
      <c r="T211" s="142">
        <v>0</v>
      </c>
      <c r="U211" s="142">
        <v>0</v>
      </c>
      <c r="V211" s="142">
        <v>0</v>
      </c>
      <c r="W211" s="142">
        <v>0</v>
      </c>
      <c r="X211" s="150"/>
      <c r="Y211" s="150"/>
      <c r="Z211" s="150"/>
      <c r="AA211" s="150"/>
      <c r="AB211" s="150"/>
      <c r="AC211" s="150"/>
      <c r="AD211" s="150"/>
      <c r="AE211" s="150"/>
      <c r="AF211" s="150"/>
    </row>
    <row r="212" spans="1:32">
      <c r="B212" s="6" t="s">
        <v>317</v>
      </c>
      <c r="C212" s="219"/>
      <c r="D212" s="142">
        <v>9826.375</v>
      </c>
      <c r="E212" s="142">
        <v>9152.3150000000005</v>
      </c>
      <c r="F212" s="142">
        <v>8132.3900000000012</v>
      </c>
      <c r="G212" s="142">
        <v>11299.415000000001</v>
      </c>
      <c r="H212" s="142">
        <v>11343.495000000001</v>
      </c>
      <c r="I212" s="142">
        <v>11696.96</v>
      </c>
      <c r="J212" s="142">
        <v>12015.305202733192</v>
      </c>
      <c r="K212" s="142">
        <v>15815.06926468607</v>
      </c>
      <c r="L212" s="142">
        <v>20924.22</v>
      </c>
      <c r="M212" s="142">
        <v>17887.255000000001</v>
      </c>
      <c r="N212" s="143"/>
      <c r="O212" s="142">
        <v>-674.06000000000006</v>
      </c>
      <c r="P212" s="142">
        <v>-1019.9249999999993</v>
      </c>
      <c r="Q212" s="142">
        <v>3167.0249999999996</v>
      </c>
      <c r="R212" s="142">
        <v>44.080000000001007</v>
      </c>
      <c r="S212" s="142">
        <v>353.46499999999708</v>
      </c>
      <c r="T212" s="142">
        <v>318.34520273319384</v>
      </c>
      <c r="U212" s="142">
        <v>3799.7640619528779</v>
      </c>
      <c r="V212" s="142">
        <v>5109.1507353139323</v>
      </c>
      <c r="W212" s="142">
        <v>-3036.9650000000006</v>
      </c>
      <c r="X212" s="150"/>
      <c r="Y212" s="150"/>
      <c r="Z212" s="150"/>
      <c r="AA212" s="150"/>
      <c r="AB212" s="150"/>
      <c r="AC212" s="150"/>
      <c r="AD212" s="150"/>
      <c r="AE212" s="150"/>
      <c r="AF212" s="150"/>
    </row>
    <row r="213" spans="1:32">
      <c r="B213" s="6" t="s">
        <v>108</v>
      </c>
      <c r="C213" s="219"/>
      <c r="D213" s="142">
        <v>9826.375</v>
      </c>
      <c r="E213" s="142">
        <v>9152.3150000000005</v>
      </c>
      <c r="F213" s="142">
        <v>8132.3900000000012</v>
      </c>
      <c r="G213" s="142">
        <v>11299.415000000001</v>
      </c>
      <c r="H213" s="142">
        <v>11343.495000000001</v>
      </c>
      <c r="I213" s="142">
        <v>11696.96</v>
      </c>
      <c r="J213" s="142">
        <v>12015.305202733192</v>
      </c>
      <c r="K213" s="142">
        <v>15815.06926468607</v>
      </c>
      <c r="L213" s="142">
        <v>20924.22</v>
      </c>
      <c r="M213" s="142">
        <v>17887.255000000001</v>
      </c>
      <c r="N213" s="143"/>
      <c r="O213" s="142">
        <v>-674.06000000000006</v>
      </c>
      <c r="P213" s="142">
        <v>-1019.9249999999993</v>
      </c>
      <c r="Q213" s="142">
        <v>3167.0249999999996</v>
      </c>
      <c r="R213" s="142">
        <v>44.080000000001007</v>
      </c>
      <c r="S213" s="142">
        <v>353.46499999999708</v>
      </c>
      <c r="T213" s="142">
        <v>318.34520273319384</v>
      </c>
      <c r="U213" s="142">
        <v>3799.7640619528779</v>
      </c>
      <c r="V213" s="142">
        <v>5109.1507353139323</v>
      </c>
      <c r="W213" s="142">
        <v>-3036.9650000000006</v>
      </c>
      <c r="X213" s="150"/>
      <c r="Y213" s="150"/>
      <c r="Z213" s="150"/>
      <c r="AA213" s="150"/>
      <c r="AB213" s="150"/>
      <c r="AC213" s="150"/>
      <c r="AD213" s="150"/>
      <c r="AE213" s="150"/>
      <c r="AF213" s="150"/>
    </row>
    <row r="214" spans="1:32">
      <c r="B214" s="6" t="s">
        <v>48</v>
      </c>
      <c r="C214" s="219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3"/>
      <c r="O214" s="142">
        <v>0</v>
      </c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50"/>
      <c r="Y214" s="150"/>
      <c r="Z214" s="150"/>
      <c r="AA214" s="150"/>
      <c r="AB214" s="150"/>
      <c r="AC214" s="150"/>
      <c r="AD214" s="150"/>
      <c r="AE214" s="150"/>
      <c r="AF214" s="150"/>
    </row>
    <row r="215" spans="1:32">
      <c r="B215" s="6" t="s">
        <v>325</v>
      </c>
      <c r="C215" s="219"/>
      <c r="D215" s="142">
        <v>0</v>
      </c>
      <c r="E215" s="142">
        <v>0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3"/>
      <c r="O215" s="142">
        <v>0</v>
      </c>
      <c r="P215" s="142">
        <v>0</v>
      </c>
      <c r="Q215" s="142">
        <v>0</v>
      </c>
      <c r="R215" s="142">
        <v>0</v>
      </c>
      <c r="S215" s="142">
        <v>0</v>
      </c>
      <c r="T215" s="142">
        <v>0</v>
      </c>
      <c r="U215" s="142">
        <v>0</v>
      </c>
      <c r="V215" s="142">
        <v>0</v>
      </c>
      <c r="W215" s="142">
        <v>0</v>
      </c>
      <c r="X215" s="150"/>
      <c r="Y215" s="150"/>
      <c r="Z215" s="150"/>
      <c r="AA215" s="150"/>
      <c r="AB215" s="150"/>
      <c r="AC215" s="150"/>
      <c r="AD215" s="150"/>
      <c r="AE215" s="150"/>
      <c r="AF215" s="150"/>
    </row>
    <row r="216" spans="1:32">
      <c r="B216" s="8" t="s">
        <v>101</v>
      </c>
      <c r="C216" s="219"/>
      <c r="D216" s="142">
        <v>0</v>
      </c>
      <c r="E216" s="142">
        <v>0</v>
      </c>
      <c r="F216" s="142">
        <v>0</v>
      </c>
      <c r="G216" s="142">
        <v>0</v>
      </c>
      <c r="H216" s="142">
        <v>0</v>
      </c>
      <c r="I216" s="142">
        <v>0</v>
      </c>
      <c r="J216" s="142">
        <v>0</v>
      </c>
      <c r="K216" s="142">
        <v>0</v>
      </c>
      <c r="L216" s="142">
        <v>0</v>
      </c>
      <c r="M216" s="142">
        <v>0</v>
      </c>
      <c r="N216" s="143"/>
      <c r="O216" s="142">
        <v>0</v>
      </c>
      <c r="P216" s="142">
        <v>0</v>
      </c>
      <c r="Q216" s="142">
        <v>0</v>
      </c>
      <c r="R216" s="142">
        <v>0</v>
      </c>
      <c r="S216" s="142">
        <v>0</v>
      </c>
      <c r="T216" s="142">
        <v>0</v>
      </c>
      <c r="U216" s="142">
        <v>0</v>
      </c>
      <c r="V216" s="142">
        <v>0</v>
      </c>
      <c r="W216" s="142">
        <v>0</v>
      </c>
      <c r="X216" s="150"/>
      <c r="Y216" s="150"/>
      <c r="Z216" s="150"/>
      <c r="AA216" s="150"/>
      <c r="AB216" s="150"/>
      <c r="AC216" s="150"/>
      <c r="AD216" s="150"/>
      <c r="AE216" s="150"/>
      <c r="AF216" s="150"/>
    </row>
    <row r="217" spans="1:32" s="45" customFormat="1" ht="15" customHeight="1">
      <c r="A217" s="38"/>
      <c r="B217" s="9" t="s">
        <v>95</v>
      </c>
      <c r="C217" s="209" t="s">
        <v>310</v>
      </c>
      <c r="D217" s="139">
        <v>16874.88</v>
      </c>
      <c r="E217" s="139">
        <v>23061.74</v>
      </c>
      <c r="F217" s="139">
        <v>21852.81</v>
      </c>
      <c r="G217" s="139">
        <v>20072.25</v>
      </c>
      <c r="H217" s="139">
        <v>24865.51</v>
      </c>
      <c r="I217" s="139">
        <v>38616.46</v>
      </c>
      <c r="J217" s="139">
        <v>56160.738216117148</v>
      </c>
      <c r="K217" s="139">
        <v>65209.408634657528</v>
      </c>
      <c r="L217" s="139">
        <v>93815.84</v>
      </c>
      <c r="M217" s="139">
        <v>61363.229999999996</v>
      </c>
      <c r="N217" s="146"/>
      <c r="O217" s="139">
        <v>6186.8599999999988</v>
      </c>
      <c r="P217" s="139">
        <v>-1208.929999999998</v>
      </c>
      <c r="Q217" s="139">
        <v>-1780.5600000000027</v>
      </c>
      <c r="R217" s="139">
        <v>4793.2599999999984</v>
      </c>
      <c r="S217" s="139">
        <v>13750.950000000003</v>
      </c>
      <c r="T217" s="139">
        <v>17544.278216117145</v>
      </c>
      <c r="U217" s="139">
        <v>9048.6704185403833</v>
      </c>
      <c r="V217" s="139">
        <v>28606.431365342462</v>
      </c>
      <c r="W217" s="139">
        <v>-32452.609999999993</v>
      </c>
      <c r="X217" s="149"/>
      <c r="Y217" s="149"/>
      <c r="Z217" s="149"/>
      <c r="AA217" s="149"/>
      <c r="AB217" s="149"/>
      <c r="AC217" s="149"/>
      <c r="AD217" s="149"/>
      <c r="AE217" s="149"/>
      <c r="AF217" s="149"/>
    </row>
    <row r="218" spans="1:32" ht="15" customHeight="1">
      <c r="B218" s="208" t="s">
        <v>40</v>
      </c>
      <c r="C218" s="18"/>
      <c r="D218" s="142">
        <v>16874.88</v>
      </c>
      <c r="E218" s="142">
        <v>23061.74</v>
      </c>
      <c r="F218" s="142">
        <v>21852.81</v>
      </c>
      <c r="G218" s="142">
        <v>20072.25</v>
      </c>
      <c r="H218" s="142">
        <v>24865.51</v>
      </c>
      <c r="I218" s="142">
        <v>38616.46</v>
      </c>
      <c r="J218" s="142">
        <v>56160.738216117148</v>
      </c>
      <c r="K218" s="142">
        <v>65209.408634657528</v>
      </c>
      <c r="L218" s="142">
        <v>93815.84</v>
      </c>
      <c r="M218" s="142">
        <v>61363.229999999996</v>
      </c>
      <c r="N218" s="143"/>
      <c r="O218" s="142">
        <v>6186.8599999999988</v>
      </c>
      <c r="P218" s="142">
        <v>-1208.929999999998</v>
      </c>
      <c r="Q218" s="142">
        <v>-1780.5600000000027</v>
      </c>
      <c r="R218" s="142">
        <v>4793.2599999999984</v>
      </c>
      <c r="S218" s="142">
        <v>13750.950000000003</v>
      </c>
      <c r="T218" s="142">
        <v>17544.278216117145</v>
      </c>
      <c r="U218" s="142">
        <v>9048.6704185403833</v>
      </c>
      <c r="V218" s="142">
        <v>28606.431365342462</v>
      </c>
      <c r="W218" s="142">
        <v>-32452.609999999993</v>
      </c>
      <c r="X218" s="150"/>
      <c r="Y218" s="150"/>
      <c r="Z218" s="150"/>
      <c r="AA218" s="150"/>
      <c r="AB218" s="150"/>
      <c r="AC218" s="150"/>
      <c r="AD218" s="150"/>
      <c r="AE218" s="150"/>
      <c r="AF218" s="150"/>
    </row>
    <row r="219" spans="1:32">
      <c r="B219" s="6" t="s">
        <v>41</v>
      </c>
      <c r="C219" s="18"/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3"/>
      <c r="O219" s="142">
        <v>0</v>
      </c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50"/>
      <c r="Y219" s="150"/>
      <c r="Z219" s="150"/>
      <c r="AA219" s="150"/>
      <c r="AB219" s="150"/>
      <c r="AC219" s="150"/>
      <c r="AD219" s="150"/>
      <c r="AE219" s="150"/>
      <c r="AF219" s="150"/>
    </row>
    <row r="220" spans="1:32">
      <c r="B220" s="6" t="s">
        <v>42</v>
      </c>
      <c r="C220" s="18"/>
      <c r="D220" s="142">
        <v>0</v>
      </c>
      <c r="E220" s="142">
        <v>0</v>
      </c>
      <c r="F220" s="142">
        <v>0</v>
      </c>
      <c r="G220" s="142">
        <v>0</v>
      </c>
      <c r="H220" s="142">
        <v>0</v>
      </c>
      <c r="I220" s="142">
        <v>0</v>
      </c>
      <c r="J220" s="142">
        <v>0</v>
      </c>
      <c r="K220" s="142">
        <v>0</v>
      </c>
      <c r="L220" s="142">
        <v>0</v>
      </c>
      <c r="M220" s="142">
        <v>0</v>
      </c>
      <c r="N220" s="143"/>
      <c r="O220" s="142">
        <v>0</v>
      </c>
      <c r="P220" s="142">
        <v>0</v>
      </c>
      <c r="Q220" s="142">
        <v>0</v>
      </c>
      <c r="R220" s="142">
        <v>0</v>
      </c>
      <c r="S220" s="142">
        <v>0</v>
      </c>
      <c r="T220" s="142">
        <v>0</v>
      </c>
      <c r="U220" s="142">
        <v>0</v>
      </c>
      <c r="V220" s="142">
        <v>0</v>
      </c>
      <c r="W220" s="142">
        <v>0</v>
      </c>
      <c r="X220" s="150"/>
      <c r="Y220" s="150"/>
      <c r="Z220" s="150"/>
      <c r="AA220" s="150"/>
      <c r="AB220" s="150"/>
      <c r="AC220" s="150"/>
      <c r="AD220" s="150"/>
      <c r="AE220" s="150"/>
      <c r="AF220" s="150"/>
    </row>
    <row r="221" spans="1:32">
      <c r="B221" s="6" t="s">
        <v>43</v>
      </c>
      <c r="C221" s="18"/>
      <c r="D221" s="142">
        <v>0</v>
      </c>
      <c r="E221" s="142">
        <v>0</v>
      </c>
      <c r="F221" s="142">
        <v>0</v>
      </c>
      <c r="G221" s="142">
        <v>0</v>
      </c>
      <c r="H221" s="142">
        <v>0</v>
      </c>
      <c r="I221" s="142">
        <v>0</v>
      </c>
      <c r="J221" s="142">
        <v>0</v>
      </c>
      <c r="K221" s="142">
        <v>0</v>
      </c>
      <c r="L221" s="142">
        <v>0</v>
      </c>
      <c r="M221" s="142">
        <v>0</v>
      </c>
      <c r="N221" s="143"/>
      <c r="O221" s="142">
        <v>0</v>
      </c>
      <c r="P221" s="142">
        <v>0</v>
      </c>
      <c r="Q221" s="142">
        <v>0</v>
      </c>
      <c r="R221" s="142">
        <v>0</v>
      </c>
      <c r="S221" s="142">
        <v>0</v>
      </c>
      <c r="T221" s="142">
        <v>0</v>
      </c>
      <c r="U221" s="142">
        <v>0</v>
      </c>
      <c r="V221" s="142">
        <v>0</v>
      </c>
      <c r="W221" s="142">
        <v>0</v>
      </c>
      <c r="X221" s="150"/>
      <c r="Y221" s="150"/>
      <c r="Z221" s="150"/>
      <c r="AA221" s="150"/>
      <c r="AB221" s="150"/>
      <c r="AC221" s="150"/>
      <c r="AD221" s="150"/>
      <c r="AE221" s="150"/>
      <c r="AF221" s="150"/>
    </row>
    <row r="222" spans="1:32">
      <c r="B222" s="6" t="s">
        <v>44</v>
      </c>
      <c r="C222" s="18"/>
      <c r="D222" s="142">
        <v>0</v>
      </c>
      <c r="E222" s="142">
        <v>0</v>
      </c>
      <c r="F222" s="142">
        <v>0</v>
      </c>
      <c r="G222" s="142">
        <v>0</v>
      </c>
      <c r="H222" s="142">
        <v>0</v>
      </c>
      <c r="I222" s="142">
        <v>0</v>
      </c>
      <c r="J222" s="142">
        <v>0</v>
      </c>
      <c r="K222" s="142">
        <v>0</v>
      </c>
      <c r="L222" s="142">
        <v>0</v>
      </c>
      <c r="M222" s="142">
        <v>0</v>
      </c>
      <c r="N222" s="143"/>
      <c r="O222" s="142">
        <v>0</v>
      </c>
      <c r="P222" s="142">
        <v>0</v>
      </c>
      <c r="Q222" s="142">
        <v>0</v>
      </c>
      <c r="R222" s="142">
        <v>0</v>
      </c>
      <c r="S222" s="142">
        <v>0</v>
      </c>
      <c r="T222" s="142">
        <v>0</v>
      </c>
      <c r="U222" s="142">
        <v>0</v>
      </c>
      <c r="V222" s="142">
        <v>0</v>
      </c>
      <c r="W222" s="142">
        <v>0</v>
      </c>
      <c r="X222" s="150"/>
      <c r="Y222" s="150"/>
      <c r="Z222" s="150"/>
      <c r="AA222" s="150"/>
      <c r="AB222" s="150"/>
      <c r="AC222" s="150"/>
      <c r="AD222" s="150"/>
      <c r="AE222" s="150"/>
      <c r="AF222" s="150"/>
    </row>
    <row r="223" spans="1:32">
      <c r="B223" s="7" t="s">
        <v>45</v>
      </c>
      <c r="C223" s="18"/>
      <c r="D223" s="142">
        <v>0</v>
      </c>
      <c r="E223" s="142">
        <v>0</v>
      </c>
      <c r="F223" s="142">
        <v>0</v>
      </c>
      <c r="G223" s="142">
        <v>0</v>
      </c>
      <c r="H223" s="142">
        <v>0</v>
      </c>
      <c r="I223" s="142">
        <v>0</v>
      </c>
      <c r="J223" s="142">
        <v>0</v>
      </c>
      <c r="K223" s="142">
        <v>0</v>
      </c>
      <c r="L223" s="142">
        <v>0</v>
      </c>
      <c r="M223" s="142">
        <v>0</v>
      </c>
      <c r="N223" s="143"/>
      <c r="O223" s="142">
        <v>0</v>
      </c>
      <c r="P223" s="142">
        <v>0</v>
      </c>
      <c r="Q223" s="142">
        <v>0</v>
      </c>
      <c r="R223" s="142">
        <v>0</v>
      </c>
      <c r="S223" s="142">
        <v>0</v>
      </c>
      <c r="T223" s="142">
        <v>0</v>
      </c>
      <c r="U223" s="142">
        <v>0</v>
      </c>
      <c r="V223" s="142">
        <v>0</v>
      </c>
      <c r="W223" s="142">
        <v>0</v>
      </c>
      <c r="X223" s="150"/>
      <c r="Y223" s="150"/>
      <c r="Z223" s="150"/>
      <c r="AA223" s="150"/>
      <c r="AB223" s="150"/>
      <c r="AC223" s="150"/>
      <c r="AD223" s="150"/>
      <c r="AE223" s="150"/>
      <c r="AF223" s="150"/>
    </row>
    <row r="224" spans="1:32">
      <c r="B224" s="7" t="s">
        <v>46</v>
      </c>
      <c r="C224" s="18"/>
      <c r="D224" s="142">
        <v>0</v>
      </c>
      <c r="E224" s="142">
        <v>0</v>
      </c>
      <c r="F224" s="142">
        <v>0</v>
      </c>
      <c r="G224" s="142">
        <v>0</v>
      </c>
      <c r="H224" s="142">
        <v>0</v>
      </c>
      <c r="I224" s="142">
        <v>0</v>
      </c>
      <c r="J224" s="142">
        <v>0</v>
      </c>
      <c r="K224" s="142">
        <v>0</v>
      </c>
      <c r="L224" s="142">
        <v>0</v>
      </c>
      <c r="M224" s="142">
        <v>0</v>
      </c>
      <c r="N224" s="143"/>
      <c r="O224" s="142">
        <v>0</v>
      </c>
      <c r="P224" s="142">
        <v>0</v>
      </c>
      <c r="Q224" s="142">
        <v>0</v>
      </c>
      <c r="R224" s="142">
        <v>0</v>
      </c>
      <c r="S224" s="142">
        <v>0</v>
      </c>
      <c r="T224" s="142">
        <v>0</v>
      </c>
      <c r="U224" s="142">
        <v>0</v>
      </c>
      <c r="V224" s="142">
        <v>0</v>
      </c>
      <c r="W224" s="142">
        <v>0</v>
      </c>
      <c r="X224" s="150"/>
      <c r="Y224" s="150"/>
      <c r="Z224" s="150"/>
      <c r="AA224" s="150"/>
      <c r="AB224" s="150"/>
      <c r="AC224" s="150"/>
      <c r="AD224" s="150"/>
      <c r="AE224" s="150"/>
      <c r="AF224" s="150"/>
    </row>
    <row r="225" spans="1:32">
      <c r="B225" s="6" t="s">
        <v>317</v>
      </c>
      <c r="C225" s="18"/>
      <c r="D225" s="142">
        <v>8437.44</v>
      </c>
      <c r="E225" s="142">
        <v>11530.87</v>
      </c>
      <c r="F225" s="142">
        <v>10926.405000000001</v>
      </c>
      <c r="G225" s="142">
        <v>10036.125</v>
      </c>
      <c r="H225" s="142">
        <v>12432.754999999999</v>
      </c>
      <c r="I225" s="142">
        <v>19308.23</v>
      </c>
      <c r="J225" s="142">
        <v>28080.369108058574</v>
      </c>
      <c r="K225" s="142">
        <v>32604.704317328764</v>
      </c>
      <c r="L225" s="142">
        <v>46907.92</v>
      </c>
      <c r="M225" s="142">
        <v>30681.614999999998</v>
      </c>
      <c r="N225" s="143"/>
      <c r="O225" s="142">
        <v>3093.4299999999994</v>
      </c>
      <c r="P225" s="142">
        <v>-604.46499999999901</v>
      </c>
      <c r="Q225" s="142">
        <v>-890.28000000000134</v>
      </c>
      <c r="R225" s="142">
        <v>2396.6299999999992</v>
      </c>
      <c r="S225" s="142">
        <v>6875.4750000000013</v>
      </c>
      <c r="T225" s="142">
        <v>8772.1391080585727</v>
      </c>
      <c r="U225" s="142">
        <v>4524.3352092701916</v>
      </c>
      <c r="V225" s="142">
        <v>14303.215682671231</v>
      </c>
      <c r="W225" s="142">
        <v>-16226.304999999997</v>
      </c>
      <c r="X225" s="150"/>
      <c r="Y225" s="150"/>
      <c r="Z225" s="150"/>
      <c r="AA225" s="150"/>
      <c r="AB225" s="150"/>
      <c r="AC225" s="150"/>
      <c r="AD225" s="150"/>
      <c r="AE225" s="150"/>
      <c r="AF225" s="150"/>
    </row>
    <row r="226" spans="1:32">
      <c r="B226" s="6" t="s">
        <v>108</v>
      </c>
      <c r="C226" s="18"/>
      <c r="D226" s="142">
        <v>8437.44</v>
      </c>
      <c r="E226" s="142">
        <v>11530.87</v>
      </c>
      <c r="F226" s="142">
        <v>10926.405000000001</v>
      </c>
      <c r="G226" s="142">
        <v>10036.125</v>
      </c>
      <c r="H226" s="142">
        <v>12432.754999999999</v>
      </c>
      <c r="I226" s="142">
        <v>19308.23</v>
      </c>
      <c r="J226" s="142">
        <v>28080.369108058574</v>
      </c>
      <c r="K226" s="142">
        <v>32604.704317328764</v>
      </c>
      <c r="L226" s="142">
        <v>46907.92</v>
      </c>
      <c r="M226" s="142">
        <v>30681.614999999998</v>
      </c>
      <c r="N226" s="143"/>
      <c r="O226" s="142">
        <v>3093.4299999999994</v>
      </c>
      <c r="P226" s="142">
        <v>-604.46499999999901</v>
      </c>
      <c r="Q226" s="142">
        <v>-890.28000000000134</v>
      </c>
      <c r="R226" s="142">
        <v>2396.6299999999992</v>
      </c>
      <c r="S226" s="142">
        <v>6875.4750000000013</v>
      </c>
      <c r="T226" s="142">
        <v>8772.1391080585727</v>
      </c>
      <c r="U226" s="142">
        <v>4524.3352092701916</v>
      </c>
      <c r="V226" s="142">
        <v>14303.215682671231</v>
      </c>
      <c r="W226" s="142">
        <v>-16226.304999999997</v>
      </c>
      <c r="X226" s="150"/>
      <c r="Y226" s="150"/>
      <c r="Z226" s="150"/>
      <c r="AA226" s="150"/>
      <c r="AB226" s="150"/>
      <c r="AC226" s="150"/>
      <c r="AD226" s="150"/>
      <c r="AE226" s="150"/>
      <c r="AF226" s="150"/>
    </row>
    <row r="227" spans="1:32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3"/>
      <c r="O227" s="142">
        <v>0</v>
      </c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50"/>
      <c r="Y227" s="150"/>
      <c r="Z227" s="150"/>
      <c r="AA227" s="150"/>
      <c r="AB227" s="150"/>
      <c r="AC227" s="150"/>
      <c r="AD227" s="150"/>
      <c r="AE227" s="150"/>
      <c r="AF227" s="150"/>
    </row>
    <row r="228" spans="1:32">
      <c r="B228" s="6" t="s">
        <v>325</v>
      </c>
      <c r="C228" s="18"/>
      <c r="D228" s="142">
        <v>0</v>
      </c>
      <c r="E228" s="142">
        <v>0</v>
      </c>
      <c r="F228" s="142">
        <v>0</v>
      </c>
      <c r="G228" s="142">
        <v>0</v>
      </c>
      <c r="H228" s="142">
        <v>0</v>
      </c>
      <c r="I228" s="142">
        <v>0</v>
      </c>
      <c r="J228" s="142">
        <v>0</v>
      </c>
      <c r="K228" s="142">
        <v>0</v>
      </c>
      <c r="L228" s="142">
        <v>0</v>
      </c>
      <c r="M228" s="142">
        <v>0</v>
      </c>
      <c r="N228" s="143"/>
      <c r="O228" s="142">
        <v>0</v>
      </c>
      <c r="P228" s="142">
        <v>0</v>
      </c>
      <c r="Q228" s="142">
        <v>0</v>
      </c>
      <c r="R228" s="142">
        <v>0</v>
      </c>
      <c r="S228" s="142">
        <v>0</v>
      </c>
      <c r="T228" s="142">
        <v>0</v>
      </c>
      <c r="U228" s="142">
        <v>0</v>
      </c>
      <c r="V228" s="142">
        <v>0</v>
      </c>
      <c r="W228" s="142">
        <v>0</v>
      </c>
      <c r="X228" s="150"/>
      <c r="Y228" s="150"/>
      <c r="Z228" s="150"/>
      <c r="AA228" s="150"/>
      <c r="AB228" s="150"/>
      <c r="AC228" s="150"/>
      <c r="AD228" s="150"/>
      <c r="AE228" s="150"/>
      <c r="AF228" s="150"/>
    </row>
    <row r="229" spans="1:32">
      <c r="B229" s="8" t="s">
        <v>101</v>
      </c>
      <c r="C229" s="18"/>
      <c r="D229" s="142">
        <v>0</v>
      </c>
      <c r="E229" s="142">
        <v>0</v>
      </c>
      <c r="F229" s="142">
        <v>0</v>
      </c>
      <c r="G229" s="142">
        <v>0</v>
      </c>
      <c r="H229" s="142">
        <v>0</v>
      </c>
      <c r="I229" s="142">
        <v>0</v>
      </c>
      <c r="J229" s="142">
        <v>0</v>
      </c>
      <c r="K229" s="142">
        <v>0</v>
      </c>
      <c r="L229" s="142">
        <v>0</v>
      </c>
      <c r="M229" s="142">
        <v>0</v>
      </c>
      <c r="N229" s="143"/>
      <c r="O229" s="142">
        <v>0</v>
      </c>
      <c r="P229" s="142">
        <v>0</v>
      </c>
      <c r="Q229" s="142">
        <v>0</v>
      </c>
      <c r="R229" s="142">
        <v>0</v>
      </c>
      <c r="S229" s="142">
        <v>0</v>
      </c>
      <c r="T229" s="142">
        <v>0</v>
      </c>
      <c r="U229" s="142">
        <v>0</v>
      </c>
      <c r="V229" s="142">
        <v>0</v>
      </c>
      <c r="W229" s="142">
        <v>0</v>
      </c>
      <c r="X229" s="150"/>
      <c r="Y229" s="150"/>
      <c r="Z229" s="150"/>
      <c r="AA229" s="150"/>
      <c r="AB229" s="150"/>
      <c r="AC229" s="150"/>
      <c r="AD229" s="150"/>
      <c r="AE229" s="150"/>
      <c r="AF229" s="150"/>
    </row>
    <row r="230" spans="1:32" s="45" customFormat="1">
      <c r="A230" s="38"/>
      <c r="B230" s="5" t="s">
        <v>29</v>
      </c>
      <c r="C230" s="2"/>
      <c r="D230" s="139">
        <v>0</v>
      </c>
      <c r="E230" s="139">
        <v>0</v>
      </c>
      <c r="F230" s="139">
        <v>0</v>
      </c>
      <c r="G230" s="139">
        <v>0</v>
      </c>
      <c r="H230" s="139">
        <v>0</v>
      </c>
      <c r="I230" s="139">
        <v>0</v>
      </c>
      <c r="J230" s="139">
        <v>0</v>
      </c>
      <c r="K230" s="139">
        <v>0</v>
      </c>
      <c r="L230" s="139">
        <v>0</v>
      </c>
      <c r="M230" s="139">
        <v>0</v>
      </c>
      <c r="N230" s="146"/>
      <c r="O230" s="139">
        <v>0</v>
      </c>
      <c r="P230" s="139">
        <v>0</v>
      </c>
      <c r="Q230" s="139">
        <v>0</v>
      </c>
      <c r="R230" s="139">
        <v>0</v>
      </c>
      <c r="S230" s="139">
        <v>0</v>
      </c>
      <c r="T230" s="139">
        <v>0</v>
      </c>
      <c r="U230" s="139">
        <v>0</v>
      </c>
      <c r="V230" s="139">
        <v>0</v>
      </c>
      <c r="W230" s="139">
        <v>0</v>
      </c>
      <c r="X230" s="149"/>
      <c r="Y230" s="149"/>
      <c r="Z230" s="149"/>
      <c r="AA230" s="149"/>
      <c r="AB230" s="149"/>
      <c r="AC230" s="149"/>
      <c r="AD230" s="149"/>
      <c r="AE230" s="149"/>
      <c r="AF230" s="149"/>
    </row>
    <row r="231" spans="1:32" s="45" customFormat="1">
      <c r="A231" s="38"/>
      <c r="B231" s="5" t="s">
        <v>96</v>
      </c>
      <c r="C231" s="2"/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40"/>
      <c r="O231" s="139">
        <v>0</v>
      </c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49"/>
      <c r="Y231" s="149"/>
      <c r="Z231" s="149"/>
      <c r="AA231" s="149"/>
      <c r="AB231" s="149"/>
      <c r="AC231" s="149"/>
      <c r="AD231" s="149"/>
      <c r="AE231" s="149"/>
      <c r="AF231" s="149"/>
    </row>
    <row r="232" spans="1:32" s="45" customFormat="1">
      <c r="A232" s="38"/>
      <c r="B232" s="5" t="s">
        <v>100</v>
      </c>
      <c r="C232" s="2"/>
      <c r="D232" s="139">
        <v>116066.66</v>
      </c>
      <c r="E232" s="139">
        <v>122136.45</v>
      </c>
      <c r="F232" s="139">
        <v>120477.37999999999</v>
      </c>
      <c r="G232" s="139">
        <v>120920.56999999999</v>
      </c>
      <c r="H232" s="139">
        <v>127506.62</v>
      </c>
      <c r="I232" s="139">
        <v>129348.73</v>
      </c>
      <c r="J232" s="139">
        <v>165054.60884575715</v>
      </c>
      <c r="K232" s="139">
        <v>190171.78493072352</v>
      </c>
      <c r="L232" s="139">
        <v>229911.23</v>
      </c>
      <c r="M232" s="139">
        <v>208330.43</v>
      </c>
      <c r="N232" s="140"/>
      <c r="O232" s="139">
        <v>6069.789999999989</v>
      </c>
      <c r="P232" s="139">
        <v>-1659.069999999997</v>
      </c>
      <c r="Q232" s="139">
        <v>443.19000000000415</v>
      </c>
      <c r="R232" s="139">
        <v>6586.05</v>
      </c>
      <c r="S232" s="139">
        <v>1842.1100000000024</v>
      </c>
      <c r="T232" s="139">
        <v>35705.878845757135</v>
      </c>
      <c r="U232" s="139">
        <v>25117.176084966377</v>
      </c>
      <c r="V232" s="139">
        <v>39739.445069276509</v>
      </c>
      <c r="W232" s="139">
        <v>-21580.800000000047</v>
      </c>
      <c r="X232" s="149"/>
      <c r="Y232" s="149"/>
      <c r="Z232" s="149"/>
      <c r="AA232" s="149"/>
      <c r="AB232" s="149"/>
      <c r="AC232" s="149"/>
      <c r="AD232" s="149"/>
      <c r="AE232" s="149"/>
      <c r="AF232" s="149"/>
    </row>
  </sheetData>
  <mergeCells count="9">
    <mergeCell ref="O121:W121"/>
    <mergeCell ref="B119:J119"/>
    <mergeCell ref="D3:M3"/>
    <mergeCell ref="D4:M4"/>
    <mergeCell ref="D120:M120"/>
    <mergeCell ref="D121:M121"/>
    <mergeCell ref="O3:W3"/>
    <mergeCell ref="O4:W4"/>
    <mergeCell ref="O120:W120"/>
  </mergeCells>
  <hyperlinks>
    <hyperlink ref="A1" location="Index!A1" display="Index" xr:uid="{409FEE30-2026-4E01-80A5-A5D6EED04AE8}"/>
  </hyperlinks>
  <pageMargins left="0.7" right="0.7" top="0.75" bottom="0.75" header="0.3" footer="0.3"/>
  <pageSetup scale="21" orientation="portrait" r:id="rId1"/>
  <headerFooter>
    <oddHeader xml:space="preserve">&amp;C21-04-2016 17:49
</oddHeader>
  </headerFooter>
  <rowBreaks count="3" manualBreakCount="3">
    <brk id="61" max="16383" man="1"/>
    <brk id="116" max="16383" man="1"/>
    <brk id="17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F232"/>
  <sheetViews>
    <sheetView zoomScale="60" zoomScaleNormal="60" workbookViewId="0">
      <pane xSplit="3" ySplit="5" topLeftCell="D6" activePane="bottomRight" state="frozen"/>
      <selection activeCell="AC121" sqref="AC121"/>
      <selection pane="topRight" activeCell="AC121" sqref="AC121"/>
      <selection pane="bottomLeft" activeCell="AC121" sqref="AC121"/>
      <selection pane="bottomRight"/>
    </sheetView>
  </sheetViews>
  <sheetFormatPr defaultColWidth="9.1796875" defaultRowHeight="14"/>
  <cols>
    <col min="1" max="1" width="6.1796875" style="42" customWidth="1"/>
    <col min="2" max="2" width="72.90625" style="39" customWidth="1"/>
    <col min="3" max="3" width="11.1796875" style="40" customWidth="1"/>
    <col min="4" max="13" width="15.6328125" style="40" customWidth="1"/>
    <col min="14" max="14" width="10.54296875" style="41" customWidth="1"/>
    <col min="15" max="18" width="13.90625" style="41" customWidth="1"/>
    <col min="19" max="23" width="13.90625" style="39" customWidth="1"/>
    <col min="24" max="24" width="9.1796875" style="39"/>
    <col min="25" max="32" width="12.81640625" style="39" customWidth="1"/>
    <col min="33" max="16384" width="9.1796875" style="39"/>
  </cols>
  <sheetData>
    <row r="1" spans="1:32">
      <c r="A1" s="205" t="s">
        <v>315</v>
      </c>
    </row>
    <row r="2" spans="1:32" s="45" customFormat="1">
      <c r="A2" s="38"/>
      <c r="B2" s="196" t="s">
        <v>186</v>
      </c>
      <c r="C2" s="185"/>
      <c r="D2" s="52"/>
      <c r="E2" s="52"/>
      <c r="F2" s="52"/>
      <c r="G2" s="52"/>
      <c r="H2" s="52"/>
      <c r="I2" s="52"/>
      <c r="J2" s="52"/>
      <c r="K2" s="108"/>
      <c r="L2" s="165"/>
      <c r="M2" s="272"/>
      <c r="N2" s="52"/>
      <c r="O2" s="52"/>
      <c r="P2" s="52"/>
      <c r="Q2" s="52"/>
      <c r="R2" s="52"/>
    </row>
    <row r="3" spans="1:32" s="45" customFormat="1" ht="27" customHeight="1">
      <c r="A3" s="38"/>
      <c r="B3" s="104"/>
      <c r="C3" s="130" t="s">
        <v>251</v>
      </c>
      <c r="D3" s="326" t="s">
        <v>55</v>
      </c>
      <c r="E3" s="326"/>
      <c r="F3" s="326"/>
      <c r="G3" s="326"/>
      <c r="H3" s="326"/>
      <c r="I3" s="326"/>
      <c r="J3" s="326"/>
      <c r="K3" s="326"/>
      <c r="L3" s="326"/>
      <c r="M3" s="326"/>
      <c r="N3" s="77"/>
      <c r="O3" s="326" t="s">
        <v>226</v>
      </c>
      <c r="P3" s="326"/>
      <c r="Q3" s="326"/>
      <c r="R3" s="326"/>
      <c r="S3" s="326"/>
      <c r="T3" s="326"/>
      <c r="U3" s="326"/>
      <c r="V3" s="326"/>
      <c r="W3" s="326"/>
      <c r="Y3" s="72"/>
      <c r="Z3" s="187"/>
      <c r="AA3" s="187"/>
      <c r="AB3" s="187"/>
      <c r="AC3" s="187"/>
      <c r="AD3" s="187"/>
      <c r="AE3" s="187"/>
      <c r="AF3" s="187"/>
    </row>
    <row r="4" spans="1:32" s="45" customFormat="1" ht="15" customHeight="1">
      <c r="A4" s="38"/>
      <c r="B4" s="135"/>
      <c r="C4" s="101"/>
      <c r="D4" s="327" t="s">
        <v>318</v>
      </c>
      <c r="E4" s="327"/>
      <c r="F4" s="327"/>
      <c r="G4" s="327"/>
      <c r="H4" s="327"/>
      <c r="I4" s="327"/>
      <c r="J4" s="327"/>
      <c r="K4" s="327"/>
      <c r="L4" s="327"/>
      <c r="M4" s="327"/>
      <c r="N4" s="77"/>
      <c r="O4" s="331" t="s">
        <v>318</v>
      </c>
      <c r="P4" s="331"/>
      <c r="Q4" s="331"/>
      <c r="R4" s="331"/>
      <c r="S4" s="331"/>
      <c r="T4" s="331"/>
      <c r="U4" s="331"/>
      <c r="V4" s="331"/>
      <c r="W4" s="331"/>
      <c r="Y4" s="168"/>
      <c r="Z4" s="169"/>
      <c r="AA4" s="169"/>
      <c r="AB4" s="169"/>
      <c r="AC4" s="169"/>
      <c r="AD4" s="169"/>
      <c r="AE4" s="169"/>
      <c r="AF4" s="169"/>
    </row>
    <row r="5" spans="1:32" s="45" customFormat="1">
      <c r="A5" s="38"/>
      <c r="B5" s="107" t="s">
        <v>323</v>
      </c>
      <c r="C5" s="46"/>
      <c r="D5" s="181" t="s">
        <v>1</v>
      </c>
      <c r="E5" s="181" t="s">
        <v>2</v>
      </c>
      <c r="F5" s="181" t="s">
        <v>3</v>
      </c>
      <c r="G5" s="181" t="s">
        <v>4</v>
      </c>
      <c r="H5" s="181" t="s">
        <v>104</v>
      </c>
      <c r="I5" s="181" t="s">
        <v>105</v>
      </c>
      <c r="J5" s="181" t="s">
        <v>111</v>
      </c>
      <c r="K5" s="181" t="s">
        <v>268</v>
      </c>
      <c r="L5" s="181" t="s">
        <v>285</v>
      </c>
      <c r="M5" s="181" t="s">
        <v>367</v>
      </c>
      <c r="N5" s="48"/>
      <c r="O5" s="181" t="s">
        <v>2</v>
      </c>
      <c r="P5" s="181" t="s">
        <v>3</v>
      </c>
      <c r="Q5" s="181" t="s">
        <v>4</v>
      </c>
      <c r="R5" s="181" t="s">
        <v>104</v>
      </c>
      <c r="S5" s="181" t="s">
        <v>105</v>
      </c>
      <c r="T5" s="181" t="s">
        <v>111</v>
      </c>
      <c r="U5" s="181" t="s">
        <v>268</v>
      </c>
      <c r="V5" s="181" t="s">
        <v>285</v>
      </c>
      <c r="W5" s="181" t="s">
        <v>367</v>
      </c>
      <c r="Y5" s="180"/>
      <c r="Z5" s="180"/>
      <c r="AA5" s="180"/>
      <c r="AB5" s="180"/>
      <c r="AC5" s="180"/>
      <c r="AD5" s="180"/>
      <c r="AE5" s="180"/>
      <c r="AF5" s="180"/>
    </row>
    <row r="6" spans="1:32" s="45" customFormat="1">
      <c r="A6" s="38"/>
      <c r="B6" s="29" t="s">
        <v>5</v>
      </c>
      <c r="C6" s="209" t="s">
        <v>290</v>
      </c>
      <c r="D6" s="139">
        <v>0</v>
      </c>
      <c r="E6" s="139">
        <v>0</v>
      </c>
      <c r="F6" s="139">
        <v>0</v>
      </c>
      <c r="G6" s="139">
        <v>0</v>
      </c>
      <c r="H6" s="139">
        <v>0</v>
      </c>
      <c r="I6" s="139">
        <v>0</v>
      </c>
      <c r="J6" s="139">
        <v>0</v>
      </c>
      <c r="K6" s="139">
        <v>0</v>
      </c>
      <c r="L6" s="139">
        <v>0</v>
      </c>
      <c r="M6" s="139">
        <v>0</v>
      </c>
      <c r="N6" s="146"/>
      <c r="O6" s="139">
        <v>0</v>
      </c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49"/>
      <c r="Y6" s="149"/>
      <c r="Z6" s="149"/>
      <c r="AA6" s="149"/>
      <c r="AB6" s="149"/>
      <c r="AC6" s="149"/>
      <c r="AD6" s="149"/>
      <c r="AE6" s="149"/>
      <c r="AF6" s="149"/>
    </row>
    <row r="7" spans="1:32">
      <c r="B7" s="1" t="s">
        <v>35</v>
      </c>
      <c r="C7" s="210" t="s">
        <v>291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3"/>
      <c r="O7" s="142">
        <v>0</v>
      </c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50"/>
      <c r="Y7" s="150"/>
      <c r="Z7" s="150"/>
      <c r="AA7" s="150"/>
      <c r="AB7" s="150"/>
      <c r="AC7" s="150"/>
      <c r="AD7" s="150"/>
      <c r="AE7" s="150"/>
      <c r="AF7" s="150"/>
    </row>
    <row r="8" spans="1:32">
      <c r="B8" s="1" t="s">
        <v>36</v>
      </c>
      <c r="C8" s="210" t="s">
        <v>292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3"/>
      <c r="O8" s="142">
        <v>0</v>
      </c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50"/>
      <c r="Y8" s="150"/>
      <c r="Z8" s="150"/>
      <c r="AA8" s="150"/>
      <c r="AB8" s="150"/>
      <c r="AC8" s="150"/>
      <c r="AD8" s="150"/>
      <c r="AE8" s="150"/>
      <c r="AF8" s="150"/>
    </row>
    <row r="9" spans="1:32" s="45" customFormat="1">
      <c r="A9" s="38"/>
      <c r="B9" s="29" t="s">
        <v>6</v>
      </c>
      <c r="C9" s="209" t="s">
        <v>293</v>
      </c>
      <c r="D9" s="139">
        <v>873.11999999999989</v>
      </c>
      <c r="E9" s="139">
        <v>1160.07</v>
      </c>
      <c r="F9" s="139">
        <v>1259.1099999999999</v>
      </c>
      <c r="G9" s="139">
        <v>1492.39</v>
      </c>
      <c r="H9" s="139">
        <v>1738.39</v>
      </c>
      <c r="I9" s="139">
        <v>2003.84</v>
      </c>
      <c r="J9" s="139">
        <v>2278.1959000000002</v>
      </c>
      <c r="K9" s="139">
        <v>2375.2314000000001</v>
      </c>
      <c r="L9" s="139">
        <v>2628.5888</v>
      </c>
      <c r="M9" s="139">
        <v>2941.8321000000001</v>
      </c>
      <c r="N9" s="146"/>
      <c r="O9" s="139">
        <v>286.95000000000005</v>
      </c>
      <c r="P9" s="139">
        <v>99.039999999999935</v>
      </c>
      <c r="Q9" s="139">
        <v>233.28000000000026</v>
      </c>
      <c r="R9" s="139">
        <v>245.99999999999991</v>
      </c>
      <c r="S9" s="139">
        <v>265.44999999999987</v>
      </c>
      <c r="T9" s="139">
        <v>274.35590000000013</v>
      </c>
      <c r="U9" s="139">
        <v>97.035500000000141</v>
      </c>
      <c r="V9" s="139">
        <v>253.35739999999981</v>
      </c>
      <c r="W9" s="139">
        <v>313.24330000000026</v>
      </c>
      <c r="X9" s="149"/>
      <c r="Y9" s="149"/>
      <c r="Z9" s="149"/>
      <c r="AA9" s="149"/>
      <c r="AB9" s="149"/>
      <c r="AC9" s="149"/>
      <c r="AD9" s="149"/>
      <c r="AE9" s="149"/>
      <c r="AF9" s="149"/>
    </row>
    <row r="10" spans="1:32" s="45" customFormat="1">
      <c r="A10" s="38"/>
      <c r="B10" s="31" t="s">
        <v>7</v>
      </c>
      <c r="C10" s="209" t="s">
        <v>294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46"/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49"/>
      <c r="Y10" s="149"/>
      <c r="Z10" s="149"/>
      <c r="AA10" s="149"/>
      <c r="AB10" s="149"/>
      <c r="AC10" s="149"/>
      <c r="AD10" s="149"/>
      <c r="AE10" s="149"/>
      <c r="AF10" s="149"/>
    </row>
    <row r="11" spans="1:32">
      <c r="A11" s="50"/>
      <c r="B11" s="208" t="s">
        <v>40</v>
      </c>
      <c r="C11" s="219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3"/>
      <c r="O11" s="142">
        <v>0</v>
      </c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50"/>
      <c r="Y11" s="150"/>
      <c r="Z11" s="150"/>
      <c r="AA11" s="150"/>
      <c r="AB11" s="150"/>
      <c r="AC11" s="150"/>
      <c r="AD11" s="150"/>
      <c r="AE11" s="150"/>
      <c r="AF11" s="150"/>
    </row>
    <row r="12" spans="1:32">
      <c r="A12" s="50"/>
      <c r="B12" s="6" t="s">
        <v>41</v>
      </c>
      <c r="C12" s="219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3"/>
      <c r="O12" s="142">
        <v>0</v>
      </c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50"/>
      <c r="Y12" s="150"/>
      <c r="Z12" s="150"/>
      <c r="AA12" s="150"/>
      <c r="AB12" s="150"/>
      <c r="AC12" s="150"/>
      <c r="AD12" s="150"/>
      <c r="AE12" s="150"/>
      <c r="AF12" s="150"/>
    </row>
    <row r="13" spans="1:32">
      <c r="A13" s="50"/>
      <c r="B13" s="6" t="s">
        <v>42</v>
      </c>
      <c r="C13" s="219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3"/>
      <c r="O13" s="142">
        <v>0</v>
      </c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50"/>
      <c r="Y13" s="150"/>
      <c r="Z13" s="150"/>
      <c r="AA13" s="150"/>
      <c r="AB13" s="150"/>
      <c r="AC13" s="150"/>
      <c r="AD13" s="150"/>
      <c r="AE13" s="150"/>
      <c r="AF13" s="150"/>
    </row>
    <row r="14" spans="1:32">
      <c r="A14" s="50"/>
      <c r="B14" s="6" t="s">
        <v>43</v>
      </c>
      <c r="C14" s="219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3"/>
      <c r="O14" s="142">
        <v>0</v>
      </c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50"/>
      <c r="Y14" s="150"/>
      <c r="Z14" s="150"/>
      <c r="AA14" s="150"/>
      <c r="AB14" s="150"/>
      <c r="AC14" s="150"/>
      <c r="AD14" s="150"/>
      <c r="AE14" s="150"/>
      <c r="AF14" s="150"/>
    </row>
    <row r="15" spans="1:32">
      <c r="A15" s="50"/>
      <c r="B15" s="6" t="s">
        <v>44</v>
      </c>
      <c r="C15" s="219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3"/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50"/>
      <c r="Y15" s="150"/>
      <c r="Z15" s="150"/>
      <c r="AA15" s="150"/>
      <c r="AB15" s="150"/>
      <c r="AC15" s="150"/>
      <c r="AD15" s="150"/>
      <c r="AE15" s="150"/>
      <c r="AF15" s="150"/>
    </row>
    <row r="16" spans="1:32">
      <c r="A16" s="50"/>
      <c r="B16" s="7" t="s">
        <v>45</v>
      </c>
      <c r="C16" s="219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3"/>
      <c r="O16" s="142">
        <v>0</v>
      </c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50"/>
      <c r="Y16" s="150"/>
      <c r="Z16" s="150"/>
      <c r="AA16" s="150"/>
      <c r="AB16" s="150"/>
      <c r="AC16" s="150"/>
      <c r="AD16" s="150"/>
      <c r="AE16" s="150"/>
      <c r="AF16" s="150"/>
    </row>
    <row r="17" spans="1:32">
      <c r="A17" s="50"/>
      <c r="B17" s="7" t="s">
        <v>46</v>
      </c>
      <c r="C17" s="219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3"/>
      <c r="O17" s="142">
        <v>0</v>
      </c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50"/>
      <c r="Y17" s="150"/>
      <c r="Z17" s="150"/>
      <c r="AA17" s="150"/>
      <c r="AB17" s="150"/>
      <c r="AC17" s="150"/>
      <c r="AD17" s="150"/>
      <c r="AE17" s="150"/>
      <c r="AF17" s="150"/>
    </row>
    <row r="18" spans="1:32">
      <c r="A18" s="50"/>
      <c r="B18" s="6" t="s">
        <v>317</v>
      </c>
      <c r="C18" s="219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3"/>
      <c r="O18" s="142">
        <v>0</v>
      </c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50"/>
      <c r="Y18" s="150"/>
      <c r="Z18" s="150"/>
      <c r="AA18" s="150"/>
      <c r="AB18" s="150"/>
      <c r="AC18" s="150"/>
      <c r="AD18" s="150"/>
      <c r="AE18" s="150"/>
      <c r="AF18" s="150"/>
    </row>
    <row r="19" spans="1:32">
      <c r="A19" s="50"/>
      <c r="B19" s="6" t="s">
        <v>108</v>
      </c>
      <c r="C19" s="210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3"/>
      <c r="O19" s="142">
        <v>0</v>
      </c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50"/>
      <c r="Y19" s="150"/>
      <c r="Z19" s="150"/>
      <c r="AA19" s="150"/>
      <c r="AB19" s="150"/>
      <c r="AC19" s="150"/>
      <c r="AD19" s="150"/>
      <c r="AE19" s="150"/>
      <c r="AF19" s="150"/>
    </row>
    <row r="20" spans="1:32">
      <c r="A20" s="50"/>
      <c r="B20" s="6" t="s">
        <v>48</v>
      </c>
      <c r="C20" s="219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3"/>
      <c r="O20" s="142">
        <v>0</v>
      </c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50"/>
      <c r="Y20" s="150"/>
      <c r="Z20" s="150"/>
      <c r="AA20" s="150"/>
      <c r="AB20" s="150"/>
      <c r="AC20" s="150"/>
      <c r="AD20" s="150"/>
      <c r="AE20" s="150"/>
      <c r="AF20" s="150"/>
    </row>
    <row r="21" spans="1:32">
      <c r="A21" s="50"/>
      <c r="B21" s="6" t="s">
        <v>325</v>
      </c>
      <c r="C21" s="219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3"/>
      <c r="O21" s="142">
        <v>0</v>
      </c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50"/>
      <c r="Y21" s="150"/>
      <c r="Z21" s="150"/>
      <c r="AA21" s="150"/>
      <c r="AB21" s="150"/>
      <c r="AC21" s="150"/>
      <c r="AD21" s="150"/>
      <c r="AE21" s="150"/>
      <c r="AF21" s="150"/>
    </row>
    <row r="22" spans="1:32">
      <c r="A22" s="50"/>
      <c r="B22" s="8" t="s">
        <v>101</v>
      </c>
      <c r="C22" s="219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3"/>
      <c r="O22" s="142">
        <v>0</v>
      </c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50"/>
      <c r="Y22" s="150"/>
      <c r="Z22" s="150"/>
      <c r="AA22" s="150"/>
      <c r="AB22" s="150"/>
      <c r="AC22" s="150"/>
      <c r="AD22" s="150"/>
      <c r="AE22" s="150"/>
      <c r="AF22" s="150"/>
    </row>
    <row r="23" spans="1:32" s="45" customFormat="1">
      <c r="A23" s="38"/>
      <c r="B23" s="31" t="s">
        <v>8</v>
      </c>
      <c r="C23" s="209" t="s">
        <v>295</v>
      </c>
      <c r="D23" s="139">
        <v>873.11999999999989</v>
      </c>
      <c r="E23" s="139">
        <v>1160.07</v>
      </c>
      <c r="F23" s="139">
        <v>1259.1099999999999</v>
      </c>
      <c r="G23" s="139">
        <v>1492.39</v>
      </c>
      <c r="H23" s="139">
        <v>1738.39</v>
      </c>
      <c r="I23" s="139">
        <v>2003.84</v>
      </c>
      <c r="J23" s="139">
        <v>2278.1959000000002</v>
      </c>
      <c r="K23" s="139">
        <v>2375.2314000000001</v>
      </c>
      <c r="L23" s="139">
        <v>2628.5888</v>
      </c>
      <c r="M23" s="139">
        <v>2941.8321000000001</v>
      </c>
      <c r="N23" s="146"/>
      <c r="O23" s="139">
        <v>286.95000000000005</v>
      </c>
      <c r="P23" s="139">
        <v>99.039999999999935</v>
      </c>
      <c r="Q23" s="139">
        <v>233.28000000000026</v>
      </c>
      <c r="R23" s="139">
        <v>245.99999999999991</v>
      </c>
      <c r="S23" s="139">
        <v>265.44999999999987</v>
      </c>
      <c r="T23" s="139">
        <v>274.35590000000013</v>
      </c>
      <c r="U23" s="139">
        <v>97.035500000000141</v>
      </c>
      <c r="V23" s="139">
        <v>253.35739999999981</v>
      </c>
      <c r="W23" s="139">
        <v>313.24330000000026</v>
      </c>
      <c r="X23" s="149"/>
      <c r="Y23" s="149"/>
      <c r="Z23" s="149"/>
      <c r="AA23" s="149"/>
      <c r="AB23" s="149"/>
      <c r="AC23" s="149"/>
      <c r="AD23" s="149"/>
      <c r="AE23" s="149"/>
      <c r="AF23" s="149"/>
    </row>
    <row r="24" spans="1:32">
      <c r="B24" s="208" t="s">
        <v>40</v>
      </c>
      <c r="C24" s="219"/>
      <c r="D24" s="142">
        <v>873.11999999999989</v>
      </c>
      <c r="E24" s="142">
        <v>1160.07</v>
      </c>
      <c r="F24" s="142">
        <v>1259.1099999999999</v>
      </c>
      <c r="G24" s="142">
        <v>1492.39</v>
      </c>
      <c r="H24" s="142">
        <v>1738.39</v>
      </c>
      <c r="I24" s="142">
        <v>2003.84</v>
      </c>
      <c r="J24" s="142">
        <v>2278.1959000000002</v>
      </c>
      <c r="K24" s="142">
        <v>2375.2314000000001</v>
      </c>
      <c r="L24" s="142">
        <v>2628.5888</v>
      </c>
      <c r="M24" s="142">
        <v>2941.8321000000001</v>
      </c>
      <c r="N24" s="143"/>
      <c r="O24" s="142">
        <v>286.95000000000005</v>
      </c>
      <c r="P24" s="142">
        <v>99.039999999999935</v>
      </c>
      <c r="Q24" s="142">
        <v>233.28000000000026</v>
      </c>
      <c r="R24" s="142">
        <v>245.99999999999991</v>
      </c>
      <c r="S24" s="142">
        <v>265.44999999999987</v>
      </c>
      <c r="T24" s="142">
        <v>274.35590000000013</v>
      </c>
      <c r="U24" s="142">
        <v>97.035500000000141</v>
      </c>
      <c r="V24" s="142">
        <v>253.35739999999981</v>
      </c>
      <c r="W24" s="142">
        <v>313.24330000000026</v>
      </c>
      <c r="X24" s="150"/>
      <c r="Y24" s="150"/>
      <c r="Z24" s="150"/>
      <c r="AA24" s="150"/>
      <c r="AB24" s="150"/>
      <c r="AC24" s="150"/>
      <c r="AD24" s="150"/>
      <c r="AE24" s="150"/>
      <c r="AF24" s="150"/>
    </row>
    <row r="25" spans="1:32">
      <c r="B25" s="6" t="s">
        <v>41</v>
      </c>
      <c r="C25" s="219"/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3"/>
      <c r="O25" s="142">
        <v>0</v>
      </c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50"/>
      <c r="Y25" s="150"/>
      <c r="Z25" s="150"/>
      <c r="AA25" s="150"/>
      <c r="AB25" s="150"/>
      <c r="AC25" s="150"/>
      <c r="AD25" s="150"/>
      <c r="AE25" s="150"/>
      <c r="AF25" s="150"/>
    </row>
    <row r="26" spans="1:32">
      <c r="B26" s="6" t="s">
        <v>42</v>
      </c>
      <c r="C26" s="219"/>
      <c r="D26" s="142">
        <v>873.11999999999989</v>
      </c>
      <c r="E26" s="142">
        <v>1160.07</v>
      </c>
      <c r="F26" s="142">
        <v>1259.1099999999999</v>
      </c>
      <c r="G26" s="142">
        <v>1492.39</v>
      </c>
      <c r="H26" s="142">
        <v>1738.39</v>
      </c>
      <c r="I26" s="142">
        <v>2003.84</v>
      </c>
      <c r="J26" s="142">
        <v>2278.1959000000002</v>
      </c>
      <c r="K26" s="142">
        <v>2375.2314000000001</v>
      </c>
      <c r="L26" s="142">
        <v>2628.5888</v>
      </c>
      <c r="M26" s="142">
        <v>2941.8321000000001</v>
      </c>
      <c r="N26" s="143"/>
      <c r="O26" s="142">
        <v>286.95000000000005</v>
      </c>
      <c r="P26" s="142">
        <v>99.039999999999935</v>
      </c>
      <c r="Q26" s="142">
        <v>233.28000000000026</v>
      </c>
      <c r="R26" s="142">
        <v>245.99999999999991</v>
      </c>
      <c r="S26" s="142">
        <v>265.44999999999987</v>
      </c>
      <c r="T26" s="142">
        <v>274.35590000000013</v>
      </c>
      <c r="U26" s="142">
        <v>97.035500000000141</v>
      </c>
      <c r="V26" s="142">
        <v>253.35739999999981</v>
      </c>
      <c r="W26" s="142">
        <v>313.24330000000026</v>
      </c>
      <c r="X26" s="150"/>
      <c r="Y26" s="150"/>
      <c r="Z26" s="150"/>
      <c r="AA26" s="150"/>
      <c r="AB26" s="150"/>
      <c r="AC26" s="150"/>
      <c r="AD26" s="150"/>
      <c r="AE26" s="150"/>
      <c r="AF26" s="150"/>
    </row>
    <row r="27" spans="1:32">
      <c r="B27" s="6" t="s">
        <v>43</v>
      </c>
      <c r="C27" s="219"/>
      <c r="D27" s="142">
        <v>0</v>
      </c>
      <c r="E27" s="142">
        <v>0</v>
      </c>
      <c r="F27" s="142">
        <v>0</v>
      </c>
      <c r="G27" s="142">
        <v>0</v>
      </c>
      <c r="H27" s="142">
        <v>0</v>
      </c>
      <c r="I27" s="142">
        <v>0</v>
      </c>
      <c r="J27" s="142">
        <v>0</v>
      </c>
      <c r="K27" s="142">
        <v>0</v>
      </c>
      <c r="L27" s="142">
        <v>0</v>
      </c>
      <c r="M27" s="142">
        <v>0</v>
      </c>
      <c r="N27" s="143"/>
      <c r="O27" s="142">
        <v>0</v>
      </c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0</v>
      </c>
      <c r="W27" s="142">
        <v>0</v>
      </c>
      <c r="X27" s="150"/>
      <c r="Y27" s="150"/>
      <c r="Z27" s="150"/>
      <c r="AA27" s="150"/>
      <c r="AB27" s="150"/>
      <c r="AC27" s="150"/>
      <c r="AD27" s="150"/>
      <c r="AE27" s="150"/>
      <c r="AF27" s="150"/>
    </row>
    <row r="28" spans="1:32">
      <c r="B28" s="6" t="s">
        <v>44</v>
      </c>
      <c r="C28" s="219"/>
      <c r="D28" s="142">
        <v>0</v>
      </c>
      <c r="E28" s="142">
        <v>0</v>
      </c>
      <c r="F28" s="142">
        <v>0</v>
      </c>
      <c r="G28" s="142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3"/>
      <c r="O28" s="142">
        <v>0</v>
      </c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50"/>
      <c r="Y28" s="150"/>
      <c r="Z28" s="150"/>
      <c r="AA28" s="150"/>
      <c r="AB28" s="150"/>
      <c r="AC28" s="150"/>
      <c r="AD28" s="150"/>
      <c r="AE28" s="150"/>
      <c r="AF28" s="150"/>
    </row>
    <row r="29" spans="1:32">
      <c r="B29" s="7" t="s">
        <v>45</v>
      </c>
      <c r="C29" s="219"/>
      <c r="D29" s="142"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3"/>
      <c r="O29" s="142">
        <v>0</v>
      </c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50"/>
      <c r="Y29" s="150"/>
      <c r="Z29" s="150"/>
      <c r="AA29" s="150"/>
      <c r="AB29" s="150"/>
      <c r="AC29" s="150"/>
      <c r="AD29" s="150"/>
      <c r="AE29" s="150"/>
      <c r="AF29" s="150"/>
    </row>
    <row r="30" spans="1:32">
      <c r="B30" s="7" t="s">
        <v>46</v>
      </c>
      <c r="C30" s="219"/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3"/>
      <c r="O30" s="142">
        <v>0</v>
      </c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50"/>
      <c r="Y30" s="150"/>
      <c r="Z30" s="150"/>
      <c r="AA30" s="150"/>
      <c r="AB30" s="150"/>
      <c r="AC30" s="150"/>
      <c r="AD30" s="150"/>
      <c r="AE30" s="150"/>
      <c r="AF30" s="150"/>
    </row>
    <row r="31" spans="1:32">
      <c r="B31" s="6" t="s">
        <v>317</v>
      </c>
      <c r="C31" s="219"/>
      <c r="D31" s="142">
        <v>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3"/>
      <c r="O31" s="142">
        <v>0</v>
      </c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50"/>
      <c r="Y31" s="150"/>
      <c r="Z31" s="150"/>
      <c r="AA31" s="150"/>
      <c r="AB31" s="150"/>
      <c r="AC31" s="150"/>
      <c r="AD31" s="150"/>
      <c r="AE31" s="150"/>
      <c r="AF31" s="150"/>
    </row>
    <row r="32" spans="1:32">
      <c r="B32" s="6" t="s">
        <v>108</v>
      </c>
      <c r="C32" s="219"/>
      <c r="D32" s="142">
        <v>0</v>
      </c>
      <c r="E32" s="142">
        <v>0</v>
      </c>
      <c r="F32" s="142">
        <v>0</v>
      </c>
      <c r="G32" s="142">
        <v>0</v>
      </c>
      <c r="H32" s="142">
        <v>0</v>
      </c>
      <c r="I32" s="142">
        <v>0</v>
      </c>
      <c r="J32" s="142">
        <v>0</v>
      </c>
      <c r="K32" s="142">
        <v>0</v>
      </c>
      <c r="L32" s="142">
        <v>0</v>
      </c>
      <c r="M32" s="142">
        <v>0</v>
      </c>
      <c r="N32" s="143"/>
      <c r="O32" s="142">
        <v>0</v>
      </c>
      <c r="P32" s="142">
        <v>0</v>
      </c>
      <c r="Q32" s="142">
        <v>0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50"/>
      <c r="Y32" s="150"/>
      <c r="Z32" s="150"/>
      <c r="AA32" s="150"/>
      <c r="AB32" s="150"/>
      <c r="AC32" s="150"/>
      <c r="AD32" s="150"/>
      <c r="AE32" s="150"/>
      <c r="AF32" s="150"/>
    </row>
    <row r="33" spans="1:32">
      <c r="B33" s="6" t="s">
        <v>48</v>
      </c>
      <c r="C33" s="219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3"/>
      <c r="O33" s="142">
        <v>0</v>
      </c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50"/>
      <c r="Y33" s="150"/>
      <c r="Z33" s="150"/>
      <c r="AA33" s="150"/>
      <c r="AB33" s="150"/>
      <c r="AC33" s="150"/>
      <c r="AD33" s="150"/>
      <c r="AE33" s="150"/>
      <c r="AF33" s="150"/>
    </row>
    <row r="34" spans="1:32">
      <c r="B34" s="6" t="s">
        <v>325</v>
      </c>
      <c r="C34" s="219"/>
      <c r="D34" s="142">
        <v>0</v>
      </c>
      <c r="E34" s="142">
        <v>0</v>
      </c>
      <c r="F34" s="142">
        <v>0</v>
      </c>
      <c r="G34" s="142">
        <v>0</v>
      </c>
      <c r="H34" s="142">
        <v>0</v>
      </c>
      <c r="I34" s="142">
        <v>0</v>
      </c>
      <c r="J34" s="142">
        <v>0</v>
      </c>
      <c r="K34" s="142">
        <v>0</v>
      </c>
      <c r="L34" s="142">
        <v>0</v>
      </c>
      <c r="M34" s="142">
        <v>0</v>
      </c>
      <c r="N34" s="143"/>
      <c r="O34" s="142">
        <v>0</v>
      </c>
      <c r="P34" s="142">
        <v>0</v>
      </c>
      <c r="Q34" s="142">
        <v>0</v>
      </c>
      <c r="R34" s="142">
        <v>0</v>
      </c>
      <c r="S34" s="142">
        <v>0</v>
      </c>
      <c r="T34" s="142">
        <v>0</v>
      </c>
      <c r="U34" s="142">
        <v>0</v>
      </c>
      <c r="V34" s="142">
        <v>0</v>
      </c>
      <c r="W34" s="142">
        <v>0</v>
      </c>
      <c r="X34" s="150"/>
      <c r="Y34" s="150"/>
      <c r="Z34" s="150"/>
      <c r="AA34" s="150"/>
      <c r="AB34" s="150"/>
      <c r="AC34" s="150"/>
      <c r="AD34" s="150"/>
      <c r="AE34" s="150"/>
      <c r="AF34" s="150"/>
    </row>
    <row r="35" spans="1:32">
      <c r="B35" s="8" t="s">
        <v>101</v>
      </c>
      <c r="C35" s="219"/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142">
        <v>0</v>
      </c>
      <c r="L35" s="142">
        <v>0</v>
      </c>
      <c r="M35" s="142">
        <v>0</v>
      </c>
      <c r="N35" s="143"/>
      <c r="O35" s="142">
        <v>0</v>
      </c>
      <c r="P35" s="142">
        <v>0</v>
      </c>
      <c r="Q35" s="142">
        <v>0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50"/>
      <c r="Y35" s="150"/>
      <c r="Z35" s="150"/>
      <c r="AA35" s="150"/>
      <c r="AB35" s="150"/>
      <c r="AC35" s="150"/>
      <c r="AD35" s="150"/>
      <c r="AE35" s="150"/>
      <c r="AF35" s="150"/>
    </row>
    <row r="36" spans="1:32" s="45" customFormat="1">
      <c r="A36" s="38"/>
      <c r="B36" s="29" t="s">
        <v>9</v>
      </c>
      <c r="C36" s="209" t="s">
        <v>296</v>
      </c>
      <c r="D36" s="139">
        <v>0</v>
      </c>
      <c r="E36" s="139">
        <v>71.319600000000008</v>
      </c>
      <c r="F36" s="139">
        <v>71.319600000000008</v>
      </c>
      <c r="G36" s="139">
        <v>71.319600000000008</v>
      </c>
      <c r="H36" s="139">
        <v>71.319600000000008</v>
      </c>
      <c r="I36" s="139">
        <v>71.319600000000008</v>
      </c>
      <c r="J36" s="139">
        <v>71.319600000000008</v>
      </c>
      <c r="K36" s="139">
        <v>71.319600000000008</v>
      </c>
      <c r="L36" s="139">
        <v>71.319600000000008</v>
      </c>
      <c r="M36" s="139">
        <v>71.319600000000008</v>
      </c>
      <c r="N36" s="146"/>
      <c r="O36" s="139">
        <v>71.319600000000008</v>
      </c>
      <c r="P36" s="139">
        <v>0</v>
      </c>
      <c r="Q36" s="139">
        <v>0</v>
      </c>
      <c r="R36" s="139">
        <v>0</v>
      </c>
      <c r="S36" s="139">
        <v>0</v>
      </c>
      <c r="T36" s="139">
        <v>0</v>
      </c>
      <c r="U36" s="139">
        <v>0</v>
      </c>
      <c r="V36" s="139">
        <v>0</v>
      </c>
      <c r="W36" s="139">
        <v>0</v>
      </c>
      <c r="X36" s="149"/>
      <c r="Y36" s="149"/>
      <c r="Z36" s="149"/>
      <c r="AA36" s="149"/>
      <c r="AB36" s="149"/>
      <c r="AC36" s="149"/>
      <c r="AD36" s="149"/>
      <c r="AE36" s="149"/>
      <c r="AF36" s="149"/>
    </row>
    <row r="37" spans="1:32">
      <c r="B37" s="208" t="s">
        <v>40</v>
      </c>
      <c r="C37" s="219"/>
      <c r="D37" s="142">
        <v>0</v>
      </c>
      <c r="E37" s="142">
        <v>71.319600000000008</v>
      </c>
      <c r="F37" s="142">
        <v>71.319600000000008</v>
      </c>
      <c r="G37" s="142">
        <v>71.319600000000008</v>
      </c>
      <c r="H37" s="142">
        <v>71.319600000000008</v>
      </c>
      <c r="I37" s="142">
        <v>71.319600000000008</v>
      </c>
      <c r="J37" s="142">
        <v>71.319600000000008</v>
      </c>
      <c r="K37" s="142">
        <v>71.319600000000008</v>
      </c>
      <c r="L37" s="142">
        <v>71.319600000000008</v>
      </c>
      <c r="M37" s="142">
        <v>71.319600000000008</v>
      </c>
      <c r="N37" s="143"/>
      <c r="O37" s="142">
        <v>71.319600000000008</v>
      </c>
      <c r="P37" s="142">
        <v>0</v>
      </c>
      <c r="Q37" s="142">
        <v>0</v>
      </c>
      <c r="R37" s="142">
        <v>0</v>
      </c>
      <c r="S37" s="142">
        <v>0</v>
      </c>
      <c r="T37" s="142">
        <v>0</v>
      </c>
      <c r="U37" s="142">
        <v>0</v>
      </c>
      <c r="V37" s="142">
        <v>0</v>
      </c>
      <c r="W37" s="142">
        <v>0</v>
      </c>
      <c r="X37" s="150"/>
      <c r="Y37" s="150"/>
      <c r="Z37" s="150"/>
      <c r="AA37" s="150"/>
      <c r="AB37" s="150"/>
      <c r="AC37" s="150"/>
      <c r="AD37" s="150"/>
      <c r="AE37" s="150"/>
      <c r="AF37" s="150"/>
    </row>
    <row r="38" spans="1:32">
      <c r="B38" s="6" t="s">
        <v>41</v>
      </c>
      <c r="C38" s="219"/>
      <c r="D38" s="142">
        <v>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0</v>
      </c>
      <c r="K38" s="142">
        <v>0</v>
      </c>
      <c r="L38" s="142">
        <v>0</v>
      </c>
      <c r="M38" s="142">
        <v>0</v>
      </c>
      <c r="N38" s="143"/>
      <c r="O38" s="142">
        <v>0</v>
      </c>
      <c r="P38" s="142">
        <v>0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50"/>
      <c r="Y38" s="150"/>
      <c r="Z38" s="150"/>
      <c r="AA38" s="150"/>
      <c r="AB38" s="150"/>
      <c r="AC38" s="150"/>
      <c r="AD38" s="150"/>
      <c r="AE38" s="150"/>
      <c r="AF38" s="150"/>
    </row>
    <row r="39" spans="1:32">
      <c r="B39" s="6" t="s">
        <v>42</v>
      </c>
      <c r="C39" s="219"/>
      <c r="D39" s="142">
        <v>0</v>
      </c>
      <c r="E39" s="142">
        <v>0</v>
      </c>
      <c r="F39" s="142">
        <v>0</v>
      </c>
      <c r="G39" s="142">
        <v>0</v>
      </c>
      <c r="H39" s="142">
        <v>0</v>
      </c>
      <c r="I39" s="142">
        <v>0</v>
      </c>
      <c r="J39" s="142">
        <v>0</v>
      </c>
      <c r="K39" s="142">
        <v>0</v>
      </c>
      <c r="L39" s="142">
        <v>0</v>
      </c>
      <c r="M39" s="142">
        <v>0</v>
      </c>
      <c r="N39" s="143"/>
      <c r="O39" s="142">
        <v>0</v>
      </c>
      <c r="P39" s="142">
        <v>0</v>
      </c>
      <c r="Q39" s="142">
        <v>0</v>
      </c>
      <c r="R39" s="142">
        <v>0</v>
      </c>
      <c r="S39" s="142">
        <v>0</v>
      </c>
      <c r="T39" s="142">
        <v>0</v>
      </c>
      <c r="U39" s="142">
        <v>0</v>
      </c>
      <c r="V39" s="142">
        <v>0</v>
      </c>
      <c r="W39" s="142">
        <v>0</v>
      </c>
      <c r="X39" s="150"/>
      <c r="Y39" s="150"/>
      <c r="Z39" s="150"/>
      <c r="AA39" s="150"/>
      <c r="AB39" s="150"/>
      <c r="AC39" s="150"/>
      <c r="AD39" s="150"/>
      <c r="AE39" s="150"/>
      <c r="AF39" s="150"/>
    </row>
    <row r="40" spans="1:32">
      <c r="B40" s="6" t="s">
        <v>43</v>
      </c>
      <c r="C40" s="219"/>
      <c r="D40" s="142">
        <v>0</v>
      </c>
      <c r="E40" s="142">
        <v>0</v>
      </c>
      <c r="F40" s="142">
        <v>0</v>
      </c>
      <c r="G40" s="142">
        <v>0</v>
      </c>
      <c r="H40" s="142">
        <v>0</v>
      </c>
      <c r="I40" s="142">
        <v>0</v>
      </c>
      <c r="J40" s="142">
        <v>0</v>
      </c>
      <c r="K40" s="142">
        <v>0</v>
      </c>
      <c r="L40" s="142">
        <v>0</v>
      </c>
      <c r="M40" s="142">
        <v>0</v>
      </c>
      <c r="N40" s="143"/>
      <c r="O40" s="142">
        <v>0</v>
      </c>
      <c r="P40" s="142">
        <v>0</v>
      </c>
      <c r="Q40" s="142">
        <v>0</v>
      </c>
      <c r="R40" s="142">
        <v>0</v>
      </c>
      <c r="S40" s="142">
        <v>0</v>
      </c>
      <c r="T40" s="142">
        <v>0</v>
      </c>
      <c r="U40" s="142">
        <v>0</v>
      </c>
      <c r="V40" s="142">
        <v>0</v>
      </c>
      <c r="W40" s="142">
        <v>0</v>
      </c>
      <c r="X40" s="150"/>
      <c r="Y40" s="150"/>
      <c r="Z40" s="150"/>
      <c r="AA40" s="150"/>
      <c r="AB40" s="150"/>
      <c r="AC40" s="150"/>
      <c r="AD40" s="150"/>
      <c r="AE40" s="150"/>
      <c r="AF40" s="150"/>
    </row>
    <row r="41" spans="1:32">
      <c r="B41" s="6" t="s">
        <v>44</v>
      </c>
      <c r="C41" s="219"/>
      <c r="D41" s="142">
        <v>0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142">
        <v>0</v>
      </c>
      <c r="K41" s="142">
        <v>0</v>
      </c>
      <c r="L41" s="142">
        <v>0</v>
      </c>
      <c r="M41" s="142">
        <v>0</v>
      </c>
      <c r="N41" s="143"/>
      <c r="O41" s="142">
        <v>0</v>
      </c>
      <c r="P41" s="142">
        <v>0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  <c r="V41" s="142">
        <v>0</v>
      </c>
      <c r="W41" s="142">
        <v>0</v>
      </c>
      <c r="X41" s="150"/>
      <c r="Y41" s="150"/>
      <c r="Z41" s="150"/>
      <c r="AA41" s="150"/>
      <c r="AB41" s="150"/>
      <c r="AC41" s="150"/>
      <c r="AD41" s="150"/>
      <c r="AE41" s="150"/>
      <c r="AF41" s="150"/>
    </row>
    <row r="42" spans="1:32">
      <c r="B42" s="7" t="s">
        <v>45</v>
      </c>
      <c r="C42" s="219"/>
      <c r="D42" s="142">
        <v>0</v>
      </c>
      <c r="E42" s="142">
        <v>0</v>
      </c>
      <c r="F42" s="142">
        <v>0</v>
      </c>
      <c r="G42" s="142">
        <v>0</v>
      </c>
      <c r="H42" s="142">
        <v>0</v>
      </c>
      <c r="I42" s="142">
        <v>0</v>
      </c>
      <c r="J42" s="142">
        <v>0</v>
      </c>
      <c r="K42" s="142">
        <v>0</v>
      </c>
      <c r="L42" s="142">
        <v>0</v>
      </c>
      <c r="M42" s="142">
        <v>0</v>
      </c>
      <c r="N42" s="143"/>
      <c r="O42" s="142">
        <v>0</v>
      </c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50"/>
      <c r="Y42" s="150"/>
      <c r="Z42" s="150"/>
      <c r="AA42" s="150"/>
      <c r="AB42" s="150"/>
      <c r="AC42" s="150"/>
      <c r="AD42" s="150"/>
      <c r="AE42" s="150"/>
      <c r="AF42" s="150"/>
    </row>
    <row r="43" spans="1:32">
      <c r="B43" s="7" t="s">
        <v>46</v>
      </c>
      <c r="C43" s="219"/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3"/>
      <c r="O43" s="142">
        <v>0</v>
      </c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50"/>
      <c r="Y43" s="150"/>
      <c r="Z43" s="150"/>
      <c r="AA43" s="150"/>
      <c r="AB43" s="150"/>
      <c r="AC43" s="150"/>
      <c r="AD43" s="150"/>
      <c r="AE43" s="150"/>
      <c r="AF43" s="150"/>
    </row>
    <row r="44" spans="1:32">
      <c r="B44" s="6" t="s">
        <v>317</v>
      </c>
      <c r="C44" s="219"/>
      <c r="D44" s="142">
        <v>0</v>
      </c>
      <c r="E44" s="142">
        <v>71.319600000000008</v>
      </c>
      <c r="F44" s="142">
        <v>71.319600000000008</v>
      </c>
      <c r="G44" s="142">
        <v>71.319600000000008</v>
      </c>
      <c r="H44" s="142">
        <v>71.319600000000008</v>
      </c>
      <c r="I44" s="142">
        <v>71.319600000000008</v>
      </c>
      <c r="J44" s="142">
        <v>71.319600000000008</v>
      </c>
      <c r="K44" s="142">
        <v>71.319600000000008</v>
      </c>
      <c r="L44" s="142">
        <v>71.319600000000008</v>
      </c>
      <c r="M44" s="142">
        <v>71.319600000000008</v>
      </c>
      <c r="N44" s="143"/>
      <c r="O44" s="142">
        <v>71.319600000000008</v>
      </c>
      <c r="P44" s="142">
        <v>0</v>
      </c>
      <c r="Q44" s="142">
        <v>0</v>
      </c>
      <c r="R44" s="142">
        <v>0</v>
      </c>
      <c r="S44" s="142">
        <v>0</v>
      </c>
      <c r="T44" s="142">
        <v>0</v>
      </c>
      <c r="U44" s="142">
        <v>0</v>
      </c>
      <c r="V44" s="142">
        <v>0</v>
      </c>
      <c r="W44" s="142">
        <v>0</v>
      </c>
      <c r="X44" s="150"/>
      <c r="Y44" s="150"/>
      <c r="Z44" s="150"/>
      <c r="AA44" s="150"/>
      <c r="AB44" s="150"/>
      <c r="AC44" s="150"/>
      <c r="AD44" s="150"/>
      <c r="AE44" s="150"/>
      <c r="AF44" s="150"/>
    </row>
    <row r="45" spans="1:32">
      <c r="B45" s="6" t="s">
        <v>108</v>
      </c>
      <c r="C45" s="219"/>
      <c r="D45" s="142">
        <v>0</v>
      </c>
      <c r="E45" s="142">
        <v>0</v>
      </c>
      <c r="F45" s="142">
        <v>0</v>
      </c>
      <c r="G45" s="142">
        <v>0</v>
      </c>
      <c r="H45" s="142">
        <v>0</v>
      </c>
      <c r="I45" s="142">
        <v>0</v>
      </c>
      <c r="J45" s="142">
        <v>0</v>
      </c>
      <c r="K45" s="142">
        <v>0</v>
      </c>
      <c r="L45" s="142">
        <v>0</v>
      </c>
      <c r="M45" s="142">
        <v>0</v>
      </c>
      <c r="N45" s="143"/>
      <c r="O45" s="142">
        <v>0</v>
      </c>
      <c r="P45" s="142">
        <v>0</v>
      </c>
      <c r="Q45" s="142">
        <v>0</v>
      </c>
      <c r="R45" s="142">
        <v>0</v>
      </c>
      <c r="S45" s="142">
        <v>0</v>
      </c>
      <c r="T45" s="142">
        <v>0</v>
      </c>
      <c r="U45" s="142">
        <v>0</v>
      </c>
      <c r="V45" s="142">
        <v>0</v>
      </c>
      <c r="W45" s="142">
        <v>0</v>
      </c>
      <c r="X45" s="150"/>
      <c r="Y45" s="150"/>
      <c r="Z45" s="150"/>
      <c r="AA45" s="150"/>
      <c r="AB45" s="150"/>
      <c r="AC45" s="150"/>
      <c r="AD45" s="150"/>
      <c r="AE45" s="150"/>
      <c r="AF45" s="150"/>
    </row>
    <row r="46" spans="1:32">
      <c r="B46" s="6" t="s">
        <v>48</v>
      </c>
      <c r="C46" s="219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3"/>
      <c r="O46" s="142">
        <v>0</v>
      </c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50"/>
      <c r="Y46" s="150"/>
      <c r="Z46" s="150"/>
      <c r="AA46" s="150"/>
      <c r="AB46" s="150"/>
      <c r="AC46" s="150"/>
      <c r="AD46" s="150"/>
      <c r="AE46" s="150"/>
      <c r="AF46" s="150"/>
    </row>
    <row r="47" spans="1:32">
      <c r="B47" s="6" t="s">
        <v>325</v>
      </c>
      <c r="C47" s="219"/>
      <c r="D47" s="142">
        <v>0</v>
      </c>
      <c r="E47" s="142">
        <v>0</v>
      </c>
      <c r="F47" s="142">
        <v>0</v>
      </c>
      <c r="G47" s="142">
        <v>0</v>
      </c>
      <c r="H47" s="142">
        <v>0</v>
      </c>
      <c r="I47" s="142">
        <v>0</v>
      </c>
      <c r="J47" s="142">
        <v>0</v>
      </c>
      <c r="K47" s="142">
        <v>0</v>
      </c>
      <c r="L47" s="142">
        <v>0</v>
      </c>
      <c r="M47" s="142">
        <v>0</v>
      </c>
      <c r="N47" s="143"/>
      <c r="O47" s="142">
        <v>0</v>
      </c>
      <c r="P47" s="142">
        <v>0</v>
      </c>
      <c r="Q47" s="142">
        <v>0</v>
      </c>
      <c r="R47" s="142">
        <v>0</v>
      </c>
      <c r="S47" s="142">
        <v>0</v>
      </c>
      <c r="T47" s="142">
        <v>0</v>
      </c>
      <c r="U47" s="142">
        <v>0</v>
      </c>
      <c r="V47" s="142">
        <v>0</v>
      </c>
      <c r="W47" s="142">
        <v>0</v>
      </c>
      <c r="X47" s="150"/>
      <c r="Y47" s="150"/>
      <c r="Z47" s="150"/>
      <c r="AA47" s="150"/>
      <c r="AB47" s="150"/>
      <c r="AC47" s="150"/>
      <c r="AD47" s="150"/>
      <c r="AE47" s="150"/>
      <c r="AF47" s="150"/>
    </row>
    <row r="48" spans="1:32">
      <c r="B48" s="8" t="s">
        <v>101</v>
      </c>
      <c r="C48" s="219"/>
      <c r="D48" s="142">
        <v>0</v>
      </c>
      <c r="E48" s="142">
        <v>0</v>
      </c>
      <c r="F48" s="142">
        <v>0</v>
      </c>
      <c r="G48" s="142">
        <v>0</v>
      </c>
      <c r="H48" s="142">
        <v>0</v>
      </c>
      <c r="I48" s="142">
        <v>0</v>
      </c>
      <c r="J48" s="142">
        <v>0</v>
      </c>
      <c r="K48" s="142">
        <v>0</v>
      </c>
      <c r="L48" s="142">
        <v>0</v>
      </c>
      <c r="M48" s="142">
        <v>0</v>
      </c>
      <c r="N48" s="143"/>
      <c r="O48" s="142">
        <v>0</v>
      </c>
      <c r="P48" s="142">
        <v>0</v>
      </c>
      <c r="Q48" s="142">
        <v>0</v>
      </c>
      <c r="R48" s="142">
        <v>0</v>
      </c>
      <c r="S48" s="142">
        <v>0</v>
      </c>
      <c r="T48" s="142">
        <v>0</v>
      </c>
      <c r="U48" s="142">
        <v>0</v>
      </c>
      <c r="V48" s="142">
        <v>0</v>
      </c>
      <c r="W48" s="142">
        <v>0</v>
      </c>
      <c r="X48" s="150"/>
      <c r="Y48" s="150"/>
      <c r="Z48" s="150"/>
      <c r="AA48" s="150"/>
      <c r="AB48" s="150"/>
      <c r="AC48" s="150"/>
      <c r="AD48" s="150"/>
      <c r="AE48" s="150"/>
      <c r="AF48" s="150"/>
    </row>
    <row r="49" spans="1:32" s="45" customFormat="1">
      <c r="A49" s="38"/>
      <c r="B49" s="29" t="s">
        <v>25</v>
      </c>
      <c r="C49" s="209" t="s">
        <v>297</v>
      </c>
      <c r="D49" s="139">
        <v>24.232234800000001</v>
      </c>
      <c r="E49" s="139">
        <v>24.232234800000001</v>
      </c>
      <c r="F49" s="139">
        <v>89.232234800000001</v>
      </c>
      <c r="G49" s="139">
        <v>139.23223480000001</v>
      </c>
      <c r="H49" s="139">
        <v>206.24133480000003</v>
      </c>
      <c r="I49" s="139">
        <v>851.3205797999999</v>
      </c>
      <c r="J49" s="139">
        <v>2047.7784477</v>
      </c>
      <c r="K49" s="139">
        <v>3158.6788538999999</v>
      </c>
      <c r="L49" s="139">
        <v>4881.9951939000002</v>
      </c>
      <c r="M49" s="139">
        <v>4363.7267338000001</v>
      </c>
      <c r="N49" s="146"/>
      <c r="O49" s="139">
        <v>0</v>
      </c>
      <c r="P49" s="139">
        <v>65</v>
      </c>
      <c r="Q49" s="139">
        <v>50.000000000000021</v>
      </c>
      <c r="R49" s="139">
        <v>67.009100000000004</v>
      </c>
      <c r="S49" s="139">
        <v>645.07924500000001</v>
      </c>
      <c r="T49" s="139">
        <v>1196.4578679000001</v>
      </c>
      <c r="U49" s="139">
        <v>1110.9004062000001</v>
      </c>
      <c r="V49" s="139">
        <v>1723.3163399999999</v>
      </c>
      <c r="W49" s="139">
        <v>-518.26846009999986</v>
      </c>
      <c r="X49" s="149"/>
      <c r="Y49" s="149"/>
      <c r="Z49" s="149"/>
      <c r="AA49" s="149"/>
      <c r="AB49" s="149"/>
      <c r="AC49" s="149"/>
      <c r="AD49" s="149"/>
      <c r="AE49" s="149"/>
      <c r="AF49" s="149"/>
    </row>
    <row r="50" spans="1:32">
      <c r="B50" s="208" t="s">
        <v>40</v>
      </c>
      <c r="C50" s="219"/>
      <c r="D50" s="142">
        <v>24.232234800000001</v>
      </c>
      <c r="E50" s="142">
        <v>24.232234800000001</v>
      </c>
      <c r="F50" s="142">
        <v>89.232234800000001</v>
      </c>
      <c r="G50" s="142">
        <v>139.23223480000001</v>
      </c>
      <c r="H50" s="142">
        <v>206.24133480000003</v>
      </c>
      <c r="I50" s="142">
        <v>335.79550480000006</v>
      </c>
      <c r="J50" s="142">
        <v>269.25004479999996</v>
      </c>
      <c r="K50" s="142">
        <v>361.47885380000002</v>
      </c>
      <c r="L50" s="142">
        <v>2203.5651937999996</v>
      </c>
      <c r="M50" s="142">
        <v>2084.5267337999999</v>
      </c>
      <c r="N50" s="143"/>
      <c r="O50" s="142">
        <v>0</v>
      </c>
      <c r="P50" s="142">
        <v>65</v>
      </c>
      <c r="Q50" s="142">
        <v>50.000000000000021</v>
      </c>
      <c r="R50" s="142">
        <v>67.009100000000004</v>
      </c>
      <c r="S50" s="142">
        <v>129.55417000000003</v>
      </c>
      <c r="T50" s="142">
        <v>-66.545460000000077</v>
      </c>
      <c r="U50" s="142">
        <v>92.228809000000084</v>
      </c>
      <c r="V50" s="142">
        <v>1842.0863399999998</v>
      </c>
      <c r="W50" s="142">
        <v>-119.0384599999998</v>
      </c>
      <c r="X50" s="150"/>
      <c r="Y50" s="150"/>
      <c r="Z50" s="150"/>
      <c r="AA50" s="150"/>
      <c r="AB50" s="150"/>
      <c r="AC50" s="150"/>
      <c r="AD50" s="150"/>
      <c r="AE50" s="150"/>
      <c r="AF50" s="150"/>
    </row>
    <row r="51" spans="1:32">
      <c r="B51" s="6" t="s">
        <v>41</v>
      </c>
      <c r="C51" s="219"/>
      <c r="D51" s="142">
        <v>0</v>
      </c>
      <c r="E51" s="142">
        <v>0</v>
      </c>
      <c r="F51" s="142">
        <v>0</v>
      </c>
      <c r="G51" s="142">
        <v>0</v>
      </c>
      <c r="H51" s="142">
        <v>0</v>
      </c>
      <c r="I51" s="142">
        <v>0</v>
      </c>
      <c r="J51" s="142">
        <v>0</v>
      </c>
      <c r="K51" s="142">
        <v>0</v>
      </c>
      <c r="L51" s="142">
        <v>0</v>
      </c>
      <c r="M51" s="142">
        <v>0</v>
      </c>
      <c r="N51" s="143"/>
      <c r="O51" s="142">
        <v>0</v>
      </c>
      <c r="P51" s="142">
        <v>0</v>
      </c>
      <c r="Q51" s="142">
        <v>0</v>
      </c>
      <c r="R51" s="142">
        <v>0</v>
      </c>
      <c r="S51" s="142">
        <v>0</v>
      </c>
      <c r="T51" s="142">
        <v>0</v>
      </c>
      <c r="U51" s="142">
        <v>0</v>
      </c>
      <c r="V51" s="142">
        <v>0</v>
      </c>
      <c r="W51" s="142">
        <v>0</v>
      </c>
      <c r="X51" s="150"/>
      <c r="Y51" s="150"/>
      <c r="Z51" s="150"/>
      <c r="AA51" s="150"/>
      <c r="AB51" s="150"/>
      <c r="AC51" s="150"/>
      <c r="AD51" s="150"/>
      <c r="AE51" s="150"/>
      <c r="AF51" s="150"/>
    </row>
    <row r="52" spans="1:32">
      <c r="B52" s="6" t="s">
        <v>42</v>
      </c>
      <c r="C52" s="219"/>
      <c r="D52" s="142">
        <v>0</v>
      </c>
      <c r="E52" s="142">
        <v>0</v>
      </c>
      <c r="F52" s="142">
        <v>0</v>
      </c>
      <c r="G52" s="142">
        <v>0</v>
      </c>
      <c r="H52" s="142">
        <v>0</v>
      </c>
      <c r="I52" s="142">
        <v>79.031800000000004</v>
      </c>
      <c r="J52" s="142">
        <v>0</v>
      </c>
      <c r="K52" s="142">
        <v>0</v>
      </c>
      <c r="L52" s="142">
        <v>1775</v>
      </c>
      <c r="M52" s="142">
        <v>1967.0814</v>
      </c>
      <c r="N52" s="143"/>
      <c r="O52" s="142">
        <v>0</v>
      </c>
      <c r="P52" s="142">
        <v>0</v>
      </c>
      <c r="Q52" s="142">
        <v>0</v>
      </c>
      <c r="R52" s="142">
        <v>0</v>
      </c>
      <c r="S52" s="142">
        <v>79.031800000000004</v>
      </c>
      <c r="T52" s="142">
        <v>-79.031800000000004</v>
      </c>
      <c r="U52" s="142">
        <v>0</v>
      </c>
      <c r="V52" s="142">
        <v>1775</v>
      </c>
      <c r="W52" s="142">
        <v>192.0814</v>
      </c>
      <c r="X52" s="150"/>
      <c r="Y52" s="150"/>
      <c r="Z52" s="150"/>
      <c r="AA52" s="150"/>
      <c r="AB52" s="150"/>
      <c r="AC52" s="150"/>
      <c r="AD52" s="150"/>
      <c r="AE52" s="150"/>
      <c r="AF52" s="150"/>
    </row>
    <row r="53" spans="1:32">
      <c r="B53" s="6" t="s">
        <v>43</v>
      </c>
      <c r="C53" s="219"/>
      <c r="D53" s="142">
        <v>0</v>
      </c>
      <c r="E53" s="142">
        <v>0</v>
      </c>
      <c r="F53" s="142">
        <v>0</v>
      </c>
      <c r="G53" s="142">
        <v>0</v>
      </c>
      <c r="H53" s="142">
        <v>0</v>
      </c>
      <c r="I53" s="142">
        <v>0</v>
      </c>
      <c r="J53" s="142">
        <v>0</v>
      </c>
      <c r="K53" s="142">
        <v>0</v>
      </c>
      <c r="L53" s="142">
        <v>0</v>
      </c>
      <c r="M53" s="142">
        <v>0</v>
      </c>
      <c r="N53" s="143"/>
      <c r="O53" s="142">
        <v>0</v>
      </c>
      <c r="P53" s="142">
        <v>0</v>
      </c>
      <c r="Q53" s="142">
        <v>0</v>
      </c>
      <c r="R53" s="142">
        <v>0</v>
      </c>
      <c r="S53" s="142">
        <v>0</v>
      </c>
      <c r="T53" s="142">
        <v>0</v>
      </c>
      <c r="U53" s="142">
        <v>0</v>
      </c>
      <c r="V53" s="142">
        <v>0</v>
      </c>
      <c r="W53" s="142">
        <v>0</v>
      </c>
      <c r="X53" s="150"/>
      <c r="Y53" s="150"/>
      <c r="Z53" s="150"/>
      <c r="AA53" s="150"/>
      <c r="AB53" s="150"/>
      <c r="AC53" s="150"/>
      <c r="AD53" s="150"/>
      <c r="AE53" s="150"/>
      <c r="AF53" s="150"/>
    </row>
    <row r="54" spans="1:32">
      <c r="B54" s="6" t="s">
        <v>44</v>
      </c>
      <c r="C54" s="219"/>
      <c r="D54" s="142">
        <v>24.232234800000001</v>
      </c>
      <c r="E54" s="142">
        <v>24.232234800000001</v>
      </c>
      <c r="F54" s="142">
        <v>74.232234800000001</v>
      </c>
      <c r="G54" s="142">
        <v>124.23223480000001</v>
      </c>
      <c r="H54" s="142">
        <v>117.7413348</v>
      </c>
      <c r="I54" s="142">
        <v>94.763704799999999</v>
      </c>
      <c r="J54" s="142">
        <v>79.090044800000001</v>
      </c>
      <c r="K54" s="142">
        <v>63.298853799999996</v>
      </c>
      <c r="L54" s="142">
        <v>134.23519379999999</v>
      </c>
      <c r="M54" s="142">
        <v>102.4453338</v>
      </c>
      <c r="N54" s="143"/>
      <c r="O54" s="142">
        <v>0</v>
      </c>
      <c r="P54" s="142">
        <v>50</v>
      </c>
      <c r="Q54" s="142">
        <v>50.000000000000014</v>
      </c>
      <c r="R54" s="142">
        <v>-6.4909000000000106</v>
      </c>
      <c r="S54" s="142">
        <v>-22.977629999999994</v>
      </c>
      <c r="T54" s="142">
        <v>-15.67366</v>
      </c>
      <c r="U54" s="142">
        <v>-15.791191000000005</v>
      </c>
      <c r="V54" s="142">
        <v>70.936340000000001</v>
      </c>
      <c r="W54" s="142">
        <v>-31.78985999999999</v>
      </c>
      <c r="X54" s="150"/>
      <c r="Y54" s="150"/>
      <c r="Z54" s="150"/>
      <c r="AA54" s="150"/>
      <c r="AB54" s="150"/>
      <c r="AC54" s="150"/>
      <c r="AD54" s="150"/>
      <c r="AE54" s="150"/>
      <c r="AF54" s="150"/>
    </row>
    <row r="55" spans="1:32">
      <c r="B55" s="7" t="s">
        <v>45</v>
      </c>
      <c r="C55" s="219"/>
      <c r="D55" s="142">
        <v>24.232234800000001</v>
      </c>
      <c r="E55" s="142">
        <v>24.232234800000001</v>
      </c>
      <c r="F55" s="142">
        <v>74.232234800000001</v>
      </c>
      <c r="G55" s="142">
        <v>124.23223480000001</v>
      </c>
      <c r="H55" s="142">
        <v>117.7413348</v>
      </c>
      <c r="I55" s="142">
        <v>94.763704799999999</v>
      </c>
      <c r="J55" s="142">
        <v>79.090044800000001</v>
      </c>
      <c r="K55" s="142">
        <v>63.298853799999996</v>
      </c>
      <c r="L55" s="142">
        <v>47.625193800000005</v>
      </c>
      <c r="M55" s="142">
        <v>15.835333800000001</v>
      </c>
      <c r="N55" s="143"/>
      <c r="O55" s="142">
        <v>0</v>
      </c>
      <c r="P55" s="142">
        <v>50</v>
      </c>
      <c r="Q55" s="142">
        <v>50.000000000000014</v>
      </c>
      <c r="R55" s="142">
        <v>-6.4909000000000106</v>
      </c>
      <c r="S55" s="142">
        <v>-22.977629999999994</v>
      </c>
      <c r="T55" s="142">
        <v>-15.67366</v>
      </c>
      <c r="U55" s="142">
        <v>-15.791191000000005</v>
      </c>
      <c r="V55" s="142">
        <v>-15.673659999999995</v>
      </c>
      <c r="W55" s="142">
        <v>-31.789860000000004</v>
      </c>
      <c r="X55" s="150"/>
      <c r="Y55" s="150"/>
      <c r="Z55" s="150"/>
      <c r="AA55" s="150"/>
      <c r="AB55" s="150"/>
      <c r="AC55" s="150"/>
      <c r="AD55" s="150"/>
      <c r="AE55" s="150"/>
      <c r="AF55" s="150"/>
    </row>
    <row r="56" spans="1:32">
      <c r="B56" s="7" t="s">
        <v>46</v>
      </c>
      <c r="C56" s="219"/>
      <c r="D56" s="142">
        <v>0</v>
      </c>
      <c r="E56" s="142">
        <v>0</v>
      </c>
      <c r="F56" s="142">
        <v>0</v>
      </c>
      <c r="G56" s="142">
        <v>0</v>
      </c>
      <c r="H56" s="142">
        <v>0</v>
      </c>
      <c r="I56" s="142">
        <v>0</v>
      </c>
      <c r="J56" s="142">
        <v>0</v>
      </c>
      <c r="K56" s="142">
        <v>0</v>
      </c>
      <c r="L56" s="142">
        <v>86.61</v>
      </c>
      <c r="M56" s="142">
        <v>86.61</v>
      </c>
      <c r="N56" s="143"/>
      <c r="O56" s="142">
        <v>0</v>
      </c>
      <c r="P56" s="142">
        <v>0</v>
      </c>
      <c r="Q56" s="142">
        <v>0</v>
      </c>
      <c r="R56" s="142">
        <v>0</v>
      </c>
      <c r="S56" s="142">
        <v>0</v>
      </c>
      <c r="T56" s="142">
        <v>0</v>
      </c>
      <c r="U56" s="142">
        <v>0</v>
      </c>
      <c r="V56" s="142">
        <v>86.61</v>
      </c>
      <c r="W56" s="142">
        <v>0</v>
      </c>
      <c r="X56" s="150"/>
      <c r="Y56" s="150"/>
      <c r="Z56" s="150"/>
      <c r="AA56" s="150"/>
      <c r="AB56" s="150"/>
      <c r="AC56" s="150"/>
      <c r="AD56" s="150"/>
      <c r="AE56" s="150"/>
      <c r="AF56" s="150"/>
    </row>
    <row r="57" spans="1:32">
      <c r="B57" s="6" t="s">
        <v>317</v>
      </c>
      <c r="C57" s="219"/>
      <c r="D57" s="142">
        <v>0</v>
      </c>
      <c r="E57" s="142">
        <v>0</v>
      </c>
      <c r="F57" s="142">
        <v>15</v>
      </c>
      <c r="G57" s="142">
        <v>15</v>
      </c>
      <c r="H57" s="142">
        <v>88.5</v>
      </c>
      <c r="I57" s="142">
        <v>162</v>
      </c>
      <c r="J57" s="142">
        <v>190.16</v>
      </c>
      <c r="K57" s="142">
        <v>298.18</v>
      </c>
      <c r="L57" s="142">
        <v>294.33</v>
      </c>
      <c r="M57" s="142">
        <v>15</v>
      </c>
      <c r="N57" s="143"/>
      <c r="O57" s="142">
        <v>0</v>
      </c>
      <c r="P57" s="142">
        <v>15</v>
      </c>
      <c r="Q57" s="142">
        <v>0</v>
      </c>
      <c r="R57" s="142">
        <v>73.5</v>
      </c>
      <c r="S57" s="142">
        <v>73.500000000000014</v>
      </c>
      <c r="T57" s="142">
        <v>28.159999999999986</v>
      </c>
      <c r="U57" s="142">
        <v>108.02000000000002</v>
      </c>
      <c r="V57" s="142">
        <v>-3.8500000000000423</v>
      </c>
      <c r="W57" s="142">
        <v>-279.33</v>
      </c>
      <c r="X57" s="150"/>
      <c r="Y57" s="150"/>
      <c r="Z57" s="150"/>
      <c r="AA57" s="150"/>
      <c r="AB57" s="150"/>
      <c r="AC57" s="150"/>
      <c r="AD57" s="150"/>
      <c r="AE57" s="150"/>
      <c r="AF57" s="150"/>
    </row>
    <row r="58" spans="1:32">
      <c r="B58" s="6" t="s">
        <v>108</v>
      </c>
      <c r="C58" s="219"/>
      <c r="D58" s="142">
        <v>0</v>
      </c>
      <c r="E58" s="142">
        <v>0</v>
      </c>
      <c r="F58" s="142">
        <v>0</v>
      </c>
      <c r="G58" s="142">
        <v>0</v>
      </c>
      <c r="H58" s="142">
        <v>0</v>
      </c>
      <c r="I58" s="142">
        <v>0</v>
      </c>
      <c r="J58" s="142">
        <v>0</v>
      </c>
      <c r="K58" s="142">
        <v>0</v>
      </c>
      <c r="L58" s="142">
        <v>0</v>
      </c>
      <c r="M58" s="142">
        <v>0</v>
      </c>
      <c r="N58" s="143"/>
      <c r="O58" s="142">
        <v>0</v>
      </c>
      <c r="P58" s="142">
        <v>0</v>
      </c>
      <c r="Q58" s="142">
        <v>0</v>
      </c>
      <c r="R58" s="142">
        <v>0</v>
      </c>
      <c r="S58" s="142">
        <v>0</v>
      </c>
      <c r="T58" s="142">
        <v>0</v>
      </c>
      <c r="U58" s="142">
        <v>0</v>
      </c>
      <c r="V58" s="142">
        <v>0</v>
      </c>
      <c r="W58" s="142">
        <v>0</v>
      </c>
      <c r="X58" s="150"/>
      <c r="Y58" s="150"/>
      <c r="Z58" s="150"/>
      <c r="AA58" s="150"/>
      <c r="AB58" s="150"/>
      <c r="AC58" s="150"/>
      <c r="AD58" s="150"/>
      <c r="AE58" s="150"/>
      <c r="AF58" s="150"/>
    </row>
    <row r="59" spans="1:32">
      <c r="B59" s="6" t="s">
        <v>48</v>
      </c>
      <c r="C59" s="219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3"/>
      <c r="O59" s="142">
        <v>0</v>
      </c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50"/>
      <c r="Y59" s="150"/>
      <c r="Z59" s="150"/>
      <c r="AA59" s="150"/>
      <c r="AB59" s="150"/>
      <c r="AC59" s="150"/>
      <c r="AD59" s="150"/>
      <c r="AE59" s="150"/>
      <c r="AF59" s="150"/>
    </row>
    <row r="60" spans="1:32">
      <c r="B60" s="6" t="s">
        <v>325</v>
      </c>
      <c r="C60" s="219"/>
      <c r="D60" s="142"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3"/>
      <c r="O60" s="142">
        <v>0</v>
      </c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50"/>
      <c r="Y60" s="150"/>
      <c r="Z60" s="150"/>
      <c r="AA60" s="150"/>
      <c r="AB60" s="150"/>
      <c r="AC60" s="150"/>
      <c r="AD60" s="150"/>
      <c r="AE60" s="150"/>
      <c r="AF60" s="150"/>
    </row>
    <row r="61" spans="1:32">
      <c r="B61" s="8" t="s">
        <v>101</v>
      </c>
      <c r="C61" s="219"/>
      <c r="D61" s="142">
        <v>0</v>
      </c>
      <c r="E61" s="142">
        <v>0</v>
      </c>
      <c r="F61" s="142">
        <v>0</v>
      </c>
      <c r="G61" s="142">
        <v>0</v>
      </c>
      <c r="H61" s="142">
        <v>0</v>
      </c>
      <c r="I61" s="142">
        <v>515.52507500000002</v>
      </c>
      <c r="J61" s="142">
        <v>1778.5284028999999</v>
      </c>
      <c r="K61" s="142">
        <v>2797.2000001000001</v>
      </c>
      <c r="L61" s="142">
        <v>2678.4300001000001</v>
      </c>
      <c r="M61" s="142">
        <v>2279.1999999999998</v>
      </c>
      <c r="N61" s="143"/>
      <c r="O61" s="142">
        <v>0</v>
      </c>
      <c r="P61" s="142">
        <v>0</v>
      </c>
      <c r="Q61" s="142">
        <v>0</v>
      </c>
      <c r="R61" s="142">
        <v>0</v>
      </c>
      <c r="S61" s="142">
        <v>515.52507500000002</v>
      </c>
      <c r="T61" s="142">
        <v>1263.0033278999999</v>
      </c>
      <c r="U61" s="142">
        <v>1018.6715972000002</v>
      </c>
      <c r="V61" s="142">
        <v>-118.76999999999995</v>
      </c>
      <c r="W61" s="142">
        <v>-399.23000010000038</v>
      </c>
      <c r="X61" s="150"/>
      <c r="Y61" s="150"/>
      <c r="Z61" s="150"/>
      <c r="AA61" s="150"/>
      <c r="AB61" s="150"/>
      <c r="AC61" s="150"/>
      <c r="AD61" s="150"/>
      <c r="AE61" s="150"/>
      <c r="AF61" s="150"/>
    </row>
    <row r="62" spans="1:32" s="45" customFormat="1">
      <c r="A62" s="38"/>
      <c r="B62" s="29" t="s">
        <v>10</v>
      </c>
      <c r="C62" s="209" t="s">
        <v>298</v>
      </c>
      <c r="D62" s="139">
        <v>145.5</v>
      </c>
      <c r="E62" s="139">
        <v>145.5</v>
      </c>
      <c r="F62" s="139">
        <v>169</v>
      </c>
      <c r="G62" s="139">
        <v>169</v>
      </c>
      <c r="H62" s="139">
        <v>193.50648999999999</v>
      </c>
      <c r="I62" s="139">
        <v>193.50648999999999</v>
      </c>
      <c r="J62" s="139">
        <v>193.50648999999999</v>
      </c>
      <c r="K62" s="139">
        <v>761.63631899999996</v>
      </c>
      <c r="L62" s="139">
        <v>769.64810899999998</v>
      </c>
      <c r="M62" s="139">
        <v>867.82945199999995</v>
      </c>
      <c r="N62" s="146"/>
      <c r="O62" s="139">
        <v>0</v>
      </c>
      <c r="P62" s="139">
        <v>23.499999999999986</v>
      </c>
      <c r="Q62" s="139">
        <v>0</v>
      </c>
      <c r="R62" s="139">
        <v>24.506489999999982</v>
      </c>
      <c r="S62" s="139">
        <v>0</v>
      </c>
      <c r="T62" s="139">
        <v>0</v>
      </c>
      <c r="U62" s="139">
        <v>568.12982899999997</v>
      </c>
      <c r="V62" s="139">
        <v>8.0117900000000297</v>
      </c>
      <c r="W62" s="139">
        <v>98.181342999999984</v>
      </c>
      <c r="X62" s="149"/>
      <c r="Y62" s="149"/>
      <c r="Z62" s="149"/>
      <c r="AA62" s="149"/>
      <c r="AB62" s="149"/>
      <c r="AC62" s="149"/>
      <c r="AD62" s="149"/>
      <c r="AE62" s="149"/>
      <c r="AF62" s="149"/>
    </row>
    <row r="63" spans="1:32" s="45" customFormat="1">
      <c r="A63" s="38"/>
      <c r="B63" s="31" t="s">
        <v>26</v>
      </c>
      <c r="C63" s="209" t="s">
        <v>299</v>
      </c>
      <c r="D63" s="139">
        <v>145.5</v>
      </c>
      <c r="E63" s="139">
        <v>145.5</v>
      </c>
      <c r="F63" s="139">
        <v>169</v>
      </c>
      <c r="G63" s="139">
        <v>169</v>
      </c>
      <c r="H63" s="139">
        <v>193.50648999999999</v>
      </c>
      <c r="I63" s="139">
        <v>193.50648999999999</v>
      </c>
      <c r="J63" s="139">
        <v>193.50648999999999</v>
      </c>
      <c r="K63" s="139">
        <v>761.63631899999996</v>
      </c>
      <c r="L63" s="139">
        <v>769.64810899999998</v>
      </c>
      <c r="M63" s="139">
        <v>867.82945199999995</v>
      </c>
      <c r="N63" s="146"/>
      <c r="O63" s="139">
        <v>0</v>
      </c>
      <c r="P63" s="139">
        <v>23.499999999999986</v>
      </c>
      <c r="Q63" s="139">
        <v>0</v>
      </c>
      <c r="R63" s="139">
        <v>24.506489999999982</v>
      </c>
      <c r="S63" s="139">
        <v>0</v>
      </c>
      <c r="T63" s="139">
        <v>0</v>
      </c>
      <c r="U63" s="139">
        <v>568.12982899999997</v>
      </c>
      <c r="V63" s="139">
        <v>8.0117900000000297</v>
      </c>
      <c r="W63" s="139">
        <v>98.181342999999984</v>
      </c>
      <c r="X63" s="149"/>
      <c r="Y63" s="149"/>
      <c r="Z63" s="149"/>
      <c r="AA63" s="149"/>
      <c r="AB63" s="149"/>
      <c r="AC63" s="149"/>
      <c r="AD63" s="149"/>
      <c r="AE63" s="149"/>
      <c r="AF63" s="149"/>
    </row>
    <row r="64" spans="1:32">
      <c r="B64" s="208" t="s">
        <v>40</v>
      </c>
      <c r="C64" s="219"/>
      <c r="D64" s="142">
        <v>145.5</v>
      </c>
      <c r="E64" s="142">
        <v>145.5</v>
      </c>
      <c r="F64" s="142">
        <v>169</v>
      </c>
      <c r="G64" s="142">
        <v>169</v>
      </c>
      <c r="H64" s="142">
        <v>193.50648999999999</v>
      </c>
      <c r="I64" s="142">
        <v>193.50648999999999</v>
      </c>
      <c r="J64" s="142">
        <v>193.50648999999999</v>
      </c>
      <c r="K64" s="142">
        <v>761.63631899999996</v>
      </c>
      <c r="L64" s="142">
        <v>769.64810899999998</v>
      </c>
      <c r="M64" s="142">
        <v>867.82945199999995</v>
      </c>
      <c r="N64" s="143"/>
      <c r="O64" s="142">
        <v>0</v>
      </c>
      <c r="P64" s="142">
        <v>23.499999999999986</v>
      </c>
      <c r="Q64" s="142">
        <v>0</v>
      </c>
      <c r="R64" s="142">
        <v>24.506489999999982</v>
      </c>
      <c r="S64" s="142">
        <v>0</v>
      </c>
      <c r="T64" s="142">
        <v>0</v>
      </c>
      <c r="U64" s="142">
        <v>568.12982899999997</v>
      </c>
      <c r="V64" s="142">
        <v>8.0117900000000297</v>
      </c>
      <c r="W64" s="142">
        <v>98.181342999999984</v>
      </c>
      <c r="X64" s="150"/>
      <c r="Y64" s="150"/>
      <c r="Z64" s="150"/>
      <c r="AA64" s="150"/>
      <c r="AB64" s="150"/>
      <c r="AC64" s="150"/>
      <c r="AD64" s="150"/>
      <c r="AE64" s="150"/>
      <c r="AF64" s="150"/>
    </row>
    <row r="65" spans="1:32">
      <c r="B65" s="6" t="s">
        <v>41</v>
      </c>
      <c r="C65" s="219"/>
      <c r="D65" s="142">
        <v>0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142">
        <v>0</v>
      </c>
      <c r="K65" s="142">
        <v>0</v>
      </c>
      <c r="L65" s="142">
        <v>0</v>
      </c>
      <c r="M65" s="142">
        <v>0</v>
      </c>
      <c r="N65" s="143"/>
      <c r="O65" s="142">
        <v>0</v>
      </c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50"/>
      <c r="Y65" s="150"/>
      <c r="Z65" s="150"/>
      <c r="AA65" s="150"/>
      <c r="AB65" s="150"/>
      <c r="AC65" s="150"/>
      <c r="AD65" s="150"/>
      <c r="AE65" s="150"/>
      <c r="AF65" s="150"/>
    </row>
    <row r="66" spans="1:32">
      <c r="B66" s="6" t="s">
        <v>42</v>
      </c>
      <c r="C66" s="219"/>
      <c r="D66" s="142">
        <v>0</v>
      </c>
      <c r="E66" s="142">
        <v>0</v>
      </c>
      <c r="F66" s="142">
        <v>0</v>
      </c>
      <c r="G66" s="142">
        <v>0</v>
      </c>
      <c r="H66" s="142">
        <v>0</v>
      </c>
      <c r="I66" s="142">
        <v>0</v>
      </c>
      <c r="J66" s="142">
        <v>0</v>
      </c>
      <c r="K66" s="142">
        <v>0</v>
      </c>
      <c r="L66" s="142">
        <v>0</v>
      </c>
      <c r="M66" s="142">
        <v>0</v>
      </c>
      <c r="N66" s="143"/>
      <c r="O66" s="142">
        <v>0</v>
      </c>
      <c r="P66" s="142">
        <v>0</v>
      </c>
      <c r="Q66" s="142">
        <v>0</v>
      </c>
      <c r="R66" s="142">
        <v>0</v>
      </c>
      <c r="S66" s="142">
        <v>0</v>
      </c>
      <c r="T66" s="142">
        <v>0</v>
      </c>
      <c r="U66" s="142">
        <v>0</v>
      </c>
      <c r="V66" s="142">
        <v>0</v>
      </c>
      <c r="W66" s="142">
        <v>0</v>
      </c>
      <c r="X66" s="150"/>
      <c r="Y66" s="150"/>
      <c r="Z66" s="150"/>
      <c r="AA66" s="150"/>
      <c r="AB66" s="150"/>
      <c r="AC66" s="150"/>
      <c r="AD66" s="150"/>
      <c r="AE66" s="150"/>
      <c r="AF66" s="150"/>
    </row>
    <row r="67" spans="1:32">
      <c r="B67" s="6" t="s">
        <v>43</v>
      </c>
      <c r="C67" s="219"/>
      <c r="D67" s="142">
        <v>0</v>
      </c>
      <c r="E67" s="142">
        <v>0</v>
      </c>
      <c r="F67" s="142">
        <v>0</v>
      </c>
      <c r="G67" s="142">
        <v>0</v>
      </c>
      <c r="H67" s="142">
        <v>0</v>
      </c>
      <c r="I67" s="142">
        <v>0</v>
      </c>
      <c r="J67" s="142">
        <v>0</v>
      </c>
      <c r="K67" s="142">
        <v>0</v>
      </c>
      <c r="L67" s="142">
        <v>0</v>
      </c>
      <c r="M67" s="142">
        <v>0</v>
      </c>
      <c r="N67" s="143"/>
      <c r="O67" s="142">
        <v>0</v>
      </c>
      <c r="P67" s="142">
        <v>0</v>
      </c>
      <c r="Q67" s="142">
        <v>0</v>
      </c>
      <c r="R67" s="142">
        <v>0</v>
      </c>
      <c r="S67" s="142">
        <v>0</v>
      </c>
      <c r="T67" s="142">
        <v>0</v>
      </c>
      <c r="U67" s="142">
        <v>0</v>
      </c>
      <c r="V67" s="142">
        <v>0</v>
      </c>
      <c r="W67" s="142">
        <v>0</v>
      </c>
      <c r="X67" s="150"/>
      <c r="Y67" s="150"/>
      <c r="Z67" s="150"/>
      <c r="AA67" s="150"/>
      <c r="AB67" s="150"/>
      <c r="AC67" s="150"/>
      <c r="AD67" s="150"/>
      <c r="AE67" s="150"/>
      <c r="AF67" s="150"/>
    </row>
    <row r="68" spans="1:32">
      <c r="B68" s="6" t="s">
        <v>44</v>
      </c>
      <c r="C68" s="219"/>
      <c r="D68" s="142">
        <v>0</v>
      </c>
      <c r="E68" s="142">
        <v>0</v>
      </c>
      <c r="F68" s="142">
        <v>0</v>
      </c>
      <c r="G68" s="142">
        <v>0</v>
      </c>
      <c r="H68" s="142">
        <v>0</v>
      </c>
      <c r="I68" s="142">
        <v>0</v>
      </c>
      <c r="J68" s="142">
        <v>0</v>
      </c>
      <c r="K68" s="142">
        <v>0</v>
      </c>
      <c r="L68" s="142">
        <v>0</v>
      </c>
      <c r="M68" s="142">
        <v>0</v>
      </c>
      <c r="N68" s="143"/>
      <c r="O68" s="142">
        <v>0</v>
      </c>
      <c r="P68" s="142">
        <v>0</v>
      </c>
      <c r="Q68" s="142">
        <v>0</v>
      </c>
      <c r="R68" s="142">
        <v>0</v>
      </c>
      <c r="S68" s="142">
        <v>0</v>
      </c>
      <c r="T68" s="142">
        <v>0</v>
      </c>
      <c r="U68" s="142">
        <v>0</v>
      </c>
      <c r="V68" s="142">
        <v>0</v>
      </c>
      <c r="W68" s="142">
        <v>0</v>
      </c>
      <c r="X68" s="150"/>
      <c r="Y68" s="150"/>
      <c r="Z68" s="150"/>
      <c r="AA68" s="150"/>
      <c r="AB68" s="150"/>
      <c r="AC68" s="150"/>
      <c r="AD68" s="150"/>
      <c r="AE68" s="150"/>
      <c r="AF68" s="150"/>
    </row>
    <row r="69" spans="1:32">
      <c r="B69" s="7" t="s">
        <v>45</v>
      </c>
      <c r="C69" s="219"/>
      <c r="D69" s="142">
        <v>0</v>
      </c>
      <c r="E69" s="142">
        <v>0</v>
      </c>
      <c r="F69" s="142">
        <v>0</v>
      </c>
      <c r="G69" s="142">
        <v>0</v>
      </c>
      <c r="H69" s="142">
        <v>0</v>
      </c>
      <c r="I69" s="142">
        <v>0</v>
      </c>
      <c r="J69" s="142">
        <v>0</v>
      </c>
      <c r="K69" s="142">
        <v>0</v>
      </c>
      <c r="L69" s="142">
        <v>0</v>
      </c>
      <c r="M69" s="142">
        <v>0</v>
      </c>
      <c r="N69" s="143"/>
      <c r="O69" s="142">
        <v>0</v>
      </c>
      <c r="P69" s="142">
        <v>0</v>
      </c>
      <c r="Q69" s="142">
        <v>0</v>
      </c>
      <c r="R69" s="142">
        <v>0</v>
      </c>
      <c r="S69" s="142">
        <v>0</v>
      </c>
      <c r="T69" s="142">
        <v>0</v>
      </c>
      <c r="U69" s="142">
        <v>0</v>
      </c>
      <c r="V69" s="142">
        <v>0</v>
      </c>
      <c r="W69" s="142">
        <v>0</v>
      </c>
      <c r="X69" s="150"/>
      <c r="Y69" s="150"/>
      <c r="Z69" s="150"/>
      <c r="AA69" s="150"/>
      <c r="AB69" s="150"/>
      <c r="AC69" s="150"/>
      <c r="AD69" s="150"/>
      <c r="AE69" s="150"/>
      <c r="AF69" s="150"/>
    </row>
    <row r="70" spans="1:32">
      <c r="B70" s="7" t="s">
        <v>46</v>
      </c>
      <c r="C70" s="219"/>
      <c r="D70" s="142">
        <v>0</v>
      </c>
      <c r="E70" s="142">
        <v>0</v>
      </c>
      <c r="F70" s="142">
        <v>0</v>
      </c>
      <c r="G70" s="142">
        <v>0</v>
      </c>
      <c r="H70" s="142">
        <v>0</v>
      </c>
      <c r="I70" s="142">
        <v>0</v>
      </c>
      <c r="J70" s="142">
        <v>0</v>
      </c>
      <c r="K70" s="142">
        <v>0</v>
      </c>
      <c r="L70" s="142">
        <v>0</v>
      </c>
      <c r="M70" s="142">
        <v>0</v>
      </c>
      <c r="N70" s="143"/>
      <c r="O70" s="142">
        <v>0</v>
      </c>
      <c r="P70" s="142">
        <v>0</v>
      </c>
      <c r="Q70" s="142">
        <v>0</v>
      </c>
      <c r="R70" s="142">
        <v>0</v>
      </c>
      <c r="S70" s="142">
        <v>0</v>
      </c>
      <c r="T70" s="142">
        <v>0</v>
      </c>
      <c r="U70" s="142">
        <v>0</v>
      </c>
      <c r="V70" s="142">
        <v>0</v>
      </c>
      <c r="W70" s="142">
        <v>0</v>
      </c>
      <c r="X70" s="150"/>
      <c r="Y70" s="150"/>
      <c r="Z70" s="150"/>
      <c r="AA70" s="150"/>
      <c r="AB70" s="150"/>
      <c r="AC70" s="150"/>
      <c r="AD70" s="150"/>
      <c r="AE70" s="150"/>
      <c r="AF70" s="150"/>
    </row>
    <row r="71" spans="1:32">
      <c r="B71" s="6" t="s">
        <v>317</v>
      </c>
      <c r="C71" s="219"/>
      <c r="D71" s="142">
        <v>145.5</v>
      </c>
      <c r="E71" s="142">
        <v>145.5</v>
      </c>
      <c r="F71" s="142">
        <v>169</v>
      </c>
      <c r="G71" s="142">
        <v>169</v>
      </c>
      <c r="H71" s="142">
        <v>193.50648999999999</v>
      </c>
      <c r="I71" s="142">
        <v>193.50648999999999</v>
      </c>
      <c r="J71" s="142">
        <v>193.50648999999999</v>
      </c>
      <c r="K71" s="142">
        <v>761.63631899999996</v>
      </c>
      <c r="L71" s="142">
        <v>769.64810899999998</v>
      </c>
      <c r="M71" s="142">
        <v>867.82945199999995</v>
      </c>
      <c r="N71" s="143"/>
      <c r="O71" s="142">
        <v>0</v>
      </c>
      <c r="P71" s="142">
        <v>23.499999999999986</v>
      </c>
      <c r="Q71" s="142">
        <v>0</v>
      </c>
      <c r="R71" s="142">
        <v>24.506489999999982</v>
      </c>
      <c r="S71" s="142">
        <v>0</v>
      </c>
      <c r="T71" s="142">
        <v>0</v>
      </c>
      <c r="U71" s="142">
        <v>568.12982899999997</v>
      </c>
      <c r="V71" s="142">
        <v>8.0117900000000297</v>
      </c>
      <c r="W71" s="142">
        <v>98.181342999999984</v>
      </c>
      <c r="X71" s="150"/>
      <c r="Y71" s="150"/>
      <c r="Z71" s="150"/>
      <c r="AA71" s="150"/>
      <c r="AB71" s="150"/>
      <c r="AC71" s="150"/>
      <c r="AD71" s="150"/>
      <c r="AE71" s="150"/>
      <c r="AF71" s="150"/>
    </row>
    <row r="72" spans="1:32">
      <c r="B72" s="6" t="s">
        <v>108</v>
      </c>
      <c r="C72" s="219"/>
      <c r="D72" s="142">
        <v>0</v>
      </c>
      <c r="E72" s="142">
        <v>0</v>
      </c>
      <c r="F72" s="142">
        <v>0</v>
      </c>
      <c r="G72" s="142">
        <v>0</v>
      </c>
      <c r="H72" s="142">
        <v>0</v>
      </c>
      <c r="I72" s="142">
        <v>0</v>
      </c>
      <c r="J72" s="142">
        <v>0</v>
      </c>
      <c r="K72" s="142">
        <v>0</v>
      </c>
      <c r="L72" s="142">
        <v>0</v>
      </c>
      <c r="M72" s="142">
        <v>0</v>
      </c>
      <c r="N72" s="143"/>
      <c r="O72" s="142">
        <v>0</v>
      </c>
      <c r="P72" s="142">
        <v>0</v>
      </c>
      <c r="Q72" s="142">
        <v>0</v>
      </c>
      <c r="R72" s="142">
        <v>0</v>
      </c>
      <c r="S72" s="142">
        <v>0</v>
      </c>
      <c r="T72" s="142">
        <v>0</v>
      </c>
      <c r="U72" s="142">
        <v>0</v>
      </c>
      <c r="V72" s="142">
        <v>0</v>
      </c>
      <c r="W72" s="142">
        <v>0</v>
      </c>
      <c r="X72" s="150"/>
      <c r="Y72" s="150"/>
      <c r="Z72" s="150"/>
      <c r="AA72" s="150"/>
      <c r="AB72" s="150"/>
      <c r="AC72" s="150"/>
      <c r="AD72" s="150"/>
      <c r="AE72" s="150"/>
      <c r="AF72" s="150"/>
    </row>
    <row r="73" spans="1:32" ht="13.5" customHeight="1">
      <c r="B73" s="6" t="s">
        <v>48</v>
      </c>
      <c r="C73" s="219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3"/>
      <c r="O73" s="142">
        <v>0</v>
      </c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50"/>
      <c r="Y73" s="150"/>
      <c r="Z73" s="150"/>
      <c r="AA73" s="150"/>
      <c r="AB73" s="150"/>
      <c r="AC73" s="150"/>
      <c r="AD73" s="150"/>
      <c r="AE73" s="150"/>
      <c r="AF73" s="150"/>
    </row>
    <row r="74" spans="1:32">
      <c r="B74" s="6" t="s">
        <v>325</v>
      </c>
      <c r="C74" s="219"/>
      <c r="D74" s="142">
        <v>0</v>
      </c>
      <c r="E74" s="142">
        <v>0</v>
      </c>
      <c r="F74" s="142">
        <v>0</v>
      </c>
      <c r="G74" s="142">
        <v>0</v>
      </c>
      <c r="H74" s="142">
        <v>0</v>
      </c>
      <c r="I74" s="142">
        <v>0</v>
      </c>
      <c r="J74" s="142">
        <v>0</v>
      </c>
      <c r="K74" s="142">
        <v>0</v>
      </c>
      <c r="L74" s="142">
        <v>0</v>
      </c>
      <c r="M74" s="142">
        <v>0</v>
      </c>
      <c r="N74" s="143"/>
      <c r="O74" s="142">
        <v>0</v>
      </c>
      <c r="P74" s="142">
        <v>0</v>
      </c>
      <c r="Q74" s="142">
        <v>0</v>
      </c>
      <c r="R74" s="142">
        <v>0</v>
      </c>
      <c r="S74" s="142">
        <v>0</v>
      </c>
      <c r="T74" s="142">
        <v>0</v>
      </c>
      <c r="U74" s="142">
        <v>0</v>
      </c>
      <c r="V74" s="142">
        <v>0</v>
      </c>
      <c r="W74" s="142">
        <v>0</v>
      </c>
      <c r="X74" s="150"/>
      <c r="Y74" s="150"/>
      <c r="Z74" s="150"/>
      <c r="AA74" s="150"/>
      <c r="AB74" s="150"/>
      <c r="AC74" s="150"/>
      <c r="AD74" s="150"/>
      <c r="AE74" s="150"/>
      <c r="AF74" s="150"/>
    </row>
    <row r="75" spans="1:32">
      <c r="B75" s="8" t="s">
        <v>101</v>
      </c>
      <c r="C75" s="219"/>
      <c r="D75" s="142">
        <v>0</v>
      </c>
      <c r="E75" s="142">
        <v>0</v>
      </c>
      <c r="F75" s="142">
        <v>0</v>
      </c>
      <c r="G75" s="142">
        <v>0</v>
      </c>
      <c r="H75" s="142">
        <v>0</v>
      </c>
      <c r="I75" s="142">
        <v>0</v>
      </c>
      <c r="J75" s="142">
        <v>0</v>
      </c>
      <c r="K75" s="142">
        <v>0</v>
      </c>
      <c r="L75" s="142">
        <v>0</v>
      </c>
      <c r="M75" s="142">
        <v>0</v>
      </c>
      <c r="N75" s="143"/>
      <c r="O75" s="142">
        <v>0</v>
      </c>
      <c r="P75" s="142">
        <v>0</v>
      </c>
      <c r="Q75" s="142">
        <v>0</v>
      </c>
      <c r="R75" s="142">
        <v>0</v>
      </c>
      <c r="S75" s="142">
        <v>0</v>
      </c>
      <c r="T75" s="142">
        <v>0</v>
      </c>
      <c r="U75" s="142">
        <v>0</v>
      </c>
      <c r="V75" s="142">
        <v>0</v>
      </c>
      <c r="W75" s="142">
        <v>0</v>
      </c>
      <c r="X75" s="150"/>
      <c r="Y75" s="150"/>
      <c r="Z75" s="150"/>
      <c r="AA75" s="150"/>
      <c r="AB75" s="150"/>
      <c r="AC75" s="150"/>
      <c r="AD75" s="150"/>
      <c r="AE75" s="150"/>
      <c r="AF75" s="150"/>
    </row>
    <row r="76" spans="1:32" s="45" customFormat="1">
      <c r="A76" s="38"/>
      <c r="B76" s="31" t="s">
        <v>11</v>
      </c>
      <c r="C76" s="209" t="s">
        <v>300</v>
      </c>
      <c r="D76" s="139">
        <v>0</v>
      </c>
      <c r="E76" s="139">
        <v>0</v>
      </c>
      <c r="F76" s="139">
        <v>0</v>
      </c>
      <c r="G76" s="139">
        <v>0</v>
      </c>
      <c r="H76" s="139">
        <v>0</v>
      </c>
      <c r="I76" s="139">
        <v>0</v>
      </c>
      <c r="J76" s="139">
        <v>0</v>
      </c>
      <c r="K76" s="139">
        <v>0</v>
      </c>
      <c r="L76" s="139">
        <v>0</v>
      </c>
      <c r="M76" s="139">
        <v>0</v>
      </c>
      <c r="N76" s="146"/>
      <c r="O76" s="139">
        <v>0</v>
      </c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39">
        <v>0</v>
      </c>
      <c r="X76" s="149"/>
      <c r="Y76" s="149"/>
      <c r="Z76" s="149"/>
      <c r="AA76" s="149"/>
      <c r="AB76" s="149"/>
      <c r="AC76" s="149"/>
      <c r="AD76" s="149"/>
      <c r="AE76" s="149"/>
      <c r="AF76" s="149"/>
    </row>
    <row r="77" spans="1:32">
      <c r="B77" s="3" t="s">
        <v>12</v>
      </c>
      <c r="C77" s="210" t="s">
        <v>301</v>
      </c>
      <c r="D77" s="142"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3"/>
      <c r="O77" s="142">
        <v>0</v>
      </c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50"/>
      <c r="Y77" s="150"/>
      <c r="Z77" s="150"/>
      <c r="AA77" s="150"/>
      <c r="AB77" s="150"/>
      <c r="AC77" s="150"/>
      <c r="AD77" s="150"/>
      <c r="AE77" s="150"/>
      <c r="AF77" s="150"/>
    </row>
    <row r="78" spans="1:32">
      <c r="B78" s="3" t="s">
        <v>13</v>
      </c>
      <c r="C78" s="210" t="s">
        <v>302</v>
      </c>
      <c r="D78" s="142">
        <v>0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142">
        <v>0</v>
      </c>
      <c r="K78" s="142">
        <v>0</v>
      </c>
      <c r="L78" s="142">
        <v>0</v>
      </c>
      <c r="M78" s="142">
        <v>0</v>
      </c>
      <c r="N78" s="143"/>
      <c r="O78" s="142">
        <v>0</v>
      </c>
      <c r="P78" s="142">
        <v>0</v>
      </c>
      <c r="Q78" s="142">
        <v>0</v>
      </c>
      <c r="R78" s="142">
        <v>0</v>
      </c>
      <c r="S78" s="142">
        <v>0</v>
      </c>
      <c r="T78" s="142">
        <v>0</v>
      </c>
      <c r="U78" s="142">
        <v>0</v>
      </c>
      <c r="V78" s="142">
        <v>0</v>
      </c>
      <c r="W78" s="142">
        <v>0</v>
      </c>
      <c r="X78" s="150"/>
      <c r="Y78" s="150"/>
      <c r="Z78" s="150"/>
      <c r="AA78" s="150"/>
      <c r="AB78" s="150"/>
      <c r="AC78" s="150"/>
      <c r="AD78" s="150"/>
      <c r="AE78" s="150"/>
      <c r="AF78" s="150"/>
    </row>
    <row r="79" spans="1:32" s="45" customFormat="1">
      <c r="A79" s="38"/>
      <c r="B79" s="5" t="s">
        <v>14</v>
      </c>
      <c r="C79" s="209" t="s">
        <v>311</v>
      </c>
      <c r="D79" s="139">
        <v>0</v>
      </c>
      <c r="E79" s="139">
        <v>0</v>
      </c>
      <c r="F79" s="139">
        <v>0</v>
      </c>
      <c r="G79" s="139">
        <v>0</v>
      </c>
      <c r="H79" s="139">
        <v>0</v>
      </c>
      <c r="I79" s="139">
        <v>0</v>
      </c>
      <c r="J79" s="139">
        <v>0</v>
      </c>
      <c r="K79" s="139">
        <v>0</v>
      </c>
      <c r="L79" s="139">
        <v>0</v>
      </c>
      <c r="M79" s="139">
        <v>0</v>
      </c>
      <c r="N79" s="146"/>
      <c r="O79" s="139">
        <v>0</v>
      </c>
      <c r="P79" s="139">
        <v>0</v>
      </c>
      <c r="Q79" s="139">
        <v>0</v>
      </c>
      <c r="R79" s="139">
        <v>0</v>
      </c>
      <c r="S79" s="139">
        <v>0</v>
      </c>
      <c r="T79" s="139">
        <v>0</v>
      </c>
      <c r="U79" s="139">
        <v>0</v>
      </c>
      <c r="V79" s="139">
        <v>0</v>
      </c>
      <c r="W79" s="139">
        <v>0</v>
      </c>
      <c r="X79" s="149"/>
      <c r="Y79" s="149"/>
      <c r="Z79" s="149"/>
      <c r="AA79" s="149"/>
      <c r="AB79" s="149"/>
      <c r="AC79" s="149"/>
      <c r="AD79" s="149"/>
      <c r="AE79" s="149"/>
      <c r="AF79" s="149"/>
    </row>
    <row r="80" spans="1:32">
      <c r="B80" s="3" t="s">
        <v>15</v>
      </c>
      <c r="C80" s="210" t="s">
        <v>303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3"/>
      <c r="O80" s="142">
        <v>0</v>
      </c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50"/>
      <c r="Y80" s="150"/>
      <c r="Z80" s="150"/>
      <c r="AA80" s="150"/>
      <c r="AB80" s="150"/>
      <c r="AC80" s="150"/>
      <c r="AD80" s="150"/>
      <c r="AE80" s="150"/>
      <c r="AF80" s="150"/>
    </row>
    <row r="81" spans="1:32">
      <c r="B81" s="3" t="s">
        <v>16</v>
      </c>
      <c r="C81" s="210" t="s">
        <v>304</v>
      </c>
      <c r="D81" s="142">
        <v>0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142">
        <v>0</v>
      </c>
      <c r="K81" s="142">
        <v>0</v>
      </c>
      <c r="L81" s="142">
        <v>0</v>
      </c>
      <c r="M81" s="142">
        <v>0</v>
      </c>
      <c r="N81" s="143"/>
      <c r="O81" s="142">
        <v>0</v>
      </c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50"/>
      <c r="Y81" s="150"/>
      <c r="Z81" s="150"/>
      <c r="AA81" s="150"/>
      <c r="AB81" s="150"/>
      <c r="AC81" s="150"/>
      <c r="AD81" s="150"/>
      <c r="AE81" s="150"/>
      <c r="AF81" s="150"/>
    </row>
    <row r="82" spans="1:32">
      <c r="B82" s="3" t="s">
        <v>17</v>
      </c>
      <c r="C82" s="210" t="s">
        <v>305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0</v>
      </c>
      <c r="M82" s="142">
        <v>0</v>
      </c>
      <c r="N82" s="143"/>
      <c r="O82" s="142">
        <v>0</v>
      </c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50"/>
      <c r="Y82" s="150"/>
      <c r="Z82" s="150"/>
      <c r="AA82" s="150"/>
      <c r="AB82" s="150"/>
      <c r="AC82" s="150"/>
      <c r="AD82" s="150"/>
      <c r="AE82" s="150"/>
      <c r="AF82" s="150"/>
    </row>
    <row r="83" spans="1:32">
      <c r="B83" s="4" t="s">
        <v>18</v>
      </c>
      <c r="C83" s="42"/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3"/>
      <c r="O83" s="142">
        <v>0</v>
      </c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50"/>
      <c r="Y83" s="150"/>
      <c r="Z83" s="150"/>
      <c r="AA83" s="150"/>
      <c r="AB83" s="150"/>
      <c r="AC83" s="150"/>
      <c r="AD83" s="150"/>
      <c r="AE83" s="150"/>
      <c r="AF83" s="150"/>
    </row>
    <row r="84" spans="1:32">
      <c r="B84" s="3" t="s">
        <v>19</v>
      </c>
      <c r="C84" s="210" t="s">
        <v>306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3"/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50"/>
      <c r="Y84" s="150"/>
      <c r="Z84" s="150"/>
      <c r="AA84" s="150"/>
      <c r="AB84" s="150"/>
      <c r="AC84" s="150"/>
      <c r="AD84" s="150"/>
      <c r="AE84" s="150"/>
      <c r="AF84" s="150"/>
    </row>
    <row r="85" spans="1:32">
      <c r="B85" s="3" t="s">
        <v>20</v>
      </c>
      <c r="C85" s="210" t="s">
        <v>307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3"/>
      <c r="O85" s="142">
        <v>0</v>
      </c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50"/>
      <c r="Y85" s="150"/>
      <c r="Z85" s="150"/>
      <c r="AA85" s="150"/>
      <c r="AB85" s="150"/>
      <c r="AC85" s="150"/>
      <c r="AD85" s="150"/>
      <c r="AE85" s="150"/>
      <c r="AF85" s="150"/>
    </row>
    <row r="86" spans="1:32" s="45" customFormat="1">
      <c r="A86" s="38"/>
      <c r="B86" s="5" t="s">
        <v>21</v>
      </c>
      <c r="C86" s="209" t="s">
        <v>308</v>
      </c>
      <c r="D86" s="139">
        <v>7709.5708134042125</v>
      </c>
      <c r="E86" s="139">
        <v>9135.3187899497188</v>
      </c>
      <c r="F86" s="139">
        <v>10236.123810940819</v>
      </c>
      <c r="G86" s="139">
        <v>11278.208896800001</v>
      </c>
      <c r="H86" s="139">
        <v>13909.141421903005</v>
      </c>
      <c r="I86" s="139">
        <v>15360.013575642002</v>
      </c>
      <c r="J86" s="139">
        <v>17489.094410877002</v>
      </c>
      <c r="K86" s="139">
        <v>19677.860212641001</v>
      </c>
      <c r="L86" s="139">
        <v>20983.747434633002</v>
      </c>
      <c r="M86" s="139">
        <v>23172.007324090609</v>
      </c>
      <c r="N86" s="146"/>
      <c r="O86" s="139">
        <v>1425.7479765455059</v>
      </c>
      <c r="P86" s="139">
        <v>1100.8050209911005</v>
      </c>
      <c r="Q86" s="139">
        <v>1042.0850858591821</v>
      </c>
      <c r="R86" s="139">
        <v>2630.9325251030032</v>
      </c>
      <c r="S86" s="139">
        <v>1450.8721537389988</v>
      </c>
      <c r="T86" s="139">
        <v>2129.0808352349986</v>
      </c>
      <c r="U86" s="139">
        <v>2188.7658017639978</v>
      </c>
      <c r="V86" s="139">
        <v>1305.8872219920033</v>
      </c>
      <c r="W86" s="139">
        <v>2188.2598894576063</v>
      </c>
      <c r="X86" s="149"/>
      <c r="Y86" s="149"/>
      <c r="Z86" s="149"/>
      <c r="AA86" s="149"/>
      <c r="AB86" s="149"/>
      <c r="AC86" s="149"/>
      <c r="AD86" s="149"/>
      <c r="AE86" s="149"/>
      <c r="AF86" s="149"/>
    </row>
    <row r="87" spans="1:32" s="45" customFormat="1">
      <c r="A87" s="38"/>
      <c r="B87" s="9" t="s">
        <v>94</v>
      </c>
      <c r="C87" s="209" t="s">
        <v>309</v>
      </c>
      <c r="D87" s="139">
        <v>2507.0795481825903</v>
      </c>
      <c r="E87" s="139">
        <v>2722.66584676824</v>
      </c>
      <c r="F87" s="139">
        <v>3257.5800997333631</v>
      </c>
      <c r="G87" s="139">
        <v>3566.2149585470006</v>
      </c>
      <c r="H87" s="139">
        <v>4710.5625165499996</v>
      </c>
      <c r="I87" s="139">
        <v>4927.9603647909998</v>
      </c>
      <c r="J87" s="139">
        <v>6342.1922718630012</v>
      </c>
      <c r="K87" s="139">
        <v>7979.1792956959998</v>
      </c>
      <c r="L87" s="139">
        <v>7876.5518072519999</v>
      </c>
      <c r="M87" s="139">
        <v>9423.8640005618581</v>
      </c>
      <c r="N87" s="146"/>
      <c r="O87" s="139">
        <v>215.58629858564979</v>
      </c>
      <c r="P87" s="139">
        <v>534.91425296512284</v>
      </c>
      <c r="Q87" s="139">
        <v>308.63485881363744</v>
      </c>
      <c r="R87" s="139">
        <v>1144.347558002999</v>
      </c>
      <c r="S87" s="139">
        <v>217.3978482410007</v>
      </c>
      <c r="T87" s="139">
        <v>1414.2319070720014</v>
      </c>
      <c r="U87" s="139">
        <v>1636.9870238329981</v>
      </c>
      <c r="V87" s="139">
        <v>-102.62748844399994</v>
      </c>
      <c r="W87" s="139">
        <v>1547.3121933098582</v>
      </c>
      <c r="X87" s="149"/>
      <c r="Y87" s="149"/>
      <c r="Z87" s="149"/>
      <c r="AA87" s="149"/>
      <c r="AB87" s="149"/>
      <c r="AC87" s="149"/>
      <c r="AD87" s="149"/>
      <c r="AE87" s="149"/>
      <c r="AF87" s="149"/>
    </row>
    <row r="88" spans="1:32">
      <c r="B88" s="208" t="s">
        <v>40</v>
      </c>
      <c r="C88" s="219"/>
      <c r="D88" s="142">
        <v>2507.0795481825903</v>
      </c>
      <c r="E88" s="142">
        <v>2722.66584676824</v>
      </c>
      <c r="F88" s="142">
        <v>3257.5800997333631</v>
      </c>
      <c r="G88" s="142">
        <v>3566.2149585470006</v>
      </c>
      <c r="H88" s="142">
        <v>4710.5625165499996</v>
      </c>
      <c r="I88" s="142">
        <v>4927.9603647909998</v>
      </c>
      <c r="J88" s="142">
        <v>6342.1922718630012</v>
      </c>
      <c r="K88" s="142">
        <v>7979.1792956959998</v>
      </c>
      <c r="L88" s="142">
        <v>7876.5518072519999</v>
      </c>
      <c r="M88" s="142">
        <v>9423.8640005618581</v>
      </c>
      <c r="N88" s="143"/>
      <c r="O88" s="142">
        <v>215.58629858564979</v>
      </c>
      <c r="P88" s="142">
        <v>534.91425296512284</v>
      </c>
      <c r="Q88" s="142">
        <v>308.63485881363744</v>
      </c>
      <c r="R88" s="142">
        <v>1144.347558002999</v>
      </c>
      <c r="S88" s="142">
        <v>217.3978482410007</v>
      </c>
      <c r="T88" s="142">
        <v>1414.2319070720014</v>
      </c>
      <c r="U88" s="142">
        <v>1636.9870238329981</v>
      </c>
      <c r="V88" s="142">
        <v>-102.62748844399994</v>
      </c>
      <c r="W88" s="142">
        <v>1547.3121933098582</v>
      </c>
      <c r="X88" s="150"/>
      <c r="Y88" s="150"/>
      <c r="Z88" s="150"/>
      <c r="AA88" s="150"/>
      <c r="AB88" s="150"/>
      <c r="AC88" s="150"/>
      <c r="AD88" s="150"/>
      <c r="AE88" s="150"/>
      <c r="AF88" s="150"/>
    </row>
    <row r="89" spans="1:32">
      <c r="B89" s="6" t="s">
        <v>41</v>
      </c>
      <c r="C89" s="219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3"/>
      <c r="O89" s="142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50"/>
      <c r="Y89" s="150"/>
      <c r="Z89" s="150"/>
      <c r="AA89" s="150"/>
      <c r="AB89" s="150"/>
      <c r="AC89" s="150"/>
      <c r="AD89" s="150"/>
      <c r="AE89" s="150"/>
      <c r="AF89" s="150"/>
    </row>
    <row r="90" spans="1:32">
      <c r="B90" s="6" t="s">
        <v>42</v>
      </c>
      <c r="C90" s="219"/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3"/>
      <c r="O90" s="142">
        <v>0</v>
      </c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50"/>
      <c r="Y90" s="150"/>
      <c r="Z90" s="150"/>
      <c r="AA90" s="150"/>
      <c r="AB90" s="150"/>
      <c r="AC90" s="150"/>
      <c r="AD90" s="150"/>
      <c r="AE90" s="150"/>
      <c r="AF90" s="150"/>
    </row>
    <row r="91" spans="1:32">
      <c r="B91" s="6" t="s">
        <v>43</v>
      </c>
      <c r="C91" s="219"/>
      <c r="D91" s="142">
        <v>0</v>
      </c>
      <c r="E91" s="142">
        <v>0</v>
      </c>
      <c r="F91" s="142">
        <v>0</v>
      </c>
      <c r="G91" s="142">
        <v>0</v>
      </c>
      <c r="H91" s="142">
        <v>0</v>
      </c>
      <c r="I91" s="142">
        <v>0</v>
      </c>
      <c r="J91" s="142">
        <v>0</v>
      </c>
      <c r="K91" s="142">
        <v>0</v>
      </c>
      <c r="L91" s="142">
        <v>0</v>
      </c>
      <c r="M91" s="142">
        <v>0</v>
      </c>
      <c r="N91" s="143"/>
      <c r="O91" s="142">
        <v>0</v>
      </c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50"/>
      <c r="Y91" s="150"/>
      <c r="Z91" s="150"/>
      <c r="AA91" s="150"/>
      <c r="AB91" s="150"/>
      <c r="AC91" s="150"/>
      <c r="AD91" s="150"/>
      <c r="AE91" s="150"/>
      <c r="AF91" s="150"/>
    </row>
    <row r="92" spans="1:32">
      <c r="B92" s="6" t="s">
        <v>44</v>
      </c>
      <c r="C92" s="219"/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3"/>
      <c r="O92" s="142">
        <v>0</v>
      </c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50"/>
      <c r="Y92" s="150"/>
      <c r="Z92" s="150"/>
      <c r="AA92" s="150"/>
      <c r="AB92" s="150"/>
      <c r="AC92" s="150"/>
      <c r="AD92" s="150"/>
      <c r="AE92" s="150"/>
      <c r="AF92" s="150"/>
    </row>
    <row r="93" spans="1:32">
      <c r="B93" s="7" t="s">
        <v>45</v>
      </c>
      <c r="C93" s="219"/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3"/>
      <c r="O93" s="142">
        <v>0</v>
      </c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50"/>
      <c r="Y93" s="150"/>
      <c r="Z93" s="150"/>
      <c r="AA93" s="150"/>
      <c r="AB93" s="150"/>
      <c r="AC93" s="150"/>
      <c r="AD93" s="150"/>
      <c r="AE93" s="150"/>
      <c r="AF93" s="150"/>
    </row>
    <row r="94" spans="1:32">
      <c r="B94" s="7" t="s">
        <v>46</v>
      </c>
      <c r="C94" s="219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3"/>
      <c r="O94" s="142">
        <v>0</v>
      </c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50"/>
      <c r="Y94" s="150"/>
      <c r="Z94" s="150"/>
      <c r="AA94" s="150"/>
      <c r="AB94" s="150"/>
      <c r="AC94" s="150"/>
      <c r="AD94" s="150"/>
      <c r="AE94" s="150"/>
      <c r="AF94" s="150"/>
    </row>
    <row r="95" spans="1:32">
      <c r="B95" s="6" t="s">
        <v>317</v>
      </c>
      <c r="C95" s="219"/>
      <c r="D95" s="142">
        <v>75.743147300000004</v>
      </c>
      <c r="E95" s="142">
        <v>105.19980969999997</v>
      </c>
      <c r="F95" s="142">
        <v>103.26187360000002</v>
      </c>
      <c r="G95" s="142">
        <v>122.1704426</v>
      </c>
      <c r="H95" s="142">
        <v>192.37105399999999</v>
      </c>
      <c r="I95" s="142">
        <v>198.05904989999999</v>
      </c>
      <c r="J95" s="142">
        <v>209.61120329999997</v>
      </c>
      <c r="K95" s="142">
        <v>542.70667930000002</v>
      </c>
      <c r="L95" s="142">
        <v>498.81236540000009</v>
      </c>
      <c r="M95" s="142">
        <v>960.81713979999995</v>
      </c>
      <c r="N95" s="143"/>
      <c r="O95" s="142">
        <v>29.456662399999978</v>
      </c>
      <c r="P95" s="142">
        <v>-1.9379360999999706</v>
      </c>
      <c r="Q95" s="142">
        <v>18.908568999999996</v>
      </c>
      <c r="R95" s="142">
        <v>70.200611399999985</v>
      </c>
      <c r="S95" s="142">
        <v>5.687995899999998</v>
      </c>
      <c r="T95" s="142">
        <v>11.552153399999998</v>
      </c>
      <c r="U95" s="142">
        <v>333.09547600000002</v>
      </c>
      <c r="V95" s="142">
        <v>-43.894313899999915</v>
      </c>
      <c r="W95" s="142">
        <v>462.00477439999992</v>
      </c>
      <c r="X95" s="150"/>
      <c r="Y95" s="150"/>
      <c r="Z95" s="150"/>
      <c r="AA95" s="150"/>
      <c r="AB95" s="150"/>
      <c r="AC95" s="150"/>
      <c r="AD95" s="150"/>
      <c r="AE95" s="150"/>
      <c r="AF95" s="150"/>
    </row>
    <row r="96" spans="1:32">
      <c r="B96" s="6" t="s">
        <v>108</v>
      </c>
      <c r="C96" s="219"/>
      <c r="D96" s="142">
        <v>2431.3364008825902</v>
      </c>
      <c r="E96" s="142">
        <v>2617.46603706824</v>
      </c>
      <c r="F96" s="142">
        <v>3154.3182261333627</v>
      </c>
      <c r="G96" s="142">
        <v>3444.044515947</v>
      </c>
      <c r="H96" s="142">
        <v>4518.1914625500003</v>
      </c>
      <c r="I96" s="142">
        <v>4729.9013148909999</v>
      </c>
      <c r="J96" s="142">
        <v>6132.5810685630004</v>
      </c>
      <c r="K96" s="142">
        <v>7436.4726163960004</v>
      </c>
      <c r="L96" s="142">
        <v>7377.7394418520007</v>
      </c>
      <c r="M96" s="142">
        <v>8463.0468607618586</v>
      </c>
      <c r="N96" s="143"/>
      <c r="O96" s="142">
        <v>186.12963618564999</v>
      </c>
      <c r="P96" s="142">
        <v>536.85218906512273</v>
      </c>
      <c r="Q96" s="142">
        <v>289.72628981363755</v>
      </c>
      <c r="R96" s="142">
        <v>1074.1469466030005</v>
      </c>
      <c r="S96" s="142">
        <v>211.7098523409993</v>
      </c>
      <c r="T96" s="142">
        <v>1402.6797536720003</v>
      </c>
      <c r="U96" s="142">
        <v>1303.8915478329998</v>
      </c>
      <c r="V96" s="142">
        <v>-58.733174543999667</v>
      </c>
      <c r="W96" s="142">
        <v>1085.3074189098579</v>
      </c>
      <c r="X96" s="150"/>
      <c r="Y96" s="150"/>
      <c r="Z96" s="150"/>
      <c r="AA96" s="150"/>
      <c r="AB96" s="150"/>
      <c r="AC96" s="150"/>
      <c r="AD96" s="150"/>
      <c r="AE96" s="150"/>
      <c r="AF96" s="150"/>
    </row>
    <row r="97" spans="1:32">
      <c r="B97" s="6" t="s">
        <v>48</v>
      </c>
      <c r="C97" s="219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3"/>
      <c r="O97" s="142">
        <v>0</v>
      </c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50"/>
      <c r="Y97" s="150"/>
      <c r="Z97" s="150"/>
      <c r="AA97" s="150"/>
      <c r="AB97" s="150"/>
      <c r="AC97" s="150"/>
      <c r="AD97" s="150"/>
      <c r="AE97" s="150"/>
      <c r="AF97" s="150"/>
    </row>
    <row r="98" spans="1:32">
      <c r="B98" s="6" t="s">
        <v>325</v>
      </c>
      <c r="C98" s="219"/>
      <c r="D98" s="142">
        <v>0</v>
      </c>
      <c r="E98" s="142">
        <v>0</v>
      </c>
      <c r="F98" s="142">
        <v>0</v>
      </c>
      <c r="G98" s="142">
        <v>0</v>
      </c>
      <c r="H98" s="142">
        <v>0</v>
      </c>
      <c r="I98" s="142">
        <v>0</v>
      </c>
      <c r="J98" s="142">
        <v>0</v>
      </c>
      <c r="K98" s="142">
        <v>0</v>
      </c>
      <c r="L98" s="142">
        <v>0</v>
      </c>
      <c r="M98" s="142">
        <v>0</v>
      </c>
      <c r="N98" s="143"/>
      <c r="O98" s="142">
        <v>0</v>
      </c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150"/>
      <c r="Y98" s="150"/>
      <c r="Z98" s="150"/>
      <c r="AA98" s="150"/>
      <c r="AB98" s="150"/>
      <c r="AC98" s="150"/>
      <c r="AD98" s="150"/>
      <c r="AE98" s="150"/>
      <c r="AF98" s="150"/>
    </row>
    <row r="99" spans="1:32">
      <c r="B99" s="8" t="s">
        <v>102</v>
      </c>
      <c r="C99" s="219"/>
      <c r="D99" s="142">
        <v>0</v>
      </c>
      <c r="E99" s="142">
        <v>0</v>
      </c>
      <c r="F99" s="142">
        <v>0</v>
      </c>
      <c r="G99" s="142">
        <v>0</v>
      </c>
      <c r="H99" s="142">
        <v>0</v>
      </c>
      <c r="I99" s="142">
        <v>0</v>
      </c>
      <c r="J99" s="142">
        <v>0</v>
      </c>
      <c r="K99" s="142">
        <v>0</v>
      </c>
      <c r="L99" s="142">
        <v>0</v>
      </c>
      <c r="M99" s="142">
        <v>0</v>
      </c>
      <c r="N99" s="143"/>
      <c r="O99" s="142">
        <v>0</v>
      </c>
      <c r="P99" s="142">
        <v>0</v>
      </c>
      <c r="Q99" s="142">
        <v>0</v>
      </c>
      <c r="R99" s="142">
        <v>0</v>
      </c>
      <c r="S99" s="142">
        <v>0</v>
      </c>
      <c r="T99" s="142">
        <v>0</v>
      </c>
      <c r="U99" s="142">
        <v>0</v>
      </c>
      <c r="V99" s="142">
        <v>0</v>
      </c>
      <c r="W99" s="142">
        <v>0</v>
      </c>
      <c r="X99" s="150"/>
      <c r="Y99" s="150"/>
      <c r="Z99" s="150"/>
      <c r="AA99" s="150"/>
      <c r="AB99" s="150"/>
      <c r="AC99" s="150"/>
      <c r="AD99" s="150"/>
      <c r="AE99" s="150"/>
      <c r="AF99" s="150"/>
    </row>
    <row r="100" spans="1:32" s="45" customFormat="1">
      <c r="A100" s="38"/>
      <c r="B100" s="9" t="s">
        <v>95</v>
      </c>
      <c r="C100" s="209" t="s">
        <v>310</v>
      </c>
      <c r="D100" s="139">
        <v>5202.4912652216235</v>
      </c>
      <c r="E100" s="139">
        <v>6412.652943181477</v>
      </c>
      <c r="F100" s="139">
        <v>6978.5437112074551</v>
      </c>
      <c r="G100" s="139">
        <v>7711.993938253001</v>
      </c>
      <c r="H100" s="139">
        <v>9198.5789053529988</v>
      </c>
      <c r="I100" s="139">
        <v>10432.053210851</v>
      </c>
      <c r="J100" s="139">
        <v>11146.902139014001</v>
      </c>
      <c r="K100" s="139">
        <v>11698.680916944999</v>
      </c>
      <c r="L100" s="139">
        <v>13107.195627381001</v>
      </c>
      <c r="M100" s="139">
        <v>13748.143323528753</v>
      </c>
      <c r="N100" s="146"/>
      <c r="O100" s="139">
        <v>1210.1616779598537</v>
      </c>
      <c r="P100" s="139">
        <v>565.89076802597731</v>
      </c>
      <c r="Q100" s="139">
        <v>733.45022704554594</v>
      </c>
      <c r="R100" s="139">
        <v>1486.5849670999978</v>
      </c>
      <c r="S100" s="139">
        <v>1233.4743054980008</v>
      </c>
      <c r="T100" s="139">
        <v>714.84892816300066</v>
      </c>
      <c r="U100" s="139">
        <v>551.77877793099833</v>
      </c>
      <c r="V100" s="139">
        <v>1408.5147104360019</v>
      </c>
      <c r="W100" s="139">
        <v>640.94769614775373</v>
      </c>
      <c r="X100" s="149"/>
      <c r="Y100" s="149"/>
      <c r="Z100" s="149"/>
      <c r="AA100" s="149"/>
      <c r="AB100" s="149"/>
      <c r="AC100" s="149"/>
      <c r="AD100" s="149"/>
      <c r="AE100" s="149"/>
      <c r="AF100" s="149"/>
    </row>
    <row r="101" spans="1:32">
      <c r="B101" s="208" t="s">
        <v>40</v>
      </c>
      <c r="C101" s="219"/>
      <c r="D101" s="142">
        <v>5202.4912652216235</v>
      </c>
      <c r="E101" s="142">
        <v>6412.652943181477</v>
      </c>
      <c r="F101" s="142">
        <v>6978.5437112074551</v>
      </c>
      <c r="G101" s="142">
        <v>7711.993938253001</v>
      </c>
      <c r="H101" s="142">
        <v>9198.5789053529988</v>
      </c>
      <c r="I101" s="142">
        <v>10432.053210851</v>
      </c>
      <c r="J101" s="142">
        <v>11146.902139014001</v>
      </c>
      <c r="K101" s="142">
        <v>11698.680916944999</v>
      </c>
      <c r="L101" s="142">
        <v>13107.195627381001</v>
      </c>
      <c r="M101" s="142">
        <v>13748.143323528753</v>
      </c>
      <c r="N101" s="143"/>
      <c r="O101" s="142">
        <v>1210.1616779598537</v>
      </c>
      <c r="P101" s="142">
        <v>565.89076802597731</v>
      </c>
      <c r="Q101" s="142">
        <v>733.45022704554594</v>
      </c>
      <c r="R101" s="142">
        <v>1486.5849670999978</v>
      </c>
      <c r="S101" s="142">
        <v>1233.4743054980008</v>
      </c>
      <c r="T101" s="142">
        <v>714.84892816300066</v>
      </c>
      <c r="U101" s="142">
        <v>551.77877793099833</v>
      </c>
      <c r="V101" s="142">
        <v>1408.5147104360019</v>
      </c>
      <c r="W101" s="142">
        <v>640.94769614775373</v>
      </c>
      <c r="X101" s="150"/>
      <c r="Y101" s="150"/>
      <c r="Z101" s="150"/>
      <c r="AA101" s="150"/>
      <c r="AB101" s="150"/>
      <c r="AC101" s="150"/>
      <c r="AD101" s="150"/>
      <c r="AE101" s="150"/>
      <c r="AF101" s="150"/>
    </row>
    <row r="102" spans="1:32">
      <c r="B102" s="6" t="s">
        <v>41</v>
      </c>
      <c r="C102" s="219"/>
      <c r="D102" s="142">
        <v>0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142">
        <v>0</v>
      </c>
      <c r="K102" s="142">
        <v>0</v>
      </c>
      <c r="L102" s="142">
        <v>0</v>
      </c>
      <c r="M102" s="142">
        <v>0</v>
      </c>
      <c r="N102" s="143"/>
      <c r="O102" s="142">
        <v>0</v>
      </c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50"/>
      <c r="Y102" s="150"/>
      <c r="Z102" s="150"/>
      <c r="AA102" s="150"/>
      <c r="AB102" s="150"/>
      <c r="AC102" s="150"/>
      <c r="AD102" s="150"/>
      <c r="AE102" s="150"/>
      <c r="AF102" s="150"/>
    </row>
    <row r="103" spans="1:32">
      <c r="B103" s="6" t="s">
        <v>42</v>
      </c>
      <c r="C103" s="219"/>
      <c r="D103" s="142">
        <v>1.3091199999999999E-2</v>
      </c>
      <c r="E103" s="142">
        <v>0</v>
      </c>
      <c r="F103" s="142">
        <v>0</v>
      </c>
      <c r="G103" s="142">
        <v>0</v>
      </c>
      <c r="H103" s="142">
        <v>0</v>
      </c>
      <c r="I103" s="142">
        <v>0</v>
      </c>
      <c r="J103" s="142">
        <v>0</v>
      </c>
      <c r="K103" s="142">
        <v>13.616438499999999</v>
      </c>
      <c r="L103" s="142">
        <v>81.477363099999991</v>
      </c>
      <c r="M103" s="142">
        <v>0</v>
      </c>
      <c r="N103" s="143"/>
      <c r="O103" s="142">
        <v>-1.3091199999999999E-2</v>
      </c>
      <c r="P103" s="142">
        <v>0</v>
      </c>
      <c r="Q103" s="142">
        <v>0</v>
      </c>
      <c r="R103" s="142">
        <v>0</v>
      </c>
      <c r="S103" s="142">
        <v>0</v>
      </c>
      <c r="T103" s="142">
        <v>0</v>
      </c>
      <c r="U103" s="142">
        <v>13.616438499999999</v>
      </c>
      <c r="V103" s="142">
        <v>67.86092459999999</v>
      </c>
      <c r="W103" s="142">
        <v>-81.477363099999991</v>
      </c>
      <c r="X103" s="150"/>
      <c r="Y103" s="150"/>
      <c r="Z103" s="150"/>
      <c r="AA103" s="150"/>
      <c r="AB103" s="150"/>
      <c r="AC103" s="150"/>
      <c r="AD103" s="150"/>
      <c r="AE103" s="150"/>
      <c r="AF103" s="150"/>
    </row>
    <row r="104" spans="1:32">
      <c r="B104" s="6" t="s">
        <v>43</v>
      </c>
      <c r="C104" s="219"/>
      <c r="D104" s="142">
        <v>0.81566365509499628</v>
      </c>
      <c r="E104" s="142">
        <v>0.86916158567586443</v>
      </c>
      <c r="F104" s="142">
        <v>0.92811330000000003</v>
      </c>
      <c r="G104" s="142">
        <v>0.95146580000000003</v>
      </c>
      <c r="H104" s="142">
        <v>0.91614050000000014</v>
      </c>
      <c r="I104" s="142">
        <v>1.0279123999999999</v>
      </c>
      <c r="J104" s="142">
        <v>0.78200660000000011</v>
      </c>
      <c r="K104" s="142">
        <v>0.76281339999999997</v>
      </c>
      <c r="L104" s="142">
        <v>0.81735630000000004</v>
      </c>
      <c r="M104" s="142">
        <v>0.88083609019083564</v>
      </c>
      <c r="N104" s="143"/>
      <c r="O104" s="142">
        <v>5.3497930580868186E-2</v>
      </c>
      <c r="P104" s="142">
        <v>5.8951714324135575E-2</v>
      </c>
      <c r="Q104" s="142">
        <v>2.3352500000000005E-2</v>
      </c>
      <c r="R104" s="142">
        <v>-3.5325299999999955E-2</v>
      </c>
      <c r="S104" s="142">
        <v>0.11177189999999979</v>
      </c>
      <c r="T104" s="142">
        <v>-0.24590579999999984</v>
      </c>
      <c r="U104" s="142">
        <v>-1.9193200000000056E-2</v>
      </c>
      <c r="V104" s="142">
        <v>5.4542900000000005E-2</v>
      </c>
      <c r="W104" s="142">
        <v>6.3479790190835647E-2</v>
      </c>
      <c r="X104" s="150"/>
      <c r="Y104" s="150"/>
      <c r="Z104" s="150"/>
      <c r="AA104" s="150"/>
      <c r="AB104" s="150"/>
      <c r="AC104" s="150"/>
      <c r="AD104" s="150"/>
      <c r="AE104" s="150"/>
      <c r="AF104" s="150"/>
    </row>
    <row r="105" spans="1:32">
      <c r="B105" s="6" t="s">
        <v>44</v>
      </c>
      <c r="C105" s="219"/>
      <c r="D105" s="142">
        <v>3266.6005278430384</v>
      </c>
      <c r="E105" s="142">
        <v>3691.8140370501733</v>
      </c>
      <c r="F105" s="142">
        <v>4162.0618990436087</v>
      </c>
      <c r="G105" s="142">
        <v>4747.3817311820003</v>
      </c>
      <c r="H105" s="142">
        <v>5451.2882614990003</v>
      </c>
      <c r="I105" s="142">
        <v>6197.0730232860005</v>
      </c>
      <c r="J105" s="142">
        <v>6476.0049615030002</v>
      </c>
      <c r="K105" s="142">
        <v>6983.2595150349998</v>
      </c>
      <c r="L105" s="142">
        <v>7790.7018201380015</v>
      </c>
      <c r="M105" s="142">
        <v>8540.1267022098855</v>
      </c>
      <c r="N105" s="143"/>
      <c r="O105" s="142">
        <v>425.21350920713485</v>
      </c>
      <c r="P105" s="142">
        <v>470.24786199343538</v>
      </c>
      <c r="Q105" s="142">
        <v>585.31983213839135</v>
      </c>
      <c r="R105" s="142">
        <v>703.90653031700049</v>
      </c>
      <c r="S105" s="142">
        <v>745.78476178700021</v>
      </c>
      <c r="T105" s="142">
        <v>278.93193821699924</v>
      </c>
      <c r="U105" s="142">
        <v>507.25455353200033</v>
      </c>
      <c r="V105" s="142">
        <v>807.44230510300099</v>
      </c>
      <c r="W105" s="142">
        <v>749.42488207188376</v>
      </c>
      <c r="X105" s="150"/>
      <c r="Y105" s="150"/>
      <c r="Z105" s="150"/>
      <c r="AA105" s="150"/>
      <c r="AB105" s="150"/>
      <c r="AC105" s="150"/>
      <c r="AD105" s="150"/>
      <c r="AE105" s="150"/>
      <c r="AF105" s="150"/>
    </row>
    <row r="106" spans="1:32">
      <c r="B106" s="7" t="s">
        <v>45</v>
      </c>
      <c r="C106" s="219"/>
      <c r="D106" s="142">
        <v>3266.6005278430384</v>
      </c>
      <c r="E106" s="142">
        <v>3691.8140370501733</v>
      </c>
      <c r="F106" s="142">
        <v>4162.0618990436087</v>
      </c>
      <c r="G106" s="142">
        <v>4747.3817311820003</v>
      </c>
      <c r="H106" s="142">
        <v>5451.2882614990003</v>
      </c>
      <c r="I106" s="142">
        <v>6197.0730232860005</v>
      </c>
      <c r="J106" s="142">
        <v>6476.0049615030002</v>
      </c>
      <c r="K106" s="142">
        <v>6983.2595150349998</v>
      </c>
      <c r="L106" s="142">
        <v>7790.7018201380015</v>
      </c>
      <c r="M106" s="142">
        <v>8540.1267022098855</v>
      </c>
      <c r="N106" s="143"/>
      <c r="O106" s="142">
        <v>425.21350920713485</v>
      </c>
      <c r="P106" s="142">
        <v>470.24786199343538</v>
      </c>
      <c r="Q106" s="142">
        <v>585.31983213839135</v>
      </c>
      <c r="R106" s="142">
        <v>703.90653031700049</v>
      </c>
      <c r="S106" s="142">
        <v>745.78476178700021</v>
      </c>
      <c r="T106" s="142">
        <v>278.93193821699924</v>
      </c>
      <c r="U106" s="142">
        <v>507.25455353200033</v>
      </c>
      <c r="V106" s="142">
        <v>807.44230510300099</v>
      </c>
      <c r="W106" s="142">
        <v>749.42488207188376</v>
      </c>
      <c r="X106" s="150"/>
      <c r="Y106" s="150"/>
      <c r="Z106" s="150"/>
      <c r="AA106" s="150"/>
      <c r="AB106" s="150"/>
      <c r="AC106" s="150"/>
      <c r="AD106" s="150"/>
      <c r="AE106" s="150"/>
      <c r="AF106" s="150"/>
    </row>
    <row r="107" spans="1:32">
      <c r="B107" s="7" t="s">
        <v>46</v>
      </c>
      <c r="C107" s="219"/>
      <c r="D107" s="142">
        <v>0</v>
      </c>
      <c r="E107" s="142">
        <v>0</v>
      </c>
      <c r="F107" s="142">
        <v>0</v>
      </c>
      <c r="G107" s="142">
        <v>0</v>
      </c>
      <c r="H107" s="142">
        <v>0</v>
      </c>
      <c r="I107" s="142">
        <v>0</v>
      </c>
      <c r="J107" s="142">
        <v>0</v>
      </c>
      <c r="K107" s="142">
        <v>0</v>
      </c>
      <c r="L107" s="142">
        <v>0</v>
      </c>
      <c r="M107" s="142">
        <v>0</v>
      </c>
      <c r="N107" s="143"/>
      <c r="O107" s="142">
        <v>0</v>
      </c>
      <c r="P107" s="142">
        <v>0</v>
      </c>
      <c r="Q107" s="142">
        <v>0</v>
      </c>
      <c r="R107" s="142">
        <v>0</v>
      </c>
      <c r="S107" s="142">
        <v>0</v>
      </c>
      <c r="T107" s="142">
        <v>0</v>
      </c>
      <c r="U107" s="142">
        <v>0</v>
      </c>
      <c r="V107" s="142">
        <v>0</v>
      </c>
      <c r="W107" s="142">
        <v>0</v>
      </c>
      <c r="X107" s="150"/>
      <c r="Y107" s="150"/>
      <c r="Z107" s="150"/>
      <c r="AA107" s="150"/>
      <c r="AB107" s="150"/>
      <c r="AC107" s="150"/>
      <c r="AD107" s="150"/>
      <c r="AE107" s="150"/>
      <c r="AF107" s="150"/>
    </row>
    <row r="108" spans="1:32">
      <c r="B108" s="6" t="s">
        <v>47</v>
      </c>
      <c r="C108" s="219"/>
      <c r="D108" s="142">
        <v>165.13218920133227</v>
      </c>
      <c r="E108" s="142">
        <v>168.25497872175907</v>
      </c>
      <c r="F108" s="142">
        <v>287.26337737767733</v>
      </c>
      <c r="G108" s="142">
        <v>231.54198929</v>
      </c>
      <c r="H108" s="142">
        <v>290.73530885500003</v>
      </c>
      <c r="I108" s="142">
        <v>421.7161064010001</v>
      </c>
      <c r="J108" s="142">
        <v>464.67243617600002</v>
      </c>
      <c r="K108" s="142">
        <v>365.89144729699996</v>
      </c>
      <c r="L108" s="142">
        <v>452.00676206150001</v>
      </c>
      <c r="M108" s="142">
        <v>502.62809692049996</v>
      </c>
      <c r="N108" s="143"/>
      <c r="O108" s="142">
        <v>3.1227895204268163</v>
      </c>
      <c r="P108" s="142">
        <v>119.00839865591826</v>
      </c>
      <c r="Q108" s="142">
        <v>-55.721388087677326</v>
      </c>
      <c r="R108" s="142">
        <v>59.193319565000024</v>
      </c>
      <c r="S108" s="142">
        <v>130.98079754600005</v>
      </c>
      <c r="T108" s="142">
        <v>42.956329774999972</v>
      </c>
      <c r="U108" s="142">
        <v>-98.780988879000105</v>
      </c>
      <c r="V108" s="142">
        <v>86.115314764500098</v>
      </c>
      <c r="W108" s="142">
        <v>50.62133485899993</v>
      </c>
      <c r="X108" s="150"/>
      <c r="Y108" s="150"/>
      <c r="Z108" s="150"/>
      <c r="AA108" s="150"/>
      <c r="AB108" s="150"/>
      <c r="AC108" s="150"/>
      <c r="AD108" s="150"/>
      <c r="AE108" s="150"/>
      <c r="AF108" s="150"/>
    </row>
    <row r="109" spans="1:32">
      <c r="B109" s="6" t="s">
        <v>247</v>
      </c>
      <c r="C109" s="219"/>
      <c r="D109" s="142">
        <v>1355.2551516990159</v>
      </c>
      <c r="E109" s="142">
        <v>1753.2643822471641</v>
      </c>
      <c r="F109" s="142">
        <v>1850.9301717366839</v>
      </c>
      <c r="G109" s="142">
        <v>2198.1182037409999</v>
      </c>
      <c r="H109" s="142">
        <v>2896.448640006</v>
      </c>
      <c r="I109" s="142">
        <v>3289.7776329519997</v>
      </c>
      <c r="J109" s="142">
        <v>3335.461335982</v>
      </c>
      <c r="K109" s="142">
        <v>3199.8518323449998</v>
      </c>
      <c r="L109" s="142">
        <v>3944.5918969694999</v>
      </c>
      <c r="M109" s="142">
        <v>3884.9335928520768</v>
      </c>
      <c r="N109" s="143"/>
      <c r="O109" s="142">
        <v>398.00923054814825</v>
      </c>
      <c r="P109" s="142">
        <v>97.665789489519739</v>
      </c>
      <c r="Q109" s="142">
        <v>347.18803200431586</v>
      </c>
      <c r="R109" s="142">
        <v>698.33043626500034</v>
      </c>
      <c r="S109" s="142">
        <v>393.32899294599991</v>
      </c>
      <c r="T109" s="142">
        <v>45.683703030000089</v>
      </c>
      <c r="U109" s="142">
        <v>-135.60950363700002</v>
      </c>
      <c r="V109" s="142">
        <v>744.74006462450006</v>
      </c>
      <c r="W109" s="142">
        <v>-59.658304117423455</v>
      </c>
      <c r="X109" s="150"/>
      <c r="Y109" s="150"/>
      <c r="Z109" s="150"/>
      <c r="AA109" s="150"/>
      <c r="AB109" s="150"/>
      <c r="AC109" s="150"/>
      <c r="AD109" s="150"/>
      <c r="AE109" s="150"/>
      <c r="AF109" s="150"/>
    </row>
    <row r="110" spans="1:32">
      <c r="B110" s="6" t="s">
        <v>48</v>
      </c>
      <c r="C110" s="219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3"/>
      <c r="O110" s="142">
        <v>0</v>
      </c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50"/>
      <c r="Y110" s="150"/>
      <c r="Z110" s="150"/>
      <c r="AA110" s="150"/>
      <c r="AB110" s="150"/>
      <c r="AC110" s="150"/>
      <c r="AD110" s="150"/>
      <c r="AE110" s="150"/>
      <c r="AF110" s="150"/>
    </row>
    <row r="111" spans="1:32">
      <c r="B111" s="6" t="s">
        <v>325</v>
      </c>
      <c r="C111" s="219"/>
      <c r="D111" s="142">
        <v>414.67464162314042</v>
      </c>
      <c r="E111" s="142">
        <v>798.45038357670694</v>
      </c>
      <c r="F111" s="142">
        <v>677.3601497494858</v>
      </c>
      <c r="G111" s="142">
        <v>534.00054824000006</v>
      </c>
      <c r="H111" s="142">
        <v>559.19055449299992</v>
      </c>
      <c r="I111" s="142">
        <v>522.45853581199992</v>
      </c>
      <c r="J111" s="142">
        <v>869.98139875300001</v>
      </c>
      <c r="K111" s="142">
        <v>1135.2988703680001</v>
      </c>
      <c r="L111" s="142">
        <v>837.6004288119999</v>
      </c>
      <c r="M111" s="142">
        <v>819.5740954560996</v>
      </c>
      <c r="N111" s="143"/>
      <c r="O111" s="142">
        <v>383.77574195356647</v>
      </c>
      <c r="P111" s="142">
        <v>-121.09023382722111</v>
      </c>
      <c r="Q111" s="142">
        <v>-143.35960150948574</v>
      </c>
      <c r="R111" s="142">
        <v>25.190006252999897</v>
      </c>
      <c r="S111" s="142">
        <v>-36.732018681000071</v>
      </c>
      <c r="T111" s="142">
        <v>347.52286294100008</v>
      </c>
      <c r="U111" s="142">
        <v>265.31747161500016</v>
      </c>
      <c r="V111" s="142">
        <v>-297.6984415560002</v>
      </c>
      <c r="W111" s="142">
        <v>-18.02633335590027</v>
      </c>
      <c r="X111" s="150"/>
      <c r="Y111" s="150"/>
      <c r="Z111" s="150"/>
      <c r="AA111" s="150"/>
      <c r="AB111" s="150"/>
      <c r="AC111" s="150"/>
      <c r="AD111" s="150"/>
      <c r="AE111" s="150"/>
      <c r="AF111" s="150"/>
    </row>
    <row r="112" spans="1:32">
      <c r="B112" s="8" t="s">
        <v>102</v>
      </c>
      <c r="C112" s="219"/>
      <c r="D112" s="142">
        <v>0</v>
      </c>
      <c r="E112" s="142">
        <v>0</v>
      </c>
      <c r="F112" s="142">
        <v>0</v>
      </c>
      <c r="G112" s="142">
        <v>0</v>
      </c>
      <c r="H112" s="142">
        <v>0</v>
      </c>
      <c r="I112" s="142">
        <v>0</v>
      </c>
      <c r="J112" s="142">
        <v>0</v>
      </c>
      <c r="K112" s="142">
        <v>0</v>
      </c>
      <c r="L112" s="142">
        <v>0</v>
      </c>
      <c r="M112" s="142">
        <v>0</v>
      </c>
      <c r="N112" s="143"/>
      <c r="O112" s="142">
        <v>0</v>
      </c>
      <c r="P112" s="142">
        <v>0</v>
      </c>
      <c r="Q112" s="142">
        <v>0</v>
      </c>
      <c r="R112" s="142">
        <v>0</v>
      </c>
      <c r="S112" s="142">
        <v>0</v>
      </c>
      <c r="T112" s="142">
        <v>0</v>
      </c>
      <c r="U112" s="142">
        <v>0</v>
      </c>
      <c r="V112" s="142">
        <v>0</v>
      </c>
      <c r="W112" s="142">
        <v>0</v>
      </c>
      <c r="X112" s="150"/>
      <c r="Y112" s="150"/>
      <c r="Z112" s="150"/>
      <c r="AA112" s="150"/>
      <c r="AB112" s="150"/>
      <c r="AC112" s="150"/>
      <c r="AD112" s="150"/>
      <c r="AE112" s="150"/>
      <c r="AF112" s="150"/>
    </row>
    <row r="113" spans="1:32" s="45" customFormat="1">
      <c r="A113" s="38"/>
      <c r="B113" s="5" t="s">
        <v>22</v>
      </c>
      <c r="C113" s="214"/>
      <c r="D113" s="139">
        <v>378.11124335652596</v>
      </c>
      <c r="E113" s="139">
        <v>474.15816858693336</v>
      </c>
      <c r="F113" s="139">
        <v>641.11914382428313</v>
      </c>
      <c r="G113" s="139">
        <v>623.41278090900005</v>
      </c>
      <c r="H113" s="139">
        <v>819.15736133499979</v>
      </c>
      <c r="I113" s="139">
        <v>1112.856221644</v>
      </c>
      <c r="J113" s="139">
        <v>1345.7385510439999</v>
      </c>
      <c r="K113" s="139">
        <v>1340.505466475</v>
      </c>
      <c r="L113" s="139">
        <v>1246.8063844369999</v>
      </c>
      <c r="M113" s="139">
        <v>1129.6558345860001</v>
      </c>
      <c r="N113" s="146"/>
      <c r="O113" s="139">
        <v>96.046925230407425</v>
      </c>
      <c r="P113" s="139">
        <v>166.96097523734971</v>
      </c>
      <c r="Q113" s="139">
        <v>-17.706362915283069</v>
      </c>
      <c r="R113" s="139">
        <v>195.7445804259998</v>
      </c>
      <c r="S113" s="139">
        <v>293.69886030900022</v>
      </c>
      <c r="T113" s="139">
        <v>232.88232939999975</v>
      </c>
      <c r="U113" s="139">
        <v>-5.2330845689997574</v>
      </c>
      <c r="V113" s="139">
        <v>-93.699082038000199</v>
      </c>
      <c r="W113" s="139">
        <v>-117.15054985099975</v>
      </c>
      <c r="X113" s="150"/>
      <c r="Y113" s="150"/>
      <c r="Z113" s="150"/>
      <c r="AA113" s="150"/>
      <c r="AB113" s="150"/>
      <c r="AC113" s="150"/>
      <c r="AD113" s="150"/>
      <c r="AE113" s="150"/>
      <c r="AF113" s="150"/>
    </row>
    <row r="114" spans="1:32" s="45" customFormat="1">
      <c r="A114" s="38"/>
      <c r="B114" s="5" t="s">
        <v>96</v>
      </c>
      <c r="C114" s="214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46"/>
      <c r="O114" s="139">
        <v>0</v>
      </c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50"/>
      <c r="Y114" s="150"/>
      <c r="Z114" s="150"/>
      <c r="AA114" s="150"/>
      <c r="AB114" s="150"/>
      <c r="AC114" s="150"/>
      <c r="AD114" s="150"/>
      <c r="AE114" s="150"/>
      <c r="AF114" s="150"/>
    </row>
    <row r="115" spans="1:32" s="45" customFormat="1">
      <c r="A115" s="38"/>
      <c r="B115" s="5" t="s">
        <v>54</v>
      </c>
      <c r="C115" s="214"/>
      <c r="D115" s="139">
        <v>9130.534291560738</v>
      </c>
      <c r="E115" s="139">
        <v>11010.598793336652</v>
      </c>
      <c r="F115" s="139">
        <v>12465.904789565102</v>
      </c>
      <c r="G115" s="139">
        <v>13773.563512508999</v>
      </c>
      <c r="H115" s="139">
        <v>16937.756208038001</v>
      </c>
      <c r="I115" s="139">
        <v>19592.856467086003</v>
      </c>
      <c r="J115" s="139">
        <v>23425.633399621005</v>
      </c>
      <c r="K115" s="139">
        <v>27385.231852016001</v>
      </c>
      <c r="L115" s="139">
        <v>30582.105521969999</v>
      </c>
      <c r="M115" s="139">
        <v>32546.371044476615</v>
      </c>
      <c r="N115" s="146"/>
      <c r="O115" s="139">
        <v>1880.0645017759139</v>
      </c>
      <c r="P115" s="139">
        <v>1455.3059962284492</v>
      </c>
      <c r="Q115" s="139">
        <v>1307.6587229438985</v>
      </c>
      <c r="R115" s="139">
        <v>3164.1926955290019</v>
      </c>
      <c r="S115" s="139">
        <v>2655.1002590480011</v>
      </c>
      <c r="T115" s="139">
        <v>3832.7769325350032</v>
      </c>
      <c r="U115" s="139">
        <v>3959.5984523949937</v>
      </c>
      <c r="V115" s="139">
        <v>3196.8736699539986</v>
      </c>
      <c r="W115" s="139">
        <v>1964.2655225066164</v>
      </c>
      <c r="X115" s="149"/>
      <c r="Y115" s="149"/>
      <c r="Z115" s="149"/>
      <c r="AA115" s="149"/>
      <c r="AB115" s="149"/>
      <c r="AC115" s="149"/>
      <c r="AD115" s="149"/>
      <c r="AE115" s="149"/>
      <c r="AF115" s="149"/>
    </row>
    <row r="116" spans="1:32">
      <c r="B116" s="51"/>
      <c r="C116" s="215"/>
      <c r="D116" s="10"/>
      <c r="E116" s="10"/>
      <c r="F116" s="10"/>
      <c r="G116" s="10"/>
      <c r="H116" s="10"/>
      <c r="I116" s="10"/>
      <c r="N116" s="11"/>
      <c r="O116" s="11"/>
      <c r="S116" s="41"/>
      <c r="T116" s="41"/>
      <c r="U116" s="41"/>
      <c r="V116" s="41"/>
      <c r="W116" s="41"/>
    </row>
    <row r="117" spans="1:32">
      <c r="B117" s="51"/>
      <c r="C117" s="215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1"/>
      <c r="O117" s="10"/>
      <c r="P117" s="10"/>
      <c r="Q117" s="10"/>
      <c r="R117" s="10"/>
      <c r="S117" s="10"/>
      <c r="T117" s="10"/>
      <c r="U117" s="10"/>
      <c r="V117" s="10"/>
      <c r="W117" s="10"/>
    </row>
    <row r="118" spans="1:32">
      <c r="B118" s="51"/>
      <c r="C118" s="215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1"/>
      <c r="O118" s="10"/>
      <c r="P118" s="10"/>
      <c r="Q118" s="10"/>
      <c r="R118" s="10"/>
      <c r="S118" s="10"/>
      <c r="T118" s="10"/>
      <c r="U118" s="10"/>
      <c r="V118" s="10"/>
      <c r="W118" s="10"/>
    </row>
    <row r="119" spans="1:32" s="45" customFormat="1">
      <c r="A119" s="38"/>
      <c r="B119" s="185" t="s">
        <v>189</v>
      </c>
      <c r="C119" s="196"/>
      <c r="D119" s="52"/>
      <c r="E119" s="52"/>
      <c r="F119" s="52"/>
      <c r="G119" s="52"/>
      <c r="H119" s="52"/>
      <c r="I119" s="52"/>
      <c r="J119" s="52"/>
      <c r="K119" s="108"/>
      <c r="L119" s="165"/>
      <c r="M119" s="272"/>
      <c r="N119" s="52"/>
      <c r="O119" s="52"/>
      <c r="P119" s="52"/>
      <c r="Q119" s="52"/>
      <c r="R119" s="52"/>
    </row>
    <row r="120" spans="1:32" s="45" customFormat="1" ht="28">
      <c r="A120" s="38"/>
      <c r="B120" s="56"/>
      <c r="C120" s="217" t="s">
        <v>251</v>
      </c>
      <c r="D120" s="326" t="s">
        <v>55</v>
      </c>
      <c r="E120" s="326"/>
      <c r="F120" s="326"/>
      <c r="G120" s="326"/>
      <c r="H120" s="326"/>
      <c r="I120" s="326"/>
      <c r="J120" s="326"/>
      <c r="K120" s="326"/>
      <c r="L120" s="326"/>
      <c r="M120" s="326"/>
      <c r="N120" s="77"/>
      <c r="O120" s="326" t="s">
        <v>226</v>
      </c>
      <c r="P120" s="326"/>
      <c r="Q120" s="326"/>
      <c r="R120" s="326"/>
      <c r="S120" s="326"/>
      <c r="T120" s="326"/>
      <c r="U120" s="326"/>
      <c r="V120" s="326"/>
      <c r="W120" s="326"/>
      <c r="Y120" s="72"/>
      <c r="Z120" s="187"/>
      <c r="AA120" s="187"/>
      <c r="AB120" s="187"/>
      <c r="AC120" s="187"/>
      <c r="AD120" s="187"/>
      <c r="AE120" s="187"/>
      <c r="AF120" s="187"/>
    </row>
    <row r="121" spans="1:32" s="45" customFormat="1" ht="14.5" customHeight="1">
      <c r="A121" s="38"/>
      <c r="B121" s="56"/>
      <c r="C121" s="218"/>
      <c r="D121" s="327" t="s">
        <v>318</v>
      </c>
      <c r="E121" s="327"/>
      <c r="F121" s="327"/>
      <c r="G121" s="327"/>
      <c r="H121" s="327"/>
      <c r="I121" s="327"/>
      <c r="J121" s="327"/>
      <c r="K121" s="327"/>
      <c r="L121" s="327"/>
      <c r="M121" s="327"/>
      <c r="N121" s="77"/>
      <c r="O121" s="331" t="s">
        <v>318</v>
      </c>
      <c r="P121" s="331"/>
      <c r="Q121" s="331"/>
      <c r="R121" s="331"/>
      <c r="S121" s="331"/>
      <c r="T121" s="331"/>
      <c r="U121" s="331"/>
      <c r="V121" s="331"/>
      <c r="W121" s="331"/>
      <c r="Y121" s="168"/>
      <c r="Z121" s="169"/>
      <c r="AA121" s="169"/>
      <c r="AB121" s="169"/>
      <c r="AC121" s="169"/>
      <c r="AD121" s="169"/>
      <c r="AE121" s="169"/>
      <c r="AF121" s="169"/>
    </row>
    <row r="122" spans="1:32" s="45" customFormat="1">
      <c r="A122" s="38"/>
      <c r="B122" s="34" t="s">
        <v>324</v>
      </c>
      <c r="C122" s="199"/>
      <c r="D122" s="181" t="s">
        <v>1</v>
      </c>
      <c r="E122" s="181" t="s">
        <v>2</v>
      </c>
      <c r="F122" s="181" t="s">
        <v>3</v>
      </c>
      <c r="G122" s="181" t="s">
        <v>4</v>
      </c>
      <c r="H122" s="181" t="s">
        <v>104</v>
      </c>
      <c r="I122" s="181" t="s">
        <v>105</v>
      </c>
      <c r="J122" s="181" t="s">
        <v>111</v>
      </c>
      <c r="K122" s="181" t="s">
        <v>268</v>
      </c>
      <c r="L122" s="181" t="s">
        <v>285</v>
      </c>
      <c r="M122" s="181" t="s">
        <v>367</v>
      </c>
      <c r="N122" s="48"/>
      <c r="O122" s="181" t="s">
        <v>2</v>
      </c>
      <c r="P122" s="181" t="s">
        <v>3</v>
      </c>
      <c r="Q122" s="181" t="s">
        <v>4</v>
      </c>
      <c r="R122" s="181" t="s">
        <v>104</v>
      </c>
      <c r="S122" s="181" t="s">
        <v>105</v>
      </c>
      <c r="T122" s="181" t="s">
        <v>111</v>
      </c>
      <c r="U122" s="181" t="s">
        <v>268</v>
      </c>
      <c r="V122" s="181" t="s">
        <v>285</v>
      </c>
      <c r="W122" s="181" t="s">
        <v>367</v>
      </c>
      <c r="Y122" s="180"/>
      <c r="Z122" s="180"/>
      <c r="AA122" s="180"/>
      <c r="AB122" s="180"/>
      <c r="AC122" s="180"/>
      <c r="AD122" s="180"/>
      <c r="AE122" s="180"/>
      <c r="AF122" s="180"/>
    </row>
    <row r="123" spans="1:32" s="45" customFormat="1">
      <c r="A123" s="38"/>
      <c r="B123" s="5" t="s">
        <v>5</v>
      </c>
      <c r="C123" s="209" t="s">
        <v>290</v>
      </c>
      <c r="D123" s="139">
        <v>0</v>
      </c>
      <c r="E123" s="139">
        <v>0</v>
      </c>
      <c r="F123" s="139">
        <v>0</v>
      </c>
      <c r="G123" s="139">
        <v>0</v>
      </c>
      <c r="H123" s="139">
        <v>0</v>
      </c>
      <c r="I123" s="139">
        <v>0</v>
      </c>
      <c r="J123" s="139">
        <v>0</v>
      </c>
      <c r="K123" s="139">
        <v>0</v>
      </c>
      <c r="L123" s="139">
        <v>0</v>
      </c>
      <c r="M123" s="139">
        <v>0</v>
      </c>
      <c r="N123" s="146"/>
      <c r="O123" s="139">
        <v>0</v>
      </c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49"/>
      <c r="Y123" s="149"/>
      <c r="Z123" s="149"/>
      <c r="AA123" s="149"/>
      <c r="AB123" s="149"/>
      <c r="AC123" s="149"/>
      <c r="AD123" s="149"/>
      <c r="AE123" s="149"/>
      <c r="AF123" s="149"/>
    </row>
    <row r="124" spans="1:32">
      <c r="B124" s="1" t="s">
        <v>35</v>
      </c>
      <c r="C124" s="210" t="s">
        <v>291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3"/>
      <c r="O124" s="142">
        <v>0</v>
      </c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50"/>
      <c r="Y124" s="150"/>
      <c r="Z124" s="150"/>
      <c r="AA124" s="150"/>
      <c r="AB124" s="150"/>
      <c r="AC124" s="150"/>
      <c r="AD124" s="150"/>
      <c r="AE124" s="150"/>
      <c r="AF124" s="150"/>
    </row>
    <row r="125" spans="1:32">
      <c r="B125" s="1" t="s">
        <v>36</v>
      </c>
      <c r="C125" s="210" t="s">
        <v>292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0</v>
      </c>
      <c r="M125" s="142">
        <v>0</v>
      </c>
      <c r="N125" s="143"/>
      <c r="O125" s="142">
        <v>0</v>
      </c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50"/>
      <c r="Y125" s="150"/>
      <c r="Z125" s="150"/>
      <c r="AA125" s="150"/>
      <c r="AB125" s="150"/>
      <c r="AC125" s="150"/>
      <c r="AD125" s="150"/>
      <c r="AE125" s="150"/>
      <c r="AF125" s="150"/>
    </row>
    <row r="126" spans="1:32" s="45" customFormat="1">
      <c r="A126" s="38"/>
      <c r="B126" s="5" t="s">
        <v>6</v>
      </c>
      <c r="C126" s="209" t="s">
        <v>293</v>
      </c>
      <c r="D126" s="139">
        <v>16911.406041707593</v>
      </c>
      <c r="E126" s="139">
        <v>15090.923493459595</v>
      </c>
      <c r="F126" s="139">
        <v>16754.833613048475</v>
      </c>
      <c r="G126" s="139">
        <v>17045.484611188</v>
      </c>
      <c r="H126" s="139">
        <v>18524.206253999</v>
      </c>
      <c r="I126" s="139">
        <v>20141.232767638001</v>
      </c>
      <c r="J126" s="139">
        <v>21837.993113357999</v>
      </c>
      <c r="K126" s="139">
        <v>19015.919871960999</v>
      </c>
      <c r="L126" s="139">
        <v>21028.395493841999</v>
      </c>
      <c r="M126" s="139">
        <v>22604.637001106315</v>
      </c>
      <c r="N126" s="146"/>
      <c r="O126" s="139">
        <v>-1820.4825482479976</v>
      </c>
      <c r="P126" s="139">
        <v>1663.9101195888798</v>
      </c>
      <c r="Q126" s="139">
        <v>290.65099813952315</v>
      </c>
      <c r="R126" s="139">
        <v>1478.7216428110014</v>
      </c>
      <c r="S126" s="139">
        <v>1617.0265136390015</v>
      </c>
      <c r="T126" s="139">
        <v>1696.7603457199971</v>
      </c>
      <c r="U126" s="139">
        <v>-2822.0732413969981</v>
      </c>
      <c r="V126" s="139">
        <v>2012.4756218809978</v>
      </c>
      <c r="W126" s="139">
        <v>1576.2415072643166</v>
      </c>
      <c r="X126" s="149"/>
      <c r="Y126" s="149"/>
      <c r="Z126" s="149"/>
      <c r="AA126" s="149"/>
      <c r="AB126" s="149"/>
      <c r="AC126" s="149"/>
      <c r="AD126" s="149"/>
      <c r="AE126" s="149"/>
      <c r="AF126" s="149"/>
    </row>
    <row r="127" spans="1:32" s="45" customFormat="1">
      <c r="A127" s="38"/>
      <c r="B127" s="31" t="s">
        <v>23</v>
      </c>
      <c r="C127" s="232" t="s">
        <v>294</v>
      </c>
      <c r="D127" s="139">
        <v>2.0125246627090898</v>
      </c>
      <c r="E127" s="139">
        <v>2.700174427870365</v>
      </c>
      <c r="F127" s="139">
        <v>2.90818578164652</v>
      </c>
      <c r="G127" s="139">
        <v>2.7619453430000003</v>
      </c>
      <c r="H127" s="139">
        <v>2.7011574530000004</v>
      </c>
      <c r="I127" s="139">
        <v>2.4673254930000001</v>
      </c>
      <c r="J127" s="139">
        <v>2.3262409929999994</v>
      </c>
      <c r="K127" s="139">
        <v>2.4596212629999998</v>
      </c>
      <c r="L127" s="139">
        <v>2.7893813729999999</v>
      </c>
      <c r="M127" s="139">
        <v>2.9136184730000001</v>
      </c>
      <c r="N127" s="146"/>
      <c r="O127" s="139">
        <v>0.68764976516127518</v>
      </c>
      <c r="P127" s="139">
        <v>0.20801135377615487</v>
      </c>
      <c r="Q127" s="139">
        <v>-0.1462404386465197</v>
      </c>
      <c r="R127" s="139">
        <v>-6.0787889999999734E-2</v>
      </c>
      <c r="S127" s="139">
        <v>-0.23383196000000028</v>
      </c>
      <c r="T127" s="139">
        <v>-0.14108450000000078</v>
      </c>
      <c r="U127" s="139">
        <v>0.13338027000000044</v>
      </c>
      <c r="V127" s="139">
        <v>0.32976010999999983</v>
      </c>
      <c r="W127" s="139">
        <v>0.12423710000000025</v>
      </c>
      <c r="X127" s="149"/>
      <c r="Y127" s="149"/>
      <c r="Z127" s="149"/>
      <c r="AA127" s="149"/>
      <c r="AB127" s="149"/>
      <c r="AC127" s="149"/>
      <c r="AD127" s="149"/>
      <c r="AE127" s="149"/>
      <c r="AF127" s="149"/>
    </row>
    <row r="128" spans="1:32">
      <c r="B128" s="208" t="s">
        <v>40</v>
      </c>
      <c r="C128" s="219"/>
      <c r="D128" s="142">
        <v>2.0125246627090898</v>
      </c>
      <c r="E128" s="142">
        <v>2.700174427870365</v>
      </c>
      <c r="F128" s="142">
        <v>2.90818578164652</v>
      </c>
      <c r="G128" s="142">
        <v>2.7619453430000003</v>
      </c>
      <c r="H128" s="142">
        <v>2.7011574530000004</v>
      </c>
      <c r="I128" s="142">
        <v>2.4673254930000001</v>
      </c>
      <c r="J128" s="142">
        <v>2.3262409929999994</v>
      </c>
      <c r="K128" s="142">
        <v>2.4596212629999998</v>
      </c>
      <c r="L128" s="142">
        <v>2.7893813729999999</v>
      </c>
      <c r="M128" s="142">
        <v>2.9136184730000001</v>
      </c>
      <c r="N128" s="143"/>
      <c r="O128" s="142">
        <v>0.68764976516127518</v>
      </c>
      <c r="P128" s="142">
        <v>0.20801135377615487</v>
      </c>
      <c r="Q128" s="142">
        <v>-0.1462404386465197</v>
      </c>
      <c r="R128" s="142">
        <v>-6.0787889999999734E-2</v>
      </c>
      <c r="S128" s="142">
        <v>-0.23383196000000028</v>
      </c>
      <c r="T128" s="142">
        <v>-0.14108450000000078</v>
      </c>
      <c r="U128" s="142">
        <v>0.13338027000000044</v>
      </c>
      <c r="V128" s="142">
        <v>0.32976010999999983</v>
      </c>
      <c r="W128" s="142">
        <v>0.12423710000000025</v>
      </c>
      <c r="X128" s="150"/>
      <c r="Y128" s="150"/>
      <c r="Z128" s="150"/>
      <c r="AA128" s="150"/>
      <c r="AB128" s="150"/>
      <c r="AC128" s="150"/>
      <c r="AD128" s="150"/>
      <c r="AE128" s="150"/>
      <c r="AF128" s="150"/>
    </row>
    <row r="129" spans="1:32">
      <c r="B129" s="6" t="s">
        <v>41</v>
      </c>
      <c r="C129" s="219"/>
      <c r="D129" s="142">
        <v>2.0125246627090898</v>
      </c>
      <c r="E129" s="142">
        <v>2.700174427870365</v>
      </c>
      <c r="F129" s="142">
        <v>2.90818578164652</v>
      </c>
      <c r="G129" s="142">
        <v>2.7619453430000003</v>
      </c>
      <c r="H129" s="142">
        <v>2.7011574530000004</v>
      </c>
      <c r="I129" s="142">
        <v>2.4673254930000001</v>
      </c>
      <c r="J129" s="142">
        <v>2.3262409929999994</v>
      </c>
      <c r="K129" s="142">
        <v>2.4596212629999998</v>
      </c>
      <c r="L129" s="142">
        <v>2.7893813729999999</v>
      </c>
      <c r="M129" s="142">
        <v>2.9136184730000001</v>
      </c>
      <c r="N129" s="143"/>
      <c r="O129" s="142">
        <v>0.68764976516127518</v>
      </c>
      <c r="P129" s="142">
        <v>0.20801135377615487</v>
      </c>
      <c r="Q129" s="142">
        <v>-0.1462404386465197</v>
      </c>
      <c r="R129" s="142">
        <v>-6.0787889999999734E-2</v>
      </c>
      <c r="S129" s="142">
        <v>-0.23383196000000028</v>
      </c>
      <c r="T129" s="142">
        <v>-0.14108450000000078</v>
      </c>
      <c r="U129" s="142">
        <v>0.13338027000000044</v>
      </c>
      <c r="V129" s="142">
        <v>0.32976010999999983</v>
      </c>
      <c r="W129" s="142">
        <v>0.12423710000000025</v>
      </c>
      <c r="X129" s="150"/>
      <c r="Y129" s="150"/>
      <c r="Z129" s="150"/>
      <c r="AA129" s="150"/>
      <c r="AB129" s="150"/>
      <c r="AC129" s="150"/>
      <c r="AD129" s="150"/>
      <c r="AE129" s="150"/>
      <c r="AF129" s="150"/>
    </row>
    <row r="130" spans="1:32">
      <c r="B130" s="6" t="s">
        <v>42</v>
      </c>
      <c r="C130" s="219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3"/>
      <c r="O130" s="142">
        <v>0</v>
      </c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50"/>
      <c r="Y130" s="150"/>
      <c r="Z130" s="150"/>
      <c r="AA130" s="150"/>
      <c r="AB130" s="150"/>
      <c r="AC130" s="150"/>
      <c r="AD130" s="150"/>
      <c r="AE130" s="150"/>
      <c r="AF130" s="150"/>
    </row>
    <row r="131" spans="1:32">
      <c r="B131" s="6" t="s">
        <v>43</v>
      </c>
      <c r="C131" s="219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3"/>
      <c r="O131" s="142">
        <v>0</v>
      </c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50"/>
      <c r="Y131" s="150"/>
      <c r="Z131" s="150"/>
      <c r="AA131" s="150"/>
      <c r="AB131" s="150"/>
      <c r="AC131" s="150"/>
      <c r="AD131" s="150"/>
      <c r="AE131" s="150"/>
      <c r="AF131" s="150"/>
    </row>
    <row r="132" spans="1:32">
      <c r="B132" s="6" t="s">
        <v>44</v>
      </c>
      <c r="C132" s="219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3"/>
      <c r="O132" s="142">
        <v>0</v>
      </c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50"/>
      <c r="Y132" s="150"/>
      <c r="Z132" s="150"/>
      <c r="AA132" s="150"/>
      <c r="AB132" s="150"/>
      <c r="AC132" s="150"/>
      <c r="AD132" s="150"/>
      <c r="AE132" s="150"/>
      <c r="AF132" s="150"/>
    </row>
    <row r="133" spans="1:32">
      <c r="B133" s="7" t="s">
        <v>45</v>
      </c>
      <c r="C133" s="219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3"/>
      <c r="O133" s="142">
        <v>0</v>
      </c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50"/>
      <c r="Y133" s="150"/>
      <c r="Z133" s="150"/>
      <c r="AA133" s="150"/>
      <c r="AB133" s="150"/>
      <c r="AC133" s="150"/>
      <c r="AD133" s="150"/>
      <c r="AE133" s="150"/>
      <c r="AF133" s="150"/>
    </row>
    <row r="134" spans="1:32">
      <c r="B134" s="7" t="s">
        <v>46</v>
      </c>
      <c r="C134" s="219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3"/>
      <c r="O134" s="142">
        <v>0</v>
      </c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50"/>
      <c r="Y134" s="150"/>
      <c r="Z134" s="150"/>
      <c r="AA134" s="150"/>
      <c r="AB134" s="150"/>
      <c r="AC134" s="150"/>
      <c r="AD134" s="150"/>
      <c r="AE134" s="150"/>
      <c r="AF134" s="150"/>
    </row>
    <row r="135" spans="1:32">
      <c r="B135" s="6" t="s">
        <v>317</v>
      </c>
      <c r="C135" s="219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3"/>
      <c r="O135" s="142">
        <v>0</v>
      </c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50"/>
      <c r="Y135" s="150"/>
      <c r="Z135" s="150"/>
      <c r="AA135" s="150"/>
      <c r="AB135" s="150"/>
      <c r="AC135" s="150"/>
      <c r="AD135" s="150"/>
      <c r="AE135" s="150"/>
      <c r="AF135" s="150"/>
    </row>
    <row r="136" spans="1:32">
      <c r="B136" s="6" t="s">
        <v>108</v>
      </c>
      <c r="C136" s="210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3"/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50"/>
      <c r="Y136" s="150"/>
      <c r="Z136" s="150"/>
      <c r="AA136" s="150"/>
      <c r="AB136" s="150"/>
      <c r="AC136" s="150"/>
      <c r="AD136" s="150"/>
      <c r="AE136" s="150"/>
      <c r="AF136" s="150"/>
    </row>
    <row r="137" spans="1:32">
      <c r="B137" s="6" t="s">
        <v>48</v>
      </c>
      <c r="C137" s="219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3"/>
      <c r="O137" s="142">
        <v>0</v>
      </c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50"/>
      <c r="Y137" s="150"/>
      <c r="Z137" s="150"/>
      <c r="AA137" s="150"/>
      <c r="AB137" s="150"/>
      <c r="AC137" s="150"/>
      <c r="AD137" s="150"/>
      <c r="AE137" s="150"/>
      <c r="AF137" s="150"/>
    </row>
    <row r="138" spans="1:32">
      <c r="B138" s="6" t="s">
        <v>325</v>
      </c>
      <c r="C138" s="219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3"/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50"/>
      <c r="Y138" s="150"/>
      <c r="Z138" s="150"/>
      <c r="AA138" s="150"/>
      <c r="AB138" s="150"/>
      <c r="AC138" s="150"/>
      <c r="AD138" s="150"/>
      <c r="AE138" s="150"/>
      <c r="AF138" s="150"/>
    </row>
    <row r="139" spans="1:32">
      <c r="B139" s="8" t="s">
        <v>102</v>
      </c>
      <c r="C139" s="219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3"/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50"/>
      <c r="Y139" s="150"/>
      <c r="Z139" s="150"/>
      <c r="AA139" s="150"/>
      <c r="AB139" s="150"/>
      <c r="AC139" s="150"/>
      <c r="AD139" s="150"/>
      <c r="AE139" s="150"/>
      <c r="AF139" s="150"/>
    </row>
    <row r="140" spans="1:32" s="45" customFormat="1">
      <c r="A140" s="38"/>
      <c r="B140" s="31" t="s">
        <v>24</v>
      </c>
      <c r="C140" s="209" t="s">
        <v>295</v>
      </c>
      <c r="D140" s="139">
        <v>16909.393517044886</v>
      </c>
      <c r="E140" s="139">
        <v>15088.223319031727</v>
      </c>
      <c r="F140" s="139">
        <v>16751.92542726683</v>
      </c>
      <c r="G140" s="139">
        <v>17042.722665844998</v>
      </c>
      <c r="H140" s="139">
        <v>18521.505096546</v>
      </c>
      <c r="I140" s="139">
        <v>20138.765442144999</v>
      </c>
      <c r="J140" s="139">
        <v>21835.666872365</v>
      </c>
      <c r="K140" s="139">
        <v>19013.460250698001</v>
      </c>
      <c r="L140" s="139">
        <v>21025.606112468999</v>
      </c>
      <c r="M140" s="139">
        <v>22601.723382633314</v>
      </c>
      <c r="N140" s="146"/>
      <c r="O140" s="139">
        <v>-1821.1701980131579</v>
      </c>
      <c r="P140" s="139">
        <v>1663.7021082351025</v>
      </c>
      <c r="Q140" s="139">
        <v>290.79723857816759</v>
      </c>
      <c r="R140" s="139">
        <v>1478.7824307010028</v>
      </c>
      <c r="S140" s="139">
        <v>1617.2603455989986</v>
      </c>
      <c r="T140" s="139">
        <v>1696.9014302200007</v>
      </c>
      <c r="U140" s="139">
        <v>-2822.2066216669987</v>
      </c>
      <c r="V140" s="139">
        <v>2012.1458617709977</v>
      </c>
      <c r="W140" s="139">
        <v>1576.1172701643177</v>
      </c>
      <c r="X140" s="149"/>
      <c r="Y140" s="149"/>
      <c r="Z140" s="149"/>
      <c r="AA140" s="149"/>
      <c r="AB140" s="149"/>
      <c r="AC140" s="149"/>
      <c r="AD140" s="149"/>
      <c r="AE140" s="149"/>
      <c r="AF140" s="149"/>
    </row>
    <row r="141" spans="1:32">
      <c r="B141" s="208" t="s">
        <v>40</v>
      </c>
      <c r="C141" s="219"/>
      <c r="D141" s="142">
        <v>16909.393517044886</v>
      </c>
      <c r="E141" s="142">
        <v>15088.223319031727</v>
      </c>
      <c r="F141" s="142">
        <v>16751.92542726683</v>
      </c>
      <c r="G141" s="142">
        <v>17042.722665844998</v>
      </c>
      <c r="H141" s="142">
        <v>18521.505096546</v>
      </c>
      <c r="I141" s="142">
        <v>20138.765442144999</v>
      </c>
      <c r="J141" s="142">
        <v>21835.666872365</v>
      </c>
      <c r="K141" s="142">
        <v>19013.460250698001</v>
      </c>
      <c r="L141" s="142">
        <v>21025.606112468999</v>
      </c>
      <c r="M141" s="142">
        <v>22601.723382633314</v>
      </c>
      <c r="N141" s="143"/>
      <c r="O141" s="142">
        <v>-1821.1701980131579</v>
      </c>
      <c r="P141" s="142">
        <v>1663.7021082351025</v>
      </c>
      <c r="Q141" s="142">
        <v>290.79723857816759</v>
      </c>
      <c r="R141" s="142">
        <v>1478.7824307010028</v>
      </c>
      <c r="S141" s="142">
        <v>1617.2603455989986</v>
      </c>
      <c r="T141" s="142">
        <v>1696.9014302200007</v>
      </c>
      <c r="U141" s="142">
        <v>-2822.2066216669987</v>
      </c>
      <c r="V141" s="142">
        <v>2012.1458617709977</v>
      </c>
      <c r="W141" s="142">
        <v>1576.1172701643177</v>
      </c>
      <c r="X141" s="150"/>
      <c r="Y141" s="150"/>
      <c r="Z141" s="150"/>
      <c r="AA141" s="150"/>
      <c r="AB141" s="150"/>
      <c r="AC141" s="150"/>
      <c r="AD141" s="150"/>
      <c r="AE141" s="150"/>
      <c r="AF141" s="150"/>
    </row>
    <row r="142" spans="1:32">
      <c r="B142" s="6" t="s">
        <v>41</v>
      </c>
      <c r="C142" s="219"/>
      <c r="D142" s="142">
        <v>0</v>
      </c>
      <c r="E142" s="142">
        <v>0</v>
      </c>
      <c r="F142" s="142">
        <v>0</v>
      </c>
      <c r="G142" s="142">
        <v>0</v>
      </c>
      <c r="H142" s="142">
        <v>0</v>
      </c>
      <c r="I142" s="142">
        <v>0</v>
      </c>
      <c r="J142" s="142">
        <v>0</v>
      </c>
      <c r="K142" s="142">
        <v>0</v>
      </c>
      <c r="L142" s="142">
        <v>0</v>
      </c>
      <c r="M142" s="142">
        <v>0</v>
      </c>
      <c r="N142" s="143"/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50"/>
      <c r="Y142" s="150"/>
      <c r="Z142" s="150"/>
      <c r="AA142" s="150"/>
      <c r="AB142" s="150"/>
      <c r="AC142" s="150"/>
      <c r="AD142" s="150"/>
      <c r="AE142" s="150"/>
      <c r="AF142" s="150"/>
    </row>
    <row r="143" spans="1:32">
      <c r="B143" s="6" t="s">
        <v>42</v>
      </c>
      <c r="C143" s="219"/>
      <c r="D143" s="142">
        <v>16758.049873264441</v>
      </c>
      <c r="E143" s="142">
        <v>14928.532336763763</v>
      </c>
      <c r="F143" s="142">
        <v>16557.011069318829</v>
      </c>
      <c r="G143" s="142">
        <v>16826.925309145001</v>
      </c>
      <c r="H143" s="142">
        <v>18196.676769246002</v>
      </c>
      <c r="I143" s="142">
        <v>19839.823680645</v>
      </c>
      <c r="J143" s="142">
        <v>21713.020751464999</v>
      </c>
      <c r="K143" s="142">
        <v>18222.369103798002</v>
      </c>
      <c r="L143" s="142">
        <v>19178.599938768999</v>
      </c>
      <c r="M143" s="142">
        <v>20614.812023495437</v>
      </c>
      <c r="N143" s="143"/>
      <c r="O143" s="142">
        <v>-1829.5175365006771</v>
      </c>
      <c r="P143" s="142">
        <v>1628.4787325550667</v>
      </c>
      <c r="Q143" s="142">
        <v>269.91423982616993</v>
      </c>
      <c r="R143" s="142">
        <v>1369.7514601010027</v>
      </c>
      <c r="S143" s="142">
        <v>1643.1469113989976</v>
      </c>
      <c r="T143" s="142">
        <v>1873.1970708199981</v>
      </c>
      <c r="U143" s="142">
        <v>-3490.6516476669963</v>
      </c>
      <c r="V143" s="142">
        <v>956.23083497099799</v>
      </c>
      <c r="W143" s="142">
        <v>1436.2120847264378</v>
      </c>
      <c r="X143" s="150"/>
      <c r="Y143" s="150"/>
      <c r="Z143" s="150"/>
      <c r="AA143" s="150"/>
      <c r="AB143" s="150"/>
      <c r="AC143" s="150"/>
      <c r="AD143" s="150"/>
      <c r="AE143" s="150"/>
      <c r="AF143" s="150"/>
    </row>
    <row r="144" spans="1:32">
      <c r="B144" s="6" t="s">
        <v>43</v>
      </c>
      <c r="C144" s="219"/>
      <c r="D144" s="142">
        <v>144.83537118044515</v>
      </c>
      <c r="E144" s="142">
        <v>152.5431296679636</v>
      </c>
      <c r="F144" s="142">
        <v>187.13995454799999</v>
      </c>
      <c r="G144" s="142">
        <v>206.78623819999999</v>
      </c>
      <c r="H144" s="142">
        <v>315.81068979999998</v>
      </c>
      <c r="I144" s="142">
        <v>289.85067900000001</v>
      </c>
      <c r="J144" s="142">
        <v>91.881921500000004</v>
      </c>
      <c r="K144" s="142">
        <v>771.09114690000001</v>
      </c>
      <c r="L144" s="142">
        <v>1827.0061737000003</v>
      </c>
      <c r="M144" s="142">
        <v>1986.9113591378725</v>
      </c>
      <c r="N144" s="143"/>
      <c r="O144" s="142">
        <v>7.7077584875184346</v>
      </c>
      <c r="P144" s="142">
        <v>34.596824880036394</v>
      </c>
      <c r="Q144" s="142">
        <v>19.646283652000008</v>
      </c>
      <c r="R144" s="142">
        <v>109.02445159999998</v>
      </c>
      <c r="S144" s="142">
        <v>-25.960010799999942</v>
      </c>
      <c r="T144" s="142">
        <v>-197.96875750000004</v>
      </c>
      <c r="U144" s="142">
        <v>679.20922540000004</v>
      </c>
      <c r="V144" s="142">
        <v>1055.9150268000003</v>
      </c>
      <c r="W144" s="142">
        <v>159.90518543787218</v>
      </c>
      <c r="X144" s="150"/>
      <c r="Y144" s="150"/>
      <c r="Z144" s="150"/>
      <c r="AA144" s="150"/>
      <c r="AB144" s="150"/>
      <c r="AC144" s="150"/>
      <c r="AD144" s="150"/>
      <c r="AE144" s="150"/>
      <c r="AF144" s="150"/>
    </row>
    <row r="145" spans="1:32">
      <c r="B145" s="6" t="s">
        <v>44</v>
      </c>
      <c r="C145" s="219"/>
      <c r="D145" s="142">
        <v>2.4394148000000002</v>
      </c>
      <c r="E145" s="142">
        <v>2.4394148000000002</v>
      </c>
      <c r="F145" s="142">
        <v>2.4394148000000002</v>
      </c>
      <c r="G145" s="142">
        <v>3.6747481999999998</v>
      </c>
      <c r="H145" s="142">
        <v>3.6747481999999998</v>
      </c>
      <c r="I145" s="142">
        <v>3.6747481999999998</v>
      </c>
      <c r="J145" s="142">
        <v>5.3493659999999998</v>
      </c>
      <c r="K145" s="142">
        <v>0</v>
      </c>
      <c r="L145" s="142">
        <v>0</v>
      </c>
      <c r="M145" s="142">
        <v>0</v>
      </c>
      <c r="N145" s="143"/>
      <c r="O145" s="142">
        <v>0</v>
      </c>
      <c r="P145" s="142">
        <v>0</v>
      </c>
      <c r="Q145" s="142">
        <v>1.2353333999999998</v>
      </c>
      <c r="R145" s="142">
        <v>0</v>
      </c>
      <c r="S145" s="142">
        <v>0</v>
      </c>
      <c r="T145" s="142">
        <v>1.6746178</v>
      </c>
      <c r="U145" s="142">
        <v>-5.3493659999999998</v>
      </c>
      <c r="V145" s="142">
        <v>0</v>
      </c>
      <c r="W145" s="142">
        <v>0</v>
      </c>
      <c r="X145" s="150"/>
      <c r="Y145" s="150"/>
      <c r="Z145" s="150"/>
      <c r="AA145" s="150"/>
      <c r="AB145" s="150"/>
      <c r="AC145" s="150"/>
      <c r="AD145" s="150"/>
      <c r="AE145" s="150"/>
      <c r="AF145" s="150"/>
    </row>
    <row r="146" spans="1:32">
      <c r="B146" s="7" t="s">
        <v>45</v>
      </c>
      <c r="C146" s="219"/>
      <c r="D146" s="142">
        <v>0</v>
      </c>
      <c r="E146" s="142">
        <v>0</v>
      </c>
      <c r="F146" s="142">
        <v>0</v>
      </c>
      <c r="G146" s="142">
        <v>0</v>
      </c>
      <c r="H146" s="142">
        <v>0</v>
      </c>
      <c r="I146" s="142">
        <v>0</v>
      </c>
      <c r="J146" s="142">
        <v>0</v>
      </c>
      <c r="K146" s="142">
        <v>0</v>
      </c>
      <c r="L146" s="142">
        <v>0</v>
      </c>
      <c r="M146" s="142">
        <v>0</v>
      </c>
      <c r="N146" s="143"/>
      <c r="O146" s="142">
        <v>0</v>
      </c>
      <c r="P146" s="142">
        <v>0</v>
      </c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50"/>
      <c r="Y146" s="150"/>
      <c r="Z146" s="150"/>
      <c r="AA146" s="150"/>
      <c r="AB146" s="150"/>
      <c r="AC146" s="150"/>
      <c r="AD146" s="150"/>
      <c r="AE146" s="150"/>
      <c r="AF146" s="150"/>
    </row>
    <row r="147" spans="1:32">
      <c r="B147" s="7" t="s">
        <v>46</v>
      </c>
      <c r="C147" s="219"/>
      <c r="D147" s="142">
        <v>2.4394148000000002</v>
      </c>
      <c r="E147" s="142">
        <v>2.4394148000000002</v>
      </c>
      <c r="F147" s="142">
        <v>2.4394148000000002</v>
      </c>
      <c r="G147" s="142">
        <v>3.6747481999999998</v>
      </c>
      <c r="H147" s="142">
        <v>3.6747481999999998</v>
      </c>
      <c r="I147" s="142">
        <v>3.6747481999999998</v>
      </c>
      <c r="J147" s="142">
        <v>5.3493659999999998</v>
      </c>
      <c r="K147" s="142">
        <v>0</v>
      </c>
      <c r="L147" s="142">
        <v>0</v>
      </c>
      <c r="M147" s="142">
        <v>0</v>
      </c>
      <c r="N147" s="143"/>
      <c r="O147" s="142">
        <v>0</v>
      </c>
      <c r="P147" s="142">
        <v>0</v>
      </c>
      <c r="Q147" s="142">
        <v>1.2353333999999998</v>
      </c>
      <c r="R147" s="142">
        <v>0</v>
      </c>
      <c r="S147" s="142">
        <v>0</v>
      </c>
      <c r="T147" s="142">
        <v>1.6746178</v>
      </c>
      <c r="U147" s="142">
        <v>-5.3493659999999998</v>
      </c>
      <c r="V147" s="142">
        <v>0</v>
      </c>
      <c r="W147" s="142">
        <v>0</v>
      </c>
      <c r="X147" s="150"/>
      <c r="Y147" s="150"/>
      <c r="Z147" s="150"/>
      <c r="AA147" s="150"/>
      <c r="AB147" s="150"/>
      <c r="AC147" s="150"/>
      <c r="AD147" s="150"/>
      <c r="AE147" s="150"/>
      <c r="AF147" s="150"/>
    </row>
    <row r="148" spans="1:32">
      <c r="B148" s="6" t="s">
        <v>317</v>
      </c>
      <c r="C148" s="219"/>
      <c r="D148" s="142">
        <v>4.0688578</v>
      </c>
      <c r="E148" s="142">
        <v>4.7084377999999996</v>
      </c>
      <c r="F148" s="142">
        <v>5.3349886</v>
      </c>
      <c r="G148" s="142">
        <v>5.3363702999999996</v>
      </c>
      <c r="H148" s="142">
        <v>5.3428893000000004</v>
      </c>
      <c r="I148" s="142">
        <v>5.4163342999999999</v>
      </c>
      <c r="J148" s="142">
        <v>25.414833399999999</v>
      </c>
      <c r="K148" s="142">
        <v>20</v>
      </c>
      <c r="L148" s="142">
        <v>20</v>
      </c>
      <c r="M148" s="142">
        <v>0</v>
      </c>
      <c r="N148" s="143"/>
      <c r="O148" s="142">
        <v>0.63957999999999937</v>
      </c>
      <c r="P148" s="142">
        <v>0.6265508000000003</v>
      </c>
      <c r="Q148" s="142">
        <v>1.3816999999999302E-3</v>
      </c>
      <c r="R148" s="142">
        <v>6.5190000000006632E-3</v>
      </c>
      <c r="S148" s="142">
        <v>7.344499999999976E-2</v>
      </c>
      <c r="T148" s="142">
        <v>19.998499099999997</v>
      </c>
      <c r="U148" s="142">
        <v>-5.4148333999999965</v>
      </c>
      <c r="V148" s="142">
        <v>0</v>
      </c>
      <c r="W148" s="142">
        <v>-20</v>
      </c>
      <c r="X148" s="150"/>
      <c r="Y148" s="150"/>
      <c r="Z148" s="150"/>
      <c r="AA148" s="150"/>
      <c r="AB148" s="150"/>
      <c r="AC148" s="150"/>
      <c r="AD148" s="150"/>
      <c r="AE148" s="150"/>
      <c r="AF148" s="150"/>
    </row>
    <row r="149" spans="1:32">
      <c r="B149" s="6" t="s">
        <v>108</v>
      </c>
      <c r="C149" s="219"/>
      <c r="D149" s="142">
        <v>0</v>
      </c>
      <c r="E149" s="142">
        <v>0</v>
      </c>
      <c r="F149" s="142">
        <v>0</v>
      </c>
      <c r="G149" s="142">
        <v>0</v>
      </c>
      <c r="H149" s="142">
        <v>0</v>
      </c>
      <c r="I149" s="142">
        <v>0</v>
      </c>
      <c r="J149" s="142">
        <v>0</v>
      </c>
      <c r="K149" s="142">
        <v>0</v>
      </c>
      <c r="L149" s="142">
        <v>0</v>
      </c>
      <c r="M149" s="142">
        <v>0</v>
      </c>
      <c r="N149" s="143"/>
      <c r="O149" s="142">
        <v>0</v>
      </c>
      <c r="P149" s="142">
        <v>0</v>
      </c>
      <c r="Q149" s="142">
        <v>0</v>
      </c>
      <c r="R149" s="142">
        <v>0</v>
      </c>
      <c r="S149" s="142">
        <v>0</v>
      </c>
      <c r="T149" s="142">
        <v>0</v>
      </c>
      <c r="U149" s="142">
        <v>0</v>
      </c>
      <c r="V149" s="142">
        <v>0</v>
      </c>
      <c r="W149" s="142">
        <v>0</v>
      </c>
      <c r="X149" s="150"/>
      <c r="Y149" s="150"/>
      <c r="Z149" s="150"/>
      <c r="AA149" s="150"/>
      <c r="AB149" s="150"/>
      <c r="AC149" s="150"/>
      <c r="AD149" s="150"/>
      <c r="AE149" s="150"/>
      <c r="AF149" s="150"/>
    </row>
    <row r="150" spans="1:32">
      <c r="B150" s="6" t="s">
        <v>48</v>
      </c>
      <c r="C150" s="219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3"/>
      <c r="O150" s="142">
        <v>0</v>
      </c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50"/>
      <c r="Y150" s="150"/>
      <c r="Z150" s="150"/>
      <c r="AA150" s="150"/>
      <c r="AB150" s="150"/>
      <c r="AC150" s="150"/>
      <c r="AD150" s="150"/>
      <c r="AE150" s="150"/>
      <c r="AF150" s="150"/>
    </row>
    <row r="151" spans="1:32">
      <c r="B151" s="6" t="s">
        <v>325</v>
      </c>
      <c r="C151" s="219"/>
      <c r="D151" s="142">
        <v>0</v>
      </c>
      <c r="E151" s="142">
        <v>0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3"/>
      <c r="O151" s="142">
        <v>0</v>
      </c>
      <c r="P151" s="142">
        <v>0</v>
      </c>
      <c r="Q151" s="142">
        <v>0</v>
      </c>
      <c r="R151" s="142">
        <v>0</v>
      </c>
      <c r="S151" s="142">
        <v>0</v>
      </c>
      <c r="T151" s="142">
        <v>0</v>
      </c>
      <c r="U151" s="142">
        <v>0</v>
      </c>
      <c r="V151" s="142">
        <v>0</v>
      </c>
      <c r="W151" s="142">
        <v>0</v>
      </c>
      <c r="X151" s="150"/>
      <c r="Y151" s="150"/>
      <c r="Z151" s="150"/>
      <c r="AA151" s="150"/>
      <c r="AB151" s="150"/>
      <c r="AC151" s="150"/>
      <c r="AD151" s="150"/>
      <c r="AE151" s="150"/>
      <c r="AF151" s="150"/>
    </row>
    <row r="152" spans="1:32">
      <c r="B152" s="8" t="s">
        <v>102</v>
      </c>
      <c r="C152" s="219"/>
      <c r="D152" s="142">
        <v>0</v>
      </c>
      <c r="E152" s="142">
        <v>0</v>
      </c>
      <c r="F152" s="142">
        <v>0</v>
      </c>
      <c r="G152" s="142">
        <v>0</v>
      </c>
      <c r="H152" s="142">
        <v>0</v>
      </c>
      <c r="I152" s="142">
        <v>0</v>
      </c>
      <c r="J152" s="142">
        <v>0</v>
      </c>
      <c r="K152" s="142">
        <v>0</v>
      </c>
      <c r="L152" s="142">
        <v>0</v>
      </c>
      <c r="M152" s="142">
        <v>0</v>
      </c>
      <c r="N152" s="143"/>
      <c r="O152" s="142">
        <v>0</v>
      </c>
      <c r="P152" s="142">
        <v>0</v>
      </c>
      <c r="Q152" s="142">
        <v>0</v>
      </c>
      <c r="R152" s="142">
        <v>0</v>
      </c>
      <c r="S152" s="142">
        <v>0</v>
      </c>
      <c r="T152" s="142">
        <v>0</v>
      </c>
      <c r="U152" s="142">
        <v>0</v>
      </c>
      <c r="V152" s="142">
        <v>0</v>
      </c>
      <c r="W152" s="142">
        <v>0</v>
      </c>
      <c r="X152" s="150"/>
      <c r="Y152" s="150"/>
      <c r="Z152" s="150"/>
      <c r="AA152" s="150"/>
      <c r="AB152" s="150"/>
      <c r="AC152" s="150"/>
      <c r="AD152" s="150"/>
      <c r="AE152" s="150"/>
      <c r="AF152" s="150"/>
    </row>
    <row r="153" spans="1:32" s="45" customFormat="1">
      <c r="A153" s="38"/>
      <c r="B153" s="5" t="s">
        <v>9</v>
      </c>
      <c r="C153" s="209" t="s">
        <v>296</v>
      </c>
      <c r="D153" s="139">
        <v>768.50332606395432</v>
      </c>
      <c r="E153" s="139">
        <v>828.05621429999997</v>
      </c>
      <c r="F153" s="139">
        <v>791.20008292727266</v>
      </c>
      <c r="G153" s="139">
        <v>654.92717617931032</v>
      </c>
      <c r="H153" s="139">
        <v>462.14624563137789</v>
      </c>
      <c r="I153" s="139">
        <v>300.83176936822781</v>
      </c>
      <c r="J153" s="139">
        <v>151.01082820660744</v>
      </c>
      <c r="K153" s="139">
        <v>77.879215879121318</v>
      </c>
      <c r="L153" s="139">
        <v>74.211104947134885</v>
      </c>
      <c r="M153" s="139">
        <v>73.559110784939307</v>
      </c>
      <c r="N153" s="146"/>
      <c r="O153" s="139">
        <v>59.552888236045561</v>
      </c>
      <c r="P153" s="139">
        <v>-36.856131372727233</v>
      </c>
      <c r="Q153" s="139">
        <v>-136.27290674796234</v>
      </c>
      <c r="R153" s="139">
        <v>-192.78093054793243</v>
      </c>
      <c r="S153" s="139">
        <v>-161.31447626315008</v>
      </c>
      <c r="T153" s="139">
        <v>-149.82094116162037</v>
      </c>
      <c r="U153" s="139">
        <v>-73.131612327486124</v>
      </c>
      <c r="V153" s="139">
        <v>-3.6681109319864347</v>
      </c>
      <c r="W153" s="139">
        <v>-0.65199416219557937</v>
      </c>
      <c r="X153" s="149"/>
      <c r="Y153" s="149"/>
      <c r="Z153" s="149"/>
      <c r="AA153" s="149"/>
      <c r="AB153" s="149"/>
      <c r="AC153" s="149"/>
      <c r="AD153" s="149"/>
      <c r="AE153" s="149"/>
      <c r="AF153" s="149"/>
    </row>
    <row r="154" spans="1:32">
      <c r="B154" s="208" t="s">
        <v>40</v>
      </c>
      <c r="C154" s="219"/>
      <c r="D154" s="142">
        <v>768.50332606395432</v>
      </c>
      <c r="E154" s="142">
        <v>828.05621429999997</v>
      </c>
      <c r="F154" s="142">
        <v>791.20008292727266</v>
      </c>
      <c r="G154" s="142">
        <v>654.92717617931032</v>
      </c>
      <c r="H154" s="142">
        <v>462.14624563137789</v>
      </c>
      <c r="I154" s="142">
        <v>300.83176936822781</v>
      </c>
      <c r="J154" s="142">
        <v>151.01082820660744</v>
      </c>
      <c r="K154" s="142">
        <v>77.879215879121318</v>
      </c>
      <c r="L154" s="142">
        <v>74.211104947134885</v>
      </c>
      <c r="M154" s="142">
        <v>73.559110784939307</v>
      </c>
      <c r="N154" s="143"/>
      <c r="O154" s="142">
        <v>59.552888236045561</v>
      </c>
      <c r="P154" s="142">
        <v>-36.856131372727233</v>
      </c>
      <c r="Q154" s="142">
        <v>-136.27290674796234</v>
      </c>
      <c r="R154" s="142">
        <v>-192.78093054793243</v>
      </c>
      <c r="S154" s="142">
        <v>-161.31447626315008</v>
      </c>
      <c r="T154" s="142">
        <v>-149.82094116162037</v>
      </c>
      <c r="U154" s="142">
        <v>-73.131612327486124</v>
      </c>
      <c r="V154" s="142">
        <v>-3.6681109319864347</v>
      </c>
      <c r="W154" s="142">
        <v>-0.65199416219557937</v>
      </c>
      <c r="X154" s="150"/>
      <c r="Y154" s="150"/>
      <c r="Z154" s="150"/>
      <c r="AA154" s="150"/>
      <c r="AB154" s="150"/>
      <c r="AC154" s="150"/>
      <c r="AD154" s="150"/>
      <c r="AE154" s="150"/>
      <c r="AF154" s="150"/>
    </row>
    <row r="155" spans="1:32">
      <c r="B155" s="6" t="s">
        <v>41</v>
      </c>
      <c r="C155" s="219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3"/>
      <c r="O155" s="142">
        <v>0</v>
      </c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50"/>
      <c r="Y155" s="150"/>
      <c r="Z155" s="150"/>
      <c r="AA155" s="150"/>
      <c r="AB155" s="150"/>
      <c r="AC155" s="150"/>
      <c r="AD155" s="150"/>
      <c r="AE155" s="150"/>
      <c r="AF155" s="150"/>
    </row>
    <row r="156" spans="1:32">
      <c r="B156" s="6" t="s">
        <v>42</v>
      </c>
      <c r="C156" s="219"/>
      <c r="D156" s="142">
        <v>7.5600000000000005</v>
      </c>
      <c r="E156" s="142">
        <v>7.5600000000000005</v>
      </c>
      <c r="F156" s="142">
        <v>7.5600000000000005</v>
      </c>
      <c r="G156" s="142">
        <v>2.8</v>
      </c>
      <c r="H156" s="142">
        <v>111.00370990000002</v>
      </c>
      <c r="I156" s="142">
        <v>102.00371</v>
      </c>
      <c r="J156" s="142">
        <v>59.024888500000003</v>
      </c>
      <c r="K156" s="142">
        <v>8.3621272999999992</v>
      </c>
      <c r="L156" s="142">
        <v>7.0000000000000009</v>
      </c>
      <c r="M156" s="142">
        <v>7.5436533997913156</v>
      </c>
      <c r="N156" s="143"/>
      <c r="O156" s="142">
        <v>0</v>
      </c>
      <c r="P156" s="142">
        <v>0</v>
      </c>
      <c r="Q156" s="142">
        <v>-4.7600000000000007</v>
      </c>
      <c r="R156" s="142">
        <v>108.20370990000001</v>
      </c>
      <c r="S156" s="142">
        <v>-8.9999999000000219</v>
      </c>
      <c r="T156" s="142">
        <v>-42.978821499999988</v>
      </c>
      <c r="U156" s="142">
        <v>-50.662761200000006</v>
      </c>
      <c r="V156" s="142">
        <v>-1.3621272999999989</v>
      </c>
      <c r="W156" s="142">
        <v>0.54365339979131488</v>
      </c>
      <c r="X156" s="150"/>
      <c r="Y156" s="150"/>
      <c r="Z156" s="150"/>
      <c r="AA156" s="150"/>
      <c r="AB156" s="150"/>
      <c r="AC156" s="150"/>
      <c r="AD156" s="150"/>
      <c r="AE156" s="150"/>
      <c r="AF156" s="150"/>
    </row>
    <row r="157" spans="1:32">
      <c r="B157" s="6" t="s">
        <v>43</v>
      </c>
      <c r="C157" s="219"/>
      <c r="D157" s="142">
        <v>0</v>
      </c>
      <c r="E157" s="142">
        <v>177.82</v>
      </c>
      <c r="F157" s="142">
        <v>162.11000000000001</v>
      </c>
      <c r="G157" s="142">
        <v>89.14</v>
      </c>
      <c r="H157" s="142">
        <v>50.649999999999991</v>
      </c>
      <c r="I157" s="142">
        <v>12.02</v>
      </c>
      <c r="J157" s="142">
        <v>0.21</v>
      </c>
      <c r="K157" s="142">
        <v>0.21</v>
      </c>
      <c r="L157" s="142">
        <v>0.21</v>
      </c>
      <c r="M157" s="142">
        <v>0.21</v>
      </c>
      <c r="N157" s="143"/>
      <c r="O157" s="142">
        <v>177.82</v>
      </c>
      <c r="P157" s="142">
        <v>-15.70999999999998</v>
      </c>
      <c r="Q157" s="142">
        <v>-72.970000000000027</v>
      </c>
      <c r="R157" s="142">
        <v>-38.49</v>
      </c>
      <c r="S157" s="142">
        <v>-38.629999999999995</v>
      </c>
      <c r="T157" s="142">
        <v>-11.81</v>
      </c>
      <c r="U157" s="142">
        <v>0</v>
      </c>
      <c r="V157" s="142">
        <v>0</v>
      </c>
      <c r="W157" s="142">
        <v>0</v>
      </c>
      <c r="X157" s="150"/>
      <c r="Y157" s="150"/>
      <c r="Z157" s="150"/>
      <c r="AA157" s="150"/>
      <c r="AB157" s="150"/>
      <c r="AC157" s="150"/>
      <c r="AD157" s="150"/>
      <c r="AE157" s="150"/>
      <c r="AF157" s="150"/>
    </row>
    <row r="158" spans="1:32">
      <c r="B158" s="6" t="s">
        <v>44</v>
      </c>
      <c r="C158" s="219"/>
      <c r="D158" s="142">
        <v>217.45339919999998</v>
      </c>
      <c r="E158" s="142">
        <v>313.08051429999995</v>
      </c>
      <c r="F158" s="142">
        <v>313.08051429999995</v>
      </c>
      <c r="G158" s="142">
        <v>290.64151429999998</v>
      </c>
      <c r="H158" s="142">
        <v>99.257076699999999</v>
      </c>
      <c r="I158" s="142">
        <v>51.063029900000004</v>
      </c>
      <c r="J158" s="142">
        <v>3.9703444000000006</v>
      </c>
      <c r="K158" s="142">
        <v>3.9703444000000006</v>
      </c>
      <c r="L158" s="142">
        <v>3.9703444000000006</v>
      </c>
      <c r="M158" s="142">
        <v>3.9703444000000006</v>
      </c>
      <c r="N158" s="143"/>
      <c r="O158" s="142">
        <v>95.627115099999969</v>
      </c>
      <c r="P158" s="142">
        <v>0</v>
      </c>
      <c r="Q158" s="142">
        <v>-22.438999999999965</v>
      </c>
      <c r="R158" s="142">
        <v>-191.38443759999996</v>
      </c>
      <c r="S158" s="142">
        <v>-48.194046800000002</v>
      </c>
      <c r="T158" s="142">
        <v>-47.092685499999995</v>
      </c>
      <c r="U158" s="142">
        <v>0</v>
      </c>
      <c r="V158" s="142">
        <v>0</v>
      </c>
      <c r="W158" s="142">
        <v>0</v>
      </c>
      <c r="X158" s="150"/>
      <c r="Y158" s="150"/>
      <c r="Z158" s="150"/>
      <c r="AA158" s="150"/>
      <c r="AB158" s="150"/>
      <c r="AC158" s="150"/>
      <c r="AD158" s="150"/>
      <c r="AE158" s="150"/>
      <c r="AF158" s="150"/>
    </row>
    <row r="159" spans="1:32">
      <c r="B159" s="7" t="s">
        <v>45</v>
      </c>
      <c r="C159" s="219"/>
      <c r="D159" s="142">
        <v>118.80465810000001</v>
      </c>
      <c r="E159" s="142">
        <v>169.66769819999999</v>
      </c>
      <c r="F159" s="142">
        <v>169.66769819999999</v>
      </c>
      <c r="G159" s="142">
        <v>158.76869819999999</v>
      </c>
      <c r="H159" s="142">
        <v>67.035040600000002</v>
      </c>
      <c r="I159" s="142">
        <v>37.653905900000005</v>
      </c>
      <c r="J159" s="142">
        <v>3.9703444000000006</v>
      </c>
      <c r="K159" s="142">
        <v>3.9703444000000006</v>
      </c>
      <c r="L159" s="142">
        <v>3.9703444000000006</v>
      </c>
      <c r="M159" s="142">
        <v>3.9703444000000006</v>
      </c>
      <c r="N159" s="143"/>
      <c r="O159" s="142">
        <v>50.863040099999978</v>
      </c>
      <c r="P159" s="142">
        <v>0</v>
      </c>
      <c r="Q159" s="142">
        <v>-10.898999999999992</v>
      </c>
      <c r="R159" s="142">
        <v>-91.733657599999987</v>
      </c>
      <c r="S159" s="142">
        <v>-29.3811347</v>
      </c>
      <c r="T159" s="142">
        <v>-33.683561500000003</v>
      </c>
      <c r="U159" s="142">
        <v>0</v>
      </c>
      <c r="V159" s="142">
        <v>0</v>
      </c>
      <c r="W159" s="142">
        <v>0</v>
      </c>
      <c r="X159" s="150"/>
      <c r="Y159" s="150"/>
      <c r="Z159" s="150"/>
      <c r="AA159" s="150"/>
      <c r="AB159" s="150"/>
      <c r="AC159" s="150"/>
      <c r="AD159" s="150"/>
      <c r="AE159" s="150"/>
      <c r="AF159" s="150"/>
    </row>
    <row r="160" spans="1:32">
      <c r="B160" s="7" t="s">
        <v>46</v>
      </c>
      <c r="C160" s="219"/>
      <c r="D160" s="142">
        <v>98.648741099999995</v>
      </c>
      <c r="E160" s="142">
        <v>143.41281609999999</v>
      </c>
      <c r="F160" s="142">
        <v>143.41281609999999</v>
      </c>
      <c r="G160" s="142">
        <v>131.87281609999999</v>
      </c>
      <c r="H160" s="142">
        <v>32.222036099999997</v>
      </c>
      <c r="I160" s="142">
        <v>13.409124</v>
      </c>
      <c r="J160" s="142">
        <v>0</v>
      </c>
      <c r="K160" s="142">
        <v>0</v>
      </c>
      <c r="L160" s="142">
        <v>0</v>
      </c>
      <c r="M160" s="142">
        <v>0</v>
      </c>
      <c r="N160" s="143"/>
      <c r="O160" s="142">
        <v>44.764074999999991</v>
      </c>
      <c r="P160" s="142">
        <v>0</v>
      </c>
      <c r="Q160" s="142">
        <v>-11.539999999999996</v>
      </c>
      <c r="R160" s="142">
        <v>-99.650779999999997</v>
      </c>
      <c r="S160" s="142">
        <v>-18.812912099999995</v>
      </c>
      <c r="T160" s="142">
        <v>-13.409124</v>
      </c>
      <c r="U160" s="142">
        <v>0</v>
      </c>
      <c r="V160" s="142">
        <v>0</v>
      </c>
      <c r="W160" s="142">
        <v>0</v>
      </c>
      <c r="X160" s="150"/>
      <c r="Y160" s="150"/>
      <c r="Z160" s="150"/>
      <c r="AA160" s="150"/>
      <c r="AB160" s="150"/>
      <c r="AC160" s="150"/>
      <c r="AD160" s="150"/>
      <c r="AE160" s="150"/>
      <c r="AF160" s="150"/>
    </row>
    <row r="161" spans="1:32">
      <c r="B161" s="6" t="s">
        <v>317</v>
      </c>
      <c r="C161" s="219"/>
      <c r="D161" s="142">
        <v>543.48992686395422</v>
      </c>
      <c r="E161" s="142">
        <v>329.59569999999997</v>
      </c>
      <c r="F161" s="142">
        <v>308.4495686272727</v>
      </c>
      <c r="G161" s="142">
        <v>272.34566187931034</v>
      </c>
      <c r="H161" s="142">
        <v>201.2354590313779</v>
      </c>
      <c r="I161" s="142">
        <v>135.74502946822781</v>
      </c>
      <c r="J161" s="142">
        <v>87.805595306607444</v>
      </c>
      <c r="K161" s="142">
        <v>65.336744179121311</v>
      </c>
      <c r="L161" s="142">
        <v>63.030760547134889</v>
      </c>
      <c r="M161" s="142">
        <v>61.835112985147987</v>
      </c>
      <c r="N161" s="143"/>
      <c r="O161" s="142">
        <v>-213.89422686395426</v>
      </c>
      <c r="P161" s="142">
        <v>-21.14613137272725</v>
      </c>
      <c r="Q161" s="142">
        <v>-36.103906747962355</v>
      </c>
      <c r="R161" s="142">
        <v>-71.110202847932456</v>
      </c>
      <c r="S161" s="142">
        <v>-65.490429563150073</v>
      </c>
      <c r="T161" s="142">
        <v>-47.939434161620376</v>
      </c>
      <c r="U161" s="142">
        <v>-22.468851127486133</v>
      </c>
      <c r="V161" s="142">
        <v>-2.3059836319864191</v>
      </c>
      <c r="W161" s="142">
        <v>-1.1956475619869011</v>
      </c>
      <c r="X161" s="150"/>
      <c r="Y161" s="150"/>
      <c r="Z161" s="150"/>
      <c r="AA161" s="150"/>
      <c r="AB161" s="150"/>
      <c r="AC161" s="150"/>
      <c r="AD161" s="150"/>
      <c r="AE161" s="150"/>
      <c r="AF161" s="150"/>
    </row>
    <row r="162" spans="1:32">
      <c r="B162" s="6" t="s">
        <v>108</v>
      </c>
      <c r="C162" s="219"/>
      <c r="D162" s="142">
        <v>0</v>
      </c>
      <c r="E162" s="142">
        <v>0</v>
      </c>
      <c r="F162" s="142">
        <v>0</v>
      </c>
      <c r="G162" s="142">
        <v>0</v>
      </c>
      <c r="H162" s="142">
        <v>0</v>
      </c>
      <c r="I162" s="142">
        <v>0</v>
      </c>
      <c r="J162" s="142">
        <v>0</v>
      </c>
      <c r="K162" s="142">
        <v>0</v>
      </c>
      <c r="L162" s="142">
        <v>0</v>
      </c>
      <c r="M162" s="142">
        <v>0</v>
      </c>
      <c r="N162" s="143"/>
      <c r="O162" s="142">
        <v>0</v>
      </c>
      <c r="P162" s="142">
        <v>0</v>
      </c>
      <c r="Q162" s="142">
        <v>0</v>
      </c>
      <c r="R162" s="142">
        <v>0</v>
      </c>
      <c r="S162" s="142">
        <v>0</v>
      </c>
      <c r="T162" s="142">
        <v>0</v>
      </c>
      <c r="U162" s="142">
        <v>0</v>
      </c>
      <c r="V162" s="142">
        <v>0</v>
      </c>
      <c r="W162" s="142">
        <v>0</v>
      </c>
      <c r="X162" s="150"/>
      <c r="Y162" s="150"/>
      <c r="Z162" s="150"/>
      <c r="AA162" s="150"/>
      <c r="AB162" s="150"/>
      <c r="AC162" s="150"/>
      <c r="AD162" s="150"/>
      <c r="AE162" s="150"/>
      <c r="AF162" s="150"/>
    </row>
    <row r="163" spans="1:32">
      <c r="B163" s="6" t="s">
        <v>48</v>
      </c>
      <c r="C163" s="219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3"/>
      <c r="O163" s="142">
        <v>0</v>
      </c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50"/>
      <c r="Y163" s="150"/>
      <c r="Z163" s="150"/>
      <c r="AA163" s="150"/>
      <c r="AB163" s="150"/>
      <c r="AC163" s="150"/>
      <c r="AD163" s="150"/>
      <c r="AE163" s="150"/>
      <c r="AF163" s="150"/>
    </row>
    <row r="164" spans="1:32">
      <c r="B164" s="6" t="s">
        <v>325</v>
      </c>
      <c r="C164" s="219"/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3"/>
      <c r="O164" s="142">
        <v>0</v>
      </c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50"/>
      <c r="Y164" s="150"/>
      <c r="Z164" s="150"/>
      <c r="AA164" s="150"/>
      <c r="AB164" s="150"/>
      <c r="AC164" s="150"/>
      <c r="AD164" s="150"/>
      <c r="AE164" s="150"/>
      <c r="AF164" s="150"/>
    </row>
    <row r="165" spans="1:32">
      <c r="B165" s="8" t="s">
        <v>102</v>
      </c>
      <c r="C165" s="219"/>
      <c r="D165" s="142">
        <v>0</v>
      </c>
      <c r="E165" s="142">
        <v>0</v>
      </c>
      <c r="F165" s="142">
        <v>0</v>
      </c>
      <c r="G165" s="142">
        <v>0</v>
      </c>
      <c r="H165" s="142">
        <v>0</v>
      </c>
      <c r="I165" s="142">
        <v>0</v>
      </c>
      <c r="J165" s="142">
        <v>0</v>
      </c>
      <c r="K165" s="142">
        <v>0</v>
      </c>
      <c r="L165" s="142">
        <v>0</v>
      </c>
      <c r="M165" s="142">
        <v>0</v>
      </c>
      <c r="N165" s="143"/>
      <c r="O165" s="142">
        <v>0</v>
      </c>
      <c r="P165" s="142">
        <v>0</v>
      </c>
      <c r="Q165" s="142">
        <v>0</v>
      </c>
      <c r="R165" s="142">
        <v>0</v>
      </c>
      <c r="S165" s="142">
        <v>0</v>
      </c>
      <c r="T165" s="142">
        <v>0</v>
      </c>
      <c r="U165" s="142">
        <v>0</v>
      </c>
      <c r="V165" s="142">
        <v>0</v>
      </c>
      <c r="W165" s="142">
        <v>0</v>
      </c>
      <c r="X165" s="150"/>
      <c r="Y165" s="150"/>
      <c r="Z165" s="150"/>
      <c r="AA165" s="150"/>
      <c r="AB165" s="150"/>
      <c r="AC165" s="150"/>
      <c r="AD165" s="150"/>
      <c r="AE165" s="150"/>
      <c r="AF165" s="150"/>
    </row>
    <row r="166" spans="1:32" s="45" customFormat="1">
      <c r="A166" s="38"/>
      <c r="B166" s="5" t="s">
        <v>25</v>
      </c>
      <c r="C166" s="209" t="s">
        <v>297</v>
      </c>
      <c r="D166" s="139">
        <v>2484.6777617099915</v>
      </c>
      <c r="E166" s="139">
        <v>2592.9271955632107</v>
      </c>
      <c r="F166" s="139">
        <v>2961.4703878</v>
      </c>
      <c r="G166" s="139">
        <v>1275.0113650999999</v>
      </c>
      <c r="H166" s="139">
        <v>1485.8769655000001</v>
      </c>
      <c r="I166" s="139">
        <v>1771.3846100999997</v>
      </c>
      <c r="J166" s="139">
        <v>2742.7443708999999</v>
      </c>
      <c r="K166" s="139">
        <v>4417.9131773999998</v>
      </c>
      <c r="L166" s="139">
        <v>4238.4213993000003</v>
      </c>
      <c r="M166" s="139">
        <v>4199.959708590075</v>
      </c>
      <c r="N166" s="146"/>
      <c r="O166" s="139">
        <v>108.2494338532193</v>
      </c>
      <c r="P166" s="139">
        <v>368.54319223678937</v>
      </c>
      <c r="Q166" s="139">
        <v>-1686.4590227000001</v>
      </c>
      <c r="R166" s="139">
        <v>210.8656004000002</v>
      </c>
      <c r="S166" s="139">
        <v>285.50764459999965</v>
      </c>
      <c r="T166" s="139">
        <v>971.3597608</v>
      </c>
      <c r="U166" s="139">
        <v>1675.1688065000001</v>
      </c>
      <c r="V166" s="139">
        <v>-179.49177809999952</v>
      </c>
      <c r="W166" s="139">
        <v>-38.461690709925023</v>
      </c>
      <c r="X166" s="149"/>
      <c r="Y166" s="149"/>
      <c r="Z166" s="149"/>
      <c r="AA166" s="149"/>
      <c r="AB166" s="149"/>
      <c r="AC166" s="149"/>
      <c r="AD166" s="149"/>
      <c r="AE166" s="149"/>
      <c r="AF166" s="149"/>
    </row>
    <row r="167" spans="1:32">
      <c r="B167" s="208" t="s">
        <v>40</v>
      </c>
      <c r="C167" s="219"/>
      <c r="D167" s="142">
        <v>2484.6777617099915</v>
      </c>
      <c r="E167" s="142">
        <v>2592.9271955632107</v>
      </c>
      <c r="F167" s="142">
        <v>2961.4703878</v>
      </c>
      <c r="G167" s="142">
        <v>1275.0113650999999</v>
      </c>
      <c r="H167" s="142">
        <v>1485.8769655000001</v>
      </c>
      <c r="I167" s="142">
        <v>1771.3846100999997</v>
      </c>
      <c r="J167" s="142">
        <v>2742.7443708999999</v>
      </c>
      <c r="K167" s="142">
        <v>4417.9131773999998</v>
      </c>
      <c r="L167" s="142">
        <v>4238.4213993000003</v>
      </c>
      <c r="M167" s="142">
        <v>4199.959708590075</v>
      </c>
      <c r="N167" s="143"/>
      <c r="O167" s="142">
        <v>108.2494338532193</v>
      </c>
      <c r="P167" s="142">
        <v>368.54319223678937</v>
      </c>
      <c r="Q167" s="142">
        <v>-1686.4590227000001</v>
      </c>
      <c r="R167" s="142">
        <v>210.8656004000002</v>
      </c>
      <c r="S167" s="142">
        <v>285.50764459999965</v>
      </c>
      <c r="T167" s="142">
        <v>971.3597608</v>
      </c>
      <c r="U167" s="142">
        <v>1675.1688065000001</v>
      </c>
      <c r="V167" s="142">
        <v>-179.49177809999952</v>
      </c>
      <c r="W167" s="142">
        <v>-38.461690709925023</v>
      </c>
      <c r="X167" s="150"/>
      <c r="Y167" s="150"/>
      <c r="Z167" s="150"/>
      <c r="AA167" s="150"/>
      <c r="AB167" s="150"/>
      <c r="AC167" s="150"/>
      <c r="AD167" s="150"/>
      <c r="AE167" s="150"/>
      <c r="AF167" s="150"/>
    </row>
    <row r="168" spans="1:32">
      <c r="B168" s="6" t="s">
        <v>41</v>
      </c>
      <c r="C168" s="219"/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3"/>
      <c r="O168" s="142">
        <v>0</v>
      </c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50"/>
      <c r="Y168" s="150"/>
      <c r="Z168" s="150"/>
      <c r="AA168" s="150"/>
      <c r="AB168" s="150"/>
      <c r="AC168" s="150"/>
      <c r="AD168" s="150"/>
      <c r="AE168" s="150"/>
      <c r="AF168" s="150"/>
    </row>
    <row r="169" spans="1:32">
      <c r="B169" s="6" t="s">
        <v>42</v>
      </c>
      <c r="C169" s="219"/>
      <c r="D169" s="142">
        <v>73.287186500000004</v>
      </c>
      <c r="E169" s="142">
        <v>73.251963799999999</v>
      </c>
      <c r="F169" s="142">
        <v>55.951672400000007</v>
      </c>
      <c r="G169" s="142">
        <v>40.1531716</v>
      </c>
      <c r="H169" s="142">
        <v>30.248851500000001</v>
      </c>
      <c r="I169" s="142">
        <v>105.3107847</v>
      </c>
      <c r="J169" s="142">
        <v>22.3298503</v>
      </c>
      <c r="K169" s="142">
        <v>24.090524499999997</v>
      </c>
      <c r="L169" s="142">
        <v>24.129414099999998</v>
      </c>
      <c r="M169" s="142">
        <v>33.669353199999996</v>
      </c>
      <c r="N169" s="143"/>
      <c r="O169" s="142">
        <v>-3.5222700000003826E-2</v>
      </c>
      <c r="P169" s="142">
        <v>-17.300291399999988</v>
      </c>
      <c r="Q169" s="142">
        <v>-15.79850080000001</v>
      </c>
      <c r="R169" s="142">
        <v>-9.9043200999999961</v>
      </c>
      <c r="S169" s="142">
        <v>75.061933199999984</v>
      </c>
      <c r="T169" s="142">
        <v>-82.980934399999995</v>
      </c>
      <c r="U169" s="142">
        <v>1.7606741999999953</v>
      </c>
      <c r="V169" s="142">
        <v>3.8889600000002744E-2</v>
      </c>
      <c r="W169" s="142">
        <v>9.539939099999998</v>
      </c>
      <c r="X169" s="150"/>
      <c r="Y169" s="150"/>
      <c r="Z169" s="150"/>
      <c r="AA169" s="150"/>
      <c r="AB169" s="150"/>
      <c r="AC169" s="150"/>
      <c r="AD169" s="150"/>
      <c r="AE169" s="150"/>
      <c r="AF169" s="150"/>
    </row>
    <row r="170" spans="1:32">
      <c r="B170" s="6" t="s">
        <v>43</v>
      </c>
      <c r="C170" s="219"/>
      <c r="D170" s="142">
        <v>0</v>
      </c>
      <c r="E170" s="142">
        <v>0</v>
      </c>
      <c r="F170" s="142">
        <v>0</v>
      </c>
      <c r="G170" s="142">
        <v>0</v>
      </c>
      <c r="H170" s="142">
        <v>0</v>
      </c>
      <c r="I170" s="142">
        <v>0</v>
      </c>
      <c r="J170" s="142">
        <v>0</v>
      </c>
      <c r="K170" s="142">
        <v>0</v>
      </c>
      <c r="L170" s="142">
        <v>0</v>
      </c>
      <c r="M170" s="142">
        <v>0</v>
      </c>
      <c r="N170" s="143"/>
      <c r="O170" s="142">
        <v>0</v>
      </c>
      <c r="P170" s="142">
        <v>0</v>
      </c>
      <c r="Q170" s="142">
        <v>0</v>
      </c>
      <c r="R170" s="142">
        <v>0</v>
      </c>
      <c r="S170" s="142">
        <v>0</v>
      </c>
      <c r="T170" s="142">
        <v>0</v>
      </c>
      <c r="U170" s="142">
        <v>0</v>
      </c>
      <c r="V170" s="142">
        <v>0</v>
      </c>
      <c r="W170" s="142">
        <v>0</v>
      </c>
      <c r="X170" s="150"/>
      <c r="Y170" s="150"/>
      <c r="Z170" s="150"/>
      <c r="AA170" s="150"/>
      <c r="AB170" s="150"/>
      <c r="AC170" s="150"/>
      <c r="AD170" s="150"/>
      <c r="AE170" s="150"/>
      <c r="AF170" s="150"/>
    </row>
    <row r="171" spans="1:32">
      <c r="B171" s="6" t="s">
        <v>44</v>
      </c>
      <c r="C171" s="219"/>
      <c r="D171" s="142">
        <v>520.64120435000007</v>
      </c>
      <c r="E171" s="142">
        <v>532.11470164999992</v>
      </c>
      <c r="F171" s="142">
        <v>537.75452949999999</v>
      </c>
      <c r="G171" s="142">
        <v>537.73694269999999</v>
      </c>
      <c r="H171" s="142">
        <v>553.65246609999997</v>
      </c>
      <c r="I171" s="142">
        <v>558.52914329999999</v>
      </c>
      <c r="J171" s="142">
        <v>558.52914329999999</v>
      </c>
      <c r="K171" s="142">
        <v>502.67622899999998</v>
      </c>
      <c r="L171" s="142">
        <v>446.82331470000003</v>
      </c>
      <c r="M171" s="142">
        <v>446.82331470000003</v>
      </c>
      <c r="N171" s="143"/>
      <c r="O171" s="142">
        <v>11.473497299999913</v>
      </c>
      <c r="P171" s="142">
        <v>5.6398278500000565</v>
      </c>
      <c r="Q171" s="142">
        <v>-1.7586800000035652E-2</v>
      </c>
      <c r="R171" s="142">
        <v>15.915523399999998</v>
      </c>
      <c r="S171" s="142">
        <v>4.8766772000000458</v>
      </c>
      <c r="T171" s="142">
        <v>0</v>
      </c>
      <c r="U171" s="142">
        <v>-55.852914300000037</v>
      </c>
      <c r="V171" s="142">
        <v>-55.852914299999945</v>
      </c>
      <c r="W171" s="142">
        <v>0</v>
      </c>
      <c r="X171" s="150"/>
      <c r="Y171" s="150"/>
      <c r="Z171" s="150"/>
      <c r="AA171" s="150"/>
      <c r="AB171" s="150"/>
      <c r="AC171" s="150"/>
      <c r="AD171" s="150"/>
      <c r="AE171" s="150"/>
      <c r="AF171" s="150"/>
    </row>
    <row r="172" spans="1:32">
      <c r="B172" s="7" t="s">
        <v>45</v>
      </c>
      <c r="C172" s="219"/>
      <c r="D172" s="142">
        <v>520.64120435000007</v>
      </c>
      <c r="E172" s="142">
        <v>532.11470164999992</v>
      </c>
      <c r="F172" s="142">
        <v>537.75452949999999</v>
      </c>
      <c r="G172" s="142">
        <v>537.73694269999999</v>
      </c>
      <c r="H172" s="142">
        <v>553.65246609999997</v>
      </c>
      <c r="I172" s="142">
        <v>558.52914329999999</v>
      </c>
      <c r="J172" s="142">
        <v>558.52914329999999</v>
      </c>
      <c r="K172" s="142">
        <v>502.67622899999998</v>
      </c>
      <c r="L172" s="142">
        <v>446.82331470000003</v>
      </c>
      <c r="M172" s="142">
        <v>446.82331470000003</v>
      </c>
      <c r="N172" s="143"/>
      <c r="O172" s="142">
        <v>11.473497299999913</v>
      </c>
      <c r="P172" s="142">
        <v>5.6398278500000565</v>
      </c>
      <c r="Q172" s="142">
        <v>-1.7586800000035652E-2</v>
      </c>
      <c r="R172" s="142">
        <v>15.915523399999998</v>
      </c>
      <c r="S172" s="142">
        <v>4.8766772000000458</v>
      </c>
      <c r="T172" s="142">
        <v>0</v>
      </c>
      <c r="U172" s="142">
        <v>-55.852914300000037</v>
      </c>
      <c r="V172" s="142">
        <v>-55.852914299999945</v>
      </c>
      <c r="W172" s="142">
        <v>0</v>
      </c>
      <c r="X172" s="150"/>
      <c r="Y172" s="150"/>
      <c r="Z172" s="150"/>
      <c r="AA172" s="150"/>
      <c r="AB172" s="150"/>
      <c r="AC172" s="150"/>
      <c r="AD172" s="150"/>
      <c r="AE172" s="150"/>
      <c r="AF172" s="150"/>
    </row>
    <row r="173" spans="1:32">
      <c r="B173" s="7" t="s">
        <v>46</v>
      </c>
      <c r="C173" s="219"/>
      <c r="D173" s="142">
        <v>0</v>
      </c>
      <c r="E173" s="142">
        <v>0</v>
      </c>
      <c r="F173" s="142">
        <v>0</v>
      </c>
      <c r="G173" s="142">
        <v>0</v>
      </c>
      <c r="H173" s="142">
        <v>0</v>
      </c>
      <c r="I173" s="142">
        <v>0</v>
      </c>
      <c r="J173" s="142">
        <v>0</v>
      </c>
      <c r="K173" s="142">
        <v>0</v>
      </c>
      <c r="L173" s="142">
        <v>0</v>
      </c>
      <c r="M173" s="142">
        <v>0</v>
      </c>
      <c r="N173" s="143"/>
      <c r="O173" s="142">
        <v>0</v>
      </c>
      <c r="P173" s="142">
        <v>0</v>
      </c>
      <c r="Q173" s="142">
        <v>0</v>
      </c>
      <c r="R173" s="142">
        <v>0</v>
      </c>
      <c r="S173" s="142">
        <v>0</v>
      </c>
      <c r="T173" s="142">
        <v>0</v>
      </c>
      <c r="U173" s="142">
        <v>0</v>
      </c>
      <c r="V173" s="142">
        <v>0</v>
      </c>
      <c r="W173" s="142">
        <v>0</v>
      </c>
      <c r="X173" s="150"/>
      <c r="Y173" s="150"/>
      <c r="Z173" s="150"/>
      <c r="AA173" s="150"/>
      <c r="AB173" s="150"/>
      <c r="AC173" s="150"/>
      <c r="AD173" s="150"/>
      <c r="AE173" s="150"/>
      <c r="AF173" s="150"/>
    </row>
    <row r="174" spans="1:32">
      <c r="B174" s="6" t="s">
        <v>317</v>
      </c>
      <c r="C174" s="219"/>
      <c r="D174" s="142">
        <v>1749.0762868609302</v>
      </c>
      <c r="E174" s="142">
        <v>1868.8999024569241</v>
      </c>
      <c r="F174" s="142">
        <v>2203.4397543499999</v>
      </c>
      <c r="G174" s="142">
        <v>477.71597735</v>
      </c>
      <c r="H174" s="142">
        <v>538.56598065000003</v>
      </c>
      <c r="I174" s="142">
        <v>610.14365629999998</v>
      </c>
      <c r="J174" s="142">
        <v>1620.9359448</v>
      </c>
      <c r="K174" s="142">
        <v>3348.3976677999999</v>
      </c>
      <c r="L174" s="142">
        <v>3232.2575380500007</v>
      </c>
      <c r="M174" s="142">
        <v>3253.2564419919622</v>
      </c>
      <c r="N174" s="143"/>
      <c r="O174" s="142">
        <v>119.82361559599397</v>
      </c>
      <c r="P174" s="142">
        <v>334.53985189307571</v>
      </c>
      <c r="Q174" s="142">
        <v>-1725.7237769999999</v>
      </c>
      <c r="R174" s="142">
        <v>60.850003300000033</v>
      </c>
      <c r="S174" s="142">
        <v>71.577675649999946</v>
      </c>
      <c r="T174" s="142">
        <v>1010.7922885</v>
      </c>
      <c r="U174" s="142">
        <v>1727.4617229999997</v>
      </c>
      <c r="V174" s="142">
        <v>-116.14012974999923</v>
      </c>
      <c r="W174" s="142">
        <v>20.9989039419618</v>
      </c>
      <c r="X174" s="150"/>
      <c r="Y174" s="150"/>
      <c r="Z174" s="150"/>
      <c r="AA174" s="150"/>
      <c r="AB174" s="150"/>
      <c r="AC174" s="150"/>
      <c r="AD174" s="150"/>
      <c r="AE174" s="150"/>
      <c r="AF174" s="150"/>
    </row>
    <row r="175" spans="1:32">
      <c r="B175" s="6" t="s">
        <v>108</v>
      </c>
      <c r="C175" s="219"/>
      <c r="D175" s="142">
        <v>129.74998360000001</v>
      </c>
      <c r="E175" s="142">
        <v>109.20698215</v>
      </c>
      <c r="F175" s="142">
        <v>154.33875835000001</v>
      </c>
      <c r="G175" s="142">
        <v>211.21414675</v>
      </c>
      <c r="H175" s="142">
        <v>355.15359045000002</v>
      </c>
      <c r="I175" s="142">
        <v>490.45934320000003</v>
      </c>
      <c r="J175" s="142">
        <v>534.88174660000004</v>
      </c>
      <c r="K175" s="142">
        <v>536.41954680000003</v>
      </c>
      <c r="L175" s="142">
        <v>527.63329965000003</v>
      </c>
      <c r="M175" s="142">
        <v>459.15812664999993</v>
      </c>
      <c r="N175" s="143"/>
      <c r="O175" s="142">
        <v>-20.543001450000009</v>
      </c>
      <c r="P175" s="142">
        <v>45.131776200000019</v>
      </c>
      <c r="Q175" s="142">
        <v>56.87538839999997</v>
      </c>
      <c r="R175" s="142">
        <v>143.93944370000003</v>
      </c>
      <c r="S175" s="142">
        <v>135.30575275000004</v>
      </c>
      <c r="T175" s="142">
        <v>44.422403400000036</v>
      </c>
      <c r="U175" s="142">
        <v>1.5378001999999391</v>
      </c>
      <c r="V175" s="142">
        <v>-8.7862471500000261</v>
      </c>
      <c r="W175" s="142">
        <v>-68.475173000000041</v>
      </c>
      <c r="X175" s="150"/>
      <c r="Y175" s="150"/>
      <c r="Z175" s="150"/>
      <c r="AA175" s="150"/>
      <c r="AB175" s="150"/>
      <c r="AC175" s="150"/>
      <c r="AD175" s="150"/>
      <c r="AE175" s="150"/>
      <c r="AF175" s="150"/>
    </row>
    <row r="176" spans="1:32">
      <c r="B176" s="6" t="s">
        <v>48</v>
      </c>
      <c r="C176" s="219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3"/>
      <c r="O176" s="142">
        <v>0</v>
      </c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50"/>
      <c r="Y176" s="150"/>
      <c r="Z176" s="150"/>
      <c r="AA176" s="150"/>
      <c r="AB176" s="150"/>
      <c r="AC176" s="150"/>
      <c r="AD176" s="150"/>
      <c r="AE176" s="150"/>
      <c r="AF176" s="150"/>
    </row>
    <row r="177" spans="1:32">
      <c r="B177" s="6" t="s">
        <v>325</v>
      </c>
      <c r="C177" s="219"/>
      <c r="D177" s="142">
        <v>11.923100399061202</v>
      </c>
      <c r="E177" s="142">
        <v>9.4536455062864118</v>
      </c>
      <c r="F177" s="142">
        <v>9.9856732000000008</v>
      </c>
      <c r="G177" s="142">
        <v>8.1911267000000016</v>
      </c>
      <c r="H177" s="142">
        <v>8.2560767999999989</v>
      </c>
      <c r="I177" s="142">
        <v>6.9416826</v>
      </c>
      <c r="J177" s="142">
        <v>6.0676858999999999</v>
      </c>
      <c r="K177" s="142">
        <v>6.3292092999999996</v>
      </c>
      <c r="L177" s="142">
        <v>7.5778328000000004</v>
      </c>
      <c r="M177" s="142">
        <v>7.0524720481121541</v>
      </c>
      <c r="N177" s="143"/>
      <c r="O177" s="142">
        <v>-2.469454892774789</v>
      </c>
      <c r="P177" s="142">
        <v>0.53202769371358816</v>
      </c>
      <c r="Q177" s="142">
        <v>-1.7945464999999994</v>
      </c>
      <c r="R177" s="142">
        <v>6.495009999999829E-2</v>
      </c>
      <c r="S177" s="142">
        <v>-1.3143941999999993</v>
      </c>
      <c r="T177" s="142">
        <v>-0.87399670000000018</v>
      </c>
      <c r="U177" s="142">
        <v>0.26152339999999941</v>
      </c>
      <c r="V177" s="142">
        <v>1.2486235000000012</v>
      </c>
      <c r="W177" s="142">
        <v>-0.52536075188784614</v>
      </c>
      <c r="X177" s="150"/>
      <c r="Y177" s="150"/>
      <c r="Z177" s="150"/>
      <c r="AA177" s="150"/>
      <c r="AB177" s="150"/>
      <c r="AC177" s="150"/>
      <c r="AD177" s="150"/>
      <c r="AE177" s="150"/>
      <c r="AF177" s="150"/>
    </row>
    <row r="178" spans="1:32">
      <c r="B178" s="8" t="s">
        <v>102</v>
      </c>
      <c r="C178" s="219"/>
      <c r="D178" s="142">
        <v>0</v>
      </c>
      <c r="E178" s="142">
        <v>0</v>
      </c>
      <c r="F178" s="142">
        <v>0</v>
      </c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3"/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50"/>
      <c r="Y178" s="150"/>
      <c r="Z178" s="150"/>
      <c r="AA178" s="150"/>
      <c r="AB178" s="150"/>
      <c r="AC178" s="150"/>
      <c r="AD178" s="150"/>
      <c r="AE178" s="150"/>
      <c r="AF178" s="150"/>
    </row>
    <row r="179" spans="1:32" s="45" customFormat="1">
      <c r="A179" s="38"/>
      <c r="B179" s="5" t="s">
        <v>10</v>
      </c>
      <c r="C179" s="209" t="s">
        <v>298</v>
      </c>
      <c r="D179" s="139">
        <v>506.80068546099307</v>
      </c>
      <c r="E179" s="139">
        <v>550.12466840888419</v>
      </c>
      <c r="F179" s="139">
        <v>586.18532582597391</v>
      </c>
      <c r="G179" s="139">
        <v>590.55107087657689</v>
      </c>
      <c r="H179" s="139">
        <v>656.93992020243491</v>
      </c>
      <c r="I179" s="139">
        <v>762.58555828035412</v>
      </c>
      <c r="J179" s="139">
        <v>848.03463685988595</v>
      </c>
      <c r="K179" s="139">
        <v>2413.0756295243755</v>
      </c>
      <c r="L179" s="139">
        <v>4996.6845388789234</v>
      </c>
      <c r="M179" s="139">
        <v>5133.9112109046828</v>
      </c>
      <c r="N179" s="146"/>
      <c r="O179" s="139">
        <v>43.323982947891082</v>
      </c>
      <c r="P179" s="139">
        <v>36.060657417089729</v>
      </c>
      <c r="Q179" s="139">
        <v>4.3657450506030315</v>
      </c>
      <c r="R179" s="139">
        <v>66.388849325857976</v>
      </c>
      <c r="S179" s="139">
        <v>105.6456380779192</v>
      </c>
      <c r="T179" s="139">
        <v>85.449078579531786</v>
      </c>
      <c r="U179" s="139">
        <v>1565.0409926644897</v>
      </c>
      <c r="V179" s="139">
        <v>2583.6089093545474</v>
      </c>
      <c r="W179" s="139">
        <v>137.22667202575991</v>
      </c>
      <c r="X179" s="149"/>
      <c r="Y179" s="149"/>
      <c r="Z179" s="149"/>
      <c r="AA179" s="149"/>
      <c r="AB179" s="149"/>
      <c r="AC179" s="149"/>
      <c r="AD179" s="149"/>
      <c r="AE179" s="149"/>
      <c r="AF179" s="149"/>
    </row>
    <row r="180" spans="1:32" s="45" customFormat="1">
      <c r="A180" s="38"/>
      <c r="B180" s="31" t="s">
        <v>26</v>
      </c>
      <c r="C180" s="209" t="s">
        <v>299</v>
      </c>
      <c r="D180" s="139">
        <v>473.799338046598</v>
      </c>
      <c r="E180" s="139">
        <v>514.95882122546993</v>
      </c>
      <c r="F180" s="139">
        <v>548.63432148503193</v>
      </c>
      <c r="G180" s="139">
        <v>550.63478999999995</v>
      </c>
      <c r="H180" s="139">
        <v>619.55179299999998</v>
      </c>
      <c r="I180" s="139">
        <v>746.32179299999996</v>
      </c>
      <c r="J180" s="139">
        <v>832.00794459999997</v>
      </c>
      <c r="K180" s="139">
        <v>2371.8609586000002</v>
      </c>
      <c r="L180" s="139">
        <v>4764.9027620000006</v>
      </c>
      <c r="M180" s="139">
        <v>4824.5936271076143</v>
      </c>
      <c r="N180" s="146"/>
      <c r="O180" s="139">
        <v>41.159483178871966</v>
      </c>
      <c r="P180" s="139">
        <v>33.675500259561986</v>
      </c>
      <c r="Q180" s="139">
        <v>2.0004685149680235</v>
      </c>
      <c r="R180" s="139">
        <v>68.917002999999966</v>
      </c>
      <c r="S180" s="139">
        <v>126.77000000000005</v>
      </c>
      <c r="T180" s="139">
        <v>85.686151599999945</v>
      </c>
      <c r="U180" s="139">
        <v>1539.8530140000003</v>
      </c>
      <c r="V180" s="139">
        <v>2393.0418034000004</v>
      </c>
      <c r="W180" s="139">
        <v>59.690865107614144</v>
      </c>
      <c r="X180" s="149"/>
      <c r="Y180" s="149"/>
      <c r="Z180" s="149"/>
      <c r="AA180" s="149"/>
      <c r="AB180" s="149"/>
      <c r="AC180" s="149"/>
      <c r="AD180" s="149"/>
      <c r="AE180" s="149"/>
      <c r="AF180" s="149"/>
    </row>
    <row r="181" spans="1:32">
      <c r="B181" s="208" t="s">
        <v>40</v>
      </c>
      <c r="C181" s="219"/>
      <c r="D181" s="142">
        <v>473.799338046598</v>
      </c>
      <c r="E181" s="142">
        <v>514.95882122546993</v>
      </c>
      <c r="F181" s="142">
        <v>548.63432148503193</v>
      </c>
      <c r="G181" s="142">
        <v>550.63478999999995</v>
      </c>
      <c r="H181" s="142">
        <v>619.55179299999998</v>
      </c>
      <c r="I181" s="142">
        <v>746.32179299999996</v>
      </c>
      <c r="J181" s="142">
        <v>832.00794459999997</v>
      </c>
      <c r="K181" s="142">
        <v>2371.8609586000002</v>
      </c>
      <c r="L181" s="142">
        <v>4764.9027620000006</v>
      </c>
      <c r="M181" s="142">
        <v>4824.5936271076143</v>
      </c>
      <c r="N181" s="143"/>
      <c r="O181" s="142">
        <v>41.159483178871966</v>
      </c>
      <c r="P181" s="142">
        <v>33.675500259561986</v>
      </c>
      <c r="Q181" s="142">
        <v>2.0004685149680235</v>
      </c>
      <c r="R181" s="142">
        <v>68.917002999999966</v>
      </c>
      <c r="S181" s="142">
        <v>126.77000000000005</v>
      </c>
      <c r="T181" s="142">
        <v>85.686151599999945</v>
      </c>
      <c r="U181" s="142">
        <v>1539.8530140000003</v>
      </c>
      <c r="V181" s="142">
        <v>2393.0418034000004</v>
      </c>
      <c r="W181" s="142">
        <v>59.690865107614144</v>
      </c>
      <c r="X181" s="150"/>
      <c r="Y181" s="150"/>
      <c r="Z181" s="150"/>
      <c r="AA181" s="150"/>
      <c r="AB181" s="150"/>
      <c r="AC181" s="150"/>
      <c r="AD181" s="150"/>
      <c r="AE181" s="150"/>
      <c r="AF181" s="150"/>
    </row>
    <row r="182" spans="1:32">
      <c r="B182" s="6" t="s">
        <v>41</v>
      </c>
      <c r="C182" s="219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3"/>
      <c r="O182" s="142">
        <v>0</v>
      </c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50"/>
      <c r="Y182" s="150"/>
      <c r="Z182" s="150"/>
      <c r="AA182" s="150"/>
      <c r="AB182" s="150"/>
      <c r="AC182" s="150"/>
      <c r="AD182" s="150"/>
      <c r="AE182" s="150"/>
      <c r="AF182" s="150"/>
    </row>
    <row r="183" spans="1:32">
      <c r="B183" s="6" t="s">
        <v>42</v>
      </c>
      <c r="C183" s="219"/>
      <c r="D183" s="142">
        <v>2.5000000000000001E-4</v>
      </c>
      <c r="E183" s="142">
        <v>2.5000000000000001E-4</v>
      </c>
      <c r="F183" s="142">
        <v>2.5000000000000001E-4</v>
      </c>
      <c r="G183" s="142">
        <v>2.5000000000000001E-4</v>
      </c>
      <c r="H183" s="142">
        <v>2.5000000000000001E-4</v>
      </c>
      <c r="I183" s="142">
        <v>2.5000000000000001E-4</v>
      </c>
      <c r="J183" s="142">
        <v>2.5000000000000001E-4</v>
      </c>
      <c r="K183" s="142">
        <v>2.5000000000000001E-4</v>
      </c>
      <c r="L183" s="142">
        <v>2.5000000000000001E-4</v>
      </c>
      <c r="M183" s="142">
        <v>2.5000000000000001E-4</v>
      </c>
      <c r="N183" s="143"/>
      <c r="O183" s="142">
        <v>0</v>
      </c>
      <c r="P183" s="142">
        <v>0</v>
      </c>
      <c r="Q183" s="142">
        <v>0</v>
      </c>
      <c r="R183" s="142">
        <v>0</v>
      </c>
      <c r="S183" s="142">
        <v>0</v>
      </c>
      <c r="T183" s="142">
        <v>0</v>
      </c>
      <c r="U183" s="142">
        <v>0</v>
      </c>
      <c r="V183" s="142">
        <v>0</v>
      </c>
      <c r="W183" s="142">
        <v>0</v>
      </c>
      <c r="X183" s="150"/>
      <c r="Y183" s="150"/>
      <c r="Z183" s="150"/>
      <c r="AA183" s="150"/>
      <c r="AB183" s="150"/>
      <c r="AC183" s="150"/>
      <c r="AD183" s="150"/>
      <c r="AE183" s="150"/>
      <c r="AF183" s="150"/>
    </row>
    <row r="184" spans="1:32">
      <c r="B184" s="6" t="s">
        <v>43</v>
      </c>
      <c r="C184" s="219"/>
      <c r="D184" s="142">
        <v>0</v>
      </c>
      <c r="E184" s="142">
        <v>0</v>
      </c>
      <c r="F184" s="142">
        <v>0</v>
      </c>
      <c r="G184" s="142">
        <v>0</v>
      </c>
      <c r="H184" s="142">
        <v>0</v>
      </c>
      <c r="I184" s="142">
        <v>0</v>
      </c>
      <c r="J184" s="142">
        <v>0</v>
      </c>
      <c r="K184" s="142">
        <v>0</v>
      </c>
      <c r="L184" s="142">
        <v>0</v>
      </c>
      <c r="M184" s="142">
        <v>0</v>
      </c>
      <c r="N184" s="143"/>
      <c r="O184" s="142">
        <v>0</v>
      </c>
      <c r="P184" s="142">
        <v>0</v>
      </c>
      <c r="Q184" s="142">
        <v>0</v>
      </c>
      <c r="R184" s="142">
        <v>0</v>
      </c>
      <c r="S184" s="142">
        <v>0</v>
      </c>
      <c r="T184" s="142">
        <v>0</v>
      </c>
      <c r="U184" s="142">
        <v>0</v>
      </c>
      <c r="V184" s="142">
        <v>0</v>
      </c>
      <c r="W184" s="142">
        <v>0</v>
      </c>
      <c r="X184" s="150"/>
      <c r="Y184" s="150"/>
      <c r="Z184" s="150"/>
      <c r="AA184" s="150"/>
      <c r="AB184" s="150"/>
      <c r="AC184" s="150"/>
      <c r="AD184" s="150"/>
      <c r="AE184" s="150"/>
      <c r="AF184" s="150"/>
    </row>
    <row r="185" spans="1:32">
      <c r="B185" s="6" t="s">
        <v>44</v>
      </c>
      <c r="C185" s="219"/>
      <c r="D185" s="142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3"/>
      <c r="O185" s="142">
        <v>0</v>
      </c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50"/>
      <c r="Y185" s="150"/>
      <c r="Z185" s="150"/>
      <c r="AA185" s="150"/>
      <c r="AB185" s="150"/>
      <c r="AC185" s="150"/>
      <c r="AD185" s="150"/>
      <c r="AE185" s="150"/>
      <c r="AF185" s="150"/>
    </row>
    <row r="186" spans="1:32">
      <c r="B186" s="7" t="s">
        <v>45</v>
      </c>
      <c r="C186" s="219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3"/>
      <c r="O186" s="142">
        <v>0</v>
      </c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50"/>
      <c r="Y186" s="150"/>
      <c r="Z186" s="150"/>
      <c r="AA186" s="150"/>
      <c r="AB186" s="150"/>
      <c r="AC186" s="150"/>
      <c r="AD186" s="150"/>
      <c r="AE186" s="150"/>
      <c r="AF186" s="150"/>
    </row>
    <row r="187" spans="1:32">
      <c r="B187" s="7" t="s">
        <v>46</v>
      </c>
      <c r="C187" s="219"/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3"/>
      <c r="O187" s="142">
        <v>0</v>
      </c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50"/>
      <c r="Y187" s="150"/>
      <c r="Z187" s="150"/>
      <c r="AA187" s="150"/>
      <c r="AB187" s="150"/>
      <c r="AC187" s="150"/>
      <c r="AD187" s="150"/>
      <c r="AE187" s="150"/>
      <c r="AF187" s="150"/>
    </row>
    <row r="188" spans="1:32">
      <c r="B188" s="6" t="s">
        <v>317</v>
      </c>
      <c r="C188" s="219"/>
      <c r="D188" s="142">
        <v>473.64536397065808</v>
      </c>
      <c r="E188" s="142">
        <v>489.80443725052896</v>
      </c>
      <c r="F188" s="142">
        <v>494.48773999999992</v>
      </c>
      <c r="G188" s="142">
        <v>496.48773999999997</v>
      </c>
      <c r="H188" s="142">
        <v>572.61554299999989</v>
      </c>
      <c r="I188" s="142">
        <v>576.18373999999994</v>
      </c>
      <c r="J188" s="142">
        <v>615.0798916</v>
      </c>
      <c r="K188" s="142">
        <v>1404.7974526</v>
      </c>
      <c r="L188" s="142">
        <v>3793.0992560000009</v>
      </c>
      <c r="M188" s="142">
        <v>3851.7123897076144</v>
      </c>
      <c r="N188" s="143"/>
      <c r="O188" s="142">
        <v>16.159073279870828</v>
      </c>
      <c r="P188" s="142">
        <v>4.6833027494709967</v>
      </c>
      <c r="Q188" s="142">
        <v>2.0000000000000462</v>
      </c>
      <c r="R188" s="142">
        <v>76.127802999999886</v>
      </c>
      <c r="S188" s="142">
        <v>3.5681970000000618</v>
      </c>
      <c r="T188" s="142">
        <v>38.89615160000011</v>
      </c>
      <c r="U188" s="142">
        <v>789.71756100000005</v>
      </c>
      <c r="V188" s="142">
        <v>2388.3018034000006</v>
      </c>
      <c r="W188" s="142">
        <v>58.61313370761394</v>
      </c>
      <c r="X188" s="150"/>
      <c r="Y188" s="150"/>
      <c r="Z188" s="150"/>
      <c r="AA188" s="150"/>
      <c r="AB188" s="150"/>
      <c r="AC188" s="150"/>
      <c r="AD188" s="150"/>
      <c r="AE188" s="150"/>
      <c r="AF188" s="150"/>
    </row>
    <row r="189" spans="1:32">
      <c r="B189" s="6" t="s">
        <v>108</v>
      </c>
      <c r="C189" s="219"/>
      <c r="D189" s="142">
        <v>0.15372407593988927</v>
      </c>
      <c r="E189" s="142">
        <v>25.154133974940983</v>
      </c>
      <c r="F189" s="142">
        <v>54.146331485032015</v>
      </c>
      <c r="G189" s="142">
        <v>54.146799999999992</v>
      </c>
      <c r="H189" s="142">
        <v>31.155000000000001</v>
      </c>
      <c r="I189" s="142">
        <v>154.35680300000001</v>
      </c>
      <c r="J189" s="142">
        <v>201.14680300000001</v>
      </c>
      <c r="K189" s="142">
        <v>437.19195399999995</v>
      </c>
      <c r="L189" s="142">
        <v>441.93195400000002</v>
      </c>
      <c r="M189" s="142">
        <v>442.29119779999991</v>
      </c>
      <c r="N189" s="143"/>
      <c r="O189" s="142">
        <v>25.000409899001099</v>
      </c>
      <c r="P189" s="142">
        <v>28.992197510091032</v>
      </c>
      <c r="Q189" s="142">
        <v>4.6851496797728487E-4</v>
      </c>
      <c r="R189" s="142">
        <v>-22.991799999999994</v>
      </c>
      <c r="S189" s="142">
        <v>123.20180300000001</v>
      </c>
      <c r="T189" s="142">
        <v>46.79</v>
      </c>
      <c r="U189" s="142">
        <v>236.04515099999995</v>
      </c>
      <c r="V189" s="142">
        <v>4.7400000000000553</v>
      </c>
      <c r="W189" s="142">
        <v>0.35924379999991984</v>
      </c>
      <c r="X189" s="150"/>
      <c r="Y189" s="150"/>
      <c r="Z189" s="150"/>
      <c r="AA189" s="150"/>
      <c r="AB189" s="150"/>
      <c r="AC189" s="150"/>
      <c r="AD189" s="150"/>
      <c r="AE189" s="150"/>
      <c r="AF189" s="150"/>
    </row>
    <row r="190" spans="1:32">
      <c r="B190" s="6" t="s">
        <v>48</v>
      </c>
      <c r="C190" s="219"/>
      <c r="D190" s="142">
        <v>0</v>
      </c>
      <c r="E190" s="142">
        <v>0</v>
      </c>
      <c r="F190" s="142">
        <v>0</v>
      </c>
      <c r="G190" s="142">
        <v>0</v>
      </c>
      <c r="H190" s="142">
        <v>15.299999999999999</v>
      </c>
      <c r="I190" s="142">
        <v>15.299999999999999</v>
      </c>
      <c r="J190" s="142">
        <v>15.299999999999999</v>
      </c>
      <c r="K190" s="142">
        <v>272.34515099999999</v>
      </c>
      <c r="L190" s="142">
        <v>272.34515099999999</v>
      </c>
      <c r="M190" s="142">
        <v>272.70439479999999</v>
      </c>
      <c r="N190" s="143"/>
      <c r="O190" s="142">
        <v>0</v>
      </c>
      <c r="P190" s="142">
        <v>0</v>
      </c>
      <c r="Q190" s="142">
        <v>0</v>
      </c>
      <c r="R190" s="142">
        <v>15.299999999999999</v>
      </c>
      <c r="S190" s="142">
        <v>0</v>
      </c>
      <c r="T190" s="142">
        <v>0</v>
      </c>
      <c r="U190" s="142">
        <v>257.04515099999998</v>
      </c>
      <c r="V190" s="142">
        <v>0</v>
      </c>
      <c r="W190" s="142">
        <v>0.35924380000000866</v>
      </c>
      <c r="X190" s="150"/>
      <c r="Y190" s="150"/>
      <c r="Z190" s="150"/>
      <c r="AA190" s="150"/>
      <c r="AB190" s="150"/>
      <c r="AC190" s="150"/>
      <c r="AD190" s="150"/>
      <c r="AE190" s="150"/>
      <c r="AF190" s="150"/>
    </row>
    <row r="191" spans="1:32">
      <c r="B191" s="6" t="s">
        <v>325</v>
      </c>
      <c r="C191" s="219"/>
      <c r="D191" s="142">
        <v>0</v>
      </c>
      <c r="E191" s="142">
        <v>0</v>
      </c>
      <c r="F191" s="142">
        <v>0</v>
      </c>
      <c r="G191" s="142">
        <v>0</v>
      </c>
      <c r="H191" s="142">
        <v>0.48099999999999998</v>
      </c>
      <c r="I191" s="142">
        <v>0.48099999999999998</v>
      </c>
      <c r="J191" s="142">
        <v>0.48099999999999998</v>
      </c>
      <c r="K191" s="142">
        <v>257.52615100000003</v>
      </c>
      <c r="L191" s="142">
        <v>257.52615100000003</v>
      </c>
      <c r="M191" s="142">
        <v>257.88539479999997</v>
      </c>
      <c r="N191" s="143"/>
      <c r="O191" s="142">
        <v>0</v>
      </c>
      <c r="P191" s="142">
        <v>0</v>
      </c>
      <c r="Q191" s="142">
        <v>0</v>
      </c>
      <c r="R191" s="142">
        <v>0.48099999999999998</v>
      </c>
      <c r="S191" s="142">
        <v>0</v>
      </c>
      <c r="T191" s="142">
        <v>0</v>
      </c>
      <c r="U191" s="142">
        <v>257.04515100000003</v>
      </c>
      <c r="V191" s="142">
        <v>0</v>
      </c>
      <c r="W191" s="142">
        <v>0.35924379999996425</v>
      </c>
      <c r="X191" s="150"/>
      <c r="Y191" s="150"/>
      <c r="Z191" s="150"/>
      <c r="AA191" s="150"/>
      <c r="AB191" s="150"/>
      <c r="AC191" s="150"/>
      <c r="AD191" s="150"/>
      <c r="AE191" s="150"/>
      <c r="AF191" s="150"/>
    </row>
    <row r="192" spans="1:32">
      <c r="B192" s="8" t="s">
        <v>102</v>
      </c>
      <c r="C192" s="219"/>
      <c r="D192" s="142">
        <v>0</v>
      </c>
      <c r="E192" s="142">
        <v>0</v>
      </c>
      <c r="F192" s="142">
        <v>0</v>
      </c>
      <c r="G192" s="142">
        <v>0</v>
      </c>
      <c r="H192" s="142">
        <v>0</v>
      </c>
      <c r="I192" s="142">
        <v>0</v>
      </c>
      <c r="J192" s="142">
        <v>0</v>
      </c>
      <c r="K192" s="142">
        <v>0</v>
      </c>
      <c r="L192" s="142">
        <v>0</v>
      </c>
      <c r="M192" s="142">
        <v>0</v>
      </c>
      <c r="N192" s="143"/>
      <c r="O192" s="142">
        <v>0</v>
      </c>
      <c r="P192" s="142">
        <v>0</v>
      </c>
      <c r="Q192" s="142">
        <v>0</v>
      </c>
      <c r="R192" s="142">
        <v>0</v>
      </c>
      <c r="S192" s="142">
        <v>0</v>
      </c>
      <c r="T192" s="142">
        <v>0</v>
      </c>
      <c r="U192" s="142">
        <v>0</v>
      </c>
      <c r="V192" s="142">
        <v>0</v>
      </c>
      <c r="W192" s="142">
        <v>0</v>
      </c>
      <c r="X192" s="150"/>
      <c r="Y192" s="150"/>
      <c r="Z192" s="150"/>
      <c r="AA192" s="150"/>
      <c r="AB192" s="150"/>
      <c r="AC192" s="150"/>
      <c r="AD192" s="150"/>
      <c r="AE192" s="150"/>
      <c r="AF192" s="150"/>
    </row>
    <row r="193" spans="1:32" s="45" customFormat="1">
      <c r="A193" s="38"/>
      <c r="B193" s="31" t="s">
        <v>27</v>
      </c>
      <c r="C193" s="209" t="s">
        <v>300</v>
      </c>
      <c r="D193" s="139">
        <v>33.001347414395127</v>
      </c>
      <c r="E193" s="139">
        <v>35.165847183414257</v>
      </c>
      <c r="F193" s="139">
        <v>37.551004340941873</v>
      </c>
      <c r="G193" s="139">
        <v>39.91628087657682</v>
      </c>
      <c r="H193" s="139">
        <v>37.388127202434987</v>
      </c>
      <c r="I193" s="139">
        <v>16.263765280354118</v>
      </c>
      <c r="J193" s="139">
        <v>16.026692259885976</v>
      </c>
      <c r="K193" s="139">
        <v>41.214670924375206</v>
      </c>
      <c r="L193" s="139">
        <v>231.78177687892344</v>
      </c>
      <c r="M193" s="139">
        <v>309.31758379706787</v>
      </c>
      <c r="N193" s="146"/>
      <c r="O193" s="139">
        <v>2.1644997690191294</v>
      </c>
      <c r="P193" s="139">
        <v>2.3851571575276176</v>
      </c>
      <c r="Q193" s="139">
        <v>2.3652765356349468</v>
      </c>
      <c r="R193" s="139">
        <v>-2.5281536741418362</v>
      </c>
      <c r="S193" s="139">
        <v>-21.124361922080865</v>
      </c>
      <c r="T193" s="139">
        <v>-0.23707302046813983</v>
      </c>
      <c r="U193" s="139">
        <v>25.187978664489229</v>
      </c>
      <c r="V193" s="139">
        <v>190.56710595454823</v>
      </c>
      <c r="W193" s="139">
        <v>77.535806918144431</v>
      </c>
      <c r="X193" s="149"/>
      <c r="Y193" s="149"/>
      <c r="Z193" s="149"/>
      <c r="AA193" s="149"/>
      <c r="AB193" s="149"/>
      <c r="AC193" s="149"/>
      <c r="AD193" s="149"/>
      <c r="AE193" s="149"/>
      <c r="AF193" s="149"/>
    </row>
    <row r="194" spans="1:32">
      <c r="B194" s="3" t="s">
        <v>12</v>
      </c>
      <c r="C194" s="210" t="s">
        <v>301</v>
      </c>
      <c r="D194" s="142">
        <v>28.662593101876976</v>
      </c>
      <c r="E194" s="142">
        <v>30.54252168083676</v>
      </c>
      <c r="F194" s="142">
        <v>32.614097372331798</v>
      </c>
      <c r="G194" s="142">
        <v>35.039340518846366</v>
      </c>
      <c r="H194" s="142">
        <v>32.542341564280449</v>
      </c>
      <c r="I194" s="142">
        <v>14.116790756143541</v>
      </c>
      <c r="J194" s="142">
        <v>13.911013684286571</v>
      </c>
      <c r="K194" s="142">
        <v>41.214670924375206</v>
      </c>
      <c r="L194" s="142">
        <v>231.78177687892344</v>
      </c>
      <c r="M194" s="142">
        <v>309.31758379706787</v>
      </c>
      <c r="N194" s="143"/>
      <c r="O194" s="142">
        <v>1.879928578959783</v>
      </c>
      <c r="P194" s="142">
        <v>2.0715756914950365</v>
      </c>
      <c r="Q194" s="142">
        <v>2.4252431465145721</v>
      </c>
      <c r="R194" s="142">
        <v>-2.496998954565921</v>
      </c>
      <c r="S194" s="142">
        <v>-18.425550808136908</v>
      </c>
      <c r="T194" s="142">
        <v>-0.20577707185696903</v>
      </c>
      <c r="U194" s="142">
        <v>27.303657240088636</v>
      </c>
      <c r="V194" s="142">
        <v>190.56710595454823</v>
      </c>
      <c r="W194" s="142">
        <v>77.535806918144431</v>
      </c>
      <c r="X194" s="150"/>
      <c r="Y194" s="150"/>
      <c r="Z194" s="150"/>
      <c r="AA194" s="150"/>
      <c r="AB194" s="150"/>
      <c r="AC194" s="150"/>
      <c r="AD194" s="150"/>
      <c r="AE194" s="150"/>
      <c r="AF194" s="150"/>
    </row>
    <row r="195" spans="1:32">
      <c r="B195" s="3" t="s">
        <v>13</v>
      </c>
      <c r="C195" s="210" t="s">
        <v>302</v>
      </c>
      <c r="D195" s="142">
        <v>4.3387543125181525</v>
      </c>
      <c r="E195" s="142">
        <v>4.6233255025774982</v>
      </c>
      <c r="F195" s="142">
        <v>4.9369069686100779</v>
      </c>
      <c r="G195" s="142">
        <v>4.8769403577304509</v>
      </c>
      <c r="H195" s="142">
        <v>4.8457856381545366</v>
      </c>
      <c r="I195" s="142">
        <v>2.1469745242105787</v>
      </c>
      <c r="J195" s="142">
        <v>2.115678575599405</v>
      </c>
      <c r="K195" s="142">
        <v>0</v>
      </c>
      <c r="L195" s="142">
        <v>0</v>
      </c>
      <c r="M195" s="142">
        <v>0</v>
      </c>
      <c r="N195" s="143"/>
      <c r="O195" s="142">
        <v>0.2845711900593455</v>
      </c>
      <c r="P195" s="142">
        <v>0.31358146603258019</v>
      </c>
      <c r="Q195" s="142">
        <v>-5.9966610879627624E-2</v>
      </c>
      <c r="R195" s="142">
        <v>-3.1154719575914036E-2</v>
      </c>
      <c r="S195" s="142">
        <v>-2.6988111139439579</v>
      </c>
      <c r="T195" s="142">
        <v>-3.1295948611173574E-2</v>
      </c>
      <c r="U195" s="142">
        <v>-2.115678575599405</v>
      </c>
      <c r="V195" s="142">
        <v>0</v>
      </c>
      <c r="W195" s="142">
        <v>0</v>
      </c>
      <c r="X195" s="150"/>
      <c r="Y195" s="150"/>
      <c r="Z195" s="150"/>
      <c r="AA195" s="150"/>
      <c r="AB195" s="150"/>
      <c r="AC195" s="150"/>
      <c r="AD195" s="150"/>
      <c r="AE195" s="150"/>
      <c r="AF195" s="150"/>
    </row>
    <row r="196" spans="1:32" s="45" customFormat="1">
      <c r="A196" s="38"/>
      <c r="B196" s="5" t="s">
        <v>28</v>
      </c>
      <c r="C196" s="209" t="s">
        <v>311</v>
      </c>
      <c r="D196" s="139">
        <v>2567.6414844210522</v>
      </c>
      <c r="E196" s="139">
        <v>2758.325089439822</v>
      </c>
      <c r="F196" s="139">
        <v>795.23733869408647</v>
      </c>
      <c r="G196" s="139">
        <v>1194.6383734250458</v>
      </c>
      <c r="H196" s="139">
        <v>1533.0385075605602</v>
      </c>
      <c r="I196" s="139">
        <v>1063.1770623241971</v>
      </c>
      <c r="J196" s="139">
        <v>405.92777413314491</v>
      </c>
      <c r="K196" s="139">
        <v>567.09055336072913</v>
      </c>
      <c r="L196" s="139">
        <v>614.84986401652031</v>
      </c>
      <c r="M196" s="139">
        <v>940.97757532300909</v>
      </c>
      <c r="N196" s="146"/>
      <c r="O196" s="139">
        <v>190.68360501876958</v>
      </c>
      <c r="P196" s="139">
        <v>-1963.0877507457355</v>
      </c>
      <c r="Q196" s="139">
        <v>399.40103473095922</v>
      </c>
      <c r="R196" s="139">
        <v>338.40013413551446</v>
      </c>
      <c r="S196" s="139">
        <v>-469.86144523636301</v>
      </c>
      <c r="T196" s="139">
        <v>-657.24928819105219</v>
      </c>
      <c r="U196" s="139">
        <v>161.16277922758417</v>
      </c>
      <c r="V196" s="139">
        <v>47.759310655791239</v>
      </c>
      <c r="W196" s="139">
        <v>326.12771130648878</v>
      </c>
      <c r="X196" s="149"/>
      <c r="Y196" s="149"/>
      <c r="Z196" s="149"/>
      <c r="AA196" s="149"/>
      <c r="AB196" s="149"/>
      <c r="AC196" s="149"/>
      <c r="AD196" s="149"/>
      <c r="AE196" s="149"/>
      <c r="AF196" s="149"/>
    </row>
    <row r="197" spans="1:32">
      <c r="B197" s="3" t="s">
        <v>15</v>
      </c>
      <c r="C197" s="210" t="s">
        <v>303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3"/>
      <c r="O197" s="142">
        <v>0</v>
      </c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50"/>
      <c r="Y197" s="150"/>
      <c r="Z197" s="150"/>
      <c r="AA197" s="150"/>
      <c r="AB197" s="150"/>
      <c r="AC197" s="150"/>
      <c r="AD197" s="150"/>
      <c r="AE197" s="150"/>
      <c r="AF197" s="150"/>
    </row>
    <row r="198" spans="1:32">
      <c r="B198" s="3" t="s">
        <v>16</v>
      </c>
      <c r="C198" s="210" t="s">
        <v>304</v>
      </c>
      <c r="D198" s="142">
        <v>413.16847525158886</v>
      </c>
      <c r="E198" s="142">
        <v>440.26746178745253</v>
      </c>
      <c r="F198" s="142">
        <v>470.12902270000001</v>
      </c>
      <c r="G198" s="142">
        <v>591.7558583</v>
      </c>
      <c r="H198" s="142">
        <v>689.42010389999996</v>
      </c>
      <c r="I198" s="142">
        <v>15.837956699999999</v>
      </c>
      <c r="J198" s="142">
        <v>15.230575200000002</v>
      </c>
      <c r="K198" s="142">
        <v>25.302846699999996</v>
      </c>
      <c r="L198" s="142">
        <v>27.129536600000005</v>
      </c>
      <c r="M198" s="142">
        <v>29.236545858193281</v>
      </c>
      <c r="N198" s="143"/>
      <c r="O198" s="142">
        <v>27.098986535863645</v>
      </c>
      <c r="P198" s="142">
        <v>29.861560912547525</v>
      </c>
      <c r="Q198" s="142">
        <v>121.62683559999996</v>
      </c>
      <c r="R198" s="142">
        <v>97.664245599999958</v>
      </c>
      <c r="S198" s="142">
        <v>-673.58214720000001</v>
      </c>
      <c r="T198" s="142">
        <v>-0.60738149999999824</v>
      </c>
      <c r="U198" s="142">
        <v>10.072271499999996</v>
      </c>
      <c r="V198" s="142">
        <v>1.8266899000000059</v>
      </c>
      <c r="W198" s="142">
        <v>2.1070092581932762</v>
      </c>
      <c r="X198" s="150"/>
      <c r="Y198" s="150"/>
      <c r="Z198" s="150"/>
      <c r="AA198" s="150"/>
      <c r="AB198" s="150"/>
      <c r="AC198" s="150"/>
      <c r="AD198" s="150"/>
      <c r="AE198" s="150"/>
      <c r="AF198" s="150"/>
    </row>
    <row r="199" spans="1:32">
      <c r="B199" s="3" t="s">
        <v>17</v>
      </c>
      <c r="C199" s="210" t="s">
        <v>305</v>
      </c>
      <c r="D199" s="142">
        <v>2.1092434999999998</v>
      </c>
      <c r="E199" s="142">
        <v>17.471408400000001</v>
      </c>
      <c r="F199" s="142">
        <v>20.4366831</v>
      </c>
      <c r="G199" s="142">
        <v>30.398735599999998</v>
      </c>
      <c r="H199" s="142">
        <v>33.010160999999997</v>
      </c>
      <c r="I199" s="142">
        <v>30.101660800000001</v>
      </c>
      <c r="J199" s="142">
        <v>0</v>
      </c>
      <c r="K199" s="142">
        <v>97.204538257942644</v>
      </c>
      <c r="L199" s="142">
        <v>97.268337221173411</v>
      </c>
      <c r="M199" s="142">
        <v>94.818693170112496</v>
      </c>
      <c r="N199" s="143"/>
      <c r="O199" s="142">
        <v>15.362164900000003</v>
      </c>
      <c r="P199" s="142">
        <v>2.9652746999999979</v>
      </c>
      <c r="Q199" s="142">
        <v>9.9620524999999986</v>
      </c>
      <c r="R199" s="142">
        <v>2.6114254000000003</v>
      </c>
      <c r="S199" s="142">
        <v>-2.9085001999999971</v>
      </c>
      <c r="T199" s="142">
        <v>-30.101660800000001</v>
      </c>
      <c r="U199" s="142">
        <v>97.204538257942644</v>
      </c>
      <c r="V199" s="142">
        <v>6.3798963230765615E-2</v>
      </c>
      <c r="W199" s="142">
        <v>-2.4496440510609063</v>
      </c>
      <c r="X199" s="150"/>
      <c r="Y199" s="150"/>
      <c r="Z199" s="150"/>
      <c r="AA199" s="150"/>
      <c r="AB199" s="150"/>
      <c r="AC199" s="150"/>
      <c r="AD199" s="150"/>
      <c r="AE199" s="150"/>
      <c r="AF199" s="150"/>
    </row>
    <row r="200" spans="1:32">
      <c r="B200" s="4" t="s">
        <v>34</v>
      </c>
      <c r="C200" s="42"/>
      <c r="D200" s="142">
        <v>2152.3637656694632</v>
      </c>
      <c r="E200" s="142">
        <v>2300.5862192523691</v>
      </c>
      <c r="F200" s="142">
        <v>304.67163289408654</v>
      </c>
      <c r="G200" s="142">
        <v>572.48377952504575</v>
      </c>
      <c r="H200" s="142">
        <v>810.60824266056034</v>
      </c>
      <c r="I200" s="142">
        <v>1017.2374448241972</v>
      </c>
      <c r="J200" s="142">
        <v>390.69719893314493</v>
      </c>
      <c r="K200" s="142">
        <v>444.58316840278644</v>
      </c>
      <c r="L200" s="142">
        <v>490.45199019534687</v>
      </c>
      <c r="M200" s="142">
        <v>816.92233629470343</v>
      </c>
      <c r="N200" s="143"/>
      <c r="O200" s="142">
        <v>148.22245358290581</v>
      </c>
      <c r="P200" s="142">
        <v>-1995.9145863582826</v>
      </c>
      <c r="Q200" s="142">
        <v>267.81214663095921</v>
      </c>
      <c r="R200" s="142">
        <v>238.12446313551456</v>
      </c>
      <c r="S200" s="142">
        <v>206.62920216363682</v>
      </c>
      <c r="T200" s="142">
        <v>-626.54024589105222</v>
      </c>
      <c r="U200" s="142">
        <v>53.885969469641552</v>
      </c>
      <c r="V200" s="142">
        <v>45.868821792560425</v>
      </c>
      <c r="W200" s="142">
        <v>326.47034609935656</v>
      </c>
      <c r="X200" s="150"/>
      <c r="Y200" s="150"/>
      <c r="Z200" s="150"/>
      <c r="AA200" s="150"/>
      <c r="AB200" s="150"/>
      <c r="AC200" s="150"/>
      <c r="AD200" s="150"/>
      <c r="AE200" s="150"/>
      <c r="AF200" s="150"/>
    </row>
    <row r="201" spans="1:32">
      <c r="B201" s="3" t="s">
        <v>19</v>
      </c>
      <c r="C201" s="210" t="s">
        <v>306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3"/>
      <c r="O201" s="142">
        <v>0</v>
      </c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50"/>
      <c r="Y201" s="150"/>
      <c r="Z201" s="150"/>
      <c r="AA201" s="150"/>
      <c r="AB201" s="150"/>
      <c r="AC201" s="150"/>
      <c r="AD201" s="150"/>
      <c r="AE201" s="150"/>
      <c r="AF201" s="150"/>
    </row>
    <row r="202" spans="1:32">
      <c r="B202" s="3" t="s">
        <v>20</v>
      </c>
      <c r="C202" s="210" t="s">
        <v>307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3"/>
      <c r="O202" s="142">
        <v>0</v>
      </c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50"/>
      <c r="Y202" s="150"/>
      <c r="Z202" s="150"/>
      <c r="AA202" s="150"/>
      <c r="AB202" s="150"/>
      <c r="AC202" s="150"/>
      <c r="AD202" s="150"/>
      <c r="AE202" s="150"/>
      <c r="AF202" s="150"/>
    </row>
    <row r="203" spans="1:32" s="45" customFormat="1">
      <c r="A203" s="38"/>
      <c r="B203" s="5" t="s">
        <v>21</v>
      </c>
      <c r="C203" s="209" t="s">
        <v>308</v>
      </c>
      <c r="D203" s="139">
        <v>8644.2132846405893</v>
      </c>
      <c r="E203" s="139">
        <v>9469.3248965907496</v>
      </c>
      <c r="F203" s="139">
        <v>10744.15212378799</v>
      </c>
      <c r="G203" s="139">
        <v>12069.625761048334</v>
      </c>
      <c r="H203" s="139">
        <v>12727.86697496009</v>
      </c>
      <c r="I203" s="139">
        <v>13608.105620601236</v>
      </c>
      <c r="J203" s="139">
        <v>14935.58660131485</v>
      </c>
      <c r="K203" s="139">
        <v>16098.155955083215</v>
      </c>
      <c r="L203" s="139">
        <v>17134.336491450351</v>
      </c>
      <c r="M203" s="139">
        <v>17516.508244596596</v>
      </c>
      <c r="N203" s="146"/>
      <c r="O203" s="139">
        <v>825.1116119501603</v>
      </c>
      <c r="P203" s="139">
        <v>1274.8272271972396</v>
      </c>
      <c r="Q203" s="139">
        <v>1325.4736372603431</v>
      </c>
      <c r="R203" s="139">
        <v>658.241213911758</v>
      </c>
      <c r="S203" s="139">
        <v>880.23864564114547</v>
      </c>
      <c r="T203" s="139">
        <v>1327.4809807136137</v>
      </c>
      <c r="U203" s="139">
        <v>1162.5693537683646</v>
      </c>
      <c r="V203" s="139">
        <v>1036.1805363671351</v>
      </c>
      <c r="W203" s="139">
        <v>382.17175314624683</v>
      </c>
      <c r="X203" s="149"/>
      <c r="Y203" s="149"/>
      <c r="Z203" s="149"/>
      <c r="AA203" s="149"/>
      <c r="AB203" s="149"/>
      <c r="AC203" s="149"/>
      <c r="AD203" s="149"/>
      <c r="AE203" s="149"/>
      <c r="AF203" s="149"/>
    </row>
    <row r="204" spans="1:32" s="45" customFormat="1">
      <c r="A204" s="38"/>
      <c r="B204" s="9" t="s">
        <v>94</v>
      </c>
      <c r="C204" s="209" t="s">
        <v>309</v>
      </c>
      <c r="D204" s="139">
        <v>2533.5717012014366</v>
      </c>
      <c r="E204" s="139">
        <v>2859.4640639093473</v>
      </c>
      <c r="F204" s="139">
        <v>3334.0965569332648</v>
      </c>
      <c r="G204" s="139">
        <v>4042.4034421739998</v>
      </c>
      <c r="H204" s="139">
        <v>4622.6736761789998</v>
      </c>
      <c r="I204" s="139">
        <v>5067.0555384019999</v>
      </c>
      <c r="J204" s="139">
        <v>5597.278916919</v>
      </c>
      <c r="K204" s="139">
        <v>6214.8903680339999</v>
      </c>
      <c r="L204" s="139">
        <v>6418.8288707859992</v>
      </c>
      <c r="M204" s="139">
        <v>6734.6881632977766</v>
      </c>
      <c r="N204" s="146"/>
      <c r="O204" s="139">
        <v>325.89236270791059</v>
      </c>
      <c r="P204" s="139">
        <v>474.63249302391722</v>
      </c>
      <c r="Q204" s="139">
        <v>708.30688524073503</v>
      </c>
      <c r="R204" s="139">
        <v>580.27023400500048</v>
      </c>
      <c r="S204" s="139">
        <v>444.38186222299976</v>
      </c>
      <c r="T204" s="139">
        <v>530.22337851700036</v>
      </c>
      <c r="U204" s="139">
        <v>617.61145111499968</v>
      </c>
      <c r="V204" s="139">
        <v>203.93850275199981</v>
      </c>
      <c r="W204" s="139">
        <v>315.85929251177731</v>
      </c>
      <c r="X204" s="149"/>
      <c r="Y204" s="149"/>
      <c r="Z204" s="149"/>
      <c r="AA204" s="149"/>
      <c r="AB204" s="149"/>
      <c r="AC204" s="149"/>
      <c r="AD204" s="149"/>
      <c r="AE204" s="149"/>
      <c r="AF204" s="149"/>
    </row>
    <row r="205" spans="1:32">
      <c r="B205" s="208" t="s">
        <v>40</v>
      </c>
      <c r="C205" s="219"/>
      <c r="D205" s="142">
        <v>2533.5717012014366</v>
      </c>
      <c r="E205" s="142">
        <v>2859.4640639093473</v>
      </c>
      <c r="F205" s="142">
        <v>3334.0965569332648</v>
      </c>
      <c r="G205" s="142">
        <v>4042.4034421739998</v>
      </c>
      <c r="H205" s="142">
        <v>4622.6736761789998</v>
      </c>
      <c r="I205" s="142">
        <v>5067.0555384019999</v>
      </c>
      <c r="J205" s="142">
        <v>5597.278916919</v>
      </c>
      <c r="K205" s="142">
        <v>6214.8903680339999</v>
      </c>
      <c r="L205" s="142">
        <v>6418.8288707859992</v>
      </c>
      <c r="M205" s="142">
        <v>6734.6881632977766</v>
      </c>
      <c r="N205" s="143"/>
      <c r="O205" s="142">
        <v>325.89236270791059</v>
      </c>
      <c r="P205" s="142">
        <v>474.63249302391722</v>
      </c>
      <c r="Q205" s="142">
        <v>708.30688524073503</v>
      </c>
      <c r="R205" s="142">
        <v>580.27023400500048</v>
      </c>
      <c r="S205" s="142">
        <v>444.38186222299976</v>
      </c>
      <c r="T205" s="142">
        <v>530.22337851700036</v>
      </c>
      <c r="U205" s="142">
        <v>617.61145111499968</v>
      </c>
      <c r="V205" s="142">
        <v>203.93850275199981</v>
      </c>
      <c r="W205" s="142">
        <v>315.85929251177731</v>
      </c>
      <c r="X205" s="150"/>
      <c r="Y205" s="150"/>
      <c r="Z205" s="150"/>
      <c r="AA205" s="150"/>
      <c r="AB205" s="150"/>
      <c r="AC205" s="150"/>
      <c r="AD205" s="150"/>
      <c r="AE205" s="150"/>
      <c r="AF205" s="150"/>
    </row>
    <row r="206" spans="1:32">
      <c r="B206" s="6" t="s">
        <v>41</v>
      </c>
      <c r="C206" s="219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3"/>
      <c r="O206" s="142">
        <v>0</v>
      </c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50"/>
      <c r="Y206" s="150"/>
      <c r="Z206" s="150"/>
      <c r="AA206" s="150"/>
      <c r="AB206" s="150"/>
      <c r="AC206" s="150"/>
      <c r="AD206" s="150"/>
      <c r="AE206" s="150"/>
      <c r="AF206" s="150"/>
    </row>
    <row r="207" spans="1:32">
      <c r="B207" s="6" t="s">
        <v>42</v>
      </c>
      <c r="C207" s="219"/>
      <c r="D207" s="142">
        <v>0</v>
      </c>
      <c r="E207" s="142">
        <v>0</v>
      </c>
      <c r="F207" s="142">
        <v>0</v>
      </c>
      <c r="G207" s="142">
        <v>0</v>
      </c>
      <c r="H207" s="142">
        <v>0</v>
      </c>
      <c r="I207" s="142">
        <v>0</v>
      </c>
      <c r="J207" s="142">
        <v>0</v>
      </c>
      <c r="K207" s="142">
        <v>0</v>
      </c>
      <c r="L207" s="142">
        <v>0</v>
      </c>
      <c r="M207" s="142">
        <v>0</v>
      </c>
      <c r="N207" s="143"/>
      <c r="O207" s="142">
        <v>0</v>
      </c>
      <c r="P207" s="142">
        <v>0</v>
      </c>
      <c r="Q207" s="142">
        <v>0</v>
      </c>
      <c r="R207" s="142">
        <v>0</v>
      </c>
      <c r="S207" s="142">
        <v>0</v>
      </c>
      <c r="T207" s="142">
        <v>0</v>
      </c>
      <c r="U207" s="142">
        <v>0</v>
      </c>
      <c r="V207" s="142">
        <v>0</v>
      </c>
      <c r="W207" s="142">
        <v>0</v>
      </c>
      <c r="X207" s="150"/>
      <c r="Y207" s="150"/>
      <c r="Z207" s="150"/>
      <c r="AA207" s="150"/>
      <c r="AB207" s="150"/>
      <c r="AC207" s="150"/>
      <c r="AD207" s="150"/>
      <c r="AE207" s="150"/>
      <c r="AF207" s="150"/>
    </row>
    <row r="208" spans="1:32">
      <c r="B208" s="6" t="s">
        <v>43</v>
      </c>
      <c r="C208" s="219"/>
      <c r="D208" s="142">
        <v>0</v>
      </c>
      <c r="E208" s="142">
        <v>0</v>
      </c>
      <c r="F208" s="142">
        <v>0</v>
      </c>
      <c r="G208" s="142">
        <v>0</v>
      </c>
      <c r="H208" s="142">
        <v>0</v>
      </c>
      <c r="I208" s="142">
        <v>0</v>
      </c>
      <c r="J208" s="142">
        <v>0</v>
      </c>
      <c r="K208" s="142">
        <v>0</v>
      </c>
      <c r="L208" s="142">
        <v>0</v>
      </c>
      <c r="M208" s="142">
        <v>0</v>
      </c>
      <c r="N208" s="143"/>
      <c r="O208" s="142">
        <v>0</v>
      </c>
      <c r="P208" s="142">
        <v>0</v>
      </c>
      <c r="Q208" s="142">
        <v>0</v>
      </c>
      <c r="R208" s="142">
        <v>0</v>
      </c>
      <c r="S208" s="142">
        <v>0</v>
      </c>
      <c r="T208" s="142">
        <v>0</v>
      </c>
      <c r="U208" s="142">
        <v>0</v>
      </c>
      <c r="V208" s="142">
        <v>0</v>
      </c>
      <c r="W208" s="142">
        <v>0</v>
      </c>
      <c r="X208" s="150"/>
      <c r="Y208" s="150"/>
      <c r="Z208" s="150"/>
      <c r="AA208" s="150"/>
      <c r="AB208" s="150"/>
      <c r="AC208" s="150"/>
      <c r="AD208" s="150"/>
      <c r="AE208" s="150"/>
      <c r="AF208" s="150"/>
    </row>
    <row r="209" spans="1:32">
      <c r="B209" s="6" t="s">
        <v>44</v>
      </c>
      <c r="C209" s="219"/>
      <c r="D209" s="142">
        <v>1558.6243311139397</v>
      </c>
      <c r="E209" s="142">
        <v>1742.832213398626</v>
      </c>
      <c r="F209" s="142">
        <v>1982.7319796959202</v>
      </c>
      <c r="G209" s="142">
        <v>2369.2908218000002</v>
      </c>
      <c r="H209" s="142">
        <v>2685.3870440000001</v>
      </c>
      <c r="I209" s="142">
        <v>3713.6473336999998</v>
      </c>
      <c r="J209" s="142">
        <v>3822.0040637000002</v>
      </c>
      <c r="K209" s="142">
        <v>3907.6075283999999</v>
      </c>
      <c r="L209" s="142">
        <v>4509.5010545000005</v>
      </c>
      <c r="M209" s="142">
        <v>4706.9701376727799</v>
      </c>
      <c r="N209" s="143"/>
      <c r="O209" s="142">
        <v>184.20788228468635</v>
      </c>
      <c r="P209" s="142">
        <v>239.89976629729421</v>
      </c>
      <c r="Q209" s="142">
        <v>386.5588421040801</v>
      </c>
      <c r="R209" s="142">
        <v>316.09622219999983</v>
      </c>
      <c r="S209" s="142">
        <v>1028.2602896999997</v>
      </c>
      <c r="T209" s="142">
        <v>108.35673000000057</v>
      </c>
      <c r="U209" s="142">
        <v>85.603464699999421</v>
      </c>
      <c r="V209" s="142">
        <v>601.89352610000105</v>
      </c>
      <c r="W209" s="142">
        <v>197.46908317277914</v>
      </c>
      <c r="X209" s="150"/>
      <c r="Y209" s="150"/>
      <c r="Z209" s="150"/>
      <c r="AA209" s="150"/>
      <c r="AB209" s="150"/>
      <c r="AC209" s="150"/>
      <c r="AD209" s="150"/>
      <c r="AE209" s="150"/>
      <c r="AF209" s="150"/>
    </row>
    <row r="210" spans="1:32">
      <c r="B210" s="7" t="s">
        <v>45</v>
      </c>
      <c r="C210" s="219"/>
      <c r="D210" s="142">
        <v>1479.5038252114368</v>
      </c>
      <c r="E210" s="142">
        <v>1655.0031266671276</v>
      </c>
      <c r="F210" s="142">
        <v>1886.457522888194</v>
      </c>
      <c r="G210" s="142">
        <v>2263.0624484</v>
      </c>
      <c r="H210" s="142">
        <v>2579.1586705999998</v>
      </c>
      <c r="I210" s="142">
        <v>3627.5289603000006</v>
      </c>
      <c r="J210" s="142">
        <v>3707.5708183000002</v>
      </c>
      <c r="K210" s="142">
        <v>3793.1742829999998</v>
      </c>
      <c r="L210" s="142">
        <v>4340.3853681000001</v>
      </c>
      <c r="M210" s="142">
        <v>4529.1144512727806</v>
      </c>
      <c r="N210" s="143"/>
      <c r="O210" s="142">
        <v>175.49930145569076</v>
      </c>
      <c r="P210" s="142">
        <v>231.45439622106636</v>
      </c>
      <c r="Q210" s="142">
        <v>376.6049255118059</v>
      </c>
      <c r="R210" s="142">
        <v>316.09622219999983</v>
      </c>
      <c r="S210" s="142">
        <v>1048.3702897000007</v>
      </c>
      <c r="T210" s="142">
        <v>80.041857999999877</v>
      </c>
      <c r="U210" s="142">
        <v>85.603464699999421</v>
      </c>
      <c r="V210" s="142">
        <v>547.21108510000033</v>
      </c>
      <c r="W210" s="142">
        <v>188.72908317278032</v>
      </c>
      <c r="X210" s="150"/>
      <c r="Y210" s="150"/>
      <c r="Z210" s="150"/>
      <c r="AA210" s="150"/>
      <c r="AB210" s="150"/>
      <c r="AC210" s="150"/>
      <c r="AD210" s="150"/>
      <c r="AE210" s="150"/>
      <c r="AF210" s="150"/>
    </row>
    <row r="211" spans="1:32">
      <c r="B211" s="7" t="s">
        <v>46</v>
      </c>
      <c r="C211" s="219"/>
      <c r="D211" s="142">
        <v>79.120505902502785</v>
      </c>
      <c r="E211" s="142">
        <v>87.82908673149845</v>
      </c>
      <c r="F211" s="142">
        <v>96.274456807726082</v>
      </c>
      <c r="G211" s="142">
        <v>106.2283734</v>
      </c>
      <c r="H211" s="142">
        <v>106.2283734</v>
      </c>
      <c r="I211" s="142">
        <v>86.118373399999996</v>
      </c>
      <c r="J211" s="142">
        <v>114.43324539999999</v>
      </c>
      <c r="K211" s="142">
        <v>114.43324539999999</v>
      </c>
      <c r="L211" s="142">
        <v>169.11568639999999</v>
      </c>
      <c r="M211" s="142">
        <v>177.8556864</v>
      </c>
      <c r="N211" s="143"/>
      <c r="O211" s="142">
        <v>8.7085808289956717</v>
      </c>
      <c r="P211" s="142">
        <v>8.4453700762276327</v>
      </c>
      <c r="Q211" s="142">
        <v>9.9539165922739148</v>
      </c>
      <c r="R211" s="142">
        <v>0</v>
      </c>
      <c r="S211" s="142">
        <v>-20.110000000000007</v>
      </c>
      <c r="T211" s="142">
        <v>28.314872000000001</v>
      </c>
      <c r="U211" s="142">
        <v>0</v>
      </c>
      <c r="V211" s="142">
        <v>54.68244099999999</v>
      </c>
      <c r="W211" s="142">
        <v>8.7400000000000144</v>
      </c>
      <c r="X211" s="150"/>
      <c r="Y211" s="150"/>
      <c r="Z211" s="150"/>
      <c r="AA211" s="150"/>
      <c r="AB211" s="150"/>
      <c r="AC211" s="150"/>
      <c r="AD211" s="150"/>
      <c r="AE211" s="150"/>
      <c r="AF211" s="150"/>
    </row>
    <row r="212" spans="1:32">
      <c r="B212" s="6" t="s">
        <v>317</v>
      </c>
      <c r="C212" s="219"/>
      <c r="D212" s="142">
        <v>2.6741410000000001</v>
      </c>
      <c r="E212" s="142">
        <v>0.63418450000000004</v>
      </c>
      <c r="F212" s="142">
        <v>0.8600810000000001</v>
      </c>
      <c r="G212" s="142">
        <v>0.7927557999999999</v>
      </c>
      <c r="H212" s="142">
        <v>0.77787609999999996</v>
      </c>
      <c r="I212" s="142">
        <v>0.28729300000000002</v>
      </c>
      <c r="J212" s="142">
        <v>86.757588100000007</v>
      </c>
      <c r="K212" s="142">
        <v>86.689882100000005</v>
      </c>
      <c r="L212" s="142">
        <v>11.139618799999999</v>
      </c>
      <c r="M212" s="142">
        <v>1.7268415999999998</v>
      </c>
      <c r="N212" s="143"/>
      <c r="O212" s="142">
        <v>-2.0399565000000002</v>
      </c>
      <c r="P212" s="142">
        <v>0.2258965</v>
      </c>
      <c r="Q212" s="142">
        <v>-6.7325200000000085E-2</v>
      </c>
      <c r="R212" s="142">
        <v>-1.4879699999999999E-2</v>
      </c>
      <c r="S212" s="142">
        <v>-0.49058309999999994</v>
      </c>
      <c r="T212" s="142">
        <v>86.470295100000001</v>
      </c>
      <c r="U212" s="142">
        <v>-6.770600000000071E-2</v>
      </c>
      <c r="V212" s="142">
        <v>-75.550263300000012</v>
      </c>
      <c r="W212" s="142">
        <v>-9.4127772000000007</v>
      </c>
      <c r="X212" s="150"/>
      <c r="Y212" s="150"/>
      <c r="Z212" s="150"/>
      <c r="AA212" s="150"/>
      <c r="AB212" s="150"/>
      <c r="AC212" s="150"/>
      <c r="AD212" s="150"/>
      <c r="AE212" s="150"/>
      <c r="AF212" s="150"/>
    </row>
    <row r="213" spans="1:32">
      <c r="B213" s="6" t="s">
        <v>108</v>
      </c>
      <c r="C213" s="219"/>
      <c r="D213" s="142">
        <v>972.2732290874975</v>
      </c>
      <c r="E213" s="142">
        <v>1115.9976660107211</v>
      </c>
      <c r="F213" s="142">
        <v>1350.5044962373436</v>
      </c>
      <c r="G213" s="142">
        <v>1672.3198645739999</v>
      </c>
      <c r="H213" s="142">
        <v>1936.5087560790002</v>
      </c>
      <c r="I213" s="142">
        <v>1353.1209117020001</v>
      </c>
      <c r="J213" s="142">
        <v>1688.5172651190001</v>
      </c>
      <c r="K213" s="142">
        <v>2220.5929575339997</v>
      </c>
      <c r="L213" s="142">
        <v>1898.1881974860003</v>
      </c>
      <c r="M213" s="142">
        <v>2025.991184024997</v>
      </c>
      <c r="N213" s="143"/>
      <c r="O213" s="142">
        <v>143.72443692322375</v>
      </c>
      <c r="P213" s="142">
        <v>234.50683022662241</v>
      </c>
      <c r="Q213" s="142">
        <v>321.81536833665626</v>
      </c>
      <c r="R213" s="142">
        <v>264.18889150500036</v>
      </c>
      <c r="S213" s="142">
        <v>-583.38784437700008</v>
      </c>
      <c r="T213" s="142">
        <v>335.39635341699989</v>
      </c>
      <c r="U213" s="142">
        <v>532.07569241499971</v>
      </c>
      <c r="V213" s="142">
        <v>-322.4047600479995</v>
      </c>
      <c r="W213" s="142">
        <v>127.80298653899678</v>
      </c>
      <c r="X213" s="150"/>
      <c r="Y213" s="150"/>
      <c r="Z213" s="150"/>
      <c r="AA213" s="150"/>
      <c r="AB213" s="150"/>
      <c r="AC213" s="150"/>
      <c r="AD213" s="150"/>
      <c r="AE213" s="150"/>
      <c r="AF213" s="150"/>
    </row>
    <row r="214" spans="1:32">
      <c r="B214" s="6" t="s">
        <v>48</v>
      </c>
      <c r="C214" s="219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3"/>
      <c r="O214" s="142">
        <v>0</v>
      </c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50"/>
      <c r="Y214" s="150"/>
      <c r="Z214" s="150"/>
      <c r="AA214" s="150"/>
      <c r="AB214" s="150"/>
      <c r="AC214" s="150"/>
      <c r="AD214" s="150"/>
      <c r="AE214" s="150"/>
      <c r="AF214" s="150"/>
    </row>
    <row r="215" spans="1:32">
      <c r="B215" s="6" t="s">
        <v>325</v>
      </c>
      <c r="C215" s="219"/>
      <c r="D215" s="142">
        <v>0</v>
      </c>
      <c r="E215" s="142">
        <v>0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3"/>
      <c r="O215" s="142">
        <v>0</v>
      </c>
      <c r="P215" s="142">
        <v>0</v>
      </c>
      <c r="Q215" s="142">
        <v>0</v>
      </c>
      <c r="R215" s="142">
        <v>0</v>
      </c>
      <c r="S215" s="142">
        <v>0</v>
      </c>
      <c r="T215" s="142">
        <v>0</v>
      </c>
      <c r="U215" s="142">
        <v>0</v>
      </c>
      <c r="V215" s="142">
        <v>0</v>
      </c>
      <c r="W215" s="142">
        <v>0</v>
      </c>
      <c r="X215" s="150"/>
      <c r="Y215" s="150"/>
      <c r="Z215" s="150"/>
      <c r="AA215" s="150"/>
      <c r="AB215" s="150"/>
      <c r="AC215" s="150"/>
      <c r="AD215" s="150"/>
      <c r="AE215" s="150"/>
      <c r="AF215" s="150"/>
    </row>
    <row r="216" spans="1:32">
      <c r="B216" s="8" t="s">
        <v>102</v>
      </c>
      <c r="C216" s="219"/>
      <c r="D216" s="142">
        <v>0</v>
      </c>
      <c r="E216" s="142">
        <v>0</v>
      </c>
      <c r="F216" s="142">
        <v>0</v>
      </c>
      <c r="G216" s="142">
        <v>0</v>
      </c>
      <c r="H216" s="142">
        <v>0</v>
      </c>
      <c r="I216" s="142">
        <v>0</v>
      </c>
      <c r="J216" s="142">
        <v>0</v>
      </c>
      <c r="K216" s="142">
        <v>0</v>
      </c>
      <c r="L216" s="142">
        <v>0</v>
      </c>
      <c r="M216" s="142">
        <v>0</v>
      </c>
      <c r="N216" s="143"/>
      <c r="O216" s="142">
        <v>0</v>
      </c>
      <c r="P216" s="142">
        <v>0</v>
      </c>
      <c r="Q216" s="142">
        <v>0</v>
      </c>
      <c r="R216" s="142">
        <v>0</v>
      </c>
      <c r="S216" s="142">
        <v>0</v>
      </c>
      <c r="T216" s="142">
        <v>0</v>
      </c>
      <c r="U216" s="142">
        <v>0</v>
      </c>
      <c r="V216" s="142">
        <v>0</v>
      </c>
      <c r="W216" s="142">
        <v>0</v>
      </c>
      <c r="X216" s="150"/>
      <c r="Y216" s="150"/>
      <c r="Z216" s="150"/>
      <c r="AA216" s="150"/>
      <c r="AB216" s="150"/>
      <c r="AC216" s="150"/>
      <c r="AD216" s="150"/>
      <c r="AE216" s="150"/>
      <c r="AF216" s="150"/>
    </row>
    <row r="217" spans="1:32" s="45" customFormat="1">
      <c r="A217" s="38"/>
      <c r="B217" s="9" t="s">
        <v>95</v>
      </c>
      <c r="C217" s="209" t="s">
        <v>310</v>
      </c>
      <c r="D217" s="139">
        <v>6110.6415834391528</v>
      </c>
      <c r="E217" s="139">
        <v>6609.8608326814028</v>
      </c>
      <c r="F217" s="139">
        <v>7410.055566854724</v>
      </c>
      <c r="G217" s="139">
        <v>8027.2223188743328</v>
      </c>
      <c r="H217" s="139">
        <v>8105.1932987810887</v>
      </c>
      <c r="I217" s="139">
        <v>8541.0500821992373</v>
      </c>
      <c r="J217" s="139">
        <v>9338.3076843958497</v>
      </c>
      <c r="K217" s="139">
        <v>9883.2655870492144</v>
      </c>
      <c r="L217" s="139">
        <v>10715.507620664348</v>
      </c>
      <c r="M217" s="139">
        <v>10781.820081298818</v>
      </c>
      <c r="N217" s="146"/>
      <c r="O217" s="139">
        <v>499.21924924225038</v>
      </c>
      <c r="P217" s="139">
        <v>800.19473417332142</v>
      </c>
      <c r="Q217" s="139">
        <v>617.16675201960811</v>
      </c>
      <c r="R217" s="139">
        <v>77.970979906756099</v>
      </c>
      <c r="S217" s="139">
        <v>435.85678341814855</v>
      </c>
      <c r="T217" s="139">
        <v>797.25760219661197</v>
      </c>
      <c r="U217" s="139">
        <v>544.95790265336552</v>
      </c>
      <c r="V217" s="139">
        <v>832.24203361513389</v>
      </c>
      <c r="W217" s="139">
        <v>66.312460634469517</v>
      </c>
      <c r="X217" s="149"/>
      <c r="Y217" s="149"/>
      <c r="Z217" s="149"/>
      <c r="AA217" s="149"/>
      <c r="AB217" s="149"/>
      <c r="AC217" s="149"/>
      <c r="AD217" s="149"/>
      <c r="AE217" s="149"/>
      <c r="AF217" s="149"/>
    </row>
    <row r="218" spans="1:32">
      <c r="B218" s="208" t="s">
        <v>40</v>
      </c>
      <c r="C218" s="18"/>
      <c r="D218" s="142">
        <v>6110.6415834391528</v>
      </c>
      <c r="E218" s="142">
        <v>6609.8608326814028</v>
      </c>
      <c r="F218" s="142">
        <v>7410.055566854724</v>
      </c>
      <c r="G218" s="142">
        <v>8027.2223188743328</v>
      </c>
      <c r="H218" s="142">
        <v>8105.1932987810887</v>
      </c>
      <c r="I218" s="142">
        <v>8541.0500821992373</v>
      </c>
      <c r="J218" s="142">
        <v>9338.3076843958497</v>
      </c>
      <c r="K218" s="142">
        <v>9883.2655870492144</v>
      </c>
      <c r="L218" s="142">
        <v>10715.507620664348</v>
      </c>
      <c r="M218" s="142">
        <v>10781.820081298818</v>
      </c>
      <c r="N218" s="143"/>
      <c r="O218" s="142">
        <v>499.21924924225038</v>
      </c>
      <c r="P218" s="142">
        <v>800.19473417332142</v>
      </c>
      <c r="Q218" s="142">
        <v>617.16675201960811</v>
      </c>
      <c r="R218" s="142">
        <v>77.970979906756099</v>
      </c>
      <c r="S218" s="142">
        <v>435.85678341814855</v>
      </c>
      <c r="T218" s="142">
        <v>797.25760219661197</v>
      </c>
      <c r="U218" s="142">
        <v>544.95790265336552</v>
      </c>
      <c r="V218" s="142">
        <v>832.24203361513389</v>
      </c>
      <c r="W218" s="142">
        <v>66.312460634469517</v>
      </c>
      <c r="X218" s="150"/>
      <c r="Y218" s="150"/>
      <c r="Z218" s="150"/>
      <c r="AA218" s="150"/>
      <c r="AB218" s="150"/>
      <c r="AC218" s="150"/>
      <c r="AD218" s="150"/>
      <c r="AE218" s="150"/>
      <c r="AF218" s="150"/>
    </row>
    <row r="219" spans="1:32">
      <c r="B219" s="6" t="s">
        <v>41</v>
      </c>
      <c r="C219" s="18"/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3"/>
      <c r="O219" s="142">
        <v>0</v>
      </c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50"/>
      <c r="Y219" s="150"/>
      <c r="Z219" s="150"/>
      <c r="AA219" s="150"/>
      <c r="AB219" s="150"/>
      <c r="AC219" s="150"/>
      <c r="AD219" s="150"/>
      <c r="AE219" s="150"/>
      <c r="AF219" s="150"/>
    </row>
    <row r="220" spans="1:32">
      <c r="B220" s="6" t="s">
        <v>42</v>
      </c>
      <c r="C220" s="18"/>
      <c r="D220" s="142">
        <v>789.06684957373454</v>
      </c>
      <c r="E220" s="142">
        <v>753.11546580894083</v>
      </c>
      <c r="F220" s="142">
        <v>802.73031029406127</v>
      </c>
      <c r="G220" s="142">
        <v>799.52368112759018</v>
      </c>
      <c r="H220" s="142">
        <v>490.08529555026661</v>
      </c>
      <c r="I220" s="142">
        <v>553.09907605360547</v>
      </c>
      <c r="J220" s="142">
        <v>436.76047181173345</v>
      </c>
      <c r="K220" s="142">
        <v>384.7819276020407</v>
      </c>
      <c r="L220" s="142">
        <v>467.12828672555594</v>
      </c>
      <c r="M220" s="142">
        <v>397.68906634655207</v>
      </c>
      <c r="N220" s="143"/>
      <c r="O220" s="142">
        <v>-35.951383764793654</v>
      </c>
      <c r="P220" s="142">
        <v>49.614844485120372</v>
      </c>
      <c r="Q220" s="142">
        <v>-3.2066291664710533</v>
      </c>
      <c r="R220" s="142">
        <v>-309.43838557732357</v>
      </c>
      <c r="S220" s="142">
        <v>63.013780503338879</v>
      </c>
      <c r="T220" s="142">
        <v>-116.33860424187202</v>
      </c>
      <c r="U220" s="142">
        <v>-51.978544209692771</v>
      </c>
      <c r="V220" s="142">
        <v>82.346359123515271</v>
      </c>
      <c r="W220" s="142">
        <v>-69.439220379003871</v>
      </c>
      <c r="X220" s="150"/>
      <c r="Y220" s="150"/>
      <c r="Z220" s="150"/>
      <c r="AA220" s="150"/>
      <c r="AB220" s="150"/>
      <c r="AC220" s="150"/>
      <c r="AD220" s="150"/>
      <c r="AE220" s="150"/>
      <c r="AF220" s="150"/>
    </row>
    <row r="221" spans="1:32">
      <c r="B221" s="6" t="s">
        <v>43</v>
      </c>
      <c r="C221" s="18"/>
      <c r="D221" s="142">
        <v>0.31451304733637131</v>
      </c>
      <c r="E221" s="142">
        <v>4.0932718799967398E-2</v>
      </c>
      <c r="F221" s="142">
        <v>0</v>
      </c>
      <c r="G221" s="142">
        <v>0</v>
      </c>
      <c r="H221" s="142">
        <v>1.4175417273314335</v>
      </c>
      <c r="I221" s="142">
        <v>0.80656225321755026</v>
      </c>
      <c r="J221" s="142">
        <v>0</v>
      </c>
      <c r="K221" s="142">
        <v>0</v>
      </c>
      <c r="L221" s="142">
        <v>0</v>
      </c>
      <c r="M221" s="142">
        <v>5.3329056000000001</v>
      </c>
      <c r="N221" s="143"/>
      <c r="O221" s="142">
        <v>-0.27358032853640391</v>
      </c>
      <c r="P221" s="142">
        <v>-4.0932718799967398E-2</v>
      </c>
      <c r="Q221" s="142">
        <v>0</v>
      </c>
      <c r="R221" s="142">
        <v>1.4175417273314335</v>
      </c>
      <c r="S221" s="142">
        <v>-0.61097947411388309</v>
      </c>
      <c r="T221" s="142">
        <v>-0.80656225321755026</v>
      </c>
      <c r="U221" s="142">
        <v>0</v>
      </c>
      <c r="V221" s="142">
        <v>0</v>
      </c>
      <c r="W221" s="142">
        <v>5.3329056000000001</v>
      </c>
      <c r="X221" s="150"/>
      <c r="Y221" s="150"/>
      <c r="Z221" s="150"/>
      <c r="AA221" s="150"/>
      <c r="AB221" s="150"/>
      <c r="AC221" s="150"/>
      <c r="AD221" s="150"/>
      <c r="AE221" s="150"/>
      <c r="AF221" s="150"/>
    </row>
    <row r="222" spans="1:32">
      <c r="B222" s="6" t="s">
        <v>44</v>
      </c>
      <c r="C222" s="18"/>
      <c r="D222" s="142">
        <v>2222.5362920031371</v>
      </c>
      <c r="E222" s="142">
        <v>2493.4020729280123</v>
      </c>
      <c r="F222" s="142">
        <v>2740.1622183269815</v>
      </c>
      <c r="G222" s="142">
        <v>3205.5614421247756</v>
      </c>
      <c r="H222" s="142">
        <v>3268.6161786383122</v>
      </c>
      <c r="I222" s="142">
        <v>3384.2339740413854</v>
      </c>
      <c r="J222" s="142">
        <v>3747.7870763892852</v>
      </c>
      <c r="K222" s="142">
        <v>4191.5737656464798</v>
      </c>
      <c r="L222" s="142">
        <v>4459.9593025159684</v>
      </c>
      <c r="M222" s="142">
        <v>6932.6364979018581</v>
      </c>
      <c r="N222" s="143"/>
      <c r="O222" s="142">
        <v>270.8657809248752</v>
      </c>
      <c r="P222" s="142">
        <v>246.76014539896903</v>
      </c>
      <c r="Q222" s="142">
        <v>465.39922379779387</v>
      </c>
      <c r="R222" s="142">
        <v>63.05473651353708</v>
      </c>
      <c r="S222" s="142">
        <v>115.61779540307313</v>
      </c>
      <c r="T222" s="142">
        <v>363.55310234789965</v>
      </c>
      <c r="U222" s="142">
        <v>443.78668925719467</v>
      </c>
      <c r="V222" s="142">
        <v>268.38553686948853</v>
      </c>
      <c r="W222" s="142">
        <v>2472.6771953858893</v>
      </c>
      <c r="X222" s="150"/>
      <c r="Y222" s="150"/>
      <c r="Z222" s="150"/>
      <c r="AA222" s="150"/>
      <c r="AB222" s="150"/>
      <c r="AC222" s="150"/>
      <c r="AD222" s="150"/>
      <c r="AE222" s="150"/>
      <c r="AF222" s="150"/>
    </row>
    <row r="223" spans="1:32">
      <c r="B223" s="7" t="s">
        <v>45</v>
      </c>
      <c r="C223" s="18"/>
      <c r="D223" s="142">
        <v>2220.7711156210416</v>
      </c>
      <c r="E223" s="142">
        <v>2489.0537199845066</v>
      </c>
      <c r="F223" s="142">
        <v>2737.442512040097</v>
      </c>
      <c r="G223" s="142">
        <v>3203.0583803576319</v>
      </c>
      <c r="H223" s="142">
        <v>3268.2798344388161</v>
      </c>
      <c r="I223" s="142">
        <v>3384.1804078902642</v>
      </c>
      <c r="J223" s="142">
        <v>3747.7870763892852</v>
      </c>
      <c r="K223" s="142">
        <v>4191.5737656464798</v>
      </c>
      <c r="L223" s="142">
        <v>4459.9593025159684</v>
      </c>
      <c r="M223" s="142">
        <v>6932.6364979018581</v>
      </c>
      <c r="N223" s="143"/>
      <c r="O223" s="142">
        <v>268.28260436346517</v>
      </c>
      <c r="P223" s="142">
        <v>248.38879205559044</v>
      </c>
      <c r="Q223" s="142">
        <v>465.61586831753488</v>
      </c>
      <c r="R223" s="142">
        <v>65.221454081184049</v>
      </c>
      <c r="S223" s="142">
        <v>115.900573451448</v>
      </c>
      <c r="T223" s="142">
        <v>363.60666849902117</v>
      </c>
      <c r="U223" s="142">
        <v>443.78668925719467</v>
      </c>
      <c r="V223" s="142">
        <v>268.38553686948853</v>
      </c>
      <c r="W223" s="142">
        <v>2472.6771953858893</v>
      </c>
      <c r="X223" s="150"/>
      <c r="Y223" s="150"/>
      <c r="Z223" s="150"/>
      <c r="AA223" s="150"/>
      <c r="AB223" s="150"/>
      <c r="AC223" s="150"/>
      <c r="AD223" s="150"/>
      <c r="AE223" s="150"/>
      <c r="AF223" s="150"/>
    </row>
    <row r="224" spans="1:32">
      <c r="B224" s="7" t="s">
        <v>46</v>
      </c>
      <c r="C224" s="18"/>
      <c r="D224" s="142">
        <v>1.7651763820953892</v>
      </c>
      <c r="E224" s="142">
        <v>4.3483529435057315</v>
      </c>
      <c r="F224" s="142">
        <v>2.7197062868842474</v>
      </c>
      <c r="G224" s="142">
        <v>2.5030617671433815</v>
      </c>
      <c r="H224" s="142">
        <v>0.33634419949584138</v>
      </c>
      <c r="I224" s="142">
        <v>5.3566151121821892E-2</v>
      </c>
      <c r="J224" s="142">
        <v>0</v>
      </c>
      <c r="K224" s="142">
        <v>0</v>
      </c>
      <c r="L224" s="142">
        <v>0</v>
      </c>
      <c r="M224" s="142">
        <v>0</v>
      </c>
      <c r="N224" s="143"/>
      <c r="O224" s="142">
        <v>2.5831765614103426</v>
      </c>
      <c r="P224" s="142">
        <v>-1.6286466566214841</v>
      </c>
      <c r="Q224" s="142">
        <v>-0.21664451974086585</v>
      </c>
      <c r="R224" s="142">
        <v>-2.1667175676475403</v>
      </c>
      <c r="S224" s="142">
        <v>-0.28277804837401949</v>
      </c>
      <c r="T224" s="142">
        <v>-5.3566151121821892E-2</v>
      </c>
      <c r="U224" s="142">
        <v>0</v>
      </c>
      <c r="V224" s="142">
        <v>0</v>
      </c>
      <c r="W224" s="142">
        <v>0</v>
      </c>
      <c r="X224" s="150"/>
      <c r="Y224" s="150"/>
      <c r="Z224" s="150"/>
      <c r="AA224" s="150"/>
      <c r="AB224" s="150"/>
      <c r="AC224" s="150"/>
      <c r="AD224" s="150"/>
      <c r="AE224" s="150"/>
      <c r="AF224" s="150"/>
    </row>
    <row r="225" spans="1:32">
      <c r="B225" s="6" t="s">
        <v>317</v>
      </c>
      <c r="C225" s="18"/>
      <c r="D225" s="142">
        <v>574.69982655796412</v>
      </c>
      <c r="E225" s="142">
        <v>633.09336412600373</v>
      </c>
      <c r="F225" s="142">
        <v>828.36347269701355</v>
      </c>
      <c r="G225" s="142">
        <v>862.94236167154781</v>
      </c>
      <c r="H225" s="142">
        <v>955.4536150880175</v>
      </c>
      <c r="I225" s="142">
        <v>821.90889821535563</v>
      </c>
      <c r="J225" s="142">
        <v>693.15646582807619</v>
      </c>
      <c r="K225" s="142">
        <v>827.9150665331972</v>
      </c>
      <c r="L225" s="142">
        <v>762.25994254819727</v>
      </c>
      <c r="M225" s="142">
        <v>799.71794076625963</v>
      </c>
      <c r="N225" s="143"/>
      <c r="O225" s="142">
        <v>58.393537568039555</v>
      </c>
      <c r="P225" s="142">
        <v>195.27010857100979</v>
      </c>
      <c r="Q225" s="142">
        <v>34.578888974534294</v>
      </c>
      <c r="R225" s="142">
        <v>92.511253416469685</v>
      </c>
      <c r="S225" s="142">
        <v>-133.54471687266187</v>
      </c>
      <c r="T225" s="142">
        <v>-128.75243238727938</v>
      </c>
      <c r="U225" s="142">
        <v>134.75860070512101</v>
      </c>
      <c r="V225" s="142">
        <v>-65.655123984999975</v>
      </c>
      <c r="W225" s="142">
        <v>37.457998218062372</v>
      </c>
      <c r="X225" s="150"/>
      <c r="Y225" s="150"/>
      <c r="Z225" s="150"/>
      <c r="AA225" s="150"/>
      <c r="AB225" s="150"/>
      <c r="AC225" s="150"/>
      <c r="AD225" s="150"/>
      <c r="AE225" s="150"/>
      <c r="AF225" s="150"/>
    </row>
    <row r="226" spans="1:32">
      <c r="B226" s="6" t="s">
        <v>108</v>
      </c>
      <c r="C226" s="18"/>
      <c r="D226" s="142">
        <v>2524.0141387569806</v>
      </c>
      <c r="E226" s="142">
        <v>2730.2089970996471</v>
      </c>
      <c r="F226" s="142">
        <v>3038.7929865366691</v>
      </c>
      <c r="G226" s="142">
        <v>3159.1901539504183</v>
      </c>
      <c r="H226" s="142">
        <v>3389.6202763771621</v>
      </c>
      <c r="I226" s="142">
        <v>3781.0000464356735</v>
      </c>
      <c r="J226" s="142">
        <v>4460.6011310667554</v>
      </c>
      <c r="K226" s="142">
        <v>4478.9925479674948</v>
      </c>
      <c r="L226" s="142">
        <v>5026.1470134746269</v>
      </c>
      <c r="M226" s="142">
        <v>2646.437568984149</v>
      </c>
      <c r="N226" s="143"/>
      <c r="O226" s="142">
        <v>206.19485834266663</v>
      </c>
      <c r="P226" s="142">
        <v>308.58398943702173</v>
      </c>
      <c r="Q226" s="142">
        <v>120.39716741374917</v>
      </c>
      <c r="R226" s="142">
        <v>230.43012242674371</v>
      </c>
      <c r="S226" s="142">
        <v>391.37977005851144</v>
      </c>
      <c r="T226" s="142">
        <v>679.60108463108213</v>
      </c>
      <c r="U226" s="142">
        <v>18.391416900739443</v>
      </c>
      <c r="V226" s="142">
        <v>547.15446550713193</v>
      </c>
      <c r="W226" s="142">
        <v>-2379.7094444904778</v>
      </c>
      <c r="X226" s="150"/>
      <c r="Y226" s="150"/>
      <c r="Z226" s="150"/>
      <c r="AA226" s="150"/>
      <c r="AB226" s="150"/>
      <c r="AC226" s="150"/>
      <c r="AD226" s="150"/>
      <c r="AE226" s="150"/>
      <c r="AF226" s="150"/>
    </row>
    <row r="227" spans="1:32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3"/>
      <c r="O227" s="142">
        <v>0</v>
      </c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50"/>
      <c r="Y227" s="150"/>
      <c r="Z227" s="150"/>
      <c r="AA227" s="150"/>
      <c r="AB227" s="150"/>
      <c r="AC227" s="150"/>
      <c r="AD227" s="150"/>
      <c r="AE227" s="150"/>
      <c r="AF227" s="150"/>
    </row>
    <row r="228" spans="1:32">
      <c r="B228" s="6" t="s">
        <v>325</v>
      </c>
      <c r="C228" s="18"/>
      <c r="D228" s="142">
        <v>9.9635000000000001E-3</v>
      </c>
      <c r="E228" s="142">
        <v>0</v>
      </c>
      <c r="F228" s="142">
        <v>6.5789999999999989E-3</v>
      </c>
      <c r="G228" s="142">
        <v>4.6800000000000001E-3</v>
      </c>
      <c r="H228" s="142">
        <v>3.9140000000000003E-4</v>
      </c>
      <c r="I228" s="142">
        <v>1.5252E-3</v>
      </c>
      <c r="J228" s="142">
        <v>2.5393E-3</v>
      </c>
      <c r="K228" s="142">
        <v>2.2793000000000002E-3</v>
      </c>
      <c r="L228" s="142">
        <v>1.3075399999999999E-2</v>
      </c>
      <c r="M228" s="142">
        <v>6.1016999999999998E-3</v>
      </c>
      <c r="N228" s="143"/>
      <c r="O228" s="142">
        <v>-9.9635000000000001E-3</v>
      </c>
      <c r="P228" s="142">
        <v>6.5789999999999989E-3</v>
      </c>
      <c r="Q228" s="142">
        <v>-1.8989999999999992E-3</v>
      </c>
      <c r="R228" s="142">
        <v>-4.2885999999999992E-3</v>
      </c>
      <c r="S228" s="142">
        <v>1.1338000000000001E-3</v>
      </c>
      <c r="T228" s="142">
        <v>1.0140999999999998E-3</v>
      </c>
      <c r="U228" s="142">
        <v>-2.5999999999999987E-4</v>
      </c>
      <c r="V228" s="142">
        <v>1.0796099999999999E-2</v>
      </c>
      <c r="W228" s="142">
        <v>-6.9737000000000002E-3</v>
      </c>
      <c r="X228" s="150"/>
      <c r="Y228" s="150"/>
      <c r="Z228" s="150"/>
      <c r="AA228" s="150"/>
      <c r="AB228" s="150"/>
      <c r="AC228" s="150"/>
      <c r="AD228" s="150"/>
      <c r="AE228" s="150"/>
      <c r="AF228" s="150"/>
    </row>
    <row r="229" spans="1:32">
      <c r="B229" s="8" t="s">
        <v>102</v>
      </c>
      <c r="C229" s="18"/>
      <c r="D229" s="142">
        <v>0</v>
      </c>
      <c r="E229" s="142">
        <v>0</v>
      </c>
      <c r="F229" s="142">
        <v>0</v>
      </c>
      <c r="G229" s="142">
        <v>0</v>
      </c>
      <c r="H229" s="142">
        <v>0</v>
      </c>
      <c r="I229" s="142">
        <v>0</v>
      </c>
      <c r="J229" s="142">
        <v>0</v>
      </c>
      <c r="K229" s="142">
        <v>0</v>
      </c>
      <c r="L229" s="142">
        <v>0</v>
      </c>
      <c r="M229" s="142">
        <v>0</v>
      </c>
      <c r="N229" s="143"/>
      <c r="O229" s="142">
        <v>0</v>
      </c>
      <c r="P229" s="142">
        <v>0</v>
      </c>
      <c r="Q229" s="142">
        <v>0</v>
      </c>
      <c r="R229" s="142">
        <v>0</v>
      </c>
      <c r="S229" s="142">
        <v>0</v>
      </c>
      <c r="T229" s="142">
        <v>0</v>
      </c>
      <c r="U229" s="142">
        <v>0</v>
      </c>
      <c r="V229" s="142">
        <v>0</v>
      </c>
      <c r="W229" s="142">
        <v>0</v>
      </c>
      <c r="X229" s="150"/>
      <c r="Y229" s="150"/>
      <c r="Z229" s="150"/>
      <c r="AA229" s="150"/>
      <c r="AB229" s="150"/>
      <c r="AC229" s="150"/>
      <c r="AD229" s="150"/>
      <c r="AE229" s="150"/>
      <c r="AF229" s="150"/>
    </row>
    <row r="230" spans="1:32" s="45" customFormat="1">
      <c r="A230" s="38"/>
      <c r="B230" s="5" t="s">
        <v>29</v>
      </c>
      <c r="C230" s="2"/>
      <c r="D230" s="139">
        <v>0</v>
      </c>
      <c r="E230" s="139">
        <v>85.488377999999997</v>
      </c>
      <c r="F230" s="139">
        <v>344.83908680000002</v>
      </c>
      <c r="G230" s="139">
        <v>324.25361229999999</v>
      </c>
      <c r="H230" s="139">
        <v>216.57094139999998</v>
      </c>
      <c r="I230" s="139">
        <v>207.22297230000001</v>
      </c>
      <c r="J230" s="139">
        <v>95.856220400000012</v>
      </c>
      <c r="K230" s="139">
        <v>57.724619899999993</v>
      </c>
      <c r="L230" s="139">
        <v>39.201207999999994</v>
      </c>
      <c r="M230" s="139">
        <v>8.9775849000000001</v>
      </c>
      <c r="N230" s="146"/>
      <c r="O230" s="139">
        <v>85.488377999999997</v>
      </c>
      <c r="P230" s="139">
        <v>259.35070880000001</v>
      </c>
      <c r="Q230" s="139">
        <v>-20.585474500000032</v>
      </c>
      <c r="R230" s="139">
        <v>-107.68267090000001</v>
      </c>
      <c r="S230" s="139">
        <v>-9.3479690999999754</v>
      </c>
      <c r="T230" s="139">
        <v>-111.36675189999998</v>
      </c>
      <c r="U230" s="139">
        <v>-38.131600500000019</v>
      </c>
      <c r="V230" s="139">
        <v>-18.523411900000003</v>
      </c>
      <c r="W230" s="139">
        <v>-30.22362309999999</v>
      </c>
      <c r="X230" s="149"/>
      <c r="Y230" s="149"/>
      <c r="Z230" s="149"/>
      <c r="AA230" s="149"/>
      <c r="AB230" s="149"/>
      <c r="AC230" s="149"/>
      <c r="AD230" s="149"/>
      <c r="AE230" s="149"/>
      <c r="AF230" s="149"/>
    </row>
    <row r="231" spans="1:32" s="45" customFormat="1">
      <c r="A231" s="38"/>
      <c r="B231" s="5" t="s">
        <v>96</v>
      </c>
      <c r="C231" s="2"/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46"/>
      <c r="O231" s="139">
        <v>0</v>
      </c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49"/>
      <c r="Y231" s="149"/>
      <c r="Z231" s="149"/>
      <c r="AA231" s="149"/>
      <c r="AB231" s="149"/>
      <c r="AC231" s="149"/>
      <c r="AD231" s="149"/>
      <c r="AE231" s="149"/>
      <c r="AF231" s="149"/>
    </row>
    <row r="232" spans="1:32" s="45" customFormat="1">
      <c r="A232" s="38"/>
      <c r="B232" s="5" t="s">
        <v>100</v>
      </c>
      <c r="C232" s="2"/>
      <c r="D232" s="139">
        <v>31883.242584004183</v>
      </c>
      <c r="E232" s="139">
        <v>31375.16993576226</v>
      </c>
      <c r="F232" s="139">
        <v>32977.917958883794</v>
      </c>
      <c r="G232" s="139">
        <v>33154.491970117262</v>
      </c>
      <c r="H232" s="139">
        <v>35606.645809253467</v>
      </c>
      <c r="I232" s="139">
        <v>37854.540360612016</v>
      </c>
      <c r="J232" s="139">
        <v>41017.153545172478</v>
      </c>
      <c r="K232" s="139">
        <v>42647.75902310844</v>
      </c>
      <c r="L232" s="139">
        <v>48126.100100434924</v>
      </c>
      <c r="M232" s="139">
        <v>50478.530436205619</v>
      </c>
      <c r="N232" s="146"/>
      <c r="O232" s="139">
        <v>-508.07264824192089</v>
      </c>
      <c r="P232" s="139">
        <v>1602.748023121535</v>
      </c>
      <c r="Q232" s="139">
        <v>176.57401123346403</v>
      </c>
      <c r="R232" s="139">
        <v>2452.1538391362074</v>
      </c>
      <c r="S232" s="139">
        <v>2247.8945513585472</v>
      </c>
      <c r="T232" s="139">
        <v>3162.6131845604618</v>
      </c>
      <c r="U232" s="139">
        <v>1630.6054779359613</v>
      </c>
      <c r="V232" s="139">
        <v>5478.341077326485</v>
      </c>
      <c r="W232" s="139">
        <v>2352.4303357706967</v>
      </c>
      <c r="X232" s="149"/>
      <c r="Y232" s="149"/>
      <c r="Z232" s="149"/>
      <c r="AA232" s="149"/>
      <c r="AB232" s="149"/>
      <c r="AC232" s="149"/>
      <c r="AD232" s="149"/>
      <c r="AE232" s="149"/>
      <c r="AF232" s="149"/>
    </row>
  </sheetData>
  <mergeCells count="8">
    <mergeCell ref="D3:M3"/>
    <mergeCell ref="D4:M4"/>
    <mergeCell ref="D120:M120"/>
    <mergeCell ref="D121:M121"/>
    <mergeCell ref="O3:W3"/>
    <mergeCell ref="O4:W4"/>
    <mergeCell ref="O120:W120"/>
    <mergeCell ref="O121:W121"/>
  </mergeCells>
  <hyperlinks>
    <hyperlink ref="A1" location="Index!A1" display="Index" xr:uid="{B77B8CED-7727-4B15-BEE0-89914BA6B755}"/>
  </hyperlinks>
  <pageMargins left="0.7" right="0.7" top="0.75" bottom="0.75" header="0.3" footer="0.3"/>
  <pageSetup scale="21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F232"/>
  <sheetViews>
    <sheetView zoomScale="60" zoomScaleNormal="60" workbookViewId="0">
      <pane xSplit="3" ySplit="5" topLeftCell="D6" activePane="bottomRight" state="frozen"/>
      <selection activeCell="AC121" sqref="AC121"/>
      <selection pane="topRight" activeCell="AC121" sqref="AC121"/>
      <selection pane="bottomLeft" activeCell="AC121" sqref="AC121"/>
      <selection pane="bottomRight"/>
    </sheetView>
  </sheetViews>
  <sheetFormatPr defaultColWidth="9.1796875" defaultRowHeight="14"/>
  <cols>
    <col min="1" max="1" width="5.90625" style="42" bestFit="1" customWidth="1"/>
    <col min="2" max="2" width="72.90625" style="39" customWidth="1"/>
    <col min="3" max="3" width="11.1796875" style="40" customWidth="1"/>
    <col min="4" max="13" width="15.6328125" style="40" customWidth="1"/>
    <col min="14" max="14" width="10.54296875" style="41" customWidth="1"/>
    <col min="15" max="16" width="13.90625" style="41" customWidth="1"/>
    <col min="17" max="23" width="13.90625" style="39" customWidth="1"/>
    <col min="24" max="24" width="9.1796875" style="39"/>
    <col min="25" max="32" width="12.81640625" style="39" customWidth="1"/>
    <col min="33" max="16384" width="9.1796875" style="39"/>
  </cols>
  <sheetData>
    <row r="1" spans="1:32">
      <c r="A1" s="205" t="s">
        <v>315</v>
      </c>
    </row>
    <row r="2" spans="1:32" s="45" customFormat="1" ht="15" customHeight="1">
      <c r="A2" s="38"/>
      <c r="B2" s="196" t="s">
        <v>190</v>
      </c>
      <c r="C2" s="185"/>
      <c r="D2" s="52"/>
      <c r="E2" s="52"/>
      <c r="F2" s="52"/>
      <c r="G2" s="52"/>
      <c r="H2" s="52"/>
      <c r="I2" s="52"/>
      <c r="J2" s="52"/>
      <c r="K2" s="108"/>
      <c r="L2" s="165"/>
      <c r="M2" s="272"/>
      <c r="N2" s="76"/>
      <c r="O2" s="71"/>
      <c r="P2" s="71"/>
      <c r="Q2" s="71"/>
      <c r="R2" s="71"/>
      <c r="S2" s="71"/>
      <c r="T2" s="71"/>
      <c r="U2" s="71"/>
      <c r="V2" s="71"/>
      <c r="W2" s="71"/>
    </row>
    <row r="3" spans="1:32" s="45" customFormat="1" ht="27" customHeight="1">
      <c r="A3" s="38"/>
      <c r="B3" s="103"/>
      <c r="C3" s="130" t="s">
        <v>251</v>
      </c>
      <c r="D3" s="326" t="s">
        <v>55</v>
      </c>
      <c r="E3" s="326"/>
      <c r="F3" s="326"/>
      <c r="G3" s="326"/>
      <c r="H3" s="326"/>
      <c r="I3" s="326"/>
      <c r="J3" s="326"/>
      <c r="K3" s="326"/>
      <c r="L3" s="326"/>
      <c r="M3" s="326"/>
      <c r="N3" s="72"/>
      <c r="O3" s="326" t="s">
        <v>226</v>
      </c>
      <c r="P3" s="326"/>
      <c r="Q3" s="326"/>
      <c r="R3" s="326"/>
      <c r="S3" s="326"/>
      <c r="T3" s="326"/>
      <c r="U3" s="326"/>
      <c r="V3" s="326"/>
      <c r="W3" s="326"/>
      <c r="Y3" s="72"/>
      <c r="Z3" s="187"/>
      <c r="AA3" s="187"/>
      <c r="AB3" s="187"/>
      <c r="AC3" s="187"/>
      <c r="AD3" s="187"/>
      <c r="AE3" s="187"/>
      <c r="AF3" s="187"/>
    </row>
    <row r="4" spans="1:32" s="45" customFormat="1" ht="15" customHeight="1">
      <c r="A4" s="38"/>
      <c r="B4" s="135"/>
      <c r="C4" s="101"/>
      <c r="D4" s="327" t="s">
        <v>318</v>
      </c>
      <c r="E4" s="327"/>
      <c r="F4" s="327"/>
      <c r="G4" s="327"/>
      <c r="H4" s="327"/>
      <c r="I4" s="327"/>
      <c r="J4" s="327"/>
      <c r="K4" s="327"/>
      <c r="L4" s="327"/>
      <c r="M4" s="327"/>
      <c r="N4" s="72"/>
      <c r="O4" s="331" t="s">
        <v>318</v>
      </c>
      <c r="P4" s="331"/>
      <c r="Q4" s="331"/>
      <c r="R4" s="331"/>
      <c r="S4" s="331"/>
      <c r="T4" s="331"/>
      <c r="U4" s="331"/>
      <c r="V4" s="331"/>
      <c r="W4" s="331"/>
      <c r="Y4" s="70"/>
      <c r="Z4" s="169"/>
      <c r="AA4" s="169"/>
      <c r="AB4" s="169"/>
      <c r="AC4" s="169"/>
      <c r="AD4" s="169"/>
      <c r="AE4" s="169"/>
      <c r="AF4" s="169"/>
    </row>
    <row r="5" spans="1:32" s="45" customFormat="1">
      <c r="A5" s="38"/>
      <c r="B5" s="107" t="s">
        <v>323</v>
      </c>
      <c r="C5" s="46"/>
      <c r="D5" s="181" t="s">
        <v>1</v>
      </c>
      <c r="E5" s="181" t="s">
        <v>2</v>
      </c>
      <c r="F5" s="181" t="s">
        <v>3</v>
      </c>
      <c r="G5" s="181" t="s">
        <v>4</v>
      </c>
      <c r="H5" s="181" t="s">
        <v>104</v>
      </c>
      <c r="I5" s="181" t="s">
        <v>105</v>
      </c>
      <c r="J5" s="181" t="s">
        <v>111</v>
      </c>
      <c r="K5" s="181" t="s">
        <v>268</v>
      </c>
      <c r="L5" s="181" t="s">
        <v>285</v>
      </c>
      <c r="M5" s="181" t="s">
        <v>367</v>
      </c>
      <c r="N5" s="73"/>
      <c r="O5" s="181" t="s">
        <v>2</v>
      </c>
      <c r="P5" s="181" t="s">
        <v>3</v>
      </c>
      <c r="Q5" s="181" t="s">
        <v>4</v>
      </c>
      <c r="R5" s="181" t="s">
        <v>104</v>
      </c>
      <c r="S5" s="181" t="s">
        <v>105</v>
      </c>
      <c r="T5" s="181" t="s">
        <v>111</v>
      </c>
      <c r="U5" s="181" t="s">
        <v>268</v>
      </c>
      <c r="V5" s="181" t="s">
        <v>285</v>
      </c>
      <c r="W5" s="181" t="s">
        <v>367</v>
      </c>
      <c r="Y5" s="180"/>
      <c r="Z5" s="180"/>
      <c r="AA5" s="180"/>
      <c r="AB5" s="180"/>
      <c r="AC5" s="180"/>
      <c r="AD5" s="180"/>
      <c r="AE5" s="180"/>
      <c r="AF5" s="180"/>
    </row>
    <row r="6" spans="1:32" s="45" customFormat="1">
      <c r="A6" s="38"/>
      <c r="B6" s="29" t="s">
        <v>5</v>
      </c>
      <c r="C6" s="209" t="s">
        <v>290</v>
      </c>
      <c r="D6" s="139">
        <v>0</v>
      </c>
      <c r="E6" s="139">
        <v>0</v>
      </c>
      <c r="F6" s="139">
        <v>0</v>
      </c>
      <c r="G6" s="139">
        <v>0</v>
      </c>
      <c r="H6" s="139">
        <v>0</v>
      </c>
      <c r="I6" s="139">
        <v>0</v>
      </c>
      <c r="J6" s="139">
        <v>0</v>
      </c>
      <c r="K6" s="139">
        <v>0</v>
      </c>
      <c r="L6" s="139">
        <v>0</v>
      </c>
      <c r="M6" s="139">
        <v>0</v>
      </c>
      <c r="N6" s="146"/>
      <c r="O6" s="139">
        <v>0</v>
      </c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49"/>
      <c r="Y6" s="149"/>
      <c r="Z6" s="149"/>
      <c r="AA6" s="149"/>
      <c r="AB6" s="149"/>
      <c r="AC6" s="149"/>
      <c r="AD6" s="149"/>
      <c r="AE6" s="149"/>
      <c r="AF6" s="149"/>
    </row>
    <row r="7" spans="1:32">
      <c r="B7" s="1" t="s">
        <v>35</v>
      </c>
      <c r="C7" s="210" t="s">
        <v>291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3"/>
      <c r="O7" s="142">
        <v>0</v>
      </c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50"/>
      <c r="Y7" s="150"/>
      <c r="Z7" s="150"/>
      <c r="AA7" s="150"/>
      <c r="AB7" s="150"/>
      <c r="AC7" s="150"/>
      <c r="AD7" s="150"/>
      <c r="AE7" s="150"/>
      <c r="AF7" s="150"/>
    </row>
    <row r="8" spans="1:32">
      <c r="B8" s="1" t="s">
        <v>36</v>
      </c>
      <c r="C8" s="210" t="s">
        <v>292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3"/>
      <c r="O8" s="142">
        <v>0</v>
      </c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50"/>
      <c r="Y8" s="150"/>
      <c r="Z8" s="150"/>
      <c r="AA8" s="150"/>
      <c r="AB8" s="150"/>
      <c r="AC8" s="150"/>
      <c r="AD8" s="150"/>
      <c r="AE8" s="150"/>
      <c r="AF8" s="150"/>
    </row>
    <row r="9" spans="1:32" s="45" customFormat="1">
      <c r="A9" s="38"/>
      <c r="B9" s="29" t="s">
        <v>6</v>
      </c>
      <c r="C9" s="209" t="s">
        <v>293</v>
      </c>
      <c r="D9" s="139">
        <v>50235.923056567844</v>
      </c>
      <c r="E9" s="139">
        <v>72257.257780893371</v>
      </c>
      <c r="F9" s="139">
        <v>51416.868994145923</v>
      </c>
      <c r="G9" s="139">
        <v>75227.424993792025</v>
      </c>
      <c r="H9" s="139">
        <v>40712.687602949663</v>
      </c>
      <c r="I9" s="139">
        <v>48161.168841468912</v>
      </c>
      <c r="J9" s="139">
        <v>66153.604700892771</v>
      </c>
      <c r="K9" s="139">
        <v>53184.992739171932</v>
      </c>
      <c r="L9" s="139">
        <v>47289.252350174698</v>
      </c>
      <c r="M9" s="139">
        <v>56540.456247286558</v>
      </c>
      <c r="N9" s="146"/>
      <c r="O9" s="139">
        <v>22021.334724325527</v>
      </c>
      <c r="P9" s="139">
        <v>-20840.388786747451</v>
      </c>
      <c r="Q9" s="139">
        <v>23810.555999646102</v>
      </c>
      <c r="R9" s="139">
        <v>-34514.737390842354</v>
      </c>
      <c r="S9" s="139">
        <v>7448.4812385192472</v>
      </c>
      <c r="T9" s="139">
        <v>17992.435859423851</v>
      </c>
      <c r="U9" s="139">
        <v>-12968.611961720831</v>
      </c>
      <c r="V9" s="139">
        <v>-5895.7403889972393</v>
      </c>
      <c r="W9" s="139">
        <v>9251.2038971118618</v>
      </c>
      <c r="X9" s="149"/>
      <c r="Y9" s="149"/>
      <c r="Z9" s="149"/>
      <c r="AA9" s="149"/>
      <c r="AB9" s="149"/>
      <c r="AC9" s="149"/>
      <c r="AD9" s="149"/>
      <c r="AE9" s="149"/>
      <c r="AF9" s="149"/>
    </row>
    <row r="10" spans="1:32" s="45" customFormat="1">
      <c r="A10" s="38"/>
      <c r="B10" s="31" t="s">
        <v>7</v>
      </c>
      <c r="C10" s="209" t="s">
        <v>294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46"/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49"/>
      <c r="Y10" s="149"/>
      <c r="Z10" s="149"/>
      <c r="AA10" s="149"/>
      <c r="AB10" s="149"/>
      <c r="AC10" s="149"/>
      <c r="AD10" s="149"/>
      <c r="AE10" s="149"/>
      <c r="AF10" s="149"/>
    </row>
    <row r="11" spans="1:32">
      <c r="A11" s="50"/>
      <c r="B11" s="208" t="s">
        <v>40</v>
      </c>
      <c r="C11" s="219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3"/>
      <c r="O11" s="142">
        <v>0</v>
      </c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50"/>
      <c r="Y11" s="150"/>
      <c r="Z11" s="150"/>
      <c r="AA11" s="150"/>
      <c r="AB11" s="150"/>
      <c r="AC11" s="150"/>
      <c r="AD11" s="150"/>
      <c r="AE11" s="150"/>
      <c r="AF11" s="150"/>
    </row>
    <row r="12" spans="1:32">
      <c r="A12" s="50"/>
      <c r="B12" s="6" t="s">
        <v>41</v>
      </c>
      <c r="C12" s="219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3"/>
      <c r="O12" s="142">
        <v>0</v>
      </c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50"/>
      <c r="Y12" s="150"/>
      <c r="Z12" s="150"/>
      <c r="AA12" s="150"/>
      <c r="AB12" s="150"/>
      <c r="AC12" s="150"/>
      <c r="AD12" s="150"/>
      <c r="AE12" s="150"/>
      <c r="AF12" s="150"/>
    </row>
    <row r="13" spans="1:32">
      <c r="A13" s="50"/>
      <c r="B13" s="6" t="s">
        <v>42</v>
      </c>
      <c r="C13" s="219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3"/>
      <c r="O13" s="142">
        <v>0</v>
      </c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50"/>
      <c r="Y13" s="150"/>
      <c r="Z13" s="150"/>
      <c r="AA13" s="150"/>
      <c r="AB13" s="150"/>
      <c r="AC13" s="150"/>
      <c r="AD13" s="150"/>
      <c r="AE13" s="150"/>
      <c r="AF13" s="150"/>
    </row>
    <row r="14" spans="1:32">
      <c r="A14" s="50"/>
      <c r="B14" s="6" t="s">
        <v>43</v>
      </c>
      <c r="C14" s="219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3"/>
      <c r="O14" s="142">
        <v>0</v>
      </c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50"/>
      <c r="Y14" s="150"/>
      <c r="Z14" s="150"/>
      <c r="AA14" s="150"/>
      <c r="AB14" s="150"/>
      <c r="AC14" s="150"/>
      <c r="AD14" s="150"/>
      <c r="AE14" s="150"/>
      <c r="AF14" s="150"/>
    </row>
    <row r="15" spans="1:32">
      <c r="A15" s="50"/>
      <c r="B15" s="6" t="s">
        <v>44</v>
      </c>
      <c r="C15" s="219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3"/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50"/>
      <c r="Y15" s="150"/>
      <c r="Z15" s="150"/>
      <c r="AA15" s="150"/>
      <c r="AB15" s="150"/>
      <c r="AC15" s="150"/>
      <c r="AD15" s="150"/>
      <c r="AE15" s="150"/>
      <c r="AF15" s="150"/>
    </row>
    <row r="16" spans="1:32">
      <c r="A16" s="50"/>
      <c r="B16" s="7" t="s">
        <v>45</v>
      </c>
      <c r="C16" s="219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3"/>
      <c r="O16" s="142">
        <v>0</v>
      </c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50"/>
      <c r="Y16" s="150"/>
      <c r="Z16" s="150"/>
      <c r="AA16" s="150"/>
      <c r="AB16" s="150"/>
      <c r="AC16" s="150"/>
      <c r="AD16" s="150"/>
      <c r="AE16" s="150"/>
      <c r="AF16" s="150"/>
    </row>
    <row r="17" spans="1:32">
      <c r="A17" s="50"/>
      <c r="B17" s="7" t="s">
        <v>46</v>
      </c>
      <c r="C17" s="219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3"/>
      <c r="O17" s="142">
        <v>0</v>
      </c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50"/>
      <c r="Y17" s="150"/>
      <c r="Z17" s="150"/>
      <c r="AA17" s="150"/>
      <c r="AB17" s="150"/>
      <c r="AC17" s="150"/>
      <c r="AD17" s="150"/>
      <c r="AE17" s="150"/>
      <c r="AF17" s="150"/>
    </row>
    <row r="18" spans="1:32">
      <c r="A18" s="50"/>
      <c r="B18" s="6" t="s">
        <v>317</v>
      </c>
      <c r="C18" s="219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3"/>
      <c r="O18" s="142">
        <v>0</v>
      </c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50"/>
      <c r="Y18" s="150"/>
      <c r="Z18" s="150"/>
      <c r="AA18" s="150"/>
      <c r="AB18" s="150"/>
      <c r="AC18" s="150"/>
      <c r="AD18" s="150"/>
      <c r="AE18" s="150"/>
      <c r="AF18" s="150"/>
    </row>
    <row r="19" spans="1:32">
      <c r="A19" s="50"/>
      <c r="B19" s="6" t="s">
        <v>108</v>
      </c>
      <c r="C19" s="210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3"/>
      <c r="O19" s="142">
        <v>0</v>
      </c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50"/>
      <c r="Y19" s="150"/>
      <c r="Z19" s="150"/>
      <c r="AA19" s="150"/>
      <c r="AB19" s="150"/>
      <c r="AC19" s="150"/>
      <c r="AD19" s="150"/>
      <c r="AE19" s="150"/>
      <c r="AF19" s="150"/>
    </row>
    <row r="20" spans="1:32">
      <c r="A20" s="50"/>
      <c r="B20" s="6" t="s">
        <v>48</v>
      </c>
      <c r="C20" s="219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3"/>
      <c r="O20" s="142">
        <v>0</v>
      </c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50"/>
      <c r="Y20" s="150"/>
      <c r="Z20" s="150"/>
      <c r="AA20" s="150"/>
      <c r="AB20" s="150"/>
      <c r="AC20" s="150"/>
      <c r="AD20" s="150"/>
      <c r="AE20" s="150"/>
      <c r="AF20" s="150"/>
    </row>
    <row r="21" spans="1:32">
      <c r="A21" s="50"/>
      <c r="B21" s="6" t="s">
        <v>325</v>
      </c>
      <c r="C21" s="219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3"/>
      <c r="O21" s="142">
        <v>0</v>
      </c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50"/>
      <c r="Y21" s="150"/>
      <c r="Z21" s="150"/>
      <c r="AA21" s="150"/>
      <c r="AB21" s="150"/>
      <c r="AC21" s="150"/>
      <c r="AD21" s="150"/>
      <c r="AE21" s="150"/>
      <c r="AF21" s="150"/>
    </row>
    <row r="22" spans="1:32">
      <c r="A22" s="50"/>
      <c r="B22" s="8" t="s">
        <v>101</v>
      </c>
      <c r="C22" s="219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3"/>
      <c r="O22" s="142">
        <v>0</v>
      </c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50"/>
      <c r="Y22" s="150"/>
      <c r="Z22" s="150"/>
      <c r="AA22" s="150"/>
      <c r="AB22" s="150"/>
      <c r="AC22" s="150"/>
      <c r="AD22" s="150"/>
      <c r="AE22" s="150"/>
      <c r="AF22" s="150"/>
    </row>
    <row r="23" spans="1:32" s="45" customFormat="1">
      <c r="A23" s="38"/>
      <c r="B23" s="31" t="s">
        <v>8</v>
      </c>
      <c r="C23" s="209" t="s">
        <v>295</v>
      </c>
      <c r="D23" s="139">
        <v>50235.923056567844</v>
      </c>
      <c r="E23" s="139">
        <v>72257.257780893371</v>
      </c>
      <c r="F23" s="139">
        <v>51416.868994145923</v>
      </c>
      <c r="G23" s="139">
        <v>75227.424993792025</v>
      </c>
      <c r="H23" s="139">
        <v>40712.687602949663</v>
      </c>
      <c r="I23" s="139">
        <v>48161.168841468912</v>
      </c>
      <c r="J23" s="139">
        <v>66153.604700892771</v>
      </c>
      <c r="K23" s="139">
        <v>53184.992739171932</v>
      </c>
      <c r="L23" s="139">
        <v>47289.252350174698</v>
      </c>
      <c r="M23" s="139">
        <v>56540.456247286558</v>
      </c>
      <c r="N23" s="146"/>
      <c r="O23" s="139">
        <v>22021.334724325527</v>
      </c>
      <c r="P23" s="139">
        <v>-20840.388786747451</v>
      </c>
      <c r="Q23" s="139">
        <v>23810.555999646102</v>
      </c>
      <c r="R23" s="139">
        <v>-34514.737390842354</v>
      </c>
      <c r="S23" s="139">
        <v>7448.4812385192472</v>
      </c>
      <c r="T23" s="139">
        <v>17992.435859423851</v>
      </c>
      <c r="U23" s="139">
        <v>-12968.611961720831</v>
      </c>
      <c r="V23" s="139">
        <v>-5895.7403889972393</v>
      </c>
      <c r="W23" s="139">
        <v>9251.2038971118618</v>
      </c>
      <c r="X23" s="149"/>
      <c r="Y23" s="149"/>
      <c r="Z23" s="149"/>
      <c r="AA23" s="149"/>
      <c r="AB23" s="149"/>
      <c r="AC23" s="149"/>
      <c r="AD23" s="149"/>
      <c r="AE23" s="149"/>
      <c r="AF23" s="149"/>
    </row>
    <row r="24" spans="1:32">
      <c r="B24" s="208" t="s">
        <v>40</v>
      </c>
      <c r="C24" s="219"/>
      <c r="D24" s="142">
        <v>50235.923056567844</v>
      </c>
      <c r="E24" s="142">
        <v>72257.257780893371</v>
      </c>
      <c r="F24" s="142">
        <v>51416.868994145923</v>
      </c>
      <c r="G24" s="142">
        <v>75227.424993792025</v>
      </c>
      <c r="H24" s="142">
        <v>40712.687602949663</v>
      </c>
      <c r="I24" s="142">
        <v>48161.168841468912</v>
      </c>
      <c r="J24" s="142">
        <v>66153.604700892771</v>
      </c>
      <c r="K24" s="142">
        <v>53184.992739171932</v>
      </c>
      <c r="L24" s="142">
        <v>47289.252350174698</v>
      </c>
      <c r="M24" s="142">
        <v>56540.456247286558</v>
      </c>
      <c r="N24" s="143"/>
      <c r="O24" s="142">
        <v>22021.334724325527</v>
      </c>
      <c r="P24" s="142">
        <v>-20840.388786747451</v>
      </c>
      <c r="Q24" s="142">
        <v>23810.555999646102</v>
      </c>
      <c r="R24" s="142">
        <v>-34514.737390842354</v>
      </c>
      <c r="S24" s="142">
        <v>7448.4812385192472</v>
      </c>
      <c r="T24" s="142">
        <v>17992.435859423851</v>
      </c>
      <c r="U24" s="142">
        <v>-12968.611961720831</v>
      </c>
      <c r="V24" s="142">
        <v>-5895.7403889972393</v>
      </c>
      <c r="W24" s="142">
        <v>9251.2038971118618</v>
      </c>
      <c r="X24" s="150"/>
      <c r="Y24" s="150"/>
      <c r="Z24" s="150"/>
      <c r="AA24" s="150"/>
      <c r="AB24" s="150"/>
      <c r="AC24" s="150"/>
      <c r="AD24" s="150"/>
      <c r="AE24" s="150"/>
      <c r="AF24" s="150"/>
    </row>
    <row r="25" spans="1:32">
      <c r="B25" s="6" t="s">
        <v>41</v>
      </c>
      <c r="C25" s="219"/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3"/>
      <c r="O25" s="142">
        <v>0</v>
      </c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50"/>
      <c r="Y25" s="150"/>
      <c r="Z25" s="150"/>
      <c r="AA25" s="150"/>
      <c r="AB25" s="150"/>
      <c r="AC25" s="150"/>
      <c r="AD25" s="150"/>
      <c r="AE25" s="150"/>
      <c r="AF25" s="150"/>
    </row>
    <row r="26" spans="1:32">
      <c r="B26" s="6" t="s">
        <v>42</v>
      </c>
      <c r="C26" s="219"/>
      <c r="D26" s="142">
        <v>0</v>
      </c>
      <c r="E26" s="142">
        <v>0</v>
      </c>
      <c r="F26" s="142">
        <v>0</v>
      </c>
      <c r="G26" s="142">
        <v>0</v>
      </c>
      <c r="H26" s="142">
        <v>0</v>
      </c>
      <c r="I26" s="142">
        <v>0</v>
      </c>
      <c r="J26" s="142">
        <v>0</v>
      </c>
      <c r="K26" s="142">
        <v>0</v>
      </c>
      <c r="L26" s="142">
        <v>0</v>
      </c>
      <c r="M26" s="142">
        <v>0</v>
      </c>
      <c r="N26" s="143"/>
      <c r="O26" s="142">
        <v>0</v>
      </c>
      <c r="P26" s="142">
        <v>0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0</v>
      </c>
      <c r="W26" s="142">
        <v>0</v>
      </c>
      <c r="X26" s="150"/>
      <c r="Y26" s="150"/>
      <c r="Z26" s="150"/>
      <c r="AA26" s="150"/>
      <c r="AB26" s="150"/>
      <c r="AC26" s="150"/>
      <c r="AD26" s="150"/>
      <c r="AE26" s="150"/>
      <c r="AF26" s="150"/>
    </row>
    <row r="27" spans="1:32">
      <c r="B27" s="6" t="s">
        <v>43</v>
      </c>
      <c r="C27" s="219"/>
      <c r="D27" s="142">
        <v>0</v>
      </c>
      <c r="E27" s="142">
        <v>0</v>
      </c>
      <c r="F27" s="142">
        <v>0</v>
      </c>
      <c r="G27" s="142">
        <v>0</v>
      </c>
      <c r="H27" s="142">
        <v>0</v>
      </c>
      <c r="I27" s="142">
        <v>0</v>
      </c>
      <c r="J27" s="142">
        <v>0</v>
      </c>
      <c r="K27" s="142">
        <v>0</v>
      </c>
      <c r="L27" s="142">
        <v>0</v>
      </c>
      <c r="M27" s="142">
        <v>0</v>
      </c>
      <c r="N27" s="143"/>
      <c r="O27" s="142">
        <v>0</v>
      </c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0</v>
      </c>
      <c r="W27" s="142">
        <v>0</v>
      </c>
      <c r="X27" s="150"/>
      <c r="Y27" s="150"/>
      <c r="Z27" s="150"/>
      <c r="AA27" s="150"/>
      <c r="AB27" s="150"/>
      <c r="AC27" s="150"/>
      <c r="AD27" s="150"/>
      <c r="AE27" s="150"/>
      <c r="AF27" s="150"/>
    </row>
    <row r="28" spans="1:32">
      <c r="B28" s="6" t="s">
        <v>44</v>
      </c>
      <c r="C28" s="219"/>
      <c r="D28" s="142">
        <v>0</v>
      </c>
      <c r="E28" s="142">
        <v>0</v>
      </c>
      <c r="F28" s="142">
        <v>0</v>
      </c>
      <c r="G28" s="142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3"/>
      <c r="O28" s="142">
        <v>0</v>
      </c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50"/>
      <c r="Y28" s="150"/>
      <c r="Z28" s="150"/>
      <c r="AA28" s="150"/>
      <c r="AB28" s="150"/>
      <c r="AC28" s="150"/>
      <c r="AD28" s="150"/>
      <c r="AE28" s="150"/>
      <c r="AF28" s="150"/>
    </row>
    <row r="29" spans="1:32">
      <c r="B29" s="7" t="s">
        <v>45</v>
      </c>
      <c r="C29" s="219"/>
      <c r="D29" s="142"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3"/>
      <c r="O29" s="142">
        <v>0</v>
      </c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50"/>
      <c r="Y29" s="150"/>
      <c r="Z29" s="150"/>
      <c r="AA29" s="150"/>
      <c r="AB29" s="150"/>
      <c r="AC29" s="150"/>
      <c r="AD29" s="150"/>
      <c r="AE29" s="150"/>
      <c r="AF29" s="150"/>
    </row>
    <row r="30" spans="1:32">
      <c r="B30" s="7" t="s">
        <v>46</v>
      </c>
      <c r="C30" s="219"/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3"/>
      <c r="O30" s="142">
        <v>0</v>
      </c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50"/>
      <c r="Y30" s="150"/>
      <c r="Z30" s="150"/>
      <c r="AA30" s="150"/>
      <c r="AB30" s="150"/>
      <c r="AC30" s="150"/>
      <c r="AD30" s="150"/>
      <c r="AE30" s="150"/>
      <c r="AF30" s="150"/>
    </row>
    <row r="31" spans="1:32">
      <c r="B31" s="6" t="s">
        <v>317</v>
      </c>
      <c r="C31" s="219"/>
      <c r="D31" s="142">
        <v>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3"/>
      <c r="O31" s="142">
        <v>0</v>
      </c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50"/>
      <c r="Y31" s="150"/>
      <c r="Z31" s="150"/>
      <c r="AA31" s="150"/>
      <c r="AB31" s="150"/>
      <c r="AC31" s="150"/>
      <c r="AD31" s="150"/>
      <c r="AE31" s="150"/>
      <c r="AF31" s="150"/>
    </row>
    <row r="32" spans="1:32">
      <c r="B32" s="6" t="s">
        <v>108</v>
      </c>
      <c r="C32" s="219"/>
      <c r="D32" s="142">
        <v>0</v>
      </c>
      <c r="E32" s="142">
        <v>0</v>
      </c>
      <c r="F32" s="142">
        <v>0</v>
      </c>
      <c r="G32" s="142">
        <v>0</v>
      </c>
      <c r="H32" s="142">
        <v>0</v>
      </c>
      <c r="I32" s="142">
        <v>0</v>
      </c>
      <c r="J32" s="142">
        <v>0</v>
      </c>
      <c r="K32" s="142">
        <v>0</v>
      </c>
      <c r="L32" s="142">
        <v>0</v>
      </c>
      <c r="M32" s="142">
        <v>0</v>
      </c>
      <c r="N32" s="143"/>
      <c r="O32" s="142">
        <v>0</v>
      </c>
      <c r="P32" s="142">
        <v>0</v>
      </c>
      <c r="Q32" s="142">
        <v>0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50"/>
      <c r="Y32" s="150"/>
      <c r="Z32" s="150"/>
      <c r="AA32" s="150"/>
      <c r="AB32" s="150"/>
      <c r="AC32" s="150"/>
      <c r="AD32" s="150"/>
      <c r="AE32" s="150"/>
      <c r="AF32" s="150"/>
    </row>
    <row r="33" spans="1:32">
      <c r="B33" s="6" t="s">
        <v>48</v>
      </c>
      <c r="C33" s="219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3"/>
      <c r="O33" s="142">
        <v>0</v>
      </c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50"/>
      <c r="Y33" s="150"/>
      <c r="Z33" s="150"/>
      <c r="AA33" s="150"/>
      <c r="AB33" s="150"/>
      <c r="AC33" s="150"/>
      <c r="AD33" s="150"/>
      <c r="AE33" s="150"/>
      <c r="AF33" s="150"/>
    </row>
    <row r="34" spans="1:32">
      <c r="B34" s="6" t="s">
        <v>325</v>
      </c>
      <c r="C34" s="219"/>
      <c r="D34" s="142">
        <v>50235.923056567844</v>
      </c>
      <c r="E34" s="142">
        <v>72257.257780893371</v>
      </c>
      <c r="F34" s="142">
        <v>51416.868994145923</v>
      </c>
      <c r="G34" s="142">
        <v>75227.424993792025</v>
      </c>
      <c r="H34" s="142">
        <v>40712.687602949663</v>
      </c>
      <c r="I34" s="142">
        <v>48161.168841468912</v>
      </c>
      <c r="J34" s="142">
        <v>66153.604700892771</v>
      </c>
      <c r="K34" s="142">
        <v>53184.992739171932</v>
      </c>
      <c r="L34" s="142">
        <v>47289.252350174698</v>
      </c>
      <c r="M34" s="142">
        <v>56540.456247286558</v>
      </c>
      <c r="N34" s="143"/>
      <c r="O34" s="142">
        <v>22021.334724325527</v>
      </c>
      <c r="P34" s="142">
        <v>-20840.388786747451</v>
      </c>
      <c r="Q34" s="142">
        <v>23810.555999646102</v>
      </c>
      <c r="R34" s="142">
        <v>-34514.737390842354</v>
      </c>
      <c r="S34" s="142">
        <v>7448.4812385192472</v>
      </c>
      <c r="T34" s="142">
        <v>17992.435859423851</v>
      </c>
      <c r="U34" s="142">
        <v>-12968.611961720831</v>
      </c>
      <c r="V34" s="142">
        <v>-5895.7403889972393</v>
      </c>
      <c r="W34" s="142">
        <v>9251.2038971118618</v>
      </c>
      <c r="X34" s="150"/>
      <c r="Y34" s="150"/>
      <c r="Z34" s="150"/>
      <c r="AA34" s="150"/>
      <c r="AB34" s="150"/>
      <c r="AC34" s="150"/>
      <c r="AD34" s="150"/>
      <c r="AE34" s="150"/>
      <c r="AF34" s="150"/>
    </row>
    <row r="35" spans="1:32">
      <c r="B35" s="8" t="s">
        <v>101</v>
      </c>
      <c r="C35" s="219"/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142">
        <v>0</v>
      </c>
      <c r="L35" s="142">
        <v>0</v>
      </c>
      <c r="M35" s="142">
        <v>0</v>
      </c>
      <c r="N35" s="143"/>
      <c r="O35" s="142">
        <v>0</v>
      </c>
      <c r="P35" s="142">
        <v>0</v>
      </c>
      <c r="Q35" s="142">
        <v>0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50"/>
      <c r="Y35" s="150"/>
      <c r="Z35" s="150"/>
      <c r="AA35" s="150"/>
      <c r="AB35" s="150"/>
      <c r="AC35" s="150"/>
      <c r="AD35" s="150"/>
      <c r="AE35" s="150"/>
      <c r="AF35" s="150"/>
    </row>
    <row r="36" spans="1:32" s="45" customFormat="1">
      <c r="A36" s="38"/>
      <c r="B36" s="29" t="s">
        <v>9</v>
      </c>
      <c r="C36" s="209" t="s">
        <v>296</v>
      </c>
      <c r="D36" s="139">
        <v>582886.07050318038</v>
      </c>
      <c r="E36" s="139">
        <v>692209.84847150871</v>
      </c>
      <c r="F36" s="139">
        <v>754830.2197282277</v>
      </c>
      <c r="G36" s="139">
        <v>969954.26036857138</v>
      </c>
      <c r="H36" s="139">
        <v>925403.93653722107</v>
      </c>
      <c r="I36" s="139">
        <v>1094542.8422963067</v>
      </c>
      <c r="J36" s="139">
        <v>1310975.1824239963</v>
      </c>
      <c r="K36" s="139">
        <v>1214730.1020156736</v>
      </c>
      <c r="L36" s="139">
        <v>1350878.1761467264</v>
      </c>
      <c r="M36" s="139">
        <v>1685387.7425908048</v>
      </c>
      <c r="N36" s="146"/>
      <c r="O36" s="139">
        <v>109323.77796832824</v>
      </c>
      <c r="P36" s="139">
        <v>62620.371256719045</v>
      </c>
      <c r="Q36" s="139">
        <v>215124.04064034362</v>
      </c>
      <c r="R36" s="139">
        <v>-44550.323831350215</v>
      </c>
      <c r="S36" s="139">
        <v>169138.90575908573</v>
      </c>
      <c r="T36" s="139">
        <v>216432.34012768953</v>
      </c>
      <c r="U36" s="139">
        <v>-96245.08040832261</v>
      </c>
      <c r="V36" s="139">
        <v>136148.07413105265</v>
      </c>
      <c r="W36" s="139">
        <v>334509.56644407852</v>
      </c>
      <c r="X36" s="149"/>
      <c r="Y36" s="149"/>
      <c r="Z36" s="149"/>
      <c r="AA36" s="149"/>
      <c r="AB36" s="149"/>
      <c r="AC36" s="149"/>
      <c r="AD36" s="149"/>
      <c r="AE36" s="149"/>
      <c r="AF36" s="149"/>
    </row>
    <row r="37" spans="1:32">
      <c r="B37" s="208" t="s">
        <v>40</v>
      </c>
      <c r="C37" s="219"/>
      <c r="D37" s="142">
        <v>300027.08857887343</v>
      </c>
      <c r="E37" s="142">
        <v>335283.62942209071</v>
      </c>
      <c r="F37" s="142">
        <v>382636.28233578766</v>
      </c>
      <c r="G37" s="142">
        <v>415460.46630958747</v>
      </c>
      <c r="H37" s="142">
        <v>465363.23439932195</v>
      </c>
      <c r="I37" s="142">
        <v>605653.23341885838</v>
      </c>
      <c r="J37" s="142">
        <v>700831.26860893751</v>
      </c>
      <c r="K37" s="142">
        <v>802928.7858883586</v>
      </c>
      <c r="L37" s="142">
        <v>797835.22188993625</v>
      </c>
      <c r="M37" s="142">
        <v>1122368.2171144679</v>
      </c>
      <c r="N37" s="143"/>
      <c r="O37" s="142">
        <v>35256.540843217292</v>
      </c>
      <c r="P37" s="142">
        <v>47352.652913696918</v>
      </c>
      <c r="Q37" s="142">
        <v>32824.183973799802</v>
      </c>
      <c r="R37" s="142">
        <v>49902.768089734447</v>
      </c>
      <c r="S37" s="142">
        <v>140289.99901953648</v>
      </c>
      <c r="T37" s="142">
        <v>95178.035190079216</v>
      </c>
      <c r="U37" s="142">
        <v>102097.51727942108</v>
      </c>
      <c r="V37" s="142">
        <v>-5093.5639984224154</v>
      </c>
      <c r="W37" s="142">
        <v>324532.99522453174</v>
      </c>
      <c r="X37" s="150"/>
      <c r="Y37" s="150"/>
      <c r="Z37" s="150"/>
      <c r="AA37" s="150"/>
      <c r="AB37" s="150"/>
      <c r="AC37" s="150"/>
      <c r="AD37" s="150"/>
      <c r="AE37" s="150"/>
      <c r="AF37" s="150"/>
    </row>
    <row r="38" spans="1:32">
      <c r="B38" s="6" t="s">
        <v>41</v>
      </c>
      <c r="C38" s="219"/>
      <c r="D38" s="142">
        <v>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0</v>
      </c>
      <c r="K38" s="142">
        <v>0</v>
      </c>
      <c r="L38" s="142">
        <v>0</v>
      </c>
      <c r="M38" s="142">
        <v>0</v>
      </c>
      <c r="N38" s="143"/>
      <c r="O38" s="142">
        <v>0</v>
      </c>
      <c r="P38" s="142">
        <v>0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50"/>
      <c r="Y38" s="150"/>
      <c r="Z38" s="150"/>
      <c r="AA38" s="150"/>
      <c r="AB38" s="150"/>
      <c r="AC38" s="150"/>
      <c r="AD38" s="150"/>
      <c r="AE38" s="150"/>
      <c r="AF38" s="150"/>
    </row>
    <row r="39" spans="1:32">
      <c r="B39" s="6" t="s">
        <v>42</v>
      </c>
      <c r="C39" s="219"/>
      <c r="D39" s="142">
        <v>94136.524082318152</v>
      </c>
      <c r="E39" s="142">
        <v>123783.82184730103</v>
      </c>
      <c r="F39" s="142">
        <v>149473.5707591454</v>
      </c>
      <c r="G39" s="142">
        <v>137294.20394103057</v>
      </c>
      <c r="H39" s="142">
        <v>175359.47831199178</v>
      </c>
      <c r="I39" s="142">
        <v>211942.28989779786</v>
      </c>
      <c r="J39" s="142">
        <v>273407.44971397321</v>
      </c>
      <c r="K39" s="142">
        <v>328347.47743317729</v>
      </c>
      <c r="L39" s="142">
        <v>302972.07945713005</v>
      </c>
      <c r="M39" s="142">
        <v>500980.19281120831</v>
      </c>
      <c r="N39" s="143"/>
      <c r="O39" s="142">
        <v>29647.297764982886</v>
      </c>
      <c r="P39" s="142">
        <v>25689.748911844366</v>
      </c>
      <c r="Q39" s="142">
        <v>-12179.36681811484</v>
      </c>
      <c r="R39" s="142">
        <v>38065.274370961219</v>
      </c>
      <c r="S39" s="142">
        <v>36582.811585806077</v>
      </c>
      <c r="T39" s="142">
        <v>61465.159816175357</v>
      </c>
      <c r="U39" s="142">
        <v>54940.027719204088</v>
      </c>
      <c r="V39" s="142">
        <v>-25375.397976047225</v>
      </c>
      <c r="W39" s="142">
        <v>198008.11335407826</v>
      </c>
      <c r="X39" s="150"/>
      <c r="Y39" s="150"/>
      <c r="Z39" s="150"/>
      <c r="AA39" s="150"/>
      <c r="AB39" s="150"/>
      <c r="AC39" s="150"/>
      <c r="AD39" s="150"/>
      <c r="AE39" s="150"/>
      <c r="AF39" s="150"/>
    </row>
    <row r="40" spans="1:32">
      <c r="B40" s="6" t="s">
        <v>43</v>
      </c>
      <c r="C40" s="219"/>
      <c r="D40" s="142">
        <v>190796.93449655527</v>
      </c>
      <c r="E40" s="142">
        <v>197796.76007478969</v>
      </c>
      <c r="F40" s="142">
        <v>221016.23907664226</v>
      </c>
      <c r="G40" s="142">
        <v>266611.25486855692</v>
      </c>
      <c r="H40" s="142">
        <v>277912.84608733014</v>
      </c>
      <c r="I40" s="142">
        <v>380504.71602106054</v>
      </c>
      <c r="J40" s="142">
        <v>416243.55092522776</v>
      </c>
      <c r="K40" s="142">
        <v>463682.95643259445</v>
      </c>
      <c r="L40" s="142">
        <v>484341.33993280621</v>
      </c>
      <c r="M40" s="142">
        <v>606220.27180325962</v>
      </c>
      <c r="N40" s="143"/>
      <c r="O40" s="142">
        <v>6999.8255782344131</v>
      </c>
      <c r="P40" s="142">
        <v>23219.479001852553</v>
      </c>
      <c r="Q40" s="142">
        <v>45595.015791914644</v>
      </c>
      <c r="R40" s="142">
        <v>11301.591218773228</v>
      </c>
      <c r="S40" s="142">
        <v>102591.86993373041</v>
      </c>
      <c r="T40" s="142">
        <v>35738.834904167197</v>
      </c>
      <c r="U40" s="142">
        <v>47439.405507366697</v>
      </c>
      <c r="V40" s="142">
        <v>20658.383500211767</v>
      </c>
      <c r="W40" s="142">
        <v>121878.93187045347</v>
      </c>
      <c r="X40" s="150"/>
      <c r="Y40" s="150"/>
      <c r="Z40" s="150"/>
      <c r="AA40" s="150"/>
      <c r="AB40" s="150"/>
      <c r="AC40" s="150"/>
      <c r="AD40" s="150"/>
      <c r="AE40" s="150"/>
      <c r="AF40" s="150"/>
    </row>
    <row r="41" spans="1:32">
      <c r="B41" s="6" t="s">
        <v>44</v>
      </c>
      <c r="C41" s="219"/>
      <c r="D41" s="142">
        <v>0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142">
        <v>0</v>
      </c>
      <c r="K41" s="142">
        <v>0</v>
      </c>
      <c r="L41" s="142">
        <v>0</v>
      </c>
      <c r="M41" s="142">
        <v>0</v>
      </c>
      <c r="N41" s="143"/>
      <c r="O41" s="142">
        <v>0</v>
      </c>
      <c r="P41" s="142">
        <v>0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  <c r="V41" s="142">
        <v>0</v>
      </c>
      <c r="W41" s="142">
        <v>0</v>
      </c>
      <c r="X41" s="150"/>
      <c r="Y41" s="150"/>
      <c r="Z41" s="150"/>
      <c r="AA41" s="150"/>
      <c r="AB41" s="150"/>
      <c r="AC41" s="150"/>
      <c r="AD41" s="150"/>
      <c r="AE41" s="150"/>
      <c r="AF41" s="150"/>
    </row>
    <row r="42" spans="1:32">
      <c r="B42" s="7" t="s">
        <v>45</v>
      </c>
      <c r="C42" s="219"/>
      <c r="D42" s="142">
        <v>0</v>
      </c>
      <c r="E42" s="142">
        <v>0</v>
      </c>
      <c r="F42" s="142">
        <v>0</v>
      </c>
      <c r="G42" s="142">
        <v>0</v>
      </c>
      <c r="H42" s="142">
        <v>0</v>
      </c>
      <c r="I42" s="142">
        <v>0</v>
      </c>
      <c r="J42" s="142">
        <v>0</v>
      </c>
      <c r="K42" s="142">
        <v>0</v>
      </c>
      <c r="L42" s="142">
        <v>0</v>
      </c>
      <c r="M42" s="142">
        <v>0</v>
      </c>
      <c r="N42" s="143"/>
      <c r="O42" s="142">
        <v>0</v>
      </c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50"/>
      <c r="Y42" s="150"/>
      <c r="Z42" s="150"/>
      <c r="AA42" s="150"/>
      <c r="AB42" s="150"/>
      <c r="AC42" s="150"/>
      <c r="AD42" s="150"/>
      <c r="AE42" s="150"/>
      <c r="AF42" s="150"/>
    </row>
    <row r="43" spans="1:32">
      <c r="B43" s="7" t="s">
        <v>46</v>
      </c>
      <c r="C43" s="219"/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3"/>
      <c r="O43" s="142">
        <v>0</v>
      </c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50"/>
      <c r="Y43" s="150"/>
      <c r="Z43" s="150"/>
      <c r="AA43" s="150"/>
      <c r="AB43" s="150"/>
      <c r="AC43" s="150"/>
      <c r="AD43" s="150"/>
      <c r="AE43" s="150"/>
      <c r="AF43" s="150"/>
    </row>
    <row r="44" spans="1:32">
      <c r="B44" s="6" t="s">
        <v>317</v>
      </c>
      <c r="C44" s="219"/>
      <c r="D44" s="142">
        <v>15093.630000000001</v>
      </c>
      <c r="E44" s="142">
        <v>13703.047499999999</v>
      </c>
      <c r="F44" s="142">
        <v>12146.472500000002</v>
      </c>
      <c r="G44" s="142">
        <v>11555.007499999998</v>
      </c>
      <c r="H44" s="142">
        <v>12090.909999999998</v>
      </c>
      <c r="I44" s="142">
        <v>13206.227500000001</v>
      </c>
      <c r="J44" s="142">
        <v>11180.267969736664</v>
      </c>
      <c r="K44" s="142">
        <v>10898.352022586958</v>
      </c>
      <c r="L44" s="142">
        <v>10521.802500000002</v>
      </c>
      <c r="M44" s="142">
        <v>15167.752500000001</v>
      </c>
      <c r="N44" s="143"/>
      <c r="O44" s="142">
        <v>-1390.5825000000023</v>
      </c>
      <c r="P44" s="142">
        <v>-1556.574999999998</v>
      </c>
      <c r="Q44" s="142">
        <v>-591.46500000000378</v>
      </c>
      <c r="R44" s="142">
        <v>535.90250000000026</v>
      </c>
      <c r="S44" s="142">
        <v>1115.3175000000019</v>
      </c>
      <c r="T44" s="142">
        <v>-2025.9595302633356</v>
      </c>
      <c r="U44" s="142">
        <v>-281.91594714970591</v>
      </c>
      <c r="V44" s="142">
        <v>-376.54952258695715</v>
      </c>
      <c r="W44" s="142">
        <v>4645.9499999999989</v>
      </c>
      <c r="X44" s="150"/>
      <c r="Y44" s="150"/>
      <c r="Z44" s="150"/>
      <c r="AA44" s="150"/>
      <c r="AB44" s="150"/>
      <c r="AC44" s="150"/>
      <c r="AD44" s="150"/>
      <c r="AE44" s="150"/>
      <c r="AF44" s="150"/>
    </row>
    <row r="45" spans="1:32">
      <c r="B45" s="6" t="s">
        <v>108</v>
      </c>
      <c r="C45" s="219"/>
      <c r="D45" s="142">
        <v>0</v>
      </c>
      <c r="E45" s="142">
        <v>0</v>
      </c>
      <c r="F45" s="142">
        <v>0</v>
      </c>
      <c r="G45" s="142">
        <v>0</v>
      </c>
      <c r="H45" s="142">
        <v>0</v>
      </c>
      <c r="I45" s="142">
        <v>0</v>
      </c>
      <c r="J45" s="142">
        <v>0</v>
      </c>
      <c r="K45" s="142">
        <v>0</v>
      </c>
      <c r="L45" s="142">
        <v>0</v>
      </c>
      <c r="M45" s="142">
        <v>0</v>
      </c>
      <c r="N45" s="143"/>
      <c r="O45" s="142">
        <v>0</v>
      </c>
      <c r="P45" s="142">
        <v>0</v>
      </c>
      <c r="Q45" s="142">
        <v>0</v>
      </c>
      <c r="R45" s="142">
        <v>0</v>
      </c>
      <c r="S45" s="142">
        <v>0</v>
      </c>
      <c r="T45" s="142">
        <v>0</v>
      </c>
      <c r="U45" s="142">
        <v>0</v>
      </c>
      <c r="V45" s="142">
        <v>0</v>
      </c>
      <c r="W45" s="142">
        <v>0</v>
      </c>
      <c r="X45" s="150"/>
      <c r="Y45" s="150"/>
      <c r="Z45" s="150"/>
      <c r="AA45" s="150"/>
      <c r="AB45" s="150"/>
      <c r="AC45" s="150"/>
      <c r="AD45" s="150"/>
      <c r="AE45" s="150"/>
      <c r="AF45" s="150"/>
    </row>
    <row r="46" spans="1:32">
      <c r="B46" s="6" t="s">
        <v>48</v>
      </c>
      <c r="C46" s="219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3"/>
      <c r="O46" s="142">
        <v>0</v>
      </c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50"/>
      <c r="Y46" s="150"/>
      <c r="Z46" s="150"/>
      <c r="AA46" s="150"/>
      <c r="AB46" s="150"/>
      <c r="AC46" s="150"/>
      <c r="AD46" s="150"/>
      <c r="AE46" s="150"/>
      <c r="AF46" s="150"/>
    </row>
    <row r="47" spans="1:32">
      <c r="B47" s="6" t="s">
        <v>325</v>
      </c>
      <c r="C47" s="219"/>
      <c r="D47" s="142">
        <v>0</v>
      </c>
      <c r="E47" s="142">
        <v>0</v>
      </c>
      <c r="F47" s="142">
        <v>0</v>
      </c>
      <c r="G47" s="142">
        <v>0</v>
      </c>
      <c r="H47" s="142">
        <v>0</v>
      </c>
      <c r="I47" s="142">
        <v>0</v>
      </c>
      <c r="J47" s="142">
        <v>0</v>
      </c>
      <c r="K47" s="142">
        <v>0</v>
      </c>
      <c r="L47" s="142">
        <v>0</v>
      </c>
      <c r="M47" s="142">
        <v>0</v>
      </c>
      <c r="N47" s="143"/>
      <c r="O47" s="142">
        <v>0</v>
      </c>
      <c r="P47" s="142">
        <v>0</v>
      </c>
      <c r="Q47" s="142">
        <v>0</v>
      </c>
      <c r="R47" s="142">
        <v>0</v>
      </c>
      <c r="S47" s="142">
        <v>0</v>
      </c>
      <c r="T47" s="142">
        <v>0</v>
      </c>
      <c r="U47" s="142">
        <v>0</v>
      </c>
      <c r="V47" s="142">
        <v>0</v>
      </c>
      <c r="W47" s="142">
        <v>0</v>
      </c>
      <c r="X47" s="150"/>
      <c r="Y47" s="150"/>
      <c r="Z47" s="150"/>
      <c r="AA47" s="150"/>
      <c r="AB47" s="150"/>
      <c r="AC47" s="150"/>
      <c r="AD47" s="150"/>
      <c r="AE47" s="150"/>
      <c r="AF47" s="150"/>
    </row>
    <row r="48" spans="1:32">
      <c r="B48" s="8" t="s">
        <v>101</v>
      </c>
      <c r="C48" s="219"/>
      <c r="D48" s="142">
        <v>282858.98192430701</v>
      </c>
      <c r="E48" s="142">
        <v>356926.219049418</v>
      </c>
      <c r="F48" s="142">
        <v>372193.93739244004</v>
      </c>
      <c r="G48" s="142">
        <v>554493.79405898403</v>
      </c>
      <c r="H48" s="142">
        <v>460040.70213789918</v>
      </c>
      <c r="I48" s="142">
        <v>488889.60887744842</v>
      </c>
      <c r="J48" s="142">
        <v>610143.91381505888</v>
      </c>
      <c r="K48" s="142">
        <v>411801.31612731505</v>
      </c>
      <c r="L48" s="142">
        <v>553042.95425678999</v>
      </c>
      <c r="M48" s="142">
        <v>563019.52547633694</v>
      </c>
      <c r="N48" s="143"/>
      <c r="O48" s="142">
        <v>74067.237125110973</v>
      </c>
      <c r="P48" s="142">
        <v>15267.718343022079</v>
      </c>
      <c r="Q48" s="142">
        <v>182299.85666654393</v>
      </c>
      <c r="R48" s="142">
        <v>-94453.091921084793</v>
      </c>
      <c r="S48" s="142">
        <v>28848.906739549238</v>
      </c>
      <c r="T48" s="142">
        <v>121254.3049376105</v>
      </c>
      <c r="U48" s="142">
        <v>-198342.5976877439</v>
      </c>
      <c r="V48" s="142">
        <v>141241.638129475</v>
      </c>
      <c r="W48" s="142">
        <v>9976.571219546986</v>
      </c>
      <c r="X48" s="150"/>
      <c r="Y48" s="150"/>
      <c r="Z48" s="150"/>
      <c r="AA48" s="150"/>
      <c r="AB48" s="150"/>
      <c r="AC48" s="150"/>
      <c r="AD48" s="150"/>
      <c r="AE48" s="150"/>
      <c r="AF48" s="150"/>
    </row>
    <row r="49" spans="1:32" s="45" customFormat="1">
      <c r="A49" s="38"/>
      <c r="B49" s="29" t="s">
        <v>25</v>
      </c>
      <c r="C49" s="209" t="s">
        <v>297</v>
      </c>
      <c r="D49" s="139">
        <v>4719938.8359746793</v>
      </c>
      <c r="E49" s="139">
        <v>5355262.3973209979</v>
      </c>
      <c r="F49" s="139">
        <v>5194936.3945958717</v>
      </c>
      <c r="G49" s="139">
        <v>6132539.8190798201</v>
      </c>
      <c r="H49" s="139">
        <v>6513054.1952576693</v>
      </c>
      <c r="I49" s="139">
        <v>5956839.0982819302</v>
      </c>
      <c r="J49" s="139">
        <v>8418515.3531769235</v>
      </c>
      <c r="K49" s="139">
        <v>8231158.0370004158</v>
      </c>
      <c r="L49" s="139">
        <v>8741712.6859791577</v>
      </c>
      <c r="M49" s="139">
        <v>8755936.2929722033</v>
      </c>
      <c r="N49" s="146"/>
      <c r="O49" s="139">
        <v>635323.56134631846</v>
      </c>
      <c r="P49" s="139">
        <v>-160326.00272512573</v>
      </c>
      <c r="Q49" s="139">
        <v>937603.42448394804</v>
      </c>
      <c r="R49" s="139">
        <v>380514.37617784902</v>
      </c>
      <c r="S49" s="139">
        <v>-556215.09697573935</v>
      </c>
      <c r="T49" s="139">
        <v>2461676.2548949933</v>
      </c>
      <c r="U49" s="139">
        <v>-187357.31617650745</v>
      </c>
      <c r="V49" s="139">
        <v>510554.6489787419</v>
      </c>
      <c r="W49" s="139">
        <v>14223.606993045541</v>
      </c>
      <c r="X49" s="149"/>
      <c r="Y49" s="149"/>
      <c r="Z49" s="149"/>
      <c r="AA49" s="149"/>
      <c r="AB49" s="149"/>
      <c r="AC49" s="149"/>
      <c r="AD49" s="149"/>
      <c r="AE49" s="149"/>
      <c r="AF49" s="149"/>
    </row>
    <row r="50" spans="1:32">
      <c r="B50" s="208" t="s">
        <v>40</v>
      </c>
      <c r="C50" s="219"/>
      <c r="D50" s="142">
        <v>4241591.4400553461</v>
      </c>
      <c r="E50" s="142">
        <v>4800941.4790091757</v>
      </c>
      <c r="F50" s="142">
        <v>4517224.7269958723</v>
      </c>
      <c r="G50" s="142">
        <v>5424069.9166736044</v>
      </c>
      <c r="H50" s="142">
        <v>5868739.448389899</v>
      </c>
      <c r="I50" s="142">
        <v>5480818.8150224611</v>
      </c>
      <c r="J50" s="142">
        <v>7918889.666084718</v>
      </c>
      <c r="K50" s="142">
        <v>7673918.5982480412</v>
      </c>
      <c r="L50" s="142">
        <v>8119124.8830325957</v>
      </c>
      <c r="M50" s="142">
        <v>8234241.6768435286</v>
      </c>
      <c r="N50" s="143"/>
      <c r="O50" s="142">
        <v>559350.03895382944</v>
      </c>
      <c r="P50" s="142">
        <v>-283716.75201330445</v>
      </c>
      <c r="Q50" s="142">
        <v>906845.18967773253</v>
      </c>
      <c r="R50" s="142">
        <v>444669.53171629494</v>
      </c>
      <c r="S50" s="142">
        <v>-387920.63336743851</v>
      </c>
      <c r="T50" s="142">
        <v>2438070.8510622568</v>
      </c>
      <c r="U50" s="142">
        <v>-244971.0678366764</v>
      </c>
      <c r="V50" s="142">
        <v>445206.28478455439</v>
      </c>
      <c r="W50" s="142">
        <v>115116.79381093338</v>
      </c>
      <c r="X50" s="150"/>
      <c r="Y50" s="150"/>
      <c r="Z50" s="150"/>
      <c r="AA50" s="150"/>
      <c r="AB50" s="150"/>
      <c r="AC50" s="150"/>
      <c r="AD50" s="150"/>
      <c r="AE50" s="150"/>
      <c r="AF50" s="150"/>
    </row>
    <row r="51" spans="1:32">
      <c r="B51" s="6" t="s">
        <v>41</v>
      </c>
      <c r="C51" s="219"/>
      <c r="D51" s="142">
        <v>0</v>
      </c>
      <c r="E51" s="142">
        <v>0</v>
      </c>
      <c r="F51" s="142">
        <v>0</v>
      </c>
      <c r="G51" s="142">
        <v>0</v>
      </c>
      <c r="H51" s="142">
        <v>0</v>
      </c>
      <c r="I51" s="142">
        <v>0</v>
      </c>
      <c r="J51" s="142">
        <v>0</v>
      </c>
      <c r="K51" s="142">
        <v>0</v>
      </c>
      <c r="L51" s="142">
        <v>0</v>
      </c>
      <c r="M51" s="142">
        <v>100</v>
      </c>
      <c r="N51" s="143"/>
      <c r="O51" s="142">
        <v>0</v>
      </c>
      <c r="P51" s="142">
        <v>0</v>
      </c>
      <c r="Q51" s="142">
        <v>0</v>
      </c>
      <c r="R51" s="142">
        <v>0</v>
      </c>
      <c r="S51" s="142">
        <v>0</v>
      </c>
      <c r="T51" s="142">
        <v>0</v>
      </c>
      <c r="U51" s="142">
        <v>0</v>
      </c>
      <c r="V51" s="142">
        <v>0</v>
      </c>
      <c r="W51" s="142">
        <v>100</v>
      </c>
      <c r="X51" s="150"/>
      <c r="Y51" s="150"/>
      <c r="Z51" s="150"/>
      <c r="AA51" s="150"/>
      <c r="AB51" s="150"/>
      <c r="AC51" s="150"/>
      <c r="AD51" s="150"/>
      <c r="AE51" s="150"/>
      <c r="AF51" s="150"/>
    </row>
    <row r="52" spans="1:32">
      <c r="B52" s="6" t="s">
        <v>42</v>
      </c>
      <c r="C52" s="219"/>
      <c r="D52" s="142">
        <v>1995860.3143218493</v>
      </c>
      <c r="E52" s="142">
        <v>2068100.3798615446</v>
      </c>
      <c r="F52" s="142">
        <v>2405607.6054462572</v>
      </c>
      <c r="G52" s="142">
        <v>2568822.7203665609</v>
      </c>
      <c r="H52" s="142">
        <v>2674685.0163464341</v>
      </c>
      <c r="I52" s="142">
        <v>2779760.5054610698</v>
      </c>
      <c r="J52" s="142">
        <v>2835839.2468133443</v>
      </c>
      <c r="K52" s="142">
        <v>3049057.5761693721</v>
      </c>
      <c r="L52" s="142">
        <v>2992207.3741748007</v>
      </c>
      <c r="M52" s="142">
        <v>2852051.0377143379</v>
      </c>
      <c r="N52" s="143"/>
      <c r="O52" s="142">
        <v>72240.065539695206</v>
      </c>
      <c r="P52" s="142">
        <v>337507.22558471246</v>
      </c>
      <c r="Q52" s="142">
        <v>163215.11492030404</v>
      </c>
      <c r="R52" s="142">
        <v>105862.29597987331</v>
      </c>
      <c r="S52" s="142">
        <v>105075.48911463564</v>
      </c>
      <c r="T52" s="142">
        <v>56078.741352274301</v>
      </c>
      <c r="U52" s="142">
        <v>213218.32935602797</v>
      </c>
      <c r="V52" s="142">
        <v>-56850.201994571398</v>
      </c>
      <c r="W52" s="142">
        <v>-140156.336460463</v>
      </c>
      <c r="X52" s="150"/>
      <c r="Y52" s="150"/>
      <c r="Z52" s="150"/>
      <c r="AA52" s="150"/>
      <c r="AB52" s="150"/>
      <c r="AC52" s="150"/>
      <c r="AD52" s="150"/>
      <c r="AE52" s="150"/>
      <c r="AF52" s="150"/>
    </row>
    <row r="53" spans="1:32">
      <c r="B53" s="6" t="s">
        <v>43</v>
      </c>
      <c r="C53" s="219"/>
      <c r="D53" s="142">
        <v>679326.55500947486</v>
      </c>
      <c r="E53" s="142">
        <v>742220.30051264842</v>
      </c>
      <c r="F53" s="142">
        <v>794376.4288664934</v>
      </c>
      <c r="G53" s="142">
        <v>886554.10446273966</v>
      </c>
      <c r="H53" s="142">
        <v>978317.76886878198</v>
      </c>
      <c r="I53" s="142">
        <v>1072103.6530753984</v>
      </c>
      <c r="J53" s="142">
        <v>1298698.5064045449</v>
      </c>
      <c r="K53" s="142">
        <v>1335858.0641020904</v>
      </c>
      <c r="L53" s="142">
        <v>1404548.5439752489</v>
      </c>
      <c r="M53" s="142">
        <v>1618094.2516532682</v>
      </c>
      <c r="N53" s="143"/>
      <c r="O53" s="142">
        <v>62893.745503173523</v>
      </c>
      <c r="P53" s="142">
        <v>52156.128353844993</v>
      </c>
      <c r="Q53" s="142">
        <v>92177.675596246263</v>
      </c>
      <c r="R53" s="142">
        <v>91763.664406042342</v>
      </c>
      <c r="S53" s="142">
        <v>93785.884206616349</v>
      </c>
      <c r="T53" s="142">
        <v>226594.85332914663</v>
      </c>
      <c r="U53" s="142">
        <v>37159.557697545461</v>
      </c>
      <c r="V53" s="142">
        <v>68690.479873158445</v>
      </c>
      <c r="W53" s="142">
        <v>213545.70767801942</v>
      </c>
      <c r="X53" s="150"/>
      <c r="Y53" s="150"/>
      <c r="Z53" s="150"/>
      <c r="AA53" s="150"/>
      <c r="AB53" s="150"/>
      <c r="AC53" s="150"/>
      <c r="AD53" s="150"/>
      <c r="AE53" s="150"/>
      <c r="AF53" s="150"/>
    </row>
    <row r="54" spans="1:32">
      <c r="B54" s="6" t="s">
        <v>44</v>
      </c>
      <c r="C54" s="219"/>
      <c r="D54" s="142">
        <v>1350.5024000000003</v>
      </c>
      <c r="E54" s="142">
        <v>1994.4230999999997</v>
      </c>
      <c r="F54" s="142">
        <v>1952.5085999999999</v>
      </c>
      <c r="G54" s="142">
        <v>2127.7674999999999</v>
      </c>
      <c r="H54" s="142">
        <v>2661.6132999999995</v>
      </c>
      <c r="I54" s="142">
        <v>321.41969999999975</v>
      </c>
      <c r="J54" s="142">
        <v>327.37619999999998</v>
      </c>
      <c r="K54" s="142">
        <v>323.82689999999997</v>
      </c>
      <c r="L54" s="142">
        <v>278.43059999999997</v>
      </c>
      <c r="M54" s="142">
        <v>261.70699999999999</v>
      </c>
      <c r="N54" s="143"/>
      <c r="O54" s="142">
        <v>643.92069999999967</v>
      </c>
      <c r="P54" s="142">
        <v>-41.914500000000032</v>
      </c>
      <c r="Q54" s="142">
        <v>175.25890000000004</v>
      </c>
      <c r="R54" s="142">
        <v>533.8457999999996</v>
      </c>
      <c r="S54" s="142">
        <v>-2340.1935999999996</v>
      </c>
      <c r="T54" s="142">
        <v>5.9565000000002311</v>
      </c>
      <c r="U54" s="142">
        <v>-3.5493000000000219</v>
      </c>
      <c r="V54" s="142">
        <v>-45.396299999999989</v>
      </c>
      <c r="W54" s="142">
        <v>-16.723599999999994</v>
      </c>
      <c r="X54" s="150"/>
      <c r="Y54" s="150"/>
      <c r="Z54" s="150"/>
      <c r="AA54" s="150"/>
      <c r="AB54" s="150"/>
      <c r="AC54" s="150"/>
      <c r="AD54" s="150"/>
      <c r="AE54" s="150"/>
      <c r="AF54" s="150"/>
    </row>
    <row r="55" spans="1:32">
      <c r="B55" s="7" t="s">
        <v>45</v>
      </c>
      <c r="C55" s="219"/>
      <c r="D55" s="142">
        <v>1350.5024000000003</v>
      </c>
      <c r="E55" s="142">
        <v>1994.4230999999997</v>
      </c>
      <c r="F55" s="142">
        <v>1952.5085999999999</v>
      </c>
      <c r="G55" s="142">
        <v>2127.7674999999999</v>
      </c>
      <c r="H55" s="142">
        <v>2661.6132999999995</v>
      </c>
      <c r="I55" s="142">
        <v>321.41969999999975</v>
      </c>
      <c r="J55" s="142">
        <v>327.37619999999998</v>
      </c>
      <c r="K55" s="142">
        <v>323.82689999999997</v>
      </c>
      <c r="L55" s="142">
        <v>278.43059999999997</v>
      </c>
      <c r="M55" s="142">
        <v>261.70699999999999</v>
      </c>
      <c r="N55" s="143"/>
      <c r="O55" s="142">
        <v>643.92069999999967</v>
      </c>
      <c r="P55" s="142">
        <v>-41.914500000000032</v>
      </c>
      <c r="Q55" s="142">
        <v>175.25890000000004</v>
      </c>
      <c r="R55" s="142">
        <v>533.8457999999996</v>
      </c>
      <c r="S55" s="142">
        <v>-2340.1935999999996</v>
      </c>
      <c r="T55" s="142">
        <v>5.9565000000002311</v>
      </c>
      <c r="U55" s="142">
        <v>-3.5493000000000219</v>
      </c>
      <c r="V55" s="142">
        <v>-45.396299999999989</v>
      </c>
      <c r="W55" s="142">
        <v>-16.723599999999994</v>
      </c>
      <c r="X55" s="150"/>
      <c r="Y55" s="150"/>
      <c r="Z55" s="150"/>
      <c r="AA55" s="150"/>
      <c r="AB55" s="150"/>
      <c r="AC55" s="150"/>
      <c r="AD55" s="150"/>
      <c r="AE55" s="150"/>
      <c r="AF55" s="150"/>
    </row>
    <row r="56" spans="1:32">
      <c r="B56" s="7" t="s">
        <v>46</v>
      </c>
      <c r="C56" s="219"/>
      <c r="D56" s="142">
        <v>0</v>
      </c>
      <c r="E56" s="142">
        <v>0</v>
      </c>
      <c r="F56" s="142">
        <v>0</v>
      </c>
      <c r="G56" s="142">
        <v>0</v>
      </c>
      <c r="H56" s="142">
        <v>0</v>
      </c>
      <c r="I56" s="142">
        <v>0</v>
      </c>
      <c r="J56" s="142">
        <v>0</v>
      </c>
      <c r="K56" s="142">
        <v>0</v>
      </c>
      <c r="L56" s="142">
        <v>0</v>
      </c>
      <c r="M56" s="142">
        <v>0</v>
      </c>
      <c r="N56" s="143"/>
      <c r="O56" s="142">
        <v>0</v>
      </c>
      <c r="P56" s="142">
        <v>0</v>
      </c>
      <c r="Q56" s="142">
        <v>0</v>
      </c>
      <c r="R56" s="142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0</v>
      </c>
      <c r="X56" s="150"/>
      <c r="Y56" s="150"/>
      <c r="Z56" s="150"/>
      <c r="AA56" s="150"/>
      <c r="AB56" s="150"/>
      <c r="AC56" s="150"/>
      <c r="AD56" s="150"/>
      <c r="AE56" s="150"/>
      <c r="AF56" s="150"/>
    </row>
    <row r="57" spans="1:32">
      <c r="B57" s="6" t="s">
        <v>317</v>
      </c>
      <c r="C57" s="219"/>
      <c r="D57" s="142">
        <v>58897.348992990286</v>
      </c>
      <c r="E57" s="142">
        <v>70779.68766607852</v>
      </c>
      <c r="F57" s="142">
        <v>69947.87001707725</v>
      </c>
      <c r="G57" s="142">
        <v>74938.463867136408</v>
      </c>
      <c r="H57" s="142">
        <v>64875.568590450028</v>
      </c>
      <c r="I57" s="142">
        <v>55237.997951295663</v>
      </c>
      <c r="J57" s="142">
        <v>51047.010174917938</v>
      </c>
      <c r="K57" s="142">
        <v>48270.363624446582</v>
      </c>
      <c r="L57" s="142">
        <v>71763.474456571697</v>
      </c>
      <c r="M57" s="142">
        <v>80193.644047749825</v>
      </c>
      <c r="N57" s="143"/>
      <c r="O57" s="142">
        <v>11882.338673088236</v>
      </c>
      <c r="P57" s="142">
        <v>-831.81764900126609</v>
      </c>
      <c r="Q57" s="142">
        <v>4990.5938500591565</v>
      </c>
      <c r="R57" s="142">
        <v>-10062.895276686379</v>
      </c>
      <c r="S57" s="142">
        <v>-9637.5706391543645</v>
      </c>
      <c r="T57" s="142">
        <v>-4190.9877763777276</v>
      </c>
      <c r="U57" s="142">
        <v>-2776.6465504713551</v>
      </c>
      <c r="V57" s="142">
        <v>23493.110832125109</v>
      </c>
      <c r="W57" s="142">
        <v>8430.169591178128</v>
      </c>
      <c r="X57" s="150"/>
      <c r="Y57" s="150"/>
      <c r="Z57" s="150"/>
      <c r="AA57" s="150"/>
      <c r="AB57" s="150"/>
      <c r="AC57" s="150"/>
      <c r="AD57" s="150"/>
      <c r="AE57" s="150"/>
      <c r="AF57" s="150"/>
    </row>
    <row r="58" spans="1:32">
      <c r="B58" s="6" t="s">
        <v>108</v>
      </c>
      <c r="C58" s="219"/>
      <c r="D58" s="142">
        <v>1506156.7193310321</v>
      </c>
      <c r="E58" s="142">
        <v>1917846.6878689048</v>
      </c>
      <c r="F58" s="142">
        <v>1245340.3140660441</v>
      </c>
      <c r="G58" s="142">
        <v>1891626.8604771672</v>
      </c>
      <c r="H58" s="142">
        <v>2148199.4812842328</v>
      </c>
      <c r="I58" s="142">
        <v>1573395.2388346966</v>
      </c>
      <c r="J58" s="142">
        <v>3732977.5264919102</v>
      </c>
      <c r="K58" s="142">
        <v>3240408.767452132</v>
      </c>
      <c r="L58" s="142">
        <v>3650327.0598259741</v>
      </c>
      <c r="M58" s="142">
        <v>3683541.0364281726</v>
      </c>
      <c r="N58" s="143"/>
      <c r="O58" s="142">
        <v>411689.96853787248</v>
      </c>
      <c r="P58" s="142">
        <v>-672506.37380286062</v>
      </c>
      <c r="Q58" s="142">
        <v>646286.54641112301</v>
      </c>
      <c r="R58" s="142">
        <v>256572.62080706569</v>
      </c>
      <c r="S58" s="142">
        <v>-574804.2424495361</v>
      </c>
      <c r="T58" s="142">
        <v>2159582.2876572134</v>
      </c>
      <c r="U58" s="142">
        <v>-492568.7590397785</v>
      </c>
      <c r="V58" s="142">
        <v>409918.29237384227</v>
      </c>
      <c r="W58" s="142">
        <v>33213.976602198818</v>
      </c>
      <c r="X58" s="150"/>
      <c r="Y58" s="150"/>
      <c r="Z58" s="150"/>
      <c r="AA58" s="150"/>
      <c r="AB58" s="150"/>
      <c r="AC58" s="150"/>
      <c r="AD58" s="150"/>
      <c r="AE58" s="150"/>
      <c r="AF58" s="150"/>
    </row>
    <row r="59" spans="1:32">
      <c r="B59" s="6" t="s">
        <v>48</v>
      </c>
      <c r="C59" s="219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3"/>
      <c r="O59" s="142">
        <v>0</v>
      </c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50"/>
      <c r="Y59" s="150"/>
      <c r="Z59" s="150"/>
      <c r="AA59" s="150"/>
      <c r="AB59" s="150"/>
      <c r="AC59" s="150"/>
      <c r="AD59" s="150"/>
      <c r="AE59" s="150"/>
      <c r="AF59" s="150"/>
    </row>
    <row r="60" spans="1:32">
      <c r="B60" s="6" t="s">
        <v>325</v>
      </c>
      <c r="C60" s="219"/>
      <c r="D60" s="142"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3"/>
      <c r="O60" s="142">
        <v>0</v>
      </c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50"/>
      <c r="Y60" s="150"/>
      <c r="Z60" s="150"/>
      <c r="AA60" s="150"/>
      <c r="AB60" s="150"/>
      <c r="AC60" s="150"/>
      <c r="AD60" s="150"/>
      <c r="AE60" s="150"/>
      <c r="AF60" s="150"/>
    </row>
    <row r="61" spans="1:32">
      <c r="B61" s="8" t="s">
        <v>101</v>
      </c>
      <c r="C61" s="219"/>
      <c r="D61" s="142">
        <v>478347.39591933304</v>
      </c>
      <c r="E61" s="142">
        <v>554320.91831182211</v>
      </c>
      <c r="F61" s="142">
        <v>677711.66759999993</v>
      </c>
      <c r="G61" s="142">
        <v>708469.90240621613</v>
      </c>
      <c r="H61" s="142">
        <v>644314.74686776998</v>
      </c>
      <c r="I61" s="142">
        <v>476020.28325946874</v>
      </c>
      <c r="J61" s="142">
        <v>499625.68709220533</v>
      </c>
      <c r="K61" s="142">
        <v>557239.43875237461</v>
      </c>
      <c r="L61" s="142">
        <v>622587.80294656218</v>
      </c>
      <c r="M61" s="142">
        <v>521694.61612867471</v>
      </c>
      <c r="N61" s="143"/>
      <c r="O61" s="142">
        <v>75973.522392489031</v>
      </c>
      <c r="P61" s="142">
        <v>123390.74928817782</v>
      </c>
      <c r="Q61" s="142">
        <v>30758.234806216205</v>
      </c>
      <c r="R61" s="142">
        <v>-64155.155538446066</v>
      </c>
      <c r="S61" s="142">
        <v>-168294.46360830124</v>
      </c>
      <c r="T61" s="142">
        <v>23605.403832736556</v>
      </c>
      <c r="U61" s="142">
        <v>57613.751660169328</v>
      </c>
      <c r="V61" s="142">
        <v>65348.364194187525</v>
      </c>
      <c r="W61" s="142">
        <v>-100893.18681788746</v>
      </c>
      <c r="X61" s="150"/>
      <c r="Y61" s="150"/>
      <c r="Z61" s="150"/>
      <c r="AA61" s="150"/>
      <c r="AB61" s="150"/>
      <c r="AC61" s="150"/>
      <c r="AD61" s="150"/>
      <c r="AE61" s="150"/>
      <c r="AF61" s="150"/>
    </row>
    <row r="62" spans="1:32" s="45" customFormat="1">
      <c r="A62" s="38"/>
      <c r="B62" s="29" t="s">
        <v>10</v>
      </c>
      <c r="C62" s="209" t="s">
        <v>298</v>
      </c>
      <c r="D62" s="139">
        <v>1133299</v>
      </c>
      <c r="E62" s="139">
        <v>1359882.2597035051</v>
      </c>
      <c r="F62" s="139">
        <v>1576376.9715216539</v>
      </c>
      <c r="G62" s="139">
        <v>1625561</v>
      </c>
      <c r="H62" s="139">
        <v>1798107</v>
      </c>
      <c r="I62" s="139">
        <v>2058909</v>
      </c>
      <c r="J62" s="139">
        <v>2072760.4470857831</v>
      </c>
      <c r="K62" s="139">
        <v>2237510.33</v>
      </c>
      <c r="L62" s="139">
        <v>2314885.7000000002</v>
      </c>
      <c r="M62" s="139">
        <v>3524246.4999999995</v>
      </c>
      <c r="N62" s="146"/>
      <c r="O62" s="139">
        <v>226583.25970350506</v>
      </c>
      <c r="P62" s="139">
        <v>216494.71181814896</v>
      </c>
      <c r="Q62" s="139">
        <v>49184.028478346045</v>
      </c>
      <c r="R62" s="139">
        <v>172545.99999999991</v>
      </c>
      <c r="S62" s="139">
        <v>260802.00000000006</v>
      </c>
      <c r="T62" s="139">
        <v>13851.447085783002</v>
      </c>
      <c r="U62" s="139">
        <v>164749.88291421725</v>
      </c>
      <c r="V62" s="139">
        <v>77375.370000000112</v>
      </c>
      <c r="W62" s="139">
        <v>1209360.7999999993</v>
      </c>
      <c r="X62" s="149"/>
      <c r="Y62" s="149"/>
      <c r="Z62" s="149"/>
      <c r="AA62" s="149"/>
      <c r="AB62" s="149"/>
      <c r="AC62" s="149"/>
      <c r="AD62" s="149"/>
      <c r="AE62" s="149"/>
      <c r="AF62" s="149"/>
    </row>
    <row r="63" spans="1:32" s="45" customFormat="1">
      <c r="A63" s="38"/>
      <c r="B63" s="31" t="s">
        <v>26</v>
      </c>
      <c r="C63" s="209" t="s">
        <v>299</v>
      </c>
      <c r="D63" s="139">
        <v>1133299</v>
      </c>
      <c r="E63" s="139">
        <v>1359882.2597035051</v>
      </c>
      <c r="F63" s="139">
        <v>1576376.9715216539</v>
      </c>
      <c r="G63" s="139">
        <v>1625561</v>
      </c>
      <c r="H63" s="139">
        <v>1798107</v>
      </c>
      <c r="I63" s="139">
        <v>2058909</v>
      </c>
      <c r="J63" s="139">
        <v>2072760.4470857831</v>
      </c>
      <c r="K63" s="139">
        <v>2237510.33</v>
      </c>
      <c r="L63" s="139">
        <v>2314885.7000000002</v>
      </c>
      <c r="M63" s="139">
        <v>3524246.4999999995</v>
      </c>
      <c r="N63" s="146"/>
      <c r="O63" s="139">
        <v>226583.25970350506</v>
      </c>
      <c r="P63" s="139">
        <v>216494.71181814896</v>
      </c>
      <c r="Q63" s="139">
        <v>49184.028478346045</v>
      </c>
      <c r="R63" s="139">
        <v>172545.99999999991</v>
      </c>
      <c r="S63" s="139">
        <v>260802.00000000006</v>
      </c>
      <c r="T63" s="139">
        <v>13851.447085783002</v>
      </c>
      <c r="U63" s="139">
        <v>164749.88291421725</v>
      </c>
      <c r="V63" s="139">
        <v>77375.370000000112</v>
      </c>
      <c r="W63" s="139">
        <v>1209360.7999999993</v>
      </c>
      <c r="X63" s="149"/>
      <c r="Y63" s="149"/>
      <c r="Z63" s="149"/>
      <c r="AA63" s="149"/>
      <c r="AB63" s="149"/>
      <c r="AC63" s="149"/>
      <c r="AD63" s="149"/>
      <c r="AE63" s="149"/>
      <c r="AF63" s="149"/>
    </row>
    <row r="64" spans="1:32">
      <c r="B64" s="208" t="s">
        <v>40</v>
      </c>
      <c r="C64" s="219"/>
      <c r="D64" s="142">
        <v>869338.3530370082</v>
      </c>
      <c r="E64" s="142">
        <v>929562.35432061332</v>
      </c>
      <c r="F64" s="142">
        <v>850559.60505154962</v>
      </c>
      <c r="G64" s="142">
        <v>888859.6961014308</v>
      </c>
      <c r="H64" s="142">
        <v>1154380.3905982268</v>
      </c>
      <c r="I64" s="142">
        <v>1248064.9378478918</v>
      </c>
      <c r="J64" s="142">
        <v>1512866.9820086358</v>
      </c>
      <c r="K64" s="142">
        <v>1565017.2469245372</v>
      </c>
      <c r="L64" s="142">
        <v>1700048.2690639347</v>
      </c>
      <c r="M64" s="142">
        <v>2373953.3217322938</v>
      </c>
      <c r="N64" s="143"/>
      <c r="O64" s="142">
        <v>60224.001283605183</v>
      </c>
      <c r="P64" s="142">
        <v>-79002.749269063759</v>
      </c>
      <c r="Q64" s="142">
        <v>38300.09104988123</v>
      </c>
      <c r="R64" s="142">
        <v>265520.69449679594</v>
      </c>
      <c r="S64" s="142">
        <v>93684.547249665033</v>
      </c>
      <c r="T64" s="142">
        <v>264802.04416074371</v>
      </c>
      <c r="U64" s="142">
        <v>52150.264915901585</v>
      </c>
      <c r="V64" s="142">
        <v>135031.02213939751</v>
      </c>
      <c r="W64" s="142">
        <v>673905.05266835866</v>
      </c>
      <c r="X64" s="150"/>
      <c r="Y64" s="150"/>
      <c r="Z64" s="150"/>
      <c r="AA64" s="150"/>
      <c r="AB64" s="150"/>
      <c r="AC64" s="150"/>
      <c r="AD64" s="150"/>
      <c r="AE64" s="150"/>
      <c r="AF64" s="150"/>
    </row>
    <row r="65" spans="1:32">
      <c r="B65" s="6" t="s">
        <v>41</v>
      </c>
      <c r="C65" s="219"/>
      <c r="D65" s="142">
        <v>800</v>
      </c>
      <c r="E65" s="142">
        <v>800</v>
      </c>
      <c r="F65" s="142">
        <v>800</v>
      </c>
      <c r="G65" s="142">
        <v>800</v>
      </c>
      <c r="H65" s="142">
        <v>800</v>
      </c>
      <c r="I65" s="142">
        <v>1800</v>
      </c>
      <c r="J65" s="142">
        <v>1850</v>
      </c>
      <c r="K65" s="142">
        <v>1913.6</v>
      </c>
      <c r="L65" s="142">
        <v>1913.6</v>
      </c>
      <c r="M65" s="142">
        <v>1913.6</v>
      </c>
      <c r="N65" s="143"/>
      <c r="O65" s="142">
        <v>0</v>
      </c>
      <c r="P65" s="142">
        <v>0</v>
      </c>
      <c r="Q65" s="142">
        <v>0</v>
      </c>
      <c r="R65" s="142">
        <v>0</v>
      </c>
      <c r="S65" s="142">
        <v>1000</v>
      </c>
      <c r="T65" s="142">
        <v>50</v>
      </c>
      <c r="U65" s="142">
        <v>63.599999999999923</v>
      </c>
      <c r="V65" s="142">
        <v>0</v>
      </c>
      <c r="W65" s="142">
        <v>0</v>
      </c>
      <c r="X65" s="150"/>
      <c r="Y65" s="150"/>
      <c r="Z65" s="150"/>
      <c r="AA65" s="150"/>
      <c r="AB65" s="150"/>
      <c r="AC65" s="150"/>
      <c r="AD65" s="150"/>
      <c r="AE65" s="150"/>
      <c r="AF65" s="150"/>
    </row>
    <row r="66" spans="1:32">
      <c r="B66" s="6" t="s">
        <v>42</v>
      </c>
      <c r="C66" s="219"/>
      <c r="D66" s="142">
        <v>34825.603301594558</v>
      </c>
      <c r="E66" s="142">
        <v>36380.964996603856</v>
      </c>
      <c r="F66" s="142">
        <v>36905.246560962652</v>
      </c>
      <c r="G66" s="142">
        <v>39968.65882182261</v>
      </c>
      <c r="H66" s="142">
        <v>43516.149162180234</v>
      </c>
      <c r="I66" s="142">
        <v>55781.09574360124</v>
      </c>
      <c r="J66" s="142">
        <v>58294.911442337238</v>
      </c>
      <c r="K66" s="142">
        <v>52056.629733176691</v>
      </c>
      <c r="L66" s="142">
        <v>56410.919222950724</v>
      </c>
      <c r="M66" s="142">
        <v>61278.351871573432</v>
      </c>
      <c r="N66" s="143"/>
      <c r="O66" s="142">
        <v>1555.3616950093044</v>
      </c>
      <c r="P66" s="142">
        <v>524.28156435879032</v>
      </c>
      <c r="Q66" s="142">
        <v>3063.4122608599628</v>
      </c>
      <c r="R66" s="142">
        <v>3547.4903403576209</v>
      </c>
      <c r="S66" s="142">
        <v>12264.946581421003</v>
      </c>
      <c r="T66" s="142">
        <v>2513.8156987360048</v>
      </c>
      <c r="U66" s="142">
        <v>-6238.2817091605484</v>
      </c>
      <c r="V66" s="142">
        <v>4354.2894897740325</v>
      </c>
      <c r="W66" s="142">
        <v>4867.4326486227073</v>
      </c>
      <c r="X66" s="150"/>
      <c r="Y66" s="150"/>
      <c r="Z66" s="150"/>
      <c r="AA66" s="150"/>
      <c r="AB66" s="150"/>
      <c r="AC66" s="150"/>
      <c r="AD66" s="150"/>
      <c r="AE66" s="150"/>
      <c r="AF66" s="150"/>
    </row>
    <row r="67" spans="1:32">
      <c r="B67" s="6" t="s">
        <v>43</v>
      </c>
      <c r="C67" s="219"/>
      <c r="D67" s="142">
        <v>127105.81273548244</v>
      </c>
      <c r="E67" s="142">
        <v>135210.48033188807</v>
      </c>
      <c r="F67" s="142">
        <v>144418.45824728304</v>
      </c>
      <c r="G67" s="142">
        <v>174527.71095016715</v>
      </c>
      <c r="H67" s="142">
        <v>192323.38447750095</v>
      </c>
      <c r="I67" s="142">
        <v>235516.05108173509</v>
      </c>
      <c r="J67" s="142">
        <v>291148.50050289539</v>
      </c>
      <c r="K67" s="142">
        <v>322672.64620434237</v>
      </c>
      <c r="L67" s="142">
        <v>300689.5320827153</v>
      </c>
      <c r="M67" s="142">
        <v>483467.20297333703</v>
      </c>
      <c r="N67" s="143"/>
      <c r="O67" s="142">
        <v>8104.6675964056476</v>
      </c>
      <c r="P67" s="142">
        <v>9207.9779153949403</v>
      </c>
      <c r="Q67" s="142">
        <v>30109.252702884121</v>
      </c>
      <c r="R67" s="142">
        <v>17795.673527333791</v>
      </c>
      <c r="S67" s="142">
        <v>43192.666604234139</v>
      </c>
      <c r="T67" s="142">
        <v>55632.449421160301</v>
      </c>
      <c r="U67" s="142">
        <v>31524.145701446971</v>
      </c>
      <c r="V67" s="142">
        <v>-21983.11412162707</v>
      </c>
      <c r="W67" s="142">
        <v>182777.67089062175</v>
      </c>
      <c r="X67" s="150"/>
      <c r="Y67" s="150"/>
      <c r="Z67" s="150"/>
      <c r="AA67" s="150"/>
      <c r="AB67" s="150"/>
      <c r="AC67" s="150"/>
      <c r="AD67" s="150"/>
      <c r="AE67" s="150"/>
      <c r="AF67" s="150"/>
    </row>
    <row r="68" spans="1:32">
      <c r="B68" s="6" t="s">
        <v>44</v>
      </c>
      <c r="C68" s="219"/>
      <c r="D68" s="142">
        <v>0</v>
      </c>
      <c r="E68" s="142">
        <v>0</v>
      </c>
      <c r="F68" s="142">
        <v>0</v>
      </c>
      <c r="G68" s="142">
        <v>0</v>
      </c>
      <c r="H68" s="142">
        <v>0</v>
      </c>
      <c r="I68" s="142">
        <v>0</v>
      </c>
      <c r="J68" s="142">
        <v>0</v>
      </c>
      <c r="K68" s="142">
        <v>0</v>
      </c>
      <c r="L68" s="142">
        <v>0</v>
      </c>
      <c r="M68" s="142">
        <v>0</v>
      </c>
      <c r="N68" s="143"/>
      <c r="O68" s="142">
        <v>0</v>
      </c>
      <c r="P68" s="142">
        <v>0</v>
      </c>
      <c r="Q68" s="142">
        <v>0</v>
      </c>
      <c r="R68" s="142">
        <v>0</v>
      </c>
      <c r="S68" s="142">
        <v>0</v>
      </c>
      <c r="T68" s="142">
        <v>0</v>
      </c>
      <c r="U68" s="142">
        <v>0</v>
      </c>
      <c r="V68" s="142">
        <v>0</v>
      </c>
      <c r="W68" s="142">
        <v>0</v>
      </c>
      <c r="X68" s="150"/>
      <c r="Y68" s="150"/>
      <c r="Z68" s="150"/>
      <c r="AA68" s="150"/>
      <c r="AB68" s="150"/>
      <c r="AC68" s="150"/>
      <c r="AD68" s="150"/>
      <c r="AE68" s="150"/>
      <c r="AF68" s="150"/>
    </row>
    <row r="69" spans="1:32">
      <c r="B69" s="7" t="s">
        <v>45</v>
      </c>
      <c r="C69" s="219"/>
      <c r="D69" s="142">
        <v>0</v>
      </c>
      <c r="E69" s="142">
        <v>0</v>
      </c>
      <c r="F69" s="142">
        <v>0</v>
      </c>
      <c r="G69" s="142">
        <v>0</v>
      </c>
      <c r="H69" s="142">
        <v>0</v>
      </c>
      <c r="I69" s="142">
        <v>0</v>
      </c>
      <c r="J69" s="142">
        <v>0</v>
      </c>
      <c r="K69" s="142">
        <v>0</v>
      </c>
      <c r="L69" s="142">
        <v>0</v>
      </c>
      <c r="M69" s="142">
        <v>0</v>
      </c>
      <c r="N69" s="143"/>
      <c r="O69" s="142">
        <v>0</v>
      </c>
      <c r="P69" s="142">
        <v>0</v>
      </c>
      <c r="Q69" s="142">
        <v>0</v>
      </c>
      <c r="R69" s="142">
        <v>0</v>
      </c>
      <c r="S69" s="142">
        <v>0</v>
      </c>
      <c r="T69" s="142">
        <v>0</v>
      </c>
      <c r="U69" s="142">
        <v>0</v>
      </c>
      <c r="V69" s="142">
        <v>0</v>
      </c>
      <c r="W69" s="142">
        <v>0</v>
      </c>
      <c r="X69" s="150"/>
      <c r="Y69" s="150"/>
      <c r="Z69" s="150"/>
      <c r="AA69" s="150"/>
      <c r="AB69" s="150"/>
      <c r="AC69" s="150"/>
      <c r="AD69" s="150"/>
      <c r="AE69" s="150"/>
      <c r="AF69" s="150"/>
    </row>
    <row r="70" spans="1:32">
      <c r="B70" s="7" t="s">
        <v>46</v>
      </c>
      <c r="C70" s="219"/>
      <c r="D70" s="142">
        <v>0</v>
      </c>
      <c r="E70" s="142">
        <v>0</v>
      </c>
      <c r="F70" s="142">
        <v>0</v>
      </c>
      <c r="G70" s="142">
        <v>0</v>
      </c>
      <c r="H70" s="142">
        <v>0</v>
      </c>
      <c r="I70" s="142">
        <v>0</v>
      </c>
      <c r="J70" s="142">
        <v>0</v>
      </c>
      <c r="K70" s="142">
        <v>0</v>
      </c>
      <c r="L70" s="142">
        <v>0</v>
      </c>
      <c r="M70" s="142">
        <v>0</v>
      </c>
      <c r="N70" s="143"/>
      <c r="O70" s="142">
        <v>0</v>
      </c>
      <c r="P70" s="142">
        <v>0</v>
      </c>
      <c r="Q70" s="142">
        <v>0</v>
      </c>
      <c r="R70" s="142">
        <v>0</v>
      </c>
      <c r="S70" s="142">
        <v>0</v>
      </c>
      <c r="T70" s="142">
        <v>0</v>
      </c>
      <c r="U70" s="142">
        <v>0</v>
      </c>
      <c r="V70" s="142">
        <v>0</v>
      </c>
      <c r="W70" s="142">
        <v>0</v>
      </c>
      <c r="X70" s="150"/>
      <c r="Y70" s="150"/>
      <c r="Z70" s="150"/>
      <c r="AA70" s="150"/>
      <c r="AB70" s="150"/>
      <c r="AC70" s="150"/>
      <c r="AD70" s="150"/>
      <c r="AE70" s="150"/>
      <c r="AF70" s="150"/>
    </row>
    <row r="71" spans="1:32">
      <c r="B71" s="6" t="s">
        <v>317</v>
      </c>
      <c r="C71" s="219"/>
      <c r="D71" s="142">
        <v>32731.993724075939</v>
      </c>
      <c r="E71" s="142">
        <v>38666.229133974935</v>
      </c>
      <c r="F71" s="142">
        <v>49065.386331485031</v>
      </c>
      <c r="G71" s="142">
        <v>52353.111799999999</v>
      </c>
      <c r="H71" s="142">
        <v>78841.554999999993</v>
      </c>
      <c r="I71" s="142">
        <v>105900.696803</v>
      </c>
      <c r="J71" s="142">
        <v>127426.131803</v>
      </c>
      <c r="K71" s="142">
        <v>131446.466954</v>
      </c>
      <c r="L71" s="142">
        <v>129835.186954</v>
      </c>
      <c r="M71" s="142">
        <v>144358.40619779998</v>
      </c>
      <c r="N71" s="143"/>
      <c r="O71" s="142">
        <v>5934.2354098989972</v>
      </c>
      <c r="P71" s="142">
        <v>10399.157197510096</v>
      </c>
      <c r="Q71" s="142">
        <v>3287.7254685149692</v>
      </c>
      <c r="R71" s="142">
        <v>26488.443199999994</v>
      </c>
      <c r="S71" s="142">
        <v>27059.141803000013</v>
      </c>
      <c r="T71" s="142">
        <v>21525.434999999994</v>
      </c>
      <c r="U71" s="142">
        <v>4020.3351509999948</v>
      </c>
      <c r="V71" s="142">
        <v>-1611.2799999999879</v>
      </c>
      <c r="W71" s="142">
        <v>14523.219243799986</v>
      </c>
      <c r="X71" s="150"/>
      <c r="Y71" s="150"/>
      <c r="Z71" s="150"/>
      <c r="AA71" s="150"/>
      <c r="AB71" s="150"/>
      <c r="AC71" s="150"/>
      <c r="AD71" s="150"/>
      <c r="AE71" s="150"/>
      <c r="AF71" s="150"/>
    </row>
    <row r="72" spans="1:32">
      <c r="B72" s="6" t="s">
        <v>108</v>
      </c>
      <c r="C72" s="219"/>
      <c r="D72" s="142">
        <v>277220.29327585531</v>
      </c>
      <c r="E72" s="142">
        <v>313445.0298581465</v>
      </c>
      <c r="F72" s="142">
        <v>210633.86391181895</v>
      </c>
      <c r="G72" s="142">
        <v>206880.56452944112</v>
      </c>
      <c r="H72" s="142">
        <v>415390.65195854567</v>
      </c>
      <c r="I72" s="142">
        <v>402357.58421955555</v>
      </c>
      <c r="J72" s="142">
        <v>548553.40799040301</v>
      </c>
      <c r="K72" s="142">
        <v>550279.75866301812</v>
      </c>
      <c r="L72" s="142">
        <v>671819.40873426863</v>
      </c>
      <c r="M72" s="142">
        <v>1100789.788619583</v>
      </c>
      <c r="N72" s="143"/>
      <c r="O72" s="142">
        <v>36224.736582291232</v>
      </c>
      <c r="P72" s="142">
        <v>-102811.16594632759</v>
      </c>
      <c r="Q72" s="142">
        <v>-3753.299382377827</v>
      </c>
      <c r="R72" s="142">
        <v>208510.08742910455</v>
      </c>
      <c r="S72" s="142">
        <v>-13033.067738990121</v>
      </c>
      <c r="T72" s="142">
        <v>146195.82377084743</v>
      </c>
      <c r="U72" s="142">
        <v>1726.3506726151718</v>
      </c>
      <c r="V72" s="142">
        <v>121539.65007125052</v>
      </c>
      <c r="W72" s="142">
        <v>428970.37988531427</v>
      </c>
      <c r="X72" s="150"/>
      <c r="Y72" s="150"/>
      <c r="Z72" s="150"/>
      <c r="AA72" s="150"/>
      <c r="AB72" s="150"/>
      <c r="AC72" s="150"/>
      <c r="AD72" s="150"/>
      <c r="AE72" s="150"/>
      <c r="AF72" s="150"/>
    </row>
    <row r="73" spans="1:32" ht="13.5" customHeight="1">
      <c r="B73" s="6" t="s">
        <v>48</v>
      </c>
      <c r="C73" s="219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3"/>
      <c r="O73" s="142">
        <v>0</v>
      </c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50"/>
      <c r="Y73" s="150"/>
      <c r="Z73" s="150"/>
      <c r="AA73" s="150"/>
      <c r="AB73" s="150"/>
      <c r="AC73" s="150"/>
      <c r="AD73" s="150"/>
      <c r="AE73" s="150"/>
      <c r="AF73" s="150"/>
    </row>
    <row r="74" spans="1:32">
      <c r="B74" s="6" t="s">
        <v>325</v>
      </c>
      <c r="C74" s="219"/>
      <c r="D74" s="142">
        <v>396654.64999999997</v>
      </c>
      <c r="E74" s="142">
        <v>405059.64999999997</v>
      </c>
      <c r="F74" s="142">
        <v>408736.64999999997</v>
      </c>
      <c r="G74" s="142">
        <v>414329.64999999997</v>
      </c>
      <c r="H74" s="142">
        <v>423508.64999999997</v>
      </c>
      <c r="I74" s="142">
        <v>446709.50999999995</v>
      </c>
      <c r="J74" s="142">
        <v>485594.03026999999</v>
      </c>
      <c r="K74" s="142">
        <v>506648.14537000004</v>
      </c>
      <c r="L74" s="142">
        <v>539379.62207000004</v>
      </c>
      <c r="M74" s="142">
        <v>582145.97207000002</v>
      </c>
      <c r="N74" s="143"/>
      <c r="O74" s="142">
        <v>8405</v>
      </c>
      <c r="P74" s="142">
        <v>3677.0000000000005</v>
      </c>
      <c r="Q74" s="142">
        <v>5593</v>
      </c>
      <c r="R74" s="142">
        <v>9179</v>
      </c>
      <c r="S74" s="142">
        <v>23200.86</v>
      </c>
      <c r="T74" s="142">
        <v>38884.520270000001</v>
      </c>
      <c r="U74" s="142">
        <v>21054.115099999999</v>
      </c>
      <c r="V74" s="142">
        <v>32731.476700000003</v>
      </c>
      <c r="W74" s="142">
        <v>42766.35</v>
      </c>
      <c r="X74" s="150"/>
      <c r="Y74" s="150"/>
      <c r="Z74" s="150"/>
      <c r="AA74" s="150"/>
      <c r="AB74" s="150"/>
      <c r="AC74" s="150"/>
      <c r="AD74" s="150"/>
      <c r="AE74" s="150"/>
      <c r="AF74" s="150"/>
    </row>
    <row r="75" spans="1:32">
      <c r="B75" s="8" t="s">
        <v>101</v>
      </c>
      <c r="C75" s="219"/>
      <c r="D75" s="142">
        <v>263960.64696299186</v>
      </c>
      <c r="E75" s="142">
        <v>430319.90538289165</v>
      </c>
      <c r="F75" s="142">
        <v>725817.36647010432</v>
      </c>
      <c r="G75" s="142">
        <v>736701.30389856931</v>
      </c>
      <c r="H75" s="142">
        <v>643726.62339110498</v>
      </c>
      <c r="I75" s="142">
        <v>810844.06215210829</v>
      </c>
      <c r="J75" s="142">
        <v>559893.46507714747</v>
      </c>
      <c r="K75" s="142">
        <v>672492.93808438384</v>
      </c>
      <c r="L75" s="142">
        <v>614837.73955910222</v>
      </c>
      <c r="M75" s="142">
        <v>1150230.8836760868</v>
      </c>
      <c r="N75" s="143"/>
      <c r="O75" s="142">
        <v>166359.25841989979</v>
      </c>
      <c r="P75" s="142">
        <v>295497.46108721267</v>
      </c>
      <c r="Q75" s="142">
        <v>10883.937428465015</v>
      </c>
      <c r="R75" s="142">
        <v>-92974.680507464291</v>
      </c>
      <c r="S75" s="142">
        <v>167117.43876100326</v>
      </c>
      <c r="T75" s="142">
        <v>-250950.59707496085</v>
      </c>
      <c r="U75" s="142">
        <v>112599.47300723643</v>
      </c>
      <c r="V75" s="142">
        <v>-57655.198525281681</v>
      </c>
      <c r="W75" s="142">
        <v>535393.14411698456</v>
      </c>
      <c r="X75" s="150"/>
      <c r="Y75" s="150"/>
      <c r="Z75" s="150"/>
      <c r="AA75" s="150"/>
      <c r="AB75" s="150"/>
      <c r="AC75" s="150"/>
      <c r="AD75" s="150"/>
      <c r="AE75" s="150"/>
      <c r="AF75" s="150"/>
    </row>
    <row r="76" spans="1:32" s="45" customFormat="1">
      <c r="A76" s="38"/>
      <c r="B76" s="31" t="s">
        <v>11</v>
      </c>
      <c r="C76" s="209" t="s">
        <v>300</v>
      </c>
      <c r="D76" s="139">
        <v>0</v>
      </c>
      <c r="E76" s="139">
        <v>0</v>
      </c>
      <c r="F76" s="139">
        <v>0</v>
      </c>
      <c r="G76" s="139">
        <v>0</v>
      </c>
      <c r="H76" s="139">
        <v>0</v>
      </c>
      <c r="I76" s="139">
        <v>0</v>
      </c>
      <c r="J76" s="139">
        <v>0</v>
      </c>
      <c r="K76" s="139">
        <v>0</v>
      </c>
      <c r="L76" s="139">
        <v>0</v>
      </c>
      <c r="M76" s="139">
        <v>0</v>
      </c>
      <c r="N76" s="146"/>
      <c r="O76" s="139">
        <v>0</v>
      </c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39">
        <v>0</v>
      </c>
      <c r="X76" s="149"/>
      <c r="Y76" s="149"/>
      <c r="Z76" s="149"/>
      <c r="AA76" s="149"/>
      <c r="AB76" s="149"/>
      <c r="AC76" s="149"/>
      <c r="AD76" s="149"/>
      <c r="AE76" s="149"/>
      <c r="AF76" s="149"/>
    </row>
    <row r="77" spans="1:32">
      <c r="B77" s="3" t="s">
        <v>12</v>
      </c>
      <c r="C77" s="210" t="s">
        <v>301</v>
      </c>
      <c r="D77" s="142"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3"/>
      <c r="O77" s="142">
        <v>0</v>
      </c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50"/>
      <c r="Y77" s="150"/>
      <c r="Z77" s="150"/>
      <c r="AA77" s="150"/>
      <c r="AB77" s="150"/>
      <c r="AC77" s="150"/>
      <c r="AD77" s="150"/>
      <c r="AE77" s="150"/>
      <c r="AF77" s="150"/>
    </row>
    <row r="78" spans="1:32">
      <c r="B78" s="3" t="s">
        <v>13</v>
      </c>
      <c r="C78" s="210" t="s">
        <v>302</v>
      </c>
      <c r="D78" s="142">
        <v>0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142">
        <v>0</v>
      </c>
      <c r="K78" s="142">
        <v>0</v>
      </c>
      <c r="L78" s="142">
        <v>0</v>
      </c>
      <c r="M78" s="142">
        <v>0</v>
      </c>
      <c r="N78" s="143"/>
      <c r="O78" s="142">
        <v>0</v>
      </c>
      <c r="P78" s="142">
        <v>0</v>
      </c>
      <c r="Q78" s="142">
        <v>0</v>
      </c>
      <c r="R78" s="142">
        <v>0</v>
      </c>
      <c r="S78" s="142">
        <v>0</v>
      </c>
      <c r="T78" s="142">
        <v>0</v>
      </c>
      <c r="U78" s="142">
        <v>0</v>
      </c>
      <c r="V78" s="142">
        <v>0</v>
      </c>
      <c r="W78" s="142">
        <v>0</v>
      </c>
      <c r="X78" s="150"/>
      <c r="Y78" s="150"/>
      <c r="Z78" s="150"/>
      <c r="AA78" s="150"/>
      <c r="AB78" s="150"/>
      <c r="AC78" s="150"/>
      <c r="AD78" s="150"/>
      <c r="AE78" s="150"/>
      <c r="AF78" s="150"/>
    </row>
    <row r="79" spans="1:32" s="45" customFormat="1">
      <c r="A79" s="38"/>
      <c r="B79" s="5" t="s">
        <v>14</v>
      </c>
      <c r="C79" s="209" t="s">
        <v>311</v>
      </c>
      <c r="D79" s="139">
        <v>0</v>
      </c>
      <c r="E79" s="139">
        <v>0</v>
      </c>
      <c r="F79" s="139">
        <v>0</v>
      </c>
      <c r="G79" s="139">
        <v>0</v>
      </c>
      <c r="H79" s="139">
        <v>0</v>
      </c>
      <c r="I79" s="139">
        <v>0</v>
      </c>
      <c r="J79" s="139">
        <v>0</v>
      </c>
      <c r="K79" s="139">
        <v>0</v>
      </c>
      <c r="L79" s="139">
        <v>0</v>
      </c>
      <c r="M79" s="139">
        <v>0</v>
      </c>
      <c r="N79" s="146"/>
      <c r="O79" s="139">
        <v>0</v>
      </c>
      <c r="P79" s="139">
        <v>0</v>
      </c>
      <c r="Q79" s="139">
        <v>0</v>
      </c>
      <c r="R79" s="139">
        <v>0</v>
      </c>
      <c r="S79" s="139">
        <v>0</v>
      </c>
      <c r="T79" s="139">
        <v>0</v>
      </c>
      <c r="U79" s="139">
        <v>0</v>
      </c>
      <c r="V79" s="139">
        <v>0</v>
      </c>
      <c r="W79" s="139">
        <v>0</v>
      </c>
      <c r="X79" s="149"/>
      <c r="Y79" s="149"/>
      <c r="Z79" s="149"/>
      <c r="AA79" s="149"/>
      <c r="AB79" s="149"/>
      <c r="AC79" s="149"/>
      <c r="AD79" s="149"/>
      <c r="AE79" s="149"/>
      <c r="AF79" s="149"/>
    </row>
    <row r="80" spans="1:32">
      <c r="B80" s="3" t="s">
        <v>15</v>
      </c>
      <c r="C80" s="210" t="s">
        <v>303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3"/>
      <c r="O80" s="142">
        <v>0</v>
      </c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50"/>
      <c r="Y80" s="150"/>
      <c r="Z80" s="150"/>
      <c r="AA80" s="150"/>
      <c r="AB80" s="150"/>
      <c r="AC80" s="150"/>
      <c r="AD80" s="150"/>
      <c r="AE80" s="150"/>
      <c r="AF80" s="150"/>
    </row>
    <row r="81" spans="1:32">
      <c r="B81" s="3" t="s">
        <v>16</v>
      </c>
      <c r="C81" s="210" t="s">
        <v>304</v>
      </c>
      <c r="D81" s="142">
        <v>0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142">
        <v>0</v>
      </c>
      <c r="K81" s="142">
        <v>0</v>
      </c>
      <c r="L81" s="142">
        <v>0</v>
      </c>
      <c r="M81" s="142">
        <v>0</v>
      </c>
      <c r="N81" s="143"/>
      <c r="O81" s="142">
        <v>0</v>
      </c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50"/>
      <c r="Y81" s="150"/>
      <c r="Z81" s="150"/>
      <c r="AA81" s="150"/>
      <c r="AB81" s="150"/>
      <c r="AC81" s="150"/>
      <c r="AD81" s="150"/>
      <c r="AE81" s="150"/>
      <c r="AF81" s="150"/>
    </row>
    <row r="82" spans="1:32">
      <c r="B82" s="3" t="s">
        <v>17</v>
      </c>
      <c r="C82" s="210" t="s">
        <v>305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0</v>
      </c>
      <c r="M82" s="142">
        <v>0</v>
      </c>
      <c r="N82" s="143"/>
      <c r="O82" s="142">
        <v>0</v>
      </c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50"/>
      <c r="Y82" s="150"/>
      <c r="Z82" s="150"/>
      <c r="AA82" s="150"/>
      <c r="AB82" s="150"/>
      <c r="AC82" s="150"/>
      <c r="AD82" s="150"/>
      <c r="AE82" s="150"/>
      <c r="AF82" s="150"/>
    </row>
    <row r="83" spans="1:32">
      <c r="B83" s="4" t="s">
        <v>18</v>
      </c>
      <c r="C83" s="42"/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3"/>
      <c r="O83" s="142">
        <v>0</v>
      </c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50"/>
      <c r="Y83" s="150"/>
      <c r="Z83" s="150"/>
      <c r="AA83" s="150"/>
      <c r="AB83" s="150"/>
      <c r="AC83" s="150"/>
      <c r="AD83" s="150"/>
      <c r="AE83" s="150"/>
      <c r="AF83" s="150"/>
    </row>
    <row r="84" spans="1:32">
      <c r="B84" s="3" t="s">
        <v>19</v>
      </c>
      <c r="C84" s="210" t="s">
        <v>306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3"/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50"/>
      <c r="Y84" s="150"/>
      <c r="Z84" s="150"/>
      <c r="AA84" s="150"/>
      <c r="AB84" s="150"/>
      <c r="AC84" s="150"/>
      <c r="AD84" s="150"/>
      <c r="AE84" s="150"/>
      <c r="AF84" s="150"/>
    </row>
    <row r="85" spans="1:32">
      <c r="B85" s="3" t="s">
        <v>20</v>
      </c>
      <c r="C85" s="210" t="s">
        <v>307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3"/>
      <c r="O85" s="142">
        <v>0</v>
      </c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50"/>
      <c r="Y85" s="150"/>
      <c r="Z85" s="150"/>
      <c r="AA85" s="150"/>
      <c r="AB85" s="150"/>
      <c r="AC85" s="150"/>
      <c r="AD85" s="150"/>
      <c r="AE85" s="150"/>
      <c r="AF85" s="150"/>
    </row>
    <row r="86" spans="1:32" s="45" customFormat="1">
      <c r="A86" s="38"/>
      <c r="B86" s="5" t="s">
        <v>21</v>
      </c>
      <c r="C86" s="209" t="s">
        <v>308</v>
      </c>
      <c r="D86" s="139">
        <v>4663112.6132685179</v>
      </c>
      <c r="E86" s="139">
        <v>4963016.470586447</v>
      </c>
      <c r="F86" s="139">
        <v>4614438.4759027762</v>
      </c>
      <c r="G86" s="139">
        <v>5017012.8930819705</v>
      </c>
      <c r="H86" s="139">
        <v>5884348.7718638079</v>
      </c>
      <c r="I86" s="139">
        <v>6668789.33075839</v>
      </c>
      <c r="J86" s="139">
        <v>10152634.445543366</v>
      </c>
      <c r="K86" s="139">
        <v>8281502.9461419322</v>
      </c>
      <c r="L86" s="139">
        <v>7357527.9996405151</v>
      </c>
      <c r="M86" s="139">
        <v>7616194.5255677756</v>
      </c>
      <c r="N86" s="146"/>
      <c r="O86" s="139">
        <v>299903.85731792921</v>
      </c>
      <c r="P86" s="139">
        <v>-348577.99468367157</v>
      </c>
      <c r="Q86" s="139">
        <v>402574.41717919498</v>
      </c>
      <c r="R86" s="139">
        <v>867335.87878183683</v>
      </c>
      <c r="S86" s="139">
        <v>784440.55889458256</v>
      </c>
      <c r="T86" s="139">
        <v>3483845.114784976</v>
      </c>
      <c r="U86" s="139">
        <v>-1871131.4994014334</v>
      </c>
      <c r="V86" s="139">
        <v>-923974.94650141743</v>
      </c>
      <c r="W86" s="139">
        <v>258666.52592726023</v>
      </c>
      <c r="X86" s="149"/>
      <c r="Y86" s="149"/>
      <c r="Z86" s="149"/>
      <c r="AA86" s="149"/>
      <c r="AB86" s="149"/>
      <c r="AC86" s="149"/>
      <c r="AD86" s="149"/>
      <c r="AE86" s="149"/>
      <c r="AF86" s="149"/>
    </row>
    <row r="87" spans="1:32" s="45" customFormat="1">
      <c r="A87" s="38"/>
      <c r="B87" s="9" t="s">
        <v>94</v>
      </c>
      <c r="C87" s="209" t="s">
        <v>309</v>
      </c>
      <c r="D87" s="139">
        <v>2448159.366458986</v>
      </c>
      <c r="E87" s="139">
        <v>2596502.4404233452</v>
      </c>
      <c r="F87" s="139">
        <v>2586623.1045648507</v>
      </c>
      <c r="G87" s="139">
        <v>2687438.3522512349</v>
      </c>
      <c r="H87" s="139">
        <v>2959730.120545397</v>
      </c>
      <c r="I87" s="139">
        <v>3357775.591090742</v>
      </c>
      <c r="J87" s="139">
        <v>5228134.2212110506</v>
      </c>
      <c r="K87" s="139">
        <v>4399038.928667862</v>
      </c>
      <c r="L87" s="139">
        <v>4053342.0224567344</v>
      </c>
      <c r="M87" s="139">
        <v>4101906.8002078342</v>
      </c>
      <c r="N87" s="146"/>
      <c r="O87" s="139">
        <v>148343.07396435941</v>
      </c>
      <c r="P87" s="139">
        <v>-9879.3358584945963</v>
      </c>
      <c r="Q87" s="139">
        <v>100815.2476863841</v>
      </c>
      <c r="R87" s="139">
        <v>272291.76829416247</v>
      </c>
      <c r="S87" s="139">
        <v>398045.47054534487</v>
      </c>
      <c r="T87" s="139">
        <v>1870358.6301203081</v>
      </c>
      <c r="U87" s="139">
        <v>-829095.29254318844</v>
      </c>
      <c r="V87" s="139">
        <v>-345696.90621112753</v>
      </c>
      <c r="W87" s="139">
        <v>48564.777751099609</v>
      </c>
      <c r="X87" s="149"/>
      <c r="Y87" s="149"/>
      <c r="Z87" s="149"/>
      <c r="AA87" s="149"/>
      <c r="AB87" s="149"/>
      <c r="AC87" s="149"/>
      <c r="AD87" s="149"/>
      <c r="AE87" s="149"/>
      <c r="AF87" s="149"/>
    </row>
    <row r="88" spans="1:32">
      <c r="B88" s="208" t="s">
        <v>40</v>
      </c>
      <c r="C88" s="219"/>
      <c r="D88" s="142">
        <v>2111274.7764589856</v>
      </c>
      <c r="E88" s="142">
        <v>2120239.7704233453</v>
      </c>
      <c r="F88" s="142">
        <v>2090573.1314298399</v>
      </c>
      <c r="G88" s="142">
        <v>2171283.3522512349</v>
      </c>
      <c r="H88" s="142">
        <v>2422836.1457202891</v>
      </c>
      <c r="I88" s="142">
        <v>2790900.6728848121</v>
      </c>
      <c r="J88" s="142">
        <v>4568400.9954013927</v>
      </c>
      <c r="K88" s="142">
        <v>3683791.7020872328</v>
      </c>
      <c r="L88" s="142">
        <v>3281910.2028747932</v>
      </c>
      <c r="M88" s="142">
        <v>3380187.3822587156</v>
      </c>
      <c r="N88" s="143"/>
      <c r="O88" s="142">
        <v>8964.9939643594007</v>
      </c>
      <c r="P88" s="142">
        <v>-29666.638993505429</v>
      </c>
      <c r="Q88" s="142">
        <v>80710.220821395153</v>
      </c>
      <c r="R88" s="142">
        <v>251552.7934690546</v>
      </c>
      <c r="S88" s="142">
        <v>368064.52716452267</v>
      </c>
      <c r="T88" s="142">
        <v>1777500.3225165808</v>
      </c>
      <c r="U88" s="142">
        <v>-884609.29331416008</v>
      </c>
      <c r="V88" s="142">
        <v>-401881.4992124394</v>
      </c>
      <c r="W88" s="142">
        <v>98277.179383922368</v>
      </c>
      <c r="X88" s="150"/>
      <c r="Y88" s="150"/>
      <c r="Z88" s="150"/>
      <c r="AA88" s="150"/>
      <c r="AB88" s="150"/>
      <c r="AC88" s="150"/>
      <c r="AD88" s="150"/>
      <c r="AE88" s="150"/>
      <c r="AF88" s="150"/>
    </row>
    <row r="89" spans="1:32">
      <c r="B89" s="6" t="s">
        <v>41</v>
      </c>
      <c r="C89" s="219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100</v>
      </c>
      <c r="N89" s="143"/>
      <c r="O89" s="142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100</v>
      </c>
      <c r="X89" s="150"/>
      <c r="Y89" s="150"/>
      <c r="Z89" s="150"/>
      <c r="AA89" s="150"/>
      <c r="AB89" s="150"/>
      <c r="AC89" s="150"/>
      <c r="AD89" s="150"/>
      <c r="AE89" s="150"/>
      <c r="AF89" s="150"/>
    </row>
    <row r="90" spans="1:32">
      <c r="B90" s="6" t="s">
        <v>42</v>
      </c>
      <c r="C90" s="219"/>
      <c r="D90" s="142">
        <v>2652.9741365872478</v>
      </c>
      <c r="E90" s="142">
        <v>3602.7419454459496</v>
      </c>
      <c r="F90" s="142">
        <v>4190.7820955157276</v>
      </c>
      <c r="G90" s="142">
        <v>3473.5636556817353</v>
      </c>
      <c r="H90" s="142">
        <v>1033.04887574338</v>
      </c>
      <c r="I90" s="142">
        <v>0</v>
      </c>
      <c r="J90" s="142">
        <v>14300.130119487159</v>
      </c>
      <c r="K90" s="142">
        <v>1745.2868911359435</v>
      </c>
      <c r="L90" s="142">
        <v>1964.7384252964396</v>
      </c>
      <c r="M90" s="142">
        <v>1361.3469065208519</v>
      </c>
      <c r="N90" s="143"/>
      <c r="O90" s="142">
        <v>949.76780885870187</v>
      </c>
      <c r="P90" s="142">
        <v>588.04015006977795</v>
      </c>
      <c r="Q90" s="142">
        <v>-717.21843983399231</v>
      </c>
      <c r="R90" s="142">
        <v>-2440.5147799383558</v>
      </c>
      <c r="S90" s="142">
        <v>-1033.04887574338</v>
      </c>
      <c r="T90" s="142">
        <v>14300.130119487159</v>
      </c>
      <c r="U90" s="142">
        <v>-12554.843228351216</v>
      </c>
      <c r="V90" s="142">
        <v>219.45153416049621</v>
      </c>
      <c r="W90" s="142">
        <v>-603.39151877558766</v>
      </c>
      <c r="X90" s="150"/>
      <c r="Y90" s="150"/>
      <c r="Z90" s="150"/>
      <c r="AA90" s="150"/>
      <c r="AB90" s="150"/>
      <c r="AC90" s="150"/>
      <c r="AD90" s="150"/>
      <c r="AE90" s="150"/>
      <c r="AF90" s="150"/>
    </row>
    <row r="91" spans="1:32">
      <c r="B91" s="6" t="s">
        <v>43</v>
      </c>
      <c r="C91" s="219"/>
      <c r="D91" s="142">
        <v>1817.1871763847057</v>
      </c>
      <c r="E91" s="142">
        <v>2012.8028350343718</v>
      </c>
      <c r="F91" s="142">
        <v>1938.3676463897207</v>
      </c>
      <c r="G91" s="142">
        <v>2072.3406199390888</v>
      </c>
      <c r="H91" s="142">
        <v>2924.2094345267469</v>
      </c>
      <c r="I91" s="142">
        <v>2383.8584221380879</v>
      </c>
      <c r="J91" s="142">
        <v>3314.4624111867374</v>
      </c>
      <c r="K91" s="142">
        <v>4682.9324685268621</v>
      </c>
      <c r="L91" s="142">
        <v>5310.7908445905359</v>
      </c>
      <c r="M91" s="142">
        <v>4958.8179026738107</v>
      </c>
      <c r="N91" s="143"/>
      <c r="O91" s="142">
        <v>195.6156586496661</v>
      </c>
      <c r="P91" s="142">
        <v>-74.435188644651262</v>
      </c>
      <c r="Q91" s="142">
        <v>133.97297354936802</v>
      </c>
      <c r="R91" s="142">
        <v>851.86881458765845</v>
      </c>
      <c r="S91" s="142">
        <v>-540.35101238865946</v>
      </c>
      <c r="T91" s="142">
        <v>930.60398904864951</v>
      </c>
      <c r="U91" s="142">
        <v>1368.4700573401244</v>
      </c>
      <c r="V91" s="142">
        <v>627.8583760636742</v>
      </c>
      <c r="W91" s="142">
        <v>-351.97294191672484</v>
      </c>
      <c r="X91" s="150"/>
      <c r="Y91" s="150"/>
      <c r="Z91" s="150"/>
      <c r="AA91" s="150"/>
      <c r="AB91" s="150"/>
      <c r="AC91" s="150"/>
      <c r="AD91" s="150"/>
      <c r="AE91" s="150"/>
      <c r="AF91" s="150"/>
    </row>
    <row r="92" spans="1:32">
      <c r="B92" s="6" t="s">
        <v>44</v>
      </c>
      <c r="C92" s="219"/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3"/>
      <c r="O92" s="142">
        <v>0</v>
      </c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50"/>
      <c r="Y92" s="150"/>
      <c r="Z92" s="150"/>
      <c r="AA92" s="150"/>
      <c r="AB92" s="150"/>
      <c r="AC92" s="150"/>
      <c r="AD92" s="150"/>
      <c r="AE92" s="150"/>
      <c r="AF92" s="150"/>
    </row>
    <row r="93" spans="1:32">
      <c r="B93" s="7" t="s">
        <v>45</v>
      </c>
      <c r="C93" s="219"/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3"/>
      <c r="O93" s="142">
        <v>0</v>
      </c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50"/>
      <c r="Y93" s="150"/>
      <c r="Z93" s="150"/>
      <c r="AA93" s="150"/>
      <c r="AB93" s="150"/>
      <c r="AC93" s="150"/>
      <c r="AD93" s="150"/>
      <c r="AE93" s="150"/>
      <c r="AF93" s="150"/>
    </row>
    <row r="94" spans="1:32">
      <c r="B94" s="7" t="s">
        <v>46</v>
      </c>
      <c r="C94" s="219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3"/>
      <c r="O94" s="142">
        <v>0</v>
      </c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50"/>
      <c r="Y94" s="150"/>
      <c r="Z94" s="150"/>
      <c r="AA94" s="150"/>
      <c r="AB94" s="150"/>
      <c r="AC94" s="150"/>
      <c r="AD94" s="150"/>
      <c r="AE94" s="150"/>
      <c r="AF94" s="150"/>
    </row>
    <row r="95" spans="1:32">
      <c r="B95" s="6" t="s">
        <v>317</v>
      </c>
      <c r="C95" s="219"/>
      <c r="D95" s="142">
        <v>78219.068229087497</v>
      </c>
      <c r="E95" s="142">
        <v>82335.457666010712</v>
      </c>
      <c r="F95" s="142">
        <v>81908.359496237332</v>
      </c>
      <c r="G95" s="142">
        <v>84304.619864573993</v>
      </c>
      <c r="H95" s="142">
        <v>74519.45875607901</v>
      </c>
      <c r="I95" s="142">
        <v>82851.907680343793</v>
      </c>
      <c r="J95" s="142">
        <v>151156.66161590937</v>
      </c>
      <c r="K95" s="142">
        <v>181138.65024289978</v>
      </c>
      <c r="L95" s="142">
        <v>140534.51445712679</v>
      </c>
      <c r="M95" s="142">
        <v>70316.14698912132</v>
      </c>
      <c r="N95" s="143"/>
      <c r="O95" s="142">
        <v>4116.3894369232139</v>
      </c>
      <c r="P95" s="142">
        <v>-427.09816977337596</v>
      </c>
      <c r="Q95" s="142">
        <v>2396.2603683366638</v>
      </c>
      <c r="R95" s="142">
        <v>-9785.1611084949927</v>
      </c>
      <c r="S95" s="142">
        <v>8332.4489242647815</v>
      </c>
      <c r="T95" s="142">
        <v>68304.753935565575</v>
      </c>
      <c r="U95" s="142">
        <v>29981.988626990416</v>
      </c>
      <c r="V95" s="142">
        <v>-40604.135785772996</v>
      </c>
      <c r="W95" s="142">
        <v>-70218.367468005468</v>
      </c>
      <c r="X95" s="150"/>
      <c r="Y95" s="150"/>
      <c r="Z95" s="150"/>
      <c r="AA95" s="150"/>
      <c r="AB95" s="150"/>
      <c r="AC95" s="150"/>
      <c r="AD95" s="150"/>
      <c r="AE95" s="150"/>
      <c r="AF95" s="150"/>
    </row>
    <row r="96" spans="1:32">
      <c r="B96" s="6" t="s">
        <v>108</v>
      </c>
      <c r="C96" s="219"/>
      <c r="D96" s="142">
        <v>2028585.5469169263</v>
      </c>
      <c r="E96" s="142">
        <v>2032288.767976854</v>
      </c>
      <c r="F96" s="142">
        <v>2002535.6221916969</v>
      </c>
      <c r="G96" s="142">
        <v>2081432.8281110399</v>
      </c>
      <c r="H96" s="142">
        <v>2344359.4286539401</v>
      </c>
      <c r="I96" s="142">
        <v>2705664.90678233</v>
      </c>
      <c r="J96" s="142">
        <v>4399629.7412548102</v>
      </c>
      <c r="K96" s="142">
        <v>3496224.8324846704</v>
      </c>
      <c r="L96" s="142">
        <v>3134100.1591477799</v>
      </c>
      <c r="M96" s="142">
        <v>3303451.0704604001</v>
      </c>
      <c r="N96" s="143"/>
      <c r="O96" s="142">
        <v>3703.2210599278187</v>
      </c>
      <c r="P96" s="142">
        <v>-29753.145785157176</v>
      </c>
      <c r="Q96" s="142">
        <v>78897.205919343105</v>
      </c>
      <c r="R96" s="142">
        <v>262926.60054290027</v>
      </c>
      <c r="S96" s="142">
        <v>361305.47812838992</v>
      </c>
      <c r="T96" s="142">
        <v>1693964.8344724795</v>
      </c>
      <c r="U96" s="142">
        <v>-903404.90877013945</v>
      </c>
      <c r="V96" s="142">
        <v>-362124.67333689053</v>
      </c>
      <c r="W96" s="142">
        <v>169350.91131262016</v>
      </c>
      <c r="X96" s="150"/>
      <c r="Y96" s="150"/>
      <c r="Z96" s="150"/>
      <c r="AA96" s="150"/>
      <c r="AB96" s="150"/>
      <c r="AC96" s="150"/>
      <c r="AD96" s="150"/>
      <c r="AE96" s="150"/>
      <c r="AF96" s="150"/>
    </row>
    <row r="97" spans="1:32">
      <c r="B97" s="6" t="s">
        <v>48</v>
      </c>
      <c r="C97" s="219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3"/>
      <c r="O97" s="142">
        <v>0</v>
      </c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50"/>
      <c r="Y97" s="150"/>
      <c r="Z97" s="150"/>
      <c r="AA97" s="150"/>
      <c r="AB97" s="150"/>
      <c r="AC97" s="150"/>
      <c r="AD97" s="150"/>
      <c r="AE97" s="150"/>
      <c r="AF97" s="150"/>
    </row>
    <row r="98" spans="1:32">
      <c r="B98" s="6" t="s">
        <v>325</v>
      </c>
      <c r="C98" s="219"/>
      <c r="D98" s="142">
        <v>0</v>
      </c>
      <c r="E98" s="142">
        <v>0</v>
      </c>
      <c r="F98" s="142">
        <v>0</v>
      </c>
      <c r="G98" s="142">
        <v>0</v>
      </c>
      <c r="H98" s="142">
        <v>0</v>
      </c>
      <c r="I98" s="142">
        <v>0</v>
      </c>
      <c r="J98" s="142">
        <v>0</v>
      </c>
      <c r="K98" s="142">
        <v>0</v>
      </c>
      <c r="L98" s="142">
        <v>0</v>
      </c>
      <c r="M98" s="142">
        <v>0</v>
      </c>
      <c r="N98" s="143"/>
      <c r="O98" s="142">
        <v>0</v>
      </c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150"/>
      <c r="Y98" s="150"/>
      <c r="Z98" s="150"/>
      <c r="AA98" s="150"/>
      <c r="AB98" s="150"/>
      <c r="AC98" s="150"/>
      <c r="AD98" s="150"/>
      <c r="AE98" s="150"/>
      <c r="AF98" s="150"/>
    </row>
    <row r="99" spans="1:32">
      <c r="B99" s="8" t="s">
        <v>101</v>
      </c>
      <c r="C99" s="219"/>
      <c r="D99" s="142">
        <v>336884.59</v>
      </c>
      <c r="E99" s="142">
        <v>476262.67</v>
      </c>
      <c r="F99" s="142">
        <v>496049.97313501092</v>
      </c>
      <c r="G99" s="142">
        <v>516155</v>
      </c>
      <c r="H99" s="142">
        <v>536893.97482510807</v>
      </c>
      <c r="I99" s="142">
        <v>566874.91820592992</v>
      </c>
      <c r="J99" s="142">
        <v>659733.22580965748</v>
      </c>
      <c r="K99" s="142">
        <v>715247.22658062901</v>
      </c>
      <c r="L99" s="142">
        <v>771431.819581941</v>
      </c>
      <c r="M99" s="142">
        <v>721719.41794911842</v>
      </c>
      <c r="N99" s="143"/>
      <c r="O99" s="142">
        <v>139378.07999999996</v>
      </c>
      <c r="P99" s="142">
        <v>19787.303135010916</v>
      </c>
      <c r="Q99" s="142">
        <v>20105.026864989122</v>
      </c>
      <c r="R99" s="142">
        <v>20738.974825108107</v>
      </c>
      <c r="S99" s="142">
        <v>29980.943380821827</v>
      </c>
      <c r="T99" s="142">
        <v>92858.30760372756</v>
      </c>
      <c r="U99" s="142">
        <v>55514.000770971506</v>
      </c>
      <c r="V99" s="142">
        <v>56184.593001311987</v>
      </c>
      <c r="W99" s="142">
        <v>-49712.401632822548</v>
      </c>
      <c r="X99" s="150"/>
      <c r="Y99" s="150"/>
      <c r="Z99" s="150"/>
      <c r="AA99" s="150"/>
      <c r="AB99" s="150"/>
      <c r="AC99" s="150"/>
      <c r="AD99" s="150"/>
      <c r="AE99" s="150"/>
      <c r="AF99" s="150"/>
    </row>
    <row r="100" spans="1:32" s="45" customFormat="1" ht="28">
      <c r="A100" s="38"/>
      <c r="B100" s="79" t="s">
        <v>95</v>
      </c>
      <c r="C100" s="209" t="s">
        <v>310</v>
      </c>
      <c r="D100" s="139">
        <v>2214953.2468095324</v>
      </c>
      <c r="E100" s="139">
        <v>2366514.0301631023</v>
      </c>
      <c r="F100" s="139">
        <v>2027815.3713379249</v>
      </c>
      <c r="G100" s="139">
        <v>2329574.540830736</v>
      </c>
      <c r="H100" s="139">
        <v>2924618.6513184109</v>
      </c>
      <c r="I100" s="139">
        <v>3311013.739667648</v>
      </c>
      <c r="J100" s="139">
        <v>4924500.2243323149</v>
      </c>
      <c r="K100" s="139">
        <v>3882464.0174740702</v>
      </c>
      <c r="L100" s="139">
        <v>3304185.9771837816</v>
      </c>
      <c r="M100" s="139">
        <v>3514287.7253599414</v>
      </c>
      <c r="N100" s="146"/>
      <c r="O100" s="139">
        <v>151560.7833535698</v>
      </c>
      <c r="P100" s="139">
        <v>-338698.65882517735</v>
      </c>
      <c r="Q100" s="139">
        <v>301759.16949281126</v>
      </c>
      <c r="R100" s="139">
        <v>595044.11048767471</v>
      </c>
      <c r="S100" s="139">
        <v>386395.08834923728</v>
      </c>
      <c r="T100" s="139">
        <v>1613486.4846646669</v>
      </c>
      <c r="U100" s="139">
        <v>-1042036.206858245</v>
      </c>
      <c r="V100" s="139">
        <v>-578278.04029028851</v>
      </c>
      <c r="W100" s="139">
        <v>210101.74817615989</v>
      </c>
      <c r="X100" s="149"/>
      <c r="Y100" s="149"/>
      <c r="Z100" s="149"/>
      <c r="AA100" s="149"/>
      <c r="AB100" s="149"/>
      <c r="AC100" s="149"/>
      <c r="AD100" s="149"/>
      <c r="AE100" s="149"/>
      <c r="AF100" s="149"/>
    </row>
    <row r="101" spans="1:32">
      <c r="B101" s="208" t="s">
        <v>40</v>
      </c>
      <c r="C101" s="219"/>
      <c r="D101" s="142">
        <v>2201104.3068095325</v>
      </c>
      <c r="E101" s="142">
        <v>2353238.2102811844</v>
      </c>
      <c r="F101" s="142">
        <v>2011022.3949879247</v>
      </c>
      <c r="G101" s="142">
        <v>2302819.9650801942</v>
      </c>
      <c r="H101" s="142">
        <v>2897361.5571791697</v>
      </c>
      <c r="I101" s="142">
        <v>3276811.861134429</v>
      </c>
      <c r="J101" s="142">
        <v>4893362.6752969865</v>
      </c>
      <c r="K101" s="142">
        <v>3840873.9270365564</v>
      </c>
      <c r="L101" s="142">
        <v>3275147.5371966646</v>
      </c>
      <c r="M101" s="142">
        <v>3464974.3266917816</v>
      </c>
      <c r="N101" s="143"/>
      <c r="O101" s="142">
        <v>152133.90347165172</v>
      </c>
      <c r="P101" s="142">
        <v>-342215.81529325951</v>
      </c>
      <c r="Q101" s="142">
        <v>291797.57009226928</v>
      </c>
      <c r="R101" s="142">
        <v>594541.59209897579</v>
      </c>
      <c r="S101" s="142">
        <v>379450.30395525921</v>
      </c>
      <c r="T101" s="142">
        <v>1616550.8141625579</v>
      </c>
      <c r="U101" s="142">
        <v>-1052488.7482604308</v>
      </c>
      <c r="V101" s="142">
        <v>-565726.38983989169</v>
      </c>
      <c r="W101" s="142">
        <v>189826.78949511723</v>
      </c>
      <c r="X101" s="150"/>
      <c r="Y101" s="150"/>
      <c r="Z101" s="150"/>
      <c r="AA101" s="150"/>
      <c r="AB101" s="150"/>
      <c r="AC101" s="150"/>
      <c r="AD101" s="150"/>
      <c r="AE101" s="150"/>
      <c r="AF101" s="150"/>
    </row>
    <row r="102" spans="1:32">
      <c r="B102" s="6" t="s">
        <v>41</v>
      </c>
      <c r="C102" s="219"/>
      <c r="D102" s="142">
        <v>0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142">
        <v>0</v>
      </c>
      <c r="K102" s="142">
        <v>0</v>
      </c>
      <c r="L102" s="142">
        <v>0</v>
      </c>
      <c r="M102" s="142">
        <v>0</v>
      </c>
      <c r="N102" s="143"/>
      <c r="O102" s="142">
        <v>0</v>
      </c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50"/>
      <c r="Y102" s="150"/>
      <c r="Z102" s="150"/>
      <c r="AA102" s="150"/>
      <c r="AB102" s="150"/>
      <c r="AC102" s="150"/>
      <c r="AD102" s="150"/>
      <c r="AE102" s="150"/>
      <c r="AF102" s="150"/>
    </row>
    <row r="103" spans="1:32">
      <c r="B103" s="6" t="s">
        <v>42</v>
      </c>
      <c r="C103" s="219"/>
      <c r="D103" s="142">
        <v>19340.882546529916</v>
      </c>
      <c r="E103" s="142">
        <v>17869.437623509442</v>
      </c>
      <c r="F103" s="142">
        <v>20425.542054650039</v>
      </c>
      <c r="G103" s="142">
        <v>21219.070826566302</v>
      </c>
      <c r="H103" s="142">
        <v>23151.651175368599</v>
      </c>
      <c r="I103" s="142">
        <v>23919.291624797574</v>
      </c>
      <c r="J103" s="142">
        <v>26339.258571000373</v>
      </c>
      <c r="K103" s="142">
        <v>26793.104214545128</v>
      </c>
      <c r="L103" s="142">
        <v>26943.122164690256</v>
      </c>
      <c r="M103" s="142">
        <v>27323.057447861924</v>
      </c>
      <c r="N103" s="143"/>
      <c r="O103" s="142">
        <v>-1471.4449230204737</v>
      </c>
      <c r="P103" s="142">
        <v>2556.1044311405967</v>
      </c>
      <c r="Q103" s="142">
        <v>793.52877191626021</v>
      </c>
      <c r="R103" s="142">
        <v>1932.5803488022984</v>
      </c>
      <c r="S103" s="142">
        <v>767.64044942897556</v>
      </c>
      <c r="T103" s="142">
        <v>2419.9669462027996</v>
      </c>
      <c r="U103" s="142">
        <v>453.84564354475287</v>
      </c>
      <c r="V103" s="142">
        <v>150.01795014512709</v>
      </c>
      <c r="W103" s="142">
        <v>379.93528317167033</v>
      </c>
      <c r="X103" s="150"/>
      <c r="Y103" s="150"/>
      <c r="Z103" s="150"/>
      <c r="AA103" s="150"/>
      <c r="AB103" s="150"/>
      <c r="AC103" s="150"/>
      <c r="AD103" s="150"/>
      <c r="AE103" s="150"/>
      <c r="AF103" s="150"/>
    </row>
    <row r="104" spans="1:32">
      <c r="B104" s="6" t="s">
        <v>43</v>
      </c>
      <c r="C104" s="219"/>
      <c r="D104" s="142">
        <v>29162.384521118674</v>
      </c>
      <c r="E104" s="142">
        <v>31995.730666575975</v>
      </c>
      <c r="F104" s="142">
        <v>30922.007224718105</v>
      </c>
      <c r="G104" s="142">
        <v>32967.600306028675</v>
      </c>
      <c r="H104" s="142">
        <v>43378.282823483758</v>
      </c>
      <c r="I104" s="142">
        <v>37435.83658927185</v>
      </c>
      <c r="J104" s="142">
        <v>42187.623585982772</v>
      </c>
      <c r="K104" s="142">
        <v>61774.005854193936</v>
      </c>
      <c r="L104" s="142">
        <v>78218.033131031843</v>
      </c>
      <c r="M104" s="142">
        <v>68606.311526090984</v>
      </c>
      <c r="N104" s="143"/>
      <c r="O104" s="142">
        <v>2833.3461454573012</v>
      </c>
      <c r="P104" s="142">
        <v>-1073.723441857868</v>
      </c>
      <c r="Q104" s="142">
        <v>2045.5930813105681</v>
      </c>
      <c r="R104" s="142">
        <v>10410.682517455081</v>
      </c>
      <c r="S104" s="142">
        <v>-5942.4462342119059</v>
      </c>
      <c r="T104" s="142">
        <v>4751.7869967109218</v>
      </c>
      <c r="U104" s="142">
        <v>19586.38226821116</v>
      </c>
      <c r="V104" s="142">
        <v>16444.027276837915</v>
      </c>
      <c r="W104" s="142">
        <v>-9611.7216049408635</v>
      </c>
      <c r="X104" s="150"/>
      <c r="Y104" s="150"/>
      <c r="Z104" s="150"/>
      <c r="AA104" s="150"/>
      <c r="AB104" s="150"/>
      <c r="AC104" s="150"/>
      <c r="AD104" s="150"/>
      <c r="AE104" s="150"/>
      <c r="AF104" s="150"/>
    </row>
    <row r="105" spans="1:32">
      <c r="B105" s="6" t="s">
        <v>44</v>
      </c>
      <c r="C105" s="219"/>
      <c r="D105" s="142">
        <v>400.93510000000003</v>
      </c>
      <c r="E105" s="142">
        <v>481.30905000000001</v>
      </c>
      <c r="F105" s="142">
        <v>822.13064999999995</v>
      </c>
      <c r="G105" s="142">
        <v>588.42700000000002</v>
      </c>
      <c r="H105" s="142">
        <v>653.65425000000005</v>
      </c>
      <c r="I105" s="142">
        <v>1005.5789000000001</v>
      </c>
      <c r="J105" s="142">
        <v>1075.26135</v>
      </c>
      <c r="K105" s="142">
        <v>980.91330000000005</v>
      </c>
      <c r="L105" s="142">
        <v>441.80175000000003</v>
      </c>
      <c r="M105" s="142">
        <v>527.72685000000001</v>
      </c>
      <c r="N105" s="143"/>
      <c r="O105" s="142">
        <v>80.373949999999979</v>
      </c>
      <c r="P105" s="142">
        <v>340.82159999999988</v>
      </c>
      <c r="Q105" s="142">
        <v>-233.7036499999999</v>
      </c>
      <c r="R105" s="142">
        <v>65.227250000000055</v>
      </c>
      <c r="S105" s="142">
        <v>351.92465000000004</v>
      </c>
      <c r="T105" s="142">
        <v>69.682449999999989</v>
      </c>
      <c r="U105" s="142">
        <v>-94.348049999999972</v>
      </c>
      <c r="V105" s="142">
        <v>-539.11155000000008</v>
      </c>
      <c r="W105" s="142">
        <v>85.925099999999958</v>
      </c>
      <c r="X105" s="150"/>
      <c r="Y105" s="150"/>
      <c r="Z105" s="150"/>
      <c r="AA105" s="150"/>
      <c r="AB105" s="150"/>
      <c r="AC105" s="150"/>
      <c r="AD105" s="150"/>
      <c r="AE105" s="150"/>
      <c r="AF105" s="150"/>
    </row>
    <row r="106" spans="1:32">
      <c r="B106" s="7" t="s">
        <v>45</v>
      </c>
      <c r="C106" s="219"/>
      <c r="D106" s="142">
        <v>400.93510000000003</v>
      </c>
      <c r="E106" s="142">
        <v>481.30905000000001</v>
      </c>
      <c r="F106" s="142">
        <v>822.13064999999995</v>
      </c>
      <c r="G106" s="142">
        <v>588.42700000000002</v>
      </c>
      <c r="H106" s="142">
        <v>653.65425000000005</v>
      </c>
      <c r="I106" s="142">
        <v>1005.5789000000001</v>
      </c>
      <c r="J106" s="142">
        <v>1075.26135</v>
      </c>
      <c r="K106" s="142">
        <v>980.91330000000005</v>
      </c>
      <c r="L106" s="142">
        <v>441.80175000000003</v>
      </c>
      <c r="M106" s="142">
        <v>527.72685000000001</v>
      </c>
      <c r="N106" s="143"/>
      <c r="O106" s="142">
        <v>80.373949999999979</v>
      </c>
      <c r="P106" s="142">
        <v>340.82159999999988</v>
      </c>
      <c r="Q106" s="142">
        <v>-233.7036499999999</v>
      </c>
      <c r="R106" s="142">
        <v>65.227250000000055</v>
      </c>
      <c r="S106" s="142">
        <v>351.92465000000004</v>
      </c>
      <c r="T106" s="142">
        <v>69.682449999999989</v>
      </c>
      <c r="U106" s="142">
        <v>-94.348049999999972</v>
      </c>
      <c r="V106" s="142">
        <v>-539.11155000000008</v>
      </c>
      <c r="W106" s="142">
        <v>85.925099999999958</v>
      </c>
      <c r="X106" s="150"/>
      <c r="Y106" s="150"/>
      <c r="Z106" s="150"/>
      <c r="AA106" s="150"/>
      <c r="AB106" s="150"/>
      <c r="AC106" s="150"/>
      <c r="AD106" s="150"/>
      <c r="AE106" s="150"/>
      <c r="AF106" s="150"/>
    </row>
    <row r="107" spans="1:32">
      <c r="B107" s="7" t="s">
        <v>46</v>
      </c>
      <c r="C107" s="219"/>
      <c r="D107" s="142">
        <v>0</v>
      </c>
      <c r="E107" s="142">
        <v>0</v>
      </c>
      <c r="F107" s="142">
        <v>0</v>
      </c>
      <c r="G107" s="142">
        <v>0</v>
      </c>
      <c r="H107" s="142">
        <v>0</v>
      </c>
      <c r="I107" s="142">
        <v>0</v>
      </c>
      <c r="J107" s="142">
        <v>0</v>
      </c>
      <c r="K107" s="142">
        <v>0</v>
      </c>
      <c r="L107" s="142">
        <v>0</v>
      </c>
      <c r="M107" s="142">
        <v>0</v>
      </c>
      <c r="N107" s="143"/>
      <c r="O107" s="142">
        <v>0</v>
      </c>
      <c r="P107" s="142">
        <v>0</v>
      </c>
      <c r="Q107" s="142">
        <v>0</v>
      </c>
      <c r="R107" s="142">
        <v>0</v>
      </c>
      <c r="S107" s="142">
        <v>0</v>
      </c>
      <c r="T107" s="142">
        <v>0</v>
      </c>
      <c r="U107" s="142">
        <v>0</v>
      </c>
      <c r="V107" s="142">
        <v>0</v>
      </c>
      <c r="W107" s="142">
        <v>0</v>
      </c>
      <c r="X107" s="150"/>
      <c r="Y107" s="150"/>
      <c r="Z107" s="150"/>
      <c r="AA107" s="150"/>
      <c r="AB107" s="150"/>
      <c r="AC107" s="150"/>
      <c r="AD107" s="150"/>
      <c r="AE107" s="150"/>
      <c r="AF107" s="150"/>
    </row>
    <row r="108" spans="1:32">
      <c r="B108" s="6" t="s">
        <v>47</v>
      </c>
      <c r="C108" s="219"/>
      <c r="D108" s="142">
        <v>113614.55772495767</v>
      </c>
      <c r="E108" s="142">
        <v>115602.96496424476</v>
      </c>
      <c r="F108" s="142">
        <v>121317.09286685969</v>
      </c>
      <c r="G108" s="142">
        <v>114612.038836559</v>
      </c>
      <c r="H108" s="142">
        <v>105818.54027637714</v>
      </c>
      <c r="I108" s="142">
        <v>113786.24723802932</v>
      </c>
      <c r="J108" s="142">
        <v>104130.79053519409</v>
      </c>
      <c r="K108" s="142">
        <v>135101.07118314671</v>
      </c>
      <c r="L108" s="142">
        <v>205444.42100316245</v>
      </c>
      <c r="M108" s="142">
        <v>175066.16040742872</v>
      </c>
      <c r="N108" s="143"/>
      <c r="O108" s="142">
        <v>1988.4072392870848</v>
      </c>
      <c r="P108" s="142">
        <v>5714.1279026149277</v>
      </c>
      <c r="Q108" s="142">
        <v>-6705.0540303006755</v>
      </c>
      <c r="R108" s="142">
        <v>-8793.4985601818662</v>
      </c>
      <c r="S108" s="142">
        <v>7967.7069616521749</v>
      </c>
      <c r="T108" s="142">
        <v>-9655.4567028352267</v>
      </c>
      <c r="U108" s="142">
        <v>30970.280647952608</v>
      </c>
      <c r="V108" s="142">
        <v>70343.349820015763</v>
      </c>
      <c r="W108" s="142">
        <v>-30378.26059573374</v>
      </c>
      <c r="X108" s="150"/>
      <c r="Y108" s="150"/>
      <c r="Z108" s="150"/>
      <c r="AA108" s="150"/>
      <c r="AB108" s="150"/>
      <c r="AC108" s="150"/>
      <c r="AD108" s="150"/>
      <c r="AE108" s="150"/>
      <c r="AF108" s="150"/>
    </row>
    <row r="109" spans="1:32">
      <c r="B109" s="6" t="s">
        <v>247</v>
      </c>
      <c r="C109" s="219"/>
      <c r="D109" s="142">
        <v>2038585.5469169263</v>
      </c>
      <c r="E109" s="142">
        <v>2187288.767976854</v>
      </c>
      <c r="F109" s="142">
        <v>1837535.6221916969</v>
      </c>
      <c r="G109" s="142">
        <v>2133432.8281110399</v>
      </c>
      <c r="H109" s="142">
        <v>2724359.4286539401</v>
      </c>
      <c r="I109" s="142">
        <v>3100664.90678233</v>
      </c>
      <c r="J109" s="142">
        <v>4719629.7412548102</v>
      </c>
      <c r="K109" s="142">
        <v>3616224.8324846704</v>
      </c>
      <c r="L109" s="142">
        <v>2964100.1591477799</v>
      </c>
      <c r="M109" s="142">
        <v>3193451.0704604001</v>
      </c>
      <c r="N109" s="143"/>
      <c r="O109" s="142">
        <v>148703.22105992783</v>
      </c>
      <c r="P109" s="142">
        <v>-349753.14578515716</v>
      </c>
      <c r="Q109" s="142">
        <v>295897.20591934311</v>
      </c>
      <c r="R109" s="142">
        <v>590926.60054290027</v>
      </c>
      <c r="S109" s="142">
        <v>376305.47812838992</v>
      </c>
      <c r="T109" s="142">
        <v>1618964.8344724795</v>
      </c>
      <c r="U109" s="142">
        <v>-1103404.9087701393</v>
      </c>
      <c r="V109" s="142">
        <v>-652124.67333689053</v>
      </c>
      <c r="W109" s="142">
        <v>229350.91131262016</v>
      </c>
      <c r="X109" s="150"/>
      <c r="Y109" s="150"/>
      <c r="Z109" s="150"/>
      <c r="AA109" s="150"/>
      <c r="AB109" s="150"/>
      <c r="AC109" s="150"/>
      <c r="AD109" s="150"/>
      <c r="AE109" s="150"/>
      <c r="AF109" s="150"/>
    </row>
    <row r="110" spans="1:32">
      <c r="B110" s="6" t="s">
        <v>48</v>
      </c>
      <c r="C110" s="219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3"/>
      <c r="O110" s="142">
        <v>0</v>
      </c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50"/>
      <c r="Y110" s="150"/>
      <c r="Z110" s="150"/>
      <c r="AA110" s="150"/>
      <c r="AB110" s="150"/>
      <c r="AC110" s="150"/>
      <c r="AD110" s="150"/>
      <c r="AE110" s="150"/>
      <c r="AF110" s="150"/>
    </row>
    <row r="111" spans="1:32">
      <c r="B111" s="6" t="s">
        <v>325</v>
      </c>
      <c r="C111" s="219"/>
      <c r="D111" s="142">
        <v>0</v>
      </c>
      <c r="E111" s="142">
        <v>0</v>
      </c>
      <c r="F111" s="142">
        <v>0</v>
      </c>
      <c r="G111" s="142">
        <v>0</v>
      </c>
      <c r="H111" s="142">
        <v>0</v>
      </c>
      <c r="I111" s="142">
        <v>0</v>
      </c>
      <c r="J111" s="142">
        <v>0</v>
      </c>
      <c r="K111" s="142">
        <v>0</v>
      </c>
      <c r="L111" s="142">
        <v>0</v>
      </c>
      <c r="M111" s="142">
        <v>0</v>
      </c>
      <c r="N111" s="143"/>
      <c r="O111" s="142">
        <v>0</v>
      </c>
      <c r="P111" s="142">
        <v>0</v>
      </c>
      <c r="Q111" s="142">
        <v>0</v>
      </c>
      <c r="R111" s="142">
        <v>0</v>
      </c>
      <c r="S111" s="142">
        <v>0</v>
      </c>
      <c r="T111" s="142">
        <v>0</v>
      </c>
      <c r="U111" s="142">
        <v>0</v>
      </c>
      <c r="V111" s="142">
        <v>0</v>
      </c>
      <c r="W111" s="142">
        <v>0</v>
      </c>
      <c r="X111" s="150"/>
      <c r="Y111" s="150"/>
      <c r="Z111" s="150"/>
      <c r="AA111" s="150"/>
      <c r="AB111" s="150"/>
      <c r="AC111" s="150"/>
      <c r="AD111" s="150"/>
      <c r="AE111" s="150"/>
      <c r="AF111" s="150"/>
    </row>
    <row r="112" spans="1:32">
      <c r="B112" s="8" t="s">
        <v>101</v>
      </c>
      <c r="C112" s="219"/>
      <c r="D112" s="142">
        <v>13848.939999999999</v>
      </c>
      <c r="E112" s="142">
        <v>13275.819881917601</v>
      </c>
      <c r="F112" s="142">
        <v>16792.976350000012</v>
      </c>
      <c r="G112" s="142">
        <v>26754.575750541888</v>
      </c>
      <c r="H112" s="142">
        <v>27257.094139241399</v>
      </c>
      <c r="I112" s="142">
        <v>34201.878533219409</v>
      </c>
      <c r="J112" s="142">
        <v>31137.549035328477</v>
      </c>
      <c r="K112" s="142">
        <v>41590.090437514024</v>
      </c>
      <c r="L112" s="142">
        <v>29038.439987116908</v>
      </c>
      <c r="M112" s="142">
        <v>49313.398668159563</v>
      </c>
      <c r="N112" s="143"/>
      <c r="O112" s="142">
        <v>-573.12011808239731</v>
      </c>
      <c r="P112" s="142">
        <v>3517.1564680824104</v>
      </c>
      <c r="Q112" s="142">
        <v>9961.5994005418743</v>
      </c>
      <c r="R112" s="142">
        <v>502.51838869951371</v>
      </c>
      <c r="S112" s="142">
        <v>6944.7843939780059</v>
      </c>
      <c r="T112" s="142">
        <v>-3064.3294978909298</v>
      </c>
      <c r="U112" s="142">
        <v>10452.541402185545</v>
      </c>
      <c r="V112" s="142">
        <v>-12551.650450397114</v>
      </c>
      <c r="W112" s="142">
        <v>20274.958681042655</v>
      </c>
      <c r="X112" s="150"/>
      <c r="Y112" s="150"/>
      <c r="Z112" s="150"/>
      <c r="AA112" s="150"/>
      <c r="AB112" s="150"/>
      <c r="AC112" s="150"/>
      <c r="AD112" s="150"/>
      <c r="AE112" s="150"/>
      <c r="AF112" s="150"/>
    </row>
    <row r="113" spans="1:32" s="45" customFormat="1">
      <c r="A113" s="38"/>
      <c r="B113" s="5" t="s">
        <v>22</v>
      </c>
      <c r="C113" s="214"/>
      <c r="D113" s="139">
        <v>2623074.54052749</v>
      </c>
      <c r="E113" s="139">
        <v>2482521.9922826202</v>
      </c>
      <c r="F113" s="139">
        <v>2320131.8186546802</v>
      </c>
      <c r="G113" s="139">
        <v>2512123.9313582401</v>
      </c>
      <c r="H113" s="139">
        <v>2767572.7279879698</v>
      </c>
      <c r="I113" s="139">
        <v>3539789.5174308796</v>
      </c>
      <c r="J113" s="139">
        <v>4549137.7564973095</v>
      </c>
      <c r="K113" s="139">
        <v>4350627.4038628498</v>
      </c>
      <c r="L113" s="139">
        <v>5131569.9234631294</v>
      </c>
      <c r="M113" s="139">
        <v>5002505.5246108798</v>
      </c>
      <c r="N113" s="146"/>
      <c r="O113" s="139">
        <v>-140552.54824487021</v>
      </c>
      <c r="P113" s="139">
        <v>-162390.17362794001</v>
      </c>
      <c r="Q113" s="139">
        <v>191992.11270355992</v>
      </c>
      <c r="R113" s="139">
        <v>255448.79662972997</v>
      </c>
      <c r="S113" s="139">
        <v>772216.78944290977</v>
      </c>
      <c r="T113" s="139">
        <v>1009348.2390664299</v>
      </c>
      <c r="U113" s="139">
        <v>-198510.35263445956</v>
      </c>
      <c r="V113" s="139">
        <v>780942.51960027975</v>
      </c>
      <c r="W113" s="139">
        <v>-129064.39885224972</v>
      </c>
      <c r="X113" s="150"/>
      <c r="Y113" s="150"/>
      <c r="Z113" s="150"/>
      <c r="AA113" s="150"/>
      <c r="AB113" s="150"/>
      <c r="AC113" s="150"/>
      <c r="AD113" s="150"/>
      <c r="AE113" s="150"/>
      <c r="AF113" s="150"/>
    </row>
    <row r="114" spans="1:32" s="45" customFormat="1">
      <c r="A114" s="38"/>
      <c r="B114" s="5" t="s">
        <v>96</v>
      </c>
      <c r="C114" s="214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46"/>
      <c r="O114" s="139">
        <v>0</v>
      </c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50"/>
      <c r="Y114" s="150"/>
      <c r="Z114" s="150"/>
      <c r="AA114" s="150"/>
      <c r="AB114" s="150"/>
      <c r="AC114" s="150"/>
      <c r="AD114" s="150"/>
      <c r="AE114" s="150"/>
      <c r="AF114" s="150"/>
    </row>
    <row r="115" spans="1:32" s="45" customFormat="1">
      <c r="A115" s="38"/>
      <c r="B115" s="5" t="s">
        <v>54</v>
      </c>
      <c r="C115" s="214"/>
      <c r="D115" s="139">
        <v>13772546.983330434</v>
      </c>
      <c r="E115" s="139">
        <v>14925150.226145972</v>
      </c>
      <c r="F115" s="139">
        <v>14512130.749397356</v>
      </c>
      <c r="G115" s="139">
        <v>16332419.328882394</v>
      </c>
      <c r="H115" s="139">
        <v>17929199.319249615</v>
      </c>
      <c r="I115" s="139">
        <v>19367030.957608975</v>
      </c>
      <c r="J115" s="139">
        <v>26570176.789428271</v>
      </c>
      <c r="K115" s="139">
        <v>24368713.811760046</v>
      </c>
      <c r="L115" s="139">
        <v>24943863.737579703</v>
      </c>
      <c r="M115" s="139">
        <v>26640811.04198895</v>
      </c>
      <c r="N115" s="146"/>
      <c r="O115" s="139">
        <v>1152603.2428155362</v>
      </c>
      <c r="P115" s="139">
        <v>-413019.47674861678</v>
      </c>
      <c r="Q115" s="139">
        <v>1820288.5794850388</v>
      </c>
      <c r="R115" s="139">
        <v>1596779.9903672233</v>
      </c>
      <c r="S115" s="139">
        <v>1437831.6383593581</v>
      </c>
      <c r="T115" s="139">
        <v>7203145.831819295</v>
      </c>
      <c r="U115" s="139">
        <v>-2201462.9776682267</v>
      </c>
      <c r="V115" s="139">
        <v>575149.92581965984</v>
      </c>
      <c r="W115" s="139">
        <v>1696947.3044092457</v>
      </c>
      <c r="X115" s="149"/>
      <c r="Y115" s="149"/>
      <c r="Z115" s="149"/>
      <c r="AA115" s="149"/>
      <c r="AB115" s="149"/>
      <c r="AC115" s="149"/>
      <c r="AD115" s="149"/>
      <c r="AE115" s="149"/>
      <c r="AF115" s="149"/>
    </row>
    <row r="116" spans="1:32">
      <c r="B116" s="51"/>
      <c r="C116" s="215"/>
      <c r="D116" s="80"/>
      <c r="E116" s="80"/>
      <c r="F116" s="80"/>
      <c r="G116" s="80"/>
      <c r="H116" s="80"/>
      <c r="I116" s="80"/>
      <c r="N116" s="39"/>
      <c r="O116" s="39"/>
      <c r="P116" s="39"/>
    </row>
    <row r="117" spans="1:32">
      <c r="B117" s="51"/>
      <c r="C117" s="215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39"/>
      <c r="O117" s="81"/>
      <c r="P117" s="81"/>
      <c r="Q117" s="81"/>
      <c r="R117" s="81"/>
      <c r="S117" s="81"/>
      <c r="T117" s="81"/>
      <c r="U117" s="81"/>
      <c r="V117" s="81"/>
      <c r="W117" s="81"/>
    </row>
    <row r="118" spans="1:32">
      <c r="B118" s="51"/>
      <c r="C118" s="215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39"/>
      <c r="O118" s="81"/>
      <c r="P118" s="81"/>
      <c r="Q118" s="81"/>
      <c r="R118" s="81"/>
      <c r="S118" s="81"/>
      <c r="T118" s="81"/>
      <c r="U118" s="81"/>
      <c r="V118" s="81"/>
      <c r="W118" s="81"/>
    </row>
    <row r="119" spans="1:32" s="45" customFormat="1">
      <c r="A119" s="38"/>
      <c r="B119" s="336" t="s">
        <v>191</v>
      </c>
      <c r="C119" s="337"/>
      <c r="D119" s="338"/>
      <c r="E119" s="338"/>
      <c r="F119" s="338"/>
      <c r="G119" s="338"/>
      <c r="H119" s="338"/>
      <c r="I119" s="338"/>
      <c r="J119" s="338"/>
      <c r="K119" s="108"/>
      <c r="L119" s="165"/>
      <c r="M119" s="272"/>
      <c r="N119" s="76"/>
      <c r="O119" s="26"/>
      <c r="P119" s="71"/>
      <c r="Q119" s="71"/>
      <c r="R119" s="71"/>
      <c r="S119" s="71"/>
      <c r="T119" s="71"/>
      <c r="U119" s="71"/>
      <c r="V119" s="71"/>
      <c r="W119" s="71"/>
    </row>
    <row r="120" spans="1:32" s="45" customFormat="1" ht="28">
      <c r="A120" s="38"/>
      <c r="B120" s="56"/>
      <c r="C120" s="217" t="s">
        <v>251</v>
      </c>
      <c r="D120" s="326" t="s">
        <v>55</v>
      </c>
      <c r="E120" s="326"/>
      <c r="F120" s="326"/>
      <c r="G120" s="326"/>
      <c r="H120" s="326"/>
      <c r="I120" s="326"/>
      <c r="J120" s="326"/>
      <c r="K120" s="326"/>
      <c r="L120" s="326"/>
      <c r="M120" s="326"/>
      <c r="N120" s="72"/>
      <c r="O120" s="326" t="s">
        <v>226</v>
      </c>
      <c r="P120" s="326"/>
      <c r="Q120" s="326"/>
      <c r="R120" s="326"/>
      <c r="S120" s="326"/>
      <c r="T120" s="326"/>
      <c r="U120" s="326"/>
      <c r="V120" s="326"/>
      <c r="W120" s="326"/>
      <c r="Y120" s="72"/>
      <c r="Z120" s="187"/>
      <c r="AA120" s="187"/>
      <c r="AB120" s="187"/>
      <c r="AC120" s="187"/>
      <c r="AD120" s="187"/>
      <c r="AE120" s="187"/>
      <c r="AF120" s="187"/>
    </row>
    <row r="121" spans="1:32" s="45" customFormat="1" ht="14.5" customHeight="1">
      <c r="A121" s="38"/>
      <c r="B121" s="56"/>
      <c r="C121" s="218"/>
      <c r="D121" s="327" t="s">
        <v>318</v>
      </c>
      <c r="E121" s="327"/>
      <c r="F121" s="327"/>
      <c r="G121" s="327"/>
      <c r="H121" s="327"/>
      <c r="I121" s="327"/>
      <c r="J121" s="327"/>
      <c r="K121" s="327"/>
      <c r="L121" s="327"/>
      <c r="M121" s="327"/>
      <c r="N121" s="72"/>
      <c r="O121" s="331" t="s">
        <v>318</v>
      </c>
      <c r="P121" s="331"/>
      <c r="Q121" s="331"/>
      <c r="R121" s="331"/>
      <c r="S121" s="331"/>
      <c r="T121" s="331"/>
      <c r="U121" s="331"/>
      <c r="V121" s="331"/>
      <c r="W121" s="331"/>
      <c r="Y121" s="70"/>
      <c r="Z121" s="169"/>
      <c r="AA121" s="169"/>
      <c r="AB121" s="169"/>
      <c r="AC121" s="169"/>
      <c r="AD121" s="169"/>
      <c r="AE121" s="169"/>
      <c r="AF121" s="169"/>
    </row>
    <row r="122" spans="1:32" s="45" customFormat="1">
      <c r="A122" s="38"/>
      <c r="B122" s="34" t="s">
        <v>324</v>
      </c>
      <c r="C122" s="199"/>
      <c r="D122" s="181" t="s">
        <v>1</v>
      </c>
      <c r="E122" s="181" t="s">
        <v>2</v>
      </c>
      <c r="F122" s="181" t="s">
        <v>3</v>
      </c>
      <c r="G122" s="181" t="s">
        <v>4</v>
      </c>
      <c r="H122" s="181" t="s">
        <v>104</v>
      </c>
      <c r="I122" s="181" t="s">
        <v>105</v>
      </c>
      <c r="J122" s="181" t="s">
        <v>111</v>
      </c>
      <c r="K122" s="181" t="s">
        <v>268</v>
      </c>
      <c r="L122" s="181" t="s">
        <v>285</v>
      </c>
      <c r="M122" s="181" t="s">
        <v>367</v>
      </c>
      <c r="N122" s="73"/>
      <c r="O122" s="181" t="s">
        <v>2</v>
      </c>
      <c r="P122" s="181" t="s">
        <v>3</v>
      </c>
      <c r="Q122" s="181" t="s">
        <v>4</v>
      </c>
      <c r="R122" s="181" t="s">
        <v>104</v>
      </c>
      <c r="S122" s="181" t="s">
        <v>105</v>
      </c>
      <c r="T122" s="181" t="s">
        <v>111</v>
      </c>
      <c r="U122" s="181" t="s">
        <v>268</v>
      </c>
      <c r="V122" s="181" t="s">
        <v>285</v>
      </c>
      <c r="W122" s="181" t="s">
        <v>367</v>
      </c>
      <c r="Y122" s="180"/>
      <c r="Z122" s="180"/>
      <c r="AA122" s="180"/>
      <c r="AB122" s="180"/>
      <c r="AC122" s="180"/>
      <c r="AD122" s="180"/>
      <c r="AE122" s="180"/>
      <c r="AF122" s="180"/>
    </row>
    <row r="123" spans="1:32" s="45" customFormat="1">
      <c r="A123" s="38"/>
      <c r="B123" s="5" t="s">
        <v>5</v>
      </c>
      <c r="C123" s="209" t="s">
        <v>290</v>
      </c>
      <c r="D123" s="139">
        <v>0</v>
      </c>
      <c r="E123" s="139">
        <v>0</v>
      </c>
      <c r="F123" s="139">
        <v>0</v>
      </c>
      <c r="G123" s="139">
        <v>0</v>
      </c>
      <c r="H123" s="139">
        <v>0</v>
      </c>
      <c r="I123" s="139">
        <v>0</v>
      </c>
      <c r="J123" s="139">
        <v>0</v>
      </c>
      <c r="K123" s="139">
        <v>0</v>
      </c>
      <c r="L123" s="139">
        <v>0</v>
      </c>
      <c r="M123" s="139">
        <v>0</v>
      </c>
      <c r="N123" s="146"/>
      <c r="O123" s="139">
        <v>0</v>
      </c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49"/>
      <c r="Y123" s="149"/>
      <c r="Z123" s="149"/>
      <c r="AA123" s="149"/>
      <c r="AB123" s="149"/>
      <c r="AC123" s="149"/>
      <c r="AD123" s="149"/>
      <c r="AE123" s="149"/>
      <c r="AF123" s="149"/>
    </row>
    <row r="124" spans="1:32">
      <c r="B124" s="1" t="s">
        <v>35</v>
      </c>
      <c r="C124" s="210" t="s">
        <v>291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3"/>
      <c r="O124" s="142">
        <v>0</v>
      </c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50"/>
      <c r="Y124" s="150"/>
      <c r="Z124" s="150"/>
      <c r="AA124" s="150"/>
      <c r="AB124" s="150"/>
      <c r="AC124" s="150"/>
      <c r="AD124" s="150"/>
      <c r="AE124" s="150"/>
      <c r="AF124" s="150"/>
    </row>
    <row r="125" spans="1:32">
      <c r="B125" s="1" t="s">
        <v>36</v>
      </c>
      <c r="C125" s="210" t="s">
        <v>292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0</v>
      </c>
      <c r="M125" s="142">
        <v>0</v>
      </c>
      <c r="N125" s="143"/>
      <c r="O125" s="142">
        <v>0</v>
      </c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50"/>
      <c r="Y125" s="150"/>
      <c r="Z125" s="150"/>
      <c r="AA125" s="150"/>
      <c r="AB125" s="150"/>
      <c r="AC125" s="150"/>
      <c r="AD125" s="150"/>
      <c r="AE125" s="150"/>
      <c r="AF125" s="150"/>
    </row>
    <row r="126" spans="1:32" s="45" customFormat="1">
      <c r="A126" s="38"/>
      <c r="B126" s="5" t="s">
        <v>6</v>
      </c>
      <c r="C126" s="209" t="s">
        <v>293</v>
      </c>
      <c r="D126" s="139">
        <v>1041959.2214296048</v>
      </c>
      <c r="E126" s="139">
        <v>1038329.5235145102</v>
      </c>
      <c r="F126" s="139">
        <v>970402.67609066528</v>
      </c>
      <c r="G126" s="139">
        <v>1099818.4518105409</v>
      </c>
      <c r="H126" s="139">
        <v>1260685.852196173</v>
      </c>
      <c r="I126" s="139">
        <v>1329088.1651764556</v>
      </c>
      <c r="J126" s="139">
        <v>1415193.2125414826</v>
      </c>
      <c r="K126" s="139">
        <v>1572930.3444779722</v>
      </c>
      <c r="L126" s="139">
        <v>1824676.0069352884</v>
      </c>
      <c r="M126" s="139">
        <v>2258993.0097186668</v>
      </c>
      <c r="N126" s="146"/>
      <c r="O126" s="139">
        <v>-3629.6979150945845</v>
      </c>
      <c r="P126" s="139">
        <v>-67926.847423845</v>
      </c>
      <c r="Q126" s="139">
        <v>129415.77571987564</v>
      </c>
      <c r="R126" s="139">
        <v>160867.40038563221</v>
      </c>
      <c r="S126" s="139">
        <v>68402.312980282659</v>
      </c>
      <c r="T126" s="139">
        <v>86105.04736502681</v>
      </c>
      <c r="U126" s="139">
        <v>157737.13193648963</v>
      </c>
      <c r="V126" s="139">
        <v>251745.66245731621</v>
      </c>
      <c r="W126" s="139">
        <v>434317.00278337847</v>
      </c>
      <c r="X126" s="149"/>
      <c r="Y126" s="149"/>
      <c r="Z126" s="149"/>
      <c r="AA126" s="149"/>
      <c r="AB126" s="149"/>
      <c r="AC126" s="149"/>
      <c r="AD126" s="149"/>
      <c r="AE126" s="149"/>
      <c r="AF126" s="149"/>
    </row>
    <row r="127" spans="1:32" s="45" customFormat="1">
      <c r="A127" s="38"/>
      <c r="B127" s="31" t="s">
        <v>23</v>
      </c>
      <c r="C127" s="232" t="s">
        <v>294</v>
      </c>
      <c r="D127" s="139">
        <v>6438.6010152575527</v>
      </c>
      <c r="E127" s="139">
        <v>13490.379075422319</v>
      </c>
      <c r="F127" s="139">
        <v>7966.8858893022889</v>
      </c>
      <c r="G127" s="139">
        <v>13787.947182222069</v>
      </c>
      <c r="H127" s="139">
        <v>20994.952692264207</v>
      </c>
      <c r="I127" s="139">
        <v>10808.633180066357</v>
      </c>
      <c r="J127" s="139">
        <v>28329.359524913805</v>
      </c>
      <c r="K127" s="139">
        <v>20156.576009322736</v>
      </c>
      <c r="L127" s="139">
        <v>23689.600702121468</v>
      </c>
      <c r="M127" s="139">
        <v>29927.078485233666</v>
      </c>
      <c r="N127" s="146"/>
      <c r="O127" s="139">
        <v>7051.7780601647673</v>
      </c>
      <c r="P127" s="139">
        <v>-5523.4931861200312</v>
      </c>
      <c r="Q127" s="139">
        <v>5821.0612929197805</v>
      </c>
      <c r="R127" s="139">
        <v>7207.0055100421368</v>
      </c>
      <c r="S127" s="139">
        <v>-10186.31951219785</v>
      </c>
      <c r="T127" s="139">
        <v>17520.726344847448</v>
      </c>
      <c r="U127" s="139">
        <v>-8172.783515591067</v>
      </c>
      <c r="V127" s="139">
        <v>3533.0246927987332</v>
      </c>
      <c r="W127" s="139">
        <v>6237.4777831121946</v>
      </c>
      <c r="X127" s="149"/>
      <c r="Y127" s="149"/>
      <c r="Z127" s="149"/>
      <c r="AA127" s="149"/>
      <c r="AB127" s="149"/>
      <c r="AC127" s="149"/>
      <c r="AD127" s="149"/>
      <c r="AE127" s="149"/>
      <c r="AF127" s="149"/>
    </row>
    <row r="128" spans="1:32">
      <c r="B128" s="208" t="s">
        <v>40</v>
      </c>
      <c r="C128" s="219"/>
      <c r="D128" s="142">
        <v>6438.6010152575527</v>
      </c>
      <c r="E128" s="142">
        <v>13490.379075422319</v>
      </c>
      <c r="F128" s="142">
        <v>7966.8858893022889</v>
      </c>
      <c r="G128" s="142">
        <v>13787.947182222069</v>
      </c>
      <c r="H128" s="142">
        <v>20994.952692264207</v>
      </c>
      <c r="I128" s="142">
        <v>10808.633180066357</v>
      </c>
      <c r="J128" s="142">
        <v>28329.359524913805</v>
      </c>
      <c r="K128" s="142">
        <v>20156.576009322736</v>
      </c>
      <c r="L128" s="142">
        <v>23689.600702121468</v>
      </c>
      <c r="M128" s="142">
        <v>29927.078485233666</v>
      </c>
      <c r="N128" s="143"/>
      <c r="O128" s="142">
        <v>7051.7780601647673</v>
      </c>
      <c r="P128" s="142">
        <v>-5523.4931861200312</v>
      </c>
      <c r="Q128" s="142">
        <v>5821.0612929197805</v>
      </c>
      <c r="R128" s="142">
        <v>7207.0055100421368</v>
      </c>
      <c r="S128" s="142">
        <v>-10186.31951219785</v>
      </c>
      <c r="T128" s="142">
        <v>17520.726344847448</v>
      </c>
      <c r="U128" s="142">
        <v>-8172.783515591067</v>
      </c>
      <c r="V128" s="142">
        <v>3533.0246927987332</v>
      </c>
      <c r="W128" s="142">
        <v>6237.4777831121946</v>
      </c>
      <c r="X128" s="150"/>
      <c r="Y128" s="150"/>
      <c r="Z128" s="150"/>
      <c r="AA128" s="150"/>
      <c r="AB128" s="150"/>
      <c r="AC128" s="150"/>
      <c r="AD128" s="150"/>
      <c r="AE128" s="150"/>
      <c r="AF128" s="150"/>
    </row>
    <row r="129" spans="1:32">
      <c r="B129" s="6" t="s">
        <v>41</v>
      </c>
      <c r="C129" s="219"/>
      <c r="D129" s="142">
        <v>6438.6010152575527</v>
      </c>
      <c r="E129" s="142">
        <v>13490.379075422319</v>
      </c>
      <c r="F129" s="142">
        <v>7966.8858893022889</v>
      </c>
      <c r="G129" s="142">
        <v>13787.947182222069</v>
      </c>
      <c r="H129" s="142">
        <v>20994.952692264207</v>
      </c>
      <c r="I129" s="142">
        <v>10808.633180066357</v>
      </c>
      <c r="J129" s="142">
        <v>28329.359524913805</v>
      </c>
      <c r="K129" s="142">
        <v>20156.576009322736</v>
      </c>
      <c r="L129" s="142">
        <v>23689.600702121468</v>
      </c>
      <c r="M129" s="142">
        <v>29927.078485233666</v>
      </c>
      <c r="N129" s="143"/>
      <c r="O129" s="142">
        <v>7051.7780601647673</v>
      </c>
      <c r="P129" s="142">
        <v>-5523.4931861200312</v>
      </c>
      <c r="Q129" s="142">
        <v>5821.0612929197805</v>
      </c>
      <c r="R129" s="142">
        <v>7207.0055100421368</v>
      </c>
      <c r="S129" s="142">
        <v>-10186.31951219785</v>
      </c>
      <c r="T129" s="142">
        <v>17520.726344847448</v>
      </c>
      <c r="U129" s="142">
        <v>-8172.783515591067</v>
      </c>
      <c r="V129" s="142">
        <v>3533.0246927987332</v>
      </c>
      <c r="W129" s="142">
        <v>6237.4777831121946</v>
      </c>
      <c r="X129" s="150"/>
      <c r="Y129" s="150"/>
      <c r="Z129" s="150"/>
      <c r="AA129" s="150"/>
      <c r="AB129" s="150"/>
      <c r="AC129" s="150"/>
      <c r="AD129" s="150"/>
      <c r="AE129" s="150"/>
      <c r="AF129" s="150"/>
    </row>
    <row r="130" spans="1:32">
      <c r="B130" s="6" t="s">
        <v>42</v>
      </c>
      <c r="C130" s="219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3"/>
      <c r="O130" s="142">
        <v>0</v>
      </c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50"/>
      <c r="Y130" s="150"/>
      <c r="Z130" s="150"/>
      <c r="AA130" s="150"/>
      <c r="AB130" s="150"/>
      <c r="AC130" s="150"/>
      <c r="AD130" s="150"/>
      <c r="AE130" s="150"/>
      <c r="AF130" s="150"/>
    </row>
    <row r="131" spans="1:32">
      <c r="B131" s="6" t="s">
        <v>43</v>
      </c>
      <c r="C131" s="219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3"/>
      <c r="O131" s="142">
        <v>0</v>
      </c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50"/>
      <c r="Y131" s="150"/>
      <c r="Z131" s="150"/>
      <c r="AA131" s="150"/>
      <c r="AB131" s="150"/>
      <c r="AC131" s="150"/>
      <c r="AD131" s="150"/>
      <c r="AE131" s="150"/>
      <c r="AF131" s="150"/>
    </row>
    <row r="132" spans="1:32">
      <c r="B132" s="6" t="s">
        <v>44</v>
      </c>
      <c r="C132" s="219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3"/>
      <c r="O132" s="142">
        <v>0</v>
      </c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50"/>
      <c r="Y132" s="150"/>
      <c r="Z132" s="150"/>
      <c r="AA132" s="150"/>
      <c r="AB132" s="150"/>
      <c r="AC132" s="150"/>
      <c r="AD132" s="150"/>
      <c r="AE132" s="150"/>
      <c r="AF132" s="150"/>
    </row>
    <row r="133" spans="1:32">
      <c r="B133" s="7" t="s">
        <v>45</v>
      </c>
      <c r="C133" s="219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3"/>
      <c r="O133" s="142">
        <v>0</v>
      </c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50"/>
      <c r="Y133" s="150"/>
      <c r="Z133" s="150"/>
      <c r="AA133" s="150"/>
      <c r="AB133" s="150"/>
      <c r="AC133" s="150"/>
      <c r="AD133" s="150"/>
      <c r="AE133" s="150"/>
      <c r="AF133" s="150"/>
    </row>
    <row r="134" spans="1:32">
      <c r="B134" s="7" t="s">
        <v>46</v>
      </c>
      <c r="C134" s="219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3"/>
      <c r="O134" s="142">
        <v>0</v>
      </c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50"/>
      <c r="Y134" s="150"/>
      <c r="Z134" s="150"/>
      <c r="AA134" s="150"/>
      <c r="AB134" s="150"/>
      <c r="AC134" s="150"/>
      <c r="AD134" s="150"/>
      <c r="AE134" s="150"/>
      <c r="AF134" s="150"/>
    </row>
    <row r="135" spans="1:32">
      <c r="B135" s="6" t="s">
        <v>317</v>
      </c>
      <c r="C135" s="219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3"/>
      <c r="O135" s="142">
        <v>0</v>
      </c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50"/>
      <c r="Y135" s="150"/>
      <c r="Z135" s="150"/>
      <c r="AA135" s="150"/>
      <c r="AB135" s="150"/>
      <c r="AC135" s="150"/>
      <c r="AD135" s="150"/>
      <c r="AE135" s="150"/>
      <c r="AF135" s="150"/>
    </row>
    <row r="136" spans="1:32">
      <c r="B136" s="6" t="s">
        <v>108</v>
      </c>
      <c r="C136" s="210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3"/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50"/>
      <c r="Y136" s="150"/>
      <c r="Z136" s="150"/>
      <c r="AA136" s="150"/>
      <c r="AB136" s="150"/>
      <c r="AC136" s="150"/>
      <c r="AD136" s="150"/>
      <c r="AE136" s="150"/>
      <c r="AF136" s="150"/>
    </row>
    <row r="137" spans="1:32">
      <c r="B137" s="6" t="s">
        <v>48</v>
      </c>
      <c r="C137" s="219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3"/>
      <c r="O137" s="142">
        <v>0</v>
      </c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50"/>
      <c r="Y137" s="150"/>
      <c r="Z137" s="150"/>
      <c r="AA137" s="150"/>
      <c r="AB137" s="150"/>
      <c r="AC137" s="150"/>
      <c r="AD137" s="150"/>
      <c r="AE137" s="150"/>
      <c r="AF137" s="150"/>
    </row>
    <row r="138" spans="1:32">
      <c r="B138" s="6" t="s">
        <v>325</v>
      </c>
      <c r="C138" s="219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3"/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50"/>
      <c r="Y138" s="150"/>
      <c r="Z138" s="150"/>
      <c r="AA138" s="150"/>
      <c r="AB138" s="150"/>
      <c r="AC138" s="150"/>
      <c r="AD138" s="150"/>
      <c r="AE138" s="150"/>
      <c r="AF138" s="150"/>
    </row>
    <row r="139" spans="1:32">
      <c r="B139" s="8" t="s">
        <v>101</v>
      </c>
      <c r="C139" s="219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3"/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50"/>
      <c r="Y139" s="150"/>
      <c r="Z139" s="150"/>
      <c r="AA139" s="150"/>
      <c r="AB139" s="150"/>
      <c r="AC139" s="150"/>
      <c r="AD139" s="150"/>
      <c r="AE139" s="150"/>
      <c r="AF139" s="150"/>
    </row>
    <row r="140" spans="1:32" s="45" customFormat="1">
      <c r="A140" s="38"/>
      <c r="B140" s="31" t="s">
        <v>24</v>
      </c>
      <c r="C140" s="209" t="s">
        <v>295</v>
      </c>
      <c r="D140" s="139">
        <v>1035520.6204143473</v>
      </c>
      <c r="E140" s="139">
        <v>1024839.1444390879</v>
      </c>
      <c r="F140" s="139">
        <v>962435.79020136292</v>
      </c>
      <c r="G140" s="139">
        <v>1086030.5046283186</v>
      </c>
      <c r="H140" s="139">
        <v>1239690.8995039088</v>
      </c>
      <c r="I140" s="139">
        <v>1318279.5319963894</v>
      </c>
      <c r="J140" s="139">
        <v>1386863.8530165686</v>
      </c>
      <c r="K140" s="139">
        <v>1552773.7684686494</v>
      </c>
      <c r="L140" s="139">
        <v>1800986.4062331668</v>
      </c>
      <c r="M140" s="139">
        <v>2229065.9312334335</v>
      </c>
      <c r="N140" s="146"/>
      <c r="O140" s="139">
        <v>-10681.475975259309</v>
      </c>
      <c r="P140" s="139">
        <v>-62403.354237725034</v>
      </c>
      <c r="Q140" s="139">
        <v>123594.71442695576</v>
      </c>
      <c r="R140" s="139">
        <v>153660.39487559011</v>
      </c>
      <c r="S140" s="139">
        <v>78588.63249248061</v>
      </c>
      <c r="T140" s="139">
        <v>68584.321020179224</v>
      </c>
      <c r="U140" s="139">
        <v>165909.91545208072</v>
      </c>
      <c r="V140" s="139">
        <v>248212.63776451742</v>
      </c>
      <c r="W140" s="139">
        <v>428079.52500026661</v>
      </c>
      <c r="X140" s="149"/>
      <c r="Y140" s="149"/>
      <c r="Z140" s="149"/>
      <c r="AA140" s="149"/>
      <c r="AB140" s="149"/>
      <c r="AC140" s="149"/>
      <c r="AD140" s="149"/>
      <c r="AE140" s="149"/>
      <c r="AF140" s="149"/>
    </row>
    <row r="141" spans="1:32">
      <c r="B141" s="208" t="s">
        <v>40</v>
      </c>
      <c r="C141" s="219"/>
      <c r="D141" s="142">
        <v>1032221.6004143473</v>
      </c>
      <c r="E141" s="142">
        <v>1018340.1648529978</v>
      </c>
      <c r="F141" s="142">
        <v>952846.64020136301</v>
      </c>
      <c r="G141" s="142">
        <v>1071943.6264951872</v>
      </c>
      <c r="H141" s="142">
        <v>1224463.0539111651</v>
      </c>
      <c r="I141" s="142">
        <v>1303181.073233352</v>
      </c>
      <c r="J141" s="142">
        <v>1371458.9629387045</v>
      </c>
      <c r="K141" s="142">
        <v>1537936.7754806352</v>
      </c>
      <c r="L141" s="142">
        <v>1779490.5116622157</v>
      </c>
      <c r="M141" s="142">
        <v>2205694.731565977</v>
      </c>
      <c r="N141" s="143"/>
      <c r="O141" s="142">
        <v>-13881.435561349423</v>
      </c>
      <c r="P141" s="142">
        <v>-65493.524651634914</v>
      </c>
      <c r="Q141" s="142">
        <v>119096.98629382424</v>
      </c>
      <c r="R141" s="142">
        <v>152519.42741597799</v>
      </c>
      <c r="S141" s="142">
        <v>78718.019322186883</v>
      </c>
      <c r="T141" s="142">
        <v>68277.889705352645</v>
      </c>
      <c r="U141" s="142">
        <v>166477.81254193047</v>
      </c>
      <c r="V141" s="142">
        <v>241553.73618158078</v>
      </c>
      <c r="W141" s="142">
        <v>426204.21990376106</v>
      </c>
      <c r="X141" s="150"/>
      <c r="Y141" s="150"/>
      <c r="Z141" s="150"/>
      <c r="AA141" s="150"/>
      <c r="AB141" s="150"/>
      <c r="AC141" s="150"/>
      <c r="AD141" s="150"/>
      <c r="AE141" s="150"/>
      <c r="AF141" s="150"/>
    </row>
    <row r="142" spans="1:32">
      <c r="B142" s="6" t="s">
        <v>41</v>
      </c>
      <c r="C142" s="219"/>
      <c r="D142" s="142">
        <v>0</v>
      </c>
      <c r="E142" s="142">
        <v>0</v>
      </c>
      <c r="F142" s="142">
        <v>0</v>
      </c>
      <c r="G142" s="142">
        <v>0</v>
      </c>
      <c r="H142" s="142">
        <v>0</v>
      </c>
      <c r="I142" s="142">
        <v>0</v>
      </c>
      <c r="J142" s="142">
        <v>0</v>
      </c>
      <c r="K142" s="142">
        <v>0</v>
      </c>
      <c r="L142" s="142">
        <v>0</v>
      </c>
      <c r="M142" s="142">
        <v>0</v>
      </c>
      <c r="N142" s="143"/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50"/>
      <c r="Y142" s="150"/>
      <c r="Z142" s="150"/>
      <c r="AA142" s="150"/>
      <c r="AB142" s="150"/>
      <c r="AC142" s="150"/>
      <c r="AD142" s="150"/>
      <c r="AE142" s="150"/>
      <c r="AF142" s="150"/>
    </row>
    <row r="143" spans="1:32">
      <c r="B143" s="6" t="s">
        <v>42</v>
      </c>
      <c r="C143" s="219"/>
      <c r="D143" s="142">
        <v>1030956.7083274473</v>
      </c>
      <c r="E143" s="142">
        <v>1017037.7338577479</v>
      </c>
      <c r="F143" s="142">
        <v>952382.50833041291</v>
      </c>
      <c r="G143" s="142">
        <v>1071364.7805954872</v>
      </c>
      <c r="H143" s="142">
        <v>1224050.4925159151</v>
      </c>
      <c r="I143" s="142">
        <v>1302156.8861022522</v>
      </c>
      <c r="J143" s="142">
        <v>1368771.6572287546</v>
      </c>
      <c r="K143" s="142">
        <v>1534693.7729969851</v>
      </c>
      <c r="L143" s="142">
        <v>1777901.7447006661</v>
      </c>
      <c r="M143" s="142">
        <v>2203192.4067617268</v>
      </c>
      <c r="N143" s="143"/>
      <c r="O143" s="142">
        <v>-13918.974469699424</v>
      </c>
      <c r="P143" s="142">
        <v>-64655.225527334915</v>
      </c>
      <c r="Q143" s="142">
        <v>118982.27226507425</v>
      </c>
      <c r="R143" s="142">
        <v>152685.711920428</v>
      </c>
      <c r="S143" s="142">
        <v>78106.393586336897</v>
      </c>
      <c r="T143" s="142">
        <v>66614.77112650263</v>
      </c>
      <c r="U143" s="142">
        <v>165922.11576823046</v>
      </c>
      <c r="V143" s="142">
        <v>243207.97170368079</v>
      </c>
      <c r="W143" s="142">
        <v>425290.66206106107</v>
      </c>
      <c r="X143" s="150"/>
      <c r="Y143" s="150"/>
      <c r="Z143" s="150"/>
      <c r="AA143" s="150"/>
      <c r="AB143" s="150"/>
      <c r="AC143" s="150"/>
      <c r="AD143" s="150"/>
      <c r="AE143" s="150"/>
      <c r="AF143" s="150"/>
    </row>
    <row r="144" spans="1:32">
      <c r="B144" s="6" t="s">
        <v>43</v>
      </c>
      <c r="C144" s="219"/>
      <c r="D144" s="142">
        <v>1264.8920869000001</v>
      </c>
      <c r="E144" s="142">
        <v>1302.43099525</v>
      </c>
      <c r="F144" s="142">
        <v>464.13187095000001</v>
      </c>
      <c r="G144" s="142">
        <v>578.84589970000002</v>
      </c>
      <c r="H144" s="142">
        <v>412.56139525000003</v>
      </c>
      <c r="I144" s="142">
        <v>1024.1871311</v>
      </c>
      <c r="J144" s="142">
        <v>2687.3057099500002</v>
      </c>
      <c r="K144" s="142">
        <v>3243.0024836500002</v>
      </c>
      <c r="L144" s="142">
        <v>1588.7669615499999</v>
      </c>
      <c r="M144" s="142">
        <v>2502.3248042499999</v>
      </c>
      <c r="N144" s="143"/>
      <c r="O144" s="142">
        <v>37.538908349999822</v>
      </c>
      <c r="P144" s="142">
        <v>-838.2991242999999</v>
      </c>
      <c r="Q144" s="142">
        <v>114.71402875000001</v>
      </c>
      <c r="R144" s="142">
        <v>-166.28450445000001</v>
      </c>
      <c r="S144" s="142">
        <v>611.62573585000007</v>
      </c>
      <c r="T144" s="142">
        <v>1663.1185788500002</v>
      </c>
      <c r="U144" s="142">
        <v>555.69677370000011</v>
      </c>
      <c r="V144" s="142">
        <v>-1654.2355221000005</v>
      </c>
      <c r="W144" s="142">
        <v>913.55784270000026</v>
      </c>
      <c r="X144" s="150"/>
      <c r="Y144" s="150"/>
      <c r="Z144" s="150"/>
      <c r="AA144" s="150"/>
      <c r="AB144" s="150"/>
      <c r="AC144" s="150"/>
      <c r="AD144" s="150"/>
      <c r="AE144" s="150"/>
      <c r="AF144" s="150"/>
    </row>
    <row r="145" spans="1:32">
      <c r="B145" s="6" t="s">
        <v>44</v>
      </c>
      <c r="C145" s="219"/>
      <c r="D145" s="142">
        <v>0</v>
      </c>
      <c r="E145" s="142">
        <v>0</v>
      </c>
      <c r="F145" s="142">
        <v>0</v>
      </c>
      <c r="G145" s="142">
        <v>0</v>
      </c>
      <c r="H145" s="142">
        <v>0</v>
      </c>
      <c r="I145" s="142">
        <v>0</v>
      </c>
      <c r="J145" s="142">
        <v>0</v>
      </c>
      <c r="K145" s="142">
        <v>0</v>
      </c>
      <c r="L145" s="142">
        <v>0</v>
      </c>
      <c r="M145" s="142">
        <v>0</v>
      </c>
      <c r="N145" s="143"/>
      <c r="O145" s="142">
        <v>0</v>
      </c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50"/>
      <c r="Y145" s="150"/>
      <c r="Z145" s="150"/>
      <c r="AA145" s="150"/>
      <c r="AB145" s="150"/>
      <c r="AC145" s="150"/>
      <c r="AD145" s="150"/>
      <c r="AE145" s="150"/>
      <c r="AF145" s="150"/>
    </row>
    <row r="146" spans="1:32">
      <c r="B146" s="7" t="s">
        <v>45</v>
      </c>
      <c r="C146" s="219"/>
      <c r="D146" s="142">
        <v>0</v>
      </c>
      <c r="E146" s="142">
        <v>0</v>
      </c>
      <c r="F146" s="142">
        <v>0</v>
      </c>
      <c r="G146" s="142">
        <v>0</v>
      </c>
      <c r="H146" s="142">
        <v>0</v>
      </c>
      <c r="I146" s="142">
        <v>0</v>
      </c>
      <c r="J146" s="142">
        <v>0</v>
      </c>
      <c r="K146" s="142">
        <v>0</v>
      </c>
      <c r="L146" s="142">
        <v>0</v>
      </c>
      <c r="M146" s="142">
        <v>0</v>
      </c>
      <c r="N146" s="143"/>
      <c r="O146" s="142">
        <v>0</v>
      </c>
      <c r="P146" s="142">
        <v>0</v>
      </c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50"/>
      <c r="Y146" s="150"/>
      <c r="Z146" s="150"/>
      <c r="AA146" s="150"/>
      <c r="AB146" s="150"/>
      <c r="AC146" s="150"/>
      <c r="AD146" s="150"/>
      <c r="AE146" s="150"/>
      <c r="AF146" s="150"/>
    </row>
    <row r="147" spans="1:32">
      <c r="B147" s="7" t="s">
        <v>46</v>
      </c>
      <c r="C147" s="219"/>
      <c r="D147" s="142">
        <v>0</v>
      </c>
      <c r="E147" s="142">
        <v>0</v>
      </c>
      <c r="F147" s="142">
        <v>0</v>
      </c>
      <c r="G147" s="142">
        <v>0</v>
      </c>
      <c r="H147" s="142">
        <v>0</v>
      </c>
      <c r="I147" s="142">
        <v>0</v>
      </c>
      <c r="J147" s="142">
        <v>0</v>
      </c>
      <c r="K147" s="142">
        <v>0</v>
      </c>
      <c r="L147" s="142">
        <v>0</v>
      </c>
      <c r="M147" s="142">
        <v>0</v>
      </c>
      <c r="N147" s="143"/>
      <c r="O147" s="142">
        <v>0</v>
      </c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50"/>
      <c r="Y147" s="150"/>
      <c r="Z147" s="150"/>
      <c r="AA147" s="150"/>
      <c r="AB147" s="150"/>
      <c r="AC147" s="150"/>
      <c r="AD147" s="150"/>
      <c r="AE147" s="150"/>
      <c r="AF147" s="150"/>
    </row>
    <row r="148" spans="1:32">
      <c r="B148" s="6" t="s">
        <v>317</v>
      </c>
      <c r="C148" s="219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3"/>
      <c r="O148" s="142">
        <v>0</v>
      </c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50"/>
      <c r="Y148" s="150"/>
      <c r="Z148" s="150"/>
      <c r="AA148" s="150"/>
      <c r="AB148" s="150"/>
      <c r="AC148" s="150"/>
      <c r="AD148" s="150"/>
      <c r="AE148" s="150"/>
      <c r="AF148" s="150"/>
    </row>
    <row r="149" spans="1:32">
      <c r="B149" s="6" t="s">
        <v>108</v>
      </c>
      <c r="C149" s="219"/>
      <c r="D149" s="142">
        <v>0</v>
      </c>
      <c r="E149" s="142">
        <v>0</v>
      </c>
      <c r="F149" s="142">
        <v>0</v>
      </c>
      <c r="G149" s="142">
        <v>0</v>
      </c>
      <c r="H149" s="142">
        <v>0</v>
      </c>
      <c r="I149" s="142">
        <v>0</v>
      </c>
      <c r="J149" s="142">
        <v>0</v>
      </c>
      <c r="K149" s="142">
        <v>0</v>
      </c>
      <c r="L149" s="142">
        <v>0</v>
      </c>
      <c r="M149" s="142">
        <v>0</v>
      </c>
      <c r="N149" s="143"/>
      <c r="O149" s="142">
        <v>0</v>
      </c>
      <c r="P149" s="142">
        <v>0</v>
      </c>
      <c r="Q149" s="142">
        <v>0</v>
      </c>
      <c r="R149" s="142">
        <v>0</v>
      </c>
      <c r="S149" s="142">
        <v>0</v>
      </c>
      <c r="T149" s="142">
        <v>0</v>
      </c>
      <c r="U149" s="142">
        <v>0</v>
      </c>
      <c r="V149" s="142">
        <v>0</v>
      </c>
      <c r="W149" s="142">
        <v>0</v>
      </c>
      <c r="X149" s="150"/>
      <c r="Y149" s="150"/>
      <c r="Z149" s="150"/>
      <c r="AA149" s="150"/>
      <c r="AB149" s="150"/>
      <c r="AC149" s="150"/>
      <c r="AD149" s="150"/>
      <c r="AE149" s="150"/>
      <c r="AF149" s="150"/>
    </row>
    <row r="150" spans="1:32">
      <c r="B150" s="6" t="s">
        <v>48</v>
      </c>
      <c r="C150" s="219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3"/>
      <c r="O150" s="142">
        <v>0</v>
      </c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50"/>
      <c r="Y150" s="150"/>
      <c r="Z150" s="150"/>
      <c r="AA150" s="150"/>
      <c r="AB150" s="150"/>
      <c r="AC150" s="150"/>
      <c r="AD150" s="150"/>
      <c r="AE150" s="150"/>
      <c r="AF150" s="150"/>
    </row>
    <row r="151" spans="1:32">
      <c r="B151" s="6" t="s">
        <v>325</v>
      </c>
      <c r="C151" s="219"/>
      <c r="D151" s="142">
        <v>0</v>
      </c>
      <c r="E151" s="142">
        <v>0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3"/>
      <c r="O151" s="142">
        <v>0</v>
      </c>
      <c r="P151" s="142">
        <v>0</v>
      </c>
      <c r="Q151" s="142">
        <v>0</v>
      </c>
      <c r="R151" s="142">
        <v>0</v>
      </c>
      <c r="S151" s="142">
        <v>0</v>
      </c>
      <c r="T151" s="142">
        <v>0</v>
      </c>
      <c r="U151" s="142">
        <v>0</v>
      </c>
      <c r="V151" s="142">
        <v>0</v>
      </c>
      <c r="W151" s="142">
        <v>0</v>
      </c>
      <c r="X151" s="150"/>
      <c r="Y151" s="150"/>
      <c r="Z151" s="150"/>
      <c r="AA151" s="150"/>
      <c r="AB151" s="150"/>
      <c r="AC151" s="150"/>
      <c r="AD151" s="150"/>
      <c r="AE151" s="150"/>
      <c r="AF151" s="150"/>
    </row>
    <row r="152" spans="1:32">
      <c r="B152" s="8" t="s">
        <v>101</v>
      </c>
      <c r="C152" s="219"/>
      <c r="D152" s="142">
        <v>3299.0199999999995</v>
      </c>
      <c r="E152" s="142">
        <v>6498.9795860901513</v>
      </c>
      <c r="F152" s="142">
        <v>9589.15</v>
      </c>
      <c r="G152" s="142">
        <v>14086.878133131544</v>
      </c>
      <c r="H152" s="142">
        <v>15227.845592743683</v>
      </c>
      <c r="I152" s="142">
        <v>15098.458763037337</v>
      </c>
      <c r="J152" s="142">
        <v>15404.890077863914</v>
      </c>
      <c r="K152" s="142">
        <v>14836.992988014223</v>
      </c>
      <c r="L152" s="142">
        <v>21495.894570950823</v>
      </c>
      <c r="M152" s="142">
        <v>23371.199667456272</v>
      </c>
      <c r="N152" s="143"/>
      <c r="O152" s="142">
        <v>3199.9595860901513</v>
      </c>
      <c r="P152" s="142">
        <v>3090.1704139098483</v>
      </c>
      <c r="Q152" s="142">
        <v>4497.7281331315435</v>
      </c>
      <c r="R152" s="142">
        <v>1140.967459612139</v>
      </c>
      <c r="S152" s="142">
        <v>-129.38682970634545</v>
      </c>
      <c r="T152" s="142">
        <v>306.43131482657679</v>
      </c>
      <c r="U152" s="142">
        <v>-567.89708984969138</v>
      </c>
      <c r="V152" s="142">
        <v>6658.9015829366017</v>
      </c>
      <c r="W152" s="142">
        <v>1875.3050965054485</v>
      </c>
      <c r="X152" s="150"/>
      <c r="Y152" s="150"/>
      <c r="Z152" s="150"/>
      <c r="AA152" s="150"/>
      <c r="AB152" s="150"/>
      <c r="AC152" s="150"/>
      <c r="AD152" s="150"/>
      <c r="AE152" s="150"/>
      <c r="AF152" s="150"/>
    </row>
    <row r="153" spans="1:32" s="45" customFormat="1">
      <c r="A153" s="38"/>
      <c r="B153" s="5" t="s">
        <v>9</v>
      </c>
      <c r="C153" s="209" t="s">
        <v>296</v>
      </c>
      <c r="D153" s="139">
        <v>193107.26873716313</v>
      </c>
      <c r="E153" s="139">
        <v>237761.11562395858</v>
      </c>
      <c r="F153" s="139">
        <v>271502.57205082191</v>
      </c>
      <c r="G153" s="139">
        <v>314096.4933600935</v>
      </c>
      <c r="H153" s="139">
        <v>353106.24384653952</v>
      </c>
      <c r="I153" s="139">
        <v>380635.584771252</v>
      </c>
      <c r="J153" s="139">
        <v>404510.06329328887</v>
      </c>
      <c r="K153" s="139">
        <v>473705.06162376126</v>
      </c>
      <c r="L153" s="139">
        <v>546819.62349903339</v>
      </c>
      <c r="M153" s="139">
        <v>618083.53925041389</v>
      </c>
      <c r="N153" s="146"/>
      <c r="O153" s="139">
        <v>44653.846886795465</v>
      </c>
      <c r="P153" s="139">
        <v>33741.456426863355</v>
      </c>
      <c r="Q153" s="139">
        <v>42593.92130927158</v>
      </c>
      <c r="R153" s="139">
        <v>39009.750486445999</v>
      </c>
      <c r="S153" s="139">
        <v>27529.340924712458</v>
      </c>
      <c r="T153" s="139">
        <v>23874.478522036909</v>
      </c>
      <c r="U153" s="139">
        <v>69194.998330472343</v>
      </c>
      <c r="V153" s="139">
        <v>73114.561875272193</v>
      </c>
      <c r="W153" s="139">
        <v>71263.915751380409</v>
      </c>
      <c r="X153" s="149"/>
      <c r="Y153" s="149"/>
      <c r="Z153" s="149"/>
      <c r="AA153" s="149"/>
      <c r="AB153" s="149"/>
      <c r="AC153" s="149"/>
      <c r="AD153" s="149"/>
      <c r="AE153" s="149"/>
      <c r="AF153" s="149"/>
    </row>
    <row r="154" spans="1:32">
      <c r="B154" s="208" t="s">
        <v>40</v>
      </c>
      <c r="C154" s="219"/>
      <c r="D154" s="142">
        <v>40403.858737163115</v>
      </c>
      <c r="E154" s="142">
        <v>49143.825073958564</v>
      </c>
      <c r="F154" s="142">
        <v>44274.278055821975</v>
      </c>
      <c r="G154" s="142">
        <v>55694.582913133148</v>
      </c>
      <c r="H154" s="142">
        <v>56826.86781389168</v>
      </c>
      <c r="I154" s="142">
        <v>62080.734030622021</v>
      </c>
      <c r="J154" s="142">
        <v>54937.988797626349</v>
      </c>
      <c r="K154" s="142">
        <v>65552.401436598171</v>
      </c>
      <c r="L154" s="142">
        <v>59833.666058873983</v>
      </c>
      <c r="M154" s="142">
        <v>93138.198950906037</v>
      </c>
      <c r="N154" s="143"/>
      <c r="O154" s="142">
        <v>8739.9663367954472</v>
      </c>
      <c r="P154" s="142">
        <v>-4869.5470181365881</v>
      </c>
      <c r="Q154" s="142">
        <v>11420.304857311168</v>
      </c>
      <c r="R154" s="142">
        <v>1132.2849007585396</v>
      </c>
      <c r="S154" s="142">
        <v>5253.8662167303382</v>
      </c>
      <c r="T154" s="142">
        <v>-7142.7452329956795</v>
      </c>
      <c r="U154" s="142">
        <v>10614.412638971839</v>
      </c>
      <c r="V154" s="142">
        <v>-5718.7353777241942</v>
      </c>
      <c r="W154" s="142">
        <v>33304.532892032046</v>
      </c>
      <c r="X154" s="150"/>
      <c r="Y154" s="150"/>
      <c r="Z154" s="150"/>
      <c r="AA154" s="150"/>
      <c r="AB154" s="150"/>
      <c r="AC154" s="150"/>
      <c r="AD154" s="150"/>
      <c r="AE154" s="150"/>
      <c r="AF154" s="150"/>
    </row>
    <row r="155" spans="1:32">
      <c r="B155" s="6" t="s">
        <v>41</v>
      </c>
      <c r="C155" s="219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3"/>
      <c r="O155" s="142">
        <v>0</v>
      </c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50"/>
      <c r="Y155" s="150"/>
      <c r="Z155" s="150"/>
      <c r="AA155" s="150"/>
      <c r="AB155" s="150"/>
      <c r="AC155" s="150"/>
      <c r="AD155" s="150"/>
      <c r="AE155" s="150"/>
      <c r="AF155" s="150"/>
    </row>
    <row r="156" spans="1:32">
      <c r="B156" s="6" t="s">
        <v>42</v>
      </c>
      <c r="C156" s="219"/>
      <c r="D156" s="142">
        <v>6307.6245166375038</v>
      </c>
      <c r="E156" s="142">
        <v>7417.1153470199624</v>
      </c>
      <c r="F156" s="142">
        <v>9279.438672241793</v>
      </c>
      <c r="G156" s="142">
        <v>9414.9863502684693</v>
      </c>
      <c r="H156" s="142">
        <v>4635.033387755876</v>
      </c>
      <c r="I156" s="142">
        <v>12282.836419593992</v>
      </c>
      <c r="J156" s="142">
        <v>3986.0255289636134</v>
      </c>
      <c r="K156" s="142">
        <v>2369.147229106944</v>
      </c>
      <c r="L156" s="142">
        <v>1154.0754158065024</v>
      </c>
      <c r="M156" s="142">
        <v>1172.3179982705472</v>
      </c>
      <c r="N156" s="143"/>
      <c r="O156" s="142">
        <v>1109.4908303824589</v>
      </c>
      <c r="P156" s="142">
        <v>1862.3233252218299</v>
      </c>
      <c r="Q156" s="142">
        <v>135.54767802667698</v>
      </c>
      <c r="R156" s="142">
        <v>-4779.9529625125933</v>
      </c>
      <c r="S156" s="142">
        <v>7647.803031838117</v>
      </c>
      <c r="T156" s="142">
        <v>-8296.8108906303805</v>
      </c>
      <c r="U156" s="142">
        <v>-1616.8782998566694</v>
      </c>
      <c r="V156" s="142">
        <v>-1215.0718133004418</v>
      </c>
      <c r="W156" s="142">
        <v>18.242582464044688</v>
      </c>
      <c r="X156" s="150"/>
      <c r="Y156" s="150"/>
      <c r="Z156" s="150"/>
      <c r="AA156" s="150"/>
      <c r="AB156" s="150"/>
      <c r="AC156" s="150"/>
      <c r="AD156" s="150"/>
      <c r="AE156" s="150"/>
      <c r="AF156" s="150"/>
    </row>
    <row r="157" spans="1:32">
      <c r="B157" s="6" t="s">
        <v>43</v>
      </c>
      <c r="C157" s="219"/>
      <c r="D157" s="142">
        <v>8149.7852588649039</v>
      </c>
      <c r="E157" s="142">
        <v>11247.43696303799</v>
      </c>
      <c r="F157" s="142">
        <v>14011.881024523085</v>
      </c>
      <c r="G157" s="142">
        <v>15660.434810917473</v>
      </c>
      <c r="H157" s="142">
        <v>18085.934822403258</v>
      </c>
      <c r="I157" s="142">
        <v>17071.85152992473</v>
      </c>
      <c r="J157" s="142">
        <v>17667.365417890171</v>
      </c>
      <c r="K157" s="142">
        <v>22342.396552592814</v>
      </c>
      <c r="L157" s="142">
        <v>18002.927867015609</v>
      </c>
      <c r="M157" s="142">
        <v>20464.545146453485</v>
      </c>
      <c r="N157" s="143"/>
      <c r="O157" s="142">
        <v>3097.6517041730858</v>
      </c>
      <c r="P157" s="142">
        <v>2764.4440614850964</v>
      </c>
      <c r="Q157" s="142">
        <v>1648.5537863943875</v>
      </c>
      <c r="R157" s="142">
        <v>2425.5000114857867</v>
      </c>
      <c r="S157" s="142">
        <v>-1014.0832924785315</v>
      </c>
      <c r="T157" s="142">
        <v>595.51388796544131</v>
      </c>
      <c r="U157" s="142">
        <v>4675.0311347026436</v>
      </c>
      <c r="V157" s="142">
        <v>-4339.4686855772052</v>
      </c>
      <c r="W157" s="142">
        <v>2461.6172794378772</v>
      </c>
      <c r="X157" s="150"/>
      <c r="Y157" s="150"/>
      <c r="Z157" s="150"/>
      <c r="AA157" s="150"/>
      <c r="AB157" s="150"/>
      <c r="AC157" s="150"/>
      <c r="AD157" s="150"/>
      <c r="AE157" s="150"/>
      <c r="AF157" s="150"/>
    </row>
    <row r="158" spans="1:32">
      <c r="B158" s="6" t="s">
        <v>44</v>
      </c>
      <c r="C158" s="219"/>
      <c r="D158" s="142">
        <v>25946.448961660706</v>
      </c>
      <c r="E158" s="142">
        <v>30479.272763900612</v>
      </c>
      <c r="F158" s="142">
        <v>20982.958359057095</v>
      </c>
      <c r="G158" s="142">
        <v>30619.161751947202</v>
      </c>
      <c r="H158" s="142">
        <v>34105.899603732549</v>
      </c>
      <c r="I158" s="142">
        <v>32726.046081103301</v>
      </c>
      <c r="J158" s="142">
        <v>33284.597850772559</v>
      </c>
      <c r="K158" s="142">
        <v>40840.85765489842</v>
      </c>
      <c r="L158" s="142">
        <v>40676.662776051875</v>
      </c>
      <c r="M158" s="142">
        <v>71501.335806182004</v>
      </c>
      <c r="N158" s="143"/>
      <c r="O158" s="142">
        <v>4532.8238022399037</v>
      </c>
      <c r="P158" s="142">
        <v>-9496.3144048435133</v>
      </c>
      <c r="Q158" s="142">
        <v>9636.2033928901037</v>
      </c>
      <c r="R158" s="142">
        <v>3486.7378517853467</v>
      </c>
      <c r="S158" s="142">
        <v>-1379.8535226292472</v>
      </c>
      <c r="T158" s="142">
        <v>558.5517696692591</v>
      </c>
      <c r="U158" s="142">
        <v>7556.2598041258643</v>
      </c>
      <c r="V158" s="142">
        <v>-164.194878846547</v>
      </c>
      <c r="W158" s="142">
        <v>30824.673030130121</v>
      </c>
      <c r="X158" s="150"/>
      <c r="Y158" s="150"/>
      <c r="Z158" s="150"/>
      <c r="AA158" s="150"/>
      <c r="AB158" s="150"/>
      <c r="AC158" s="150"/>
      <c r="AD158" s="150"/>
      <c r="AE158" s="150"/>
      <c r="AF158" s="150"/>
    </row>
    <row r="159" spans="1:32">
      <c r="B159" s="7" t="s">
        <v>45</v>
      </c>
      <c r="C159" s="219"/>
      <c r="D159" s="142">
        <v>17838.546937301118</v>
      </c>
      <c r="E159" s="142">
        <v>20965.244946154919</v>
      </c>
      <c r="F159" s="142">
        <v>17576.080757629607</v>
      </c>
      <c r="G159" s="142">
        <v>26970.773921987304</v>
      </c>
      <c r="H159" s="142">
        <v>32083.179607127586</v>
      </c>
      <c r="I159" s="142">
        <v>29206.706428572066</v>
      </c>
      <c r="J159" s="142">
        <v>29692.373480646405</v>
      </c>
      <c r="K159" s="142">
        <v>32847.053475517154</v>
      </c>
      <c r="L159" s="142">
        <v>30880.967023108155</v>
      </c>
      <c r="M159" s="142">
        <v>52204.254148844419</v>
      </c>
      <c r="N159" s="143"/>
      <c r="O159" s="142">
        <v>3126.6980088538021</v>
      </c>
      <c r="P159" s="142">
        <v>-3389.1641885253139</v>
      </c>
      <c r="Q159" s="142">
        <v>9394.6931643576954</v>
      </c>
      <c r="R159" s="142">
        <v>5112.4056851402829</v>
      </c>
      <c r="S159" s="142">
        <v>-2876.4731785555168</v>
      </c>
      <c r="T159" s="142">
        <v>485.66705207433642</v>
      </c>
      <c r="U159" s="142">
        <v>3154.6799948707476</v>
      </c>
      <c r="V159" s="142">
        <v>-1966.0864524089959</v>
      </c>
      <c r="W159" s="142">
        <v>21323.28712573626</v>
      </c>
      <c r="X159" s="150"/>
      <c r="Y159" s="150"/>
      <c r="Z159" s="150"/>
      <c r="AA159" s="150"/>
      <c r="AB159" s="150"/>
      <c r="AC159" s="150"/>
      <c r="AD159" s="150"/>
      <c r="AE159" s="150"/>
      <c r="AF159" s="150"/>
    </row>
    <row r="160" spans="1:32">
      <c r="B160" s="7" t="s">
        <v>46</v>
      </c>
      <c r="C160" s="219"/>
      <c r="D160" s="142">
        <v>8107.9020243595878</v>
      </c>
      <c r="E160" s="142">
        <v>9514.0278177456912</v>
      </c>
      <c r="F160" s="142">
        <v>3406.8776014274895</v>
      </c>
      <c r="G160" s="142">
        <v>3648.3878299598964</v>
      </c>
      <c r="H160" s="142">
        <v>2022.7199966049645</v>
      </c>
      <c r="I160" s="142">
        <v>3519.3396525312351</v>
      </c>
      <c r="J160" s="142">
        <v>3592.2243701261523</v>
      </c>
      <c r="K160" s="142">
        <v>7993.8041793812727</v>
      </c>
      <c r="L160" s="142">
        <v>9795.6957529437204</v>
      </c>
      <c r="M160" s="142">
        <v>19297.081657337585</v>
      </c>
      <c r="N160" s="143"/>
      <c r="O160" s="142">
        <v>1406.1257933861029</v>
      </c>
      <c r="P160" s="142">
        <v>-6107.1502163182013</v>
      </c>
      <c r="Q160" s="142">
        <v>241.51022853240676</v>
      </c>
      <c r="R160" s="142">
        <v>-1625.6678333549316</v>
      </c>
      <c r="S160" s="142">
        <v>1496.6196559262705</v>
      </c>
      <c r="T160" s="142">
        <v>72.884717594916992</v>
      </c>
      <c r="U160" s="142">
        <v>4401.5798092551204</v>
      </c>
      <c r="V160" s="142">
        <v>1801.8915735624475</v>
      </c>
      <c r="W160" s="142">
        <v>9501.3859043938646</v>
      </c>
      <c r="X160" s="150"/>
      <c r="Y160" s="150"/>
      <c r="Z160" s="150"/>
      <c r="AA160" s="150"/>
      <c r="AB160" s="150"/>
      <c r="AC160" s="150"/>
      <c r="AD160" s="150"/>
      <c r="AE160" s="150"/>
      <c r="AF160" s="150"/>
    </row>
    <row r="161" spans="1:32">
      <c r="B161" s="6" t="s">
        <v>317</v>
      </c>
      <c r="C161" s="219"/>
      <c r="D161" s="142">
        <v>0</v>
      </c>
      <c r="E161" s="142">
        <v>0</v>
      </c>
      <c r="F161" s="142">
        <v>0</v>
      </c>
      <c r="G161" s="142">
        <v>0</v>
      </c>
      <c r="H161" s="142">
        <v>0</v>
      </c>
      <c r="I161" s="142">
        <v>0</v>
      </c>
      <c r="J161" s="142">
        <v>0</v>
      </c>
      <c r="K161" s="142">
        <v>0</v>
      </c>
      <c r="L161" s="142">
        <v>0</v>
      </c>
      <c r="M161" s="142">
        <v>0</v>
      </c>
      <c r="N161" s="143"/>
      <c r="O161" s="142">
        <v>0</v>
      </c>
      <c r="P161" s="142">
        <v>0</v>
      </c>
      <c r="Q161" s="142">
        <v>0</v>
      </c>
      <c r="R161" s="142">
        <v>0</v>
      </c>
      <c r="S161" s="142">
        <v>0</v>
      </c>
      <c r="T161" s="142">
        <v>0</v>
      </c>
      <c r="U161" s="142">
        <v>0</v>
      </c>
      <c r="V161" s="142">
        <v>0</v>
      </c>
      <c r="W161" s="142">
        <v>0</v>
      </c>
      <c r="X161" s="150"/>
      <c r="Y161" s="150"/>
      <c r="Z161" s="150"/>
      <c r="AA161" s="150"/>
      <c r="AB161" s="150"/>
      <c r="AC161" s="150"/>
      <c r="AD161" s="150"/>
      <c r="AE161" s="150"/>
      <c r="AF161" s="150"/>
    </row>
    <row r="162" spans="1:32">
      <c r="B162" s="6" t="s">
        <v>108</v>
      </c>
      <c r="C162" s="219"/>
      <c r="D162" s="142">
        <v>0</v>
      </c>
      <c r="E162" s="142">
        <v>0</v>
      </c>
      <c r="F162" s="142">
        <v>0</v>
      </c>
      <c r="G162" s="142">
        <v>0</v>
      </c>
      <c r="H162" s="142">
        <v>0</v>
      </c>
      <c r="I162" s="142">
        <v>0</v>
      </c>
      <c r="J162" s="142">
        <v>0</v>
      </c>
      <c r="K162" s="142">
        <v>0</v>
      </c>
      <c r="L162" s="142">
        <v>0</v>
      </c>
      <c r="M162" s="142">
        <v>0</v>
      </c>
      <c r="N162" s="143"/>
      <c r="O162" s="142">
        <v>0</v>
      </c>
      <c r="P162" s="142">
        <v>0</v>
      </c>
      <c r="Q162" s="142">
        <v>0</v>
      </c>
      <c r="R162" s="142">
        <v>0</v>
      </c>
      <c r="S162" s="142">
        <v>0</v>
      </c>
      <c r="T162" s="142">
        <v>0</v>
      </c>
      <c r="U162" s="142">
        <v>0</v>
      </c>
      <c r="V162" s="142">
        <v>0</v>
      </c>
      <c r="W162" s="142">
        <v>0</v>
      </c>
      <c r="X162" s="150"/>
      <c r="Y162" s="150"/>
      <c r="Z162" s="150"/>
      <c r="AA162" s="150"/>
      <c r="AB162" s="150"/>
      <c r="AC162" s="150"/>
      <c r="AD162" s="150"/>
      <c r="AE162" s="150"/>
      <c r="AF162" s="150"/>
    </row>
    <row r="163" spans="1:32">
      <c r="B163" s="6" t="s">
        <v>48</v>
      </c>
      <c r="C163" s="219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3"/>
      <c r="O163" s="142">
        <v>0</v>
      </c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50"/>
      <c r="Y163" s="150"/>
      <c r="Z163" s="150"/>
      <c r="AA163" s="150"/>
      <c r="AB163" s="150"/>
      <c r="AC163" s="150"/>
      <c r="AD163" s="150"/>
      <c r="AE163" s="150"/>
      <c r="AF163" s="150"/>
    </row>
    <row r="164" spans="1:32">
      <c r="B164" s="6" t="s">
        <v>325</v>
      </c>
      <c r="C164" s="219"/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3"/>
      <c r="O164" s="142">
        <v>0</v>
      </c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50"/>
      <c r="Y164" s="150"/>
      <c r="Z164" s="150"/>
      <c r="AA164" s="150"/>
      <c r="AB164" s="150"/>
      <c r="AC164" s="150"/>
      <c r="AD164" s="150"/>
      <c r="AE164" s="150"/>
      <c r="AF164" s="150"/>
    </row>
    <row r="165" spans="1:32">
      <c r="B165" s="8" t="s">
        <v>101</v>
      </c>
      <c r="C165" s="219"/>
      <c r="D165" s="142">
        <v>152703.40999999997</v>
      </c>
      <c r="E165" s="142">
        <v>188617.29054999998</v>
      </c>
      <c r="F165" s="142">
        <v>227228.29399499996</v>
      </c>
      <c r="G165" s="142">
        <v>258401.91044696039</v>
      </c>
      <c r="H165" s="142">
        <v>296279.37603264779</v>
      </c>
      <c r="I165" s="142">
        <v>318554.85074063001</v>
      </c>
      <c r="J165" s="142">
        <v>349572.07449566247</v>
      </c>
      <c r="K165" s="142">
        <v>408152.66018716304</v>
      </c>
      <c r="L165" s="142">
        <v>486985.9574401594</v>
      </c>
      <c r="M165" s="142">
        <v>524945.34029950772</v>
      </c>
      <c r="N165" s="143"/>
      <c r="O165" s="142">
        <v>35913.880550000002</v>
      </c>
      <c r="P165" s="142">
        <v>38611.00344499998</v>
      </c>
      <c r="Q165" s="142">
        <v>31173.616451960424</v>
      </c>
      <c r="R165" s="142">
        <v>37877.465585687423</v>
      </c>
      <c r="S165" s="142">
        <v>22275.474707982175</v>
      </c>
      <c r="T165" s="142">
        <v>31017.223755032501</v>
      </c>
      <c r="U165" s="142">
        <v>58580.585691500528</v>
      </c>
      <c r="V165" s="142">
        <v>78833.297252996359</v>
      </c>
      <c r="W165" s="142">
        <v>37959.382859348349</v>
      </c>
      <c r="X165" s="150"/>
      <c r="Y165" s="150"/>
      <c r="Z165" s="150"/>
      <c r="AA165" s="150"/>
      <c r="AB165" s="150"/>
      <c r="AC165" s="150"/>
      <c r="AD165" s="150"/>
      <c r="AE165" s="150"/>
      <c r="AF165" s="150"/>
    </row>
    <row r="166" spans="1:32" s="45" customFormat="1">
      <c r="A166" s="38"/>
      <c r="B166" s="5" t="s">
        <v>25</v>
      </c>
      <c r="C166" s="209" t="s">
        <v>297</v>
      </c>
      <c r="D166" s="139">
        <v>2461554.8307873895</v>
      </c>
      <c r="E166" s="139">
        <v>3085069.6041160282</v>
      </c>
      <c r="F166" s="139">
        <v>2556426.2481437926</v>
      </c>
      <c r="G166" s="139">
        <v>3036280.8742407584</v>
      </c>
      <c r="H166" s="139">
        <v>3012091.4763732394</v>
      </c>
      <c r="I166" s="139">
        <v>3382547.1401169752</v>
      </c>
      <c r="J166" s="139">
        <v>5227288.3741355194</v>
      </c>
      <c r="K166" s="139">
        <v>2076434.9837136469</v>
      </c>
      <c r="L166" s="139">
        <v>2381624.2226356547</v>
      </c>
      <c r="M166" s="139">
        <v>2595232.1958719227</v>
      </c>
      <c r="N166" s="146"/>
      <c r="O166" s="139">
        <v>623514.77332863864</v>
      </c>
      <c r="P166" s="139">
        <v>-528643.35597223544</v>
      </c>
      <c r="Q166" s="139">
        <v>479854.62609696551</v>
      </c>
      <c r="R166" s="139">
        <v>-24189.39786751871</v>
      </c>
      <c r="S166" s="139">
        <v>370455.66374373558</v>
      </c>
      <c r="T166" s="139">
        <v>1844741.2340185444</v>
      </c>
      <c r="U166" s="139">
        <v>-3150853.3904218725</v>
      </c>
      <c r="V166" s="139">
        <v>305189.23892200761</v>
      </c>
      <c r="W166" s="139">
        <v>213607.97323626792</v>
      </c>
      <c r="X166" s="149"/>
      <c r="Y166" s="149"/>
      <c r="Z166" s="149"/>
      <c r="AA166" s="149"/>
      <c r="AB166" s="149"/>
      <c r="AC166" s="149"/>
      <c r="AD166" s="149"/>
      <c r="AE166" s="149"/>
      <c r="AF166" s="149"/>
    </row>
    <row r="167" spans="1:32">
      <c r="B167" s="208" t="s">
        <v>40</v>
      </c>
      <c r="C167" s="219"/>
      <c r="D167" s="142">
        <v>2453937.6107873893</v>
      </c>
      <c r="E167" s="142">
        <v>3077171.717926587</v>
      </c>
      <c r="F167" s="142">
        <v>2545850.1111487928</v>
      </c>
      <c r="G167" s="142">
        <v>3027299.2728181574</v>
      </c>
      <c r="H167" s="142">
        <v>3005276.6634335099</v>
      </c>
      <c r="I167" s="142">
        <v>3371898.3967395071</v>
      </c>
      <c r="J167" s="142">
        <v>5217981.9788983203</v>
      </c>
      <c r="K167" s="142">
        <v>2067250.1202140702</v>
      </c>
      <c r="L167" s="142">
        <v>2371473.2854655152</v>
      </c>
      <c r="M167" s="142">
        <v>2584952.286619212</v>
      </c>
      <c r="N167" s="143"/>
      <c r="O167" s="142">
        <v>623234.10713919764</v>
      </c>
      <c r="P167" s="142">
        <v>-531321.60677779408</v>
      </c>
      <c r="Q167" s="142">
        <v>481449.16166936466</v>
      </c>
      <c r="R167" s="142">
        <v>-22022.609384647898</v>
      </c>
      <c r="S167" s="142">
        <v>366621.7333059971</v>
      </c>
      <c r="T167" s="142">
        <v>1846083.5821588135</v>
      </c>
      <c r="U167" s="142">
        <v>-3150731.8586842497</v>
      </c>
      <c r="V167" s="142">
        <v>304223.16525144479</v>
      </c>
      <c r="W167" s="142">
        <v>213479.00115369726</v>
      </c>
      <c r="X167" s="150"/>
      <c r="Y167" s="150"/>
      <c r="Z167" s="150"/>
      <c r="AA167" s="150"/>
      <c r="AB167" s="150"/>
      <c r="AC167" s="150"/>
      <c r="AD167" s="150"/>
      <c r="AE167" s="150"/>
      <c r="AF167" s="150"/>
    </row>
    <row r="168" spans="1:32">
      <c r="B168" s="6" t="s">
        <v>41</v>
      </c>
      <c r="C168" s="219"/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3"/>
      <c r="O168" s="142">
        <v>0</v>
      </c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50"/>
      <c r="Y168" s="150"/>
      <c r="Z168" s="150"/>
      <c r="AA168" s="150"/>
      <c r="AB168" s="150"/>
      <c r="AC168" s="150"/>
      <c r="AD168" s="150"/>
      <c r="AE168" s="150"/>
      <c r="AF168" s="150"/>
    </row>
    <row r="169" spans="1:32">
      <c r="B169" s="6" t="s">
        <v>42</v>
      </c>
      <c r="C169" s="219"/>
      <c r="D169" s="142">
        <v>3388.2138999999997</v>
      </c>
      <c r="E169" s="142">
        <v>3773.6283999999996</v>
      </c>
      <c r="F169" s="142">
        <v>5424.427200000001</v>
      </c>
      <c r="G169" s="142">
        <v>5063.6106999999993</v>
      </c>
      <c r="H169" s="142">
        <v>18575.7117</v>
      </c>
      <c r="I169" s="142">
        <v>15067.913770180092</v>
      </c>
      <c r="J169" s="142">
        <v>22279.963264102513</v>
      </c>
      <c r="K169" s="142">
        <v>24229.486992423524</v>
      </c>
      <c r="L169" s="142">
        <v>28431.564743914474</v>
      </c>
      <c r="M169" s="142">
        <v>27263.33069074207</v>
      </c>
      <c r="N169" s="143"/>
      <c r="O169" s="142">
        <v>385.41450000000026</v>
      </c>
      <c r="P169" s="142">
        <v>1650.7988000000012</v>
      </c>
      <c r="Q169" s="142">
        <v>-360.81650000000138</v>
      </c>
      <c r="R169" s="142">
        <v>13512.101000000001</v>
      </c>
      <c r="S169" s="142">
        <v>-3507.797929819907</v>
      </c>
      <c r="T169" s="142">
        <v>7212.0494939224218</v>
      </c>
      <c r="U169" s="142">
        <v>1949.5237283210117</v>
      </c>
      <c r="V169" s="142">
        <v>4202.0777514909496</v>
      </c>
      <c r="W169" s="142">
        <v>-1168.2340531724037</v>
      </c>
      <c r="X169" s="150"/>
      <c r="Y169" s="150"/>
      <c r="Z169" s="150"/>
      <c r="AA169" s="150"/>
      <c r="AB169" s="150"/>
      <c r="AC169" s="150"/>
      <c r="AD169" s="150"/>
      <c r="AE169" s="150"/>
      <c r="AF169" s="150"/>
    </row>
    <row r="170" spans="1:32">
      <c r="B170" s="6" t="s">
        <v>43</v>
      </c>
      <c r="C170" s="219"/>
      <c r="D170" s="142">
        <v>30366.272273185386</v>
      </c>
      <c r="E170" s="142">
        <v>27525.609258547625</v>
      </c>
      <c r="F170" s="142">
        <v>24296.427272018078</v>
      </c>
      <c r="G170" s="142">
        <v>25037.953025138035</v>
      </c>
      <c r="H170" s="142">
        <v>35685.384325942934</v>
      </c>
      <c r="I170" s="142">
        <v>39193.523611510689</v>
      </c>
      <c r="J170" s="142">
        <v>49018.148938256563</v>
      </c>
      <c r="K170" s="142">
        <v>65181.644956202799</v>
      </c>
      <c r="L170" s="142">
        <v>70716.681680694572</v>
      </c>
      <c r="M170" s="142">
        <v>71396.298632701364</v>
      </c>
      <c r="N170" s="143"/>
      <c r="O170" s="142">
        <v>-2840.6630146377611</v>
      </c>
      <c r="P170" s="142">
        <v>-3229.1819865295479</v>
      </c>
      <c r="Q170" s="142">
        <v>741.52575311995577</v>
      </c>
      <c r="R170" s="142">
        <v>10647.431300804903</v>
      </c>
      <c r="S170" s="142">
        <v>3508.1392855677504</v>
      </c>
      <c r="T170" s="142">
        <v>9824.6253267458778</v>
      </c>
      <c r="U170" s="142">
        <v>16163.496017946232</v>
      </c>
      <c r="V170" s="142">
        <v>5535.0367244917725</v>
      </c>
      <c r="W170" s="142">
        <v>679.6169520067906</v>
      </c>
      <c r="X170" s="150"/>
      <c r="Y170" s="150"/>
      <c r="Z170" s="150"/>
      <c r="AA170" s="150"/>
      <c r="AB170" s="150"/>
      <c r="AC170" s="150"/>
      <c r="AD170" s="150"/>
      <c r="AE170" s="150"/>
      <c r="AF170" s="150"/>
    </row>
    <row r="171" spans="1:32">
      <c r="B171" s="6" t="s">
        <v>44</v>
      </c>
      <c r="C171" s="219"/>
      <c r="D171" s="142">
        <v>0</v>
      </c>
      <c r="E171" s="142">
        <v>0</v>
      </c>
      <c r="F171" s="142">
        <v>0</v>
      </c>
      <c r="G171" s="142">
        <v>0</v>
      </c>
      <c r="H171" s="142">
        <v>0</v>
      </c>
      <c r="I171" s="142">
        <v>0</v>
      </c>
      <c r="J171" s="142">
        <v>0</v>
      </c>
      <c r="K171" s="142">
        <v>0</v>
      </c>
      <c r="L171" s="142">
        <v>0</v>
      </c>
      <c r="M171" s="142">
        <v>0</v>
      </c>
      <c r="N171" s="143"/>
      <c r="O171" s="142">
        <v>0</v>
      </c>
      <c r="P171" s="142">
        <v>0</v>
      </c>
      <c r="Q171" s="142">
        <v>0</v>
      </c>
      <c r="R171" s="142">
        <v>0</v>
      </c>
      <c r="S171" s="142">
        <v>0</v>
      </c>
      <c r="T171" s="142">
        <v>0</v>
      </c>
      <c r="U171" s="142">
        <v>0</v>
      </c>
      <c r="V171" s="142">
        <v>0</v>
      </c>
      <c r="W171" s="142">
        <v>0</v>
      </c>
      <c r="X171" s="150"/>
      <c r="Y171" s="150"/>
      <c r="Z171" s="150"/>
      <c r="AA171" s="150"/>
      <c r="AB171" s="150"/>
      <c r="AC171" s="150"/>
      <c r="AD171" s="150"/>
      <c r="AE171" s="150"/>
      <c r="AF171" s="150"/>
    </row>
    <row r="172" spans="1:32">
      <c r="B172" s="7" t="s">
        <v>45</v>
      </c>
      <c r="C172" s="219"/>
      <c r="D172" s="142">
        <v>0</v>
      </c>
      <c r="E172" s="142">
        <v>0</v>
      </c>
      <c r="F172" s="142">
        <v>0</v>
      </c>
      <c r="G172" s="142">
        <v>0</v>
      </c>
      <c r="H172" s="142">
        <v>0</v>
      </c>
      <c r="I172" s="142">
        <v>0</v>
      </c>
      <c r="J172" s="142">
        <v>0</v>
      </c>
      <c r="K172" s="142">
        <v>0</v>
      </c>
      <c r="L172" s="142">
        <v>0</v>
      </c>
      <c r="M172" s="142">
        <v>0</v>
      </c>
      <c r="N172" s="143"/>
      <c r="O172" s="142">
        <v>0</v>
      </c>
      <c r="P172" s="142">
        <v>0</v>
      </c>
      <c r="Q172" s="142">
        <v>0</v>
      </c>
      <c r="R172" s="142">
        <v>0</v>
      </c>
      <c r="S172" s="142">
        <v>0</v>
      </c>
      <c r="T172" s="142">
        <v>0</v>
      </c>
      <c r="U172" s="142">
        <v>0</v>
      </c>
      <c r="V172" s="142">
        <v>0</v>
      </c>
      <c r="W172" s="142">
        <v>0</v>
      </c>
      <c r="X172" s="150"/>
      <c r="Y172" s="150"/>
      <c r="Z172" s="150"/>
      <c r="AA172" s="150"/>
      <c r="AB172" s="150"/>
      <c r="AC172" s="150"/>
      <c r="AD172" s="150"/>
      <c r="AE172" s="150"/>
      <c r="AF172" s="150"/>
    </row>
    <row r="173" spans="1:32">
      <c r="B173" s="7" t="s">
        <v>46</v>
      </c>
      <c r="C173" s="219"/>
      <c r="D173" s="142">
        <v>0</v>
      </c>
      <c r="E173" s="142">
        <v>0</v>
      </c>
      <c r="F173" s="142">
        <v>0</v>
      </c>
      <c r="G173" s="142">
        <v>0</v>
      </c>
      <c r="H173" s="142">
        <v>0</v>
      </c>
      <c r="I173" s="142">
        <v>0</v>
      </c>
      <c r="J173" s="142">
        <v>0</v>
      </c>
      <c r="K173" s="142">
        <v>0</v>
      </c>
      <c r="L173" s="142">
        <v>0</v>
      </c>
      <c r="M173" s="142">
        <v>0</v>
      </c>
      <c r="N173" s="143"/>
      <c r="O173" s="142">
        <v>0</v>
      </c>
      <c r="P173" s="142">
        <v>0</v>
      </c>
      <c r="Q173" s="142">
        <v>0</v>
      </c>
      <c r="R173" s="142">
        <v>0</v>
      </c>
      <c r="S173" s="142">
        <v>0</v>
      </c>
      <c r="T173" s="142">
        <v>0</v>
      </c>
      <c r="U173" s="142">
        <v>0</v>
      </c>
      <c r="V173" s="142">
        <v>0</v>
      </c>
      <c r="W173" s="142">
        <v>0</v>
      </c>
      <c r="X173" s="150"/>
      <c r="Y173" s="150"/>
      <c r="Z173" s="150"/>
      <c r="AA173" s="150"/>
      <c r="AB173" s="150"/>
      <c r="AC173" s="150"/>
      <c r="AD173" s="150"/>
      <c r="AE173" s="150"/>
      <c r="AF173" s="150"/>
    </row>
    <row r="174" spans="1:32">
      <c r="B174" s="6" t="s">
        <v>317</v>
      </c>
      <c r="C174" s="219"/>
      <c r="D174" s="142">
        <v>130053.01728147198</v>
      </c>
      <c r="E174" s="142">
        <v>144718.98720517629</v>
      </c>
      <c r="F174" s="142">
        <v>167717.76957987164</v>
      </c>
      <c r="G174" s="142">
        <v>184029.94354200852</v>
      </c>
      <c r="H174" s="142">
        <v>209015.17204528127</v>
      </c>
      <c r="I174" s="142">
        <v>242803.36374823219</v>
      </c>
      <c r="J174" s="142">
        <v>245929.33726809022</v>
      </c>
      <c r="K174" s="142">
        <v>296624.29417061491</v>
      </c>
      <c r="L174" s="142">
        <v>293021.06711857888</v>
      </c>
      <c r="M174" s="142">
        <v>103252.9034611915</v>
      </c>
      <c r="N174" s="143"/>
      <c r="O174" s="142">
        <v>14665.969923704302</v>
      </c>
      <c r="P174" s="142">
        <v>22998.782374695362</v>
      </c>
      <c r="Q174" s="142">
        <v>16312.173962136876</v>
      </c>
      <c r="R174" s="142">
        <v>24985.228503272741</v>
      </c>
      <c r="S174" s="142">
        <v>33788.19170295092</v>
      </c>
      <c r="T174" s="142">
        <v>3125.9735198580529</v>
      </c>
      <c r="U174" s="142">
        <v>50694.956902524704</v>
      </c>
      <c r="V174" s="142">
        <v>-3603.2270520360726</v>
      </c>
      <c r="W174" s="142">
        <v>-189768.16365738737</v>
      </c>
      <c r="X174" s="150"/>
      <c r="Y174" s="150"/>
      <c r="Z174" s="150"/>
      <c r="AA174" s="150"/>
      <c r="AB174" s="150"/>
      <c r="AC174" s="150"/>
      <c r="AD174" s="150"/>
      <c r="AE174" s="150"/>
      <c r="AF174" s="150"/>
    </row>
    <row r="175" spans="1:32">
      <c r="B175" s="6" t="s">
        <v>108</v>
      </c>
      <c r="C175" s="219"/>
      <c r="D175" s="142">
        <v>2290130.1073327321</v>
      </c>
      <c r="E175" s="142">
        <v>2901153.4930628631</v>
      </c>
      <c r="F175" s="142">
        <v>2348411.4870969029</v>
      </c>
      <c r="G175" s="142">
        <v>2813167.7655510111</v>
      </c>
      <c r="H175" s="142">
        <v>2742000.3953622854</v>
      </c>
      <c r="I175" s="142">
        <v>3074833.5956095839</v>
      </c>
      <c r="J175" s="142">
        <v>4900754.5294278711</v>
      </c>
      <c r="K175" s="142">
        <v>1681214.6940948288</v>
      </c>
      <c r="L175" s="142">
        <v>1979303.9719223271</v>
      </c>
      <c r="M175" s="142">
        <v>2383039.7538345773</v>
      </c>
      <c r="N175" s="143"/>
      <c r="O175" s="142">
        <v>611023.38573013106</v>
      </c>
      <c r="P175" s="142">
        <v>-552742.00596595986</v>
      </c>
      <c r="Q175" s="142">
        <v>464756.27845410781</v>
      </c>
      <c r="R175" s="142">
        <v>-71167.370188725545</v>
      </c>
      <c r="S175" s="142">
        <v>332833.20024729834</v>
      </c>
      <c r="T175" s="142">
        <v>1825920.933818287</v>
      </c>
      <c r="U175" s="142">
        <v>-3219539.8353330418</v>
      </c>
      <c r="V175" s="142">
        <v>298089.27782749815</v>
      </c>
      <c r="W175" s="142">
        <v>403735.78191225021</v>
      </c>
      <c r="X175" s="150"/>
      <c r="Y175" s="150"/>
      <c r="Z175" s="150"/>
      <c r="AA175" s="150"/>
      <c r="AB175" s="150"/>
      <c r="AC175" s="150"/>
      <c r="AD175" s="150"/>
      <c r="AE175" s="150"/>
      <c r="AF175" s="150"/>
    </row>
    <row r="176" spans="1:32">
      <c r="B176" s="6" t="s">
        <v>48</v>
      </c>
      <c r="C176" s="219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3"/>
      <c r="O176" s="142">
        <v>0</v>
      </c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50"/>
      <c r="Y176" s="150"/>
      <c r="Z176" s="150"/>
      <c r="AA176" s="150"/>
      <c r="AB176" s="150"/>
      <c r="AC176" s="150"/>
      <c r="AD176" s="150"/>
      <c r="AE176" s="150"/>
      <c r="AF176" s="150"/>
    </row>
    <row r="177" spans="1:32">
      <c r="B177" s="6" t="s">
        <v>325</v>
      </c>
      <c r="C177" s="219"/>
      <c r="D177" s="142">
        <v>0</v>
      </c>
      <c r="E177" s="142">
        <v>0</v>
      </c>
      <c r="F177" s="142">
        <v>0</v>
      </c>
      <c r="G177" s="142">
        <v>0</v>
      </c>
      <c r="H177" s="142">
        <v>0</v>
      </c>
      <c r="I177" s="142">
        <v>0</v>
      </c>
      <c r="J177" s="142">
        <v>0</v>
      </c>
      <c r="K177" s="142">
        <v>0</v>
      </c>
      <c r="L177" s="142">
        <v>0</v>
      </c>
      <c r="M177" s="142">
        <v>0</v>
      </c>
      <c r="N177" s="143"/>
      <c r="O177" s="142">
        <v>0</v>
      </c>
      <c r="P177" s="142">
        <v>0</v>
      </c>
      <c r="Q177" s="142">
        <v>0</v>
      </c>
      <c r="R177" s="142">
        <v>0</v>
      </c>
      <c r="S177" s="142">
        <v>0</v>
      </c>
      <c r="T177" s="142">
        <v>0</v>
      </c>
      <c r="U177" s="142">
        <v>0</v>
      </c>
      <c r="V177" s="142">
        <v>0</v>
      </c>
      <c r="W177" s="142">
        <v>0</v>
      </c>
      <c r="X177" s="150"/>
      <c r="Y177" s="150"/>
      <c r="Z177" s="150"/>
      <c r="AA177" s="150"/>
      <c r="AB177" s="150"/>
      <c r="AC177" s="150"/>
      <c r="AD177" s="150"/>
      <c r="AE177" s="150"/>
      <c r="AF177" s="150"/>
    </row>
    <row r="178" spans="1:32">
      <c r="B178" s="8" t="s">
        <v>101</v>
      </c>
      <c r="C178" s="219"/>
      <c r="D178" s="142">
        <v>7617.22</v>
      </c>
      <c r="E178" s="142">
        <v>7897.8861894410002</v>
      </c>
      <c r="F178" s="142">
        <v>10576.136994999999</v>
      </c>
      <c r="G178" s="142">
        <v>8981.6014226004991</v>
      </c>
      <c r="H178" s="142">
        <v>6814.8129397295834</v>
      </c>
      <c r="I178" s="142">
        <v>10648.743377468258</v>
      </c>
      <c r="J178" s="142">
        <v>9306.3952371997129</v>
      </c>
      <c r="K178" s="142">
        <v>9184.863499576606</v>
      </c>
      <c r="L178" s="142">
        <v>10150.937170139501</v>
      </c>
      <c r="M178" s="142">
        <v>10279.9092527105</v>
      </c>
      <c r="N178" s="143"/>
      <c r="O178" s="142">
        <v>280.66618944099986</v>
      </c>
      <c r="P178" s="142">
        <v>2678.2508055589988</v>
      </c>
      <c r="Q178" s="142">
        <v>-1594.5355723994994</v>
      </c>
      <c r="R178" s="142">
        <v>-2166.7884828709161</v>
      </c>
      <c r="S178" s="142">
        <v>3833.9304377386738</v>
      </c>
      <c r="T178" s="142">
        <v>-1342.3481402685438</v>
      </c>
      <c r="U178" s="142">
        <v>-121.53173762310701</v>
      </c>
      <c r="V178" s="142">
        <v>966.0736705628949</v>
      </c>
      <c r="W178" s="142">
        <v>128.97208257099919</v>
      </c>
      <c r="X178" s="150"/>
      <c r="Y178" s="150"/>
      <c r="Z178" s="150"/>
      <c r="AA178" s="150"/>
      <c r="AB178" s="150"/>
      <c r="AC178" s="150"/>
      <c r="AD178" s="150"/>
      <c r="AE178" s="150"/>
      <c r="AF178" s="150"/>
    </row>
    <row r="179" spans="1:32" s="45" customFormat="1">
      <c r="A179" s="38"/>
      <c r="B179" s="5" t="s">
        <v>10</v>
      </c>
      <c r="C179" s="209" t="s">
        <v>298</v>
      </c>
      <c r="D179" s="139">
        <v>2960392.2421678924</v>
      </c>
      <c r="E179" s="139">
        <v>2966396.0064767171</v>
      </c>
      <c r="F179" s="139">
        <v>1807469.8386274097</v>
      </c>
      <c r="G179" s="139">
        <v>2895855.0523068486</v>
      </c>
      <c r="H179" s="139">
        <v>3148192.4932442736</v>
      </c>
      <c r="I179" s="139">
        <v>3047517.4984233929</v>
      </c>
      <c r="J179" s="139">
        <v>6394197.3886648081</v>
      </c>
      <c r="K179" s="139">
        <v>5471858.6887294324</v>
      </c>
      <c r="L179" s="139">
        <v>6000930.8728645286</v>
      </c>
      <c r="M179" s="139">
        <v>6566411.1133181024</v>
      </c>
      <c r="N179" s="146"/>
      <c r="O179" s="139">
        <v>6003.7643088242476</v>
      </c>
      <c r="P179" s="139">
        <v>-1158926.1678493072</v>
      </c>
      <c r="Q179" s="139">
        <v>1088385.2136794389</v>
      </c>
      <c r="R179" s="139">
        <v>252337.44093742498</v>
      </c>
      <c r="S179" s="139">
        <v>-100674.99482088097</v>
      </c>
      <c r="T179" s="139">
        <v>3346679.8902414148</v>
      </c>
      <c r="U179" s="139">
        <v>-922338.69993537525</v>
      </c>
      <c r="V179" s="139">
        <v>529072.18413509615</v>
      </c>
      <c r="W179" s="139">
        <v>565480.24045357376</v>
      </c>
      <c r="X179" s="149"/>
      <c r="Y179" s="149"/>
      <c r="Z179" s="149"/>
      <c r="AA179" s="149"/>
      <c r="AB179" s="149"/>
      <c r="AC179" s="149"/>
      <c r="AD179" s="149"/>
      <c r="AE179" s="149"/>
      <c r="AF179" s="149"/>
    </row>
    <row r="180" spans="1:32" s="45" customFormat="1">
      <c r="A180" s="38"/>
      <c r="B180" s="31" t="s">
        <v>26</v>
      </c>
      <c r="C180" s="209" t="s">
        <v>299</v>
      </c>
      <c r="D180" s="139">
        <v>2537566.8420681003</v>
      </c>
      <c r="E180" s="139">
        <v>2235553.8179588667</v>
      </c>
      <c r="F180" s="139">
        <v>1234914.9186217804</v>
      </c>
      <c r="G180" s="139">
        <v>2323947.7059907359</v>
      </c>
      <c r="H180" s="139">
        <v>2494000.3164000786</v>
      </c>
      <c r="I180" s="139">
        <v>2242547.7632168126</v>
      </c>
      <c r="J180" s="139">
        <v>4545539.2097687433</v>
      </c>
      <c r="K180" s="139">
        <v>4306655.582051089</v>
      </c>
      <c r="L180" s="139">
        <v>4787594.5178915374</v>
      </c>
      <c r="M180" s="139">
        <v>4919157.7764850948</v>
      </c>
      <c r="N180" s="146"/>
      <c r="O180" s="139">
        <v>-302013.02410923346</v>
      </c>
      <c r="P180" s="139">
        <v>-1000638.8993370864</v>
      </c>
      <c r="Q180" s="139">
        <v>1089032.7873689556</v>
      </c>
      <c r="R180" s="139">
        <v>170052.61040934274</v>
      </c>
      <c r="S180" s="139">
        <v>-251452.55318326599</v>
      </c>
      <c r="T180" s="139">
        <v>2302991.4465519311</v>
      </c>
      <c r="U180" s="139">
        <v>-238883.6277176546</v>
      </c>
      <c r="V180" s="139">
        <v>480938.93584044854</v>
      </c>
      <c r="W180" s="139">
        <v>131563.25859355711</v>
      </c>
      <c r="X180" s="149"/>
      <c r="Y180" s="149"/>
      <c r="Z180" s="149"/>
      <c r="AA180" s="149"/>
      <c r="AB180" s="149"/>
      <c r="AC180" s="149"/>
      <c r="AD180" s="149"/>
      <c r="AE180" s="149"/>
      <c r="AF180" s="149"/>
    </row>
    <row r="181" spans="1:32">
      <c r="B181" s="208" t="s">
        <v>40</v>
      </c>
      <c r="C181" s="219"/>
      <c r="D181" s="142">
        <v>2119675.8820681004</v>
      </c>
      <c r="E181" s="142">
        <v>1769358.2474538668</v>
      </c>
      <c r="F181" s="142">
        <v>684926.23549178045</v>
      </c>
      <c r="G181" s="142">
        <v>1747208.7828586965</v>
      </c>
      <c r="H181" s="142">
        <v>1843724.3493371578</v>
      </c>
      <c r="I181" s="142">
        <v>1591854.5732569033</v>
      </c>
      <c r="J181" s="142">
        <v>3860687.7875738437</v>
      </c>
      <c r="K181" s="142">
        <v>3535212.1516737994</v>
      </c>
      <c r="L181" s="142">
        <v>3893048.657057914</v>
      </c>
      <c r="M181" s="142">
        <v>4002302.2408395219</v>
      </c>
      <c r="N181" s="143"/>
      <c r="O181" s="142">
        <v>-341912.63461423357</v>
      </c>
      <c r="P181" s="142">
        <v>-1080755.0119620864</v>
      </c>
      <c r="Q181" s="142">
        <v>1067875.5473669162</v>
      </c>
      <c r="R181" s="142">
        <v>105694.56647846141</v>
      </c>
      <c r="S181" s="142">
        <v>-228668.91608025462</v>
      </c>
      <c r="T181" s="142">
        <v>2307717.7345869401</v>
      </c>
      <c r="U181" s="142">
        <v>-304421.520800044</v>
      </c>
      <c r="V181" s="142">
        <v>390567.98208411428</v>
      </c>
      <c r="W181" s="142">
        <v>152019.93378160807</v>
      </c>
      <c r="X181" s="150"/>
      <c r="Y181" s="150"/>
      <c r="Z181" s="150"/>
      <c r="AA181" s="150"/>
      <c r="AB181" s="150"/>
      <c r="AC181" s="150"/>
      <c r="AD181" s="150"/>
      <c r="AE181" s="150"/>
      <c r="AF181" s="150"/>
    </row>
    <row r="182" spans="1:32">
      <c r="B182" s="6" t="s">
        <v>41</v>
      </c>
      <c r="C182" s="219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3"/>
      <c r="O182" s="142">
        <v>0</v>
      </c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50"/>
      <c r="Y182" s="150"/>
      <c r="Z182" s="150"/>
      <c r="AA182" s="150"/>
      <c r="AB182" s="150"/>
      <c r="AC182" s="150"/>
      <c r="AD182" s="150"/>
      <c r="AE182" s="150"/>
      <c r="AF182" s="150"/>
    </row>
    <row r="183" spans="1:32">
      <c r="B183" s="6" t="s">
        <v>42</v>
      </c>
      <c r="C183" s="219"/>
      <c r="D183" s="142">
        <v>2673.2172759019354</v>
      </c>
      <c r="E183" s="142">
        <v>2538.9258373585667</v>
      </c>
      <c r="F183" s="142">
        <v>2236.0612127756049</v>
      </c>
      <c r="G183" s="142">
        <v>1993.9216514124319</v>
      </c>
      <c r="H183" s="142">
        <v>5163.908237973691</v>
      </c>
      <c r="I183" s="142">
        <v>5949.0499582192379</v>
      </c>
      <c r="J183" s="142">
        <v>8148.8455348013222</v>
      </c>
      <c r="K183" s="142">
        <v>9556.5732961731082</v>
      </c>
      <c r="L183" s="142">
        <v>11140.537254916473</v>
      </c>
      <c r="M183" s="142">
        <v>12341.303077352421</v>
      </c>
      <c r="N183" s="143"/>
      <c r="O183" s="142">
        <v>-134.29143854336871</v>
      </c>
      <c r="P183" s="142">
        <v>-302.86462458296165</v>
      </c>
      <c r="Q183" s="142">
        <v>-242.13956136317307</v>
      </c>
      <c r="R183" s="142">
        <v>3169.9865865612592</v>
      </c>
      <c r="S183" s="142">
        <v>785.14172024554659</v>
      </c>
      <c r="T183" s="142">
        <v>2199.7955765820839</v>
      </c>
      <c r="U183" s="142">
        <v>1407.7277613717868</v>
      </c>
      <c r="V183" s="142">
        <v>1583.9639587433637</v>
      </c>
      <c r="W183" s="142">
        <v>1200.7658224359475</v>
      </c>
      <c r="X183" s="150"/>
      <c r="Y183" s="150"/>
      <c r="Z183" s="150"/>
      <c r="AA183" s="150"/>
      <c r="AB183" s="150"/>
      <c r="AC183" s="150"/>
      <c r="AD183" s="150"/>
      <c r="AE183" s="150"/>
      <c r="AF183" s="150"/>
    </row>
    <row r="184" spans="1:32">
      <c r="B184" s="6" t="s">
        <v>43</v>
      </c>
      <c r="C184" s="219"/>
      <c r="D184" s="142">
        <v>16628.071027938433</v>
      </c>
      <c r="E184" s="142">
        <v>18213.260006478304</v>
      </c>
      <c r="F184" s="142">
        <v>18115.519495691904</v>
      </c>
      <c r="G184" s="142">
        <v>18639.201582458991</v>
      </c>
      <c r="H184" s="142">
        <v>21365.38073182755</v>
      </c>
      <c r="I184" s="142">
        <v>23570.940890527178</v>
      </c>
      <c r="J184" s="142">
        <v>27840.8865527417</v>
      </c>
      <c r="K184" s="142">
        <v>30298.637726298766</v>
      </c>
      <c r="L184" s="142">
        <v>35830.132835255296</v>
      </c>
      <c r="M184" s="142">
        <v>36200.982687776239</v>
      </c>
      <c r="N184" s="143"/>
      <c r="O184" s="142">
        <v>1585.1889785398726</v>
      </c>
      <c r="P184" s="142">
        <v>-97.740510786400137</v>
      </c>
      <c r="Q184" s="142">
        <v>523.68208676708718</v>
      </c>
      <c r="R184" s="142">
        <v>2726.1791493685591</v>
      </c>
      <c r="S184" s="142">
        <v>2205.5601586996263</v>
      </c>
      <c r="T184" s="142">
        <v>4269.9456622145217</v>
      </c>
      <c r="U184" s="142">
        <v>2457.7511735570679</v>
      </c>
      <c r="V184" s="142">
        <v>5531.4951089565284</v>
      </c>
      <c r="W184" s="142">
        <v>370.84985252094498</v>
      </c>
      <c r="X184" s="150"/>
      <c r="Y184" s="150"/>
      <c r="Z184" s="150"/>
      <c r="AA184" s="150"/>
      <c r="AB184" s="150"/>
      <c r="AC184" s="150"/>
      <c r="AD184" s="150"/>
      <c r="AE184" s="150"/>
      <c r="AF184" s="150"/>
    </row>
    <row r="185" spans="1:32">
      <c r="B185" s="6" t="s">
        <v>44</v>
      </c>
      <c r="C185" s="219"/>
      <c r="D185" s="142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3"/>
      <c r="O185" s="142">
        <v>0</v>
      </c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50"/>
      <c r="Y185" s="150"/>
      <c r="Z185" s="150"/>
      <c r="AA185" s="150"/>
      <c r="AB185" s="150"/>
      <c r="AC185" s="150"/>
      <c r="AD185" s="150"/>
      <c r="AE185" s="150"/>
      <c r="AF185" s="150"/>
    </row>
    <row r="186" spans="1:32">
      <c r="B186" s="7" t="s">
        <v>45</v>
      </c>
      <c r="C186" s="219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3"/>
      <c r="O186" s="142">
        <v>0</v>
      </c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50"/>
      <c r="Y186" s="150"/>
      <c r="Z186" s="150"/>
      <c r="AA186" s="150"/>
      <c r="AB186" s="150"/>
      <c r="AC186" s="150"/>
      <c r="AD186" s="150"/>
      <c r="AE186" s="150"/>
      <c r="AF186" s="150"/>
    </row>
    <row r="187" spans="1:32">
      <c r="B187" s="7" t="s">
        <v>46</v>
      </c>
      <c r="C187" s="219"/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3"/>
      <c r="O187" s="142">
        <v>0</v>
      </c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50"/>
      <c r="Y187" s="150"/>
      <c r="Z187" s="150"/>
      <c r="AA187" s="150"/>
      <c r="AB187" s="150"/>
      <c r="AC187" s="150"/>
      <c r="AD187" s="150"/>
      <c r="AE187" s="150"/>
      <c r="AF187" s="150"/>
    </row>
    <row r="188" spans="1:32">
      <c r="B188" s="6" t="s">
        <v>317</v>
      </c>
      <c r="C188" s="219"/>
      <c r="D188" s="142">
        <v>3155.8595436194119</v>
      </c>
      <c r="E188" s="142">
        <v>3228.2903669602674</v>
      </c>
      <c r="F188" s="142">
        <v>3099.9383986326698</v>
      </c>
      <c r="G188" s="142">
        <v>3160.6189786146283</v>
      </c>
      <c r="H188" s="142">
        <v>3380.5773678854721</v>
      </c>
      <c r="I188" s="142">
        <v>4392.0687976276249</v>
      </c>
      <c r="J188" s="142">
        <v>6028.7882248312253</v>
      </c>
      <c r="K188" s="142">
        <v>5749.7065388559804</v>
      </c>
      <c r="L188" s="142">
        <v>6431.1307052581114</v>
      </c>
      <c r="M188" s="142">
        <v>8160.7072566063935</v>
      </c>
      <c r="N188" s="143"/>
      <c r="O188" s="142">
        <v>72.43082334085571</v>
      </c>
      <c r="P188" s="142">
        <v>-128.35196832759763</v>
      </c>
      <c r="Q188" s="142">
        <v>60.68057998195826</v>
      </c>
      <c r="R188" s="142">
        <v>219.95838927084392</v>
      </c>
      <c r="S188" s="142">
        <v>1011.4914297421528</v>
      </c>
      <c r="T188" s="142">
        <v>1636.7194272036002</v>
      </c>
      <c r="U188" s="142">
        <v>-279.08168597524468</v>
      </c>
      <c r="V188" s="142">
        <v>681.42416640213105</v>
      </c>
      <c r="W188" s="142">
        <v>1729.576551348282</v>
      </c>
      <c r="X188" s="150"/>
      <c r="Y188" s="150"/>
      <c r="Z188" s="150"/>
      <c r="AA188" s="150"/>
      <c r="AB188" s="150"/>
      <c r="AC188" s="150"/>
      <c r="AD188" s="150"/>
      <c r="AE188" s="150"/>
      <c r="AF188" s="150"/>
    </row>
    <row r="189" spans="1:32">
      <c r="B189" s="6" t="s">
        <v>108</v>
      </c>
      <c r="C189" s="219"/>
      <c r="D189" s="142">
        <v>2097218.7342206407</v>
      </c>
      <c r="E189" s="142">
        <v>1745377.7712430696</v>
      </c>
      <c r="F189" s="142">
        <v>661474.71638468024</v>
      </c>
      <c r="G189" s="142">
        <v>1723415.0406462103</v>
      </c>
      <c r="H189" s="142">
        <v>1813814.4829994712</v>
      </c>
      <c r="I189" s="142">
        <v>1557942.5136105292</v>
      </c>
      <c r="J189" s="142">
        <v>3818669.2672614693</v>
      </c>
      <c r="K189" s="142">
        <v>3489607.2341124718</v>
      </c>
      <c r="L189" s="142">
        <v>3839646.8562624841</v>
      </c>
      <c r="M189" s="142">
        <v>3945599.2478177869</v>
      </c>
      <c r="N189" s="143"/>
      <c r="O189" s="142">
        <v>-351840.96297757095</v>
      </c>
      <c r="P189" s="142">
        <v>-1083903.0548583895</v>
      </c>
      <c r="Q189" s="142">
        <v>1061940.3242615303</v>
      </c>
      <c r="R189" s="142">
        <v>90399.442353260747</v>
      </c>
      <c r="S189" s="142">
        <v>-255871.96938894194</v>
      </c>
      <c r="T189" s="142">
        <v>2260726.75365094</v>
      </c>
      <c r="U189" s="142">
        <v>-329062.03314899758</v>
      </c>
      <c r="V189" s="142">
        <v>350039.62215001229</v>
      </c>
      <c r="W189" s="142">
        <v>105952.39155530289</v>
      </c>
      <c r="X189" s="150"/>
      <c r="Y189" s="150"/>
      <c r="Z189" s="150"/>
      <c r="AA189" s="150"/>
      <c r="AB189" s="150"/>
      <c r="AC189" s="150"/>
      <c r="AD189" s="150"/>
      <c r="AE189" s="150"/>
      <c r="AF189" s="150"/>
    </row>
    <row r="190" spans="1:32">
      <c r="B190" s="6" t="s">
        <v>48</v>
      </c>
      <c r="C190" s="219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3"/>
      <c r="O190" s="142">
        <v>0</v>
      </c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50"/>
      <c r="Y190" s="150"/>
      <c r="Z190" s="150"/>
      <c r="AA190" s="150"/>
      <c r="AB190" s="150"/>
      <c r="AC190" s="150"/>
      <c r="AD190" s="150"/>
      <c r="AE190" s="150"/>
      <c r="AF190" s="150"/>
    </row>
    <row r="191" spans="1:32">
      <c r="B191" s="6" t="s">
        <v>325</v>
      </c>
      <c r="C191" s="219"/>
      <c r="D191" s="142">
        <v>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3"/>
      <c r="O191" s="142">
        <v>8405</v>
      </c>
      <c r="P191" s="142">
        <v>3677.0000000000005</v>
      </c>
      <c r="Q191" s="142">
        <v>5593</v>
      </c>
      <c r="R191" s="142">
        <v>9179</v>
      </c>
      <c r="S191" s="142">
        <v>23200.86</v>
      </c>
      <c r="T191" s="142">
        <v>38884.520270000001</v>
      </c>
      <c r="U191" s="142">
        <v>21054.115099999999</v>
      </c>
      <c r="V191" s="142">
        <v>32731.476700000003</v>
      </c>
      <c r="W191" s="142">
        <v>42766.35</v>
      </c>
      <c r="X191" s="150"/>
      <c r="Y191" s="150"/>
      <c r="Z191" s="150"/>
      <c r="AA191" s="150"/>
      <c r="AB191" s="150"/>
      <c r="AC191" s="150"/>
      <c r="AD191" s="150"/>
      <c r="AE191" s="150"/>
      <c r="AF191" s="150"/>
    </row>
    <row r="192" spans="1:32">
      <c r="B192" s="8" t="s">
        <v>101</v>
      </c>
      <c r="C192" s="219"/>
      <c r="D192" s="142">
        <v>417890.96</v>
      </c>
      <c r="E192" s="142">
        <v>466195.57050499995</v>
      </c>
      <c r="F192" s="142">
        <v>549988.68313000002</v>
      </c>
      <c r="G192" s="142">
        <v>576738.92313203949</v>
      </c>
      <c r="H192" s="142">
        <v>650275.9670629208</v>
      </c>
      <c r="I192" s="142">
        <v>650693.18995990953</v>
      </c>
      <c r="J192" s="142">
        <v>684851.42219489999</v>
      </c>
      <c r="K192" s="142">
        <v>771443.43037728977</v>
      </c>
      <c r="L192" s="142">
        <v>894545.86083362356</v>
      </c>
      <c r="M192" s="142">
        <v>916855.5356455727</v>
      </c>
      <c r="N192" s="143"/>
      <c r="O192" s="142">
        <v>48304.610504999982</v>
      </c>
      <c r="P192" s="142">
        <v>83793.112625000053</v>
      </c>
      <c r="Q192" s="142">
        <v>26750.240002039482</v>
      </c>
      <c r="R192" s="142">
        <v>73537.043930881278</v>
      </c>
      <c r="S192" s="142">
        <v>417.22289698873283</v>
      </c>
      <c r="T192" s="142">
        <v>34158.232234990464</v>
      </c>
      <c r="U192" s="142">
        <v>86592.008182389778</v>
      </c>
      <c r="V192" s="142">
        <v>123102.43045633379</v>
      </c>
      <c r="W192" s="142">
        <v>22309.674811949117</v>
      </c>
      <c r="X192" s="150"/>
      <c r="Y192" s="150"/>
      <c r="Z192" s="150"/>
      <c r="AA192" s="150"/>
      <c r="AB192" s="150"/>
      <c r="AC192" s="150"/>
      <c r="AD192" s="150"/>
      <c r="AE192" s="150"/>
      <c r="AF192" s="150"/>
    </row>
    <row r="193" spans="1:32" s="45" customFormat="1">
      <c r="A193" s="38"/>
      <c r="B193" s="31" t="s">
        <v>27</v>
      </c>
      <c r="C193" s="209" t="s">
        <v>300</v>
      </c>
      <c r="D193" s="139">
        <v>422825.40009979228</v>
      </c>
      <c r="E193" s="139">
        <v>730842.18851785024</v>
      </c>
      <c r="F193" s="139">
        <v>572554.92000562919</v>
      </c>
      <c r="G193" s="139">
        <v>571907.34631611244</v>
      </c>
      <c r="H193" s="139">
        <v>654192.176844195</v>
      </c>
      <c r="I193" s="139">
        <v>804969.73520658014</v>
      </c>
      <c r="J193" s="139">
        <v>1848658.1788960644</v>
      </c>
      <c r="K193" s="139">
        <v>1165203.1066783434</v>
      </c>
      <c r="L193" s="139">
        <v>1213336.3549729909</v>
      </c>
      <c r="M193" s="139">
        <v>1647253.3368330074</v>
      </c>
      <c r="N193" s="146"/>
      <c r="O193" s="139">
        <v>308016.78841805796</v>
      </c>
      <c r="P193" s="139">
        <v>-158287.26851222108</v>
      </c>
      <c r="Q193" s="139">
        <v>-647.57368951668468</v>
      </c>
      <c r="R193" s="139">
        <v>82284.830528082515</v>
      </c>
      <c r="S193" s="139">
        <v>150777.55836238511</v>
      </c>
      <c r="T193" s="139">
        <v>1043688.4436894843</v>
      </c>
      <c r="U193" s="139">
        <v>-683455.07221772091</v>
      </c>
      <c r="V193" s="139">
        <v>48133.248294647456</v>
      </c>
      <c r="W193" s="139">
        <v>433916.98186001647</v>
      </c>
      <c r="X193" s="149"/>
      <c r="Y193" s="149"/>
      <c r="Z193" s="149"/>
      <c r="AA193" s="149"/>
      <c r="AB193" s="149"/>
      <c r="AC193" s="149"/>
      <c r="AD193" s="149"/>
      <c r="AE193" s="149"/>
      <c r="AF193" s="149"/>
    </row>
    <row r="194" spans="1:32">
      <c r="B194" s="3" t="s">
        <v>12</v>
      </c>
      <c r="C194" s="210" t="s">
        <v>301</v>
      </c>
      <c r="D194" s="142">
        <v>281883.60006652819</v>
      </c>
      <c r="E194" s="142">
        <v>487228.12567856681</v>
      </c>
      <c r="F194" s="142">
        <v>381703.28000375279</v>
      </c>
      <c r="G194" s="142">
        <v>381271.56421074166</v>
      </c>
      <c r="H194" s="142">
        <v>436128.11789612996</v>
      </c>
      <c r="I194" s="142">
        <v>536646.49013772001</v>
      </c>
      <c r="J194" s="142">
        <v>1232438.7859307097</v>
      </c>
      <c r="K194" s="142">
        <v>776802.07111889566</v>
      </c>
      <c r="L194" s="142">
        <v>808890.90331532725</v>
      </c>
      <c r="M194" s="142">
        <v>1098168.891222005</v>
      </c>
      <c r="N194" s="143"/>
      <c r="O194" s="142">
        <v>205344.52561203862</v>
      </c>
      <c r="P194" s="142">
        <v>-105524.84567481402</v>
      </c>
      <c r="Q194" s="142">
        <v>-431.71579301115344</v>
      </c>
      <c r="R194" s="142">
        <v>54856.553685388324</v>
      </c>
      <c r="S194" s="142">
        <v>100518.37224159008</v>
      </c>
      <c r="T194" s="142">
        <v>695792.29579298967</v>
      </c>
      <c r="U194" s="142">
        <v>-455636.71481181402</v>
      </c>
      <c r="V194" s="142">
        <v>32088.832196431576</v>
      </c>
      <c r="W194" s="142">
        <v>289277.98790667776</v>
      </c>
      <c r="X194" s="150"/>
      <c r="Y194" s="150"/>
      <c r="Z194" s="150"/>
      <c r="AA194" s="150"/>
      <c r="AB194" s="150"/>
      <c r="AC194" s="150"/>
      <c r="AD194" s="150"/>
      <c r="AE194" s="150"/>
      <c r="AF194" s="150"/>
    </row>
    <row r="195" spans="1:32">
      <c r="B195" s="3" t="s">
        <v>13</v>
      </c>
      <c r="C195" s="210" t="s">
        <v>302</v>
      </c>
      <c r="D195" s="142">
        <v>140941.80003326409</v>
      </c>
      <c r="E195" s="142">
        <v>243614.0628392834</v>
      </c>
      <c r="F195" s="142">
        <v>190851.6400018764</v>
      </c>
      <c r="G195" s="142">
        <v>190635.78210537083</v>
      </c>
      <c r="H195" s="142">
        <v>218064.05894806498</v>
      </c>
      <c r="I195" s="142">
        <v>268323.24506886001</v>
      </c>
      <c r="J195" s="142">
        <v>616219.39296535484</v>
      </c>
      <c r="K195" s="142">
        <v>388401.03555944783</v>
      </c>
      <c r="L195" s="142">
        <v>404445.45165766362</v>
      </c>
      <c r="M195" s="142">
        <v>549084.44561100251</v>
      </c>
      <c r="N195" s="143"/>
      <c r="O195" s="142">
        <v>102672.26280601931</v>
      </c>
      <c r="P195" s="142">
        <v>-52762.422837407008</v>
      </c>
      <c r="Q195" s="142">
        <v>-215.85789650557672</v>
      </c>
      <c r="R195" s="142">
        <v>27428.276842694162</v>
      </c>
      <c r="S195" s="142">
        <v>50259.186120795042</v>
      </c>
      <c r="T195" s="142">
        <v>347896.14789649483</v>
      </c>
      <c r="U195" s="142">
        <v>-227818.35740590701</v>
      </c>
      <c r="V195" s="142">
        <v>16044.416098215788</v>
      </c>
      <c r="W195" s="142">
        <v>144638.99395333888</v>
      </c>
      <c r="X195" s="150"/>
      <c r="Y195" s="150"/>
      <c r="Z195" s="150"/>
      <c r="AA195" s="150"/>
      <c r="AB195" s="150"/>
      <c r="AC195" s="150"/>
      <c r="AD195" s="150"/>
      <c r="AE195" s="150"/>
      <c r="AF195" s="150"/>
    </row>
    <row r="196" spans="1:32" s="45" customFormat="1">
      <c r="A196" s="38"/>
      <c r="B196" s="33" t="s">
        <v>28</v>
      </c>
      <c r="C196" s="209" t="s">
        <v>311</v>
      </c>
      <c r="D196" s="142">
        <v>0</v>
      </c>
      <c r="E196" s="142">
        <v>0</v>
      </c>
      <c r="F196" s="142">
        <v>0</v>
      </c>
      <c r="G196" s="142">
        <v>0</v>
      </c>
      <c r="H196" s="142">
        <v>0</v>
      </c>
      <c r="I196" s="142">
        <v>0</v>
      </c>
      <c r="J196" s="142">
        <v>0</v>
      </c>
      <c r="K196" s="142">
        <v>0</v>
      </c>
      <c r="L196" s="142">
        <v>0</v>
      </c>
      <c r="M196" s="142">
        <v>0</v>
      </c>
      <c r="N196" s="146"/>
      <c r="O196" s="142">
        <v>0</v>
      </c>
      <c r="P196" s="142">
        <v>0</v>
      </c>
      <c r="Q196" s="142">
        <v>0</v>
      </c>
      <c r="R196" s="142">
        <v>0</v>
      </c>
      <c r="S196" s="142">
        <v>0</v>
      </c>
      <c r="T196" s="142">
        <v>0</v>
      </c>
      <c r="U196" s="142">
        <v>0</v>
      </c>
      <c r="V196" s="142">
        <v>0</v>
      </c>
      <c r="W196" s="142">
        <v>0</v>
      </c>
      <c r="X196" s="149"/>
      <c r="Y196" s="149"/>
      <c r="Z196" s="149"/>
      <c r="AA196" s="149"/>
      <c r="AB196" s="149"/>
      <c r="AC196" s="149"/>
      <c r="AD196" s="149"/>
      <c r="AE196" s="149"/>
      <c r="AF196" s="149"/>
    </row>
    <row r="197" spans="1:32">
      <c r="B197" s="3" t="s">
        <v>15</v>
      </c>
      <c r="C197" s="210" t="s">
        <v>303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3"/>
      <c r="O197" s="142">
        <v>0</v>
      </c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50"/>
      <c r="Y197" s="150"/>
      <c r="Z197" s="150"/>
      <c r="AA197" s="150"/>
      <c r="AB197" s="150"/>
      <c r="AC197" s="150"/>
      <c r="AD197" s="150"/>
      <c r="AE197" s="150"/>
      <c r="AF197" s="150"/>
    </row>
    <row r="198" spans="1:32">
      <c r="B198" s="3" t="s">
        <v>16</v>
      </c>
      <c r="C198" s="210" t="s">
        <v>304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3"/>
      <c r="O198" s="142">
        <v>0</v>
      </c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50"/>
      <c r="Y198" s="150"/>
      <c r="Z198" s="150"/>
      <c r="AA198" s="150"/>
      <c r="AB198" s="150"/>
      <c r="AC198" s="150"/>
      <c r="AD198" s="150"/>
      <c r="AE198" s="150"/>
      <c r="AF198" s="150"/>
    </row>
    <row r="199" spans="1:32">
      <c r="B199" s="3" t="s">
        <v>17</v>
      </c>
      <c r="C199" s="210" t="s">
        <v>305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3"/>
      <c r="O199" s="142">
        <v>0</v>
      </c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50"/>
      <c r="Y199" s="150"/>
      <c r="Z199" s="150"/>
      <c r="AA199" s="150"/>
      <c r="AB199" s="150"/>
      <c r="AC199" s="150"/>
      <c r="AD199" s="150"/>
      <c r="AE199" s="150"/>
      <c r="AF199" s="150"/>
    </row>
    <row r="200" spans="1:32">
      <c r="B200" s="4" t="s">
        <v>34</v>
      </c>
      <c r="C200" s="42"/>
      <c r="D200" s="142">
        <v>0</v>
      </c>
      <c r="E200" s="142">
        <v>0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0</v>
      </c>
      <c r="M200" s="142">
        <v>0</v>
      </c>
      <c r="N200" s="143"/>
      <c r="O200" s="142">
        <v>0</v>
      </c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50"/>
      <c r="Y200" s="150"/>
      <c r="Z200" s="150"/>
      <c r="AA200" s="150"/>
      <c r="AB200" s="150"/>
      <c r="AC200" s="150"/>
      <c r="AD200" s="150"/>
      <c r="AE200" s="150"/>
      <c r="AF200" s="150"/>
    </row>
    <row r="201" spans="1:32">
      <c r="B201" s="3" t="s">
        <v>19</v>
      </c>
      <c r="C201" s="210" t="s">
        <v>306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3"/>
      <c r="O201" s="142">
        <v>0</v>
      </c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50"/>
      <c r="Y201" s="150"/>
      <c r="Z201" s="150"/>
      <c r="AA201" s="150"/>
      <c r="AB201" s="150"/>
      <c r="AC201" s="150"/>
      <c r="AD201" s="150"/>
      <c r="AE201" s="150"/>
      <c r="AF201" s="150"/>
    </row>
    <row r="202" spans="1:32">
      <c r="B202" s="3" t="s">
        <v>20</v>
      </c>
      <c r="C202" s="210" t="s">
        <v>307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3"/>
      <c r="O202" s="142">
        <v>0</v>
      </c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50"/>
      <c r="Y202" s="150"/>
      <c r="Z202" s="150"/>
      <c r="AA202" s="150"/>
      <c r="AB202" s="150"/>
      <c r="AC202" s="150"/>
      <c r="AD202" s="150"/>
      <c r="AE202" s="150"/>
      <c r="AF202" s="150"/>
    </row>
    <row r="203" spans="1:32" s="45" customFormat="1">
      <c r="A203" s="38"/>
      <c r="B203" s="5" t="s">
        <v>21</v>
      </c>
      <c r="C203" s="209" t="s">
        <v>308</v>
      </c>
      <c r="D203" s="139">
        <v>2486890.0245016799</v>
      </c>
      <c r="E203" s="139">
        <v>2949030.2033747854</v>
      </c>
      <c r="F203" s="139">
        <v>3668094.6630465188</v>
      </c>
      <c r="G203" s="139">
        <v>2925721.2913072892</v>
      </c>
      <c r="H203" s="139">
        <v>3360471.2422696599</v>
      </c>
      <c r="I203" s="139">
        <v>3082677.6387344059</v>
      </c>
      <c r="J203" s="139">
        <v>3264040.915302691</v>
      </c>
      <c r="K203" s="139">
        <v>3557768.4526317301</v>
      </c>
      <c r="L203" s="139">
        <v>1985444.888628342</v>
      </c>
      <c r="M203" s="139">
        <v>2841072.8680354315</v>
      </c>
      <c r="N203" s="146"/>
      <c r="O203" s="139">
        <v>462140.17887310585</v>
      </c>
      <c r="P203" s="139">
        <v>719064.45967173309</v>
      </c>
      <c r="Q203" s="139">
        <v>-742373.3717392293</v>
      </c>
      <c r="R203" s="139">
        <v>434749.95096237038</v>
      </c>
      <c r="S203" s="139">
        <v>-277793.60353525408</v>
      </c>
      <c r="T203" s="139">
        <v>181363.27656828542</v>
      </c>
      <c r="U203" s="139">
        <v>293727.53732903913</v>
      </c>
      <c r="V203" s="139">
        <v>-1572323.5640033884</v>
      </c>
      <c r="W203" s="139">
        <v>855627.97940708953</v>
      </c>
      <c r="X203" s="149"/>
      <c r="Y203" s="149"/>
      <c r="Z203" s="149"/>
      <c r="AA203" s="149"/>
      <c r="AB203" s="149"/>
      <c r="AC203" s="149"/>
      <c r="AD203" s="149"/>
      <c r="AE203" s="149"/>
      <c r="AF203" s="149"/>
    </row>
    <row r="204" spans="1:32" s="45" customFormat="1">
      <c r="A204" s="38"/>
      <c r="B204" s="9" t="s">
        <v>94</v>
      </c>
      <c r="C204" s="209" t="s">
        <v>309</v>
      </c>
      <c r="D204" s="139">
        <v>1376836.0064736172</v>
      </c>
      <c r="E204" s="139">
        <v>1537419.9386180141</v>
      </c>
      <c r="F204" s="139">
        <v>1771561.7562426003</v>
      </c>
      <c r="G204" s="139">
        <v>1390609.0316622048</v>
      </c>
      <c r="H204" s="139">
        <v>1749105.6592920388</v>
      </c>
      <c r="I204" s="139">
        <v>1498935.1811352714</v>
      </c>
      <c r="J204" s="139">
        <v>1642484.1267826243</v>
      </c>
      <c r="K204" s="139">
        <v>1758079.0603020939</v>
      </c>
      <c r="L204" s="139">
        <v>925068.63452767243</v>
      </c>
      <c r="M204" s="139">
        <v>1592840.5162804786</v>
      </c>
      <c r="N204" s="146"/>
      <c r="O204" s="139">
        <v>160583.93214439711</v>
      </c>
      <c r="P204" s="139">
        <v>234141.81762458611</v>
      </c>
      <c r="Q204" s="139">
        <v>-380952.72458039544</v>
      </c>
      <c r="R204" s="139">
        <v>358496.62762983388</v>
      </c>
      <c r="S204" s="139">
        <v>-250170.47815676723</v>
      </c>
      <c r="T204" s="139">
        <v>143548.94564735278</v>
      </c>
      <c r="U204" s="139">
        <v>115594.93351946949</v>
      </c>
      <c r="V204" s="139">
        <v>-833010.42577442131</v>
      </c>
      <c r="W204" s="139">
        <v>667771.88175280602</v>
      </c>
      <c r="X204" s="149"/>
      <c r="Y204" s="149"/>
      <c r="Z204" s="149"/>
      <c r="AA204" s="149"/>
      <c r="AB204" s="149"/>
      <c r="AC204" s="149"/>
      <c r="AD204" s="149"/>
      <c r="AE204" s="149"/>
      <c r="AF204" s="149"/>
    </row>
    <row r="205" spans="1:32">
      <c r="B205" s="208" t="s">
        <v>40</v>
      </c>
      <c r="C205" s="219"/>
      <c r="D205" s="142">
        <v>1376836.0064736172</v>
      </c>
      <c r="E205" s="142">
        <v>1516183.1786180143</v>
      </c>
      <c r="F205" s="142">
        <v>1717420.6795209404</v>
      </c>
      <c r="G205" s="142">
        <v>1357419.8915297382</v>
      </c>
      <c r="H205" s="142">
        <v>1733062.2477833971</v>
      </c>
      <c r="I205" s="142">
        <v>1487306.4063427036</v>
      </c>
      <c r="J205" s="142">
        <v>1631451.2717007047</v>
      </c>
      <c r="K205" s="142">
        <v>1752462.0064553474</v>
      </c>
      <c r="L205" s="142">
        <v>915882.46877706482</v>
      </c>
      <c r="M205" s="142">
        <v>1552967.8456805113</v>
      </c>
      <c r="N205" s="143"/>
      <c r="O205" s="142">
        <v>139347.17214439707</v>
      </c>
      <c r="P205" s="142">
        <v>201237.50090292611</v>
      </c>
      <c r="Q205" s="142">
        <v>-360000.78799120215</v>
      </c>
      <c r="R205" s="142">
        <v>375642.356253659</v>
      </c>
      <c r="S205" s="142">
        <v>-245755.84144069348</v>
      </c>
      <c r="T205" s="142">
        <v>144144.865358001</v>
      </c>
      <c r="U205" s="142">
        <v>121010.73475464266</v>
      </c>
      <c r="V205" s="142">
        <v>-836579.53767828259</v>
      </c>
      <c r="W205" s="142">
        <v>637085.37690344651</v>
      </c>
      <c r="X205" s="150"/>
      <c r="Y205" s="150"/>
      <c r="Z205" s="150"/>
      <c r="AA205" s="150"/>
      <c r="AB205" s="150"/>
      <c r="AC205" s="150"/>
      <c r="AD205" s="150"/>
      <c r="AE205" s="150"/>
      <c r="AF205" s="150"/>
    </row>
    <row r="206" spans="1:32">
      <c r="B206" s="6" t="s">
        <v>41</v>
      </c>
      <c r="C206" s="219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3"/>
      <c r="O206" s="142">
        <v>0</v>
      </c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50"/>
      <c r="Y206" s="150"/>
      <c r="Z206" s="150"/>
      <c r="AA206" s="150"/>
      <c r="AB206" s="150"/>
      <c r="AC206" s="150"/>
      <c r="AD206" s="150"/>
      <c r="AE206" s="150"/>
      <c r="AF206" s="150"/>
    </row>
    <row r="207" spans="1:32">
      <c r="B207" s="6" t="s">
        <v>42</v>
      </c>
      <c r="C207" s="219"/>
      <c r="D207" s="142">
        <v>130.26661350135058</v>
      </c>
      <c r="E207" s="142">
        <v>100.3784787018823</v>
      </c>
      <c r="F207" s="142">
        <v>171.9532953786003</v>
      </c>
      <c r="G207" s="142">
        <v>208.54108928652249</v>
      </c>
      <c r="H207" s="142">
        <v>467.01177078230751</v>
      </c>
      <c r="I207" s="142">
        <v>0</v>
      </c>
      <c r="J207" s="142">
        <v>4682.4163158678866</v>
      </c>
      <c r="K207" s="142">
        <v>3446.9650497220196</v>
      </c>
      <c r="L207" s="142">
        <v>2916.7971045640388</v>
      </c>
      <c r="M207" s="142">
        <v>2810.7954033137194</v>
      </c>
      <c r="N207" s="143"/>
      <c r="O207" s="142">
        <v>-29.888134799468279</v>
      </c>
      <c r="P207" s="142">
        <v>71.574816676717987</v>
      </c>
      <c r="Q207" s="142">
        <v>36.587793907922197</v>
      </c>
      <c r="R207" s="142">
        <v>258.47068149578502</v>
      </c>
      <c r="S207" s="142">
        <v>-467.01177078230751</v>
      </c>
      <c r="T207" s="142">
        <v>4682.4163158678866</v>
      </c>
      <c r="U207" s="142">
        <v>-1235.4512661458671</v>
      </c>
      <c r="V207" s="142">
        <v>-530.16794515798051</v>
      </c>
      <c r="W207" s="142">
        <v>-106.00170125031951</v>
      </c>
      <c r="X207" s="150"/>
      <c r="Y207" s="150"/>
      <c r="Z207" s="150"/>
      <c r="AA207" s="150"/>
      <c r="AB207" s="150"/>
      <c r="AC207" s="150"/>
      <c r="AD207" s="150"/>
      <c r="AE207" s="150"/>
      <c r="AF207" s="150"/>
    </row>
    <row r="208" spans="1:32">
      <c r="B208" s="6" t="s">
        <v>43</v>
      </c>
      <c r="C208" s="219"/>
      <c r="D208" s="142">
        <v>1088.0905425131075</v>
      </c>
      <c r="E208" s="142">
        <v>961.84392901110095</v>
      </c>
      <c r="F208" s="142">
        <v>839.92693931808924</v>
      </c>
      <c r="G208" s="142">
        <v>707.59320661460936</v>
      </c>
      <c r="H208" s="142">
        <v>1192.0298014147797</v>
      </c>
      <c r="I208" s="142">
        <v>1426.0001638227329</v>
      </c>
      <c r="J208" s="142">
        <v>1738.3510782238477</v>
      </c>
      <c r="K208" s="142">
        <v>2836.0814403392651</v>
      </c>
      <c r="L208" s="142">
        <v>2199.7000271186403</v>
      </c>
      <c r="M208" s="142">
        <v>1804.8275692258976</v>
      </c>
      <c r="N208" s="143"/>
      <c r="O208" s="142">
        <v>-126.24661350200661</v>
      </c>
      <c r="P208" s="142">
        <v>-121.91698969301169</v>
      </c>
      <c r="Q208" s="142">
        <v>-132.33373270347988</v>
      </c>
      <c r="R208" s="142">
        <v>484.43659480017027</v>
      </c>
      <c r="S208" s="142">
        <v>233.9703624079533</v>
      </c>
      <c r="T208" s="142">
        <v>312.35091440111484</v>
      </c>
      <c r="U208" s="142">
        <v>1097.7303621154174</v>
      </c>
      <c r="V208" s="142">
        <v>-636.38141322062506</v>
      </c>
      <c r="W208" s="142">
        <v>-394.87245789274255</v>
      </c>
      <c r="X208" s="150"/>
      <c r="Y208" s="150"/>
      <c r="Z208" s="150"/>
      <c r="AA208" s="150"/>
      <c r="AB208" s="150"/>
      <c r="AC208" s="150"/>
      <c r="AD208" s="150"/>
      <c r="AE208" s="150"/>
      <c r="AF208" s="150"/>
    </row>
    <row r="209" spans="1:32">
      <c r="B209" s="6" t="s">
        <v>44</v>
      </c>
      <c r="C209" s="219"/>
      <c r="D209" s="142">
        <v>0</v>
      </c>
      <c r="E209" s="142">
        <v>0</v>
      </c>
      <c r="F209" s="142">
        <v>0</v>
      </c>
      <c r="G209" s="142">
        <v>0</v>
      </c>
      <c r="H209" s="142">
        <v>0</v>
      </c>
      <c r="I209" s="142">
        <v>0</v>
      </c>
      <c r="J209" s="142">
        <v>0</v>
      </c>
      <c r="K209" s="142">
        <v>0</v>
      </c>
      <c r="L209" s="142">
        <v>0</v>
      </c>
      <c r="M209" s="142">
        <v>0</v>
      </c>
      <c r="N209" s="143"/>
      <c r="O209" s="142">
        <v>0</v>
      </c>
      <c r="P209" s="142">
        <v>0</v>
      </c>
      <c r="Q209" s="142">
        <v>0</v>
      </c>
      <c r="R209" s="142">
        <v>0</v>
      </c>
      <c r="S209" s="142">
        <v>0</v>
      </c>
      <c r="T209" s="142">
        <v>0</v>
      </c>
      <c r="U209" s="142">
        <v>0</v>
      </c>
      <c r="V209" s="142">
        <v>0</v>
      </c>
      <c r="W209" s="142">
        <v>0</v>
      </c>
      <c r="X209" s="150"/>
      <c r="Y209" s="150"/>
      <c r="Z209" s="150"/>
      <c r="AA209" s="150"/>
      <c r="AB209" s="150"/>
      <c r="AC209" s="150"/>
      <c r="AD209" s="150"/>
      <c r="AE209" s="150"/>
      <c r="AF209" s="150"/>
    </row>
    <row r="210" spans="1:32">
      <c r="B210" s="7" t="s">
        <v>45</v>
      </c>
      <c r="C210" s="219"/>
      <c r="D210" s="142">
        <v>0</v>
      </c>
      <c r="E210" s="142">
        <v>0</v>
      </c>
      <c r="F210" s="142">
        <v>0</v>
      </c>
      <c r="G210" s="142">
        <v>0</v>
      </c>
      <c r="H210" s="142">
        <v>0</v>
      </c>
      <c r="I210" s="142">
        <v>0</v>
      </c>
      <c r="J210" s="142">
        <v>0</v>
      </c>
      <c r="K210" s="142">
        <v>0</v>
      </c>
      <c r="L210" s="142">
        <v>0</v>
      </c>
      <c r="M210" s="142">
        <v>0</v>
      </c>
      <c r="N210" s="143"/>
      <c r="O210" s="142">
        <v>0</v>
      </c>
      <c r="P210" s="142">
        <v>0</v>
      </c>
      <c r="Q210" s="142">
        <v>0</v>
      </c>
      <c r="R210" s="142">
        <v>0</v>
      </c>
      <c r="S210" s="142">
        <v>0</v>
      </c>
      <c r="T210" s="142">
        <v>0</v>
      </c>
      <c r="U210" s="142">
        <v>0</v>
      </c>
      <c r="V210" s="142">
        <v>0</v>
      </c>
      <c r="W210" s="142">
        <v>0</v>
      </c>
      <c r="X210" s="150"/>
      <c r="Y210" s="150"/>
      <c r="Z210" s="150"/>
      <c r="AA210" s="150"/>
      <c r="AB210" s="150"/>
      <c r="AC210" s="150"/>
      <c r="AD210" s="150"/>
      <c r="AE210" s="150"/>
      <c r="AF210" s="150"/>
    </row>
    <row r="211" spans="1:32">
      <c r="B211" s="7" t="s">
        <v>46</v>
      </c>
      <c r="C211" s="219"/>
      <c r="D211" s="142">
        <v>0</v>
      </c>
      <c r="E211" s="142">
        <v>0</v>
      </c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3"/>
      <c r="O211" s="142">
        <v>0</v>
      </c>
      <c r="P211" s="142">
        <v>0</v>
      </c>
      <c r="Q211" s="142">
        <v>0</v>
      </c>
      <c r="R211" s="142">
        <v>0</v>
      </c>
      <c r="S211" s="142">
        <v>0</v>
      </c>
      <c r="T211" s="142">
        <v>0</v>
      </c>
      <c r="U211" s="142">
        <v>0</v>
      </c>
      <c r="V211" s="142">
        <v>0</v>
      </c>
      <c r="W211" s="142">
        <v>0</v>
      </c>
      <c r="X211" s="150"/>
      <c r="Y211" s="150"/>
      <c r="Z211" s="150"/>
      <c r="AA211" s="150"/>
      <c r="AB211" s="150"/>
      <c r="AC211" s="150"/>
      <c r="AD211" s="150"/>
      <c r="AE211" s="150"/>
      <c r="AF211" s="150"/>
    </row>
    <row r="212" spans="1:32">
      <c r="B212" s="6" t="s">
        <v>317</v>
      </c>
      <c r="C212" s="219"/>
      <c r="D212" s="142">
        <v>2431.3364008825902</v>
      </c>
      <c r="E212" s="142">
        <v>2617.46603706824</v>
      </c>
      <c r="F212" s="142">
        <v>3154.3182261333627</v>
      </c>
      <c r="G212" s="142">
        <v>3444.044515947</v>
      </c>
      <c r="H212" s="142">
        <v>4518.1914625500003</v>
      </c>
      <c r="I212" s="142">
        <v>4729.9013148909999</v>
      </c>
      <c r="J212" s="142">
        <v>6132.5810685630004</v>
      </c>
      <c r="K212" s="142">
        <v>7436.4726163960004</v>
      </c>
      <c r="L212" s="142">
        <v>7377.7394418520007</v>
      </c>
      <c r="M212" s="142">
        <v>8463.0468607618586</v>
      </c>
      <c r="N212" s="143"/>
      <c r="O212" s="142">
        <v>186.12963618564999</v>
      </c>
      <c r="P212" s="142">
        <v>536.85218906512273</v>
      </c>
      <c r="Q212" s="142">
        <v>289.72628981363755</v>
      </c>
      <c r="R212" s="142">
        <v>1074.1469466030005</v>
      </c>
      <c r="S212" s="142">
        <v>211.7098523409993</v>
      </c>
      <c r="T212" s="142">
        <v>1402.6797536720003</v>
      </c>
      <c r="U212" s="142">
        <v>1303.8915478329998</v>
      </c>
      <c r="V212" s="142">
        <v>-58.733174543999667</v>
      </c>
      <c r="W212" s="142">
        <v>1085.3074189098579</v>
      </c>
      <c r="X212" s="150"/>
      <c r="Y212" s="150"/>
      <c r="Z212" s="150"/>
      <c r="AA212" s="150"/>
      <c r="AB212" s="150"/>
      <c r="AC212" s="150"/>
      <c r="AD212" s="150"/>
      <c r="AE212" s="150"/>
      <c r="AF212" s="150"/>
    </row>
    <row r="213" spans="1:32">
      <c r="B213" s="6" t="s">
        <v>108</v>
      </c>
      <c r="C213" s="219"/>
      <c r="D213" s="142">
        <v>1373186.3129167201</v>
      </c>
      <c r="E213" s="142">
        <v>1512503.490173233</v>
      </c>
      <c r="F213" s="142">
        <v>1713254.4810601103</v>
      </c>
      <c r="G213" s="142">
        <v>1353059.71271789</v>
      </c>
      <c r="H213" s="142">
        <v>1726885.0147486501</v>
      </c>
      <c r="I213" s="142">
        <v>1481150.50486399</v>
      </c>
      <c r="J213" s="142">
        <v>1618897.92323805</v>
      </c>
      <c r="K213" s="142">
        <v>1738742.4873488902</v>
      </c>
      <c r="L213" s="142">
        <v>903388.23220353003</v>
      </c>
      <c r="M213" s="142">
        <v>1539889.1758472098</v>
      </c>
      <c r="N213" s="143"/>
      <c r="O213" s="142">
        <v>139317.17725651286</v>
      </c>
      <c r="P213" s="142">
        <v>200750.99088687729</v>
      </c>
      <c r="Q213" s="142">
        <v>-360194.76834222022</v>
      </c>
      <c r="R213" s="142">
        <v>373825.30203076004</v>
      </c>
      <c r="S213" s="142">
        <v>-245734.5098846601</v>
      </c>
      <c r="T213" s="142">
        <v>137747.41837406001</v>
      </c>
      <c r="U213" s="142">
        <v>119844.56411084012</v>
      </c>
      <c r="V213" s="142">
        <v>-835354.25514536002</v>
      </c>
      <c r="W213" s="142">
        <v>636500.94364367984</v>
      </c>
      <c r="X213" s="150"/>
      <c r="Y213" s="150"/>
      <c r="Z213" s="150"/>
      <c r="AA213" s="150"/>
      <c r="AB213" s="150"/>
      <c r="AC213" s="150"/>
      <c r="AD213" s="150"/>
      <c r="AE213" s="150"/>
      <c r="AF213" s="150"/>
    </row>
    <row r="214" spans="1:32">
      <c r="B214" s="6" t="s">
        <v>48</v>
      </c>
      <c r="C214" s="219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3"/>
      <c r="O214" s="142">
        <v>0</v>
      </c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50"/>
      <c r="Y214" s="150"/>
      <c r="Z214" s="150"/>
      <c r="AA214" s="150"/>
      <c r="AB214" s="150"/>
      <c r="AC214" s="150"/>
      <c r="AD214" s="150"/>
      <c r="AE214" s="150"/>
      <c r="AF214" s="150"/>
    </row>
    <row r="215" spans="1:32">
      <c r="B215" s="6" t="s">
        <v>325</v>
      </c>
      <c r="C215" s="219"/>
      <c r="D215" s="142">
        <v>0</v>
      </c>
      <c r="E215" s="142">
        <v>0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3"/>
      <c r="O215" s="142">
        <v>0</v>
      </c>
      <c r="P215" s="142">
        <v>0</v>
      </c>
      <c r="Q215" s="142">
        <v>0</v>
      </c>
      <c r="R215" s="142">
        <v>0</v>
      </c>
      <c r="S215" s="142">
        <v>0</v>
      </c>
      <c r="T215" s="142">
        <v>0</v>
      </c>
      <c r="U215" s="142">
        <v>0</v>
      </c>
      <c r="V215" s="142">
        <v>0</v>
      </c>
      <c r="W215" s="142">
        <v>0</v>
      </c>
      <c r="X215" s="150"/>
      <c r="Y215" s="150"/>
      <c r="Z215" s="150"/>
      <c r="AA215" s="150"/>
      <c r="AB215" s="150"/>
      <c r="AC215" s="150"/>
      <c r="AD215" s="150"/>
      <c r="AE215" s="150"/>
      <c r="AF215" s="150"/>
    </row>
    <row r="216" spans="1:32">
      <c r="B216" s="8" t="s">
        <v>101</v>
      </c>
      <c r="C216" s="219"/>
      <c r="D216" s="142">
        <v>0</v>
      </c>
      <c r="E216" s="142">
        <v>21236.760000000002</v>
      </c>
      <c r="F216" s="142">
        <v>54141.07672166</v>
      </c>
      <c r="G216" s="142">
        <v>33189.140132466637</v>
      </c>
      <c r="H216" s="142">
        <v>16043.411508641793</v>
      </c>
      <c r="I216" s="142">
        <v>11628.774792567825</v>
      </c>
      <c r="J216" s="142">
        <v>11032.855081919559</v>
      </c>
      <c r="K216" s="142">
        <v>5617.053846746443</v>
      </c>
      <c r="L216" s="142">
        <v>9186.1657506077536</v>
      </c>
      <c r="M216" s="142">
        <v>39872.670599967234</v>
      </c>
      <c r="N216" s="143"/>
      <c r="O216" s="142">
        <v>21236.760000000002</v>
      </c>
      <c r="P216" s="142">
        <v>32904.316721659998</v>
      </c>
      <c r="Q216" s="142">
        <v>-20951.936589193367</v>
      </c>
      <c r="R216" s="142">
        <v>-17145.728623824842</v>
      </c>
      <c r="S216" s="142">
        <v>-4414.6367160739683</v>
      </c>
      <c r="T216" s="142">
        <v>-595.91971064826623</v>
      </c>
      <c r="U216" s="142">
        <v>-5415.8012351731149</v>
      </c>
      <c r="V216" s="142">
        <v>3569.1119038613101</v>
      </c>
      <c r="W216" s="142">
        <v>30686.504849359484</v>
      </c>
      <c r="X216" s="150"/>
      <c r="Y216" s="150"/>
      <c r="Z216" s="150"/>
      <c r="AA216" s="150"/>
      <c r="AB216" s="150"/>
      <c r="AC216" s="150"/>
      <c r="AD216" s="150"/>
      <c r="AE216" s="150"/>
      <c r="AF216" s="150"/>
    </row>
    <row r="217" spans="1:32" s="45" customFormat="1">
      <c r="A217" s="38"/>
      <c r="B217" s="33" t="s">
        <v>95</v>
      </c>
      <c r="C217" s="209" t="s">
        <v>310</v>
      </c>
      <c r="D217" s="139">
        <v>1110054.0180280625</v>
      </c>
      <c r="E217" s="139">
        <v>1411610.2647567713</v>
      </c>
      <c r="F217" s="139">
        <v>1896532.9068039188</v>
      </c>
      <c r="G217" s="139">
        <v>1535112.2596450846</v>
      </c>
      <c r="H217" s="139">
        <v>1611365.5829776207</v>
      </c>
      <c r="I217" s="139">
        <v>1583742.4575991342</v>
      </c>
      <c r="J217" s="139">
        <v>1621556.7885200668</v>
      </c>
      <c r="K217" s="139">
        <v>1799689.392329636</v>
      </c>
      <c r="L217" s="139">
        <v>1060376.2541006696</v>
      </c>
      <c r="M217" s="139">
        <v>1248232.3517549529</v>
      </c>
      <c r="N217" s="146"/>
      <c r="O217" s="139">
        <v>301556.24672870891</v>
      </c>
      <c r="P217" s="139">
        <v>484922.64204714738</v>
      </c>
      <c r="Q217" s="139">
        <v>-361420.64715883409</v>
      </c>
      <c r="R217" s="139">
        <v>76253.323332535918</v>
      </c>
      <c r="S217" s="139">
        <v>-27623.125378486293</v>
      </c>
      <c r="T217" s="139">
        <v>37814.33092093248</v>
      </c>
      <c r="U217" s="139">
        <v>178132.60380956926</v>
      </c>
      <c r="V217" s="139">
        <v>-739313.13822896651</v>
      </c>
      <c r="W217" s="139">
        <v>187856.09765428325</v>
      </c>
      <c r="X217" s="149"/>
      <c r="Y217" s="149"/>
      <c r="Z217" s="149"/>
      <c r="AA217" s="149"/>
      <c r="AB217" s="149"/>
      <c r="AC217" s="149"/>
      <c r="AD217" s="149"/>
      <c r="AE217" s="149"/>
      <c r="AF217" s="149"/>
    </row>
    <row r="218" spans="1:32">
      <c r="B218" s="208" t="s">
        <v>40</v>
      </c>
      <c r="C218" s="18"/>
      <c r="D218" s="142">
        <v>1104028.6080280624</v>
      </c>
      <c r="E218" s="142">
        <v>1403892.2488878567</v>
      </c>
      <c r="F218" s="142">
        <v>1881058.2744289185</v>
      </c>
      <c r="G218" s="142">
        <v>1514848.639542524</v>
      </c>
      <c r="H218" s="142">
        <v>1581566.6316561312</v>
      </c>
      <c r="I218" s="142">
        <v>1544837.2023541152</v>
      </c>
      <c r="J218" s="142">
        <v>1585883.0629214519</v>
      </c>
      <c r="K218" s="142">
        <v>1762685.2517134724</v>
      </c>
      <c r="L218" s="142">
        <v>1025445.9182980245</v>
      </c>
      <c r="M218" s="142">
        <v>1210887.7481530299</v>
      </c>
      <c r="N218" s="143"/>
      <c r="O218" s="142">
        <v>299863.64085979422</v>
      </c>
      <c r="P218" s="142">
        <v>477166.02554106183</v>
      </c>
      <c r="Q218" s="142">
        <v>-366209.6348863946</v>
      </c>
      <c r="R218" s="142">
        <v>66717.992113607528</v>
      </c>
      <c r="S218" s="142">
        <v>-36729.429302016055</v>
      </c>
      <c r="T218" s="142">
        <v>41045.860567336589</v>
      </c>
      <c r="U218" s="142">
        <v>176802.18879202061</v>
      </c>
      <c r="V218" s="142">
        <v>-737239.3334154482</v>
      </c>
      <c r="W218" s="142">
        <v>185441.82985500546</v>
      </c>
      <c r="X218" s="150"/>
      <c r="Y218" s="150"/>
      <c r="Z218" s="150"/>
      <c r="AA218" s="150"/>
      <c r="AB218" s="150"/>
      <c r="AC218" s="150"/>
      <c r="AD218" s="150"/>
      <c r="AE218" s="150"/>
      <c r="AF218" s="150"/>
    </row>
    <row r="219" spans="1:32">
      <c r="B219" s="6" t="s">
        <v>41</v>
      </c>
      <c r="C219" s="18"/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3"/>
      <c r="O219" s="142">
        <v>0</v>
      </c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50"/>
      <c r="Y219" s="150"/>
      <c r="Z219" s="150"/>
      <c r="AA219" s="150"/>
      <c r="AB219" s="150"/>
      <c r="AC219" s="150"/>
      <c r="AD219" s="150"/>
      <c r="AE219" s="150"/>
      <c r="AF219" s="150"/>
    </row>
    <row r="220" spans="1:32">
      <c r="B220" s="6" t="s">
        <v>42</v>
      </c>
      <c r="C220" s="18"/>
      <c r="D220" s="142">
        <v>6022.8532124351941</v>
      </c>
      <c r="E220" s="142">
        <v>5559.6479107661671</v>
      </c>
      <c r="F220" s="142">
        <v>4852.1178801622245</v>
      </c>
      <c r="G220" s="142">
        <v>5894.7759022135342</v>
      </c>
      <c r="H220" s="142">
        <v>6946.2608760585426</v>
      </c>
      <c r="I220" s="142">
        <v>5461.6441510687582</v>
      </c>
      <c r="J220" s="142">
        <v>5838.8737741251025</v>
      </c>
      <c r="K220" s="142">
        <v>6623.8374068569556</v>
      </c>
      <c r="L220" s="142">
        <v>7052.4841153725474</v>
      </c>
      <c r="M220" s="142">
        <v>7521.6827131491173</v>
      </c>
      <c r="N220" s="143"/>
      <c r="O220" s="142">
        <v>-463.20530166902711</v>
      </c>
      <c r="P220" s="142">
        <v>-707.53003060394303</v>
      </c>
      <c r="Q220" s="142">
        <v>1042.6580220513101</v>
      </c>
      <c r="R220" s="142">
        <v>1051.4849738450082</v>
      </c>
      <c r="S220" s="142">
        <v>-1484.616724989784</v>
      </c>
      <c r="T220" s="142">
        <v>377.22962305634411</v>
      </c>
      <c r="U220" s="142">
        <v>784.96363273185284</v>
      </c>
      <c r="V220" s="142">
        <v>428.64670851559197</v>
      </c>
      <c r="W220" s="142">
        <v>469.19859777656967</v>
      </c>
      <c r="X220" s="150"/>
      <c r="Y220" s="150"/>
      <c r="Z220" s="150"/>
      <c r="AA220" s="150"/>
      <c r="AB220" s="150"/>
      <c r="AC220" s="150"/>
      <c r="AD220" s="150"/>
      <c r="AE220" s="150"/>
      <c r="AF220" s="150"/>
    </row>
    <row r="221" spans="1:32">
      <c r="B221" s="6" t="s">
        <v>43</v>
      </c>
      <c r="C221" s="18"/>
      <c r="D221" s="142">
        <v>3464.1867472080949</v>
      </c>
      <c r="E221" s="142">
        <v>4075.846421610313</v>
      </c>
      <c r="F221" s="142">
        <v>4100.7453169093005</v>
      </c>
      <c r="G221" s="142">
        <v>3696.0327186793215</v>
      </c>
      <c r="H221" s="142">
        <v>4838.9073914168011</v>
      </c>
      <c r="I221" s="142">
        <v>4935.2757061046441</v>
      </c>
      <c r="J221" s="142">
        <v>7810.8045732948967</v>
      </c>
      <c r="K221" s="142">
        <v>14119.075125380559</v>
      </c>
      <c r="L221" s="142">
        <v>11060.61008215228</v>
      </c>
      <c r="M221" s="142">
        <v>9591.9559998188179</v>
      </c>
      <c r="N221" s="143"/>
      <c r="O221" s="142">
        <v>611.65967440221823</v>
      </c>
      <c r="P221" s="142">
        <v>24.898895298987611</v>
      </c>
      <c r="Q221" s="142">
        <v>-404.71259822997894</v>
      </c>
      <c r="R221" s="142">
        <v>1142.8746727374794</v>
      </c>
      <c r="S221" s="142">
        <v>96.368314687843082</v>
      </c>
      <c r="T221" s="142">
        <v>2875.5288671902526</v>
      </c>
      <c r="U221" s="142">
        <v>6308.2705520856616</v>
      </c>
      <c r="V221" s="142">
        <v>-3058.4650432282801</v>
      </c>
      <c r="W221" s="142">
        <v>-1468.654082333461</v>
      </c>
      <c r="X221" s="150"/>
      <c r="Y221" s="150"/>
      <c r="Z221" s="150"/>
      <c r="AA221" s="150"/>
      <c r="AB221" s="150"/>
      <c r="AC221" s="150"/>
      <c r="AD221" s="150"/>
      <c r="AE221" s="150"/>
      <c r="AF221" s="150"/>
    </row>
    <row r="222" spans="1:32">
      <c r="B222" s="6" t="s">
        <v>44</v>
      </c>
      <c r="C222" s="18"/>
      <c r="D222" s="142">
        <v>0</v>
      </c>
      <c r="E222" s="142">
        <v>0</v>
      </c>
      <c r="F222" s="142">
        <v>0</v>
      </c>
      <c r="G222" s="142">
        <v>0</v>
      </c>
      <c r="H222" s="142">
        <v>0</v>
      </c>
      <c r="I222" s="142">
        <v>0</v>
      </c>
      <c r="J222" s="142">
        <v>0</v>
      </c>
      <c r="K222" s="142">
        <v>0</v>
      </c>
      <c r="L222" s="142">
        <v>0</v>
      </c>
      <c r="M222" s="142">
        <v>0</v>
      </c>
      <c r="N222" s="143"/>
      <c r="O222" s="142">
        <v>0</v>
      </c>
      <c r="P222" s="142">
        <v>0</v>
      </c>
      <c r="Q222" s="142">
        <v>0</v>
      </c>
      <c r="R222" s="142">
        <v>0</v>
      </c>
      <c r="S222" s="142">
        <v>0</v>
      </c>
      <c r="T222" s="142">
        <v>0</v>
      </c>
      <c r="U222" s="142">
        <v>0</v>
      </c>
      <c r="V222" s="142">
        <v>0</v>
      </c>
      <c r="W222" s="142">
        <v>0</v>
      </c>
      <c r="X222" s="150"/>
      <c r="Y222" s="150"/>
      <c r="Z222" s="150"/>
      <c r="AA222" s="150"/>
      <c r="AB222" s="150"/>
      <c r="AC222" s="150"/>
      <c r="AD222" s="150"/>
      <c r="AE222" s="150"/>
      <c r="AF222" s="150"/>
    </row>
    <row r="223" spans="1:32">
      <c r="B223" s="7" t="s">
        <v>45</v>
      </c>
      <c r="C223" s="18"/>
      <c r="D223" s="142">
        <v>0</v>
      </c>
      <c r="E223" s="142">
        <v>0</v>
      </c>
      <c r="F223" s="142">
        <v>0</v>
      </c>
      <c r="G223" s="142">
        <v>0</v>
      </c>
      <c r="H223" s="142">
        <v>0</v>
      </c>
      <c r="I223" s="142">
        <v>0</v>
      </c>
      <c r="J223" s="142">
        <v>0</v>
      </c>
      <c r="K223" s="142">
        <v>0</v>
      </c>
      <c r="L223" s="142">
        <v>0</v>
      </c>
      <c r="M223" s="142">
        <v>0</v>
      </c>
      <c r="N223" s="143"/>
      <c r="O223" s="142">
        <v>0</v>
      </c>
      <c r="P223" s="142">
        <v>0</v>
      </c>
      <c r="Q223" s="142">
        <v>0</v>
      </c>
      <c r="R223" s="142">
        <v>0</v>
      </c>
      <c r="S223" s="142">
        <v>0</v>
      </c>
      <c r="T223" s="142">
        <v>0</v>
      </c>
      <c r="U223" s="142">
        <v>0</v>
      </c>
      <c r="V223" s="142">
        <v>0</v>
      </c>
      <c r="W223" s="142">
        <v>0</v>
      </c>
      <c r="X223" s="150"/>
      <c r="Y223" s="150"/>
      <c r="Z223" s="150"/>
      <c r="AA223" s="150"/>
      <c r="AB223" s="150"/>
      <c r="AC223" s="150"/>
      <c r="AD223" s="150"/>
      <c r="AE223" s="150"/>
      <c r="AF223" s="150"/>
    </row>
    <row r="224" spans="1:32">
      <c r="B224" s="7" t="s">
        <v>46</v>
      </c>
      <c r="C224" s="18"/>
      <c r="D224" s="142">
        <v>0</v>
      </c>
      <c r="E224" s="142">
        <v>0</v>
      </c>
      <c r="F224" s="142">
        <v>0</v>
      </c>
      <c r="G224" s="142">
        <v>0</v>
      </c>
      <c r="H224" s="142">
        <v>0</v>
      </c>
      <c r="I224" s="142">
        <v>0</v>
      </c>
      <c r="J224" s="142">
        <v>0</v>
      </c>
      <c r="K224" s="142">
        <v>0</v>
      </c>
      <c r="L224" s="142">
        <v>0</v>
      </c>
      <c r="M224" s="142">
        <v>0</v>
      </c>
      <c r="N224" s="143"/>
      <c r="O224" s="142">
        <v>0</v>
      </c>
      <c r="P224" s="142">
        <v>0</v>
      </c>
      <c r="Q224" s="142">
        <v>0</v>
      </c>
      <c r="R224" s="142">
        <v>0</v>
      </c>
      <c r="S224" s="142">
        <v>0</v>
      </c>
      <c r="T224" s="142">
        <v>0</v>
      </c>
      <c r="U224" s="142">
        <v>0</v>
      </c>
      <c r="V224" s="142">
        <v>0</v>
      </c>
      <c r="W224" s="142">
        <v>0</v>
      </c>
      <c r="X224" s="150"/>
      <c r="Y224" s="150"/>
      <c r="Z224" s="150"/>
      <c r="AA224" s="150"/>
      <c r="AB224" s="150"/>
      <c r="AC224" s="150"/>
      <c r="AD224" s="150"/>
      <c r="AE224" s="150"/>
      <c r="AF224" s="150"/>
    </row>
    <row r="225" spans="1:32">
      <c r="B225" s="6" t="s">
        <v>317</v>
      </c>
      <c r="C225" s="18"/>
      <c r="D225" s="142">
        <v>1355.2551516990159</v>
      </c>
      <c r="E225" s="142">
        <v>1753.2643822471641</v>
      </c>
      <c r="F225" s="142">
        <v>1850.9301717366839</v>
      </c>
      <c r="G225" s="142">
        <v>2198.1182037409999</v>
      </c>
      <c r="H225" s="142">
        <v>2896.448640006</v>
      </c>
      <c r="I225" s="142">
        <v>3289.7776329519997</v>
      </c>
      <c r="J225" s="142">
        <v>3335.461335982</v>
      </c>
      <c r="K225" s="142">
        <v>3199.8518323449998</v>
      </c>
      <c r="L225" s="142">
        <v>3944.5918969694999</v>
      </c>
      <c r="M225" s="142">
        <v>3884.9335928520768</v>
      </c>
      <c r="N225" s="143"/>
      <c r="O225" s="142">
        <v>398.00923054814825</v>
      </c>
      <c r="P225" s="142">
        <v>97.665789489519739</v>
      </c>
      <c r="Q225" s="142">
        <v>347.18803200431586</v>
      </c>
      <c r="R225" s="142">
        <v>698.33043626500034</v>
      </c>
      <c r="S225" s="142">
        <v>393.32899294599991</v>
      </c>
      <c r="T225" s="142">
        <v>45.683703030000089</v>
      </c>
      <c r="U225" s="142">
        <v>-135.60950363700002</v>
      </c>
      <c r="V225" s="142">
        <v>744.74006462450006</v>
      </c>
      <c r="W225" s="142">
        <v>-59.658304117423455</v>
      </c>
      <c r="X225" s="150"/>
      <c r="Y225" s="150"/>
      <c r="Z225" s="150"/>
      <c r="AA225" s="150"/>
      <c r="AB225" s="150"/>
      <c r="AC225" s="150"/>
      <c r="AD225" s="150"/>
      <c r="AE225" s="150"/>
      <c r="AF225" s="150"/>
    </row>
    <row r="226" spans="1:32">
      <c r="B226" s="6" t="s">
        <v>108</v>
      </c>
      <c r="C226" s="18"/>
      <c r="D226" s="142">
        <v>1093186.3129167201</v>
      </c>
      <c r="E226" s="142">
        <v>1392503.490173233</v>
      </c>
      <c r="F226" s="142">
        <v>1870254.4810601103</v>
      </c>
      <c r="G226" s="142">
        <v>1503059.71271789</v>
      </c>
      <c r="H226" s="142">
        <v>1566885.0147486501</v>
      </c>
      <c r="I226" s="142">
        <v>1531150.50486399</v>
      </c>
      <c r="J226" s="142">
        <v>1568897.92323805</v>
      </c>
      <c r="K226" s="142">
        <v>1738742.4873488902</v>
      </c>
      <c r="L226" s="142">
        <v>1003388.23220353</v>
      </c>
      <c r="M226" s="142">
        <v>1189889.1758472098</v>
      </c>
      <c r="N226" s="143"/>
      <c r="O226" s="142">
        <v>299317.17725651286</v>
      </c>
      <c r="P226" s="142">
        <v>477750.99088687729</v>
      </c>
      <c r="Q226" s="142">
        <v>-367194.76834222022</v>
      </c>
      <c r="R226" s="142">
        <v>63825.302030760031</v>
      </c>
      <c r="S226" s="142">
        <v>-35734.50988466011</v>
      </c>
      <c r="T226" s="142">
        <v>37747.418374059998</v>
      </c>
      <c r="U226" s="142">
        <v>169844.56411084012</v>
      </c>
      <c r="V226" s="142">
        <v>-735354.25514536002</v>
      </c>
      <c r="W226" s="142">
        <v>186500.94364367978</v>
      </c>
      <c r="X226" s="150"/>
      <c r="Y226" s="150"/>
      <c r="Z226" s="150"/>
      <c r="AA226" s="150"/>
      <c r="AB226" s="150"/>
      <c r="AC226" s="150"/>
      <c r="AD226" s="150"/>
      <c r="AE226" s="150"/>
      <c r="AF226" s="150"/>
    </row>
    <row r="227" spans="1:32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3"/>
      <c r="O227" s="142">
        <v>0</v>
      </c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50"/>
      <c r="Y227" s="150"/>
      <c r="Z227" s="150"/>
      <c r="AA227" s="150"/>
      <c r="AB227" s="150"/>
      <c r="AC227" s="150"/>
      <c r="AD227" s="150"/>
      <c r="AE227" s="150"/>
      <c r="AF227" s="150"/>
    </row>
    <row r="228" spans="1:32">
      <c r="B228" s="6" t="s">
        <v>325</v>
      </c>
      <c r="C228" s="18"/>
      <c r="D228" s="142">
        <v>0</v>
      </c>
      <c r="E228" s="142">
        <v>0</v>
      </c>
      <c r="F228" s="142">
        <v>0</v>
      </c>
      <c r="G228" s="142">
        <v>0</v>
      </c>
      <c r="H228" s="142">
        <v>0</v>
      </c>
      <c r="I228" s="142">
        <v>0</v>
      </c>
      <c r="J228" s="142">
        <v>0</v>
      </c>
      <c r="K228" s="142">
        <v>0</v>
      </c>
      <c r="L228" s="142">
        <v>0</v>
      </c>
      <c r="M228" s="142">
        <v>0</v>
      </c>
      <c r="N228" s="143"/>
      <c r="O228" s="142">
        <v>0</v>
      </c>
      <c r="P228" s="142">
        <v>0</v>
      </c>
      <c r="Q228" s="142">
        <v>0</v>
      </c>
      <c r="R228" s="142">
        <v>0</v>
      </c>
      <c r="S228" s="142">
        <v>0</v>
      </c>
      <c r="T228" s="142">
        <v>0</v>
      </c>
      <c r="U228" s="142">
        <v>0</v>
      </c>
      <c r="V228" s="142">
        <v>0</v>
      </c>
      <c r="W228" s="142">
        <v>0</v>
      </c>
      <c r="X228" s="150"/>
      <c r="Y228" s="150"/>
      <c r="Z228" s="150"/>
      <c r="AA228" s="150"/>
      <c r="AB228" s="150"/>
      <c r="AC228" s="150"/>
      <c r="AD228" s="150"/>
      <c r="AE228" s="150"/>
      <c r="AF228" s="150"/>
    </row>
    <row r="229" spans="1:32">
      <c r="B229" s="8" t="s">
        <v>101</v>
      </c>
      <c r="C229" s="18"/>
      <c r="D229" s="142">
        <v>6025.41</v>
      </c>
      <c r="E229" s="142">
        <v>7718.0158689147502</v>
      </c>
      <c r="F229" s="142">
        <v>15474.63237499999</v>
      </c>
      <c r="G229" s="142">
        <v>20263.620102560737</v>
      </c>
      <c r="H229" s="142">
        <v>29798.951321489239</v>
      </c>
      <c r="I229" s="142">
        <v>38905.255245018918</v>
      </c>
      <c r="J229" s="142">
        <v>35673.725598614787</v>
      </c>
      <c r="K229" s="142">
        <v>37004.140616163611</v>
      </c>
      <c r="L229" s="142">
        <v>34930.335802645168</v>
      </c>
      <c r="M229" s="142">
        <v>37344.603601923031</v>
      </c>
      <c r="N229" s="143"/>
      <c r="O229" s="142">
        <v>1692.6058689147503</v>
      </c>
      <c r="P229" s="142">
        <v>7756.61650608524</v>
      </c>
      <c r="Q229" s="142">
        <v>4788.987727560746</v>
      </c>
      <c r="R229" s="142">
        <v>9535.3312189285025</v>
      </c>
      <c r="S229" s="142">
        <v>9106.3039235296801</v>
      </c>
      <c r="T229" s="142">
        <v>-3231.5296464041294</v>
      </c>
      <c r="U229" s="142">
        <v>1330.4150175488246</v>
      </c>
      <c r="V229" s="142">
        <v>-2073.8048135184445</v>
      </c>
      <c r="W229" s="142">
        <v>2414.2677992778599</v>
      </c>
      <c r="X229" s="150"/>
      <c r="Y229" s="150"/>
      <c r="Z229" s="150"/>
      <c r="AA229" s="150"/>
      <c r="AB229" s="150"/>
      <c r="AC229" s="150"/>
      <c r="AD229" s="150"/>
      <c r="AE229" s="150"/>
      <c r="AF229" s="150"/>
    </row>
    <row r="230" spans="1:32" s="45" customFormat="1">
      <c r="A230" s="38"/>
      <c r="B230" s="5" t="s">
        <v>29</v>
      </c>
      <c r="C230" s="2"/>
      <c r="D230" s="139">
        <v>2106111.3523834199</v>
      </c>
      <c r="E230" s="139">
        <v>1362316.2710076801</v>
      </c>
      <c r="F230" s="139">
        <v>1463889.9295514578</v>
      </c>
      <c r="G230" s="139">
        <v>1339481.6056265822</v>
      </c>
      <c r="H230" s="139">
        <v>1711551.5966125706</v>
      </c>
      <c r="I230" s="139">
        <v>1782802.7486376511</v>
      </c>
      <c r="J230" s="139">
        <v>2173614.2329310402</v>
      </c>
      <c r="K230" s="139">
        <v>2299124.7780685499</v>
      </c>
      <c r="L230" s="139">
        <v>2486068.60668262</v>
      </c>
      <c r="M230" s="139">
        <v>1950086.6039384175</v>
      </c>
      <c r="N230" s="146"/>
      <c r="O230" s="139">
        <v>-743795.08137573989</v>
      </c>
      <c r="P230" s="139">
        <v>101573.65854377768</v>
      </c>
      <c r="Q230" s="139">
        <v>-124408.32392487556</v>
      </c>
      <c r="R230" s="139">
        <v>372069.99098598846</v>
      </c>
      <c r="S230" s="139">
        <v>71251.152025080592</v>
      </c>
      <c r="T230" s="139">
        <v>390811.48429338902</v>
      </c>
      <c r="U230" s="139">
        <v>125510.54513750969</v>
      </c>
      <c r="V230" s="139">
        <v>186943.82861407031</v>
      </c>
      <c r="W230" s="139">
        <v>-535982.00274420273</v>
      </c>
      <c r="X230" s="149"/>
      <c r="Y230" s="149"/>
      <c r="Z230" s="149"/>
      <c r="AA230" s="149"/>
      <c r="AB230" s="149"/>
      <c r="AC230" s="149"/>
      <c r="AD230" s="149"/>
      <c r="AE230" s="149"/>
      <c r="AF230" s="149"/>
    </row>
    <row r="231" spans="1:32" s="45" customFormat="1">
      <c r="A231" s="38"/>
      <c r="B231" s="5" t="s">
        <v>96</v>
      </c>
      <c r="C231" s="2"/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46"/>
      <c r="O231" s="139">
        <v>0</v>
      </c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49"/>
      <c r="Y231" s="149"/>
      <c r="Z231" s="149"/>
      <c r="AA231" s="149"/>
      <c r="AB231" s="149"/>
      <c r="AC231" s="149"/>
      <c r="AD231" s="149"/>
      <c r="AE231" s="149"/>
      <c r="AF231" s="149"/>
    </row>
    <row r="232" spans="1:32" s="45" customFormat="1">
      <c r="A232" s="38"/>
      <c r="B232" s="5" t="s">
        <v>100</v>
      </c>
      <c r="C232" s="2"/>
      <c r="D232" s="139">
        <v>11250014.940007148</v>
      </c>
      <c r="E232" s="139">
        <v>11638902.724113679</v>
      </c>
      <c r="F232" s="139">
        <v>10737785.927510666</v>
      </c>
      <c r="G232" s="139">
        <v>11611253.768652113</v>
      </c>
      <c r="H232" s="139">
        <v>12846098.904542455</v>
      </c>
      <c r="I232" s="139">
        <v>13005268.775860131</v>
      </c>
      <c r="J232" s="139">
        <v>18878844.186868828</v>
      </c>
      <c r="K232" s="139">
        <v>15451822.309245093</v>
      </c>
      <c r="L232" s="139">
        <v>15225564.221245466</v>
      </c>
      <c r="M232" s="139">
        <v>16829879.330132958</v>
      </c>
      <c r="N232" s="146"/>
      <c r="O232" s="139">
        <v>388887.78410653031</v>
      </c>
      <c r="P232" s="139">
        <v>-901116.79660301306</v>
      </c>
      <c r="Q232" s="139">
        <v>873467.84114144684</v>
      </c>
      <c r="R232" s="139">
        <v>1234845.1358903432</v>
      </c>
      <c r="S232" s="139">
        <v>159169.87131767528</v>
      </c>
      <c r="T232" s="139">
        <v>5873575.4110086961</v>
      </c>
      <c r="U232" s="139">
        <v>-3427021.8776237336</v>
      </c>
      <c r="V232" s="139">
        <v>-226258.08799962688</v>
      </c>
      <c r="W232" s="139">
        <v>1604315.1088874904</v>
      </c>
      <c r="X232" s="149"/>
      <c r="Y232" s="149"/>
      <c r="Z232" s="149"/>
      <c r="AA232" s="149"/>
      <c r="AB232" s="149"/>
      <c r="AC232" s="149"/>
      <c r="AD232" s="149"/>
      <c r="AE232" s="149"/>
      <c r="AF232" s="149"/>
    </row>
  </sheetData>
  <mergeCells count="9">
    <mergeCell ref="O121:W121"/>
    <mergeCell ref="B119:J119"/>
    <mergeCell ref="D3:M3"/>
    <mergeCell ref="D4:M4"/>
    <mergeCell ref="D120:M120"/>
    <mergeCell ref="D121:M121"/>
    <mergeCell ref="O3:W3"/>
    <mergeCell ref="O4:W4"/>
    <mergeCell ref="O120:W120"/>
  </mergeCells>
  <hyperlinks>
    <hyperlink ref="A1" location="Index!A1" display="Index" xr:uid="{C9067CA8-9334-4483-86B6-91C4A30EE005}"/>
  </hyperlinks>
  <pageMargins left="0.7" right="0.7" top="0.75" bottom="0.75" header="0.3" footer="0.3"/>
  <pageSetup scale="21" orientation="portrait" r:id="rId1"/>
  <headerFooter>
    <oddHeader xml:space="preserve">&amp;C20-04-2016 15:17
</oddHeader>
  </headerFooter>
  <rowBreaks count="3" manualBreakCount="3">
    <brk id="61" max="16383" man="1"/>
    <brk id="119" max="16383" man="1"/>
    <brk id="17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F232"/>
  <sheetViews>
    <sheetView zoomScale="60" zoomScaleNormal="60" workbookViewId="0">
      <pane xSplit="3" ySplit="5" topLeftCell="D6" activePane="bottomRight" state="frozen"/>
      <selection activeCell="AC121" sqref="AC121"/>
      <selection pane="topRight" activeCell="AC121" sqref="AC121"/>
      <selection pane="bottomLeft" activeCell="AC121" sqref="AC121"/>
      <selection pane="bottomRight"/>
    </sheetView>
  </sheetViews>
  <sheetFormatPr defaultColWidth="9.1796875" defaultRowHeight="14"/>
  <cols>
    <col min="1" max="1" width="6.54296875" style="42" customWidth="1"/>
    <col min="2" max="2" width="72.90625" style="39" customWidth="1"/>
    <col min="3" max="3" width="11.1796875" style="40" customWidth="1"/>
    <col min="4" max="13" width="15.6328125" style="40" customWidth="1"/>
    <col min="14" max="14" width="10.54296875" style="41" customWidth="1"/>
    <col min="15" max="16" width="13.90625" style="41" customWidth="1"/>
    <col min="17" max="23" width="13.90625" style="39" customWidth="1"/>
    <col min="24" max="24" width="9.1796875" style="39"/>
    <col min="25" max="32" width="12.81640625" style="39" customWidth="1"/>
    <col min="33" max="16384" width="9.1796875" style="39"/>
  </cols>
  <sheetData>
    <row r="1" spans="1:32">
      <c r="A1" s="205" t="s">
        <v>315</v>
      </c>
    </row>
    <row r="2" spans="1:32" s="45" customFormat="1" ht="15" customHeight="1">
      <c r="A2" s="38"/>
      <c r="B2" s="196" t="s">
        <v>192</v>
      </c>
      <c r="C2" s="185"/>
      <c r="D2" s="52"/>
      <c r="E2" s="52"/>
      <c r="F2" s="52"/>
      <c r="G2" s="52"/>
      <c r="H2" s="52"/>
      <c r="I2" s="52"/>
      <c r="J2" s="52"/>
      <c r="K2" s="108"/>
      <c r="L2" s="165"/>
      <c r="M2" s="272"/>
      <c r="N2" s="76"/>
      <c r="O2" s="71"/>
      <c r="P2" s="71"/>
      <c r="Q2" s="71"/>
      <c r="R2" s="71"/>
      <c r="S2" s="71"/>
      <c r="T2" s="71"/>
      <c r="U2" s="71"/>
      <c r="V2" s="71"/>
      <c r="W2" s="71"/>
    </row>
    <row r="3" spans="1:32" s="45" customFormat="1" ht="27" customHeight="1">
      <c r="A3" s="38"/>
      <c r="B3" s="104"/>
      <c r="C3" s="132" t="s">
        <v>251</v>
      </c>
      <c r="D3" s="326" t="s">
        <v>55</v>
      </c>
      <c r="E3" s="326"/>
      <c r="F3" s="326"/>
      <c r="G3" s="326"/>
      <c r="H3" s="326"/>
      <c r="I3" s="326"/>
      <c r="J3" s="326"/>
      <c r="K3" s="326"/>
      <c r="L3" s="326"/>
      <c r="M3" s="326"/>
      <c r="N3" s="72"/>
      <c r="O3" s="326" t="s">
        <v>226</v>
      </c>
      <c r="P3" s="326"/>
      <c r="Q3" s="326"/>
      <c r="R3" s="326"/>
      <c r="S3" s="326"/>
      <c r="T3" s="326"/>
      <c r="U3" s="326"/>
      <c r="V3" s="326"/>
      <c r="W3" s="326"/>
      <c r="Y3" s="72"/>
      <c r="Z3" s="187"/>
      <c r="AA3" s="187"/>
      <c r="AB3" s="187"/>
      <c r="AC3" s="187"/>
      <c r="AD3" s="187"/>
      <c r="AE3" s="187"/>
      <c r="AF3" s="187"/>
    </row>
    <row r="4" spans="1:32" s="45" customFormat="1" ht="15" customHeight="1">
      <c r="A4" s="38"/>
      <c r="B4" s="135"/>
      <c r="C4" s="101"/>
      <c r="D4" s="327" t="s">
        <v>318</v>
      </c>
      <c r="E4" s="327"/>
      <c r="F4" s="327"/>
      <c r="G4" s="327"/>
      <c r="H4" s="327"/>
      <c r="I4" s="327"/>
      <c r="J4" s="327"/>
      <c r="K4" s="327"/>
      <c r="L4" s="327"/>
      <c r="M4" s="327"/>
      <c r="N4" s="72"/>
      <c r="O4" s="331" t="s">
        <v>318</v>
      </c>
      <c r="P4" s="331"/>
      <c r="Q4" s="331"/>
      <c r="R4" s="331"/>
      <c r="S4" s="331"/>
      <c r="T4" s="331"/>
      <c r="U4" s="331"/>
      <c r="V4" s="331"/>
      <c r="W4" s="331"/>
      <c r="Y4" s="70"/>
      <c r="Z4" s="169"/>
      <c r="AA4" s="169"/>
      <c r="AB4" s="169"/>
      <c r="AC4" s="169"/>
      <c r="AD4" s="169"/>
      <c r="AE4" s="169"/>
      <c r="AF4" s="169"/>
    </row>
    <row r="5" spans="1:32" s="45" customFormat="1">
      <c r="A5" s="38"/>
      <c r="B5" s="107" t="s">
        <v>323</v>
      </c>
      <c r="C5" s="44"/>
      <c r="D5" s="181" t="s">
        <v>1</v>
      </c>
      <c r="E5" s="181" t="s">
        <v>2</v>
      </c>
      <c r="F5" s="181" t="s">
        <v>3</v>
      </c>
      <c r="G5" s="181" t="s">
        <v>4</v>
      </c>
      <c r="H5" s="181" t="s">
        <v>104</v>
      </c>
      <c r="I5" s="181" t="s">
        <v>105</v>
      </c>
      <c r="J5" s="181" t="s">
        <v>111</v>
      </c>
      <c r="K5" s="181" t="s">
        <v>268</v>
      </c>
      <c r="L5" s="181" t="s">
        <v>285</v>
      </c>
      <c r="M5" s="181" t="s">
        <v>367</v>
      </c>
      <c r="N5" s="73"/>
      <c r="O5" s="181" t="s">
        <v>2</v>
      </c>
      <c r="P5" s="181" t="s">
        <v>3</v>
      </c>
      <c r="Q5" s="181" t="s">
        <v>4</v>
      </c>
      <c r="R5" s="181" t="s">
        <v>104</v>
      </c>
      <c r="S5" s="181" t="s">
        <v>105</v>
      </c>
      <c r="T5" s="181" t="s">
        <v>111</v>
      </c>
      <c r="U5" s="181" t="s">
        <v>268</v>
      </c>
      <c r="V5" s="181" t="s">
        <v>285</v>
      </c>
      <c r="W5" s="181" t="s">
        <v>367</v>
      </c>
      <c r="Y5" s="180"/>
      <c r="Z5" s="180"/>
      <c r="AA5" s="180"/>
      <c r="AB5" s="180"/>
      <c r="AC5" s="180"/>
      <c r="AD5" s="180"/>
      <c r="AE5" s="180"/>
      <c r="AF5" s="180"/>
    </row>
    <row r="6" spans="1:32" s="45" customFormat="1">
      <c r="A6" s="38"/>
      <c r="B6" s="29" t="s">
        <v>5</v>
      </c>
      <c r="C6" s="209" t="s">
        <v>290</v>
      </c>
      <c r="D6" s="147">
        <f>+'St 3.1'!D6+'St 3.2'!D6</f>
        <v>31527.999999999996</v>
      </c>
      <c r="E6" s="147">
        <f>+'St 3.1'!E6+'St 3.2'!E6</f>
        <v>32439</v>
      </c>
      <c r="F6" s="147">
        <f>+'St 3.1'!F6+'St 3.2'!F6</f>
        <v>36910</v>
      </c>
      <c r="G6" s="147">
        <f>+'St 3.1'!G6+'St 3.2'!G6</f>
        <v>34350</v>
      </c>
      <c r="H6" s="147">
        <f>+'St 3.1'!H6+'St 3.2'!H6</f>
        <v>37177</v>
      </c>
      <c r="I6" s="147">
        <f>+'St 3.1'!I6+'St 3.2'!I6</f>
        <v>35129.055462877623</v>
      </c>
      <c r="J6" s="147">
        <f>+'St 3.1'!J6+'St 3.2'!J6</f>
        <v>37716</v>
      </c>
      <c r="K6" s="147">
        <f>+'St 3.1'!K6+'St 3.2'!K6</f>
        <v>38202</v>
      </c>
      <c r="L6" s="147">
        <f>+'St 3.1'!L6+'St 3.2'!L6</f>
        <v>40931</v>
      </c>
      <c r="M6" s="147">
        <f>+'St 3.1'!M6+'St 3.2'!M6</f>
        <v>41442</v>
      </c>
      <c r="N6" s="146"/>
      <c r="O6" s="147">
        <f>+'St 3.1'!O6+'St 3.2'!O6</f>
        <v>911.00000000000136</v>
      </c>
      <c r="P6" s="147">
        <f>+'St 3.1'!P6+'St 3.2'!P6</f>
        <v>4471.0000000000036</v>
      </c>
      <c r="Q6" s="147">
        <f>+'St 3.1'!Q6+'St 3.2'!Q6</f>
        <v>-2560.0000000000023</v>
      </c>
      <c r="R6" s="147">
        <f>+'St 3.1'!R6+'St 3.2'!R6</f>
        <v>2826.9999999999982</v>
      </c>
      <c r="S6" s="147">
        <f>+'St 3.1'!S6+'St 3.2'!S6</f>
        <v>-2047.9445371223733</v>
      </c>
      <c r="T6" s="147">
        <f>+'St 3.1'!T6+'St 3.2'!T6</f>
        <v>2586.9445371223774</v>
      </c>
      <c r="U6" s="147">
        <f>+'St 3.1'!U6+'St 3.2'!U6</f>
        <v>485.99999999999568</v>
      </c>
      <c r="V6" s="147">
        <f>+'St 3.1'!V6+'St 3.2'!V6</f>
        <v>2729.0000000000018</v>
      </c>
      <c r="W6" s="147">
        <f>+'St 3.1'!W6+'St 3.2'!W6</f>
        <v>511.00000000000136</v>
      </c>
      <c r="X6" s="149"/>
      <c r="Y6" s="149"/>
      <c r="Z6" s="149"/>
      <c r="AA6" s="149"/>
      <c r="AB6" s="149"/>
      <c r="AC6" s="149"/>
      <c r="AD6" s="149"/>
      <c r="AE6" s="149"/>
      <c r="AF6" s="149"/>
    </row>
    <row r="7" spans="1:32">
      <c r="B7" s="1" t="s">
        <v>35</v>
      </c>
      <c r="C7" s="210" t="s">
        <v>291</v>
      </c>
      <c r="D7" s="142">
        <f>+'St 3.1'!D7+'St 3.2'!D7</f>
        <v>0</v>
      </c>
      <c r="E7" s="142">
        <f>+'St 3.1'!E7+'St 3.2'!E7</f>
        <v>0</v>
      </c>
      <c r="F7" s="142">
        <f>+'St 3.1'!F7+'St 3.2'!F7</f>
        <v>0</v>
      </c>
      <c r="G7" s="142">
        <f>+'St 3.1'!G7+'St 3.2'!G7</f>
        <v>0</v>
      </c>
      <c r="H7" s="142">
        <f>+'St 3.1'!H7+'St 3.2'!H7</f>
        <v>0</v>
      </c>
      <c r="I7" s="142">
        <f>+'St 3.1'!I7+'St 3.2'!I7</f>
        <v>0</v>
      </c>
      <c r="J7" s="142">
        <f>+'St 3.1'!J7+'St 3.2'!J7</f>
        <v>0</v>
      </c>
      <c r="K7" s="142">
        <f>+'St 3.1'!K7+'St 3.2'!K7</f>
        <v>0</v>
      </c>
      <c r="L7" s="142">
        <f>+'St 3.1'!L7+'St 3.2'!L7</f>
        <v>0</v>
      </c>
      <c r="M7" s="142">
        <f>+'St 3.1'!M7+'St 3.2'!M7</f>
        <v>0</v>
      </c>
      <c r="N7" s="143"/>
      <c r="O7" s="142">
        <f>+'St 3.1'!O7+'St 3.2'!O7</f>
        <v>0</v>
      </c>
      <c r="P7" s="142">
        <f>+'St 3.1'!P7+'St 3.2'!P7</f>
        <v>0</v>
      </c>
      <c r="Q7" s="142">
        <f>+'St 3.1'!Q7+'St 3.2'!Q7</f>
        <v>0</v>
      </c>
      <c r="R7" s="142">
        <f>+'St 3.1'!R7+'St 3.2'!R7</f>
        <v>0</v>
      </c>
      <c r="S7" s="142">
        <f>+'St 3.1'!S7+'St 3.2'!S7</f>
        <v>0</v>
      </c>
      <c r="T7" s="142">
        <f>+'St 3.1'!T7+'St 3.2'!T7</f>
        <v>0</v>
      </c>
      <c r="U7" s="142">
        <f>+'St 3.1'!U7+'St 3.2'!U7</f>
        <v>0</v>
      </c>
      <c r="V7" s="142">
        <f>+'St 3.1'!V7+'St 3.2'!V7</f>
        <v>0</v>
      </c>
      <c r="W7" s="142">
        <f>+'St 3.1'!W7+'St 3.2'!W7</f>
        <v>0</v>
      </c>
      <c r="X7" s="150"/>
      <c r="Y7" s="150"/>
      <c r="Z7" s="150"/>
      <c r="AA7" s="150"/>
      <c r="AB7" s="150"/>
      <c r="AC7" s="150"/>
      <c r="AD7" s="150"/>
      <c r="AE7" s="150"/>
      <c r="AF7" s="150"/>
    </row>
    <row r="8" spans="1:32">
      <c r="B8" s="1" t="s">
        <v>36</v>
      </c>
      <c r="C8" s="210" t="s">
        <v>292</v>
      </c>
      <c r="D8" s="142">
        <f>+'St 3.1'!D8+'St 3.2'!D8</f>
        <v>31527.999999999996</v>
      </c>
      <c r="E8" s="142">
        <f>+'St 3.1'!E8+'St 3.2'!E8</f>
        <v>32439</v>
      </c>
      <c r="F8" s="142">
        <f>+'St 3.1'!F8+'St 3.2'!F8</f>
        <v>36910</v>
      </c>
      <c r="G8" s="142">
        <f>+'St 3.1'!G8+'St 3.2'!G8</f>
        <v>34350</v>
      </c>
      <c r="H8" s="142">
        <f>+'St 3.1'!H8+'St 3.2'!H8</f>
        <v>37177</v>
      </c>
      <c r="I8" s="142">
        <f>+'St 3.1'!I8+'St 3.2'!I8</f>
        <v>35129.055462877623</v>
      </c>
      <c r="J8" s="142">
        <f>+'St 3.1'!J8+'St 3.2'!J8</f>
        <v>37716</v>
      </c>
      <c r="K8" s="142">
        <f>+'St 3.1'!K8+'St 3.2'!K8</f>
        <v>38202</v>
      </c>
      <c r="L8" s="142">
        <f>+'St 3.1'!L8+'St 3.2'!L8</f>
        <v>40931</v>
      </c>
      <c r="M8" s="142">
        <f>+'St 3.1'!M8+'St 3.2'!M8</f>
        <v>41442</v>
      </c>
      <c r="N8" s="143"/>
      <c r="O8" s="142">
        <f>+'St 3.1'!O8+'St 3.2'!O8</f>
        <v>911.00000000000136</v>
      </c>
      <c r="P8" s="142">
        <f>+'St 3.1'!P8+'St 3.2'!P8</f>
        <v>4471.0000000000036</v>
      </c>
      <c r="Q8" s="142">
        <f>+'St 3.1'!Q8+'St 3.2'!Q8</f>
        <v>-2560.0000000000023</v>
      </c>
      <c r="R8" s="142">
        <f>+'St 3.1'!R8+'St 3.2'!R8</f>
        <v>2826.9999999999982</v>
      </c>
      <c r="S8" s="142">
        <f>+'St 3.1'!S8+'St 3.2'!S8</f>
        <v>-2047.9445371223733</v>
      </c>
      <c r="T8" s="142">
        <f>+'St 3.1'!T8+'St 3.2'!T8</f>
        <v>2586.9445371223774</v>
      </c>
      <c r="U8" s="142">
        <f>+'St 3.1'!U8+'St 3.2'!U8</f>
        <v>485.99999999999568</v>
      </c>
      <c r="V8" s="142">
        <f>+'St 3.1'!V8+'St 3.2'!V8</f>
        <v>2729.0000000000018</v>
      </c>
      <c r="W8" s="142">
        <f>+'St 3.1'!W8+'St 3.2'!W8</f>
        <v>511.00000000000136</v>
      </c>
      <c r="X8" s="150"/>
      <c r="Y8" s="150"/>
      <c r="Z8" s="150"/>
      <c r="AA8" s="150"/>
      <c r="AB8" s="150"/>
      <c r="AC8" s="150"/>
      <c r="AD8" s="150"/>
      <c r="AE8" s="150"/>
      <c r="AF8" s="150"/>
    </row>
    <row r="9" spans="1:32" s="45" customFormat="1">
      <c r="A9" s="38"/>
      <c r="B9" s="29" t="s">
        <v>6</v>
      </c>
      <c r="C9" s="209" t="s">
        <v>293</v>
      </c>
      <c r="D9" s="139">
        <f>+'St 3.1'!D9+'St 3.2'!D9</f>
        <v>961047.71390957735</v>
      </c>
      <c r="E9" s="139">
        <f>+'St 3.1'!E9+'St 3.2'!E9</f>
        <v>1062000.696</v>
      </c>
      <c r="F9" s="139">
        <f>+'St 3.1'!F9+'St 3.2'!F9</f>
        <v>1178474.1754999999</v>
      </c>
      <c r="G9" s="139">
        <f>+'St 3.1'!G9+'St 3.2'!G9</f>
        <v>1230174.0153999999</v>
      </c>
      <c r="H9" s="139">
        <f>+'St 3.1'!H9+'St 3.2'!H9</f>
        <v>1389606.1495999997</v>
      </c>
      <c r="I9" s="139">
        <f>+'St 3.1'!I9+'St 3.2'!I9</f>
        <v>1574488.6704000002</v>
      </c>
      <c r="J9" s="139">
        <f>+'St 3.1'!J9+'St 3.2'!J9</f>
        <v>1863434.3260999997</v>
      </c>
      <c r="K9" s="139">
        <f>+'St 3.1'!K9+'St 3.2'!K9</f>
        <v>2231805.0710999998</v>
      </c>
      <c r="L9" s="139">
        <f>+'St 3.1'!L9+'St 3.2'!L9</f>
        <v>2505525.1785712503</v>
      </c>
      <c r="M9" s="139">
        <f>+'St 3.1'!M9+'St 3.2'!M9</f>
        <v>2840606.2199923582</v>
      </c>
      <c r="N9" s="146"/>
      <c r="O9" s="139">
        <f>+'St 3.1'!O9+'St 3.2'!O9</f>
        <v>100952.98209042256</v>
      </c>
      <c r="P9" s="139">
        <f>+'St 3.1'!P9+'St 3.2'!P9</f>
        <v>116473.47950000003</v>
      </c>
      <c r="Q9" s="139">
        <f>+'St 3.1'!Q9+'St 3.2'!Q9</f>
        <v>51699.839899999919</v>
      </c>
      <c r="R9" s="139">
        <f>+'St 3.1'!R9+'St 3.2'!R9</f>
        <v>159432.13419999991</v>
      </c>
      <c r="S9" s="139">
        <f>+'St 3.1'!S9+'St 3.2'!S9</f>
        <v>184882.5208000002</v>
      </c>
      <c r="T9" s="139">
        <f>+'St 3.1'!T9+'St 3.2'!T9</f>
        <v>288945.65569999977</v>
      </c>
      <c r="U9" s="139">
        <f>+'St 3.1'!U9+'St 3.2'!U9</f>
        <v>368370.745</v>
      </c>
      <c r="V9" s="139">
        <f>+'St 3.1'!V9+'St 3.2'!V9</f>
        <v>273720.10747125023</v>
      </c>
      <c r="W9" s="139">
        <f>+'St 3.1'!W9+'St 3.2'!W9</f>
        <v>335081.04142110806</v>
      </c>
      <c r="X9" s="149"/>
      <c r="Y9" s="149"/>
      <c r="Z9" s="149"/>
      <c r="AA9" s="149"/>
      <c r="AB9" s="149"/>
      <c r="AC9" s="149"/>
      <c r="AD9" s="149"/>
      <c r="AE9" s="149"/>
      <c r="AF9" s="149"/>
    </row>
    <row r="10" spans="1:32" s="45" customFormat="1">
      <c r="A10" s="38"/>
      <c r="B10" s="31" t="s">
        <v>7</v>
      </c>
      <c r="C10" s="209" t="s">
        <v>294</v>
      </c>
      <c r="D10" s="139">
        <f>+'St 3.1'!D10+'St 3.2'!D10</f>
        <v>0</v>
      </c>
      <c r="E10" s="139">
        <f>+'St 3.1'!E10+'St 3.2'!E10</f>
        <v>0</v>
      </c>
      <c r="F10" s="139">
        <f>+'St 3.1'!F10+'St 3.2'!F10</f>
        <v>0</v>
      </c>
      <c r="G10" s="139">
        <f>+'St 3.1'!G10+'St 3.2'!G10</f>
        <v>0</v>
      </c>
      <c r="H10" s="139">
        <f>+'St 3.1'!H10+'St 3.2'!H10</f>
        <v>0</v>
      </c>
      <c r="I10" s="139">
        <f>+'St 3.1'!I10+'St 3.2'!I10</f>
        <v>0</v>
      </c>
      <c r="J10" s="139">
        <f>+'St 3.1'!J10+'St 3.2'!J10</f>
        <v>0</v>
      </c>
      <c r="K10" s="139">
        <f>+'St 3.1'!K10+'St 3.2'!K10</f>
        <v>0</v>
      </c>
      <c r="L10" s="139">
        <f>+'St 3.1'!L10+'St 3.2'!L10</f>
        <v>0</v>
      </c>
      <c r="M10" s="139">
        <f>+'St 3.1'!M10+'St 3.2'!M10</f>
        <v>0</v>
      </c>
      <c r="N10" s="146"/>
      <c r="O10" s="139">
        <f>+'St 3.1'!O10+'St 3.2'!O10</f>
        <v>0</v>
      </c>
      <c r="P10" s="139">
        <f>+'St 3.1'!P10+'St 3.2'!P10</f>
        <v>0</v>
      </c>
      <c r="Q10" s="139">
        <f>+'St 3.1'!Q10+'St 3.2'!Q10</f>
        <v>0</v>
      </c>
      <c r="R10" s="139">
        <f>+'St 3.1'!R10+'St 3.2'!R10</f>
        <v>0</v>
      </c>
      <c r="S10" s="139">
        <f>+'St 3.1'!S10+'St 3.2'!S10</f>
        <v>0</v>
      </c>
      <c r="T10" s="139">
        <f>+'St 3.1'!T10+'St 3.2'!T10</f>
        <v>0</v>
      </c>
      <c r="U10" s="139">
        <f>+'St 3.1'!U10+'St 3.2'!U10</f>
        <v>0</v>
      </c>
      <c r="V10" s="139">
        <f>+'St 3.1'!V10+'St 3.2'!V10</f>
        <v>0</v>
      </c>
      <c r="W10" s="139">
        <f>+'St 3.1'!W10+'St 3.2'!W10</f>
        <v>0</v>
      </c>
      <c r="X10" s="149"/>
      <c r="Y10" s="149"/>
      <c r="Z10" s="149"/>
      <c r="AA10" s="149"/>
      <c r="AB10" s="149"/>
      <c r="AC10" s="149"/>
      <c r="AD10" s="149"/>
      <c r="AE10" s="149"/>
      <c r="AF10" s="149"/>
    </row>
    <row r="11" spans="1:32">
      <c r="A11" s="50"/>
      <c r="B11" s="208" t="s">
        <v>40</v>
      </c>
      <c r="C11" s="219"/>
      <c r="D11" s="142">
        <f>+'St 3.1'!D11+'St 3.2'!D11</f>
        <v>0</v>
      </c>
      <c r="E11" s="142">
        <f>+'St 3.1'!E11+'St 3.2'!E11</f>
        <v>0</v>
      </c>
      <c r="F11" s="142">
        <f>+'St 3.1'!F11+'St 3.2'!F11</f>
        <v>0</v>
      </c>
      <c r="G11" s="142">
        <f>+'St 3.1'!G11+'St 3.2'!G11</f>
        <v>0</v>
      </c>
      <c r="H11" s="142">
        <f>+'St 3.1'!H11+'St 3.2'!H11</f>
        <v>0</v>
      </c>
      <c r="I11" s="142">
        <f>+'St 3.1'!I11+'St 3.2'!I11</f>
        <v>0</v>
      </c>
      <c r="J11" s="142">
        <f>+'St 3.1'!J11+'St 3.2'!J11</f>
        <v>0</v>
      </c>
      <c r="K11" s="142">
        <f>+'St 3.1'!K11+'St 3.2'!K11</f>
        <v>0</v>
      </c>
      <c r="L11" s="142">
        <f>+'St 3.1'!L11+'St 3.2'!L11</f>
        <v>0</v>
      </c>
      <c r="M11" s="142">
        <f>+'St 3.1'!M11+'St 3.2'!M11</f>
        <v>0</v>
      </c>
      <c r="N11" s="143"/>
      <c r="O11" s="142">
        <f>+'St 3.1'!O11+'St 3.2'!O11</f>
        <v>0</v>
      </c>
      <c r="P11" s="142">
        <f>+'St 3.1'!P11+'St 3.2'!P11</f>
        <v>0</v>
      </c>
      <c r="Q11" s="142">
        <f>+'St 3.1'!Q11+'St 3.2'!Q11</f>
        <v>0</v>
      </c>
      <c r="R11" s="142">
        <f>+'St 3.1'!R11+'St 3.2'!R11</f>
        <v>0</v>
      </c>
      <c r="S11" s="142">
        <f>+'St 3.1'!S11+'St 3.2'!S11</f>
        <v>0</v>
      </c>
      <c r="T11" s="142">
        <f>+'St 3.1'!T11+'St 3.2'!T11</f>
        <v>0</v>
      </c>
      <c r="U11" s="142">
        <f>+'St 3.1'!U11+'St 3.2'!U11</f>
        <v>0</v>
      </c>
      <c r="V11" s="142">
        <f>+'St 3.1'!V11+'St 3.2'!V11</f>
        <v>0</v>
      </c>
      <c r="W11" s="142">
        <f>+'St 3.1'!W11+'St 3.2'!W11</f>
        <v>0</v>
      </c>
      <c r="X11" s="150"/>
      <c r="Y11" s="150"/>
      <c r="Z11" s="150"/>
      <c r="AA11" s="150"/>
      <c r="AB11" s="150"/>
      <c r="AC11" s="150"/>
      <c r="AD11" s="150"/>
      <c r="AE11" s="150"/>
      <c r="AF11" s="150"/>
    </row>
    <row r="12" spans="1:32">
      <c r="A12" s="50"/>
      <c r="B12" s="6" t="s">
        <v>41</v>
      </c>
      <c r="C12" s="219"/>
      <c r="D12" s="142">
        <f>+'St 3.1'!D12+'St 3.2'!D12</f>
        <v>0</v>
      </c>
      <c r="E12" s="142">
        <f>+'St 3.1'!E12+'St 3.2'!E12</f>
        <v>0</v>
      </c>
      <c r="F12" s="142">
        <f>+'St 3.1'!F12+'St 3.2'!F12</f>
        <v>0</v>
      </c>
      <c r="G12" s="142">
        <f>+'St 3.1'!G12+'St 3.2'!G12</f>
        <v>0</v>
      </c>
      <c r="H12" s="142">
        <f>+'St 3.1'!H12+'St 3.2'!H12</f>
        <v>0</v>
      </c>
      <c r="I12" s="142">
        <f>+'St 3.1'!I12+'St 3.2'!I12</f>
        <v>0</v>
      </c>
      <c r="J12" s="142">
        <f>+'St 3.1'!J12+'St 3.2'!J12</f>
        <v>0</v>
      </c>
      <c r="K12" s="142">
        <f>+'St 3.1'!K12+'St 3.2'!K12</f>
        <v>0</v>
      </c>
      <c r="L12" s="142">
        <f>+'St 3.1'!L12+'St 3.2'!L12</f>
        <v>0</v>
      </c>
      <c r="M12" s="142">
        <f>+'St 3.1'!M12+'St 3.2'!M12</f>
        <v>0</v>
      </c>
      <c r="N12" s="143"/>
      <c r="O12" s="142">
        <f>+'St 3.1'!O12+'St 3.2'!O12</f>
        <v>0</v>
      </c>
      <c r="P12" s="142">
        <f>+'St 3.1'!P12+'St 3.2'!P12</f>
        <v>0</v>
      </c>
      <c r="Q12" s="142">
        <f>+'St 3.1'!Q12+'St 3.2'!Q12</f>
        <v>0</v>
      </c>
      <c r="R12" s="142">
        <f>+'St 3.1'!R12+'St 3.2'!R12</f>
        <v>0</v>
      </c>
      <c r="S12" s="142">
        <f>+'St 3.1'!S12+'St 3.2'!S12</f>
        <v>0</v>
      </c>
      <c r="T12" s="142">
        <f>+'St 3.1'!T12+'St 3.2'!T12</f>
        <v>0</v>
      </c>
      <c r="U12" s="142">
        <f>+'St 3.1'!U12+'St 3.2'!U12</f>
        <v>0</v>
      </c>
      <c r="V12" s="142">
        <f>+'St 3.1'!V12+'St 3.2'!V12</f>
        <v>0</v>
      </c>
      <c r="W12" s="142">
        <f>+'St 3.1'!W12+'St 3.2'!W12</f>
        <v>0</v>
      </c>
      <c r="X12" s="150"/>
      <c r="Y12" s="150"/>
      <c r="Z12" s="150"/>
      <c r="AA12" s="150"/>
      <c r="AB12" s="150"/>
      <c r="AC12" s="150"/>
      <c r="AD12" s="150"/>
      <c r="AE12" s="150"/>
      <c r="AF12" s="150"/>
    </row>
    <row r="13" spans="1:32">
      <c r="A13" s="50"/>
      <c r="B13" s="6" t="s">
        <v>42</v>
      </c>
      <c r="C13" s="219"/>
      <c r="D13" s="142">
        <f>+'St 3.1'!D13+'St 3.2'!D13</f>
        <v>0</v>
      </c>
      <c r="E13" s="142">
        <f>+'St 3.1'!E13+'St 3.2'!E13</f>
        <v>0</v>
      </c>
      <c r="F13" s="142">
        <f>+'St 3.1'!F13+'St 3.2'!F13</f>
        <v>0</v>
      </c>
      <c r="G13" s="142">
        <f>+'St 3.1'!G13+'St 3.2'!G13</f>
        <v>0</v>
      </c>
      <c r="H13" s="142">
        <f>+'St 3.1'!H13+'St 3.2'!H13</f>
        <v>0</v>
      </c>
      <c r="I13" s="142">
        <f>+'St 3.1'!I13+'St 3.2'!I13</f>
        <v>0</v>
      </c>
      <c r="J13" s="142">
        <f>+'St 3.1'!J13+'St 3.2'!J13</f>
        <v>0</v>
      </c>
      <c r="K13" s="142">
        <f>+'St 3.1'!K13+'St 3.2'!K13</f>
        <v>0</v>
      </c>
      <c r="L13" s="142">
        <f>+'St 3.1'!L13+'St 3.2'!L13</f>
        <v>0</v>
      </c>
      <c r="M13" s="142">
        <f>+'St 3.1'!M13+'St 3.2'!M13</f>
        <v>0</v>
      </c>
      <c r="N13" s="143"/>
      <c r="O13" s="142">
        <f>+'St 3.1'!O13+'St 3.2'!O13</f>
        <v>0</v>
      </c>
      <c r="P13" s="142">
        <f>+'St 3.1'!P13+'St 3.2'!P13</f>
        <v>0</v>
      </c>
      <c r="Q13" s="142">
        <f>+'St 3.1'!Q13+'St 3.2'!Q13</f>
        <v>0</v>
      </c>
      <c r="R13" s="142">
        <f>+'St 3.1'!R13+'St 3.2'!R13</f>
        <v>0</v>
      </c>
      <c r="S13" s="142">
        <f>+'St 3.1'!S13+'St 3.2'!S13</f>
        <v>0</v>
      </c>
      <c r="T13" s="142">
        <f>+'St 3.1'!T13+'St 3.2'!T13</f>
        <v>0</v>
      </c>
      <c r="U13" s="142">
        <f>+'St 3.1'!U13+'St 3.2'!U13</f>
        <v>0</v>
      </c>
      <c r="V13" s="142">
        <f>+'St 3.1'!V13+'St 3.2'!V13</f>
        <v>0</v>
      </c>
      <c r="W13" s="142">
        <f>+'St 3.1'!W13+'St 3.2'!W13</f>
        <v>0</v>
      </c>
      <c r="X13" s="150"/>
      <c r="Y13" s="150"/>
      <c r="Z13" s="150"/>
      <c r="AA13" s="150"/>
      <c r="AB13" s="150"/>
      <c r="AC13" s="150"/>
      <c r="AD13" s="150"/>
      <c r="AE13" s="150"/>
      <c r="AF13" s="150"/>
    </row>
    <row r="14" spans="1:32">
      <c r="A14" s="50"/>
      <c r="B14" s="6" t="s">
        <v>43</v>
      </c>
      <c r="C14" s="219"/>
      <c r="D14" s="142">
        <f>+'St 3.1'!D14+'St 3.2'!D14</f>
        <v>0</v>
      </c>
      <c r="E14" s="142">
        <f>+'St 3.1'!E14+'St 3.2'!E14</f>
        <v>0</v>
      </c>
      <c r="F14" s="142">
        <f>+'St 3.1'!F14+'St 3.2'!F14</f>
        <v>0</v>
      </c>
      <c r="G14" s="142">
        <f>+'St 3.1'!G14+'St 3.2'!G14</f>
        <v>0</v>
      </c>
      <c r="H14" s="142">
        <f>+'St 3.1'!H14+'St 3.2'!H14</f>
        <v>0</v>
      </c>
      <c r="I14" s="142">
        <f>+'St 3.1'!I14+'St 3.2'!I14</f>
        <v>0</v>
      </c>
      <c r="J14" s="142">
        <f>+'St 3.1'!J14+'St 3.2'!J14</f>
        <v>0</v>
      </c>
      <c r="K14" s="142">
        <f>+'St 3.1'!K14+'St 3.2'!K14</f>
        <v>0</v>
      </c>
      <c r="L14" s="142">
        <f>+'St 3.1'!L14+'St 3.2'!L14</f>
        <v>0</v>
      </c>
      <c r="M14" s="142">
        <f>+'St 3.1'!M14+'St 3.2'!M14</f>
        <v>0</v>
      </c>
      <c r="N14" s="143"/>
      <c r="O14" s="142">
        <f>+'St 3.1'!O14+'St 3.2'!O14</f>
        <v>0</v>
      </c>
      <c r="P14" s="142">
        <f>+'St 3.1'!P14+'St 3.2'!P14</f>
        <v>0</v>
      </c>
      <c r="Q14" s="142">
        <f>+'St 3.1'!Q14+'St 3.2'!Q14</f>
        <v>0</v>
      </c>
      <c r="R14" s="142">
        <f>+'St 3.1'!R14+'St 3.2'!R14</f>
        <v>0</v>
      </c>
      <c r="S14" s="142">
        <f>+'St 3.1'!S14+'St 3.2'!S14</f>
        <v>0</v>
      </c>
      <c r="T14" s="142">
        <f>+'St 3.1'!T14+'St 3.2'!T14</f>
        <v>0</v>
      </c>
      <c r="U14" s="142">
        <f>+'St 3.1'!U14+'St 3.2'!U14</f>
        <v>0</v>
      </c>
      <c r="V14" s="142">
        <f>+'St 3.1'!V14+'St 3.2'!V14</f>
        <v>0</v>
      </c>
      <c r="W14" s="142">
        <f>+'St 3.1'!W14+'St 3.2'!W14</f>
        <v>0</v>
      </c>
      <c r="X14" s="150"/>
      <c r="Y14" s="150"/>
      <c r="Z14" s="150"/>
      <c r="AA14" s="150"/>
      <c r="AB14" s="150"/>
      <c r="AC14" s="150"/>
      <c r="AD14" s="150"/>
      <c r="AE14" s="150"/>
      <c r="AF14" s="150"/>
    </row>
    <row r="15" spans="1:32">
      <c r="A15" s="50"/>
      <c r="B15" s="6" t="s">
        <v>44</v>
      </c>
      <c r="C15" s="219"/>
      <c r="D15" s="142">
        <f>+'St 3.1'!D15+'St 3.2'!D15</f>
        <v>0</v>
      </c>
      <c r="E15" s="142">
        <f>+'St 3.1'!E15+'St 3.2'!E15</f>
        <v>0</v>
      </c>
      <c r="F15" s="142">
        <f>+'St 3.1'!F15+'St 3.2'!F15</f>
        <v>0</v>
      </c>
      <c r="G15" s="142">
        <f>+'St 3.1'!G15+'St 3.2'!G15</f>
        <v>0</v>
      </c>
      <c r="H15" s="142">
        <f>+'St 3.1'!H15+'St 3.2'!H15</f>
        <v>0</v>
      </c>
      <c r="I15" s="142">
        <f>+'St 3.1'!I15+'St 3.2'!I15</f>
        <v>0</v>
      </c>
      <c r="J15" s="142">
        <f>+'St 3.1'!J15+'St 3.2'!J15</f>
        <v>0</v>
      </c>
      <c r="K15" s="142">
        <f>+'St 3.1'!K15+'St 3.2'!K15</f>
        <v>0</v>
      </c>
      <c r="L15" s="142">
        <f>+'St 3.1'!L15+'St 3.2'!L15</f>
        <v>0</v>
      </c>
      <c r="M15" s="142">
        <f>+'St 3.1'!M15+'St 3.2'!M15</f>
        <v>0</v>
      </c>
      <c r="N15" s="143"/>
      <c r="O15" s="142">
        <f>+'St 3.1'!O15+'St 3.2'!O15</f>
        <v>0</v>
      </c>
      <c r="P15" s="142">
        <f>+'St 3.1'!P15+'St 3.2'!P15</f>
        <v>0</v>
      </c>
      <c r="Q15" s="142">
        <f>+'St 3.1'!Q15+'St 3.2'!Q15</f>
        <v>0</v>
      </c>
      <c r="R15" s="142">
        <f>+'St 3.1'!R15+'St 3.2'!R15</f>
        <v>0</v>
      </c>
      <c r="S15" s="142">
        <f>+'St 3.1'!S15+'St 3.2'!S15</f>
        <v>0</v>
      </c>
      <c r="T15" s="142">
        <f>+'St 3.1'!T15+'St 3.2'!T15</f>
        <v>0</v>
      </c>
      <c r="U15" s="142">
        <f>+'St 3.1'!U15+'St 3.2'!U15</f>
        <v>0</v>
      </c>
      <c r="V15" s="142">
        <f>+'St 3.1'!V15+'St 3.2'!V15</f>
        <v>0</v>
      </c>
      <c r="W15" s="142">
        <f>+'St 3.1'!W15+'St 3.2'!W15</f>
        <v>0</v>
      </c>
      <c r="X15" s="150"/>
      <c r="Y15" s="150"/>
      <c r="Z15" s="150"/>
      <c r="AA15" s="150"/>
      <c r="AB15" s="150"/>
      <c r="AC15" s="150"/>
      <c r="AD15" s="150"/>
      <c r="AE15" s="150"/>
      <c r="AF15" s="150"/>
    </row>
    <row r="16" spans="1:32">
      <c r="A16" s="50"/>
      <c r="B16" s="7" t="s">
        <v>45</v>
      </c>
      <c r="C16" s="219"/>
      <c r="D16" s="142">
        <f>+'St 3.1'!D16+'St 3.2'!D16</f>
        <v>0</v>
      </c>
      <c r="E16" s="142">
        <f>+'St 3.1'!E16+'St 3.2'!E16</f>
        <v>0</v>
      </c>
      <c r="F16" s="142">
        <f>+'St 3.1'!F16+'St 3.2'!F16</f>
        <v>0</v>
      </c>
      <c r="G16" s="142">
        <f>+'St 3.1'!G16+'St 3.2'!G16</f>
        <v>0</v>
      </c>
      <c r="H16" s="142">
        <f>+'St 3.1'!H16+'St 3.2'!H16</f>
        <v>0</v>
      </c>
      <c r="I16" s="142">
        <f>+'St 3.1'!I16+'St 3.2'!I16</f>
        <v>0</v>
      </c>
      <c r="J16" s="142">
        <f>+'St 3.1'!J16+'St 3.2'!J16</f>
        <v>0</v>
      </c>
      <c r="K16" s="142">
        <f>+'St 3.1'!K16+'St 3.2'!K16</f>
        <v>0</v>
      </c>
      <c r="L16" s="142">
        <f>+'St 3.1'!L16+'St 3.2'!L16</f>
        <v>0</v>
      </c>
      <c r="M16" s="142">
        <f>+'St 3.1'!M16+'St 3.2'!M16</f>
        <v>0</v>
      </c>
      <c r="N16" s="143"/>
      <c r="O16" s="142">
        <f>+'St 3.1'!O16+'St 3.2'!O16</f>
        <v>0</v>
      </c>
      <c r="P16" s="142">
        <f>+'St 3.1'!P16+'St 3.2'!P16</f>
        <v>0</v>
      </c>
      <c r="Q16" s="142">
        <f>+'St 3.1'!Q16+'St 3.2'!Q16</f>
        <v>0</v>
      </c>
      <c r="R16" s="142">
        <f>+'St 3.1'!R16+'St 3.2'!R16</f>
        <v>0</v>
      </c>
      <c r="S16" s="142">
        <f>+'St 3.1'!S16+'St 3.2'!S16</f>
        <v>0</v>
      </c>
      <c r="T16" s="142">
        <f>+'St 3.1'!T16+'St 3.2'!T16</f>
        <v>0</v>
      </c>
      <c r="U16" s="142">
        <f>+'St 3.1'!U16+'St 3.2'!U16</f>
        <v>0</v>
      </c>
      <c r="V16" s="142">
        <f>+'St 3.1'!V16+'St 3.2'!V16</f>
        <v>0</v>
      </c>
      <c r="W16" s="142">
        <f>+'St 3.1'!W16+'St 3.2'!W16</f>
        <v>0</v>
      </c>
      <c r="X16" s="150"/>
      <c r="Y16" s="150"/>
      <c r="Z16" s="150"/>
      <c r="AA16" s="150"/>
      <c r="AB16" s="150"/>
      <c r="AC16" s="150"/>
      <c r="AD16" s="150"/>
      <c r="AE16" s="150"/>
      <c r="AF16" s="150"/>
    </row>
    <row r="17" spans="1:32">
      <c r="A17" s="50"/>
      <c r="B17" s="7" t="s">
        <v>46</v>
      </c>
      <c r="C17" s="219"/>
      <c r="D17" s="142">
        <f>+'St 3.1'!D17+'St 3.2'!D17</f>
        <v>0</v>
      </c>
      <c r="E17" s="142">
        <f>+'St 3.1'!E17+'St 3.2'!E17</f>
        <v>0</v>
      </c>
      <c r="F17" s="142">
        <f>+'St 3.1'!F17+'St 3.2'!F17</f>
        <v>0</v>
      </c>
      <c r="G17" s="142">
        <f>+'St 3.1'!G17+'St 3.2'!G17</f>
        <v>0</v>
      </c>
      <c r="H17" s="142">
        <f>+'St 3.1'!H17+'St 3.2'!H17</f>
        <v>0</v>
      </c>
      <c r="I17" s="142">
        <f>+'St 3.1'!I17+'St 3.2'!I17</f>
        <v>0</v>
      </c>
      <c r="J17" s="142">
        <f>+'St 3.1'!J17+'St 3.2'!J17</f>
        <v>0</v>
      </c>
      <c r="K17" s="142">
        <f>+'St 3.1'!K17+'St 3.2'!K17</f>
        <v>0</v>
      </c>
      <c r="L17" s="142">
        <f>+'St 3.1'!L17+'St 3.2'!L17</f>
        <v>0</v>
      </c>
      <c r="M17" s="142">
        <f>+'St 3.1'!M17+'St 3.2'!M17</f>
        <v>0</v>
      </c>
      <c r="N17" s="143"/>
      <c r="O17" s="142">
        <f>+'St 3.1'!O17+'St 3.2'!O17</f>
        <v>0</v>
      </c>
      <c r="P17" s="142">
        <f>+'St 3.1'!P17+'St 3.2'!P17</f>
        <v>0</v>
      </c>
      <c r="Q17" s="142">
        <f>+'St 3.1'!Q17+'St 3.2'!Q17</f>
        <v>0</v>
      </c>
      <c r="R17" s="142">
        <f>+'St 3.1'!R17+'St 3.2'!R17</f>
        <v>0</v>
      </c>
      <c r="S17" s="142">
        <f>+'St 3.1'!S17+'St 3.2'!S17</f>
        <v>0</v>
      </c>
      <c r="T17" s="142">
        <f>+'St 3.1'!T17+'St 3.2'!T17</f>
        <v>0</v>
      </c>
      <c r="U17" s="142">
        <f>+'St 3.1'!U17+'St 3.2'!U17</f>
        <v>0</v>
      </c>
      <c r="V17" s="142">
        <f>+'St 3.1'!V17+'St 3.2'!V17</f>
        <v>0</v>
      </c>
      <c r="W17" s="142">
        <f>+'St 3.1'!W17+'St 3.2'!W17</f>
        <v>0</v>
      </c>
      <c r="X17" s="150"/>
      <c r="Y17" s="150"/>
      <c r="Z17" s="150"/>
      <c r="AA17" s="150"/>
      <c r="AB17" s="150"/>
      <c r="AC17" s="150"/>
      <c r="AD17" s="150"/>
      <c r="AE17" s="150"/>
      <c r="AF17" s="150"/>
    </row>
    <row r="18" spans="1:32">
      <c r="A18" s="50"/>
      <c r="B18" s="6" t="s">
        <v>317</v>
      </c>
      <c r="C18" s="219"/>
      <c r="D18" s="142">
        <f>+'St 3.1'!D18+'St 3.2'!D18</f>
        <v>0</v>
      </c>
      <c r="E18" s="142">
        <f>+'St 3.1'!E18+'St 3.2'!E18</f>
        <v>0</v>
      </c>
      <c r="F18" s="142">
        <f>+'St 3.1'!F18+'St 3.2'!F18</f>
        <v>0</v>
      </c>
      <c r="G18" s="142">
        <f>+'St 3.1'!G18+'St 3.2'!G18</f>
        <v>0</v>
      </c>
      <c r="H18" s="142">
        <f>+'St 3.1'!H18+'St 3.2'!H18</f>
        <v>0</v>
      </c>
      <c r="I18" s="142">
        <f>+'St 3.1'!I18+'St 3.2'!I18</f>
        <v>0</v>
      </c>
      <c r="J18" s="142">
        <f>+'St 3.1'!J18+'St 3.2'!J18</f>
        <v>0</v>
      </c>
      <c r="K18" s="142">
        <f>+'St 3.1'!K18+'St 3.2'!K18</f>
        <v>0</v>
      </c>
      <c r="L18" s="142">
        <f>+'St 3.1'!L18+'St 3.2'!L18</f>
        <v>0</v>
      </c>
      <c r="M18" s="142">
        <f>+'St 3.1'!M18+'St 3.2'!M18</f>
        <v>0</v>
      </c>
      <c r="N18" s="143"/>
      <c r="O18" s="142">
        <f>+'St 3.1'!O18+'St 3.2'!O18</f>
        <v>0</v>
      </c>
      <c r="P18" s="142">
        <f>+'St 3.1'!P18+'St 3.2'!P18</f>
        <v>0</v>
      </c>
      <c r="Q18" s="142">
        <f>+'St 3.1'!Q18+'St 3.2'!Q18</f>
        <v>0</v>
      </c>
      <c r="R18" s="142">
        <f>+'St 3.1'!R18+'St 3.2'!R18</f>
        <v>0</v>
      </c>
      <c r="S18" s="142">
        <f>+'St 3.1'!S18+'St 3.2'!S18</f>
        <v>0</v>
      </c>
      <c r="T18" s="142">
        <f>+'St 3.1'!T18+'St 3.2'!T18</f>
        <v>0</v>
      </c>
      <c r="U18" s="142">
        <f>+'St 3.1'!U18+'St 3.2'!U18</f>
        <v>0</v>
      </c>
      <c r="V18" s="142">
        <f>+'St 3.1'!V18+'St 3.2'!V18</f>
        <v>0</v>
      </c>
      <c r="W18" s="142">
        <f>+'St 3.1'!W18+'St 3.2'!W18</f>
        <v>0</v>
      </c>
      <c r="X18" s="150"/>
      <c r="Y18" s="150"/>
      <c r="Z18" s="150"/>
      <c r="AA18" s="150"/>
      <c r="AB18" s="150"/>
      <c r="AC18" s="150"/>
      <c r="AD18" s="150"/>
      <c r="AE18" s="150"/>
      <c r="AF18" s="150"/>
    </row>
    <row r="19" spans="1:32">
      <c r="A19" s="50"/>
      <c r="B19" s="6" t="s">
        <v>108</v>
      </c>
      <c r="C19" s="210"/>
      <c r="D19" s="142">
        <f>+'St 3.1'!D19+'St 3.2'!D19</f>
        <v>0</v>
      </c>
      <c r="E19" s="142">
        <f>+'St 3.1'!E19+'St 3.2'!E19</f>
        <v>0</v>
      </c>
      <c r="F19" s="142">
        <f>+'St 3.1'!F19+'St 3.2'!F19</f>
        <v>0</v>
      </c>
      <c r="G19" s="142">
        <f>+'St 3.1'!G19+'St 3.2'!G19</f>
        <v>0</v>
      </c>
      <c r="H19" s="142">
        <f>+'St 3.1'!H19+'St 3.2'!H19</f>
        <v>0</v>
      </c>
      <c r="I19" s="142">
        <f>+'St 3.1'!I19+'St 3.2'!I19</f>
        <v>0</v>
      </c>
      <c r="J19" s="142">
        <f>+'St 3.1'!J19+'St 3.2'!J19</f>
        <v>0</v>
      </c>
      <c r="K19" s="142">
        <f>+'St 3.1'!K19+'St 3.2'!K19</f>
        <v>0</v>
      </c>
      <c r="L19" s="142">
        <f>+'St 3.1'!L19+'St 3.2'!L19</f>
        <v>0</v>
      </c>
      <c r="M19" s="142">
        <f>+'St 3.1'!M19+'St 3.2'!M19</f>
        <v>0</v>
      </c>
      <c r="N19" s="143"/>
      <c r="O19" s="142">
        <f>+'St 3.1'!O19+'St 3.2'!O19</f>
        <v>0</v>
      </c>
      <c r="P19" s="142">
        <f>+'St 3.1'!P19+'St 3.2'!P19</f>
        <v>0</v>
      </c>
      <c r="Q19" s="142">
        <f>+'St 3.1'!Q19+'St 3.2'!Q19</f>
        <v>0</v>
      </c>
      <c r="R19" s="142">
        <f>+'St 3.1'!R19+'St 3.2'!R19</f>
        <v>0</v>
      </c>
      <c r="S19" s="142">
        <f>+'St 3.1'!S19+'St 3.2'!S19</f>
        <v>0</v>
      </c>
      <c r="T19" s="142">
        <f>+'St 3.1'!T19+'St 3.2'!T19</f>
        <v>0</v>
      </c>
      <c r="U19" s="142">
        <f>+'St 3.1'!U19+'St 3.2'!U19</f>
        <v>0</v>
      </c>
      <c r="V19" s="142">
        <f>+'St 3.1'!V19+'St 3.2'!V19</f>
        <v>0</v>
      </c>
      <c r="W19" s="142">
        <f>+'St 3.1'!W19+'St 3.2'!W19</f>
        <v>0</v>
      </c>
      <c r="X19" s="150"/>
      <c r="Y19" s="150"/>
      <c r="Z19" s="150"/>
      <c r="AA19" s="150"/>
      <c r="AB19" s="150"/>
      <c r="AC19" s="150"/>
      <c r="AD19" s="150"/>
      <c r="AE19" s="150"/>
      <c r="AF19" s="150"/>
    </row>
    <row r="20" spans="1:32">
      <c r="A20" s="50"/>
      <c r="B20" s="6" t="s">
        <v>48</v>
      </c>
      <c r="C20" s="219"/>
      <c r="D20" s="142">
        <f>+'St 3.1'!D20+'St 3.2'!D20</f>
        <v>0</v>
      </c>
      <c r="E20" s="142">
        <f>+'St 3.1'!E20+'St 3.2'!E20</f>
        <v>0</v>
      </c>
      <c r="F20" s="142">
        <f>+'St 3.1'!F20+'St 3.2'!F20</f>
        <v>0</v>
      </c>
      <c r="G20" s="142">
        <f>+'St 3.1'!G20+'St 3.2'!G20</f>
        <v>0</v>
      </c>
      <c r="H20" s="142">
        <f>+'St 3.1'!H20+'St 3.2'!H20</f>
        <v>0</v>
      </c>
      <c r="I20" s="142">
        <f>+'St 3.1'!I20+'St 3.2'!I20</f>
        <v>0</v>
      </c>
      <c r="J20" s="142">
        <f>+'St 3.1'!J20+'St 3.2'!J20</f>
        <v>0</v>
      </c>
      <c r="K20" s="142">
        <f>+'St 3.1'!K20+'St 3.2'!K20</f>
        <v>0</v>
      </c>
      <c r="L20" s="142">
        <f>+'St 3.1'!L20+'St 3.2'!L20</f>
        <v>0</v>
      </c>
      <c r="M20" s="142">
        <f>+'St 3.1'!M20+'St 3.2'!M20</f>
        <v>0</v>
      </c>
      <c r="N20" s="148"/>
      <c r="O20" s="142">
        <f>+'St 3.1'!O20+'St 3.2'!O20</f>
        <v>0</v>
      </c>
      <c r="P20" s="142">
        <f>+'St 3.1'!P20+'St 3.2'!P20</f>
        <v>0</v>
      </c>
      <c r="Q20" s="142">
        <f>+'St 3.1'!Q20+'St 3.2'!Q20</f>
        <v>0</v>
      </c>
      <c r="R20" s="142">
        <f>+'St 3.1'!R20+'St 3.2'!R20</f>
        <v>0</v>
      </c>
      <c r="S20" s="142">
        <f>+'St 3.1'!S20+'St 3.2'!S20</f>
        <v>0</v>
      </c>
      <c r="T20" s="142">
        <f>+'St 3.1'!T20+'St 3.2'!T20</f>
        <v>0</v>
      </c>
      <c r="U20" s="142">
        <f>+'St 3.1'!U20+'St 3.2'!U20</f>
        <v>0</v>
      </c>
      <c r="V20" s="142">
        <f>+'St 3.1'!V20+'St 3.2'!V20</f>
        <v>0</v>
      </c>
      <c r="W20" s="142">
        <f>+'St 3.1'!W20+'St 3.2'!W20</f>
        <v>0</v>
      </c>
      <c r="X20" s="150"/>
      <c r="Y20" s="150"/>
      <c r="Z20" s="150"/>
      <c r="AA20" s="150"/>
      <c r="AB20" s="150"/>
      <c r="AC20" s="150"/>
      <c r="AD20" s="150"/>
      <c r="AE20" s="150"/>
      <c r="AF20" s="150"/>
    </row>
    <row r="21" spans="1:32">
      <c r="A21" s="50"/>
      <c r="B21" s="6" t="s">
        <v>325</v>
      </c>
      <c r="C21" s="219"/>
      <c r="D21" s="142">
        <f>+'St 3.1'!D21+'St 3.2'!D21</f>
        <v>0</v>
      </c>
      <c r="E21" s="142">
        <f>+'St 3.1'!E21+'St 3.2'!E21</f>
        <v>0</v>
      </c>
      <c r="F21" s="142">
        <f>+'St 3.1'!F21+'St 3.2'!F21</f>
        <v>0</v>
      </c>
      <c r="G21" s="142">
        <f>+'St 3.1'!G21+'St 3.2'!G21</f>
        <v>0</v>
      </c>
      <c r="H21" s="142">
        <f>+'St 3.1'!H21+'St 3.2'!H21</f>
        <v>0</v>
      </c>
      <c r="I21" s="142">
        <f>+'St 3.1'!I21+'St 3.2'!I21</f>
        <v>0</v>
      </c>
      <c r="J21" s="142">
        <f>+'St 3.1'!J21+'St 3.2'!J21</f>
        <v>0</v>
      </c>
      <c r="K21" s="142">
        <f>+'St 3.1'!K21+'St 3.2'!K21</f>
        <v>0</v>
      </c>
      <c r="L21" s="142">
        <f>+'St 3.1'!L21+'St 3.2'!L21</f>
        <v>0</v>
      </c>
      <c r="M21" s="142">
        <f>+'St 3.1'!M21+'St 3.2'!M21</f>
        <v>0</v>
      </c>
      <c r="N21" s="143"/>
      <c r="O21" s="142">
        <f>+'St 3.1'!O21+'St 3.2'!O21</f>
        <v>0</v>
      </c>
      <c r="P21" s="142">
        <f>+'St 3.1'!P21+'St 3.2'!P21</f>
        <v>0</v>
      </c>
      <c r="Q21" s="142">
        <f>+'St 3.1'!Q21+'St 3.2'!Q21</f>
        <v>0</v>
      </c>
      <c r="R21" s="142">
        <f>+'St 3.1'!R21+'St 3.2'!R21</f>
        <v>0</v>
      </c>
      <c r="S21" s="142">
        <f>+'St 3.1'!S21+'St 3.2'!S21</f>
        <v>0</v>
      </c>
      <c r="T21" s="142">
        <f>+'St 3.1'!T21+'St 3.2'!T21</f>
        <v>0</v>
      </c>
      <c r="U21" s="142">
        <f>+'St 3.1'!U21+'St 3.2'!U21</f>
        <v>0</v>
      </c>
      <c r="V21" s="142">
        <f>+'St 3.1'!V21+'St 3.2'!V21</f>
        <v>0</v>
      </c>
      <c r="W21" s="142">
        <f>+'St 3.1'!W21+'St 3.2'!W21</f>
        <v>0</v>
      </c>
      <c r="X21" s="150"/>
      <c r="Y21" s="150"/>
      <c r="Z21" s="150"/>
      <c r="AA21" s="150"/>
      <c r="AB21" s="150"/>
      <c r="AC21" s="150"/>
      <c r="AD21" s="150"/>
      <c r="AE21" s="150"/>
      <c r="AF21" s="150"/>
    </row>
    <row r="22" spans="1:32">
      <c r="A22" s="50"/>
      <c r="B22" s="8" t="s">
        <v>101</v>
      </c>
      <c r="C22" s="219"/>
      <c r="D22" s="142">
        <f>+'St 3.1'!D22+'St 3.2'!D22</f>
        <v>0</v>
      </c>
      <c r="E22" s="142">
        <f>+'St 3.1'!E22+'St 3.2'!E22</f>
        <v>0</v>
      </c>
      <c r="F22" s="142">
        <f>+'St 3.1'!F22+'St 3.2'!F22</f>
        <v>0</v>
      </c>
      <c r="G22" s="142">
        <f>+'St 3.1'!G22+'St 3.2'!G22</f>
        <v>0</v>
      </c>
      <c r="H22" s="142">
        <f>+'St 3.1'!H22+'St 3.2'!H22</f>
        <v>0</v>
      </c>
      <c r="I22" s="142">
        <f>+'St 3.1'!I22+'St 3.2'!I22</f>
        <v>0</v>
      </c>
      <c r="J22" s="142">
        <f>+'St 3.1'!J22+'St 3.2'!J22</f>
        <v>0</v>
      </c>
      <c r="K22" s="142">
        <f>+'St 3.1'!K22+'St 3.2'!K22</f>
        <v>0</v>
      </c>
      <c r="L22" s="142">
        <f>+'St 3.1'!L22+'St 3.2'!L22</f>
        <v>0</v>
      </c>
      <c r="M22" s="142">
        <f>+'St 3.1'!M22+'St 3.2'!M22</f>
        <v>0</v>
      </c>
      <c r="N22" s="143"/>
      <c r="O22" s="142">
        <f>+'St 3.1'!O22+'St 3.2'!O22</f>
        <v>0</v>
      </c>
      <c r="P22" s="142">
        <f>+'St 3.1'!P22+'St 3.2'!P22</f>
        <v>0</v>
      </c>
      <c r="Q22" s="142">
        <f>+'St 3.1'!Q22+'St 3.2'!Q22</f>
        <v>0</v>
      </c>
      <c r="R22" s="142">
        <f>+'St 3.1'!R22+'St 3.2'!R22</f>
        <v>0</v>
      </c>
      <c r="S22" s="142">
        <f>+'St 3.1'!S22+'St 3.2'!S22</f>
        <v>0</v>
      </c>
      <c r="T22" s="142">
        <f>+'St 3.1'!T22+'St 3.2'!T22</f>
        <v>0</v>
      </c>
      <c r="U22" s="142">
        <f>+'St 3.1'!U22+'St 3.2'!U22</f>
        <v>0</v>
      </c>
      <c r="V22" s="142">
        <f>+'St 3.1'!V22+'St 3.2'!V22</f>
        <v>0</v>
      </c>
      <c r="W22" s="142">
        <f>+'St 3.1'!W22+'St 3.2'!W22</f>
        <v>0</v>
      </c>
      <c r="X22" s="150"/>
      <c r="Y22" s="150"/>
      <c r="Z22" s="150"/>
      <c r="AA22" s="150"/>
      <c r="AB22" s="150"/>
      <c r="AC22" s="150"/>
      <c r="AD22" s="150"/>
      <c r="AE22" s="150"/>
      <c r="AF22" s="150"/>
    </row>
    <row r="23" spans="1:32" s="45" customFormat="1">
      <c r="A23" s="38"/>
      <c r="B23" s="31" t="s">
        <v>8</v>
      </c>
      <c r="C23" s="209" t="s">
        <v>295</v>
      </c>
      <c r="D23" s="139">
        <f>+'St 3.1'!D23+'St 3.2'!D23</f>
        <v>961047.71390957735</v>
      </c>
      <c r="E23" s="139">
        <f>+'St 3.1'!E23+'St 3.2'!E23</f>
        <v>1062000.696</v>
      </c>
      <c r="F23" s="139">
        <f>+'St 3.1'!F23+'St 3.2'!F23</f>
        <v>1178474.1754999999</v>
      </c>
      <c r="G23" s="139">
        <f>+'St 3.1'!G23+'St 3.2'!G23</f>
        <v>1230174.0153999999</v>
      </c>
      <c r="H23" s="139">
        <f>+'St 3.1'!H23+'St 3.2'!H23</f>
        <v>1389606.1495999997</v>
      </c>
      <c r="I23" s="139">
        <f>+'St 3.1'!I23+'St 3.2'!I23</f>
        <v>1574488.6704000002</v>
      </c>
      <c r="J23" s="139">
        <f>+'St 3.1'!J23+'St 3.2'!J23</f>
        <v>1863434.3260999997</v>
      </c>
      <c r="K23" s="139">
        <f>+'St 3.1'!K23+'St 3.2'!K23</f>
        <v>2231805.0710999998</v>
      </c>
      <c r="L23" s="139">
        <f>+'St 3.1'!L23+'St 3.2'!L23</f>
        <v>2505525.1785712503</v>
      </c>
      <c r="M23" s="139">
        <f>+'St 3.1'!M23+'St 3.2'!M23</f>
        <v>2840606.2199923582</v>
      </c>
      <c r="N23" s="146"/>
      <c r="O23" s="139">
        <f>+'St 3.1'!O23+'St 3.2'!O23</f>
        <v>100952.98209042256</v>
      </c>
      <c r="P23" s="139">
        <f>+'St 3.1'!P23+'St 3.2'!P23</f>
        <v>116473.47950000003</v>
      </c>
      <c r="Q23" s="139">
        <f>+'St 3.1'!Q23+'St 3.2'!Q23</f>
        <v>51699.839899999919</v>
      </c>
      <c r="R23" s="139">
        <f>+'St 3.1'!R23+'St 3.2'!R23</f>
        <v>159432.13419999991</v>
      </c>
      <c r="S23" s="139">
        <f>+'St 3.1'!S23+'St 3.2'!S23</f>
        <v>184882.5208000002</v>
      </c>
      <c r="T23" s="139">
        <f>+'St 3.1'!T23+'St 3.2'!T23</f>
        <v>288945.65569999977</v>
      </c>
      <c r="U23" s="139">
        <f>+'St 3.1'!U23+'St 3.2'!U23</f>
        <v>368370.745</v>
      </c>
      <c r="V23" s="139">
        <f>+'St 3.1'!V23+'St 3.2'!V23</f>
        <v>273720.10747125023</v>
      </c>
      <c r="W23" s="139">
        <f>+'St 3.1'!W23+'St 3.2'!W23</f>
        <v>335081.04142110806</v>
      </c>
      <c r="X23" s="149"/>
      <c r="Y23" s="149"/>
      <c r="Z23" s="149"/>
      <c r="AA23" s="149"/>
      <c r="AB23" s="149"/>
      <c r="AC23" s="149"/>
      <c r="AD23" s="149"/>
      <c r="AE23" s="149"/>
      <c r="AF23" s="149"/>
    </row>
    <row r="24" spans="1:32">
      <c r="B24" s="208" t="s">
        <v>40</v>
      </c>
      <c r="C24" s="219"/>
      <c r="D24" s="142">
        <f>+'St 3.1'!D24+'St 3.2'!D24</f>
        <v>961047.71390957735</v>
      </c>
      <c r="E24" s="142">
        <f>+'St 3.1'!E24+'St 3.2'!E24</f>
        <v>1062000.696</v>
      </c>
      <c r="F24" s="142">
        <f>+'St 3.1'!F24+'St 3.2'!F24</f>
        <v>1178474.1754999999</v>
      </c>
      <c r="G24" s="142">
        <f>+'St 3.1'!G24+'St 3.2'!G24</f>
        <v>1230174.0153999999</v>
      </c>
      <c r="H24" s="142">
        <f>+'St 3.1'!H24+'St 3.2'!H24</f>
        <v>1389606.1495999997</v>
      </c>
      <c r="I24" s="142">
        <f>+'St 3.1'!I24+'St 3.2'!I24</f>
        <v>1574488.6704000002</v>
      </c>
      <c r="J24" s="142">
        <f>+'St 3.1'!J24+'St 3.2'!J24</f>
        <v>1863434.3260999997</v>
      </c>
      <c r="K24" s="142">
        <f>+'St 3.1'!K24+'St 3.2'!K24</f>
        <v>2231805.0710999998</v>
      </c>
      <c r="L24" s="142">
        <f>+'St 3.1'!L24+'St 3.2'!L24</f>
        <v>2505525.1785712503</v>
      </c>
      <c r="M24" s="142">
        <f>+'St 3.1'!M24+'St 3.2'!M24</f>
        <v>2840606.2199923582</v>
      </c>
      <c r="N24" s="143"/>
      <c r="O24" s="142">
        <f>+'St 3.1'!O24+'St 3.2'!O24</f>
        <v>100952.98209042262</v>
      </c>
      <c r="P24" s="142">
        <f>+'St 3.1'!P24+'St 3.2'!P24</f>
        <v>116473.47950000003</v>
      </c>
      <c r="Q24" s="142">
        <f>+'St 3.1'!Q24+'St 3.2'!Q24</f>
        <v>51699.839899999948</v>
      </c>
      <c r="R24" s="142">
        <f>+'St 3.1'!R24+'St 3.2'!R24</f>
        <v>159432.1341999998</v>
      </c>
      <c r="S24" s="142">
        <f>+'St 3.1'!S24+'St 3.2'!S24</f>
        <v>184882.52080000023</v>
      </c>
      <c r="T24" s="142">
        <f>+'St 3.1'!T24+'St 3.2'!T24</f>
        <v>288945.65569999977</v>
      </c>
      <c r="U24" s="142">
        <f>+'St 3.1'!U24+'St 3.2'!U24</f>
        <v>368370.74500000011</v>
      </c>
      <c r="V24" s="142">
        <f>+'St 3.1'!V24+'St 3.2'!V24</f>
        <v>273720.10747125011</v>
      </c>
      <c r="W24" s="142">
        <f>+'St 3.1'!W24+'St 3.2'!W24</f>
        <v>335081.04142110824</v>
      </c>
      <c r="X24" s="150"/>
      <c r="Y24" s="150"/>
      <c r="Z24" s="150"/>
      <c r="AA24" s="150"/>
      <c r="AB24" s="150"/>
      <c r="AC24" s="150"/>
      <c r="AD24" s="150"/>
      <c r="AE24" s="150"/>
      <c r="AF24" s="150"/>
    </row>
    <row r="25" spans="1:32">
      <c r="B25" s="6" t="s">
        <v>41</v>
      </c>
      <c r="C25" s="219"/>
      <c r="D25" s="142">
        <f>+'St 3.1'!D25+'St 3.2'!D25</f>
        <v>0</v>
      </c>
      <c r="E25" s="142">
        <f>+'St 3.1'!E25+'St 3.2'!E25</f>
        <v>0</v>
      </c>
      <c r="F25" s="142">
        <f>+'St 3.1'!F25+'St 3.2'!F25</f>
        <v>0</v>
      </c>
      <c r="G25" s="142">
        <f>+'St 3.1'!G25+'St 3.2'!G25</f>
        <v>0</v>
      </c>
      <c r="H25" s="142">
        <f>+'St 3.1'!H25+'St 3.2'!H25</f>
        <v>0</v>
      </c>
      <c r="I25" s="142">
        <f>+'St 3.1'!I25+'St 3.2'!I25</f>
        <v>0</v>
      </c>
      <c r="J25" s="142">
        <f>+'St 3.1'!J25+'St 3.2'!J25</f>
        <v>0</v>
      </c>
      <c r="K25" s="142">
        <f>+'St 3.1'!K25+'St 3.2'!K25</f>
        <v>0</v>
      </c>
      <c r="L25" s="142">
        <f>+'St 3.1'!L25+'St 3.2'!L25</f>
        <v>0</v>
      </c>
      <c r="M25" s="142">
        <f>+'St 3.1'!M25+'St 3.2'!M25</f>
        <v>0</v>
      </c>
      <c r="N25" s="143"/>
      <c r="O25" s="142">
        <f>+'St 3.1'!O25+'St 3.2'!O25</f>
        <v>0</v>
      </c>
      <c r="P25" s="142">
        <f>+'St 3.1'!P25+'St 3.2'!P25</f>
        <v>0</v>
      </c>
      <c r="Q25" s="142">
        <f>+'St 3.1'!Q25+'St 3.2'!Q25</f>
        <v>0</v>
      </c>
      <c r="R25" s="142">
        <f>+'St 3.1'!R25+'St 3.2'!R25</f>
        <v>0</v>
      </c>
      <c r="S25" s="142">
        <f>+'St 3.1'!S25+'St 3.2'!S25</f>
        <v>0</v>
      </c>
      <c r="T25" s="142">
        <f>+'St 3.1'!T25+'St 3.2'!T25</f>
        <v>0</v>
      </c>
      <c r="U25" s="142">
        <f>+'St 3.1'!U25+'St 3.2'!U25</f>
        <v>0</v>
      </c>
      <c r="V25" s="142">
        <f>+'St 3.1'!V25+'St 3.2'!V25</f>
        <v>0</v>
      </c>
      <c r="W25" s="142">
        <f>+'St 3.1'!W25+'St 3.2'!W25</f>
        <v>0</v>
      </c>
      <c r="X25" s="150"/>
      <c r="Y25" s="150"/>
      <c r="Z25" s="150"/>
      <c r="AA25" s="150"/>
      <c r="AB25" s="150"/>
      <c r="AC25" s="150"/>
      <c r="AD25" s="150"/>
      <c r="AE25" s="150"/>
      <c r="AF25" s="150"/>
    </row>
    <row r="26" spans="1:32">
      <c r="B26" s="6" t="s">
        <v>42</v>
      </c>
      <c r="C26" s="219"/>
      <c r="D26" s="142">
        <f>+'St 3.1'!D26+'St 3.2'!D26</f>
        <v>0</v>
      </c>
      <c r="E26" s="142">
        <f>+'St 3.1'!E26+'St 3.2'!E26</f>
        <v>0</v>
      </c>
      <c r="F26" s="142">
        <f>+'St 3.1'!F26+'St 3.2'!F26</f>
        <v>0</v>
      </c>
      <c r="G26" s="142">
        <f>+'St 3.1'!G26+'St 3.2'!G26</f>
        <v>0</v>
      </c>
      <c r="H26" s="142">
        <f>+'St 3.1'!H26+'St 3.2'!H26</f>
        <v>0</v>
      </c>
      <c r="I26" s="142">
        <f>+'St 3.1'!I26+'St 3.2'!I26</f>
        <v>0</v>
      </c>
      <c r="J26" s="142">
        <f>+'St 3.1'!J26+'St 3.2'!J26</f>
        <v>0</v>
      </c>
      <c r="K26" s="142">
        <f>+'St 3.1'!K26+'St 3.2'!K26</f>
        <v>0</v>
      </c>
      <c r="L26" s="142">
        <f>+'St 3.1'!L26+'St 3.2'!L26</f>
        <v>0</v>
      </c>
      <c r="M26" s="142">
        <f>+'St 3.1'!M26+'St 3.2'!M26</f>
        <v>0</v>
      </c>
      <c r="N26" s="143"/>
      <c r="O26" s="142">
        <f>+'St 3.1'!O26+'St 3.2'!O26</f>
        <v>0</v>
      </c>
      <c r="P26" s="142">
        <f>+'St 3.1'!P26+'St 3.2'!P26</f>
        <v>0</v>
      </c>
      <c r="Q26" s="142">
        <f>+'St 3.1'!Q26+'St 3.2'!Q26</f>
        <v>0</v>
      </c>
      <c r="R26" s="142">
        <f>+'St 3.1'!R26+'St 3.2'!R26</f>
        <v>0</v>
      </c>
      <c r="S26" s="142">
        <f>+'St 3.1'!S26+'St 3.2'!S26</f>
        <v>0</v>
      </c>
      <c r="T26" s="142">
        <f>+'St 3.1'!T26+'St 3.2'!T26</f>
        <v>0</v>
      </c>
      <c r="U26" s="142">
        <f>+'St 3.1'!U26+'St 3.2'!U26</f>
        <v>0</v>
      </c>
      <c r="V26" s="142">
        <f>+'St 3.1'!V26+'St 3.2'!V26</f>
        <v>0</v>
      </c>
      <c r="W26" s="142">
        <f>+'St 3.1'!W26+'St 3.2'!W26</f>
        <v>0</v>
      </c>
      <c r="X26" s="150"/>
      <c r="Y26" s="150"/>
      <c r="Z26" s="150"/>
      <c r="AA26" s="150"/>
      <c r="AB26" s="150"/>
      <c r="AC26" s="150"/>
      <c r="AD26" s="150"/>
      <c r="AE26" s="150"/>
      <c r="AF26" s="150"/>
    </row>
    <row r="27" spans="1:32">
      <c r="B27" s="6" t="s">
        <v>43</v>
      </c>
      <c r="C27" s="219"/>
      <c r="D27" s="142">
        <f>+'St 3.1'!D27+'St 3.2'!D27</f>
        <v>0</v>
      </c>
      <c r="E27" s="142">
        <f>+'St 3.1'!E27+'St 3.2'!E27</f>
        <v>0</v>
      </c>
      <c r="F27" s="142">
        <f>+'St 3.1'!F27+'St 3.2'!F27</f>
        <v>0</v>
      </c>
      <c r="G27" s="142">
        <f>+'St 3.1'!G27+'St 3.2'!G27</f>
        <v>0</v>
      </c>
      <c r="H27" s="142">
        <f>+'St 3.1'!H27+'St 3.2'!H27</f>
        <v>0</v>
      </c>
      <c r="I27" s="142">
        <f>+'St 3.1'!I27+'St 3.2'!I27</f>
        <v>0</v>
      </c>
      <c r="J27" s="142">
        <f>+'St 3.1'!J27+'St 3.2'!J27</f>
        <v>0</v>
      </c>
      <c r="K27" s="142">
        <f>+'St 3.1'!K27+'St 3.2'!K27</f>
        <v>0</v>
      </c>
      <c r="L27" s="142">
        <f>+'St 3.1'!L27+'St 3.2'!L27</f>
        <v>0</v>
      </c>
      <c r="M27" s="142">
        <f>+'St 3.1'!M27+'St 3.2'!M27</f>
        <v>0</v>
      </c>
      <c r="N27" s="143"/>
      <c r="O27" s="142">
        <f>+'St 3.1'!O27+'St 3.2'!O27</f>
        <v>0</v>
      </c>
      <c r="P27" s="142">
        <f>+'St 3.1'!P27+'St 3.2'!P27</f>
        <v>0</v>
      </c>
      <c r="Q27" s="142">
        <f>+'St 3.1'!Q27+'St 3.2'!Q27</f>
        <v>0</v>
      </c>
      <c r="R27" s="142">
        <f>+'St 3.1'!R27+'St 3.2'!R27</f>
        <v>0</v>
      </c>
      <c r="S27" s="142">
        <f>+'St 3.1'!S27+'St 3.2'!S27</f>
        <v>0</v>
      </c>
      <c r="T27" s="142">
        <f>+'St 3.1'!T27+'St 3.2'!T27</f>
        <v>0</v>
      </c>
      <c r="U27" s="142">
        <f>+'St 3.1'!U27+'St 3.2'!U27</f>
        <v>0</v>
      </c>
      <c r="V27" s="142">
        <f>+'St 3.1'!V27+'St 3.2'!V27</f>
        <v>0</v>
      </c>
      <c r="W27" s="142">
        <f>+'St 3.1'!W27+'St 3.2'!W27</f>
        <v>0</v>
      </c>
      <c r="X27" s="150"/>
      <c r="Y27" s="150"/>
      <c r="Z27" s="150"/>
      <c r="AA27" s="150"/>
      <c r="AB27" s="150"/>
      <c r="AC27" s="150"/>
      <c r="AD27" s="150"/>
      <c r="AE27" s="150"/>
      <c r="AF27" s="150"/>
    </row>
    <row r="28" spans="1:32">
      <c r="B28" s="6" t="s">
        <v>44</v>
      </c>
      <c r="C28" s="219"/>
      <c r="D28" s="142">
        <f>+'St 3.1'!D28+'St 3.2'!D28</f>
        <v>176165.71949583272</v>
      </c>
      <c r="E28" s="142">
        <f>+'St 3.1'!E28+'St 3.2'!E28</f>
        <v>225702.98243250363</v>
      </c>
      <c r="F28" s="142">
        <f>+'St 3.1'!F28+'St 3.2'!F28</f>
        <v>237493.75305227004</v>
      </c>
      <c r="G28" s="142">
        <f>+'St 3.1'!G28+'St 3.2'!G28</f>
        <v>193710.65516957297</v>
      </c>
      <c r="H28" s="142">
        <f>+'St 3.1'!H28+'St 3.2'!H28</f>
        <v>235214.33393314204</v>
      </c>
      <c r="I28" s="142">
        <f>+'St 3.1'!I28+'St 3.2'!I28</f>
        <v>245911.74485157666</v>
      </c>
      <c r="J28" s="142">
        <f>+'St 3.1'!J28+'St 3.2'!J28</f>
        <v>302771.93207946816</v>
      </c>
      <c r="K28" s="142">
        <f>+'St 3.1'!K28+'St 3.2'!K28</f>
        <v>351832.89749140985</v>
      </c>
      <c r="L28" s="142">
        <f>+'St 3.1'!L28+'St 3.2'!L28</f>
        <v>364696.96310945187</v>
      </c>
      <c r="M28" s="142">
        <f>+'St 3.1'!M28+'St 3.2'!M28</f>
        <v>363951.0893136012</v>
      </c>
      <c r="N28" s="143"/>
      <c r="O28" s="142">
        <f>+'St 3.1'!O28+'St 3.2'!O28</f>
        <v>49537.262936670915</v>
      </c>
      <c r="P28" s="142">
        <f>+'St 3.1'!P28+'St 3.2'!P28</f>
        <v>11790.770619766408</v>
      </c>
      <c r="Q28" s="142">
        <f>+'St 3.1'!Q28+'St 3.2'!Q28</f>
        <v>-43783.097882697075</v>
      </c>
      <c r="R28" s="142">
        <f>+'St 3.1'!R28+'St 3.2'!R28</f>
        <v>41503.678763569085</v>
      </c>
      <c r="S28" s="142">
        <f>+'St 3.1'!S28+'St 3.2'!S28</f>
        <v>10697.410918434616</v>
      </c>
      <c r="T28" s="142">
        <f>+'St 3.1'!T28+'St 3.2'!T28</f>
        <v>56860.187227891496</v>
      </c>
      <c r="U28" s="142">
        <f>+'St 3.1'!U28+'St 3.2'!U28</f>
        <v>49060.965411941695</v>
      </c>
      <c r="V28" s="142">
        <f>+'St 3.1'!V28+'St 3.2'!V28</f>
        <v>12864.065618042014</v>
      </c>
      <c r="W28" s="142">
        <f>+'St 3.1'!W28+'St 3.2'!W28</f>
        <v>-745.87379585068447</v>
      </c>
      <c r="X28" s="150"/>
      <c r="Y28" s="150"/>
      <c r="Z28" s="150"/>
      <c r="AA28" s="150"/>
      <c r="AB28" s="150"/>
      <c r="AC28" s="150"/>
      <c r="AD28" s="150"/>
      <c r="AE28" s="150"/>
      <c r="AF28" s="150"/>
    </row>
    <row r="29" spans="1:32">
      <c r="B29" s="7" t="s">
        <v>45</v>
      </c>
      <c r="C29" s="219"/>
      <c r="D29" s="142">
        <f>+'St 3.1'!D29+'St 3.2'!D29</f>
        <v>0</v>
      </c>
      <c r="E29" s="142">
        <f>+'St 3.1'!E29+'St 3.2'!E29</f>
        <v>0</v>
      </c>
      <c r="F29" s="142">
        <f>+'St 3.1'!F29+'St 3.2'!F29</f>
        <v>0</v>
      </c>
      <c r="G29" s="142">
        <f>+'St 3.1'!G29+'St 3.2'!G29</f>
        <v>0</v>
      </c>
      <c r="H29" s="142">
        <f>+'St 3.1'!H29+'St 3.2'!H29</f>
        <v>0</v>
      </c>
      <c r="I29" s="142">
        <f>+'St 3.1'!I29+'St 3.2'!I29</f>
        <v>0</v>
      </c>
      <c r="J29" s="142">
        <f>+'St 3.1'!J29+'St 3.2'!J29</f>
        <v>0</v>
      </c>
      <c r="K29" s="142">
        <f>+'St 3.1'!K29+'St 3.2'!K29</f>
        <v>0</v>
      </c>
      <c r="L29" s="142">
        <f>+'St 3.1'!L29+'St 3.2'!L29</f>
        <v>0</v>
      </c>
      <c r="M29" s="142">
        <f>+'St 3.1'!M29+'St 3.2'!M29</f>
        <v>0</v>
      </c>
      <c r="N29" s="143"/>
      <c r="O29" s="142">
        <f>+'St 3.1'!O29+'St 3.2'!O29</f>
        <v>0</v>
      </c>
      <c r="P29" s="142">
        <f>+'St 3.1'!P29+'St 3.2'!P29</f>
        <v>0</v>
      </c>
      <c r="Q29" s="142">
        <f>+'St 3.1'!Q29+'St 3.2'!Q29</f>
        <v>0</v>
      </c>
      <c r="R29" s="142">
        <f>+'St 3.1'!R29+'St 3.2'!R29</f>
        <v>0</v>
      </c>
      <c r="S29" s="142">
        <f>+'St 3.1'!S29+'St 3.2'!S29</f>
        <v>0</v>
      </c>
      <c r="T29" s="142">
        <f>+'St 3.1'!T29+'St 3.2'!T29</f>
        <v>0</v>
      </c>
      <c r="U29" s="142">
        <f>+'St 3.1'!U29+'St 3.2'!U29</f>
        <v>0</v>
      </c>
      <c r="V29" s="142">
        <f>+'St 3.1'!V29+'St 3.2'!V29</f>
        <v>0</v>
      </c>
      <c r="W29" s="142">
        <f>+'St 3.1'!W29+'St 3.2'!W29</f>
        <v>0</v>
      </c>
      <c r="X29" s="150"/>
      <c r="Y29" s="150"/>
      <c r="Z29" s="150"/>
      <c r="AA29" s="150"/>
      <c r="AB29" s="150"/>
      <c r="AC29" s="150"/>
      <c r="AD29" s="150"/>
      <c r="AE29" s="150"/>
      <c r="AF29" s="150"/>
    </row>
    <row r="30" spans="1:32">
      <c r="B30" s="7" t="s">
        <v>46</v>
      </c>
      <c r="C30" s="219"/>
      <c r="D30" s="142">
        <f>+'St 3.1'!D30+'St 3.2'!D30</f>
        <v>176165.71949583272</v>
      </c>
      <c r="E30" s="142">
        <f>+'St 3.1'!E30+'St 3.2'!E30</f>
        <v>225702.98243250363</v>
      </c>
      <c r="F30" s="142">
        <f>+'St 3.1'!F30+'St 3.2'!F30</f>
        <v>237493.75305227004</v>
      </c>
      <c r="G30" s="142">
        <f>+'St 3.1'!G30+'St 3.2'!G30</f>
        <v>193710.65516957297</v>
      </c>
      <c r="H30" s="142">
        <f>+'St 3.1'!H30+'St 3.2'!H30</f>
        <v>235214.33393314204</v>
      </c>
      <c r="I30" s="142">
        <f>+'St 3.1'!I30+'St 3.2'!I30</f>
        <v>245911.74485157666</v>
      </c>
      <c r="J30" s="142">
        <f>+'St 3.1'!J30+'St 3.2'!J30</f>
        <v>302771.93207946816</v>
      </c>
      <c r="K30" s="142">
        <f>+'St 3.1'!K30+'St 3.2'!K30</f>
        <v>351832.89749140985</v>
      </c>
      <c r="L30" s="142">
        <f>+'St 3.1'!L30+'St 3.2'!L30</f>
        <v>364696.96310945187</v>
      </c>
      <c r="M30" s="142">
        <f>+'St 3.1'!M30+'St 3.2'!M30</f>
        <v>363951.0893136012</v>
      </c>
      <c r="N30" s="143"/>
      <c r="O30" s="142">
        <f>+'St 3.1'!O30+'St 3.2'!O30</f>
        <v>49537.262936670915</v>
      </c>
      <c r="P30" s="142">
        <f>+'St 3.1'!P30+'St 3.2'!P30</f>
        <v>11790.770619766408</v>
      </c>
      <c r="Q30" s="142">
        <f>+'St 3.1'!Q30+'St 3.2'!Q30</f>
        <v>-43783.097882697075</v>
      </c>
      <c r="R30" s="142">
        <f>+'St 3.1'!R30+'St 3.2'!R30</f>
        <v>41503.678763569085</v>
      </c>
      <c r="S30" s="142">
        <f>+'St 3.1'!S30+'St 3.2'!S30</f>
        <v>10697.410918434616</v>
      </c>
      <c r="T30" s="142">
        <f>+'St 3.1'!T30+'St 3.2'!T30</f>
        <v>56860.187227891496</v>
      </c>
      <c r="U30" s="142">
        <f>+'St 3.1'!U30+'St 3.2'!U30</f>
        <v>49060.965411941695</v>
      </c>
      <c r="V30" s="142">
        <f>+'St 3.1'!V30+'St 3.2'!V30</f>
        <v>12864.065618042014</v>
      </c>
      <c r="W30" s="142">
        <f>+'St 3.1'!W30+'St 3.2'!W30</f>
        <v>-745.87379585068447</v>
      </c>
      <c r="X30" s="150"/>
      <c r="Y30" s="150"/>
      <c r="Z30" s="150"/>
      <c r="AA30" s="150"/>
      <c r="AB30" s="150"/>
      <c r="AC30" s="150"/>
      <c r="AD30" s="150"/>
      <c r="AE30" s="150"/>
      <c r="AF30" s="150"/>
    </row>
    <row r="31" spans="1:32">
      <c r="B31" s="6" t="s">
        <v>317</v>
      </c>
      <c r="C31" s="219"/>
      <c r="D31" s="142">
        <f>+'St 3.1'!D31+'St 3.2'!D31</f>
        <v>106586.0343</v>
      </c>
      <c r="E31" s="142">
        <f>+'St 3.1'!E31+'St 3.2'!E31</f>
        <v>113024.07550000001</v>
      </c>
      <c r="F31" s="142">
        <f>+'St 3.1'!F31+'St 3.2'!F31</f>
        <v>125708.32339999999</v>
      </c>
      <c r="G31" s="142">
        <f>+'St 3.1'!G31+'St 3.2'!G31</f>
        <v>153405.19349999999</v>
      </c>
      <c r="H31" s="142">
        <f>+'St 3.1'!H31+'St 3.2'!H31</f>
        <v>166382.68909999999</v>
      </c>
      <c r="I31" s="142">
        <f>+'St 3.1'!I31+'St 3.2'!I31</f>
        <v>182434.6244</v>
      </c>
      <c r="J31" s="142">
        <f>+'St 3.1'!J31+'St 3.2'!J31</f>
        <v>208669.74690000003</v>
      </c>
      <c r="K31" s="142">
        <f>+'St 3.1'!K31+'St 3.2'!K31</f>
        <v>276419.42129999999</v>
      </c>
      <c r="L31" s="142">
        <f>+'St 3.1'!L31+'St 3.2'!L31</f>
        <v>245681.06457125014</v>
      </c>
      <c r="M31" s="142">
        <f>+'St 3.1'!M31+'St 3.2'!M31</f>
        <v>292901.28909999999</v>
      </c>
      <c r="N31" s="143"/>
      <c r="O31" s="142">
        <f>+'St 3.1'!O31+'St 3.2'!O31</f>
        <v>6438.0411999999978</v>
      </c>
      <c r="P31" s="142">
        <f>+'St 3.1'!P31+'St 3.2'!P31</f>
        <v>12684.247899999991</v>
      </c>
      <c r="Q31" s="142">
        <f>+'St 3.1'!Q31+'St 3.2'!Q31</f>
        <v>27696.8701</v>
      </c>
      <c r="R31" s="142">
        <f>+'St 3.1'!R31+'St 3.2'!R31</f>
        <v>12977.495599999998</v>
      </c>
      <c r="S31" s="142">
        <f>+'St 3.1'!S31+'St 3.2'!S31</f>
        <v>16051.935300000014</v>
      </c>
      <c r="T31" s="142">
        <f>+'St 3.1'!T31+'St 3.2'!T31</f>
        <v>26235.122500000012</v>
      </c>
      <c r="U31" s="142">
        <f>+'St 3.1'!U31+'St 3.2'!U31</f>
        <v>67749.67439999996</v>
      </c>
      <c r="V31" s="142">
        <f>+'St 3.1'!V31+'St 3.2'!V31</f>
        <v>-30738.356728749841</v>
      </c>
      <c r="W31" s="142">
        <f>+'St 3.1'!W31+'St 3.2'!W31</f>
        <v>47220.224528749852</v>
      </c>
      <c r="X31" s="150"/>
      <c r="Y31" s="150"/>
      <c r="Z31" s="150"/>
      <c r="AA31" s="150"/>
      <c r="AB31" s="150"/>
      <c r="AC31" s="150"/>
      <c r="AD31" s="150"/>
      <c r="AE31" s="150"/>
      <c r="AF31" s="150"/>
    </row>
    <row r="32" spans="1:32">
      <c r="B32" s="6" t="s">
        <v>108</v>
      </c>
      <c r="C32" s="219"/>
      <c r="D32" s="142">
        <f>+'St 3.1'!D32+'St 3.2'!D32</f>
        <v>0</v>
      </c>
      <c r="E32" s="142">
        <f>+'St 3.1'!E32+'St 3.2'!E32</f>
        <v>0</v>
      </c>
      <c r="F32" s="142">
        <f>+'St 3.1'!F32+'St 3.2'!F32</f>
        <v>0</v>
      </c>
      <c r="G32" s="142">
        <f>+'St 3.1'!G32+'St 3.2'!G32</f>
        <v>0</v>
      </c>
      <c r="H32" s="142">
        <f>+'St 3.1'!H32+'St 3.2'!H32</f>
        <v>0</v>
      </c>
      <c r="I32" s="142">
        <f>+'St 3.1'!I32+'St 3.2'!I32</f>
        <v>0</v>
      </c>
      <c r="J32" s="142">
        <f>+'St 3.1'!J32+'St 3.2'!J32</f>
        <v>0</v>
      </c>
      <c r="K32" s="142">
        <f>+'St 3.1'!K32+'St 3.2'!K32</f>
        <v>0</v>
      </c>
      <c r="L32" s="142">
        <f>+'St 3.1'!L32+'St 3.2'!L32</f>
        <v>0</v>
      </c>
      <c r="M32" s="142">
        <f>+'St 3.1'!M32+'St 3.2'!M32</f>
        <v>0</v>
      </c>
      <c r="N32" s="143"/>
      <c r="O32" s="142">
        <f>+'St 3.1'!O32+'St 3.2'!O32</f>
        <v>0</v>
      </c>
      <c r="P32" s="142">
        <f>+'St 3.1'!P32+'St 3.2'!P32</f>
        <v>0</v>
      </c>
      <c r="Q32" s="142">
        <f>+'St 3.1'!Q32+'St 3.2'!Q32</f>
        <v>0</v>
      </c>
      <c r="R32" s="142">
        <f>+'St 3.1'!R32+'St 3.2'!R32</f>
        <v>0</v>
      </c>
      <c r="S32" s="142">
        <f>+'St 3.1'!S32+'St 3.2'!S32</f>
        <v>0</v>
      </c>
      <c r="T32" s="142">
        <f>+'St 3.1'!T32+'St 3.2'!T32</f>
        <v>0</v>
      </c>
      <c r="U32" s="142">
        <f>+'St 3.1'!U32+'St 3.2'!U32</f>
        <v>0</v>
      </c>
      <c r="V32" s="142">
        <f>+'St 3.1'!V32+'St 3.2'!V32</f>
        <v>0</v>
      </c>
      <c r="W32" s="142">
        <f>+'St 3.1'!W32+'St 3.2'!W32</f>
        <v>0</v>
      </c>
      <c r="X32" s="150"/>
      <c r="Y32" s="150"/>
      <c r="Z32" s="150"/>
      <c r="AA32" s="150"/>
      <c r="AB32" s="150"/>
      <c r="AC32" s="150"/>
      <c r="AD32" s="150"/>
      <c r="AE32" s="150"/>
      <c r="AF32" s="150"/>
    </row>
    <row r="33" spans="1:32">
      <c r="B33" s="6" t="s">
        <v>48</v>
      </c>
      <c r="C33" s="219"/>
      <c r="D33" s="142">
        <f>+'St 3.1'!D33+'St 3.2'!D33</f>
        <v>0</v>
      </c>
      <c r="E33" s="142">
        <f>+'St 3.1'!E33+'St 3.2'!E33</f>
        <v>0</v>
      </c>
      <c r="F33" s="142">
        <f>+'St 3.1'!F33+'St 3.2'!F33</f>
        <v>0</v>
      </c>
      <c r="G33" s="142">
        <f>+'St 3.1'!G33+'St 3.2'!G33</f>
        <v>0</v>
      </c>
      <c r="H33" s="142">
        <f>+'St 3.1'!H33+'St 3.2'!H33</f>
        <v>0</v>
      </c>
      <c r="I33" s="142">
        <f>+'St 3.1'!I33+'St 3.2'!I33</f>
        <v>0</v>
      </c>
      <c r="J33" s="142">
        <f>+'St 3.1'!J33+'St 3.2'!J33</f>
        <v>0</v>
      </c>
      <c r="K33" s="142">
        <f>+'St 3.1'!K33+'St 3.2'!K33</f>
        <v>0</v>
      </c>
      <c r="L33" s="142">
        <f>+'St 3.1'!L33+'St 3.2'!L33</f>
        <v>0</v>
      </c>
      <c r="M33" s="142">
        <f>+'St 3.1'!M33+'St 3.2'!M33</f>
        <v>0</v>
      </c>
      <c r="N33" s="148"/>
      <c r="O33" s="142">
        <f>+'St 3.1'!O33+'St 3.2'!O33</f>
        <v>0</v>
      </c>
      <c r="P33" s="142">
        <f>+'St 3.1'!P33+'St 3.2'!P33</f>
        <v>0</v>
      </c>
      <c r="Q33" s="142">
        <f>+'St 3.1'!Q33+'St 3.2'!Q33</f>
        <v>0</v>
      </c>
      <c r="R33" s="142">
        <f>+'St 3.1'!R33+'St 3.2'!R33</f>
        <v>0</v>
      </c>
      <c r="S33" s="142">
        <f>+'St 3.1'!S33+'St 3.2'!S33</f>
        <v>0</v>
      </c>
      <c r="T33" s="142">
        <f>+'St 3.1'!T33+'St 3.2'!T33</f>
        <v>0</v>
      </c>
      <c r="U33" s="142">
        <f>+'St 3.1'!U33+'St 3.2'!U33</f>
        <v>0</v>
      </c>
      <c r="V33" s="142">
        <f>+'St 3.1'!V33+'St 3.2'!V33</f>
        <v>0</v>
      </c>
      <c r="W33" s="142">
        <f>+'St 3.1'!W33+'St 3.2'!W33</f>
        <v>0</v>
      </c>
      <c r="X33" s="150"/>
      <c r="Y33" s="150"/>
      <c r="Z33" s="150"/>
      <c r="AA33" s="150"/>
      <c r="AB33" s="150"/>
      <c r="AC33" s="150"/>
      <c r="AD33" s="150"/>
      <c r="AE33" s="150"/>
      <c r="AF33" s="150"/>
    </row>
    <row r="34" spans="1:32">
      <c r="B34" s="6" t="s">
        <v>325</v>
      </c>
      <c r="C34" s="219"/>
      <c r="D34" s="142">
        <f>+'St 3.1'!D34+'St 3.2'!D34</f>
        <v>678295.9601137446</v>
      </c>
      <c r="E34" s="142">
        <f>+'St 3.1'!E34+'St 3.2'!E34</f>
        <v>723273.63806749636</v>
      </c>
      <c r="F34" s="142">
        <f>+'St 3.1'!F34+'St 3.2'!F34</f>
        <v>815272.09904772998</v>
      </c>
      <c r="G34" s="142">
        <f>+'St 3.1'!G34+'St 3.2'!G34</f>
        <v>883058.16673042695</v>
      </c>
      <c r="H34" s="142">
        <f>+'St 3.1'!H34+'St 3.2'!H34</f>
        <v>988009.1265668578</v>
      </c>
      <c r="I34" s="142">
        <f>+'St 3.1'!I34+'St 3.2'!I34</f>
        <v>1146142.3011484235</v>
      </c>
      <c r="J34" s="142">
        <f>+'St 3.1'!J34+'St 3.2'!J34</f>
        <v>1351992.6471205316</v>
      </c>
      <c r="K34" s="142">
        <f>+'St 3.1'!K34+'St 3.2'!K34</f>
        <v>1603552.7523085901</v>
      </c>
      <c r="L34" s="142">
        <f>+'St 3.1'!L34+'St 3.2'!L34</f>
        <v>1895147.150890548</v>
      </c>
      <c r="M34" s="142">
        <f>+'St 3.1'!M34+'St 3.2'!M34</f>
        <v>2183753.8415787569</v>
      </c>
      <c r="N34" s="143"/>
      <c r="O34" s="142">
        <f>+'St 3.1'!O34+'St 3.2'!O34</f>
        <v>44977.677953751729</v>
      </c>
      <c r="P34" s="142">
        <f>+'St 3.1'!P34+'St 3.2'!P34</f>
        <v>91998.460980233634</v>
      </c>
      <c r="Q34" s="142">
        <f>+'St 3.1'!Q34+'St 3.2'!Q34</f>
        <v>67786.067682696987</v>
      </c>
      <c r="R34" s="142">
        <f>+'St 3.1'!R34+'St 3.2'!R34</f>
        <v>104950.95983643073</v>
      </c>
      <c r="S34" s="142">
        <f>+'St 3.1'!S34+'St 3.2'!S34</f>
        <v>158133.17458156563</v>
      </c>
      <c r="T34" s="142">
        <f>+'St 3.1'!T34+'St 3.2'!T34</f>
        <v>205850.34597210828</v>
      </c>
      <c r="U34" s="142">
        <f>+'St 3.1'!U34+'St 3.2'!U34</f>
        <v>251560.10518805849</v>
      </c>
      <c r="V34" s="142">
        <f>+'St 3.1'!V34+'St 3.2'!V34</f>
        <v>291594.39858195791</v>
      </c>
      <c r="W34" s="142">
        <f>+'St 3.1'!W34+'St 3.2'!W34</f>
        <v>288606.69068820908</v>
      </c>
      <c r="X34" s="150"/>
      <c r="Y34" s="150"/>
      <c r="Z34" s="150"/>
      <c r="AA34" s="150"/>
      <c r="AB34" s="150"/>
      <c r="AC34" s="150"/>
      <c r="AD34" s="150"/>
      <c r="AE34" s="150"/>
      <c r="AF34" s="150"/>
    </row>
    <row r="35" spans="1:32">
      <c r="B35" s="8" t="s">
        <v>101</v>
      </c>
      <c r="C35" s="219"/>
      <c r="D35" s="142">
        <f>+'St 3.1'!D35+'St 3.2'!D35</f>
        <v>0</v>
      </c>
      <c r="E35" s="142">
        <f>+'St 3.1'!E35+'St 3.2'!E35</f>
        <v>0</v>
      </c>
      <c r="F35" s="142">
        <f>+'St 3.1'!F35+'St 3.2'!F35</f>
        <v>0</v>
      </c>
      <c r="G35" s="142">
        <f>+'St 3.1'!G35+'St 3.2'!G35</f>
        <v>0</v>
      </c>
      <c r="H35" s="142">
        <f>+'St 3.1'!H35+'St 3.2'!H35</f>
        <v>0</v>
      </c>
      <c r="I35" s="142">
        <f>+'St 3.1'!I35+'St 3.2'!I35</f>
        <v>0</v>
      </c>
      <c r="J35" s="142">
        <f>+'St 3.1'!J35+'St 3.2'!J35</f>
        <v>0</v>
      </c>
      <c r="K35" s="142">
        <f>+'St 3.1'!K35+'St 3.2'!K35</f>
        <v>0</v>
      </c>
      <c r="L35" s="142">
        <f>+'St 3.1'!L35+'St 3.2'!L35</f>
        <v>0</v>
      </c>
      <c r="M35" s="142">
        <f>+'St 3.1'!M35+'St 3.2'!M35</f>
        <v>0</v>
      </c>
      <c r="N35" s="143"/>
      <c r="O35" s="142">
        <f>+'St 3.1'!O35+'St 3.2'!O35</f>
        <v>0</v>
      </c>
      <c r="P35" s="142">
        <f>+'St 3.1'!P35+'St 3.2'!P35</f>
        <v>0</v>
      </c>
      <c r="Q35" s="142">
        <f>+'St 3.1'!Q35+'St 3.2'!Q35</f>
        <v>0</v>
      </c>
      <c r="R35" s="142">
        <f>+'St 3.1'!R35+'St 3.2'!R35</f>
        <v>0</v>
      </c>
      <c r="S35" s="142">
        <f>+'St 3.1'!S35+'St 3.2'!S35</f>
        <v>0</v>
      </c>
      <c r="T35" s="142">
        <f>+'St 3.1'!T35+'St 3.2'!T35</f>
        <v>0</v>
      </c>
      <c r="U35" s="142">
        <f>+'St 3.1'!U35+'St 3.2'!U35</f>
        <v>0</v>
      </c>
      <c r="V35" s="142">
        <f>+'St 3.1'!V35+'St 3.2'!V35</f>
        <v>0</v>
      </c>
      <c r="W35" s="142">
        <f>+'St 3.1'!W35+'St 3.2'!W35</f>
        <v>0</v>
      </c>
      <c r="X35" s="150"/>
      <c r="Y35" s="150"/>
      <c r="Z35" s="150"/>
      <c r="AA35" s="150"/>
      <c r="AB35" s="150"/>
      <c r="AC35" s="150"/>
      <c r="AD35" s="150"/>
      <c r="AE35" s="150"/>
      <c r="AF35" s="150"/>
    </row>
    <row r="36" spans="1:32" s="45" customFormat="1">
      <c r="A36" s="38"/>
      <c r="B36" s="29" t="s">
        <v>9</v>
      </c>
      <c r="C36" s="209" t="s">
        <v>296</v>
      </c>
      <c r="D36" s="139">
        <f>+'St 3.1'!D36+'St 3.2'!D36</f>
        <v>4739219.9115401842</v>
      </c>
      <c r="E36" s="139">
        <f>+'St 3.1'!E36+'St 3.2'!E36</f>
        <v>5359100.2737245467</v>
      </c>
      <c r="F36" s="139">
        <f>+'St 3.1'!F36+'St 3.2'!F36</f>
        <v>6054514.2737756893</v>
      </c>
      <c r="G36" s="139">
        <f>+'St 3.1'!G36+'St 3.2'!G36</f>
        <v>6756545.1958182305</v>
      </c>
      <c r="H36" s="139">
        <f>+'St 3.1'!H36+'St 3.2'!H36</f>
        <v>7672312.8153582737</v>
      </c>
      <c r="I36" s="139">
        <f>+'St 3.1'!I36+'St 3.2'!I36</f>
        <v>8465149.8838078231</v>
      </c>
      <c r="J36" s="139">
        <f>+'St 3.1'!J36+'St 3.2'!J36</f>
        <v>9354214.5351043548</v>
      </c>
      <c r="K36" s="139">
        <f>+'St 3.1'!K36+'St 3.2'!K36</f>
        <v>10228434.524578597</v>
      </c>
      <c r="L36" s="139">
        <f>+'St 3.1'!L36+'St 3.2'!L36</f>
        <v>11540841.730647011</v>
      </c>
      <c r="M36" s="139">
        <f>+'St 3.1'!M36+'St 3.2'!M36</f>
        <v>13618435.2719</v>
      </c>
      <c r="N36" s="146"/>
      <c r="O36" s="139">
        <f>+'St 3.1'!O36+'St 3.2'!O36</f>
        <v>619880.36218436295</v>
      </c>
      <c r="P36" s="139">
        <f>+'St 3.1'!P36+'St 3.2'!P36</f>
        <v>695414.00005114242</v>
      </c>
      <c r="Q36" s="139">
        <f>+'St 3.1'!Q36+'St 3.2'!Q36</f>
        <v>702030.92204254132</v>
      </c>
      <c r="R36" s="139">
        <f>+'St 3.1'!R36+'St 3.2'!R36</f>
        <v>915767.61954004283</v>
      </c>
      <c r="S36" s="139">
        <f>+'St 3.1'!S36+'St 3.2'!S36</f>
        <v>792837.06844955008</v>
      </c>
      <c r="T36" s="139">
        <f>+'St 3.1'!T36+'St 3.2'!T36</f>
        <v>889064.6512965319</v>
      </c>
      <c r="U36" s="139">
        <f>+'St 3.1'!U36+'St 3.2'!U36</f>
        <v>874219.98947424302</v>
      </c>
      <c r="V36" s="139">
        <f>+'St 3.1'!V36+'St 3.2'!V36</f>
        <v>1312407.2060684119</v>
      </c>
      <c r="W36" s="139">
        <f>+'St 3.1'!W36+'St 3.2'!W36</f>
        <v>2077593.5412529907</v>
      </c>
      <c r="X36" s="149"/>
      <c r="Y36" s="149"/>
      <c r="Z36" s="149"/>
      <c r="AA36" s="149"/>
      <c r="AB36" s="149"/>
      <c r="AC36" s="149"/>
      <c r="AD36" s="149"/>
      <c r="AE36" s="149"/>
      <c r="AF36" s="149"/>
    </row>
    <row r="37" spans="1:32">
      <c r="B37" s="208" t="s">
        <v>40</v>
      </c>
      <c r="C37" s="219"/>
      <c r="D37" s="142">
        <f>+'St 3.1'!D37+'St 3.2'!D37</f>
        <v>4620539.5913236625</v>
      </c>
      <c r="E37" s="142">
        <f>+'St 3.1'!E37+'St 3.2'!E37</f>
        <v>5049655.1128252698</v>
      </c>
      <c r="F37" s="142">
        <f>+'St 3.1'!F37+'St 3.2'!F37</f>
        <v>5763258.6130950022</v>
      </c>
      <c r="G37" s="142">
        <f>+'St 3.1'!G37+'St 3.2'!G37</f>
        <v>6503030.2181654321</v>
      </c>
      <c r="H37" s="142">
        <f>+'St 3.1'!H37+'St 3.2'!H37</f>
        <v>7217931.7682383265</v>
      </c>
      <c r="I37" s="142">
        <f>+'St 3.1'!I37+'St 3.2'!I37</f>
        <v>7976481.4333363958</v>
      </c>
      <c r="J37" s="142">
        <f>+'St 3.1'!J37+'St 3.2'!J37</f>
        <v>8771791.0071999598</v>
      </c>
      <c r="K37" s="142">
        <f>+'St 3.1'!K37+'St 3.2'!K37</f>
        <v>9670667.621324772</v>
      </c>
      <c r="L37" s="142">
        <f>+'St 3.1'!L37+'St 3.2'!L37</f>
        <v>10908058.686401164</v>
      </c>
      <c r="M37" s="142">
        <f>+'St 3.1'!M37+'St 3.2'!M37</f>
        <v>12926799.846175242</v>
      </c>
      <c r="N37" s="143"/>
      <c r="O37" s="142">
        <f>+'St 3.1'!O37+'St 3.2'!O37</f>
        <v>429115.52150160703</v>
      </c>
      <c r="P37" s="142">
        <f>+'St 3.1'!P37+'St 3.2'!P37</f>
        <v>713603.50026973151</v>
      </c>
      <c r="Q37" s="142">
        <f>+'St 3.1'!Q37+'St 3.2'!Q37</f>
        <v>739771.60507043137</v>
      </c>
      <c r="R37" s="142">
        <f>+'St 3.1'!R37+'St 3.2'!R37</f>
        <v>714901.55007289373</v>
      </c>
      <c r="S37" s="142">
        <f>+'St 3.1'!S37+'St 3.2'!S37</f>
        <v>758549.6650980718</v>
      </c>
      <c r="T37" s="142">
        <f>+'St 3.1'!T37+'St 3.2'!T37</f>
        <v>795309.57386356383</v>
      </c>
      <c r="U37" s="142">
        <f>+'St 3.1'!U37+'St 3.2'!U37</f>
        <v>898876.61412481125</v>
      </c>
      <c r="V37" s="142">
        <f>+'St 3.1'!V37+'St 3.2'!V37</f>
        <v>1237391.0650763907</v>
      </c>
      <c r="W37" s="142">
        <f>+'St 3.1'!W37+'St 3.2'!W37</f>
        <v>2018741.1597740785</v>
      </c>
      <c r="X37" s="150"/>
      <c r="Y37" s="150"/>
      <c r="Z37" s="150"/>
      <c r="AA37" s="150"/>
      <c r="AB37" s="150"/>
      <c r="AC37" s="150"/>
      <c r="AD37" s="150"/>
      <c r="AE37" s="150"/>
      <c r="AF37" s="150"/>
    </row>
    <row r="38" spans="1:32">
      <c r="B38" s="6" t="s">
        <v>41</v>
      </c>
      <c r="C38" s="219"/>
      <c r="D38" s="142">
        <f>+'St 3.1'!D38+'St 3.2'!D38</f>
        <v>346658.41513691627</v>
      </c>
      <c r="E38" s="142">
        <f>+'St 3.1'!E38+'St 3.2'!E38</f>
        <v>520663.3744589687</v>
      </c>
      <c r="F38" s="142">
        <f>+'St 3.1'!F38+'St 3.2'!F38</f>
        <v>564473.86860467144</v>
      </c>
      <c r="G38" s="142">
        <f>+'St 3.1'!G38+'St 3.2'!G38</f>
        <v>534320.79497361765</v>
      </c>
      <c r="H38" s="142">
        <f>+'St 3.1'!H38+'St 3.2'!H38</f>
        <v>587877.37665523123</v>
      </c>
      <c r="I38" s="142">
        <f>+'St 3.1'!I38+'St 3.2'!I38</f>
        <v>687808.54674254672</v>
      </c>
      <c r="J38" s="142">
        <f>+'St 3.1'!J38+'St 3.2'!J38</f>
        <v>593527.97679729853</v>
      </c>
      <c r="K38" s="142">
        <f>+'St 3.1'!K38+'St 3.2'!K38</f>
        <v>843808.67346244573</v>
      </c>
      <c r="L38" s="142">
        <f>+'St 3.1'!L38+'St 3.2'!L38</f>
        <v>907406.87045649684</v>
      </c>
      <c r="M38" s="142">
        <f>+'St 3.1'!M38+'St 3.2'!M38</f>
        <v>1192123.2036415956</v>
      </c>
      <c r="N38" s="143"/>
      <c r="O38" s="142">
        <f>+'St 3.1'!O38+'St 3.2'!O38</f>
        <v>174004.9593220524</v>
      </c>
      <c r="P38" s="142">
        <f>+'St 3.1'!P38+'St 3.2'!P38</f>
        <v>43810.49414570276</v>
      </c>
      <c r="Q38" s="142">
        <f>+'St 3.1'!Q38+'St 3.2'!Q38</f>
        <v>-30153.073631053707</v>
      </c>
      <c r="R38" s="142">
        <f>+'St 3.1'!R38+'St 3.2'!R38</f>
        <v>53556.581681613563</v>
      </c>
      <c r="S38" s="142">
        <f>+'St 3.1'!S38+'St 3.2'!S38</f>
        <v>99931.170087315419</v>
      </c>
      <c r="T38" s="142">
        <f>+'St 3.1'!T38+'St 3.2'!T38</f>
        <v>-94280.569945248135</v>
      </c>
      <c r="U38" s="142">
        <f>+'St 3.1'!U38+'St 3.2'!U38</f>
        <v>250280.6966651472</v>
      </c>
      <c r="V38" s="142">
        <f>+'St 3.1'!V38+'St 3.2'!V38</f>
        <v>63598.196994051068</v>
      </c>
      <c r="W38" s="142">
        <f>+'St 3.1'!W38+'St 3.2'!W38</f>
        <v>284716.33318509866</v>
      </c>
      <c r="X38" s="150"/>
      <c r="Y38" s="150"/>
      <c r="Z38" s="150"/>
      <c r="AA38" s="150"/>
      <c r="AB38" s="150"/>
      <c r="AC38" s="150"/>
      <c r="AD38" s="150"/>
      <c r="AE38" s="150"/>
      <c r="AF38" s="150"/>
    </row>
    <row r="39" spans="1:32">
      <c r="B39" s="6" t="s">
        <v>42</v>
      </c>
      <c r="C39" s="219"/>
      <c r="D39" s="142">
        <f>+'St 3.1'!D39+'St 3.2'!D39</f>
        <v>2141470.6351823453</v>
      </c>
      <c r="E39" s="142">
        <f>+'St 3.1'!E39+'St 3.2'!E39</f>
        <v>2161750.2288360894</v>
      </c>
      <c r="F39" s="142">
        <f>+'St 3.1'!F39+'St 3.2'!F39</f>
        <v>2493752.8614648962</v>
      </c>
      <c r="G39" s="142">
        <f>+'St 3.1'!G39+'St 3.2'!G39</f>
        <v>2736223.075368329</v>
      </c>
      <c r="H39" s="142">
        <f>+'St 3.1'!H39+'St 3.2'!H39</f>
        <v>3074417.5190098304</v>
      </c>
      <c r="I39" s="142">
        <f>+'St 3.1'!I39+'St 3.2'!I39</f>
        <v>3275196.5418800507</v>
      </c>
      <c r="J39" s="142">
        <f>+'St 3.1'!J39+'St 3.2'!J39</f>
        <v>3740906.6464224756</v>
      </c>
      <c r="K39" s="142">
        <f>+'St 3.1'!K39+'St 3.2'!K39</f>
        <v>3961081.935980882</v>
      </c>
      <c r="L39" s="142">
        <f>+'St 3.1'!L39+'St 3.2'!L39</f>
        <v>4506995.0822545895</v>
      </c>
      <c r="M39" s="142">
        <f>+'St 3.1'!M39+'St 3.2'!M39</f>
        <v>5134144.6361968266</v>
      </c>
      <c r="N39" s="143"/>
      <c r="O39" s="142">
        <f>+'St 3.1'!O39+'St 3.2'!O39</f>
        <v>20279.593653743999</v>
      </c>
      <c r="P39" s="142">
        <f>+'St 3.1'!P39+'St 3.2'!P39</f>
        <v>332002.63262880663</v>
      </c>
      <c r="Q39" s="142">
        <f>+'St 3.1'!Q39+'St 3.2'!Q39</f>
        <v>242470.21390343289</v>
      </c>
      <c r="R39" s="142">
        <f>+'St 3.1'!R39+'St 3.2'!R39</f>
        <v>338194.44364150177</v>
      </c>
      <c r="S39" s="142">
        <f>+'St 3.1'!S39+'St 3.2'!S39</f>
        <v>200779.02287021998</v>
      </c>
      <c r="T39" s="142">
        <f>+'St 3.1'!T39+'St 3.2'!T39</f>
        <v>465710.10454242514</v>
      </c>
      <c r="U39" s="142">
        <f>+'St 3.1'!U39+'St 3.2'!U39</f>
        <v>220175.28955840625</v>
      </c>
      <c r="V39" s="142">
        <f>+'St 3.1'!V39+'St 3.2'!V39</f>
        <v>545913.14627370739</v>
      </c>
      <c r="W39" s="142">
        <f>+'St 3.1'!W39+'St 3.2'!W39</f>
        <v>627149.55394223728</v>
      </c>
      <c r="X39" s="150"/>
      <c r="Y39" s="150"/>
      <c r="Z39" s="150"/>
      <c r="AA39" s="150"/>
      <c r="AB39" s="150"/>
      <c r="AC39" s="150"/>
      <c r="AD39" s="150"/>
      <c r="AE39" s="150"/>
      <c r="AF39" s="150"/>
    </row>
    <row r="40" spans="1:32">
      <c r="B40" s="6" t="s">
        <v>43</v>
      </c>
      <c r="C40" s="219"/>
      <c r="D40" s="142">
        <f>+'St 3.1'!D40+'St 3.2'!D40</f>
        <v>1100693.4873136997</v>
      </c>
      <c r="E40" s="142">
        <f>+'St 3.1'!E40+'St 3.2'!E40</f>
        <v>1393746.6180421161</v>
      </c>
      <c r="F40" s="142">
        <f>+'St 3.1'!F40+'St 3.2'!F40</f>
        <v>1688368.1183347213</v>
      </c>
      <c r="G40" s="142">
        <f>+'St 3.1'!G40+'St 3.2'!G40</f>
        <v>2134488.4286966124</v>
      </c>
      <c r="H40" s="142">
        <f>+'St 3.1'!H40+'St 3.2'!H40</f>
        <v>2369179.6794518596</v>
      </c>
      <c r="I40" s="142">
        <f>+'St 3.1'!I40+'St 3.2'!I40</f>
        <v>2827674.3004892683</v>
      </c>
      <c r="J40" s="142">
        <f>+'St 3.1'!J40+'St 3.2'!J40</f>
        <v>3196070.1485091476</v>
      </c>
      <c r="K40" s="142">
        <f>+'St 3.1'!K40+'St 3.2'!K40</f>
        <v>3573154.5773462569</v>
      </c>
      <c r="L40" s="142">
        <f>+'St 3.1'!L40+'St 3.2'!L40</f>
        <v>4187470.0604592143</v>
      </c>
      <c r="M40" s="142">
        <f>+'St 3.1'!M40+'St 3.2'!M40</f>
        <v>5160550.0231395382</v>
      </c>
      <c r="N40" s="143"/>
      <c r="O40" s="142">
        <f>+'St 3.1'!O40+'St 3.2'!O40</f>
        <v>293053.13072841661</v>
      </c>
      <c r="P40" s="142">
        <f>+'St 3.1'!P40+'St 3.2'!P40</f>
        <v>294621.50029260502</v>
      </c>
      <c r="Q40" s="142">
        <f>+'St 3.1'!Q40+'St 3.2'!Q40</f>
        <v>446120.31036189129</v>
      </c>
      <c r="R40" s="142">
        <f>+'St 3.1'!R40+'St 3.2'!R40</f>
        <v>234691.25075524708</v>
      </c>
      <c r="S40" s="142">
        <f>+'St 3.1'!S40+'St 3.2'!S40</f>
        <v>458494.62103740894</v>
      </c>
      <c r="T40" s="142">
        <f>+'St 3.1'!T40+'St 3.2'!T40</f>
        <v>368395.84801987931</v>
      </c>
      <c r="U40" s="142">
        <f>+'St 3.1'!U40+'St 3.2'!U40</f>
        <v>377084.42883710883</v>
      </c>
      <c r="V40" s="142">
        <f>+'St 3.1'!V40+'St 3.2'!V40</f>
        <v>614315.48311295733</v>
      </c>
      <c r="W40" s="142">
        <f>+'St 3.1'!W40+'St 3.2'!W40</f>
        <v>973079.96268032398</v>
      </c>
      <c r="X40" s="150"/>
      <c r="Y40" s="150"/>
      <c r="Z40" s="150"/>
      <c r="AA40" s="150"/>
      <c r="AB40" s="150"/>
      <c r="AC40" s="150"/>
      <c r="AD40" s="150"/>
      <c r="AE40" s="150"/>
      <c r="AF40" s="150"/>
    </row>
    <row r="41" spans="1:32">
      <c r="B41" s="6" t="s">
        <v>44</v>
      </c>
      <c r="C41" s="219"/>
      <c r="D41" s="142">
        <f>+'St 3.1'!D41+'St 3.2'!D41</f>
        <v>583176.71244230738</v>
      </c>
      <c r="E41" s="142">
        <f>+'St 3.1'!E41+'St 3.2'!E41</f>
        <v>590388.94402294641</v>
      </c>
      <c r="F41" s="142">
        <f>+'St 3.1'!F41+'St 3.2'!F41</f>
        <v>650909.24870197382</v>
      </c>
      <c r="G41" s="142">
        <f>+'St 3.1'!G41+'St 3.2'!G41</f>
        <v>675379.65683821496</v>
      </c>
      <c r="H41" s="142">
        <f>+'St 3.1'!H41+'St 3.2'!H41</f>
        <v>718214.87067789468</v>
      </c>
      <c r="I41" s="142">
        <f>+'St 3.1'!I41+'St 3.2'!I41</f>
        <v>699012.56130476249</v>
      </c>
      <c r="J41" s="142">
        <f>+'St 3.1'!J41+'St 3.2'!J41</f>
        <v>711102.18586367345</v>
      </c>
      <c r="K41" s="142">
        <f>+'St 3.1'!K41+'St 3.2'!K41</f>
        <v>698670.38143487438</v>
      </c>
      <c r="L41" s="142">
        <f>+'St 3.1'!L41+'St 3.2'!L41</f>
        <v>628396.37658588775</v>
      </c>
      <c r="M41" s="142">
        <f>+'St 3.1'!M41+'St 3.2'!M41</f>
        <v>613370.81610965519</v>
      </c>
      <c r="N41" s="143"/>
      <c r="O41" s="142">
        <f>+'St 3.1'!O41+'St 3.2'!O41</f>
        <v>7212.2315806390015</v>
      </c>
      <c r="P41" s="142">
        <f>+'St 3.1'!P41+'St 3.2'!P41</f>
        <v>60520.30467902746</v>
      </c>
      <c r="Q41" s="142">
        <f>+'St 3.1'!Q41+'St 3.2'!Q41</f>
        <v>24470.408136241211</v>
      </c>
      <c r="R41" s="142">
        <f>+'St 3.1'!R41+'St 3.2'!R41</f>
        <v>42835.213839679549</v>
      </c>
      <c r="S41" s="142">
        <f>+'St 3.1'!S41+'St 3.2'!S41</f>
        <v>-19202.309373132197</v>
      </c>
      <c r="T41" s="142">
        <f>+'St 3.1'!T41+'St 3.2'!T41</f>
        <v>12089.624558911008</v>
      </c>
      <c r="U41" s="142">
        <f>+'St 3.1'!U41+'St 3.2'!U41</f>
        <v>-12431.804428799049</v>
      </c>
      <c r="V41" s="142">
        <f>+'St 3.1'!V41+'St 3.2'!V41</f>
        <v>-70274.004848986573</v>
      </c>
      <c r="W41" s="142">
        <f>+'St 3.1'!W41+'St 3.2'!W41</f>
        <v>-15025.560476232637</v>
      </c>
      <c r="X41" s="150"/>
      <c r="Y41" s="150"/>
      <c r="Z41" s="150"/>
      <c r="AA41" s="150"/>
      <c r="AB41" s="150"/>
      <c r="AC41" s="150"/>
      <c r="AD41" s="150"/>
      <c r="AE41" s="150"/>
      <c r="AF41" s="150"/>
    </row>
    <row r="42" spans="1:32">
      <c r="B42" s="7" t="s">
        <v>45</v>
      </c>
      <c r="C42" s="219"/>
      <c r="D42" s="142">
        <f>+'St 3.1'!D42+'St 3.2'!D42</f>
        <v>533476.72</v>
      </c>
      <c r="E42" s="142">
        <f>+'St 3.1'!E42+'St 3.2'!E42</f>
        <v>533421.27</v>
      </c>
      <c r="F42" s="142">
        <f>+'St 3.1'!F42+'St 3.2'!F42</f>
        <v>535345.07000000007</v>
      </c>
      <c r="G42" s="142">
        <f>+'St 3.1'!G42+'St 3.2'!G42</f>
        <v>559698.81000000006</v>
      </c>
      <c r="H42" s="142">
        <f>+'St 3.1'!H42+'St 3.2'!H42</f>
        <v>587248.80000000005</v>
      </c>
      <c r="I42" s="142">
        <f>+'St 3.1'!I42+'St 3.2'!I42</f>
        <v>554851.47</v>
      </c>
      <c r="J42" s="142">
        <f>+'St 3.1'!J42+'St 3.2'!J42</f>
        <v>523445.25000000006</v>
      </c>
      <c r="K42" s="142">
        <f>+'St 3.1'!K42+'St 3.2'!K42</f>
        <v>487406.21</v>
      </c>
      <c r="L42" s="142">
        <f>+'St 3.1'!L42+'St 3.2'!L42</f>
        <v>456637.97</v>
      </c>
      <c r="M42" s="142">
        <f>+'St 3.1'!M42+'St 3.2'!M42</f>
        <v>431706.35000000003</v>
      </c>
      <c r="N42" s="143"/>
      <c r="O42" s="142">
        <f>+'St 3.1'!O42+'St 3.2'!O42</f>
        <v>-55.449999999927968</v>
      </c>
      <c r="P42" s="142">
        <f>+'St 3.1'!P42+'St 3.2'!P42</f>
        <v>1923.8000000000284</v>
      </c>
      <c r="Q42" s="142">
        <f>+'St 3.1'!Q42+'St 3.2'!Q42</f>
        <v>24353.740000000016</v>
      </c>
      <c r="R42" s="142">
        <f>+'St 3.1'!R42+'St 3.2'!R42</f>
        <v>27549.98999999998</v>
      </c>
      <c r="S42" s="142">
        <f>+'St 3.1'!S42+'St 3.2'!S42</f>
        <v>-32397.330000000056</v>
      </c>
      <c r="T42" s="142">
        <f>+'St 3.1'!T42+'St 3.2'!T42</f>
        <v>-31406.219999999939</v>
      </c>
      <c r="U42" s="142">
        <f>+'St 3.1'!U42+'St 3.2'!U42</f>
        <v>-36039.040000000023</v>
      </c>
      <c r="V42" s="142">
        <f>+'St 3.1'!V42+'St 3.2'!V42</f>
        <v>-30768.24000000006</v>
      </c>
      <c r="W42" s="142">
        <f>+'St 3.1'!W42+'St 3.2'!W42</f>
        <v>-24931.61999999993</v>
      </c>
      <c r="X42" s="150"/>
      <c r="Y42" s="150"/>
      <c r="Z42" s="150"/>
      <c r="AA42" s="150"/>
      <c r="AB42" s="150"/>
      <c r="AC42" s="150"/>
      <c r="AD42" s="150"/>
      <c r="AE42" s="150"/>
      <c r="AF42" s="150"/>
    </row>
    <row r="43" spans="1:32">
      <c r="B43" s="7" t="s">
        <v>46</v>
      </c>
      <c r="C43" s="219"/>
      <c r="D43" s="142">
        <f>+'St 3.1'!D43+'St 3.2'!D43</f>
        <v>49699.992442307426</v>
      </c>
      <c r="E43" s="142">
        <f>+'St 3.1'!E43+'St 3.2'!E43</f>
        <v>56967.674022946361</v>
      </c>
      <c r="F43" s="142">
        <f>+'St 3.1'!F43+'St 3.2'!F43</f>
        <v>115564.1787019738</v>
      </c>
      <c r="G43" s="142">
        <f>+'St 3.1'!G43+'St 3.2'!G43</f>
        <v>115680.84683821499</v>
      </c>
      <c r="H43" s="142">
        <f>+'St 3.1'!H43+'St 3.2'!H43</f>
        <v>130966.07067789453</v>
      </c>
      <c r="I43" s="142">
        <f>+'St 3.1'!I43+'St 3.2'!I43</f>
        <v>144161.09130476241</v>
      </c>
      <c r="J43" s="142">
        <f>+'St 3.1'!J43+'St 3.2'!J43</f>
        <v>187656.93586367337</v>
      </c>
      <c r="K43" s="142">
        <f>+'St 3.1'!K43+'St 3.2'!K43</f>
        <v>211264.1714348743</v>
      </c>
      <c r="L43" s="142">
        <f>+'St 3.1'!L43+'St 3.2'!L43</f>
        <v>171758.40658588783</v>
      </c>
      <c r="M43" s="142">
        <f>+'St 3.1'!M43+'St 3.2'!M43</f>
        <v>181664.4661096551</v>
      </c>
      <c r="N43" s="143"/>
      <c r="O43" s="142">
        <f>+'St 3.1'!O43+'St 3.2'!O43</f>
        <v>7267.6815806389295</v>
      </c>
      <c r="P43" s="142">
        <f>+'St 3.1'!P43+'St 3.2'!P43</f>
        <v>58596.50467902745</v>
      </c>
      <c r="Q43" s="142">
        <f>+'St 3.1'!Q43+'St 3.2'!Q43</f>
        <v>116.66813624118603</v>
      </c>
      <c r="R43" s="142">
        <f>+'St 3.1'!R43+'St 3.2'!R43</f>
        <v>15285.223839679535</v>
      </c>
      <c r="S43" s="142">
        <f>+'St 3.1'!S43+'St 3.2'!S43</f>
        <v>13195.020626867879</v>
      </c>
      <c r="T43" s="142">
        <f>+'St 3.1'!T43+'St 3.2'!T43</f>
        <v>43495.844558910947</v>
      </c>
      <c r="U43" s="142">
        <f>+'St 3.1'!U43+'St 3.2'!U43</f>
        <v>23607.235571200967</v>
      </c>
      <c r="V43" s="142">
        <f>+'St 3.1'!V43+'St 3.2'!V43</f>
        <v>-39505.764848986466</v>
      </c>
      <c r="W43" s="142">
        <f>+'St 3.1'!W43+'St 3.2'!W43</f>
        <v>9906.059523767246</v>
      </c>
      <c r="X43" s="150"/>
      <c r="Y43" s="150"/>
      <c r="Z43" s="150"/>
      <c r="AA43" s="150"/>
      <c r="AB43" s="150"/>
      <c r="AC43" s="150"/>
      <c r="AD43" s="150"/>
      <c r="AE43" s="150"/>
      <c r="AF43" s="150"/>
    </row>
    <row r="44" spans="1:32">
      <c r="B44" s="6" t="s">
        <v>317</v>
      </c>
      <c r="C44" s="219"/>
      <c r="D44" s="142">
        <f>+'St 3.1'!D44+'St 3.2'!D44</f>
        <v>173729.28693730111</v>
      </c>
      <c r="E44" s="142">
        <f>+'St 3.1'!E44+'St 3.2'!E44</f>
        <v>171093.13494615495</v>
      </c>
      <c r="F44" s="142">
        <f>+'St 3.1'!F44+'St 3.2'!F44</f>
        <v>167703.97075762964</v>
      </c>
      <c r="G44" s="142">
        <f>+'St 3.1'!G44+'St 3.2'!G44</f>
        <v>173598.66392198729</v>
      </c>
      <c r="H44" s="142">
        <f>+'St 3.1'!H44+'St 3.2'!H44</f>
        <v>178711.06960712757</v>
      </c>
      <c r="I44" s="142">
        <f>+'St 3.1'!I44+'St 3.2'!I44</f>
        <v>175834.59642857205</v>
      </c>
      <c r="J44" s="142">
        <f>+'St 3.1'!J44+'St 3.2'!J44</f>
        <v>176320.26348064636</v>
      </c>
      <c r="K44" s="142">
        <f>+'St 3.1'!K44+'St 3.2'!K44</f>
        <v>179474.94347551712</v>
      </c>
      <c r="L44" s="142">
        <f>+'St 3.1'!L44+'St 3.2'!L44</f>
        <v>177508.85702310814</v>
      </c>
      <c r="M44" s="142">
        <f>+'St 3.1'!M44+'St 3.2'!M44</f>
        <v>198832.14414884438</v>
      </c>
      <c r="N44" s="143"/>
      <c r="O44" s="142">
        <f>+'St 3.1'!O44+'St 3.2'!O44</f>
        <v>-2636.1519911461528</v>
      </c>
      <c r="P44" s="142">
        <f>+'St 3.1'!P44+'St 3.2'!P44</f>
        <v>-3389.1641885253193</v>
      </c>
      <c r="Q44" s="142">
        <f>+'St 3.1'!Q44+'St 3.2'!Q44</f>
        <v>5894.693164357659</v>
      </c>
      <c r="R44" s="142">
        <f>+'St 3.1'!R44+'St 3.2'!R44</f>
        <v>5112.4056851402884</v>
      </c>
      <c r="S44" s="142">
        <f>+'St 3.1'!S44+'St 3.2'!S44</f>
        <v>-2876.4731785555114</v>
      </c>
      <c r="T44" s="142">
        <f>+'St 3.1'!T44+'St 3.2'!T44</f>
        <v>485.66705207431369</v>
      </c>
      <c r="U44" s="142">
        <f>+'St 3.1'!U44+'St 3.2'!U44</f>
        <v>3154.679994870753</v>
      </c>
      <c r="V44" s="142">
        <f>+'St 3.1'!V44+'St 3.2'!V44</f>
        <v>-1966.0864524089902</v>
      </c>
      <c r="W44" s="142">
        <f>+'St 3.1'!W44+'St 3.2'!W44</f>
        <v>21323.28712573626</v>
      </c>
      <c r="X44" s="150"/>
      <c r="Y44" s="150"/>
      <c r="Z44" s="150"/>
      <c r="AA44" s="150"/>
      <c r="AB44" s="150"/>
      <c r="AC44" s="150"/>
      <c r="AD44" s="150"/>
      <c r="AE44" s="150"/>
      <c r="AF44" s="150"/>
    </row>
    <row r="45" spans="1:32">
      <c r="B45" s="6" t="s">
        <v>108</v>
      </c>
      <c r="C45" s="219"/>
      <c r="D45" s="142">
        <f>+'St 3.1'!D45+'St 3.2'!D45</f>
        <v>25946.448961660706</v>
      </c>
      <c r="E45" s="142">
        <f>+'St 3.1'!E45+'St 3.2'!E45</f>
        <v>30479.272763900612</v>
      </c>
      <c r="F45" s="142">
        <f>+'St 3.1'!F45+'St 3.2'!F45</f>
        <v>20982.958359057095</v>
      </c>
      <c r="G45" s="142">
        <f>+'St 3.1'!G45+'St 3.2'!G45</f>
        <v>30619.161751947198</v>
      </c>
      <c r="H45" s="142">
        <f>+'St 3.1'!H45+'St 3.2'!H45</f>
        <v>34105.899603732549</v>
      </c>
      <c r="I45" s="142">
        <f>+'St 3.1'!I45+'St 3.2'!I45</f>
        <v>32726.046081103301</v>
      </c>
      <c r="J45" s="142">
        <f>+'St 3.1'!J45+'St 3.2'!J45</f>
        <v>33284.597850772559</v>
      </c>
      <c r="K45" s="142">
        <f>+'St 3.1'!K45+'St 3.2'!K45</f>
        <v>40840.857654898427</v>
      </c>
      <c r="L45" s="142">
        <f>+'St 3.1'!L45+'St 3.2'!L45</f>
        <v>40676.662776051875</v>
      </c>
      <c r="M45" s="142">
        <f>+'St 3.1'!M45+'St 3.2'!M45</f>
        <v>71501.335806182004</v>
      </c>
      <c r="N45" s="143"/>
      <c r="O45" s="142">
        <f>+'St 3.1'!O45+'St 3.2'!O45</f>
        <v>4532.8238022399055</v>
      </c>
      <c r="P45" s="142">
        <f>+'St 3.1'!P45+'St 3.2'!P45</f>
        <v>-9496.3144048435151</v>
      </c>
      <c r="Q45" s="142">
        <f>+'St 3.1'!Q45+'St 3.2'!Q45</f>
        <v>9636.2033928901019</v>
      </c>
      <c r="R45" s="142">
        <f>+'St 3.1'!R45+'St 3.2'!R45</f>
        <v>3486.7378517853513</v>
      </c>
      <c r="S45" s="142">
        <f>+'St 3.1'!S45+'St 3.2'!S45</f>
        <v>-1379.8535226292463</v>
      </c>
      <c r="T45" s="142">
        <f>+'St 3.1'!T45+'St 3.2'!T45</f>
        <v>558.55176966925342</v>
      </c>
      <c r="U45" s="142">
        <f>+'St 3.1'!U45+'St 3.2'!U45</f>
        <v>7556.259804125868</v>
      </c>
      <c r="V45" s="142">
        <f>+'St 3.1'!V45+'St 3.2'!V45</f>
        <v>-164.19487884654836</v>
      </c>
      <c r="W45" s="142">
        <f>+'St 3.1'!W45+'St 3.2'!W45</f>
        <v>30824.673030130125</v>
      </c>
      <c r="X45" s="150"/>
      <c r="Y45" s="150"/>
      <c r="Z45" s="150"/>
      <c r="AA45" s="150"/>
      <c r="AB45" s="150"/>
      <c r="AC45" s="150"/>
      <c r="AD45" s="150"/>
      <c r="AE45" s="150"/>
      <c r="AF45" s="150"/>
    </row>
    <row r="46" spans="1:32">
      <c r="B46" s="6" t="s">
        <v>48</v>
      </c>
      <c r="C46" s="219"/>
      <c r="D46" s="142">
        <f>+'St 3.1'!D46+'St 3.2'!D46</f>
        <v>0</v>
      </c>
      <c r="E46" s="142">
        <f>+'St 3.1'!E46+'St 3.2'!E46</f>
        <v>0</v>
      </c>
      <c r="F46" s="142">
        <f>+'St 3.1'!F46+'St 3.2'!F46</f>
        <v>0</v>
      </c>
      <c r="G46" s="142">
        <f>+'St 3.1'!G46+'St 3.2'!G46</f>
        <v>0</v>
      </c>
      <c r="H46" s="142">
        <f>+'St 3.1'!H46+'St 3.2'!H46</f>
        <v>0</v>
      </c>
      <c r="I46" s="142">
        <f>+'St 3.1'!I46+'St 3.2'!I46</f>
        <v>0</v>
      </c>
      <c r="J46" s="142">
        <f>+'St 3.1'!J46+'St 3.2'!J46</f>
        <v>0</v>
      </c>
      <c r="K46" s="142">
        <f>+'St 3.1'!K46+'St 3.2'!K46</f>
        <v>0</v>
      </c>
      <c r="L46" s="142">
        <f>+'St 3.1'!L46+'St 3.2'!L46</f>
        <v>0</v>
      </c>
      <c r="M46" s="142">
        <f>+'St 3.1'!M46+'St 3.2'!M46</f>
        <v>0</v>
      </c>
      <c r="N46" s="148"/>
      <c r="O46" s="142">
        <f>+'St 3.1'!O46+'St 3.2'!O46</f>
        <v>0</v>
      </c>
      <c r="P46" s="142">
        <f>+'St 3.1'!P46+'St 3.2'!P46</f>
        <v>0</v>
      </c>
      <c r="Q46" s="142">
        <f>+'St 3.1'!Q46+'St 3.2'!Q46</f>
        <v>0</v>
      </c>
      <c r="R46" s="142">
        <f>+'St 3.1'!R46+'St 3.2'!R46</f>
        <v>0</v>
      </c>
      <c r="S46" s="142">
        <f>+'St 3.1'!S46+'St 3.2'!S46</f>
        <v>0</v>
      </c>
      <c r="T46" s="142">
        <f>+'St 3.1'!T46+'St 3.2'!T46</f>
        <v>0</v>
      </c>
      <c r="U46" s="142">
        <f>+'St 3.1'!U46+'St 3.2'!U46</f>
        <v>0</v>
      </c>
      <c r="V46" s="142">
        <f>+'St 3.1'!V46+'St 3.2'!V46</f>
        <v>0</v>
      </c>
      <c r="W46" s="142">
        <f>+'St 3.1'!W46+'St 3.2'!W46</f>
        <v>0</v>
      </c>
      <c r="X46" s="150"/>
      <c r="Y46" s="150"/>
      <c r="Z46" s="150"/>
      <c r="AA46" s="150"/>
      <c r="AB46" s="150"/>
      <c r="AC46" s="150"/>
      <c r="AD46" s="150"/>
      <c r="AE46" s="150"/>
      <c r="AF46" s="150"/>
    </row>
    <row r="47" spans="1:32">
      <c r="B47" s="6" t="s">
        <v>325</v>
      </c>
      <c r="C47" s="219"/>
      <c r="D47" s="142">
        <f>+'St 3.1'!D47+'St 3.2'!D47</f>
        <v>279723.49534943188</v>
      </c>
      <c r="E47" s="142">
        <f>+'St 3.1'!E47+'St 3.2'!E47</f>
        <v>212001.19975509323</v>
      </c>
      <c r="F47" s="142">
        <f>+'St 3.1'!F47+'St 3.2'!F47</f>
        <v>206982.69687205146</v>
      </c>
      <c r="G47" s="142">
        <f>+'St 3.1'!G47+'St 3.2'!G47</f>
        <v>248683.97661472362</v>
      </c>
      <c r="H47" s="142">
        <f>+'St 3.1'!H47+'St 3.2'!H47</f>
        <v>286284.3132326497</v>
      </c>
      <c r="I47" s="142">
        <f>+'St 3.1'!I47+'St 3.2'!I47</f>
        <v>309046.76041009405</v>
      </c>
      <c r="J47" s="142">
        <f>+'St 3.1'!J47+'St 3.2'!J47</f>
        <v>352148.52767594706</v>
      </c>
      <c r="K47" s="142">
        <f>+'St 3.1'!K47+'St 3.2'!K47</f>
        <v>402823.31366989843</v>
      </c>
      <c r="L47" s="142">
        <f>+'St 3.1'!L47+'St 3.2'!L47</f>
        <v>490445.74684581545</v>
      </c>
      <c r="M47" s="142">
        <f>+'St 3.1'!M47+'St 3.2'!M47</f>
        <v>596659.83713260095</v>
      </c>
      <c r="N47" s="143"/>
      <c r="O47" s="142">
        <f>+'St 3.1'!O47+'St 3.2'!O47</f>
        <v>-67722.295594338619</v>
      </c>
      <c r="P47" s="142">
        <f>+'St 3.1'!P47+'St 3.2'!P47</f>
        <v>-5018.5028830417468</v>
      </c>
      <c r="Q47" s="142">
        <f>+'St 3.1'!Q47+'St 3.2'!Q47</f>
        <v>41701.279742672144</v>
      </c>
      <c r="R47" s="142">
        <f>+'St 3.1'!R47+'St 3.2'!R47</f>
        <v>37600.336617926063</v>
      </c>
      <c r="S47" s="142">
        <f>+'St 3.1'!S47+'St 3.2'!S47</f>
        <v>22762.447177444348</v>
      </c>
      <c r="T47" s="142">
        <f>+'St 3.1'!T47+'St 3.2'!T47</f>
        <v>43101.767265853028</v>
      </c>
      <c r="U47" s="142">
        <f>+'St 3.1'!U47+'St 3.2'!U47</f>
        <v>50674.785993951329</v>
      </c>
      <c r="V47" s="142">
        <f>+'St 3.1'!V47+'St 3.2'!V47</f>
        <v>87622.433175917016</v>
      </c>
      <c r="W47" s="142">
        <f>+'St 3.1'!W47+'St 3.2'!W47</f>
        <v>106214.09028678556</v>
      </c>
      <c r="X47" s="150"/>
      <c r="Y47" s="150"/>
      <c r="Z47" s="150"/>
      <c r="AA47" s="150"/>
      <c r="AB47" s="150"/>
      <c r="AC47" s="150"/>
      <c r="AD47" s="150"/>
      <c r="AE47" s="150"/>
      <c r="AF47" s="150"/>
    </row>
    <row r="48" spans="1:32">
      <c r="B48" s="8" t="s">
        <v>101</v>
      </c>
      <c r="C48" s="219"/>
      <c r="D48" s="142">
        <f>+'St 3.1'!D48+'St 3.2'!D48</f>
        <v>118680.32021652177</v>
      </c>
      <c r="E48" s="142">
        <f>+'St 3.1'!E48+'St 3.2'!E48</f>
        <v>309445.16089927696</v>
      </c>
      <c r="F48" s="142">
        <f>+'St 3.1'!F48+'St 3.2'!F48</f>
        <v>291255.66068068764</v>
      </c>
      <c r="G48" s="142">
        <f>+'St 3.1'!G48+'St 3.2'!G48</f>
        <v>253514.97765279832</v>
      </c>
      <c r="H48" s="142">
        <f>+'St 3.1'!H48+'St 3.2'!H48</f>
        <v>454381.04711994703</v>
      </c>
      <c r="I48" s="142">
        <f>+'St 3.1'!I48+'St 3.2'!I48</f>
        <v>488668.45047142653</v>
      </c>
      <c r="J48" s="142">
        <f>+'St 3.1'!J48+'St 3.2'!J48</f>
        <v>582423.52790439466</v>
      </c>
      <c r="K48" s="142">
        <f>+'St 3.1'!K48+'St 3.2'!K48</f>
        <v>557766.90325382561</v>
      </c>
      <c r="L48" s="142">
        <f>+'St 3.1'!L48+'St 3.2'!L48</f>
        <v>632783.04424584773</v>
      </c>
      <c r="M48" s="142">
        <f>+'St 3.1'!M48+'St 3.2'!M48</f>
        <v>691635.4257247583</v>
      </c>
      <c r="N48" s="143"/>
      <c r="O48" s="142">
        <f>+'St 3.1'!O48+'St 3.2'!O48</f>
        <v>190764.84068275514</v>
      </c>
      <c r="P48" s="142">
        <f>+'St 3.1'!P48+'St 3.2'!P48</f>
        <v>-18189.50021858931</v>
      </c>
      <c r="Q48" s="142">
        <f>+'St 3.1'!Q48+'St 3.2'!Q48</f>
        <v>-37740.683027889296</v>
      </c>
      <c r="R48" s="142">
        <f>+'St 3.1'!R48+'St 3.2'!R48</f>
        <v>200866.06946714869</v>
      </c>
      <c r="S48" s="142">
        <f>+'St 3.1'!S48+'St 3.2'!S48</f>
        <v>34287.403351479574</v>
      </c>
      <c r="T48" s="142">
        <f>+'St 3.1'!T48+'St 3.2'!T48</f>
        <v>93755.077432968101</v>
      </c>
      <c r="U48" s="142">
        <f>+'St 3.1'!U48+'St 3.2'!U48</f>
        <v>-24656.624650569069</v>
      </c>
      <c r="V48" s="142">
        <f>+'St 3.1'!V48+'St 3.2'!V48</f>
        <v>75016.140992022061</v>
      </c>
      <c r="W48" s="142">
        <f>+'St 3.1'!W48+'St 3.2'!W48</f>
        <v>58852.381478910604</v>
      </c>
      <c r="X48" s="150"/>
      <c r="Y48" s="150"/>
      <c r="Z48" s="150"/>
      <c r="AA48" s="150"/>
      <c r="AB48" s="150"/>
      <c r="AC48" s="150"/>
      <c r="AD48" s="150"/>
      <c r="AE48" s="150"/>
      <c r="AF48" s="150"/>
    </row>
    <row r="49" spans="1:32" s="45" customFormat="1">
      <c r="A49" s="38"/>
      <c r="B49" s="29" t="s">
        <v>25</v>
      </c>
      <c r="C49" s="209" t="s">
        <v>297</v>
      </c>
      <c r="D49" s="139">
        <f>+'St 3.1'!D49+'St 3.2'!D49</f>
        <v>423399.42180000001</v>
      </c>
      <c r="E49" s="139">
        <f>+'St 3.1'!E49+'St 3.2'!E49</f>
        <v>438255.53303330002</v>
      </c>
      <c r="F49" s="139">
        <f>+'St 3.1'!F49+'St 3.2'!F49</f>
        <v>451173.03509999998</v>
      </c>
      <c r="G49" s="139">
        <f>+'St 3.1'!G49+'St 3.2'!G49</f>
        <v>484799.54220000008</v>
      </c>
      <c r="H49" s="139">
        <f>+'St 3.1'!H49+'St 3.2'!H49</f>
        <v>538552.19790000003</v>
      </c>
      <c r="I49" s="139">
        <f>+'St 3.1'!I49+'St 3.2'!I49</f>
        <v>589373.58373712248</v>
      </c>
      <c r="J49" s="139">
        <f>+'St 3.1'!J49+'St 3.2'!J49</f>
        <v>643481.68989999988</v>
      </c>
      <c r="K49" s="139">
        <f>+'St 3.1'!K49+'St 3.2'!K49</f>
        <v>683107.69500000007</v>
      </c>
      <c r="L49" s="139">
        <f>+'St 3.1'!L49+'St 3.2'!L49</f>
        <v>722275.44460000005</v>
      </c>
      <c r="M49" s="139">
        <f>+'St 3.1'!M49+'St 3.2'!M49</f>
        <v>945064.51390000002</v>
      </c>
      <c r="N49" s="146"/>
      <c r="O49" s="139">
        <f>+'St 3.1'!O49+'St 3.2'!O49</f>
        <v>14856.111233299998</v>
      </c>
      <c r="P49" s="139">
        <f>+'St 3.1'!P49+'St 3.2'!P49</f>
        <v>12917.502066699944</v>
      </c>
      <c r="Q49" s="139">
        <f>+'St 3.1'!Q49+'St 3.2'!Q49</f>
        <v>33626.507100000119</v>
      </c>
      <c r="R49" s="139">
        <f>+'St 3.1'!R49+'St 3.2'!R49</f>
        <v>53752.655699999879</v>
      </c>
      <c r="S49" s="139">
        <f>+'St 3.1'!S49+'St 3.2'!S49</f>
        <v>50821.385837122536</v>
      </c>
      <c r="T49" s="139">
        <f>+'St 3.1'!T49+'St 3.2'!T49</f>
        <v>54108.106162877491</v>
      </c>
      <c r="U49" s="139">
        <f>+'St 3.1'!U49+'St 3.2'!U49</f>
        <v>39626.005100000024</v>
      </c>
      <c r="V49" s="139">
        <f>+'St 3.1'!V49+'St 3.2'!V49</f>
        <v>39167.749599999981</v>
      </c>
      <c r="W49" s="139">
        <f>+'St 3.1'!W49+'St 3.2'!W49</f>
        <v>222789.06930000003</v>
      </c>
      <c r="X49" s="149"/>
      <c r="Y49" s="149"/>
      <c r="Z49" s="149"/>
      <c r="AA49" s="149"/>
      <c r="AB49" s="149"/>
      <c r="AC49" s="149"/>
      <c r="AD49" s="149"/>
      <c r="AE49" s="149"/>
      <c r="AF49" s="149"/>
    </row>
    <row r="50" spans="1:32">
      <c r="B50" s="208" t="s">
        <v>40</v>
      </c>
      <c r="C50" s="219"/>
      <c r="D50" s="142">
        <f>+'St 3.1'!D50+'St 3.2'!D50</f>
        <v>284839.81180000002</v>
      </c>
      <c r="E50" s="142">
        <f>+'St 3.1'!E50+'St 3.2'!E50</f>
        <v>293405.72303330008</v>
      </c>
      <c r="F50" s="142">
        <f>+'St 3.1'!F50+'St 3.2'!F50</f>
        <v>303502.29509999999</v>
      </c>
      <c r="G50" s="142">
        <f>+'St 3.1'!G50+'St 3.2'!G50</f>
        <v>321635.77220000012</v>
      </c>
      <c r="H50" s="142">
        <f>+'St 3.1'!H50+'St 3.2'!H50</f>
        <v>365467.08789999998</v>
      </c>
      <c r="I50" s="142">
        <f>+'St 3.1'!I50+'St 3.2'!I50</f>
        <v>396243.92920000007</v>
      </c>
      <c r="J50" s="142">
        <f>+'St 3.1'!J50+'St 3.2'!J50</f>
        <v>431107.50989999995</v>
      </c>
      <c r="K50" s="142">
        <f>+'St 3.1'!K50+'St 3.2'!K50</f>
        <v>451348.84499999997</v>
      </c>
      <c r="L50" s="142">
        <f>+'St 3.1'!L50+'St 3.2'!L50</f>
        <v>463956.2046</v>
      </c>
      <c r="M50" s="142">
        <f>+'St 3.1'!M50+'St 3.2'!M50</f>
        <v>598034.06389999995</v>
      </c>
      <c r="N50" s="143"/>
      <c r="O50" s="142">
        <f>+'St 3.1'!O50+'St 3.2'!O50</f>
        <v>8565.9112333000394</v>
      </c>
      <c r="P50" s="142">
        <f>+'St 3.1'!P50+'St 3.2'!P50</f>
        <v>10096.572066699935</v>
      </c>
      <c r="Q50" s="142">
        <f>+'St 3.1'!Q50+'St 3.2'!Q50</f>
        <v>18133.47710000012</v>
      </c>
      <c r="R50" s="142">
        <f>+'St 3.1'!R50+'St 3.2'!R50</f>
        <v>43831.315699999854</v>
      </c>
      <c r="S50" s="142">
        <f>+'St 3.1'!S50+'St 3.2'!S50</f>
        <v>30776.841300000146</v>
      </c>
      <c r="T50" s="142">
        <f>+'St 3.1'!T50+'St 3.2'!T50</f>
        <v>34863.580699999853</v>
      </c>
      <c r="U50" s="142">
        <f>+'St 3.1'!U50+'St 3.2'!U50</f>
        <v>20241.335100000048</v>
      </c>
      <c r="V50" s="142">
        <f>+'St 3.1'!V50+'St 3.2'!V50</f>
        <v>12607.359599999967</v>
      </c>
      <c r="W50" s="142">
        <f>+'St 3.1'!W50+'St 3.2'!W50</f>
        <v>134077.85930000001</v>
      </c>
      <c r="X50" s="150"/>
      <c r="Y50" s="150"/>
      <c r="Z50" s="150"/>
      <c r="AA50" s="150"/>
      <c r="AB50" s="150"/>
      <c r="AC50" s="150"/>
      <c r="AD50" s="150"/>
      <c r="AE50" s="150"/>
      <c r="AF50" s="150"/>
    </row>
    <row r="51" spans="1:32">
      <c r="B51" s="6" t="s">
        <v>41</v>
      </c>
      <c r="C51" s="219"/>
      <c r="D51" s="142">
        <f>+'St 3.1'!D51+'St 3.2'!D51</f>
        <v>609.90210000000002</v>
      </c>
      <c r="E51" s="142">
        <f>+'St 3.1'!E51+'St 3.2'!E51</f>
        <v>553.74469999999997</v>
      </c>
      <c r="F51" s="142">
        <f>+'St 3.1'!F51+'St 3.2'!F51</f>
        <v>1402.3391000000004</v>
      </c>
      <c r="G51" s="142">
        <f>+'St 3.1'!G51+'St 3.2'!G51</f>
        <v>4482.547599999999</v>
      </c>
      <c r="H51" s="142">
        <f>+'St 3.1'!H51+'St 3.2'!H51</f>
        <v>57.092700000000008</v>
      </c>
      <c r="I51" s="142">
        <f>+'St 3.1'!I51+'St 3.2'!I51</f>
        <v>842.87320000000022</v>
      </c>
      <c r="J51" s="142">
        <f>+'St 3.1'!J51+'St 3.2'!J51</f>
        <v>1775.3277</v>
      </c>
      <c r="K51" s="142">
        <f>+'St 3.1'!K51+'St 3.2'!K51</f>
        <v>1518.6344999999999</v>
      </c>
      <c r="L51" s="142">
        <f>+'St 3.1'!L51+'St 3.2'!L51</f>
        <v>2493.6999999999998</v>
      </c>
      <c r="M51" s="142">
        <f>+'St 3.1'!M51+'St 3.2'!M51</f>
        <v>2690.7</v>
      </c>
      <c r="N51" s="143"/>
      <c r="O51" s="142">
        <f>+'St 3.1'!O51+'St 3.2'!O51</f>
        <v>-56.157400000000109</v>
      </c>
      <c r="P51" s="142">
        <f>+'St 3.1'!P51+'St 3.2'!P51</f>
        <v>848.59440000000041</v>
      </c>
      <c r="Q51" s="142">
        <f>+'St 3.1'!Q51+'St 3.2'!Q51</f>
        <v>3080.2084999999984</v>
      </c>
      <c r="R51" s="142">
        <f>+'St 3.1'!R51+'St 3.2'!R51</f>
        <v>-4425.4548999999988</v>
      </c>
      <c r="S51" s="142">
        <f>+'St 3.1'!S51+'St 3.2'!S51</f>
        <v>785.78050000000019</v>
      </c>
      <c r="T51" s="142">
        <f>+'St 3.1'!T51+'St 3.2'!T51</f>
        <v>932.45449999999983</v>
      </c>
      <c r="U51" s="142">
        <f>+'St 3.1'!U51+'St 3.2'!U51</f>
        <v>-256.69320000000016</v>
      </c>
      <c r="V51" s="142">
        <f>+'St 3.1'!V51+'St 3.2'!V51</f>
        <v>975.06549999999982</v>
      </c>
      <c r="W51" s="142">
        <f>+'St 3.1'!W51+'St 3.2'!W51</f>
        <v>196.99999999999989</v>
      </c>
      <c r="X51" s="150"/>
      <c r="Y51" s="150"/>
      <c r="Z51" s="150"/>
      <c r="AA51" s="150"/>
      <c r="AB51" s="150"/>
      <c r="AC51" s="150"/>
      <c r="AD51" s="150"/>
      <c r="AE51" s="150"/>
      <c r="AF51" s="150"/>
    </row>
    <row r="52" spans="1:32">
      <c r="B52" s="6" t="s">
        <v>42</v>
      </c>
      <c r="C52" s="219"/>
      <c r="D52" s="142">
        <f>+'St 3.1'!D52+'St 3.2'!D52</f>
        <v>63076.929800000005</v>
      </c>
      <c r="E52" s="142">
        <f>+'St 3.1'!E52+'St 3.2'!E52</f>
        <v>67838.975300000006</v>
      </c>
      <c r="F52" s="142">
        <f>+'St 3.1'!F52+'St 3.2'!F52</f>
        <v>71089.810599999997</v>
      </c>
      <c r="G52" s="142">
        <f>+'St 3.1'!G52+'St 3.2'!G52</f>
        <v>76374.740999999995</v>
      </c>
      <c r="H52" s="142">
        <f>+'St 3.1'!H52+'St 3.2'!H52</f>
        <v>77790.326100000006</v>
      </c>
      <c r="I52" s="142">
        <f>+'St 3.1'!I52+'St 3.2'!I52</f>
        <v>73459.711700000014</v>
      </c>
      <c r="J52" s="142">
        <f>+'St 3.1'!J52+'St 3.2'!J52</f>
        <v>84622.5144</v>
      </c>
      <c r="K52" s="142">
        <f>+'St 3.1'!K52+'St 3.2'!K52</f>
        <v>74837.245899999994</v>
      </c>
      <c r="L52" s="142">
        <f>+'St 3.1'!L52+'St 3.2'!L52</f>
        <v>77242.0046</v>
      </c>
      <c r="M52" s="142">
        <f>+'St 3.1'!M52+'St 3.2'!M52</f>
        <v>51469.1639</v>
      </c>
      <c r="N52" s="143"/>
      <c r="O52" s="142">
        <f>+'St 3.1'!O52+'St 3.2'!O52</f>
        <v>4762.045499999992</v>
      </c>
      <c r="P52" s="142">
        <f>+'St 3.1'!P52+'St 3.2'!P52</f>
        <v>3250.8353000000047</v>
      </c>
      <c r="Q52" s="142">
        <f>+'St 3.1'!Q52+'St 3.2'!Q52</f>
        <v>5284.9303999999975</v>
      </c>
      <c r="R52" s="142">
        <f>+'St 3.1'!R52+'St 3.2'!R52</f>
        <v>1415.5851000000034</v>
      </c>
      <c r="S52" s="142">
        <f>+'St 3.1'!S52+'St 3.2'!S52</f>
        <v>-4330.6143999999949</v>
      </c>
      <c r="T52" s="142">
        <f>+'St 3.1'!T52+'St 3.2'!T52</f>
        <v>11162.802699999986</v>
      </c>
      <c r="U52" s="142">
        <f>+'St 3.1'!U52+'St 3.2'!U52</f>
        <v>-9785.2685000000001</v>
      </c>
      <c r="V52" s="142">
        <f>+'St 3.1'!V52+'St 3.2'!V52</f>
        <v>2404.7586999999967</v>
      </c>
      <c r="W52" s="142">
        <f>+'St 3.1'!W52+'St 3.2'!W52</f>
        <v>-25772.840699999993</v>
      </c>
      <c r="X52" s="150"/>
      <c r="Y52" s="150"/>
      <c r="Z52" s="150"/>
      <c r="AA52" s="150"/>
      <c r="AB52" s="150"/>
      <c r="AC52" s="150"/>
      <c r="AD52" s="150"/>
      <c r="AE52" s="150"/>
      <c r="AF52" s="150"/>
    </row>
    <row r="53" spans="1:32">
      <c r="B53" s="6" t="s">
        <v>43</v>
      </c>
      <c r="C53" s="219"/>
      <c r="D53" s="142">
        <f>+'St 3.1'!D53+'St 3.2'!D53</f>
        <v>77605.319399999978</v>
      </c>
      <c r="E53" s="142">
        <f>+'St 3.1'!E53+'St 3.2'!E53</f>
        <v>80200.583033300005</v>
      </c>
      <c r="F53" s="142">
        <f>+'St 3.1'!F53+'St 3.2'!F53</f>
        <v>85200.785399999993</v>
      </c>
      <c r="G53" s="142">
        <f>+'St 3.1'!G53+'St 3.2'!G53</f>
        <v>93611.683600000033</v>
      </c>
      <c r="H53" s="142">
        <f>+'St 3.1'!H53+'St 3.2'!H53</f>
        <v>139402.29909999997</v>
      </c>
      <c r="I53" s="142">
        <f>+'St 3.1'!I53+'St 3.2'!I53</f>
        <v>168478.23430000004</v>
      </c>
      <c r="J53" s="142">
        <f>+'St 3.1'!J53+'St 3.2'!J53</f>
        <v>182698.2378</v>
      </c>
      <c r="K53" s="142">
        <f>+'St 3.1'!K53+'St 3.2'!K53</f>
        <v>203458.64460000003</v>
      </c>
      <c r="L53" s="142">
        <f>+'St 3.1'!L53+'St 3.2'!L53</f>
        <v>223406.30000000002</v>
      </c>
      <c r="M53" s="142">
        <f>+'St 3.1'!M53+'St 3.2'!M53</f>
        <v>230363.10000000003</v>
      </c>
      <c r="N53" s="143"/>
      <c r="O53" s="142">
        <f>+'St 3.1'!O53+'St 3.2'!O53</f>
        <v>2595.2636333000214</v>
      </c>
      <c r="P53" s="142">
        <f>+'St 3.1'!P53+'St 3.2'!P53</f>
        <v>5000.2023666999885</v>
      </c>
      <c r="Q53" s="142">
        <f>+'St 3.1'!Q53+'St 3.2'!Q53</f>
        <v>8410.8982000000306</v>
      </c>
      <c r="R53" s="142">
        <f>+'St 3.1'!R53+'St 3.2'!R53</f>
        <v>45790.615499999956</v>
      </c>
      <c r="S53" s="142">
        <f>+'St 3.1'!S53+'St 3.2'!S53</f>
        <v>29075.935200000051</v>
      </c>
      <c r="T53" s="142">
        <f>+'St 3.1'!T53+'St 3.2'!T53</f>
        <v>14220.003499999984</v>
      </c>
      <c r="U53" s="142">
        <f>+'St 3.1'!U53+'St 3.2'!U53</f>
        <v>20760.406800000012</v>
      </c>
      <c r="V53" s="142">
        <f>+'St 3.1'!V53+'St 3.2'!V53</f>
        <v>19947.655399999985</v>
      </c>
      <c r="W53" s="142">
        <f>+'St 3.1'!W53+'St 3.2'!W53</f>
        <v>6956.8000000000211</v>
      </c>
      <c r="X53" s="150"/>
      <c r="Y53" s="150"/>
      <c r="Z53" s="150"/>
      <c r="AA53" s="150"/>
      <c r="AB53" s="150"/>
      <c r="AC53" s="150"/>
      <c r="AD53" s="150"/>
      <c r="AE53" s="150"/>
      <c r="AF53" s="150"/>
    </row>
    <row r="54" spans="1:32">
      <c r="B54" s="6" t="s">
        <v>44</v>
      </c>
      <c r="C54" s="219"/>
      <c r="D54" s="142">
        <f>+'St 3.1'!D54+'St 3.2'!D54</f>
        <v>145557.88389999999</v>
      </c>
      <c r="E54" s="142">
        <f>+'St 3.1'!E54+'St 3.2'!E54</f>
        <v>151560.7285</v>
      </c>
      <c r="F54" s="142">
        <f>+'St 3.1'!F54+'St 3.2'!F54</f>
        <v>151683.92690000002</v>
      </c>
      <c r="G54" s="142">
        <f>+'St 3.1'!G54+'St 3.2'!G54</f>
        <v>152522.91869999998</v>
      </c>
      <c r="H54" s="142">
        <f>+'St 3.1'!H54+'St 3.2'!H54</f>
        <v>152284.48000000001</v>
      </c>
      <c r="I54" s="142">
        <f>+'St 3.1'!I54+'St 3.2'!I54</f>
        <v>157547.35999999999</v>
      </c>
      <c r="J54" s="142">
        <f>+'St 3.1'!J54+'St 3.2'!J54</f>
        <v>162011.43</v>
      </c>
      <c r="K54" s="142">
        <f>+'St 3.1'!K54+'St 3.2'!K54</f>
        <v>171531.02000000002</v>
      </c>
      <c r="L54" s="142">
        <f>+'St 3.1'!L54+'St 3.2'!L54</f>
        <v>180814.17</v>
      </c>
      <c r="M54" s="142">
        <f>+'St 3.1'!M54+'St 3.2'!M54</f>
        <v>313511.11</v>
      </c>
      <c r="N54" s="143"/>
      <c r="O54" s="142">
        <f>+'St 3.1'!O54+'St 3.2'!O54</f>
        <v>6002.8446000000258</v>
      </c>
      <c r="P54" s="142">
        <f>+'St 3.1'!P54+'St 3.2'!P54</f>
        <v>123.19840000000113</v>
      </c>
      <c r="Q54" s="142">
        <f>+'St 3.1'!Q54+'St 3.2'!Q54</f>
        <v>838.99179999998523</v>
      </c>
      <c r="R54" s="142">
        <f>+'St 3.1'!R54+'St 3.2'!R54</f>
        <v>-238.43869999998333</v>
      </c>
      <c r="S54" s="142">
        <f>+'St 3.1'!S54+'St 3.2'!S54</f>
        <v>5262.8799999999728</v>
      </c>
      <c r="T54" s="142">
        <f>+'St 3.1'!T54+'St 3.2'!T54</f>
        <v>4464.0700000000152</v>
      </c>
      <c r="U54" s="142">
        <f>+'St 3.1'!U54+'St 3.2'!U54</f>
        <v>9519.5900000000165</v>
      </c>
      <c r="V54" s="142">
        <f>+'St 3.1'!V54+'St 3.2'!V54</f>
        <v>9283.1500000000015</v>
      </c>
      <c r="W54" s="142">
        <f>+'St 3.1'!W54+'St 3.2'!W54</f>
        <v>132696.94</v>
      </c>
      <c r="X54" s="150"/>
      <c r="Y54" s="150"/>
      <c r="Z54" s="150"/>
      <c r="AA54" s="150"/>
      <c r="AB54" s="150"/>
      <c r="AC54" s="150"/>
      <c r="AD54" s="150"/>
      <c r="AE54" s="150"/>
      <c r="AF54" s="150"/>
    </row>
    <row r="55" spans="1:32">
      <c r="B55" s="7" t="s">
        <v>45</v>
      </c>
      <c r="C55" s="219"/>
      <c r="D55" s="142">
        <f>+'St 3.1'!D55+'St 3.2'!D55</f>
        <v>145557.88389999999</v>
      </c>
      <c r="E55" s="142">
        <f>+'St 3.1'!E55+'St 3.2'!E55</f>
        <v>151560.7285</v>
      </c>
      <c r="F55" s="142">
        <f>+'St 3.1'!F55+'St 3.2'!F55</f>
        <v>151683.92690000002</v>
      </c>
      <c r="G55" s="142">
        <f>+'St 3.1'!G55+'St 3.2'!G55</f>
        <v>152522.91869999998</v>
      </c>
      <c r="H55" s="142">
        <f>+'St 3.1'!H55+'St 3.2'!H55</f>
        <v>152284.48000000001</v>
      </c>
      <c r="I55" s="142">
        <f>+'St 3.1'!I55+'St 3.2'!I55</f>
        <v>157547.35999999999</v>
      </c>
      <c r="J55" s="142">
        <f>+'St 3.1'!J55+'St 3.2'!J55</f>
        <v>162011.43</v>
      </c>
      <c r="K55" s="142">
        <f>+'St 3.1'!K55+'St 3.2'!K55</f>
        <v>171531.02000000002</v>
      </c>
      <c r="L55" s="142">
        <f>+'St 3.1'!L55+'St 3.2'!L55</f>
        <v>180814.17</v>
      </c>
      <c r="M55" s="142">
        <f>+'St 3.1'!M55+'St 3.2'!M55</f>
        <v>313511.11</v>
      </c>
      <c r="N55" s="143"/>
      <c r="O55" s="142">
        <f>+'St 3.1'!O55+'St 3.2'!O55</f>
        <v>6002.8446000000258</v>
      </c>
      <c r="P55" s="142">
        <f>+'St 3.1'!P55+'St 3.2'!P55</f>
        <v>123.19840000000113</v>
      </c>
      <c r="Q55" s="142">
        <f>+'St 3.1'!Q55+'St 3.2'!Q55</f>
        <v>838.99179999998523</v>
      </c>
      <c r="R55" s="142">
        <f>+'St 3.1'!R55+'St 3.2'!R55</f>
        <v>-238.43869999998333</v>
      </c>
      <c r="S55" s="142">
        <f>+'St 3.1'!S55+'St 3.2'!S55</f>
        <v>5262.8799999999728</v>
      </c>
      <c r="T55" s="142">
        <f>+'St 3.1'!T55+'St 3.2'!T55</f>
        <v>4464.0700000000152</v>
      </c>
      <c r="U55" s="142">
        <f>+'St 3.1'!U55+'St 3.2'!U55</f>
        <v>9519.5900000000165</v>
      </c>
      <c r="V55" s="142">
        <f>+'St 3.1'!V55+'St 3.2'!V55</f>
        <v>9283.1500000000015</v>
      </c>
      <c r="W55" s="142">
        <f>+'St 3.1'!W55+'St 3.2'!W55</f>
        <v>132696.94</v>
      </c>
      <c r="X55" s="150"/>
      <c r="Y55" s="150"/>
      <c r="Z55" s="150"/>
      <c r="AA55" s="150"/>
      <c r="AB55" s="150"/>
      <c r="AC55" s="150"/>
      <c r="AD55" s="150"/>
      <c r="AE55" s="150"/>
      <c r="AF55" s="150"/>
    </row>
    <row r="56" spans="1:32">
      <c r="B56" s="7" t="s">
        <v>46</v>
      </c>
      <c r="C56" s="219"/>
      <c r="D56" s="142">
        <f>+'St 3.1'!D56+'St 3.2'!D56</f>
        <v>0</v>
      </c>
      <c r="E56" s="142">
        <f>+'St 3.1'!E56+'St 3.2'!E56</f>
        <v>0</v>
      </c>
      <c r="F56" s="142">
        <f>+'St 3.1'!F56+'St 3.2'!F56</f>
        <v>0</v>
      </c>
      <c r="G56" s="142">
        <f>+'St 3.1'!G56+'St 3.2'!G56</f>
        <v>0</v>
      </c>
      <c r="H56" s="142">
        <f>+'St 3.1'!H56+'St 3.2'!H56</f>
        <v>0</v>
      </c>
      <c r="I56" s="142">
        <f>+'St 3.1'!I56+'St 3.2'!I56</f>
        <v>0</v>
      </c>
      <c r="J56" s="142">
        <f>+'St 3.1'!J56+'St 3.2'!J56</f>
        <v>0</v>
      </c>
      <c r="K56" s="142">
        <f>+'St 3.1'!K56+'St 3.2'!K56</f>
        <v>0</v>
      </c>
      <c r="L56" s="142">
        <f>+'St 3.1'!L56+'St 3.2'!L56</f>
        <v>0</v>
      </c>
      <c r="M56" s="142">
        <f>+'St 3.1'!M56+'St 3.2'!M56</f>
        <v>0</v>
      </c>
      <c r="N56" s="143"/>
      <c r="O56" s="142">
        <f>+'St 3.1'!O56+'St 3.2'!O56</f>
        <v>0</v>
      </c>
      <c r="P56" s="142">
        <f>+'St 3.1'!P56+'St 3.2'!P56</f>
        <v>0</v>
      </c>
      <c r="Q56" s="142">
        <f>+'St 3.1'!Q56+'St 3.2'!Q56</f>
        <v>0</v>
      </c>
      <c r="R56" s="142">
        <f>+'St 3.1'!R56+'St 3.2'!R56</f>
        <v>0</v>
      </c>
      <c r="S56" s="142">
        <f>+'St 3.1'!S56+'St 3.2'!S56</f>
        <v>0</v>
      </c>
      <c r="T56" s="142">
        <f>+'St 3.1'!T56+'St 3.2'!T56</f>
        <v>0</v>
      </c>
      <c r="U56" s="142">
        <f>+'St 3.1'!U56+'St 3.2'!U56</f>
        <v>0</v>
      </c>
      <c r="V56" s="142">
        <f>+'St 3.1'!V56+'St 3.2'!V56</f>
        <v>0</v>
      </c>
      <c r="W56" s="142">
        <f>+'St 3.1'!W56+'St 3.2'!W56</f>
        <v>0</v>
      </c>
      <c r="X56" s="150"/>
      <c r="Y56" s="150"/>
      <c r="Z56" s="150"/>
      <c r="AA56" s="150"/>
      <c r="AB56" s="150"/>
      <c r="AC56" s="150"/>
      <c r="AD56" s="150"/>
      <c r="AE56" s="150"/>
      <c r="AF56" s="150"/>
    </row>
    <row r="57" spans="1:32">
      <c r="B57" s="6" t="s">
        <v>317</v>
      </c>
      <c r="C57" s="219"/>
      <c r="D57" s="142">
        <f>+'St 3.1'!D57+'St 3.2'!D57</f>
        <v>0</v>
      </c>
      <c r="E57" s="142">
        <f>+'St 3.1'!E57+'St 3.2'!E57</f>
        <v>0</v>
      </c>
      <c r="F57" s="142">
        <f>+'St 3.1'!F57+'St 3.2'!F57</f>
        <v>0</v>
      </c>
      <c r="G57" s="142">
        <f>+'St 3.1'!G57+'St 3.2'!G57</f>
        <v>0</v>
      </c>
      <c r="H57" s="142">
        <f>+'St 3.1'!H57+'St 3.2'!H57</f>
        <v>0</v>
      </c>
      <c r="I57" s="142">
        <f>+'St 3.1'!I57+'St 3.2'!I57</f>
        <v>0</v>
      </c>
      <c r="J57" s="142">
        <f>+'St 3.1'!J57+'St 3.2'!J57</f>
        <v>0</v>
      </c>
      <c r="K57" s="142">
        <f>+'St 3.1'!K57+'St 3.2'!K57</f>
        <v>0</v>
      </c>
      <c r="L57" s="142">
        <f>+'St 3.1'!L57+'St 3.2'!L57</f>
        <v>0</v>
      </c>
      <c r="M57" s="142">
        <f>+'St 3.1'!M57+'St 3.2'!M57</f>
        <v>0</v>
      </c>
      <c r="N57" s="143"/>
      <c r="O57" s="142">
        <f>+'St 3.1'!O57+'St 3.2'!O57</f>
        <v>0</v>
      </c>
      <c r="P57" s="142">
        <f>+'St 3.1'!P57+'St 3.2'!P57</f>
        <v>0</v>
      </c>
      <c r="Q57" s="142">
        <f>+'St 3.1'!Q57+'St 3.2'!Q57</f>
        <v>0</v>
      </c>
      <c r="R57" s="142">
        <f>+'St 3.1'!R57+'St 3.2'!R57</f>
        <v>0</v>
      </c>
      <c r="S57" s="142">
        <f>+'St 3.1'!S57+'St 3.2'!S57</f>
        <v>0</v>
      </c>
      <c r="T57" s="142">
        <f>+'St 3.1'!T57+'St 3.2'!T57</f>
        <v>0</v>
      </c>
      <c r="U57" s="142">
        <f>+'St 3.1'!U57+'St 3.2'!U57</f>
        <v>0</v>
      </c>
      <c r="V57" s="142">
        <f>+'St 3.1'!V57+'St 3.2'!V57</f>
        <v>0</v>
      </c>
      <c r="W57" s="142">
        <f>+'St 3.1'!W57+'St 3.2'!W57</f>
        <v>0</v>
      </c>
      <c r="X57" s="150"/>
      <c r="Y57" s="150"/>
      <c r="Z57" s="150"/>
      <c r="AA57" s="150"/>
      <c r="AB57" s="150"/>
      <c r="AC57" s="150"/>
      <c r="AD57" s="150"/>
      <c r="AE57" s="150"/>
      <c r="AF57" s="150"/>
    </row>
    <row r="58" spans="1:32">
      <c r="B58" s="6" t="s">
        <v>108</v>
      </c>
      <c r="C58" s="219"/>
      <c r="D58" s="142">
        <f>+'St 3.1'!D58+'St 3.2'!D58</f>
        <v>0</v>
      </c>
      <c r="E58" s="142">
        <f>+'St 3.1'!E58+'St 3.2'!E58</f>
        <v>0</v>
      </c>
      <c r="F58" s="142">
        <f>+'St 3.1'!F58+'St 3.2'!F58</f>
        <v>0</v>
      </c>
      <c r="G58" s="142">
        <f>+'St 3.1'!G58+'St 3.2'!G58</f>
        <v>0</v>
      </c>
      <c r="H58" s="142">
        <f>+'St 3.1'!H58+'St 3.2'!H58</f>
        <v>0</v>
      </c>
      <c r="I58" s="142">
        <f>+'St 3.1'!I58+'St 3.2'!I58</f>
        <v>0</v>
      </c>
      <c r="J58" s="142">
        <f>+'St 3.1'!J58+'St 3.2'!J58</f>
        <v>0</v>
      </c>
      <c r="K58" s="142">
        <f>+'St 3.1'!K58+'St 3.2'!K58</f>
        <v>0</v>
      </c>
      <c r="L58" s="142">
        <f>+'St 3.1'!L58+'St 3.2'!L58</f>
        <v>0</v>
      </c>
      <c r="M58" s="142">
        <f>+'St 3.1'!M58+'St 3.2'!M58</f>
        <v>0</v>
      </c>
      <c r="N58" s="143"/>
      <c r="O58" s="142">
        <f>+'St 3.1'!O58+'St 3.2'!O58</f>
        <v>0</v>
      </c>
      <c r="P58" s="142">
        <f>+'St 3.1'!P58+'St 3.2'!P58</f>
        <v>0</v>
      </c>
      <c r="Q58" s="142">
        <f>+'St 3.1'!Q58+'St 3.2'!Q58</f>
        <v>0</v>
      </c>
      <c r="R58" s="142">
        <f>+'St 3.1'!R58+'St 3.2'!R58</f>
        <v>0</v>
      </c>
      <c r="S58" s="142">
        <f>+'St 3.1'!S58+'St 3.2'!S58</f>
        <v>0</v>
      </c>
      <c r="T58" s="142">
        <f>+'St 3.1'!T58+'St 3.2'!T58</f>
        <v>0</v>
      </c>
      <c r="U58" s="142">
        <f>+'St 3.1'!U58+'St 3.2'!U58</f>
        <v>0</v>
      </c>
      <c r="V58" s="142">
        <f>+'St 3.1'!V58+'St 3.2'!V58</f>
        <v>0</v>
      </c>
      <c r="W58" s="142">
        <f>+'St 3.1'!W58+'St 3.2'!W58</f>
        <v>0</v>
      </c>
      <c r="X58" s="150"/>
      <c r="Y58" s="150"/>
      <c r="Z58" s="150"/>
      <c r="AA58" s="150"/>
      <c r="AB58" s="150"/>
      <c r="AC58" s="150"/>
      <c r="AD58" s="150"/>
      <c r="AE58" s="150"/>
      <c r="AF58" s="150"/>
    </row>
    <row r="59" spans="1:32">
      <c r="B59" s="6" t="s">
        <v>48</v>
      </c>
      <c r="C59" s="219"/>
      <c r="D59" s="142">
        <f>+'St 3.1'!D59+'St 3.2'!D59</f>
        <v>0</v>
      </c>
      <c r="E59" s="142">
        <f>+'St 3.1'!E59+'St 3.2'!E59</f>
        <v>0</v>
      </c>
      <c r="F59" s="142">
        <f>+'St 3.1'!F59+'St 3.2'!F59</f>
        <v>0</v>
      </c>
      <c r="G59" s="142">
        <f>+'St 3.1'!G59+'St 3.2'!G59</f>
        <v>0</v>
      </c>
      <c r="H59" s="142">
        <f>+'St 3.1'!H59+'St 3.2'!H59</f>
        <v>0</v>
      </c>
      <c r="I59" s="142">
        <f>+'St 3.1'!I59+'St 3.2'!I59</f>
        <v>0</v>
      </c>
      <c r="J59" s="142">
        <f>+'St 3.1'!J59+'St 3.2'!J59</f>
        <v>0</v>
      </c>
      <c r="K59" s="142">
        <f>+'St 3.1'!K59+'St 3.2'!K59</f>
        <v>0</v>
      </c>
      <c r="L59" s="142">
        <f>+'St 3.1'!L59+'St 3.2'!L59</f>
        <v>0</v>
      </c>
      <c r="M59" s="142">
        <f>+'St 3.1'!M59+'St 3.2'!M59</f>
        <v>0</v>
      </c>
      <c r="N59" s="148"/>
      <c r="O59" s="142">
        <f>+'St 3.1'!O59+'St 3.2'!O59</f>
        <v>0</v>
      </c>
      <c r="P59" s="142">
        <f>+'St 3.1'!P59+'St 3.2'!P59</f>
        <v>0</v>
      </c>
      <c r="Q59" s="142">
        <f>+'St 3.1'!Q59+'St 3.2'!Q59</f>
        <v>0</v>
      </c>
      <c r="R59" s="142">
        <f>+'St 3.1'!R59+'St 3.2'!R59</f>
        <v>0</v>
      </c>
      <c r="S59" s="142">
        <f>+'St 3.1'!S59+'St 3.2'!S59</f>
        <v>0</v>
      </c>
      <c r="T59" s="142">
        <f>+'St 3.1'!T59+'St 3.2'!T59</f>
        <v>0</v>
      </c>
      <c r="U59" s="142">
        <f>+'St 3.1'!U59+'St 3.2'!U59</f>
        <v>0</v>
      </c>
      <c r="V59" s="142">
        <f>+'St 3.1'!V59+'St 3.2'!V59</f>
        <v>0</v>
      </c>
      <c r="W59" s="142">
        <f>+'St 3.1'!W59+'St 3.2'!W59</f>
        <v>0</v>
      </c>
      <c r="X59" s="150"/>
      <c r="Y59" s="150"/>
      <c r="Z59" s="150"/>
      <c r="AA59" s="150"/>
      <c r="AB59" s="150"/>
      <c r="AC59" s="150"/>
      <c r="AD59" s="150"/>
      <c r="AE59" s="150"/>
      <c r="AF59" s="150"/>
    </row>
    <row r="60" spans="1:32">
      <c r="B60" s="6" t="s">
        <v>325</v>
      </c>
      <c r="C60" s="219"/>
      <c r="D60" s="142">
        <f>+'St 3.1'!D60+'St 3.2'!D60</f>
        <v>0</v>
      </c>
      <c r="E60" s="142">
        <f>+'St 3.1'!E60+'St 3.2'!E60</f>
        <v>0</v>
      </c>
      <c r="F60" s="142">
        <f>+'St 3.1'!F60+'St 3.2'!F60</f>
        <v>0</v>
      </c>
      <c r="G60" s="142">
        <f>+'St 3.1'!G60+'St 3.2'!G60</f>
        <v>0</v>
      </c>
      <c r="H60" s="142">
        <f>+'St 3.1'!H60+'St 3.2'!H60</f>
        <v>0</v>
      </c>
      <c r="I60" s="142">
        <f>+'St 3.1'!I60+'St 3.2'!I60</f>
        <v>0</v>
      </c>
      <c r="J60" s="142">
        <f>+'St 3.1'!J60+'St 3.2'!J60</f>
        <v>0</v>
      </c>
      <c r="K60" s="142">
        <f>+'St 3.1'!K60+'St 3.2'!K60</f>
        <v>0</v>
      </c>
      <c r="L60" s="142">
        <f>+'St 3.1'!L60+'St 3.2'!L60</f>
        <v>0</v>
      </c>
      <c r="M60" s="142">
        <f>+'St 3.1'!M60+'St 3.2'!M60</f>
        <v>0</v>
      </c>
      <c r="N60" s="143"/>
      <c r="O60" s="142">
        <f>+'St 3.1'!O60+'St 3.2'!O60</f>
        <v>0</v>
      </c>
      <c r="P60" s="142">
        <f>+'St 3.1'!P60+'St 3.2'!P60</f>
        <v>0</v>
      </c>
      <c r="Q60" s="142">
        <f>+'St 3.1'!Q60+'St 3.2'!Q60</f>
        <v>0</v>
      </c>
      <c r="R60" s="142">
        <f>+'St 3.1'!R60+'St 3.2'!R60</f>
        <v>0</v>
      </c>
      <c r="S60" s="142">
        <f>+'St 3.1'!S60+'St 3.2'!S60</f>
        <v>0</v>
      </c>
      <c r="T60" s="142">
        <f>+'St 3.1'!T60+'St 3.2'!T60</f>
        <v>0</v>
      </c>
      <c r="U60" s="142">
        <f>+'St 3.1'!U60+'St 3.2'!U60</f>
        <v>0</v>
      </c>
      <c r="V60" s="142">
        <f>+'St 3.1'!V60+'St 3.2'!V60</f>
        <v>0</v>
      </c>
      <c r="W60" s="142">
        <f>+'St 3.1'!W60+'St 3.2'!W60</f>
        <v>0</v>
      </c>
      <c r="X60" s="150"/>
      <c r="Y60" s="150"/>
      <c r="Z60" s="150"/>
      <c r="AA60" s="150"/>
      <c r="AB60" s="150"/>
      <c r="AC60" s="150"/>
      <c r="AD60" s="150"/>
      <c r="AE60" s="150"/>
      <c r="AF60" s="150"/>
    </row>
    <row r="61" spans="1:32">
      <c r="B61" s="8" t="s">
        <v>101</v>
      </c>
      <c r="C61" s="219"/>
      <c r="D61" s="142">
        <f>+'St 3.1'!D61+'St 3.2'!D61</f>
        <v>138559.60999999999</v>
      </c>
      <c r="E61" s="142">
        <f>+'St 3.1'!E61+'St 3.2'!E61</f>
        <v>144849.80999999997</v>
      </c>
      <c r="F61" s="142">
        <f>+'St 3.1'!F61+'St 3.2'!F61</f>
        <v>147670.74</v>
      </c>
      <c r="G61" s="142">
        <f>+'St 3.1'!G61+'St 3.2'!G61</f>
        <v>163163.76999999999</v>
      </c>
      <c r="H61" s="142">
        <f>+'St 3.1'!H61+'St 3.2'!H61</f>
        <v>173085.11</v>
      </c>
      <c r="I61" s="142">
        <f>+'St 3.1'!I61+'St 3.2'!I61</f>
        <v>193129.65453712235</v>
      </c>
      <c r="J61" s="142">
        <f>+'St 3.1'!J61+'St 3.2'!J61</f>
        <v>212374.18000000002</v>
      </c>
      <c r="K61" s="142">
        <f>+'St 3.1'!K61+'St 3.2'!K61</f>
        <v>231758.84999999998</v>
      </c>
      <c r="L61" s="142">
        <f>+'St 3.1'!L61+'St 3.2'!L61</f>
        <v>258319.24</v>
      </c>
      <c r="M61" s="142">
        <f>+'St 3.1'!M61+'St 3.2'!M61</f>
        <v>347030.45</v>
      </c>
      <c r="N61" s="143"/>
      <c r="O61" s="142">
        <f>+'St 3.1'!O61+'St 3.2'!O61</f>
        <v>6290.1999999999816</v>
      </c>
      <c r="P61" s="142">
        <f>+'St 3.1'!P61+'St 3.2'!P61</f>
        <v>2820.9299999999985</v>
      </c>
      <c r="Q61" s="142">
        <f>+'St 3.1'!Q61+'St 3.2'!Q61</f>
        <v>15493.030000000021</v>
      </c>
      <c r="R61" s="142">
        <f>+'St 3.1'!R61+'St 3.2'!R61</f>
        <v>9921.3399999999856</v>
      </c>
      <c r="S61" s="142">
        <f>+'St 3.1'!S61+'St 3.2'!S61</f>
        <v>20044.544537122376</v>
      </c>
      <c r="T61" s="142">
        <f>+'St 3.1'!T61+'St 3.2'!T61</f>
        <v>19244.525462877664</v>
      </c>
      <c r="U61" s="142">
        <f>+'St 3.1'!U61+'St 3.2'!U61</f>
        <v>19384.669999999962</v>
      </c>
      <c r="V61" s="142">
        <f>+'St 3.1'!V61+'St 3.2'!V61</f>
        <v>26560.390000000007</v>
      </c>
      <c r="W61" s="142">
        <f>+'St 3.1'!W61+'St 3.2'!W61</f>
        <v>88711.210000000021</v>
      </c>
      <c r="X61" s="150"/>
      <c r="Y61" s="150"/>
      <c r="Z61" s="150"/>
      <c r="AA61" s="150"/>
      <c r="AB61" s="150"/>
      <c r="AC61" s="150"/>
      <c r="AD61" s="150"/>
      <c r="AE61" s="150"/>
      <c r="AF61" s="150"/>
    </row>
    <row r="62" spans="1:32" s="45" customFormat="1">
      <c r="A62" s="38"/>
      <c r="B62" s="29" t="s">
        <v>10</v>
      </c>
      <c r="C62" s="209" t="s">
        <v>298</v>
      </c>
      <c r="D62" s="139">
        <f>+'St 3.1'!D62+'St 3.2'!D62</f>
        <v>0</v>
      </c>
      <c r="E62" s="139">
        <f>+'St 3.1'!E62+'St 3.2'!E62</f>
        <v>0</v>
      </c>
      <c r="F62" s="139">
        <f>+'St 3.1'!F62+'St 3.2'!F62</f>
        <v>0</v>
      </c>
      <c r="G62" s="139">
        <f>+'St 3.1'!G62+'St 3.2'!G62</f>
        <v>0</v>
      </c>
      <c r="H62" s="139">
        <f>+'St 3.1'!H62+'St 3.2'!H62</f>
        <v>0</v>
      </c>
      <c r="I62" s="139">
        <f>+'St 3.1'!I62+'St 3.2'!I62</f>
        <v>0</v>
      </c>
      <c r="J62" s="139">
        <f>+'St 3.1'!J62+'St 3.2'!J62</f>
        <v>0</v>
      </c>
      <c r="K62" s="139">
        <f>+'St 3.1'!K62+'St 3.2'!K62</f>
        <v>0</v>
      </c>
      <c r="L62" s="139">
        <f>+'St 3.1'!L62+'St 3.2'!L62</f>
        <v>0</v>
      </c>
      <c r="M62" s="139">
        <f>+'St 3.1'!M62+'St 3.2'!M62</f>
        <v>0</v>
      </c>
      <c r="N62" s="146"/>
      <c r="O62" s="139">
        <f>+'St 3.1'!O62+'St 3.2'!O62</f>
        <v>0</v>
      </c>
      <c r="P62" s="139">
        <f>+'St 3.1'!P62+'St 3.2'!P62</f>
        <v>0</v>
      </c>
      <c r="Q62" s="139">
        <f>+'St 3.1'!Q62+'St 3.2'!Q62</f>
        <v>0</v>
      </c>
      <c r="R62" s="139">
        <f>+'St 3.1'!R62+'St 3.2'!R62</f>
        <v>0</v>
      </c>
      <c r="S62" s="139">
        <f>+'St 3.1'!S62+'St 3.2'!S62</f>
        <v>0</v>
      </c>
      <c r="T62" s="139">
        <f>+'St 3.1'!T62+'St 3.2'!T62</f>
        <v>0</v>
      </c>
      <c r="U62" s="139">
        <f>+'St 3.1'!U62+'St 3.2'!U62</f>
        <v>0</v>
      </c>
      <c r="V62" s="139">
        <f>+'St 3.1'!V62+'St 3.2'!V62</f>
        <v>0</v>
      </c>
      <c r="W62" s="139">
        <f>+'St 3.1'!W62+'St 3.2'!W62</f>
        <v>0</v>
      </c>
      <c r="X62" s="149"/>
      <c r="Y62" s="149"/>
      <c r="Z62" s="149"/>
      <c r="AA62" s="149"/>
      <c r="AB62" s="149"/>
      <c r="AC62" s="149"/>
      <c r="AD62" s="149"/>
      <c r="AE62" s="149"/>
      <c r="AF62" s="149"/>
    </row>
    <row r="63" spans="1:32" s="45" customFormat="1">
      <c r="A63" s="38"/>
      <c r="B63" s="31" t="s">
        <v>26</v>
      </c>
      <c r="C63" s="209" t="s">
        <v>299</v>
      </c>
      <c r="D63" s="139">
        <f>+'St 3.1'!D63+'St 3.2'!D63</f>
        <v>0</v>
      </c>
      <c r="E63" s="139">
        <f>+'St 3.1'!E63+'St 3.2'!E63</f>
        <v>0</v>
      </c>
      <c r="F63" s="139">
        <f>+'St 3.1'!F63+'St 3.2'!F63</f>
        <v>0</v>
      </c>
      <c r="G63" s="139">
        <f>+'St 3.1'!G63+'St 3.2'!G63</f>
        <v>0</v>
      </c>
      <c r="H63" s="139">
        <f>+'St 3.1'!H63+'St 3.2'!H63</f>
        <v>0</v>
      </c>
      <c r="I63" s="139">
        <f>+'St 3.1'!I63+'St 3.2'!I63</f>
        <v>0</v>
      </c>
      <c r="J63" s="139">
        <f>+'St 3.1'!J63+'St 3.2'!J63</f>
        <v>0</v>
      </c>
      <c r="K63" s="139">
        <f>+'St 3.1'!K63+'St 3.2'!K63</f>
        <v>0</v>
      </c>
      <c r="L63" s="139">
        <f>+'St 3.1'!L63+'St 3.2'!L63</f>
        <v>0</v>
      </c>
      <c r="M63" s="139">
        <f>+'St 3.1'!M63+'St 3.2'!M63</f>
        <v>0</v>
      </c>
      <c r="N63" s="146"/>
      <c r="O63" s="139">
        <f>+'St 3.1'!O63+'St 3.2'!O63</f>
        <v>0</v>
      </c>
      <c r="P63" s="139">
        <f>+'St 3.1'!P63+'St 3.2'!P63</f>
        <v>0</v>
      </c>
      <c r="Q63" s="139">
        <f>+'St 3.1'!Q63+'St 3.2'!Q63</f>
        <v>0</v>
      </c>
      <c r="R63" s="139">
        <f>+'St 3.1'!R63+'St 3.2'!R63</f>
        <v>0</v>
      </c>
      <c r="S63" s="139">
        <f>+'St 3.1'!S63+'St 3.2'!S63</f>
        <v>0</v>
      </c>
      <c r="T63" s="139">
        <f>+'St 3.1'!T63+'St 3.2'!T63</f>
        <v>0</v>
      </c>
      <c r="U63" s="139">
        <f>+'St 3.1'!U63+'St 3.2'!U63</f>
        <v>0</v>
      </c>
      <c r="V63" s="139">
        <f>+'St 3.1'!V63+'St 3.2'!V63</f>
        <v>0</v>
      </c>
      <c r="W63" s="139">
        <f>+'St 3.1'!W63+'St 3.2'!W63</f>
        <v>0</v>
      </c>
      <c r="X63" s="149"/>
      <c r="Y63" s="149"/>
      <c r="Z63" s="149"/>
      <c r="AA63" s="149"/>
      <c r="AB63" s="149"/>
      <c r="AC63" s="149"/>
      <c r="AD63" s="149"/>
      <c r="AE63" s="149"/>
      <c r="AF63" s="149"/>
    </row>
    <row r="64" spans="1:32">
      <c r="B64" s="208" t="s">
        <v>40</v>
      </c>
      <c r="C64" s="219"/>
      <c r="D64" s="142">
        <f>+'St 3.1'!D64+'St 3.2'!D64</f>
        <v>0</v>
      </c>
      <c r="E64" s="142">
        <f>+'St 3.1'!E64+'St 3.2'!E64</f>
        <v>0</v>
      </c>
      <c r="F64" s="142">
        <f>+'St 3.1'!F64+'St 3.2'!F64</f>
        <v>0</v>
      </c>
      <c r="G64" s="142">
        <f>+'St 3.1'!G64+'St 3.2'!G64</f>
        <v>0</v>
      </c>
      <c r="H64" s="142">
        <f>+'St 3.1'!H64+'St 3.2'!H64</f>
        <v>0</v>
      </c>
      <c r="I64" s="142">
        <f>+'St 3.1'!I64+'St 3.2'!I64</f>
        <v>0</v>
      </c>
      <c r="J64" s="142">
        <f>+'St 3.1'!J64+'St 3.2'!J64</f>
        <v>0</v>
      </c>
      <c r="K64" s="142">
        <f>+'St 3.1'!K64+'St 3.2'!K64</f>
        <v>0</v>
      </c>
      <c r="L64" s="142">
        <f>+'St 3.1'!L64+'St 3.2'!L64</f>
        <v>0</v>
      </c>
      <c r="M64" s="142">
        <f>+'St 3.1'!M64+'St 3.2'!M64</f>
        <v>0</v>
      </c>
      <c r="N64" s="143"/>
      <c r="O64" s="142">
        <f>+'St 3.1'!O64+'St 3.2'!O64</f>
        <v>0</v>
      </c>
      <c r="P64" s="142">
        <f>+'St 3.1'!P64+'St 3.2'!P64</f>
        <v>0</v>
      </c>
      <c r="Q64" s="142">
        <f>+'St 3.1'!Q64+'St 3.2'!Q64</f>
        <v>0</v>
      </c>
      <c r="R64" s="142">
        <f>+'St 3.1'!R64+'St 3.2'!R64</f>
        <v>0</v>
      </c>
      <c r="S64" s="142">
        <f>+'St 3.1'!S64+'St 3.2'!S64</f>
        <v>0</v>
      </c>
      <c r="T64" s="142">
        <f>+'St 3.1'!T64+'St 3.2'!T64</f>
        <v>0</v>
      </c>
      <c r="U64" s="142">
        <f>+'St 3.1'!U64+'St 3.2'!U64</f>
        <v>0</v>
      </c>
      <c r="V64" s="142">
        <f>+'St 3.1'!V64+'St 3.2'!V64</f>
        <v>0</v>
      </c>
      <c r="W64" s="142">
        <f>+'St 3.1'!W64+'St 3.2'!W64</f>
        <v>0</v>
      </c>
      <c r="X64" s="150"/>
      <c r="Y64" s="150"/>
      <c r="Z64" s="150"/>
      <c r="AA64" s="150"/>
      <c r="AB64" s="150"/>
      <c r="AC64" s="150"/>
      <c r="AD64" s="150"/>
      <c r="AE64" s="150"/>
      <c r="AF64" s="150"/>
    </row>
    <row r="65" spans="1:32">
      <c r="B65" s="6" t="s">
        <v>41</v>
      </c>
      <c r="C65" s="219"/>
      <c r="D65" s="142">
        <f>+'St 3.1'!D65+'St 3.2'!D65</f>
        <v>0</v>
      </c>
      <c r="E65" s="142">
        <f>+'St 3.1'!E65+'St 3.2'!E65</f>
        <v>0</v>
      </c>
      <c r="F65" s="142">
        <f>+'St 3.1'!F65+'St 3.2'!F65</f>
        <v>0</v>
      </c>
      <c r="G65" s="142">
        <f>+'St 3.1'!G65+'St 3.2'!G65</f>
        <v>0</v>
      </c>
      <c r="H65" s="142">
        <f>+'St 3.1'!H65+'St 3.2'!H65</f>
        <v>0</v>
      </c>
      <c r="I65" s="142">
        <f>+'St 3.1'!I65+'St 3.2'!I65</f>
        <v>0</v>
      </c>
      <c r="J65" s="142">
        <f>+'St 3.1'!J65+'St 3.2'!J65</f>
        <v>0</v>
      </c>
      <c r="K65" s="142">
        <f>+'St 3.1'!K65+'St 3.2'!K65</f>
        <v>0</v>
      </c>
      <c r="L65" s="142">
        <f>+'St 3.1'!L65+'St 3.2'!L65</f>
        <v>0</v>
      </c>
      <c r="M65" s="142">
        <f>+'St 3.1'!M65+'St 3.2'!M65</f>
        <v>0</v>
      </c>
      <c r="N65" s="143"/>
      <c r="O65" s="142">
        <f>+'St 3.1'!O65+'St 3.2'!O65</f>
        <v>0</v>
      </c>
      <c r="P65" s="142">
        <f>+'St 3.1'!P65+'St 3.2'!P65</f>
        <v>0</v>
      </c>
      <c r="Q65" s="142">
        <f>+'St 3.1'!Q65+'St 3.2'!Q65</f>
        <v>0</v>
      </c>
      <c r="R65" s="142">
        <f>+'St 3.1'!R65+'St 3.2'!R65</f>
        <v>0</v>
      </c>
      <c r="S65" s="142">
        <f>+'St 3.1'!S65+'St 3.2'!S65</f>
        <v>0</v>
      </c>
      <c r="T65" s="142">
        <f>+'St 3.1'!T65+'St 3.2'!T65</f>
        <v>0</v>
      </c>
      <c r="U65" s="142">
        <f>+'St 3.1'!U65+'St 3.2'!U65</f>
        <v>0</v>
      </c>
      <c r="V65" s="142">
        <f>+'St 3.1'!V65+'St 3.2'!V65</f>
        <v>0</v>
      </c>
      <c r="W65" s="142">
        <f>+'St 3.1'!W65+'St 3.2'!W65</f>
        <v>0</v>
      </c>
      <c r="X65" s="150"/>
      <c r="Y65" s="150"/>
      <c r="Z65" s="150"/>
      <c r="AA65" s="150"/>
      <c r="AB65" s="150"/>
      <c r="AC65" s="150"/>
      <c r="AD65" s="150"/>
      <c r="AE65" s="150"/>
      <c r="AF65" s="150"/>
    </row>
    <row r="66" spans="1:32">
      <c r="B66" s="6" t="s">
        <v>42</v>
      </c>
      <c r="C66" s="219"/>
      <c r="D66" s="142">
        <f>+'St 3.1'!D66+'St 3.2'!D66</f>
        <v>0</v>
      </c>
      <c r="E66" s="142">
        <f>+'St 3.1'!E66+'St 3.2'!E66</f>
        <v>0</v>
      </c>
      <c r="F66" s="142">
        <f>+'St 3.1'!F66+'St 3.2'!F66</f>
        <v>0</v>
      </c>
      <c r="G66" s="142">
        <f>+'St 3.1'!G66+'St 3.2'!G66</f>
        <v>0</v>
      </c>
      <c r="H66" s="142">
        <f>+'St 3.1'!H66+'St 3.2'!H66</f>
        <v>0</v>
      </c>
      <c r="I66" s="142">
        <f>+'St 3.1'!I66+'St 3.2'!I66</f>
        <v>0</v>
      </c>
      <c r="J66" s="142">
        <f>+'St 3.1'!J66+'St 3.2'!J66</f>
        <v>0</v>
      </c>
      <c r="K66" s="142">
        <f>+'St 3.1'!K66+'St 3.2'!K66</f>
        <v>0</v>
      </c>
      <c r="L66" s="142">
        <f>+'St 3.1'!L66+'St 3.2'!L66</f>
        <v>0</v>
      </c>
      <c r="M66" s="142">
        <f>+'St 3.1'!M66+'St 3.2'!M66</f>
        <v>0</v>
      </c>
      <c r="N66" s="143"/>
      <c r="O66" s="142">
        <f>+'St 3.1'!O66+'St 3.2'!O66</f>
        <v>0</v>
      </c>
      <c r="P66" s="142">
        <f>+'St 3.1'!P66+'St 3.2'!P66</f>
        <v>0</v>
      </c>
      <c r="Q66" s="142">
        <f>+'St 3.1'!Q66+'St 3.2'!Q66</f>
        <v>0</v>
      </c>
      <c r="R66" s="142">
        <f>+'St 3.1'!R66+'St 3.2'!R66</f>
        <v>0</v>
      </c>
      <c r="S66" s="142">
        <f>+'St 3.1'!S66+'St 3.2'!S66</f>
        <v>0</v>
      </c>
      <c r="T66" s="142">
        <f>+'St 3.1'!T66+'St 3.2'!T66</f>
        <v>0</v>
      </c>
      <c r="U66" s="142">
        <f>+'St 3.1'!U66+'St 3.2'!U66</f>
        <v>0</v>
      </c>
      <c r="V66" s="142">
        <f>+'St 3.1'!V66+'St 3.2'!V66</f>
        <v>0</v>
      </c>
      <c r="W66" s="142">
        <f>+'St 3.1'!W66+'St 3.2'!W66</f>
        <v>0</v>
      </c>
      <c r="X66" s="150"/>
      <c r="Y66" s="150"/>
      <c r="Z66" s="150"/>
      <c r="AA66" s="150"/>
      <c r="AB66" s="150"/>
      <c r="AC66" s="150"/>
      <c r="AD66" s="150"/>
      <c r="AE66" s="150"/>
      <c r="AF66" s="150"/>
    </row>
    <row r="67" spans="1:32">
      <c r="B67" s="6" t="s">
        <v>43</v>
      </c>
      <c r="C67" s="219"/>
      <c r="D67" s="142">
        <f>+'St 3.1'!D67+'St 3.2'!D67</f>
        <v>0</v>
      </c>
      <c r="E67" s="142">
        <f>+'St 3.1'!E67+'St 3.2'!E67</f>
        <v>0</v>
      </c>
      <c r="F67" s="142">
        <f>+'St 3.1'!F67+'St 3.2'!F67</f>
        <v>0</v>
      </c>
      <c r="G67" s="142">
        <f>+'St 3.1'!G67+'St 3.2'!G67</f>
        <v>0</v>
      </c>
      <c r="H67" s="142">
        <f>+'St 3.1'!H67+'St 3.2'!H67</f>
        <v>0</v>
      </c>
      <c r="I67" s="142">
        <f>+'St 3.1'!I67+'St 3.2'!I67</f>
        <v>0</v>
      </c>
      <c r="J67" s="142">
        <f>+'St 3.1'!J67+'St 3.2'!J67</f>
        <v>0</v>
      </c>
      <c r="K67" s="142">
        <f>+'St 3.1'!K67+'St 3.2'!K67</f>
        <v>0</v>
      </c>
      <c r="L67" s="142">
        <f>+'St 3.1'!L67+'St 3.2'!L67</f>
        <v>0</v>
      </c>
      <c r="M67" s="142">
        <f>+'St 3.1'!M67+'St 3.2'!M67</f>
        <v>0</v>
      </c>
      <c r="N67" s="143"/>
      <c r="O67" s="142">
        <f>+'St 3.1'!O67+'St 3.2'!O67</f>
        <v>0</v>
      </c>
      <c r="P67" s="142">
        <f>+'St 3.1'!P67+'St 3.2'!P67</f>
        <v>0</v>
      </c>
      <c r="Q67" s="142">
        <f>+'St 3.1'!Q67+'St 3.2'!Q67</f>
        <v>0</v>
      </c>
      <c r="R67" s="142">
        <f>+'St 3.1'!R67+'St 3.2'!R67</f>
        <v>0</v>
      </c>
      <c r="S67" s="142">
        <f>+'St 3.1'!S67+'St 3.2'!S67</f>
        <v>0</v>
      </c>
      <c r="T67" s="142">
        <f>+'St 3.1'!T67+'St 3.2'!T67</f>
        <v>0</v>
      </c>
      <c r="U67" s="142">
        <f>+'St 3.1'!U67+'St 3.2'!U67</f>
        <v>0</v>
      </c>
      <c r="V67" s="142">
        <f>+'St 3.1'!V67+'St 3.2'!V67</f>
        <v>0</v>
      </c>
      <c r="W67" s="142">
        <f>+'St 3.1'!W67+'St 3.2'!W67</f>
        <v>0</v>
      </c>
      <c r="X67" s="150"/>
      <c r="Y67" s="150"/>
      <c r="Z67" s="150"/>
      <c r="AA67" s="150"/>
      <c r="AB67" s="150"/>
      <c r="AC67" s="150"/>
      <c r="AD67" s="150"/>
      <c r="AE67" s="150"/>
      <c r="AF67" s="150"/>
    </row>
    <row r="68" spans="1:32">
      <c r="B68" s="6" t="s">
        <v>44</v>
      </c>
      <c r="C68" s="219"/>
      <c r="D68" s="142">
        <f>+'St 3.1'!D68+'St 3.2'!D68</f>
        <v>0</v>
      </c>
      <c r="E68" s="142">
        <f>+'St 3.1'!E68+'St 3.2'!E68</f>
        <v>0</v>
      </c>
      <c r="F68" s="142">
        <f>+'St 3.1'!F68+'St 3.2'!F68</f>
        <v>0</v>
      </c>
      <c r="G68" s="142">
        <f>+'St 3.1'!G68+'St 3.2'!G68</f>
        <v>0</v>
      </c>
      <c r="H68" s="142">
        <f>+'St 3.1'!H68+'St 3.2'!H68</f>
        <v>0</v>
      </c>
      <c r="I68" s="142">
        <f>+'St 3.1'!I68+'St 3.2'!I68</f>
        <v>0</v>
      </c>
      <c r="J68" s="142">
        <f>+'St 3.1'!J68+'St 3.2'!J68</f>
        <v>0</v>
      </c>
      <c r="K68" s="142">
        <f>+'St 3.1'!K68+'St 3.2'!K68</f>
        <v>0</v>
      </c>
      <c r="L68" s="142">
        <f>+'St 3.1'!L68+'St 3.2'!L68</f>
        <v>0</v>
      </c>
      <c r="M68" s="142">
        <f>+'St 3.1'!M68+'St 3.2'!M68</f>
        <v>0</v>
      </c>
      <c r="N68" s="143"/>
      <c r="O68" s="142">
        <f>+'St 3.1'!O68+'St 3.2'!O68</f>
        <v>0</v>
      </c>
      <c r="P68" s="142">
        <f>+'St 3.1'!P68+'St 3.2'!P68</f>
        <v>0</v>
      </c>
      <c r="Q68" s="142">
        <f>+'St 3.1'!Q68+'St 3.2'!Q68</f>
        <v>0</v>
      </c>
      <c r="R68" s="142">
        <f>+'St 3.1'!R68+'St 3.2'!R68</f>
        <v>0</v>
      </c>
      <c r="S68" s="142">
        <f>+'St 3.1'!S68+'St 3.2'!S68</f>
        <v>0</v>
      </c>
      <c r="T68" s="142">
        <f>+'St 3.1'!T68+'St 3.2'!T68</f>
        <v>0</v>
      </c>
      <c r="U68" s="142">
        <f>+'St 3.1'!U68+'St 3.2'!U68</f>
        <v>0</v>
      </c>
      <c r="V68" s="142">
        <f>+'St 3.1'!V68+'St 3.2'!V68</f>
        <v>0</v>
      </c>
      <c r="W68" s="142">
        <f>+'St 3.1'!W68+'St 3.2'!W68</f>
        <v>0</v>
      </c>
      <c r="X68" s="150"/>
      <c r="Y68" s="150"/>
      <c r="Z68" s="150"/>
      <c r="AA68" s="150"/>
      <c r="AB68" s="150"/>
      <c r="AC68" s="150"/>
      <c r="AD68" s="150"/>
      <c r="AE68" s="150"/>
      <c r="AF68" s="150"/>
    </row>
    <row r="69" spans="1:32">
      <c r="B69" s="7" t="s">
        <v>45</v>
      </c>
      <c r="C69" s="219"/>
      <c r="D69" s="142">
        <f>+'St 3.1'!D69+'St 3.2'!D69</f>
        <v>0</v>
      </c>
      <c r="E69" s="142">
        <f>+'St 3.1'!E69+'St 3.2'!E69</f>
        <v>0</v>
      </c>
      <c r="F69" s="142">
        <f>+'St 3.1'!F69+'St 3.2'!F69</f>
        <v>0</v>
      </c>
      <c r="G69" s="142">
        <f>+'St 3.1'!G69+'St 3.2'!G69</f>
        <v>0</v>
      </c>
      <c r="H69" s="142">
        <f>+'St 3.1'!H69+'St 3.2'!H69</f>
        <v>0</v>
      </c>
      <c r="I69" s="142">
        <f>+'St 3.1'!I69+'St 3.2'!I69</f>
        <v>0</v>
      </c>
      <c r="J69" s="142">
        <f>+'St 3.1'!J69+'St 3.2'!J69</f>
        <v>0</v>
      </c>
      <c r="K69" s="142">
        <f>+'St 3.1'!K69+'St 3.2'!K69</f>
        <v>0</v>
      </c>
      <c r="L69" s="142">
        <f>+'St 3.1'!L69+'St 3.2'!L69</f>
        <v>0</v>
      </c>
      <c r="M69" s="142">
        <f>+'St 3.1'!M69+'St 3.2'!M69</f>
        <v>0</v>
      </c>
      <c r="N69" s="143"/>
      <c r="O69" s="142">
        <f>+'St 3.1'!O69+'St 3.2'!O69</f>
        <v>0</v>
      </c>
      <c r="P69" s="142">
        <f>+'St 3.1'!P69+'St 3.2'!P69</f>
        <v>0</v>
      </c>
      <c r="Q69" s="142">
        <f>+'St 3.1'!Q69+'St 3.2'!Q69</f>
        <v>0</v>
      </c>
      <c r="R69" s="142">
        <f>+'St 3.1'!R69+'St 3.2'!R69</f>
        <v>0</v>
      </c>
      <c r="S69" s="142">
        <f>+'St 3.1'!S69+'St 3.2'!S69</f>
        <v>0</v>
      </c>
      <c r="T69" s="142">
        <f>+'St 3.1'!T69+'St 3.2'!T69</f>
        <v>0</v>
      </c>
      <c r="U69" s="142">
        <f>+'St 3.1'!U69+'St 3.2'!U69</f>
        <v>0</v>
      </c>
      <c r="V69" s="142">
        <f>+'St 3.1'!V69+'St 3.2'!V69</f>
        <v>0</v>
      </c>
      <c r="W69" s="142">
        <f>+'St 3.1'!W69+'St 3.2'!W69</f>
        <v>0</v>
      </c>
      <c r="X69" s="150"/>
      <c r="Y69" s="150"/>
      <c r="Z69" s="150"/>
      <c r="AA69" s="150"/>
      <c r="AB69" s="150"/>
      <c r="AC69" s="150"/>
      <c r="AD69" s="150"/>
      <c r="AE69" s="150"/>
      <c r="AF69" s="150"/>
    </row>
    <row r="70" spans="1:32">
      <c r="B70" s="7" t="s">
        <v>46</v>
      </c>
      <c r="C70" s="219"/>
      <c r="D70" s="142">
        <f>+'St 3.1'!D70+'St 3.2'!D70</f>
        <v>0</v>
      </c>
      <c r="E70" s="142">
        <f>+'St 3.1'!E70+'St 3.2'!E70</f>
        <v>0</v>
      </c>
      <c r="F70" s="142">
        <f>+'St 3.1'!F70+'St 3.2'!F70</f>
        <v>0</v>
      </c>
      <c r="G70" s="142">
        <f>+'St 3.1'!G70+'St 3.2'!G70</f>
        <v>0</v>
      </c>
      <c r="H70" s="142">
        <f>+'St 3.1'!H70+'St 3.2'!H70</f>
        <v>0</v>
      </c>
      <c r="I70" s="142">
        <f>+'St 3.1'!I70+'St 3.2'!I70</f>
        <v>0</v>
      </c>
      <c r="J70" s="142">
        <f>+'St 3.1'!J70+'St 3.2'!J70</f>
        <v>0</v>
      </c>
      <c r="K70" s="142">
        <f>+'St 3.1'!K70+'St 3.2'!K70</f>
        <v>0</v>
      </c>
      <c r="L70" s="142">
        <f>+'St 3.1'!L70+'St 3.2'!L70</f>
        <v>0</v>
      </c>
      <c r="M70" s="142">
        <f>+'St 3.1'!M70+'St 3.2'!M70</f>
        <v>0</v>
      </c>
      <c r="N70" s="143"/>
      <c r="O70" s="142">
        <f>+'St 3.1'!O70+'St 3.2'!O70</f>
        <v>0</v>
      </c>
      <c r="P70" s="142">
        <f>+'St 3.1'!P70+'St 3.2'!P70</f>
        <v>0</v>
      </c>
      <c r="Q70" s="142">
        <f>+'St 3.1'!Q70+'St 3.2'!Q70</f>
        <v>0</v>
      </c>
      <c r="R70" s="142">
        <f>+'St 3.1'!R70+'St 3.2'!R70</f>
        <v>0</v>
      </c>
      <c r="S70" s="142">
        <f>+'St 3.1'!S70+'St 3.2'!S70</f>
        <v>0</v>
      </c>
      <c r="T70" s="142">
        <f>+'St 3.1'!T70+'St 3.2'!T70</f>
        <v>0</v>
      </c>
      <c r="U70" s="142">
        <f>+'St 3.1'!U70+'St 3.2'!U70</f>
        <v>0</v>
      </c>
      <c r="V70" s="142">
        <f>+'St 3.1'!V70+'St 3.2'!V70</f>
        <v>0</v>
      </c>
      <c r="W70" s="142">
        <f>+'St 3.1'!W70+'St 3.2'!W70</f>
        <v>0</v>
      </c>
      <c r="X70" s="150"/>
      <c r="Y70" s="150"/>
      <c r="Z70" s="150"/>
      <c r="AA70" s="150"/>
      <c r="AB70" s="150"/>
      <c r="AC70" s="150"/>
      <c r="AD70" s="150"/>
      <c r="AE70" s="150"/>
      <c r="AF70" s="150"/>
    </row>
    <row r="71" spans="1:32">
      <c r="B71" s="6" t="s">
        <v>317</v>
      </c>
      <c r="C71" s="219"/>
      <c r="D71" s="142">
        <f>+'St 3.1'!D71+'St 3.2'!D71</f>
        <v>0</v>
      </c>
      <c r="E71" s="142">
        <f>+'St 3.1'!E71+'St 3.2'!E71</f>
        <v>0</v>
      </c>
      <c r="F71" s="142">
        <f>+'St 3.1'!F71+'St 3.2'!F71</f>
        <v>0</v>
      </c>
      <c r="G71" s="142">
        <f>+'St 3.1'!G71+'St 3.2'!G71</f>
        <v>0</v>
      </c>
      <c r="H71" s="142">
        <f>+'St 3.1'!H71+'St 3.2'!H71</f>
        <v>0</v>
      </c>
      <c r="I71" s="142">
        <f>+'St 3.1'!I71+'St 3.2'!I71</f>
        <v>0</v>
      </c>
      <c r="J71" s="142">
        <f>+'St 3.1'!J71+'St 3.2'!J71</f>
        <v>0</v>
      </c>
      <c r="K71" s="142">
        <f>+'St 3.1'!K71+'St 3.2'!K71</f>
        <v>0</v>
      </c>
      <c r="L71" s="142">
        <f>+'St 3.1'!L71+'St 3.2'!L71</f>
        <v>0</v>
      </c>
      <c r="M71" s="142">
        <f>+'St 3.1'!M71+'St 3.2'!M71</f>
        <v>0</v>
      </c>
      <c r="N71" s="143"/>
      <c r="O71" s="142">
        <f>+'St 3.1'!O71+'St 3.2'!O71</f>
        <v>0</v>
      </c>
      <c r="P71" s="142">
        <f>+'St 3.1'!P71+'St 3.2'!P71</f>
        <v>0</v>
      </c>
      <c r="Q71" s="142">
        <f>+'St 3.1'!Q71+'St 3.2'!Q71</f>
        <v>0</v>
      </c>
      <c r="R71" s="142">
        <f>+'St 3.1'!R71+'St 3.2'!R71</f>
        <v>0</v>
      </c>
      <c r="S71" s="142">
        <f>+'St 3.1'!S71+'St 3.2'!S71</f>
        <v>0</v>
      </c>
      <c r="T71" s="142">
        <f>+'St 3.1'!T71+'St 3.2'!T71</f>
        <v>0</v>
      </c>
      <c r="U71" s="142">
        <f>+'St 3.1'!U71+'St 3.2'!U71</f>
        <v>0</v>
      </c>
      <c r="V71" s="142">
        <f>+'St 3.1'!V71+'St 3.2'!V71</f>
        <v>0</v>
      </c>
      <c r="W71" s="142">
        <f>+'St 3.1'!W71+'St 3.2'!W71</f>
        <v>0</v>
      </c>
      <c r="X71" s="150"/>
      <c r="Y71" s="150"/>
      <c r="Z71" s="150"/>
      <c r="AA71" s="150"/>
      <c r="AB71" s="150"/>
      <c r="AC71" s="150"/>
      <c r="AD71" s="150"/>
      <c r="AE71" s="150"/>
      <c r="AF71" s="150"/>
    </row>
    <row r="72" spans="1:32">
      <c r="B72" s="6" t="s">
        <v>108</v>
      </c>
      <c r="C72" s="219"/>
      <c r="D72" s="142">
        <f>+'St 3.1'!D72+'St 3.2'!D72</f>
        <v>0</v>
      </c>
      <c r="E72" s="142">
        <f>+'St 3.1'!E72+'St 3.2'!E72</f>
        <v>0</v>
      </c>
      <c r="F72" s="142">
        <f>+'St 3.1'!F72+'St 3.2'!F72</f>
        <v>0</v>
      </c>
      <c r="G72" s="142">
        <f>+'St 3.1'!G72+'St 3.2'!G72</f>
        <v>0</v>
      </c>
      <c r="H72" s="142">
        <f>+'St 3.1'!H72+'St 3.2'!H72</f>
        <v>0</v>
      </c>
      <c r="I72" s="142">
        <f>+'St 3.1'!I72+'St 3.2'!I72</f>
        <v>0</v>
      </c>
      <c r="J72" s="142">
        <f>+'St 3.1'!J72+'St 3.2'!J72</f>
        <v>0</v>
      </c>
      <c r="K72" s="142">
        <f>+'St 3.1'!K72+'St 3.2'!K72</f>
        <v>0</v>
      </c>
      <c r="L72" s="142">
        <f>+'St 3.1'!L72+'St 3.2'!L72</f>
        <v>0</v>
      </c>
      <c r="M72" s="142">
        <f>+'St 3.1'!M72+'St 3.2'!M72</f>
        <v>0</v>
      </c>
      <c r="N72" s="143"/>
      <c r="O72" s="142">
        <f>+'St 3.1'!O72+'St 3.2'!O72</f>
        <v>0</v>
      </c>
      <c r="P72" s="142">
        <f>+'St 3.1'!P72+'St 3.2'!P72</f>
        <v>0</v>
      </c>
      <c r="Q72" s="142">
        <f>+'St 3.1'!Q72+'St 3.2'!Q72</f>
        <v>0</v>
      </c>
      <c r="R72" s="142">
        <f>+'St 3.1'!R72+'St 3.2'!R72</f>
        <v>0</v>
      </c>
      <c r="S72" s="142">
        <f>+'St 3.1'!S72+'St 3.2'!S72</f>
        <v>0</v>
      </c>
      <c r="T72" s="142">
        <f>+'St 3.1'!T72+'St 3.2'!T72</f>
        <v>0</v>
      </c>
      <c r="U72" s="142">
        <f>+'St 3.1'!U72+'St 3.2'!U72</f>
        <v>0</v>
      </c>
      <c r="V72" s="142">
        <f>+'St 3.1'!V72+'St 3.2'!V72</f>
        <v>0</v>
      </c>
      <c r="W72" s="142">
        <f>+'St 3.1'!W72+'St 3.2'!W72</f>
        <v>0</v>
      </c>
      <c r="X72" s="150"/>
      <c r="Y72" s="150"/>
      <c r="Z72" s="150"/>
      <c r="AA72" s="150"/>
      <c r="AB72" s="150"/>
      <c r="AC72" s="150"/>
      <c r="AD72" s="150"/>
      <c r="AE72" s="150"/>
      <c r="AF72" s="150"/>
    </row>
    <row r="73" spans="1:32">
      <c r="B73" s="6" t="s">
        <v>48</v>
      </c>
      <c r="C73" s="219"/>
      <c r="D73" s="142">
        <f>+'St 3.1'!D73+'St 3.2'!D73</f>
        <v>0</v>
      </c>
      <c r="E73" s="142">
        <f>+'St 3.1'!E73+'St 3.2'!E73</f>
        <v>0</v>
      </c>
      <c r="F73" s="142">
        <f>+'St 3.1'!F73+'St 3.2'!F73</f>
        <v>0</v>
      </c>
      <c r="G73" s="142">
        <f>+'St 3.1'!G73+'St 3.2'!G73</f>
        <v>0</v>
      </c>
      <c r="H73" s="142">
        <f>+'St 3.1'!H73+'St 3.2'!H73</f>
        <v>0</v>
      </c>
      <c r="I73" s="142">
        <f>+'St 3.1'!I73+'St 3.2'!I73</f>
        <v>0</v>
      </c>
      <c r="J73" s="142">
        <f>+'St 3.1'!J73+'St 3.2'!J73</f>
        <v>0</v>
      </c>
      <c r="K73" s="142">
        <f>+'St 3.1'!K73+'St 3.2'!K73</f>
        <v>0</v>
      </c>
      <c r="L73" s="142">
        <f>+'St 3.1'!L73+'St 3.2'!L73</f>
        <v>0</v>
      </c>
      <c r="M73" s="142">
        <f>+'St 3.1'!M73+'St 3.2'!M73</f>
        <v>0</v>
      </c>
      <c r="N73" s="148"/>
      <c r="O73" s="142">
        <f>+'St 3.1'!O73+'St 3.2'!O73</f>
        <v>0</v>
      </c>
      <c r="P73" s="142">
        <f>+'St 3.1'!P73+'St 3.2'!P73</f>
        <v>0</v>
      </c>
      <c r="Q73" s="142">
        <f>+'St 3.1'!Q73+'St 3.2'!Q73</f>
        <v>0</v>
      </c>
      <c r="R73" s="142">
        <f>+'St 3.1'!R73+'St 3.2'!R73</f>
        <v>0</v>
      </c>
      <c r="S73" s="142">
        <f>+'St 3.1'!S73+'St 3.2'!S73</f>
        <v>0</v>
      </c>
      <c r="T73" s="142">
        <f>+'St 3.1'!T73+'St 3.2'!T73</f>
        <v>0</v>
      </c>
      <c r="U73" s="142">
        <f>+'St 3.1'!U73+'St 3.2'!U73</f>
        <v>0</v>
      </c>
      <c r="V73" s="142">
        <f>+'St 3.1'!V73+'St 3.2'!V73</f>
        <v>0</v>
      </c>
      <c r="W73" s="142">
        <f>+'St 3.1'!W73+'St 3.2'!W73</f>
        <v>0</v>
      </c>
      <c r="X73" s="150"/>
      <c r="Y73" s="150"/>
      <c r="Z73" s="150"/>
      <c r="AA73" s="150"/>
      <c r="AB73" s="150"/>
      <c r="AC73" s="150"/>
      <c r="AD73" s="150"/>
      <c r="AE73" s="150"/>
      <c r="AF73" s="150"/>
    </row>
    <row r="74" spans="1:32">
      <c r="B74" s="6" t="s">
        <v>325</v>
      </c>
      <c r="C74" s="219"/>
      <c r="D74" s="142">
        <f>+'St 3.1'!D74+'St 3.2'!D74</f>
        <v>0</v>
      </c>
      <c r="E74" s="142">
        <f>+'St 3.1'!E74+'St 3.2'!E74</f>
        <v>0</v>
      </c>
      <c r="F74" s="142">
        <f>+'St 3.1'!F74+'St 3.2'!F74</f>
        <v>0</v>
      </c>
      <c r="G74" s="142">
        <f>+'St 3.1'!G74+'St 3.2'!G74</f>
        <v>0</v>
      </c>
      <c r="H74" s="142">
        <f>+'St 3.1'!H74+'St 3.2'!H74</f>
        <v>0</v>
      </c>
      <c r="I74" s="142">
        <f>+'St 3.1'!I74+'St 3.2'!I74</f>
        <v>0</v>
      </c>
      <c r="J74" s="142">
        <f>+'St 3.1'!J74+'St 3.2'!J74</f>
        <v>0</v>
      </c>
      <c r="K74" s="142">
        <f>+'St 3.1'!K74+'St 3.2'!K74</f>
        <v>0</v>
      </c>
      <c r="L74" s="142">
        <f>+'St 3.1'!L74+'St 3.2'!L74</f>
        <v>0</v>
      </c>
      <c r="M74" s="142">
        <f>+'St 3.1'!M74+'St 3.2'!M74</f>
        <v>0</v>
      </c>
      <c r="N74" s="143"/>
      <c r="O74" s="142">
        <f>+'St 3.1'!O74+'St 3.2'!O74</f>
        <v>0</v>
      </c>
      <c r="P74" s="142">
        <f>+'St 3.1'!P74+'St 3.2'!P74</f>
        <v>0</v>
      </c>
      <c r="Q74" s="142">
        <f>+'St 3.1'!Q74+'St 3.2'!Q74</f>
        <v>0</v>
      </c>
      <c r="R74" s="142">
        <f>+'St 3.1'!R74+'St 3.2'!R74</f>
        <v>0</v>
      </c>
      <c r="S74" s="142">
        <f>+'St 3.1'!S74+'St 3.2'!S74</f>
        <v>0</v>
      </c>
      <c r="T74" s="142">
        <f>+'St 3.1'!T74+'St 3.2'!T74</f>
        <v>0</v>
      </c>
      <c r="U74" s="142">
        <f>+'St 3.1'!U74+'St 3.2'!U74</f>
        <v>0</v>
      </c>
      <c r="V74" s="142">
        <f>+'St 3.1'!V74+'St 3.2'!V74</f>
        <v>0</v>
      </c>
      <c r="W74" s="142">
        <f>+'St 3.1'!W74+'St 3.2'!W74</f>
        <v>0</v>
      </c>
      <c r="X74" s="150"/>
      <c r="Y74" s="150"/>
      <c r="Z74" s="150"/>
      <c r="AA74" s="150"/>
      <c r="AB74" s="150"/>
      <c r="AC74" s="150"/>
      <c r="AD74" s="150"/>
      <c r="AE74" s="150"/>
      <c r="AF74" s="150"/>
    </row>
    <row r="75" spans="1:32">
      <c r="B75" s="8" t="s">
        <v>101</v>
      </c>
      <c r="C75" s="219"/>
      <c r="D75" s="142">
        <f>+'St 3.1'!D75+'St 3.2'!D75</f>
        <v>0</v>
      </c>
      <c r="E75" s="142">
        <f>+'St 3.1'!E75+'St 3.2'!E75</f>
        <v>0</v>
      </c>
      <c r="F75" s="142">
        <f>+'St 3.1'!F75+'St 3.2'!F75</f>
        <v>0</v>
      </c>
      <c r="G75" s="142">
        <f>+'St 3.1'!G75+'St 3.2'!G75</f>
        <v>0</v>
      </c>
      <c r="H75" s="142">
        <f>+'St 3.1'!H75+'St 3.2'!H75</f>
        <v>0</v>
      </c>
      <c r="I75" s="142">
        <f>+'St 3.1'!I75+'St 3.2'!I75</f>
        <v>0</v>
      </c>
      <c r="J75" s="142">
        <f>+'St 3.1'!J75+'St 3.2'!J75</f>
        <v>0</v>
      </c>
      <c r="K75" s="142">
        <f>+'St 3.1'!K75+'St 3.2'!K75</f>
        <v>0</v>
      </c>
      <c r="L75" s="142">
        <f>+'St 3.1'!L75+'St 3.2'!L75</f>
        <v>0</v>
      </c>
      <c r="M75" s="142">
        <f>+'St 3.1'!M75+'St 3.2'!M75</f>
        <v>0</v>
      </c>
      <c r="N75" s="143"/>
      <c r="O75" s="142">
        <f>+'St 3.1'!O75+'St 3.2'!O75</f>
        <v>0</v>
      </c>
      <c r="P75" s="142">
        <f>+'St 3.1'!P75+'St 3.2'!P75</f>
        <v>0</v>
      </c>
      <c r="Q75" s="142">
        <f>+'St 3.1'!Q75+'St 3.2'!Q75</f>
        <v>0</v>
      </c>
      <c r="R75" s="142">
        <f>+'St 3.1'!R75+'St 3.2'!R75</f>
        <v>0</v>
      </c>
      <c r="S75" s="142">
        <f>+'St 3.1'!S75+'St 3.2'!S75</f>
        <v>0</v>
      </c>
      <c r="T75" s="142">
        <f>+'St 3.1'!T75+'St 3.2'!T75</f>
        <v>0</v>
      </c>
      <c r="U75" s="142">
        <f>+'St 3.1'!U75+'St 3.2'!U75</f>
        <v>0</v>
      </c>
      <c r="V75" s="142">
        <f>+'St 3.1'!V75+'St 3.2'!V75</f>
        <v>0</v>
      </c>
      <c r="W75" s="142">
        <f>+'St 3.1'!W75+'St 3.2'!W75</f>
        <v>0</v>
      </c>
      <c r="X75" s="150"/>
      <c r="Y75" s="150"/>
      <c r="Z75" s="150"/>
      <c r="AA75" s="150"/>
      <c r="AB75" s="150"/>
      <c r="AC75" s="150"/>
      <c r="AD75" s="150"/>
      <c r="AE75" s="150"/>
      <c r="AF75" s="150"/>
    </row>
    <row r="76" spans="1:32" s="45" customFormat="1">
      <c r="A76" s="38"/>
      <c r="B76" s="31" t="s">
        <v>11</v>
      </c>
      <c r="C76" s="209" t="s">
        <v>300</v>
      </c>
      <c r="D76" s="139">
        <f>+'St 3.1'!D76+'St 3.2'!D76</f>
        <v>0</v>
      </c>
      <c r="E76" s="139">
        <f>+'St 3.1'!E76+'St 3.2'!E76</f>
        <v>0</v>
      </c>
      <c r="F76" s="139">
        <f>+'St 3.1'!F76+'St 3.2'!F76</f>
        <v>0</v>
      </c>
      <c r="G76" s="139">
        <f>+'St 3.1'!G76+'St 3.2'!G76</f>
        <v>0</v>
      </c>
      <c r="H76" s="139">
        <f>+'St 3.1'!H76+'St 3.2'!H76</f>
        <v>0</v>
      </c>
      <c r="I76" s="139">
        <f>+'St 3.1'!I76+'St 3.2'!I76</f>
        <v>0</v>
      </c>
      <c r="J76" s="139">
        <f>+'St 3.1'!J76+'St 3.2'!J76</f>
        <v>0</v>
      </c>
      <c r="K76" s="139">
        <f>+'St 3.1'!K76+'St 3.2'!K76</f>
        <v>0</v>
      </c>
      <c r="L76" s="139">
        <f>+'St 3.1'!L76+'St 3.2'!L76</f>
        <v>0</v>
      </c>
      <c r="M76" s="139">
        <f>+'St 3.1'!M76+'St 3.2'!M76</f>
        <v>0</v>
      </c>
      <c r="N76" s="146"/>
      <c r="O76" s="139">
        <f>+'St 3.1'!O76+'St 3.2'!O76</f>
        <v>0</v>
      </c>
      <c r="P76" s="139">
        <f>+'St 3.1'!P76+'St 3.2'!P76</f>
        <v>0</v>
      </c>
      <c r="Q76" s="139">
        <f>+'St 3.1'!Q76+'St 3.2'!Q76</f>
        <v>0</v>
      </c>
      <c r="R76" s="139">
        <f>+'St 3.1'!R76+'St 3.2'!R76</f>
        <v>0</v>
      </c>
      <c r="S76" s="139">
        <f>+'St 3.1'!S76+'St 3.2'!S76</f>
        <v>0</v>
      </c>
      <c r="T76" s="139">
        <f>+'St 3.1'!T76+'St 3.2'!T76</f>
        <v>0</v>
      </c>
      <c r="U76" s="139">
        <f>+'St 3.1'!U76+'St 3.2'!U76</f>
        <v>0</v>
      </c>
      <c r="V76" s="139">
        <f>+'St 3.1'!V76+'St 3.2'!V76</f>
        <v>0</v>
      </c>
      <c r="W76" s="139">
        <f>+'St 3.1'!W76+'St 3.2'!W76</f>
        <v>0</v>
      </c>
      <c r="X76" s="149"/>
      <c r="Y76" s="149"/>
      <c r="Z76" s="149"/>
      <c r="AA76" s="149"/>
      <c r="AB76" s="149"/>
      <c r="AC76" s="149"/>
      <c r="AD76" s="149"/>
      <c r="AE76" s="149"/>
      <c r="AF76" s="149"/>
    </row>
    <row r="77" spans="1:32">
      <c r="B77" s="3" t="s">
        <v>12</v>
      </c>
      <c r="C77" s="210" t="s">
        <v>301</v>
      </c>
      <c r="D77" s="142">
        <f>+'St 3.1'!D77+'St 3.2'!D77</f>
        <v>0</v>
      </c>
      <c r="E77" s="142">
        <f>+'St 3.1'!E77+'St 3.2'!E77</f>
        <v>0</v>
      </c>
      <c r="F77" s="142">
        <f>+'St 3.1'!F77+'St 3.2'!F77</f>
        <v>0</v>
      </c>
      <c r="G77" s="142">
        <f>+'St 3.1'!G77+'St 3.2'!G77</f>
        <v>0</v>
      </c>
      <c r="H77" s="142">
        <f>+'St 3.1'!H77+'St 3.2'!H77</f>
        <v>0</v>
      </c>
      <c r="I77" s="142">
        <f>+'St 3.1'!I77+'St 3.2'!I77</f>
        <v>0</v>
      </c>
      <c r="J77" s="142">
        <f>+'St 3.1'!J77+'St 3.2'!J77</f>
        <v>0</v>
      </c>
      <c r="K77" s="142">
        <f>+'St 3.1'!K77+'St 3.2'!K77</f>
        <v>0</v>
      </c>
      <c r="L77" s="142">
        <f>+'St 3.1'!L77+'St 3.2'!L77</f>
        <v>0</v>
      </c>
      <c r="M77" s="142">
        <f>+'St 3.1'!M77+'St 3.2'!M77</f>
        <v>0</v>
      </c>
      <c r="N77" s="143"/>
      <c r="O77" s="142">
        <f>+'St 3.1'!O77+'St 3.2'!O77</f>
        <v>0</v>
      </c>
      <c r="P77" s="142">
        <f>+'St 3.1'!P77+'St 3.2'!P77</f>
        <v>0</v>
      </c>
      <c r="Q77" s="142">
        <f>+'St 3.1'!Q77+'St 3.2'!Q77</f>
        <v>0</v>
      </c>
      <c r="R77" s="142">
        <f>+'St 3.1'!R77+'St 3.2'!R77</f>
        <v>0</v>
      </c>
      <c r="S77" s="142">
        <f>+'St 3.1'!S77+'St 3.2'!S77</f>
        <v>0</v>
      </c>
      <c r="T77" s="142">
        <f>+'St 3.1'!T77+'St 3.2'!T77</f>
        <v>0</v>
      </c>
      <c r="U77" s="142">
        <f>+'St 3.1'!U77+'St 3.2'!U77</f>
        <v>0</v>
      </c>
      <c r="V77" s="142">
        <f>+'St 3.1'!V77+'St 3.2'!V77</f>
        <v>0</v>
      </c>
      <c r="W77" s="142">
        <f>+'St 3.1'!W77+'St 3.2'!W77</f>
        <v>0</v>
      </c>
      <c r="X77" s="150"/>
      <c r="Y77" s="150"/>
      <c r="Z77" s="150"/>
      <c r="AA77" s="150"/>
      <c r="AB77" s="150"/>
      <c r="AC77" s="150"/>
      <c r="AD77" s="150"/>
      <c r="AE77" s="150"/>
      <c r="AF77" s="150"/>
    </row>
    <row r="78" spans="1:32">
      <c r="B78" s="3" t="s">
        <v>13</v>
      </c>
      <c r="C78" s="210" t="s">
        <v>302</v>
      </c>
      <c r="D78" s="142">
        <f>+'St 3.1'!D78+'St 3.2'!D78</f>
        <v>0</v>
      </c>
      <c r="E78" s="142">
        <f>+'St 3.1'!E78+'St 3.2'!E78</f>
        <v>0</v>
      </c>
      <c r="F78" s="142">
        <f>+'St 3.1'!F78+'St 3.2'!F78</f>
        <v>0</v>
      </c>
      <c r="G78" s="142">
        <f>+'St 3.1'!G78+'St 3.2'!G78</f>
        <v>0</v>
      </c>
      <c r="H78" s="142">
        <f>+'St 3.1'!H78+'St 3.2'!H78</f>
        <v>0</v>
      </c>
      <c r="I78" s="142">
        <f>+'St 3.1'!I78+'St 3.2'!I78</f>
        <v>0</v>
      </c>
      <c r="J78" s="142">
        <f>+'St 3.1'!J78+'St 3.2'!J78</f>
        <v>0</v>
      </c>
      <c r="K78" s="142">
        <f>+'St 3.1'!K78+'St 3.2'!K78</f>
        <v>0</v>
      </c>
      <c r="L78" s="142">
        <f>+'St 3.1'!L78+'St 3.2'!L78</f>
        <v>0</v>
      </c>
      <c r="M78" s="142">
        <f>+'St 3.1'!M78+'St 3.2'!M78</f>
        <v>0</v>
      </c>
      <c r="N78" s="143"/>
      <c r="O78" s="142">
        <f>+'St 3.1'!O78+'St 3.2'!O78</f>
        <v>0</v>
      </c>
      <c r="P78" s="142">
        <f>+'St 3.1'!P78+'St 3.2'!P78</f>
        <v>0</v>
      </c>
      <c r="Q78" s="142">
        <f>+'St 3.1'!Q78+'St 3.2'!Q78</f>
        <v>0</v>
      </c>
      <c r="R78" s="142">
        <f>+'St 3.1'!R78+'St 3.2'!R78</f>
        <v>0</v>
      </c>
      <c r="S78" s="142">
        <f>+'St 3.1'!S78+'St 3.2'!S78</f>
        <v>0</v>
      </c>
      <c r="T78" s="142">
        <f>+'St 3.1'!T78+'St 3.2'!T78</f>
        <v>0</v>
      </c>
      <c r="U78" s="142">
        <f>+'St 3.1'!U78+'St 3.2'!U78</f>
        <v>0</v>
      </c>
      <c r="V78" s="142">
        <f>+'St 3.1'!V78+'St 3.2'!V78</f>
        <v>0</v>
      </c>
      <c r="W78" s="142">
        <f>+'St 3.1'!W78+'St 3.2'!W78</f>
        <v>0</v>
      </c>
      <c r="X78" s="150"/>
      <c r="Y78" s="150"/>
      <c r="Z78" s="150"/>
      <c r="AA78" s="150"/>
      <c r="AB78" s="150"/>
      <c r="AC78" s="150"/>
      <c r="AD78" s="150"/>
      <c r="AE78" s="150"/>
      <c r="AF78" s="150"/>
    </row>
    <row r="79" spans="1:32" s="45" customFormat="1">
      <c r="A79" s="38"/>
      <c r="B79" s="5" t="s">
        <v>14</v>
      </c>
      <c r="C79" s="209" t="s">
        <v>311</v>
      </c>
      <c r="D79" s="139">
        <f>+'St 3.1'!D79+'St 3.2'!D79</f>
        <v>390197.06079999998</v>
      </c>
      <c r="E79" s="139">
        <f>+'St 3.1'!E79+'St 3.2'!E79</f>
        <v>433930.60990000004</v>
      </c>
      <c r="F79" s="139">
        <f>+'St 3.1'!F79+'St 3.2'!F79</f>
        <v>470115.25160000008</v>
      </c>
      <c r="G79" s="139">
        <f>+'St 3.1'!G79+'St 3.2'!G79</f>
        <v>496313.11050000001</v>
      </c>
      <c r="H79" s="139">
        <f>+'St 3.1'!H79+'St 3.2'!H79</f>
        <v>540296.97809999983</v>
      </c>
      <c r="I79" s="139">
        <f>+'St 3.1'!I79+'St 3.2'!I79</f>
        <v>611986.38179999986</v>
      </c>
      <c r="J79" s="139">
        <f>+'St 3.1'!J79+'St 3.2'!J79</f>
        <v>662114.60289999994</v>
      </c>
      <c r="K79" s="139">
        <f>+'St 3.1'!K79+'St 3.2'!K79</f>
        <v>724627.11889999988</v>
      </c>
      <c r="L79" s="139">
        <f>+'St 3.1'!L79+'St 3.2'!L79</f>
        <v>775419.54999999993</v>
      </c>
      <c r="M79" s="139">
        <f>+'St 3.1'!M79+'St 3.2'!M79</f>
        <v>807724.45</v>
      </c>
      <c r="N79" s="146"/>
      <c r="O79" s="139">
        <f>+'St 3.1'!O79+'St 3.2'!O79</f>
        <v>43733.549100000033</v>
      </c>
      <c r="P79" s="139">
        <f>+'St 3.1'!P79+'St 3.2'!P79</f>
        <v>36184.641700000087</v>
      </c>
      <c r="Q79" s="139">
        <f>+'St 3.1'!Q79+'St 3.2'!Q79</f>
        <v>26197.85889999989</v>
      </c>
      <c r="R79" s="139">
        <f>+'St 3.1'!R79+'St 3.2'!R79</f>
        <v>43983.867599999852</v>
      </c>
      <c r="S79" s="139">
        <f>+'St 3.1'!S79+'St 3.2'!S79</f>
        <v>71689.403700000024</v>
      </c>
      <c r="T79" s="139">
        <f>+'St 3.1'!T79+'St 3.2'!T79</f>
        <v>50128.221100000061</v>
      </c>
      <c r="U79" s="139">
        <f>+'St 3.1'!U79+'St 3.2'!U79</f>
        <v>62512.51599999996</v>
      </c>
      <c r="V79" s="139">
        <f>+'St 3.1'!V79+'St 3.2'!V79</f>
        <v>50792.431100000023</v>
      </c>
      <c r="W79" s="139">
        <f>+'St 3.1'!W79+'St 3.2'!W79</f>
        <v>32304.900000000045</v>
      </c>
      <c r="X79" s="149"/>
      <c r="Y79" s="149"/>
      <c r="Z79" s="149"/>
      <c r="AA79" s="149"/>
      <c r="AB79" s="149"/>
      <c r="AC79" s="149"/>
      <c r="AD79" s="149"/>
      <c r="AE79" s="149"/>
      <c r="AF79" s="149"/>
    </row>
    <row r="80" spans="1:32">
      <c r="B80" s="3" t="s">
        <v>15</v>
      </c>
      <c r="C80" s="210" t="s">
        <v>303</v>
      </c>
      <c r="D80" s="142">
        <f>+'St 3.1'!D80+'St 3.2'!D80</f>
        <v>0</v>
      </c>
      <c r="E80" s="142">
        <f>+'St 3.1'!E80+'St 3.2'!E80</f>
        <v>0</v>
      </c>
      <c r="F80" s="142">
        <f>+'St 3.1'!F80+'St 3.2'!F80</f>
        <v>0</v>
      </c>
      <c r="G80" s="142">
        <f>+'St 3.1'!G80+'St 3.2'!G80</f>
        <v>0</v>
      </c>
      <c r="H80" s="142">
        <f>+'St 3.1'!H80+'St 3.2'!H80</f>
        <v>0</v>
      </c>
      <c r="I80" s="142">
        <f>+'St 3.1'!I80+'St 3.2'!I80</f>
        <v>0</v>
      </c>
      <c r="J80" s="142">
        <f>+'St 3.1'!J80+'St 3.2'!J80</f>
        <v>0</v>
      </c>
      <c r="K80" s="142">
        <f>+'St 3.1'!K80+'St 3.2'!K80</f>
        <v>0</v>
      </c>
      <c r="L80" s="142">
        <f>+'St 3.1'!L80+'St 3.2'!L80</f>
        <v>0</v>
      </c>
      <c r="M80" s="142">
        <f>+'St 3.1'!M80+'St 3.2'!M80</f>
        <v>0</v>
      </c>
      <c r="N80" s="143"/>
      <c r="O80" s="142">
        <f>+'St 3.1'!O80+'St 3.2'!O80</f>
        <v>0</v>
      </c>
      <c r="P80" s="142">
        <f>+'St 3.1'!P80+'St 3.2'!P80</f>
        <v>0</v>
      </c>
      <c r="Q80" s="142">
        <f>+'St 3.1'!Q80+'St 3.2'!Q80</f>
        <v>0</v>
      </c>
      <c r="R80" s="142">
        <f>+'St 3.1'!R80+'St 3.2'!R80</f>
        <v>0</v>
      </c>
      <c r="S80" s="142">
        <f>+'St 3.1'!S80+'St 3.2'!S80</f>
        <v>0</v>
      </c>
      <c r="T80" s="142">
        <f>+'St 3.1'!T80+'St 3.2'!T80</f>
        <v>0</v>
      </c>
      <c r="U80" s="142">
        <f>+'St 3.1'!U80+'St 3.2'!U80</f>
        <v>0</v>
      </c>
      <c r="V80" s="142">
        <f>+'St 3.1'!V80+'St 3.2'!V80</f>
        <v>0</v>
      </c>
      <c r="W80" s="142">
        <f>+'St 3.1'!W80+'St 3.2'!W80</f>
        <v>0</v>
      </c>
      <c r="X80" s="150"/>
      <c r="Y80" s="150"/>
      <c r="Z80" s="150"/>
      <c r="AA80" s="150"/>
      <c r="AB80" s="150"/>
      <c r="AC80" s="150"/>
      <c r="AD80" s="150"/>
      <c r="AE80" s="150"/>
      <c r="AF80" s="150"/>
    </row>
    <row r="81" spans="1:32">
      <c r="B81" s="3" t="s">
        <v>16</v>
      </c>
      <c r="C81" s="210" t="s">
        <v>304</v>
      </c>
      <c r="D81" s="142">
        <f>+'St 3.1'!D81+'St 3.2'!D81</f>
        <v>14000</v>
      </c>
      <c r="E81" s="142">
        <f>+'St 3.1'!E81+'St 3.2'!E81</f>
        <v>20893.68</v>
      </c>
      <c r="F81" s="142">
        <f>+'St 3.1'!F81+'St 3.2'!F81</f>
        <v>20893.68</v>
      </c>
      <c r="G81" s="142">
        <f>+'St 3.1'!G81+'St 3.2'!G81</f>
        <v>20893.68</v>
      </c>
      <c r="H81" s="142">
        <f>+'St 3.1'!H81+'St 3.2'!H81</f>
        <v>20893.68</v>
      </c>
      <c r="I81" s="142">
        <f>+'St 3.1'!I81+'St 3.2'!I81</f>
        <v>20893.68</v>
      </c>
      <c r="J81" s="142">
        <f>+'St 3.1'!J81+'St 3.2'!J81</f>
        <v>20893.68</v>
      </c>
      <c r="K81" s="142">
        <f>+'St 3.1'!K81+'St 3.2'!K81</f>
        <v>20893.68</v>
      </c>
      <c r="L81" s="142">
        <f>+'St 3.1'!L81+'St 3.2'!L81</f>
        <v>20893.68</v>
      </c>
      <c r="M81" s="142">
        <f>+'St 3.1'!M81+'St 3.2'!M81</f>
        <v>20893.68</v>
      </c>
      <c r="N81" s="143"/>
      <c r="O81" s="142">
        <f>+'St 3.1'!O81+'St 3.2'!O81</f>
        <v>6893.68</v>
      </c>
      <c r="P81" s="142">
        <f>+'St 3.1'!P81+'St 3.2'!P81</f>
        <v>0</v>
      </c>
      <c r="Q81" s="142">
        <f>+'St 3.1'!Q81+'St 3.2'!Q81</f>
        <v>0</v>
      </c>
      <c r="R81" s="142">
        <f>+'St 3.1'!R81+'St 3.2'!R81</f>
        <v>0</v>
      </c>
      <c r="S81" s="142">
        <f>+'St 3.1'!S81+'St 3.2'!S81</f>
        <v>0</v>
      </c>
      <c r="T81" s="142">
        <f>+'St 3.1'!T81+'St 3.2'!T81</f>
        <v>0</v>
      </c>
      <c r="U81" s="142">
        <f>+'St 3.1'!U81+'St 3.2'!U81</f>
        <v>0</v>
      </c>
      <c r="V81" s="142">
        <f>+'St 3.1'!V81+'St 3.2'!V81</f>
        <v>0</v>
      </c>
      <c r="W81" s="142">
        <f>+'St 3.1'!W81+'St 3.2'!W81</f>
        <v>0</v>
      </c>
      <c r="X81" s="150"/>
      <c r="Y81" s="150"/>
      <c r="Z81" s="150"/>
      <c r="AA81" s="150"/>
      <c r="AB81" s="150"/>
      <c r="AC81" s="150"/>
      <c r="AD81" s="150"/>
      <c r="AE81" s="150"/>
      <c r="AF81" s="150"/>
    </row>
    <row r="82" spans="1:32">
      <c r="B82" s="3" t="s">
        <v>17</v>
      </c>
      <c r="C82" s="210" t="s">
        <v>305</v>
      </c>
      <c r="D82" s="142">
        <f>+'St 3.1'!D82+'St 3.2'!D82</f>
        <v>0</v>
      </c>
      <c r="E82" s="142">
        <f>+'St 3.1'!E82+'St 3.2'!E82</f>
        <v>0</v>
      </c>
      <c r="F82" s="142">
        <f>+'St 3.1'!F82+'St 3.2'!F82</f>
        <v>0</v>
      </c>
      <c r="G82" s="142">
        <f>+'St 3.1'!G82+'St 3.2'!G82</f>
        <v>0</v>
      </c>
      <c r="H82" s="142">
        <f>+'St 3.1'!H82+'St 3.2'!H82</f>
        <v>0</v>
      </c>
      <c r="I82" s="142">
        <f>+'St 3.1'!I82+'St 3.2'!I82</f>
        <v>0</v>
      </c>
      <c r="J82" s="142">
        <f>+'St 3.1'!J82+'St 3.2'!J82</f>
        <v>0</v>
      </c>
      <c r="K82" s="142">
        <f>+'St 3.1'!K82+'St 3.2'!K82</f>
        <v>0</v>
      </c>
      <c r="L82" s="142">
        <f>+'St 3.1'!L82+'St 3.2'!L82</f>
        <v>0</v>
      </c>
      <c r="M82" s="142">
        <f>+'St 3.1'!M82+'St 3.2'!M82</f>
        <v>0</v>
      </c>
      <c r="N82" s="143"/>
      <c r="O82" s="142">
        <f>+'St 3.1'!O82+'St 3.2'!O82</f>
        <v>0</v>
      </c>
      <c r="P82" s="142">
        <f>+'St 3.1'!P82+'St 3.2'!P82</f>
        <v>0</v>
      </c>
      <c r="Q82" s="142">
        <f>+'St 3.1'!Q82+'St 3.2'!Q82</f>
        <v>0</v>
      </c>
      <c r="R82" s="142">
        <f>+'St 3.1'!R82+'St 3.2'!R82</f>
        <v>0</v>
      </c>
      <c r="S82" s="142">
        <f>+'St 3.1'!S82+'St 3.2'!S82</f>
        <v>0</v>
      </c>
      <c r="T82" s="142">
        <f>+'St 3.1'!T82+'St 3.2'!T82</f>
        <v>0</v>
      </c>
      <c r="U82" s="142">
        <f>+'St 3.1'!U82+'St 3.2'!U82</f>
        <v>0</v>
      </c>
      <c r="V82" s="142">
        <f>+'St 3.1'!V82+'St 3.2'!V82</f>
        <v>0</v>
      </c>
      <c r="W82" s="142">
        <f>+'St 3.1'!W82+'St 3.2'!W82</f>
        <v>0</v>
      </c>
      <c r="X82" s="150"/>
      <c r="Y82" s="150"/>
      <c r="Z82" s="150"/>
      <c r="AA82" s="150"/>
      <c r="AB82" s="150"/>
      <c r="AC82" s="150"/>
      <c r="AD82" s="150"/>
      <c r="AE82" s="150"/>
      <c r="AF82" s="150"/>
    </row>
    <row r="83" spans="1:32">
      <c r="B83" s="4" t="s">
        <v>18</v>
      </c>
      <c r="C83" s="42"/>
      <c r="D83" s="142">
        <f>+'St 3.1'!D83+'St 3.2'!D83</f>
        <v>376197.06080000004</v>
      </c>
      <c r="E83" s="142">
        <f>+'St 3.1'!E83+'St 3.2'!E83</f>
        <v>413036.92990000005</v>
      </c>
      <c r="F83" s="142">
        <f>+'St 3.1'!F83+'St 3.2'!F83</f>
        <v>449221.57160000014</v>
      </c>
      <c r="G83" s="142">
        <f>+'St 3.1'!G83+'St 3.2'!G83</f>
        <v>475419.43050000002</v>
      </c>
      <c r="H83" s="142">
        <f>+'St 3.1'!H83+'St 3.2'!H83</f>
        <v>519403.2980999999</v>
      </c>
      <c r="I83" s="142">
        <f>+'St 3.1'!I83+'St 3.2'!I83</f>
        <v>591092.70179999992</v>
      </c>
      <c r="J83" s="142">
        <f>+'St 3.1'!J83+'St 3.2'!J83</f>
        <v>641220.92289999989</v>
      </c>
      <c r="K83" s="142">
        <f>+'St 3.1'!K83+'St 3.2'!K83</f>
        <v>703733.43889999995</v>
      </c>
      <c r="L83" s="142">
        <f>+'St 3.1'!L83+'St 3.2'!L83</f>
        <v>754525.86999999988</v>
      </c>
      <c r="M83" s="142">
        <f>+'St 3.1'!M83+'St 3.2'!M83</f>
        <v>786830.77</v>
      </c>
      <c r="N83" s="143"/>
      <c r="O83" s="142">
        <f>+'St 3.1'!O83+'St 3.2'!O83</f>
        <v>36839.869100000033</v>
      </c>
      <c r="P83" s="142">
        <f>+'St 3.1'!P83+'St 3.2'!P83</f>
        <v>36184.641700000087</v>
      </c>
      <c r="Q83" s="142">
        <f>+'St 3.1'!Q83+'St 3.2'!Q83</f>
        <v>26197.85889999989</v>
      </c>
      <c r="R83" s="142">
        <f>+'St 3.1'!R83+'St 3.2'!R83</f>
        <v>43983.867599999852</v>
      </c>
      <c r="S83" s="142">
        <f>+'St 3.1'!S83+'St 3.2'!S83</f>
        <v>71689.403699999995</v>
      </c>
      <c r="T83" s="142">
        <f>+'St 3.1'!T83+'St 3.2'!T83</f>
        <v>50128.221100000061</v>
      </c>
      <c r="U83" s="142">
        <f>+'St 3.1'!U83+'St 3.2'!U83</f>
        <v>62512.515999999981</v>
      </c>
      <c r="V83" s="142">
        <f>+'St 3.1'!V83+'St 3.2'!V83</f>
        <v>50792.431100000023</v>
      </c>
      <c r="W83" s="142">
        <f>+'St 3.1'!W83+'St 3.2'!W83</f>
        <v>32304.900000000045</v>
      </c>
      <c r="X83" s="150"/>
      <c r="Y83" s="150"/>
      <c r="Z83" s="150"/>
      <c r="AA83" s="150"/>
      <c r="AB83" s="150"/>
      <c r="AC83" s="150"/>
      <c r="AD83" s="150"/>
      <c r="AE83" s="150"/>
      <c r="AF83" s="150"/>
    </row>
    <row r="84" spans="1:32">
      <c r="B84" s="3" t="s">
        <v>19</v>
      </c>
      <c r="C84" s="210" t="s">
        <v>306</v>
      </c>
      <c r="D84" s="142">
        <f>+'St 3.1'!D84+'St 3.2'!D84</f>
        <v>0</v>
      </c>
      <c r="E84" s="142">
        <f>+'St 3.1'!E84+'St 3.2'!E84</f>
        <v>0</v>
      </c>
      <c r="F84" s="142">
        <f>+'St 3.1'!F84+'St 3.2'!F84</f>
        <v>0</v>
      </c>
      <c r="G84" s="142">
        <f>+'St 3.1'!G84+'St 3.2'!G84</f>
        <v>0</v>
      </c>
      <c r="H84" s="142">
        <f>+'St 3.1'!H84+'St 3.2'!H84</f>
        <v>0</v>
      </c>
      <c r="I84" s="142">
        <f>+'St 3.1'!I84+'St 3.2'!I84</f>
        <v>0</v>
      </c>
      <c r="J84" s="142">
        <f>+'St 3.1'!J84+'St 3.2'!J84</f>
        <v>0</v>
      </c>
      <c r="K84" s="142">
        <f>+'St 3.1'!K84+'St 3.2'!K84</f>
        <v>0</v>
      </c>
      <c r="L84" s="142">
        <f>+'St 3.1'!L84+'St 3.2'!L84</f>
        <v>0</v>
      </c>
      <c r="M84" s="142">
        <f>+'St 3.1'!M84+'St 3.2'!M84</f>
        <v>0</v>
      </c>
      <c r="N84" s="143"/>
      <c r="O84" s="142">
        <f>+'St 3.1'!O84+'St 3.2'!O84</f>
        <v>0</v>
      </c>
      <c r="P84" s="142">
        <f>+'St 3.1'!P84+'St 3.2'!P84</f>
        <v>0</v>
      </c>
      <c r="Q84" s="142">
        <f>+'St 3.1'!Q84+'St 3.2'!Q84</f>
        <v>0</v>
      </c>
      <c r="R84" s="142">
        <f>+'St 3.1'!R84+'St 3.2'!R84</f>
        <v>0</v>
      </c>
      <c r="S84" s="142">
        <f>+'St 3.1'!S84+'St 3.2'!S84</f>
        <v>0</v>
      </c>
      <c r="T84" s="142">
        <f>+'St 3.1'!T84+'St 3.2'!T84</f>
        <v>0</v>
      </c>
      <c r="U84" s="142">
        <f>+'St 3.1'!U84+'St 3.2'!U84</f>
        <v>0</v>
      </c>
      <c r="V84" s="142">
        <f>+'St 3.1'!V84+'St 3.2'!V84</f>
        <v>0</v>
      </c>
      <c r="W84" s="142">
        <f>+'St 3.1'!W84+'St 3.2'!W84</f>
        <v>0</v>
      </c>
      <c r="X84" s="150"/>
      <c r="Y84" s="150"/>
      <c r="Z84" s="150"/>
      <c r="AA84" s="150"/>
      <c r="AB84" s="150"/>
      <c r="AC84" s="150"/>
      <c r="AD84" s="150"/>
      <c r="AE84" s="150"/>
      <c r="AF84" s="150"/>
    </row>
    <row r="85" spans="1:32">
      <c r="B85" s="3" t="s">
        <v>20</v>
      </c>
      <c r="C85" s="210" t="s">
        <v>307</v>
      </c>
      <c r="D85" s="142">
        <f>+'St 3.1'!D85+'St 3.2'!D85</f>
        <v>0</v>
      </c>
      <c r="E85" s="142">
        <f>+'St 3.1'!E85+'St 3.2'!E85</f>
        <v>0</v>
      </c>
      <c r="F85" s="142">
        <f>+'St 3.1'!F85+'St 3.2'!F85</f>
        <v>0</v>
      </c>
      <c r="G85" s="142">
        <f>+'St 3.1'!G85+'St 3.2'!G85</f>
        <v>0</v>
      </c>
      <c r="H85" s="142">
        <f>+'St 3.1'!H85+'St 3.2'!H85</f>
        <v>0</v>
      </c>
      <c r="I85" s="142">
        <f>+'St 3.1'!I85+'St 3.2'!I85</f>
        <v>0</v>
      </c>
      <c r="J85" s="142">
        <f>+'St 3.1'!J85+'St 3.2'!J85</f>
        <v>0</v>
      </c>
      <c r="K85" s="142">
        <f>+'St 3.1'!K85+'St 3.2'!K85</f>
        <v>0</v>
      </c>
      <c r="L85" s="142">
        <f>+'St 3.1'!L85+'St 3.2'!L85</f>
        <v>0</v>
      </c>
      <c r="M85" s="142">
        <f>+'St 3.1'!M85+'St 3.2'!M85</f>
        <v>0</v>
      </c>
      <c r="N85" s="143"/>
      <c r="O85" s="142">
        <f>+'St 3.1'!O85+'St 3.2'!O85</f>
        <v>0</v>
      </c>
      <c r="P85" s="142">
        <f>+'St 3.1'!P85+'St 3.2'!P85</f>
        <v>0</v>
      </c>
      <c r="Q85" s="142">
        <f>+'St 3.1'!Q85+'St 3.2'!Q85</f>
        <v>0</v>
      </c>
      <c r="R85" s="142">
        <f>+'St 3.1'!R85+'St 3.2'!R85</f>
        <v>0</v>
      </c>
      <c r="S85" s="142">
        <f>+'St 3.1'!S85+'St 3.2'!S85</f>
        <v>0</v>
      </c>
      <c r="T85" s="142">
        <f>+'St 3.1'!T85+'St 3.2'!T85</f>
        <v>0</v>
      </c>
      <c r="U85" s="142">
        <f>+'St 3.1'!U85+'St 3.2'!U85</f>
        <v>0</v>
      </c>
      <c r="V85" s="142">
        <f>+'St 3.1'!V85+'St 3.2'!V85</f>
        <v>0</v>
      </c>
      <c r="W85" s="142">
        <f>+'St 3.1'!W85+'St 3.2'!W85</f>
        <v>0</v>
      </c>
      <c r="X85" s="150"/>
      <c r="Y85" s="150"/>
      <c r="Z85" s="150"/>
      <c r="AA85" s="150"/>
      <c r="AB85" s="150"/>
      <c r="AC85" s="150"/>
      <c r="AD85" s="150"/>
      <c r="AE85" s="150"/>
      <c r="AF85" s="150"/>
    </row>
    <row r="86" spans="1:32" s="45" customFormat="1">
      <c r="A86" s="38"/>
      <c r="B86" s="5" t="s">
        <v>21</v>
      </c>
      <c r="C86" s="209" t="s">
        <v>308</v>
      </c>
      <c r="D86" s="139">
        <f>+'St 3.1'!D86+'St 3.2'!D86</f>
        <v>15649.905900000002</v>
      </c>
      <c r="E86" s="139">
        <f>+'St 3.1'!E86+'St 3.2'!E86</f>
        <v>19020.395</v>
      </c>
      <c r="F86" s="139">
        <f>+'St 3.1'!F86+'St 3.2'!F86</f>
        <v>20196.528700000003</v>
      </c>
      <c r="G86" s="139">
        <f>+'St 3.1'!G86+'St 3.2'!G86</f>
        <v>23895.983800000002</v>
      </c>
      <c r="H86" s="139">
        <f>+'St 3.1'!H86+'St 3.2'!H86</f>
        <v>24397.442700000003</v>
      </c>
      <c r="I86" s="139">
        <f>+'St 3.1'!I86+'St 3.2'!I86</f>
        <v>19731.049679726308</v>
      </c>
      <c r="J86" s="139">
        <f>+'St 3.1'!J86+'St 3.2'!J86</f>
        <v>21460.874266384963</v>
      </c>
      <c r="K86" s="139">
        <f>+'St 3.1'!K86+'St 3.2'!K86</f>
        <v>18239.132063955833</v>
      </c>
      <c r="L86" s="139">
        <f>+'St 3.1'!L86+'St 3.2'!L86</f>
        <v>24532.384981564606</v>
      </c>
      <c r="M86" s="139">
        <f>+'St 3.1'!M86+'St 3.2'!M86</f>
        <v>35548.948700000008</v>
      </c>
      <c r="N86" s="146"/>
      <c r="O86" s="139">
        <f>+'St 3.1'!O86+'St 3.2'!O86</f>
        <v>3370.4891000000002</v>
      </c>
      <c r="P86" s="139">
        <f>+'St 3.1'!P86+'St 3.2'!P86</f>
        <v>1176.1336999999999</v>
      </c>
      <c r="Q86" s="139">
        <f>+'St 3.1'!Q86+'St 3.2'!Q86</f>
        <v>3699.4551000000001</v>
      </c>
      <c r="R86" s="139">
        <f>+'St 3.1'!R86+'St 3.2'!R86</f>
        <v>501.45890000000009</v>
      </c>
      <c r="S86" s="139">
        <f>+'St 3.1'!S86+'St 3.2'!S86</f>
        <v>-4666.3930202736938</v>
      </c>
      <c r="T86" s="139">
        <f>+'St 3.1'!T86+'St 3.2'!T86</f>
        <v>1729.824586658654</v>
      </c>
      <c r="U86" s="139">
        <f>+'St 3.1'!U86+'St 3.2'!U86</f>
        <v>-3221.7422024291295</v>
      </c>
      <c r="V86" s="139">
        <f>+'St 3.1'!V86+'St 3.2'!V86</f>
        <v>6293.2529176087737</v>
      </c>
      <c r="W86" s="139">
        <f>+'St 3.1'!W86+'St 3.2'!W86</f>
        <v>11016.563718435398</v>
      </c>
      <c r="X86" s="149"/>
      <c r="Y86" s="149"/>
      <c r="Z86" s="149"/>
      <c r="AA86" s="149"/>
      <c r="AB86" s="149"/>
      <c r="AC86" s="149"/>
      <c r="AD86" s="149"/>
      <c r="AE86" s="149"/>
      <c r="AF86" s="149"/>
    </row>
    <row r="87" spans="1:32" s="45" customFormat="1">
      <c r="A87" s="38"/>
      <c r="B87" s="9" t="s">
        <v>94</v>
      </c>
      <c r="C87" s="209" t="s">
        <v>309</v>
      </c>
      <c r="D87" s="139">
        <f>+'St 3.1'!D87+'St 3.2'!D87</f>
        <v>0</v>
      </c>
      <c r="E87" s="139">
        <f>+'St 3.1'!E87+'St 3.2'!E87</f>
        <v>0</v>
      </c>
      <c r="F87" s="139">
        <f>+'St 3.1'!F87+'St 3.2'!F87</f>
        <v>0</v>
      </c>
      <c r="G87" s="139">
        <f>+'St 3.1'!G87+'St 3.2'!G87</f>
        <v>0</v>
      </c>
      <c r="H87" s="139">
        <f>+'St 3.1'!H87+'St 3.2'!H87</f>
        <v>0</v>
      </c>
      <c r="I87" s="139">
        <f>+'St 3.1'!I87+'St 3.2'!I87</f>
        <v>0</v>
      </c>
      <c r="J87" s="139">
        <f>+'St 3.1'!J87+'St 3.2'!J87</f>
        <v>0</v>
      </c>
      <c r="K87" s="139">
        <f>+'St 3.1'!K87+'St 3.2'!K87</f>
        <v>0</v>
      </c>
      <c r="L87" s="139">
        <f>+'St 3.1'!L87+'St 3.2'!L87</f>
        <v>0</v>
      </c>
      <c r="M87" s="139">
        <f>+'St 3.1'!M87+'St 3.2'!M87</f>
        <v>0</v>
      </c>
      <c r="N87" s="146"/>
      <c r="O87" s="139">
        <f>+'St 3.1'!O87+'St 3.2'!O87</f>
        <v>0</v>
      </c>
      <c r="P87" s="139">
        <f>+'St 3.1'!P87+'St 3.2'!P87</f>
        <v>0</v>
      </c>
      <c r="Q87" s="139">
        <f>+'St 3.1'!Q87+'St 3.2'!Q87</f>
        <v>0</v>
      </c>
      <c r="R87" s="139">
        <f>+'St 3.1'!R87+'St 3.2'!R87</f>
        <v>0</v>
      </c>
      <c r="S87" s="139">
        <f>+'St 3.1'!S87+'St 3.2'!S87</f>
        <v>0</v>
      </c>
      <c r="T87" s="139">
        <f>+'St 3.1'!T87+'St 3.2'!T87</f>
        <v>0</v>
      </c>
      <c r="U87" s="139">
        <f>+'St 3.1'!U87+'St 3.2'!U87</f>
        <v>0</v>
      </c>
      <c r="V87" s="139">
        <f>+'St 3.1'!V87+'St 3.2'!V87</f>
        <v>0</v>
      </c>
      <c r="W87" s="139">
        <f>+'St 3.1'!W87+'St 3.2'!W87</f>
        <v>0</v>
      </c>
      <c r="X87" s="149"/>
      <c r="Y87" s="149"/>
      <c r="Z87" s="149"/>
      <c r="AA87" s="149"/>
      <c r="AB87" s="149"/>
      <c r="AC87" s="149"/>
      <c r="AD87" s="149"/>
      <c r="AE87" s="149"/>
      <c r="AF87" s="149"/>
    </row>
    <row r="88" spans="1:32">
      <c r="B88" s="208" t="s">
        <v>40</v>
      </c>
      <c r="C88" s="219"/>
      <c r="D88" s="142">
        <f>+'St 3.1'!D88+'St 3.2'!D88</f>
        <v>0</v>
      </c>
      <c r="E88" s="142">
        <f>+'St 3.1'!E88+'St 3.2'!E88</f>
        <v>0</v>
      </c>
      <c r="F88" s="142">
        <f>+'St 3.1'!F88+'St 3.2'!F88</f>
        <v>0</v>
      </c>
      <c r="G88" s="142">
        <f>+'St 3.1'!G88+'St 3.2'!G88</f>
        <v>0</v>
      </c>
      <c r="H88" s="142">
        <f>+'St 3.1'!H88+'St 3.2'!H88</f>
        <v>0</v>
      </c>
      <c r="I88" s="142">
        <f>+'St 3.1'!I88+'St 3.2'!I88</f>
        <v>0</v>
      </c>
      <c r="J88" s="142">
        <f>+'St 3.1'!J88+'St 3.2'!J88</f>
        <v>0</v>
      </c>
      <c r="K88" s="142">
        <f>+'St 3.1'!K88+'St 3.2'!K88</f>
        <v>0</v>
      </c>
      <c r="L88" s="142">
        <f>+'St 3.1'!L88+'St 3.2'!L88</f>
        <v>0</v>
      </c>
      <c r="M88" s="142">
        <f>+'St 3.1'!M88+'St 3.2'!M88</f>
        <v>0</v>
      </c>
      <c r="N88" s="143"/>
      <c r="O88" s="142">
        <f>+'St 3.1'!O88+'St 3.2'!O88</f>
        <v>0</v>
      </c>
      <c r="P88" s="142">
        <f>+'St 3.1'!P88+'St 3.2'!P88</f>
        <v>0</v>
      </c>
      <c r="Q88" s="142">
        <f>+'St 3.1'!Q88+'St 3.2'!Q88</f>
        <v>0</v>
      </c>
      <c r="R88" s="142">
        <f>+'St 3.1'!R88+'St 3.2'!R88</f>
        <v>0</v>
      </c>
      <c r="S88" s="142">
        <f>+'St 3.1'!S88+'St 3.2'!S88</f>
        <v>0</v>
      </c>
      <c r="T88" s="142">
        <f>+'St 3.1'!T88+'St 3.2'!T88</f>
        <v>0</v>
      </c>
      <c r="U88" s="142">
        <f>+'St 3.1'!U88+'St 3.2'!U88</f>
        <v>0</v>
      </c>
      <c r="V88" s="142">
        <f>+'St 3.1'!V88+'St 3.2'!V88</f>
        <v>0</v>
      </c>
      <c r="W88" s="142">
        <f>+'St 3.1'!W88+'St 3.2'!W88</f>
        <v>0</v>
      </c>
      <c r="X88" s="150"/>
      <c r="Y88" s="150"/>
      <c r="Z88" s="150"/>
      <c r="AA88" s="150"/>
      <c r="AB88" s="150"/>
      <c r="AC88" s="150"/>
      <c r="AD88" s="150"/>
      <c r="AE88" s="150"/>
      <c r="AF88" s="150"/>
    </row>
    <row r="89" spans="1:32">
      <c r="B89" s="6" t="s">
        <v>41</v>
      </c>
      <c r="C89" s="219"/>
      <c r="D89" s="142">
        <f>+'St 3.1'!D89+'St 3.2'!D89</f>
        <v>0</v>
      </c>
      <c r="E89" s="142">
        <f>+'St 3.1'!E89+'St 3.2'!E89</f>
        <v>0</v>
      </c>
      <c r="F89" s="142">
        <f>+'St 3.1'!F89+'St 3.2'!F89</f>
        <v>0</v>
      </c>
      <c r="G89" s="142">
        <f>+'St 3.1'!G89+'St 3.2'!G89</f>
        <v>0</v>
      </c>
      <c r="H89" s="142">
        <f>+'St 3.1'!H89+'St 3.2'!H89</f>
        <v>0</v>
      </c>
      <c r="I89" s="142">
        <f>+'St 3.1'!I89+'St 3.2'!I89</f>
        <v>0</v>
      </c>
      <c r="J89" s="142">
        <f>+'St 3.1'!J89+'St 3.2'!J89</f>
        <v>0</v>
      </c>
      <c r="K89" s="142">
        <f>+'St 3.1'!K89+'St 3.2'!K89</f>
        <v>0</v>
      </c>
      <c r="L89" s="142">
        <f>+'St 3.1'!L89+'St 3.2'!L89</f>
        <v>0</v>
      </c>
      <c r="M89" s="142">
        <f>+'St 3.1'!M89+'St 3.2'!M89</f>
        <v>0</v>
      </c>
      <c r="N89" s="143"/>
      <c r="O89" s="142">
        <f>+'St 3.1'!O89+'St 3.2'!O89</f>
        <v>0</v>
      </c>
      <c r="P89" s="142">
        <f>+'St 3.1'!P89+'St 3.2'!P89</f>
        <v>0</v>
      </c>
      <c r="Q89" s="142">
        <f>+'St 3.1'!Q89+'St 3.2'!Q89</f>
        <v>0</v>
      </c>
      <c r="R89" s="142">
        <f>+'St 3.1'!R89+'St 3.2'!R89</f>
        <v>0</v>
      </c>
      <c r="S89" s="142">
        <f>+'St 3.1'!S89+'St 3.2'!S89</f>
        <v>0</v>
      </c>
      <c r="T89" s="142">
        <f>+'St 3.1'!T89+'St 3.2'!T89</f>
        <v>0</v>
      </c>
      <c r="U89" s="142">
        <f>+'St 3.1'!U89+'St 3.2'!U89</f>
        <v>0</v>
      </c>
      <c r="V89" s="142">
        <f>+'St 3.1'!V89+'St 3.2'!V89</f>
        <v>0</v>
      </c>
      <c r="W89" s="142">
        <f>+'St 3.1'!W89+'St 3.2'!W89</f>
        <v>0</v>
      </c>
      <c r="X89" s="150"/>
      <c r="Y89" s="150"/>
      <c r="Z89" s="150"/>
      <c r="AA89" s="150"/>
      <c r="AB89" s="150"/>
      <c r="AC89" s="150"/>
      <c r="AD89" s="150"/>
      <c r="AE89" s="150"/>
      <c r="AF89" s="150"/>
    </row>
    <row r="90" spans="1:32">
      <c r="B90" s="6" t="s">
        <v>42</v>
      </c>
      <c r="C90" s="219"/>
      <c r="D90" s="142">
        <f>+'St 3.1'!D90+'St 3.2'!D90</f>
        <v>0</v>
      </c>
      <c r="E90" s="142">
        <f>+'St 3.1'!E90+'St 3.2'!E90</f>
        <v>0</v>
      </c>
      <c r="F90" s="142">
        <f>+'St 3.1'!F90+'St 3.2'!F90</f>
        <v>0</v>
      </c>
      <c r="G90" s="142">
        <f>+'St 3.1'!G90+'St 3.2'!G90</f>
        <v>0</v>
      </c>
      <c r="H90" s="142">
        <f>+'St 3.1'!H90+'St 3.2'!H90</f>
        <v>0</v>
      </c>
      <c r="I90" s="142">
        <f>+'St 3.1'!I90+'St 3.2'!I90</f>
        <v>0</v>
      </c>
      <c r="J90" s="142">
        <f>+'St 3.1'!J90+'St 3.2'!J90</f>
        <v>0</v>
      </c>
      <c r="K90" s="142">
        <f>+'St 3.1'!K90+'St 3.2'!K90</f>
        <v>0</v>
      </c>
      <c r="L90" s="142">
        <f>+'St 3.1'!L90+'St 3.2'!L90</f>
        <v>0</v>
      </c>
      <c r="M90" s="142">
        <f>+'St 3.1'!M90+'St 3.2'!M90</f>
        <v>0</v>
      </c>
      <c r="N90" s="143"/>
      <c r="O90" s="142">
        <f>+'St 3.1'!O90+'St 3.2'!O90</f>
        <v>0</v>
      </c>
      <c r="P90" s="142">
        <f>+'St 3.1'!P90+'St 3.2'!P90</f>
        <v>0</v>
      </c>
      <c r="Q90" s="142">
        <f>+'St 3.1'!Q90+'St 3.2'!Q90</f>
        <v>0</v>
      </c>
      <c r="R90" s="142">
        <f>+'St 3.1'!R90+'St 3.2'!R90</f>
        <v>0</v>
      </c>
      <c r="S90" s="142">
        <f>+'St 3.1'!S90+'St 3.2'!S90</f>
        <v>0</v>
      </c>
      <c r="T90" s="142">
        <f>+'St 3.1'!T90+'St 3.2'!T90</f>
        <v>0</v>
      </c>
      <c r="U90" s="142">
        <f>+'St 3.1'!U90+'St 3.2'!U90</f>
        <v>0</v>
      </c>
      <c r="V90" s="142">
        <f>+'St 3.1'!V90+'St 3.2'!V90</f>
        <v>0</v>
      </c>
      <c r="W90" s="142">
        <f>+'St 3.1'!W90+'St 3.2'!W90</f>
        <v>0</v>
      </c>
      <c r="X90" s="150"/>
      <c r="Y90" s="150"/>
      <c r="Z90" s="150"/>
      <c r="AA90" s="150"/>
      <c r="AB90" s="150"/>
      <c r="AC90" s="150"/>
      <c r="AD90" s="150"/>
      <c r="AE90" s="150"/>
      <c r="AF90" s="150"/>
    </row>
    <row r="91" spans="1:32">
      <c r="B91" s="6" t="s">
        <v>43</v>
      </c>
      <c r="C91" s="219"/>
      <c r="D91" s="142">
        <f>+'St 3.1'!D91+'St 3.2'!D91</f>
        <v>0</v>
      </c>
      <c r="E91" s="142">
        <f>+'St 3.1'!E91+'St 3.2'!E91</f>
        <v>0</v>
      </c>
      <c r="F91" s="142">
        <f>+'St 3.1'!F91+'St 3.2'!F91</f>
        <v>0</v>
      </c>
      <c r="G91" s="142">
        <f>+'St 3.1'!G91+'St 3.2'!G91</f>
        <v>0</v>
      </c>
      <c r="H91" s="142">
        <f>+'St 3.1'!H91+'St 3.2'!H91</f>
        <v>0</v>
      </c>
      <c r="I91" s="142">
        <f>+'St 3.1'!I91+'St 3.2'!I91</f>
        <v>0</v>
      </c>
      <c r="J91" s="142">
        <f>+'St 3.1'!J91+'St 3.2'!J91</f>
        <v>0</v>
      </c>
      <c r="K91" s="142">
        <f>+'St 3.1'!K91+'St 3.2'!K91</f>
        <v>0</v>
      </c>
      <c r="L91" s="142">
        <f>+'St 3.1'!L91+'St 3.2'!L91</f>
        <v>0</v>
      </c>
      <c r="M91" s="142">
        <f>+'St 3.1'!M91+'St 3.2'!M91</f>
        <v>0</v>
      </c>
      <c r="N91" s="143"/>
      <c r="O91" s="142">
        <f>+'St 3.1'!O91+'St 3.2'!O91</f>
        <v>0</v>
      </c>
      <c r="P91" s="142">
        <f>+'St 3.1'!P91+'St 3.2'!P91</f>
        <v>0</v>
      </c>
      <c r="Q91" s="142">
        <f>+'St 3.1'!Q91+'St 3.2'!Q91</f>
        <v>0</v>
      </c>
      <c r="R91" s="142">
        <f>+'St 3.1'!R91+'St 3.2'!R91</f>
        <v>0</v>
      </c>
      <c r="S91" s="142">
        <f>+'St 3.1'!S91+'St 3.2'!S91</f>
        <v>0</v>
      </c>
      <c r="T91" s="142">
        <f>+'St 3.1'!T91+'St 3.2'!T91</f>
        <v>0</v>
      </c>
      <c r="U91" s="142">
        <f>+'St 3.1'!U91+'St 3.2'!U91</f>
        <v>0</v>
      </c>
      <c r="V91" s="142">
        <f>+'St 3.1'!V91+'St 3.2'!V91</f>
        <v>0</v>
      </c>
      <c r="W91" s="142">
        <f>+'St 3.1'!W91+'St 3.2'!W91</f>
        <v>0</v>
      </c>
      <c r="X91" s="150"/>
      <c r="Y91" s="150"/>
      <c r="Z91" s="150"/>
      <c r="AA91" s="150"/>
      <c r="AB91" s="150"/>
      <c r="AC91" s="150"/>
      <c r="AD91" s="150"/>
      <c r="AE91" s="150"/>
      <c r="AF91" s="150"/>
    </row>
    <row r="92" spans="1:32">
      <c r="B92" s="6" t="s">
        <v>44</v>
      </c>
      <c r="C92" s="219"/>
      <c r="D92" s="142">
        <f>+'St 3.1'!D92+'St 3.2'!D92</f>
        <v>0</v>
      </c>
      <c r="E92" s="142">
        <f>+'St 3.1'!E92+'St 3.2'!E92</f>
        <v>0</v>
      </c>
      <c r="F92" s="142">
        <f>+'St 3.1'!F92+'St 3.2'!F92</f>
        <v>0</v>
      </c>
      <c r="G92" s="142">
        <f>+'St 3.1'!G92+'St 3.2'!G92</f>
        <v>0</v>
      </c>
      <c r="H92" s="142">
        <f>+'St 3.1'!H92+'St 3.2'!H92</f>
        <v>0</v>
      </c>
      <c r="I92" s="142">
        <f>+'St 3.1'!I92+'St 3.2'!I92</f>
        <v>0</v>
      </c>
      <c r="J92" s="142">
        <f>+'St 3.1'!J92+'St 3.2'!J92</f>
        <v>0</v>
      </c>
      <c r="K92" s="142">
        <f>+'St 3.1'!K92+'St 3.2'!K92</f>
        <v>0</v>
      </c>
      <c r="L92" s="142">
        <f>+'St 3.1'!L92+'St 3.2'!L92</f>
        <v>0</v>
      </c>
      <c r="M92" s="142">
        <f>+'St 3.1'!M92+'St 3.2'!M92</f>
        <v>0</v>
      </c>
      <c r="N92" s="143"/>
      <c r="O92" s="142">
        <f>+'St 3.1'!O92+'St 3.2'!O92</f>
        <v>0</v>
      </c>
      <c r="P92" s="142">
        <f>+'St 3.1'!P92+'St 3.2'!P92</f>
        <v>0</v>
      </c>
      <c r="Q92" s="142">
        <f>+'St 3.1'!Q92+'St 3.2'!Q92</f>
        <v>0</v>
      </c>
      <c r="R92" s="142">
        <f>+'St 3.1'!R92+'St 3.2'!R92</f>
        <v>0</v>
      </c>
      <c r="S92" s="142">
        <f>+'St 3.1'!S92+'St 3.2'!S92</f>
        <v>0</v>
      </c>
      <c r="T92" s="142">
        <f>+'St 3.1'!T92+'St 3.2'!T92</f>
        <v>0</v>
      </c>
      <c r="U92" s="142">
        <f>+'St 3.1'!U92+'St 3.2'!U92</f>
        <v>0</v>
      </c>
      <c r="V92" s="142">
        <f>+'St 3.1'!V92+'St 3.2'!V92</f>
        <v>0</v>
      </c>
      <c r="W92" s="142">
        <f>+'St 3.1'!W92+'St 3.2'!W92</f>
        <v>0</v>
      </c>
      <c r="X92" s="150"/>
      <c r="Y92" s="150"/>
      <c r="Z92" s="150"/>
      <c r="AA92" s="150"/>
      <c r="AB92" s="150"/>
      <c r="AC92" s="150"/>
      <c r="AD92" s="150"/>
      <c r="AE92" s="150"/>
      <c r="AF92" s="150"/>
    </row>
    <row r="93" spans="1:32">
      <c r="B93" s="7" t="s">
        <v>45</v>
      </c>
      <c r="C93" s="219"/>
      <c r="D93" s="142">
        <f>+'St 3.1'!D93+'St 3.2'!D93</f>
        <v>0</v>
      </c>
      <c r="E93" s="142">
        <f>+'St 3.1'!E93+'St 3.2'!E93</f>
        <v>0</v>
      </c>
      <c r="F93" s="142">
        <f>+'St 3.1'!F93+'St 3.2'!F93</f>
        <v>0</v>
      </c>
      <c r="G93" s="142">
        <f>+'St 3.1'!G93+'St 3.2'!G93</f>
        <v>0</v>
      </c>
      <c r="H93" s="142">
        <f>+'St 3.1'!H93+'St 3.2'!H93</f>
        <v>0</v>
      </c>
      <c r="I93" s="142">
        <f>+'St 3.1'!I93+'St 3.2'!I93</f>
        <v>0</v>
      </c>
      <c r="J93" s="142">
        <f>+'St 3.1'!J93+'St 3.2'!J93</f>
        <v>0</v>
      </c>
      <c r="K93" s="142">
        <f>+'St 3.1'!K93+'St 3.2'!K93</f>
        <v>0</v>
      </c>
      <c r="L93" s="142">
        <f>+'St 3.1'!L93+'St 3.2'!L93</f>
        <v>0</v>
      </c>
      <c r="M93" s="142">
        <f>+'St 3.1'!M93+'St 3.2'!M93</f>
        <v>0</v>
      </c>
      <c r="N93" s="143"/>
      <c r="O93" s="142">
        <f>+'St 3.1'!O93+'St 3.2'!O93</f>
        <v>0</v>
      </c>
      <c r="P93" s="142">
        <f>+'St 3.1'!P93+'St 3.2'!P93</f>
        <v>0</v>
      </c>
      <c r="Q93" s="142">
        <f>+'St 3.1'!Q93+'St 3.2'!Q93</f>
        <v>0</v>
      </c>
      <c r="R93" s="142">
        <f>+'St 3.1'!R93+'St 3.2'!R93</f>
        <v>0</v>
      </c>
      <c r="S93" s="142">
        <f>+'St 3.1'!S93+'St 3.2'!S93</f>
        <v>0</v>
      </c>
      <c r="T93" s="142">
        <f>+'St 3.1'!T93+'St 3.2'!T93</f>
        <v>0</v>
      </c>
      <c r="U93" s="142">
        <f>+'St 3.1'!U93+'St 3.2'!U93</f>
        <v>0</v>
      </c>
      <c r="V93" s="142">
        <f>+'St 3.1'!V93+'St 3.2'!V93</f>
        <v>0</v>
      </c>
      <c r="W93" s="142">
        <f>+'St 3.1'!W93+'St 3.2'!W93</f>
        <v>0</v>
      </c>
      <c r="X93" s="150"/>
      <c r="Y93" s="150"/>
      <c r="Z93" s="150"/>
      <c r="AA93" s="150"/>
      <c r="AB93" s="150"/>
      <c r="AC93" s="150"/>
      <c r="AD93" s="150"/>
      <c r="AE93" s="150"/>
      <c r="AF93" s="150"/>
    </row>
    <row r="94" spans="1:32">
      <c r="B94" s="7" t="s">
        <v>46</v>
      </c>
      <c r="C94" s="219"/>
      <c r="D94" s="142">
        <f>+'St 3.1'!D94+'St 3.2'!D94</f>
        <v>0</v>
      </c>
      <c r="E94" s="142">
        <f>+'St 3.1'!E94+'St 3.2'!E94</f>
        <v>0</v>
      </c>
      <c r="F94" s="142">
        <f>+'St 3.1'!F94+'St 3.2'!F94</f>
        <v>0</v>
      </c>
      <c r="G94" s="142">
        <f>+'St 3.1'!G94+'St 3.2'!G94</f>
        <v>0</v>
      </c>
      <c r="H94" s="142">
        <f>+'St 3.1'!H94+'St 3.2'!H94</f>
        <v>0</v>
      </c>
      <c r="I94" s="142">
        <f>+'St 3.1'!I94+'St 3.2'!I94</f>
        <v>0</v>
      </c>
      <c r="J94" s="142">
        <f>+'St 3.1'!J94+'St 3.2'!J94</f>
        <v>0</v>
      </c>
      <c r="K94" s="142">
        <f>+'St 3.1'!K94+'St 3.2'!K94</f>
        <v>0</v>
      </c>
      <c r="L94" s="142">
        <f>+'St 3.1'!L94+'St 3.2'!L94</f>
        <v>0</v>
      </c>
      <c r="M94" s="142">
        <f>+'St 3.1'!M94+'St 3.2'!M94</f>
        <v>0</v>
      </c>
      <c r="N94" s="143"/>
      <c r="O94" s="142">
        <f>+'St 3.1'!O94+'St 3.2'!O94</f>
        <v>0</v>
      </c>
      <c r="P94" s="142">
        <f>+'St 3.1'!P94+'St 3.2'!P94</f>
        <v>0</v>
      </c>
      <c r="Q94" s="142">
        <f>+'St 3.1'!Q94+'St 3.2'!Q94</f>
        <v>0</v>
      </c>
      <c r="R94" s="142">
        <f>+'St 3.1'!R94+'St 3.2'!R94</f>
        <v>0</v>
      </c>
      <c r="S94" s="142">
        <f>+'St 3.1'!S94+'St 3.2'!S94</f>
        <v>0</v>
      </c>
      <c r="T94" s="142">
        <f>+'St 3.1'!T94+'St 3.2'!T94</f>
        <v>0</v>
      </c>
      <c r="U94" s="142">
        <f>+'St 3.1'!U94+'St 3.2'!U94</f>
        <v>0</v>
      </c>
      <c r="V94" s="142">
        <f>+'St 3.1'!V94+'St 3.2'!V94</f>
        <v>0</v>
      </c>
      <c r="W94" s="142">
        <f>+'St 3.1'!W94+'St 3.2'!W94</f>
        <v>0</v>
      </c>
      <c r="X94" s="150"/>
      <c r="Y94" s="150"/>
      <c r="Z94" s="150"/>
      <c r="AA94" s="150"/>
      <c r="AB94" s="150"/>
      <c r="AC94" s="150"/>
      <c r="AD94" s="150"/>
      <c r="AE94" s="150"/>
      <c r="AF94" s="150"/>
    </row>
    <row r="95" spans="1:32">
      <c r="B95" s="6" t="s">
        <v>317</v>
      </c>
      <c r="C95" s="219"/>
      <c r="D95" s="142">
        <f>+'St 3.1'!D95+'St 3.2'!D95</f>
        <v>0</v>
      </c>
      <c r="E95" s="142">
        <f>+'St 3.1'!E95+'St 3.2'!E95</f>
        <v>0</v>
      </c>
      <c r="F95" s="142">
        <f>+'St 3.1'!F95+'St 3.2'!F95</f>
        <v>0</v>
      </c>
      <c r="G95" s="142">
        <f>+'St 3.1'!G95+'St 3.2'!G95</f>
        <v>0</v>
      </c>
      <c r="H95" s="142">
        <f>+'St 3.1'!H95+'St 3.2'!H95</f>
        <v>0</v>
      </c>
      <c r="I95" s="142">
        <f>+'St 3.1'!I95+'St 3.2'!I95</f>
        <v>0</v>
      </c>
      <c r="J95" s="142">
        <f>+'St 3.1'!J95+'St 3.2'!J95</f>
        <v>0</v>
      </c>
      <c r="K95" s="142">
        <f>+'St 3.1'!K95+'St 3.2'!K95</f>
        <v>0</v>
      </c>
      <c r="L95" s="142">
        <f>+'St 3.1'!L95+'St 3.2'!L95</f>
        <v>0</v>
      </c>
      <c r="M95" s="142">
        <f>+'St 3.1'!M95+'St 3.2'!M95</f>
        <v>0</v>
      </c>
      <c r="N95" s="143"/>
      <c r="O95" s="142">
        <f>+'St 3.1'!O95+'St 3.2'!O95</f>
        <v>0</v>
      </c>
      <c r="P95" s="142">
        <f>+'St 3.1'!P95+'St 3.2'!P95</f>
        <v>0</v>
      </c>
      <c r="Q95" s="142">
        <f>+'St 3.1'!Q95+'St 3.2'!Q95</f>
        <v>0</v>
      </c>
      <c r="R95" s="142">
        <f>+'St 3.1'!R95+'St 3.2'!R95</f>
        <v>0</v>
      </c>
      <c r="S95" s="142">
        <f>+'St 3.1'!S95+'St 3.2'!S95</f>
        <v>0</v>
      </c>
      <c r="T95" s="142">
        <f>+'St 3.1'!T95+'St 3.2'!T95</f>
        <v>0</v>
      </c>
      <c r="U95" s="142">
        <f>+'St 3.1'!U95+'St 3.2'!U95</f>
        <v>0</v>
      </c>
      <c r="V95" s="142">
        <f>+'St 3.1'!V95+'St 3.2'!V95</f>
        <v>0</v>
      </c>
      <c r="W95" s="142">
        <f>+'St 3.1'!W95+'St 3.2'!W95</f>
        <v>0</v>
      </c>
      <c r="X95" s="150"/>
      <c r="Y95" s="150"/>
      <c r="Z95" s="150"/>
      <c r="AA95" s="150"/>
      <c r="AB95" s="150"/>
      <c r="AC95" s="150"/>
      <c r="AD95" s="150"/>
      <c r="AE95" s="150"/>
      <c r="AF95" s="150"/>
    </row>
    <row r="96" spans="1:32">
      <c r="B96" s="6" t="s">
        <v>108</v>
      </c>
      <c r="C96" s="219"/>
      <c r="D96" s="142">
        <f>+'St 3.1'!D96+'St 3.2'!D96</f>
        <v>0</v>
      </c>
      <c r="E96" s="142">
        <f>+'St 3.1'!E96+'St 3.2'!E96</f>
        <v>0</v>
      </c>
      <c r="F96" s="142">
        <f>+'St 3.1'!F96+'St 3.2'!F96</f>
        <v>0</v>
      </c>
      <c r="G96" s="142">
        <f>+'St 3.1'!G96+'St 3.2'!G96</f>
        <v>0</v>
      </c>
      <c r="H96" s="142">
        <f>+'St 3.1'!H96+'St 3.2'!H96</f>
        <v>0</v>
      </c>
      <c r="I96" s="142">
        <f>+'St 3.1'!I96+'St 3.2'!I96</f>
        <v>0</v>
      </c>
      <c r="J96" s="142">
        <f>+'St 3.1'!J96+'St 3.2'!J96</f>
        <v>0</v>
      </c>
      <c r="K96" s="142">
        <f>+'St 3.1'!K96+'St 3.2'!K96</f>
        <v>0</v>
      </c>
      <c r="L96" s="142">
        <f>+'St 3.1'!L96+'St 3.2'!L96</f>
        <v>0</v>
      </c>
      <c r="M96" s="142">
        <f>+'St 3.1'!M96+'St 3.2'!M96</f>
        <v>0</v>
      </c>
      <c r="N96" s="143"/>
      <c r="O96" s="142">
        <f>+'St 3.1'!O96+'St 3.2'!O96</f>
        <v>0</v>
      </c>
      <c r="P96" s="142">
        <f>+'St 3.1'!P96+'St 3.2'!P96</f>
        <v>0</v>
      </c>
      <c r="Q96" s="142">
        <f>+'St 3.1'!Q96+'St 3.2'!Q96</f>
        <v>0</v>
      </c>
      <c r="R96" s="142">
        <f>+'St 3.1'!R96+'St 3.2'!R96</f>
        <v>0</v>
      </c>
      <c r="S96" s="142">
        <f>+'St 3.1'!S96+'St 3.2'!S96</f>
        <v>0</v>
      </c>
      <c r="T96" s="142">
        <f>+'St 3.1'!T96+'St 3.2'!T96</f>
        <v>0</v>
      </c>
      <c r="U96" s="142">
        <f>+'St 3.1'!U96+'St 3.2'!U96</f>
        <v>0</v>
      </c>
      <c r="V96" s="142">
        <f>+'St 3.1'!V96+'St 3.2'!V96</f>
        <v>0</v>
      </c>
      <c r="W96" s="142">
        <f>+'St 3.1'!W96+'St 3.2'!W96</f>
        <v>0</v>
      </c>
      <c r="X96" s="150"/>
      <c r="Y96" s="150"/>
      <c r="Z96" s="150"/>
      <c r="AA96" s="150"/>
      <c r="AB96" s="150"/>
      <c r="AC96" s="150"/>
      <c r="AD96" s="150"/>
      <c r="AE96" s="150"/>
      <c r="AF96" s="150"/>
    </row>
    <row r="97" spans="1:32">
      <c r="B97" s="6" t="s">
        <v>48</v>
      </c>
      <c r="C97" s="219"/>
      <c r="D97" s="142">
        <f>+'St 3.1'!D97+'St 3.2'!D97</f>
        <v>0</v>
      </c>
      <c r="E97" s="142">
        <f>+'St 3.1'!E97+'St 3.2'!E97</f>
        <v>0</v>
      </c>
      <c r="F97" s="142">
        <f>+'St 3.1'!F97+'St 3.2'!F97</f>
        <v>0</v>
      </c>
      <c r="G97" s="142">
        <f>+'St 3.1'!G97+'St 3.2'!G97</f>
        <v>0</v>
      </c>
      <c r="H97" s="142">
        <f>+'St 3.1'!H97+'St 3.2'!H97</f>
        <v>0</v>
      </c>
      <c r="I97" s="142">
        <f>+'St 3.1'!I97+'St 3.2'!I97</f>
        <v>0</v>
      </c>
      <c r="J97" s="142">
        <f>+'St 3.1'!J97+'St 3.2'!J97</f>
        <v>0</v>
      </c>
      <c r="K97" s="142">
        <f>+'St 3.1'!K97+'St 3.2'!K97</f>
        <v>0</v>
      </c>
      <c r="L97" s="142">
        <f>+'St 3.1'!L97+'St 3.2'!L97</f>
        <v>0</v>
      </c>
      <c r="M97" s="142">
        <f>+'St 3.1'!M97+'St 3.2'!M97</f>
        <v>0</v>
      </c>
      <c r="N97" s="148"/>
      <c r="O97" s="142">
        <f>+'St 3.1'!O97+'St 3.2'!O97</f>
        <v>0</v>
      </c>
      <c r="P97" s="142">
        <f>+'St 3.1'!P97+'St 3.2'!P97</f>
        <v>0</v>
      </c>
      <c r="Q97" s="142">
        <f>+'St 3.1'!Q97+'St 3.2'!Q97</f>
        <v>0</v>
      </c>
      <c r="R97" s="142">
        <f>+'St 3.1'!R97+'St 3.2'!R97</f>
        <v>0</v>
      </c>
      <c r="S97" s="142">
        <f>+'St 3.1'!S97+'St 3.2'!S97</f>
        <v>0</v>
      </c>
      <c r="T97" s="142">
        <f>+'St 3.1'!T97+'St 3.2'!T97</f>
        <v>0</v>
      </c>
      <c r="U97" s="142">
        <f>+'St 3.1'!U97+'St 3.2'!U97</f>
        <v>0</v>
      </c>
      <c r="V97" s="142">
        <f>+'St 3.1'!V97+'St 3.2'!V97</f>
        <v>0</v>
      </c>
      <c r="W97" s="142">
        <f>+'St 3.1'!W97+'St 3.2'!W97</f>
        <v>0</v>
      </c>
      <c r="X97" s="150"/>
      <c r="Y97" s="150"/>
      <c r="Z97" s="150"/>
      <c r="AA97" s="150"/>
      <c r="AB97" s="150"/>
      <c r="AC97" s="150"/>
      <c r="AD97" s="150"/>
      <c r="AE97" s="150"/>
      <c r="AF97" s="150"/>
    </row>
    <row r="98" spans="1:32">
      <c r="B98" s="6" t="s">
        <v>325</v>
      </c>
      <c r="C98" s="219"/>
      <c r="D98" s="142">
        <f>+'St 3.1'!D98+'St 3.2'!D98</f>
        <v>0</v>
      </c>
      <c r="E98" s="142">
        <f>+'St 3.1'!E98+'St 3.2'!E98</f>
        <v>0</v>
      </c>
      <c r="F98" s="142">
        <f>+'St 3.1'!F98+'St 3.2'!F98</f>
        <v>0</v>
      </c>
      <c r="G98" s="142">
        <f>+'St 3.1'!G98+'St 3.2'!G98</f>
        <v>0</v>
      </c>
      <c r="H98" s="142">
        <f>+'St 3.1'!H98+'St 3.2'!H98</f>
        <v>0</v>
      </c>
      <c r="I98" s="142">
        <f>+'St 3.1'!I98+'St 3.2'!I98</f>
        <v>0</v>
      </c>
      <c r="J98" s="142">
        <f>+'St 3.1'!J98+'St 3.2'!J98</f>
        <v>0</v>
      </c>
      <c r="K98" s="142">
        <f>+'St 3.1'!K98+'St 3.2'!K98</f>
        <v>0</v>
      </c>
      <c r="L98" s="142">
        <f>+'St 3.1'!L98+'St 3.2'!L98</f>
        <v>0</v>
      </c>
      <c r="M98" s="142">
        <f>+'St 3.1'!M98+'St 3.2'!M98</f>
        <v>0</v>
      </c>
      <c r="N98" s="143"/>
      <c r="O98" s="142">
        <f>+'St 3.1'!O98+'St 3.2'!O98</f>
        <v>0</v>
      </c>
      <c r="P98" s="142">
        <f>+'St 3.1'!P98+'St 3.2'!P98</f>
        <v>0</v>
      </c>
      <c r="Q98" s="142">
        <f>+'St 3.1'!Q98+'St 3.2'!Q98</f>
        <v>0</v>
      </c>
      <c r="R98" s="142">
        <f>+'St 3.1'!R98+'St 3.2'!R98</f>
        <v>0</v>
      </c>
      <c r="S98" s="142">
        <f>+'St 3.1'!S98+'St 3.2'!S98</f>
        <v>0</v>
      </c>
      <c r="T98" s="142">
        <f>+'St 3.1'!T98+'St 3.2'!T98</f>
        <v>0</v>
      </c>
      <c r="U98" s="142">
        <f>+'St 3.1'!U98+'St 3.2'!U98</f>
        <v>0</v>
      </c>
      <c r="V98" s="142">
        <f>+'St 3.1'!V98+'St 3.2'!V98</f>
        <v>0</v>
      </c>
      <c r="W98" s="142">
        <f>+'St 3.1'!W98+'St 3.2'!W98</f>
        <v>0</v>
      </c>
      <c r="X98" s="150"/>
      <c r="Y98" s="150"/>
      <c r="Z98" s="150"/>
      <c r="AA98" s="150"/>
      <c r="AB98" s="150"/>
      <c r="AC98" s="150"/>
      <c r="AD98" s="150"/>
      <c r="AE98" s="150"/>
      <c r="AF98" s="150"/>
    </row>
    <row r="99" spans="1:32">
      <c r="B99" s="8" t="s">
        <v>101</v>
      </c>
      <c r="C99" s="219"/>
      <c r="D99" s="142">
        <f>+'St 3.1'!D99+'St 3.2'!D99</f>
        <v>0</v>
      </c>
      <c r="E99" s="142">
        <f>+'St 3.1'!E99+'St 3.2'!E99</f>
        <v>0</v>
      </c>
      <c r="F99" s="142">
        <f>+'St 3.1'!F99+'St 3.2'!F99</f>
        <v>0</v>
      </c>
      <c r="G99" s="142">
        <f>+'St 3.1'!G99+'St 3.2'!G99</f>
        <v>0</v>
      </c>
      <c r="H99" s="142">
        <f>+'St 3.1'!H99+'St 3.2'!H99</f>
        <v>0</v>
      </c>
      <c r="I99" s="142">
        <f>+'St 3.1'!I99+'St 3.2'!I99</f>
        <v>0</v>
      </c>
      <c r="J99" s="142">
        <f>+'St 3.1'!J99+'St 3.2'!J99</f>
        <v>0</v>
      </c>
      <c r="K99" s="142">
        <f>+'St 3.1'!K99+'St 3.2'!K99</f>
        <v>0</v>
      </c>
      <c r="L99" s="142">
        <f>+'St 3.1'!L99+'St 3.2'!L99</f>
        <v>0</v>
      </c>
      <c r="M99" s="142">
        <f>+'St 3.1'!M99+'St 3.2'!M99</f>
        <v>0</v>
      </c>
      <c r="N99" s="143"/>
      <c r="O99" s="142">
        <f>+'St 3.1'!O99+'St 3.2'!O99</f>
        <v>0</v>
      </c>
      <c r="P99" s="142">
        <f>+'St 3.1'!P99+'St 3.2'!P99</f>
        <v>0</v>
      </c>
      <c r="Q99" s="142">
        <f>+'St 3.1'!Q99+'St 3.2'!Q99</f>
        <v>0</v>
      </c>
      <c r="R99" s="142">
        <f>+'St 3.1'!R99+'St 3.2'!R99</f>
        <v>0</v>
      </c>
      <c r="S99" s="142">
        <f>+'St 3.1'!S99+'St 3.2'!S99</f>
        <v>0</v>
      </c>
      <c r="T99" s="142">
        <f>+'St 3.1'!T99+'St 3.2'!T99</f>
        <v>0</v>
      </c>
      <c r="U99" s="142">
        <f>+'St 3.1'!U99+'St 3.2'!U99</f>
        <v>0</v>
      </c>
      <c r="V99" s="142">
        <f>+'St 3.1'!V99+'St 3.2'!V99</f>
        <v>0</v>
      </c>
      <c r="W99" s="142">
        <f>+'St 3.1'!W99+'St 3.2'!W99</f>
        <v>0</v>
      </c>
      <c r="X99" s="150"/>
      <c r="Y99" s="150"/>
      <c r="Z99" s="150"/>
      <c r="AA99" s="150"/>
      <c r="AB99" s="150"/>
      <c r="AC99" s="150"/>
      <c r="AD99" s="150"/>
      <c r="AE99" s="150"/>
      <c r="AF99" s="150"/>
    </row>
    <row r="100" spans="1:32" s="45" customFormat="1">
      <c r="A100" s="38"/>
      <c r="B100" s="9" t="s">
        <v>95</v>
      </c>
      <c r="C100" s="209" t="s">
        <v>310</v>
      </c>
      <c r="D100" s="139">
        <f>+'St 3.1'!D100+'St 3.2'!D100</f>
        <v>15649.905900000002</v>
      </c>
      <c r="E100" s="139">
        <f>+'St 3.1'!E100+'St 3.2'!E100</f>
        <v>19020.395</v>
      </c>
      <c r="F100" s="139">
        <f>+'St 3.1'!F100+'St 3.2'!F100</f>
        <v>20196.528700000003</v>
      </c>
      <c r="G100" s="139">
        <f>+'St 3.1'!G100+'St 3.2'!G100</f>
        <v>23895.983800000002</v>
      </c>
      <c r="H100" s="139">
        <f>+'St 3.1'!H100+'St 3.2'!H100</f>
        <v>24397.442700000003</v>
      </c>
      <c r="I100" s="139">
        <f>+'St 3.1'!I100+'St 3.2'!I100</f>
        <v>19731.049679726308</v>
      </c>
      <c r="J100" s="139">
        <f>+'St 3.1'!J100+'St 3.2'!J100</f>
        <v>21460.874266384963</v>
      </c>
      <c r="K100" s="139">
        <f>+'St 3.1'!K100+'St 3.2'!K100</f>
        <v>18239.132063955833</v>
      </c>
      <c r="L100" s="139">
        <f>+'St 3.1'!L100+'St 3.2'!L100</f>
        <v>24532.384981564606</v>
      </c>
      <c r="M100" s="139">
        <f>+'St 3.1'!M100+'St 3.2'!M100</f>
        <v>35548.948700000008</v>
      </c>
      <c r="N100" s="146"/>
      <c r="O100" s="139">
        <f>+'St 3.1'!O100+'St 3.2'!O100</f>
        <v>3370.4891000000002</v>
      </c>
      <c r="P100" s="139">
        <f>+'St 3.1'!P100+'St 3.2'!P100</f>
        <v>1176.1336999999999</v>
      </c>
      <c r="Q100" s="139">
        <f>+'St 3.1'!Q100+'St 3.2'!Q100</f>
        <v>3699.4551000000001</v>
      </c>
      <c r="R100" s="139">
        <f>+'St 3.1'!R100+'St 3.2'!R100</f>
        <v>501.45890000000009</v>
      </c>
      <c r="S100" s="139">
        <f>+'St 3.1'!S100+'St 3.2'!S100</f>
        <v>-4666.3930202736938</v>
      </c>
      <c r="T100" s="139">
        <f>+'St 3.1'!T100+'St 3.2'!T100</f>
        <v>1729.824586658654</v>
      </c>
      <c r="U100" s="139">
        <f>+'St 3.1'!U100+'St 3.2'!U100</f>
        <v>-3221.7422024291295</v>
      </c>
      <c r="V100" s="139">
        <f>+'St 3.1'!V100+'St 3.2'!V100</f>
        <v>6293.2529176087737</v>
      </c>
      <c r="W100" s="139">
        <f>+'St 3.1'!W100+'St 3.2'!W100</f>
        <v>11016.563718435398</v>
      </c>
      <c r="X100" s="149"/>
      <c r="Y100" s="149"/>
      <c r="Z100" s="149"/>
      <c r="AA100" s="149"/>
      <c r="AB100" s="149"/>
      <c r="AC100" s="149"/>
      <c r="AD100" s="149"/>
      <c r="AE100" s="149"/>
      <c r="AF100" s="149"/>
    </row>
    <row r="101" spans="1:32">
      <c r="B101" s="208" t="s">
        <v>40</v>
      </c>
      <c r="C101" s="219"/>
      <c r="D101" s="142">
        <f>+'St 3.1'!D101+'St 3.2'!D101</f>
        <v>15649.905900000002</v>
      </c>
      <c r="E101" s="142">
        <f>+'St 3.1'!E101+'St 3.2'!E101</f>
        <v>19020.395</v>
      </c>
      <c r="F101" s="142">
        <f>+'St 3.1'!F101+'St 3.2'!F101</f>
        <v>20196.528699999999</v>
      </c>
      <c r="G101" s="142">
        <f>+'St 3.1'!G101+'St 3.2'!G101</f>
        <v>23895.983799999998</v>
      </c>
      <c r="H101" s="142">
        <f>+'St 3.1'!H101+'St 3.2'!H101</f>
        <v>24397.442700000003</v>
      </c>
      <c r="I101" s="142">
        <f>+'St 3.1'!I101+'St 3.2'!I101</f>
        <v>19731.049679726308</v>
      </c>
      <c r="J101" s="142">
        <f>+'St 3.1'!J101+'St 3.2'!J101</f>
        <v>21460.874266384963</v>
      </c>
      <c r="K101" s="142">
        <f>+'St 3.1'!K101+'St 3.2'!K101</f>
        <v>18239.132063955829</v>
      </c>
      <c r="L101" s="142">
        <f>+'St 3.1'!L101+'St 3.2'!L101</f>
        <v>24532.384981564603</v>
      </c>
      <c r="M101" s="142">
        <f>+'St 3.1'!M101+'St 3.2'!M101</f>
        <v>35548.948700000001</v>
      </c>
      <c r="N101" s="143"/>
      <c r="O101" s="142">
        <f>+'St 3.1'!O101+'St 3.2'!O101</f>
        <v>3370.4890999999989</v>
      </c>
      <c r="P101" s="142">
        <f>+'St 3.1'!P101+'St 3.2'!P101</f>
        <v>1176.133699999998</v>
      </c>
      <c r="Q101" s="142">
        <f>+'St 3.1'!Q101+'St 3.2'!Q101</f>
        <v>3699.455100000001</v>
      </c>
      <c r="R101" s="142">
        <f>+'St 3.1'!R101+'St 3.2'!R101</f>
        <v>501.45890000000139</v>
      </c>
      <c r="S101" s="142">
        <f>+'St 3.1'!S101+'St 3.2'!S101</f>
        <v>-4666.3930202736919</v>
      </c>
      <c r="T101" s="142">
        <f>+'St 3.1'!T101+'St 3.2'!T101</f>
        <v>1729.824586658654</v>
      </c>
      <c r="U101" s="142">
        <f>+'St 3.1'!U101+'St 3.2'!U101</f>
        <v>-3221.7422024291345</v>
      </c>
      <c r="V101" s="142">
        <f>+'St 3.1'!V101+'St 3.2'!V101</f>
        <v>6293.2529176087764</v>
      </c>
      <c r="W101" s="142">
        <f>+'St 3.1'!W101+'St 3.2'!W101</f>
        <v>11016.563718435395</v>
      </c>
      <c r="X101" s="150"/>
      <c r="Y101" s="150"/>
      <c r="Z101" s="150"/>
      <c r="AA101" s="150"/>
      <c r="AB101" s="150"/>
      <c r="AC101" s="150"/>
      <c r="AD101" s="150"/>
      <c r="AE101" s="150"/>
      <c r="AF101" s="150"/>
    </row>
    <row r="102" spans="1:32">
      <c r="B102" s="6" t="s">
        <v>41</v>
      </c>
      <c r="C102" s="219"/>
      <c r="D102" s="142">
        <f>+'St 3.1'!D102+'St 3.2'!D102</f>
        <v>0</v>
      </c>
      <c r="E102" s="142">
        <f>+'St 3.1'!E102+'St 3.2'!E102</f>
        <v>0</v>
      </c>
      <c r="F102" s="142">
        <f>+'St 3.1'!F102+'St 3.2'!F102</f>
        <v>0</v>
      </c>
      <c r="G102" s="142">
        <f>+'St 3.1'!G102+'St 3.2'!G102</f>
        <v>0</v>
      </c>
      <c r="H102" s="142">
        <f>+'St 3.1'!H102+'St 3.2'!H102</f>
        <v>0</v>
      </c>
      <c r="I102" s="142">
        <f>+'St 3.1'!I102+'St 3.2'!I102</f>
        <v>0</v>
      </c>
      <c r="J102" s="142">
        <f>+'St 3.1'!J102+'St 3.2'!J102</f>
        <v>0</v>
      </c>
      <c r="K102" s="142">
        <f>+'St 3.1'!K102+'St 3.2'!K102</f>
        <v>0</v>
      </c>
      <c r="L102" s="142">
        <f>+'St 3.1'!L102+'St 3.2'!L102</f>
        <v>0</v>
      </c>
      <c r="M102" s="142">
        <f>+'St 3.1'!M102+'St 3.2'!M102</f>
        <v>0</v>
      </c>
      <c r="N102" s="143"/>
      <c r="O102" s="142">
        <f>+'St 3.1'!O102+'St 3.2'!O102</f>
        <v>0</v>
      </c>
      <c r="P102" s="142">
        <f>+'St 3.1'!P102+'St 3.2'!P102</f>
        <v>0</v>
      </c>
      <c r="Q102" s="142">
        <f>+'St 3.1'!Q102+'St 3.2'!Q102</f>
        <v>0</v>
      </c>
      <c r="R102" s="142">
        <f>+'St 3.1'!R102+'St 3.2'!R102</f>
        <v>0</v>
      </c>
      <c r="S102" s="142">
        <f>+'St 3.1'!S102+'St 3.2'!S102</f>
        <v>0</v>
      </c>
      <c r="T102" s="142">
        <f>+'St 3.1'!T102+'St 3.2'!T102</f>
        <v>0</v>
      </c>
      <c r="U102" s="142">
        <f>+'St 3.1'!U102+'St 3.2'!U102</f>
        <v>0</v>
      </c>
      <c r="V102" s="142">
        <f>+'St 3.1'!V102+'St 3.2'!V102</f>
        <v>0</v>
      </c>
      <c r="W102" s="142">
        <f>+'St 3.1'!W102+'St 3.2'!W102</f>
        <v>0</v>
      </c>
      <c r="X102" s="150"/>
      <c r="Y102" s="150"/>
      <c r="Z102" s="150"/>
      <c r="AA102" s="150"/>
      <c r="AB102" s="150"/>
      <c r="AC102" s="150"/>
      <c r="AD102" s="150"/>
      <c r="AE102" s="150"/>
      <c r="AF102" s="150"/>
    </row>
    <row r="103" spans="1:32">
      <c r="B103" s="6" t="s">
        <v>42</v>
      </c>
      <c r="C103" s="219"/>
      <c r="D103" s="142">
        <f>+'St 3.1'!D103+'St 3.2'!D103</f>
        <v>1267.3119999999999</v>
      </c>
      <c r="E103" s="142">
        <f>+'St 3.1'!E103+'St 3.2'!E103</f>
        <v>774.83190000000002</v>
      </c>
      <c r="F103" s="142">
        <f>+'St 3.1'!F103+'St 3.2'!F103</f>
        <v>825.08230000000003</v>
      </c>
      <c r="G103" s="142">
        <f>+'St 3.1'!G103+'St 3.2'!G103</f>
        <v>934.23669999999993</v>
      </c>
      <c r="H103" s="142">
        <f>+'St 3.1'!H103+'St 3.2'!H103</f>
        <v>1127.663</v>
      </c>
      <c r="I103" s="142">
        <f>+'St 3.1'!I103+'St 3.2'!I103</f>
        <v>411.61367972630973</v>
      </c>
      <c r="J103" s="142">
        <f>+'St 3.1'!J103+'St 3.2'!J103</f>
        <v>791.96256638496288</v>
      </c>
      <c r="K103" s="142">
        <f>+'St 3.1'!K103+'St 3.2'!K103</f>
        <v>592.61366395582832</v>
      </c>
      <c r="L103" s="142">
        <f>+'St 3.1'!L103+'St 3.2'!L103</f>
        <v>903.81888156460161</v>
      </c>
      <c r="M103" s="142">
        <f>+'St 3.1'!M103+'St 3.2'!M103</f>
        <v>7183.2975999999999</v>
      </c>
      <c r="N103" s="143"/>
      <c r="O103" s="142">
        <f>+'St 3.1'!O103+'St 3.2'!O103</f>
        <v>-492.48009999999988</v>
      </c>
      <c r="P103" s="142">
        <f>+'St 3.1'!P103+'St 3.2'!P103</f>
        <v>50.250400000000006</v>
      </c>
      <c r="Q103" s="142">
        <f>+'St 3.1'!Q103+'St 3.2'!Q103</f>
        <v>109.1543999999999</v>
      </c>
      <c r="R103" s="142">
        <f>+'St 3.1'!R103+'St 3.2'!R103</f>
        <v>193.42630000000014</v>
      </c>
      <c r="S103" s="142">
        <f>+'St 3.1'!S103+'St 3.2'!S103</f>
        <v>-716.04932027369034</v>
      </c>
      <c r="T103" s="142">
        <f>+'St 3.1'!T103+'St 3.2'!T103</f>
        <v>380.3488866586531</v>
      </c>
      <c r="U103" s="142">
        <f>+'St 3.1'!U103+'St 3.2'!U103</f>
        <v>-199.34890242913451</v>
      </c>
      <c r="V103" s="142">
        <f>+'St 3.1'!V103+'St 3.2'!V103</f>
        <v>311.2052176087733</v>
      </c>
      <c r="W103" s="142">
        <f>+'St 3.1'!W103+'St 3.2'!W103</f>
        <v>6279.4787184353982</v>
      </c>
      <c r="X103" s="150"/>
      <c r="Y103" s="150"/>
      <c r="Z103" s="150"/>
      <c r="AA103" s="150"/>
      <c r="AB103" s="150"/>
      <c r="AC103" s="150"/>
      <c r="AD103" s="150"/>
      <c r="AE103" s="150"/>
      <c r="AF103" s="150"/>
    </row>
    <row r="104" spans="1:32">
      <c r="B104" s="6" t="s">
        <v>43</v>
      </c>
      <c r="C104" s="219"/>
      <c r="D104" s="142">
        <f>+'St 3.1'!D104+'St 3.2'!D104</f>
        <v>0</v>
      </c>
      <c r="E104" s="142">
        <f>+'St 3.1'!E104+'St 3.2'!E104</f>
        <v>0</v>
      </c>
      <c r="F104" s="142">
        <f>+'St 3.1'!F104+'St 3.2'!F104</f>
        <v>0</v>
      </c>
      <c r="G104" s="142">
        <f>+'St 3.1'!G104+'St 3.2'!G104</f>
        <v>0</v>
      </c>
      <c r="H104" s="142">
        <f>+'St 3.1'!H104+'St 3.2'!H104</f>
        <v>0</v>
      </c>
      <c r="I104" s="142">
        <f>+'St 3.1'!I104+'St 3.2'!I104</f>
        <v>0</v>
      </c>
      <c r="J104" s="142">
        <f>+'St 3.1'!J104+'St 3.2'!J104</f>
        <v>0</v>
      </c>
      <c r="K104" s="142">
        <f>+'St 3.1'!K104+'St 3.2'!K104</f>
        <v>0</v>
      </c>
      <c r="L104" s="142">
        <f>+'St 3.1'!L104+'St 3.2'!L104</f>
        <v>0</v>
      </c>
      <c r="M104" s="142">
        <f>+'St 3.1'!M104+'St 3.2'!M104</f>
        <v>0</v>
      </c>
      <c r="N104" s="143"/>
      <c r="O104" s="142">
        <f>+'St 3.1'!O104+'St 3.2'!O104</f>
        <v>0</v>
      </c>
      <c r="P104" s="142">
        <f>+'St 3.1'!P104+'St 3.2'!P104</f>
        <v>0</v>
      </c>
      <c r="Q104" s="142">
        <f>+'St 3.1'!Q104+'St 3.2'!Q104</f>
        <v>0</v>
      </c>
      <c r="R104" s="142">
        <f>+'St 3.1'!R104+'St 3.2'!R104</f>
        <v>0</v>
      </c>
      <c r="S104" s="142">
        <f>+'St 3.1'!S104+'St 3.2'!S104</f>
        <v>0</v>
      </c>
      <c r="T104" s="142">
        <f>+'St 3.1'!T104+'St 3.2'!T104</f>
        <v>0</v>
      </c>
      <c r="U104" s="142">
        <f>+'St 3.1'!U104+'St 3.2'!U104</f>
        <v>0</v>
      </c>
      <c r="V104" s="142">
        <f>+'St 3.1'!V104+'St 3.2'!V104</f>
        <v>0</v>
      </c>
      <c r="W104" s="142">
        <f>+'St 3.1'!W104+'St 3.2'!W104</f>
        <v>0</v>
      </c>
      <c r="X104" s="150"/>
      <c r="Y104" s="150"/>
      <c r="Z104" s="150"/>
      <c r="AA104" s="150"/>
      <c r="AB104" s="150"/>
      <c r="AC104" s="150"/>
      <c r="AD104" s="150"/>
      <c r="AE104" s="150"/>
      <c r="AF104" s="150"/>
    </row>
    <row r="105" spans="1:32">
      <c r="B105" s="6" t="s">
        <v>44</v>
      </c>
      <c r="C105" s="219"/>
      <c r="D105" s="142">
        <f>+'St 3.1'!D105+'St 3.2'!D105</f>
        <v>14065.006300000001</v>
      </c>
      <c r="E105" s="142">
        <f>+'St 3.1'!E105+'St 3.2'!E105</f>
        <v>17873.765800000001</v>
      </c>
      <c r="F105" s="142">
        <f>+'St 3.1'!F105+'St 3.2'!F105</f>
        <v>18452.982400000001</v>
      </c>
      <c r="G105" s="142">
        <f>+'St 3.1'!G105+'St 3.2'!G105</f>
        <v>22033.432700000001</v>
      </c>
      <c r="H105" s="142">
        <f>+'St 3.1'!H105+'St 3.2'!H105</f>
        <v>22706.072700000001</v>
      </c>
      <c r="I105" s="142">
        <f>+'St 3.1'!I105+'St 3.2'!I105</f>
        <v>18639.6289</v>
      </c>
      <c r="J105" s="142">
        <f>+'St 3.1'!J105+'St 3.2'!J105</f>
        <v>19991.124599999999</v>
      </c>
      <c r="K105" s="142">
        <f>+'St 3.1'!K105+'St 3.2'!K105</f>
        <v>17045.028699999999</v>
      </c>
      <c r="L105" s="142">
        <f>+'St 3.1'!L105+'St 3.2'!L105</f>
        <v>22910.097400000002</v>
      </c>
      <c r="M105" s="142">
        <f>+'St 3.1'!M105+'St 3.2'!M105</f>
        <v>27598.442899999998</v>
      </c>
      <c r="N105" s="143"/>
      <c r="O105" s="142">
        <f>+'St 3.1'!O105+'St 3.2'!O105</f>
        <v>3808.7594999999992</v>
      </c>
      <c r="P105" s="142">
        <f>+'St 3.1'!P105+'St 3.2'!P105</f>
        <v>579.21659999999804</v>
      </c>
      <c r="Q105" s="142">
        <f>+'St 3.1'!Q105+'St 3.2'!Q105</f>
        <v>3580.4503000000013</v>
      </c>
      <c r="R105" s="142">
        <f>+'St 3.1'!R105+'St 3.2'!R105</f>
        <v>672.64000000000124</v>
      </c>
      <c r="S105" s="142">
        <f>+'St 3.1'!S105+'St 3.2'!S105</f>
        <v>-4066.4438000000018</v>
      </c>
      <c r="T105" s="142">
        <f>+'St 3.1'!T105+'St 3.2'!T105</f>
        <v>1351.4957000000009</v>
      </c>
      <c r="U105" s="142">
        <f>+'St 3.1'!U105+'St 3.2'!U105</f>
        <v>-2946.0959000000003</v>
      </c>
      <c r="V105" s="142">
        <f>+'St 3.1'!V105+'St 3.2'!V105</f>
        <v>5865.0687000000034</v>
      </c>
      <c r="W105" s="142">
        <f>+'St 3.1'!W105+'St 3.2'!W105</f>
        <v>4688.345499999994</v>
      </c>
      <c r="X105" s="150"/>
      <c r="Y105" s="150"/>
      <c r="Z105" s="150"/>
      <c r="AA105" s="150"/>
      <c r="AB105" s="150"/>
      <c r="AC105" s="150"/>
      <c r="AD105" s="150"/>
      <c r="AE105" s="150"/>
      <c r="AF105" s="150"/>
    </row>
    <row r="106" spans="1:32">
      <c r="B106" s="7" t="s">
        <v>45</v>
      </c>
      <c r="C106" s="219"/>
      <c r="D106" s="142">
        <f>+'St 3.1'!D106+'St 3.2'!D106</f>
        <v>0</v>
      </c>
      <c r="E106" s="142">
        <f>+'St 3.1'!E106+'St 3.2'!E106</f>
        <v>0</v>
      </c>
      <c r="F106" s="142">
        <f>+'St 3.1'!F106+'St 3.2'!F106</f>
        <v>0</v>
      </c>
      <c r="G106" s="142">
        <f>+'St 3.1'!G106+'St 3.2'!G106</f>
        <v>0</v>
      </c>
      <c r="H106" s="142">
        <f>+'St 3.1'!H106+'St 3.2'!H106</f>
        <v>0</v>
      </c>
      <c r="I106" s="142">
        <f>+'St 3.1'!I106+'St 3.2'!I106</f>
        <v>0</v>
      </c>
      <c r="J106" s="142">
        <f>+'St 3.1'!J106+'St 3.2'!J106</f>
        <v>0</v>
      </c>
      <c r="K106" s="142">
        <f>+'St 3.1'!K106+'St 3.2'!K106</f>
        <v>0</v>
      </c>
      <c r="L106" s="142">
        <f>+'St 3.1'!L106+'St 3.2'!L106</f>
        <v>0</v>
      </c>
      <c r="M106" s="142">
        <f>+'St 3.1'!M106+'St 3.2'!M106</f>
        <v>0</v>
      </c>
      <c r="N106" s="143"/>
      <c r="O106" s="142">
        <f>+'St 3.1'!O106+'St 3.2'!O106</f>
        <v>0</v>
      </c>
      <c r="P106" s="142">
        <f>+'St 3.1'!P106+'St 3.2'!P106</f>
        <v>0</v>
      </c>
      <c r="Q106" s="142">
        <f>+'St 3.1'!Q106+'St 3.2'!Q106</f>
        <v>0</v>
      </c>
      <c r="R106" s="142">
        <f>+'St 3.1'!R106+'St 3.2'!R106</f>
        <v>0</v>
      </c>
      <c r="S106" s="142">
        <f>+'St 3.1'!S106+'St 3.2'!S106</f>
        <v>0</v>
      </c>
      <c r="T106" s="142">
        <f>+'St 3.1'!T106+'St 3.2'!T106</f>
        <v>0</v>
      </c>
      <c r="U106" s="142">
        <f>+'St 3.1'!U106+'St 3.2'!U106</f>
        <v>0</v>
      </c>
      <c r="V106" s="142">
        <f>+'St 3.1'!V106+'St 3.2'!V106</f>
        <v>0</v>
      </c>
      <c r="W106" s="142">
        <f>+'St 3.1'!W106+'St 3.2'!W106</f>
        <v>0</v>
      </c>
      <c r="X106" s="150"/>
      <c r="Y106" s="150"/>
      <c r="Z106" s="150"/>
      <c r="AA106" s="150"/>
      <c r="AB106" s="150"/>
      <c r="AC106" s="150"/>
      <c r="AD106" s="150"/>
      <c r="AE106" s="150"/>
      <c r="AF106" s="150"/>
    </row>
    <row r="107" spans="1:32">
      <c r="B107" s="7" t="s">
        <v>46</v>
      </c>
      <c r="C107" s="219"/>
      <c r="D107" s="142">
        <f>+'St 3.1'!D107+'St 3.2'!D107</f>
        <v>14065.006300000001</v>
      </c>
      <c r="E107" s="142">
        <f>+'St 3.1'!E107+'St 3.2'!E107</f>
        <v>17873.765800000001</v>
      </c>
      <c r="F107" s="142">
        <f>+'St 3.1'!F107+'St 3.2'!F107</f>
        <v>18452.982400000001</v>
      </c>
      <c r="G107" s="142">
        <f>+'St 3.1'!G107+'St 3.2'!G107</f>
        <v>22033.432700000001</v>
      </c>
      <c r="H107" s="142">
        <f>+'St 3.1'!H107+'St 3.2'!H107</f>
        <v>22706.072700000001</v>
      </c>
      <c r="I107" s="142">
        <f>+'St 3.1'!I107+'St 3.2'!I107</f>
        <v>18639.6289</v>
      </c>
      <c r="J107" s="142">
        <f>+'St 3.1'!J107+'St 3.2'!J107</f>
        <v>19991.124599999999</v>
      </c>
      <c r="K107" s="142">
        <f>+'St 3.1'!K107+'St 3.2'!K107</f>
        <v>17045.028699999999</v>
      </c>
      <c r="L107" s="142">
        <f>+'St 3.1'!L107+'St 3.2'!L107</f>
        <v>22910.097400000002</v>
      </c>
      <c r="M107" s="142">
        <f>+'St 3.1'!M107+'St 3.2'!M107</f>
        <v>27598.442899999998</v>
      </c>
      <c r="N107" s="143"/>
      <c r="O107" s="142">
        <f>+'St 3.1'!O107+'St 3.2'!O107</f>
        <v>3808.7594999999992</v>
      </c>
      <c r="P107" s="142">
        <f>+'St 3.1'!P107+'St 3.2'!P107</f>
        <v>579.21659999999804</v>
      </c>
      <c r="Q107" s="142">
        <f>+'St 3.1'!Q107+'St 3.2'!Q107</f>
        <v>3580.4503000000013</v>
      </c>
      <c r="R107" s="142">
        <f>+'St 3.1'!R107+'St 3.2'!R107</f>
        <v>672.64000000000124</v>
      </c>
      <c r="S107" s="142">
        <f>+'St 3.1'!S107+'St 3.2'!S107</f>
        <v>-4066.4438000000018</v>
      </c>
      <c r="T107" s="142">
        <f>+'St 3.1'!T107+'St 3.2'!T107</f>
        <v>1351.4957000000009</v>
      </c>
      <c r="U107" s="142">
        <f>+'St 3.1'!U107+'St 3.2'!U107</f>
        <v>-2946.0959000000003</v>
      </c>
      <c r="V107" s="142">
        <f>+'St 3.1'!V107+'St 3.2'!V107</f>
        <v>5865.0687000000034</v>
      </c>
      <c r="W107" s="142">
        <f>+'St 3.1'!W107+'St 3.2'!W107</f>
        <v>4688.345499999994</v>
      </c>
      <c r="X107" s="150"/>
      <c r="Y107" s="150"/>
      <c r="Z107" s="150"/>
      <c r="AA107" s="150"/>
      <c r="AB107" s="150"/>
      <c r="AC107" s="150"/>
      <c r="AD107" s="150"/>
      <c r="AE107" s="150"/>
      <c r="AF107" s="150"/>
    </row>
    <row r="108" spans="1:32">
      <c r="B108" s="6" t="s">
        <v>47</v>
      </c>
      <c r="C108" s="219"/>
      <c r="D108" s="142">
        <f>+'St 3.1'!D108+'St 3.2'!D108</f>
        <v>0</v>
      </c>
      <c r="E108" s="142">
        <f>+'St 3.1'!E108+'St 3.2'!E108</f>
        <v>0</v>
      </c>
      <c r="F108" s="142">
        <f>+'St 3.1'!F108+'St 3.2'!F108</f>
        <v>0</v>
      </c>
      <c r="G108" s="142">
        <f>+'St 3.1'!G108+'St 3.2'!G108</f>
        <v>0</v>
      </c>
      <c r="H108" s="142">
        <f>+'St 3.1'!H108+'St 3.2'!H108</f>
        <v>0</v>
      </c>
      <c r="I108" s="142">
        <f>+'St 3.1'!I108+'St 3.2'!I108</f>
        <v>0</v>
      </c>
      <c r="J108" s="142">
        <f>+'St 3.1'!J108+'St 3.2'!J108</f>
        <v>0</v>
      </c>
      <c r="K108" s="142">
        <f>+'St 3.1'!K108+'St 3.2'!K108</f>
        <v>0</v>
      </c>
      <c r="L108" s="142">
        <f>+'St 3.1'!L108+'St 3.2'!L108</f>
        <v>0</v>
      </c>
      <c r="M108" s="142">
        <f>+'St 3.1'!M108+'St 3.2'!M108</f>
        <v>0</v>
      </c>
      <c r="N108" s="143"/>
      <c r="O108" s="142">
        <f>+'St 3.1'!O108+'St 3.2'!O108</f>
        <v>0</v>
      </c>
      <c r="P108" s="142">
        <f>+'St 3.1'!P108+'St 3.2'!P108</f>
        <v>0</v>
      </c>
      <c r="Q108" s="142">
        <f>+'St 3.1'!Q108+'St 3.2'!Q108</f>
        <v>0</v>
      </c>
      <c r="R108" s="142">
        <f>+'St 3.1'!R108+'St 3.2'!R108</f>
        <v>0</v>
      </c>
      <c r="S108" s="142">
        <f>+'St 3.1'!S108+'St 3.2'!S108</f>
        <v>0</v>
      </c>
      <c r="T108" s="142">
        <f>+'St 3.1'!T108+'St 3.2'!T108</f>
        <v>0</v>
      </c>
      <c r="U108" s="142">
        <f>+'St 3.1'!U108+'St 3.2'!U108</f>
        <v>0</v>
      </c>
      <c r="V108" s="142">
        <f>+'St 3.1'!V108+'St 3.2'!V108</f>
        <v>0</v>
      </c>
      <c r="W108" s="142">
        <f>+'St 3.1'!W108+'St 3.2'!W108</f>
        <v>0</v>
      </c>
      <c r="X108" s="150"/>
      <c r="Y108" s="150"/>
      <c r="Z108" s="150"/>
      <c r="AA108" s="150"/>
      <c r="AB108" s="150"/>
      <c r="AC108" s="150"/>
      <c r="AD108" s="150"/>
      <c r="AE108" s="150"/>
      <c r="AF108" s="150"/>
    </row>
    <row r="109" spans="1:32">
      <c r="B109" s="6" t="s">
        <v>247</v>
      </c>
      <c r="C109" s="219"/>
      <c r="D109" s="142">
        <f>+'St 3.1'!D109+'St 3.2'!D109</f>
        <v>0</v>
      </c>
      <c r="E109" s="142">
        <f>+'St 3.1'!E109+'St 3.2'!E109</f>
        <v>0</v>
      </c>
      <c r="F109" s="142">
        <f>+'St 3.1'!F109+'St 3.2'!F109</f>
        <v>0</v>
      </c>
      <c r="G109" s="142">
        <f>+'St 3.1'!G109+'St 3.2'!G109</f>
        <v>0</v>
      </c>
      <c r="H109" s="142">
        <f>+'St 3.1'!H109+'St 3.2'!H109</f>
        <v>0</v>
      </c>
      <c r="I109" s="142">
        <f>+'St 3.1'!I109+'St 3.2'!I109</f>
        <v>0</v>
      </c>
      <c r="J109" s="142">
        <f>+'St 3.1'!J109+'St 3.2'!J109</f>
        <v>0</v>
      </c>
      <c r="K109" s="142">
        <f>+'St 3.1'!K109+'St 3.2'!K109</f>
        <v>0</v>
      </c>
      <c r="L109" s="142">
        <f>+'St 3.1'!L109+'St 3.2'!L109</f>
        <v>0</v>
      </c>
      <c r="M109" s="142">
        <f>+'St 3.1'!M109+'St 3.2'!M109</f>
        <v>0</v>
      </c>
      <c r="N109" s="143"/>
      <c r="O109" s="142">
        <f>+'St 3.1'!O109+'St 3.2'!O109</f>
        <v>0</v>
      </c>
      <c r="P109" s="142">
        <f>+'St 3.1'!P109+'St 3.2'!P109</f>
        <v>0</v>
      </c>
      <c r="Q109" s="142">
        <f>+'St 3.1'!Q109+'St 3.2'!Q109</f>
        <v>0</v>
      </c>
      <c r="R109" s="142">
        <f>+'St 3.1'!R109+'St 3.2'!R109</f>
        <v>0</v>
      </c>
      <c r="S109" s="142">
        <f>+'St 3.1'!S109+'St 3.2'!S109</f>
        <v>0</v>
      </c>
      <c r="T109" s="142">
        <f>+'St 3.1'!T109+'St 3.2'!T109</f>
        <v>0</v>
      </c>
      <c r="U109" s="142">
        <f>+'St 3.1'!U109+'St 3.2'!U109</f>
        <v>0</v>
      </c>
      <c r="V109" s="142">
        <f>+'St 3.1'!V109+'St 3.2'!V109</f>
        <v>0</v>
      </c>
      <c r="W109" s="142">
        <f>+'St 3.1'!W109+'St 3.2'!W109</f>
        <v>0</v>
      </c>
      <c r="X109" s="150"/>
      <c r="Y109" s="150"/>
      <c r="Z109" s="150"/>
      <c r="AA109" s="150"/>
      <c r="AB109" s="150"/>
      <c r="AC109" s="150"/>
      <c r="AD109" s="150"/>
      <c r="AE109" s="150"/>
      <c r="AF109" s="150"/>
    </row>
    <row r="110" spans="1:32">
      <c r="B110" s="6" t="s">
        <v>48</v>
      </c>
      <c r="C110" s="219"/>
      <c r="D110" s="142">
        <f>+'St 3.1'!D110+'St 3.2'!D110</f>
        <v>0</v>
      </c>
      <c r="E110" s="142">
        <f>+'St 3.1'!E110+'St 3.2'!E110</f>
        <v>0</v>
      </c>
      <c r="F110" s="142">
        <f>+'St 3.1'!F110+'St 3.2'!F110</f>
        <v>0</v>
      </c>
      <c r="G110" s="142">
        <f>+'St 3.1'!G110+'St 3.2'!G110</f>
        <v>0</v>
      </c>
      <c r="H110" s="142">
        <f>+'St 3.1'!H110+'St 3.2'!H110</f>
        <v>0</v>
      </c>
      <c r="I110" s="142">
        <f>+'St 3.1'!I110+'St 3.2'!I110</f>
        <v>0</v>
      </c>
      <c r="J110" s="142">
        <f>+'St 3.1'!J110+'St 3.2'!J110</f>
        <v>0</v>
      </c>
      <c r="K110" s="142">
        <f>+'St 3.1'!K110+'St 3.2'!K110</f>
        <v>0</v>
      </c>
      <c r="L110" s="142">
        <f>+'St 3.1'!L110+'St 3.2'!L110</f>
        <v>0</v>
      </c>
      <c r="M110" s="142">
        <f>+'St 3.1'!M110+'St 3.2'!M110</f>
        <v>0</v>
      </c>
      <c r="N110" s="148"/>
      <c r="O110" s="142">
        <f>+'St 3.1'!O110+'St 3.2'!O110</f>
        <v>0</v>
      </c>
      <c r="P110" s="142">
        <f>+'St 3.1'!P110+'St 3.2'!P110</f>
        <v>0</v>
      </c>
      <c r="Q110" s="142">
        <f>+'St 3.1'!Q110+'St 3.2'!Q110</f>
        <v>0</v>
      </c>
      <c r="R110" s="142">
        <f>+'St 3.1'!R110+'St 3.2'!R110</f>
        <v>0</v>
      </c>
      <c r="S110" s="142">
        <f>+'St 3.1'!S110+'St 3.2'!S110</f>
        <v>0</v>
      </c>
      <c r="T110" s="142">
        <f>+'St 3.1'!T110+'St 3.2'!T110</f>
        <v>0</v>
      </c>
      <c r="U110" s="142">
        <f>+'St 3.1'!U110+'St 3.2'!U110</f>
        <v>0</v>
      </c>
      <c r="V110" s="142">
        <f>+'St 3.1'!V110+'St 3.2'!V110</f>
        <v>0</v>
      </c>
      <c r="W110" s="142">
        <f>+'St 3.1'!W110+'St 3.2'!W110</f>
        <v>0</v>
      </c>
      <c r="X110" s="150"/>
      <c r="Y110" s="150"/>
      <c r="Z110" s="150"/>
      <c r="AA110" s="150"/>
      <c r="AB110" s="150"/>
      <c r="AC110" s="150"/>
      <c r="AD110" s="150"/>
      <c r="AE110" s="150"/>
      <c r="AF110" s="150"/>
    </row>
    <row r="111" spans="1:32">
      <c r="B111" s="6" t="s">
        <v>325</v>
      </c>
      <c r="C111" s="219"/>
      <c r="D111" s="142">
        <f>+'St 3.1'!D111+'St 3.2'!D111</f>
        <v>317.58759999999995</v>
      </c>
      <c r="E111" s="142">
        <f>+'St 3.1'!E111+'St 3.2'!E111</f>
        <v>371.79730000000001</v>
      </c>
      <c r="F111" s="142">
        <f>+'St 3.1'!F111+'St 3.2'!F111</f>
        <v>918.46399999999994</v>
      </c>
      <c r="G111" s="142">
        <f>+'St 3.1'!G111+'St 3.2'!G111</f>
        <v>928.31439999999998</v>
      </c>
      <c r="H111" s="142">
        <f>+'St 3.1'!H111+'St 3.2'!H111</f>
        <v>563.70699999999999</v>
      </c>
      <c r="I111" s="142">
        <f>+'St 3.1'!I111+'St 3.2'!I111</f>
        <v>679.80709999999999</v>
      </c>
      <c r="J111" s="142">
        <f>+'St 3.1'!J111+'St 3.2'!J111</f>
        <v>677.7870999999999</v>
      </c>
      <c r="K111" s="142">
        <f>+'St 3.1'!K111+'St 3.2'!K111</f>
        <v>601.48970000000008</v>
      </c>
      <c r="L111" s="142">
        <f>+'St 3.1'!L111+'St 3.2'!L111</f>
        <v>718.4686999999999</v>
      </c>
      <c r="M111" s="142">
        <f>+'St 3.1'!M111+'St 3.2'!M111</f>
        <v>767.20820000000003</v>
      </c>
      <c r="N111" s="143"/>
      <c r="O111" s="142">
        <f>+'St 3.1'!O111+'St 3.2'!O111</f>
        <v>54.209700000000048</v>
      </c>
      <c r="P111" s="142">
        <f>+'St 3.1'!P111+'St 3.2'!P111</f>
        <v>546.66669999999988</v>
      </c>
      <c r="Q111" s="142">
        <f>+'St 3.1'!Q111+'St 3.2'!Q111</f>
        <v>9.8504000000000147</v>
      </c>
      <c r="R111" s="142">
        <f>+'St 3.1'!R111+'St 3.2'!R111</f>
        <v>-364.60739999999998</v>
      </c>
      <c r="S111" s="142">
        <f>+'St 3.1'!S111+'St 3.2'!S111</f>
        <v>116.10009999999997</v>
      </c>
      <c r="T111" s="142">
        <f>+'St 3.1'!T111+'St 3.2'!T111</f>
        <v>-2.0200000000000884</v>
      </c>
      <c r="U111" s="142">
        <f>+'St 3.1'!U111+'St 3.2'!U111</f>
        <v>-76.297399999999897</v>
      </c>
      <c r="V111" s="142">
        <f>+'St 3.1'!V111+'St 3.2'!V111</f>
        <v>116.9789999999999</v>
      </c>
      <c r="W111" s="142">
        <f>+'St 3.1'!W111+'St 3.2'!W111</f>
        <v>48.739500000000113</v>
      </c>
      <c r="X111" s="150"/>
      <c r="Y111" s="150"/>
      <c r="Z111" s="150"/>
      <c r="AA111" s="150"/>
      <c r="AB111" s="150"/>
      <c r="AC111" s="150"/>
      <c r="AD111" s="150"/>
      <c r="AE111" s="150"/>
      <c r="AF111" s="150"/>
    </row>
    <row r="112" spans="1:32">
      <c r="B112" s="8" t="s">
        <v>101</v>
      </c>
      <c r="C112" s="219"/>
      <c r="D112" s="142">
        <f>+'St 3.1'!D112+'St 3.2'!D112</f>
        <v>0</v>
      </c>
      <c r="E112" s="142">
        <f>+'St 3.1'!E112+'St 3.2'!E112</f>
        <v>0</v>
      </c>
      <c r="F112" s="142">
        <f>+'St 3.1'!F112+'St 3.2'!F112</f>
        <v>0</v>
      </c>
      <c r="G112" s="142">
        <f>+'St 3.1'!G112+'St 3.2'!G112</f>
        <v>0</v>
      </c>
      <c r="H112" s="142">
        <f>+'St 3.1'!H112+'St 3.2'!H112</f>
        <v>0</v>
      </c>
      <c r="I112" s="142">
        <f>+'St 3.1'!I112+'St 3.2'!I112</f>
        <v>0</v>
      </c>
      <c r="J112" s="142">
        <f>+'St 3.1'!J112+'St 3.2'!J112</f>
        <v>0</v>
      </c>
      <c r="K112" s="142">
        <f>+'St 3.1'!K112+'St 3.2'!K112</f>
        <v>0</v>
      </c>
      <c r="L112" s="142">
        <f>+'St 3.1'!L112+'St 3.2'!L112</f>
        <v>0</v>
      </c>
      <c r="M112" s="142">
        <f>+'St 3.1'!M112+'St 3.2'!M112</f>
        <v>0</v>
      </c>
      <c r="N112" s="143"/>
      <c r="O112" s="142">
        <f>+'St 3.1'!O112+'St 3.2'!O112</f>
        <v>0</v>
      </c>
      <c r="P112" s="142">
        <f>+'St 3.1'!P112+'St 3.2'!P112</f>
        <v>0</v>
      </c>
      <c r="Q112" s="142">
        <f>+'St 3.1'!Q112+'St 3.2'!Q112</f>
        <v>0</v>
      </c>
      <c r="R112" s="142">
        <f>+'St 3.1'!R112+'St 3.2'!R112</f>
        <v>0</v>
      </c>
      <c r="S112" s="142">
        <f>+'St 3.1'!S112+'St 3.2'!S112</f>
        <v>0</v>
      </c>
      <c r="T112" s="142">
        <f>+'St 3.1'!T112+'St 3.2'!T112</f>
        <v>0</v>
      </c>
      <c r="U112" s="142">
        <f>+'St 3.1'!U112+'St 3.2'!U112</f>
        <v>0</v>
      </c>
      <c r="V112" s="142">
        <f>+'St 3.1'!V112+'St 3.2'!V112</f>
        <v>0</v>
      </c>
      <c r="W112" s="142">
        <f>+'St 3.1'!W112+'St 3.2'!W112</f>
        <v>0</v>
      </c>
      <c r="X112" s="150"/>
      <c r="Y112" s="150"/>
      <c r="Z112" s="150"/>
      <c r="AA112" s="150"/>
      <c r="AB112" s="150"/>
      <c r="AC112" s="150"/>
      <c r="AD112" s="150"/>
      <c r="AE112" s="150"/>
      <c r="AF112" s="150"/>
    </row>
    <row r="113" spans="1:32" s="45" customFormat="1">
      <c r="A113" s="38"/>
      <c r="B113" s="5" t="s">
        <v>22</v>
      </c>
      <c r="C113" s="214"/>
      <c r="D113" s="142">
        <f>+'St 3.1'!D113+'St 3.2'!D113</f>
        <v>0</v>
      </c>
      <c r="E113" s="142">
        <f>+'St 3.1'!E113+'St 3.2'!E113</f>
        <v>0</v>
      </c>
      <c r="F113" s="142">
        <f>+'St 3.1'!F113+'St 3.2'!F113</f>
        <v>0</v>
      </c>
      <c r="G113" s="142">
        <f>+'St 3.1'!G113+'St 3.2'!G113</f>
        <v>0</v>
      </c>
      <c r="H113" s="142">
        <f>+'St 3.1'!H113+'St 3.2'!H113</f>
        <v>1078.0974000000001</v>
      </c>
      <c r="I113" s="142">
        <f>+'St 3.1'!I113+'St 3.2'!I113</f>
        <v>1500.7276000000002</v>
      </c>
      <c r="J113" s="142">
        <f>+'St 3.1'!J113+'St 3.2'!J113</f>
        <v>1051.0699</v>
      </c>
      <c r="K113" s="142">
        <f>+'St 3.1'!K113+'St 3.2'!K113</f>
        <v>1031.9455</v>
      </c>
      <c r="L113" s="142">
        <f>+'St 3.1'!L113+'St 3.2'!L113</f>
        <v>1047.1513</v>
      </c>
      <c r="M113" s="142">
        <f>+'St 3.1'!M113+'St 3.2'!M113</f>
        <v>1073.2424000000001</v>
      </c>
      <c r="N113" s="143"/>
      <c r="O113" s="142">
        <f>+'St 3.1'!O113+'St 3.2'!O113</f>
        <v>0</v>
      </c>
      <c r="P113" s="142">
        <f>+'St 3.1'!P113+'St 3.2'!P113</f>
        <v>0</v>
      </c>
      <c r="Q113" s="142">
        <f>+'St 3.1'!Q113+'St 3.2'!Q113</f>
        <v>0</v>
      </c>
      <c r="R113" s="142">
        <f>+'St 3.1'!R113+'St 3.2'!R113</f>
        <v>1078.0974000000001</v>
      </c>
      <c r="S113" s="142">
        <f>+'St 3.1'!S113+'St 3.2'!S113</f>
        <v>422.63020000000006</v>
      </c>
      <c r="T113" s="142">
        <f>+'St 3.1'!T113+'St 3.2'!T113</f>
        <v>-449.65770000000003</v>
      </c>
      <c r="U113" s="142">
        <f>+'St 3.1'!U113+'St 3.2'!U113</f>
        <v>-19.124400000000108</v>
      </c>
      <c r="V113" s="142">
        <f>+'St 3.1'!V113+'St 3.2'!V113</f>
        <v>15.205800000000025</v>
      </c>
      <c r="W113" s="142">
        <f>+'St 3.1'!W113+'St 3.2'!W113</f>
        <v>26.091100000000012</v>
      </c>
      <c r="X113" s="150"/>
      <c r="Y113" s="150"/>
      <c r="Z113" s="150"/>
      <c r="AA113" s="150"/>
      <c r="AB113" s="150"/>
      <c r="AC113" s="150"/>
      <c r="AD113" s="150"/>
      <c r="AE113" s="150"/>
      <c r="AF113" s="150"/>
    </row>
    <row r="114" spans="1:32" s="45" customFormat="1">
      <c r="A114" s="38"/>
      <c r="B114" s="5" t="s">
        <v>96</v>
      </c>
      <c r="C114" s="214"/>
      <c r="D114" s="142">
        <f>+'St 3.1'!D114+'St 3.2'!D114</f>
        <v>0</v>
      </c>
      <c r="E114" s="142">
        <f>+'St 3.1'!E114+'St 3.2'!E114</f>
        <v>0</v>
      </c>
      <c r="F114" s="142">
        <f>+'St 3.1'!F114+'St 3.2'!F114</f>
        <v>0</v>
      </c>
      <c r="G114" s="142">
        <f>+'St 3.1'!G114+'St 3.2'!G114</f>
        <v>0</v>
      </c>
      <c r="H114" s="142">
        <f>+'St 3.1'!H114+'St 3.2'!H114</f>
        <v>0</v>
      </c>
      <c r="I114" s="142">
        <f>+'St 3.1'!I114+'St 3.2'!I114</f>
        <v>0</v>
      </c>
      <c r="J114" s="142">
        <f>+'St 3.1'!J114+'St 3.2'!J114</f>
        <v>0</v>
      </c>
      <c r="K114" s="142">
        <f>+'St 3.1'!K114+'St 3.2'!K114</f>
        <v>0</v>
      </c>
      <c r="L114" s="142">
        <f>+'St 3.1'!L114+'St 3.2'!L114</f>
        <v>0</v>
      </c>
      <c r="M114" s="142">
        <f>+'St 3.1'!M114+'St 3.2'!M114</f>
        <v>0</v>
      </c>
      <c r="N114" s="148"/>
      <c r="O114" s="142">
        <f>+'St 3.1'!O114+'St 3.2'!O114</f>
        <v>0</v>
      </c>
      <c r="P114" s="142">
        <f>+'St 3.1'!P114+'St 3.2'!P114</f>
        <v>0</v>
      </c>
      <c r="Q114" s="142">
        <f>+'St 3.1'!Q114+'St 3.2'!Q114</f>
        <v>0</v>
      </c>
      <c r="R114" s="142">
        <f>+'St 3.1'!R114+'St 3.2'!R114</f>
        <v>0</v>
      </c>
      <c r="S114" s="142">
        <f>+'St 3.1'!S114+'St 3.2'!S114</f>
        <v>0</v>
      </c>
      <c r="T114" s="142">
        <f>+'St 3.1'!T114+'St 3.2'!T114</f>
        <v>0</v>
      </c>
      <c r="U114" s="142">
        <f>+'St 3.1'!U114+'St 3.2'!U114</f>
        <v>0</v>
      </c>
      <c r="V114" s="142">
        <f>+'St 3.1'!V114+'St 3.2'!V114</f>
        <v>0</v>
      </c>
      <c r="W114" s="142">
        <f>+'St 3.1'!W114+'St 3.2'!W114</f>
        <v>0</v>
      </c>
      <c r="X114" s="150"/>
      <c r="Y114" s="150"/>
      <c r="Z114" s="150"/>
      <c r="AA114" s="150"/>
      <c r="AB114" s="150"/>
      <c r="AC114" s="150"/>
      <c r="AD114" s="150"/>
      <c r="AE114" s="150"/>
      <c r="AF114" s="150"/>
    </row>
    <row r="115" spans="1:32" s="45" customFormat="1">
      <c r="A115" s="38"/>
      <c r="B115" s="5" t="s">
        <v>54</v>
      </c>
      <c r="C115" s="214"/>
      <c r="D115" s="139">
        <f>+'St 3.1'!D115+'St 3.2'!D115</f>
        <v>6561042.0139497612</v>
      </c>
      <c r="E115" s="139">
        <f>+'St 3.1'!E115+'St 3.2'!E115</f>
        <v>7344746.5076578464</v>
      </c>
      <c r="F115" s="139">
        <f>+'St 3.1'!F115+'St 3.2'!F115</f>
        <v>8211383.2646756889</v>
      </c>
      <c r="G115" s="139">
        <f>+'St 3.1'!G115+'St 3.2'!G115</f>
        <v>9026077.8477182314</v>
      </c>
      <c r="H115" s="139">
        <f>+'St 3.1'!H115+'St 3.2'!H115</f>
        <v>10203420.681058273</v>
      </c>
      <c r="I115" s="139">
        <f>+'St 3.1'!I115+'St 3.2'!I115</f>
        <v>11297359.352487549</v>
      </c>
      <c r="J115" s="139">
        <f>+'St 3.1'!J115+'St 3.2'!J115</f>
        <v>12583473.098170741</v>
      </c>
      <c r="K115" s="139">
        <f>+'St 3.1'!K115+'St 3.2'!K115</f>
        <v>13925447.487142555</v>
      </c>
      <c r="L115" s="139">
        <f>+'St 3.1'!L115+'St 3.2'!L115</f>
        <v>15610572.440099824</v>
      </c>
      <c r="M115" s="139">
        <f>+'St 3.1'!M115+'St 3.2'!M115</f>
        <v>18289894.646892358</v>
      </c>
      <c r="N115" s="146"/>
      <c r="O115" s="139">
        <f>+'St 3.1'!O115+'St 3.2'!O115</f>
        <v>783704.49370808573</v>
      </c>
      <c r="P115" s="139">
        <f>+'St 3.1'!P115+'St 3.2'!P115</f>
        <v>866636.75701784273</v>
      </c>
      <c r="Q115" s="139">
        <f>+'St 3.1'!Q115+'St 3.2'!Q115</f>
        <v>814694.58304254152</v>
      </c>
      <c r="R115" s="139">
        <f>+'St 3.1'!R115+'St 3.2'!R115</f>
        <v>1177342.833340042</v>
      </c>
      <c r="S115" s="139">
        <f>+'St 3.1'!S115+'St 3.2'!S115</f>
        <v>1093938.6714292779</v>
      </c>
      <c r="T115" s="139">
        <f>+'St 3.1'!T115+'St 3.2'!T115</f>
        <v>1286113.7456831899</v>
      </c>
      <c r="U115" s="139">
        <f>+'St 3.1'!U115+'St 3.2'!U115</f>
        <v>1341974.3889718135</v>
      </c>
      <c r="V115" s="139">
        <f>+'St 3.1'!V115+'St 3.2'!V115</f>
        <v>1685124.9529572707</v>
      </c>
      <c r="W115" s="139">
        <f>+'St 3.1'!W115+'St 3.2'!W115</f>
        <v>2679322.2067925343</v>
      </c>
      <c r="X115" s="149"/>
      <c r="Y115" s="149"/>
      <c r="Z115" s="149"/>
      <c r="AA115" s="149"/>
      <c r="AB115" s="149"/>
      <c r="AC115" s="149"/>
      <c r="AD115" s="149"/>
      <c r="AE115" s="149"/>
      <c r="AF115" s="149"/>
    </row>
    <row r="116" spans="1:32">
      <c r="B116" s="51"/>
      <c r="C116" s="215"/>
      <c r="D116" s="10"/>
      <c r="E116" s="10"/>
      <c r="F116" s="10"/>
      <c r="G116" s="10"/>
      <c r="N116" s="11"/>
      <c r="O116" s="11"/>
      <c r="P116" s="11"/>
    </row>
    <row r="117" spans="1:32">
      <c r="C117" s="42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39"/>
      <c r="O117" s="51"/>
      <c r="P117" s="51"/>
      <c r="Q117" s="51"/>
      <c r="R117" s="51"/>
      <c r="S117" s="51"/>
      <c r="T117" s="51"/>
      <c r="U117" s="51"/>
      <c r="V117" s="51"/>
      <c r="W117" s="51"/>
    </row>
    <row r="118" spans="1:32">
      <c r="C118" s="42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39"/>
      <c r="O118" s="51"/>
      <c r="P118" s="51"/>
      <c r="Q118" s="51"/>
      <c r="R118" s="51"/>
      <c r="S118" s="51"/>
      <c r="T118" s="51"/>
      <c r="U118" s="51"/>
      <c r="V118" s="51"/>
      <c r="W118" s="51"/>
    </row>
    <row r="119" spans="1:32" s="45" customFormat="1">
      <c r="A119" s="38"/>
      <c r="B119" s="185" t="s">
        <v>193</v>
      </c>
      <c r="C119" s="196"/>
      <c r="D119" s="52"/>
      <c r="E119" s="52"/>
      <c r="F119" s="52"/>
      <c r="G119" s="52"/>
      <c r="H119" s="52"/>
      <c r="I119" s="52"/>
      <c r="J119" s="52"/>
      <c r="K119" s="108"/>
      <c r="L119" s="165"/>
      <c r="M119" s="272"/>
      <c r="N119" s="76"/>
      <c r="O119" s="26"/>
      <c r="P119" s="71"/>
      <c r="Q119" s="71"/>
      <c r="R119" s="71"/>
      <c r="S119" s="71"/>
      <c r="T119" s="71"/>
      <c r="U119" s="71"/>
      <c r="V119" s="71"/>
      <c r="W119" s="71"/>
    </row>
    <row r="120" spans="1:32" s="45" customFormat="1" ht="28">
      <c r="A120" s="38"/>
      <c r="B120" s="56"/>
      <c r="C120" s="222" t="s">
        <v>251</v>
      </c>
      <c r="D120" s="326" t="s">
        <v>55</v>
      </c>
      <c r="E120" s="326"/>
      <c r="F120" s="326"/>
      <c r="G120" s="326"/>
      <c r="H120" s="326"/>
      <c r="I120" s="326"/>
      <c r="J120" s="326"/>
      <c r="K120" s="326"/>
      <c r="L120" s="326"/>
      <c r="M120" s="326"/>
      <c r="N120" s="72"/>
      <c r="O120" s="326" t="s">
        <v>226</v>
      </c>
      <c r="P120" s="326"/>
      <c r="Q120" s="326"/>
      <c r="R120" s="326"/>
      <c r="S120" s="326"/>
      <c r="T120" s="326"/>
      <c r="U120" s="326"/>
      <c r="V120" s="326"/>
      <c r="W120" s="326"/>
      <c r="Y120" s="72"/>
      <c r="Z120" s="187"/>
      <c r="AA120" s="187"/>
      <c r="AB120" s="187"/>
      <c r="AC120" s="187"/>
      <c r="AD120" s="187"/>
      <c r="AE120" s="187"/>
      <c r="AF120" s="187"/>
    </row>
    <row r="121" spans="1:32" s="45" customFormat="1" ht="14.5" customHeight="1">
      <c r="A121" s="38"/>
      <c r="B121" s="56"/>
      <c r="C121" s="218"/>
      <c r="D121" s="327" t="s">
        <v>318</v>
      </c>
      <c r="E121" s="327"/>
      <c r="F121" s="327"/>
      <c r="G121" s="327"/>
      <c r="H121" s="327"/>
      <c r="I121" s="327"/>
      <c r="J121" s="327"/>
      <c r="K121" s="327"/>
      <c r="L121" s="327"/>
      <c r="M121" s="327"/>
      <c r="N121" s="72"/>
      <c r="O121" s="331" t="s">
        <v>318</v>
      </c>
      <c r="P121" s="331"/>
      <c r="Q121" s="331"/>
      <c r="R121" s="331"/>
      <c r="S121" s="331"/>
      <c r="T121" s="331"/>
      <c r="U121" s="331"/>
      <c r="V121" s="331"/>
      <c r="W121" s="331"/>
      <c r="Y121" s="70"/>
      <c r="Z121" s="169"/>
      <c r="AA121" s="169"/>
      <c r="AB121" s="169"/>
      <c r="AC121" s="169"/>
      <c r="AD121" s="169"/>
      <c r="AE121" s="169"/>
      <c r="AF121" s="169"/>
    </row>
    <row r="122" spans="1:32" s="45" customFormat="1">
      <c r="A122" s="38"/>
      <c r="B122" s="34" t="s">
        <v>324</v>
      </c>
      <c r="C122" s="199"/>
      <c r="D122" s="181" t="s">
        <v>1</v>
      </c>
      <c r="E122" s="181" t="s">
        <v>2</v>
      </c>
      <c r="F122" s="181" t="s">
        <v>3</v>
      </c>
      <c r="G122" s="181" t="s">
        <v>4</v>
      </c>
      <c r="H122" s="181" t="s">
        <v>104</v>
      </c>
      <c r="I122" s="181" t="s">
        <v>105</v>
      </c>
      <c r="J122" s="181" t="s">
        <v>111</v>
      </c>
      <c r="K122" s="181" t="s">
        <v>268</v>
      </c>
      <c r="L122" s="181" t="s">
        <v>285</v>
      </c>
      <c r="M122" s="181" t="s">
        <v>367</v>
      </c>
      <c r="N122" s="73"/>
      <c r="O122" s="181" t="s">
        <v>2</v>
      </c>
      <c r="P122" s="181" t="s">
        <v>3</v>
      </c>
      <c r="Q122" s="181" t="s">
        <v>4</v>
      </c>
      <c r="R122" s="181" t="s">
        <v>104</v>
      </c>
      <c r="S122" s="181" t="s">
        <v>105</v>
      </c>
      <c r="T122" s="181" t="s">
        <v>111</v>
      </c>
      <c r="U122" s="181" t="s">
        <v>268</v>
      </c>
      <c r="V122" s="181" t="s">
        <v>285</v>
      </c>
      <c r="W122" s="181" t="s">
        <v>367</v>
      </c>
      <c r="Y122" s="180"/>
      <c r="Z122" s="180"/>
      <c r="AA122" s="180"/>
      <c r="AB122" s="180"/>
      <c r="AC122" s="180"/>
      <c r="AD122" s="180"/>
      <c r="AE122" s="180"/>
      <c r="AF122" s="180"/>
    </row>
    <row r="123" spans="1:32" s="45" customFormat="1">
      <c r="A123" s="38"/>
      <c r="B123" s="5" t="s">
        <v>5</v>
      </c>
      <c r="C123" s="209" t="s">
        <v>290</v>
      </c>
      <c r="D123" s="139">
        <f>+'St 3.1'!D123+'St 3.2'!D123</f>
        <v>37372.01</v>
      </c>
      <c r="E123" s="139">
        <f>+'St 3.1'!E123+'St 3.2'!E123</f>
        <v>36049.230000000003</v>
      </c>
      <c r="F123" s="139">
        <f>+'St 3.1'!F123+'St 3.2'!F123</f>
        <v>32914.44</v>
      </c>
      <c r="G123" s="139">
        <f>+'St 3.1'!G123+'St 3.2'!G123</f>
        <v>23110.459999999995</v>
      </c>
      <c r="H123" s="139">
        <f>+'St 3.1'!H123+'St 3.2'!H123</f>
        <v>16082.070000000002</v>
      </c>
      <c r="I123" s="139">
        <f>+'St 3.1'!I123+'St 3.2'!I123</f>
        <v>14840.42</v>
      </c>
      <c r="J123" s="139">
        <f>+'St 3.1'!J123+'St 3.2'!J123</f>
        <v>13340.449999999999</v>
      </c>
      <c r="K123" s="139">
        <f>+'St 3.1'!K123+'St 3.2'!K123</f>
        <v>20697.480000000003</v>
      </c>
      <c r="L123" s="139">
        <f>+'St 3.1'!L123+'St 3.2'!L123</f>
        <v>26913.55</v>
      </c>
      <c r="M123" s="139">
        <f>+'St 3.1'!M123+'St 3.2'!M123</f>
        <v>36025.330798364921</v>
      </c>
      <c r="N123" s="146"/>
      <c r="O123" s="139">
        <f>+'St 3.1'!O123+'St 3.2'!O123</f>
        <v>-1322.7800000000002</v>
      </c>
      <c r="P123" s="139">
        <f>+'St 3.1'!P123+'St 3.2'!P123</f>
        <v>-3134.7899999999981</v>
      </c>
      <c r="Q123" s="139">
        <f>+'St 3.1'!Q123+'St 3.2'!Q123</f>
        <v>-9803.9800000000068</v>
      </c>
      <c r="R123" s="139">
        <f>+'St 3.1'!R123+'St 3.2'!R123</f>
        <v>-7028.3899999999931</v>
      </c>
      <c r="S123" s="139">
        <f>+'St 3.1'!S123+'St 3.2'!S123</f>
        <v>-1241.6500000000015</v>
      </c>
      <c r="T123" s="139">
        <f>+'St 3.1'!T123+'St 3.2'!T123</f>
        <v>-1499.9700000000018</v>
      </c>
      <c r="U123" s="139">
        <f>+'St 3.1'!U123+'St 3.2'!U123</f>
        <v>7357.0300000000034</v>
      </c>
      <c r="V123" s="139">
        <f>+'St 3.1'!V123+'St 3.2'!V123</f>
        <v>6216.0699999999961</v>
      </c>
      <c r="W123" s="139">
        <f>+'St 3.1'!W123+'St 3.2'!W123</f>
        <v>9111.7807983649236</v>
      </c>
      <c r="X123" s="149"/>
      <c r="Y123" s="149"/>
      <c r="Z123" s="149"/>
      <c r="AA123" s="149"/>
      <c r="AB123" s="149"/>
      <c r="AC123" s="149"/>
      <c r="AD123" s="149"/>
      <c r="AE123" s="149"/>
      <c r="AF123" s="149"/>
    </row>
    <row r="124" spans="1:32">
      <c r="B124" s="1" t="s">
        <v>35</v>
      </c>
      <c r="C124" s="210" t="s">
        <v>291</v>
      </c>
      <c r="D124" s="142">
        <f>+'St 3.1'!D124+'St 3.2'!D124</f>
        <v>0</v>
      </c>
      <c r="E124" s="142">
        <f>+'St 3.1'!E124+'St 3.2'!E124</f>
        <v>0</v>
      </c>
      <c r="F124" s="142">
        <f>+'St 3.1'!F124+'St 3.2'!F124</f>
        <v>0</v>
      </c>
      <c r="G124" s="142">
        <f>+'St 3.1'!G124+'St 3.2'!G124</f>
        <v>0</v>
      </c>
      <c r="H124" s="142">
        <f>+'St 3.1'!H124+'St 3.2'!H124</f>
        <v>0</v>
      </c>
      <c r="I124" s="142">
        <f>+'St 3.1'!I124+'St 3.2'!I124</f>
        <v>0</v>
      </c>
      <c r="J124" s="142">
        <f>+'St 3.1'!J124+'St 3.2'!J124</f>
        <v>0</v>
      </c>
      <c r="K124" s="142">
        <f>+'St 3.1'!K124+'St 3.2'!K124</f>
        <v>0</v>
      </c>
      <c r="L124" s="142">
        <f>+'St 3.1'!L124+'St 3.2'!L124</f>
        <v>0</v>
      </c>
      <c r="M124" s="142">
        <f>+'St 3.1'!M124+'St 3.2'!M124</f>
        <v>0</v>
      </c>
      <c r="N124" s="143"/>
      <c r="O124" s="142">
        <f>+'St 3.1'!O124+'St 3.2'!O124</f>
        <v>0</v>
      </c>
      <c r="P124" s="142">
        <f>+'St 3.1'!P124+'St 3.2'!P124</f>
        <v>0</v>
      </c>
      <c r="Q124" s="142">
        <f>+'St 3.1'!Q124+'St 3.2'!Q124</f>
        <v>0</v>
      </c>
      <c r="R124" s="142">
        <f>+'St 3.1'!R124+'St 3.2'!R124</f>
        <v>0</v>
      </c>
      <c r="S124" s="142">
        <f>+'St 3.1'!S124+'St 3.2'!S124</f>
        <v>0</v>
      </c>
      <c r="T124" s="142">
        <f>+'St 3.1'!T124+'St 3.2'!T124</f>
        <v>0</v>
      </c>
      <c r="U124" s="142">
        <f>+'St 3.1'!U124+'St 3.2'!U124</f>
        <v>0</v>
      </c>
      <c r="V124" s="142">
        <f>+'St 3.1'!V124+'St 3.2'!V124</f>
        <v>0</v>
      </c>
      <c r="W124" s="142">
        <f>+'St 3.1'!W124+'St 3.2'!W124</f>
        <v>0</v>
      </c>
      <c r="X124" s="150"/>
      <c r="Y124" s="150"/>
      <c r="Z124" s="150"/>
      <c r="AA124" s="150"/>
      <c r="AB124" s="150"/>
      <c r="AC124" s="150"/>
      <c r="AD124" s="150"/>
      <c r="AE124" s="150"/>
      <c r="AF124" s="150"/>
    </row>
    <row r="125" spans="1:32">
      <c r="B125" s="1" t="s">
        <v>36</v>
      </c>
      <c r="C125" s="210" t="s">
        <v>292</v>
      </c>
      <c r="D125" s="142">
        <f>+'St 3.1'!D125+'St 3.2'!D125</f>
        <v>37372.01</v>
      </c>
      <c r="E125" s="142">
        <f>+'St 3.1'!E125+'St 3.2'!E125</f>
        <v>36049.230000000003</v>
      </c>
      <c r="F125" s="142">
        <f>+'St 3.1'!F125+'St 3.2'!F125</f>
        <v>32914.44</v>
      </c>
      <c r="G125" s="142">
        <f>+'St 3.1'!G125+'St 3.2'!G125</f>
        <v>23110.459999999995</v>
      </c>
      <c r="H125" s="142">
        <f>+'St 3.1'!H125+'St 3.2'!H125</f>
        <v>16082.070000000002</v>
      </c>
      <c r="I125" s="142">
        <f>+'St 3.1'!I125+'St 3.2'!I125</f>
        <v>14840.42</v>
      </c>
      <c r="J125" s="142">
        <f>+'St 3.1'!J125+'St 3.2'!J125</f>
        <v>13340.449999999999</v>
      </c>
      <c r="K125" s="142">
        <f>+'St 3.1'!K125+'St 3.2'!K125</f>
        <v>20697.480000000003</v>
      </c>
      <c r="L125" s="142">
        <f>+'St 3.1'!L125+'St 3.2'!L125</f>
        <v>26913.55</v>
      </c>
      <c r="M125" s="142">
        <f>+'St 3.1'!M125+'St 3.2'!M125</f>
        <v>36025.330798364921</v>
      </c>
      <c r="N125" s="143"/>
      <c r="O125" s="142">
        <f>+'St 3.1'!O125+'St 3.2'!O125</f>
        <v>-1322.7800000000002</v>
      </c>
      <c r="P125" s="142">
        <f>+'St 3.1'!P125+'St 3.2'!P125</f>
        <v>-3134.7899999999981</v>
      </c>
      <c r="Q125" s="142">
        <f>+'St 3.1'!Q125+'St 3.2'!Q125</f>
        <v>-9803.9800000000068</v>
      </c>
      <c r="R125" s="142">
        <f>+'St 3.1'!R125+'St 3.2'!R125</f>
        <v>-7028.3899999999931</v>
      </c>
      <c r="S125" s="142">
        <f>+'St 3.1'!S125+'St 3.2'!S125</f>
        <v>-1241.6500000000015</v>
      </c>
      <c r="T125" s="142">
        <f>+'St 3.1'!T125+'St 3.2'!T125</f>
        <v>-1499.9700000000018</v>
      </c>
      <c r="U125" s="142">
        <f>+'St 3.1'!U125+'St 3.2'!U125</f>
        <v>7357.0300000000034</v>
      </c>
      <c r="V125" s="142">
        <f>+'St 3.1'!V125+'St 3.2'!V125</f>
        <v>6216.0699999999961</v>
      </c>
      <c r="W125" s="142">
        <f>+'St 3.1'!W125+'St 3.2'!W125</f>
        <v>9111.7807983649236</v>
      </c>
      <c r="X125" s="150"/>
      <c r="Y125" s="150"/>
      <c r="Z125" s="150"/>
      <c r="AA125" s="150"/>
      <c r="AB125" s="150"/>
      <c r="AC125" s="150"/>
      <c r="AD125" s="150"/>
      <c r="AE125" s="150"/>
      <c r="AF125" s="150"/>
    </row>
    <row r="126" spans="1:32" s="45" customFormat="1">
      <c r="A126" s="38"/>
      <c r="B126" s="5" t="s">
        <v>6</v>
      </c>
      <c r="C126" s="209" t="s">
        <v>293</v>
      </c>
      <c r="D126" s="139">
        <f>+'St 3.1'!D126+'St 3.2'!D126</f>
        <v>864083.54313590401</v>
      </c>
      <c r="E126" s="139">
        <f>+'St 3.1'!E126+'St 3.2'!E126</f>
        <v>1049962.8027942847</v>
      </c>
      <c r="F126" s="139">
        <f>+'St 3.1'!F126+'St 3.2'!F126</f>
        <v>1084072.8303498493</v>
      </c>
      <c r="G126" s="139">
        <f>+'St 3.1'!G126+'St 3.2'!G126</f>
        <v>1143964.4129842143</v>
      </c>
      <c r="H126" s="139">
        <f>+'St 3.1'!H126+'St 3.2'!H126</f>
        <v>1105107.5763914071</v>
      </c>
      <c r="I126" s="139">
        <f>+'St 3.1'!I126+'St 3.2'!I126</f>
        <v>1388786.1472768649</v>
      </c>
      <c r="J126" s="139">
        <f>+'St 3.1'!J126+'St 3.2'!J126</f>
        <v>1551197.6245321773</v>
      </c>
      <c r="K126" s="139">
        <f>+'St 3.1'!K126+'St 3.2'!K126</f>
        <v>1567957.5013789928</v>
      </c>
      <c r="L126" s="139">
        <f>+'St 3.1'!L126+'St 3.2'!L126</f>
        <v>1571934.9116813173</v>
      </c>
      <c r="M126" s="139">
        <f>+'St 3.1'!M126+'St 3.2'!M126</f>
        <v>1738590.0799875231</v>
      </c>
      <c r="N126" s="146"/>
      <c r="O126" s="139">
        <f>+'St 3.1'!O126+'St 3.2'!O126</f>
        <v>185879.25965838076</v>
      </c>
      <c r="P126" s="139">
        <f>+'St 3.1'!P126+'St 3.2'!P126</f>
        <v>34110.0275555646</v>
      </c>
      <c r="Q126" s="139">
        <f>+'St 3.1'!Q126+'St 3.2'!Q126</f>
        <v>59891.582634364975</v>
      </c>
      <c r="R126" s="139">
        <f>+'St 3.1'!R126+'St 3.2'!R126</f>
        <v>-38856.83659280726</v>
      </c>
      <c r="S126" s="139">
        <f>+'St 3.1'!S126+'St 3.2'!S126</f>
        <v>283678.57088545791</v>
      </c>
      <c r="T126" s="139">
        <f>+'St 3.1'!T126+'St 3.2'!T126</f>
        <v>162411.47725531246</v>
      </c>
      <c r="U126" s="139">
        <f>+'St 3.1'!U126+'St 3.2'!U126</f>
        <v>16759.876846815496</v>
      </c>
      <c r="V126" s="139">
        <f>+'St 3.1'!V126+'St 3.2'!V126</f>
        <v>3977.4103023243697</v>
      </c>
      <c r="W126" s="139">
        <f>+'St 3.1'!W126+'St 3.2'!W126</f>
        <v>166655.16830620571</v>
      </c>
      <c r="X126" s="149"/>
      <c r="Y126" s="149"/>
      <c r="Z126" s="149"/>
      <c r="AA126" s="149"/>
      <c r="AB126" s="149"/>
      <c r="AC126" s="149"/>
      <c r="AD126" s="149"/>
      <c r="AE126" s="149"/>
      <c r="AF126" s="149"/>
    </row>
    <row r="127" spans="1:32" s="45" customFormat="1">
      <c r="A127" s="38"/>
      <c r="B127" s="31" t="s">
        <v>23</v>
      </c>
      <c r="C127" s="232" t="s">
        <v>294</v>
      </c>
      <c r="D127" s="139">
        <f>+'St 3.1'!D127+'St 3.2'!D127</f>
        <v>4.9699999999999994E-2</v>
      </c>
      <c r="E127" s="139">
        <f>+'St 3.1'!E127+'St 3.2'!E127</f>
        <v>3.8900000000000004E-2</v>
      </c>
      <c r="F127" s="139">
        <f>+'St 3.1'!F127+'St 3.2'!F127</f>
        <v>0.33750000000000002</v>
      </c>
      <c r="G127" s="139">
        <f>+'St 3.1'!G127+'St 3.2'!G127</f>
        <v>0.35389999999999999</v>
      </c>
      <c r="H127" s="139">
        <f>+'St 3.1'!H127+'St 3.2'!H127</f>
        <v>0.38689999999999997</v>
      </c>
      <c r="I127" s="139">
        <f>+'St 3.1'!I127+'St 3.2'!I127</f>
        <v>0.26200000000000001</v>
      </c>
      <c r="J127" s="139">
        <f>+'St 3.1'!J127+'St 3.2'!J127</f>
        <v>0.21010000000000001</v>
      </c>
      <c r="K127" s="139">
        <f>+'St 3.1'!K127+'St 3.2'!K127</f>
        <v>0.11310000000000001</v>
      </c>
      <c r="L127" s="139">
        <f>+'St 3.1'!L127+'St 3.2'!L127</f>
        <v>0.22440000000000004</v>
      </c>
      <c r="M127" s="139">
        <f>+'St 3.1'!M127+'St 3.2'!M127</f>
        <v>5.0299999999999997E-2</v>
      </c>
      <c r="N127" s="146"/>
      <c r="O127" s="139">
        <f>+'St 3.1'!O127+'St 3.2'!O127</f>
        <v>-1.0799999999999992E-2</v>
      </c>
      <c r="P127" s="139">
        <f>+'St 3.1'!P127+'St 3.2'!P127</f>
        <v>0.29859999999999998</v>
      </c>
      <c r="Q127" s="139">
        <f>+'St 3.1'!Q127+'St 3.2'!Q127</f>
        <v>1.6400000000000008E-2</v>
      </c>
      <c r="R127" s="139">
        <f>+'St 3.1'!R127+'St 3.2'!R127</f>
        <v>3.299999999999996E-2</v>
      </c>
      <c r="S127" s="139">
        <f>+'St 3.1'!S127+'St 3.2'!S127</f>
        <v>-0.12489999999999997</v>
      </c>
      <c r="T127" s="139">
        <f>+'St 3.1'!T127+'St 3.2'!T127</f>
        <v>-5.1899999999999995E-2</v>
      </c>
      <c r="U127" s="139">
        <f>+'St 3.1'!U127+'St 3.2'!U127</f>
        <v>-9.6999999999999989E-2</v>
      </c>
      <c r="V127" s="139">
        <f>+'St 3.1'!V127+'St 3.2'!V127</f>
        <v>0.11130000000000002</v>
      </c>
      <c r="W127" s="139">
        <f>+'St 3.1'!W127+'St 3.2'!W127</f>
        <v>-0.17410000000000003</v>
      </c>
      <c r="X127" s="149"/>
      <c r="Y127" s="149"/>
      <c r="Z127" s="149"/>
      <c r="AA127" s="149"/>
      <c r="AB127" s="149"/>
      <c r="AC127" s="149"/>
      <c r="AD127" s="149"/>
      <c r="AE127" s="149"/>
      <c r="AF127" s="149"/>
    </row>
    <row r="128" spans="1:32">
      <c r="B128" s="208" t="s">
        <v>40</v>
      </c>
      <c r="C128" s="219"/>
      <c r="D128" s="142">
        <f>+'St 3.1'!D128+'St 3.2'!D128</f>
        <v>4.9699999999999994E-2</v>
      </c>
      <c r="E128" s="142">
        <f>+'St 3.1'!E128+'St 3.2'!E128</f>
        <v>3.8900000000000004E-2</v>
      </c>
      <c r="F128" s="142">
        <f>+'St 3.1'!F128+'St 3.2'!F128</f>
        <v>0.33750000000000002</v>
      </c>
      <c r="G128" s="142">
        <f>+'St 3.1'!G128+'St 3.2'!G128</f>
        <v>0.35389999999999999</v>
      </c>
      <c r="H128" s="142">
        <f>+'St 3.1'!H128+'St 3.2'!H128</f>
        <v>0.38689999999999997</v>
      </c>
      <c r="I128" s="142">
        <f>+'St 3.1'!I128+'St 3.2'!I128</f>
        <v>0.26200000000000001</v>
      </c>
      <c r="J128" s="142">
        <f>+'St 3.1'!J128+'St 3.2'!J128</f>
        <v>0.21010000000000001</v>
      </c>
      <c r="K128" s="142">
        <f>+'St 3.1'!K128+'St 3.2'!K128</f>
        <v>0.11310000000000001</v>
      </c>
      <c r="L128" s="142">
        <f>+'St 3.1'!L128+'St 3.2'!L128</f>
        <v>0.22440000000000004</v>
      </c>
      <c r="M128" s="142">
        <f>+'St 3.1'!M128+'St 3.2'!M128</f>
        <v>5.0299999999999997E-2</v>
      </c>
      <c r="N128" s="143"/>
      <c r="O128" s="142">
        <f>+'St 3.1'!O128+'St 3.2'!O128</f>
        <v>-1.0799999999999992E-2</v>
      </c>
      <c r="P128" s="142">
        <f>+'St 3.1'!P128+'St 3.2'!P128</f>
        <v>0.29859999999999998</v>
      </c>
      <c r="Q128" s="142">
        <f>+'St 3.1'!Q128+'St 3.2'!Q128</f>
        <v>1.6400000000000008E-2</v>
      </c>
      <c r="R128" s="142">
        <f>+'St 3.1'!R128+'St 3.2'!R128</f>
        <v>3.299999999999996E-2</v>
      </c>
      <c r="S128" s="142">
        <f>+'St 3.1'!S128+'St 3.2'!S128</f>
        <v>-0.12489999999999997</v>
      </c>
      <c r="T128" s="142">
        <f>+'St 3.1'!T128+'St 3.2'!T128</f>
        <v>-5.1899999999999995E-2</v>
      </c>
      <c r="U128" s="142">
        <f>+'St 3.1'!U128+'St 3.2'!U128</f>
        <v>-9.6999999999999989E-2</v>
      </c>
      <c r="V128" s="142">
        <f>+'St 3.1'!V128+'St 3.2'!V128</f>
        <v>0.11130000000000002</v>
      </c>
      <c r="W128" s="142">
        <f>+'St 3.1'!W128+'St 3.2'!W128</f>
        <v>-0.17410000000000003</v>
      </c>
      <c r="X128" s="150"/>
      <c r="Y128" s="150"/>
      <c r="Z128" s="150"/>
      <c r="AA128" s="150"/>
      <c r="AB128" s="150"/>
      <c r="AC128" s="150"/>
      <c r="AD128" s="150"/>
      <c r="AE128" s="150"/>
      <c r="AF128" s="150"/>
    </row>
    <row r="129" spans="1:32">
      <c r="B129" s="6" t="s">
        <v>41</v>
      </c>
      <c r="C129" s="219"/>
      <c r="D129" s="142">
        <f>+'St 3.1'!D129+'St 3.2'!D129</f>
        <v>4.9699999999999994E-2</v>
      </c>
      <c r="E129" s="142">
        <f>+'St 3.1'!E129+'St 3.2'!E129</f>
        <v>3.8900000000000004E-2</v>
      </c>
      <c r="F129" s="142">
        <f>+'St 3.1'!F129+'St 3.2'!F129</f>
        <v>0.33750000000000002</v>
      </c>
      <c r="G129" s="142">
        <f>+'St 3.1'!G129+'St 3.2'!G129</f>
        <v>0.35389999999999999</v>
      </c>
      <c r="H129" s="142">
        <f>+'St 3.1'!H129+'St 3.2'!H129</f>
        <v>0.38689999999999997</v>
      </c>
      <c r="I129" s="142">
        <f>+'St 3.1'!I129+'St 3.2'!I129</f>
        <v>0.26200000000000001</v>
      </c>
      <c r="J129" s="142">
        <f>+'St 3.1'!J129+'St 3.2'!J129</f>
        <v>0.21010000000000001</v>
      </c>
      <c r="K129" s="142">
        <f>+'St 3.1'!K129+'St 3.2'!K129</f>
        <v>0.11310000000000001</v>
      </c>
      <c r="L129" s="142">
        <f>+'St 3.1'!L129+'St 3.2'!L129</f>
        <v>0.22440000000000004</v>
      </c>
      <c r="M129" s="142">
        <f>+'St 3.1'!M129+'St 3.2'!M129</f>
        <v>5.0299999999999997E-2</v>
      </c>
      <c r="N129" s="143"/>
      <c r="O129" s="142">
        <f>+'St 3.1'!O129+'St 3.2'!O129</f>
        <v>-1.0799999999999992E-2</v>
      </c>
      <c r="P129" s="142">
        <f>+'St 3.1'!P129+'St 3.2'!P129</f>
        <v>0.29859999999999998</v>
      </c>
      <c r="Q129" s="142">
        <f>+'St 3.1'!Q129+'St 3.2'!Q129</f>
        <v>1.6400000000000008E-2</v>
      </c>
      <c r="R129" s="142">
        <f>+'St 3.1'!R129+'St 3.2'!R129</f>
        <v>3.299999999999996E-2</v>
      </c>
      <c r="S129" s="142">
        <f>+'St 3.1'!S129+'St 3.2'!S129</f>
        <v>-0.12489999999999997</v>
      </c>
      <c r="T129" s="142">
        <f>+'St 3.1'!T129+'St 3.2'!T129</f>
        <v>-5.1899999999999995E-2</v>
      </c>
      <c r="U129" s="142">
        <f>+'St 3.1'!U129+'St 3.2'!U129</f>
        <v>-9.6999999999999989E-2</v>
      </c>
      <c r="V129" s="142">
        <f>+'St 3.1'!V129+'St 3.2'!V129</f>
        <v>0.11130000000000002</v>
      </c>
      <c r="W129" s="142">
        <f>+'St 3.1'!W129+'St 3.2'!W129</f>
        <v>-0.17410000000000003</v>
      </c>
      <c r="X129" s="150"/>
      <c r="Y129" s="150"/>
      <c r="Z129" s="150"/>
      <c r="AA129" s="150"/>
      <c r="AB129" s="150"/>
      <c r="AC129" s="150"/>
      <c r="AD129" s="150"/>
      <c r="AE129" s="150"/>
      <c r="AF129" s="150"/>
    </row>
    <row r="130" spans="1:32">
      <c r="B130" s="6" t="s">
        <v>42</v>
      </c>
      <c r="C130" s="219"/>
      <c r="D130" s="142">
        <f>+'St 3.1'!D130+'St 3.2'!D130</f>
        <v>0</v>
      </c>
      <c r="E130" s="142">
        <f>+'St 3.1'!E130+'St 3.2'!E130</f>
        <v>0</v>
      </c>
      <c r="F130" s="142">
        <f>+'St 3.1'!F130+'St 3.2'!F130</f>
        <v>0</v>
      </c>
      <c r="G130" s="142">
        <f>+'St 3.1'!G130+'St 3.2'!G130</f>
        <v>0</v>
      </c>
      <c r="H130" s="142">
        <f>+'St 3.1'!H130+'St 3.2'!H130</f>
        <v>0</v>
      </c>
      <c r="I130" s="142">
        <f>+'St 3.1'!I130+'St 3.2'!I130</f>
        <v>0</v>
      </c>
      <c r="J130" s="142">
        <f>+'St 3.1'!J130+'St 3.2'!J130</f>
        <v>0</v>
      </c>
      <c r="K130" s="142">
        <f>+'St 3.1'!K130+'St 3.2'!K130</f>
        <v>0</v>
      </c>
      <c r="L130" s="142">
        <f>+'St 3.1'!L130+'St 3.2'!L130</f>
        <v>0</v>
      </c>
      <c r="M130" s="142">
        <f>+'St 3.1'!M130+'St 3.2'!M130</f>
        <v>0</v>
      </c>
      <c r="N130" s="143"/>
      <c r="O130" s="142">
        <f>+'St 3.1'!O130+'St 3.2'!O130</f>
        <v>0</v>
      </c>
      <c r="P130" s="142">
        <f>+'St 3.1'!P130+'St 3.2'!P130</f>
        <v>0</v>
      </c>
      <c r="Q130" s="142">
        <f>+'St 3.1'!Q130+'St 3.2'!Q130</f>
        <v>0</v>
      </c>
      <c r="R130" s="142">
        <f>+'St 3.1'!R130+'St 3.2'!R130</f>
        <v>0</v>
      </c>
      <c r="S130" s="142">
        <f>+'St 3.1'!S130+'St 3.2'!S130</f>
        <v>0</v>
      </c>
      <c r="T130" s="142">
        <f>+'St 3.1'!T130+'St 3.2'!T130</f>
        <v>0</v>
      </c>
      <c r="U130" s="142">
        <f>+'St 3.1'!U130+'St 3.2'!U130</f>
        <v>0</v>
      </c>
      <c r="V130" s="142">
        <f>+'St 3.1'!V130+'St 3.2'!V130</f>
        <v>0</v>
      </c>
      <c r="W130" s="142">
        <f>+'St 3.1'!W130+'St 3.2'!W130</f>
        <v>0</v>
      </c>
      <c r="X130" s="150"/>
      <c r="Y130" s="150"/>
      <c r="Z130" s="150"/>
      <c r="AA130" s="150"/>
      <c r="AB130" s="150"/>
      <c r="AC130" s="150"/>
      <c r="AD130" s="150"/>
      <c r="AE130" s="150"/>
      <c r="AF130" s="150"/>
    </row>
    <row r="131" spans="1:32">
      <c r="B131" s="6" t="s">
        <v>43</v>
      </c>
      <c r="C131" s="219"/>
      <c r="D131" s="142">
        <f>+'St 3.1'!D131+'St 3.2'!D131</f>
        <v>0</v>
      </c>
      <c r="E131" s="142">
        <f>+'St 3.1'!E131+'St 3.2'!E131</f>
        <v>0</v>
      </c>
      <c r="F131" s="142">
        <f>+'St 3.1'!F131+'St 3.2'!F131</f>
        <v>0</v>
      </c>
      <c r="G131" s="142">
        <f>+'St 3.1'!G131+'St 3.2'!G131</f>
        <v>0</v>
      </c>
      <c r="H131" s="142">
        <f>+'St 3.1'!H131+'St 3.2'!H131</f>
        <v>0</v>
      </c>
      <c r="I131" s="142">
        <f>+'St 3.1'!I131+'St 3.2'!I131</f>
        <v>0</v>
      </c>
      <c r="J131" s="142">
        <f>+'St 3.1'!J131+'St 3.2'!J131</f>
        <v>0</v>
      </c>
      <c r="K131" s="142">
        <f>+'St 3.1'!K131+'St 3.2'!K131</f>
        <v>0</v>
      </c>
      <c r="L131" s="142">
        <f>+'St 3.1'!L131+'St 3.2'!L131</f>
        <v>0</v>
      </c>
      <c r="M131" s="142">
        <f>+'St 3.1'!M131+'St 3.2'!M131</f>
        <v>0</v>
      </c>
      <c r="N131" s="143"/>
      <c r="O131" s="142">
        <f>+'St 3.1'!O131+'St 3.2'!O131</f>
        <v>0</v>
      </c>
      <c r="P131" s="142">
        <f>+'St 3.1'!P131+'St 3.2'!P131</f>
        <v>0</v>
      </c>
      <c r="Q131" s="142">
        <f>+'St 3.1'!Q131+'St 3.2'!Q131</f>
        <v>0</v>
      </c>
      <c r="R131" s="142">
        <f>+'St 3.1'!R131+'St 3.2'!R131</f>
        <v>0</v>
      </c>
      <c r="S131" s="142">
        <f>+'St 3.1'!S131+'St 3.2'!S131</f>
        <v>0</v>
      </c>
      <c r="T131" s="142">
        <f>+'St 3.1'!T131+'St 3.2'!T131</f>
        <v>0</v>
      </c>
      <c r="U131" s="142">
        <f>+'St 3.1'!U131+'St 3.2'!U131</f>
        <v>0</v>
      </c>
      <c r="V131" s="142">
        <f>+'St 3.1'!V131+'St 3.2'!V131</f>
        <v>0</v>
      </c>
      <c r="W131" s="142">
        <f>+'St 3.1'!W131+'St 3.2'!W131</f>
        <v>0</v>
      </c>
      <c r="X131" s="150"/>
      <c r="Y131" s="150"/>
      <c r="Z131" s="150"/>
      <c r="AA131" s="150"/>
      <c r="AB131" s="150"/>
      <c r="AC131" s="150"/>
      <c r="AD131" s="150"/>
      <c r="AE131" s="150"/>
      <c r="AF131" s="150"/>
    </row>
    <row r="132" spans="1:32">
      <c r="B132" s="6" t="s">
        <v>44</v>
      </c>
      <c r="C132" s="219"/>
      <c r="D132" s="142">
        <f>+'St 3.1'!D132+'St 3.2'!D132</f>
        <v>0</v>
      </c>
      <c r="E132" s="142">
        <f>+'St 3.1'!E132+'St 3.2'!E132</f>
        <v>0</v>
      </c>
      <c r="F132" s="142">
        <f>+'St 3.1'!F132+'St 3.2'!F132</f>
        <v>0</v>
      </c>
      <c r="G132" s="142">
        <f>+'St 3.1'!G132+'St 3.2'!G132</f>
        <v>0</v>
      </c>
      <c r="H132" s="142">
        <f>+'St 3.1'!H132+'St 3.2'!H132</f>
        <v>0</v>
      </c>
      <c r="I132" s="142">
        <f>+'St 3.1'!I132+'St 3.2'!I132</f>
        <v>0</v>
      </c>
      <c r="J132" s="142">
        <f>+'St 3.1'!J132+'St 3.2'!J132</f>
        <v>0</v>
      </c>
      <c r="K132" s="142">
        <f>+'St 3.1'!K132+'St 3.2'!K132</f>
        <v>0</v>
      </c>
      <c r="L132" s="142">
        <f>+'St 3.1'!L132+'St 3.2'!L132</f>
        <v>0</v>
      </c>
      <c r="M132" s="142">
        <f>+'St 3.1'!M132+'St 3.2'!M132</f>
        <v>0</v>
      </c>
      <c r="N132" s="143"/>
      <c r="O132" s="142">
        <f>+'St 3.1'!O132+'St 3.2'!O132</f>
        <v>0</v>
      </c>
      <c r="P132" s="142">
        <f>+'St 3.1'!P132+'St 3.2'!P132</f>
        <v>0</v>
      </c>
      <c r="Q132" s="142">
        <f>+'St 3.1'!Q132+'St 3.2'!Q132</f>
        <v>0</v>
      </c>
      <c r="R132" s="142">
        <f>+'St 3.1'!R132+'St 3.2'!R132</f>
        <v>0</v>
      </c>
      <c r="S132" s="142">
        <f>+'St 3.1'!S132+'St 3.2'!S132</f>
        <v>0</v>
      </c>
      <c r="T132" s="142">
        <f>+'St 3.1'!T132+'St 3.2'!T132</f>
        <v>0</v>
      </c>
      <c r="U132" s="142">
        <f>+'St 3.1'!U132+'St 3.2'!U132</f>
        <v>0</v>
      </c>
      <c r="V132" s="142">
        <f>+'St 3.1'!V132+'St 3.2'!V132</f>
        <v>0</v>
      </c>
      <c r="W132" s="142">
        <f>+'St 3.1'!W132+'St 3.2'!W132</f>
        <v>0</v>
      </c>
      <c r="X132" s="150"/>
      <c r="Y132" s="150"/>
      <c r="Z132" s="150"/>
      <c r="AA132" s="150"/>
      <c r="AB132" s="150"/>
      <c r="AC132" s="150"/>
      <c r="AD132" s="150"/>
      <c r="AE132" s="150"/>
      <c r="AF132" s="150"/>
    </row>
    <row r="133" spans="1:32">
      <c r="B133" s="7" t="s">
        <v>45</v>
      </c>
      <c r="C133" s="219"/>
      <c r="D133" s="142">
        <f>+'St 3.1'!D133+'St 3.2'!D133</f>
        <v>0</v>
      </c>
      <c r="E133" s="142">
        <f>+'St 3.1'!E133+'St 3.2'!E133</f>
        <v>0</v>
      </c>
      <c r="F133" s="142">
        <f>+'St 3.1'!F133+'St 3.2'!F133</f>
        <v>0</v>
      </c>
      <c r="G133" s="142">
        <f>+'St 3.1'!G133+'St 3.2'!G133</f>
        <v>0</v>
      </c>
      <c r="H133" s="142">
        <f>+'St 3.1'!H133+'St 3.2'!H133</f>
        <v>0</v>
      </c>
      <c r="I133" s="142">
        <f>+'St 3.1'!I133+'St 3.2'!I133</f>
        <v>0</v>
      </c>
      <c r="J133" s="142">
        <f>+'St 3.1'!J133+'St 3.2'!J133</f>
        <v>0</v>
      </c>
      <c r="K133" s="142">
        <f>+'St 3.1'!K133+'St 3.2'!K133</f>
        <v>0</v>
      </c>
      <c r="L133" s="142">
        <f>+'St 3.1'!L133+'St 3.2'!L133</f>
        <v>0</v>
      </c>
      <c r="M133" s="142">
        <f>+'St 3.1'!M133+'St 3.2'!M133</f>
        <v>0</v>
      </c>
      <c r="N133" s="143"/>
      <c r="O133" s="142">
        <f>+'St 3.1'!O133+'St 3.2'!O133</f>
        <v>0</v>
      </c>
      <c r="P133" s="142">
        <f>+'St 3.1'!P133+'St 3.2'!P133</f>
        <v>0</v>
      </c>
      <c r="Q133" s="142">
        <f>+'St 3.1'!Q133+'St 3.2'!Q133</f>
        <v>0</v>
      </c>
      <c r="R133" s="142">
        <f>+'St 3.1'!R133+'St 3.2'!R133</f>
        <v>0</v>
      </c>
      <c r="S133" s="142">
        <f>+'St 3.1'!S133+'St 3.2'!S133</f>
        <v>0</v>
      </c>
      <c r="T133" s="142">
        <f>+'St 3.1'!T133+'St 3.2'!T133</f>
        <v>0</v>
      </c>
      <c r="U133" s="142">
        <f>+'St 3.1'!U133+'St 3.2'!U133</f>
        <v>0</v>
      </c>
      <c r="V133" s="142">
        <f>+'St 3.1'!V133+'St 3.2'!V133</f>
        <v>0</v>
      </c>
      <c r="W133" s="142">
        <f>+'St 3.1'!W133+'St 3.2'!W133</f>
        <v>0</v>
      </c>
      <c r="X133" s="150"/>
      <c r="Y133" s="150"/>
      <c r="Z133" s="150"/>
      <c r="AA133" s="150"/>
      <c r="AB133" s="150"/>
      <c r="AC133" s="150"/>
      <c r="AD133" s="150"/>
      <c r="AE133" s="150"/>
      <c r="AF133" s="150"/>
    </row>
    <row r="134" spans="1:32">
      <c r="B134" s="7" t="s">
        <v>46</v>
      </c>
      <c r="C134" s="219"/>
      <c r="D134" s="142">
        <f>+'St 3.1'!D134+'St 3.2'!D134</f>
        <v>0</v>
      </c>
      <c r="E134" s="142">
        <f>+'St 3.1'!E134+'St 3.2'!E134</f>
        <v>0</v>
      </c>
      <c r="F134" s="142">
        <f>+'St 3.1'!F134+'St 3.2'!F134</f>
        <v>0</v>
      </c>
      <c r="G134" s="142">
        <f>+'St 3.1'!G134+'St 3.2'!G134</f>
        <v>0</v>
      </c>
      <c r="H134" s="142">
        <f>+'St 3.1'!H134+'St 3.2'!H134</f>
        <v>0</v>
      </c>
      <c r="I134" s="142">
        <f>+'St 3.1'!I134+'St 3.2'!I134</f>
        <v>0</v>
      </c>
      <c r="J134" s="142">
        <f>+'St 3.1'!J134+'St 3.2'!J134</f>
        <v>0</v>
      </c>
      <c r="K134" s="142">
        <f>+'St 3.1'!K134+'St 3.2'!K134</f>
        <v>0</v>
      </c>
      <c r="L134" s="142">
        <f>+'St 3.1'!L134+'St 3.2'!L134</f>
        <v>0</v>
      </c>
      <c r="M134" s="142">
        <f>+'St 3.1'!M134+'St 3.2'!M134</f>
        <v>0</v>
      </c>
      <c r="N134" s="143"/>
      <c r="O134" s="142">
        <f>+'St 3.1'!O134+'St 3.2'!O134</f>
        <v>0</v>
      </c>
      <c r="P134" s="142">
        <f>+'St 3.1'!P134+'St 3.2'!P134</f>
        <v>0</v>
      </c>
      <c r="Q134" s="142">
        <f>+'St 3.1'!Q134+'St 3.2'!Q134</f>
        <v>0</v>
      </c>
      <c r="R134" s="142">
        <f>+'St 3.1'!R134+'St 3.2'!R134</f>
        <v>0</v>
      </c>
      <c r="S134" s="142">
        <f>+'St 3.1'!S134+'St 3.2'!S134</f>
        <v>0</v>
      </c>
      <c r="T134" s="142">
        <f>+'St 3.1'!T134+'St 3.2'!T134</f>
        <v>0</v>
      </c>
      <c r="U134" s="142">
        <f>+'St 3.1'!U134+'St 3.2'!U134</f>
        <v>0</v>
      </c>
      <c r="V134" s="142">
        <f>+'St 3.1'!V134+'St 3.2'!V134</f>
        <v>0</v>
      </c>
      <c r="W134" s="142">
        <f>+'St 3.1'!W134+'St 3.2'!W134</f>
        <v>0</v>
      </c>
      <c r="X134" s="150"/>
      <c r="Y134" s="150"/>
      <c r="Z134" s="150"/>
      <c r="AA134" s="150"/>
      <c r="AB134" s="150"/>
      <c r="AC134" s="150"/>
      <c r="AD134" s="150"/>
      <c r="AE134" s="150"/>
      <c r="AF134" s="150"/>
    </row>
    <row r="135" spans="1:32">
      <c r="B135" s="6" t="s">
        <v>317</v>
      </c>
      <c r="C135" s="219"/>
      <c r="D135" s="142">
        <f>+'St 3.1'!D135+'St 3.2'!D135</f>
        <v>0</v>
      </c>
      <c r="E135" s="142">
        <f>+'St 3.1'!E135+'St 3.2'!E135</f>
        <v>0</v>
      </c>
      <c r="F135" s="142">
        <f>+'St 3.1'!F135+'St 3.2'!F135</f>
        <v>0</v>
      </c>
      <c r="G135" s="142">
        <f>+'St 3.1'!G135+'St 3.2'!G135</f>
        <v>0</v>
      </c>
      <c r="H135" s="142">
        <f>+'St 3.1'!H135+'St 3.2'!H135</f>
        <v>0</v>
      </c>
      <c r="I135" s="142">
        <f>+'St 3.1'!I135+'St 3.2'!I135</f>
        <v>0</v>
      </c>
      <c r="J135" s="142">
        <f>+'St 3.1'!J135+'St 3.2'!J135</f>
        <v>0</v>
      </c>
      <c r="K135" s="142">
        <f>+'St 3.1'!K135+'St 3.2'!K135</f>
        <v>0</v>
      </c>
      <c r="L135" s="142">
        <f>+'St 3.1'!L135+'St 3.2'!L135</f>
        <v>0</v>
      </c>
      <c r="M135" s="142">
        <f>+'St 3.1'!M135+'St 3.2'!M135</f>
        <v>0</v>
      </c>
      <c r="N135" s="143"/>
      <c r="O135" s="142">
        <f>+'St 3.1'!O135+'St 3.2'!O135</f>
        <v>0</v>
      </c>
      <c r="P135" s="142">
        <f>+'St 3.1'!P135+'St 3.2'!P135</f>
        <v>0</v>
      </c>
      <c r="Q135" s="142">
        <f>+'St 3.1'!Q135+'St 3.2'!Q135</f>
        <v>0</v>
      </c>
      <c r="R135" s="142">
        <f>+'St 3.1'!R135+'St 3.2'!R135</f>
        <v>0</v>
      </c>
      <c r="S135" s="142">
        <f>+'St 3.1'!S135+'St 3.2'!S135</f>
        <v>0</v>
      </c>
      <c r="T135" s="142">
        <f>+'St 3.1'!T135+'St 3.2'!T135</f>
        <v>0</v>
      </c>
      <c r="U135" s="142">
        <f>+'St 3.1'!U135+'St 3.2'!U135</f>
        <v>0</v>
      </c>
      <c r="V135" s="142">
        <f>+'St 3.1'!V135+'St 3.2'!V135</f>
        <v>0</v>
      </c>
      <c r="W135" s="142">
        <f>+'St 3.1'!W135+'St 3.2'!W135</f>
        <v>0</v>
      </c>
      <c r="X135" s="150"/>
      <c r="Y135" s="150"/>
      <c r="Z135" s="150"/>
      <c r="AA135" s="150"/>
      <c r="AB135" s="150"/>
      <c r="AC135" s="150"/>
      <c r="AD135" s="150"/>
      <c r="AE135" s="150"/>
      <c r="AF135" s="150"/>
    </row>
    <row r="136" spans="1:32">
      <c r="B136" s="6" t="s">
        <v>108</v>
      </c>
      <c r="C136" s="210"/>
      <c r="D136" s="142">
        <f>+'St 3.1'!D136+'St 3.2'!D136</f>
        <v>0</v>
      </c>
      <c r="E136" s="142">
        <f>+'St 3.1'!E136+'St 3.2'!E136</f>
        <v>0</v>
      </c>
      <c r="F136" s="142">
        <f>+'St 3.1'!F136+'St 3.2'!F136</f>
        <v>0</v>
      </c>
      <c r="G136" s="142">
        <f>+'St 3.1'!G136+'St 3.2'!G136</f>
        <v>0</v>
      </c>
      <c r="H136" s="142">
        <f>+'St 3.1'!H136+'St 3.2'!H136</f>
        <v>0</v>
      </c>
      <c r="I136" s="142">
        <f>+'St 3.1'!I136+'St 3.2'!I136</f>
        <v>0</v>
      </c>
      <c r="J136" s="142">
        <f>+'St 3.1'!J136+'St 3.2'!J136</f>
        <v>0</v>
      </c>
      <c r="K136" s="142">
        <f>+'St 3.1'!K136+'St 3.2'!K136</f>
        <v>0</v>
      </c>
      <c r="L136" s="142">
        <f>+'St 3.1'!L136+'St 3.2'!L136</f>
        <v>0</v>
      </c>
      <c r="M136" s="142">
        <f>+'St 3.1'!M136+'St 3.2'!M136</f>
        <v>0</v>
      </c>
      <c r="N136" s="143"/>
      <c r="O136" s="142">
        <f>+'St 3.1'!O136+'St 3.2'!O136</f>
        <v>0</v>
      </c>
      <c r="P136" s="142">
        <f>+'St 3.1'!P136+'St 3.2'!P136</f>
        <v>0</v>
      </c>
      <c r="Q136" s="142">
        <f>+'St 3.1'!Q136+'St 3.2'!Q136</f>
        <v>0</v>
      </c>
      <c r="R136" s="142">
        <f>+'St 3.1'!R136+'St 3.2'!R136</f>
        <v>0</v>
      </c>
      <c r="S136" s="142">
        <f>+'St 3.1'!S136+'St 3.2'!S136</f>
        <v>0</v>
      </c>
      <c r="T136" s="142">
        <f>+'St 3.1'!T136+'St 3.2'!T136</f>
        <v>0</v>
      </c>
      <c r="U136" s="142">
        <f>+'St 3.1'!U136+'St 3.2'!U136</f>
        <v>0</v>
      </c>
      <c r="V136" s="142">
        <f>+'St 3.1'!V136+'St 3.2'!V136</f>
        <v>0</v>
      </c>
      <c r="W136" s="142">
        <f>+'St 3.1'!W136+'St 3.2'!W136</f>
        <v>0</v>
      </c>
      <c r="X136" s="150"/>
      <c r="Y136" s="150"/>
      <c r="Z136" s="150"/>
      <c r="AA136" s="150"/>
      <c r="AB136" s="150"/>
      <c r="AC136" s="150"/>
      <c r="AD136" s="150"/>
      <c r="AE136" s="150"/>
      <c r="AF136" s="150"/>
    </row>
    <row r="137" spans="1:32">
      <c r="B137" s="6" t="s">
        <v>48</v>
      </c>
      <c r="C137" s="219"/>
      <c r="D137" s="142">
        <f>+'St 3.1'!D137+'St 3.2'!D137</f>
        <v>0</v>
      </c>
      <c r="E137" s="142">
        <f>+'St 3.1'!E137+'St 3.2'!E137</f>
        <v>0</v>
      </c>
      <c r="F137" s="142">
        <f>+'St 3.1'!F137+'St 3.2'!F137</f>
        <v>0</v>
      </c>
      <c r="G137" s="142">
        <f>+'St 3.1'!G137+'St 3.2'!G137</f>
        <v>0</v>
      </c>
      <c r="H137" s="142">
        <f>+'St 3.1'!H137+'St 3.2'!H137</f>
        <v>0</v>
      </c>
      <c r="I137" s="142">
        <f>+'St 3.1'!I137+'St 3.2'!I137</f>
        <v>0</v>
      </c>
      <c r="J137" s="142">
        <f>+'St 3.1'!J137+'St 3.2'!J137</f>
        <v>0</v>
      </c>
      <c r="K137" s="142">
        <f>+'St 3.1'!K137+'St 3.2'!K137</f>
        <v>0</v>
      </c>
      <c r="L137" s="142">
        <f>+'St 3.1'!L137+'St 3.2'!L137</f>
        <v>0</v>
      </c>
      <c r="M137" s="142">
        <f>+'St 3.1'!M137+'St 3.2'!M137</f>
        <v>0</v>
      </c>
      <c r="N137" s="148"/>
      <c r="O137" s="142">
        <f>+'St 3.1'!O137+'St 3.2'!O137</f>
        <v>0</v>
      </c>
      <c r="P137" s="142">
        <f>+'St 3.1'!P137+'St 3.2'!P137</f>
        <v>0</v>
      </c>
      <c r="Q137" s="142">
        <f>+'St 3.1'!Q137+'St 3.2'!Q137</f>
        <v>0</v>
      </c>
      <c r="R137" s="142">
        <f>+'St 3.1'!R137+'St 3.2'!R137</f>
        <v>0</v>
      </c>
      <c r="S137" s="142">
        <f>+'St 3.1'!S137+'St 3.2'!S137</f>
        <v>0</v>
      </c>
      <c r="T137" s="142">
        <f>+'St 3.1'!T137+'St 3.2'!T137</f>
        <v>0</v>
      </c>
      <c r="U137" s="142">
        <f>+'St 3.1'!U137+'St 3.2'!U137</f>
        <v>0</v>
      </c>
      <c r="V137" s="142">
        <f>+'St 3.1'!V137+'St 3.2'!V137</f>
        <v>0</v>
      </c>
      <c r="W137" s="142">
        <f>+'St 3.1'!W137+'St 3.2'!W137</f>
        <v>0</v>
      </c>
      <c r="X137" s="150"/>
      <c r="Y137" s="150"/>
      <c r="Z137" s="150"/>
      <c r="AA137" s="150"/>
      <c r="AB137" s="150"/>
      <c r="AC137" s="150"/>
      <c r="AD137" s="150"/>
      <c r="AE137" s="150"/>
      <c r="AF137" s="150"/>
    </row>
    <row r="138" spans="1:32">
      <c r="B138" s="6" t="s">
        <v>325</v>
      </c>
      <c r="C138" s="219"/>
      <c r="D138" s="142">
        <f>+'St 3.1'!D138+'St 3.2'!D138</f>
        <v>0</v>
      </c>
      <c r="E138" s="142">
        <f>+'St 3.1'!E138+'St 3.2'!E138</f>
        <v>0</v>
      </c>
      <c r="F138" s="142">
        <f>+'St 3.1'!F138+'St 3.2'!F138</f>
        <v>0</v>
      </c>
      <c r="G138" s="142">
        <f>+'St 3.1'!G138+'St 3.2'!G138</f>
        <v>0</v>
      </c>
      <c r="H138" s="142">
        <f>+'St 3.1'!H138+'St 3.2'!H138</f>
        <v>0</v>
      </c>
      <c r="I138" s="142">
        <f>+'St 3.1'!I138+'St 3.2'!I138</f>
        <v>0</v>
      </c>
      <c r="J138" s="142">
        <f>+'St 3.1'!J138+'St 3.2'!J138</f>
        <v>0</v>
      </c>
      <c r="K138" s="142">
        <f>+'St 3.1'!K138+'St 3.2'!K138</f>
        <v>0</v>
      </c>
      <c r="L138" s="142">
        <f>+'St 3.1'!L138+'St 3.2'!L138</f>
        <v>0</v>
      </c>
      <c r="M138" s="142">
        <f>+'St 3.1'!M138+'St 3.2'!M138</f>
        <v>0</v>
      </c>
      <c r="N138" s="143"/>
      <c r="O138" s="142">
        <f>+'St 3.1'!O138+'St 3.2'!O138</f>
        <v>0</v>
      </c>
      <c r="P138" s="142">
        <f>+'St 3.1'!P138+'St 3.2'!P138</f>
        <v>0</v>
      </c>
      <c r="Q138" s="142">
        <f>+'St 3.1'!Q138+'St 3.2'!Q138</f>
        <v>0</v>
      </c>
      <c r="R138" s="142">
        <f>+'St 3.1'!R138+'St 3.2'!R138</f>
        <v>0</v>
      </c>
      <c r="S138" s="142">
        <f>+'St 3.1'!S138+'St 3.2'!S138</f>
        <v>0</v>
      </c>
      <c r="T138" s="142">
        <f>+'St 3.1'!T138+'St 3.2'!T138</f>
        <v>0</v>
      </c>
      <c r="U138" s="142">
        <f>+'St 3.1'!U138+'St 3.2'!U138</f>
        <v>0</v>
      </c>
      <c r="V138" s="142">
        <f>+'St 3.1'!V138+'St 3.2'!V138</f>
        <v>0</v>
      </c>
      <c r="W138" s="142">
        <f>+'St 3.1'!W138+'St 3.2'!W138</f>
        <v>0</v>
      </c>
      <c r="X138" s="150"/>
      <c r="Y138" s="150"/>
      <c r="Z138" s="150"/>
      <c r="AA138" s="150"/>
      <c r="AB138" s="150"/>
      <c r="AC138" s="150"/>
      <c r="AD138" s="150"/>
      <c r="AE138" s="150"/>
      <c r="AF138" s="150"/>
    </row>
    <row r="139" spans="1:32">
      <c r="B139" s="8" t="s">
        <v>101</v>
      </c>
      <c r="C139" s="219"/>
      <c r="D139" s="142">
        <f>+'St 3.1'!D139+'St 3.2'!D139</f>
        <v>0</v>
      </c>
      <c r="E139" s="142">
        <f>+'St 3.1'!E139+'St 3.2'!E139</f>
        <v>0</v>
      </c>
      <c r="F139" s="142">
        <f>+'St 3.1'!F139+'St 3.2'!F139</f>
        <v>0</v>
      </c>
      <c r="G139" s="142">
        <f>+'St 3.1'!G139+'St 3.2'!G139</f>
        <v>0</v>
      </c>
      <c r="H139" s="142">
        <f>+'St 3.1'!H139+'St 3.2'!H139</f>
        <v>0</v>
      </c>
      <c r="I139" s="142">
        <f>+'St 3.1'!I139+'St 3.2'!I139</f>
        <v>0</v>
      </c>
      <c r="J139" s="142">
        <f>+'St 3.1'!J139+'St 3.2'!J139</f>
        <v>0</v>
      </c>
      <c r="K139" s="142">
        <f>+'St 3.1'!K139+'St 3.2'!K139</f>
        <v>0</v>
      </c>
      <c r="L139" s="142">
        <f>+'St 3.1'!L139+'St 3.2'!L139</f>
        <v>0</v>
      </c>
      <c r="M139" s="142">
        <f>+'St 3.1'!M139+'St 3.2'!M139</f>
        <v>0</v>
      </c>
      <c r="N139" s="143"/>
      <c r="O139" s="142">
        <f>+'St 3.1'!O139+'St 3.2'!O139</f>
        <v>0</v>
      </c>
      <c r="P139" s="142">
        <f>+'St 3.1'!P139+'St 3.2'!P139</f>
        <v>0</v>
      </c>
      <c r="Q139" s="142">
        <f>+'St 3.1'!Q139+'St 3.2'!Q139</f>
        <v>0</v>
      </c>
      <c r="R139" s="142">
        <f>+'St 3.1'!R139+'St 3.2'!R139</f>
        <v>0</v>
      </c>
      <c r="S139" s="142">
        <f>+'St 3.1'!S139+'St 3.2'!S139</f>
        <v>0</v>
      </c>
      <c r="T139" s="142">
        <f>+'St 3.1'!T139+'St 3.2'!T139</f>
        <v>0</v>
      </c>
      <c r="U139" s="142">
        <f>+'St 3.1'!U139+'St 3.2'!U139</f>
        <v>0</v>
      </c>
      <c r="V139" s="142">
        <f>+'St 3.1'!V139+'St 3.2'!V139</f>
        <v>0</v>
      </c>
      <c r="W139" s="142">
        <f>+'St 3.1'!W139+'St 3.2'!W139</f>
        <v>0</v>
      </c>
      <c r="X139" s="150"/>
      <c r="Y139" s="150"/>
      <c r="Z139" s="150"/>
      <c r="AA139" s="150"/>
      <c r="AB139" s="150"/>
      <c r="AC139" s="150"/>
      <c r="AD139" s="150"/>
      <c r="AE139" s="150"/>
      <c r="AF139" s="150"/>
    </row>
    <row r="140" spans="1:32" s="45" customFormat="1">
      <c r="A140" s="38"/>
      <c r="B140" s="31" t="s">
        <v>24</v>
      </c>
      <c r="C140" s="209" t="s">
        <v>295</v>
      </c>
      <c r="D140" s="139">
        <f>+'St 3.1'!D140+'St 3.2'!D140</f>
        <v>864083.49343590403</v>
      </c>
      <c r="E140" s="139">
        <f>+'St 3.1'!E140+'St 3.2'!E140</f>
        <v>1049962.7638942848</v>
      </c>
      <c r="F140" s="139">
        <f>+'St 3.1'!F140+'St 3.2'!F140</f>
        <v>1084072.4928498494</v>
      </c>
      <c r="G140" s="139">
        <f>+'St 3.1'!G140+'St 3.2'!G140</f>
        <v>1143964.0590842143</v>
      </c>
      <c r="H140" s="139">
        <f>+'St 3.1'!H140+'St 3.2'!H140</f>
        <v>1105107.189491407</v>
      </c>
      <c r="I140" s="139">
        <f>+'St 3.1'!I140+'St 3.2'!I140</f>
        <v>1388785.8852768647</v>
      </c>
      <c r="J140" s="139">
        <f>+'St 3.1'!J140+'St 3.2'!J140</f>
        <v>1551197.4144321773</v>
      </c>
      <c r="K140" s="139">
        <f>+'St 3.1'!K140+'St 3.2'!K140</f>
        <v>1567957.3882789928</v>
      </c>
      <c r="L140" s="139">
        <f>+'St 3.1'!L140+'St 3.2'!L140</f>
        <v>1571934.6872813173</v>
      </c>
      <c r="M140" s="139">
        <f>+'St 3.1'!M140+'St 3.2'!M140</f>
        <v>1738590.0296875229</v>
      </c>
      <c r="N140" s="146"/>
      <c r="O140" s="139">
        <f>+'St 3.1'!O140+'St 3.2'!O140</f>
        <v>185879.27045838078</v>
      </c>
      <c r="P140" s="139">
        <f>+'St 3.1'!P140+'St 3.2'!P140</f>
        <v>34109.728955564606</v>
      </c>
      <c r="Q140" s="139">
        <f>+'St 3.1'!Q140+'St 3.2'!Q140</f>
        <v>59891.566234364975</v>
      </c>
      <c r="R140" s="139">
        <f>+'St 3.1'!R140+'St 3.2'!R140</f>
        <v>-38856.869592807285</v>
      </c>
      <c r="S140" s="139">
        <f>+'St 3.1'!S140+'St 3.2'!S140</f>
        <v>283678.69578545785</v>
      </c>
      <c r="T140" s="139">
        <f>+'St 3.1'!T140+'St 3.2'!T140</f>
        <v>162411.52915531248</v>
      </c>
      <c r="U140" s="139">
        <f>+'St 3.1'!U140+'St 3.2'!U140</f>
        <v>16759.973846815501</v>
      </c>
      <c r="V140" s="139">
        <f>+'St 3.1'!V140+'St 3.2'!V140</f>
        <v>3977.2990023243892</v>
      </c>
      <c r="W140" s="139">
        <f>+'St 3.1'!W140+'St 3.2'!W140</f>
        <v>166655.34240620569</v>
      </c>
      <c r="X140" s="149"/>
      <c r="Y140" s="149"/>
      <c r="Z140" s="149"/>
      <c r="AA140" s="149"/>
      <c r="AB140" s="149"/>
      <c r="AC140" s="149"/>
      <c r="AD140" s="149"/>
      <c r="AE140" s="149"/>
      <c r="AF140" s="149"/>
    </row>
    <row r="141" spans="1:32">
      <c r="B141" s="208" t="s">
        <v>40</v>
      </c>
      <c r="C141" s="219"/>
      <c r="D141" s="142">
        <f>+'St 3.1'!D141+'St 3.2'!D141</f>
        <v>864083.49343590403</v>
      </c>
      <c r="E141" s="142">
        <f>+'St 3.1'!E141+'St 3.2'!E141</f>
        <v>1049962.7638942848</v>
      </c>
      <c r="F141" s="142">
        <f>+'St 3.1'!F141+'St 3.2'!F141</f>
        <v>1084072.4928498494</v>
      </c>
      <c r="G141" s="142">
        <f>+'St 3.1'!G141+'St 3.2'!G141</f>
        <v>1143964.0590842143</v>
      </c>
      <c r="H141" s="142">
        <f>+'St 3.1'!H141+'St 3.2'!H141</f>
        <v>1105107.189491407</v>
      </c>
      <c r="I141" s="142">
        <f>+'St 3.1'!I141+'St 3.2'!I141</f>
        <v>1388785.8852768647</v>
      </c>
      <c r="J141" s="142">
        <f>+'St 3.1'!J141+'St 3.2'!J141</f>
        <v>1551197.4144321773</v>
      </c>
      <c r="K141" s="142">
        <f>+'St 3.1'!K141+'St 3.2'!K141</f>
        <v>1567957.3882789928</v>
      </c>
      <c r="L141" s="142">
        <f>+'St 3.1'!L141+'St 3.2'!L141</f>
        <v>1571934.6872813173</v>
      </c>
      <c r="M141" s="142">
        <f>+'St 3.1'!M141+'St 3.2'!M141</f>
        <v>1738590.0296875229</v>
      </c>
      <c r="N141" s="143"/>
      <c r="O141" s="142">
        <f>+'St 3.1'!O141+'St 3.2'!O141</f>
        <v>185879.27045838081</v>
      </c>
      <c r="P141" s="142">
        <f>+'St 3.1'!P141+'St 3.2'!P141</f>
        <v>34109.728955564606</v>
      </c>
      <c r="Q141" s="142">
        <f>+'St 3.1'!Q141+'St 3.2'!Q141</f>
        <v>59891.566234364931</v>
      </c>
      <c r="R141" s="142">
        <f>+'St 3.1'!R141+'St 3.2'!R141</f>
        <v>-38856.869592807285</v>
      </c>
      <c r="S141" s="142">
        <f>+'St 3.1'!S141+'St 3.2'!S141</f>
        <v>283678.69578545791</v>
      </c>
      <c r="T141" s="142">
        <f>+'St 3.1'!T141+'St 3.2'!T141</f>
        <v>162411.52915531248</v>
      </c>
      <c r="U141" s="142">
        <f>+'St 3.1'!U141+'St 3.2'!U141</f>
        <v>16759.973846815472</v>
      </c>
      <c r="V141" s="142">
        <f>+'St 3.1'!V141+'St 3.2'!V141</f>
        <v>3977.299002324411</v>
      </c>
      <c r="W141" s="142">
        <f>+'St 3.1'!W141+'St 3.2'!W141</f>
        <v>166655.34240620569</v>
      </c>
      <c r="X141" s="150"/>
      <c r="Y141" s="150"/>
      <c r="Z141" s="150"/>
      <c r="AA141" s="150"/>
      <c r="AB141" s="150"/>
      <c r="AC141" s="150"/>
      <c r="AD141" s="150"/>
      <c r="AE141" s="150"/>
      <c r="AF141" s="150"/>
    </row>
    <row r="142" spans="1:32">
      <c r="B142" s="6" t="s">
        <v>41</v>
      </c>
      <c r="C142" s="219"/>
      <c r="D142" s="142">
        <f>+'St 3.1'!D142+'St 3.2'!D142</f>
        <v>48993.692999999999</v>
      </c>
      <c r="E142" s="142">
        <f>+'St 3.1'!E142+'St 3.2'!E142</f>
        <v>81801.168699999995</v>
      </c>
      <c r="F142" s="142">
        <f>+'St 3.1'!F142+'St 3.2'!F142</f>
        <v>53467</v>
      </c>
      <c r="G142" s="142">
        <f>+'St 3.1'!G142+'St 3.2'!G142</f>
        <v>2241</v>
      </c>
      <c r="H142" s="142">
        <f>+'St 3.1'!H142+'St 3.2'!H142</f>
        <v>300</v>
      </c>
      <c r="I142" s="142">
        <f>+'St 3.1'!I142+'St 3.2'!I142</f>
        <v>5042</v>
      </c>
      <c r="J142" s="142">
        <f>+'St 3.1'!J142+'St 3.2'!J142</f>
        <v>7459</v>
      </c>
      <c r="K142" s="142">
        <f>+'St 3.1'!K142+'St 3.2'!K142</f>
        <v>5043</v>
      </c>
      <c r="L142" s="142">
        <f>+'St 3.1'!L142+'St 3.2'!L142</f>
        <v>5043</v>
      </c>
      <c r="M142" s="142">
        <f>+'St 3.1'!M142+'St 3.2'!M142</f>
        <v>5042.6299999999992</v>
      </c>
      <c r="N142" s="143"/>
      <c r="O142" s="142">
        <f>+'St 3.1'!O142+'St 3.2'!O142</f>
        <v>32807.475700000003</v>
      </c>
      <c r="P142" s="142">
        <f>+'St 3.1'!P142+'St 3.2'!P142</f>
        <v>-28334.168699999998</v>
      </c>
      <c r="Q142" s="142">
        <f>+'St 3.1'!Q142+'St 3.2'!Q142</f>
        <v>-51226</v>
      </c>
      <c r="R142" s="142">
        <f>+'St 3.1'!R142+'St 3.2'!R142</f>
        <v>-1941</v>
      </c>
      <c r="S142" s="142">
        <f>+'St 3.1'!S142+'St 3.2'!S142</f>
        <v>4742</v>
      </c>
      <c r="T142" s="142">
        <f>+'St 3.1'!T142+'St 3.2'!T142</f>
        <v>2417</v>
      </c>
      <c r="U142" s="142">
        <f>+'St 3.1'!U142+'St 3.2'!U142</f>
        <v>-2416</v>
      </c>
      <c r="V142" s="142">
        <f>+'St 3.1'!V142+'St 3.2'!V142</f>
        <v>1.9984014443252818E-13</v>
      </c>
      <c r="W142" s="142">
        <f>+'St 3.1'!W142+'St 3.2'!W142</f>
        <v>-0.36999999999999256</v>
      </c>
      <c r="X142" s="150"/>
      <c r="Y142" s="150"/>
      <c r="Z142" s="150"/>
      <c r="AA142" s="150"/>
      <c r="AB142" s="150"/>
      <c r="AC142" s="150"/>
      <c r="AD142" s="150"/>
      <c r="AE142" s="150"/>
      <c r="AF142" s="150"/>
    </row>
    <row r="143" spans="1:32">
      <c r="B143" s="6" t="s">
        <v>42</v>
      </c>
      <c r="C143" s="219"/>
      <c r="D143" s="142">
        <f>+'St 3.1'!D143+'St 3.2'!D143</f>
        <v>638924.08094007138</v>
      </c>
      <c r="E143" s="142">
        <f>+'St 3.1'!E143+'St 3.2'!E143</f>
        <v>742458.6127617812</v>
      </c>
      <c r="F143" s="142">
        <f>+'St 3.1'!F143+'St 3.2'!F143</f>
        <v>793111.73979757936</v>
      </c>
      <c r="G143" s="142">
        <f>+'St 3.1'!G143+'St 3.2'!G143</f>
        <v>948012.40391464147</v>
      </c>
      <c r="H143" s="142">
        <f>+'St 3.1'!H143+'St 3.2'!H143</f>
        <v>869592.855558265</v>
      </c>
      <c r="I143" s="142">
        <f>+'St 3.1'!I143+'St 3.2'!I143</f>
        <v>1137832.1404252884</v>
      </c>
      <c r="J143" s="142">
        <f>+'St 3.1'!J143+'St 3.2'!J143</f>
        <v>1240966.4823527092</v>
      </c>
      <c r="K143" s="142">
        <f>+'St 3.1'!K143+'St 3.2'!K143</f>
        <v>1211081.4907875829</v>
      </c>
      <c r="L143" s="142">
        <f>+'St 3.1'!L143+'St 3.2'!L143</f>
        <v>1202194.7241718655</v>
      </c>
      <c r="M143" s="142">
        <f>+'St 3.1'!M143+'St 3.2'!M143</f>
        <v>1369596.3103739216</v>
      </c>
      <c r="N143" s="143"/>
      <c r="O143" s="142">
        <f>+'St 3.1'!O143+'St 3.2'!O143</f>
        <v>103534.53182170982</v>
      </c>
      <c r="P143" s="142">
        <f>+'St 3.1'!P143+'St 3.2'!P143</f>
        <v>50653.127035798163</v>
      </c>
      <c r="Q143" s="142">
        <f>+'St 3.1'!Q143+'St 3.2'!Q143</f>
        <v>154900.66411706214</v>
      </c>
      <c r="R143" s="142">
        <f>+'St 3.1'!R143+'St 3.2'!R143</f>
        <v>-78419.548356376443</v>
      </c>
      <c r="S143" s="142">
        <f>+'St 3.1'!S143+'St 3.2'!S143</f>
        <v>268239.28486702323</v>
      </c>
      <c r="T143" s="142">
        <f>+'St 3.1'!T143+'St 3.2'!T143</f>
        <v>103134.34192742089</v>
      </c>
      <c r="U143" s="142">
        <f>+'St 3.1'!U143+'St 3.2'!U143</f>
        <v>-29884.991565126165</v>
      </c>
      <c r="V143" s="142">
        <f>+'St 3.1'!V143+'St 3.2'!V143</f>
        <v>-8886.766615717579</v>
      </c>
      <c r="W143" s="142">
        <f>+'St 3.1'!W143+'St 3.2'!W143</f>
        <v>167401.58620205629</v>
      </c>
      <c r="X143" s="150"/>
      <c r="Y143" s="150"/>
      <c r="Z143" s="150"/>
      <c r="AA143" s="150"/>
      <c r="AB143" s="150"/>
      <c r="AC143" s="150"/>
      <c r="AD143" s="150"/>
      <c r="AE143" s="150"/>
      <c r="AF143" s="150"/>
    </row>
    <row r="144" spans="1:32">
      <c r="B144" s="6" t="s">
        <v>43</v>
      </c>
      <c r="C144" s="219"/>
      <c r="D144" s="142">
        <f>+'St 3.1'!D144+'St 3.2'!D144</f>
        <v>0</v>
      </c>
      <c r="E144" s="142">
        <f>+'St 3.1'!E144+'St 3.2'!E144</f>
        <v>0</v>
      </c>
      <c r="F144" s="142">
        <f>+'St 3.1'!F144+'St 3.2'!F144</f>
        <v>0</v>
      </c>
      <c r="G144" s="142">
        <f>+'St 3.1'!G144+'St 3.2'!G144</f>
        <v>0</v>
      </c>
      <c r="H144" s="142">
        <f>+'St 3.1'!H144+'St 3.2'!H144</f>
        <v>0</v>
      </c>
      <c r="I144" s="142">
        <f>+'St 3.1'!I144+'St 3.2'!I144</f>
        <v>0</v>
      </c>
      <c r="J144" s="142">
        <f>+'St 3.1'!J144+'St 3.2'!J144</f>
        <v>0</v>
      </c>
      <c r="K144" s="142">
        <f>+'St 3.1'!K144+'St 3.2'!K144</f>
        <v>0</v>
      </c>
      <c r="L144" s="142">
        <f>+'St 3.1'!L144+'St 3.2'!L144</f>
        <v>0</v>
      </c>
      <c r="M144" s="142">
        <f>+'St 3.1'!M144+'St 3.2'!M144</f>
        <v>0</v>
      </c>
      <c r="N144" s="143"/>
      <c r="O144" s="142">
        <f>+'St 3.1'!O144+'St 3.2'!O144</f>
        <v>0</v>
      </c>
      <c r="P144" s="142">
        <f>+'St 3.1'!P144+'St 3.2'!P144</f>
        <v>0</v>
      </c>
      <c r="Q144" s="142">
        <f>+'St 3.1'!Q144+'St 3.2'!Q144</f>
        <v>0</v>
      </c>
      <c r="R144" s="142">
        <f>+'St 3.1'!R144+'St 3.2'!R144</f>
        <v>0</v>
      </c>
      <c r="S144" s="142">
        <f>+'St 3.1'!S144+'St 3.2'!S144</f>
        <v>0</v>
      </c>
      <c r="T144" s="142">
        <f>+'St 3.1'!T144+'St 3.2'!T144</f>
        <v>0</v>
      </c>
      <c r="U144" s="142">
        <f>+'St 3.1'!U144+'St 3.2'!U144</f>
        <v>0</v>
      </c>
      <c r="V144" s="142">
        <f>+'St 3.1'!V144+'St 3.2'!V144</f>
        <v>0</v>
      </c>
      <c r="W144" s="142">
        <f>+'St 3.1'!W144+'St 3.2'!W144</f>
        <v>0</v>
      </c>
      <c r="X144" s="150"/>
      <c r="Y144" s="150"/>
      <c r="Z144" s="150"/>
      <c r="AA144" s="150"/>
      <c r="AB144" s="150"/>
      <c r="AC144" s="150"/>
      <c r="AD144" s="150"/>
      <c r="AE144" s="150"/>
      <c r="AF144" s="150"/>
    </row>
    <row r="145" spans="1:32">
      <c r="B145" s="6" t="s">
        <v>44</v>
      </c>
      <c r="C145" s="219"/>
      <c r="D145" s="142">
        <f>+'St 3.1'!D145+'St 3.2'!D145</f>
        <v>176165.71949583272</v>
      </c>
      <c r="E145" s="142">
        <f>+'St 3.1'!E145+'St 3.2'!E145</f>
        <v>225702.98243250363</v>
      </c>
      <c r="F145" s="142">
        <f>+'St 3.1'!F145+'St 3.2'!F145</f>
        <v>237493.75305227004</v>
      </c>
      <c r="G145" s="142">
        <f>+'St 3.1'!G145+'St 3.2'!G145</f>
        <v>193710.65516957297</v>
      </c>
      <c r="H145" s="142">
        <f>+'St 3.1'!H145+'St 3.2'!H145</f>
        <v>235214.33393314204</v>
      </c>
      <c r="I145" s="142">
        <f>+'St 3.1'!I145+'St 3.2'!I145</f>
        <v>245911.74485157666</v>
      </c>
      <c r="J145" s="142">
        <f>+'St 3.1'!J145+'St 3.2'!J145</f>
        <v>302771.93207946816</v>
      </c>
      <c r="K145" s="142">
        <f>+'St 3.1'!K145+'St 3.2'!K145</f>
        <v>351832.89749140985</v>
      </c>
      <c r="L145" s="142">
        <f>+'St 3.1'!L145+'St 3.2'!L145</f>
        <v>364696.96310945187</v>
      </c>
      <c r="M145" s="142">
        <f>+'St 3.1'!M145+'St 3.2'!M145</f>
        <v>363951.0893136012</v>
      </c>
      <c r="N145" s="143"/>
      <c r="O145" s="142">
        <f>+'St 3.1'!O145+'St 3.2'!O145</f>
        <v>49537.262936670915</v>
      </c>
      <c r="P145" s="142">
        <f>+'St 3.1'!P145+'St 3.2'!P145</f>
        <v>11790.770619766408</v>
      </c>
      <c r="Q145" s="142">
        <f>+'St 3.1'!Q145+'St 3.2'!Q145</f>
        <v>-43783.097882697075</v>
      </c>
      <c r="R145" s="142">
        <f>+'St 3.1'!R145+'St 3.2'!R145</f>
        <v>41503.678763569085</v>
      </c>
      <c r="S145" s="142">
        <f>+'St 3.1'!S145+'St 3.2'!S145</f>
        <v>10697.410918434616</v>
      </c>
      <c r="T145" s="142">
        <f>+'St 3.1'!T145+'St 3.2'!T145</f>
        <v>56860.187227891496</v>
      </c>
      <c r="U145" s="142">
        <f>+'St 3.1'!U145+'St 3.2'!U145</f>
        <v>49060.965411941695</v>
      </c>
      <c r="V145" s="142">
        <f>+'St 3.1'!V145+'St 3.2'!V145</f>
        <v>12864.065618042014</v>
      </c>
      <c r="W145" s="142">
        <f>+'St 3.1'!W145+'St 3.2'!W145</f>
        <v>-745.87379585068447</v>
      </c>
      <c r="X145" s="150"/>
      <c r="Y145" s="150"/>
      <c r="Z145" s="150"/>
      <c r="AA145" s="150"/>
      <c r="AB145" s="150"/>
      <c r="AC145" s="150"/>
      <c r="AD145" s="150"/>
      <c r="AE145" s="150"/>
      <c r="AF145" s="150"/>
    </row>
    <row r="146" spans="1:32">
      <c r="B146" s="7" t="s">
        <v>45</v>
      </c>
      <c r="C146" s="219"/>
      <c r="D146" s="142">
        <f>+'St 3.1'!D146+'St 3.2'!D146</f>
        <v>0</v>
      </c>
      <c r="E146" s="142">
        <f>+'St 3.1'!E146+'St 3.2'!E146</f>
        <v>0</v>
      </c>
      <c r="F146" s="142">
        <f>+'St 3.1'!F146+'St 3.2'!F146</f>
        <v>0</v>
      </c>
      <c r="G146" s="142">
        <f>+'St 3.1'!G146+'St 3.2'!G146</f>
        <v>0</v>
      </c>
      <c r="H146" s="142">
        <f>+'St 3.1'!H146+'St 3.2'!H146</f>
        <v>0</v>
      </c>
      <c r="I146" s="142">
        <f>+'St 3.1'!I146+'St 3.2'!I146</f>
        <v>0</v>
      </c>
      <c r="J146" s="142">
        <f>+'St 3.1'!J146+'St 3.2'!J146</f>
        <v>0</v>
      </c>
      <c r="K146" s="142">
        <f>+'St 3.1'!K146+'St 3.2'!K146</f>
        <v>0</v>
      </c>
      <c r="L146" s="142">
        <f>+'St 3.1'!L146+'St 3.2'!L146</f>
        <v>0</v>
      </c>
      <c r="M146" s="142">
        <f>+'St 3.1'!M146+'St 3.2'!M146</f>
        <v>0</v>
      </c>
      <c r="N146" s="143"/>
      <c r="O146" s="142">
        <f>+'St 3.1'!O146+'St 3.2'!O146</f>
        <v>0</v>
      </c>
      <c r="P146" s="142">
        <f>+'St 3.1'!P146+'St 3.2'!P146</f>
        <v>0</v>
      </c>
      <c r="Q146" s="142">
        <f>+'St 3.1'!Q146+'St 3.2'!Q146</f>
        <v>0</v>
      </c>
      <c r="R146" s="142">
        <f>+'St 3.1'!R146+'St 3.2'!R146</f>
        <v>0</v>
      </c>
      <c r="S146" s="142">
        <f>+'St 3.1'!S146+'St 3.2'!S146</f>
        <v>0</v>
      </c>
      <c r="T146" s="142">
        <f>+'St 3.1'!T146+'St 3.2'!T146</f>
        <v>0</v>
      </c>
      <c r="U146" s="142">
        <f>+'St 3.1'!U146+'St 3.2'!U146</f>
        <v>0</v>
      </c>
      <c r="V146" s="142">
        <f>+'St 3.1'!V146+'St 3.2'!V146</f>
        <v>0</v>
      </c>
      <c r="W146" s="142">
        <f>+'St 3.1'!W146+'St 3.2'!W146</f>
        <v>0</v>
      </c>
      <c r="X146" s="150"/>
      <c r="Y146" s="150"/>
      <c r="Z146" s="150"/>
      <c r="AA146" s="150"/>
      <c r="AB146" s="150"/>
      <c r="AC146" s="150"/>
      <c r="AD146" s="150"/>
      <c r="AE146" s="150"/>
      <c r="AF146" s="150"/>
    </row>
    <row r="147" spans="1:32">
      <c r="B147" s="7" t="s">
        <v>46</v>
      </c>
      <c r="C147" s="219"/>
      <c r="D147" s="142">
        <f>+'St 3.1'!D147+'St 3.2'!D147</f>
        <v>176165.71949583272</v>
      </c>
      <c r="E147" s="142">
        <f>+'St 3.1'!E147+'St 3.2'!E147</f>
        <v>225702.98243250363</v>
      </c>
      <c r="F147" s="142">
        <f>+'St 3.1'!F147+'St 3.2'!F147</f>
        <v>237493.75305227004</v>
      </c>
      <c r="G147" s="142">
        <f>+'St 3.1'!G147+'St 3.2'!G147</f>
        <v>193710.65516957297</v>
      </c>
      <c r="H147" s="142">
        <f>+'St 3.1'!H147+'St 3.2'!H147</f>
        <v>235214.33393314204</v>
      </c>
      <c r="I147" s="142">
        <f>+'St 3.1'!I147+'St 3.2'!I147</f>
        <v>245911.74485157666</v>
      </c>
      <c r="J147" s="142">
        <f>+'St 3.1'!J147+'St 3.2'!J147</f>
        <v>302771.93207946816</v>
      </c>
      <c r="K147" s="142">
        <f>+'St 3.1'!K147+'St 3.2'!K147</f>
        <v>351832.89749140985</v>
      </c>
      <c r="L147" s="142">
        <f>+'St 3.1'!L147+'St 3.2'!L147</f>
        <v>364696.96310945187</v>
      </c>
      <c r="M147" s="142">
        <f>+'St 3.1'!M147+'St 3.2'!M147</f>
        <v>363951.0893136012</v>
      </c>
      <c r="N147" s="143"/>
      <c r="O147" s="142">
        <f>+'St 3.1'!O147+'St 3.2'!O147</f>
        <v>49537.262936670915</v>
      </c>
      <c r="P147" s="142">
        <f>+'St 3.1'!P147+'St 3.2'!P147</f>
        <v>11790.770619766408</v>
      </c>
      <c r="Q147" s="142">
        <f>+'St 3.1'!Q147+'St 3.2'!Q147</f>
        <v>-43783.097882697075</v>
      </c>
      <c r="R147" s="142">
        <f>+'St 3.1'!R147+'St 3.2'!R147</f>
        <v>41503.678763569085</v>
      </c>
      <c r="S147" s="142">
        <f>+'St 3.1'!S147+'St 3.2'!S147</f>
        <v>10697.410918434616</v>
      </c>
      <c r="T147" s="142">
        <f>+'St 3.1'!T147+'St 3.2'!T147</f>
        <v>56860.187227891496</v>
      </c>
      <c r="U147" s="142">
        <f>+'St 3.1'!U147+'St 3.2'!U147</f>
        <v>49060.965411941695</v>
      </c>
      <c r="V147" s="142">
        <f>+'St 3.1'!V147+'St 3.2'!V147</f>
        <v>12864.065618042014</v>
      </c>
      <c r="W147" s="142">
        <f>+'St 3.1'!W147+'St 3.2'!W147</f>
        <v>-745.87379585068447</v>
      </c>
      <c r="X147" s="150"/>
      <c r="Y147" s="150"/>
      <c r="Z147" s="150"/>
      <c r="AA147" s="150"/>
      <c r="AB147" s="150"/>
      <c r="AC147" s="150"/>
      <c r="AD147" s="150"/>
      <c r="AE147" s="150"/>
      <c r="AF147" s="150"/>
    </row>
    <row r="148" spans="1:32">
      <c r="B148" s="6" t="s">
        <v>317</v>
      </c>
      <c r="C148" s="219"/>
      <c r="D148" s="142">
        <f>+'St 3.1'!D148+'St 3.2'!D148</f>
        <v>0</v>
      </c>
      <c r="E148" s="142">
        <f>+'St 3.1'!E148+'St 3.2'!E148</f>
        <v>0</v>
      </c>
      <c r="F148" s="142">
        <f>+'St 3.1'!F148+'St 3.2'!F148</f>
        <v>0</v>
      </c>
      <c r="G148" s="142">
        <f>+'St 3.1'!G148+'St 3.2'!G148</f>
        <v>0</v>
      </c>
      <c r="H148" s="142">
        <f>+'St 3.1'!H148+'St 3.2'!H148</f>
        <v>0</v>
      </c>
      <c r="I148" s="142">
        <f>+'St 3.1'!I148+'St 3.2'!I148</f>
        <v>0</v>
      </c>
      <c r="J148" s="142">
        <f>+'St 3.1'!J148+'St 3.2'!J148</f>
        <v>0</v>
      </c>
      <c r="K148" s="142">
        <f>+'St 3.1'!K148+'St 3.2'!K148</f>
        <v>0</v>
      </c>
      <c r="L148" s="142">
        <f>+'St 3.1'!L148+'St 3.2'!L148</f>
        <v>0</v>
      </c>
      <c r="M148" s="142">
        <f>+'St 3.1'!M148+'St 3.2'!M148</f>
        <v>0</v>
      </c>
      <c r="N148" s="143"/>
      <c r="O148" s="142">
        <f>+'St 3.1'!O148+'St 3.2'!O148</f>
        <v>0</v>
      </c>
      <c r="P148" s="142">
        <f>+'St 3.1'!P148+'St 3.2'!P148</f>
        <v>0</v>
      </c>
      <c r="Q148" s="142">
        <f>+'St 3.1'!Q148+'St 3.2'!Q148</f>
        <v>0</v>
      </c>
      <c r="R148" s="142">
        <f>+'St 3.1'!R148+'St 3.2'!R148</f>
        <v>0</v>
      </c>
      <c r="S148" s="142">
        <f>+'St 3.1'!S148+'St 3.2'!S148</f>
        <v>0</v>
      </c>
      <c r="T148" s="142">
        <f>+'St 3.1'!T148+'St 3.2'!T148</f>
        <v>0</v>
      </c>
      <c r="U148" s="142">
        <f>+'St 3.1'!U148+'St 3.2'!U148</f>
        <v>0</v>
      </c>
      <c r="V148" s="142">
        <f>+'St 3.1'!V148+'St 3.2'!V148</f>
        <v>0</v>
      </c>
      <c r="W148" s="142">
        <f>+'St 3.1'!W148+'St 3.2'!W148</f>
        <v>0</v>
      </c>
      <c r="X148" s="150"/>
      <c r="Y148" s="150"/>
      <c r="Z148" s="150"/>
      <c r="AA148" s="150"/>
      <c r="AB148" s="150"/>
      <c r="AC148" s="150"/>
      <c r="AD148" s="150"/>
      <c r="AE148" s="150"/>
      <c r="AF148" s="150"/>
    </row>
    <row r="149" spans="1:32">
      <c r="B149" s="6" t="s">
        <v>108</v>
      </c>
      <c r="C149" s="219"/>
      <c r="D149" s="142">
        <f>+'St 3.1'!D149+'St 3.2'!D149</f>
        <v>0</v>
      </c>
      <c r="E149" s="142">
        <f>+'St 3.1'!E149+'St 3.2'!E149</f>
        <v>0</v>
      </c>
      <c r="F149" s="142">
        <f>+'St 3.1'!F149+'St 3.2'!F149</f>
        <v>0</v>
      </c>
      <c r="G149" s="142">
        <f>+'St 3.1'!G149+'St 3.2'!G149</f>
        <v>0</v>
      </c>
      <c r="H149" s="142">
        <f>+'St 3.1'!H149+'St 3.2'!H149</f>
        <v>0</v>
      </c>
      <c r="I149" s="142">
        <f>+'St 3.1'!I149+'St 3.2'!I149</f>
        <v>0</v>
      </c>
      <c r="J149" s="142">
        <f>+'St 3.1'!J149+'St 3.2'!J149</f>
        <v>0</v>
      </c>
      <c r="K149" s="142">
        <f>+'St 3.1'!K149+'St 3.2'!K149</f>
        <v>0</v>
      </c>
      <c r="L149" s="142">
        <f>+'St 3.1'!L149+'St 3.2'!L149</f>
        <v>0</v>
      </c>
      <c r="M149" s="142">
        <f>+'St 3.1'!M149+'St 3.2'!M149</f>
        <v>0</v>
      </c>
      <c r="N149" s="143"/>
      <c r="O149" s="142">
        <f>+'St 3.1'!O149+'St 3.2'!O149</f>
        <v>0</v>
      </c>
      <c r="P149" s="142">
        <f>+'St 3.1'!P149+'St 3.2'!P149</f>
        <v>0</v>
      </c>
      <c r="Q149" s="142">
        <f>+'St 3.1'!Q149+'St 3.2'!Q149</f>
        <v>0</v>
      </c>
      <c r="R149" s="142">
        <f>+'St 3.1'!R149+'St 3.2'!R149</f>
        <v>0</v>
      </c>
      <c r="S149" s="142">
        <f>+'St 3.1'!S149+'St 3.2'!S149</f>
        <v>0</v>
      </c>
      <c r="T149" s="142">
        <f>+'St 3.1'!T149+'St 3.2'!T149</f>
        <v>0</v>
      </c>
      <c r="U149" s="142">
        <f>+'St 3.1'!U149+'St 3.2'!U149</f>
        <v>0</v>
      </c>
      <c r="V149" s="142">
        <f>+'St 3.1'!V149+'St 3.2'!V149</f>
        <v>0</v>
      </c>
      <c r="W149" s="142">
        <f>+'St 3.1'!W149+'St 3.2'!W149</f>
        <v>0</v>
      </c>
      <c r="X149" s="150"/>
      <c r="Y149" s="150"/>
      <c r="Z149" s="150"/>
      <c r="AA149" s="150"/>
      <c r="AB149" s="150"/>
      <c r="AC149" s="150"/>
      <c r="AD149" s="150"/>
      <c r="AE149" s="150"/>
      <c r="AF149" s="150"/>
    </row>
    <row r="150" spans="1:32">
      <c r="B150" s="6" t="s">
        <v>48</v>
      </c>
      <c r="C150" s="219"/>
      <c r="D150" s="142">
        <f>+'St 3.1'!D150+'St 3.2'!D150</f>
        <v>0</v>
      </c>
      <c r="E150" s="142">
        <f>+'St 3.1'!E150+'St 3.2'!E150</f>
        <v>0</v>
      </c>
      <c r="F150" s="142">
        <f>+'St 3.1'!F150+'St 3.2'!F150</f>
        <v>0</v>
      </c>
      <c r="G150" s="142">
        <f>+'St 3.1'!G150+'St 3.2'!G150</f>
        <v>0</v>
      </c>
      <c r="H150" s="142">
        <f>+'St 3.1'!H150+'St 3.2'!H150</f>
        <v>0</v>
      </c>
      <c r="I150" s="142">
        <f>+'St 3.1'!I150+'St 3.2'!I150</f>
        <v>0</v>
      </c>
      <c r="J150" s="142">
        <f>+'St 3.1'!J150+'St 3.2'!J150</f>
        <v>0</v>
      </c>
      <c r="K150" s="142">
        <f>+'St 3.1'!K150+'St 3.2'!K150</f>
        <v>0</v>
      </c>
      <c r="L150" s="142">
        <f>+'St 3.1'!L150+'St 3.2'!L150</f>
        <v>0</v>
      </c>
      <c r="M150" s="142">
        <f>+'St 3.1'!M150+'St 3.2'!M150</f>
        <v>0</v>
      </c>
      <c r="N150" s="148"/>
      <c r="O150" s="142">
        <f>+'St 3.1'!O150+'St 3.2'!O150</f>
        <v>0</v>
      </c>
      <c r="P150" s="142">
        <f>+'St 3.1'!P150+'St 3.2'!P150</f>
        <v>0</v>
      </c>
      <c r="Q150" s="142">
        <f>+'St 3.1'!Q150+'St 3.2'!Q150</f>
        <v>0</v>
      </c>
      <c r="R150" s="142">
        <f>+'St 3.1'!R150+'St 3.2'!R150</f>
        <v>0</v>
      </c>
      <c r="S150" s="142">
        <f>+'St 3.1'!S150+'St 3.2'!S150</f>
        <v>0</v>
      </c>
      <c r="T150" s="142">
        <f>+'St 3.1'!T150+'St 3.2'!T150</f>
        <v>0</v>
      </c>
      <c r="U150" s="142">
        <f>+'St 3.1'!U150+'St 3.2'!U150</f>
        <v>0</v>
      </c>
      <c r="V150" s="142">
        <f>+'St 3.1'!V150+'St 3.2'!V150</f>
        <v>0</v>
      </c>
      <c r="W150" s="142">
        <f>+'St 3.1'!W150+'St 3.2'!W150</f>
        <v>0</v>
      </c>
      <c r="X150" s="150"/>
      <c r="Y150" s="150"/>
      <c r="Z150" s="150"/>
      <c r="AA150" s="150"/>
      <c r="AB150" s="150"/>
      <c r="AC150" s="150"/>
      <c r="AD150" s="150"/>
      <c r="AE150" s="150"/>
      <c r="AF150" s="150"/>
    </row>
    <row r="151" spans="1:32">
      <c r="B151" s="6" t="s">
        <v>325</v>
      </c>
      <c r="C151" s="219"/>
      <c r="D151" s="142">
        <f>+'St 3.1'!D151+'St 3.2'!D151</f>
        <v>0</v>
      </c>
      <c r="E151" s="142">
        <f>+'St 3.1'!E151+'St 3.2'!E151</f>
        <v>0</v>
      </c>
      <c r="F151" s="142">
        <f>+'St 3.1'!F151+'St 3.2'!F151</f>
        <v>0</v>
      </c>
      <c r="G151" s="142">
        <f>+'St 3.1'!G151+'St 3.2'!G151</f>
        <v>0</v>
      </c>
      <c r="H151" s="142">
        <f>+'St 3.1'!H151+'St 3.2'!H151</f>
        <v>0</v>
      </c>
      <c r="I151" s="142">
        <f>+'St 3.1'!I151+'St 3.2'!I151</f>
        <v>0</v>
      </c>
      <c r="J151" s="142">
        <f>+'St 3.1'!J151+'St 3.2'!J151</f>
        <v>0</v>
      </c>
      <c r="K151" s="142">
        <f>+'St 3.1'!K151+'St 3.2'!K151</f>
        <v>0</v>
      </c>
      <c r="L151" s="142">
        <f>+'St 3.1'!L151+'St 3.2'!L151</f>
        <v>0</v>
      </c>
      <c r="M151" s="142">
        <f>+'St 3.1'!M151+'St 3.2'!M151</f>
        <v>0</v>
      </c>
      <c r="N151" s="143"/>
      <c r="O151" s="142">
        <f>+'St 3.1'!O151+'St 3.2'!O151</f>
        <v>0</v>
      </c>
      <c r="P151" s="142">
        <f>+'St 3.1'!P151+'St 3.2'!P151</f>
        <v>0</v>
      </c>
      <c r="Q151" s="142">
        <f>+'St 3.1'!Q151+'St 3.2'!Q151</f>
        <v>0</v>
      </c>
      <c r="R151" s="142">
        <f>+'St 3.1'!R151+'St 3.2'!R151</f>
        <v>0</v>
      </c>
      <c r="S151" s="142">
        <f>+'St 3.1'!S151+'St 3.2'!S151</f>
        <v>0</v>
      </c>
      <c r="T151" s="142">
        <f>+'St 3.1'!T151+'St 3.2'!T151</f>
        <v>0</v>
      </c>
      <c r="U151" s="142">
        <f>+'St 3.1'!U151+'St 3.2'!U151</f>
        <v>0</v>
      </c>
      <c r="V151" s="142">
        <f>+'St 3.1'!V151+'St 3.2'!V151</f>
        <v>0</v>
      </c>
      <c r="W151" s="142">
        <f>+'St 3.1'!W151+'St 3.2'!W151</f>
        <v>0</v>
      </c>
      <c r="X151" s="150"/>
      <c r="Y151" s="150"/>
      <c r="Z151" s="150"/>
      <c r="AA151" s="150"/>
      <c r="AB151" s="150"/>
      <c r="AC151" s="150"/>
      <c r="AD151" s="150"/>
      <c r="AE151" s="150"/>
      <c r="AF151" s="150"/>
    </row>
    <row r="152" spans="1:32">
      <c r="B152" s="8" t="s">
        <v>101</v>
      </c>
      <c r="C152" s="219"/>
      <c r="D152" s="142">
        <f>+'St 3.1'!D152+'St 3.2'!D152</f>
        <v>0</v>
      </c>
      <c r="E152" s="142">
        <f>+'St 3.1'!E152+'St 3.2'!E152</f>
        <v>0</v>
      </c>
      <c r="F152" s="142">
        <f>+'St 3.1'!F152+'St 3.2'!F152</f>
        <v>0</v>
      </c>
      <c r="G152" s="142">
        <f>+'St 3.1'!G152+'St 3.2'!G152</f>
        <v>0</v>
      </c>
      <c r="H152" s="142">
        <f>+'St 3.1'!H152+'St 3.2'!H152</f>
        <v>0</v>
      </c>
      <c r="I152" s="142">
        <f>+'St 3.1'!I152+'St 3.2'!I152</f>
        <v>0</v>
      </c>
      <c r="J152" s="142">
        <f>+'St 3.1'!J152+'St 3.2'!J152</f>
        <v>0</v>
      </c>
      <c r="K152" s="142">
        <f>+'St 3.1'!K152+'St 3.2'!K152</f>
        <v>0</v>
      </c>
      <c r="L152" s="142">
        <f>+'St 3.1'!L152+'St 3.2'!L152</f>
        <v>0</v>
      </c>
      <c r="M152" s="142">
        <f>+'St 3.1'!M152+'St 3.2'!M152</f>
        <v>0</v>
      </c>
      <c r="N152" s="143"/>
      <c r="O152" s="142">
        <f>+'St 3.1'!O152+'St 3.2'!O152</f>
        <v>0</v>
      </c>
      <c r="P152" s="142">
        <f>+'St 3.1'!P152+'St 3.2'!P152</f>
        <v>0</v>
      </c>
      <c r="Q152" s="142">
        <f>+'St 3.1'!Q152+'St 3.2'!Q152</f>
        <v>0</v>
      </c>
      <c r="R152" s="142">
        <f>+'St 3.1'!R152+'St 3.2'!R152</f>
        <v>0</v>
      </c>
      <c r="S152" s="142">
        <f>+'St 3.1'!S152+'St 3.2'!S152</f>
        <v>0</v>
      </c>
      <c r="T152" s="142">
        <f>+'St 3.1'!T152+'St 3.2'!T152</f>
        <v>0</v>
      </c>
      <c r="U152" s="142">
        <f>+'St 3.1'!U152+'St 3.2'!U152</f>
        <v>0</v>
      </c>
      <c r="V152" s="142">
        <f>+'St 3.1'!V152+'St 3.2'!V152</f>
        <v>0</v>
      </c>
      <c r="W152" s="142">
        <f>+'St 3.1'!W152+'St 3.2'!W152</f>
        <v>0</v>
      </c>
      <c r="X152" s="150"/>
      <c r="Y152" s="150"/>
      <c r="Z152" s="150"/>
      <c r="AA152" s="150"/>
      <c r="AB152" s="150"/>
      <c r="AC152" s="150"/>
      <c r="AD152" s="150"/>
      <c r="AE152" s="150"/>
      <c r="AF152" s="150"/>
    </row>
    <row r="153" spans="1:32" s="45" customFormat="1">
      <c r="A153" s="38"/>
      <c r="B153" s="5" t="s">
        <v>9</v>
      </c>
      <c r="C153" s="209" t="s">
        <v>296</v>
      </c>
      <c r="D153" s="139">
        <f>+'St 3.1'!D153+'St 3.2'!D153</f>
        <v>604348.07583969412</v>
      </c>
      <c r="E153" s="139">
        <f>+'St 3.1'!E153+'St 3.2'!E153</f>
        <v>615742.3269365005</v>
      </c>
      <c r="F153" s="139">
        <f>+'St 3.1'!F153+'St 3.2'!F153</f>
        <v>680921.90143922321</v>
      </c>
      <c r="G153" s="139">
        <f>+'St 3.1'!G153+'St 3.2'!G153</f>
        <v>709123.53657646687</v>
      </c>
      <c r="H153" s="139">
        <f>+'St 3.1'!H153+'St 3.2'!H153</f>
        <v>754015.27641787357</v>
      </c>
      <c r="I153" s="139">
        <f>+'St 3.1'!I153+'St 3.2'!I153</f>
        <v>744154.03325780563</v>
      </c>
      <c r="J153" s="139">
        <f>+'St 3.1'!J153+'St 3.2'!J153</f>
        <v>774174.20743681409</v>
      </c>
      <c r="K153" s="139">
        <f>+'St 3.1'!K153+'St 3.2'!K153</f>
        <v>794580.66061962862</v>
      </c>
      <c r="L153" s="139">
        <f>+'St 3.1'!L153+'St 3.2'!L153</f>
        <v>737791.30661856872</v>
      </c>
      <c r="M153" s="139">
        <f>+'St 3.1'!M153+'St 3.2'!M153</f>
        <v>597505.24866183253</v>
      </c>
      <c r="N153" s="146"/>
      <c r="O153" s="139">
        <f>+'St 3.1'!O153+'St 3.2'!O153</f>
        <v>11394.251096806398</v>
      </c>
      <c r="P153" s="139">
        <f>+'St 3.1'!P153+'St 3.2'!P153</f>
        <v>65179.574502722637</v>
      </c>
      <c r="Q153" s="139">
        <f>+'St 3.1'!Q153+'St 3.2'!Q153</f>
        <v>28201.635137243691</v>
      </c>
      <c r="R153" s="139">
        <f>+'St 3.1'!R153+'St 3.2'!R153</f>
        <v>44891.739841406772</v>
      </c>
      <c r="S153" s="139">
        <f>+'St 3.1'!S153+'St 3.2'!S153</f>
        <v>-9861.2431600680102</v>
      </c>
      <c r="T153" s="139">
        <f>+'St 3.1'!T153+'St 3.2'!T153</f>
        <v>30020.174179008474</v>
      </c>
      <c r="U153" s="139">
        <f>+'St 3.1'!U153+'St 3.2'!U153</f>
        <v>20406.453182814472</v>
      </c>
      <c r="V153" s="139">
        <f>+'St 3.1'!V153+'St 3.2'!V153</f>
        <v>-56789.354001059808</v>
      </c>
      <c r="W153" s="139">
        <f>+'St 3.1'!W153+'St 3.2'!W153</f>
        <v>-140286.05795673616</v>
      </c>
      <c r="X153" s="149"/>
      <c r="Y153" s="149"/>
      <c r="Z153" s="149"/>
      <c r="AA153" s="149"/>
      <c r="AB153" s="149"/>
      <c r="AC153" s="149"/>
      <c r="AD153" s="149"/>
      <c r="AE153" s="149"/>
      <c r="AF153" s="149"/>
    </row>
    <row r="154" spans="1:32">
      <c r="B154" s="208" t="s">
        <v>40</v>
      </c>
      <c r="C154" s="219"/>
      <c r="D154" s="142">
        <f>+'St 3.1'!D154+'St 3.2'!D154</f>
        <v>604348.07583969412</v>
      </c>
      <c r="E154" s="142">
        <f>+'St 3.1'!E154+'St 3.2'!E154</f>
        <v>615742.3269365005</v>
      </c>
      <c r="F154" s="142">
        <f>+'St 3.1'!F154+'St 3.2'!F154</f>
        <v>680921.90143922297</v>
      </c>
      <c r="G154" s="142">
        <f>+'St 3.1'!G154+'St 3.2'!G154</f>
        <v>709123.53657646687</v>
      </c>
      <c r="H154" s="142">
        <f>+'St 3.1'!H154+'St 3.2'!H154</f>
        <v>754015.2764178738</v>
      </c>
      <c r="I154" s="142">
        <f>+'St 3.1'!I154+'St 3.2'!I154</f>
        <v>744154.03325780563</v>
      </c>
      <c r="J154" s="142">
        <f>+'St 3.1'!J154+'St 3.2'!J154</f>
        <v>774174.20743681397</v>
      </c>
      <c r="K154" s="142">
        <f>+'St 3.1'!K154+'St 3.2'!K154</f>
        <v>794580.66061962838</v>
      </c>
      <c r="L154" s="142">
        <f>+'St 3.1'!L154+'St 3.2'!L154</f>
        <v>737791.30661856872</v>
      </c>
      <c r="M154" s="142">
        <f>+'St 3.1'!M154+'St 3.2'!M154</f>
        <v>597505.24866183253</v>
      </c>
      <c r="N154" s="143"/>
      <c r="O154" s="142">
        <f>+'St 3.1'!O154+'St 3.2'!O154</f>
        <v>11394.25109680642</v>
      </c>
      <c r="P154" s="142">
        <f>+'St 3.1'!P154+'St 3.2'!P154</f>
        <v>65179.57450272252</v>
      </c>
      <c r="Q154" s="142">
        <f>+'St 3.1'!Q154+'St 3.2'!Q154</f>
        <v>28201.635137243793</v>
      </c>
      <c r="R154" s="142">
        <f>+'St 3.1'!R154+'St 3.2'!R154</f>
        <v>44891.739841406932</v>
      </c>
      <c r="S154" s="142">
        <f>+'St 3.1'!S154+'St 3.2'!S154</f>
        <v>-9861.2431600681739</v>
      </c>
      <c r="T154" s="142">
        <f>+'St 3.1'!T154+'St 3.2'!T154</f>
        <v>30020.174179008391</v>
      </c>
      <c r="U154" s="142">
        <f>+'St 3.1'!U154+'St 3.2'!U154</f>
        <v>20406.453182814512</v>
      </c>
      <c r="V154" s="142">
        <f>+'St 3.1'!V154+'St 3.2'!V154</f>
        <v>-56789.354001059772</v>
      </c>
      <c r="W154" s="142">
        <f>+'St 3.1'!W154+'St 3.2'!W154</f>
        <v>-140286.0579567361</v>
      </c>
      <c r="X154" s="150"/>
      <c r="Y154" s="150"/>
      <c r="Z154" s="150"/>
      <c r="AA154" s="150"/>
      <c r="AB154" s="150"/>
      <c r="AC154" s="150"/>
      <c r="AD154" s="150"/>
      <c r="AE154" s="150"/>
      <c r="AF154" s="150"/>
    </row>
    <row r="155" spans="1:32">
      <c r="B155" s="6" t="s">
        <v>41</v>
      </c>
      <c r="C155" s="219"/>
      <c r="D155" s="142">
        <f>+'St 3.1'!D155+'St 3.2'!D155</f>
        <v>0</v>
      </c>
      <c r="E155" s="142">
        <f>+'St 3.1'!E155+'St 3.2'!E155</f>
        <v>0</v>
      </c>
      <c r="F155" s="142">
        <f>+'St 3.1'!F155+'St 3.2'!F155</f>
        <v>0</v>
      </c>
      <c r="G155" s="142">
        <f>+'St 3.1'!G155+'St 3.2'!G155</f>
        <v>0</v>
      </c>
      <c r="H155" s="142">
        <f>+'St 3.1'!H155+'St 3.2'!H155</f>
        <v>0</v>
      </c>
      <c r="I155" s="142">
        <f>+'St 3.1'!I155+'St 3.2'!I155</f>
        <v>0</v>
      </c>
      <c r="J155" s="142">
        <f>+'St 3.1'!J155+'St 3.2'!J155</f>
        <v>0</v>
      </c>
      <c r="K155" s="142">
        <f>+'St 3.1'!K155+'St 3.2'!K155</f>
        <v>0</v>
      </c>
      <c r="L155" s="142">
        <f>+'St 3.1'!L155+'St 3.2'!L155</f>
        <v>0</v>
      </c>
      <c r="M155" s="142">
        <f>+'St 3.1'!M155+'St 3.2'!M155</f>
        <v>0</v>
      </c>
      <c r="N155" s="143"/>
      <c r="O155" s="142">
        <f>+'St 3.1'!O155+'St 3.2'!O155</f>
        <v>0</v>
      </c>
      <c r="P155" s="142">
        <f>+'St 3.1'!P155+'St 3.2'!P155</f>
        <v>0</v>
      </c>
      <c r="Q155" s="142">
        <f>+'St 3.1'!Q155+'St 3.2'!Q155</f>
        <v>0</v>
      </c>
      <c r="R155" s="142">
        <f>+'St 3.1'!R155+'St 3.2'!R155</f>
        <v>0</v>
      </c>
      <c r="S155" s="142">
        <f>+'St 3.1'!S155+'St 3.2'!S155</f>
        <v>0</v>
      </c>
      <c r="T155" s="142">
        <f>+'St 3.1'!T155+'St 3.2'!T155</f>
        <v>0</v>
      </c>
      <c r="U155" s="142">
        <f>+'St 3.1'!U155+'St 3.2'!U155</f>
        <v>0</v>
      </c>
      <c r="V155" s="142">
        <f>+'St 3.1'!V155+'St 3.2'!V155</f>
        <v>0</v>
      </c>
      <c r="W155" s="142">
        <f>+'St 3.1'!W155+'St 3.2'!W155</f>
        <v>0</v>
      </c>
      <c r="X155" s="150"/>
      <c r="Y155" s="150"/>
      <c r="Z155" s="150"/>
      <c r="AA155" s="150"/>
      <c r="AB155" s="150"/>
      <c r="AC155" s="150"/>
      <c r="AD155" s="150"/>
      <c r="AE155" s="150"/>
      <c r="AF155" s="150"/>
    </row>
    <row r="156" spans="1:32">
      <c r="B156" s="6" t="s">
        <v>42</v>
      </c>
      <c r="C156" s="219"/>
      <c r="D156" s="142">
        <f>+'St 3.1'!D156+'St 3.2'!D156</f>
        <v>637.53644583498124</v>
      </c>
      <c r="E156" s="142">
        <f>+'St 3.1'!E156+'St 3.2'!E156</f>
        <v>806.5096892298227</v>
      </c>
      <c r="F156" s="142">
        <f>+'St 3.1'!F156+'St 3.2'!F156</f>
        <v>938.31167879650434</v>
      </c>
      <c r="G156" s="142">
        <f>+'St 3.1'!G156+'St 3.2'!G156</f>
        <v>915.96236217307614</v>
      </c>
      <c r="H156" s="142">
        <f>+'St 3.1'!H156+'St 3.2'!H156</f>
        <v>661.66930483140345</v>
      </c>
      <c r="I156" s="142">
        <f>+'St 3.1'!I156+'St 3.2'!I156</f>
        <v>1749.440264950756</v>
      </c>
      <c r="J156" s="142">
        <f>+'St 3.1'!J156+'St 3.2'!J156</f>
        <v>469.85316644472891</v>
      </c>
      <c r="K156" s="142">
        <f>+'St 3.1'!K156+'St 3.2'!K156</f>
        <v>453.62610354314415</v>
      </c>
      <c r="L156" s="142">
        <f>+'St 3.1'!L156+'St 3.2'!L156</f>
        <v>329.22840669754839</v>
      </c>
      <c r="M156" s="142">
        <f>+'St 3.1'!M156+'St 3.2'!M156</f>
        <v>334.4325521774943</v>
      </c>
      <c r="N156" s="143"/>
      <c r="O156" s="142">
        <f>+'St 3.1'!O156+'St 3.2'!O156</f>
        <v>168.97324339484152</v>
      </c>
      <c r="P156" s="142">
        <f>+'St 3.1'!P156+'St 3.2'!P156</f>
        <v>131.8019895666815</v>
      </c>
      <c r="Q156" s="142">
        <f>+'St 3.1'!Q156+'St 3.2'!Q156</f>
        <v>-22.349316623428095</v>
      </c>
      <c r="R156" s="142">
        <f>+'St 3.1'!R156+'St 3.2'!R156</f>
        <v>-254.29305734167281</v>
      </c>
      <c r="S156" s="142">
        <f>+'St 3.1'!S156+'St 3.2'!S156</f>
        <v>1087.7709601193528</v>
      </c>
      <c r="T156" s="142">
        <f>+'St 3.1'!T156+'St 3.2'!T156</f>
        <v>-1279.5870985060271</v>
      </c>
      <c r="U156" s="142">
        <f>+'St 3.1'!U156+'St 3.2'!U156</f>
        <v>-16.227062901584766</v>
      </c>
      <c r="V156" s="142">
        <f>+'St 3.1'!V156+'St 3.2'!V156</f>
        <v>-124.39769684559576</v>
      </c>
      <c r="W156" s="142">
        <f>+'St 3.1'!W156+'St 3.2'!W156</f>
        <v>5.2041454799459288</v>
      </c>
      <c r="X156" s="150"/>
      <c r="Y156" s="150"/>
      <c r="Z156" s="150"/>
      <c r="AA156" s="150"/>
      <c r="AB156" s="150"/>
      <c r="AC156" s="150"/>
      <c r="AD156" s="150"/>
      <c r="AE156" s="150"/>
      <c r="AF156" s="150"/>
    </row>
    <row r="157" spans="1:32">
      <c r="B157" s="6" t="s">
        <v>43</v>
      </c>
      <c r="C157" s="219"/>
      <c r="D157" s="142">
        <f>+'St 3.1'!D157+'St 3.2'!D157</f>
        <v>36733.826951551746</v>
      </c>
      <c r="E157" s="142">
        <f>+'St 3.1'!E157+'St 3.2'!E157</f>
        <v>40746.873224324314</v>
      </c>
      <c r="F157" s="142">
        <f>+'St 3.1'!F157+'St 3.2'!F157</f>
        <v>45274.341058452665</v>
      </c>
      <c r="G157" s="142">
        <f>+'St 3.1'!G157+'St 3.2'!G157</f>
        <v>49027.917376078702</v>
      </c>
      <c r="H157" s="142">
        <f>+'St 3.1'!H157+'St 3.2'!H157</f>
        <v>51338.736435147803</v>
      </c>
      <c r="I157" s="142">
        <f>+'St 3.1'!I157+'St 3.2'!I157</f>
        <v>59592.031688092437</v>
      </c>
      <c r="J157" s="142">
        <f>+'St 3.1'!J157+'St 3.2'!J157</f>
        <v>78802.168406695855</v>
      </c>
      <c r="K157" s="142">
        <f>+'St 3.1'!K157+'St 3.2'!K157</f>
        <v>111656.653081211</v>
      </c>
      <c r="L157" s="142">
        <f>+'St 3.1'!L157+'St 3.2'!L157</f>
        <v>125265.70162598335</v>
      </c>
      <c r="M157" s="142">
        <f>+'St 3.1'!M157+'St 3.2'!M157</f>
        <v>0</v>
      </c>
      <c r="N157" s="143"/>
      <c r="O157" s="142">
        <f>+'St 3.1'!O157+'St 3.2'!O157</f>
        <v>4013.0462727725726</v>
      </c>
      <c r="P157" s="142">
        <f>+'St 3.1'!P157+'St 3.2'!P157</f>
        <v>4527.4678341283507</v>
      </c>
      <c r="Q157" s="142">
        <f>+'St 3.1'!Q157+'St 3.2'!Q157</f>
        <v>3753.5763176260334</v>
      </c>
      <c r="R157" s="142">
        <f>+'St 3.1'!R157+'St 3.2'!R157</f>
        <v>2310.8190590691038</v>
      </c>
      <c r="S157" s="142">
        <f>+'St 3.1'!S157+'St 3.2'!S157</f>
        <v>8253.2952529446338</v>
      </c>
      <c r="T157" s="142">
        <f>+'St 3.1'!T157+'St 3.2'!T157</f>
        <v>19210.136718603419</v>
      </c>
      <c r="U157" s="142">
        <f>+'St 3.1'!U157+'St 3.2'!U157</f>
        <v>32854.484674515137</v>
      </c>
      <c r="V157" s="142">
        <f>+'St 3.1'!V157+'St 3.2'!V157</f>
        <v>13609.048544772349</v>
      </c>
      <c r="W157" s="142">
        <f>+'St 3.1'!W157+'St 3.2'!W157</f>
        <v>-125265.70162598335</v>
      </c>
      <c r="X157" s="150"/>
      <c r="Y157" s="150"/>
      <c r="Z157" s="150"/>
      <c r="AA157" s="150"/>
      <c r="AB157" s="150"/>
      <c r="AC157" s="150"/>
      <c r="AD157" s="150"/>
      <c r="AE157" s="150"/>
      <c r="AF157" s="150"/>
    </row>
    <row r="158" spans="1:32">
      <c r="B158" s="6" t="s">
        <v>44</v>
      </c>
      <c r="C158" s="219"/>
      <c r="D158" s="142">
        <f>+'St 3.1'!D158+'St 3.2'!D158</f>
        <v>566976.71244230738</v>
      </c>
      <c r="E158" s="142">
        <f>+'St 3.1'!E158+'St 3.2'!E158</f>
        <v>574188.94402294641</v>
      </c>
      <c r="F158" s="142">
        <f>+'St 3.1'!F158+'St 3.2'!F158</f>
        <v>634709.24870197382</v>
      </c>
      <c r="G158" s="142">
        <f>+'St 3.1'!G158+'St 3.2'!G158</f>
        <v>659179.65683821507</v>
      </c>
      <c r="H158" s="142">
        <f>+'St 3.1'!H158+'St 3.2'!H158</f>
        <v>702014.87067789456</v>
      </c>
      <c r="I158" s="142">
        <f>+'St 3.1'!I158+'St 3.2'!I158</f>
        <v>682812.56130476238</v>
      </c>
      <c r="J158" s="142">
        <f>+'St 3.1'!J158+'St 3.2'!J158</f>
        <v>694902.18586367345</v>
      </c>
      <c r="K158" s="142">
        <f>+'St 3.1'!K158+'St 3.2'!K158</f>
        <v>682470.38143487438</v>
      </c>
      <c r="L158" s="142">
        <f>+'St 3.1'!L158+'St 3.2'!L158</f>
        <v>612196.37658588786</v>
      </c>
      <c r="M158" s="142">
        <f>+'St 3.1'!M158+'St 3.2'!M158</f>
        <v>597170.81610965519</v>
      </c>
      <c r="N158" s="143"/>
      <c r="O158" s="142">
        <f>+'St 3.1'!O158+'St 3.2'!O158</f>
        <v>7212.2315806390015</v>
      </c>
      <c r="P158" s="142">
        <f>+'St 3.1'!P158+'St 3.2'!P158</f>
        <v>60520.304679027482</v>
      </c>
      <c r="Q158" s="142">
        <f>+'St 3.1'!Q158+'St 3.2'!Q158</f>
        <v>24470.408136241189</v>
      </c>
      <c r="R158" s="142">
        <f>+'St 3.1'!R158+'St 3.2'!R158</f>
        <v>42835.21383967952</v>
      </c>
      <c r="S158" s="142">
        <f>+'St 3.1'!S158+'St 3.2'!S158</f>
        <v>-19202.309373132175</v>
      </c>
      <c r="T158" s="142">
        <f>+'St 3.1'!T158+'St 3.2'!T158</f>
        <v>12089.624558911008</v>
      </c>
      <c r="U158" s="142">
        <f>+'St 3.1'!U158+'St 3.2'!U158</f>
        <v>-12431.804428799045</v>
      </c>
      <c r="V158" s="142">
        <f>+'St 3.1'!V158+'St 3.2'!V158</f>
        <v>-70274.004848986529</v>
      </c>
      <c r="W158" s="142">
        <f>+'St 3.1'!W158+'St 3.2'!W158</f>
        <v>-15025.560476232704</v>
      </c>
      <c r="X158" s="150"/>
      <c r="Y158" s="150"/>
      <c r="Z158" s="150"/>
      <c r="AA158" s="150"/>
      <c r="AB158" s="150"/>
      <c r="AC158" s="150"/>
      <c r="AD158" s="150"/>
      <c r="AE158" s="150"/>
      <c r="AF158" s="150"/>
    </row>
    <row r="159" spans="1:32">
      <c r="B159" s="7" t="s">
        <v>45</v>
      </c>
      <c r="C159" s="219"/>
      <c r="D159" s="142">
        <f>+'St 3.1'!D159+'St 3.2'!D159</f>
        <v>49699.992442307426</v>
      </c>
      <c r="E159" s="142">
        <f>+'St 3.1'!E159+'St 3.2'!E159</f>
        <v>56967.674022946361</v>
      </c>
      <c r="F159" s="142">
        <f>+'St 3.1'!F159+'St 3.2'!F159</f>
        <v>115546.25133173581</v>
      </c>
      <c r="G159" s="142">
        <f>+'St 3.1'!G159+'St 3.2'!G159</f>
        <v>115659.90202016437</v>
      </c>
      <c r="H159" s="142">
        <f>+'St 3.1'!H159+'St 3.2'!H159</f>
        <v>130956.17098648363</v>
      </c>
      <c r="I159" s="142">
        <f>+'St 3.1'!I159+'St 3.2'!I159</f>
        <v>144151.20700908481</v>
      </c>
      <c r="J159" s="142">
        <f>+'St 3.1'!J159+'St 3.2'!J159</f>
        <v>186572.40167774566</v>
      </c>
      <c r="K159" s="142">
        <f>+'St 3.1'!K159+'St 3.2'!K159</f>
        <v>208113.94694059016</v>
      </c>
      <c r="L159" s="142">
        <f>+'St 3.1'!L159+'St 3.2'!L159</f>
        <v>165883.97303115265</v>
      </c>
      <c r="M159" s="142">
        <f>+'St 3.1'!M159+'St 3.2'!M159</f>
        <v>174512.77702919621</v>
      </c>
      <c r="N159" s="143"/>
      <c r="O159" s="142">
        <f>+'St 3.1'!O159+'St 3.2'!O159</f>
        <v>7267.6815806389295</v>
      </c>
      <c r="P159" s="142">
        <f>+'St 3.1'!P159+'St 3.2'!P159</f>
        <v>58578.577308789456</v>
      </c>
      <c r="Q159" s="142">
        <f>+'St 3.1'!Q159+'St 3.2'!Q159</f>
        <v>113.6506884285609</v>
      </c>
      <c r="R159" s="142">
        <f>+'St 3.1'!R159+'St 3.2'!R159</f>
        <v>15296.268966319258</v>
      </c>
      <c r="S159" s="142">
        <f>+'St 3.1'!S159+'St 3.2'!S159</f>
        <v>13195.036022601176</v>
      </c>
      <c r="T159" s="142">
        <f>+'St 3.1'!T159+'St 3.2'!T159</f>
        <v>42421.194668660835</v>
      </c>
      <c r="U159" s="142">
        <f>+'St 3.1'!U159+'St 3.2'!U159</f>
        <v>21541.545262844535</v>
      </c>
      <c r="V159" s="142">
        <f>+'St 3.1'!V159+'St 3.2'!V159</f>
        <v>-42229.973909437511</v>
      </c>
      <c r="W159" s="142">
        <f>+'St 3.1'!W159+'St 3.2'!W159</f>
        <v>8628.8039980435533</v>
      </c>
      <c r="X159" s="150"/>
      <c r="Y159" s="150"/>
      <c r="Z159" s="150"/>
      <c r="AA159" s="150"/>
      <c r="AB159" s="150"/>
      <c r="AC159" s="150"/>
      <c r="AD159" s="150"/>
      <c r="AE159" s="150"/>
      <c r="AF159" s="150"/>
    </row>
    <row r="160" spans="1:32">
      <c r="B160" s="7" t="s">
        <v>46</v>
      </c>
      <c r="C160" s="219"/>
      <c r="D160" s="142">
        <f>+'St 3.1'!D160+'St 3.2'!D160</f>
        <v>517276.71999999991</v>
      </c>
      <c r="E160" s="142">
        <f>+'St 3.1'!E160+'St 3.2'!E160</f>
        <v>517221.27</v>
      </c>
      <c r="F160" s="142">
        <f>+'St 3.1'!F160+'St 3.2'!F160</f>
        <v>519162.99737023801</v>
      </c>
      <c r="G160" s="142">
        <f>+'St 3.1'!G160+'St 3.2'!G160</f>
        <v>543519.75481805066</v>
      </c>
      <c r="H160" s="142">
        <f>+'St 3.1'!H160+'St 3.2'!H160</f>
        <v>571058.69969141099</v>
      </c>
      <c r="I160" s="142">
        <f>+'St 3.1'!I160+'St 3.2'!I160</f>
        <v>538661.35429567762</v>
      </c>
      <c r="J160" s="142">
        <f>+'St 3.1'!J160+'St 3.2'!J160</f>
        <v>508329.78418592777</v>
      </c>
      <c r="K160" s="142">
        <f>+'St 3.1'!K160+'St 3.2'!K160</f>
        <v>474356.43449428416</v>
      </c>
      <c r="L160" s="142">
        <f>+'St 3.1'!L160+'St 3.2'!L160</f>
        <v>446312.40355473518</v>
      </c>
      <c r="M160" s="142">
        <f>+'St 3.1'!M160+'St 3.2'!M160</f>
        <v>422658.03908045893</v>
      </c>
      <c r="N160" s="143"/>
      <c r="O160" s="142">
        <f>+'St 3.1'!O160+'St 3.2'!O160</f>
        <v>-55.449999999927968</v>
      </c>
      <c r="P160" s="142">
        <f>+'St 3.1'!P160+'St 3.2'!P160</f>
        <v>1941.7273702380205</v>
      </c>
      <c r="Q160" s="142">
        <f>+'St 3.1'!Q160+'St 3.2'!Q160</f>
        <v>24356.757447812641</v>
      </c>
      <c r="R160" s="142">
        <f>+'St 3.1'!R160+'St 3.2'!R160</f>
        <v>27538.944873360258</v>
      </c>
      <c r="S160" s="142">
        <f>+'St 3.1'!S160+'St 3.2'!S160</f>
        <v>-32397.345395733351</v>
      </c>
      <c r="T160" s="142">
        <f>+'St 3.1'!T160+'St 3.2'!T160</f>
        <v>-30331.570109749828</v>
      </c>
      <c r="U160" s="142">
        <f>+'St 3.1'!U160+'St 3.2'!U160</f>
        <v>-33973.349691643591</v>
      </c>
      <c r="V160" s="142">
        <f>+'St 3.1'!V160+'St 3.2'!V160</f>
        <v>-28044.030939549015</v>
      </c>
      <c r="W160" s="142">
        <f>+'St 3.1'!W160+'St 3.2'!W160</f>
        <v>-23654.364474276237</v>
      </c>
      <c r="X160" s="150"/>
      <c r="Y160" s="150"/>
      <c r="Z160" s="150"/>
      <c r="AA160" s="150"/>
      <c r="AB160" s="150"/>
      <c r="AC160" s="150"/>
      <c r="AD160" s="150"/>
      <c r="AE160" s="150"/>
      <c r="AF160" s="150"/>
    </row>
    <row r="161" spans="1:32">
      <c r="B161" s="6" t="s">
        <v>317</v>
      </c>
      <c r="C161" s="219"/>
      <c r="D161" s="142">
        <f>+'St 3.1'!D161+'St 3.2'!D161</f>
        <v>0</v>
      </c>
      <c r="E161" s="142">
        <f>+'St 3.1'!E161+'St 3.2'!E161</f>
        <v>0</v>
      </c>
      <c r="F161" s="142">
        <f>+'St 3.1'!F161+'St 3.2'!F161</f>
        <v>0</v>
      </c>
      <c r="G161" s="142">
        <f>+'St 3.1'!G161+'St 3.2'!G161</f>
        <v>0</v>
      </c>
      <c r="H161" s="142">
        <f>+'St 3.1'!H161+'St 3.2'!H161</f>
        <v>0</v>
      </c>
      <c r="I161" s="142">
        <f>+'St 3.1'!I161+'St 3.2'!I161</f>
        <v>0</v>
      </c>
      <c r="J161" s="142">
        <f>+'St 3.1'!J161+'St 3.2'!J161</f>
        <v>0</v>
      </c>
      <c r="K161" s="142">
        <f>+'St 3.1'!K161+'St 3.2'!K161</f>
        <v>0</v>
      </c>
      <c r="L161" s="142">
        <f>+'St 3.1'!L161+'St 3.2'!L161</f>
        <v>0</v>
      </c>
      <c r="M161" s="142">
        <f>+'St 3.1'!M161+'St 3.2'!M161</f>
        <v>0</v>
      </c>
      <c r="N161" s="143"/>
      <c r="O161" s="142">
        <f>+'St 3.1'!O161+'St 3.2'!O161</f>
        <v>0</v>
      </c>
      <c r="P161" s="142">
        <f>+'St 3.1'!P161+'St 3.2'!P161</f>
        <v>0</v>
      </c>
      <c r="Q161" s="142">
        <f>+'St 3.1'!Q161+'St 3.2'!Q161</f>
        <v>0</v>
      </c>
      <c r="R161" s="142">
        <f>+'St 3.1'!R161+'St 3.2'!R161</f>
        <v>0</v>
      </c>
      <c r="S161" s="142">
        <f>+'St 3.1'!S161+'St 3.2'!S161</f>
        <v>0</v>
      </c>
      <c r="T161" s="142">
        <f>+'St 3.1'!T161+'St 3.2'!T161</f>
        <v>0</v>
      </c>
      <c r="U161" s="142">
        <f>+'St 3.1'!U161+'St 3.2'!U161</f>
        <v>0</v>
      </c>
      <c r="V161" s="142">
        <f>+'St 3.1'!V161+'St 3.2'!V161</f>
        <v>0</v>
      </c>
      <c r="W161" s="142">
        <f>+'St 3.1'!W161+'St 3.2'!W161</f>
        <v>0</v>
      </c>
      <c r="X161" s="150"/>
      <c r="Y161" s="150"/>
      <c r="Z161" s="150"/>
      <c r="AA161" s="150"/>
      <c r="AB161" s="150"/>
      <c r="AC161" s="150"/>
      <c r="AD161" s="150"/>
      <c r="AE161" s="150"/>
      <c r="AF161" s="150"/>
    </row>
    <row r="162" spans="1:32">
      <c r="B162" s="6" t="s">
        <v>108</v>
      </c>
      <c r="C162" s="219"/>
      <c r="D162" s="142">
        <f>+'St 3.1'!D162+'St 3.2'!D162</f>
        <v>0</v>
      </c>
      <c r="E162" s="142">
        <f>+'St 3.1'!E162+'St 3.2'!E162</f>
        <v>0</v>
      </c>
      <c r="F162" s="142">
        <f>+'St 3.1'!F162+'St 3.2'!F162</f>
        <v>0</v>
      </c>
      <c r="G162" s="142">
        <f>+'St 3.1'!G162+'St 3.2'!G162</f>
        <v>0</v>
      </c>
      <c r="H162" s="142">
        <f>+'St 3.1'!H162+'St 3.2'!H162</f>
        <v>0</v>
      </c>
      <c r="I162" s="142">
        <f>+'St 3.1'!I162+'St 3.2'!I162</f>
        <v>0</v>
      </c>
      <c r="J162" s="142">
        <f>+'St 3.1'!J162+'St 3.2'!J162</f>
        <v>0</v>
      </c>
      <c r="K162" s="142">
        <f>+'St 3.1'!K162+'St 3.2'!K162</f>
        <v>0</v>
      </c>
      <c r="L162" s="142">
        <f>+'St 3.1'!L162+'St 3.2'!L162</f>
        <v>0</v>
      </c>
      <c r="M162" s="142">
        <f>+'St 3.1'!M162+'St 3.2'!M162</f>
        <v>0</v>
      </c>
      <c r="N162" s="143"/>
      <c r="O162" s="142">
        <f>+'St 3.1'!O162+'St 3.2'!O162</f>
        <v>0</v>
      </c>
      <c r="P162" s="142">
        <f>+'St 3.1'!P162+'St 3.2'!P162</f>
        <v>0</v>
      </c>
      <c r="Q162" s="142">
        <f>+'St 3.1'!Q162+'St 3.2'!Q162</f>
        <v>0</v>
      </c>
      <c r="R162" s="142">
        <f>+'St 3.1'!R162+'St 3.2'!R162</f>
        <v>0</v>
      </c>
      <c r="S162" s="142">
        <f>+'St 3.1'!S162+'St 3.2'!S162</f>
        <v>0</v>
      </c>
      <c r="T162" s="142">
        <f>+'St 3.1'!T162+'St 3.2'!T162</f>
        <v>0</v>
      </c>
      <c r="U162" s="142">
        <f>+'St 3.1'!U162+'St 3.2'!U162</f>
        <v>0</v>
      </c>
      <c r="V162" s="142">
        <f>+'St 3.1'!V162+'St 3.2'!V162</f>
        <v>0</v>
      </c>
      <c r="W162" s="142">
        <f>+'St 3.1'!W162+'St 3.2'!W162</f>
        <v>0</v>
      </c>
      <c r="X162" s="150"/>
      <c r="Y162" s="150"/>
      <c r="Z162" s="150"/>
      <c r="AA162" s="150"/>
      <c r="AB162" s="150"/>
      <c r="AC162" s="150"/>
      <c r="AD162" s="150"/>
      <c r="AE162" s="150"/>
      <c r="AF162" s="150"/>
    </row>
    <row r="163" spans="1:32">
      <c r="B163" s="6" t="s">
        <v>48</v>
      </c>
      <c r="C163" s="219"/>
      <c r="D163" s="142">
        <f>+'St 3.1'!D163+'St 3.2'!D163</f>
        <v>0</v>
      </c>
      <c r="E163" s="142">
        <f>+'St 3.1'!E163+'St 3.2'!E163</f>
        <v>0</v>
      </c>
      <c r="F163" s="142">
        <f>+'St 3.1'!F163+'St 3.2'!F163</f>
        <v>0</v>
      </c>
      <c r="G163" s="142">
        <f>+'St 3.1'!G163+'St 3.2'!G163</f>
        <v>0</v>
      </c>
      <c r="H163" s="142">
        <f>+'St 3.1'!H163+'St 3.2'!H163</f>
        <v>0</v>
      </c>
      <c r="I163" s="142">
        <f>+'St 3.1'!I163+'St 3.2'!I163</f>
        <v>0</v>
      </c>
      <c r="J163" s="142">
        <f>+'St 3.1'!J163+'St 3.2'!J163</f>
        <v>0</v>
      </c>
      <c r="K163" s="142">
        <f>+'St 3.1'!K163+'St 3.2'!K163</f>
        <v>0</v>
      </c>
      <c r="L163" s="142">
        <f>+'St 3.1'!L163+'St 3.2'!L163</f>
        <v>0</v>
      </c>
      <c r="M163" s="142">
        <f>+'St 3.1'!M163+'St 3.2'!M163</f>
        <v>0</v>
      </c>
      <c r="N163" s="148"/>
      <c r="O163" s="142">
        <f>+'St 3.1'!O163+'St 3.2'!O163</f>
        <v>0</v>
      </c>
      <c r="P163" s="142">
        <f>+'St 3.1'!P163+'St 3.2'!P163</f>
        <v>0</v>
      </c>
      <c r="Q163" s="142">
        <f>+'St 3.1'!Q163+'St 3.2'!Q163</f>
        <v>0</v>
      </c>
      <c r="R163" s="142">
        <f>+'St 3.1'!R163+'St 3.2'!R163</f>
        <v>0</v>
      </c>
      <c r="S163" s="142">
        <f>+'St 3.1'!S163+'St 3.2'!S163</f>
        <v>0</v>
      </c>
      <c r="T163" s="142">
        <f>+'St 3.1'!T163+'St 3.2'!T163</f>
        <v>0</v>
      </c>
      <c r="U163" s="142">
        <f>+'St 3.1'!U163+'St 3.2'!U163</f>
        <v>0</v>
      </c>
      <c r="V163" s="142">
        <f>+'St 3.1'!V163+'St 3.2'!V163</f>
        <v>0</v>
      </c>
      <c r="W163" s="142">
        <f>+'St 3.1'!W163+'St 3.2'!W163</f>
        <v>0</v>
      </c>
      <c r="X163" s="150"/>
      <c r="Y163" s="150"/>
      <c r="Z163" s="150"/>
      <c r="AA163" s="150"/>
      <c r="AB163" s="150"/>
      <c r="AC163" s="150"/>
      <c r="AD163" s="150"/>
      <c r="AE163" s="150"/>
      <c r="AF163" s="150"/>
    </row>
    <row r="164" spans="1:32">
      <c r="B164" s="6" t="s">
        <v>325</v>
      </c>
      <c r="C164" s="219"/>
      <c r="D164" s="142">
        <f>+'St 3.1'!D164+'St 3.2'!D164</f>
        <v>0</v>
      </c>
      <c r="E164" s="142">
        <f>+'St 3.1'!E164+'St 3.2'!E164</f>
        <v>0</v>
      </c>
      <c r="F164" s="142">
        <f>+'St 3.1'!F164+'St 3.2'!F164</f>
        <v>0</v>
      </c>
      <c r="G164" s="142">
        <f>+'St 3.1'!G164+'St 3.2'!G164</f>
        <v>0</v>
      </c>
      <c r="H164" s="142">
        <f>+'St 3.1'!H164+'St 3.2'!H164</f>
        <v>0</v>
      </c>
      <c r="I164" s="142">
        <f>+'St 3.1'!I164+'St 3.2'!I164</f>
        <v>0</v>
      </c>
      <c r="J164" s="142">
        <f>+'St 3.1'!J164+'St 3.2'!J164</f>
        <v>0</v>
      </c>
      <c r="K164" s="142">
        <f>+'St 3.1'!K164+'St 3.2'!K164</f>
        <v>0</v>
      </c>
      <c r="L164" s="142">
        <f>+'St 3.1'!L164+'St 3.2'!L164</f>
        <v>0</v>
      </c>
      <c r="M164" s="142">
        <f>+'St 3.1'!M164+'St 3.2'!M164</f>
        <v>0</v>
      </c>
      <c r="N164" s="143"/>
      <c r="O164" s="142">
        <f>+'St 3.1'!O164+'St 3.2'!O164</f>
        <v>0</v>
      </c>
      <c r="P164" s="142">
        <f>+'St 3.1'!P164+'St 3.2'!P164</f>
        <v>0</v>
      </c>
      <c r="Q164" s="142">
        <f>+'St 3.1'!Q164+'St 3.2'!Q164</f>
        <v>0</v>
      </c>
      <c r="R164" s="142">
        <f>+'St 3.1'!R164+'St 3.2'!R164</f>
        <v>0</v>
      </c>
      <c r="S164" s="142">
        <f>+'St 3.1'!S164+'St 3.2'!S164</f>
        <v>0</v>
      </c>
      <c r="T164" s="142">
        <f>+'St 3.1'!T164+'St 3.2'!T164</f>
        <v>0</v>
      </c>
      <c r="U164" s="142">
        <f>+'St 3.1'!U164+'St 3.2'!U164</f>
        <v>0</v>
      </c>
      <c r="V164" s="142">
        <f>+'St 3.1'!V164+'St 3.2'!V164</f>
        <v>0</v>
      </c>
      <c r="W164" s="142">
        <f>+'St 3.1'!W164+'St 3.2'!W164</f>
        <v>0</v>
      </c>
      <c r="X164" s="150"/>
      <c r="Y164" s="150"/>
      <c r="Z164" s="150"/>
      <c r="AA164" s="150"/>
      <c r="AB164" s="150"/>
      <c r="AC164" s="150"/>
      <c r="AD164" s="150"/>
      <c r="AE164" s="150"/>
      <c r="AF164" s="150"/>
    </row>
    <row r="165" spans="1:32">
      <c r="B165" s="8" t="s">
        <v>101</v>
      </c>
      <c r="C165" s="219"/>
      <c r="D165" s="142">
        <f>+'St 3.1'!D165+'St 3.2'!D165</f>
        <v>0</v>
      </c>
      <c r="E165" s="142">
        <f>+'St 3.1'!E165+'St 3.2'!E165</f>
        <v>0</v>
      </c>
      <c r="F165" s="142">
        <f>+'St 3.1'!F165+'St 3.2'!F165</f>
        <v>0</v>
      </c>
      <c r="G165" s="142">
        <f>+'St 3.1'!G165+'St 3.2'!G165</f>
        <v>0</v>
      </c>
      <c r="H165" s="142">
        <f>+'St 3.1'!H165+'St 3.2'!H165</f>
        <v>0</v>
      </c>
      <c r="I165" s="142">
        <f>+'St 3.1'!I165+'St 3.2'!I165</f>
        <v>0</v>
      </c>
      <c r="J165" s="142">
        <f>+'St 3.1'!J165+'St 3.2'!J165</f>
        <v>0</v>
      </c>
      <c r="K165" s="142">
        <f>+'St 3.1'!K165+'St 3.2'!K165</f>
        <v>0</v>
      </c>
      <c r="L165" s="142">
        <f>+'St 3.1'!L165+'St 3.2'!L165</f>
        <v>0</v>
      </c>
      <c r="M165" s="142">
        <f>+'St 3.1'!M165+'St 3.2'!M165</f>
        <v>0</v>
      </c>
      <c r="N165" s="143"/>
      <c r="O165" s="142">
        <f>+'St 3.1'!O165+'St 3.2'!O165</f>
        <v>0</v>
      </c>
      <c r="P165" s="142">
        <f>+'St 3.1'!P165+'St 3.2'!P165</f>
        <v>0</v>
      </c>
      <c r="Q165" s="142">
        <f>+'St 3.1'!Q165+'St 3.2'!Q165</f>
        <v>0</v>
      </c>
      <c r="R165" s="142">
        <f>+'St 3.1'!R165+'St 3.2'!R165</f>
        <v>0</v>
      </c>
      <c r="S165" s="142">
        <f>+'St 3.1'!S165+'St 3.2'!S165</f>
        <v>0</v>
      </c>
      <c r="T165" s="142">
        <f>+'St 3.1'!T165+'St 3.2'!T165</f>
        <v>0</v>
      </c>
      <c r="U165" s="142">
        <f>+'St 3.1'!U165+'St 3.2'!U165</f>
        <v>0</v>
      </c>
      <c r="V165" s="142">
        <f>+'St 3.1'!V165+'St 3.2'!V165</f>
        <v>0</v>
      </c>
      <c r="W165" s="142">
        <f>+'St 3.1'!W165+'St 3.2'!W165</f>
        <v>0</v>
      </c>
      <c r="X165" s="150"/>
      <c r="Y165" s="150"/>
      <c r="Z165" s="150"/>
      <c r="AA165" s="150"/>
      <c r="AB165" s="150"/>
      <c r="AC165" s="150"/>
      <c r="AD165" s="150"/>
      <c r="AE165" s="150"/>
      <c r="AF165" s="150"/>
    </row>
    <row r="166" spans="1:32" s="45" customFormat="1">
      <c r="A166" s="38"/>
      <c r="B166" s="5" t="s">
        <v>25</v>
      </c>
      <c r="C166" s="209" t="s">
        <v>297</v>
      </c>
      <c r="D166" s="139">
        <f>+'St 3.1'!D166+'St 3.2'!D166</f>
        <v>245359.09600879828</v>
      </c>
      <c r="E166" s="139">
        <f>+'St 3.1'!E166+'St 3.2'!E166</f>
        <v>251816.65617520106</v>
      </c>
      <c r="F166" s="139">
        <f>+'St 3.1'!F166+'St 3.2'!F166</f>
        <v>257227.88473907235</v>
      </c>
      <c r="G166" s="139">
        <f>+'St 3.1'!G166+'St 3.2'!G166</f>
        <v>365755.94177361275</v>
      </c>
      <c r="H166" s="139">
        <f>+'St 3.1'!H166+'St 3.2'!H166</f>
        <v>383675.80097842868</v>
      </c>
      <c r="I166" s="139">
        <f>+'St 3.1'!I166+'St 3.2'!I166</f>
        <v>460852.39475472562</v>
      </c>
      <c r="J166" s="139">
        <f>+'St 3.1'!J166+'St 3.2'!J166</f>
        <v>564140.52040633152</v>
      </c>
      <c r="K166" s="139">
        <f>+'St 3.1'!K166+'St 3.2'!K166</f>
        <v>710266.40944537497</v>
      </c>
      <c r="L166" s="139">
        <f>+'St 3.1'!L166+'St 3.2'!L166</f>
        <v>917591.80987092911</v>
      </c>
      <c r="M166" s="139">
        <f>+'St 3.1'!M166+'St 3.2'!M166</f>
        <v>864732.0080092703</v>
      </c>
      <c r="N166" s="146"/>
      <c r="O166" s="139">
        <f>+'St 3.1'!O166+'St 3.2'!O166</f>
        <v>6457.5601664027854</v>
      </c>
      <c r="P166" s="139">
        <f>+'St 3.1'!P166+'St 3.2'!P166</f>
        <v>5411.2285638712674</v>
      </c>
      <c r="Q166" s="139">
        <f>+'St 3.1'!Q166+'St 3.2'!Q166</f>
        <v>108528.0570345404</v>
      </c>
      <c r="R166" s="139">
        <f>+'St 3.1'!R166+'St 3.2'!R166</f>
        <v>17919.859204815944</v>
      </c>
      <c r="S166" s="139">
        <f>+'St 3.1'!S166+'St 3.2'!S166</f>
        <v>77176.593776296926</v>
      </c>
      <c r="T166" s="139">
        <f>+'St 3.1'!T166+'St 3.2'!T166</f>
        <v>103288.12565160597</v>
      </c>
      <c r="U166" s="139">
        <f>+'St 3.1'!U166+'St 3.2'!U166</f>
        <v>146125.88903904334</v>
      </c>
      <c r="V166" s="139">
        <f>+'St 3.1'!V166+'St 3.2'!V166</f>
        <v>207325.40042555419</v>
      </c>
      <c r="W166" s="139">
        <f>+'St 3.1'!W166+'St 3.2'!W166</f>
        <v>-52859.80186165878</v>
      </c>
      <c r="X166" s="149"/>
      <c r="Y166" s="149"/>
      <c r="Z166" s="149"/>
      <c r="AA166" s="149"/>
      <c r="AB166" s="149"/>
      <c r="AC166" s="149"/>
      <c r="AD166" s="149"/>
      <c r="AE166" s="149"/>
      <c r="AF166" s="149"/>
    </row>
    <row r="167" spans="1:32">
      <c r="B167" s="208" t="s">
        <v>40</v>
      </c>
      <c r="C167" s="219"/>
      <c r="D167" s="142">
        <f>+'St 3.1'!D167+'St 3.2'!D167</f>
        <v>240381.32600879826</v>
      </c>
      <c r="E167" s="142">
        <f>+'St 3.1'!E167+'St 3.2'!E167</f>
        <v>245277.88617520104</v>
      </c>
      <c r="F167" s="142">
        <f>+'St 3.1'!F167+'St 3.2'!F167</f>
        <v>249408.62473907237</v>
      </c>
      <c r="G167" s="142">
        <f>+'St 3.1'!G167+'St 3.2'!G167</f>
        <v>356545.32177361258</v>
      </c>
      <c r="H167" s="142">
        <f>+'St 3.1'!H167+'St 3.2'!H167</f>
        <v>371641.21097842866</v>
      </c>
      <c r="I167" s="142">
        <f>+'St 3.1'!I167+'St 3.2'!I167</f>
        <v>447932.24475472549</v>
      </c>
      <c r="J167" s="142">
        <f>+'St 3.1'!J167+'St 3.2'!J167</f>
        <v>550707.50040633138</v>
      </c>
      <c r="K167" s="142">
        <f>+'St 3.1'!K167+'St 3.2'!K167</f>
        <v>696708.53944537486</v>
      </c>
      <c r="L167" s="142">
        <f>+'St 3.1'!L167+'St 3.2'!L167</f>
        <v>903364.02987092908</v>
      </c>
      <c r="M167" s="142">
        <f>+'St 3.1'!M167+'St 3.2'!M167</f>
        <v>850275.80800927023</v>
      </c>
      <c r="N167" s="143"/>
      <c r="O167" s="142">
        <f>+'St 3.1'!O167+'St 3.2'!O167</f>
        <v>4896.5601664028363</v>
      </c>
      <c r="P167" s="142">
        <f>+'St 3.1'!P167+'St 3.2'!P167</f>
        <v>4130.738563871284</v>
      </c>
      <c r="Q167" s="142">
        <f>+'St 3.1'!Q167+'St 3.2'!Q167</f>
        <v>107136.69703454025</v>
      </c>
      <c r="R167" s="142">
        <f>+'St 3.1'!R167+'St 3.2'!R167</f>
        <v>15095.889204816005</v>
      </c>
      <c r="S167" s="142">
        <f>+'St 3.1'!S167+'St 3.2'!S167</f>
        <v>76291.033776296914</v>
      </c>
      <c r="T167" s="142">
        <f>+'St 3.1'!T167+'St 3.2'!T167</f>
        <v>102775.25565160597</v>
      </c>
      <c r="U167" s="142">
        <f>+'St 3.1'!U167+'St 3.2'!U167</f>
        <v>146001.03903904336</v>
      </c>
      <c r="V167" s="142">
        <f>+'St 3.1'!V167+'St 3.2'!V167</f>
        <v>206655.4904255544</v>
      </c>
      <c r="W167" s="142">
        <f>+'St 3.1'!W167+'St 3.2'!W167</f>
        <v>-53088.221861658894</v>
      </c>
      <c r="X167" s="150"/>
      <c r="Y167" s="150"/>
      <c r="Z167" s="150"/>
      <c r="AA167" s="150"/>
      <c r="AB167" s="150"/>
      <c r="AC167" s="150"/>
      <c r="AD167" s="150"/>
      <c r="AE167" s="150"/>
      <c r="AF167" s="150"/>
    </row>
    <row r="168" spans="1:32">
      <c r="B168" s="6" t="s">
        <v>41</v>
      </c>
      <c r="C168" s="219"/>
      <c r="D168" s="142">
        <f>+'St 3.1'!D168+'St 3.2'!D168</f>
        <v>0</v>
      </c>
      <c r="E168" s="142">
        <f>+'St 3.1'!E168+'St 3.2'!E168</f>
        <v>0</v>
      </c>
      <c r="F168" s="142">
        <f>+'St 3.1'!F168+'St 3.2'!F168</f>
        <v>0</v>
      </c>
      <c r="G168" s="142">
        <f>+'St 3.1'!G168+'St 3.2'!G168</f>
        <v>0</v>
      </c>
      <c r="H168" s="142">
        <f>+'St 3.1'!H168+'St 3.2'!H168</f>
        <v>0</v>
      </c>
      <c r="I168" s="142">
        <f>+'St 3.1'!I168+'St 3.2'!I168</f>
        <v>0</v>
      </c>
      <c r="J168" s="142">
        <f>+'St 3.1'!J168+'St 3.2'!J168</f>
        <v>0</v>
      </c>
      <c r="K168" s="142">
        <f>+'St 3.1'!K168+'St 3.2'!K168</f>
        <v>0</v>
      </c>
      <c r="L168" s="142">
        <f>+'St 3.1'!L168+'St 3.2'!L168</f>
        <v>0</v>
      </c>
      <c r="M168" s="142">
        <f>+'St 3.1'!M168+'St 3.2'!M168</f>
        <v>0</v>
      </c>
      <c r="N168" s="143"/>
      <c r="O168" s="142">
        <f>+'St 3.1'!O168+'St 3.2'!O168</f>
        <v>0</v>
      </c>
      <c r="P168" s="142">
        <f>+'St 3.1'!P168+'St 3.2'!P168</f>
        <v>0</v>
      </c>
      <c r="Q168" s="142">
        <f>+'St 3.1'!Q168+'St 3.2'!Q168</f>
        <v>0</v>
      </c>
      <c r="R168" s="142">
        <f>+'St 3.1'!R168+'St 3.2'!R168</f>
        <v>0</v>
      </c>
      <c r="S168" s="142">
        <f>+'St 3.1'!S168+'St 3.2'!S168</f>
        <v>0</v>
      </c>
      <c r="T168" s="142">
        <f>+'St 3.1'!T168+'St 3.2'!T168</f>
        <v>0</v>
      </c>
      <c r="U168" s="142">
        <f>+'St 3.1'!U168+'St 3.2'!U168</f>
        <v>0</v>
      </c>
      <c r="V168" s="142">
        <f>+'St 3.1'!V168+'St 3.2'!V168</f>
        <v>0</v>
      </c>
      <c r="W168" s="142">
        <f>+'St 3.1'!W168+'St 3.2'!W168</f>
        <v>0</v>
      </c>
      <c r="X168" s="150"/>
      <c r="Y168" s="150"/>
      <c r="Z168" s="150"/>
      <c r="AA168" s="150"/>
      <c r="AB168" s="150"/>
      <c r="AC168" s="150"/>
      <c r="AD168" s="150"/>
      <c r="AE168" s="150"/>
      <c r="AF168" s="150"/>
    </row>
    <row r="169" spans="1:32">
      <c r="B169" s="6" t="s">
        <v>42</v>
      </c>
      <c r="C169" s="219"/>
      <c r="D169" s="142">
        <f>+'St 3.1'!D169+'St 3.2'!D169</f>
        <v>5417.1181661046767</v>
      </c>
      <c r="E169" s="142">
        <f>+'St 3.1'!E169+'St 3.2'!E169</f>
        <v>3103.7064255777786</v>
      </c>
      <c r="F169" s="142">
        <f>+'St 3.1'!F169+'St 3.2'!F169</f>
        <v>3454.5119662054881</v>
      </c>
      <c r="G169" s="142">
        <f>+'St 3.1'!G169+'St 3.2'!G169</f>
        <v>3947.8067312208595</v>
      </c>
      <c r="H169" s="142">
        <f>+'St 3.1'!H169+'St 3.2'!H169</f>
        <v>3383.5400072996072</v>
      </c>
      <c r="I169" s="142">
        <f>+'St 3.1'!I169+'St 3.2'!I169</f>
        <v>3745.2186435429612</v>
      </c>
      <c r="J169" s="142">
        <f>+'St 3.1'!J169+'St 3.2'!J169</f>
        <v>4451.5519988519691</v>
      </c>
      <c r="K169" s="142">
        <f>+'St 3.1'!K169+'St 3.2'!K169</f>
        <v>5916.6972333306749</v>
      </c>
      <c r="L169" s="142">
        <f>+'St 3.1'!L169+'St 3.2'!L169</f>
        <v>8020.4532600204575</v>
      </c>
      <c r="M169" s="142">
        <f>+'St 3.1'!M169+'St 3.2'!M169</f>
        <v>7790.4549147820762</v>
      </c>
      <c r="N169" s="143"/>
      <c r="O169" s="142">
        <f>+'St 3.1'!O169+'St 3.2'!O169</f>
        <v>-2313.411740526898</v>
      </c>
      <c r="P169" s="142">
        <f>+'St 3.1'!P169+'St 3.2'!P169</f>
        <v>350.80554062770943</v>
      </c>
      <c r="Q169" s="142">
        <f>+'St 3.1'!Q169+'St 3.2'!Q169</f>
        <v>493.29476501537147</v>
      </c>
      <c r="R169" s="142">
        <f>+'St 3.1'!R169+'St 3.2'!R169</f>
        <v>-564.26672392125215</v>
      </c>
      <c r="S169" s="142">
        <f>+'St 3.1'!S169+'St 3.2'!S169</f>
        <v>361.67863624335371</v>
      </c>
      <c r="T169" s="142">
        <f>+'St 3.1'!T169+'St 3.2'!T169</f>
        <v>706.3333553090082</v>
      </c>
      <c r="U169" s="142">
        <f>+'St 3.1'!U169+'St 3.2'!U169</f>
        <v>1465.145234478706</v>
      </c>
      <c r="V169" s="142">
        <f>+'St 3.1'!V169+'St 3.2'!V169</f>
        <v>2103.7560266897822</v>
      </c>
      <c r="W169" s="142">
        <f>+'St 3.1'!W169+'St 3.2'!W169</f>
        <v>-229.99834523838132</v>
      </c>
      <c r="X169" s="150"/>
      <c r="Y169" s="150"/>
      <c r="Z169" s="150"/>
      <c r="AA169" s="150"/>
      <c r="AB169" s="150"/>
      <c r="AC169" s="150"/>
      <c r="AD169" s="150"/>
      <c r="AE169" s="150"/>
      <c r="AF169" s="150"/>
    </row>
    <row r="170" spans="1:32">
      <c r="B170" s="6" t="s">
        <v>43</v>
      </c>
      <c r="C170" s="219"/>
      <c r="D170" s="142">
        <f>+'St 3.1'!D170+'St 3.2'!D170</f>
        <v>6780.1719482053049</v>
      </c>
      <c r="E170" s="142">
        <f>+'St 3.1'!E170+'St 3.2'!E170</f>
        <v>7624.1984551350124</v>
      </c>
      <c r="F170" s="142">
        <f>+'St 3.1'!F170+'St 3.2'!F170</f>
        <v>8646.0355783785726</v>
      </c>
      <c r="G170" s="142">
        <f>+'St 3.1'!G170+'St 3.2'!G170</f>
        <v>10829.295547903472</v>
      </c>
      <c r="H170" s="142">
        <f>+'St 3.1'!H170+'St 3.2'!H170</f>
        <v>11152.528976640711</v>
      </c>
      <c r="I170" s="142">
        <f>+'St 3.1'!I170+'St 3.2'!I170</f>
        <v>9758.3722166943062</v>
      </c>
      <c r="J170" s="142">
        <f>+'St 3.1'!J170+'St 3.2'!J170</f>
        <v>12478.870512991267</v>
      </c>
      <c r="K170" s="142">
        <f>+'St 3.1'!K170+'St 3.2'!K170</f>
        <v>37416.846217555954</v>
      </c>
      <c r="L170" s="142">
        <f>+'St 3.1'!L170+'St 3.2'!L170</f>
        <v>129361.30201642051</v>
      </c>
      <c r="M170" s="142">
        <f>+'St 3.1'!M170+'St 3.2'!M170</f>
        <v>128452.2</v>
      </c>
      <c r="N170" s="143"/>
      <c r="O170" s="142">
        <f>+'St 3.1'!O170+'St 3.2'!O170</f>
        <v>844.02650692970838</v>
      </c>
      <c r="P170" s="142">
        <f>+'St 3.1'!P170+'St 3.2'!P170</f>
        <v>1021.8371232435601</v>
      </c>
      <c r="Q170" s="142">
        <f>+'St 3.1'!Q170+'St 3.2'!Q170</f>
        <v>2183.2599695248987</v>
      </c>
      <c r="R170" s="142">
        <f>+'St 3.1'!R170+'St 3.2'!R170</f>
        <v>323.23342873723959</v>
      </c>
      <c r="S170" s="142">
        <f>+'St 3.1'!S170+'St 3.2'!S170</f>
        <v>-1394.1567599464051</v>
      </c>
      <c r="T170" s="142">
        <f>+'St 3.1'!T170+'St 3.2'!T170</f>
        <v>2720.4982962969607</v>
      </c>
      <c r="U170" s="142">
        <f>+'St 3.1'!U170+'St 3.2'!U170</f>
        <v>24937.975704564691</v>
      </c>
      <c r="V170" s="142">
        <f>+'St 3.1'!V170+'St 3.2'!V170</f>
        <v>91944.455798864554</v>
      </c>
      <c r="W170" s="142">
        <f>+'St 3.1'!W170+'St 3.2'!W170</f>
        <v>-909.10201642052016</v>
      </c>
      <c r="X170" s="150"/>
      <c r="Y170" s="150"/>
      <c r="Z170" s="150"/>
      <c r="AA170" s="150"/>
      <c r="AB170" s="150"/>
      <c r="AC170" s="150"/>
      <c r="AD170" s="150"/>
      <c r="AE170" s="150"/>
      <c r="AF170" s="150"/>
    </row>
    <row r="171" spans="1:32">
      <c r="B171" s="6" t="s">
        <v>44</v>
      </c>
      <c r="C171" s="219"/>
      <c r="D171" s="142">
        <f>+'St 3.1'!D171+'St 3.2'!D171</f>
        <v>145557.88389999999</v>
      </c>
      <c r="E171" s="142">
        <f>+'St 3.1'!E171+'St 3.2'!E171</f>
        <v>151560.7285</v>
      </c>
      <c r="F171" s="142">
        <f>+'St 3.1'!F171+'St 3.2'!F171</f>
        <v>151683.92690000002</v>
      </c>
      <c r="G171" s="142">
        <f>+'St 3.1'!G171+'St 3.2'!G171</f>
        <v>152522.91869999998</v>
      </c>
      <c r="H171" s="142">
        <f>+'St 3.1'!H171+'St 3.2'!H171</f>
        <v>152284.48000000001</v>
      </c>
      <c r="I171" s="142">
        <f>+'St 3.1'!I171+'St 3.2'!I171</f>
        <v>227547.36</v>
      </c>
      <c r="J171" s="142">
        <f>+'St 3.1'!J171+'St 3.2'!J171</f>
        <v>283011.43</v>
      </c>
      <c r="K171" s="142">
        <f>+'St 3.1'!K171+'St 3.2'!K171</f>
        <v>362531.02</v>
      </c>
      <c r="L171" s="142">
        <f>+'St 3.1'!L171+'St 3.2'!L171</f>
        <v>435414.17000000004</v>
      </c>
      <c r="M171" s="142">
        <f>+'St 3.1'!M171+'St 3.2'!M171</f>
        <v>313511.10960000003</v>
      </c>
      <c r="N171" s="143"/>
      <c r="O171" s="142">
        <f>+'St 3.1'!O171+'St 3.2'!O171</f>
        <v>6002.8446000000258</v>
      </c>
      <c r="P171" s="142">
        <f>+'St 3.1'!P171+'St 3.2'!P171</f>
        <v>123.19840000000113</v>
      </c>
      <c r="Q171" s="142">
        <f>+'St 3.1'!Q171+'St 3.2'!Q171</f>
        <v>838.99179999998523</v>
      </c>
      <c r="R171" s="142">
        <f>+'St 3.1'!R171+'St 3.2'!R171</f>
        <v>-238.43869999998333</v>
      </c>
      <c r="S171" s="142">
        <f>+'St 3.1'!S171+'St 3.2'!S171</f>
        <v>75262.879999999976</v>
      </c>
      <c r="T171" s="142">
        <f>+'St 3.1'!T171+'St 3.2'!T171</f>
        <v>55464.070000000036</v>
      </c>
      <c r="U171" s="142">
        <f>+'St 3.1'!U171+'St 3.2'!U171</f>
        <v>79519.589999999967</v>
      </c>
      <c r="V171" s="142">
        <f>+'St 3.1'!V171+'St 3.2'!V171</f>
        <v>72883.150000000023</v>
      </c>
      <c r="W171" s="142">
        <f>+'St 3.1'!W171+'St 3.2'!W171</f>
        <v>-121903.0604</v>
      </c>
      <c r="X171" s="150"/>
      <c r="Y171" s="150"/>
      <c r="Z171" s="150"/>
      <c r="AA171" s="150"/>
      <c r="AB171" s="150"/>
      <c r="AC171" s="150"/>
      <c r="AD171" s="150"/>
      <c r="AE171" s="150"/>
      <c r="AF171" s="150"/>
    </row>
    <row r="172" spans="1:32">
      <c r="B172" s="7" t="s">
        <v>45</v>
      </c>
      <c r="C172" s="219"/>
      <c r="D172" s="142">
        <f>+'St 3.1'!D172+'St 3.2'!D172</f>
        <v>0</v>
      </c>
      <c r="E172" s="142">
        <f>+'St 3.1'!E172+'St 3.2'!E172</f>
        <v>0</v>
      </c>
      <c r="F172" s="142">
        <f>+'St 3.1'!F172+'St 3.2'!F172</f>
        <v>0</v>
      </c>
      <c r="G172" s="142">
        <f>+'St 3.1'!G172+'St 3.2'!G172</f>
        <v>0</v>
      </c>
      <c r="H172" s="142">
        <f>+'St 3.1'!H172+'St 3.2'!H172</f>
        <v>0</v>
      </c>
      <c r="I172" s="142">
        <f>+'St 3.1'!I172+'St 3.2'!I172</f>
        <v>70000</v>
      </c>
      <c r="J172" s="142">
        <f>+'St 3.1'!J172+'St 3.2'!J172</f>
        <v>121000</v>
      </c>
      <c r="K172" s="142">
        <f>+'St 3.1'!K172+'St 3.2'!K172</f>
        <v>191000</v>
      </c>
      <c r="L172" s="142">
        <f>+'St 3.1'!L172+'St 3.2'!L172</f>
        <v>254600</v>
      </c>
      <c r="M172" s="142">
        <f>+'St 3.1'!M172+'St 3.2'!M172</f>
        <v>-3.9999999999999996E-4</v>
      </c>
      <c r="N172" s="143"/>
      <c r="O172" s="142">
        <f>+'St 3.1'!O172+'St 3.2'!O172</f>
        <v>0</v>
      </c>
      <c r="P172" s="142">
        <f>+'St 3.1'!P172+'St 3.2'!P172</f>
        <v>0</v>
      </c>
      <c r="Q172" s="142">
        <f>+'St 3.1'!Q172+'St 3.2'!Q172</f>
        <v>0</v>
      </c>
      <c r="R172" s="142">
        <f>+'St 3.1'!R172+'St 3.2'!R172</f>
        <v>0</v>
      </c>
      <c r="S172" s="142">
        <f>+'St 3.1'!S172+'St 3.2'!S172</f>
        <v>70000</v>
      </c>
      <c r="T172" s="142">
        <f>+'St 3.1'!T172+'St 3.2'!T172</f>
        <v>51000</v>
      </c>
      <c r="U172" s="142">
        <f>+'St 3.1'!U172+'St 3.2'!U172</f>
        <v>70000</v>
      </c>
      <c r="V172" s="142">
        <f>+'St 3.1'!V172+'St 3.2'!V172</f>
        <v>63600</v>
      </c>
      <c r="W172" s="142">
        <f>+'St 3.1'!W172+'St 3.2'!W172</f>
        <v>-254600.00039999999</v>
      </c>
      <c r="X172" s="150"/>
      <c r="Y172" s="150"/>
      <c r="Z172" s="150"/>
      <c r="AA172" s="150"/>
      <c r="AB172" s="150"/>
      <c r="AC172" s="150"/>
      <c r="AD172" s="150"/>
      <c r="AE172" s="150"/>
      <c r="AF172" s="150"/>
    </row>
    <row r="173" spans="1:32">
      <c r="B173" s="7" t="s">
        <v>46</v>
      </c>
      <c r="C173" s="219"/>
      <c r="D173" s="142">
        <f>+'St 3.1'!D173+'St 3.2'!D173</f>
        <v>145557.88389999999</v>
      </c>
      <c r="E173" s="142">
        <f>+'St 3.1'!E173+'St 3.2'!E173</f>
        <v>151560.7285</v>
      </c>
      <c r="F173" s="142">
        <f>+'St 3.1'!F173+'St 3.2'!F173</f>
        <v>151683.92690000002</v>
      </c>
      <c r="G173" s="142">
        <f>+'St 3.1'!G173+'St 3.2'!G173</f>
        <v>152522.91869999998</v>
      </c>
      <c r="H173" s="142">
        <f>+'St 3.1'!H173+'St 3.2'!H173</f>
        <v>152284.48000000001</v>
      </c>
      <c r="I173" s="142">
        <f>+'St 3.1'!I173+'St 3.2'!I173</f>
        <v>157547.35999999999</v>
      </c>
      <c r="J173" s="142">
        <f>+'St 3.1'!J173+'St 3.2'!J173</f>
        <v>162011.43</v>
      </c>
      <c r="K173" s="142">
        <f>+'St 3.1'!K173+'St 3.2'!K173</f>
        <v>171531.02000000002</v>
      </c>
      <c r="L173" s="142">
        <f>+'St 3.1'!L173+'St 3.2'!L173</f>
        <v>180814.17</v>
      </c>
      <c r="M173" s="142">
        <f>+'St 3.1'!M173+'St 3.2'!M173</f>
        <v>313511.11</v>
      </c>
      <c r="N173" s="143"/>
      <c r="O173" s="142">
        <f>+'St 3.1'!O173+'St 3.2'!O173</f>
        <v>6002.8446000000258</v>
      </c>
      <c r="P173" s="142">
        <f>+'St 3.1'!P173+'St 3.2'!P173</f>
        <v>123.19840000000113</v>
      </c>
      <c r="Q173" s="142">
        <f>+'St 3.1'!Q173+'St 3.2'!Q173</f>
        <v>838.99179999998523</v>
      </c>
      <c r="R173" s="142">
        <f>+'St 3.1'!R173+'St 3.2'!R173</f>
        <v>-238.43869999998333</v>
      </c>
      <c r="S173" s="142">
        <f>+'St 3.1'!S173+'St 3.2'!S173</f>
        <v>5262.8799999999728</v>
      </c>
      <c r="T173" s="142">
        <f>+'St 3.1'!T173+'St 3.2'!T173</f>
        <v>4464.0700000000152</v>
      </c>
      <c r="U173" s="142">
        <f>+'St 3.1'!U173+'St 3.2'!U173</f>
        <v>9519.5900000000165</v>
      </c>
      <c r="V173" s="142">
        <f>+'St 3.1'!V173+'St 3.2'!V173</f>
        <v>9283.1500000000015</v>
      </c>
      <c r="W173" s="142">
        <f>+'St 3.1'!W173+'St 3.2'!W173</f>
        <v>132696.94</v>
      </c>
      <c r="X173" s="150"/>
      <c r="Y173" s="150"/>
      <c r="Z173" s="150"/>
      <c r="AA173" s="150"/>
      <c r="AB173" s="150"/>
      <c r="AC173" s="150"/>
      <c r="AD173" s="150"/>
      <c r="AE173" s="150"/>
      <c r="AF173" s="150"/>
    </row>
    <row r="174" spans="1:32">
      <c r="B174" s="6" t="s">
        <v>317</v>
      </c>
      <c r="C174" s="219"/>
      <c r="D174" s="142">
        <f>+'St 3.1'!D174+'St 3.2'!D174</f>
        <v>80369.85399448828</v>
      </c>
      <c r="E174" s="142">
        <f>+'St 3.1'!E174+'St 3.2'!E174</f>
        <v>80255.983994488284</v>
      </c>
      <c r="F174" s="142">
        <f>+'St 3.1'!F174+'St 3.2'!F174</f>
        <v>83081.113994488289</v>
      </c>
      <c r="G174" s="142">
        <f>+'St 3.1'!G174+'St 3.2'!G174</f>
        <v>186627.92399448829</v>
      </c>
      <c r="H174" s="142">
        <f>+'St 3.1'!H174+'St 3.2'!H174</f>
        <v>201764.25399448827</v>
      </c>
      <c r="I174" s="142">
        <f>+'St 3.1'!I174+'St 3.2'!I174</f>
        <v>205783.74399448829</v>
      </c>
      <c r="J174" s="142">
        <f>+'St 3.1'!J174+'St 3.2'!J174</f>
        <v>250046.76399448825</v>
      </c>
      <c r="K174" s="142">
        <f>+'St 3.1'!K174+'St 3.2'!K174</f>
        <v>289993.7239944883</v>
      </c>
      <c r="L174" s="142">
        <f>+'St 3.1'!L174+'St 3.2'!L174</f>
        <v>329813.69399448833</v>
      </c>
      <c r="M174" s="142">
        <f>+'St 3.1'!M174+'St 3.2'!M174</f>
        <v>399521.27399448835</v>
      </c>
      <c r="N174" s="143"/>
      <c r="O174" s="142">
        <f>+'St 3.1'!O174+'St 3.2'!O174</f>
        <v>-113.86999999999716</v>
      </c>
      <c r="P174" s="142">
        <f>+'St 3.1'!P174+'St 3.2'!P174</f>
        <v>2825.1300000000128</v>
      </c>
      <c r="Q174" s="142">
        <f>+'St 3.1'!Q174+'St 3.2'!Q174</f>
        <v>103546.81</v>
      </c>
      <c r="R174" s="142">
        <f>+'St 3.1'!R174+'St 3.2'!R174</f>
        <v>15136.329999999998</v>
      </c>
      <c r="S174" s="142">
        <f>+'St 3.1'!S174+'St 3.2'!S174</f>
        <v>4019.4899999999961</v>
      </c>
      <c r="T174" s="142">
        <f>+'St 3.1'!T174+'St 3.2'!T174</f>
        <v>44263.01999999996</v>
      </c>
      <c r="U174" s="142">
        <f>+'St 3.1'!U174+'St 3.2'!U174</f>
        <v>39946.960000000036</v>
      </c>
      <c r="V174" s="142">
        <f>+'St 3.1'!V174+'St 3.2'!V174</f>
        <v>39819.970000000016</v>
      </c>
      <c r="W174" s="142">
        <f>+'St 3.1'!W174+'St 3.2'!W174</f>
        <v>69707.58</v>
      </c>
      <c r="X174" s="150"/>
      <c r="Y174" s="150"/>
      <c r="Z174" s="150"/>
      <c r="AA174" s="150"/>
      <c r="AB174" s="150"/>
      <c r="AC174" s="150"/>
      <c r="AD174" s="150"/>
      <c r="AE174" s="150"/>
      <c r="AF174" s="150"/>
    </row>
    <row r="175" spans="1:32">
      <c r="B175" s="6" t="s">
        <v>108</v>
      </c>
      <c r="C175" s="219"/>
      <c r="D175" s="142">
        <f>+'St 3.1'!D175+'St 3.2'!D175</f>
        <v>1350.5024000000003</v>
      </c>
      <c r="E175" s="142">
        <f>+'St 3.1'!E175+'St 3.2'!E175</f>
        <v>1994.4230999999997</v>
      </c>
      <c r="F175" s="142">
        <f>+'St 3.1'!F175+'St 3.2'!F175</f>
        <v>1952.5085999999999</v>
      </c>
      <c r="G175" s="142">
        <f>+'St 3.1'!G175+'St 3.2'!G175</f>
        <v>2127.7674999999999</v>
      </c>
      <c r="H175" s="142">
        <f>+'St 3.1'!H175+'St 3.2'!H175</f>
        <v>2661.6132999999995</v>
      </c>
      <c r="I175" s="142">
        <f>+'St 3.1'!I175+'St 3.2'!I175</f>
        <v>321.41969999999975</v>
      </c>
      <c r="J175" s="142">
        <f>+'St 3.1'!J175+'St 3.2'!J175</f>
        <v>327.37619999999998</v>
      </c>
      <c r="K175" s="142">
        <f>+'St 3.1'!K175+'St 3.2'!K175</f>
        <v>323.82689999999997</v>
      </c>
      <c r="L175" s="142">
        <f>+'St 3.1'!L175+'St 3.2'!L175</f>
        <v>278.43059999999997</v>
      </c>
      <c r="M175" s="142">
        <f>+'St 3.1'!M175+'St 3.2'!M175</f>
        <v>261.70699999999999</v>
      </c>
      <c r="N175" s="143"/>
      <c r="O175" s="142">
        <f>+'St 3.1'!O175+'St 3.2'!O175</f>
        <v>643.92069999999967</v>
      </c>
      <c r="P175" s="142">
        <f>+'St 3.1'!P175+'St 3.2'!P175</f>
        <v>-41.914500000000032</v>
      </c>
      <c r="Q175" s="142">
        <f>+'St 3.1'!Q175+'St 3.2'!Q175</f>
        <v>175.25890000000004</v>
      </c>
      <c r="R175" s="142">
        <f>+'St 3.1'!R175+'St 3.2'!R175</f>
        <v>533.8457999999996</v>
      </c>
      <c r="S175" s="142">
        <f>+'St 3.1'!S175+'St 3.2'!S175</f>
        <v>-2340.1935999999996</v>
      </c>
      <c r="T175" s="142">
        <f>+'St 3.1'!T175+'St 3.2'!T175</f>
        <v>5.9565000000002311</v>
      </c>
      <c r="U175" s="142">
        <f>+'St 3.1'!U175+'St 3.2'!U175</f>
        <v>-3.5493000000000219</v>
      </c>
      <c r="V175" s="142">
        <f>+'St 3.1'!V175+'St 3.2'!V175</f>
        <v>-45.396299999999989</v>
      </c>
      <c r="W175" s="142">
        <f>+'St 3.1'!W175+'St 3.2'!W175</f>
        <v>-16.723599999999994</v>
      </c>
      <c r="X175" s="150"/>
      <c r="Y175" s="150"/>
      <c r="Z175" s="150"/>
      <c r="AA175" s="150"/>
      <c r="AB175" s="150"/>
      <c r="AC175" s="150"/>
      <c r="AD175" s="150"/>
      <c r="AE175" s="150"/>
      <c r="AF175" s="150"/>
    </row>
    <row r="176" spans="1:32">
      <c r="B176" s="6" t="s">
        <v>48</v>
      </c>
      <c r="C176" s="219"/>
      <c r="D176" s="142">
        <f>+'St 3.1'!D176+'St 3.2'!D176</f>
        <v>0</v>
      </c>
      <c r="E176" s="142">
        <f>+'St 3.1'!E176+'St 3.2'!E176</f>
        <v>0</v>
      </c>
      <c r="F176" s="142">
        <f>+'St 3.1'!F176+'St 3.2'!F176</f>
        <v>0</v>
      </c>
      <c r="G176" s="142">
        <f>+'St 3.1'!G176+'St 3.2'!G176</f>
        <v>0</v>
      </c>
      <c r="H176" s="142">
        <f>+'St 3.1'!H176+'St 3.2'!H176</f>
        <v>0</v>
      </c>
      <c r="I176" s="142">
        <f>+'St 3.1'!I176+'St 3.2'!I176</f>
        <v>0</v>
      </c>
      <c r="J176" s="142">
        <f>+'St 3.1'!J176+'St 3.2'!J176</f>
        <v>0</v>
      </c>
      <c r="K176" s="142">
        <f>+'St 3.1'!K176+'St 3.2'!K176</f>
        <v>0</v>
      </c>
      <c r="L176" s="142">
        <f>+'St 3.1'!L176+'St 3.2'!L176</f>
        <v>0</v>
      </c>
      <c r="M176" s="142">
        <f>+'St 3.1'!M176+'St 3.2'!M176</f>
        <v>0</v>
      </c>
      <c r="N176" s="148"/>
      <c r="O176" s="142">
        <f>+'St 3.1'!O176+'St 3.2'!O176</f>
        <v>0</v>
      </c>
      <c r="P176" s="142">
        <f>+'St 3.1'!P176+'St 3.2'!P176</f>
        <v>0</v>
      </c>
      <c r="Q176" s="142">
        <f>+'St 3.1'!Q176+'St 3.2'!Q176</f>
        <v>0</v>
      </c>
      <c r="R176" s="142">
        <f>+'St 3.1'!R176+'St 3.2'!R176</f>
        <v>0</v>
      </c>
      <c r="S176" s="142">
        <f>+'St 3.1'!S176+'St 3.2'!S176</f>
        <v>0</v>
      </c>
      <c r="T176" s="142">
        <f>+'St 3.1'!T176+'St 3.2'!T176</f>
        <v>0</v>
      </c>
      <c r="U176" s="142">
        <f>+'St 3.1'!U176+'St 3.2'!U176</f>
        <v>0</v>
      </c>
      <c r="V176" s="142">
        <f>+'St 3.1'!V176+'St 3.2'!V176</f>
        <v>0</v>
      </c>
      <c r="W176" s="142">
        <f>+'St 3.1'!W176+'St 3.2'!W176</f>
        <v>0</v>
      </c>
      <c r="X176" s="150"/>
      <c r="Y176" s="150"/>
      <c r="Z176" s="150"/>
      <c r="AA176" s="150"/>
      <c r="AB176" s="150"/>
      <c r="AC176" s="150"/>
      <c r="AD176" s="150"/>
      <c r="AE176" s="150"/>
      <c r="AF176" s="150"/>
    </row>
    <row r="177" spans="1:32">
      <c r="B177" s="6" t="s">
        <v>325</v>
      </c>
      <c r="C177" s="219"/>
      <c r="D177" s="142">
        <f>+'St 3.1'!D177+'St 3.2'!D177</f>
        <v>905.79560000000004</v>
      </c>
      <c r="E177" s="142">
        <f>+'St 3.1'!E177+'St 3.2'!E177</f>
        <v>738.84570000000008</v>
      </c>
      <c r="F177" s="142">
        <f>+'St 3.1'!F177+'St 3.2'!F177</f>
        <v>590.52769999999998</v>
      </c>
      <c r="G177" s="142">
        <f>+'St 3.1'!G177+'St 3.2'!G177</f>
        <v>489.60929999999996</v>
      </c>
      <c r="H177" s="142">
        <f>+'St 3.1'!H177+'St 3.2'!H177</f>
        <v>394.79470000000003</v>
      </c>
      <c r="I177" s="142">
        <f>+'St 3.1'!I177+'St 3.2'!I177</f>
        <v>776.13020000000006</v>
      </c>
      <c r="J177" s="142">
        <f>+'St 3.1'!J177+'St 3.2'!J177</f>
        <v>391.5077</v>
      </c>
      <c r="K177" s="142">
        <f>+'St 3.1'!K177+'St 3.2'!K177</f>
        <v>526.42509999999993</v>
      </c>
      <c r="L177" s="142">
        <f>+'St 3.1'!L177+'St 3.2'!L177</f>
        <v>475.98</v>
      </c>
      <c r="M177" s="142">
        <f>+'St 3.1'!M177+'St 3.2'!M177</f>
        <v>739.0625</v>
      </c>
      <c r="N177" s="143"/>
      <c r="O177" s="142">
        <f>+'St 3.1'!O177+'St 3.2'!O177</f>
        <v>-166.94990000000001</v>
      </c>
      <c r="P177" s="142">
        <f>+'St 3.1'!P177+'St 3.2'!P177</f>
        <v>-148.3180000000001</v>
      </c>
      <c r="Q177" s="142">
        <f>+'St 3.1'!Q177+'St 3.2'!Q177</f>
        <v>-100.91840000000003</v>
      </c>
      <c r="R177" s="142">
        <f>+'St 3.1'!R177+'St 3.2'!R177</f>
        <v>-94.814599999999956</v>
      </c>
      <c r="S177" s="142">
        <f>+'St 3.1'!S177+'St 3.2'!S177</f>
        <v>381.33550000000002</v>
      </c>
      <c r="T177" s="142">
        <f>+'St 3.1'!T177+'St 3.2'!T177</f>
        <v>-384.62250000000006</v>
      </c>
      <c r="U177" s="142">
        <f>+'St 3.1'!U177+'St 3.2'!U177</f>
        <v>134.91739999999996</v>
      </c>
      <c r="V177" s="142">
        <f>+'St 3.1'!V177+'St 3.2'!V177</f>
        <v>-50.445099999999954</v>
      </c>
      <c r="W177" s="142">
        <f>+'St 3.1'!W177+'St 3.2'!W177</f>
        <v>263.08249999999998</v>
      </c>
      <c r="X177" s="150"/>
      <c r="Y177" s="150"/>
      <c r="Z177" s="150"/>
      <c r="AA177" s="150"/>
      <c r="AB177" s="150"/>
      <c r="AC177" s="150"/>
      <c r="AD177" s="150"/>
      <c r="AE177" s="150"/>
      <c r="AF177" s="150"/>
    </row>
    <row r="178" spans="1:32">
      <c r="B178" s="8" t="s">
        <v>101</v>
      </c>
      <c r="C178" s="219"/>
      <c r="D178" s="142">
        <f>+'St 3.1'!D178+'St 3.2'!D178</f>
        <v>4977.7700000000004</v>
      </c>
      <c r="E178" s="142">
        <f>+'St 3.1'!E178+'St 3.2'!E178</f>
        <v>6538.7700000000013</v>
      </c>
      <c r="F178" s="142">
        <f>+'St 3.1'!F178+'St 3.2'!F178</f>
        <v>7819.26</v>
      </c>
      <c r="G178" s="142">
        <f>+'St 3.1'!G178+'St 3.2'!G178</f>
        <v>9210.6200000000008</v>
      </c>
      <c r="H178" s="142">
        <f>+'St 3.1'!H178+'St 3.2'!H178</f>
        <v>12034.59</v>
      </c>
      <c r="I178" s="142">
        <f>+'St 3.1'!I178+'St 3.2'!I178</f>
        <v>12920.150000000001</v>
      </c>
      <c r="J178" s="142">
        <f>+'St 3.1'!J178+'St 3.2'!J178</f>
        <v>13433.019999999999</v>
      </c>
      <c r="K178" s="142">
        <f>+'St 3.1'!K178+'St 3.2'!K178</f>
        <v>13557.869999999999</v>
      </c>
      <c r="L178" s="142">
        <f>+'St 3.1'!L178+'St 3.2'!L178</f>
        <v>14227.78</v>
      </c>
      <c r="M178" s="142">
        <f>+'St 3.1'!M178+'St 3.2'!M178</f>
        <v>14456.2</v>
      </c>
      <c r="N178" s="143"/>
      <c r="O178" s="142">
        <f>+'St 3.1'!O178+'St 3.2'!O178</f>
        <v>1561.0000000000007</v>
      </c>
      <c r="P178" s="142">
        <f>+'St 3.1'!P178+'St 3.2'!P178</f>
        <v>1280.4899999999989</v>
      </c>
      <c r="Q178" s="142">
        <f>+'St 3.1'!Q178+'St 3.2'!Q178</f>
        <v>1391.3600000000001</v>
      </c>
      <c r="R178" s="142">
        <f>+'St 3.1'!R178+'St 3.2'!R178</f>
        <v>2823.97</v>
      </c>
      <c r="S178" s="142">
        <f>+'St 3.1'!S178+'St 3.2'!S178</f>
        <v>885.56000000000097</v>
      </c>
      <c r="T178" s="142">
        <f>+'St 3.1'!T178+'St 3.2'!T178</f>
        <v>512.86999999999807</v>
      </c>
      <c r="U178" s="142">
        <f>+'St 3.1'!U178+'St 3.2'!U178</f>
        <v>124.8500000000007</v>
      </c>
      <c r="V178" s="142">
        <f>+'St 3.1'!V178+'St 3.2'!V178</f>
        <v>669.91000000000156</v>
      </c>
      <c r="W178" s="142">
        <f>+'St 3.1'!W178+'St 3.2'!W178</f>
        <v>228.41999999999985</v>
      </c>
      <c r="X178" s="150"/>
      <c r="Y178" s="150"/>
      <c r="Z178" s="150"/>
      <c r="AA178" s="150"/>
      <c r="AB178" s="150"/>
      <c r="AC178" s="150"/>
      <c r="AD178" s="150"/>
      <c r="AE178" s="150"/>
      <c r="AF178" s="150"/>
    </row>
    <row r="179" spans="1:32" s="45" customFormat="1">
      <c r="A179" s="38"/>
      <c r="B179" s="5" t="s">
        <v>10</v>
      </c>
      <c r="C179" s="209" t="s">
        <v>298</v>
      </c>
      <c r="D179" s="139">
        <f>+'St 3.1'!D179+'St 3.2'!D179</f>
        <v>390610.52377591585</v>
      </c>
      <c r="E179" s="139">
        <f>+'St 3.1'!E179+'St 3.2'!E179</f>
        <v>427500.69878759445</v>
      </c>
      <c r="F179" s="139">
        <f>+'St 3.1'!F179+'St 3.2'!F179</f>
        <v>461394.06467255967</v>
      </c>
      <c r="G179" s="139">
        <f>+'St 3.1'!G179+'St 3.2'!G179</f>
        <v>499523.67525290657</v>
      </c>
      <c r="H179" s="139">
        <f>+'St 3.1'!H179+'St 3.2'!H179</f>
        <v>634787.92512252787</v>
      </c>
      <c r="I179" s="139">
        <f>+'St 3.1'!I179+'St 3.2'!I179</f>
        <v>697584.04087297793</v>
      </c>
      <c r="J179" s="139">
        <f>+'St 3.1'!J179+'St 3.2'!J179</f>
        <v>818216.29313893639</v>
      </c>
      <c r="K179" s="139">
        <f>+'St 3.1'!K179+'St 3.2'!K179</f>
        <v>1010912.0381458316</v>
      </c>
      <c r="L179" s="139">
        <f>+'St 3.1'!L179+'St 3.2'!L179</f>
        <v>1151515.5149528582</v>
      </c>
      <c r="M179" s="139">
        <f>+'St 3.1'!M179+'St 3.2'!M179</f>
        <v>1269578.3728500321</v>
      </c>
      <c r="N179" s="146"/>
      <c r="O179" s="139">
        <f>+'St 3.1'!O179+'St 3.2'!O179</f>
        <v>36890.175011678577</v>
      </c>
      <c r="P179" s="139">
        <f>+'St 3.1'!P179+'St 3.2'!P179</f>
        <v>33893.365884965264</v>
      </c>
      <c r="Q179" s="139">
        <f>+'St 3.1'!Q179+'St 3.2'!Q179</f>
        <v>38129.610580346838</v>
      </c>
      <c r="R179" s="139">
        <f>+'St 3.1'!R179+'St 3.2'!R179</f>
        <v>135264.24986962136</v>
      </c>
      <c r="S179" s="139">
        <f>+'St 3.1'!S179+'St 3.2'!S179</f>
        <v>62796.115750450008</v>
      </c>
      <c r="T179" s="139">
        <f>+'St 3.1'!T179+'St 3.2'!T179</f>
        <v>120632.25226595852</v>
      </c>
      <c r="U179" s="139">
        <f>+'St 3.1'!U179+'St 3.2'!U179</f>
        <v>192695.7450068951</v>
      </c>
      <c r="V179" s="139">
        <f>+'St 3.1'!V179+'St 3.2'!V179</f>
        <v>140603.47680702677</v>
      </c>
      <c r="W179" s="139">
        <f>+'St 3.1'!W179+'St 3.2'!W179</f>
        <v>118062.8578971738</v>
      </c>
      <c r="X179" s="149"/>
      <c r="Y179" s="149"/>
      <c r="Z179" s="149"/>
      <c r="AA179" s="149"/>
      <c r="AB179" s="149"/>
      <c r="AC179" s="149"/>
      <c r="AD179" s="149"/>
      <c r="AE179" s="149"/>
      <c r="AF179" s="149"/>
    </row>
    <row r="180" spans="1:32" s="45" customFormat="1">
      <c r="A180" s="38"/>
      <c r="B180" s="31" t="s">
        <v>26</v>
      </c>
      <c r="C180" s="209" t="s">
        <v>299</v>
      </c>
      <c r="D180" s="139">
        <f>+'St 3.1'!D180+'St 3.2'!D180</f>
        <v>390610.52377591585</v>
      </c>
      <c r="E180" s="139">
        <f>+'St 3.1'!E180+'St 3.2'!E180</f>
        <v>427500.69878759445</v>
      </c>
      <c r="F180" s="139">
        <f>+'St 3.1'!F180+'St 3.2'!F180</f>
        <v>461394.06467255967</v>
      </c>
      <c r="G180" s="139">
        <f>+'St 3.1'!G180+'St 3.2'!G180</f>
        <v>499523.67525290657</v>
      </c>
      <c r="H180" s="139">
        <f>+'St 3.1'!H180+'St 3.2'!H180</f>
        <v>634787.92512252787</v>
      </c>
      <c r="I180" s="139">
        <f>+'St 3.1'!I180+'St 3.2'!I180</f>
        <v>697584.04087297793</v>
      </c>
      <c r="J180" s="139">
        <f>+'St 3.1'!J180+'St 3.2'!J180</f>
        <v>818216.29313893639</v>
      </c>
      <c r="K180" s="139">
        <f>+'St 3.1'!K180+'St 3.2'!K180</f>
        <v>1010912.0381458316</v>
      </c>
      <c r="L180" s="139">
        <f>+'St 3.1'!L180+'St 3.2'!L180</f>
        <v>1151515.5149528582</v>
      </c>
      <c r="M180" s="139">
        <f>+'St 3.1'!M180+'St 3.2'!M180</f>
        <v>1269578.3728500321</v>
      </c>
      <c r="N180" s="146"/>
      <c r="O180" s="139">
        <f>+'St 3.1'!O180+'St 3.2'!O180</f>
        <v>36890.175011678577</v>
      </c>
      <c r="P180" s="139">
        <f>+'St 3.1'!P180+'St 3.2'!P180</f>
        <v>33893.365884965264</v>
      </c>
      <c r="Q180" s="139">
        <f>+'St 3.1'!Q180+'St 3.2'!Q180</f>
        <v>38129.610580346838</v>
      </c>
      <c r="R180" s="139">
        <f>+'St 3.1'!R180+'St 3.2'!R180</f>
        <v>135264.24986962136</v>
      </c>
      <c r="S180" s="139">
        <f>+'St 3.1'!S180+'St 3.2'!S180</f>
        <v>62796.115750450008</v>
      </c>
      <c r="T180" s="139">
        <f>+'St 3.1'!T180+'St 3.2'!T180</f>
        <v>120632.25226595852</v>
      </c>
      <c r="U180" s="139">
        <f>+'St 3.1'!U180+'St 3.2'!U180</f>
        <v>192695.7450068951</v>
      </c>
      <c r="V180" s="139">
        <f>+'St 3.1'!V180+'St 3.2'!V180</f>
        <v>140603.47680702677</v>
      </c>
      <c r="W180" s="139">
        <f>+'St 3.1'!W180+'St 3.2'!W180</f>
        <v>118062.8578971738</v>
      </c>
      <c r="X180" s="149"/>
      <c r="Y180" s="149"/>
      <c r="Z180" s="149"/>
      <c r="AA180" s="149"/>
      <c r="AB180" s="149"/>
      <c r="AC180" s="149"/>
      <c r="AD180" s="149"/>
      <c r="AE180" s="149"/>
      <c r="AF180" s="149"/>
    </row>
    <row r="181" spans="1:32">
      <c r="B181" s="208" t="s">
        <v>40</v>
      </c>
      <c r="C181" s="219"/>
      <c r="D181" s="142">
        <f>+'St 3.1'!D181+'St 3.2'!D181</f>
        <v>339888.59637591586</v>
      </c>
      <c r="E181" s="142">
        <f>+'St 3.1'!E181+'St 3.2'!E181</f>
        <v>372326.5225875944</v>
      </c>
      <c r="F181" s="142">
        <f>+'St 3.1'!F181+'St 3.2'!F181</f>
        <v>405378.82657255972</v>
      </c>
      <c r="G181" s="142">
        <f>+'St 3.1'!G181+'St 3.2'!G181</f>
        <v>438409.16935290658</v>
      </c>
      <c r="H181" s="142">
        <f>+'St 3.1'!H181+'St 3.2'!H181</f>
        <v>502104.23452252784</v>
      </c>
      <c r="I181" s="142">
        <f>+'St 3.1'!I181+'St 3.2'!I181</f>
        <v>559262.48607297789</v>
      </c>
      <c r="J181" s="142">
        <f>+'St 3.1'!J181+'St 3.2'!J181</f>
        <v>679933.71563893638</v>
      </c>
      <c r="K181" s="142">
        <f>+'St 3.1'!K181+'St 3.2'!K181</f>
        <v>862105.86524583155</v>
      </c>
      <c r="L181" s="142">
        <f>+'St 3.1'!L181+'St 3.2'!L181</f>
        <v>998757.22215285827</v>
      </c>
      <c r="M181" s="142">
        <f>+'St 3.1'!M181+'St 3.2'!M181</f>
        <v>1003388.194750032</v>
      </c>
      <c r="N181" s="143"/>
      <c r="O181" s="142">
        <f>+'St 3.1'!O181+'St 3.2'!O181</f>
        <v>32414.646211678548</v>
      </c>
      <c r="P181" s="142">
        <f>+'St 3.1'!P181+'St 3.2'!P181</f>
        <v>33049.303984965314</v>
      </c>
      <c r="Q181" s="142">
        <f>+'St 3.1'!Q181+'St 3.2'!Q181</f>
        <v>32943.50708034687</v>
      </c>
      <c r="R181" s="142">
        <f>+'St 3.1'!R181+'St 3.2'!R181</f>
        <v>63627.365169621269</v>
      </c>
      <c r="S181" s="142">
        <f>+'St 3.1'!S181+'St 3.2'!S181</f>
        <v>57122.501550450055</v>
      </c>
      <c r="T181" s="142">
        <f>+'St 3.1'!T181+'St 3.2'!T181</f>
        <v>123537.35716595854</v>
      </c>
      <c r="U181" s="142">
        <f>+'St 3.1'!U181+'St 3.2'!U181</f>
        <v>178724.57190689506</v>
      </c>
      <c r="V181" s="142">
        <f>+'St 3.1'!V181+'St 3.2'!V181</f>
        <v>135602.35690702678</v>
      </c>
      <c r="W181" s="142">
        <f>+'St 3.1'!W181+'St 3.2'!W181</f>
        <v>107677.84449717378</v>
      </c>
      <c r="X181" s="150"/>
      <c r="Y181" s="150"/>
      <c r="Z181" s="150"/>
      <c r="AA181" s="150"/>
      <c r="AB181" s="150"/>
      <c r="AC181" s="150"/>
      <c r="AD181" s="150"/>
      <c r="AE181" s="150"/>
      <c r="AF181" s="150"/>
    </row>
    <row r="182" spans="1:32">
      <c r="B182" s="6" t="s">
        <v>41</v>
      </c>
      <c r="C182" s="219"/>
      <c r="D182" s="142">
        <f>+'St 3.1'!D182+'St 3.2'!D182</f>
        <v>5.8179999999999996</v>
      </c>
      <c r="E182" s="142">
        <f>+'St 3.1'!E182+'St 3.2'!E182</f>
        <v>5.8179999999999996</v>
      </c>
      <c r="F182" s="142">
        <f>+'St 3.1'!F182+'St 3.2'!F182</f>
        <v>5.8179999999999996</v>
      </c>
      <c r="G182" s="142">
        <f>+'St 3.1'!G182+'St 3.2'!G182</f>
        <v>5.8179999999999996</v>
      </c>
      <c r="H182" s="142">
        <f>+'St 3.1'!H182+'St 3.2'!H182</f>
        <v>5.8179999999999996</v>
      </c>
      <c r="I182" s="142">
        <f>+'St 3.1'!I182+'St 3.2'!I182</f>
        <v>5.8179999999999996</v>
      </c>
      <c r="J182" s="142">
        <f>+'St 3.1'!J182+'St 3.2'!J182</f>
        <v>5.8179999999999996</v>
      </c>
      <c r="K182" s="142">
        <f>+'St 3.1'!K182+'St 3.2'!K182</f>
        <v>5.8179999999999996</v>
      </c>
      <c r="L182" s="142">
        <f>+'St 3.1'!L182+'St 3.2'!L182</f>
        <v>5.8179999999999996</v>
      </c>
      <c r="M182" s="142">
        <f>+'St 3.1'!M182+'St 3.2'!M182</f>
        <v>5.8179999999999996</v>
      </c>
      <c r="N182" s="143"/>
      <c r="O182" s="142">
        <f>+'St 3.1'!O182+'St 3.2'!O182</f>
        <v>0</v>
      </c>
      <c r="P182" s="142">
        <f>+'St 3.1'!P182+'St 3.2'!P182</f>
        <v>0</v>
      </c>
      <c r="Q182" s="142">
        <f>+'St 3.1'!Q182+'St 3.2'!Q182</f>
        <v>0</v>
      </c>
      <c r="R182" s="142">
        <f>+'St 3.1'!R182+'St 3.2'!R182</f>
        <v>0</v>
      </c>
      <c r="S182" s="142">
        <f>+'St 3.1'!S182+'St 3.2'!S182</f>
        <v>0</v>
      </c>
      <c r="T182" s="142">
        <f>+'St 3.1'!T182+'St 3.2'!T182</f>
        <v>0</v>
      </c>
      <c r="U182" s="142">
        <f>+'St 3.1'!U182+'St 3.2'!U182</f>
        <v>0</v>
      </c>
      <c r="V182" s="142">
        <f>+'St 3.1'!V182+'St 3.2'!V182</f>
        <v>0</v>
      </c>
      <c r="W182" s="142">
        <f>+'St 3.1'!W182+'St 3.2'!W182</f>
        <v>0</v>
      </c>
      <c r="X182" s="150"/>
      <c r="Y182" s="150"/>
      <c r="Z182" s="150"/>
      <c r="AA182" s="150"/>
      <c r="AB182" s="150"/>
      <c r="AC182" s="150"/>
      <c r="AD182" s="150"/>
      <c r="AE182" s="150"/>
      <c r="AF182" s="150"/>
    </row>
    <row r="183" spans="1:32">
      <c r="B183" s="6" t="s">
        <v>42</v>
      </c>
      <c r="C183" s="219"/>
      <c r="D183" s="142">
        <f>+'St 3.1'!D183+'St 3.2'!D183</f>
        <v>62367.017523971124</v>
      </c>
      <c r="E183" s="142">
        <f>+'St 3.1'!E183+'St 3.2'!E183</f>
        <v>77947.786615775491</v>
      </c>
      <c r="F183" s="142">
        <f>+'St 3.1'!F183+'St 3.2'!F183</f>
        <v>94015.624189353053</v>
      </c>
      <c r="G183" s="142">
        <f>+'St 3.1'!G183+'St 3.2'!G183</f>
        <v>103732.69719192288</v>
      </c>
      <c r="H183" s="142">
        <f>+'St 3.1'!H183+'St 3.2'!H183</f>
        <v>131601.68670232678</v>
      </c>
      <c r="I183" s="142">
        <f>+'St 3.1'!I183+'St 3.2'!I183</f>
        <v>160181.54964441952</v>
      </c>
      <c r="J183" s="142">
        <f>+'St 3.1'!J183+'St 3.2'!J183</f>
        <v>254927.39139311563</v>
      </c>
      <c r="K183" s="142">
        <f>+'St 3.1'!K183+'St 3.2'!K183</f>
        <v>371524.40569521522</v>
      </c>
      <c r="L183" s="142">
        <f>+'St 3.1'!L183+'St 3.2'!L183</f>
        <v>451109.54442694347</v>
      </c>
      <c r="M183" s="142">
        <f>+'St 3.1'!M183+'St 3.2'!M183</f>
        <v>474942.86209026759</v>
      </c>
      <c r="N183" s="143"/>
      <c r="O183" s="142">
        <f>+'St 3.1'!O183+'St 3.2'!O183</f>
        <v>15580.769091804355</v>
      </c>
      <c r="P183" s="142">
        <f>+'St 3.1'!P183+'St 3.2'!P183</f>
        <v>16067.837573577566</v>
      </c>
      <c r="Q183" s="142">
        <f>+'St 3.1'!Q183+'St 3.2'!Q183</f>
        <v>9717.0730025698322</v>
      </c>
      <c r="R183" s="142">
        <f>+'St 3.1'!R183+'St 3.2'!R183</f>
        <v>27868.989510403888</v>
      </c>
      <c r="S183" s="142">
        <f>+'St 3.1'!S183+'St 3.2'!S183</f>
        <v>28579.862942092739</v>
      </c>
      <c r="T183" s="142">
        <f>+'St 3.1'!T183+'St 3.2'!T183</f>
        <v>94745.841748696126</v>
      </c>
      <c r="U183" s="142">
        <f>+'St 3.1'!U183+'St 3.2'!U183</f>
        <v>116597.01430209963</v>
      </c>
      <c r="V183" s="142">
        <f>+'St 3.1'!V183+'St 3.2'!V183</f>
        <v>79585.13873172825</v>
      </c>
      <c r="W183" s="142">
        <f>+'St 3.1'!W183+'St 3.2'!W183</f>
        <v>23833.317663324098</v>
      </c>
      <c r="X183" s="150"/>
      <c r="Y183" s="150"/>
      <c r="Z183" s="150"/>
      <c r="AA183" s="150"/>
      <c r="AB183" s="150"/>
      <c r="AC183" s="150"/>
      <c r="AD183" s="150"/>
      <c r="AE183" s="150"/>
      <c r="AF183" s="150"/>
    </row>
    <row r="184" spans="1:32">
      <c r="B184" s="6" t="s">
        <v>43</v>
      </c>
      <c r="C184" s="219"/>
      <c r="D184" s="142">
        <f>+'St 3.1'!D184+'St 3.2'!D184</f>
        <v>21394.174947641593</v>
      </c>
      <c r="E184" s="142">
        <f>+'St 3.1'!E184+'St 3.2'!E184</f>
        <v>21540.343202581942</v>
      </c>
      <c r="F184" s="142">
        <f>+'St 3.1'!F184+'St 3.2'!F184</f>
        <v>21687.565639859731</v>
      </c>
      <c r="G184" s="142">
        <f>+'St 3.1'!G184+'St 3.2'!G184</f>
        <v>21835.850000000002</v>
      </c>
      <c r="H184" s="142">
        <f>+'St 3.1'!H184+'St 3.2'!H184</f>
        <v>21892.300000000003</v>
      </c>
      <c r="I184" s="142">
        <f>+'St 3.1'!I184+'St 3.2'!I184</f>
        <v>22135.230000000003</v>
      </c>
      <c r="J184" s="142">
        <f>+'St 3.1'!J184+'St 3.2'!J184</f>
        <v>15289.975471420286</v>
      </c>
      <c r="K184" s="142">
        <f>+'St 3.1'!K184+'St 3.2'!K184</f>
        <v>13688.113681222119</v>
      </c>
      <c r="L184" s="142">
        <f>+'St 3.1'!L184+'St 3.2'!L184</f>
        <v>16973.350400327829</v>
      </c>
      <c r="M184" s="142">
        <f>+'St 3.1'!M184+'St 3.2'!M184</f>
        <v>20307.686759482782</v>
      </c>
      <c r="N184" s="143"/>
      <c r="O184" s="142">
        <f>+'St 3.1'!O184+'St 3.2'!O184</f>
        <v>146.16825494034913</v>
      </c>
      <c r="P184" s="142">
        <f>+'St 3.1'!P184+'St 3.2'!P184</f>
        <v>147.22243727778732</v>
      </c>
      <c r="Q184" s="142">
        <f>+'St 3.1'!Q184+'St 3.2'!Q184</f>
        <v>148.28436014027204</v>
      </c>
      <c r="R184" s="142">
        <f>+'St 3.1'!R184+'St 3.2'!R184</f>
        <v>56.450000000000955</v>
      </c>
      <c r="S184" s="142">
        <f>+'St 3.1'!S184+'St 3.2'!S184</f>
        <v>242.92999999999836</v>
      </c>
      <c r="T184" s="142">
        <f>+'St 3.1'!T184+'St 3.2'!T184</f>
        <v>-6845.254528579716</v>
      </c>
      <c r="U184" s="142">
        <f>+'St 3.1'!U184+'St 3.2'!U184</f>
        <v>-1601.8617901981656</v>
      </c>
      <c r="V184" s="142">
        <f>+'St 3.1'!V184+'St 3.2'!V184</f>
        <v>3285.2367191057083</v>
      </c>
      <c r="W184" s="142">
        <f>+'St 3.1'!W184+'St 3.2'!W184</f>
        <v>3334.3363591549519</v>
      </c>
      <c r="X184" s="150"/>
      <c r="Y184" s="150"/>
      <c r="Z184" s="150"/>
      <c r="AA184" s="150"/>
      <c r="AB184" s="150"/>
      <c r="AC184" s="150"/>
      <c r="AD184" s="150"/>
      <c r="AE184" s="150"/>
      <c r="AF184" s="150"/>
    </row>
    <row r="185" spans="1:32">
      <c r="B185" s="6" t="s">
        <v>44</v>
      </c>
      <c r="C185" s="219"/>
      <c r="D185" s="142">
        <f>+'St 3.1'!D185+'St 3.2'!D185</f>
        <v>0</v>
      </c>
      <c r="E185" s="142">
        <f>+'St 3.1'!E185+'St 3.2'!E185</f>
        <v>0</v>
      </c>
      <c r="F185" s="142">
        <f>+'St 3.1'!F185+'St 3.2'!F185</f>
        <v>0</v>
      </c>
      <c r="G185" s="142">
        <f>+'St 3.1'!G185+'St 3.2'!G185</f>
        <v>0</v>
      </c>
      <c r="H185" s="142">
        <f>+'St 3.1'!H185+'St 3.2'!H185</f>
        <v>0</v>
      </c>
      <c r="I185" s="142">
        <f>+'St 3.1'!I185+'St 3.2'!I185</f>
        <v>0</v>
      </c>
      <c r="J185" s="142">
        <f>+'St 3.1'!J185+'St 3.2'!J185</f>
        <v>0</v>
      </c>
      <c r="K185" s="142">
        <f>+'St 3.1'!K185+'St 3.2'!K185</f>
        <v>0</v>
      </c>
      <c r="L185" s="142">
        <f>+'St 3.1'!L185+'St 3.2'!L185</f>
        <v>0</v>
      </c>
      <c r="M185" s="142">
        <f>+'St 3.1'!M185+'St 3.2'!M185</f>
        <v>0</v>
      </c>
      <c r="N185" s="143"/>
      <c r="O185" s="142">
        <f>+'St 3.1'!O185+'St 3.2'!O185</f>
        <v>0</v>
      </c>
      <c r="P185" s="142">
        <f>+'St 3.1'!P185+'St 3.2'!P185</f>
        <v>0</v>
      </c>
      <c r="Q185" s="142">
        <f>+'St 3.1'!Q185+'St 3.2'!Q185</f>
        <v>0</v>
      </c>
      <c r="R185" s="142">
        <f>+'St 3.1'!R185+'St 3.2'!R185</f>
        <v>0</v>
      </c>
      <c r="S185" s="142">
        <f>+'St 3.1'!S185+'St 3.2'!S185</f>
        <v>0</v>
      </c>
      <c r="T185" s="142">
        <f>+'St 3.1'!T185+'St 3.2'!T185</f>
        <v>0</v>
      </c>
      <c r="U185" s="142">
        <f>+'St 3.1'!U185+'St 3.2'!U185</f>
        <v>0</v>
      </c>
      <c r="V185" s="142">
        <f>+'St 3.1'!V185+'St 3.2'!V185</f>
        <v>0</v>
      </c>
      <c r="W185" s="142">
        <f>+'St 3.1'!W185+'St 3.2'!W185</f>
        <v>0</v>
      </c>
      <c r="X185" s="150"/>
      <c r="Y185" s="150"/>
      <c r="Z185" s="150"/>
      <c r="AA185" s="150"/>
      <c r="AB185" s="150"/>
      <c r="AC185" s="150"/>
      <c r="AD185" s="150"/>
      <c r="AE185" s="150"/>
      <c r="AF185" s="150"/>
    </row>
    <row r="186" spans="1:32">
      <c r="B186" s="7" t="s">
        <v>45</v>
      </c>
      <c r="C186" s="219"/>
      <c r="D186" s="142">
        <f>+'St 3.1'!D186+'St 3.2'!D186</f>
        <v>0</v>
      </c>
      <c r="E186" s="142">
        <f>+'St 3.1'!E186+'St 3.2'!E186</f>
        <v>0</v>
      </c>
      <c r="F186" s="142">
        <f>+'St 3.1'!F186+'St 3.2'!F186</f>
        <v>0</v>
      </c>
      <c r="G186" s="142">
        <f>+'St 3.1'!G186+'St 3.2'!G186</f>
        <v>0</v>
      </c>
      <c r="H186" s="142">
        <f>+'St 3.1'!H186+'St 3.2'!H186</f>
        <v>0</v>
      </c>
      <c r="I186" s="142">
        <f>+'St 3.1'!I186+'St 3.2'!I186</f>
        <v>0</v>
      </c>
      <c r="J186" s="142">
        <f>+'St 3.1'!J186+'St 3.2'!J186</f>
        <v>0</v>
      </c>
      <c r="K186" s="142">
        <f>+'St 3.1'!K186+'St 3.2'!K186</f>
        <v>0</v>
      </c>
      <c r="L186" s="142">
        <f>+'St 3.1'!L186+'St 3.2'!L186</f>
        <v>0</v>
      </c>
      <c r="M186" s="142">
        <f>+'St 3.1'!M186+'St 3.2'!M186</f>
        <v>0</v>
      </c>
      <c r="N186" s="143"/>
      <c r="O186" s="142">
        <f>+'St 3.1'!O186+'St 3.2'!O186</f>
        <v>0</v>
      </c>
      <c r="P186" s="142">
        <f>+'St 3.1'!P186+'St 3.2'!P186</f>
        <v>0</v>
      </c>
      <c r="Q186" s="142">
        <f>+'St 3.1'!Q186+'St 3.2'!Q186</f>
        <v>0</v>
      </c>
      <c r="R186" s="142">
        <f>+'St 3.1'!R186+'St 3.2'!R186</f>
        <v>0</v>
      </c>
      <c r="S186" s="142">
        <f>+'St 3.1'!S186+'St 3.2'!S186</f>
        <v>0</v>
      </c>
      <c r="T186" s="142">
        <f>+'St 3.1'!T186+'St 3.2'!T186</f>
        <v>0</v>
      </c>
      <c r="U186" s="142">
        <f>+'St 3.1'!U186+'St 3.2'!U186</f>
        <v>0</v>
      </c>
      <c r="V186" s="142">
        <f>+'St 3.1'!V186+'St 3.2'!V186</f>
        <v>0</v>
      </c>
      <c r="W186" s="142">
        <f>+'St 3.1'!W186+'St 3.2'!W186</f>
        <v>0</v>
      </c>
      <c r="X186" s="150"/>
      <c r="Y186" s="150"/>
      <c r="Z186" s="150"/>
      <c r="AA186" s="150"/>
      <c r="AB186" s="150"/>
      <c r="AC186" s="150"/>
      <c r="AD186" s="150"/>
      <c r="AE186" s="150"/>
      <c r="AF186" s="150"/>
    </row>
    <row r="187" spans="1:32">
      <c r="B187" s="7" t="s">
        <v>46</v>
      </c>
      <c r="C187" s="219"/>
      <c r="D187" s="142">
        <f>+'St 3.1'!D187+'St 3.2'!D187</f>
        <v>0</v>
      </c>
      <c r="E187" s="142">
        <f>+'St 3.1'!E187+'St 3.2'!E187</f>
        <v>0</v>
      </c>
      <c r="F187" s="142">
        <f>+'St 3.1'!F187+'St 3.2'!F187</f>
        <v>0</v>
      </c>
      <c r="G187" s="142">
        <f>+'St 3.1'!G187+'St 3.2'!G187</f>
        <v>0</v>
      </c>
      <c r="H187" s="142">
        <f>+'St 3.1'!H187+'St 3.2'!H187</f>
        <v>0</v>
      </c>
      <c r="I187" s="142">
        <f>+'St 3.1'!I187+'St 3.2'!I187</f>
        <v>0</v>
      </c>
      <c r="J187" s="142">
        <f>+'St 3.1'!J187+'St 3.2'!J187</f>
        <v>0</v>
      </c>
      <c r="K187" s="142">
        <f>+'St 3.1'!K187+'St 3.2'!K187</f>
        <v>0</v>
      </c>
      <c r="L187" s="142">
        <f>+'St 3.1'!L187+'St 3.2'!L187</f>
        <v>0</v>
      </c>
      <c r="M187" s="142">
        <f>+'St 3.1'!M187+'St 3.2'!M187</f>
        <v>0</v>
      </c>
      <c r="N187" s="143"/>
      <c r="O187" s="142">
        <f>+'St 3.1'!O187+'St 3.2'!O187</f>
        <v>0</v>
      </c>
      <c r="P187" s="142">
        <f>+'St 3.1'!P187+'St 3.2'!P187</f>
        <v>0</v>
      </c>
      <c r="Q187" s="142">
        <f>+'St 3.1'!Q187+'St 3.2'!Q187</f>
        <v>0</v>
      </c>
      <c r="R187" s="142">
        <f>+'St 3.1'!R187+'St 3.2'!R187</f>
        <v>0</v>
      </c>
      <c r="S187" s="142">
        <f>+'St 3.1'!S187+'St 3.2'!S187</f>
        <v>0</v>
      </c>
      <c r="T187" s="142">
        <f>+'St 3.1'!T187+'St 3.2'!T187</f>
        <v>0</v>
      </c>
      <c r="U187" s="142">
        <f>+'St 3.1'!U187+'St 3.2'!U187</f>
        <v>0</v>
      </c>
      <c r="V187" s="142">
        <f>+'St 3.1'!V187+'St 3.2'!V187</f>
        <v>0</v>
      </c>
      <c r="W187" s="142">
        <f>+'St 3.1'!W187+'St 3.2'!W187</f>
        <v>0</v>
      </c>
      <c r="X187" s="150"/>
      <c r="Y187" s="150"/>
      <c r="Z187" s="150"/>
      <c r="AA187" s="150"/>
      <c r="AB187" s="150"/>
      <c r="AC187" s="150"/>
      <c r="AD187" s="150"/>
      <c r="AE187" s="150"/>
      <c r="AF187" s="150"/>
    </row>
    <row r="188" spans="1:32">
      <c r="B188" s="6" t="s">
        <v>317</v>
      </c>
      <c r="C188" s="219"/>
      <c r="D188" s="142">
        <f>+'St 3.1'!D188+'St 3.2'!D188</f>
        <v>253472.02400430312</v>
      </c>
      <c r="E188" s="142">
        <f>+'St 3.1'!E188+'St 3.2'!E188</f>
        <v>270159.73286923696</v>
      </c>
      <c r="F188" s="142">
        <f>+'St 3.1'!F188+'St 3.2'!F188</f>
        <v>286993.97684334696</v>
      </c>
      <c r="G188" s="142">
        <f>+'St 3.1'!G188+'St 3.2'!G188</f>
        <v>310072.12656098371</v>
      </c>
      <c r="H188" s="142">
        <f>+'St 3.1'!H188+'St 3.2'!H188</f>
        <v>345774.05222020106</v>
      </c>
      <c r="I188" s="142">
        <f>+'St 3.1'!I188+'St 3.2'!I188</f>
        <v>374073.76082855836</v>
      </c>
      <c r="J188" s="142">
        <f>+'St 3.1'!J188+'St 3.2'!J188</f>
        <v>409710.53077440057</v>
      </c>
      <c r="K188" s="142">
        <f>+'St 3.1'!K188+'St 3.2'!K188</f>
        <v>473439.95016939414</v>
      </c>
      <c r="L188" s="142">
        <f>+'St 3.1'!L188+'St 3.2'!L188</f>
        <v>526171.93162558693</v>
      </c>
      <c r="M188" s="142">
        <f>+'St 3.1'!M188+'St 3.2'!M188</f>
        <v>606682.12210028165</v>
      </c>
      <c r="N188" s="143"/>
      <c r="O188" s="142">
        <f>+'St 3.1'!O188+'St 3.2'!O188</f>
        <v>16687.708864933844</v>
      </c>
      <c r="P188" s="142">
        <f>+'St 3.1'!P188+'St 3.2'!P188</f>
        <v>16834.243974109955</v>
      </c>
      <c r="Q188" s="142">
        <f>+'St 3.1'!Q188+'St 3.2'!Q188</f>
        <v>23078.149717636763</v>
      </c>
      <c r="R188" s="142">
        <f>+'St 3.1'!R188+'St 3.2'!R188</f>
        <v>35701.925659217392</v>
      </c>
      <c r="S188" s="142">
        <f>+'St 3.1'!S188+'St 3.2'!S188</f>
        <v>28299.708608357312</v>
      </c>
      <c r="T188" s="142">
        <f>+'St 3.1'!T188+'St 3.2'!T188</f>
        <v>35636.769945842134</v>
      </c>
      <c r="U188" s="142">
        <f>+'St 3.1'!U188+'St 3.2'!U188</f>
        <v>63729.41939499358</v>
      </c>
      <c r="V188" s="142">
        <f>+'St 3.1'!V188+'St 3.2'!V188</f>
        <v>52731.981456192821</v>
      </c>
      <c r="W188" s="142">
        <f>+'St 3.1'!W188+'St 3.2'!W188</f>
        <v>80510.190474694726</v>
      </c>
      <c r="X188" s="150"/>
      <c r="Y188" s="150"/>
      <c r="Z188" s="150"/>
      <c r="AA188" s="150"/>
      <c r="AB188" s="150"/>
      <c r="AC188" s="150"/>
      <c r="AD188" s="150"/>
      <c r="AE188" s="150"/>
      <c r="AF188" s="150"/>
    </row>
    <row r="189" spans="1:32">
      <c r="B189" s="6" t="s">
        <v>108</v>
      </c>
      <c r="C189" s="219"/>
      <c r="D189" s="142">
        <f>+'St 3.1'!D189+'St 3.2'!D189</f>
        <v>0</v>
      </c>
      <c r="E189" s="142">
        <f>+'St 3.1'!E189+'St 3.2'!E189</f>
        <v>0</v>
      </c>
      <c r="F189" s="142">
        <f>+'St 3.1'!F189+'St 3.2'!F189</f>
        <v>0</v>
      </c>
      <c r="G189" s="142">
        <f>+'St 3.1'!G189+'St 3.2'!G189</f>
        <v>0</v>
      </c>
      <c r="H189" s="142">
        <f>+'St 3.1'!H189+'St 3.2'!H189</f>
        <v>0</v>
      </c>
      <c r="I189" s="142">
        <f>+'St 3.1'!I189+'St 3.2'!I189</f>
        <v>0</v>
      </c>
      <c r="J189" s="142">
        <f>+'St 3.1'!J189+'St 3.2'!J189</f>
        <v>0</v>
      </c>
      <c r="K189" s="142">
        <f>+'St 3.1'!K189+'St 3.2'!K189</f>
        <v>0</v>
      </c>
      <c r="L189" s="142">
        <f>+'St 3.1'!L189+'St 3.2'!L189</f>
        <v>0</v>
      </c>
      <c r="M189" s="142">
        <f>+'St 3.1'!M189+'St 3.2'!M189</f>
        <v>0</v>
      </c>
      <c r="N189" s="143"/>
      <c r="O189" s="142">
        <f>+'St 3.1'!O189+'St 3.2'!O189</f>
        <v>0</v>
      </c>
      <c r="P189" s="142">
        <f>+'St 3.1'!P189+'St 3.2'!P189</f>
        <v>0</v>
      </c>
      <c r="Q189" s="142">
        <f>+'St 3.1'!Q189+'St 3.2'!Q189</f>
        <v>0</v>
      </c>
      <c r="R189" s="142">
        <f>+'St 3.1'!R189+'St 3.2'!R189</f>
        <v>0</v>
      </c>
      <c r="S189" s="142">
        <f>+'St 3.1'!S189+'St 3.2'!S189</f>
        <v>0</v>
      </c>
      <c r="T189" s="142">
        <f>+'St 3.1'!T189+'St 3.2'!T189</f>
        <v>0</v>
      </c>
      <c r="U189" s="142">
        <f>+'St 3.1'!U189+'St 3.2'!U189</f>
        <v>0</v>
      </c>
      <c r="V189" s="142">
        <f>+'St 3.1'!V189+'St 3.2'!V189</f>
        <v>0</v>
      </c>
      <c r="W189" s="142">
        <f>+'St 3.1'!W189+'St 3.2'!W189</f>
        <v>0</v>
      </c>
      <c r="X189" s="150"/>
      <c r="Y189" s="150"/>
      <c r="Z189" s="150"/>
      <c r="AA189" s="150"/>
      <c r="AB189" s="150"/>
      <c r="AC189" s="150"/>
      <c r="AD189" s="150"/>
      <c r="AE189" s="150"/>
      <c r="AF189" s="150"/>
    </row>
    <row r="190" spans="1:32">
      <c r="B190" s="6" t="s">
        <v>48</v>
      </c>
      <c r="C190" s="219"/>
      <c r="D190" s="142">
        <f>+'St 3.1'!D190+'St 3.2'!D190</f>
        <v>0</v>
      </c>
      <c r="E190" s="142">
        <f>+'St 3.1'!E190+'St 3.2'!E190</f>
        <v>0</v>
      </c>
      <c r="F190" s="142">
        <f>+'St 3.1'!F190+'St 3.2'!F190</f>
        <v>0</v>
      </c>
      <c r="G190" s="142">
        <f>+'St 3.1'!G190+'St 3.2'!G190</f>
        <v>0</v>
      </c>
      <c r="H190" s="142">
        <f>+'St 3.1'!H190+'St 3.2'!H190</f>
        <v>0</v>
      </c>
      <c r="I190" s="142">
        <f>+'St 3.1'!I190+'St 3.2'!I190</f>
        <v>0</v>
      </c>
      <c r="J190" s="142">
        <f>+'St 3.1'!J190+'St 3.2'!J190</f>
        <v>0</v>
      </c>
      <c r="K190" s="142">
        <f>+'St 3.1'!K190+'St 3.2'!K190</f>
        <v>0</v>
      </c>
      <c r="L190" s="142">
        <f>+'St 3.1'!L190+'St 3.2'!L190</f>
        <v>0</v>
      </c>
      <c r="M190" s="142">
        <f>+'St 3.1'!M190+'St 3.2'!M190</f>
        <v>0</v>
      </c>
      <c r="N190" s="148"/>
      <c r="O190" s="142">
        <f>+'St 3.1'!O190+'St 3.2'!O190</f>
        <v>0</v>
      </c>
      <c r="P190" s="142">
        <f>+'St 3.1'!P190+'St 3.2'!P190</f>
        <v>0</v>
      </c>
      <c r="Q190" s="142">
        <f>+'St 3.1'!Q190+'St 3.2'!Q190</f>
        <v>0</v>
      </c>
      <c r="R190" s="142">
        <f>+'St 3.1'!R190+'St 3.2'!R190</f>
        <v>0</v>
      </c>
      <c r="S190" s="142">
        <f>+'St 3.1'!S190+'St 3.2'!S190</f>
        <v>0</v>
      </c>
      <c r="T190" s="142">
        <f>+'St 3.1'!T190+'St 3.2'!T190</f>
        <v>0</v>
      </c>
      <c r="U190" s="142">
        <f>+'St 3.1'!U190+'St 3.2'!U190</f>
        <v>0</v>
      </c>
      <c r="V190" s="142">
        <f>+'St 3.1'!V190+'St 3.2'!V190</f>
        <v>0</v>
      </c>
      <c r="W190" s="142">
        <f>+'St 3.1'!W190+'St 3.2'!W190</f>
        <v>0</v>
      </c>
      <c r="X190" s="150"/>
      <c r="Y190" s="150"/>
      <c r="Z190" s="150"/>
      <c r="AA190" s="150"/>
      <c r="AB190" s="150"/>
      <c r="AC190" s="150"/>
      <c r="AD190" s="150"/>
      <c r="AE190" s="150"/>
      <c r="AF190" s="150"/>
    </row>
    <row r="191" spans="1:32">
      <c r="B191" s="6" t="s">
        <v>325</v>
      </c>
      <c r="C191" s="219"/>
      <c r="D191" s="142">
        <f>+'St 3.1'!D191+'St 3.2'!D191</f>
        <v>0</v>
      </c>
      <c r="E191" s="142">
        <f>+'St 3.1'!E191+'St 3.2'!E191</f>
        <v>0</v>
      </c>
      <c r="F191" s="142">
        <f>+'St 3.1'!F191+'St 3.2'!F191</f>
        <v>0</v>
      </c>
      <c r="G191" s="142">
        <f>+'St 3.1'!G191+'St 3.2'!G191</f>
        <v>0</v>
      </c>
      <c r="H191" s="142">
        <f>+'St 3.1'!H191+'St 3.2'!H191</f>
        <v>0</v>
      </c>
      <c r="I191" s="142">
        <f>+'St 3.1'!I191+'St 3.2'!I191</f>
        <v>0</v>
      </c>
      <c r="J191" s="142">
        <f>+'St 3.1'!J191+'St 3.2'!J191</f>
        <v>0</v>
      </c>
      <c r="K191" s="142">
        <f>+'St 3.1'!K191+'St 3.2'!K191</f>
        <v>0</v>
      </c>
      <c r="L191" s="142">
        <f>+'St 3.1'!L191+'St 3.2'!L191</f>
        <v>0</v>
      </c>
      <c r="M191" s="142">
        <f>+'St 3.1'!M191+'St 3.2'!M191</f>
        <v>0</v>
      </c>
      <c r="N191" s="143"/>
      <c r="O191" s="142">
        <f>+'St 3.1'!O191+'St 3.2'!O191</f>
        <v>0</v>
      </c>
      <c r="P191" s="142">
        <f>+'St 3.1'!P191+'St 3.2'!P191</f>
        <v>0</v>
      </c>
      <c r="Q191" s="142">
        <f>+'St 3.1'!Q191+'St 3.2'!Q191</f>
        <v>0</v>
      </c>
      <c r="R191" s="142">
        <f>+'St 3.1'!R191+'St 3.2'!R191</f>
        <v>0</v>
      </c>
      <c r="S191" s="142">
        <f>+'St 3.1'!S191+'St 3.2'!S191</f>
        <v>0</v>
      </c>
      <c r="T191" s="142">
        <f>+'St 3.1'!T191+'St 3.2'!T191</f>
        <v>0</v>
      </c>
      <c r="U191" s="142">
        <f>+'St 3.1'!U191+'St 3.2'!U191</f>
        <v>0</v>
      </c>
      <c r="V191" s="142">
        <f>+'St 3.1'!V191+'St 3.2'!V191</f>
        <v>0</v>
      </c>
      <c r="W191" s="142">
        <f>+'St 3.1'!W191+'St 3.2'!W191</f>
        <v>0</v>
      </c>
      <c r="X191" s="150"/>
      <c r="Y191" s="150"/>
      <c r="Z191" s="150"/>
      <c r="AA191" s="150"/>
      <c r="AB191" s="150"/>
      <c r="AC191" s="150"/>
      <c r="AD191" s="150"/>
      <c r="AE191" s="150"/>
      <c r="AF191" s="150"/>
    </row>
    <row r="192" spans="1:32">
      <c r="B192" s="8" t="s">
        <v>101</v>
      </c>
      <c r="C192" s="219"/>
      <c r="D192" s="142">
        <f>+'St 3.1'!D192+'St 3.2'!D192</f>
        <v>53371.489299999994</v>
      </c>
      <c r="E192" s="142">
        <f>+'St 3.1'!E192+'St 3.2'!E192</f>
        <v>57847.018100000001</v>
      </c>
      <c r="F192" s="142">
        <f>+'St 3.1'!F192+'St 3.2'!F192</f>
        <v>58691.08</v>
      </c>
      <c r="G192" s="142">
        <f>+'St 3.1'!G192+'St 3.2'!G192</f>
        <v>63877.183499999999</v>
      </c>
      <c r="H192" s="142">
        <f>+'St 3.1'!H192+'St 3.2'!H192</f>
        <v>135514.06820000001</v>
      </c>
      <c r="I192" s="142">
        <f>+'St 3.1'!I192+'St 3.2'!I192</f>
        <v>141187.68239999999</v>
      </c>
      <c r="J192" s="142">
        <f>+'St 3.1'!J192+'St 3.2'!J192</f>
        <v>138282.57750000001</v>
      </c>
      <c r="K192" s="142">
        <f>+'St 3.1'!K192+'St 3.2'!K192</f>
        <v>152253.7506</v>
      </c>
      <c r="L192" s="142">
        <f>+'St 3.1'!L192+'St 3.2'!L192</f>
        <v>157254.87049999999</v>
      </c>
      <c r="M192" s="142">
        <f>+'St 3.1'!M192+'St 3.2'!M192</f>
        <v>167639.88389999999</v>
      </c>
      <c r="N192" s="143"/>
      <c r="O192" s="142">
        <f>+'St 3.1'!O192+'St 3.2'!O192</f>
        <v>4475.5288000000064</v>
      </c>
      <c r="P192" s="142">
        <f>+'St 3.1'!P192+'St 3.2'!P192</f>
        <v>844.06189999999697</v>
      </c>
      <c r="Q192" s="142">
        <f>+'St 3.1'!Q192+'St 3.2'!Q192</f>
        <v>5186.1035000000011</v>
      </c>
      <c r="R192" s="142">
        <f>+'St 3.1'!R192+'St 3.2'!R192</f>
        <v>71636.884700000024</v>
      </c>
      <c r="S192" s="142">
        <f>+'St 3.1'!S192+'St 3.2'!S192</f>
        <v>5673.6141999999745</v>
      </c>
      <c r="T192" s="142">
        <f>+'St 3.1'!T192+'St 3.2'!T192</f>
        <v>-2905.1048999999693</v>
      </c>
      <c r="U192" s="142">
        <f>+'St 3.1'!U192+'St 3.2'!U192</f>
        <v>13971.173099999964</v>
      </c>
      <c r="V192" s="142">
        <f>+'St 3.1'!V192+'St 3.2'!V192</f>
        <v>5001.1199000000033</v>
      </c>
      <c r="W192" s="142">
        <f>+'St 3.1'!W192+'St 3.2'!W192</f>
        <v>10385.013400000003</v>
      </c>
      <c r="X192" s="150"/>
      <c r="Y192" s="150"/>
      <c r="Z192" s="150"/>
      <c r="AA192" s="150"/>
      <c r="AB192" s="150"/>
      <c r="AC192" s="150"/>
      <c r="AD192" s="150"/>
      <c r="AE192" s="150"/>
      <c r="AF192" s="150"/>
    </row>
    <row r="193" spans="1:32" s="45" customFormat="1">
      <c r="A193" s="38"/>
      <c r="B193" s="31" t="s">
        <v>27</v>
      </c>
      <c r="C193" s="209" t="s">
        <v>300</v>
      </c>
      <c r="D193" s="139">
        <f>+'St 3.1'!D193+'St 3.2'!D193</f>
        <v>0</v>
      </c>
      <c r="E193" s="139">
        <f>+'St 3.1'!E193+'St 3.2'!E193</f>
        <v>0</v>
      </c>
      <c r="F193" s="139">
        <f>+'St 3.1'!F193+'St 3.2'!F193</f>
        <v>0</v>
      </c>
      <c r="G193" s="139">
        <f>+'St 3.1'!G193+'St 3.2'!G193</f>
        <v>0</v>
      </c>
      <c r="H193" s="139">
        <f>+'St 3.1'!H193+'St 3.2'!H193</f>
        <v>0</v>
      </c>
      <c r="I193" s="139">
        <f>+'St 3.1'!I193+'St 3.2'!I193</f>
        <v>0</v>
      </c>
      <c r="J193" s="139">
        <f>+'St 3.1'!J193+'St 3.2'!J193</f>
        <v>0</v>
      </c>
      <c r="K193" s="139">
        <f>+'St 3.1'!K193+'St 3.2'!K193</f>
        <v>0</v>
      </c>
      <c r="L193" s="139">
        <f>+'St 3.1'!L193+'St 3.2'!L193</f>
        <v>0</v>
      </c>
      <c r="M193" s="139">
        <f>+'St 3.1'!M193+'St 3.2'!M193</f>
        <v>0</v>
      </c>
      <c r="N193" s="146"/>
      <c r="O193" s="139">
        <f>+'St 3.1'!O193+'St 3.2'!O193</f>
        <v>0</v>
      </c>
      <c r="P193" s="139">
        <f>+'St 3.1'!P193+'St 3.2'!P193</f>
        <v>0</v>
      </c>
      <c r="Q193" s="139">
        <f>+'St 3.1'!Q193+'St 3.2'!Q193</f>
        <v>0</v>
      </c>
      <c r="R193" s="139">
        <f>+'St 3.1'!R193+'St 3.2'!R193</f>
        <v>0</v>
      </c>
      <c r="S193" s="139">
        <f>+'St 3.1'!S193+'St 3.2'!S193</f>
        <v>0</v>
      </c>
      <c r="T193" s="139">
        <f>+'St 3.1'!T193+'St 3.2'!T193</f>
        <v>0</v>
      </c>
      <c r="U193" s="139">
        <f>+'St 3.1'!U193+'St 3.2'!U193</f>
        <v>0</v>
      </c>
      <c r="V193" s="139">
        <f>+'St 3.1'!V193+'St 3.2'!V193</f>
        <v>0</v>
      </c>
      <c r="W193" s="139">
        <f>+'St 3.1'!W193+'St 3.2'!W193</f>
        <v>0</v>
      </c>
      <c r="X193" s="149"/>
      <c r="Y193" s="149"/>
      <c r="Z193" s="149"/>
      <c r="AA193" s="149"/>
      <c r="AB193" s="149"/>
      <c r="AC193" s="149"/>
      <c r="AD193" s="149"/>
      <c r="AE193" s="149"/>
      <c r="AF193" s="149"/>
    </row>
    <row r="194" spans="1:32">
      <c r="B194" s="3" t="s">
        <v>12</v>
      </c>
      <c r="C194" s="210" t="s">
        <v>301</v>
      </c>
      <c r="D194" s="142">
        <f>+'St 3.1'!D194+'St 3.2'!D194</f>
        <v>0</v>
      </c>
      <c r="E194" s="142">
        <f>+'St 3.1'!E194+'St 3.2'!E194</f>
        <v>0</v>
      </c>
      <c r="F194" s="142">
        <f>+'St 3.1'!F194+'St 3.2'!F194</f>
        <v>0</v>
      </c>
      <c r="G194" s="142">
        <f>+'St 3.1'!G194+'St 3.2'!G194</f>
        <v>0</v>
      </c>
      <c r="H194" s="142">
        <f>+'St 3.1'!H194+'St 3.2'!H194</f>
        <v>0</v>
      </c>
      <c r="I194" s="142">
        <f>+'St 3.1'!I194+'St 3.2'!I194</f>
        <v>0</v>
      </c>
      <c r="J194" s="142">
        <f>+'St 3.1'!J194+'St 3.2'!J194</f>
        <v>0</v>
      </c>
      <c r="K194" s="142">
        <f>+'St 3.1'!K194+'St 3.2'!K194</f>
        <v>0</v>
      </c>
      <c r="L194" s="142">
        <f>+'St 3.1'!L194+'St 3.2'!L194</f>
        <v>0</v>
      </c>
      <c r="M194" s="142">
        <f>+'St 3.1'!M194+'St 3.2'!M194</f>
        <v>0</v>
      </c>
      <c r="N194" s="143"/>
      <c r="O194" s="142">
        <f>+'St 3.1'!O194+'St 3.2'!O194</f>
        <v>0</v>
      </c>
      <c r="P194" s="142">
        <f>+'St 3.1'!P194+'St 3.2'!P194</f>
        <v>0</v>
      </c>
      <c r="Q194" s="142">
        <f>+'St 3.1'!Q194+'St 3.2'!Q194</f>
        <v>0</v>
      </c>
      <c r="R194" s="142">
        <f>+'St 3.1'!R194+'St 3.2'!R194</f>
        <v>0</v>
      </c>
      <c r="S194" s="142">
        <f>+'St 3.1'!S194+'St 3.2'!S194</f>
        <v>0</v>
      </c>
      <c r="T194" s="142">
        <f>+'St 3.1'!T194+'St 3.2'!T194</f>
        <v>0</v>
      </c>
      <c r="U194" s="142">
        <f>+'St 3.1'!U194+'St 3.2'!U194</f>
        <v>0</v>
      </c>
      <c r="V194" s="142">
        <f>+'St 3.1'!V194+'St 3.2'!V194</f>
        <v>0</v>
      </c>
      <c r="W194" s="142">
        <f>+'St 3.1'!W194+'St 3.2'!W194</f>
        <v>0</v>
      </c>
      <c r="X194" s="150"/>
      <c r="Y194" s="150"/>
      <c r="Z194" s="150"/>
      <c r="AA194" s="150"/>
      <c r="AB194" s="150"/>
      <c r="AC194" s="150"/>
      <c r="AD194" s="150"/>
      <c r="AE194" s="150"/>
      <c r="AF194" s="150"/>
    </row>
    <row r="195" spans="1:32">
      <c r="B195" s="3" t="s">
        <v>13</v>
      </c>
      <c r="C195" s="210" t="s">
        <v>302</v>
      </c>
      <c r="D195" s="142">
        <f>+'St 3.1'!D195+'St 3.2'!D195</f>
        <v>0</v>
      </c>
      <c r="E195" s="142">
        <f>+'St 3.1'!E195+'St 3.2'!E195</f>
        <v>0</v>
      </c>
      <c r="F195" s="142">
        <f>+'St 3.1'!F195+'St 3.2'!F195</f>
        <v>0</v>
      </c>
      <c r="G195" s="142">
        <f>+'St 3.1'!G195+'St 3.2'!G195</f>
        <v>0</v>
      </c>
      <c r="H195" s="142">
        <f>+'St 3.1'!H195+'St 3.2'!H195</f>
        <v>0</v>
      </c>
      <c r="I195" s="142">
        <f>+'St 3.1'!I195+'St 3.2'!I195</f>
        <v>0</v>
      </c>
      <c r="J195" s="142">
        <f>+'St 3.1'!J195+'St 3.2'!J195</f>
        <v>0</v>
      </c>
      <c r="K195" s="142">
        <f>+'St 3.1'!K195+'St 3.2'!K195</f>
        <v>0</v>
      </c>
      <c r="L195" s="142">
        <f>+'St 3.1'!L195+'St 3.2'!L195</f>
        <v>0</v>
      </c>
      <c r="M195" s="142">
        <f>+'St 3.1'!M195+'St 3.2'!M195</f>
        <v>0</v>
      </c>
      <c r="N195" s="143"/>
      <c r="O195" s="142">
        <f>+'St 3.1'!O195+'St 3.2'!O195</f>
        <v>0</v>
      </c>
      <c r="P195" s="142">
        <f>+'St 3.1'!P195+'St 3.2'!P195</f>
        <v>0</v>
      </c>
      <c r="Q195" s="142">
        <f>+'St 3.1'!Q195+'St 3.2'!Q195</f>
        <v>0</v>
      </c>
      <c r="R195" s="142">
        <f>+'St 3.1'!R195+'St 3.2'!R195</f>
        <v>0</v>
      </c>
      <c r="S195" s="142">
        <f>+'St 3.1'!S195+'St 3.2'!S195</f>
        <v>0</v>
      </c>
      <c r="T195" s="142">
        <f>+'St 3.1'!T195+'St 3.2'!T195</f>
        <v>0</v>
      </c>
      <c r="U195" s="142">
        <f>+'St 3.1'!U195+'St 3.2'!U195</f>
        <v>0</v>
      </c>
      <c r="V195" s="142">
        <f>+'St 3.1'!V195+'St 3.2'!V195</f>
        <v>0</v>
      </c>
      <c r="W195" s="142">
        <f>+'St 3.1'!W195+'St 3.2'!W195</f>
        <v>0</v>
      </c>
      <c r="X195" s="150"/>
      <c r="Y195" s="150"/>
      <c r="Z195" s="150"/>
      <c r="AA195" s="150"/>
      <c r="AB195" s="150"/>
      <c r="AC195" s="150"/>
      <c r="AD195" s="150"/>
      <c r="AE195" s="150"/>
      <c r="AF195" s="150"/>
    </row>
    <row r="196" spans="1:32" s="45" customFormat="1">
      <c r="A196" s="38"/>
      <c r="B196" s="5" t="s">
        <v>28</v>
      </c>
      <c r="C196" s="209" t="s">
        <v>311</v>
      </c>
      <c r="D196" s="139">
        <f>+'St 3.1'!D196+'St 3.2'!D196</f>
        <v>0</v>
      </c>
      <c r="E196" s="139">
        <f>+'St 3.1'!E196+'St 3.2'!E196</f>
        <v>0</v>
      </c>
      <c r="F196" s="139">
        <f>+'St 3.1'!F196+'St 3.2'!F196</f>
        <v>0</v>
      </c>
      <c r="G196" s="139">
        <f>+'St 3.1'!G196+'St 3.2'!G196</f>
        <v>0</v>
      </c>
      <c r="H196" s="139">
        <f>+'St 3.1'!H196+'St 3.2'!H196</f>
        <v>0</v>
      </c>
      <c r="I196" s="139">
        <f>+'St 3.1'!I196+'St 3.2'!I196</f>
        <v>0</v>
      </c>
      <c r="J196" s="139">
        <f>+'St 3.1'!J196+'St 3.2'!J196</f>
        <v>0</v>
      </c>
      <c r="K196" s="139">
        <f>+'St 3.1'!K196+'St 3.2'!K196</f>
        <v>0</v>
      </c>
      <c r="L196" s="139">
        <f>+'St 3.1'!L196+'St 3.2'!L196</f>
        <v>0</v>
      </c>
      <c r="M196" s="139">
        <f>+'St 3.1'!M196+'St 3.2'!M196</f>
        <v>0</v>
      </c>
      <c r="N196" s="146"/>
      <c r="O196" s="139">
        <f>+'St 3.1'!O196+'St 3.2'!O196</f>
        <v>0</v>
      </c>
      <c r="P196" s="139">
        <f>+'St 3.1'!P196+'St 3.2'!P196</f>
        <v>0</v>
      </c>
      <c r="Q196" s="139">
        <f>+'St 3.1'!Q196+'St 3.2'!Q196</f>
        <v>0</v>
      </c>
      <c r="R196" s="139">
        <f>+'St 3.1'!R196+'St 3.2'!R196</f>
        <v>0</v>
      </c>
      <c r="S196" s="139">
        <f>+'St 3.1'!S196+'St 3.2'!S196</f>
        <v>0</v>
      </c>
      <c r="T196" s="139">
        <f>+'St 3.1'!T196+'St 3.2'!T196</f>
        <v>0</v>
      </c>
      <c r="U196" s="139">
        <f>+'St 3.1'!U196+'St 3.2'!U196</f>
        <v>0</v>
      </c>
      <c r="V196" s="139">
        <f>+'St 3.1'!V196+'St 3.2'!V196</f>
        <v>0</v>
      </c>
      <c r="W196" s="139">
        <f>+'St 3.1'!W196+'St 3.2'!W196</f>
        <v>0</v>
      </c>
      <c r="X196" s="149"/>
      <c r="Y196" s="149"/>
      <c r="Z196" s="149"/>
      <c r="AA196" s="149"/>
      <c r="AB196" s="149"/>
      <c r="AC196" s="149"/>
      <c r="AD196" s="149"/>
      <c r="AE196" s="149"/>
      <c r="AF196" s="149"/>
    </row>
    <row r="197" spans="1:32">
      <c r="B197" s="3" t="s">
        <v>15</v>
      </c>
      <c r="C197" s="210" t="s">
        <v>303</v>
      </c>
      <c r="D197" s="142">
        <f>+'St 3.1'!D197+'St 3.2'!D197</f>
        <v>0</v>
      </c>
      <c r="E197" s="142">
        <f>+'St 3.1'!E197+'St 3.2'!E197</f>
        <v>0</v>
      </c>
      <c r="F197" s="142">
        <f>+'St 3.1'!F197+'St 3.2'!F197</f>
        <v>0</v>
      </c>
      <c r="G197" s="142">
        <f>+'St 3.1'!G197+'St 3.2'!G197</f>
        <v>0</v>
      </c>
      <c r="H197" s="142">
        <f>+'St 3.1'!H197+'St 3.2'!H197</f>
        <v>0</v>
      </c>
      <c r="I197" s="142">
        <f>+'St 3.1'!I197+'St 3.2'!I197</f>
        <v>0</v>
      </c>
      <c r="J197" s="142">
        <f>+'St 3.1'!J197+'St 3.2'!J197</f>
        <v>0</v>
      </c>
      <c r="K197" s="142">
        <f>+'St 3.1'!K197+'St 3.2'!K197</f>
        <v>0</v>
      </c>
      <c r="L197" s="142">
        <f>+'St 3.1'!L197+'St 3.2'!L197</f>
        <v>0</v>
      </c>
      <c r="M197" s="142">
        <f>+'St 3.1'!M197+'St 3.2'!M197</f>
        <v>0</v>
      </c>
      <c r="N197" s="143"/>
      <c r="O197" s="142">
        <f>+'St 3.1'!O197+'St 3.2'!O197</f>
        <v>0</v>
      </c>
      <c r="P197" s="142">
        <f>+'St 3.1'!P197+'St 3.2'!P197</f>
        <v>0</v>
      </c>
      <c r="Q197" s="142">
        <f>+'St 3.1'!Q197+'St 3.2'!Q197</f>
        <v>0</v>
      </c>
      <c r="R197" s="142">
        <f>+'St 3.1'!R197+'St 3.2'!R197</f>
        <v>0</v>
      </c>
      <c r="S197" s="142">
        <f>+'St 3.1'!S197+'St 3.2'!S197</f>
        <v>0</v>
      </c>
      <c r="T197" s="142">
        <f>+'St 3.1'!T197+'St 3.2'!T197</f>
        <v>0</v>
      </c>
      <c r="U197" s="142">
        <f>+'St 3.1'!U197+'St 3.2'!U197</f>
        <v>0</v>
      </c>
      <c r="V197" s="142">
        <f>+'St 3.1'!V197+'St 3.2'!V197</f>
        <v>0</v>
      </c>
      <c r="W197" s="142">
        <f>+'St 3.1'!W197+'St 3.2'!W197</f>
        <v>0</v>
      </c>
      <c r="X197" s="150"/>
      <c r="Y197" s="150"/>
      <c r="Z197" s="150"/>
      <c r="AA197" s="150"/>
      <c r="AB197" s="150"/>
      <c r="AC197" s="150"/>
      <c r="AD197" s="150"/>
      <c r="AE197" s="150"/>
      <c r="AF197" s="150"/>
    </row>
    <row r="198" spans="1:32">
      <c r="B198" s="3" t="s">
        <v>16</v>
      </c>
      <c r="C198" s="210" t="s">
        <v>304</v>
      </c>
      <c r="D198" s="142">
        <f>+'St 3.1'!D198+'St 3.2'!D198</f>
        <v>0</v>
      </c>
      <c r="E198" s="142">
        <f>+'St 3.1'!E198+'St 3.2'!E198</f>
        <v>0</v>
      </c>
      <c r="F198" s="142">
        <f>+'St 3.1'!F198+'St 3.2'!F198</f>
        <v>0</v>
      </c>
      <c r="G198" s="142">
        <f>+'St 3.1'!G198+'St 3.2'!G198</f>
        <v>0</v>
      </c>
      <c r="H198" s="142">
        <f>+'St 3.1'!H198+'St 3.2'!H198</f>
        <v>0</v>
      </c>
      <c r="I198" s="142">
        <f>+'St 3.1'!I198+'St 3.2'!I198</f>
        <v>0</v>
      </c>
      <c r="J198" s="142">
        <f>+'St 3.1'!J198+'St 3.2'!J198</f>
        <v>0</v>
      </c>
      <c r="K198" s="142">
        <f>+'St 3.1'!K198+'St 3.2'!K198</f>
        <v>0</v>
      </c>
      <c r="L198" s="142">
        <f>+'St 3.1'!L198+'St 3.2'!L198</f>
        <v>0</v>
      </c>
      <c r="M198" s="142">
        <f>+'St 3.1'!M198+'St 3.2'!M198</f>
        <v>0</v>
      </c>
      <c r="N198" s="143"/>
      <c r="O198" s="142">
        <f>+'St 3.1'!O198+'St 3.2'!O198</f>
        <v>0</v>
      </c>
      <c r="P198" s="142">
        <f>+'St 3.1'!P198+'St 3.2'!P198</f>
        <v>0</v>
      </c>
      <c r="Q198" s="142">
        <f>+'St 3.1'!Q198+'St 3.2'!Q198</f>
        <v>0</v>
      </c>
      <c r="R198" s="142">
        <f>+'St 3.1'!R198+'St 3.2'!R198</f>
        <v>0</v>
      </c>
      <c r="S198" s="142">
        <f>+'St 3.1'!S198+'St 3.2'!S198</f>
        <v>0</v>
      </c>
      <c r="T198" s="142">
        <f>+'St 3.1'!T198+'St 3.2'!T198</f>
        <v>0</v>
      </c>
      <c r="U198" s="142">
        <f>+'St 3.1'!U198+'St 3.2'!U198</f>
        <v>0</v>
      </c>
      <c r="V198" s="142">
        <f>+'St 3.1'!V198+'St 3.2'!V198</f>
        <v>0</v>
      </c>
      <c r="W198" s="142">
        <f>+'St 3.1'!W198+'St 3.2'!W198</f>
        <v>0</v>
      </c>
      <c r="X198" s="150"/>
      <c r="Y198" s="150"/>
      <c r="Z198" s="150"/>
      <c r="AA198" s="150"/>
      <c r="AB198" s="150"/>
      <c r="AC198" s="150"/>
      <c r="AD198" s="150"/>
      <c r="AE198" s="150"/>
      <c r="AF198" s="150"/>
    </row>
    <row r="199" spans="1:32">
      <c r="B199" s="3" t="s">
        <v>17</v>
      </c>
      <c r="C199" s="210" t="s">
        <v>305</v>
      </c>
      <c r="D199" s="142">
        <f>+'St 3.1'!D199+'St 3.2'!D199</f>
        <v>0</v>
      </c>
      <c r="E199" s="142">
        <f>+'St 3.1'!E199+'St 3.2'!E199</f>
        <v>0</v>
      </c>
      <c r="F199" s="142">
        <f>+'St 3.1'!F199+'St 3.2'!F199</f>
        <v>0</v>
      </c>
      <c r="G199" s="142">
        <f>+'St 3.1'!G199+'St 3.2'!G199</f>
        <v>0</v>
      </c>
      <c r="H199" s="142">
        <f>+'St 3.1'!H199+'St 3.2'!H199</f>
        <v>0</v>
      </c>
      <c r="I199" s="142">
        <f>+'St 3.1'!I199+'St 3.2'!I199</f>
        <v>0</v>
      </c>
      <c r="J199" s="142">
        <f>+'St 3.1'!J199+'St 3.2'!J199</f>
        <v>0</v>
      </c>
      <c r="K199" s="142">
        <f>+'St 3.1'!K199+'St 3.2'!K199</f>
        <v>0</v>
      </c>
      <c r="L199" s="142">
        <f>+'St 3.1'!L199+'St 3.2'!L199</f>
        <v>0</v>
      </c>
      <c r="M199" s="142">
        <f>+'St 3.1'!M199+'St 3.2'!M199</f>
        <v>0</v>
      </c>
      <c r="N199" s="143"/>
      <c r="O199" s="142">
        <f>+'St 3.1'!O199+'St 3.2'!O199</f>
        <v>0</v>
      </c>
      <c r="P199" s="142">
        <f>+'St 3.1'!P199+'St 3.2'!P199</f>
        <v>0</v>
      </c>
      <c r="Q199" s="142">
        <f>+'St 3.1'!Q199+'St 3.2'!Q199</f>
        <v>0</v>
      </c>
      <c r="R199" s="142">
        <f>+'St 3.1'!R199+'St 3.2'!R199</f>
        <v>0</v>
      </c>
      <c r="S199" s="142">
        <f>+'St 3.1'!S199+'St 3.2'!S199</f>
        <v>0</v>
      </c>
      <c r="T199" s="142">
        <f>+'St 3.1'!T199+'St 3.2'!T199</f>
        <v>0</v>
      </c>
      <c r="U199" s="142">
        <f>+'St 3.1'!U199+'St 3.2'!U199</f>
        <v>0</v>
      </c>
      <c r="V199" s="142">
        <f>+'St 3.1'!V199+'St 3.2'!V199</f>
        <v>0</v>
      </c>
      <c r="W199" s="142">
        <f>+'St 3.1'!W199+'St 3.2'!W199</f>
        <v>0</v>
      </c>
      <c r="X199" s="150"/>
      <c r="Y199" s="150"/>
      <c r="Z199" s="150"/>
      <c r="AA199" s="150"/>
      <c r="AB199" s="150"/>
      <c r="AC199" s="150"/>
      <c r="AD199" s="150"/>
      <c r="AE199" s="150"/>
      <c r="AF199" s="150"/>
    </row>
    <row r="200" spans="1:32">
      <c r="B200" s="4" t="s">
        <v>34</v>
      </c>
      <c r="C200" s="42"/>
      <c r="D200" s="142">
        <f>+'St 3.1'!D200+'St 3.2'!D200</f>
        <v>0</v>
      </c>
      <c r="E200" s="142">
        <f>+'St 3.1'!E200+'St 3.2'!E200</f>
        <v>0</v>
      </c>
      <c r="F200" s="142">
        <f>+'St 3.1'!F200+'St 3.2'!F200</f>
        <v>0</v>
      </c>
      <c r="G200" s="142">
        <f>+'St 3.1'!G200+'St 3.2'!G200</f>
        <v>0</v>
      </c>
      <c r="H200" s="142">
        <f>+'St 3.1'!H200+'St 3.2'!H200</f>
        <v>0</v>
      </c>
      <c r="I200" s="142">
        <f>+'St 3.1'!I200+'St 3.2'!I200</f>
        <v>0</v>
      </c>
      <c r="J200" s="142">
        <f>+'St 3.1'!J200+'St 3.2'!J200</f>
        <v>0</v>
      </c>
      <c r="K200" s="142">
        <f>+'St 3.1'!K200+'St 3.2'!K200</f>
        <v>0</v>
      </c>
      <c r="L200" s="142">
        <f>+'St 3.1'!L200+'St 3.2'!L200</f>
        <v>0</v>
      </c>
      <c r="M200" s="142">
        <f>+'St 3.1'!M200+'St 3.2'!M200</f>
        <v>0</v>
      </c>
      <c r="N200" s="143"/>
      <c r="O200" s="142">
        <f>+'St 3.1'!O200+'St 3.2'!O200</f>
        <v>0</v>
      </c>
      <c r="P200" s="142">
        <f>+'St 3.1'!P200+'St 3.2'!P200</f>
        <v>0</v>
      </c>
      <c r="Q200" s="142">
        <f>+'St 3.1'!Q200+'St 3.2'!Q200</f>
        <v>0</v>
      </c>
      <c r="R200" s="142">
        <f>+'St 3.1'!R200+'St 3.2'!R200</f>
        <v>0</v>
      </c>
      <c r="S200" s="142">
        <f>+'St 3.1'!S200+'St 3.2'!S200</f>
        <v>0</v>
      </c>
      <c r="T200" s="142">
        <f>+'St 3.1'!T200+'St 3.2'!T200</f>
        <v>0</v>
      </c>
      <c r="U200" s="142">
        <f>+'St 3.1'!U200+'St 3.2'!U200</f>
        <v>0</v>
      </c>
      <c r="V200" s="142">
        <f>+'St 3.1'!V200+'St 3.2'!V200</f>
        <v>0</v>
      </c>
      <c r="W200" s="142">
        <f>+'St 3.1'!W200+'St 3.2'!W200</f>
        <v>0</v>
      </c>
      <c r="X200" s="150"/>
      <c r="Y200" s="150"/>
      <c r="Z200" s="150"/>
      <c r="AA200" s="150"/>
      <c r="AB200" s="150"/>
      <c r="AC200" s="150"/>
      <c r="AD200" s="150"/>
      <c r="AE200" s="150"/>
      <c r="AF200" s="150"/>
    </row>
    <row r="201" spans="1:32">
      <c r="B201" s="3" t="s">
        <v>19</v>
      </c>
      <c r="C201" s="210" t="s">
        <v>306</v>
      </c>
      <c r="D201" s="142">
        <f>+'St 3.1'!D201+'St 3.2'!D201</f>
        <v>0</v>
      </c>
      <c r="E201" s="142">
        <f>+'St 3.1'!E201+'St 3.2'!E201</f>
        <v>0</v>
      </c>
      <c r="F201" s="142">
        <f>+'St 3.1'!F201+'St 3.2'!F201</f>
        <v>0</v>
      </c>
      <c r="G201" s="142">
        <f>+'St 3.1'!G201+'St 3.2'!G201</f>
        <v>0</v>
      </c>
      <c r="H201" s="142">
        <f>+'St 3.1'!H201+'St 3.2'!H201</f>
        <v>0</v>
      </c>
      <c r="I201" s="142">
        <f>+'St 3.1'!I201+'St 3.2'!I201</f>
        <v>0</v>
      </c>
      <c r="J201" s="142">
        <f>+'St 3.1'!J201+'St 3.2'!J201</f>
        <v>0</v>
      </c>
      <c r="K201" s="142">
        <f>+'St 3.1'!K201+'St 3.2'!K201</f>
        <v>0</v>
      </c>
      <c r="L201" s="142">
        <f>+'St 3.1'!L201+'St 3.2'!L201</f>
        <v>0</v>
      </c>
      <c r="M201" s="142">
        <f>+'St 3.1'!M201+'St 3.2'!M201</f>
        <v>0</v>
      </c>
      <c r="N201" s="143"/>
      <c r="O201" s="142">
        <f>+'St 3.1'!O201+'St 3.2'!O201</f>
        <v>0</v>
      </c>
      <c r="P201" s="142">
        <f>+'St 3.1'!P201+'St 3.2'!P201</f>
        <v>0</v>
      </c>
      <c r="Q201" s="142">
        <f>+'St 3.1'!Q201+'St 3.2'!Q201</f>
        <v>0</v>
      </c>
      <c r="R201" s="142">
        <f>+'St 3.1'!R201+'St 3.2'!R201</f>
        <v>0</v>
      </c>
      <c r="S201" s="142">
        <f>+'St 3.1'!S201+'St 3.2'!S201</f>
        <v>0</v>
      </c>
      <c r="T201" s="142">
        <f>+'St 3.1'!T201+'St 3.2'!T201</f>
        <v>0</v>
      </c>
      <c r="U201" s="142">
        <f>+'St 3.1'!U201+'St 3.2'!U201</f>
        <v>0</v>
      </c>
      <c r="V201" s="142">
        <f>+'St 3.1'!V201+'St 3.2'!V201</f>
        <v>0</v>
      </c>
      <c r="W201" s="142">
        <f>+'St 3.1'!W201+'St 3.2'!W201</f>
        <v>0</v>
      </c>
      <c r="X201" s="150"/>
      <c r="Y201" s="150"/>
      <c r="Z201" s="150"/>
      <c r="AA201" s="150"/>
      <c r="AB201" s="150"/>
      <c r="AC201" s="150"/>
      <c r="AD201" s="150"/>
      <c r="AE201" s="150"/>
      <c r="AF201" s="150"/>
    </row>
    <row r="202" spans="1:32">
      <c r="B202" s="3" t="s">
        <v>20</v>
      </c>
      <c r="C202" s="210" t="s">
        <v>307</v>
      </c>
      <c r="D202" s="142">
        <f>+'St 3.1'!D202+'St 3.2'!D202</f>
        <v>0</v>
      </c>
      <c r="E202" s="142">
        <f>+'St 3.1'!E202+'St 3.2'!E202</f>
        <v>0</v>
      </c>
      <c r="F202" s="142">
        <f>+'St 3.1'!F202+'St 3.2'!F202</f>
        <v>0</v>
      </c>
      <c r="G202" s="142">
        <f>+'St 3.1'!G202+'St 3.2'!G202</f>
        <v>0</v>
      </c>
      <c r="H202" s="142">
        <f>+'St 3.1'!H202+'St 3.2'!H202</f>
        <v>0</v>
      </c>
      <c r="I202" s="142">
        <f>+'St 3.1'!I202+'St 3.2'!I202</f>
        <v>0</v>
      </c>
      <c r="J202" s="142">
        <f>+'St 3.1'!J202+'St 3.2'!J202</f>
        <v>0</v>
      </c>
      <c r="K202" s="142">
        <f>+'St 3.1'!K202+'St 3.2'!K202</f>
        <v>0</v>
      </c>
      <c r="L202" s="142">
        <f>+'St 3.1'!L202+'St 3.2'!L202</f>
        <v>0</v>
      </c>
      <c r="M202" s="142">
        <f>+'St 3.1'!M202+'St 3.2'!M202</f>
        <v>0</v>
      </c>
      <c r="N202" s="143"/>
      <c r="O202" s="142">
        <f>+'St 3.1'!O202+'St 3.2'!O202</f>
        <v>0</v>
      </c>
      <c r="P202" s="142">
        <f>+'St 3.1'!P202+'St 3.2'!P202</f>
        <v>0</v>
      </c>
      <c r="Q202" s="142">
        <f>+'St 3.1'!Q202+'St 3.2'!Q202</f>
        <v>0</v>
      </c>
      <c r="R202" s="142">
        <f>+'St 3.1'!R202+'St 3.2'!R202</f>
        <v>0</v>
      </c>
      <c r="S202" s="142">
        <f>+'St 3.1'!S202+'St 3.2'!S202</f>
        <v>0</v>
      </c>
      <c r="T202" s="142">
        <f>+'St 3.1'!T202+'St 3.2'!T202</f>
        <v>0</v>
      </c>
      <c r="U202" s="142">
        <f>+'St 3.1'!U202+'St 3.2'!U202</f>
        <v>0</v>
      </c>
      <c r="V202" s="142">
        <f>+'St 3.1'!V202+'St 3.2'!V202</f>
        <v>0</v>
      </c>
      <c r="W202" s="142">
        <f>+'St 3.1'!W202+'St 3.2'!W202</f>
        <v>0</v>
      </c>
      <c r="X202" s="150"/>
      <c r="Y202" s="150"/>
      <c r="Z202" s="150"/>
      <c r="AA202" s="150"/>
      <c r="AB202" s="150"/>
      <c r="AC202" s="150"/>
      <c r="AD202" s="150"/>
      <c r="AE202" s="150"/>
      <c r="AF202" s="150"/>
    </row>
    <row r="203" spans="1:32" s="45" customFormat="1">
      <c r="A203" s="38"/>
      <c r="B203" s="5" t="s">
        <v>21</v>
      </c>
      <c r="C203" s="209" t="s">
        <v>308</v>
      </c>
      <c r="D203" s="139">
        <f>+'St 3.1'!D203+'St 3.2'!D203</f>
        <v>88351.300536595067</v>
      </c>
      <c r="E203" s="139">
        <f>+'St 3.1'!E203+'St 3.2'!E203</f>
        <v>103623.36366816367</v>
      </c>
      <c r="F203" s="139">
        <f>+'St 3.1'!F203+'St 3.2'!F203</f>
        <v>121141.93696911435</v>
      </c>
      <c r="G203" s="139">
        <f>+'St 3.1'!G203+'St 3.2'!G203</f>
        <v>148866.35059428497</v>
      </c>
      <c r="H203" s="139">
        <f>+'St 3.1'!H203+'St 3.2'!H203</f>
        <v>117892.16144614838</v>
      </c>
      <c r="I203" s="139">
        <f>+'St 3.1'!I203+'St 3.2'!I203</f>
        <v>147838.13736000407</v>
      </c>
      <c r="J203" s="139">
        <f>+'St 3.1'!J203+'St 3.2'!J203</f>
        <v>161110.73124457948</v>
      </c>
      <c r="K203" s="139">
        <f>+'St 3.1'!K203+'St 3.2'!K203</f>
        <v>229827.29878411797</v>
      </c>
      <c r="L203" s="139">
        <f>+'St 3.1'!L203+'St 3.2'!L203</f>
        <v>355617.86968602287</v>
      </c>
      <c r="M203" s="139">
        <f>+'St 3.1'!M203+'St 3.2'!M203</f>
        <v>105698.98885466281</v>
      </c>
      <c r="N203" s="146"/>
      <c r="O203" s="139">
        <f>+'St 3.1'!O203+'St 3.2'!O203</f>
        <v>15272.063131568599</v>
      </c>
      <c r="P203" s="139">
        <f>+'St 3.1'!P203+'St 3.2'!P203</f>
        <v>17518.57330095068</v>
      </c>
      <c r="Q203" s="139">
        <f>+'St 3.1'!Q203+'St 3.2'!Q203</f>
        <v>27724.413625170637</v>
      </c>
      <c r="R203" s="139">
        <f>+'St 3.1'!R203+'St 3.2'!R203</f>
        <v>-30974.189148136589</v>
      </c>
      <c r="S203" s="139">
        <f>+'St 3.1'!S203+'St 3.2'!S203</f>
        <v>29945.975913855669</v>
      </c>
      <c r="T203" s="139">
        <f>+'St 3.1'!T203+'St 3.2'!T203</f>
        <v>13272.593884575434</v>
      </c>
      <c r="U203" s="139">
        <f>+'St 3.1'!U203+'St 3.2'!U203</f>
        <v>68716.56753953849</v>
      </c>
      <c r="V203" s="139">
        <f>+'St 3.1'!V203+'St 3.2'!V203</f>
        <v>125790.57090190487</v>
      </c>
      <c r="W203" s="139">
        <f>+'St 3.1'!W203+'St 3.2'!W203</f>
        <v>-249918.88083136</v>
      </c>
      <c r="X203" s="149"/>
      <c r="Y203" s="149"/>
      <c r="Z203" s="149"/>
      <c r="AA203" s="149"/>
      <c r="AB203" s="149"/>
      <c r="AC203" s="149"/>
      <c r="AD203" s="149"/>
      <c r="AE203" s="149"/>
      <c r="AF203" s="149"/>
    </row>
    <row r="204" spans="1:32" s="45" customFormat="1">
      <c r="A204" s="38"/>
      <c r="B204" s="9" t="s">
        <v>94</v>
      </c>
      <c r="C204" s="209" t="s">
        <v>309</v>
      </c>
      <c r="D204" s="139">
        <f>+'St 3.1'!D204+'St 3.2'!D204</f>
        <v>1.1728688955150368E-3</v>
      </c>
      <c r="E204" s="139">
        <f>+'St 3.1'!E204+'St 3.2'!E204</f>
        <v>2.9871554460894709E-3</v>
      </c>
      <c r="F204" s="139">
        <f>+'St 3.1'!F204+'St 3.2'!F204</f>
        <v>3.7101895508273651E-3</v>
      </c>
      <c r="G204" s="139">
        <f>+'St 3.1'!G204+'St 3.2'!G204</f>
        <v>9.8120203557112203E-3</v>
      </c>
      <c r="H204" s="139">
        <f>+'St 3.1'!H204+'St 3.2'!H204</f>
        <v>0.22056971266139741</v>
      </c>
      <c r="I204" s="139">
        <f>+'St 3.1'!I204+'St 3.2'!I204</f>
        <v>0</v>
      </c>
      <c r="J204" s="139">
        <f>+'St 3.1'!J204+'St 3.2'!J204</f>
        <v>2.0210249512130725</v>
      </c>
      <c r="K204" s="139">
        <f>+'St 3.1'!K204+'St 3.2'!K204</f>
        <v>1.8029172402373117</v>
      </c>
      <c r="L204" s="139">
        <f>+'St 3.1'!L204+'St 3.2'!L204</f>
        <v>0.28597133381153689</v>
      </c>
      <c r="M204" s="139">
        <f>+'St 3.1'!M204+'St 3.2'!M204</f>
        <v>0.27557861645542969</v>
      </c>
      <c r="N204" s="146"/>
      <c r="O204" s="139">
        <f>+'St 3.1'!O204+'St 3.2'!O204</f>
        <v>1.8142865505744342E-3</v>
      </c>
      <c r="P204" s="139">
        <f>+'St 3.1'!P204+'St 3.2'!P204</f>
        <v>7.2303410473789436E-4</v>
      </c>
      <c r="Q204" s="139">
        <f>+'St 3.1'!Q204+'St 3.2'!Q204</f>
        <v>6.1018308048838557E-3</v>
      </c>
      <c r="R204" s="139">
        <f>+'St 3.1'!R204+'St 3.2'!R204</f>
        <v>0.2107576923056862</v>
      </c>
      <c r="S204" s="139">
        <f>+'St 3.1'!S204+'St 3.2'!S204</f>
        <v>-0.22056971266139741</v>
      </c>
      <c r="T204" s="139">
        <f>+'St 3.1'!T204+'St 3.2'!T204</f>
        <v>2.0210249512130725</v>
      </c>
      <c r="U204" s="139">
        <f>+'St 3.1'!U204+'St 3.2'!U204</f>
        <v>-0.21810771097576093</v>
      </c>
      <c r="V204" s="139">
        <f>+'St 3.1'!V204+'St 3.2'!V204</f>
        <v>-1.5169459064257751</v>
      </c>
      <c r="W204" s="139">
        <f>+'St 3.1'!W204+'St 3.2'!W204</f>
        <v>-1.0392717356107195E-2</v>
      </c>
      <c r="X204" s="149"/>
      <c r="Y204" s="149"/>
      <c r="Z204" s="149"/>
      <c r="AA204" s="149"/>
      <c r="AB204" s="149"/>
      <c r="AC204" s="149"/>
      <c r="AD204" s="149"/>
      <c r="AE204" s="149"/>
      <c r="AF204" s="149"/>
    </row>
    <row r="205" spans="1:32">
      <c r="B205" s="208" t="s">
        <v>40</v>
      </c>
      <c r="C205" s="219"/>
      <c r="D205" s="142">
        <f>+'St 3.1'!D205+'St 3.2'!D205</f>
        <v>1.1728688955150368E-3</v>
      </c>
      <c r="E205" s="142">
        <f>+'St 3.1'!E205+'St 3.2'!E205</f>
        <v>2.9871554460894709E-3</v>
      </c>
      <c r="F205" s="142">
        <f>+'St 3.1'!F205+'St 3.2'!F205</f>
        <v>3.7101895508273651E-3</v>
      </c>
      <c r="G205" s="142">
        <f>+'St 3.1'!G205+'St 3.2'!G205</f>
        <v>9.8120203557112203E-3</v>
      </c>
      <c r="H205" s="142">
        <f>+'St 3.1'!H205+'St 3.2'!H205</f>
        <v>0.22056971266139741</v>
      </c>
      <c r="I205" s="142">
        <f>+'St 3.1'!I205+'St 3.2'!I205</f>
        <v>0</v>
      </c>
      <c r="J205" s="142">
        <f>+'St 3.1'!J205+'St 3.2'!J205</f>
        <v>2.0210249512130725</v>
      </c>
      <c r="K205" s="142">
        <f>+'St 3.1'!K205+'St 3.2'!K205</f>
        <v>1.8029172402373117</v>
      </c>
      <c r="L205" s="142">
        <f>+'St 3.1'!L205+'St 3.2'!L205</f>
        <v>0.28597133381153689</v>
      </c>
      <c r="M205" s="142">
        <f>+'St 3.1'!M205+'St 3.2'!M205</f>
        <v>0.27557861645542969</v>
      </c>
      <c r="N205" s="143"/>
      <c r="O205" s="142">
        <f>+'St 3.1'!O205+'St 3.2'!O205</f>
        <v>1.8142865505744342E-3</v>
      </c>
      <c r="P205" s="142">
        <f>+'St 3.1'!P205+'St 3.2'!P205</f>
        <v>7.2303410473789436E-4</v>
      </c>
      <c r="Q205" s="142">
        <f>+'St 3.1'!Q205+'St 3.2'!Q205</f>
        <v>6.1018308048838557E-3</v>
      </c>
      <c r="R205" s="142">
        <f>+'St 3.1'!R205+'St 3.2'!R205</f>
        <v>0.2107576923056862</v>
      </c>
      <c r="S205" s="142">
        <f>+'St 3.1'!S205+'St 3.2'!S205</f>
        <v>-0.22056971266139741</v>
      </c>
      <c r="T205" s="142">
        <f>+'St 3.1'!T205+'St 3.2'!T205</f>
        <v>2.0210249512130725</v>
      </c>
      <c r="U205" s="142">
        <f>+'St 3.1'!U205+'St 3.2'!U205</f>
        <v>-0.21810771097576093</v>
      </c>
      <c r="V205" s="142">
        <f>+'St 3.1'!V205+'St 3.2'!V205</f>
        <v>-1.5169459064257751</v>
      </c>
      <c r="W205" s="142">
        <f>+'St 3.1'!W205+'St 3.2'!W205</f>
        <v>-1.0392717356107195E-2</v>
      </c>
      <c r="X205" s="150"/>
      <c r="Y205" s="150"/>
      <c r="Z205" s="150"/>
      <c r="AA205" s="150"/>
      <c r="AB205" s="150"/>
      <c r="AC205" s="150"/>
      <c r="AD205" s="150"/>
      <c r="AE205" s="150"/>
      <c r="AF205" s="150"/>
    </row>
    <row r="206" spans="1:32">
      <c r="B206" s="6" t="s">
        <v>41</v>
      </c>
      <c r="C206" s="219"/>
      <c r="D206" s="142">
        <f>+'St 3.1'!D206+'St 3.2'!D206</f>
        <v>0</v>
      </c>
      <c r="E206" s="142">
        <f>+'St 3.1'!E206+'St 3.2'!E206</f>
        <v>0</v>
      </c>
      <c r="F206" s="142">
        <f>+'St 3.1'!F206+'St 3.2'!F206</f>
        <v>0</v>
      </c>
      <c r="G206" s="142">
        <f>+'St 3.1'!G206+'St 3.2'!G206</f>
        <v>0</v>
      </c>
      <c r="H206" s="142">
        <f>+'St 3.1'!H206+'St 3.2'!H206</f>
        <v>0</v>
      </c>
      <c r="I206" s="142">
        <f>+'St 3.1'!I206+'St 3.2'!I206</f>
        <v>0</v>
      </c>
      <c r="J206" s="142">
        <f>+'St 3.1'!J206+'St 3.2'!J206</f>
        <v>0</v>
      </c>
      <c r="K206" s="142">
        <f>+'St 3.1'!K206+'St 3.2'!K206</f>
        <v>0</v>
      </c>
      <c r="L206" s="142">
        <f>+'St 3.1'!L206+'St 3.2'!L206</f>
        <v>0</v>
      </c>
      <c r="M206" s="142">
        <f>+'St 3.1'!M206+'St 3.2'!M206</f>
        <v>0</v>
      </c>
      <c r="N206" s="143"/>
      <c r="O206" s="142">
        <f>+'St 3.1'!O206+'St 3.2'!O206</f>
        <v>0</v>
      </c>
      <c r="P206" s="142">
        <f>+'St 3.1'!P206+'St 3.2'!P206</f>
        <v>0</v>
      </c>
      <c r="Q206" s="142">
        <f>+'St 3.1'!Q206+'St 3.2'!Q206</f>
        <v>0</v>
      </c>
      <c r="R206" s="142">
        <f>+'St 3.1'!R206+'St 3.2'!R206</f>
        <v>0</v>
      </c>
      <c r="S206" s="142">
        <f>+'St 3.1'!S206+'St 3.2'!S206</f>
        <v>0</v>
      </c>
      <c r="T206" s="142">
        <f>+'St 3.1'!T206+'St 3.2'!T206</f>
        <v>0</v>
      </c>
      <c r="U206" s="142">
        <f>+'St 3.1'!U206+'St 3.2'!U206</f>
        <v>0</v>
      </c>
      <c r="V206" s="142">
        <f>+'St 3.1'!V206+'St 3.2'!V206</f>
        <v>0</v>
      </c>
      <c r="W206" s="142">
        <f>+'St 3.1'!W206+'St 3.2'!W206</f>
        <v>0</v>
      </c>
      <c r="X206" s="150"/>
      <c r="Y206" s="150"/>
      <c r="Z206" s="150"/>
      <c r="AA206" s="150"/>
      <c r="AB206" s="150"/>
      <c r="AC206" s="150"/>
      <c r="AD206" s="150"/>
      <c r="AE206" s="150"/>
      <c r="AF206" s="150"/>
    </row>
    <row r="207" spans="1:32">
      <c r="B207" s="6" t="s">
        <v>42</v>
      </c>
      <c r="C207" s="219"/>
      <c r="D207" s="142">
        <f>+'St 3.1'!D207+'St 3.2'!D207</f>
        <v>0</v>
      </c>
      <c r="E207" s="142">
        <f>+'St 3.1'!E207+'St 3.2'!E207</f>
        <v>0</v>
      </c>
      <c r="F207" s="142">
        <f>+'St 3.1'!F207+'St 3.2'!F207</f>
        <v>0</v>
      </c>
      <c r="G207" s="142">
        <f>+'St 3.1'!G207+'St 3.2'!G207</f>
        <v>0</v>
      </c>
      <c r="H207" s="142">
        <f>+'St 3.1'!H207+'St 3.2'!H207</f>
        <v>0.22056971266139741</v>
      </c>
      <c r="I207" s="142">
        <f>+'St 3.1'!I207+'St 3.2'!I207</f>
        <v>0</v>
      </c>
      <c r="J207" s="142">
        <f>+'St 3.1'!J207+'St 3.2'!J207</f>
        <v>2.0210249512130725</v>
      </c>
      <c r="K207" s="142">
        <f>+'St 3.1'!K207+'St 3.2'!K207</f>
        <v>1.8029172402373117</v>
      </c>
      <c r="L207" s="142">
        <f>+'St 3.1'!L207+'St 3.2'!L207</f>
        <v>0.28597133381153689</v>
      </c>
      <c r="M207" s="142">
        <f>+'St 3.1'!M207+'St 3.2'!M207</f>
        <v>0.27557861645542969</v>
      </c>
      <c r="N207" s="143"/>
      <c r="O207" s="142">
        <f>+'St 3.1'!O207+'St 3.2'!O207</f>
        <v>0</v>
      </c>
      <c r="P207" s="142">
        <f>+'St 3.1'!P207+'St 3.2'!P207</f>
        <v>0</v>
      </c>
      <c r="Q207" s="142">
        <f>+'St 3.1'!Q207+'St 3.2'!Q207</f>
        <v>0</v>
      </c>
      <c r="R207" s="142">
        <f>+'St 3.1'!R207+'St 3.2'!R207</f>
        <v>0.22056971266139741</v>
      </c>
      <c r="S207" s="142">
        <f>+'St 3.1'!S207+'St 3.2'!S207</f>
        <v>-0.22056971266139741</v>
      </c>
      <c r="T207" s="142">
        <f>+'St 3.1'!T207+'St 3.2'!T207</f>
        <v>2.0210249512130725</v>
      </c>
      <c r="U207" s="142">
        <f>+'St 3.1'!U207+'St 3.2'!U207</f>
        <v>-0.21810771097576093</v>
      </c>
      <c r="V207" s="142">
        <f>+'St 3.1'!V207+'St 3.2'!V207</f>
        <v>-1.5169459064257751</v>
      </c>
      <c r="W207" s="142">
        <f>+'St 3.1'!W207+'St 3.2'!W207</f>
        <v>-1.0392717356107195E-2</v>
      </c>
      <c r="X207" s="150"/>
      <c r="Y207" s="150"/>
      <c r="Z207" s="150"/>
      <c r="AA207" s="150"/>
      <c r="AB207" s="150"/>
      <c r="AC207" s="150"/>
      <c r="AD207" s="150"/>
      <c r="AE207" s="150"/>
      <c r="AF207" s="150"/>
    </row>
    <row r="208" spans="1:32">
      <c r="B208" s="6" t="s">
        <v>43</v>
      </c>
      <c r="C208" s="219"/>
      <c r="D208" s="142">
        <f>+'St 3.1'!D208+'St 3.2'!D208</f>
        <v>1.1728688955150368E-3</v>
      </c>
      <c r="E208" s="142">
        <f>+'St 3.1'!E208+'St 3.2'!E208</f>
        <v>2.9871554460894709E-3</v>
      </c>
      <c r="F208" s="142">
        <f>+'St 3.1'!F208+'St 3.2'!F208</f>
        <v>3.7101895508273651E-3</v>
      </c>
      <c r="G208" s="142">
        <f>+'St 3.1'!G208+'St 3.2'!G208</f>
        <v>9.8120203557112203E-3</v>
      </c>
      <c r="H208" s="142">
        <f>+'St 3.1'!H208+'St 3.2'!H208</f>
        <v>0</v>
      </c>
      <c r="I208" s="142">
        <f>+'St 3.1'!I208+'St 3.2'!I208</f>
        <v>0</v>
      </c>
      <c r="J208" s="142">
        <f>+'St 3.1'!J208+'St 3.2'!J208</f>
        <v>0</v>
      </c>
      <c r="K208" s="142">
        <f>+'St 3.1'!K208+'St 3.2'!K208</f>
        <v>0</v>
      </c>
      <c r="L208" s="142">
        <f>+'St 3.1'!L208+'St 3.2'!L208</f>
        <v>0</v>
      </c>
      <c r="M208" s="142">
        <f>+'St 3.1'!M208+'St 3.2'!M208</f>
        <v>0</v>
      </c>
      <c r="N208" s="143"/>
      <c r="O208" s="142">
        <f>+'St 3.1'!O208+'St 3.2'!O208</f>
        <v>1.8142865505744342E-3</v>
      </c>
      <c r="P208" s="142">
        <f>+'St 3.1'!P208+'St 3.2'!P208</f>
        <v>7.2303410473789436E-4</v>
      </c>
      <c r="Q208" s="142">
        <f>+'St 3.1'!Q208+'St 3.2'!Q208</f>
        <v>6.1018308048838557E-3</v>
      </c>
      <c r="R208" s="142">
        <f>+'St 3.1'!R208+'St 3.2'!R208</f>
        <v>-9.8120203557112203E-3</v>
      </c>
      <c r="S208" s="142">
        <f>+'St 3.1'!S208+'St 3.2'!S208</f>
        <v>0</v>
      </c>
      <c r="T208" s="142">
        <f>+'St 3.1'!T208+'St 3.2'!T208</f>
        <v>0</v>
      </c>
      <c r="U208" s="142">
        <f>+'St 3.1'!U208+'St 3.2'!U208</f>
        <v>0</v>
      </c>
      <c r="V208" s="142">
        <f>+'St 3.1'!V208+'St 3.2'!V208</f>
        <v>0</v>
      </c>
      <c r="W208" s="142">
        <f>+'St 3.1'!W208+'St 3.2'!W208</f>
        <v>0</v>
      </c>
      <c r="X208" s="150"/>
      <c r="Y208" s="150"/>
      <c r="Z208" s="150"/>
      <c r="AA208" s="150"/>
      <c r="AB208" s="150"/>
      <c r="AC208" s="150"/>
      <c r="AD208" s="150"/>
      <c r="AE208" s="150"/>
      <c r="AF208" s="150"/>
    </row>
    <row r="209" spans="1:32">
      <c r="B209" s="6" t="s">
        <v>44</v>
      </c>
      <c r="C209" s="219"/>
      <c r="D209" s="142">
        <f>+'St 3.1'!D209+'St 3.2'!D209</f>
        <v>0</v>
      </c>
      <c r="E209" s="142">
        <f>+'St 3.1'!E209+'St 3.2'!E209</f>
        <v>0</v>
      </c>
      <c r="F209" s="142">
        <f>+'St 3.1'!F209+'St 3.2'!F209</f>
        <v>0</v>
      </c>
      <c r="G209" s="142">
        <f>+'St 3.1'!G209+'St 3.2'!G209</f>
        <v>0</v>
      </c>
      <c r="H209" s="142">
        <f>+'St 3.1'!H209+'St 3.2'!H209</f>
        <v>0</v>
      </c>
      <c r="I209" s="142">
        <f>+'St 3.1'!I209+'St 3.2'!I209</f>
        <v>0</v>
      </c>
      <c r="J209" s="142">
        <f>+'St 3.1'!J209+'St 3.2'!J209</f>
        <v>0</v>
      </c>
      <c r="K209" s="142">
        <f>+'St 3.1'!K209+'St 3.2'!K209</f>
        <v>0</v>
      </c>
      <c r="L209" s="142">
        <f>+'St 3.1'!L209+'St 3.2'!L209</f>
        <v>0</v>
      </c>
      <c r="M209" s="142">
        <f>+'St 3.1'!M209+'St 3.2'!M209</f>
        <v>0</v>
      </c>
      <c r="N209" s="143"/>
      <c r="O209" s="142">
        <f>+'St 3.1'!O209+'St 3.2'!O209</f>
        <v>0</v>
      </c>
      <c r="P209" s="142">
        <f>+'St 3.1'!P209+'St 3.2'!P209</f>
        <v>0</v>
      </c>
      <c r="Q209" s="142">
        <f>+'St 3.1'!Q209+'St 3.2'!Q209</f>
        <v>0</v>
      </c>
      <c r="R209" s="142">
        <f>+'St 3.1'!R209+'St 3.2'!R209</f>
        <v>0</v>
      </c>
      <c r="S209" s="142">
        <f>+'St 3.1'!S209+'St 3.2'!S209</f>
        <v>0</v>
      </c>
      <c r="T209" s="142">
        <f>+'St 3.1'!T209+'St 3.2'!T209</f>
        <v>0</v>
      </c>
      <c r="U209" s="142">
        <f>+'St 3.1'!U209+'St 3.2'!U209</f>
        <v>0</v>
      </c>
      <c r="V209" s="142">
        <f>+'St 3.1'!V209+'St 3.2'!V209</f>
        <v>0</v>
      </c>
      <c r="W209" s="142">
        <f>+'St 3.1'!W209+'St 3.2'!W209</f>
        <v>0</v>
      </c>
      <c r="X209" s="150"/>
      <c r="Y209" s="150"/>
      <c r="Z209" s="150"/>
      <c r="AA209" s="150"/>
      <c r="AB209" s="150"/>
      <c r="AC209" s="150"/>
      <c r="AD209" s="150"/>
      <c r="AE209" s="150"/>
      <c r="AF209" s="150"/>
    </row>
    <row r="210" spans="1:32">
      <c r="B210" s="7" t="s">
        <v>45</v>
      </c>
      <c r="C210" s="219"/>
      <c r="D210" s="142">
        <f>+'St 3.1'!D210+'St 3.2'!D210</f>
        <v>0</v>
      </c>
      <c r="E210" s="142">
        <f>+'St 3.1'!E210+'St 3.2'!E210</f>
        <v>0</v>
      </c>
      <c r="F210" s="142">
        <f>+'St 3.1'!F210+'St 3.2'!F210</f>
        <v>0</v>
      </c>
      <c r="G210" s="142">
        <f>+'St 3.1'!G210+'St 3.2'!G210</f>
        <v>0</v>
      </c>
      <c r="H210" s="142">
        <f>+'St 3.1'!H210+'St 3.2'!H210</f>
        <v>0</v>
      </c>
      <c r="I210" s="142">
        <f>+'St 3.1'!I210+'St 3.2'!I210</f>
        <v>0</v>
      </c>
      <c r="J210" s="142">
        <f>+'St 3.1'!J210+'St 3.2'!J210</f>
        <v>0</v>
      </c>
      <c r="K210" s="142">
        <f>+'St 3.1'!K210+'St 3.2'!K210</f>
        <v>0</v>
      </c>
      <c r="L210" s="142">
        <f>+'St 3.1'!L210+'St 3.2'!L210</f>
        <v>0</v>
      </c>
      <c r="M210" s="142">
        <f>+'St 3.1'!M210+'St 3.2'!M210</f>
        <v>0</v>
      </c>
      <c r="N210" s="143"/>
      <c r="O210" s="142">
        <f>+'St 3.1'!O210+'St 3.2'!O210</f>
        <v>0</v>
      </c>
      <c r="P210" s="142">
        <f>+'St 3.1'!P210+'St 3.2'!P210</f>
        <v>0</v>
      </c>
      <c r="Q210" s="142">
        <f>+'St 3.1'!Q210+'St 3.2'!Q210</f>
        <v>0</v>
      </c>
      <c r="R210" s="142">
        <f>+'St 3.1'!R210+'St 3.2'!R210</f>
        <v>0</v>
      </c>
      <c r="S210" s="142">
        <f>+'St 3.1'!S210+'St 3.2'!S210</f>
        <v>0</v>
      </c>
      <c r="T210" s="142">
        <f>+'St 3.1'!T210+'St 3.2'!T210</f>
        <v>0</v>
      </c>
      <c r="U210" s="142">
        <f>+'St 3.1'!U210+'St 3.2'!U210</f>
        <v>0</v>
      </c>
      <c r="V210" s="142">
        <f>+'St 3.1'!V210+'St 3.2'!V210</f>
        <v>0</v>
      </c>
      <c r="W210" s="142">
        <f>+'St 3.1'!W210+'St 3.2'!W210</f>
        <v>0</v>
      </c>
      <c r="X210" s="150"/>
      <c r="Y210" s="150"/>
      <c r="Z210" s="150"/>
      <c r="AA210" s="150"/>
      <c r="AB210" s="150"/>
      <c r="AC210" s="150"/>
      <c r="AD210" s="150"/>
      <c r="AE210" s="150"/>
      <c r="AF210" s="150"/>
    </row>
    <row r="211" spans="1:32">
      <c r="B211" s="7" t="s">
        <v>46</v>
      </c>
      <c r="C211" s="219"/>
      <c r="D211" s="142">
        <f>+'St 3.1'!D211+'St 3.2'!D211</f>
        <v>0</v>
      </c>
      <c r="E211" s="142">
        <f>+'St 3.1'!E211+'St 3.2'!E211</f>
        <v>0</v>
      </c>
      <c r="F211" s="142">
        <f>+'St 3.1'!F211+'St 3.2'!F211</f>
        <v>0</v>
      </c>
      <c r="G211" s="142">
        <f>+'St 3.1'!G211+'St 3.2'!G211</f>
        <v>0</v>
      </c>
      <c r="H211" s="142">
        <f>+'St 3.1'!H211+'St 3.2'!H211</f>
        <v>0</v>
      </c>
      <c r="I211" s="142">
        <f>+'St 3.1'!I211+'St 3.2'!I211</f>
        <v>0</v>
      </c>
      <c r="J211" s="142">
        <f>+'St 3.1'!J211+'St 3.2'!J211</f>
        <v>0</v>
      </c>
      <c r="K211" s="142">
        <f>+'St 3.1'!K211+'St 3.2'!K211</f>
        <v>0</v>
      </c>
      <c r="L211" s="142">
        <f>+'St 3.1'!L211+'St 3.2'!L211</f>
        <v>0</v>
      </c>
      <c r="M211" s="142">
        <f>+'St 3.1'!M211+'St 3.2'!M211</f>
        <v>0</v>
      </c>
      <c r="N211" s="143"/>
      <c r="O211" s="142">
        <f>+'St 3.1'!O211+'St 3.2'!O211</f>
        <v>0</v>
      </c>
      <c r="P211" s="142">
        <f>+'St 3.1'!P211+'St 3.2'!P211</f>
        <v>0</v>
      </c>
      <c r="Q211" s="142">
        <f>+'St 3.1'!Q211+'St 3.2'!Q211</f>
        <v>0</v>
      </c>
      <c r="R211" s="142">
        <f>+'St 3.1'!R211+'St 3.2'!R211</f>
        <v>0</v>
      </c>
      <c r="S211" s="142">
        <f>+'St 3.1'!S211+'St 3.2'!S211</f>
        <v>0</v>
      </c>
      <c r="T211" s="142">
        <f>+'St 3.1'!T211+'St 3.2'!T211</f>
        <v>0</v>
      </c>
      <c r="U211" s="142">
        <f>+'St 3.1'!U211+'St 3.2'!U211</f>
        <v>0</v>
      </c>
      <c r="V211" s="142">
        <f>+'St 3.1'!V211+'St 3.2'!V211</f>
        <v>0</v>
      </c>
      <c r="W211" s="142">
        <f>+'St 3.1'!W211+'St 3.2'!W211</f>
        <v>0</v>
      </c>
      <c r="X211" s="150"/>
      <c r="Y211" s="150"/>
      <c r="Z211" s="150"/>
      <c r="AA211" s="150"/>
      <c r="AB211" s="150"/>
      <c r="AC211" s="150"/>
      <c r="AD211" s="150"/>
      <c r="AE211" s="150"/>
      <c r="AF211" s="150"/>
    </row>
    <row r="212" spans="1:32">
      <c r="B212" s="6" t="s">
        <v>317</v>
      </c>
      <c r="C212" s="219"/>
      <c r="D212" s="142">
        <f>+'St 3.1'!D212+'St 3.2'!D212</f>
        <v>0</v>
      </c>
      <c r="E212" s="142">
        <f>+'St 3.1'!E212+'St 3.2'!E212</f>
        <v>0</v>
      </c>
      <c r="F212" s="142">
        <f>+'St 3.1'!F212+'St 3.2'!F212</f>
        <v>0</v>
      </c>
      <c r="G212" s="142">
        <f>+'St 3.1'!G212+'St 3.2'!G212</f>
        <v>0</v>
      </c>
      <c r="H212" s="142">
        <f>+'St 3.1'!H212+'St 3.2'!H212</f>
        <v>0</v>
      </c>
      <c r="I212" s="142">
        <f>+'St 3.1'!I212+'St 3.2'!I212</f>
        <v>0</v>
      </c>
      <c r="J212" s="142">
        <f>+'St 3.1'!J212+'St 3.2'!J212</f>
        <v>0</v>
      </c>
      <c r="K212" s="142">
        <f>+'St 3.1'!K212+'St 3.2'!K212</f>
        <v>0</v>
      </c>
      <c r="L212" s="142">
        <f>+'St 3.1'!L212+'St 3.2'!L212</f>
        <v>0</v>
      </c>
      <c r="M212" s="142">
        <f>+'St 3.1'!M212+'St 3.2'!M212</f>
        <v>0</v>
      </c>
      <c r="N212" s="143"/>
      <c r="O212" s="142">
        <f>+'St 3.1'!O212+'St 3.2'!O212</f>
        <v>0</v>
      </c>
      <c r="P212" s="142">
        <f>+'St 3.1'!P212+'St 3.2'!P212</f>
        <v>0</v>
      </c>
      <c r="Q212" s="142">
        <f>+'St 3.1'!Q212+'St 3.2'!Q212</f>
        <v>0</v>
      </c>
      <c r="R212" s="142">
        <f>+'St 3.1'!R212+'St 3.2'!R212</f>
        <v>0</v>
      </c>
      <c r="S212" s="142">
        <f>+'St 3.1'!S212+'St 3.2'!S212</f>
        <v>0</v>
      </c>
      <c r="T212" s="142">
        <f>+'St 3.1'!T212+'St 3.2'!T212</f>
        <v>0</v>
      </c>
      <c r="U212" s="142">
        <f>+'St 3.1'!U212+'St 3.2'!U212</f>
        <v>0</v>
      </c>
      <c r="V212" s="142">
        <f>+'St 3.1'!V212+'St 3.2'!V212</f>
        <v>0</v>
      </c>
      <c r="W212" s="142">
        <f>+'St 3.1'!W212+'St 3.2'!W212</f>
        <v>0</v>
      </c>
      <c r="X212" s="150"/>
      <c r="Y212" s="150"/>
      <c r="Z212" s="150"/>
      <c r="AA212" s="150"/>
      <c r="AB212" s="150"/>
      <c r="AC212" s="150"/>
      <c r="AD212" s="150"/>
      <c r="AE212" s="150"/>
      <c r="AF212" s="150"/>
    </row>
    <row r="213" spans="1:32">
      <c r="B213" s="6" t="s">
        <v>108</v>
      </c>
      <c r="C213" s="219"/>
      <c r="D213" s="142">
        <f>+'St 3.1'!D213+'St 3.2'!D213</f>
        <v>0</v>
      </c>
      <c r="E213" s="142">
        <f>+'St 3.1'!E213+'St 3.2'!E213</f>
        <v>0</v>
      </c>
      <c r="F213" s="142">
        <f>+'St 3.1'!F213+'St 3.2'!F213</f>
        <v>0</v>
      </c>
      <c r="G213" s="142">
        <f>+'St 3.1'!G213+'St 3.2'!G213</f>
        <v>0</v>
      </c>
      <c r="H213" s="142">
        <f>+'St 3.1'!H213+'St 3.2'!H213</f>
        <v>0</v>
      </c>
      <c r="I213" s="142">
        <f>+'St 3.1'!I213+'St 3.2'!I213</f>
        <v>0</v>
      </c>
      <c r="J213" s="142">
        <f>+'St 3.1'!J213+'St 3.2'!J213</f>
        <v>0</v>
      </c>
      <c r="K213" s="142">
        <f>+'St 3.1'!K213+'St 3.2'!K213</f>
        <v>0</v>
      </c>
      <c r="L213" s="142">
        <f>+'St 3.1'!L213+'St 3.2'!L213</f>
        <v>0</v>
      </c>
      <c r="M213" s="142">
        <f>+'St 3.1'!M213+'St 3.2'!M213</f>
        <v>0</v>
      </c>
      <c r="N213" s="143"/>
      <c r="O213" s="142">
        <f>+'St 3.1'!O213+'St 3.2'!O213</f>
        <v>0</v>
      </c>
      <c r="P213" s="142">
        <f>+'St 3.1'!P213+'St 3.2'!P213</f>
        <v>0</v>
      </c>
      <c r="Q213" s="142">
        <f>+'St 3.1'!Q213+'St 3.2'!Q213</f>
        <v>0</v>
      </c>
      <c r="R213" s="142">
        <f>+'St 3.1'!R213+'St 3.2'!R213</f>
        <v>0</v>
      </c>
      <c r="S213" s="142">
        <f>+'St 3.1'!S213+'St 3.2'!S213</f>
        <v>0</v>
      </c>
      <c r="T213" s="142">
        <f>+'St 3.1'!T213+'St 3.2'!T213</f>
        <v>0</v>
      </c>
      <c r="U213" s="142">
        <f>+'St 3.1'!U213+'St 3.2'!U213</f>
        <v>0</v>
      </c>
      <c r="V213" s="142">
        <f>+'St 3.1'!V213+'St 3.2'!V213</f>
        <v>0</v>
      </c>
      <c r="W213" s="142">
        <f>+'St 3.1'!W213+'St 3.2'!W213</f>
        <v>0</v>
      </c>
      <c r="X213" s="150"/>
      <c r="Y213" s="150"/>
      <c r="Z213" s="150"/>
      <c r="AA213" s="150"/>
      <c r="AB213" s="150"/>
      <c r="AC213" s="150"/>
      <c r="AD213" s="150"/>
      <c r="AE213" s="150"/>
      <c r="AF213" s="150"/>
    </row>
    <row r="214" spans="1:32">
      <c r="B214" s="6" t="s">
        <v>48</v>
      </c>
      <c r="C214" s="219"/>
      <c r="D214" s="142">
        <f>+'St 3.1'!D214+'St 3.2'!D214</f>
        <v>0</v>
      </c>
      <c r="E214" s="142">
        <f>+'St 3.1'!E214+'St 3.2'!E214</f>
        <v>0</v>
      </c>
      <c r="F214" s="142">
        <f>+'St 3.1'!F214+'St 3.2'!F214</f>
        <v>0</v>
      </c>
      <c r="G214" s="142">
        <f>+'St 3.1'!G214+'St 3.2'!G214</f>
        <v>0</v>
      </c>
      <c r="H214" s="142">
        <f>+'St 3.1'!H214+'St 3.2'!H214</f>
        <v>0</v>
      </c>
      <c r="I214" s="142">
        <f>+'St 3.1'!I214+'St 3.2'!I214</f>
        <v>0</v>
      </c>
      <c r="J214" s="142">
        <f>+'St 3.1'!J214+'St 3.2'!J214</f>
        <v>0</v>
      </c>
      <c r="K214" s="142">
        <f>+'St 3.1'!K214+'St 3.2'!K214</f>
        <v>0</v>
      </c>
      <c r="L214" s="142">
        <f>+'St 3.1'!L214+'St 3.2'!L214</f>
        <v>0</v>
      </c>
      <c r="M214" s="142">
        <f>+'St 3.1'!M214+'St 3.2'!M214</f>
        <v>0</v>
      </c>
      <c r="N214" s="148"/>
      <c r="O214" s="142">
        <f>+'St 3.1'!O214+'St 3.2'!O214</f>
        <v>0</v>
      </c>
      <c r="P214" s="142">
        <f>+'St 3.1'!P214+'St 3.2'!P214</f>
        <v>0</v>
      </c>
      <c r="Q214" s="142">
        <f>+'St 3.1'!Q214+'St 3.2'!Q214</f>
        <v>0</v>
      </c>
      <c r="R214" s="142">
        <f>+'St 3.1'!R214+'St 3.2'!R214</f>
        <v>0</v>
      </c>
      <c r="S214" s="142">
        <f>+'St 3.1'!S214+'St 3.2'!S214</f>
        <v>0</v>
      </c>
      <c r="T214" s="142">
        <f>+'St 3.1'!T214+'St 3.2'!T214</f>
        <v>0</v>
      </c>
      <c r="U214" s="142">
        <f>+'St 3.1'!U214+'St 3.2'!U214</f>
        <v>0</v>
      </c>
      <c r="V214" s="142">
        <f>+'St 3.1'!V214+'St 3.2'!V214</f>
        <v>0</v>
      </c>
      <c r="W214" s="142">
        <f>+'St 3.1'!W214+'St 3.2'!W214</f>
        <v>0</v>
      </c>
      <c r="X214" s="150"/>
      <c r="Y214" s="150"/>
      <c r="Z214" s="150"/>
      <c r="AA214" s="150"/>
      <c r="AB214" s="150"/>
      <c r="AC214" s="150"/>
      <c r="AD214" s="150"/>
      <c r="AE214" s="150"/>
      <c r="AF214" s="150"/>
    </row>
    <row r="215" spans="1:32">
      <c r="B215" s="6" t="s">
        <v>325</v>
      </c>
      <c r="C215" s="219"/>
      <c r="D215" s="142">
        <f>+'St 3.1'!D215+'St 3.2'!D215</f>
        <v>0</v>
      </c>
      <c r="E215" s="142">
        <f>+'St 3.1'!E215+'St 3.2'!E215</f>
        <v>0</v>
      </c>
      <c r="F215" s="142">
        <f>+'St 3.1'!F215+'St 3.2'!F215</f>
        <v>0</v>
      </c>
      <c r="G215" s="142">
        <f>+'St 3.1'!G215+'St 3.2'!G215</f>
        <v>0</v>
      </c>
      <c r="H215" s="142">
        <f>+'St 3.1'!H215+'St 3.2'!H215</f>
        <v>0</v>
      </c>
      <c r="I215" s="142">
        <f>+'St 3.1'!I215+'St 3.2'!I215</f>
        <v>0</v>
      </c>
      <c r="J215" s="142">
        <f>+'St 3.1'!J215+'St 3.2'!J215</f>
        <v>0</v>
      </c>
      <c r="K215" s="142">
        <f>+'St 3.1'!K215+'St 3.2'!K215</f>
        <v>0</v>
      </c>
      <c r="L215" s="142">
        <f>+'St 3.1'!L215+'St 3.2'!L215</f>
        <v>0</v>
      </c>
      <c r="M215" s="142">
        <f>+'St 3.1'!M215+'St 3.2'!M215</f>
        <v>0</v>
      </c>
      <c r="N215" s="143"/>
      <c r="O215" s="142">
        <f>+'St 3.1'!O215+'St 3.2'!O215</f>
        <v>0</v>
      </c>
      <c r="P215" s="142">
        <f>+'St 3.1'!P215+'St 3.2'!P215</f>
        <v>0</v>
      </c>
      <c r="Q215" s="142">
        <f>+'St 3.1'!Q215+'St 3.2'!Q215</f>
        <v>0</v>
      </c>
      <c r="R215" s="142">
        <f>+'St 3.1'!R215+'St 3.2'!R215</f>
        <v>0</v>
      </c>
      <c r="S215" s="142">
        <f>+'St 3.1'!S215+'St 3.2'!S215</f>
        <v>0</v>
      </c>
      <c r="T215" s="142">
        <f>+'St 3.1'!T215+'St 3.2'!T215</f>
        <v>0</v>
      </c>
      <c r="U215" s="142">
        <f>+'St 3.1'!U215+'St 3.2'!U215</f>
        <v>0</v>
      </c>
      <c r="V215" s="142">
        <f>+'St 3.1'!V215+'St 3.2'!V215</f>
        <v>0</v>
      </c>
      <c r="W215" s="142">
        <f>+'St 3.1'!W215+'St 3.2'!W215</f>
        <v>0</v>
      </c>
      <c r="X215" s="150"/>
      <c r="Y215" s="150"/>
      <c r="Z215" s="150"/>
      <c r="AA215" s="150"/>
      <c r="AB215" s="150"/>
      <c r="AC215" s="150"/>
      <c r="AD215" s="150"/>
      <c r="AE215" s="150"/>
      <c r="AF215" s="150"/>
    </row>
    <row r="216" spans="1:32">
      <c r="B216" s="8" t="s">
        <v>101</v>
      </c>
      <c r="C216" s="219"/>
      <c r="D216" s="142">
        <f>+'St 3.1'!D216+'St 3.2'!D216</f>
        <v>0</v>
      </c>
      <c r="E216" s="142">
        <f>+'St 3.1'!E216+'St 3.2'!E216</f>
        <v>0</v>
      </c>
      <c r="F216" s="142">
        <f>+'St 3.1'!F216+'St 3.2'!F216</f>
        <v>0</v>
      </c>
      <c r="G216" s="142">
        <f>+'St 3.1'!G216+'St 3.2'!G216</f>
        <v>0</v>
      </c>
      <c r="H216" s="142">
        <f>+'St 3.1'!H216+'St 3.2'!H216</f>
        <v>0</v>
      </c>
      <c r="I216" s="142">
        <f>+'St 3.1'!I216+'St 3.2'!I216</f>
        <v>0</v>
      </c>
      <c r="J216" s="142">
        <f>+'St 3.1'!J216+'St 3.2'!J216</f>
        <v>0</v>
      </c>
      <c r="K216" s="142">
        <f>+'St 3.1'!K216+'St 3.2'!K216</f>
        <v>0</v>
      </c>
      <c r="L216" s="142">
        <f>+'St 3.1'!L216+'St 3.2'!L216</f>
        <v>0</v>
      </c>
      <c r="M216" s="142">
        <f>+'St 3.1'!M216+'St 3.2'!M216</f>
        <v>0</v>
      </c>
      <c r="N216" s="143"/>
      <c r="O216" s="142">
        <f>+'St 3.1'!O216+'St 3.2'!O216</f>
        <v>0</v>
      </c>
      <c r="P216" s="142">
        <f>+'St 3.1'!P216+'St 3.2'!P216</f>
        <v>0</v>
      </c>
      <c r="Q216" s="142">
        <f>+'St 3.1'!Q216+'St 3.2'!Q216</f>
        <v>0</v>
      </c>
      <c r="R216" s="142">
        <f>+'St 3.1'!R216+'St 3.2'!R216</f>
        <v>0</v>
      </c>
      <c r="S216" s="142">
        <f>+'St 3.1'!S216+'St 3.2'!S216</f>
        <v>0</v>
      </c>
      <c r="T216" s="142">
        <f>+'St 3.1'!T216+'St 3.2'!T216</f>
        <v>0</v>
      </c>
      <c r="U216" s="142">
        <f>+'St 3.1'!U216+'St 3.2'!U216</f>
        <v>0</v>
      </c>
      <c r="V216" s="142">
        <f>+'St 3.1'!V216+'St 3.2'!V216</f>
        <v>0</v>
      </c>
      <c r="W216" s="142">
        <f>+'St 3.1'!W216+'St 3.2'!W216</f>
        <v>0</v>
      </c>
      <c r="X216" s="150"/>
      <c r="Y216" s="150"/>
      <c r="Z216" s="150"/>
      <c r="AA216" s="150"/>
      <c r="AB216" s="150"/>
      <c r="AC216" s="150"/>
      <c r="AD216" s="150"/>
      <c r="AE216" s="150"/>
      <c r="AF216" s="150"/>
    </row>
    <row r="217" spans="1:32" s="45" customFormat="1" ht="14.25" customHeight="1">
      <c r="A217" s="38"/>
      <c r="B217" s="9" t="s">
        <v>95</v>
      </c>
      <c r="C217" s="209" t="s">
        <v>310</v>
      </c>
      <c r="D217" s="139">
        <f>+'St 3.1'!D217+'St 3.2'!D217</f>
        <v>88351.299363726168</v>
      </c>
      <c r="E217" s="139">
        <f>+'St 3.1'!E217+'St 3.2'!E217</f>
        <v>103623.36068100821</v>
      </c>
      <c r="F217" s="139">
        <f>+'St 3.1'!F217+'St 3.2'!F217</f>
        <v>121141.93325892479</v>
      </c>
      <c r="G217" s="139">
        <f>+'St 3.1'!G217+'St 3.2'!G217</f>
        <v>148866.34078226463</v>
      </c>
      <c r="H217" s="139">
        <f>+'St 3.1'!H217+'St 3.2'!H217</f>
        <v>117891.94087643572</v>
      </c>
      <c r="I217" s="139">
        <f>+'St 3.1'!I217+'St 3.2'!I217</f>
        <v>147838.13736000407</v>
      </c>
      <c r="J217" s="139">
        <f>+'St 3.1'!J217+'St 3.2'!J217</f>
        <v>161108.71021962826</v>
      </c>
      <c r="K217" s="139">
        <f>+'St 3.1'!K217+'St 3.2'!K217</f>
        <v>229825.49586687775</v>
      </c>
      <c r="L217" s="139">
        <f>+'St 3.1'!L217+'St 3.2'!L217</f>
        <v>355617.58371468901</v>
      </c>
      <c r="M217" s="139">
        <f>+'St 3.1'!M217+'St 3.2'!M217</f>
        <v>105698.71327604634</v>
      </c>
      <c r="N217" s="146"/>
      <c r="O217" s="139">
        <f>+'St 3.1'!O217+'St 3.2'!O217</f>
        <v>15272.061317282045</v>
      </c>
      <c r="P217" s="139">
        <f>+'St 3.1'!P217+'St 3.2'!P217</f>
        <v>17518.57257791658</v>
      </c>
      <c r="Q217" s="139">
        <f>+'St 3.1'!Q217+'St 3.2'!Q217</f>
        <v>27724.407523339825</v>
      </c>
      <c r="R217" s="139">
        <f>+'St 3.1'!R217+'St 3.2'!R217</f>
        <v>-30974.399905828897</v>
      </c>
      <c r="S217" s="139">
        <f>+'St 3.1'!S217+'St 3.2'!S217</f>
        <v>29946.196483568332</v>
      </c>
      <c r="T217" s="139">
        <f>+'St 3.1'!T217+'St 3.2'!T217</f>
        <v>13270.57285962423</v>
      </c>
      <c r="U217" s="139">
        <f>+'St 3.1'!U217+'St 3.2'!U217</f>
        <v>68716.78564724946</v>
      </c>
      <c r="V217" s="139">
        <f>+'St 3.1'!V217+'St 3.2'!V217</f>
        <v>125792.08784781127</v>
      </c>
      <c r="W217" s="139">
        <f>+'St 3.1'!W217+'St 3.2'!W217</f>
        <v>-249918.87043864263</v>
      </c>
      <c r="X217" s="149"/>
      <c r="Y217" s="149"/>
      <c r="Z217" s="149"/>
      <c r="AA217" s="149"/>
      <c r="AB217" s="149"/>
      <c r="AC217" s="149"/>
      <c r="AD217" s="149"/>
      <c r="AE217" s="149"/>
      <c r="AF217" s="149"/>
    </row>
    <row r="218" spans="1:32">
      <c r="B218" s="208" t="s">
        <v>40</v>
      </c>
      <c r="C218" s="18"/>
      <c r="D218" s="142">
        <f>+'St 3.1'!D218+'St 3.2'!D218</f>
        <v>83270.619363726175</v>
      </c>
      <c r="E218" s="142">
        <f>+'St 3.1'!E218+'St 3.2'!E218</f>
        <v>97938.480681008208</v>
      </c>
      <c r="F218" s="142">
        <f>+'St 3.1'!F218+'St 3.2'!F218</f>
        <v>114633.34325892477</v>
      </c>
      <c r="G218" s="142">
        <f>+'St 3.1'!G218+'St 3.2'!G218</f>
        <v>141913.22078226463</v>
      </c>
      <c r="H218" s="142">
        <f>+'St 3.1'!H218+'St 3.2'!H218</f>
        <v>109089.1708764357</v>
      </c>
      <c r="I218" s="142">
        <f>+'St 3.1'!I218+'St 3.2'!I218</f>
        <v>139190.87736000409</v>
      </c>
      <c r="J218" s="142">
        <f>+'St 3.1'!J218+'St 3.2'!J218</f>
        <v>152259.73021962837</v>
      </c>
      <c r="K218" s="142">
        <f>+'St 3.1'!K218+'St 3.2'!K218</f>
        <v>219258.75586687776</v>
      </c>
      <c r="L218" s="142">
        <f>+'St 3.1'!L218+'St 3.2'!L218</f>
        <v>343789.99371468904</v>
      </c>
      <c r="M218" s="142">
        <f>+'St 3.1'!M218+'St 3.2'!M218</f>
        <v>93871.123276046346</v>
      </c>
      <c r="N218" s="143"/>
      <c r="O218" s="142">
        <f>+'St 3.1'!O218+'St 3.2'!O218</f>
        <v>14667.861317282011</v>
      </c>
      <c r="P218" s="142">
        <f>+'St 3.1'!P218+'St 3.2'!P218</f>
        <v>16694.862577916589</v>
      </c>
      <c r="Q218" s="142">
        <f>+'St 3.1'!Q218+'St 3.2'!Q218</f>
        <v>27279.877523339856</v>
      </c>
      <c r="R218" s="142">
        <f>+'St 3.1'!R218+'St 3.2'!R218</f>
        <v>-32824.049905828942</v>
      </c>
      <c r="S218" s="142">
        <f>+'St 3.1'!S218+'St 3.2'!S218</f>
        <v>30101.7064835684</v>
      </c>
      <c r="T218" s="142">
        <f>+'St 3.1'!T218+'St 3.2'!T218</f>
        <v>13068.85285962427</v>
      </c>
      <c r="U218" s="142">
        <f>+'St 3.1'!U218+'St 3.2'!U218</f>
        <v>66999.025647249407</v>
      </c>
      <c r="V218" s="142">
        <f>+'St 3.1'!V218+'St 3.2'!V218</f>
        <v>124531.23784781124</v>
      </c>
      <c r="W218" s="142">
        <f>+'St 3.1'!W218+'St 3.2'!W218</f>
        <v>-249918.87043864268</v>
      </c>
      <c r="X218" s="150"/>
      <c r="Y218" s="150"/>
      <c r="Z218" s="150"/>
      <c r="AA218" s="150"/>
      <c r="AB218" s="150"/>
      <c r="AC218" s="150"/>
      <c r="AD218" s="150"/>
      <c r="AE218" s="150"/>
      <c r="AF218" s="150"/>
    </row>
    <row r="219" spans="1:32">
      <c r="B219" s="6" t="s">
        <v>41</v>
      </c>
      <c r="C219" s="18"/>
      <c r="D219" s="142">
        <f>+'St 3.1'!D219+'St 3.2'!D219</f>
        <v>0</v>
      </c>
      <c r="E219" s="142">
        <f>+'St 3.1'!E219+'St 3.2'!E219</f>
        <v>0</v>
      </c>
      <c r="F219" s="142">
        <f>+'St 3.1'!F219+'St 3.2'!F219</f>
        <v>0</v>
      </c>
      <c r="G219" s="142">
        <f>+'St 3.1'!G219+'St 3.2'!G219</f>
        <v>0</v>
      </c>
      <c r="H219" s="142">
        <f>+'St 3.1'!H219+'St 3.2'!H219</f>
        <v>0</v>
      </c>
      <c r="I219" s="142">
        <f>+'St 3.1'!I219+'St 3.2'!I219</f>
        <v>0</v>
      </c>
      <c r="J219" s="142">
        <f>+'St 3.1'!J219+'St 3.2'!J219</f>
        <v>0</v>
      </c>
      <c r="K219" s="142">
        <f>+'St 3.1'!K219+'St 3.2'!K219</f>
        <v>0</v>
      </c>
      <c r="L219" s="142">
        <f>+'St 3.1'!L219+'St 3.2'!L219</f>
        <v>0</v>
      </c>
      <c r="M219" s="142">
        <f>+'St 3.1'!M219+'St 3.2'!M219</f>
        <v>0</v>
      </c>
      <c r="N219" s="143"/>
      <c r="O219" s="142">
        <f>+'St 3.1'!O219+'St 3.2'!O219</f>
        <v>0</v>
      </c>
      <c r="P219" s="142">
        <f>+'St 3.1'!P219+'St 3.2'!P219</f>
        <v>0</v>
      </c>
      <c r="Q219" s="142">
        <f>+'St 3.1'!Q219+'St 3.2'!Q219</f>
        <v>0</v>
      </c>
      <c r="R219" s="142">
        <f>+'St 3.1'!R219+'St 3.2'!R219</f>
        <v>0</v>
      </c>
      <c r="S219" s="142">
        <f>+'St 3.1'!S219+'St 3.2'!S219</f>
        <v>0</v>
      </c>
      <c r="T219" s="142">
        <f>+'St 3.1'!T219+'St 3.2'!T219</f>
        <v>0</v>
      </c>
      <c r="U219" s="142">
        <f>+'St 3.1'!U219+'St 3.2'!U219</f>
        <v>0</v>
      </c>
      <c r="V219" s="142">
        <f>+'St 3.1'!V219+'St 3.2'!V219</f>
        <v>0</v>
      </c>
      <c r="W219" s="142">
        <f>+'St 3.1'!W219+'St 3.2'!W219</f>
        <v>0</v>
      </c>
      <c r="X219" s="150"/>
      <c r="Y219" s="150"/>
      <c r="Z219" s="150"/>
      <c r="AA219" s="150"/>
      <c r="AB219" s="150"/>
      <c r="AC219" s="150"/>
      <c r="AD219" s="150"/>
      <c r="AE219" s="150"/>
      <c r="AF219" s="150"/>
    </row>
    <row r="220" spans="1:32">
      <c r="B220" s="6" t="s">
        <v>42</v>
      </c>
      <c r="C220" s="18"/>
      <c r="D220" s="142">
        <f>+'St 3.1'!D220+'St 3.2'!D220</f>
        <v>38763.945633681331</v>
      </c>
      <c r="E220" s="142">
        <f>+'St 3.1'!E220+'St 3.2'!E220</f>
        <v>39610.98692256058</v>
      </c>
      <c r="F220" s="142">
        <f>+'St 3.1'!F220+'St 3.2'!F220</f>
        <v>40809.714553000274</v>
      </c>
      <c r="G220" s="142">
        <f>+'St 3.1'!G220+'St 3.2'!G220</f>
        <v>50864.40540711327</v>
      </c>
      <c r="H220" s="142">
        <f>+'St 3.1'!H220+'St 3.2'!H220</f>
        <v>25987.974729186983</v>
      </c>
      <c r="I220" s="142">
        <f>+'St 3.1'!I220+'St 3.2'!I220</f>
        <v>28179.309024716058</v>
      </c>
      <c r="J220" s="142">
        <f>+'St 3.1'!J220+'St 3.2'!J220</f>
        <v>-15196.12154746916</v>
      </c>
      <c r="K220" s="142">
        <f>+'St 3.1'!K220+'St 3.2'!K220</f>
        <v>3756.522409215479</v>
      </c>
      <c r="L220" s="142">
        <f>+'St 3.1'!L220+'St 3.2'!L220</f>
        <v>53192.980397633939</v>
      </c>
      <c r="M220" s="142">
        <f>+'St 3.1'!M220+'St 3.2'!M220</f>
        <v>55468.47466966862</v>
      </c>
      <c r="N220" s="143"/>
      <c r="O220" s="142">
        <f>+'St 3.1'!O220+'St 3.2'!O220</f>
        <v>847.04128887925162</v>
      </c>
      <c r="P220" s="142">
        <f>+'St 3.1'!P220+'St 3.2'!P220</f>
        <v>1198.7276304397001</v>
      </c>
      <c r="Q220" s="142">
        <f>+'St 3.1'!Q220+'St 3.2'!Q220</f>
        <v>10054.690854112991</v>
      </c>
      <c r="R220" s="142">
        <f>+'St 3.1'!R220+'St 3.2'!R220</f>
        <v>-24876.430677926284</v>
      </c>
      <c r="S220" s="142">
        <f>+'St 3.1'!S220+'St 3.2'!S220</f>
        <v>2191.3342955290773</v>
      </c>
      <c r="T220" s="142">
        <f>+'St 3.1'!T220+'St 3.2'!T220</f>
        <v>-43375.430572185214</v>
      </c>
      <c r="U220" s="142">
        <f>+'St 3.1'!U220+'St 3.2'!U220</f>
        <v>18952.643956684638</v>
      </c>
      <c r="V220" s="142">
        <f>+'St 3.1'!V220+'St 3.2'!V220</f>
        <v>49436.457988418464</v>
      </c>
      <c r="W220" s="142">
        <f>+'St 3.1'!W220+'St 3.2'!W220</f>
        <v>2275.4942720346776</v>
      </c>
      <c r="X220" s="150"/>
      <c r="Y220" s="150"/>
      <c r="Z220" s="150"/>
      <c r="AA220" s="150"/>
      <c r="AB220" s="150"/>
      <c r="AC220" s="150"/>
      <c r="AD220" s="150"/>
      <c r="AE220" s="150"/>
      <c r="AF220" s="150"/>
    </row>
    <row r="221" spans="1:32">
      <c r="B221" s="6" t="s">
        <v>43</v>
      </c>
      <c r="C221" s="18"/>
      <c r="D221" s="142">
        <f>+'St 3.1'!D221+'St 3.2'!D221</f>
        <v>526.57000220181635</v>
      </c>
      <c r="E221" s="142">
        <f>+'St 3.1'!E221+'St 3.2'!E221</f>
        <v>555.73697139743808</v>
      </c>
      <c r="F221" s="142">
        <f>+'St 3.1'!F221+'St 3.2'!F221</f>
        <v>557.12735688089651</v>
      </c>
      <c r="G221" s="142">
        <f>+'St 3.1'!G221+'St 3.2'!G221</f>
        <v>539.60724396936268</v>
      </c>
      <c r="H221" s="142">
        <f>+'St 3.1'!H221+'St 3.2'!H221</f>
        <v>676.3505357497155</v>
      </c>
      <c r="I221" s="142">
        <f>+'St 3.1'!I221+'St 3.2'!I221</f>
        <v>680.56081200204585</v>
      </c>
      <c r="J221" s="142">
        <f>+'St 3.1'!J221+'St 3.2'!J221</f>
        <v>892.45375559452373</v>
      </c>
      <c r="K221" s="142">
        <f>+'St 3.1'!K221+'St 3.2'!K221</f>
        <v>997.50464262731589</v>
      </c>
      <c r="L221" s="142">
        <f>+'St 3.1'!L221+'St 3.2'!L221</f>
        <v>842.51314691709626</v>
      </c>
      <c r="M221" s="142">
        <f>+'St 3.1'!M221+'St 3.2'!M221</f>
        <v>207.81515416783921</v>
      </c>
      <c r="N221" s="143"/>
      <c r="O221" s="142">
        <f>+'St 3.1'!O221+'St 3.2'!O221</f>
        <v>29.166969195621675</v>
      </c>
      <c r="P221" s="142">
        <f>+'St 3.1'!P221+'St 3.2'!P221</f>
        <v>1.3903854834585117</v>
      </c>
      <c r="Q221" s="142">
        <f>+'St 3.1'!Q221+'St 3.2'!Q221</f>
        <v>-17.52011291153395</v>
      </c>
      <c r="R221" s="142">
        <f>+'St 3.1'!R221+'St 3.2'!R221</f>
        <v>136.74329178035285</v>
      </c>
      <c r="S221" s="142">
        <f>+'St 3.1'!S221+'St 3.2'!S221</f>
        <v>4.2102762523303916</v>
      </c>
      <c r="T221" s="142">
        <f>+'St 3.1'!T221+'St 3.2'!T221</f>
        <v>211.89294359247776</v>
      </c>
      <c r="U221" s="142">
        <f>+'St 3.1'!U221+'St 3.2'!U221</f>
        <v>105.05088703279236</v>
      </c>
      <c r="V221" s="142">
        <f>+'St 3.1'!V221+'St 3.2'!V221</f>
        <v>-154.99149571021977</v>
      </c>
      <c r="W221" s="142">
        <f>+'St 3.1'!W221+'St 3.2'!W221</f>
        <v>-634.69799274925697</v>
      </c>
      <c r="X221" s="150"/>
      <c r="Y221" s="150"/>
      <c r="Z221" s="150"/>
      <c r="AA221" s="150"/>
      <c r="AB221" s="150"/>
      <c r="AC221" s="150"/>
      <c r="AD221" s="150"/>
      <c r="AE221" s="150"/>
      <c r="AF221" s="150"/>
    </row>
    <row r="222" spans="1:32">
      <c r="B222" s="6" t="s">
        <v>44</v>
      </c>
      <c r="C222" s="18"/>
      <c r="D222" s="142">
        <f>+'St 3.1'!D222+'St 3.2'!D222</f>
        <v>40263.2353</v>
      </c>
      <c r="E222" s="142">
        <f>+'St 3.1'!E222+'St 3.2'!E222</f>
        <v>53557.068800000001</v>
      </c>
      <c r="F222" s="142">
        <f>+'St 3.1'!F222+'St 3.2'!F222</f>
        <v>68251.497899999988</v>
      </c>
      <c r="G222" s="142">
        <f>+'St 3.1'!G222+'St 3.2'!G222</f>
        <v>85149.109600000011</v>
      </c>
      <c r="H222" s="142">
        <f>+'St 3.1'!H222+'St 3.2'!H222</f>
        <v>76300.4185</v>
      </c>
      <c r="I222" s="142">
        <f>+'St 3.1'!I222+'St 3.2'!I222</f>
        <v>103113.91559999999</v>
      </c>
      <c r="J222" s="142">
        <f>+'St 3.1'!J222+'St 3.2'!J222</f>
        <v>159001.59780000002</v>
      </c>
      <c r="K222" s="142">
        <f>+'St 3.1'!K222+'St 3.2'!K222</f>
        <v>206531.86709999997</v>
      </c>
      <c r="L222" s="142">
        <f>+'St 3.1'!L222+'St 3.2'!L222</f>
        <v>281515.34409999999</v>
      </c>
      <c r="M222" s="142">
        <f>+'St 3.1'!M222+'St 3.2'!M222</f>
        <v>29122.0101</v>
      </c>
      <c r="N222" s="143"/>
      <c r="O222" s="142">
        <f>+'St 3.1'!O222+'St 3.2'!O222</f>
        <v>13293.833500000001</v>
      </c>
      <c r="P222" s="142">
        <f>+'St 3.1'!P222+'St 3.2'!P222</f>
        <v>14694.429099999994</v>
      </c>
      <c r="Q222" s="142">
        <f>+'St 3.1'!Q222+'St 3.2'!Q222</f>
        <v>16897.611700000009</v>
      </c>
      <c r="R222" s="142">
        <f>+'St 3.1'!R222+'St 3.2'!R222</f>
        <v>-8848.6911000000073</v>
      </c>
      <c r="S222" s="142">
        <f>+'St 3.1'!S222+'St 3.2'!S222</f>
        <v>26813.497099999997</v>
      </c>
      <c r="T222" s="142">
        <f>+'St 3.1'!T222+'St 3.2'!T222</f>
        <v>55887.68220000001</v>
      </c>
      <c r="U222" s="142">
        <f>+'St 3.1'!U222+'St 3.2'!U222</f>
        <v>47530.269299999964</v>
      </c>
      <c r="V222" s="142">
        <f>+'St 3.1'!V222+'St 3.2'!V222</f>
        <v>74983.476999999984</v>
      </c>
      <c r="W222" s="142">
        <f>+'St 3.1'!W222+'St 3.2'!W222</f>
        <v>-252393.33399999997</v>
      </c>
      <c r="X222" s="150"/>
      <c r="Y222" s="150"/>
      <c r="Z222" s="150"/>
      <c r="AA222" s="150"/>
      <c r="AB222" s="150"/>
      <c r="AC222" s="150"/>
      <c r="AD222" s="150"/>
      <c r="AE222" s="150"/>
      <c r="AF222" s="150"/>
    </row>
    <row r="223" spans="1:32">
      <c r="B223" s="7" t="s">
        <v>45</v>
      </c>
      <c r="C223" s="18"/>
      <c r="D223" s="142">
        <f>+'St 3.1'!D223+'St 3.2'!D223</f>
        <v>40196.481800000001</v>
      </c>
      <c r="E223" s="142">
        <f>+'St 3.1'!E223+'St 3.2'!E223</f>
        <v>53500.2454</v>
      </c>
      <c r="F223" s="142">
        <f>+'St 3.1'!F223+'St 3.2'!F223</f>
        <v>67923.309500000003</v>
      </c>
      <c r="G223" s="142">
        <f>+'St 3.1'!G223+'St 3.2'!G223</f>
        <v>84577.039100000009</v>
      </c>
      <c r="H223" s="142">
        <f>+'St 3.1'!H223+'St 3.2'!H223</f>
        <v>76194.348700000002</v>
      </c>
      <c r="I223" s="142">
        <f>+'St 3.1'!I223+'St 3.2'!I223</f>
        <v>103096.09679999998</v>
      </c>
      <c r="J223" s="142">
        <f>+'St 3.1'!J223+'St 3.2'!J223</f>
        <v>158992.41440000001</v>
      </c>
      <c r="K223" s="142">
        <f>+'St 3.1'!K223+'St 3.2'!K223</f>
        <v>206528.09539999996</v>
      </c>
      <c r="L223" s="142">
        <f>+'St 3.1'!L223+'St 3.2'!L223</f>
        <v>281395.56949999998</v>
      </c>
      <c r="M223" s="142">
        <f>+'St 3.1'!M223+'St 3.2'!M223</f>
        <v>28941.664399999998</v>
      </c>
      <c r="N223" s="143"/>
      <c r="O223" s="142">
        <f>+'St 3.1'!O223+'St 3.2'!O223</f>
        <v>13303.763599999998</v>
      </c>
      <c r="P223" s="142">
        <f>+'St 3.1'!P223+'St 3.2'!P223</f>
        <v>14423.064099999996</v>
      </c>
      <c r="Q223" s="142">
        <f>+'St 3.1'!Q223+'St 3.2'!Q223</f>
        <v>16653.729600000013</v>
      </c>
      <c r="R223" s="142">
        <f>+'St 3.1'!R223+'St 3.2'!R223</f>
        <v>-8382.6904000000122</v>
      </c>
      <c r="S223" s="142">
        <f>+'St 3.1'!S223+'St 3.2'!S223</f>
        <v>26901.748099999997</v>
      </c>
      <c r="T223" s="142">
        <f>+'St 3.1'!T223+'St 3.2'!T223</f>
        <v>55896.317600000002</v>
      </c>
      <c r="U223" s="142">
        <f>+'St 3.1'!U223+'St 3.2'!U223</f>
        <v>47535.680999999975</v>
      </c>
      <c r="V223" s="142">
        <f>+'St 3.1'!V223+'St 3.2'!V223</f>
        <v>74867.474100000007</v>
      </c>
      <c r="W223" s="142">
        <f>+'St 3.1'!W223+'St 3.2'!W223</f>
        <v>-252453.9051</v>
      </c>
      <c r="X223" s="150"/>
      <c r="Y223" s="150"/>
      <c r="Z223" s="150"/>
      <c r="AA223" s="150"/>
      <c r="AB223" s="150"/>
      <c r="AC223" s="150"/>
      <c r="AD223" s="150"/>
      <c r="AE223" s="150"/>
      <c r="AF223" s="150"/>
    </row>
    <row r="224" spans="1:32">
      <c r="B224" s="7" t="s">
        <v>46</v>
      </c>
      <c r="C224" s="18"/>
      <c r="D224" s="142">
        <f>+'St 3.1'!D224+'St 3.2'!D224</f>
        <v>66.753500000000003</v>
      </c>
      <c r="E224" s="142">
        <f>+'St 3.1'!E224+'St 3.2'!E224</f>
        <v>56.823399999999999</v>
      </c>
      <c r="F224" s="142">
        <f>+'St 3.1'!F224+'St 3.2'!F224</f>
        <v>328.1884</v>
      </c>
      <c r="G224" s="142">
        <f>+'St 3.1'!G224+'St 3.2'!G224</f>
        <v>572.07050000000004</v>
      </c>
      <c r="H224" s="142">
        <f>+'St 3.1'!H224+'St 3.2'!H224</f>
        <v>106.06979999999999</v>
      </c>
      <c r="I224" s="142">
        <f>+'St 3.1'!I224+'St 3.2'!I224</f>
        <v>17.818800000000003</v>
      </c>
      <c r="J224" s="142">
        <f>+'St 3.1'!J224+'St 3.2'!J224</f>
        <v>9.1834000000000007</v>
      </c>
      <c r="K224" s="142">
        <f>+'St 3.1'!K224+'St 3.2'!K224</f>
        <v>3.7717000000000001</v>
      </c>
      <c r="L224" s="142">
        <f>+'St 3.1'!L224+'St 3.2'!L224</f>
        <v>119.77459999999999</v>
      </c>
      <c r="M224" s="142">
        <f>+'St 3.1'!M224+'St 3.2'!M224</f>
        <v>180.34569999999999</v>
      </c>
      <c r="N224" s="143"/>
      <c r="O224" s="142">
        <f>+'St 3.1'!O224+'St 3.2'!O224</f>
        <v>-9.9300999999999977</v>
      </c>
      <c r="P224" s="142">
        <f>+'St 3.1'!P224+'St 3.2'!P224</f>
        <v>271.36500000000001</v>
      </c>
      <c r="Q224" s="142">
        <f>+'St 3.1'!Q224+'St 3.2'!Q224</f>
        <v>243.88210000000009</v>
      </c>
      <c r="R224" s="142">
        <f>+'St 3.1'!R224+'St 3.2'!R224</f>
        <v>-466.00070000000005</v>
      </c>
      <c r="S224" s="142">
        <f>+'St 3.1'!S224+'St 3.2'!S224</f>
        <v>-88.250999999999991</v>
      </c>
      <c r="T224" s="142">
        <f>+'St 3.1'!T224+'St 3.2'!T224</f>
        <v>-8.6354000000000006</v>
      </c>
      <c r="U224" s="142">
        <f>+'St 3.1'!U224+'St 3.2'!U224</f>
        <v>-5.4116999999999997</v>
      </c>
      <c r="V224" s="142">
        <f>+'St 3.1'!V224+'St 3.2'!V224</f>
        <v>116.0029</v>
      </c>
      <c r="W224" s="142">
        <f>+'St 3.1'!W224+'St 3.2'!W224</f>
        <v>60.571099999999987</v>
      </c>
      <c r="X224" s="150"/>
      <c r="Y224" s="150"/>
      <c r="Z224" s="150"/>
      <c r="AA224" s="150"/>
      <c r="AB224" s="150"/>
      <c r="AC224" s="150"/>
      <c r="AD224" s="150"/>
      <c r="AE224" s="150"/>
      <c r="AF224" s="150"/>
    </row>
    <row r="225" spans="1:32">
      <c r="B225" s="6" t="s">
        <v>317</v>
      </c>
      <c r="C225" s="18"/>
      <c r="D225" s="142">
        <f>+'St 3.1'!D225+'St 3.2'!D225</f>
        <v>3266.6005278430384</v>
      </c>
      <c r="E225" s="142">
        <f>+'St 3.1'!E225+'St 3.2'!E225</f>
        <v>3691.8140370501733</v>
      </c>
      <c r="F225" s="142">
        <f>+'St 3.1'!F225+'St 3.2'!F225</f>
        <v>4162.0618990436087</v>
      </c>
      <c r="G225" s="142">
        <f>+'St 3.1'!G225+'St 3.2'!G225</f>
        <v>4747.3817311820003</v>
      </c>
      <c r="H225" s="142">
        <f>+'St 3.1'!H225+'St 3.2'!H225</f>
        <v>5451.2882614990003</v>
      </c>
      <c r="I225" s="142">
        <f>+'St 3.1'!I225+'St 3.2'!I225</f>
        <v>6197.0730232860005</v>
      </c>
      <c r="J225" s="142">
        <f>+'St 3.1'!J225+'St 3.2'!J225</f>
        <v>6476.0049615030002</v>
      </c>
      <c r="K225" s="142">
        <f>+'St 3.1'!K225+'St 3.2'!K225</f>
        <v>6983.2595150349998</v>
      </c>
      <c r="L225" s="142">
        <f>+'St 3.1'!L225+'St 3.2'!L225</f>
        <v>7790.7018201380015</v>
      </c>
      <c r="M225" s="142">
        <f>+'St 3.1'!M225+'St 3.2'!M225</f>
        <v>8540.1267022098855</v>
      </c>
      <c r="N225" s="143"/>
      <c r="O225" s="142">
        <f>+'St 3.1'!O225+'St 3.2'!O225</f>
        <v>425.21350920713485</v>
      </c>
      <c r="P225" s="142">
        <f>+'St 3.1'!P225+'St 3.2'!P225</f>
        <v>470.24786199343538</v>
      </c>
      <c r="Q225" s="142">
        <f>+'St 3.1'!Q225+'St 3.2'!Q225</f>
        <v>585.31983213839135</v>
      </c>
      <c r="R225" s="142">
        <f>+'St 3.1'!R225+'St 3.2'!R225</f>
        <v>703.90653031700049</v>
      </c>
      <c r="S225" s="142">
        <f>+'St 3.1'!S225+'St 3.2'!S225</f>
        <v>745.78476178700021</v>
      </c>
      <c r="T225" s="142">
        <f>+'St 3.1'!T225+'St 3.2'!T225</f>
        <v>278.93193821699924</v>
      </c>
      <c r="U225" s="142">
        <f>+'St 3.1'!U225+'St 3.2'!U225</f>
        <v>507.25455353200033</v>
      </c>
      <c r="V225" s="142">
        <f>+'St 3.1'!V225+'St 3.2'!V225</f>
        <v>807.44230510300099</v>
      </c>
      <c r="W225" s="142">
        <f>+'St 3.1'!W225+'St 3.2'!W225</f>
        <v>749.42488207188376</v>
      </c>
      <c r="X225" s="150"/>
      <c r="Y225" s="150"/>
      <c r="Z225" s="150"/>
      <c r="AA225" s="150"/>
      <c r="AB225" s="150"/>
      <c r="AC225" s="150"/>
      <c r="AD225" s="150"/>
      <c r="AE225" s="150"/>
      <c r="AF225" s="150"/>
    </row>
    <row r="226" spans="1:32">
      <c r="B226" s="6" t="s">
        <v>108</v>
      </c>
      <c r="C226" s="18"/>
      <c r="D226" s="142">
        <f>+'St 3.1'!D226+'St 3.2'!D226</f>
        <v>400.93510000000003</v>
      </c>
      <c r="E226" s="142">
        <f>+'St 3.1'!E226+'St 3.2'!E226</f>
        <v>481.30905000000001</v>
      </c>
      <c r="F226" s="142">
        <f>+'St 3.1'!F226+'St 3.2'!F226</f>
        <v>822.13064999999995</v>
      </c>
      <c r="G226" s="142">
        <f>+'St 3.1'!G226+'St 3.2'!G226</f>
        <v>588.42700000000002</v>
      </c>
      <c r="H226" s="142">
        <f>+'St 3.1'!H226+'St 3.2'!H226</f>
        <v>653.65425000000005</v>
      </c>
      <c r="I226" s="142">
        <f>+'St 3.1'!I226+'St 3.2'!I226</f>
        <v>1005.5789000000001</v>
      </c>
      <c r="J226" s="142">
        <f>+'St 3.1'!J226+'St 3.2'!J226</f>
        <v>1075.26135</v>
      </c>
      <c r="K226" s="142">
        <f>+'St 3.1'!K226+'St 3.2'!K226</f>
        <v>980.91330000000005</v>
      </c>
      <c r="L226" s="142">
        <f>+'St 3.1'!L226+'St 3.2'!L226</f>
        <v>441.80175000000003</v>
      </c>
      <c r="M226" s="142">
        <f>+'St 3.1'!M226+'St 3.2'!M226</f>
        <v>527.72685000000001</v>
      </c>
      <c r="N226" s="143"/>
      <c r="O226" s="142">
        <f>+'St 3.1'!O226+'St 3.2'!O226</f>
        <v>80.373949999999979</v>
      </c>
      <c r="P226" s="142">
        <f>+'St 3.1'!P226+'St 3.2'!P226</f>
        <v>340.82159999999988</v>
      </c>
      <c r="Q226" s="142">
        <f>+'St 3.1'!Q226+'St 3.2'!Q226</f>
        <v>-233.7036499999999</v>
      </c>
      <c r="R226" s="142">
        <f>+'St 3.1'!R226+'St 3.2'!R226</f>
        <v>65.227250000000055</v>
      </c>
      <c r="S226" s="142">
        <f>+'St 3.1'!S226+'St 3.2'!S226</f>
        <v>351.92465000000004</v>
      </c>
      <c r="T226" s="142">
        <f>+'St 3.1'!T226+'St 3.2'!T226</f>
        <v>69.682449999999989</v>
      </c>
      <c r="U226" s="142">
        <f>+'St 3.1'!U226+'St 3.2'!U226</f>
        <v>-94.348049999999972</v>
      </c>
      <c r="V226" s="142">
        <f>+'St 3.1'!V226+'St 3.2'!V226</f>
        <v>-539.11155000000008</v>
      </c>
      <c r="W226" s="142">
        <f>+'St 3.1'!W226+'St 3.2'!W226</f>
        <v>85.925099999999958</v>
      </c>
      <c r="X226" s="150"/>
      <c r="Y226" s="150"/>
      <c r="Z226" s="150"/>
      <c r="AA226" s="150"/>
      <c r="AB226" s="150"/>
      <c r="AC226" s="150"/>
      <c r="AD226" s="150"/>
      <c r="AE226" s="150"/>
      <c r="AF226" s="150"/>
    </row>
    <row r="227" spans="1:32">
      <c r="B227" s="6" t="s">
        <v>48</v>
      </c>
      <c r="C227" s="18"/>
      <c r="D227" s="142">
        <f>+'St 3.1'!D227+'St 3.2'!D227</f>
        <v>0</v>
      </c>
      <c r="E227" s="142">
        <f>+'St 3.1'!E227+'St 3.2'!E227</f>
        <v>0</v>
      </c>
      <c r="F227" s="142">
        <f>+'St 3.1'!F227+'St 3.2'!F227</f>
        <v>0</v>
      </c>
      <c r="G227" s="142">
        <f>+'St 3.1'!G227+'St 3.2'!G227</f>
        <v>0</v>
      </c>
      <c r="H227" s="142">
        <f>+'St 3.1'!H227+'St 3.2'!H227</f>
        <v>0</v>
      </c>
      <c r="I227" s="142">
        <f>+'St 3.1'!I227+'St 3.2'!I227</f>
        <v>0</v>
      </c>
      <c r="J227" s="142">
        <f>+'St 3.1'!J227+'St 3.2'!J227</f>
        <v>0</v>
      </c>
      <c r="K227" s="142">
        <f>+'St 3.1'!K227+'St 3.2'!K227</f>
        <v>0</v>
      </c>
      <c r="L227" s="142">
        <f>+'St 3.1'!L227+'St 3.2'!L227</f>
        <v>0</v>
      </c>
      <c r="M227" s="142">
        <f>+'St 3.1'!M227+'St 3.2'!M227</f>
        <v>0</v>
      </c>
      <c r="N227" s="148"/>
      <c r="O227" s="142">
        <f>+'St 3.1'!O227+'St 3.2'!O227</f>
        <v>0</v>
      </c>
      <c r="P227" s="142">
        <f>+'St 3.1'!P227+'St 3.2'!P227</f>
        <v>0</v>
      </c>
      <c r="Q227" s="142">
        <f>+'St 3.1'!Q227+'St 3.2'!Q227</f>
        <v>0</v>
      </c>
      <c r="R227" s="142">
        <f>+'St 3.1'!R227+'St 3.2'!R227</f>
        <v>0</v>
      </c>
      <c r="S227" s="142">
        <f>+'St 3.1'!S227+'St 3.2'!S227</f>
        <v>0</v>
      </c>
      <c r="T227" s="142">
        <f>+'St 3.1'!T227+'St 3.2'!T227</f>
        <v>0</v>
      </c>
      <c r="U227" s="142">
        <f>+'St 3.1'!U227+'St 3.2'!U227</f>
        <v>0</v>
      </c>
      <c r="V227" s="142">
        <f>+'St 3.1'!V227+'St 3.2'!V227</f>
        <v>0</v>
      </c>
      <c r="W227" s="142">
        <f>+'St 3.1'!W227+'St 3.2'!W227</f>
        <v>0</v>
      </c>
      <c r="X227" s="150"/>
      <c r="Y227" s="150"/>
      <c r="Z227" s="150"/>
      <c r="AA227" s="150"/>
      <c r="AB227" s="150"/>
      <c r="AC227" s="150"/>
      <c r="AD227" s="150"/>
      <c r="AE227" s="150"/>
      <c r="AF227" s="150"/>
    </row>
    <row r="228" spans="1:32">
      <c r="B228" s="6" t="s">
        <v>325</v>
      </c>
      <c r="C228" s="18"/>
      <c r="D228" s="142">
        <f>+'St 3.1'!D228+'St 3.2'!D228</f>
        <v>49.332799999999999</v>
      </c>
      <c r="E228" s="142">
        <f>+'St 3.1'!E228+'St 3.2'!E228</f>
        <v>41.564900000000002</v>
      </c>
      <c r="F228" s="142">
        <f>+'St 3.1'!F228+'St 3.2'!F228</f>
        <v>30.810900000000004</v>
      </c>
      <c r="G228" s="142">
        <f>+'St 3.1'!G228+'St 3.2'!G228</f>
        <v>24.2898</v>
      </c>
      <c r="H228" s="142">
        <f>+'St 3.1'!H228+'St 3.2'!H228</f>
        <v>19.4846</v>
      </c>
      <c r="I228" s="142">
        <f>+'St 3.1'!I228+'St 3.2'!I228</f>
        <v>14.44</v>
      </c>
      <c r="J228" s="142">
        <f>+'St 3.1'!J228+'St 3.2'!J228</f>
        <v>10.533899999999999</v>
      </c>
      <c r="K228" s="142">
        <f>+'St 3.1'!K228+'St 3.2'!K228</f>
        <v>8.6889000000000003</v>
      </c>
      <c r="L228" s="142">
        <f>+'St 3.1'!L228+'St 3.2'!L228</f>
        <v>6.6524999999999999</v>
      </c>
      <c r="M228" s="142">
        <f>+'St 3.1'!M228+'St 3.2'!M228</f>
        <v>4.9698000000000002</v>
      </c>
      <c r="N228" s="143"/>
      <c r="O228" s="142">
        <f>+'St 3.1'!O228+'St 3.2'!O228</f>
        <v>-7.7679</v>
      </c>
      <c r="P228" s="142">
        <f>+'St 3.1'!P228+'St 3.2'!P228</f>
        <v>-10.753999999999998</v>
      </c>
      <c r="Q228" s="142">
        <f>+'St 3.1'!Q228+'St 3.2'!Q228</f>
        <v>-6.5211000000000023</v>
      </c>
      <c r="R228" s="142">
        <f>+'St 3.1'!R228+'St 3.2'!R228</f>
        <v>-4.805200000000001</v>
      </c>
      <c r="S228" s="142">
        <f>+'St 3.1'!S228+'St 3.2'!S228</f>
        <v>-5.0445999999999991</v>
      </c>
      <c r="T228" s="142">
        <f>+'St 3.1'!T228+'St 3.2'!T228</f>
        <v>-3.9061000000000012</v>
      </c>
      <c r="U228" s="142">
        <f>+'St 3.1'!U228+'St 3.2'!U228</f>
        <v>-1.8449999999999993</v>
      </c>
      <c r="V228" s="142">
        <f>+'St 3.1'!V228+'St 3.2'!V228</f>
        <v>-2.0363999999999995</v>
      </c>
      <c r="W228" s="142">
        <f>+'St 3.1'!W228+'St 3.2'!W228</f>
        <v>-1.6827000000000001</v>
      </c>
      <c r="X228" s="150"/>
      <c r="Y228" s="150"/>
      <c r="Z228" s="150"/>
      <c r="AA228" s="150"/>
      <c r="AB228" s="150"/>
      <c r="AC228" s="150"/>
      <c r="AD228" s="150"/>
      <c r="AE228" s="150"/>
      <c r="AF228" s="150"/>
    </row>
    <row r="229" spans="1:32">
      <c r="B229" s="8" t="s">
        <v>101</v>
      </c>
      <c r="C229" s="18"/>
      <c r="D229" s="142">
        <f>+'St 3.1'!D229+'St 3.2'!D229</f>
        <v>5080.68</v>
      </c>
      <c r="E229" s="142">
        <f>+'St 3.1'!E229+'St 3.2'!E229</f>
        <v>5684.88</v>
      </c>
      <c r="F229" s="142">
        <f>+'St 3.1'!F229+'St 3.2'!F229</f>
        <v>6508.5899999999992</v>
      </c>
      <c r="G229" s="142">
        <f>+'St 3.1'!G229+'St 3.2'!G229</f>
        <v>6953.12</v>
      </c>
      <c r="H229" s="142">
        <f>+'St 3.1'!H229+'St 3.2'!H229</f>
        <v>8802.77</v>
      </c>
      <c r="I229" s="142">
        <f>+'St 3.1'!I229+'St 3.2'!I229</f>
        <v>8647.26</v>
      </c>
      <c r="J229" s="142">
        <f>+'St 3.1'!J229+'St 3.2'!J229</f>
        <v>8848.98</v>
      </c>
      <c r="K229" s="142">
        <f>+'St 3.1'!K229+'St 3.2'!K229</f>
        <v>10566.74</v>
      </c>
      <c r="L229" s="142">
        <f>+'St 3.1'!L229+'St 3.2'!L229</f>
        <v>11827.59</v>
      </c>
      <c r="M229" s="142">
        <f>+'St 3.1'!M229+'St 3.2'!M229</f>
        <v>11827.59</v>
      </c>
      <c r="N229" s="143"/>
      <c r="O229" s="142">
        <f>+'St 3.1'!O229+'St 3.2'!O229</f>
        <v>604.20000000000016</v>
      </c>
      <c r="P229" s="142">
        <f>+'St 3.1'!P229+'St 3.2'!P229</f>
        <v>823.70999999999913</v>
      </c>
      <c r="Q229" s="142">
        <f>+'St 3.1'!Q229+'St 3.2'!Q229</f>
        <v>444.53000000000031</v>
      </c>
      <c r="R229" s="142">
        <f>+'St 3.1'!R229+'St 3.2'!R229</f>
        <v>1849.6500000000012</v>
      </c>
      <c r="S229" s="142">
        <f>+'St 3.1'!S229+'St 3.2'!S229</f>
        <v>-155.51000000000101</v>
      </c>
      <c r="T229" s="142">
        <f>+'St 3.1'!T229+'St 3.2'!T229</f>
        <v>201.71999999999883</v>
      </c>
      <c r="U229" s="142">
        <f>+'St 3.1'!U229+'St 3.2'!U229</f>
        <v>1717.7600000000011</v>
      </c>
      <c r="V229" s="142">
        <f>+'St 3.1'!V229+'St 3.2'!V229</f>
        <v>1260.8499999999992</v>
      </c>
      <c r="W229" s="142">
        <f>+'St 3.1'!W229+'St 3.2'!W229</f>
        <v>0</v>
      </c>
      <c r="X229" s="150"/>
      <c r="Y229" s="150"/>
      <c r="Z229" s="150"/>
      <c r="AA229" s="150"/>
      <c r="AB229" s="150"/>
      <c r="AC229" s="150"/>
      <c r="AD229" s="150"/>
      <c r="AE229" s="150"/>
      <c r="AF229" s="150"/>
    </row>
    <row r="230" spans="1:32" s="45" customFormat="1">
      <c r="A230" s="38"/>
      <c r="B230" s="5" t="s">
        <v>29</v>
      </c>
      <c r="C230" s="2"/>
      <c r="D230" s="139">
        <f>+'St 3.1'!D230+'St 3.2'!D230</f>
        <v>0</v>
      </c>
      <c r="E230" s="139">
        <f>+'St 3.1'!E230+'St 3.2'!E230</f>
        <v>0</v>
      </c>
      <c r="F230" s="139">
        <f>+'St 3.1'!F230+'St 3.2'!F230</f>
        <v>0</v>
      </c>
      <c r="G230" s="139">
        <f>+'St 3.1'!G230+'St 3.2'!G230</f>
        <v>0</v>
      </c>
      <c r="H230" s="139">
        <f>+'St 3.1'!H230+'St 3.2'!H230</f>
        <v>0</v>
      </c>
      <c r="I230" s="139">
        <f>+'St 3.1'!I230+'St 3.2'!I230</f>
        <v>1925.4421</v>
      </c>
      <c r="J230" s="139">
        <f>+'St 3.1'!J230+'St 3.2'!J230</f>
        <v>1117.4335000000001</v>
      </c>
      <c r="K230" s="139">
        <f>+'St 3.1'!K230+'St 3.2'!K230</f>
        <v>874.83310000000006</v>
      </c>
      <c r="L230" s="139">
        <f>+'St 3.1'!L230+'St 3.2'!L230</f>
        <v>879.41869999999994</v>
      </c>
      <c r="M230" s="139">
        <f>+'St 3.1'!M230+'St 3.2'!M230</f>
        <v>877.10580000000004</v>
      </c>
      <c r="N230" s="146"/>
      <c r="O230" s="139">
        <f>+'St 3.1'!O230+'St 3.2'!O230</f>
        <v>0</v>
      </c>
      <c r="P230" s="139">
        <f>+'St 3.1'!P230+'St 3.2'!P230</f>
        <v>0</v>
      </c>
      <c r="Q230" s="139">
        <f>+'St 3.1'!Q230+'St 3.2'!Q230</f>
        <v>0</v>
      </c>
      <c r="R230" s="139">
        <f>+'St 3.1'!R230+'St 3.2'!R230</f>
        <v>0</v>
      </c>
      <c r="S230" s="139">
        <f>+'St 3.1'!S230+'St 3.2'!S230</f>
        <v>1925.4421</v>
      </c>
      <c r="T230" s="139">
        <f>+'St 3.1'!T230+'St 3.2'!T230</f>
        <v>-808.0086</v>
      </c>
      <c r="U230" s="139">
        <f>+'St 3.1'!U230+'St 3.2'!U230</f>
        <v>-242.60040000000006</v>
      </c>
      <c r="V230" s="139">
        <f>+'St 3.1'!V230+'St 3.2'!V230</f>
        <v>4.5855999999998787</v>
      </c>
      <c r="W230" s="139">
        <f>+'St 3.1'!W230+'St 3.2'!W230</f>
        <v>-2.3128999999999067</v>
      </c>
      <c r="X230" s="149"/>
      <c r="Y230" s="149"/>
      <c r="Z230" s="149"/>
      <c r="AA230" s="149"/>
      <c r="AB230" s="149"/>
      <c r="AC230" s="149"/>
      <c r="AD230" s="149"/>
      <c r="AE230" s="149"/>
      <c r="AF230" s="149"/>
    </row>
    <row r="231" spans="1:32" s="45" customFormat="1">
      <c r="A231" s="38"/>
      <c r="B231" s="5" t="s">
        <v>96</v>
      </c>
      <c r="C231" s="2"/>
      <c r="D231" s="139">
        <f>+'St 3.1'!D231+'St 3.2'!D231</f>
        <v>0</v>
      </c>
      <c r="E231" s="139">
        <f>+'St 3.1'!E231+'St 3.2'!E231</f>
        <v>7.73070496506989E-10</v>
      </c>
      <c r="F231" s="139">
        <f>+'St 3.1'!F231+'St 3.2'!F231</f>
        <v>0</v>
      </c>
      <c r="G231" s="139">
        <f>+'St 3.1'!G231+'St 3.2'!G231</f>
        <v>0</v>
      </c>
      <c r="H231" s="139">
        <f>+'St 3.1'!H231+'St 3.2'!H231</f>
        <v>0</v>
      </c>
      <c r="I231" s="139">
        <f>+'St 3.1'!I231+'St 3.2'!I231</f>
        <v>0</v>
      </c>
      <c r="J231" s="139">
        <f>+'St 3.1'!J231+'St 3.2'!J231</f>
        <v>0</v>
      </c>
      <c r="K231" s="139">
        <f>+'St 3.1'!K231+'St 3.2'!K231</f>
        <v>0</v>
      </c>
      <c r="L231" s="139">
        <f>+'St 3.1'!L231+'St 3.2'!L231</f>
        <v>0</v>
      </c>
      <c r="M231" s="139">
        <f>+'St 3.1'!M231+'St 3.2'!M231</f>
        <v>0</v>
      </c>
      <c r="N231" s="140"/>
      <c r="O231" s="139">
        <f>+'St 3.1'!O231+'St 3.2'!O231</f>
        <v>7.73070496506989E-10</v>
      </c>
      <c r="P231" s="139">
        <f>+'St 3.1'!P231+'St 3.2'!P231</f>
        <v>-7.73070496506989E-10</v>
      </c>
      <c r="Q231" s="139">
        <f>+'St 3.1'!Q231+'St 3.2'!Q231</f>
        <v>0</v>
      </c>
      <c r="R231" s="139">
        <f>+'St 3.1'!R231+'St 3.2'!R231</f>
        <v>0</v>
      </c>
      <c r="S231" s="139">
        <f>+'St 3.1'!S231+'St 3.2'!S231</f>
        <v>0</v>
      </c>
      <c r="T231" s="139">
        <f>+'St 3.1'!T231+'St 3.2'!T231</f>
        <v>0</v>
      </c>
      <c r="U231" s="139">
        <f>+'St 3.1'!U231+'St 3.2'!U231</f>
        <v>0</v>
      </c>
      <c r="V231" s="139">
        <f>+'St 3.1'!V231+'St 3.2'!V231</f>
        <v>0</v>
      </c>
      <c r="W231" s="139">
        <f>+'St 3.1'!W231+'St 3.2'!W231</f>
        <v>0</v>
      </c>
      <c r="X231" s="149"/>
      <c r="Y231" s="149"/>
      <c r="Z231" s="149"/>
      <c r="AA231" s="149"/>
      <c r="AB231" s="149"/>
      <c r="AC231" s="149"/>
      <c r="AD231" s="149"/>
      <c r="AE231" s="149"/>
      <c r="AF231" s="149"/>
    </row>
    <row r="232" spans="1:32" s="45" customFormat="1">
      <c r="A232" s="38"/>
      <c r="B232" s="5" t="s">
        <v>100</v>
      </c>
      <c r="C232" s="2"/>
      <c r="D232" s="139">
        <f>+'St 3.1'!D232+'St 3.2'!D232</f>
        <v>2230124.5492969071</v>
      </c>
      <c r="E232" s="139">
        <f>+'St 3.1'!E232+'St 3.2'!E232</f>
        <v>2484695.078361745</v>
      </c>
      <c r="F232" s="139">
        <f>+'St 3.1'!F232+'St 3.2'!F232</f>
        <v>2637673.0581698189</v>
      </c>
      <c r="G232" s="139">
        <f>+'St 3.1'!G232+'St 3.2'!G232</f>
        <v>2890344.3771814853</v>
      </c>
      <c r="H232" s="139">
        <f>+'St 3.1'!H232+'St 3.2'!H232</f>
        <v>3011560.810356386</v>
      </c>
      <c r="I232" s="139">
        <f>+'St 3.1'!I232+'St 3.2'!I232</f>
        <v>3455980.615622378</v>
      </c>
      <c r="J232" s="139">
        <f>+'St 3.1'!J232+'St 3.2'!J232</f>
        <v>3883297.2602588385</v>
      </c>
      <c r="K232" s="139">
        <f>+'St 3.1'!K232+'St 3.2'!K232</f>
        <v>4335116.2214739462</v>
      </c>
      <c r="L232" s="139">
        <f>+'St 3.1'!L232+'St 3.2'!L232</f>
        <v>4762244.3815096961</v>
      </c>
      <c r="M232" s="139">
        <f>+'St 3.1'!M232+'St 3.2'!M232</f>
        <v>4613007.1349616852</v>
      </c>
      <c r="N232" s="140"/>
      <c r="O232" s="139">
        <f>+'St 3.1'!O232+'St 3.2'!O232</f>
        <v>254570.52906483805</v>
      </c>
      <c r="P232" s="139">
        <f>+'St 3.1'!P232+'St 3.2'!P232</f>
        <v>152977.97980807372</v>
      </c>
      <c r="Q232" s="139">
        <f>+'St 3.1'!Q232+'St 3.2'!Q232</f>
        <v>252671.31901166629</v>
      </c>
      <c r="R232" s="139">
        <f>+'St 3.1'!R232+'St 3.2'!R232</f>
        <v>121216.43317490051</v>
      </c>
      <c r="S232" s="139">
        <f>+'St 3.1'!S232+'St 3.2'!S232</f>
        <v>444419.80526599218</v>
      </c>
      <c r="T232" s="139">
        <f>+'St 3.1'!T232+'St 3.2'!T232</f>
        <v>427316.6446364607</v>
      </c>
      <c r="U232" s="139">
        <f>+'St 3.1'!U232+'St 3.2'!U232</f>
        <v>451818.96121510712</v>
      </c>
      <c r="V232" s="139">
        <f>+'St 3.1'!V232+'St 3.2'!V232</f>
        <v>427128.16003575042</v>
      </c>
      <c r="W232" s="139">
        <f>+'St 3.1'!W232+'St 3.2'!W232</f>
        <v>-149237.24654801044</v>
      </c>
      <c r="X232" s="149"/>
      <c r="Y232" s="149"/>
      <c r="Z232" s="149"/>
      <c r="AA232" s="149"/>
      <c r="AB232" s="149"/>
      <c r="AC232" s="149"/>
      <c r="AD232" s="149"/>
      <c r="AE232" s="149"/>
      <c r="AF232" s="149"/>
    </row>
  </sheetData>
  <mergeCells count="8">
    <mergeCell ref="D3:M3"/>
    <mergeCell ref="D4:M4"/>
    <mergeCell ref="D120:M120"/>
    <mergeCell ref="D121:M121"/>
    <mergeCell ref="O3:W3"/>
    <mergeCell ref="O4:W4"/>
    <mergeCell ref="O120:W120"/>
    <mergeCell ref="O121:W121"/>
  </mergeCells>
  <hyperlinks>
    <hyperlink ref="A1" location="Index!A1" display="Index" xr:uid="{D044996A-D536-4ACA-B254-8DDD103C76DA}"/>
  </hyperlinks>
  <pageMargins left="0.7" right="0.7" top="0.75" bottom="0.75" header="0.3" footer="0.3"/>
  <pageSetup scale="15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F232"/>
  <sheetViews>
    <sheetView zoomScale="60" zoomScaleNormal="60" workbookViewId="0">
      <pane xSplit="3" ySplit="5" topLeftCell="D6" activePane="bottomRight" state="frozen"/>
      <selection activeCell="AC121" sqref="AC121"/>
      <selection pane="topRight" activeCell="AC121" sqref="AC121"/>
      <selection pane="bottomLeft" activeCell="AC121" sqref="AC121"/>
      <selection pane="bottomRight"/>
    </sheetView>
  </sheetViews>
  <sheetFormatPr defaultColWidth="9.1796875" defaultRowHeight="14"/>
  <cols>
    <col min="1" max="1" width="6.54296875" style="42" customWidth="1"/>
    <col min="2" max="2" width="72.90625" style="39" customWidth="1"/>
    <col min="3" max="3" width="11.1796875" style="40" customWidth="1"/>
    <col min="4" max="13" width="15.6328125" style="40" customWidth="1"/>
    <col min="14" max="14" width="8.08984375" style="41" customWidth="1"/>
    <col min="15" max="16" width="13.90625" style="41" customWidth="1"/>
    <col min="17" max="23" width="13.90625" style="39" customWidth="1"/>
    <col min="24" max="24" width="9.1796875" style="39"/>
    <col min="25" max="32" width="12.81640625" style="39" customWidth="1"/>
    <col min="33" max="16384" width="9.1796875" style="39"/>
  </cols>
  <sheetData>
    <row r="1" spans="1:32">
      <c r="A1" s="205" t="s">
        <v>315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</row>
    <row r="2" spans="1:32" s="45" customFormat="1">
      <c r="A2" s="38"/>
      <c r="B2" s="223" t="s">
        <v>194</v>
      </c>
      <c r="C2" s="174"/>
      <c r="D2" s="24"/>
      <c r="E2" s="24"/>
      <c r="F2" s="24"/>
      <c r="G2" s="24"/>
      <c r="H2" s="24"/>
      <c r="I2" s="24"/>
      <c r="J2" s="24"/>
      <c r="K2" s="24"/>
      <c r="L2" s="24"/>
      <c r="M2" s="24"/>
      <c r="N2" s="83"/>
      <c r="O2" s="72"/>
      <c r="P2" s="72"/>
      <c r="Q2" s="71"/>
      <c r="R2" s="71"/>
    </row>
    <row r="3" spans="1:32" s="45" customFormat="1" ht="27" customHeight="1">
      <c r="A3" s="38"/>
      <c r="B3" s="103"/>
      <c r="C3" s="131" t="s">
        <v>251</v>
      </c>
      <c r="D3" s="339" t="s">
        <v>55</v>
      </c>
      <c r="E3" s="339"/>
      <c r="F3" s="339"/>
      <c r="G3" s="339"/>
      <c r="H3" s="339"/>
      <c r="I3" s="339"/>
      <c r="J3" s="339"/>
      <c r="K3" s="339"/>
      <c r="L3" s="339"/>
      <c r="M3" s="339"/>
      <c r="N3" s="24"/>
      <c r="O3" s="339" t="s">
        <v>226</v>
      </c>
      <c r="P3" s="339"/>
      <c r="Q3" s="339"/>
      <c r="R3" s="339"/>
      <c r="S3" s="339"/>
      <c r="T3" s="339"/>
      <c r="U3" s="339"/>
      <c r="V3" s="339"/>
      <c r="W3" s="339"/>
      <c r="Y3" s="72"/>
      <c r="Z3" s="187"/>
      <c r="AA3" s="187"/>
      <c r="AB3" s="187"/>
      <c r="AC3" s="187"/>
      <c r="AD3" s="187"/>
      <c r="AE3" s="187"/>
      <c r="AF3" s="187"/>
    </row>
    <row r="4" spans="1:32" s="45" customFormat="1" ht="15" customHeight="1">
      <c r="A4" s="38"/>
      <c r="B4" s="135"/>
      <c r="C4" s="101"/>
      <c r="D4" s="340" t="s">
        <v>318</v>
      </c>
      <c r="E4" s="340"/>
      <c r="F4" s="340"/>
      <c r="G4" s="340"/>
      <c r="H4" s="340"/>
      <c r="I4" s="340"/>
      <c r="J4" s="340"/>
      <c r="K4" s="340"/>
      <c r="L4" s="340"/>
      <c r="M4" s="340"/>
      <c r="N4" s="24"/>
      <c r="O4" s="340" t="s">
        <v>318</v>
      </c>
      <c r="P4" s="340"/>
      <c r="Q4" s="340"/>
      <c r="R4" s="340"/>
      <c r="S4" s="340"/>
      <c r="T4" s="340"/>
      <c r="U4" s="340"/>
      <c r="V4" s="340"/>
      <c r="W4" s="340"/>
      <c r="Y4" s="170"/>
      <c r="Z4" s="169"/>
      <c r="AA4" s="169"/>
      <c r="AB4" s="169"/>
      <c r="AC4" s="169"/>
      <c r="AD4" s="169"/>
      <c r="AE4" s="169"/>
      <c r="AF4" s="169"/>
    </row>
    <row r="5" spans="1:32" s="45" customFormat="1">
      <c r="A5" s="38"/>
      <c r="B5" s="107" t="s">
        <v>323</v>
      </c>
      <c r="C5" s="44"/>
      <c r="D5" s="186" t="s">
        <v>1</v>
      </c>
      <c r="E5" s="186" t="s">
        <v>2</v>
      </c>
      <c r="F5" s="186" t="s">
        <v>3</v>
      </c>
      <c r="G5" s="186" t="s">
        <v>4</v>
      </c>
      <c r="H5" s="186" t="s">
        <v>104</v>
      </c>
      <c r="I5" s="186" t="s">
        <v>105</v>
      </c>
      <c r="J5" s="186" t="s">
        <v>111</v>
      </c>
      <c r="K5" s="186" t="s">
        <v>268</v>
      </c>
      <c r="L5" s="186" t="s">
        <v>285</v>
      </c>
      <c r="M5" s="186" t="s">
        <v>367</v>
      </c>
      <c r="N5" s="73"/>
      <c r="O5" s="186" t="s">
        <v>2</v>
      </c>
      <c r="P5" s="186" t="s">
        <v>3</v>
      </c>
      <c r="Q5" s="186" t="s">
        <v>4</v>
      </c>
      <c r="R5" s="186" t="s">
        <v>104</v>
      </c>
      <c r="S5" s="186" t="s">
        <v>105</v>
      </c>
      <c r="T5" s="186" t="s">
        <v>111</v>
      </c>
      <c r="U5" s="186" t="s">
        <v>268</v>
      </c>
      <c r="V5" s="186" t="s">
        <v>285</v>
      </c>
      <c r="W5" s="186" t="s">
        <v>367</v>
      </c>
      <c r="Y5" s="180"/>
      <c r="Z5" s="180"/>
      <c r="AA5" s="180"/>
      <c r="AB5" s="180"/>
      <c r="AC5" s="180"/>
      <c r="AD5" s="180"/>
      <c r="AE5" s="180"/>
      <c r="AF5" s="180"/>
    </row>
    <row r="6" spans="1:32" s="45" customFormat="1">
      <c r="A6" s="38"/>
      <c r="B6" s="29" t="s">
        <v>5</v>
      </c>
      <c r="C6" s="209" t="s">
        <v>290</v>
      </c>
      <c r="D6" s="139">
        <v>31527.999999999996</v>
      </c>
      <c r="E6" s="139">
        <v>32439</v>
      </c>
      <c r="F6" s="139">
        <v>36910</v>
      </c>
      <c r="G6" s="139">
        <v>34350</v>
      </c>
      <c r="H6" s="139">
        <v>37177</v>
      </c>
      <c r="I6" s="139">
        <v>35129.055462877623</v>
      </c>
      <c r="J6" s="139">
        <v>37716</v>
      </c>
      <c r="K6" s="139">
        <v>38202</v>
      </c>
      <c r="L6" s="139">
        <v>40931</v>
      </c>
      <c r="M6" s="139">
        <v>41442</v>
      </c>
      <c r="N6" s="146"/>
      <c r="O6" s="139">
        <v>911.00000000000136</v>
      </c>
      <c r="P6" s="139">
        <v>4471.0000000000036</v>
      </c>
      <c r="Q6" s="139">
        <v>-2560.0000000000023</v>
      </c>
      <c r="R6" s="139">
        <v>2826.9999999999982</v>
      </c>
      <c r="S6" s="139">
        <v>-2047.9445371223733</v>
      </c>
      <c r="T6" s="139">
        <v>2586.9445371223774</v>
      </c>
      <c r="U6" s="139">
        <v>485.99999999999568</v>
      </c>
      <c r="V6" s="139">
        <v>2729.0000000000018</v>
      </c>
      <c r="W6" s="139">
        <v>511.00000000000136</v>
      </c>
      <c r="X6" s="149"/>
      <c r="Y6" s="149"/>
      <c r="Z6" s="149"/>
      <c r="AA6" s="149"/>
      <c r="AB6" s="149"/>
      <c r="AC6" s="149"/>
      <c r="AD6" s="149"/>
      <c r="AE6" s="149"/>
      <c r="AF6" s="149"/>
    </row>
    <row r="7" spans="1:32">
      <c r="B7" s="1" t="s">
        <v>35</v>
      </c>
      <c r="C7" s="210" t="s">
        <v>291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3"/>
      <c r="O7" s="142">
        <v>0</v>
      </c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50"/>
      <c r="Y7" s="150"/>
      <c r="Z7" s="150"/>
      <c r="AA7" s="150"/>
      <c r="AB7" s="150"/>
      <c r="AC7" s="150"/>
      <c r="AD7" s="150"/>
      <c r="AE7" s="150"/>
      <c r="AF7" s="150"/>
    </row>
    <row r="8" spans="1:32">
      <c r="B8" s="1" t="s">
        <v>36</v>
      </c>
      <c r="C8" s="210" t="s">
        <v>292</v>
      </c>
      <c r="D8" s="142">
        <v>31527.999999999996</v>
      </c>
      <c r="E8" s="142">
        <v>32439</v>
      </c>
      <c r="F8" s="142">
        <v>36910</v>
      </c>
      <c r="G8" s="142">
        <v>34350</v>
      </c>
      <c r="H8" s="142">
        <v>37177</v>
      </c>
      <c r="I8" s="142">
        <v>35129.055462877623</v>
      </c>
      <c r="J8" s="142">
        <v>37716</v>
      </c>
      <c r="K8" s="142">
        <v>38202</v>
      </c>
      <c r="L8" s="142">
        <v>40931</v>
      </c>
      <c r="M8" s="142">
        <v>41442</v>
      </c>
      <c r="N8" s="143"/>
      <c r="O8" s="142">
        <v>911.00000000000136</v>
      </c>
      <c r="P8" s="142">
        <v>4471.0000000000036</v>
      </c>
      <c r="Q8" s="142">
        <v>-2560.0000000000023</v>
      </c>
      <c r="R8" s="142">
        <v>2826.9999999999982</v>
      </c>
      <c r="S8" s="142">
        <v>-2047.9445371223733</v>
      </c>
      <c r="T8" s="142">
        <v>2586.9445371223774</v>
      </c>
      <c r="U8" s="142">
        <v>485.99999999999568</v>
      </c>
      <c r="V8" s="142">
        <v>2729.0000000000018</v>
      </c>
      <c r="W8" s="142">
        <v>511.00000000000136</v>
      </c>
      <c r="X8" s="150"/>
      <c r="Y8" s="150"/>
      <c r="Z8" s="150"/>
      <c r="AA8" s="150"/>
      <c r="AB8" s="150"/>
      <c r="AC8" s="150"/>
      <c r="AD8" s="150"/>
      <c r="AE8" s="150"/>
      <c r="AF8" s="150"/>
    </row>
    <row r="9" spans="1:32" s="45" customFormat="1">
      <c r="A9" s="38"/>
      <c r="B9" s="29" t="s">
        <v>6</v>
      </c>
      <c r="C9" s="209" t="s">
        <v>293</v>
      </c>
      <c r="D9" s="139">
        <v>686993.26990000007</v>
      </c>
      <c r="E9" s="139">
        <v>731766.99670000002</v>
      </c>
      <c r="F9" s="139">
        <v>795883.9733999999</v>
      </c>
      <c r="G9" s="139">
        <v>878365.80359999987</v>
      </c>
      <c r="H9" s="139">
        <v>987430.5088999999</v>
      </c>
      <c r="I9" s="139">
        <v>1117154.3187000002</v>
      </c>
      <c r="J9" s="139">
        <v>1292738.0062999998</v>
      </c>
      <c r="K9" s="139">
        <v>1557716.6821999999</v>
      </c>
      <c r="L9" s="139">
        <v>1775815.4785712501</v>
      </c>
      <c r="M9" s="139">
        <v>2093442.1205</v>
      </c>
      <c r="N9" s="146"/>
      <c r="O9" s="139">
        <v>44773.726799999895</v>
      </c>
      <c r="P9" s="139">
        <v>64116.976699999941</v>
      </c>
      <c r="Q9" s="139">
        <v>82481.830199999968</v>
      </c>
      <c r="R9" s="139">
        <v>109064.70530000006</v>
      </c>
      <c r="S9" s="139">
        <v>129723.80980000016</v>
      </c>
      <c r="T9" s="139">
        <v>175583.68759999977</v>
      </c>
      <c r="U9" s="139">
        <v>264978.67590000003</v>
      </c>
      <c r="V9" s="139">
        <v>218098.79637125012</v>
      </c>
      <c r="W9" s="139">
        <v>317626.6419287498</v>
      </c>
      <c r="X9" s="149"/>
      <c r="Y9" s="149"/>
      <c r="Z9" s="149"/>
      <c r="AA9" s="149"/>
      <c r="AB9" s="149"/>
      <c r="AC9" s="149"/>
      <c r="AD9" s="149"/>
      <c r="AE9" s="149"/>
      <c r="AF9" s="149"/>
    </row>
    <row r="10" spans="1:32" s="45" customFormat="1">
      <c r="A10" s="38"/>
      <c r="B10" s="31" t="s">
        <v>7</v>
      </c>
      <c r="C10" s="209" t="s">
        <v>294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46"/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49"/>
      <c r="Y10" s="149"/>
      <c r="Z10" s="149"/>
      <c r="AA10" s="149"/>
      <c r="AB10" s="149"/>
      <c r="AC10" s="149"/>
      <c r="AD10" s="149"/>
      <c r="AE10" s="149"/>
      <c r="AF10" s="149"/>
    </row>
    <row r="11" spans="1:32">
      <c r="A11" s="50"/>
      <c r="B11" s="208" t="s">
        <v>40</v>
      </c>
      <c r="C11" s="219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3"/>
      <c r="O11" s="142">
        <v>0</v>
      </c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50"/>
      <c r="Y11" s="150"/>
      <c r="Z11" s="150"/>
      <c r="AA11" s="150"/>
      <c r="AB11" s="150"/>
      <c r="AC11" s="150"/>
      <c r="AD11" s="150"/>
      <c r="AE11" s="150"/>
      <c r="AF11" s="150"/>
    </row>
    <row r="12" spans="1:32">
      <c r="A12" s="50"/>
      <c r="B12" s="6" t="s">
        <v>41</v>
      </c>
      <c r="C12" s="219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3"/>
      <c r="O12" s="142">
        <v>0</v>
      </c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50"/>
      <c r="Y12" s="150"/>
      <c r="Z12" s="150"/>
      <c r="AA12" s="150"/>
      <c r="AB12" s="150"/>
      <c r="AC12" s="150"/>
      <c r="AD12" s="150"/>
      <c r="AE12" s="150"/>
      <c r="AF12" s="150"/>
    </row>
    <row r="13" spans="1:32">
      <c r="A13" s="50"/>
      <c r="B13" s="6" t="s">
        <v>42</v>
      </c>
      <c r="C13" s="219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3"/>
      <c r="O13" s="142">
        <v>0</v>
      </c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50"/>
      <c r="Y13" s="150"/>
      <c r="Z13" s="150"/>
      <c r="AA13" s="150"/>
      <c r="AB13" s="150"/>
      <c r="AC13" s="150"/>
      <c r="AD13" s="150"/>
      <c r="AE13" s="150"/>
      <c r="AF13" s="150"/>
    </row>
    <row r="14" spans="1:32">
      <c r="A14" s="50"/>
      <c r="B14" s="6" t="s">
        <v>43</v>
      </c>
      <c r="C14" s="219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3"/>
      <c r="O14" s="142">
        <v>0</v>
      </c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50"/>
      <c r="Y14" s="150"/>
      <c r="Z14" s="150"/>
      <c r="AA14" s="150"/>
      <c r="AB14" s="150"/>
      <c r="AC14" s="150"/>
      <c r="AD14" s="150"/>
      <c r="AE14" s="150"/>
      <c r="AF14" s="150"/>
    </row>
    <row r="15" spans="1:32">
      <c r="A15" s="50"/>
      <c r="B15" s="6" t="s">
        <v>44</v>
      </c>
      <c r="C15" s="219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3"/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50"/>
      <c r="Y15" s="150"/>
      <c r="Z15" s="150"/>
      <c r="AA15" s="150"/>
      <c r="AB15" s="150"/>
      <c r="AC15" s="150"/>
      <c r="AD15" s="150"/>
      <c r="AE15" s="150"/>
      <c r="AF15" s="150"/>
    </row>
    <row r="16" spans="1:32">
      <c r="A16" s="50"/>
      <c r="B16" s="7" t="s">
        <v>45</v>
      </c>
      <c r="C16" s="219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3"/>
      <c r="O16" s="142">
        <v>0</v>
      </c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50"/>
      <c r="Y16" s="150"/>
      <c r="Z16" s="150"/>
      <c r="AA16" s="150"/>
      <c r="AB16" s="150"/>
      <c r="AC16" s="150"/>
      <c r="AD16" s="150"/>
      <c r="AE16" s="150"/>
      <c r="AF16" s="150"/>
    </row>
    <row r="17" spans="1:32">
      <c r="A17" s="50"/>
      <c r="B17" s="7" t="s">
        <v>46</v>
      </c>
      <c r="C17" s="219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3"/>
      <c r="O17" s="142">
        <v>0</v>
      </c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50"/>
      <c r="Y17" s="150"/>
      <c r="Z17" s="150"/>
      <c r="AA17" s="150"/>
      <c r="AB17" s="150"/>
      <c r="AC17" s="150"/>
      <c r="AD17" s="150"/>
      <c r="AE17" s="150"/>
      <c r="AF17" s="150"/>
    </row>
    <row r="18" spans="1:32">
      <c r="A18" s="50"/>
      <c r="B18" s="6" t="s">
        <v>317</v>
      </c>
      <c r="C18" s="219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3"/>
      <c r="O18" s="142">
        <v>0</v>
      </c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50"/>
      <c r="Y18" s="150"/>
      <c r="Z18" s="150"/>
      <c r="AA18" s="150"/>
      <c r="AB18" s="150"/>
      <c r="AC18" s="150"/>
      <c r="AD18" s="150"/>
      <c r="AE18" s="150"/>
      <c r="AF18" s="150"/>
    </row>
    <row r="19" spans="1:32">
      <c r="A19" s="50"/>
      <c r="B19" s="6" t="s">
        <v>108</v>
      </c>
      <c r="C19" s="210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3"/>
      <c r="O19" s="142">
        <v>0</v>
      </c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50"/>
      <c r="Y19" s="150"/>
      <c r="Z19" s="150"/>
      <c r="AA19" s="150"/>
      <c r="AB19" s="150"/>
      <c r="AC19" s="150"/>
      <c r="AD19" s="150"/>
      <c r="AE19" s="150"/>
      <c r="AF19" s="150"/>
    </row>
    <row r="20" spans="1:32">
      <c r="A20" s="50"/>
      <c r="B20" s="6" t="s">
        <v>48</v>
      </c>
      <c r="C20" s="219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8"/>
      <c r="O20" s="142">
        <v>0</v>
      </c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50"/>
      <c r="Y20" s="150"/>
      <c r="Z20" s="150"/>
      <c r="AA20" s="150"/>
      <c r="AB20" s="150"/>
      <c r="AC20" s="150"/>
      <c r="AD20" s="150"/>
      <c r="AE20" s="150"/>
      <c r="AF20" s="150"/>
    </row>
    <row r="21" spans="1:32">
      <c r="A21" s="50"/>
      <c r="B21" s="6" t="s">
        <v>325</v>
      </c>
      <c r="C21" s="219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3"/>
      <c r="O21" s="142">
        <v>0</v>
      </c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50"/>
      <c r="Y21" s="150"/>
      <c r="Z21" s="150"/>
      <c r="AA21" s="150"/>
      <c r="AB21" s="150"/>
      <c r="AC21" s="150"/>
      <c r="AD21" s="150"/>
      <c r="AE21" s="150"/>
      <c r="AF21" s="150"/>
    </row>
    <row r="22" spans="1:32">
      <c r="A22" s="50"/>
      <c r="B22" s="8" t="s">
        <v>101</v>
      </c>
      <c r="C22" s="219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3"/>
      <c r="O22" s="142">
        <v>0</v>
      </c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50"/>
      <c r="Y22" s="150"/>
      <c r="Z22" s="150"/>
      <c r="AA22" s="150"/>
      <c r="AB22" s="150"/>
      <c r="AC22" s="150"/>
      <c r="AD22" s="150"/>
      <c r="AE22" s="150"/>
      <c r="AF22" s="150"/>
    </row>
    <row r="23" spans="1:32" s="45" customFormat="1">
      <c r="A23" s="38"/>
      <c r="B23" s="31" t="s">
        <v>8</v>
      </c>
      <c r="C23" s="209" t="s">
        <v>295</v>
      </c>
      <c r="D23" s="139">
        <v>686993.26990000007</v>
      </c>
      <c r="E23" s="139">
        <v>731766.99670000002</v>
      </c>
      <c r="F23" s="139">
        <v>795883.9733999999</v>
      </c>
      <c r="G23" s="139">
        <v>878365.80359999987</v>
      </c>
      <c r="H23" s="139">
        <v>987430.5088999999</v>
      </c>
      <c r="I23" s="139">
        <v>1117154.3187000002</v>
      </c>
      <c r="J23" s="139">
        <v>1292738.0062999998</v>
      </c>
      <c r="K23" s="139">
        <v>1557716.6821999999</v>
      </c>
      <c r="L23" s="139">
        <v>1775815.4785712501</v>
      </c>
      <c r="M23" s="139">
        <v>2093442.1205</v>
      </c>
      <c r="N23" s="146"/>
      <c r="O23" s="139">
        <v>44773.726799999895</v>
      </c>
      <c r="P23" s="139">
        <v>64116.976699999941</v>
      </c>
      <c r="Q23" s="139">
        <v>82481.830199999968</v>
      </c>
      <c r="R23" s="139">
        <v>109064.70530000006</v>
      </c>
      <c r="S23" s="139">
        <v>129723.80980000016</v>
      </c>
      <c r="T23" s="139">
        <v>175583.68759999977</v>
      </c>
      <c r="U23" s="139">
        <v>264978.67590000003</v>
      </c>
      <c r="V23" s="139">
        <v>218098.79637125012</v>
      </c>
      <c r="W23" s="139">
        <v>317626.6419287498</v>
      </c>
      <c r="X23" s="149"/>
      <c r="Y23" s="149"/>
      <c r="Z23" s="149"/>
      <c r="AA23" s="149"/>
      <c r="AB23" s="149"/>
      <c r="AC23" s="149"/>
      <c r="AD23" s="149"/>
      <c r="AE23" s="149"/>
      <c r="AF23" s="149"/>
    </row>
    <row r="24" spans="1:32">
      <c r="B24" s="208" t="s">
        <v>40</v>
      </c>
      <c r="C24" s="219"/>
      <c r="D24" s="142">
        <v>686993.26990000007</v>
      </c>
      <c r="E24" s="142">
        <v>731766.99670000002</v>
      </c>
      <c r="F24" s="142">
        <v>795883.9733999999</v>
      </c>
      <c r="G24" s="142">
        <v>878365.80359999987</v>
      </c>
      <c r="H24" s="142">
        <v>987430.5088999999</v>
      </c>
      <c r="I24" s="142">
        <v>1117154.3187000002</v>
      </c>
      <c r="J24" s="142">
        <v>1292738.0062999998</v>
      </c>
      <c r="K24" s="142">
        <v>1557716.6821999999</v>
      </c>
      <c r="L24" s="142">
        <v>1775815.4785712501</v>
      </c>
      <c r="M24" s="142">
        <v>2093442.1205</v>
      </c>
      <c r="N24" s="143"/>
      <c r="O24" s="142">
        <v>44773.726799999939</v>
      </c>
      <c r="P24" s="142">
        <v>64116.976699999941</v>
      </c>
      <c r="Q24" s="142">
        <v>82481.830199999997</v>
      </c>
      <c r="R24" s="142">
        <v>109064.70529999994</v>
      </c>
      <c r="S24" s="142">
        <v>129723.80980000021</v>
      </c>
      <c r="T24" s="142">
        <v>175583.68759999974</v>
      </c>
      <c r="U24" s="142">
        <v>264978.67590000021</v>
      </c>
      <c r="V24" s="142">
        <v>218098.79637125004</v>
      </c>
      <c r="W24" s="142">
        <v>317626.64192874997</v>
      </c>
      <c r="X24" s="150"/>
      <c r="Y24" s="150"/>
      <c r="Z24" s="150"/>
      <c r="AA24" s="150"/>
      <c r="AB24" s="150"/>
      <c r="AC24" s="150"/>
      <c r="AD24" s="150"/>
      <c r="AE24" s="150"/>
      <c r="AF24" s="150"/>
    </row>
    <row r="25" spans="1:32">
      <c r="B25" s="6" t="s">
        <v>41</v>
      </c>
      <c r="C25" s="219"/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3"/>
      <c r="O25" s="142">
        <v>0</v>
      </c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50"/>
      <c r="Y25" s="150"/>
      <c r="Z25" s="150"/>
      <c r="AA25" s="150"/>
      <c r="AB25" s="150"/>
      <c r="AC25" s="150"/>
      <c r="AD25" s="150"/>
      <c r="AE25" s="150"/>
      <c r="AF25" s="150"/>
    </row>
    <row r="26" spans="1:32">
      <c r="B26" s="6" t="s">
        <v>42</v>
      </c>
      <c r="C26" s="219"/>
      <c r="D26" s="142">
        <v>0</v>
      </c>
      <c r="E26" s="142">
        <v>0</v>
      </c>
      <c r="F26" s="142">
        <v>0</v>
      </c>
      <c r="G26" s="142">
        <v>0</v>
      </c>
      <c r="H26" s="142">
        <v>0</v>
      </c>
      <c r="I26" s="142">
        <v>0</v>
      </c>
      <c r="J26" s="142">
        <v>0</v>
      </c>
      <c r="K26" s="142">
        <v>0</v>
      </c>
      <c r="L26" s="142">
        <v>0</v>
      </c>
      <c r="M26" s="142">
        <v>0</v>
      </c>
      <c r="N26" s="143"/>
      <c r="O26" s="142">
        <v>0</v>
      </c>
      <c r="P26" s="142">
        <v>0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0</v>
      </c>
      <c r="W26" s="142">
        <v>0</v>
      </c>
      <c r="X26" s="150"/>
      <c r="Y26" s="150"/>
      <c r="Z26" s="150"/>
      <c r="AA26" s="150"/>
      <c r="AB26" s="150"/>
      <c r="AC26" s="150"/>
      <c r="AD26" s="150"/>
      <c r="AE26" s="150"/>
      <c r="AF26" s="150"/>
    </row>
    <row r="27" spans="1:32">
      <c r="B27" s="6" t="s">
        <v>43</v>
      </c>
      <c r="C27" s="219"/>
      <c r="D27" s="142">
        <v>0</v>
      </c>
      <c r="E27" s="142">
        <v>0</v>
      </c>
      <c r="F27" s="142">
        <v>0</v>
      </c>
      <c r="G27" s="142">
        <v>0</v>
      </c>
      <c r="H27" s="142">
        <v>0</v>
      </c>
      <c r="I27" s="142">
        <v>0</v>
      </c>
      <c r="J27" s="142">
        <v>0</v>
      </c>
      <c r="K27" s="142">
        <v>0</v>
      </c>
      <c r="L27" s="142">
        <v>0</v>
      </c>
      <c r="M27" s="142">
        <v>0</v>
      </c>
      <c r="N27" s="143"/>
      <c r="O27" s="142">
        <v>0</v>
      </c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0</v>
      </c>
      <c r="W27" s="142">
        <v>0</v>
      </c>
      <c r="X27" s="150"/>
      <c r="Y27" s="150"/>
      <c r="Z27" s="150"/>
      <c r="AA27" s="150"/>
      <c r="AB27" s="150"/>
      <c r="AC27" s="150"/>
      <c r="AD27" s="150"/>
      <c r="AE27" s="150"/>
      <c r="AF27" s="150"/>
    </row>
    <row r="28" spans="1:32">
      <c r="B28" s="6" t="s">
        <v>44</v>
      </c>
      <c r="C28" s="219"/>
      <c r="D28" s="142">
        <v>0</v>
      </c>
      <c r="E28" s="142">
        <v>0</v>
      </c>
      <c r="F28" s="142">
        <v>0</v>
      </c>
      <c r="G28" s="142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3"/>
      <c r="O28" s="142">
        <v>0</v>
      </c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50"/>
      <c r="Y28" s="150"/>
      <c r="Z28" s="150"/>
      <c r="AA28" s="150"/>
      <c r="AB28" s="150"/>
      <c r="AC28" s="150"/>
      <c r="AD28" s="150"/>
      <c r="AE28" s="150"/>
      <c r="AF28" s="150"/>
    </row>
    <row r="29" spans="1:32">
      <c r="B29" s="7" t="s">
        <v>45</v>
      </c>
      <c r="C29" s="219"/>
      <c r="D29" s="142"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3"/>
      <c r="O29" s="142">
        <v>0</v>
      </c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50"/>
      <c r="Y29" s="150"/>
      <c r="Z29" s="150"/>
      <c r="AA29" s="150"/>
      <c r="AB29" s="150"/>
      <c r="AC29" s="150"/>
      <c r="AD29" s="150"/>
      <c r="AE29" s="150"/>
      <c r="AF29" s="150"/>
    </row>
    <row r="30" spans="1:32">
      <c r="B30" s="7" t="s">
        <v>46</v>
      </c>
      <c r="C30" s="219"/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3"/>
      <c r="O30" s="142">
        <v>0</v>
      </c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50"/>
      <c r="Y30" s="150"/>
      <c r="Z30" s="150"/>
      <c r="AA30" s="150"/>
      <c r="AB30" s="150"/>
      <c r="AC30" s="150"/>
      <c r="AD30" s="150"/>
      <c r="AE30" s="150"/>
      <c r="AF30" s="150"/>
    </row>
    <row r="31" spans="1:32">
      <c r="B31" s="6" t="s">
        <v>317</v>
      </c>
      <c r="C31" s="219"/>
      <c r="D31" s="142">
        <v>106586.0343</v>
      </c>
      <c r="E31" s="142">
        <v>113024.07550000001</v>
      </c>
      <c r="F31" s="142">
        <v>125708.32339999999</v>
      </c>
      <c r="G31" s="142">
        <v>153405.19349999999</v>
      </c>
      <c r="H31" s="142">
        <v>166382.68909999999</v>
      </c>
      <c r="I31" s="142">
        <v>182434.6244</v>
      </c>
      <c r="J31" s="142">
        <v>208669.74690000003</v>
      </c>
      <c r="K31" s="142">
        <v>276419.42129999999</v>
      </c>
      <c r="L31" s="142">
        <v>245681.06457125014</v>
      </c>
      <c r="M31" s="142">
        <v>292901.28909999999</v>
      </c>
      <c r="N31" s="143"/>
      <c r="O31" s="142">
        <v>6438.0411999999978</v>
      </c>
      <c r="P31" s="142">
        <v>12684.247899999991</v>
      </c>
      <c r="Q31" s="142">
        <v>27696.8701</v>
      </c>
      <c r="R31" s="142">
        <v>12977.495599999998</v>
      </c>
      <c r="S31" s="142">
        <v>16051.935300000014</v>
      </c>
      <c r="T31" s="142">
        <v>26235.122500000012</v>
      </c>
      <c r="U31" s="142">
        <v>67749.67439999996</v>
      </c>
      <c r="V31" s="142">
        <v>-30738.356728749841</v>
      </c>
      <c r="W31" s="142">
        <v>47220.224528749852</v>
      </c>
      <c r="X31" s="150"/>
      <c r="Y31" s="150"/>
      <c r="Z31" s="150"/>
      <c r="AA31" s="150"/>
      <c r="AB31" s="150"/>
      <c r="AC31" s="150"/>
      <c r="AD31" s="150"/>
      <c r="AE31" s="150"/>
      <c r="AF31" s="150"/>
    </row>
    <row r="32" spans="1:32">
      <c r="B32" s="6" t="s">
        <v>108</v>
      </c>
      <c r="C32" s="219"/>
      <c r="D32" s="142">
        <v>0</v>
      </c>
      <c r="E32" s="142">
        <v>0</v>
      </c>
      <c r="F32" s="142">
        <v>0</v>
      </c>
      <c r="G32" s="142">
        <v>0</v>
      </c>
      <c r="H32" s="142">
        <v>0</v>
      </c>
      <c r="I32" s="142">
        <v>0</v>
      </c>
      <c r="J32" s="142">
        <v>0</v>
      </c>
      <c r="K32" s="142">
        <v>0</v>
      </c>
      <c r="L32" s="142">
        <v>0</v>
      </c>
      <c r="M32" s="142">
        <v>0</v>
      </c>
      <c r="N32" s="143"/>
      <c r="O32" s="142">
        <v>0</v>
      </c>
      <c r="P32" s="142">
        <v>0</v>
      </c>
      <c r="Q32" s="142">
        <v>0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50"/>
      <c r="Y32" s="150"/>
      <c r="Z32" s="150"/>
      <c r="AA32" s="150"/>
      <c r="AB32" s="150"/>
      <c r="AC32" s="150"/>
      <c r="AD32" s="150"/>
      <c r="AE32" s="150"/>
      <c r="AF32" s="150"/>
    </row>
    <row r="33" spans="1:32">
      <c r="B33" s="6" t="s">
        <v>48</v>
      </c>
      <c r="C33" s="219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8"/>
      <c r="O33" s="142">
        <v>0</v>
      </c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50"/>
      <c r="Y33" s="150"/>
      <c r="Z33" s="150"/>
      <c r="AA33" s="150"/>
      <c r="AB33" s="150"/>
      <c r="AC33" s="150"/>
      <c r="AD33" s="150"/>
      <c r="AE33" s="150"/>
      <c r="AF33" s="150"/>
    </row>
    <row r="34" spans="1:32">
      <c r="B34" s="6" t="s">
        <v>325</v>
      </c>
      <c r="C34" s="219"/>
      <c r="D34" s="142">
        <v>580407.23560000001</v>
      </c>
      <c r="E34" s="142">
        <v>618742.92119999998</v>
      </c>
      <c r="F34" s="142">
        <v>670175.64999999991</v>
      </c>
      <c r="G34" s="142">
        <v>724960.61009999993</v>
      </c>
      <c r="H34" s="142">
        <v>821047.81979999994</v>
      </c>
      <c r="I34" s="142">
        <v>934719.69430000009</v>
      </c>
      <c r="J34" s="142">
        <v>1084068.2593999999</v>
      </c>
      <c r="K34" s="142">
        <v>1281297.2609000001</v>
      </c>
      <c r="L34" s="142">
        <v>1530134.4139999999</v>
      </c>
      <c r="M34" s="142">
        <v>1800540.8314</v>
      </c>
      <c r="N34" s="143"/>
      <c r="O34" s="142">
        <v>38335.685599999939</v>
      </c>
      <c r="P34" s="142">
        <v>51432.728799999953</v>
      </c>
      <c r="Q34" s="142">
        <v>54784.960099999989</v>
      </c>
      <c r="R34" s="142">
        <v>96087.209699999948</v>
      </c>
      <c r="S34" s="142">
        <v>113671.87450000019</v>
      </c>
      <c r="T34" s="142">
        <v>149348.56509999972</v>
      </c>
      <c r="U34" s="142">
        <v>197229.00150000025</v>
      </c>
      <c r="V34" s="142">
        <v>248837.15309999988</v>
      </c>
      <c r="W34" s="142">
        <v>270406.41740000009</v>
      </c>
      <c r="X34" s="150"/>
      <c r="Y34" s="150"/>
      <c r="Z34" s="150"/>
      <c r="AA34" s="150"/>
      <c r="AB34" s="150"/>
      <c r="AC34" s="150"/>
      <c r="AD34" s="150"/>
      <c r="AE34" s="150"/>
      <c r="AF34" s="150"/>
    </row>
    <row r="35" spans="1:32">
      <c r="B35" s="8" t="s">
        <v>101</v>
      </c>
      <c r="C35" s="219"/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142">
        <v>0</v>
      </c>
      <c r="L35" s="142">
        <v>0</v>
      </c>
      <c r="M35" s="142">
        <v>0</v>
      </c>
      <c r="N35" s="143"/>
      <c r="O35" s="142">
        <v>0</v>
      </c>
      <c r="P35" s="142">
        <v>0</v>
      </c>
      <c r="Q35" s="142">
        <v>0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50"/>
      <c r="Y35" s="150"/>
      <c r="Z35" s="150"/>
      <c r="AA35" s="150"/>
      <c r="AB35" s="150"/>
      <c r="AC35" s="150"/>
      <c r="AD35" s="150"/>
      <c r="AE35" s="150"/>
      <c r="AF35" s="150"/>
    </row>
    <row r="36" spans="1:32" s="45" customFormat="1">
      <c r="A36" s="38"/>
      <c r="B36" s="29" t="s">
        <v>9</v>
      </c>
      <c r="C36" s="209" t="s">
        <v>296</v>
      </c>
      <c r="D36" s="139">
        <v>3500043.1773329307</v>
      </c>
      <c r="E36" s="139">
        <v>3989004.249959351</v>
      </c>
      <c r="F36" s="139">
        <v>4507625.5124685876</v>
      </c>
      <c r="G36" s="139">
        <v>4971082.6142000007</v>
      </c>
      <c r="H36" s="139">
        <v>5497062.5859904196</v>
      </c>
      <c r="I36" s="139">
        <v>5872158.3034114577</v>
      </c>
      <c r="J36" s="139">
        <v>6448630.8249999983</v>
      </c>
      <c r="K36" s="139">
        <v>7007796.160409335</v>
      </c>
      <c r="L36" s="139">
        <v>7865215.2255871221</v>
      </c>
      <c r="M36" s="139">
        <v>9325219.1719000004</v>
      </c>
      <c r="N36" s="146"/>
      <c r="O36" s="139">
        <v>488961.07262642035</v>
      </c>
      <c r="P36" s="139">
        <v>518621.26250923681</v>
      </c>
      <c r="Q36" s="139">
        <v>463457.10173141269</v>
      </c>
      <c r="R36" s="139">
        <v>525979.97179041919</v>
      </c>
      <c r="S36" s="139">
        <v>375095.71742103796</v>
      </c>
      <c r="T36" s="139">
        <v>576472.52158854099</v>
      </c>
      <c r="U36" s="139">
        <v>559165.33540933602</v>
      </c>
      <c r="V36" s="139">
        <v>857419.06517778698</v>
      </c>
      <c r="W36" s="139">
        <v>1460003.9463128792</v>
      </c>
      <c r="X36" s="149"/>
      <c r="Y36" s="149"/>
      <c r="Z36" s="149"/>
      <c r="AA36" s="149"/>
      <c r="AB36" s="149"/>
      <c r="AC36" s="149"/>
      <c r="AD36" s="149"/>
      <c r="AE36" s="149"/>
      <c r="AF36" s="149"/>
    </row>
    <row r="37" spans="1:32">
      <c r="B37" s="208" t="s">
        <v>40</v>
      </c>
      <c r="C37" s="219"/>
      <c r="D37" s="142">
        <v>3381472.34116475</v>
      </c>
      <c r="E37" s="142">
        <v>3679687.4920022637</v>
      </c>
      <c r="F37" s="142">
        <v>4216388.775123152</v>
      </c>
      <c r="G37" s="142">
        <v>4717567.6365472022</v>
      </c>
      <c r="H37" s="142">
        <v>5047108.6036518319</v>
      </c>
      <c r="I37" s="142">
        <v>5385031.8030657358</v>
      </c>
      <c r="J37" s="142">
        <v>5871683.0733897621</v>
      </c>
      <c r="K37" s="142">
        <v>6452470.5732896589</v>
      </c>
      <c r="L37" s="142">
        <v>7233176.2972184345</v>
      </c>
      <c r="M37" s="142">
        <v>8634442.3325947151</v>
      </c>
      <c r="N37" s="143"/>
      <c r="O37" s="142">
        <v>298215.15083751298</v>
      </c>
      <c r="P37" s="142">
        <v>536701.28312088759</v>
      </c>
      <c r="Q37" s="142">
        <v>501178.86142405152</v>
      </c>
      <c r="R37" s="142">
        <v>329540.96710462921</v>
      </c>
      <c r="S37" s="142">
        <v>337923.19941390568</v>
      </c>
      <c r="T37" s="142">
        <v>486651.270324026</v>
      </c>
      <c r="U37" s="142">
        <v>580787.49989989621</v>
      </c>
      <c r="V37" s="142">
        <v>780705.72392877517</v>
      </c>
      <c r="W37" s="142">
        <v>1401266.035376281</v>
      </c>
      <c r="X37" s="150"/>
      <c r="Y37" s="150"/>
      <c r="Z37" s="150"/>
      <c r="AA37" s="150"/>
      <c r="AB37" s="150"/>
      <c r="AC37" s="150"/>
      <c r="AD37" s="150"/>
      <c r="AE37" s="150"/>
      <c r="AF37" s="150"/>
    </row>
    <row r="38" spans="1:32">
      <c r="B38" s="6" t="s">
        <v>41</v>
      </c>
      <c r="C38" s="219"/>
      <c r="D38" s="142">
        <v>346658.41513691627</v>
      </c>
      <c r="E38" s="142">
        <v>520327.59682640282</v>
      </c>
      <c r="F38" s="142">
        <v>563889.23714191024</v>
      </c>
      <c r="G38" s="142">
        <v>534035.54649921402</v>
      </c>
      <c r="H38" s="142">
        <v>587877.37665523123</v>
      </c>
      <c r="I38" s="142">
        <v>687808.54674254672</v>
      </c>
      <c r="J38" s="142">
        <v>593527.97679729853</v>
      </c>
      <c r="K38" s="142">
        <v>843808.67346244573</v>
      </c>
      <c r="L38" s="142">
        <v>907406.87045649684</v>
      </c>
      <c r="M38" s="142">
        <v>1161962.0882034311</v>
      </c>
      <c r="N38" s="143"/>
      <c r="O38" s="142">
        <v>173669.18168948655</v>
      </c>
      <c r="P38" s="142">
        <v>43561.640315507429</v>
      </c>
      <c r="Q38" s="142">
        <v>-29853.690642696165</v>
      </c>
      <c r="R38" s="142">
        <v>53841.830156017204</v>
      </c>
      <c r="S38" s="142">
        <v>99931.170087315419</v>
      </c>
      <c r="T38" s="142">
        <v>-94280.569945248135</v>
      </c>
      <c r="U38" s="142">
        <v>250280.6966651472</v>
      </c>
      <c r="V38" s="142">
        <v>63598.196994051068</v>
      </c>
      <c r="W38" s="142">
        <v>254555.21774693424</v>
      </c>
      <c r="X38" s="150"/>
      <c r="Y38" s="150"/>
      <c r="Z38" s="150"/>
      <c r="AA38" s="150"/>
      <c r="AB38" s="150"/>
      <c r="AC38" s="150"/>
      <c r="AD38" s="150"/>
      <c r="AE38" s="150"/>
      <c r="AF38" s="150"/>
    </row>
    <row r="39" spans="1:32">
      <c r="B39" s="6" t="s">
        <v>42</v>
      </c>
      <c r="C39" s="219"/>
      <c r="D39" s="142">
        <v>1731547.8312826385</v>
      </c>
      <c r="E39" s="142">
        <v>1698219.5462728927</v>
      </c>
      <c r="F39" s="142">
        <v>1939542.1540675554</v>
      </c>
      <c r="G39" s="142">
        <v>2151402.8631312829</v>
      </c>
      <c r="H39" s="142">
        <v>2331072.6666645533</v>
      </c>
      <c r="I39" s="142">
        <v>2371351.2409281093</v>
      </c>
      <c r="J39" s="142">
        <v>2763252.0294732223</v>
      </c>
      <c r="K39" s="142">
        <v>2901080.1710662367</v>
      </c>
      <c r="L39" s="142">
        <v>3238839.9382374329</v>
      </c>
      <c r="M39" s="142">
        <v>3666452.4797089873</v>
      </c>
      <c r="N39" s="143"/>
      <c r="O39" s="142">
        <v>-33328.285009745741</v>
      </c>
      <c r="P39" s="142">
        <v>241322.6077946627</v>
      </c>
      <c r="Q39" s="142">
        <v>211860.70906372735</v>
      </c>
      <c r="R39" s="142">
        <v>179669.80353327055</v>
      </c>
      <c r="S39" s="142">
        <v>40278.57426355622</v>
      </c>
      <c r="T39" s="142">
        <v>391900.78854511306</v>
      </c>
      <c r="U39" s="142">
        <v>137828.14159301415</v>
      </c>
      <c r="V39" s="142">
        <v>337759.76717119629</v>
      </c>
      <c r="W39" s="142">
        <v>427612.54147155414</v>
      </c>
      <c r="X39" s="150"/>
      <c r="Y39" s="150"/>
      <c r="Z39" s="150"/>
      <c r="AA39" s="150"/>
      <c r="AB39" s="150"/>
      <c r="AC39" s="150"/>
      <c r="AD39" s="150"/>
      <c r="AE39" s="150"/>
      <c r="AF39" s="150"/>
    </row>
    <row r="40" spans="1:32">
      <c r="B40" s="6" t="s">
        <v>43</v>
      </c>
      <c r="C40" s="219"/>
      <c r="D40" s="142">
        <v>815530.13879028591</v>
      </c>
      <c r="E40" s="142">
        <v>984199.82122371148</v>
      </c>
      <c r="F40" s="142">
        <v>1191779.9527826901</v>
      </c>
      <c r="G40" s="142">
        <v>1500309.2592925665</v>
      </c>
      <c r="H40" s="142">
        <v>1560687.9149693081</v>
      </c>
      <c r="I40" s="142">
        <v>1734489.930166852</v>
      </c>
      <c r="J40" s="142">
        <v>1839323.5169762035</v>
      </c>
      <c r="K40" s="142">
        <v>1989934.3116393525</v>
      </c>
      <c r="L40" s="142">
        <v>2373405.7895271359</v>
      </c>
      <c r="M40" s="142">
        <v>2968279.2938114125</v>
      </c>
      <c r="N40" s="143"/>
      <c r="O40" s="142">
        <v>168669.68243342562</v>
      </c>
      <c r="P40" s="142">
        <v>207580.13155897861</v>
      </c>
      <c r="Q40" s="142">
        <v>308529.30650987639</v>
      </c>
      <c r="R40" s="142">
        <v>60378.655676741619</v>
      </c>
      <c r="S40" s="142">
        <v>173802.01519754392</v>
      </c>
      <c r="T40" s="142">
        <v>104833.58680935162</v>
      </c>
      <c r="U40" s="142">
        <v>150610.79466314876</v>
      </c>
      <c r="V40" s="142">
        <v>383471.47788778349</v>
      </c>
      <c r="W40" s="142">
        <v>594873.50428427674</v>
      </c>
      <c r="X40" s="150"/>
      <c r="Y40" s="150"/>
      <c r="Z40" s="150"/>
      <c r="AA40" s="150"/>
      <c r="AB40" s="150"/>
      <c r="AC40" s="150"/>
      <c r="AD40" s="150"/>
      <c r="AE40" s="150"/>
      <c r="AF40" s="150"/>
    </row>
    <row r="41" spans="1:32">
      <c r="B41" s="6" t="s">
        <v>44</v>
      </c>
      <c r="C41" s="219"/>
      <c r="D41" s="142">
        <v>65899.992442307426</v>
      </c>
      <c r="E41" s="142">
        <v>73167.674022946361</v>
      </c>
      <c r="F41" s="142">
        <v>131746.25133173581</v>
      </c>
      <c r="G41" s="142">
        <v>131859.90202016436</v>
      </c>
      <c r="H41" s="142">
        <v>147156.17098648363</v>
      </c>
      <c r="I41" s="142">
        <v>160351.20700908481</v>
      </c>
      <c r="J41" s="142">
        <v>202772.40167774566</v>
      </c>
      <c r="K41" s="142">
        <v>224313.94694059016</v>
      </c>
      <c r="L41" s="142">
        <v>182083.97303115265</v>
      </c>
      <c r="M41" s="142">
        <v>190712.77702919621</v>
      </c>
      <c r="N41" s="143"/>
      <c r="O41" s="142">
        <v>7267.6815806389295</v>
      </c>
      <c r="P41" s="142">
        <v>58578.577308789456</v>
      </c>
      <c r="Q41" s="142">
        <v>113.6506884285609</v>
      </c>
      <c r="R41" s="142">
        <v>15296.268966319258</v>
      </c>
      <c r="S41" s="142">
        <v>13195.036022601176</v>
      </c>
      <c r="T41" s="142">
        <v>42421.194668660835</v>
      </c>
      <c r="U41" s="142">
        <v>21541.545262844535</v>
      </c>
      <c r="V41" s="142">
        <v>-42229.973909437511</v>
      </c>
      <c r="W41" s="142">
        <v>8628.8039980435533</v>
      </c>
      <c r="X41" s="150"/>
      <c r="Y41" s="150"/>
      <c r="Z41" s="150"/>
      <c r="AA41" s="150"/>
      <c r="AB41" s="150"/>
      <c r="AC41" s="150"/>
      <c r="AD41" s="150"/>
      <c r="AE41" s="150"/>
      <c r="AF41" s="150"/>
    </row>
    <row r="42" spans="1:32">
      <c r="B42" s="7" t="s">
        <v>45</v>
      </c>
      <c r="C42" s="219"/>
      <c r="D42" s="142">
        <v>16200</v>
      </c>
      <c r="E42" s="142">
        <v>16200</v>
      </c>
      <c r="F42" s="142">
        <v>16200</v>
      </c>
      <c r="G42" s="142">
        <v>16200</v>
      </c>
      <c r="H42" s="142">
        <v>16200</v>
      </c>
      <c r="I42" s="142">
        <v>16200</v>
      </c>
      <c r="J42" s="142">
        <v>16200</v>
      </c>
      <c r="K42" s="142">
        <v>16200</v>
      </c>
      <c r="L42" s="142">
        <v>16200</v>
      </c>
      <c r="M42" s="142">
        <v>16200</v>
      </c>
      <c r="N42" s="143"/>
      <c r="O42" s="142">
        <v>0</v>
      </c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50"/>
      <c r="Y42" s="150"/>
      <c r="Z42" s="150"/>
      <c r="AA42" s="150"/>
      <c r="AB42" s="150"/>
      <c r="AC42" s="150"/>
      <c r="AD42" s="150"/>
      <c r="AE42" s="150"/>
      <c r="AF42" s="150"/>
    </row>
    <row r="43" spans="1:32">
      <c r="B43" s="7" t="s">
        <v>46</v>
      </c>
      <c r="C43" s="219"/>
      <c r="D43" s="142">
        <v>49699.992442307426</v>
      </c>
      <c r="E43" s="142">
        <v>56967.674022946361</v>
      </c>
      <c r="F43" s="142">
        <v>115546.25133173581</v>
      </c>
      <c r="G43" s="142">
        <v>115659.90202016437</v>
      </c>
      <c r="H43" s="142">
        <v>130956.17098648363</v>
      </c>
      <c r="I43" s="142">
        <v>144151.20700908481</v>
      </c>
      <c r="J43" s="142">
        <v>186572.40167774566</v>
      </c>
      <c r="K43" s="142">
        <v>208113.94694059016</v>
      </c>
      <c r="L43" s="142">
        <v>165883.97303115265</v>
      </c>
      <c r="M43" s="142">
        <v>174512.77702919621</v>
      </c>
      <c r="N43" s="143"/>
      <c r="O43" s="142">
        <v>7267.6815806389295</v>
      </c>
      <c r="P43" s="142">
        <v>58578.577308789456</v>
      </c>
      <c r="Q43" s="142">
        <v>113.6506884285609</v>
      </c>
      <c r="R43" s="142">
        <v>15296.268966319258</v>
      </c>
      <c r="S43" s="142">
        <v>13195.036022601176</v>
      </c>
      <c r="T43" s="142">
        <v>42421.194668660835</v>
      </c>
      <c r="U43" s="142">
        <v>21541.545262844535</v>
      </c>
      <c r="V43" s="142">
        <v>-42229.973909437511</v>
      </c>
      <c r="W43" s="142">
        <v>8628.8039980435533</v>
      </c>
      <c r="X43" s="150"/>
      <c r="Y43" s="150"/>
      <c r="Z43" s="150"/>
      <c r="AA43" s="150"/>
      <c r="AB43" s="150"/>
      <c r="AC43" s="150"/>
      <c r="AD43" s="150"/>
      <c r="AE43" s="150"/>
      <c r="AF43" s="150"/>
    </row>
    <row r="44" spans="1:32">
      <c r="B44" s="6" t="s">
        <v>317</v>
      </c>
      <c r="C44" s="219"/>
      <c r="D44" s="142">
        <v>173729.28693730111</v>
      </c>
      <c r="E44" s="142">
        <v>171093.13494615495</v>
      </c>
      <c r="F44" s="142">
        <v>167703.97075762964</v>
      </c>
      <c r="G44" s="142">
        <v>173598.66392198729</v>
      </c>
      <c r="H44" s="142">
        <v>178711.06960712757</v>
      </c>
      <c r="I44" s="142">
        <v>175834.59642857205</v>
      </c>
      <c r="J44" s="142">
        <v>176320.26348064636</v>
      </c>
      <c r="K44" s="142">
        <v>179474.94347551712</v>
      </c>
      <c r="L44" s="142">
        <v>177508.85702310814</v>
      </c>
      <c r="M44" s="142">
        <v>198832.14414884438</v>
      </c>
      <c r="N44" s="143"/>
      <c r="O44" s="142">
        <v>-2636.1519911461528</v>
      </c>
      <c r="P44" s="142">
        <v>-3389.1641885253193</v>
      </c>
      <c r="Q44" s="142">
        <v>5894.693164357659</v>
      </c>
      <c r="R44" s="142">
        <v>5112.4056851402884</v>
      </c>
      <c r="S44" s="142">
        <v>-2876.4731785555114</v>
      </c>
      <c r="T44" s="142">
        <v>485.66705207431369</v>
      </c>
      <c r="U44" s="142">
        <v>3154.679994870753</v>
      </c>
      <c r="V44" s="142">
        <v>-1966.0864524089902</v>
      </c>
      <c r="W44" s="142">
        <v>21323.28712573626</v>
      </c>
      <c r="X44" s="150"/>
      <c r="Y44" s="150"/>
      <c r="Z44" s="150"/>
      <c r="AA44" s="150"/>
      <c r="AB44" s="150"/>
      <c r="AC44" s="150"/>
      <c r="AD44" s="150"/>
      <c r="AE44" s="150"/>
      <c r="AF44" s="150"/>
    </row>
    <row r="45" spans="1:32">
      <c r="B45" s="6" t="s">
        <v>108</v>
      </c>
      <c r="C45" s="219"/>
      <c r="D45" s="142">
        <v>17838.546937301118</v>
      </c>
      <c r="E45" s="142">
        <v>20965.244946154919</v>
      </c>
      <c r="F45" s="142">
        <v>17576.080757629607</v>
      </c>
      <c r="G45" s="142">
        <v>26970.773921987304</v>
      </c>
      <c r="H45" s="142">
        <v>32083.179607127586</v>
      </c>
      <c r="I45" s="142">
        <v>29206.706428572066</v>
      </c>
      <c r="J45" s="142">
        <v>29692.373480646405</v>
      </c>
      <c r="K45" s="142">
        <v>32847.053475517154</v>
      </c>
      <c r="L45" s="142">
        <v>30880.967023108155</v>
      </c>
      <c r="M45" s="142">
        <v>52204.254148844419</v>
      </c>
      <c r="N45" s="143"/>
      <c r="O45" s="142">
        <v>3126.6980088538021</v>
      </c>
      <c r="P45" s="142">
        <v>-3389.1641885253139</v>
      </c>
      <c r="Q45" s="142">
        <v>9394.6931643576954</v>
      </c>
      <c r="R45" s="142">
        <v>5112.4056851402829</v>
      </c>
      <c r="S45" s="142">
        <v>-2876.4731785555168</v>
      </c>
      <c r="T45" s="142">
        <v>485.66705207433642</v>
      </c>
      <c r="U45" s="142">
        <v>3154.6799948707476</v>
      </c>
      <c r="V45" s="142">
        <v>-1966.0864524089959</v>
      </c>
      <c r="W45" s="142">
        <v>21323.28712573626</v>
      </c>
      <c r="X45" s="150"/>
      <c r="Y45" s="150"/>
      <c r="Z45" s="150"/>
      <c r="AA45" s="150"/>
      <c r="AB45" s="150"/>
      <c r="AC45" s="150"/>
      <c r="AD45" s="150"/>
      <c r="AE45" s="150"/>
      <c r="AF45" s="150"/>
    </row>
    <row r="46" spans="1:32">
      <c r="B46" s="6" t="s">
        <v>48</v>
      </c>
      <c r="C46" s="219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3"/>
      <c r="O46" s="142">
        <v>0</v>
      </c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50"/>
      <c r="Y46" s="150"/>
      <c r="Z46" s="150"/>
      <c r="AA46" s="150"/>
      <c r="AB46" s="150"/>
      <c r="AC46" s="150"/>
      <c r="AD46" s="150"/>
      <c r="AE46" s="150"/>
      <c r="AF46" s="150"/>
    </row>
    <row r="47" spans="1:32">
      <c r="B47" s="6" t="s">
        <v>325</v>
      </c>
      <c r="C47" s="219"/>
      <c r="D47" s="142">
        <v>230268.12963800004</v>
      </c>
      <c r="E47" s="142">
        <v>211714.47376400002</v>
      </c>
      <c r="F47" s="142">
        <v>204151.12828400001</v>
      </c>
      <c r="G47" s="142">
        <v>199390.62775999997</v>
      </c>
      <c r="H47" s="142">
        <v>209520.22516199999</v>
      </c>
      <c r="I47" s="142">
        <v>225989.57536199997</v>
      </c>
      <c r="J47" s="142">
        <v>266794.51150399999</v>
      </c>
      <c r="K47" s="142">
        <v>281011.47323000006</v>
      </c>
      <c r="L47" s="142">
        <v>323049.90191999997</v>
      </c>
      <c r="M47" s="142">
        <v>395999.29554399999</v>
      </c>
      <c r="N47" s="143"/>
      <c r="O47" s="142">
        <v>-18553.655874000015</v>
      </c>
      <c r="P47" s="142">
        <v>-7563.3454799999981</v>
      </c>
      <c r="Q47" s="142">
        <v>-4760.500524000031</v>
      </c>
      <c r="R47" s="142">
        <v>10129.597402000014</v>
      </c>
      <c r="S47" s="142">
        <v>16469.350199999964</v>
      </c>
      <c r="T47" s="142">
        <v>40804.936142000042</v>
      </c>
      <c r="U47" s="142">
        <v>14216.961726000045</v>
      </c>
      <c r="V47" s="142">
        <v>42038.428689999913</v>
      </c>
      <c r="W47" s="142">
        <v>72949.393624000048</v>
      </c>
      <c r="X47" s="150"/>
      <c r="Y47" s="150"/>
      <c r="Z47" s="150"/>
      <c r="AA47" s="150"/>
      <c r="AB47" s="150"/>
      <c r="AC47" s="150"/>
      <c r="AD47" s="150"/>
      <c r="AE47" s="150"/>
      <c r="AF47" s="150"/>
    </row>
    <row r="48" spans="1:32">
      <c r="B48" s="8" t="s">
        <v>101</v>
      </c>
      <c r="C48" s="219"/>
      <c r="D48" s="142">
        <v>118570.83616818083</v>
      </c>
      <c r="E48" s="142">
        <v>309316.75795708754</v>
      </c>
      <c r="F48" s="142">
        <v>291236.73734543641</v>
      </c>
      <c r="G48" s="142">
        <v>253514.97765279832</v>
      </c>
      <c r="H48" s="142">
        <v>449953.98233858787</v>
      </c>
      <c r="I48" s="142">
        <v>487126.50034572114</v>
      </c>
      <c r="J48" s="142">
        <v>576947.75161023636</v>
      </c>
      <c r="K48" s="142">
        <v>555325.58711967559</v>
      </c>
      <c r="L48" s="142">
        <v>632038.92836868821</v>
      </c>
      <c r="M48" s="142">
        <v>690776.83930528525</v>
      </c>
      <c r="N48" s="143"/>
      <c r="O48" s="142">
        <v>190745.92178890668</v>
      </c>
      <c r="P48" s="142">
        <v>-18080.020611651118</v>
      </c>
      <c r="Q48" s="142">
        <v>-37721.759692638079</v>
      </c>
      <c r="R48" s="142">
        <v>196439.00468578955</v>
      </c>
      <c r="S48" s="142">
        <v>37172.518007133294</v>
      </c>
      <c r="T48" s="142">
        <v>89821.251264515187</v>
      </c>
      <c r="U48" s="142">
        <v>-21622.164490560772</v>
      </c>
      <c r="V48" s="142">
        <v>76713.341249012592</v>
      </c>
      <c r="W48" s="142">
        <v>58737.910936597022</v>
      </c>
      <c r="X48" s="150"/>
      <c r="Y48" s="150"/>
      <c r="Z48" s="150"/>
      <c r="AA48" s="150"/>
      <c r="AB48" s="150"/>
      <c r="AC48" s="150"/>
      <c r="AD48" s="150"/>
      <c r="AE48" s="150"/>
      <c r="AF48" s="150"/>
    </row>
    <row r="49" spans="1:32" s="45" customFormat="1">
      <c r="A49" s="38"/>
      <c r="B49" s="29" t="s">
        <v>25</v>
      </c>
      <c r="C49" s="209" t="s">
        <v>297</v>
      </c>
      <c r="D49" s="139">
        <v>196159.16160000002</v>
      </c>
      <c r="E49" s="139">
        <v>207705.01999999996</v>
      </c>
      <c r="F49" s="139">
        <v>215202.29949999999</v>
      </c>
      <c r="G49" s="139">
        <v>238395.87929999997</v>
      </c>
      <c r="H49" s="139">
        <v>250063.1519</v>
      </c>
      <c r="I49" s="139">
        <v>236496.89813712239</v>
      </c>
      <c r="J49" s="139">
        <v>267750.6642</v>
      </c>
      <c r="K49" s="139">
        <v>278003.52610000002</v>
      </c>
      <c r="L49" s="139">
        <v>302991.1446</v>
      </c>
      <c r="M49" s="139">
        <v>370331.51390000002</v>
      </c>
      <c r="N49" s="146"/>
      <c r="O49" s="139">
        <v>11545.858399999952</v>
      </c>
      <c r="P49" s="139">
        <v>7497.2795000000133</v>
      </c>
      <c r="Q49" s="139">
        <v>23193.5798</v>
      </c>
      <c r="R49" s="139">
        <v>11667.272600000024</v>
      </c>
      <c r="S49" s="139">
        <v>-13566.253762877614</v>
      </c>
      <c r="T49" s="139">
        <v>31253.766062877639</v>
      </c>
      <c r="U49" s="139">
        <v>10252.861899999971</v>
      </c>
      <c r="V49" s="139">
        <v>24987.618500000008</v>
      </c>
      <c r="W49" s="139">
        <v>67340.36930000002</v>
      </c>
      <c r="X49" s="149"/>
      <c r="Y49" s="149"/>
      <c r="Z49" s="149"/>
      <c r="AA49" s="149"/>
      <c r="AB49" s="149"/>
      <c r="AC49" s="149"/>
      <c r="AD49" s="149"/>
      <c r="AE49" s="149"/>
      <c r="AF49" s="149"/>
    </row>
    <row r="50" spans="1:32">
      <c r="B50" s="208" t="s">
        <v>40</v>
      </c>
      <c r="C50" s="219"/>
      <c r="D50" s="142">
        <v>57599.551600000006</v>
      </c>
      <c r="E50" s="142">
        <v>62855.21</v>
      </c>
      <c r="F50" s="142">
        <v>67531.559500000003</v>
      </c>
      <c r="G50" s="142">
        <v>75232.109299999996</v>
      </c>
      <c r="H50" s="142">
        <v>76978.041900000011</v>
      </c>
      <c r="I50" s="142">
        <v>43367.243600000009</v>
      </c>
      <c r="J50" s="142">
        <v>55376.484200000006</v>
      </c>
      <c r="K50" s="142">
        <v>46244.676100000004</v>
      </c>
      <c r="L50" s="142">
        <v>44671.904600000002</v>
      </c>
      <c r="M50" s="142">
        <v>23301.063900000001</v>
      </c>
      <c r="N50" s="143"/>
      <c r="O50" s="142">
        <v>5255.658399999993</v>
      </c>
      <c r="P50" s="142">
        <v>4676.3495000000039</v>
      </c>
      <c r="Q50" s="142">
        <v>7700.5497999999989</v>
      </c>
      <c r="R50" s="142">
        <v>1745.9326000000033</v>
      </c>
      <c r="S50" s="142">
        <v>-33610.798300000002</v>
      </c>
      <c r="T50" s="142">
        <v>12009.240599999997</v>
      </c>
      <c r="U50" s="142">
        <v>-9131.8081000000002</v>
      </c>
      <c r="V50" s="142">
        <v>-1572.7715000000046</v>
      </c>
      <c r="W50" s="142">
        <v>-21370.840699999997</v>
      </c>
      <c r="X50" s="150"/>
      <c r="Y50" s="150"/>
      <c r="Z50" s="150"/>
      <c r="AA50" s="150"/>
      <c r="AB50" s="150"/>
      <c r="AC50" s="150"/>
      <c r="AD50" s="150"/>
      <c r="AE50" s="150"/>
      <c r="AF50" s="150"/>
    </row>
    <row r="51" spans="1:32">
      <c r="B51" s="6" t="s">
        <v>41</v>
      </c>
      <c r="C51" s="219"/>
      <c r="D51" s="142">
        <v>0</v>
      </c>
      <c r="E51" s="142">
        <v>0</v>
      </c>
      <c r="F51" s="142">
        <v>0</v>
      </c>
      <c r="G51" s="142">
        <v>0</v>
      </c>
      <c r="H51" s="142">
        <v>0</v>
      </c>
      <c r="I51" s="142">
        <v>0</v>
      </c>
      <c r="J51" s="142">
        <v>0</v>
      </c>
      <c r="K51" s="142">
        <v>0</v>
      </c>
      <c r="L51" s="142">
        <v>0</v>
      </c>
      <c r="M51" s="142">
        <v>0</v>
      </c>
      <c r="N51" s="143"/>
      <c r="O51" s="142">
        <v>0</v>
      </c>
      <c r="P51" s="142">
        <v>0</v>
      </c>
      <c r="Q51" s="142">
        <v>0</v>
      </c>
      <c r="R51" s="142">
        <v>0</v>
      </c>
      <c r="S51" s="142">
        <v>0</v>
      </c>
      <c r="T51" s="142">
        <v>0</v>
      </c>
      <c r="U51" s="142">
        <v>0</v>
      </c>
      <c r="V51" s="142">
        <v>0</v>
      </c>
      <c r="W51" s="142">
        <v>0</v>
      </c>
      <c r="X51" s="150"/>
      <c r="Y51" s="150"/>
      <c r="Z51" s="150"/>
      <c r="AA51" s="150"/>
      <c r="AB51" s="150"/>
      <c r="AC51" s="150"/>
      <c r="AD51" s="150"/>
      <c r="AE51" s="150"/>
      <c r="AF51" s="150"/>
    </row>
    <row r="52" spans="1:32">
      <c r="B52" s="6" t="s">
        <v>42</v>
      </c>
      <c r="C52" s="219"/>
      <c r="D52" s="142">
        <v>57599.551600000006</v>
      </c>
      <c r="E52" s="142">
        <v>62855.21</v>
      </c>
      <c r="F52" s="142">
        <v>67531.559500000003</v>
      </c>
      <c r="G52" s="142">
        <v>75232.109299999996</v>
      </c>
      <c r="H52" s="142">
        <v>76978.041900000011</v>
      </c>
      <c r="I52" s="142">
        <v>43367.243600000009</v>
      </c>
      <c r="J52" s="142">
        <v>55376.484200000006</v>
      </c>
      <c r="K52" s="142">
        <v>46244.676100000004</v>
      </c>
      <c r="L52" s="142">
        <v>44671.904600000002</v>
      </c>
      <c r="M52" s="142">
        <v>23301.063900000001</v>
      </c>
      <c r="N52" s="143"/>
      <c r="O52" s="142">
        <v>5255.658399999993</v>
      </c>
      <c r="P52" s="142">
        <v>4676.3495000000039</v>
      </c>
      <c r="Q52" s="142">
        <v>7700.5497999999989</v>
      </c>
      <c r="R52" s="142">
        <v>1745.9326000000033</v>
      </c>
      <c r="S52" s="142">
        <v>-33610.798300000002</v>
      </c>
      <c r="T52" s="142">
        <v>12009.240599999997</v>
      </c>
      <c r="U52" s="142">
        <v>-9131.8081000000002</v>
      </c>
      <c r="V52" s="142">
        <v>-1572.7715000000046</v>
      </c>
      <c r="W52" s="142">
        <v>-21370.840699999997</v>
      </c>
      <c r="X52" s="150"/>
      <c r="Y52" s="150"/>
      <c r="Z52" s="150"/>
      <c r="AA52" s="150"/>
      <c r="AB52" s="150"/>
      <c r="AC52" s="150"/>
      <c r="AD52" s="150"/>
      <c r="AE52" s="150"/>
      <c r="AF52" s="150"/>
    </row>
    <row r="53" spans="1:32">
      <c r="B53" s="6" t="s">
        <v>43</v>
      </c>
      <c r="C53" s="219"/>
      <c r="D53" s="142">
        <v>0</v>
      </c>
      <c r="E53" s="142">
        <v>0</v>
      </c>
      <c r="F53" s="142">
        <v>0</v>
      </c>
      <c r="G53" s="142">
        <v>0</v>
      </c>
      <c r="H53" s="142">
        <v>0</v>
      </c>
      <c r="I53" s="142">
        <v>0</v>
      </c>
      <c r="J53" s="142">
        <v>0</v>
      </c>
      <c r="K53" s="142">
        <v>0</v>
      </c>
      <c r="L53" s="142">
        <v>0</v>
      </c>
      <c r="M53" s="142">
        <v>0</v>
      </c>
      <c r="N53" s="143"/>
      <c r="O53" s="142">
        <v>0</v>
      </c>
      <c r="P53" s="142">
        <v>0</v>
      </c>
      <c r="Q53" s="142">
        <v>0</v>
      </c>
      <c r="R53" s="142">
        <v>0</v>
      </c>
      <c r="S53" s="142">
        <v>0</v>
      </c>
      <c r="T53" s="142">
        <v>0</v>
      </c>
      <c r="U53" s="142">
        <v>0</v>
      </c>
      <c r="V53" s="142">
        <v>0</v>
      </c>
      <c r="W53" s="142">
        <v>0</v>
      </c>
      <c r="X53" s="150"/>
      <c r="Y53" s="150"/>
      <c r="Z53" s="150"/>
      <c r="AA53" s="150"/>
      <c r="AB53" s="150"/>
      <c r="AC53" s="150"/>
      <c r="AD53" s="150"/>
      <c r="AE53" s="150"/>
      <c r="AF53" s="150"/>
    </row>
    <row r="54" spans="1:32">
      <c r="B54" s="6" t="s">
        <v>44</v>
      </c>
      <c r="C54" s="219"/>
      <c r="D54" s="142">
        <v>0</v>
      </c>
      <c r="E54" s="142">
        <v>0</v>
      </c>
      <c r="F54" s="142">
        <v>0</v>
      </c>
      <c r="G54" s="142">
        <v>0</v>
      </c>
      <c r="H54" s="142">
        <v>0</v>
      </c>
      <c r="I54" s="142">
        <v>0</v>
      </c>
      <c r="J54" s="142">
        <v>0</v>
      </c>
      <c r="K54" s="142">
        <v>0</v>
      </c>
      <c r="L54" s="142">
        <v>0</v>
      </c>
      <c r="M54" s="142">
        <v>0</v>
      </c>
      <c r="N54" s="143"/>
      <c r="O54" s="142">
        <v>0</v>
      </c>
      <c r="P54" s="142">
        <v>0</v>
      </c>
      <c r="Q54" s="142">
        <v>0</v>
      </c>
      <c r="R54" s="142">
        <v>0</v>
      </c>
      <c r="S54" s="142">
        <v>0</v>
      </c>
      <c r="T54" s="142">
        <v>0</v>
      </c>
      <c r="U54" s="142">
        <v>0</v>
      </c>
      <c r="V54" s="142">
        <v>0</v>
      </c>
      <c r="W54" s="142">
        <v>0</v>
      </c>
      <c r="X54" s="150"/>
      <c r="Y54" s="150"/>
      <c r="Z54" s="150"/>
      <c r="AA54" s="150"/>
      <c r="AB54" s="150"/>
      <c r="AC54" s="150"/>
      <c r="AD54" s="150"/>
      <c r="AE54" s="150"/>
      <c r="AF54" s="150"/>
    </row>
    <row r="55" spans="1:32">
      <c r="B55" s="7" t="s">
        <v>45</v>
      </c>
      <c r="C55" s="219"/>
      <c r="D55" s="142">
        <v>0</v>
      </c>
      <c r="E55" s="142">
        <v>0</v>
      </c>
      <c r="F55" s="142">
        <v>0</v>
      </c>
      <c r="G55" s="142">
        <v>0</v>
      </c>
      <c r="H55" s="142">
        <v>0</v>
      </c>
      <c r="I55" s="142">
        <v>0</v>
      </c>
      <c r="J55" s="142">
        <v>0</v>
      </c>
      <c r="K55" s="142">
        <v>0</v>
      </c>
      <c r="L55" s="142">
        <v>0</v>
      </c>
      <c r="M55" s="142">
        <v>0</v>
      </c>
      <c r="N55" s="143"/>
      <c r="O55" s="142">
        <v>0</v>
      </c>
      <c r="P55" s="142">
        <v>0</v>
      </c>
      <c r="Q55" s="142">
        <v>0</v>
      </c>
      <c r="R55" s="142">
        <v>0</v>
      </c>
      <c r="S55" s="142">
        <v>0</v>
      </c>
      <c r="T55" s="142">
        <v>0</v>
      </c>
      <c r="U55" s="142">
        <v>0</v>
      </c>
      <c r="V55" s="142">
        <v>0</v>
      </c>
      <c r="W55" s="142">
        <v>0</v>
      </c>
      <c r="X55" s="150"/>
      <c r="Y55" s="150"/>
      <c r="Z55" s="150"/>
      <c r="AA55" s="150"/>
      <c r="AB55" s="150"/>
      <c r="AC55" s="150"/>
      <c r="AD55" s="150"/>
      <c r="AE55" s="150"/>
      <c r="AF55" s="150"/>
    </row>
    <row r="56" spans="1:32">
      <c r="B56" s="7" t="s">
        <v>46</v>
      </c>
      <c r="C56" s="219"/>
      <c r="D56" s="142">
        <v>0</v>
      </c>
      <c r="E56" s="142">
        <v>0</v>
      </c>
      <c r="F56" s="142">
        <v>0</v>
      </c>
      <c r="G56" s="142">
        <v>0</v>
      </c>
      <c r="H56" s="142">
        <v>0</v>
      </c>
      <c r="I56" s="142">
        <v>0</v>
      </c>
      <c r="J56" s="142">
        <v>0</v>
      </c>
      <c r="K56" s="142">
        <v>0</v>
      </c>
      <c r="L56" s="142">
        <v>0</v>
      </c>
      <c r="M56" s="142">
        <v>0</v>
      </c>
      <c r="N56" s="143"/>
      <c r="O56" s="142">
        <v>0</v>
      </c>
      <c r="P56" s="142">
        <v>0</v>
      </c>
      <c r="Q56" s="142">
        <v>0</v>
      </c>
      <c r="R56" s="142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0</v>
      </c>
      <c r="X56" s="150"/>
      <c r="Y56" s="150"/>
      <c r="Z56" s="150"/>
      <c r="AA56" s="150"/>
      <c r="AB56" s="150"/>
      <c r="AC56" s="150"/>
      <c r="AD56" s="150"/>
      <c r="AE56" s="150"/>
      <c r="AF56" s="150"/>
    </row>
    <row r="57" spans="1:32">
      <c r="B57" s="6" t="s">
        <v>317</v>
      </c>
      <c r="C57" s="219"/>
      <c r="D57" s="142">
        <v>0</v>
      </c>
      <c r="E57" s="142">
        <v>0</v>
      </c>
      <c r="F57" s="142">
        <v>0</v>
      </c>
      <c r="G57" s="142">
        <v>0</v>
      </c>
      <c r="H57" s="142">
        <v>0</v>
      </c>
      <c r="I57" s="142">
        <v>0</v>
      </c>
      <c r="J57" s="142">
        <v>0</v>
      </c>
      <c r="K57" s="142">
        <v>0</v>
      </c>
      <c r="L57" s="142">
        <v>0</v>
      </c>
      <c r="M57" s="142">
        <v>0</v>
      </c>
      <c r="N57" s="143"/>
      <c r="O57" s="142">
        <v>0</v>
      </c>
      <c r="P57" s="142">
        <v>0</v>
      </c>
      <c r="Q57" s="142">
        <v>0</v>
      </c>
      <c r="R57" s="142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50"/>
      <c r="Y57" s="150"/>
      <c r="Z57" s="150"/>
      <c r="AA57" s="150"/>
      <c r="AB57" s="150"/>
      <c r="AC57" s="150"/>
      <c r="AD57" s="150"/>
      <c r="AE57" s="150"/>
      <c r="AF57" s="150"/>
    </row>
    <row r="58" spans="1:32">
      <c r="B58" s="6" t="s">
        <v>108</v>
      </c>
      <c r="C58" s="219"/>
      <c r="D58" s="142">
        <v>0</v>
      </c>
      <c r="E58" s="142">
        <v>0</v>
      </c>
      <c r="F58" s="142">
        <v>0</v>
      </c>
      <c r="G58" s="142">
        <v>0</v>
      </c>
      <c r="H58" s="142">
        <v>0</v>
      </c>
      <c r="I58" s="142">
        <v>0</v>
      </c>
      <c r="J58" s="142">
        <v>0</v>
      </c>
      <c r="K58" s="142">
        <v>0</v>
      </c>
      <c r="L58" s="142">
        <v>0</v>
      </c>
      <c r="M58" s="142">
        <v>0</v>
      </c>
      <c r="N58" s="143"/>
      <c r="O58" s="142">
        <v>0</v>
      </c>
      <c r="P58" s="142">
        <v>0</v>
      </c>
      <c r="Q58" s="142">
        <v>0</v>
      </c>
      <c r="R58" s="142">
        <v>0</v>
      </c>
      <c r="S58" s="142">
        <v>0</v>
      </c>
      <c r="T58" s="142">
        <v>0</v>
      </c>
      <c r="U58" s="142">
        <v>0</v>
      </c>
      <c r="V58" s="142">
        <v>0</v>
      </c>
      <c r="W58" s="142">
        <v>0</v>
      </c>
      <c r="X58" s="150"/>
      <c r="Y58" s="150"/>
      <c r="Z58" s="150"/>
      <c r="AA58" s="150"/>
      <c r="AB58" s="150"/>
      <c r="AC58" s="150"/>
      <c r="AD58" s="150"/>
      <c r="AE58" s="150"/>
      <c r="AF58" s="150"/>
    </row>
    <row r="59" spans="1:32">
      <c r="B59" s="6" t="s">
        <v>48</v>
      </c>
      <c r="C59" s="219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8"/>
      <c r="O59" s="142">
        <v>0</v>
      </c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50"/>
      <c r="Y59" s="150"/>
      <c r="Z59" s="150"/>
      <c r="AA59" s="150"/>
      <c r="AB59" s="150"/>
      <c r="AC59" s="150"/>
      <c r="AD59" s="150"/>
      <c r="AE59" s="150"/>
      <c r="AF59" s="150"/>
    </row>
    <row r="60" spans="1:32">
      <c r="B60" s="6" t="s">
        <v>325</v>
      </c>
      <c r="C60" s="219"/>
      <c r="D60" s="142"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3"/>
      <c r="O60" s="142">
        <v>0</v>
      </c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50"/>
      <c r="Y60" s="150"/>
      <c r="Z60" s="150"/>
      <c r="AA60" s="150"/>
      <c r="AB60" s="150"/>
      <c r="AC60" s="150"/>
      <c r="AD60" s="150"/>
      <c r="AE60" s="150"/>
      <c r="AF60" s="150"/>
    </row>
    <row r="61" spans="1:32">
      <c r="B61" s="8" t="s">
        <v>101</v>
      </c>
      <c r="C61" s="219"/>
      <c r="D61" s="142">
        <v>138559.60999999999</v>
      </c>
      <c r="E61" s="142">
        <v>144849.80999999997</v>
      </c>
      <c r="F61" s="142">
        <v>147670.74</v>
      </c>
      <c r="G61" s="142">
        <v>163163.76999999999</v>
      </c>
      <c r="H61" s="142">
        <v>173085.11</v>
      </c>
      <c r="I61" s="142">
        <v>193129.65453712235</v>
      </c>
      <c r="J61" s="142">
        <v>212374.18000000002</v>
      </c>
      <c r="K61" s="142">
        <v>231758.84999999998</v>
      </c>
      <c r="L61" s="142">
        <v>258319.24</v>
      </c>
      <c r="M61" s="142">
        <v>347030.45</v>
      </c>
      <c r="N61" s="143"/>
      <c r="O61" s="142">
        <v>6290.1999999999816</v>
      </c>
      <c r="P61" s="142">
        <v>2820.9299999999985</v>
      </c>
      <c r="Q61" s="142">
        <v>15493.030000000021</v>
      </c>
      <c r="R61" s="142">
        <v>9921.3399999999856</v>
      </c>
      <c r="S61" s="142">
        <v>20044.544537122376</v>
      </c>
      <c r="T61" s="142">
        <v>19244.525462877664</v>
      </c>
      <c r="U61" s="142">
        <v>19384.669999999962</v>
      </c>
      <c r="V61" s="142">
        <v>26560.390000000007</v>
      </c>
      <c r="W61" s="142">
        <v>88711.210000000021</v>
      </c>
      <c r="X61" s="150"/>
      <c r="Y61" s="150"/>
      <c r="Z61" s="150"/>
      <c r="AA61" s="150"/>
      <c r="AB61" s="150"/>
      <c r="AC61" s="150"/>
      <c r="AD61" s="150"/>
      <c r="AE61" s="150"/>
      <c r="AF61" s="150"/>
    </row>
    <row r="62" spans="1:32" s="45" customFormat="1">
      <c r="A62" s="38"/>
      <c r="B62" s="29" t="s">
        <v>10</v>
      </c>
      <c r="C62" s="209" t="s">
        <v>298</v>
      </c>
      <c r="D62" s="139">
        <v>0</v>
      </c>
      <c r="E62" s="139">
        <v>0</v>
      </c>
      <c r="F62" s="139">
        <v>0</v>
      </c>
      <c r="G62" s="139">
        <v>0</v>
      </c>
      <c r="H62" s="139">
        <v>0</v>
      </c>
      <c r="I62" s="139">
        <v>0</v>
      </c>
      <c r="J62" s="139">
        <v>0</v>
      </c>
      <c r="K62" s="139">
        <v>0</v>
      </c>
      <c r="L62" s="139">
        <v>0</v>
      </c>
      <c r="M62" s="139">
        <v>0</v>
      </c>
      <c r="N62" s="146"/>
      <c r="O62" s="139">
        <v>0</v>
      </c>
      <c r="P62" s="139">
        <v>0</v>
      </c>
      <c r="Q62" s="139">
        <v>0</v>
      </c>
      <c r="R62" s="139">
        <v>0</v>
      </c>
      <c r="S62" s="139">
        <v>0</v>
      </c>
      <c r="T62" s="139">
        <v>0</v>
      </c>
      <c r="U62" s="139">
        <v>0</v>
      </c>
      <c r="V62" s="139">
        <v>0</v>
      </c>
      <c r="W62" s="139">
        <v>0</v>
      </c>
      <c r="X62" s="149"/>
      <c r="Y62" s="149"/>
      <c r="Z62" s="149"/>
      <c r="AA62" s="149"/>
      <c r="AB62" s="149"/>
      <c r="AC62" s="149"/>
      <c r="AD62" s="149"/>
      <c r="AE62" s="149"/>
      <c r="AF62" s="149"/>
    </row>
    <row r="63" spans="1:32" s="45" customFormat="1">
      <c r="A63" s="38"/>
      <c r="B63" s="31" t="s">
        <v>26</v>
      </c>
      <c r="C63" s="209" t="s">
        <v>299</v>
      </c>
      <c r="D63" s="139">
        <v>0</v>
      </c>
      <c r="E63" s="139">
        <v>0</v>
      </c>
      <c r="F63" s="139">
        <v>0</v>
      </c>
      <c r="G63" s="139">
        <v>0</v>
      </c>
      <c r="H63" s="139">
        <v>0</v>
      </c>
      <c r="I63" s="139">
        <v>0</v>
      </c>
      <c r="J63" s="139">
        <v>0</v>
      </c>
      <c r="K63" s="139">
        <v>0</v>
      </c>
      <c r="L63" s="139">
        <v>0</v>
      </c>
      <c r="M63" s="139">
        <v>0</v>
      </c>
      <c r="N63" s="146"/>
      <c r="O63" s="139">
        <v>0</v>
      </c>
      <c r="P63" s="139">
        <v>0</v>
      </c>
      <c r="Q63" s="139">
        <v>0</v>
      </c>
      <c r="R63" s="139">
        <v>0</v>
      </c>
      <c r="S63" s="139">
        <v>0</v>
      </c>
      <c r="T63" s="139">
        <v>0</v>
      </c>
      <c r="U63" s="139">
        <v>0</v>
      </c>
      <c r="V63" s="139">
        <v>0</v>
      </c>
      <c r="W63" s="139">
        <v>0</v>
      </c>
      <c r="X63" s="149"/>
      <c r="Y63" s="149"/>
      <c r="Z63" s="149"/>
      <c r="AA63" s="149"/>
      <c r="AB63" s="149"/>
      <c r="AC63" s="149"/>
      <c r="AD63" s="149"/>
      <c r="AE63" s="149"/>
      <c r="AF63" s="149"/>
    </row>
    <row r="64" spans="1:32">
      <c r="B64" s="208" t="s">
        <v>40</v>
      </c>
      <c r="C64" s="219"/>
      <c r="D64" s="142">
        <v>0</v>
      </c>
      <c r="E64" s="142">
        <v>0</v>
      </c>
      <c r="F64" s="142">
        <v>0</v>
      </c>
      <c r="G64" s="142">
        <v>0</v>
      </c>
      <c r="H64" s="142">
        <v>0</v>
      </c>
      <c r="I64" s="142">
        <v>0</v>
      </c>
      <c r="J64" s="142">
        <v>0</v>
      </c>
      <c r="K64" s="142">
        <v>0</v>
      </c>
      <c r="L64" s="142">
        <v>0</v>
      </c>
      <c r="M64" s="142">
        <v>0</v>
      </c>
      <c r="N64" s="143"/>
      <c r="O64" s="142">
        <v>0</v>
      </c>
      <c r="P64" s="142">
        <v>0</v>
      </c>
      <c r="Q64" s="142">
        <v>0</v>
      </c>
      <c r="R64" s="142">
        <v>0</v>
      </c>
      <c r="S64" s="142">
        <v>0</v>
      </c>
      <c r="T64" s="142">
        <v>0</v>
      </c>
      <c r="U64" s="142">
        <v>0</v>
      </c>
      <c r="V64" s="142">
        <v>0</v>
      </c>
      <c r="W64" s="142">
        <v>0</v>
      </c>
      <c r="X64" s="150"/>
      <c r="Y64" s="150"/>
      <c r="Z64" s="150"/>
      <c r="AA64" s="150"/>
      <c r="AB64" s="150"/>
      <c r="AC64" s="150"/>
      <c r="AD64" s="150"/>
      <c r="AE64" s="150"/>
      <c r="AF64" s="150"/>
    </row>
    <row r="65" spans="1:32">
      <c r="B65" s="6" t="s">
        <v>41</v>
      </c>
      <c r="C65" s="219"/>
      <c r="D65" s="142">
        <v>0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142">
        <v>0</v>
      </c>
      <c r="K65" s="142">
        <v>0</v>
      </c>
      <c r="L65" s="142">
        <v>0</v>
      </c>
      <c r="M65" s="142">
        <v>0</v>
      </c>
      <c r="N65" s="143"/>
      <c r="O65" s="142">
        <v>0</v>
      </c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50"/>
      <c r="Y65" s="150"/>
      <c r="Z65" s="150"/>
      <c r="AA65" s="150"/>
      <c r="AB65" s="150"/>
      <c r="AC65" s="150"/>
      <c r="AD65" s="150"/>
      <c r="AE65" s="150"/>
      <c r="AF65" s="150"/>
    </row>
    <row r="66" spans="1:32">
      <c r="B66" s="6" t="s">
        <v>42</v>
      </c>
      <c r="C66" s="219"/>
      <c r="D66" s="142">
        <v>0</v>
      </c>
      <c r="E66" s="142">
        <v>0</v>
      </c>
      <c r="F66" s="142">
        <v>0</v>
      </c>
      <c r="G66" s="142">
        <v>0</v>
      </c>
      <c r="H66" s="142">
        <v>0</v>
      </c>
      <c r="I66" s="142">
        <v>0</v>
      </c>
      <c r="J66" s="142">
        <v>0</v>
      </c>
      <c r="K66" s="142">
        <v>0</v>
      </c>
      <c r="L66" s="142">
        <v>0</v>
      </c>
      <c r="M66" s="142">
        <v>0</v>
      </c>
      <c r="N66" s="143"/>
      <c r="O66" s="142">
        <v>0</v>
      </c>
      <c r="P66" s="142">
        <v>0</v>
      </c>
      <c r="Q66" s="142">
        <v>0</v>
      </c>
      <c r="R66" s="142">
        <v>0</v>
      </c>
      <c r="S66" s="142">
        <v>0</v>
      </c>
      <c r="T66" s="142">
        <v>0</v>
      </c>
      <c r="U66" s="142">
        <v>0</v>
      </c>
      <c r="V66" s="142">
        <v>0</v>
      </c>
      <c r="W66" s="142">
        <v>0</v>
      </c>
      <c r="X66" s="150"/>
      <c r="Y66" s="150"/>
      <c r="Z66" s="150"/>
      <c r="AA66" s="150"/>
      <c r="AB66" s="150"/>
      <c r="AC66" s="150"/>
      <c r="AD66" s="150"/>
      <c r="AE66" s="150"/>
      <c r="AF66" s="150"/>
    </row>
    <row r="67" spans="1:32">
      <c r="B67" s="6" t="s">
        <v>43</v>
      </c>
      <c r="C67" s="219"/>
      <c r="D67" s="142">
        <v>0</v>
      </c>
      <c r="E67" s="142">
        <v>0</v>
      </c>
      <c r="F67" s="142">
        <v>0</v>
      </c>
      <c r="G67" s="142">
        <v>0</v>
      </c>
      <c r="H67" s="142">
        <v>0</v>
      </c>
      <c r="I67" s="142">
        <v>0</v>
      </c>
      <c r="J67" s="142">
        <v>0</v>
      </c>
      <c r="K67" s="142">
        <v>0</v>
      </c>
      <c r="L67" s="142">
        <v>0</v>
      </c>
      <c r="M67" s="142">
        <v>0</v>
      </c>
      <c r="N67" s="143"/>
      <c r="O67" s="142">
        <v>0</v>
      </c>
      <c r="P67" s="142">
        <v>0</v>
      </c>
      <c r="Q67" s="142">
        <v>0</v>
      </c>
      <c r="R67" s="142">
        <v>0</v>
      </c>
      <c r="S67" s="142">
        <v>0</v>
      </c>
      <c r="T67" s="142">
        <v>0</v>
      </c>
      <c r="U67" s="142">
        <v>0</v>
      </c>
      <c r="V67" s="142">
        <v>0</v>
      </c>
      <c r="W67" s="142">
        <v>0</v>
      </c>
      <c r="X67" s="150"/>
      <c r="Y67" s="150"/>
      <c r="Z67" s="150"/>
      <c r="AA67" s="150"/>
      <c r="AB67" s="150"/>
      <c r="AC67" s="150"/>
      <c r="AD67" s="150"/>
      <c r="AE67" s="150"/>
      <c r="AF67" s="150"/>
    </row>
    <row r="68" spans="1:32">
      <c r="B68" s="6" t="s">
        <v>44</v>
      </c>
      <c r="C68" s="219"/>
      <c r="D68" s="142">
        <v>0</v>
      </c>
      <c r="E68" s="142">
        <v>0</v>
      </c>
      <c r="F68" s="142">
        <v>0</v>
      </c>
      <c r="G68" s="142">
        <v>0</v>
      </c>
      <c r="H68" s="142">
        <v>0</v>
      </c>
      <c r="I68" s="142">
        <v>0</v>
      </c>
      <c r="J68" s="142">
        <v>0</v>
      </c>
      <c r="K68" s="142">
        <v>0</v>
      </c>
      <c r="L68" s="142">
        <v>0</v>
      </c>
      <c r="M68" s="142">
        <v>0</v>
      </c>
      <c r="N68" s="143"/>
      <c r="O68" s="142">
        <v>0</v>
      </c>
      <c r="P68" s="142">
        <v>0</v>
      </c>
      <c r="Q68" s="142">
        <v>0</v>
      </c>
      <c r="R68" s="142">
        <v>0</v>
      </c>
      <c r="S68" s="142">
        <v>0</v>
      </c>
      <c r="T68" s="142">
        <v>0</v>
      </c>
      <c r="U68" s="142">
        <v>0</v>
      </c>
      <c r="V68" s="142">
        <v>0</v>
      </c>
      <c r="W68" s="142">
        <v>0</v>
      </c>
      <c r="X68" s="150"/>
      <c r="Y68" s="150"/>
      <c r="Z68" s="150"/>
      <c r="AA68" s="150"/>
      <c r="AB68" s="150"/>
      <c r="AC68" s="150"/>
      <c r="AD68" s="150"/>
      <c r="AE68" s="150"/>
      <c r="AF68" s="150"/>
    </row>
    <row r="69" spans="1:32">
      <c r="B69" s="7" t="s">
        <v>45</v>
      </c>
      <c r="C69" s="219"/>
      <c r="D69" s="142">
        <v>0</v>
      </c>
      <c r="E69" s="142">
        <v>0</v>
      </c>
      <c r="F69" s="142">
        <v>0</v>
      </c>
      <c r="G69" s="142">
        <v>0</v>
      </c>
      <c r="H69" s="142">
        <v>0</v>
      </c>
      <c r="I69" s="142">
        <v>0</v>
      </c>
      <c r="J69" s="142">
        <v>0</v>
      </c>
      <c r="K69" s="142">
        <v>0</v>
      </c>
      <c r="L69" s="142">
        <v>0</v>
      </c>
      <c r="M69" s="142">
        <v>0</v>
      </c>
      <c r="N69" s="143"/>
      <c r="O69" s="142">
        <v>0</v>
      </c>
      <c r="P69" s="142">
        <v>0</v>
      </c>
      <c r="Q69" s="142">
        <v>0</v>
      </c>
      <c r="R69" s="142">
        <v>0</v>
      </c>
      <c r="S69" s="142">
        <v>0</v>
      </c>
      <c r="T69" s="142">
        <v>0</v>
      </c>
      <c r="U69" s="142">
        <v>0</v>
      </c>
      <c r="V69" s="142">
        <v>0</v>
      </c>
      <c r="W69" s="142">
        <v>0</v>
      </c>
      <c r="X69" s="150"/>
      <c r="Y69" s="150"/>
      <c r="Z69" s="150"/>
      <c r="AA69" s="150"/>
      <c r="AB69" s="150"/>
      <c r="AC69" s="150"/>
      <c r="AD69" s="150"/>
      <c r="AE69" s="150"/>
      <c r="AF69" s="150"/>
    </row>
    <row r="70" spans="1:32">
      <c r="B70" s="7" t="s">
        <v>46</v>
      </c>
      <c r="C70" s="219"/>
      <c r="D70" s="142">
        <v>0</v>
      </c>
      <c r="E70" s="142">
        <v>0</v>
      </c>
      <c r="F70" s="142">
        <v>0</v>
      </c>
      <c r="G70" s="142">
        <v>0</v>
      </c>
      <c r="H70" s="142">
        <v>0</v>
      </c>
      <c r="I70" s="142">
        <v>0</v>
      </c>
      <c r="J70" s="142">
        <v>0</v>
      </c>
      <c r="K70" s="142">
        <v>0</v>
      </c>
      <c r="L70" s="142">
        <v>0</v>
      </c>
      <c r="M70" s="142">
        <v>0</v>
      </c>
      <c r="N70" s="143"/>
      <c r="O70" s="142">
        <v>0</v>
      </c>
      <c r="P70" s="142">
        <v>0</v>
      </c>
      <c r="Q70" s="142">
        <v>0</v>
      </c>
      <c r="R70" s="142">
        <v>0</v>
      </c>
      <c r="S70" s="142">
        <v>0</v>
      </c>
      <c r="T70" s="142">
        <v>0</v>
      </c>
      <c r="U70" s="142">
        <v>0</v>
      </c>
      <c r="V70" s="142">
        <v>0</v>
      </c>
      <c r="W70" s="142">
        <v>0</v>
      </c>
      <c r="X70" s="150"/>
      <c r="Y70" s="150"/>
      <c r="Z70" s="150"/>
      <c r="AA70" s="150"/>
      <c r="AB70" s="150"/>
      <c r="AC70" s="150"/>
      <c r="AD70" s="150"/>
      <c r="AE70" s="150"/>
      <c r="AF70" s="150"/>
    </row>
    <row r="71" spans="1:32">
      <c r="B71" s="6" t="s">
        <v>317</v>
      </c>
      <c r="C71" s="219"/>
      <c r="D71" s="142">
        <v>0</v>
      </c>
      <c r="E71" s="142">
        <v>0</v>
      </c>
      <c r="F71" s="142">
        <v>0</v>
      </c>
      <c r="G71" s="142">
        <v>0</v>
      </c>
      <c r="H71" s="142">
        <v>0</v>
      </c>
      <c r="I71" s="142">
        <v>0</v>
      </c>
      <c r="J71" s="142">
        <v>0</v>
      </c>
      <c r="K71" s="142">
        <v>0</v>
      </c>
      <c r="L71" s="142">
        <v>0</v>
      </c>
      <c r="M71" s="142">
        <v>0</v>
      </c>
      <c r="N71" s="143"/>
      <c r="O71" s="142">
        <v>0</v>
      </c>
      <c r="P71" s="142">
        <v>0</v>
      </c>
      <c r="Q71" s="142">
        <v>0</v>
      </c>
      <c r="R71" s="142">
        <v>0</v>
      </c>
      <c r="S71" s="142">
        <v>0</v>
      </c>
      <c r="T71" s="142">
        <v>0</v>
      </c>
      <c r="U71" s="142">
        <v>0</v>
      </c>
      <c r="V71" s="142">
        <v>0</v>
      </c>
      <c r="W71" s="142">
        <v>0</v>
      </c>
      <c r="X71" s="150"/>
      <c r="Y71" s="150"/>
      <c r="Z71" s="150"/>
      <c r="AA71" s="150"/>
      <c r="AB71" s="150"/>
      <c r="AC71" s="150"/>
      <c r="AD71" s="150"/>
      <c r="AE71" s="150"/>
      <c r="AF71" s="150"/>
    </row>
    <row r="72" spans="1:32">
      <c r="B72" s="6" t="s">
        <v>108</v>
      </c>
      <c r="C72" s="219"/>
      <c r="D72" s="142">
        <v>0</v>
      </c>
      <c r="E72" s="142">
        <v>0</v>
      </c>
      <c r="F72" s="142">
        <v>0</v>
      </c>
      <c r="G72" s="142">
        <v>0</v>
      </c>
      <c r="H72" s="142">
        <v>0</v>
      </c>
      <c r="I72" s="142">
        <v>0</v>
      </c>
      <c r="J72" s="142">
        <v>0</v>
      </c>
      <c r="K72" s="142">
        <v>0</v>
      </c>
      <c r="L72" s="142">
        <v>0</v>
      </c>
      <c r="M72" s="142">
        <v>0</v>
      </c>
      <c r="N72" s="143"/>
      <c r="O72" s="142">
        <v>0</v>
      </c>
      <c r="P72" s="142">
        <v>0</v>
      </c>
      <c r="Q72" s="142">
        <v>0</v>
      </c>
      <c r="R72" s="142">
        <v>0</v>
      </c>
      <c r="S72" s="142">
        <v>0</v>
      </c>
      <c r="T72" s="142">
        <v>0</v>
      </c>
      <c r="U72" s="142">
        <v>0</v>
      </c>
      <c r="V72" s="142">
        <v>0</v>
      </c>
      <c r="W72" s="142">
        <v>0</v>
      </c>
      <c r="X72" s="150"/>
      <c r="Y72" s="150"/>
      <c r="Z72" s="150"/>
      <c r="AA72" s="150"/>
      <c r="AB72" s="150"/>
      <c r="AC72" s="150"/>
      <c r="AD72" s="150"/>
      <c r="AE72" s="150"/>
      <c r="AF72" s="150"/>
    </row>
    <row r="73" spans="1:32">
      <c r="B73" s="6" t="s">
        <v>48</v>
      </c>
      <c r="C73" s="219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8"/>
      <c r="O73" s="142">
        <v>0</v>
      </c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50"/>
      <c r="Y73" s="150"/>
      <c r="Z73" s="150"/>
      <c r="AA73" s="150"/>
      <c r="AB73" s="150"/>
      <c r="AC73" s="150"/>
      <c r="AD73" s="150"/>
      <c r="AE73" s="150"/>
      <c r="AF73" s="150"/>
    </row>
    <row r="74" spans="1:32">
      <c r="B74" s="6" t="s">
        <v>325</v>
      </c>
      <c r="C74" s="219"/>
      <c r="D74" s="142">
        <v>0</v>
      </c>
      <c r="E74" s="142">
        <v>0</v>
      </c>
      <c r="F74" s="142">
        <v>0</v>
      </c>
      <c r="G74" s="142">
        <v>0</v>
      </c>
      <c r="H74" s="142">
        <v>0</v>
      </c>
      <c r="I74" s="142">
        <v>0</v>
      </c>
      <c r="J74" s="142">
        <v>0</v>
      </c>
      <c r="K74" s="142">
        <v>0</v>
      </c>
      <c r="L74" s="142">
        <v>0</v>
      </c>
      <c r="M74" s="142">
        <v>0</v>
      </c>
      <c r="N74" s="143"/>
      <c r="O74" s="142">
        <v>0</v>
      </c>
      <c r="P74" s="142">
        <v>0</v>
      </c>
      <c r="Q74" s="142">
        <v>0</v>
      </c>
      <c r="R74" s="142">
        <v>0</v>
      </c>
      <c r="S74" s="142">
        <v>0</v>
      </c>
      <c r="T74" s="142">
        <v>0</v>
      </c>
      <c r="U74" s="142">
        <v>0</v>
      </c>
      <c r="V74" s="142">
        <v>0</v>
      </c>
      <c r="W74" s="142">
        <v>0</v>
      </c>
      <c r="X74" s="150"/>
      <c r="Y74" s="150"/>
      <c r="Z74" s="150"/>
      <c r="AA74" s="150"/>
      <c r="AB74" s="150"/>
      <c r="AC74" s="150"/>
      <c r="AD74" s="150"/>
      <c r="AE74" s="150"/>
      <c r="AF74" s="150"/>
    </row>
    <row r="75" spans="1:32">
      <c r="B75" s="8" t="s">
        <v>101</v>
      </c>
      <c r="C75" s="219"/>
      <c r="D75" s="142">
        <v>0</v>
      </c>
      <c r="E75" s="142">
        <v>0</v>
      </c>
      <c r="F75" s="142">
        <v>0</v>
      </c>
      <c r="G75" s="142">
        <v>0</v>
      </c>
      <c r="H75" s="142">
        <v>0</v>
      </c>
      <c r="I75" s="142">
        <v>0</v>
      </c>
      <c r="J75" s="142">
        <v>0</v>
      </c>
      <c r="K75" s="142">
        <v>0</v>
      </c>
      <c r="L75" s="142">
        <v>0</v>
      </c>
      <c r="M75" s="142">
        <v>0</v>
      </c>
      <c r="N75" s="143"/>
      <c r="O75" s="142">
        <v>0</v>
      </c>
      <c r="P75" s="142">
        <v>0</v>
      </c>
      <c r="Q75" s="142">
        <v>0</v>
      </c>
      <c r="R75" s="142">
        <v>0</v>
      </c>
      <c r="S75" s="142">
        <v>0</v>
      </c>
      <c r="T75" s="142">
        <v>0</v>
      </c>
      <c r="U75" s="142">
        <v>0</v>
      </c>
      <c r="V75" s="142">
        <v>0</v>
      </c>
      <c r="W75" s="142">
        <v>0</v>
      </c>
      <c r="X75" s="150"/>
      <c r="Y75" s="150"/>
      <c r="Z75" s="150"/>
      <c r="AA75" s="150"/>
      <c r="AB75" s="150"/>
      <c r="AC75" s="150"/>
      <c r="AD75" s="150"/>
      <c r="AE75" s="150"/>
      <c r="AF75" s="150"/>
    </row>
    <row r="76" spans="1:32" s="45" customFormat="1">
      <c r="A76" s="38"/>
      <c r="B76" s="31" t="s">
        <v>11</v>
      </c>
      <c r="C76" s="209" t="s">
        <v>300</v>
      </c>
      <c r="D76" s="139">
        <v>0</v>
      </c>
      <c r="E76" s="139">
        <v>0</v>
      </c>
      <c r="F76" s="139">
        <v>0</v>
      </c>
      <c r="G76" s="139">
        <v>0</v>
      </c>
      <c r="H76" s="139">
        <v>0</v>
      </c>
      <c r="I76" s="139">
        <v>0</v>
      </c>
      <c r="J76" s="139">
        <v>0</v>
      </c>
      <c r="K76" s="139">
        <v>0</v>
      </c>
      <c r="L76" s="139">
        <v>0</v>
      </c>
      <c r="M76" s="139">
        <v>0</v>
      </c>
      <c r="N76" s="146"/>
      <c r="O76" s="139">
        <v>0</v>
      </c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39">
        <v>0</v>
      </c>
      <c r="X76" s="149"/>
      <c r="Y76" s="149"/>
      <c r="Z76" s="149"/>
      <c r="AA76" s="149"/>
      <c r="AB76" s="149"/>
      <c r="AC76" s="149"/>
      <c r="AD76" s="149"/>
      <c r="AE76" s="149"/>
      <c r="AF76" s="149"/>
    </row>
    <row r="77" spans="1:32">
      <c r="B77" s="3" t="s">
        <v>12</v>
      </c>
      <c r="C77" s="210" t="s">
        <v>301</v>
      </c>
      <c r="D77" s="142"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3"/>
      <c r="O77" s="142">
        <v>0</v>
      </c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50"/>
      <c r="Y77" s="150"/>
      <c r="Z77" s="150"/>
      <c r="AA77" s="150"/>
      <c r="AB77" s="150"/>
      <c r="AC77" s="150"/>
      <c r="AD77" s="150"/>
      <c r="AE77" s="150"/>
      <c r="AF77" s="150"/>
    </row>
    <row r="78" spans="1:32">
      <c r="B78" s="3" t="s">
        <v>13</v>
      </c>
      <c r="C78" s="210" t="s">
        <v>302</v>
      </c>
      <c r="D78" s="142">
        <v>0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142">
        <v>0</v>
      </c>
      <c r="K78" s="142">
        <v>0</v>
      </c>
      <c r="L78" s="142">
        <v>0</v>
      </c>
      <c r="M78" s="142">
        <v>0</v>
      </c>
      <c r="N78" s="143"/>
      <c r="O78" s="142">
        <v>0</v>
      </c>
      <c r="P78" s="142">
        <v>0</v>
      </c>
      <c r="Q78" s="142">
        <v>0</v>
      </c>
      <c r="R78" s="142">
        <v>0</v>
      </c>
      <c r="S78" s="142">
        <v>0</v>
      </c>
      <c r="T78" s="142">
        <v>0</v>
      </c>
      <c r="U78" s="142">
        <v>0</v>
      </c>
      <c r="V78" s="142">
        <v>0</v>
      </c>
      <c r="W78" s="142">
        <v>0</v>
      </c>
      <c r="X78" s="150"/>
      <c r="Y78" s="150"/>
      <c r="Z78" s="150"/>
      <c r="AA78" s="150"/>
      <c r="AB78" s="150"/>
      <c r="AC78" s="150"/>
      <c r="AD78" s="150"/>
      <c r="AE78" s="150"/>
      <c r="AF78" s="150"/>
    </row>
    <row r="79" spans="1:32" s="45" customFormat="1">
      <c r="A79" s="38"/>
      <c r="B79" s="5" t="s">
        <v>14</v>
      </c>
      <c r="C79" s="209" t="s">
        <v>311</v>
      </c>
      <c r="D79" s="139">
        <v>136751.22</v>
      </c>
      <c r="E79" s="139">
        <v>154565.62</v>
      </c>
      <c r="F79" s="139">
        <v>164318.72</v>
      </c>
      <c r="G79" s="139">
        <v>176227.94</v>
      </c>
      <c r="H79" s="139">
        <v>188086.27</v>
      </c>
      <c r="I79" s="139">
        <v>205831.69000000003</v>
      </c>
      <c r="J79" s="139">
        <v>221630.36000000002</v>
      </c>
      <c r="K79" s="139">
        <v>237688.51999999996</v>
      </c>
      <c r="L79" s="139">
        <v>249323.85</v>
      </c>
      <c r="M79" s="139">
        <v>267837.45</v>
      </c>
      <c r="N79" s="146"/>
      <c r="O79" s="139">
        <v>17814.39999999998</v>
      </c>
      <c r="P79" s="139">
        <v>9753.1000000000167</v>
      </c>
      <c r="Q79" s="139">
        <v>11909.220000000005</v>
      </c>
      <c r="R79" s="139">
        <v>11858.329999999978</v>
      </c>
      <c r="S79" s="139">
        <v>17745.420000000035</v>
      </c>
      <c r="T79" s="139">
        <v>15798.669999999993</v>
      </c>
      <c r="U79" s="139">
        <v>16058.159999999953</v>
      </c>
      <c r="V79" s="139">
        <v>11635.330000000022</v>
      </c>
      <c r="W79" s="139">
        <v>18513.599999999999</v>
      </c>
      <c r="X79" s="149"/>
      <c r="Y79" s="149"/>
      <c r="Z79" s="149"/>
      <c r="AA79" s="149"/>
      <c r="AB79" s="149"/>
      <c r="AC79" s="149"/>
      <c r="AD79" s="149"/>
      <c r="AE79" s="149"/>
      <c r="AF79" s="149"/>
    </row>
    <row r="80" spans="1:32">
      <c r="B80" s="3" t="s">
        <v>15</v>
      </c>
      <c r="C80" s="210" t="s">
        <v>303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3"/>
      <c r="O80" s="142">
        <v>0</v>
      </c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50"/>
      <c r="Y80" s="150"/>
      <c r="Z80" s="150"/>
      <c r="AA80" s="150"/>
      <c r="AB80" s="150"/>
      <c r="AC80" s="150"/>
      <c r="AD80" s="150"/>
      <c r="AE80" s="150"/>
      <c r="AF80" s="150"/>
    </row>
    <row r="81" spans="1:32">
      <c r="B81" s="3" t="s">
        <v>16</v>
      </c>
      <c r="C81" s="210" t="s">
        <v>304</v>
      </c>
      <c r="D81" s="142">
        <v>14000</v>
      </c>
      <c r="E81" s="142">
        <v>20893.68</v>
      </c>
      <c r="F81" s="142">
        <v>20893.68</v>
      </c>
      <c r="G81" s="142">
        <v>20893.68</v>
      </c>
      <c r="H81" s="142">
        <v>20893.68</v>
      </c>
      <c r="I81" s="142">
        <v>20893.68</v>
      </c>
      <c r="J81" s="142">
        <v>20893.68</v>
      </c>
      <c r="K81" s="142">
        <v>20893.68</v>
      </c>
      <c r="L81" s="142">
        <v>20893.68</v>
      </c>
      <c r="M81" s="142">
        <v>20893.68</v>
      </c>
      <c r="N81" s="143"/>
      <c r="O81" s="142">
        <v>6893.68</v>
      </c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50"/>
      <c r="Y81" s="150"/>
      <c r="Z81" s="150"/>
      <c r="AA81" s="150"/>
      <c r="AB81" s="150"/>
      <c r="AC81" s="150"/>
      <c r="AD81" s="150"/>
      <c r="AE81" s="150"/>
      <c r="AF81" s="150"/>
    </row>
    <row r="82" spans="1:32">
      <c r="B82" s="3" t="s">
        <v>17</v>
      </c>
      <c r="C82" s="210" t="s">
        <v>305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0</v>
      </c>
      <c r="M82" s="142">
        <v>0</v>
      </c>
      <c r="N82" s="143"/>
      <c r="O82" s="142">
        <v>0</v>
      </c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50"/>
      <c r="Y82" s="150"/>
      <c r="Z82" s="150"/>
      <c r="AA82" s="150"/>
      <c r="AB82" s="150"/>
      <c r="AC82" s="150"/>
      <c r="AD82" s="150"/>
      <c r="AE82" s="150"/>
      <c r="AF82" s="150"/>
    </row>
    <row r="83" spans="1:32">
      <c r="B83" s="4" t="s">
        <v>18</v>
      </c>
      <c r="C83" s="42"/>
      <c r="D83" s="142">
        <v>122751.22000000002</v>
      </c>
      <c r="E83" s="142">
        <v>133671.94</v>
      </c>
      <c r="F83" s="142">
        <v>143425.04</v>
      </c>
      <c r="G83" s="142">
        <v>155334.26</v>
      </c>
      <c r="H83" s="142">
        <v>167192.59</v>
      </c>
      <c r="I83" s="142">
        <v>184938.01</v>
      </c>
      <c r="J83" s="142">
        <v>200736.68</v>
      </c>
      <c r="K83" s="142">
        <v>216794.83999999997</v>
      </c>
      <c r="L83" s="142">
        <v>228430.16999999998</v>
      </c>
      <c r="M83" s="142">
        <v>246943.77</v>
      </c>
      <c r="N83" s="143"/>
      <c r="O83" s="142">
        <v>10920.719999999983</v>
      </c>
      <c r="P83" s="142">
        <v>9753.1000000000167</v>
      </c>
      <c r="Q83" s="142">
        <v>11909.220000000005</v>
      </c>
      <c r="R83" s="142">
        <v>11858.329999999978</v>
      </c>
      <c r="S83" s="142">
        <v>17745.420000000013</v>
      </c>
      <c r="T83" s="142">
        <v>15798.669999999993</v>
      </c>
      <c r="U83" s="142">
        <v>16058.159999999974</v>
      </c>
      <c r="V83" s="142">
        <v>11635.330000000022</v>
      </c>
      <c r="W83" s="142">
        <v>18513.599999999999</v>
      </c>
      <c r="X83" s="150"/>
      <c r="Y83" s="150"/>
      <c r="Z83" s="150"/>
      <c r="AA83" s="150"/>
      <c r="AB83" s="150"/>
      <c r="AC83" s="150"/>
      <c r="AD83" s="150"/>
      <c r="AE83" s="150"/>
      <c r="AF83" s="150"/>
    </row>
    <row r="84" spans="1:32">
      <c r="B84" s="3" t="s">
        <v>19</v>
      </c>
      <c r="C84" s="210" t="s">
        <v>306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3"/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50"/>
      <c r="Y84" s="150"/>
      <c r="Z84" s="150"/>
      <c r="AA84" s="150"/>
      <c r="AB84" s="150"/>
      <c r="AC84" s="150"/>
      <c r="AD84" s="150"/>
      <c r="AE84" s="150"/>
      <c r="AF84" s="150"/>
    </row>
    <row r="85" spans="1:32">
      <c r="B85" s="3" t="s">
        <v>20</v>
      </c>
      <c r="C85" s="210" t="s">
        <v>307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3"/>
      <c r="O85" s="142">
        <v>0</v>
      </c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50"/>
      <c r="Y85" s="150"/>
      <c r="Z85" s="150"/>
      <c r="AA85" s="150"/>
      <c r="AB85" s="150"/>
      <c r="AC85" s="150"/>
      <c r="AD85" s="150"/>
      <c r="AE85" s="150"/>
      <c r="AF85" s="150"/>
    </row>
    <row r="86" spans="1:32" s="45" customFormat="1">
      <c r="A86" s="38"/>
      <c r="B86" s="5" t="s">
        <v>21</v>
      </c>
      <c r="C86" s="209" t="s">
        <v>308</v>
      </c>
      <c r="D86" s="139">
        <v>15649.905900000002</v>
      </c>
      <c r="E86" s="139">
        <v>19020.395</v>
      </c>
      <c r="F86" s="139">
        <v>20196.528700000003</v>
      </c>
      <c r="G86" s="139">
        <v>23895.983800000002</v>
      </c>
      <c r="H86" s="139">
        <v>24397.442700000003</v>
      </c>
      <c r="I86" s="139">
        <v>19731.049679726308</v>
      </c>
      <c r="J86" s="139">
        <v>21460.874266384963</v>
      </c>
      <c r="K86" s="139">
        <v>18239.132063955833</v>
      </c>
      <c r="L86" s="139">
        <v>24532.384981564606</v>
      </c>
      <c r="M86" s="139">
        <v>35548.948700000008</v>
      </c>
      <c r="N86" s="146"/>
      <c r="O86" s="139">
        <v>3370.4891000000002</v>
      </c>
      <c r="P86" s="139">
        <v>1176.1336999999999</v>
      </c>
      <c r="Q86" s="139">
        <v>3699.4551000000001</v>
      </c>
      <c r="R86" s="139">
        <v>501.45890000000009</v>
      </c>
      <c r="S86" s="139">
        <v>-4666.3930202736938</v>
      </c>
      <c r="T86" s="139">
        <v>1729.824586658654</v>
      </c>
      <c r="U86" s="139">
        <v>-3221.7422024291295</v>
      </c>
      <c r="V86" s="139">
        <v>6293.2529176087737</v>
      </c>
      <c r="W86" s="139">
        <v>11016.563718435398</v>
      </c>
      <c r="X86" s="149"/>
      <c r="Y86" s="149"/>
      <c r="Z86" s="149"/>
      <c r="AA86" s="149"/>
      <c r="AB86" s="149"/>
      <c r="AC86" s="149"/>
      <c r="AD86" s="149"/>
      <c r="AE86" s="149"/>
      <c r="AF86" s="149"/>
    </row>
    <row r="87" spans="1:32" s="45" customFormat="1">
      <c r="A87" s="38"/>
      <c r="B87" s="9" t="s">
        <v>94</v>
      </c>
      <c r="C87" s="209" t="s">
        <v>309</v>
      </c>
      <c r="D87" s="139">
        <v>0</v>
      </c>
      <c r="E87" s="139">
        <v>0</v>
      </c>
      <c r="F87" s="139">
        <v>0</v>
      </c>
      <c r="G87" s="139">
        <v>0</v>
      </c>
      <c r="H87" s="139">
        <v>0</v>
      </c>
      <c r="I87" s="139">
        <v>0</v>
      </c>
      <c r="J87" s="139">
        <v>0</v>
      </c>
      <c r="K87" s="139">
        <v>0</v>
      </c>
      <c r="L87" s="139">
        <v>0</v>
      </c>
      <c r="M87" s="139">
        <v>0</v>
      </c>
      <c r="N87" s="146"/>
      <c r="O87" s="139">
        <v>0</v>
      </c>
      <c r="P87" s="139">
        <v>0</v>
      </c>
      <c r="Q87" s="139">
        <v>0</v>
      </c>
      <c r="R87" s="139">
        <v>0</v>
      </c>
      <c r="S87" s="139">
        <v>0</v>
      </c>
      <c r="T87" s="139">
        <v>0</v>
      </c>
      <c r="U87" s="139">
        <v>0</v>
      </c>
      <c r="V87" s="139">
        <v>0</v>
      </c>
      <c r="W87" s="139">
        <v>0</v>
      </c>
      <c r="X87" s="149"/>
      <c r="Y87" s="149"/>
      <c r="Z87" s="149"/>
      <c r="AA87" s="149"/>
      <c r="AB87" s="149"/>
      <c r="AC87" s="149"/>
      <c r="AD87" s="149"/>
      <c r="AE87" s="149"/>
      <c r="AF87" s="149"/>
    </row>
    <row r="88" spans="1:32">
      <c r="B88" s="208" t="s">
        <v>40</v>
      </c>
      <c r="C88" s="219"/>
      <c r="D88" s="142">
        <v>0</v>
      </c>
      <c r="E88" s="142">
        <v>0</v>
      </c>
      <c r="F88" s="142">
        <v>0</v>
      </c>
      <c r="G88" s="142">
        <v>0</v>
      </c>
      <c r="H88" s="142">
        <v>0</v>
      </c>
      <c r="I88" s="142">
        <v>0</v>
      </c>
      <c r="J88" s="142">
        <v>0</v>
      </c>
      <c r="K88" s="142">
        <v>0</v>
      </c>
      <c r="L88" s="142">
        <v>0</v>
      </c>
      <c r="M88" s="142">
        <v>0</v>
      </c>
      <c r="N88" s="143"/>
      <c r="O88" s="142">
        <v>0</v>
      </c>
      <c r="P88" s="142">
        <v>0</v>
      </c>
      <c r="Q88" s="142">
        <v>0</v>
      </c>
      <c r="R88" s="142">
        <v>0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150"/>
      <c r="Y88" s="150"/>
      <c r="Z88" s="150"/>
      <c r="AA88" s="150"/>
      <c r="AB88" s="150"/>
      <c r="AC88" s="150"/>
      <c r="AD88" s="150"/>
      <c r="AE88" s="150"/>
      <c r="AF88" s="150"/>
    </row>
    <row r="89" spans="1:32">
      <c r="B89" s="6" t="s">
        <v>41</v>
      </c>
      <c r="C89" s="219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3"/>
      <c r="O89" s="142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50"/>
      <c r="Y89" s="150"/>
      <c r="Z89" s="150"/>
      <c r="AA89" s="150"/>
      <c r="AB89" s="150"/>
      <c r="AC89" s="150"/>
      <c r="AD89" s="150"/>
      <c r="AE89" s="150"/>
      <c r="AF89" s="150"/>
    </row>
    <row r="90" spans="1:32">
      <c r="B90" s="6" t="s">
        <v>42</v>
      </c>
      <c r="C90" s="219"/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3"/>
      <c r="O90" s="142">
        <v>0</v>
      </c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50"/>
      <c r="Y90" s="150"/>
      <c r="Z90" s="150"/>
      <c r="AA90" s="150"/>
      <c r="AB90" s="150"/>
      <c r="AC90" s="150"/>
      <c r="AD90" s="150"/>
      <c r="AE90" s="150"/>
      <c r="AF90" s="150"/>
    </row>
    <row r="91" spans="1:32">
      <c r="B91" s="6" t="s">
        <v>43</v>
      </c>
      <c r="C91" s="219"/>
      <c r="D91" s="142">
        <v>0</v>
      </c>
      <c r="E91" s="142">
        <v>0</v>
      </c>
      <c r="F91" s="142">
        <v>0</v>
      </c>
      <c r="G91" s="142">
        <v>0</v>
      </c>
      <c r="H91" s="142">
        <v>0</v>
      </c>
      <c r="I91" s="142">
        <v>0</v>
      </c>
      <c r="J91" s="142">
        <v>0</v>
      </c>
      <c r="K91" s="142">
        <v>0</v>
      </c>
      <c r="L91" s="142">
        <v>0</v>
      </c>
      <c r="M91" s="142">
        <v>0</v>
      </c>
      <c r="N91" s="143"/>
      <c r="O91" s="142">
        <v>0</v>
      </c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50"/>
      <c r="Y91" s="150"/>
      <c r="Z91" s="150"/>
      <c r="AA91" s="150"/>
      <c r="AB91" s="150"/>
      <c r="AC91" s="150"/>
      <c r="AD91" s="150"/>
      <c r="AE91" s="150"/>
      <c r="AF91" s="150"/>
    </row>
    <row r="92" spans="1:32">
      <c r="B92" s="6" t="s">
        <v>44</v>
      </c>
      <c r="C92" s="219"/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3"/>
      <c r="O92" s="142">
        <v>0</v>
      </c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50"/>
      <c r="Y92" s="150"/>
      <c r="Z92" s="150"/>
      <c r="AA92" s="150"/>
      <c r="AB92" s="150"/>
      <c r="AC92" s="150"/>
      <c r="AD92" s="150"/>
      <c r="AE92" s="150"/>
      <c r="AF92" s="150"/>
    </row>
    <row r="93" spans="1:32">
      <c r="B93" s="7" t="s">
        <v>45</v>
      </c>
      <c r="C93" s="219"/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3"/>
      <c r="O93" s="142">
        <v>0</v>
      </c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50"/>
      <c r="Y93" s="150"/>
      <c r="Z93" s="150"/>
      <c r="AA93" s="150"/>
      <c r="AB93" s="150"/>
      <c r="AC93" s="150"/>
      <c r="AD93" s="150"/>
      <c r="AE93" s="150"/>
      <c r="AF93" s="150"/>
    </row>
    <row r="94" spans="1:32">
      <c r="B94" s="7" t="s">
        <v>46</v>
      </c>
      <c r="C94" s="219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3"/>
      <c r="O94" s="142">
        <v>0</v>
      </c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50"/>
      <c r="Y94" s="150"/>
      <c r="Z94" s="150"/>
      <c r="AA94" s="150"/>
      <c r="AB94" s="150"/>
      <c r="AC94" s="150"/>
      <c r="AD94" s="150"/>
      <c r="AE94" s="150"/>
      <c r="AF94" s="150"/>
    </row>
    <row r="95" spans="1:32">
      <c r="B95" s="6" t="s">
        <v>317</v>
      </c>
      <c r="C95" s="219"/>
      <c r="D95" s="142">
        <v>0</v>
      </c>
      <c r="E95" s="142">
        <v>0</v>
      </c>
      <c r="F95" s="142">
        <v>0</v>
      </c>
      <c r="G95" s="142">
        <v>0</v>
      </c>
      <c r="H95" s="142">
        <v>0</v>
      </c>
      <c r="I95" s="142">
        <v>0</v>
      </c>
      <c r="J95" s="142">
        <v>0</v>
      </c>
      <c r="K95" s="142">
        <v>0</v>
      </c>
      <c r="L95" s="142">
        <v>0</v>
      </c>
      <c r="M95" s="142">
        <v>0</v>
      </c>
      <c r="N95" s="143"/>
      <c r="O95" s="142">
        <v>0</v>
      </c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50"/>
      <c r="Y95" s="150"/>
      <c r="Z95" s="150"/>
      <c r="AA95" s="150"/>
      <c r="AB95" s="150"/>
      <c r="AC95" s="150"/>
      <c r="AD95" s="150"/>
      <c r="AE95" s="150"/>
      <c r="AF95" s="150"/>
    </row>
    <row r="96" spans="1:32">
      <c r="B96" s="6" t="s">
        <v>108</v>
      </c>
      <c r="C96" s="219"/>
      <c r="D96" s="142">
        <v>0</v>
      </c>
      <c r="E96" s="142">
        <v>0</v>
      </c>
      <c r="F96" s="142">
        <v>0</v>
      </c>
      <c r="G96" s="142">
        <v>0</v>
      </c>
      <c r="H96" s="142">
        <v>0</v>
      </c>
      <c r="I96" s="142">
        <v>0</v>
      </c>
      <c r="J96" s="142">
        <v>0</v>
      </c>
      <c r="K96" s="142">
        <v>0</v>
      </c>
      <c r="L96" s="142">
        <v>0</v>
      </c>
      <c r="M96" s="142">
        <v>0</v>
      </c>
      <c r="N96" s="143"/>
      <c r="O96" s="142">
        <v>0</v>
      </c>
      <c r="P96" s="142">
        <v>0</v>
      </c>
      <c r="Q96" s="142">
        <v>0</v>
      </c>
      <c r="R96" s="142">
        <v>0</v>
      </c>
      <c r="S96" s="142">
        <v>0</v>
      </c>
      <c r="T96" s="142">
        <v>0</v>
      </c>
      <c r="U96" s="142">
        <v>0</v>
      </c>
      <c r="V96" s="142">
        <v>0</v>
      </c>
      <c r="W96" s="142">
        <v>0</v>
      </c>
      <c r="X96" s="150"/>
      <c r="Y96" s="150"/>
      <c r="Z96" s="150"/>
      <c r="AA96" s="150"/>
      <c r="AB96" s="150"/>
      <c r="AC96" s="150"/>
      <c r="AD96" s="150"/>
      <c r="AE96" s="150"/>
      <c r="AF96" s="150"/>
    </row>
    <row r="97" spans="1:32">
      <c r="B97" s="6" t="s">
        <v>48</v>
      </c>
      <c r="C97" s="219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3"/>
      <c r="O97" s="142">
        <v>0</v>
      </c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50"/>
      <c r="Y97" s="150"/>
      <c r="Z97" s="150"/>
      <c r="AA97" s="150"/>
      <c r="AB97" s="150"/>
      <c r="AC97" s="150"/>
      <c r="AD97" s="150"/>
      <c r="AE97" s="150"/>
      <c r="AF97" s="150"/>
    </row>
    <row r="98" spans="1:32">
      <c r="B98" s="6" t="s">
        <v>325</v>
      </c>
      <c r="C98" s="219"/>
      <c r="D98" s="142">
        <v>0</v>
      </c>
      <c r="E98" s="142">
        <v>0</v>
      </c>
      <c r="F98" s="142">
        <v>0</v>
      </c>
      <c r="G98" s="142">
        <v>0</v>
      </c>
      <c r="H98" s="142">
        <v>0</v>
      </c>
      <c r="I98" s="142">
        <v>0</v>
      </c>
      <c r="J98" s="142">
        <v>0</v>
      </c>
      <c r="K98" s="142">
        <v>0</v>
      </c>
      <c r="L98" s="142">
        <v>0</v>
      </c>
      <c r="M98" s="142">
        <v>0</v>
      </c>
      <c r="N98" s="143"/>
      <c r="O98" s="142">
        <v>0</v>
      </c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150"/>
      <c r="Y98" s="150"/>
      <c r="Z98" s="150"/>
      <c r="AA98" s="150"/>
      <c r="AB98" s="150"/>
      <c r="AC98" s="150"/>
      <c r="AD98" s="150"/>
      <c r="AE98" s="150"/>
      <c r="AF98" s="150"/>
    </row>
    <row r="99" spans="1:32">
      <c r="B99" s="8" t="s">
        <v>101</v>
      </c>
      <c r="C99" s="219"/>
      <c r="D99" s="142">
        <v>0</v>
      </c>
      <c r="E99" s="142">
        <v>0</v>
      </c>
      <c r="F99" s="142">
        <v>0</v>
      </c>
      <c r="G99" s="142">
        <v>0</v>
      </c>
      <c r="H99" s="142">
        <v>0</v>
      </c>
      <c r="I99" s="142">
        <v>0</v>
      </c>
      <c r="J99" s="142">
        <v>0</v>
      </c>
      <c r="K99" s="142">
        <v>0</v>
      </c>
      <c r="L99" s="142">
        <v>0</v>
      </c>
      <c r="M99" s="142">
        <v>0</v>
      </c>
      <c r="N99" s="143"/>
      <c r="O99" s="142">
        <v>0</v>
      </c>
      <c r="P99" s="142">
        <v>0</v>
      </c>
      <c r="Q99" s="142">
        <v>0</v>
      </c>
      <c r="R99" s="142">
        <v>0</v>
      </c>
      <c r="S99" s="142">
        <v>0</v>
      </c>
      <c r="T99" s="142">
        <v>0</v>
      </c>
      <c r="U99" s="142">
        <v>0</v>
      </c>
      <c r="V99" s="142">
        <v>0</v>
      </c>
      <c r="W99" s="142">
        <v>0</v>
      </c>
      <c r="X99" s="150"/>
      <c r="Y99" s="150"/>
      <c r="Z99" s="150"/>
      <c r="AA99" s="150"/>
      <c r="AB99" s="150"/>
      <c r="AC99" s="150"/>
      <c r="AD99" s="150"/>
      <c r="AE99" s="150"/>
      <c r="AF99" s="150"/>
    </row>
    <row r="100" spans="1:32" s="45" customFormat="1">
      <c r="A100" s="38"/>
      <c r="B100" s="9" t="s">
        <v>95</v>
      </c>
      <c r="C100" s="209" t="s">
        <v>310</v>
      </c>
      <c r="D100" s="139">
        <v>15649.905900000002</v>
      </c>
      <c r="E100" s="139">
        <v>19020.395</v>
      </c>
      <c r="F100" s="139">
        <v>20196.528700000003</v>
      </c>
      <c r="G100" s="139">
        <v>23895.983800000002</v>
      </c>
      <c r="H100" s="139">
        <v>24397.442700000003</v>
      </c>
      <c r="I100" s="139">
        <v>19731.049679726308</v>
      </c>
      <c r="J100" s="139">
        <v>21460.874266384963</v>
      </c>
      <c r="K100" s="139">
        <v>18239.132063955833</v>
      </c>
      <c r="L100" s="139">
        <v>24532.384981564606</v>
      </c>
      <c r="M100" s="139">
        <v>35548.948700000008</v>
      </c>
      <c r="N100" s="146"/>
      <c r="O100" s="139">
        <v>3370.4891000000002</v>
      </c>
      <c r="P100" s="139">
        <v>1176.1336999999999</v>
      </c>
      <c r="Q100" s="139">
        <v>3699.4551000000001</v>
      </c>
      <c r="R100" s="139">
        <v>501.45890000000009</v>
      </c>
      <c r="S100" s="139">
        <v>-4666.3930202736938</v>
      </c>
      <c r="T100" s="139">
        <v>1729.824586658654</v>
      </c>
      <c r="U100" s="139">
        <v>-3221.7422024291295</v>
      </c>
      <c r="V100" s="139">
        <v>6293.2529176087737</v>
      </c>
      <c r="W100" s="139">
        <v>11016.563718435398</v>
      </c>
      <c r="X100" s="149"/>
      <c r="Y100" s="149"/>
      <c r="Z100" s="149"/>
      <c r="AA100" s="149"/>
      <c r="AB100" s="149"/>
      <c r="AC100" s="149"/>
      <c r="AD100" s="149"/>
      <c r="AE100" s="149"/>
      <c r="AF100" s="149"/>
    </row>
    <row r="101" spans="1:32">
      <c r="B101" s="208" t="s">
        <v>40</v>
      </c>
      <c r="C101" s="219"/>
      <c r="D101" s="142">
        <v>15649.905900000002</v>
      </c>
      <c r="E101" s="142">
        <v>19020.395</v>
      </c>
      <c r="F101" s="142">
        <v>20196.528699999999</v>
      </c>
      <c r="G101" s="142">
        <v>23895.983799999998</v>
      </c>
      <c r="H101" s="142">
        <v>24397.442700000003</v>
      </c>
      <c r="I101" s="142">
        <v>19731.049679726308</v>
      </c>
      <c r="J101" s="142">
        <v>21460.874266384963</v>
      </c>
      <c r="K101" s="142">
        <v>18239.132063955829</v>
      </c>
      <c r="L101" s="142">
        <v>24532.384981564603</v>
      </c>
      <c r="M101" s="142">
        <v>35548.948700000001</v>
      </c>
      <c r="N101" s="143"/>
      <c r="O101" s="142">
        <v>3370.4890999999989</v>
      </c>
      <c r="P101" s="142">
        <v>1176.133699999998</v>
      </c>
      <c r="Q101" s="142">
        <v>3699.455100000001</v>
      </c>
      <c r="R101" s="142">
        <v>501.45890000000139</v>
      </c>
      <c r="S101" s="142">
        <v>-4666.3930202736919</v>
      </c>
      <c r="T101" s="142">
        <v>1729.824586658654</v>
      </c>
      <c r="U101" s="142">
        <v>-3221.7422024291345</v>
      </c>
      <c r="V101" s="142">
        <v>6293.2529176087764</v>
      </c>
      <c r="W101" s="142">
        <v>11016.563718435395</v>
      </c>
      <c r="X101" s="150"/>
      <c r="Y101" s="150"/>
      <c r="Z101" s="150"/>
      <c r="AA101" s="150"/>
      <c r="AB101" s="150"/>
      <c r="AC101" s="150"/>
      <c r="AD101" s="150"/>
      <c r="AE101" s="150"/>
      <c r="AF101" s="150"/>
    </row>
    <row r="102" spans="1:32">
      <c r="B102" s="6" t="s">
        <v>41</v>
      </c>
      <c r="C102" s="219"/>
      <c r="D102" s="142">
        <v>0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142">
        <v>0</v>
      </c>
      <c r="K102" s="142">
        <v>0</v>
      </c>
      <c r="L102" s="142">
        <v>0</v>
      </c>
      <c r="M102" s="142">
        <v>0</v>
      </c>
      <c r="N102" s="143"/>
      <c r="O102" s="142">
        <v>0</v>
      </c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50"/>
      <c r="Y102" s="150"/>
      <c r="Z102" s="150"/>
      <c r="AA102" s="150"/>
      <c r="AB102" s="150"/>
      <c r="AC102" s="150"/>
      <c r="AD102" s="150"/>
      <c r="AE102" s="150"/>
      <c r="AF102" s="150"/>
    </row>
    <row r="103" spans="1:32">
      <c r="B103" s="6" t="s">
        <v>42</v>
      </c>
      <c r="C103" s="219"/>
      <c r="D103" s="142">
        <v>1267.3119999999999</v>
      </c>
      <c r="E103" s="142">
        <v>774.83190000000002</v>
      </c>
      <c r="F103" s="142">
        <v>825.08230000000003</v>
      </c>
      <c r="G103" s="142">
        <v>934.23669999999993</v>
      </c>
      <c r="H103" s="142">
        <v>1127.663</v>
      </c>
      <c r="I103" s="142">
        <v>411.61367972630973</v>
      </c>
      <c r="J103" s="142">
        <v>791.96256638496288</v>
      </c>
      <c r="K103" s="142">
        <v>592.61366395582832</v>
      </c>
      <c r="L103" s="142">
        <v>903.81888156460161</v>
      </c>
      <c r="M103" s="142">
        <v>7183.2975999999999</v>
      </c>
      <c r="N103" s="143"/>
      <c r="O103" s="142">
        <v>-492.48009999999988</v>
      </c>
      <c r="P103" s="142">
        <v>50.250400000000006</v>
      </c>
      <c r="Q103" s="142">
        <v>109.1543999999999</v>
      </c>
      <c r="R103" s="142">
        <v>193.42630000000014</v>
      </c>
      <c r="S103" s="142">
        <v>-716.04932027369034</v>
      </c>
      <c r="T103" s="142">
        <v>380.3488866586531</v>
      </c>
      <c r="U103" s="142">
        <v>-199.34890242913451</v>
      </c>
      <c r="V103" s="142">
        <v>311.2052176087733</v>
      </c>
      <c r="W103" s="142">
        <v>6279.4787184353982</v>
      </c>
      <c r="X103" s="150"/>
      <c r="Y103" s="150"/>
      <c r="Z103" s="150"/>
      <c r="AA103" s="150"/>
      <c r="AB103" s="150"/>
      <c r="AC103" s="150"/>
      <c r="AD103" s="150"/>
      <c r="AE103" s="150"/>
      <c r="AF103" s="150"/>
    </row>
    <row r="104" spans="1:32">
      <c r="B104" s="6" t="s">
        <v>43</v>
      </c>
      <c r="C104" s="219"/>
      <c r="D104" s="142">
        <v>0</v>
      </c>
      <c r="E104" s="142">
        <v>0</v>
      </c>
      <c r="F104" s="142">
        <v>0</v>
      </c>
      <c r="G104" s="142">
        <v>0</v>
      </c>
      <c r="H104" s="142">
        <v>0</v>
      </c>
      <c r="I104" s="142">
        <v>0</v>
      </c>
      <c r="J104" s="142">
        <v>0</v>
      </c>
      <c r="K104" s="142">
        <v>0</v>
      </c>
      <c r="L104" s="142">
        <v>0</v>
      </c>
      <c r="M104" s="142">
        <v>0</v>
      </c>
      <c r="N104" s="143"/>
      <c r="O104" s="142">
        <v>0</v>
      </c>
      <c r="P104" s="142">
        <v>0</v>
      </c>
      <c r="Q104" s="142">
        <v>0</v>
      </c>
      <c r="R104" s="142">
        <v>0</v>
      </c>
      <c r="S104" s="142">
        <v>0</v>
      </c>
      <c r="T104" s="142">
        <v>0</v>
      </c>
      <c r="U104" s="142">
        <v>0</v>
      </c>
      <c r="V104" s="142">
        <v>0</v>
      </c>
      <c r="W104" s="142">
        <v>0</v>
      </c>
      <c r="X104" s="150"/>
      <c r="Y104" s="150"/>
      <c r="Z104" s="150"/>
      <c r="AA104" s="150"/>
      <c r="AB104" s="150"/>
      <c r="AC104" s="150"/>
      <c r="AD104" s="150"/>
      <c r="AE104" s="150"/>
      <c r="AF104" s="150"/>
    </row>
    <row r="105" spans="1:32">
      <c r="B105" s="6" t="s">
        <v>44</v>
      </c>
      <c r="C105" s="219"/>
      <c r="D105" s="142">
        <v>14065.006300000001</v>
      </c>
      <c r="E105" s="142">
        <v>17873.765800000001</v>
      </c>
      <c r="F105" s="142">
        <v>18452.982400000001</v>
      </c>
      <c r="G105" s="142">
        <v>22033.432700000001</v>
      </c>
      <c r="H105" s="142">
        <v>22706.072700000001</v>
      </c>
      <c r="I105" s="142">
        <v>18639.6289</v>
      </c>
      <c r="J105" s="142">
        <v>19991.124599999999</v>
      </c>
      <c r="K105" s="142">
        <v>17045.028699999999</v>
      </c>
      <c r="L105" s="142">
        <v>22910.097400000002</v>
      </c>
      <c r="M105" s="142">
        <v>27598.442899999998</v>
      </c>
      <c r="N105" s="143"/>
      <c r="O105" s="142">
        <v>3808.7594999999992</v>
      </c>
      <c r="P105" s="142">
        <v>579.21659999999804</v>
      </c>
      <c r="Q105" s="142">
        <v>3580.4503000000013</v>
      </c>
      <c r="R105" s="142">
        <v>672.64000000000124</v>
      </c>
      <c r="S105" s="142">
        <v>-4066.4438000000018</v>
      </c>
      <c r="T105" s="142">
        <v>1351.4957000000009</v>
      </c>
      <c r="U105" s="142">
        <v>-2946.0959000000003</v>
      </c>
      <c r="V105" s="142">
        <v>5865.0687000000034</v>
      </c>
      <c r="W105" s="142">
        <v>4688.345499999994</v>
      </c>
      <c r="X105" s="150"/>
      <c r="Y105" s="150"/>
      <c r="Z105" s="150"/>
      <c r="AA105" s="150"/>
      <c r="AB105" s="150"/>
      <c r="AC105" s="150"/>
      <c r="AD105" s="150"/>
      <c r="AE105" s="150"/>
      <c r="AF105" s="150"/>
    </row>
    <row r="106" spans="1:32">
      <c r="B106" s="7" t="s">
        <v>45</v>
      </c>
      <c r="C106" s="219"/>
      <c r="D106" s="142">
        <v>0</v>
      </c>
      <c r="E106" s="142">
        <v>0</v>
      </c>
      <c r="F106" s="142">
        <v>0</v>
      </c>
      <c r="G106" s="142">
        <v>0</v>
      </c>
      <c r="H106" s="142">
        <v>0</v>
      </c>
      <c r="I106" s="142">
        <v>0</v>
      </c>
      <c r="J106" s="142">
        <v>0</v>
      </c>
      <c r="K106" s="142">
        <v>0</v>
      </c>
      <c r="L106" s="142">
        <v>0</v>
      </c>
      <c r="M106" s="142">
        <v>0</v>
      </c>
      <c r="N106" s="143"/>
      <c r="O106" s="142">
        <v>0</v>
      </c>
      <c r="P106" s="142">
        <v>0</v>
      </c>
      <c r="Q106" s="142">
        <v>0</v>
      </c>
      <c r="R106" s="142">
        <v>0</v>
      </c>
      <c r="S106" s="142">
        <v>0</v>
      </c>
      <c r="T106" s="142">
        <v>0</v>
      </c>
      <c r="U106" s="142">
        <v>0</v>
      </c>
      <c r="V106" s="142">
        <v>0</v>
      </c>
      <c r="W106" s="142">
        <v>0</v>
      </c>
      <c r="X106" s="150"/>
      <c r="Y106" s="150"/>
      <c r="Z106" s="150"/>
      <c r="AA106" s="150"/>
      <c r="AB106" s="150"/>
      <c r="AC106" s="150"/>
      <c r="AD106" s="150"/>
      <c r="AE106" s="150"/>
      <c r="AF106" s="150"/>
    </row>
    <row r="107" spans="1:32">
      <c r="B107" s="7" t="s">
        <v>46</v>
      </c>
      <c r="C107" s="219"/>
      <c r="D107" s="142">
        <v>14065.006300000001</v>
      </c>
      <c r="E107" s="142">
        <v>17873.765800000001</v>
      </c>
      <c r="F107" s="142">
        <v>18452.982400000001</v>
      </c>
      <c r="G107" s="142">
        <v>22033.432700000001</v>
      </c>
      <c r="H107" s="142">
        <v>22706.072700000001</v>
      </c>
      <c r="I107" s="142">
        <v>18639.6289</v>
      </c>
      <c r="J107" s="142">
        <v>19991.124599999999</v>
      </c>
      <c r="K107" s="142">
        <v>17045.028699999999</v>
      </c>
      <c r="L107" s="142">
        <v>22910.097400000002</v>
      </c>
      <c r="M107" s="142">
        <v>27598.442899999998</v>
      </c>
      <c r="N107" s="143"/>
      <c r="O107" s="142">
        <v>3808.7594999999992</v>
      </c>
      <c r="P107" s="142">
        <v>579.21659999999804</v>
      </c>
      <c r="Q107" s="142">
        <v>3580.4503000000013</v>
      </c>
      <c r="R107" s="142">
        <v>672.64000000000124</v>
      </c>
      <c r="S107" s="142">
        <v>-4066.4438000000018</v>
      </c>
      <c r="T107" s="142">
        <v>1351.4957000000009</v>
      </c>
      <c r="U107" s="142">
        <v>-2946.0959000000003</v>
      </c>
      <c r="V107" s="142">
        <v>5865.0687000000034</v>
      </c>
      <c r="W107" s="142">
        <v>4688.345499999994</v>
      </c>
      <c r="X107" s="150"/>
      <c r="Y107" s="150"/>
      <c r="Z107" s="150"/>
      <c r="AA107" s="150"/>
      <c r="AB107" s="150"/>
      <c r="AC107" s="150"/>
      <c r="AD107" s="150"/>
      <c r="AE107" s="150"/>
      <c r="AF107" s="150"/>
    </row>
    <row r="108" spans="1:32">
      <c r="B108" s="6" t="s">
        <v>47</v>
      </c>
      <c r="C108" s="219"/>
      <c r="D108" s="142">
        <v>0</v>
      </c>
      <c r="E108" s="142">
        <v>0</v>
      </c>
      <c r="F108" s="142">
        <v>0</v>
      </c>
      <c r="G108" s="142">
        <v>0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3"/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50"/>
      <c r="Y108" s="150"/>
      <c r="Z108" s="150"/>
      <c r="AA108" s="150"/>
      <c r="AB108" s="150"/>
      <c r="AC108" s="150"/>
      <c r="AD108" s="150"/>
      <c r="AE108" s="150"/>
      <c r="AF108" s="150"/>
    </row>
    <row r="109" spans="1:32">
      <c r="B109" s="6" t="s">
        <v>247</v>
      </c>
      <c r="C109" s="219"/>
      <c r="D109" s="142">
        <v>0</v>
      </c>
      <c r="E109" s="142">
        <v>0</v>
      </c>
      <c r="F109" s="142">
        <v>0</v>
      </c>
      <c r="G109" s="142">
        <v>0</v>
      </c>
      <c r="H109" s="142">
        <v>0</v>
      </c>
      <c r="I109" s="142">
        <v>0</v>
      </c>
      <c r="J109" s="142">
        <v>0</v>
      </c>
      <c r="K109" s="142">
        <v>0</v>
      </c>
      <c r="L109" s="142">
        <v>0</v>
      </c>
      <c r="M109" s="142">
        <v>0</v>
      </c>
      <c r="N109" s="143"/>
      <c r="O109" s="142">
        <v>0</v>
      </c>
      <c r="P109" s="142">
        <v>0</v>
      </c>
      <c r="Q109" s="142">
        <v>0</v>
      </c>
      <c r="R109" s="142">
        <v>0</v>
      </c>
      <c r="S109" s="142">
        <v>0</v>
      </c>
      <c r="T109" s="142">
        <v>0</v>
      </c>
      <c r="U109" s="142">
        <v>0</v>
      </c>
      <c r="V109" s="142">
        <v>0</v>
      </c>
      <c r="W109" s="142">
        <v>0</v>
      </c>
      <c r="X109" s="150"/>
      <c r="Y109" s="150"/>
      <c r="Z109" s="150"/>
      <c r="AA109" s="150"/>
      <c r="AB109" s="150"/>
      <c r="AC109" s="150"/>
      <c r="AD109" s="150"/>
      <c r="AE109" s="150"/>
      <c r="AF109" s="150"/>
    </row>
    <row r="110" spans="1:32">
      <c r="B110" s="6" t="s">
        <v>48</v>
      </c>
      <c r="C110" s="219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8"/>
      <c r="O110" s="142">
        <v>0</v>
      </c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50"/>
      <c r="Y110" s="150"/>
      <c r="Z110" s="150"/>
      <c r="AA110" s="150"/>
      <c r="AB110" s="150"/>
      <c r="AC110" s="150"/>
      <c r="AD110" s="150"/>
      <c r="AE110" s="150"/>
      <c r="AF110" s="150"/>
    </row>
    <row r="111" spans="1:32">
      <c r="B111" s="6" t="s">
        <v>325</v>
      </c>
      <c r="C111" s="219"/>
      <c r="D111" s="142">
        <v>317.58759999999995</v>
      </c>
      <c r="E111" s="142">
        <v>371.79730000000001</v>
      </c>
      <c r="F111" s="142">
        <v>918.46399999999994</v>
      </c>
      <c r="G111" s="142">
        <v>928.31439999999998</v>
      </c>
      <c r="H111" s="142">
        <v>563.70699999999999</v>
      </c>
      <c r="I111" s="142">
        <v>679.80709999999999</v>
      </c>
      <c r="J111" s="142">
        <v>677.7870999999999</v>
      </c>
      <c r="K111" s="142">
        <v>601.48970000000008</v>
      </c>
      <c r="L111" s="142">
        <v>718.4686999999999</v>
      </c>
      <c r="M111" s="142">
        <v>767.20820000000003</v>
      </c>
      <c r="N111" s="143"/>
      <c r="O111" s="142">
        <v>54.209700000000048</v>
      </c>
      <c r="P111" s="142">
        <v>546.66669999999988</v>
      </c>
      <c r="Q111" s="142">
        <v>9.8504000000000147</v>
      </c>
      <c r="R111" s="142">
        <v>-364.60739999999998</v>
      </c>
      <c r="S111" s="142">
        <v>116.10009999999997</v>
      </c>
      <c r="T111" s="142">
        <v>-2.0200000000000884</v>
      </c>
      <c r="U111" s="142">
        <v>-76.297399999999897</v>
      </c>
      <c r="V111" s="142">
        <v>116.9789999999999</v>
      </c>
      <c r="W111" s="142">
        <v>48.739500000000113</v>
      </c>
      <c r="X111" s="150"/>
      <c r="Y111" s="150"/>
      <c r="Z111" s="150"/>
      <c r="AA111" s="150"/>
      <c r="AB111" s="150"/>
      <c r="AC111" s="150"/>
      <c r="AD111" s="150"/>
      <c r="AE111" s="150"/>
      <c r="AF111" s="150"/>
    </row>
    <row r="112" spans="1:32">
      <c r="B112" s="8" t="s">
        <v>101</v>
      </c>
      <c r="C112" s="219"/>
      <c r="D112" s="142">
        <v>0</v>
      </c>
      <c r="E112" s="142">
        <v>0</v>
      </c>
      <c r="F112" s="142">
        <v>0</v>
      </c>
      <c r="G112" s="142">
        <v>0</v>
      </c>
      <c r="H112" s="142">
        <v>0</v>
      </c>
      <c r="I112" s="142">
        <v>0</v>
      </c>
      <c r="J112" s="142">
        <v>0</v>
      </c>
      <c r="K112" s="142">
        <v>0</v>
      </c>
      <c r="L112" s="142">
        <v>0</v>
      </c>
      <c r="M112" s="142">
        <v>0</v>
      </c>
      <c r="N112" s="143"/>
      <c r="O112" s="142">
        <v>0</v>
      </c>
      <c r="P112" s="142">
        <v>0</v>
      </c>
      <c r="Q112" s="142">
        <v>0</v>
      </c>
      <c r="R112" s="142">
        <v>0</v>
      </c>
      <c r="S112" s="142">
        <v>0</v>
      </c>
      <c r="T112" s="142">
        <v>0</v>
      </c>
      <c r="U112" s="142">
        <v>0</v>
      </c>
      <c r="V112" s="142">
        <v>0</v>
      </c>
      <c r="W112" s="142">
        <v>0</v>
      </c>
      <c r="X112" s="150"/>
      <c r="Y112" s="150"/>
      <c r="Z112" s="150"/>
      <c r="AA112" s="150"/>
      <c r="AB112" s="150"/>
      <c r="AC112" s="150"/>
      <c r="AD112" s="150"/>
      <c r="AE112" s="150"/>
      <c r="AF112" s="150"/>
    </row>
    <row r="113" spans="1:32" s="45" customFormat="1">
      <c r="A113" s="38"/>
      <c r="B113" s="5" t="s">
        <v>22</v>
      </c>
      <c r="C113" s="214"/>
      <c r="D113" s="139">
        <v>0</v>
      </c>
      <c r="E113" s="139">
        <v>0</v>
      </c>
      <c r="F113" s="139">
        <v>0</v>
      </c>
      <c r="G113" s="139">
        <v>0</v>
      </c>
      <c r="H113" s="139">
        <v>1078.0974000000001</v>
      </c>
      <c r="I113" s="139">
        <v>1500.7276000000002</v>
      </c>
      <c r="J113" s="139">
        <v>1051.0699</v>
      </c>
      <c r="K113" s="139">
        <v>1031.9455</v>
      </c>
      <c r="L113" s="139">
        <v>1047.1513</v>
      </c>
      <c r="M113" s="139">
        <v>1073.2424000000001</v>
      </c>
      <c r="N113" s="146"/>
      <c r="O113" s="139">
        <v>0</v>
      </c>
      <c r="P113" s="139">
        <v>0</v>
      </c>
      <c r="Q113" s="139">
        <v>0</v>
      </c>
      <c r="R113" s="139">
        <v>1078.0974000000001</v>
      </c>
      <c r="S113" s="139">
        <v>422.63020000000006</v>
      </c>
      <c r="T113" s="139">
        <v>-449.65770000000003</v>
      </c>
      <c r="U113" s="139">
        <v>-19.124400000000108</v>
      </c>
      <c r="V113" s="139">
        <v>15.205800000000025</v>
      </c>
      <c r="W113" s="139">
        <v>26.091100000000012</v>
      </c>
      <c r="X113" s="150"/>
      <c r="Y113" s="150"/>
      <c r="Z113" s="150"/>
      <c r="AA113" s="150"/>
      <c r="AB113" s="150"/>
      <c r="AC113" s="150"/>
      <c r="AD113" s="150"/>
      <c r="AE113" s="150"/>
      <c r="AF113" s="150"/>
    </row>
    <row r="114" spans="1:32" s="45" customFormat="1">
      <c r="A114" s="38"/>
      <c r="B114" s="5" t="s">
        <v>96</v>
      </c>
      <c r="C114" s="214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40"/>
      <c r="O114" s="139">
        <v>0</v>
      </c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50"/>
      <c r="Y114" s="150"/>
      <c r="Z114" s="150"/>
      <c r="AA114" s="150"/>
      <c r="AB114" s="150"/>
      <c r="AC114" s="150"/>
      <c r="AD114" s="150"/>
      <c r="AE114" s="150"/>
      <c r="AF114" s="150"/>
    </row>
    <row r="115" spans="1:32" s="45" customFormat="1">
      <c r="A115" s="38"/>
      <c r="B115" s="5" t="s">
        <v>54</v>
      </c>
      <c r="C115" s="214"/>
      <c r="D115" s="139">
        <v>4567124.7347329305</v>
      </c>
      <c r="E115" s="139">
        <v>5134501.2816593507</v>
      </c>
      <c r="F115" s="139">
        <v>5740137.0340685872</v>
      </c>
      <c r="G115" s="139">
        <v>6322318.220900001</v>
      </c>
      <c r="H115" s="139">
        <v>6985295.0568904197</v>
      </c>
      <c r="I115" s="139">
        <v>7488002.0429911846</v>
      </c>
      <c r="J115" s="139">
        <v>8290977.7996663852</v>
      </c>
      <c r="K115" s="139">
        <v>9138677.966273291</v>
      </c>
      <c r="L115" s="139">
        <v>10259856.235039936</v>
      </c>
      <c r="M115" s="139">
        <v>12134894.4474</v>
      </c>
      <c r="N115" s="146"/>
      <c r="O115" s="139">
        <v>567376.5469264203</v>
      </c>
      <c r="P115" s="139">
        <v>605635.75240923674</v>
      </c>
      <c r="Q115" s="139">
        <v>582181.18683141295</v>
      </c>
      <c r="R115" s="139">
        <v>662976.83599041915</v>
      </c>
      <c r="S115" s="139">
        <v>502706.98610076506</v>
      </c>
      <c r="T115" s="139">
        <v>802975.75667519995</v>
      </c>
      <c r="U115" s="139">
        <v>847700.16660690599</v>
      </c>
      <c r="V115" s="139">
        <v>1121178.2687666449</v>
      </c>
      <c r="W115" s="139">
        <v>1875038.2123600647</v>
      </c>
      <c r="X115" s="149"/>
      <c r="Y115" s="149"/>
      <c r="Z115" s="149"/>
      <c r="AA115" s="149"/>
      <c r="AB115" s="149"/>
      <c r="AC115" s="149"/>
      <c r="AD115" s="149"/>
      <c r="AE115" s="149"/>
      <c r="AF115" s="149"/>
    </row>
    <row r="116" spans="1:32">
      <c r="B116" s="51"/>
      <c r="C116" s="215"/>
      <c r="D116" s="10"/>
      <c r="E116" s="10"/>
      <c r="F116" s="10"/>
      <c r="G116" s="10"/>
      <c r="N116" s="11"/>
      <c r="O116" s="32"/>
      <c r="P116" s="32"/>
      <c r="Q116" s="32"/>
      <c r="R116" s="32"/>
      <c r="S116" s="32"/>
      <c r="T116" s="32"/>
      <c r="U116" s="32"/>
      <c r="V116" s="32"/>
      <c r="W116" s="32"/>
    </row>
    <row r="117" spans="1:32">
      <c r="B117" s="51"/>
      <c r="C117" s="215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1"/>
      <c r="O117" s="10"/>
      <c r="P117" s="10"/>
      <c r="Q117" s="10"/>
      <c r="R117" s="10"/>
      <c r="S117" s="10"/>
      <c r="T117" s="10"/>
      <c r="U117" s="10"/>
      <c r="V117" s="10"/>
      <c r="W117" s="10"/>
    </row>
    <row r="118" spans="1:32">
      <c r="B118" s="51"/>
      <c r="C118" s="215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1"/>
      <c r="O118" s="10"/>
      <c r="P118" s="10"/>
      <c r="Q118" s="10"/>
      <c r="R118" s="10"/>
      <c r="S118" s="10"/>
      <c r="T118" s="10"/>
      <c r="U118" s="10"/>
      <c r="V118" s="10"/>
      <c r="W118" s="10"/>
    </row>
    <row r="119" spans="1:32" s="45" customFormat="1">
      <c r="A119" s="38"/>
      <c r="B119" s="341" t="s">
        <v>195</v>
      </c>
      <c r="C119" s="342"/>
      <c r="D119" s="343"/>
      <c r="E119" s="343"/>
      <c r="F119" s="343"/>
      <c r="G119" s="343"/>
      <c r="H119" s="343"/>
      <c r="I119" s="343"/>
      <c r="J119" s="343"/>
      <c r="K119" s="106"/>
      <c r="L119" s="163"/>
      <c r="M119" s="273"/>
      <c r="N119" s="24"/>
      <c r="O119" s="78"/>
      <c r="P119" s="78"/>
      <c r="Q119" s="78"/>
      <c r="R119" s="78"/>
    </row>
    <row r="120" spans="1:32" s="45" customFormat="1" ht="28">
      <c r="A120" s="38"/>
      <c r="B120" s="56"/>
      <c r="C120" s="221" t="s">
        <v>251</v>
      </c>
      <c r="D120" s="339" t="s">
        <v>55</v>
      </c>
      <c r="E120" s="339"/>
      <c r="F120" s="339"/>
      <c r="G120" s="339"/>
      <c r="H120" s="339"/>
      <c r="I120" s="339"/>
      <c r="J120" s="339"/>
      <c r="K120" s="339"/>
      <c r="L120" s="339"/>
      <c r="M120" s="339"/>
      <c r="N120" s="24"/>
      <c r="O120" s="339" t="s">
        <v>226</v>
      </c>
      <c r="P120" s="339"/>
      <c r="Q120" s="339"/>
      <c r="R120" s="339"/>
      <c r="S120" s="339"/>
      <c r="T120" s="339"/>
      <c r="U120" s="339"/>
      <c r="V120" s="339"/>
      <c r="W120" s="339"/>
      <c r="Y120" s="72"/>
      <c r="Z120" s="187"/>
      <c r="AA120" s="187"/>
      <c r="AB120" s="187"/>
      <c r="AC120" s="187"/>
      <c r="AD120" s="187"/>
      <c r="AE120" s="187"/>
      <c r="AF120" s="187"/>
    </row>
    <row r="121" spans="1:32" s="45" customFormat="1" ht="14.5" customHeight="1">
      <c r="A121" s="38"/>
      <c r="B121" s="56"/>
      <c r="C121" s="218"/>
      <c r="D121" s="340" t="s">
        <v>318</v>
      </c>
      <c r="E121" s="340"/>
      <c r="F121" s="340"/>
      <c r="G121" s="340"/>
      <c r="H121" s="340"/>
      <c r="I121" s="340"/>
      <c r="J121" s="340"/>
      <c r="K121" s="340"/>
      <c r="L121" s="340"/>
      <c r="M121" s="340"/>
      <c r="N121" s="24"/>
      <c r="O121" s="340" t="s">
        <v>318</v>
      </c>
      <c r="P121" s="340"/>
      <c r="Q121" s="340"/>
      <c r="R121" s="340"/>
      <c r="S121" s="340"/>
      <c r="T121" s="340"/>
      <c r="U121" s="340"/>
      <c r="V121" s="340"/>
      <c r="W121" s="340"/>
      <c r="Y121" s="170"/>
      <c r="Z121" s="169"/>
      <c r="AA121" s="169"/>
      <c r="AB121" s="169"/>
      <c r="AC121" s="169"/>
      <c r="AD121" s="169"/>
      <c r="AE121" s="169"/>
      <c r="AF121" s="169"/>
    </row>
    <row r="122" spans="1:32" s="45" customFormat="1">
      <c r="A122" s="38"/>
      <c r="B122" s="34" t="s">
        <v>324</v>
      </c>
      <c r="C122" s="199"/>
      <c r="D122" s="186" t="s">
        <v>1</v>
      </c>
      <c r="E122" s="186" t="s">
        <v>2</v>
      </c>
      <c r="F122" s="186" t="s">
        <v>3</v>
      </c>
      <c r="G122" s="186" t="s">
        <v>4</v>
      </c>
      <c r="H122" s="186" t="s">
        <v>104</v>
      </c>
      <c r="I122" s="186" t="s">
        <v>105</v>
      </c>
      <c r="J122" s="186" t="s">
        <v>111</v>
      </c>
      <c r="K122" s="186" t="s">
        <v>268</v>
      </c>
      <c r="L122" s="186" t="s">
        <v>285</v>
      </c>
      <c r="M122" s="186" t="s">
        <v>367</v>
      </c>
      <c r="N122" s="73"/>
      <c r="O122" s="186" t="s">
        <v>2</v>
      </c>
      <c r="P122" s="186" t="s">
        <v>3</v>
      </c>
      <c r="Q122" s="186" t="s">
        <v>4</v>
      </c>
      <c r="R122" s="186" t="s">
        <v>104</v>
      </c>
      <c r="S122" s="186" t="s">
        <v>105</v>
      </c>
      <c r="T122" s="186" t="s">
        <v>111</v>
      </c>
      <c r="U122" s="186" t="s">
        <v>268</v>
      </c>
      <c r="V122" s="186" t="s">
        <v>285</v>
      </c>
      <c r="W122" s="186" t="s">
        <v>367</v>
      </c>
      <c r="Y122" s="180"/>
      <c r="Z122" s="180"/>
      <c r="AA122" s="180"/>
      <c r="AB122" s="180"/>
      <c r="AC122" s="180"/>
      <c r="AD122" s="180"/>
      <c r="AE122" s="180"/>
      <c r="AF122" s="180"/>
    </row>
    <row r="123" spans="1:32" s="45" customFormat="1">
      <c r="A123" s="38"/>
      <c r="B123" s="5" t="s">
        <v>5</v>
      </c>
      <c r="C123" s="209" t="s">
        <v>290</v>
      </c>
      <c r="D123" s="139">
        <v>37372.01</v>
      </c>
      <c r="E123" s="139">
        <v>36049.230000000003</v>
      </c>
      <c r="F123" s="139">
        <v>32914.44</v>
      </c>
      <c r="G123" s="139">
        <v>23110.459999999995</v>
      </c>
      <c r="H123" s="139">
        <v>16082.070000000002</v>
      </c>
      <c r="I123" s="139">
        <v>14840.42</v>
      </c>
      <c r="J123" s="139">
        <v>13340.449999999999</v>
      </c>
      <c r="K123" s="139">
        <v>20697.480000000003</v>
      </c>
      <c r="L123" s="139">
        <v>26913.55</v>
      </c>
      <c r="M123" s="139">
        <v>36025.330798364921</v>
      </c>
      <c r="N123" s="146"/>
      <c r="O123" s="139">
        <v>-1322.7800000000002</v>
      </c>
      <c r="P123" s="139">
        <v>-3134.7899999999981</v>
      </c>
      <c r="Q123" s="139">
        <v>-9803.9800000000068</v>
      </c>
      <c r="R123" s="139">
        <v>-7028.3899999999931</v>
      </c>
      <c r="S123" s="139">
        <v>-1241.6500000000015</v>
      </c>
      <c r="T123" s="139">
        <v>-1499.9700000000018</v>
      </c>
      <c r="U123" s="139">
        <v>7357.0300000000034</v>
      </c>
      <c r="V123" s="139">
        <v>6216.0699999999961</v>
      </c>
      <c r="W123" s="139">
        <v>9111.7807983649236</v>
      </c>
      <c r="X123" s="149"/>
      <c r="Y123" s="149"/>
      <c r="Z123" s="149"/>
      <c r="AA123" s="149"/>
      <c r="AB123" s="149"/>
      <c r="AC123" s="149"/>
      <c r="AD123" s="149"/>
      <c r="AE123" s="149"/>
      <c r="AF123" s="149"/>
    </row>
    <row r="124" spans="1:32">
      <c r="B124" s="1" t="s">
        <v>35</v>
      </c>
      <c r="C124" s="210" t="s">
        <v>291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3"/>
      <c r="O124" s="142">
        <v>0</v>
      </c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50"/>
      <c r="Y124" s="150"/>
      <c r="Z124" s="150"/>
      <c r="AA124" s="150"/>
      <c r="AB124" s="150"/>
      <c r="AC124" s="150"/>
      <c r="AD124" s="150"/>
      <c r="AE124" s="150"/>
      <c r="AF124" s="150"/>
    </row>
    <row r="125" spans="1:32">
      <c r="B125" s="1" t="s">
        <v>36</v>
      </c>
      <c r="C125" s="210" t="s">
        <v>292</v>
      </c>
      <c r="D125" s="142">
        <v>37372.01</v>
      </c>
      <c r="E125" s="142">
        <v>36049.230000000003</v>
      </c>
      <c r="F125" s="142">
        <v>32914.44</v>
      </c>
      <c r="G125" s="142">
        <v>23110.459999999995</v>
      </c>
      <c r="H125" s="142">
        <v>16082.070000000002</v>
      </c>
      <c r="I125" s="142">
        <v>14840.42</v>
      </c>
      <c r="J125" s="142">
        <v>13340.449999999999</v>
      </c>
      <c r="K125" s="142">
        <v>20697.480000000003</v>
      </c>
      <c r="L125" s="142">
        <v>26913.55</v>
      </c>
      <c r="M125" s="142">
        <v>36025.330798364921</v>
      </c>
      <c r="N125" s="143"/>
      <c r="O125" s="142">
        <v>-1322.7800000000002</v>
      </c>
      <c r="P125" s="142">
        <v>-3134.7899999999981</v>
      </c>
      <c r="Q125" s="142">
        <v>-9803.9800000000068</v>
      </c>
      <c r="R125" s="142">
        <v>-7028.3899999999931</v>
      </c>
      <c r="S125" s="142">
        <v>-1241.6500000000015</v>
      </c>
      <c r="T125" s="142">
        <v>-1499.9700000000018</v>
      </c>
      <c r="U125" s="142">
        <v>7357.0300000000034</v>
      </c>
      <c r="V125" s="142">
        <v>6216.0699999999961</v>
      </c>
      <c r="W125" s="142">
        <v>9111.7807983649236</v>
      </c>
      <c r="X125" s="150"/>
      <c r="Y125" s="150"/>
      <c r="Z125" s="150"/>
      <c r="AA125" s="150"/>
      <c r="AB125" s="150"/>
      <c r="AC125" s="150"/>
      <c r="AD125" s="150"/>
      <c r="AE125" s="150"/>
      <c r="AF125" s="150"/>
    </row>
    <row r="126" spans="1:32" s="45" customFormat="1">
      <c r="A126" s="38"/>
      <c r="B126" s="5" t="s">
        <v>6</v>
      </c>
      <c r="C126" s="209" t="s">
        <v>293</v>
      </c>
      <c r="D126" s="139">
        <v>203000.51049961848</v>
      </c>
      <c r="E126" s="139">
        <v>275266.14199999138</v>
      </c>
      <c r="F126" s="139">
        <v>237347.5157109547</v>
      </c>
      <c r="G126" s="139">
        <v>240787.42802483522</v>
      </c>
      <c r="H126" s="139">
        <v>240375.01105552987</v>
      </c>
      <c r="I126" s="139">
        <v>289521.74043471809</v>
      </c>
      <c r="J126" s="139">
        <v>273680.62991014635</v>
      </c>
      <c r="K126" s="139">
        <v>256262.37022058599</v>
      </c>
      <c r="L126" s="139">
        <v>255091.23087094282</v>
      </c>
      <c r="M126" s="139">
        <v>275912.20499262388</v>
      </c>
      <c r="N126" s="146"/>
      <c r="O126" s="139">
        <v>72265.631500372911</v>
      </c>
      <c r="P126" s="139">
        <v>-37918.626289036685</v>
      </c>
      <c r="Q126" s="139">
        <v>3439.9123138804953</v>
      </c>
      <c r="R126" s="139">
        <v>-412.4169693053318</v>
      </c>
      <c r="S126" s="139">
        <v>49146.729379188218</v>
      </c>
      <c r="T126" s="139">
        <v>-15841.110524571741</v>
      </c>
      <c r="U126" s="139">
        <v>-17418.259689560364</v>
      </c>
      <c r="V126" s="139">
        <v>-1171.139349643181</v>
      </c>
      <c r="W126" s="139">
        <v>20820.974121681047</v>
      </c>
      <c r="X126" s="149"/>
      <c r="Y126" s="149"/>
      <c r="Z126" s="149"/>
      <c r="AA126" s="149"/>
      <c r="AB126" s="149"/>
      <c r="AC126" s="149"/>
      <c r="AD126" s="149"/>
      <c r="AE126" s="149"/>
      <c r="AF126" s="149"/>
    </row>
    <row r="127" spans="1:32" s="45" customFormat="1">
      <c r="A127" s="38"/>
      <c r="B127" s="31" t="s">
        <v>23</v>
      </c>
      <c r="C127" s="232" t="s">
        <v>294</v>
      </c>
      <c r="D127" s="139">
        <v>4.9699999999999994E-2</v>
      </c>
      <c r="E127" s="139">
        <v>3.8900000000000004E-2</v>
      </c>
      <c r="F127" s="139">
        <v>0.33750000000000002</v>
      </c>
      <c r="G127" s="139">
        <v>0.35389999999999999</v>
      </c>
      <c r="H127" s="139">
        <v>0.38689999999999997</v>
      </c>
      <c r="I127" s="139">
        <v>0.26200000000000001</v>
      </c>
      <c r="J127" s="139">
        <v>0.21010000000000001</v>
      </c>
      <c r="K127" s="139">
        <v>0.11310000000000001</v>
      </c>
      <c r="L127" s="139">
        <v>0.22440000000000004</v>
      </c>
      <c r="M127" s="139">
        <v>5.0299999999999997E-2</v>
      </c>
      <c r="N127" s="146"/>
      <c r="O127" s="139">
        <v>-1.0799999999999992E-2</v>
      </c>
      <c r="P127" s="139">
        <v>0.29859999999999998</v>
      </c>
      <c r="Q127" s="139">
        <v>1.6400000000000008E-2</v>
      </c>
      <c r="R127" s="139">
        <v>3.299999999999996E-2</v>
      </c>
      <c r="S127" s="139">
        <v>-0.12489999999999997</v>
      </c>
      <c r="T127" s="139">
        <v>-5.1899999999999995E-2</v>
      </c>
      <c r="U127" s="139">
        <v>-9.6999999999999989E-2</v>
      </c>
      <c r="V127" s="139">
        <v>0.11130000000000002</v>
      </c>
      <c r="W127" s="139">
        <v>-0.17410000000000003</v>
      </c>
      <c r="X127" s="149"/>
      <c r="Y127" s="149"/>
      <c r="Z127" s="149"/>
      <c r="AA127" s="149"/>
      <c r="AB127" s="149"/>
      <c r="AC127" s="149"/>
      <c r="AD127" s="149"/>
      <c r="AE127" s="149"/>
      <c r="AF127" s="149"/>
    </row>
    <row r="128" spans="1:32">
      <c r="B128" s="208" t="s">
        <v>40</v>
      </c>
      <c r="C128" s="219"/>
      <c r="D128" s="142">
        <v>4.9699999999999994E-2</v>
      </c>
      <c r="E128" s="142">
        <v>3.8900000000000004E-2</v>
      </c>
      <c r="F128" s="142">
        <v>0.33750000000000002</v>
      </c>
      <c r="G128" s="142">
        <v>0.35389999999999999</v>
      </c>
      <c r="H128" s="142">
        <v>0.38689999999999997</v>
      </c>
      <c r="I128" s="142">
        <v>0.26200000000000001</v>
      </c>
      <c r="J128" s="142">
        <v>0.21010000000000001</v>
      </c>
      <c r="K128" s="142">
        <v>0.11310000000000001</v>
      </c>
      <c r="L128" s="142">
        <v>0.22440000000000004</v>
      </c>
      <c r="M128" s="142">
        <v>5.0299999999999997E-2</v>
      </c>
      <c r="N128" s="143"/>
      <c r="O128" s="142">
        <v>-1.0799999999999992E-2</v>
      </c>
      <c r="P128" s="142">
        <v>0.29859999999999998</v>
      </c>
      <c r="Q128" s="142">
        <v>1.6400000000000008E-2</v>
      </c>
      <c r="R128" s="142">
        <v>3.299999999999996E-2</v>
      </c>
      <c r="S128" s="142">
        <v>-0.12489999999999997</v>
      </c>
      <c r="T128" s="142">
        <v>-5.1899999999999995E-2</v>
      </c>
      <c r="U128" s="142">
        <v>-9.6999999999999989E-2</v>
      </c>
      <c r="V128" s="142">
        <v>0.11130000000000002</v>
      </c>
      <c r="W128" s="142">
        <v>-0.17410000000000003</v>
      </c>
      <c r="X128" s="150"/>
      <c r="Y128" s="150"/>
      <c r="Z128" s="150"/>
      <c r="AA128" s="150"/>
      <c r="AB128" s="150"/>
      <c r="AC128" s="150"/>
      <c r="AD128" s="150"/>
      <c r="AE128" s="150"/>
      <c r="AF128" s="150"/>
    </row>
    <row r="129" spans="1:32">
      <c r="B129" s="6" t="s">
        <v>41</v>
      </c>
      <c r="C129" s="219"/>
      <c r="D129" s="142">
        <v>4.9699999999999994E-2</v>
      </c>
      <c r="E129" s="142">
        <v>3.8900000000000004E-2</v>
      </c>
      <c r="F129" s="142">
        <v>0.33750000000000002</v>
      </c>
      <c r="G129" s="142">
        <v>0.35389999999999999</v>
      </c>
      <c r="H129" s="142">
        <v>0.38689999999999997</v>
      </c>
      <c r="I129" s="142">
        <v>0.26200000000000001</v>
      </c>
      <c r="J129" s="142">
        <v>0.21010000000000001</v>
      </c>
      <c r="K129" s="142">
        <v>0.11310000000000001</v>
      </c>
      <c r="L129" s="142">
        <v>0.22440000000000004</v>
      </c>
      <c r="M129" s="142">
        <v>5.0299999999999997E-2</v>
      </c>
      <c r="N129" s="143"/>
      <c r="O129" s="142">
        <v>-1.0799999999999992E-2</v>
      </c>
      <c r="P129" s="142">
        <v>0.29859999999999998</v>
      </c>
      <c r="Q129" s="142">
        <v>1.6400000000000008E-2</v>
      </c>
      <c r="R129" s="142">
        <v>3.299999999999996E-2</v>
      </c>
      <c r="S129" s="142">
        <v>-0.12489999999999997</v>
      </c>
      <c r="T129" s="142">
        <v>-5.1899999999999995E-2</v>
      </c>
      <c r="U129" s="142">
        <v>-9.6999999999999989E-2</v>
      </c>
      <c r="V129" s="142">
        <v>0.11130000000000002</v>
      </c>
      <c r="W129" s="142">
        <v>-0.17410000000000003</v>
      </c>
      <c r="X129" s="150"/>
      <c r="Y129" s="150"/>
      <c r="Z129" s="150"/>
      <c r="AA129" s="150"/>
      <c r="AB129" s="150"/>
      <c r="AC129" s="150"/>
      <c r="AD129" s="150"/>
      <c r="AE129" s="150"/>
      <c r="AF129" s="150"/>
    </row>
    <row r="130" spans="1:32">
      <c r="B130" s="6" t="s">
        <v>42</v>
      </c>
      <c r="C130" s="219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3"/>
      <c r="O130" s="142">
        <v>0</v>
      </c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50"/>
      <c r="Y130" s="150"/>
      <c r="Z130" s="150"/>
      <c r="AA130" s="150"/>
      <c r="AB130" s="150"/>
      <c r="AC130" s="150"/>
      <c r="AD130" s="150"/>
      <c r="AE130" s="150"/>
      <c r="AF130" s="150"/>
    </row>
    <row r="131" spans="1:32">
      <c r="B131" s="6" t="s">
        <v>43</v>
      </c>
      <c r="C131" s="219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3"/>
      <c r="O131" s="142">
        <v>0</v>
      </c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50"/>
      <c r="Y131" s="150"/>
      <c r="Z131" s="150"/>
      <c r="AA131" s="150"/>
      <c r="AB131" s="150"/>
      <c r="AC131" s="150"/>
      <c r="AD131" s="150"/>
      <c r="AE131" s="150"/>
      <c r="AF131" s="150"/>
    </row>
    <row r="132" spans="1:32">
      <c r="B132" s="6" t="s">
        <v>44</v>
      </c>
      <c r="C132" s="219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3"/>
      <c r="O132" s="142">
        <v>0</v>
      </c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50"/>
      <c r="Y132" s="150"/>
      <c r="Z132" s="150"/>
      <c r="AA132" s="150"/>
      <c r="AB132" s="150"/>
      <c r="AC132" s="150"/>
      <c r="AD132" s="150"/>
      <c r="AE132" s="150"/>
      <c r="AF132" s="150"/>
    </row>
    <row r="133" spans="1:32">
      <c r="B133" s="7" t="s">
        <v>45</v>
      </c>
      <c r="C133" s="219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3"/>
      <c r="O133" s="142">
        <v>0</v>
      </c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50"/>
      <c r="Y133" s="150"/>
      <c r="Z133" s="150"/>
      <c r="AA133" s="150"/>
      <c r="AB133" s="150"/>
      <c r="AC133" s="150"/>
      <c r="AD133" s="150"/>
      <c r="AE133" s="150"/>
      <c r="AF133" s="150"/>
    </row>
    <row r="134" spans="1:32">
      <c r="B134" s="7" t="s">
        <v>46</v>
      </c>
      <c r="C134" s="219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3"/>
      <c r="O134" s="142">
        <v>0</v>
      </c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50"/>
      <c r="Y134" s="150"/>
      <c r="Z134" s="150"/>
      <c r="AA134" s="150"/>
      <c r="AB134" s="150"/>
      <c r="AC134" s="150"/>
      <c r="AD134" s="150"/>
      <c r="AE134" s="150"/>
      <c r="AF134" s="150"/>
    </row>
    <row r="135" spans="1:32">
      <c r="B135" s="6" t="s">
        <v>317</v>
      </c>
      <c r="C135" s="219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3"/>
      <c r="O135" s="142">
        <v>0</v>
      </c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50"/>
      <c r="Y135" s="150"/>
      <c r="Z135" s="150"/>
      <c r="AA135" s="150"/>
      <c r="AB135" s="150"/>
      <c r="AC135" s="150"/>
      <c r="AD135" s="150"/>
      <c r="AE135" s="150"/>
      <c r="AF135" s="150"/>
    </row>
    <row r="136" spans="1:32">
      <c r="B136" s="6" t="s">
        <v>108</v>
      </c>
      <c r="C136" s="210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3"/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50"/>
      <c r="Y136" s="150"/>
      <c r="Z136" s="150"/>
      <c r="AA136" s="150"/>
      <c r="AB136" s="150"/>
      <c r="AC136" s="150"/>
      <c r="AD136" s="150"/>
      <c r="AE136" s="150"/>
      <c r="AF136" s="150"/>
    </row>
    <row r="137" spans="1:32">
      <c r="B137" s="6" t="s">
        <v>48</v>
      </c>
      <c r="C137" s="219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8"/>
      <c r="O137" s="142">
        <v>0</v>
      </c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50"/>
      <c r="Y137" s="150"/>
      <c r="Z137" s="150"/>
      <c r="AA137" s="150"/>
      <c r="AB137" s="150"/>
      <c r="AC137" s="150"/>
      <c r="AD137" s="150"/>
      <c r="AE137" s="150"/>
      <c r="AF137" s="150"/>
    </row>
    <row r="138" spans="1:32">
      <c r="B138" s="6" t="s">
        <v>325</v>
      </c>
      <c r="C138" s="219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3"/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50"/>
      <c r="Y138" s="150"/>
      <c r="Z138" s="150"/>
      <c r="AA138" s="150"/>
      <c r="AB138" s="150"/>
      <c r="AC138" s="150"/>
      <c r="AD138" s="150"/>
      <c r="AE138" s="150"/>
      <c r="AF138" s="150"/>
    </row>
    <row r="139" spans="1:32">
      <c r="B139" s="8" t="s">
        <v>101</v>
      </c>
      <c r="C139" s="219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3"/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50"/>
      <c r="Y139" s="150"/>
      <c r="Z139" s="150"/>
      <c r="AA139" s="150"/>
      <c r="AB139" s="150"/>
      <c r="AC139" s="150"/>
      <c r="AD139" s="150"/>
      <c r="AE139" s="150"/>
      <c r="AF139" s="150"/>
    </row>
    <row r="140" spans="1:32" s="45" customFormat="1">
      <c r="A140" s="38"/>
      <c r="B140" s="31" t="s">
        <v>24</v>
      </c>
      <c r="C140" s="209" t="s">
        <v>295</v>
      </c>
      <c r="D140" s="139">
        <v>203000.46079961848</v>
      </c>
      <c r="E140" s="139">
        <v>275266.10309999139</v>
      </c>
      <c r="F140" s="139">
        <v>237347.17821095473</v>
      </c>
      <c r="G140" s="139">
        <v>240787.07412483523</v>
      </c>
      <c r="H140" s="139">
        <v>240374.62415552986</v>
      </c>
      <c r="I140" s="139">
        <v>289521.4784347181</v>
      </c>
      <c r="J140" s="139">
        <v>273680.41981014633</v>
      </c>
      <c r="K140" s="139">
        <v>256262.257120586</v>
      </c>
      <c r="L140" s="139">
        <v>255091.00647094284</v>
      </c>
      <c r="M140" s="139">
        <v>275912.15469262382</v>
      </c>
      <c r="N140" s="146"/>
      <c r="O140" s="139">
        <v>72265.642300372929</v>
      </c>
      <c r="P140" s="139">
        <v>-37918.92488903668</v>
      </c>
      <c r="Q140" s="139">
        <v>3439.8959138804912</v>
      </c>
      <c r="R140" s="139">
        <v>-412.44996930536217</v>
      </c>
      <c r="S140" s="139">
        <v>49146.854279188206</v>
      </c>
      <c r="T140" s="139">
        <v>-15841.058624571724</v>
      </c>
      <c r="U140" s="139">
        <v>-17418.162689560359</v>
      </c>
      <c r="V140" s="139">
        <v>-1171.2506496431615</v>
      </c>
      <c r="W140" s="139">
        <v>20821.148221681004</v>
      </c>
      <c r="X140" s="149"/>
      <c r="Y140" s="149"/>
      <c r="Z140" s="149"/>
      <c r="AA140" s="149"/>
      <c r="AB140" s="149"/>
      <c r="AC140" s="149"/>
      <c r="AD140" s="149"/>
      <c r="AE140" s="149"/>
      <c r="AF140" s="149"/>
    </row>
    <row r="141" spans="1:32">
      <c r="B141" s="208" t="s">
        <v>40</v>
      </c>
      <c r="C141" s="219"/>
      <c r="D141" s="142">
        <v>203000.46079961848</v>
      </c>
      <c r="E141" s="142">
        <v>275266.10309999139</v>
      </c>
      <c r="F141" s="142">
        <v>237347.17821095473</v>
      </c>
      <c r="G141" s="142">
        <v>240787.07412483523</v>
      </c>
      <c r="H141" s="142">
        <v>240374.62415552986</v>
      </c>
      <c r="I141" s="142">
        <v>289521.4784347181</v>
      </c>
      <c r="J141" s="142">
        <v>273680.41981014633</v>
      </c>
      <c r="K141" s="142">
        <v>256262.257120586</v>
      </c>
      <c r="L141" s="142">
        <v>255091.00647094284</v>
      </c>
      <c r="M141" s="142">
        <v>275912.15469262382</v>
      </c>
      <c r="N141" s="143"/>
      <c r="O141" s="142">
        <v>72265.642300372958</v>
      </c>
      <c r="P141" s="142">
        <v>-37918.92488903668</v>
      </c>
      <c r="Q141" s="142">
        <v>3439.8959138804457</v>
      </c>
      <c r="R141" s="142">
        <v>-412.44996930536217</v>
      </c>
      <c r="S141" s="142">
        <v>49146.854279188236</v>
      </c>
      <c r="T141" s="142">
        <v>-15841.058624571719</v>
      </c>
      <c r="U141" s="142">
        <v>-17418.162689560388</v>
      </c>
      <c r="V141" s="142">
        <v>-1171.2506496431395</v>
      </c>
      <c r="W141" s="142">
        <v>20821.148221681018</v>
      </c>
      <c r="X141" s="150"/>
      <c r="Y141" s="150"/>
      <c r="Z141" s="150"/>
      <c r="AA141" s="150"/>
      <c r="AB141" s="150"/>
      <c r="AC141" s="150"/>
      <c r="AD141" s="150"/>
      <c r="AE141" s="150"/>
      <c r="AF141" s="150"/>
    </row>
    <row r="142" spans="1:32">
      <c r="B142" s="6" t="s">
        <v>41</v>
      </c>
      <c r="C142" s="219"/>
      <c r="D142" s="142">
        <v>48951.205000000002</v>
      </c>
      <c r="E142" s="142">
        <v>81758.7215</v>
      </c>
      <c r="F142" s="142">
        <v>53425</v>
      </c>
      <c r="G142" s="142">
        <v>101</v>
      </c>
      <c r="H142" s="142">
        <v>101</v>
      </c>
      <c r="I142" s="142">
        <v>5000</v>
      </c>
      <c r="J142" s="142">
        <v>6808</v>
      </c>
      <c r="K142" s="142">
        <v>5001</v>
      </c>
      <c r="L142" s="142">
        <v>5000</v>
      </c>
      <c r="M142" s="142">
        <v>5000.1499999999996</v>
      </c>
      <c r="N142" s="143"/>
      <c r="O142" s="142">
        <v>32807.516500000005</v>
      </c>
      <c r="P142" s="142">
        <v>-28333.7215</v>
      </c>
      <c r="Q142" s="142">
        <v>-53324</v>
      </c>
      <c r="R142" s="142">
        <v>0</v>
      </c>
      <c r="S142" s="142">
        <v>4899</v>
      </c>
      <c r="T142" s="142">
        <v>1807.9999999999998</v>
      </c>
      <c r="U142" s="142">
        <v>-1807</v>
      </c>
      <c r="V142" s="142">
        <v>-0.99999999999980105</v>
      </c>
      <c r="W142" s="142">
        <v>0.15000000000000568</v>
      </c>
      <c r="X142" s="150"/>
      <c r="Y142" s="150"/>
      <c r="Z142" s="150"/>
      <c r="AA142" s="150"/>
      <c r="AB142" s="150"/>
      <c r="AC142" s="150"/>
      <c r="AD142" s="150"/>
      <c r="AE142" s="150"/>
      <c r="AF142" s="150"/>
    </row>
    <row r="143" spans="1:32">
      <c r="B143" s="6" t="s">
        <v>42</v>
      </c>
      <c r="C143" s="219"/>
      <c r="D143" s="142">
        <v>154049.25579961849</v>
      </c>
      <c r="E143" s="142">
        <v>193507.38159999144</v>
      </c>
      <c r="F143" s="142">
        <v>183922.17821095476</v>
      </c>
      <c r="G143" s="142">
        <v>240686.0741248352</v>
      </c>
      <c r="H143" s="142">
        <v>240273.62415552983</v>
      </c>
      <c r="I143" s="142">
        <v>284521.4784347181</v>
      </c>
      <c r="J143" s="142">
        <v>266872.41981014638</v>
      </c>
      <c r="K143" s="142">
        <v>251261.25712058597</v>
      </c>
      <c r="L143" s="142">
        <v>250091.00647094284</v>
      </c>
      <c r="M143" s="142">
        <v>270912.00469262386</v>
      </c>
      <c r="N143" s="143"/>
      <c r="O143" s="142">
        <v>39458.125800372953</v>
      </c>
      <c r="P143" s="142">
        <v>-9585.2033890366783</v>
      </c>
      <c r="Q143" s="142">
        <v>56763.895913880449</v>
      </c>
      <c r="R143" s="142">
        <v>-412.44996930536217</v>
      </c>
      <c r="S143" s="142">
        <v>44247.854279188236</v>
      </c>
      <c r="T143" s="142">
        <v>-17649.058624571717</v>
      </c>
      <c r="U143" s="142">
        <v>-15611.162689560388</v>
      </c>
      <c r="V143" s="142">
        <v>-1170.2506496431397</v>
      </c>
      <c r="W143" s="142">
        <v>20820.99822168102</v>
      </c>
      <c r="X143" s="150"/>
      <c r="Y143" s="150"/>
      <c r="Z143" s="150"/>
      <c r="AA143" s="150"/>
      <c r="AB143" s="150"/>
      <c r="AC143" s="150"/>
      <c r="AD143" s="150"/>
      <c r="AE143" s="150"/>
      <c r="AF143" s="150"/>
    </row>
    <row r="144" spans="1:32">
      <c r="B144" s="6" t="s">
        <v>43</v>
      </c>
      <c r="C144" s="219"/>
      <c r="D144" s="142">
        <v>0</v>
      </c>
      <c r="E144" s="142">
        <v>0</v>
      </c>
      <c r="F144" s="142">
        <v>0</v>
      </c>
      <c r="G144" s="142">
        <v>0</v>
      </c>
      <c r="H144" s="142">
        <v>0</v>
      </c>
      <c r="I144" s="142">
        <v>0</v>
      </c>
      <c r="J144" s="142">
        <v>0</v>
      </c>
      <c r="K144" s="142">
        <v>0</v>
      </c>
      <c r="L144" s="142">
        <v>0</v>
      </c>
      <c r="M144" s="142">
        <v>0</v>
      </c>
      <c r="N144" s="143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50"/>
      <c r="Y144" s="150"/>
      <c r="Z144" s="150"/>
      <c r="AA144" s="150"/>
      <c r="AB144" s="150"/>
      <c r="AC144" s="150"/>
      <c r="AD144" s="150"/>
      <c r="AE144" s="150"/>
      <c r="AF144" s="150"/>
    </row>
    <row r="145" spans="1:32">
      <c r="B145" s="6" t="s">
        <v>44</v>
      </c>
      <c r="C145" s="219"/>
      <c r="D145" s="142">
        <v>0</v>
      </c>
      <c r="E145" s="142">
        <v>0</v>
      </c>
      <c r="F145" s="142">
        <v>0</v>
      </c>
      <c r="G145" s="142">
        <v>0</v>
      </c>
      <c r="H145" s="142">
        <v>0</v>
      </c>
      <c r="I145" s="142">
        <v>0</v>
      </c>
      <c r="J145" s="142">
        <v>0</v>
      </c>
      <c r="K145" s="142">
        <v>0</v>
      </c>
      <c r="L145" s="142">
        <v>0</v>
      </c>
      <c r="M145" s="142">
        <v>0</v>
      </c>
      <c r="N145" s="143"/>
      <c r="O145" s="142">
        <v>0</v>
      </c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50"/>
      <c r="Y145" s="150"/>
      <c r="Z145" s="150"/>
      <c r="AA145" s="150"/>
      <c r="AB145" s="150"/>
      <c r="AC145" s="150"/>
      <c r="AD145" s="150"/>
      <c r="AE145" s="150"/>
      <c r="AF145" s="150"/>
    </row>
    <row r="146" spans="1:32">
      <c r="B146" s="7" t="s">
        <v>45</v>
      </c>
      <c r="C146" s="219"/>
      <c r="D146" s="142">
        <v>0</v>
      </c>
      <c r="E146" s="142">
        <v>0</v>
      </c>
      <c r="F146" s="142">
        <v>0</v>
      </c>
      <c r="G146" s="142">
        <v>0</v>
      </c>
      <c r="H146" s="142">
        <v>0</v>
      </c>
      <c r="I146" s="142">
        <v>0</v>
      </c>
      <c r="J146" s="142">
        <v>0</v>
      </c>
      <c r="K146" s="142">
        <v>0</v>
      </c>
      <c r="L146" s="142">
        <v>0</v>
      </c>
      <c r="M146" s="142">
        <v>0</v>
      </c>
      <c r="N146" s="143"/>
      <c r="O146" s="142">
        <v>0</v>
      </c>
      <c r="P146" s="142">
        <v>0</v>
      </c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50"/>
      <c r="Y146" s="150"/>
      <c r="Z146" s="150"/>
      <c r="AA146" s="150"/>
      <c r="AB146" s="150"/>
      <c r="AC146" s="150"/>
      <c r="AD146" s="150"/>
      <c r="AE146" s="150"/>
      <c r="AF146" s="150"/>
    </row>
    <row r="147" spans="1:32">
      <c r="B147" s="7" t="s">
        <v>46</v>
      </c>
      <c r="C147" s="219"/>
      <c r="D147" s="142">
        <v>0</v>
      </c>
      <c r="E147" s="142">
        <v>0</v>
      </c>
      <c r="F147" s="142">
        <v>0</v>
      </c>
      <c r="G147" s="142">
        <v>0</v>
      </c>
      <c r="H147" s="142">
        <v>0</v>
      </c>
      <c r="I147" s="142">
        <v>0</v>
      </c>
      <c r="J147" s="142">
        <v>0</v>
      </c>
      <c r="K147" s="142">
        <v>0</v>
      </c>
      <c r="L147" s="142">
        <v>0</v>
      </c>
      <c r="M147" s="142">
        <v>0</v>
      </c>
      <c r="N147" s="143"/>
      <c r="O147" s="142">
        <v>0</v>
      </c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50"/>
      <c r="Y147" s="150"/>
      <c r="Z147" s="150"/>
      <c r="AA147" s="150"/>
      <c r="AB147" s="150"/>
      <c r="AC147" s="150"/>
      <c r="AD147" s="150"/>
      <c r="AE147" s="150"/>
      <c r="AF147" s="150"/>
    </row>
    <row r="148" spans="1:32">
      <c r="B148" s="6" t="s">
        <v>317</v>
      </c>
      <c r="C148" s="219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3"/>
      <c r="O148" s="142">
        <v>0</v>
      </c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50"/>
      <c r="Y148" s="150"/>
      <c r="Z148" s="150"/>
      <c r="AA148" s="150"/>
      <c r="AB148" s="150"/>
      <c r="AC148" s="150"/>
      <c r="AD148" s="150"/>
      <c r="AE148" s="150"/>
      <c r="AF148" s="150"/>
    </row>
    <row r="149" spans="1:32">
      <c r="B149" s="6" t="s">
        <v>108</v>
      </c>
      <c r="C149" s="219"/>
      <c r="D149" s="142">
        <v>0</v>
      </c>
      <c r="E149" s="142">
        <v>0</v>
      </c>
      <c r="F149" s="142">
        <v>0</v>
      </c>
      <c r="G149" s="142">
        <v>0</v>
      </c>
      <c r="H149" s="142">
        <v>0</v>
      </c>
      <c r="I149" s="142">
        <v>0</v>
      </c>
      <c r="J149" s="142">
        <v>0</v>
      </c>
      <c r="K149" s="142">
        <v>0</v>
      </c>
      <c r="L149" s="142">
        <v>0</v>
      </c>
      <c r="M149" s="142">
        <v>0</v>
      </c>
      <c r="N149" s="143"/>
      <c r="O149" s="142">
        <v>0</v>
      </c>
      <c r="P149" s="142">
        <v>0</v>
      </c>
      <c r="Q149" s="142">
        <v>0</v>
      </c>
      <c r="R149" s="142">
        <v>0</v>
      </c>
      <c r="S149" s="142">
        <v>0</v>
      </c>
      <c r="T149" s="142">
        <v>0</v>
      </c>
      <c r="U149" s="142">
        <v>0</v>
      </c>
      <c r="V149" s="142">
        <v>0</v>
      </c>
      <c r="W149" s="142">
        <v>0</v>
      </c>
      <c r="X149" s="150"/>
      <c r="Y149" s="150"/>
      <c r="Z149" s="150"/>
      <c r="AA149" s="150"/>
      <c r="AB149" s="150"/>
      <c r="AC149" s="150"/>
      <c r="AD149" s="150"/>
      <c r="AE149" s="150"/>
      <c r="AF149" s="150"/>
    </row>
    <row r="150" spans="1:32">
      <c r="B150" s="6" t="s">
        <v>48</v>
      </c>
      <c r="C150" s="219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8"/>
      <c r="O150" s="142">
        <v>0</v>
      </c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50"/>
      <c r="Y150" s="150"/>
      <c r="Z150" s="150"/>
      <c r="AA150" s="150"/>
      <c r="AB150" s="150"/>
      <c r="AC150" s="150"/>
      <c r="AD150" s="150"/>
      <c r="AE150" s="150"/>
      <c r="AF150" s="150"/>
    </row>
    <row r="151" spans="1:32">
      <c r="B151" s="6" t="s">
        <v>325</v>
      </c>
      <c r="C151" s="219"/>
      <c r="D151" s="142">
        <v>0</v>
      </c>
      <c r="E151" s="142">
        <v>0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3"/>
      <c r="O151" s="142">
        <v>0</v>
      </c>
      <c r="P151" s="142">
        <v>0</v>
      </c>
      <c r="Q151" s="142">
        <v>0</v>
      </c>
      <c r="R151" s="142">
        <v>0</v>
      </c>
      <c r="S151" s="142">
        <v>0</v>
      </c>
      <c r="T151" s="142">
        <v>0</v>
      </c>
      <c r="U151" s="142">
        <v>0</v>
      </c>
      <c r="V151" s="142">
        <v>0</v>
      </c>
      <c r="W151" s="142">
        <v>0</v>
      </c>
      <c r="X151" s="150"/>
      <c r="Y151" s="150"/>
      <c r="Z151" s="150"/>
      <c r="AA151" s="150"/>
      <c r="AB151" s="150"/>
      <c r="AC151" s="150"/>
      <c r="AD151" s="150"/>
      <c r="AE151" s="150"/>
      <c r="AF151" s="150"/>
    </row>
    <row r="152" spans="1:32">
      <c r="B152" s="8" t="s">
        <v>101</v>
      </c>
      <c r="C152" s="219"/>
      <c r="D152" s="142">
        <v>0</v>
      </c>
      <c r="E152" s="142">
        <v>0</v>
      </c>
      <c r="F152" s="142">
        <v>0</v>
      </c>
      <c r="G152" s="142">
        <v>0</v>
      </c>
      <c r="H152" s="142">
        <v>0</v>
      </c>
      <c r="I152" s="142">
        <v>0</v>
      </c>
      <c r="J152" s="142">
        <v>0</v>
      </c>
      <c r="K152" s="142">
        <v>0</v>
      </c>
      <c r="L152" s="142">
        <v>0</v>
      </c>
      <c r="M152" s="142">
        <v>0</v>
      </c>
      <c r="N152" s="143"/>
      <c r="O152" s="142">
        <v>0</v>
      </c>
      <c r="P152" s="142">
        <v>0</v>
      </c>
      <c r="Q152" s="142">
        <v>0</v>
      </c>
      <c r="R152" s="142">
        <v>0</v>
      </c>
      <c r="S152" s="142">
        <v>0</v>
      </c>
      <c r="T152" s="142">
        <v>0</v>
      </c>
      <c r="U152" s="142">
        <v>0</v>
      </c>
      <c r="V152" s="142">
        <v>0</v>
      </c>
      <c r="W152" s="142">
        <v>0</v>
      </c>
      <c r="X152" s="150"/>
      <c r="Y152" s="150"/>
      <c r="Z152" s="150"/>
      <c r="AA152" s="150"/>
      <c r="AB152" s="150"/>
      <c r="AC152" s="150"/>
      <c r="AD152" s="150"/>
      <c r="AE152" s="150"/>
      <c r="AF152" s="150"/>
    </row>
    <row r="153" spans="1:32" s="45" customFormat="1">
      <c r="A153" s="38"/>
      <c r="B153" s="5" t="s">
        <v>9</v>
      </c>
      <c r="C153" s="209" t="s">
        <v>296</v>
      </c>
      <c r="D153" s="139">
        <v>554358.57932522951</v>
      </c>
      <c r="E153" s="139">
        <v>558408.02458770026</v>
      </c>
      <c r="F153" s="139">
        <v>564930.93424820737</v>
      </c>
      <c r="G153" s="139">
        <v>593027.36225584557</v>
      </c>
      <c r="H153" s="139">
        <v>622801.7271553633</v>
      </c>
      <c r="I153" s="139">
        <v>599195.00448279886</v>
      </c>
      <c r="J153" s="139">
        <v>586426.63015908503</v>
      </c>
      <c r="K153" s="139">
        <v>583244.4983376353</v>
      </c>
      <c r="L153" s="139">
        <v>566015.07404497534</v>
      </c>
      <c r="M153" s="139">
        <v>415822.67478734866</v>
      </c>
      <c r="N153" s="146"/>
      <c r="O153" s="139">
        <v>4049.4452624708174</v>
      </c>
      <c r="P153" s="139">
        <v>6522.9096605070481</v>
      </c>
      <c r="Q153" s="139">
        <v>28096.428007638224</v>
      </c>
      <c r="R153" s="139">
        <v>29774.364899517695</v>
      </c>
      <c r="S153" s="139">
        <v>-23606.72267256441</v>
      </c>
      <c r="T153" s="139">
        <v>-12768.374323713851</v>
      </c>
      <c r="U153" s="139">
        <v>-3182.1318214497296</v>
      </c>
      <c r="V153" s="139">
        <v>-17229.424292659951</v>
      </c>
      <c r="W153" s="139">
        <v>-150192.39925762668</v>
      </c>
      <c r="X153" s="149"/>
      <c r="Y153" s="149"/>
      <c r="Z153" s="149"/>
      <c r="AA153" s="149"/>
      <c r="AB153" s="149"/>
      <c r="AC153" s="149"/>
      <c r="AD153" s="149"/>
      <c r="AE153" s="149"/>
      <c r="AF153" s="149"/>
    </row>
    <row r="154" spans="1:32">
      <c r="B154" s="208" t="s">
        <v>40</v>
      </c>
      <c r="C154" s="219"/>
      <c r="D154" s="142">
        <v>554358.57932522951</v>
      </c>
      <c r="E154" s="142">
        <v>558408.02458770026</v>
      </c>
      <c r="F154" s="142">
        <v>564930.93424820725</v>
      </c>
      <c r="G154" s="142">
        <v>593027.36225584557</v>
      </c>
      <c r="H154" s="142">
        <v>622801.72715536342</v>
      </c>
      <c r="I154" s="142">
        <v>599195.00448279886</v>
      </c>
      <c r="J154" s="142">
        <v>586426.63015908492</v>
      </c>
      <c r="K154" s="142">
        <v>583244.49833763519</v>
      </c>
      <c r="L154" s="142">
        <v>566015.07404497534</v>
      </c>
      <c r="M154" s="142">
        <v>415822.67478734866</v>
      </c>
      <c r="N154" s="143"/>
      <c r="O154" s="142">
        <v>4049.4452624708392</v>
      </c>
      <c r="P154" s="142">
        <v>6522.9096605069262</v>
      </c>
      <c r="Q154" s="142">
        <v>28096.428007638326</v>
      </c>
      <c r="R154" s="142">
        <v>29774.364899517856</v>
      </c>
      <c r="S154" s="142">
        <v>-23606.722672564574</v>
      </c>
      <c r="T154" s="142">
        <v>-12768.374323713933</v>
      </c>
      <c r="U154" s="142">
        <v>-3182.1318214496896</v>
      </c>
      <c r="V154" s="142">
        <v>-17229.424292659911</v>
      </c>
      <c r="W154" s="142">
        <v>-150192.39925762662</v>
      </c>
      <c r="X154" s="150"/>
      <c r="Y154" s="150"/>
      <c r="Z154" s="150"/>
      <c r="AA154" s="150"/>
      <c r="AB154" s="150"/>
      <c r="AC154" s="150"/>
      <c r="AD154" s="150"/>
      <c r="AE154" s="150"/>
      <c r="AF154" s="150"/>
    </row>
    <row r="155" spans="1:32">
      <c r="B155" s="6" t="s">
        <v>41</v>
      </c>
      <c r="C155" s="219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3"/>
      <c r="O155" s="142">
        <v>0</v>
      </c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50"/>
      <c r="Y155" s="150"/>
      <c r="Z155" s="150"/>
      <c r="AA155" s="150"/>
      <c r="AB155" s="150"/>
      <c r="AC155" s="150"/>
      <c r="AD155" s="150"/>
      <c r="AE155" s="150"/>
      <c r="AF155" s="150"/>
    </row>
    <row r="156" spans="1:32">
      <c r="B156" s="6" t="s">
        <v>42</v>
      </c>
      <c r="C156" s="219"/>
      <c r="D156" s="142">
        <v>348.03237367779917</v>
      </c>
      <c r="E156" s="142">
        <v>439.88136337599366</v>
      </c>
      <c r="F156" s="142">
        <v>511.52318975454028</v>
      </c>
      <c r="G156" s="142">
        <v>500.63487976681546</v>
      </c>
      <c r="H156" s="142">
        <v>414.19072021558867</v>
      </c>
      <c r="I156" s="142">
        <v>951.50279470643522</v>
      </c>
      <c r="J156" s="142">
        <v>379.21175238902413</v>
      </c>
      <c r="K156" s="142">
        <v>381.63525642421513</v>
      </c>
      <c r="L156" s="142">
        <v>311.40241899201453</v>
      </c>
      <c r="M156" s="142">
        <v>316.32478734867431</v>
      </c>
      <c r="N156" s="143"/>
      <c r="O156" s="142">
        <v>91.848989698194487</v>
      </c>
      <c r="P156" s="142">
        <v>71.641826378546639</v>
      </c>
      <c r="Q156" s="142">
        <v>-10.888309987724831</v>
      </c>
      <c r="R156" s="142">
        <v>-86.444159551226818</v>
      </c>
      <c r="S156" s="142">
        <v>537.31207449084661</v>
      </c>
      <c r="T156" s="142">
        <v>-572.2910423174111</v>
      </c>
      <c r="U156" s="142">
        <v>2.4235040351910264</v>
      </c>
      <c r="V156" s="142">
        <v>-70.232837432200597</v>
      </c>
      <c r="W156" s="142">
        <v>4.9223683566597565</v>
      </c>
      <c r="X156" s="150"/>
      <c r="Y156" s="150"/>
      <c r="Z156" s="150"/>
      <c r="AA156" s="150"/>
      <c r="AB156" s="150"/>
      <c r="AC156" s="150"/>
      <c r="AD156" s="150"/>
      <c r="AE156" s="150"/>
      <c r="AF156" s="150"/>
    </row>
    <row r="157" spans="1:32">
      <c r="B157" s="6" t="s">
        <v>43</v>
      </c>
      <c r="C157" s="219"/>
      <c r="D157" s="142">
        <v>36733.826951551746</v>
      </c>
      <c r="E157" s="142">
        <v>40746.873224324314</v>
      </c>
      <c r="F157" s="142">
        <v>45274.341058452665</v>
      </c>
      <c r="G157" s="142">
        <v>49027.917376078702</v>
      </c>
      <c r="H157" s="142">
        <v>51338.736435147803</v>
      </c>
      <c r="I157" s="142">
        <v>59592.031688092437</v>
      </c>
      <c r="J157" s="142">
        <v>78802.168406695855</v>
      </c>
      <c r="K157" s="142">
        <v>111656.653081211</v>
      </c>
      <c r="L157" s="142">
        <v>125265.70162598335</v>
      </c>
      <c r="M157" s="142">
        <v>0</v>
      </c>
      <c r="N157" s="143"/>
      <c r="O157" s="142">
        <v>4013.0462727725726</v>
      </c>
      <c r="P157" s="142">
        <v>4527.4678341283507</v>
      </c>
      <c r="Q157" s="142">
        <v>3753.5763176260334</v>
      </c>
      <c r="R157" s="142">
        <v>2310.8190590691038</v>
      </c>
      <c r="S157" s="142">
        <v>8253.2952529446338</v>
      </c>
      <c r="T157" s="142">
        <v>19210.136718603419</v>
      </c>
      <c r="U157" s="142">
        <v>32854.484674515137</v>
      </c>
      <c r="V157" s="142">
        <v>13609.048544772349</v>
      </c>
      <c r="W157" s="142">
        <v>-125265.70162598335</v>
      </c>
      <c r="X157" s="150"/>
      <c r="Y157" s="150"/>
      <c r="Z157" s="150"/>
      <c r="AA157" s="150"/>
      <c r="AB157" s="150"/>
      <c r="AC157" s="150"/>
      <c r="AD157" s="150"/>
      <c r="AE157" s="150"/>
      <c r="AF157" s="150"/>
    </row>
    <row r="158" spans="1:32">
      <c r="B158" s="6" t="s">
        <v>44</v>
      </c>
      <c r="C158" s="219"/>
      <c r="D158" s="142">
        <v>517276.71999999991</v>
      </c>
      <c r="E158" s="142">
        <v>517221.27</v>
      </c>
      <c r="F158" s="142">
        <v>519145.07</v>
      </c>
      <c r="G158" s="142">
        <v>543498.81000000006</v>
      </c>
      <c r="H158" s="142">
        <v>571048.80000000005</v>
      </c>
      <c r="I158" s="142">
        <v>538651.47</v>
      </c>
      <c r="J158" s="142">
        <v>507245.25000000006</v>
      </c>
      <c r="K158" s="142">
        <v>471206.21</v>
      </c>
      <c r="L158" s="142">
        <v>440437.97</v>
      </c>
      <c r="M158" s="142">
        <v>415506.35000000003</v>
      </c>
      <c r="N158" s="143"/>
      <c r="O158" s="142">
        <v>-55.449999999927968</v>
      </c>
      <c r="P158" s="142">
        <v>1923.8000000000284</v>
      </c>
      <c r="Q158" s="142">
        <v>24353.740000000016</v>
      </c>
      <c r="R158" s="142">
        <v>27549.98999999998</v>
      </c>
      <c r="S158" s="142">
        <v>-32397.330000000056</v>
      </c>
      <c r="T158" s="142">
        <v>-31406.219999999939</v>
      </c>
      <c r="U158" s="142">
        <v>-36039.040000000023</v>
      </c>
      <c r="V158" s="142">
        <v>-30768.24000000006</v>
      </c>
      <c r="W158" s="142">
        <v>-24931.61999999993</v>
      </c>
      <c r="X158" s="150"/>
      <c r="Y158" s="150"/>
      <c r="Z158" s="150"/>
      <c r="AA158" s="150"/>
      <c r="AB158" s="150"/>
      <c r="AC158" s="150"/>
      <c r="AD158" s="150"/>
      <c r="AE158" s="150"/>
      <c r="AF158" s="150"/>
    </row>
    <row r="159" spans="1:32">
      <c r="B159" s="7" t="s">
        <v>45</v>
      </c>
      <c r="C159" s="219"/>
      <c r="D159" s="142">
        <v>0</v>
      </c>
      <c r="E159" s="142">
        <v>0</v>
      </c>
      <c r="F159" s="142">
        <v>0</v>
      </c>
      <c r="G159" s="142">
        <v>0</v>
      </c>
      <c r="H159" s="142">
        <v>0</v>
      </c>
      <c r="I159" s="142">
        <v>0</v>
      </c>
      <c r="J159" s="142">
        <v>0</v>
      </c>
      <c r="K159" s="142">
        <v>0</v>
      </c>
      <c r="L159" s="142">
        <v>0</v>
      </c>
      <c r="M159" s="142">
        <v>0</v>
      </c>
      <c r="N159" s="143"/>
      <c r="O159" s="142">
        <v>0</v>
      </c>
      <c r="P159" s="142">
        <v>0</v>
      </c>
      <c r="Q159" s="142">
        <v>0</v>
      </c>
      <c r="R159" s="142">
        <v>0</v>
      </c>
      <c r="S159" s="142">
        <v>0</v>
      </c>
      <c r="T159" s="142">
        <v>0</v>
      </c>
      <c r="U159" s="142">
        <v>0</v>
      </c>
      <c r="V159" s="142">
        <v>0</v>
      </c>
      <c r="W159" s="142">
        <v>0</v>
      </c>
      <c r="X159" s="150"/>
      <c r="Y159" s="150"/>
      <c r="Z159" s="150"/>
      <c r="AA159" s="150"/>
      <c r="AB159" s="150"/>
      <c r="AC159" s="150"/>
      <c r="AD159" s="150"/>
      <c r="AE159" s="150"/>
      <c r="AF159" s="150"/>
    </row>
    <row r="160" spans="1:32">
      <c r="B160" s="7" t="s">
        <v>46</v>
      </c>
      <c r="C160" s="219"/>
      <c r="D160" s="142">
        <v>517276.71999999991</v>
      </c>
      <c r="E160" s="142">
        <v>517221.27</v>
      </c>
      <c r="F160" s="142">
        <v>519145.07</v>
      </c>
      <c r="G160" s="142">
        <v>543498.81000000006</v>
      </c>
      <c r="H160" s="142">
        <v>571048.80000000005</v>
      </c>
      <c r="I160" s="142">
        <v>538651.47</v>
      </c>
      <c r="J160" s="142">
        <v>507245.25000000006</v>
      </c>
      <c r="K160" s="142">
        <v>471206.21</v>
      </c>
      <c r="L160" s="142">
        <v>440437.97</v>
      </c>
      <c r="M160" s="142">
        <v>415506.35000000003</v>
      </c>
      <c r="N160" s="143"/>
      <c r="O160" s="142">
        <v>-55.449999999927968</v>
      </c>
      <c r="P160" s="142">
        <v>1923.8000000000284</v>
      </c>
      <c r="Q160" s="142">
        <v>24353.740000000016</v>
      </c>
      <c r="R160" s="142">
        <v>27549.98999999998</v>
      </c>
      <c r="S160" s="142">
        <v>-32397.330000000056</v>
      </c>
      <c r="T160" s="142">
        <v>-31406.219999999939</v>
      </c>
      <c r="U160" s="142">
        <v>-36039.040000000023</v>
      </c>
      <c r="V160" s="142">
        <v>-30768.24000000006</v>
      </c>
      <c r="W160" s="142">
        <v>-24931.61999999993</v>
      </c>
      <c r="X160" s="150"/>
      <c r="Y160" s="150"/>
      <c r="Z160" s="150"/>
      <c r="AA160" s="150"/>
      <c r="AB160" s="150"/>
      <c r="AC160" s="150"/>
      <c r="AD160" s="150"/>
      <c r="AE160" s="150"/>
      <c r="AF160" s="150"/>
    </row>
    <row r="161" spans="1:32">
      <c r="B161" s="6" t="s">
        <v>317</v>
      </c>
      <c r="C161" s="219"/>
      <c r="D161" s="142">
        <v>0</v>
      </c>
      <c r="E161" s="142">
        <v>0</v>
      </c>
      <c r="F161" s="142">
        <v>0</v>
      </c>
      <c r="G161" s="142">
        <v>0</v>
      </c>
      <c r="H161" s="142">
        <v>0</v>
      </c>
      <c r="I161" s="142">
        <v>0</v>
      </c>
      <c r="J161" s="142">
        <v>0</v>
      </c>
      <c r="K161" s="142">
        <v>0</v>
      </c>
      <c r="L161" s="142">
        <v>0</v>
      </c>
      <c r="M161" s="142">
        <v>0</v>
      </c>
      <c r="N161" s="143"/>
      <c r="O161" s="142">
        <v>0</v>
      </c>
      <c r="P161" s="142">
        <v>0</v>
      </c>
      <c r="Q161" s="142">
        <v>0</v>
      </c>
      <c r="R161" s="142">
        <v>0</v>
      </c>
      <c r="S161" s="142">
        <v>0</v>
      </c>
      <c r="T161" s="142">
        <v>0</v>
      </c>
      <c r="U161" s="142">
        <v>0</v>
      </c>
      <c r="V161" s="142">
        <v>0</v>
      </c>
      <c r="W161" s="142">
        <v>0</v>
      </c>
      <c r="X161" s="150"/>
      <c r="Y161" s="150"/>
      <c r="Z161" s="150"/>
      <c r="AA161" s="150"/>
      <c r="AB161" s="150"/>
      <c r="AC161" s="150"/>
      <c r="AD161" s="150"/>
      <c r="AE161" s="150"/>
      <c r="AF161" s="150"/>
    </row>
    <row r="162" spans="1:32">
      <c r="B162" s="6" t="s">
        <v>108</v>
      </c>
      <c r="C162" s="219"/>
      <c r="D162" s="142">
        <v>0</v>
      </c>
      <c r="E162" s="142">
        <v>0</v>
      </c>
      <c r="F162" s="142">
        <v>0</v>
      </c>
      <c r="G162" s="142">
        <v>0</v>
      </c>
      <c r="H162" s="142">
        <v>0</v>
      </c>
      <c r="I162" s="142">
        <v>0</v>
      </c>
      <c r="J162" s="142">
        <v>0</v>
      </c>
      <c r="K162" s="142">
        <v>0</v>
      </c>
      <c r="L162" s="142">
        <v>0</v>
      </c>
      <c r="M162" s="142">
        <v>0</v>
      </c>
      <c r="N162" s="143"/>
      <c r="O162" s="142">
        <v>0</v>
      </c>
      <c r="P162" s="142">
        <v>0</v>
      </c>
      <c r="Q162" s="142">
        <v>0</v>
      </c>
      <c r="R162" s="142">
        <v>0</v>
      </c>
      <c r="S162" s="142">
        <v>0</v>
      </c>
      <c r="T162" s="142">
        <v>0</v>
      </c>
      <c r="U162" s="142">
        <v>0</v>
      </c>
      <c r="V162" s="142">
        <v>0</v>
      </c>
      <c r="W162" s="142">
        <v>0</v>
      </c>
      <c r="X162" s="150"/>
      <c r="Y162" s="150"/>
      <c r="Z162" s="150"/>
      <c r="AA162" s="150"/>
      <c r="AB162" s="150"/>
      <c r="AC162" s="150"/>
      <c r="AD162" s="150"/>
      <c r="AE162" s="150"/>
      <c r="AF162" s="150"/>
    </row>
    <row r="163" spans="1:32">
      <c r="B163" s="6" t="s">
        <v>48</v>
      </c>
      <c r="C163" s="219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8"/>
      <c r="O163" s="142">
        <v>0</v>
      </c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50"/>
      <c r="Y163" s="150"/>
      <c r="Z163" s="150"/>
      <c r="AA163" s="150"/>
      <c r="AB163" s="150"/>
      <c r="AC163" s="150"/>
      <c r="AD163" s="150"/>
      <c r="AE163" s="150"/>
      <c r="AF163" s="150"/>
    </row>
    <row r="164" spans="1:32">
      <c r="B164" s="6" t="s">
        <v>325</v>
      </c>
      <c r="C164" s="219"/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3"/>
      <c r="O164" s="142">
        <v>0</v>
      </c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50"/>
      <c r="Y164" s="150"/>
      <c r="Z164" s="150"/>
      <c r="AA164" s="150"/>
      <c r="AB164" s="150"/>
      <c r="AC164" s="150"/>
      <c r="AD164" s="150"/>
      <c r="AE164" s="150"/>
      <c r="AF164" s="150"/>
    </row>
    <row r="165" spans="1:32">
      <c r="B165" s="8" t="s">
        <v>101</v>
      </c>
      <c r="C165" s="219"/>
      <c r="D165" s="142">
        <v>0</v>
      </c>
      <c r="E165" s="142">
        <v>0</v>
      </c>
      <c r="F165" s="142">
        <v>0</v>
      </c>
      <c r="G165" s="142">
        <v>0</v>
      </c>
      <c r="H165" s="142">
        <v>0</v>
      </c>
      <c r="I165" s="142">
        <v>0</v>
      </c>
      <c r="J165" s="142">
        <v>0</v>
      </c>
      <c r="K165" s="142">
        <v>0</v>
      </c>
      <c r="L165" s="142">
        <v>0</v>
      </c>
      <c r="M165" s="142">
        <v>0</v>
      </c>
      <c r="N165" s="143"/>
      <c r="O165" s="142">
        <v>0</v>
      </c>
      <c r="P165" s="142">
        <v>0</v>
      </c>
      <c r="Q165" s="142">
        <v>0</v>
      </c>
      <c r="R165" s="142">
        <v>0</v>
      </c>
      <c r="S165" s="142">
        <v>0</v>
      </c>
      <c r="T165" s="142">
        <v>0</v>
      </c>
      <c r="U165" s="142">
        <v>0</v>
      </c>
      <c r="V165" s="142">
        <v>0</v>
      </c>
      <c r="W165" s="142">
        <v>0</v>
      </c>
      <c r="X165" s="150"/>
      <c r="Y165" s="150"/>
      <c r="Z165" s="150"/>
      <c r="AA165" s="150"/>
      <c r="AB165" s="150"/>
      <c r="AC165" s="150"/>
      <c r="AD165" s="150"/>
      <c r="AE165" s="150"/>
      <c r="AF165" s="150"/>
    </row>
    <row r="166" spans="1:32" s="45" customFormat="1">
      <c r="A166" s="38"/>
      <c r="B166" s="5" t="s">
        <v>25</v>
      </c>
      <c r="C166" s="209" t="s">
        <v>297</v>
      </c>
      <c r="D166" s="139">
        <v>234502.21190000002</v>
      </c>
      <c r="E166" s="139">
        <v>242429.15729999999</v>
      </c>
      <c r="F166" s="139">
        <v>246467.7432</v>
      </c>
      <c r="G166" s="139">
        <v>352319.24550000014</v>
      </c>
      <c r="H166" s="139">
        <v>368980.13800000009</v>
      </c>
      <c r="I166" s="139">
        <v>447189.20990000007</v>
      </c>
      <c r="J166" s="139">
        <v>557050.50390000001</v>
      </c>
      <c r="K166" s="139">
        <v>696773.272</v>
      </c>
      <c r="L166" s="139">
        <v>898196.81059999985</v>
      </c>
      <c r="M166" s="139">
        <v>856781.95909999998</v>
      </c>
      <c r="N166" s="146"/>
      <c r="O166" s="139">
        <v>7926.9453999999769</v>
      </c>
      <c r="P166" s="139">
        <v>4038.5858999999982</v>
      </c>
      <c r="Q166" s="139">
        <v>105851.50230000012</v>
      </c>
      <c r="R166" s="139">
        <v>16660.892499999954</v>
      </c>
      <c r="S166" s="139">
        <v>78209.071899999981</v>
      </c>
      <c r="T166" s="139">
        <v>109861.29399999999</v>
      </c>
      <c r="U166" s="139">
        <v>139722.76809999993</v>
      </c>
      <c r="V166" s="139">
        <v>201423.53859999985</v>
      </c>
      <c r="W166" s="139">
        <v>-41414.851499999895</v>
      </c>
      <c r="X166" s="149"/>
      <c r="Y166" s="149"/>
      <c r="Z166" s="149"/>
      <c r="AA166" s="149"/>
      <c r="AB166" s="149"/>
      <c r="AC166" s="149"/>
      <c r="AD166" s="149"/>
      <c r="AE166" s="149"/>
      <c r="AF166" s="149"/>
    </row>
    <row r="167" spans="1:32">
      <c r="B167" s="208" t="s">
        <v>40</v>
      </c>
      <c r="C167" s="219"/>
      <c r="D167" s="142">
        <v>229524.44190000001</v>
      </c>
      <c r="E167" s="142">
        <v>235890.38729999997</v>
      </c>
      <c r="F167" s="142">
        <v>238648.48320000002</v>
      </c>
      <c r="G167" s="142">
        <v>343108.62549999997</v>
      </c>
      <c r="H167" s="142">
        <v>356945.54800000007</v>
      </c>
      <c r="I167" s="142">
        <v>434269.05989999993</v>
      </c>
      <c r="J167" s="142">
        <v>543617.48389999988</v>
      </c>
      <c r="K167" s="142">
        <v>683215.402</v>
      </c>
      <c r="L167" s="142">
        <v>883969.03059999982</v>
      </c>
      <c r="M167" s="142">
        <v>842325.75909999991</v>
      </c>
      <c r="N167" s="143"/>
      <c r="O167" s="142">
        <v>6365.9454000000278</v>
      </c>
      <c r="P167" s="142">
        <v>2758.0959000000139</v>
      </c>
      <c r="Q167" s="142">
        <v>104460.14229999998</v>
      </c>
      <c r="R167" s="142">
        <v>13836.922500000015</v>
      </c>
      <c r="S167" s="142">
        <v>77323.511899999969</v>
      </c>
      <c r="T167" s="142">
        <v>109348.424</v>
      </c>
      <c r="U167" s="142">
        <v>139597.91809999998</v>
      </c>
      <c r="V167" s="142">
        <v>200753.62860000005</v>
      </c>
      <c r="W167" s="142">
        <v>-41643.27150000001</v>
      </c>
      <c r="X167" s="150"/>
      <c r="Y167" s="150"/>
      <c r="Z167" s="150"/>
      <c r="AA167" s="150"/>
      <c r="AB167" s="150"/>
      <c r="AC167" s="150"/>
      <c r="AD167" s="150"/>
      <c r="AE167" s="150"/>
      <c r="AF167" s="150"/>
    </row>
    <row r="168" spans="1:32">
      <c r="B168" s="6" t="s">
        <v>41</v>
      </c>
      <c r="C168" s="219"/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3"/>
      <c r="O168" s="142">
        <v>0</v>
      </c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50"/>
      <c r="Y168" s="150"/>
      <c r="Z168" s="150"/>
      <c r="AA168" s="150"/>
      <c r="AB168" s="150"/>
      <c r="AC168" s="150"/>
      <c r="AD168" s="150"/>
      <c r="AE168" s="150"/>
      <c r="AF168" s="150"/>
    </row>
    <row r="169" spans="1:32">
      <c r="B169" s="6" t="s">
        <v>42</v>
      </c>
      <c r="C169" s="219"/>
      <c r="D169" s="142">
        <v>0</v>
      </c>
      <c r="E169" s="142">
        <v>0</v>
      </c>
      <c r="F169" s="142">
        <v>0</v>
      </c>
      <c r="G169" s="142">
        <v>0</v>
      </c>
      <c r="H169" s="142">
        <v>0</v>
      </c>
      <c r="I169" s="142">
        <v>0</v>
      </c>
      <c r="J169" s="142">
        <v>0</v>
      </c>
      <c r="K169" s="142">
        <v>0</v>
      </c>
      <c r="L169" s="142">
        <v>0</v>
      </c>
      <c r="M169" s="142">
        <v>0</v>
      </c>
      <c r="N169" s="143"/>
      <c r="O169" s="142">
        <v>0</v>
      </c>
      <c r="P169" s="142">
        <v>0</v>
      </c>
      <c r="Q169" s="142">
        <v>0</v>
      </c>
      <c r="R169" s="142">
        <v>0</v>
      </c>
      <c r="S169" s="142">
        <v>0</v>
      </c>
      <c r="T169" s="142">
        <v>0</v>
      </c>
      <c r="U169" s="142">
        <v>0</v>
      </c>
      <c r="V169" s="142">
        <v>0</v>
      </c>
      <c r="W169" s="142">
        <v>0</v>
      </c>
      <c r="X169" s="150"/>
      <c r="Y169" s="150"/>
      <c r="Z169" s="150"/>
      <c r="AA169" s="150"/>
      <c r="AB169" s="150"/>
      <c r="AC169" s="150"/>
      <c r="AD169" s="150"/>
      <c r="AE169" s="150"/>
      <c r="AF169" s="150"/>
    </row>
    <row r="170" spans="1:32">
      <c r="B170" s="6" t="s">
        <v>43</v>
      </c>
      <c r="C170" s="219"/>
      <c r="D170" s="142">
        <v>1500</v>
      </c>
      <c r="E170" s="142">
        <v>1500</v>
      </c>
      <c r="F170" s="142">
        <v>1500</v>
      </c>
      <c r="G170" s="142">
        <v>1500</v>
      </c>
      <c r="H170" s="142">
        <v>0</v>
      </c>
      <c r="I170" s="142">
        <v>0</v>
      </c>
      <c r="J170" s="142">
        <v>10000</v>
      </c>
      <c r="K170" s="142">
        <v>30000</v>
      </c>
      <c r="L170" s="142">
        <v>118146.35</v>
      </c>
      <c r="M170" s="142">
        <v>128452.2</v>
      </c>
      <c r="N170" s="143"/>
      <c r="O170" s="142">
        <v>0</v>
      </c>
      <c r="P170" s="142">
        <v>0</v>
      </c>
      <c r="Q170" s="142">
        <v>0</v>
      </c>
      <c r="R170" s="142">
        <v>-1500</v>
      </c>
      <c r="S170" s="142">
        <v>0</v>
      </c>
      <c r="T170" s="142">
        <v>10000</v>
      </c>
      <c r="U170" s="142">
        <v>20000</v>
      </c>
      <c r="V170" s="142">
        <v>88146.35</v>
      </c>
      <c r="W170" s="142">
        <v>10305.849999999988</v>
      </c>
      <c r="X170" s="150"/>
      <c r="Y170" s="150"/>
      <c r="Z170" s="150"/>
      <c r="AA170" s="150"/>
      <c r="AB170" s="150"/>
      <c r="AC170" s="150"/>
      <c r="AD170" s="150"/>
      <c r="AE170" s="150"/>
      <c r="AF170" s="150"/>
    </row>
    <row r="171" spans="1:32">
      <c r="B171" s="6" t="s">
        <v>44</v>
      </c>
      <c r="C171" s="219"/>
      <c r="D171" s="142">
        <v>145557.88389999999</v>
      </c>
      <c r="E171" s="142">
        <v>151560.7285</v>
      </c>
      <c r="F171" s="142">
        <v>151683.92690000002</v>
      </c>
      <c r="G171" s="142">
        <v>152522.91869999998</v>
      </c>
      <c r="H171" s="142">
        <v>152284.48000000001</v>
      </c>
      <c r="I171" s="142">
        <v>227547.36</v>
      </c>
      <c r="J171" s="142">
        <v>283011.43</v>
      </c>
      <c r="K171" s="142">
        <v>362531.02</v>
      </c>
      <c r="L171" s="142">
        <v>435414.17000000004</v>
      </c>
      <c r="M171" s="142">
        <v>313511.10960000003</v>
      </c>
      <c r="N171" s="143"/>
      <c r="O171" s="142">
        <v>6002.8446000000258</v>
      </c>
      <c r="P171" s="142">
        <v>123.19840000000113</v>
      </c>
      <c r="Q171" s="142">
        <v>838.99179999998523</v>
      </c>
      <c r="R171" s="142">
        <v>-238.43869999998333</v>
      </c>
      <c r="S171" s="142">
        <v>75262.879999999976</v>
      </c>
      <c r="T171" s="142">
        <v>55464.070000000036</v>
      </c>
      <c r="U171" s="142">
        <v>79519.589999999967</v>
      </c>
      <c r="V171" s="142">
        <v>72883.150000000023</v>
      </c>
      <c r="W171" s="142">
        <v>-121903.0604</v>
      </c>
      <c r="X171" s="150"/>
      <c r="Y171" s="150"/>
      <c r="Z171" s="150"/>
      <c r="AA171" s="150"/>
      <c r="AB171" s="150"/>
      <c r="AC171" s="150"/>
      <c r="AD171" s="150"/>
      <c r="AE171" s="150"/>
      <c r="AF171" s="150"/>
    </row>
    <row r="172" spans="1:32">
      <c r="B172" s="7" t="s">
        <v>45</v>
      </c>
      <c r="C172" s="219"/>
      <c r="D172" s="142">
        <v>0</v>
      </c>
      <c r="E172" s="142">
        <v>0</v>
      </c>
      <c r="F172" s="142">
        <v>0</v>
      </c>
      <c r="G172" s="142">
        <v>0</v>
      </c>
      <c r="H172" s="142">
        <v>0</v>
      </c>
      <c r="I172" s="142">
        <v>70000</v>
      </c>
      <c r="J172" s="142">
        <v>121000</v>
      </c>
      <c r="K172" s="142">
        <v>191000</v>
      </c>
      <c r="L172" s="142">
        <v>254600</v>
      </c>
      <c r="M172" s="142">
        <v>-3.9999999999999996E-4</v>
      </c>
      <c r="N172" s="143"/>
      <c r="O172" s="142">
        <v>0</v>
      </c>
      <c r="P172" s="142">
        <v>0</v>
      </c>
      <c r="Q172" s="142">
        <v>0</v>
      </c>
      <c r="R172" s="142">
        <v>0</v>
      </c>
      <c r="S172" s="142">
        <v>70000</v>
      </c>
      <c r="T172" s="142">
        <v>51000</v>
      </c>
      <c r="U172" s="142">
        <v>70000</v>
      </c>
      <c r="V172" s="142">
        <v>63600</v>
      </c>
      <c r="W172" s="142">
        <v>-254600.00039999999</v>
      </c>
      <c r="X172" s="150"/>
      <c r="Y172" s="150"/>
      <c r="Z172" s="150"/>
      <c r="AA172" s="150"/>
      <c r="AB172" s="150"/>
      <c r="AC172" s="150"/>
      <c r="AD172" s="150"/>
      <c r="AE172" s="150"/>
      <c r="AF172" s="150"/>
    </row>
    <row r="173" spans="1:32">
      <c r="B173" s="7" t="s">
        <v>46</v>
      </c>
      <c r="C173" s="219"/>
      <c r="D173" s="142">
        <v>145557.88389999999</v>
      </c>
      <c r="E173" s="142">
        <v>151560.7285</v>
      </c>
      <c r="F173" s="142">
        <v>151683.92690000002</v>
      </c>
      <c r="G173" s="142">
        <v>152522.91869999998</v>
      </c>
      <c r="H173" s="142">
        <v>152284.48000000001</v>
      </c>
      <c r="I173" s="142">
        <v>157547.35999999999</v>
      </c>
      <c r="J173" s="142">
        <v>162011.43</v>
      </c>
      <c r="K173" s="142">
        <v>171531.02000000002</v>
      </c>
      <c r="L173" s="142">
        <v>180814.17</v>
      </c>
      <c r="M173" s="142">
        <v>313511.11</v>
      </c>
      <c r="N173" s="143"/>
      <c r="O173" s="142">
        <v>6002.8446000000258</v>
      </c>
      <c r="P173" s="142">
        <v>123.19840000000113</v>
      </c>
      <c r="Q173" s="142">
        <v>838.99179999998523</v>
      </c>
      <c r="R173" s="142">
        <v>-238.43869999998333</v>
      </c>
      <c r="S173" s="142">
        <v>5262.8799999999728</v>
      </c>
      <c r="T173" s="142">
        <v>4464.0700000000152</v>
      </c>
      <c r="U173" s="142">
        <v>9519.5900000000165</v>
      </c>
      <c r="V173" s="142">
        <v>9283.1500000000015</v>
      </c>
      <c r="W173" s="142">
        <v>132696.94</v>
      </c>
      <c r="X173" s="150"/>
      <c r="Y173" s="150"/>
      <c r="Z173" s="150"/>
      <c r="AA173" s="150"/>
      <c r="AB173" s="150"/>
      <c r="AC173" s="150"/>
      <c r="AD173" s="150"/>
      <c r="AE173" s="150"/>
      <c r="AF173" s="150"/>
    </row>
    <row r="174" spans="1:32">
      <c r="B174" s="6" t="s">
        <v>317</v>
      </c>
      <c r="C174" s="219"/>
      <c r="D174" s="142">
        <v>80210.259999999995</v>
      </c>
      <c r="E174" s="142">
        <v>80096.39</v>
      </c>
      <c r="F174" s="142">
        <v>82921.52</v>
      </c>
      <c r="G174" s="142">
        <v>186468.33000000002</v>
      </c>
      <c r="H174" s="142">
        <v>201604.66</v>
      </c>
      <c r="I174" s="142">
        <v>205624.15000000002</v>
      </c>
      <c r="J174" s="142">
        <v>249887.16999999998</v>
      </c>
      <c r="K174" s="142">
        <v>289834.13</v>
      </c>
      <c r="L174" s="142">
        <v>329654.10000000003</v>
      </c>
      <c r="M174" s="142">
        <v>399361.68000000005</v>
      </c>
      <c r="N174" s="143"/>
      <c r="O174" s="142">
        <v>-113.86999999999716</v>
      </c>
      <c r="P174" s="142">
        <v>2825.1300000000128</v>
      </c>
      <c r="Q174" s="142">
        <v>103546.81</v>
      </c>
      <c r="R174" s="142">
        <v>15136.329999999998</v>
      </c>
      <c r="S174" s="142">
        <v>4019.4899999999961</v>
      </c>
      <c r="T174" s="142">
        <v>44263.01999999996</v>
      </c>
      <c r="U174" s="142">
        <v>39946.960000000036</v>
      </c>
      <c r="V174" s="142">
        <v>39819.970000000016</v>
      </c>
      <c r="W174" s="142">
        <v>69707.58</v>
      </c>
      <c r="X174" s="150"/>
      <c r="Y174" s="150"/>
      <c r="Z174" s="150"/>
      <c r="AA174" s="150"/>
      <c r="AB174" s="150"/>
      <c r="AC174" s="150"/>
      <c r="AD174" s="150"/>
      <c r="AE174" s="150"/>
      <c r="AF174" s="150"/>
    </row>
    <row r="175" spans="1:32">
      <c r="B175" s="6" t="s">
        <v>108</v>
      </c>
      <c r="C175" s="219"/>
      <c r="D175" s="142">
        <v>1350.5024000000003</v>
      </c>
      <c r="E175" s="142">
        <v>1994.4230999999997</v>
      </c>
      <c r="F175" s="142">
        <v>1952.5085999999999</v>
      </c>
      <c r="G175" s="142">
        <v>2127.7674999999999</v>
      </c>
      <c r="H175" s="142">
        <v>2661.6132999999995</v>
      </c>
      <c r="I175" s="142">
        <v>321.41969999999975</v>
      </c>
      <c r="J175" s="142">
        <v>327.37619999999998</v>
      </c>
      <c r="K175" s="142">
        <v>323.82689999999997</v>
      </c>
      <c r="L175" s="142">
        <v>278.43059999999997</v>
      </c>
      <c r="M175" s="142">
        <v>261.70699999999999</v>
      </c>
      <c r="N175" s="143"/>
      <c r="O175" s="142">
        <v>643.92069999999967</v>
      </c>
      <c r="P175" s="142">
        <v>-41.914500000000032</v>
      </c>
      <c r="Q175" s="142">
        <v>175.25890000000004</v>
      </c>
      <c r="R175" s="142">
        <v>533.8457999999996</v>
      </c>
      <c r="S175" s="142">
        <v>-2340.1935999999996</v>
      </c>
      <c r="T175" s="142">
        <v>5.9565000000002311</v>
      </c>
      <c r="U175" s="142">
        <v>-3.5493000000000219</v>
      </c>
      <c r="V175" s="142">
        <v>-45.396299999999989</v>
      </c>
      <c r="W175" s="142">
        <v>-16.723599999999994</v>
      </c>
      <c r="X175" s="150"/>
      <c r="Y175" s="150"/>
      <c r="Z175" s="150"/>
      <c r="AA175" s="150"/>
      <c r="AB175" s="150"/>
      <c r="AC175" s="150"/>
      <c r="AD175" s="150"/>
      <c r="AE175" s="150"/>
      <c r="AF175" s="150"/>
    </row>
    <row r="176" spans="1:32">
      <c r="B176" s="6" t="s">
        <v>48</v>
      </c>
      <c r="C176" s="219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3"/>
      <c r="O176" s="142">
        <v>0</v>
      </c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50"/>
      <c r="Y176" s="150"/>
      <c r="Z176" s="150"/>
      <c r="AA176" s="150"/>
      <c r="AB176" s="150"/>
      <c r="AC176" s="150"/>
      <c r="AD176" s="150"/>
      <c r="AE176" s="150"/>
      <c r="AF176" s="150"/>
    </row>
    <row r="177" spans="1:32">
      <c r="B177" s="6" t="s">
        <v>325</v>
      </c>
      <c r="C177" s="219"/>
      <c r="D177" s="142">
        <v>905.79560000000004</v>
      </c>
      <c r="E177" s="142">
        <v>738.84570000000008</v>
      </c>
      <c r="F177" s="142">
        <v>590.52769999999998</v>
      </c>
      <c r="G177" s="142">
        <v>489.60929999999996</v>
      </c>
      <c r="H177" s="142">
        <v>394.79470000000003</v>
      </c>
      <c r="I177" s="142">
        <v>776.13020000000006</v>
      </c>
      <c r="J177" s="142">
        <v>391.5077</v>
      </c>
      <c r="K177" s="142">
        <v>526.42509999999993</v>
      </c>
      <c r="L177" s="142">
        <v>475.98</v>
      </c>
      <c r="M177" s="142">
        <v>739.0625</v>
      </c>
      <c r="N177" s="143"/>
      <c r="O177" s="142">
        <v>-166.94990000000001</v>
      </c>
      <c r="P177" s="142">
        <v>-148.3180000000001</v>
      </c>
      <c r="Q177" s="142">
        <v>-100.91840000000003</v>
      </c>
      <c r="R177" s="142">
        <v>-94.814599999999956</v>
      </c>
      <c r="S177" s="142">
        <v>381.33550000000002</v>
      </c>
      <c r="T177" s="142">
        <v>-384.62250000000006</v>
      </c>
      <c r="U177" s="142">
        <v>134.91739999999996</v>
      </c>
      <c r="V177" s="142">
        <v>-50.445099999999954</v>
      </c>
      <c r="W177" s="142">
        <v>263.08249999999998</v>
      </c>
      <c r="X177" s="150"/>
      <c r="Y177" s="150"/>
      <c r="Z177" s="150"/>
      <c r="AA177" s="150"/>
      <c r="AB177" s="150"/>
      <c r="AC177" s="150"/>
      <c r="AD177" s="150"/>
      <c r="AE177" s="150"/>
      <c r="AF177" s="150"/>
    </row>
    <row r="178" spans="1:32">
      <c r="B178" s="8" t="s">
        <v>101</v>
      </c>
      <c r="C178" s="219"/>
      <c r="D178" s="142">
        <v>4977.7700000000004</v>
      </c>
      <c r="E178" s="142">
        <v>6538.7700000000013</v>
      </c>
      <c r="F178" s="142">
        <v>7819.26</v>
      </c>
      <c r="G178" s="142">
        <v>9210.6200000000008</v>
      </c>
      <c r="H178" s="142">
        <v>12034.59</v>
      </c>
      <c r="I178" s="142">
        <v>12920.150000000001</v>
      </c>
      <c r="J178" s="142">
        <v>13433.019999999999</v>
      </c>
      <c r="K178" s="142">
        <v>13557.869999999999</v>
      </c>
      <c r="L178" s="142">
        <v>14227.78</v>
      </c>
      <c r="M178" s="142">
        <v>14456.2</v>
      </c>
      <c r="N178" s="143"/>
      <c r="O178" s="142">
        <v>1561.0000000000007</v>
      </c>
      <c r="P178" s="142">
        <v>1280.4899999999989</v>
      </c>
      <c r="Q178" s="142">
        <v>1391.3600000000001</v>
      </c>
      <c r="R178" s="142">
        <v>2823.97</v>
      </c>
      <c r="S178" s="142">
        <v>885.56000000000097</v>
      </c>
      <c r="T178" s="142">
        <v>512.86999999999807</v>
      </c>
      <c r="U178" s="142">
        <v>124.8500000000007</v>
      </c>
      <c r="V178" s="142">
        <v>669.91000000000156</v>
      </c>
      <c r="W178" s="142">
        <v>228.41999999999985</v>
      </c>
      <c r="X178" s="150"/>
      <c r="Y178" s="150"/>
      <c r="Z178" s="150"/>
      <c r="AA178" s="150"/>
      <c r="AB178" s="150"/>
      <c r="AC178" s="150"/>
      <c r="AD178" s="150"/>
      <c r="AE178" s="150"/>
      <c r="AF178" s="150"/>
    </row>
    <row r="179" spans="1:32" s="45" customFormat="1">
      <c r="A179" s="38"/>
      <c r="B179" s="5" t="s">
        <v>10</v>
      </c>
      <c r="C179" s="209" t="s">
        <v>298</v>
      </c>
      <c r="D179" s="139">
        <v>361921.56969999999</v>
      </c>
      <c r="E179" s="139">
        <v>398108.29120000004</v>
      </c>
      <c r="F179" s="139">
        <v>432451.87479999993</v>
      </c>
      <c r="G179" s="139">
        <v>469396.53949999996</v>
      </c>
      <c r="H179" s="139">
        <v>604774.402</v>
      </c>
      <c r="I179" s="139">
        <v>665878.29130000004</v>
      </c>
      <c r="J179" s="139">
        <v>793506.72459999996</v>
      </c>
      <c r="K179" s="139">
        <v>986098.11790000007</v>
      </c>
      <c r="L179" s="139">
        <v>1123671.7915999999</v>
      </c>
      <c r="M179" s="139">
        <v>1237203.6769000001</v>
      </c>
      <c r="N179" s="146"/>
      <c r="O179" s="139">
        <v>36186.721500000021</v>
      </c>
      <c r="P179" s="139">
        <v>34343.583599999918</v>
      </c>
      <c r="Q179" s="139">
        <v>36944.664699999979</v>
      </c>
      <c r="R179" s="139">
        <v>135377.86250000008</v>
      </c>
      <c r="S179" s="139">
        <v>61103.889299999995</v>
      </c>
      <c r="T179" s="139">
        <v>127628.43329999996</v>
      </c>
      <c r="U179" s="139">
        <v>192591.39330000008</v>
      </c>
      <c r="V179" s="139">
        <v>137573.67369999993</v>
      </c>
      <c r="W179" s="139">
        <v>113531.88530000007</v>
      </c>
      <c r="X179" s="149"/>
      <c r="Y179" s="149"/>
      <c r="Z179" s="149"/>
      <c r="AA179" s="149"/>
      <c r="AB179" s="149"/>
      <c r="AC179" s="149"/>
      <c r="AD179" s="149"/>
      <c r="AE179" s="149"/>
      <c r="AF179" s="149"/>
    </row>
    <row r="180" spans="1:32" s="45" customFormat="1">
      <c r="A180" s="38"/>
      <c r="B180" s="31" t="s">
        <v>26</v>
      </c>
      <c r="C180" s="209" t="s">
        <v>299</v>
      </c>
      <c r="D180" s="139">
        <v>361921.56969999999</v>
      </c>
      <c r="E180" s="139">
        <v>398108.29120000004</v>
      </c>
      <c r="F180" s="139">
        <v>432451.87479999993</v>
      </c>
      <c r="G180" s="139">
        <v>469396.53949999996</v>
      </c>
      <c r="H180" s="139">
        <v>604774.402</v>
      </c>
      <c r="I180" s="139">
        <v>665878.29130000004</v>
      </c>
      <c r="J180" s="139">
        <v>793506.72459999996</v>
      </c>
      <c r="K180" s="139">
        <v>986098.11790000007</v>
      </c>
      <c r="L180" s="139">
        <v>1123671.7915999999</v>
      </c>
      <c r="M180" s="139">
        <v>1237203.6769000001</v>
      </c>
      <c r="N180" s="146"/>
      <c r="O180" s="139">
        <v>36186.721500000021</v>
      </c>
      <c r="P180" s="139">
        <v>34343.583599999918</v>
      </c>
      <c r="Q180" s="139">
        <v>36944.664699999979</v>
      </c>
      <c r="R180" s="139">
        <v>135377.86250000008</v>
      </c>
      <c r="S180" s="139">
        <v>61103.889299999995</v>
      </c>
      <c r="T180" s="139">
        <v>127628.43329999996</v>
      </c>
      <c r="U180" s="139">
        <v>192591.39330000008</v>
      </c>
      <c r="V180" s="139">
        <v>137573.67369999993</v>
      </c>
      <c r="W180" s="139">
        <v>113531.88530000007</v>
      </c>
      <c r="X180" s="149"/>
      <c r="Y180" s="149"/>
      <c r="Z180" s="149"/>
      <c r="AA180" s="149"/>
      <c r="AB180" s="149"/>
      <c r="AC180" s="149"/>
      <c r="AD180" s="149"/>
      <c r="AE180" s="149"/>
      <c r="AF180" s="149"/>
    </row>
    <row r="181" spans="1:32">
      <c r="B181" s="208" t="s">
        <v>40</v>
      </c>
      <c r="C181" s="219"/>
      <c r="D181" s="142">
        <v>311199.64230000001</v>
      </c>
      <c r="E181" s="142">
        <v>342934.11499999999</v>
      </c>
      <c r="F181" s="142">
        <v>376436.63669999997</v>
      </c>
      <c r="G181" s="142">
        <v>408282.03359999997</v>
      </c>
      <c r="H181" s="142">
        <v>472090.71139999997</v>
      </c>
      <c r="I181" s="142">
        <v>527556.7365</v>
      </c>
      <c r="J181" s="142">
        <v>655224.14709999994</v>
      </c>
      <c r="K181" s="142">
        <v>837291.94500000007</v>
      </c>
      <c r="L181" s="142">
        <v>970913.49879999994</v>
      </c>
      <c r="M181" s="142">
        <v>971013.49879999994</v>
      </c>
      <c r="N181" s="143"/>
      <c r="O181" s="142">
        <v>31711.192699999992</v>
      </c>
      <c r="P181" s="142">
        <v>33499.521699999968</v>
      </c>
      <c r="Q181" s="142">
        <v>31758.561200000007</v>
      </c>
      <c r="R181" s="142">
        <v>63740.977799999986</v>
      </c>
      <c r="S181" s="142">
        <v>55430.275100000043</v>
      </c>
      <c r="T181" s="142">
        <v>130533.53819999998</v>
      </c>
      <c r="U181" s="142">
        <v>178620.22020000004</v>
      </c>
      <c r="V181" s="142">
        <v>132572.55379999994</v>
      </c>
      <c r="W181" s="142">
        <v>103146.87190000004</v>
      </c>
      <c r="X181" s="150"/>
      <c r="Y181" s="150"/>
      <c r="Z181" s="150"/>
      <c r="AA181" s="150"/>
      <c r="AB181" s="150"/>
      <c r="AC181" s="150"/>
      <c r="AD181" s="150"/>
      <c r="AE181" s="150"/>
      <c r="AF181" s="150"/>
    </row>
    <row r="182" spans="1:32">
      <c r="B182" s="6" t="s">
        <v>41</v>
      </c>
      <c r="C182" s="219"/>
      <c r="D182" s="142">
        <v>5.8179999999999996</v>
      </c>
      <c r="E182" s="142">
        <v>5.8179999999999996</v>
      </c>
      <c r="F182" s="142">
        <v>5.8179999999999996</v>
      </c>
      <c r="G182" s="142">
        <v>5.8179999999999996</v>
      </c>
      <c r="H182" s="142">
        <v>5.8179999999999996</v>
      </c>
      <c r="I182" s="142">
        <v>5.8179999999999996</v>
      </c>
      <c r="J182" s="142">
        <v>5.8179999999999996</v>
      </c>
      <c r="K182" s="142">
        <v>5.8179999999999996</v>
      </c>
      <c r="L182" s="142">
        <v>5.8179999999999996</v>
      </c>
      <c r="M182" s="142">
        <v>5.8179999999999996</v>
      </c>
      <c r="N182" s="143"/>
      <c r="O182" s="142">
        <v>0</v>
      </c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50"/>
      <c r="Y182" s="150"/>
      <c r="Z182" s="150"/>
      <c r="AA182" s="150"/>
      <c r="AB182" s="150"/>
      <c r="AC182" s="150"/>
      <c r="AD182" s="150"/>
      <c r="AE182" s="150"/>
      <c r="AF182" s="150"/>
    </row>
    <row r="183" spans="1:32">
      <c r="B183" s="6" t="s">
        <v>42</v>
      </c>
      <c r="C183" s="219"/>
      <c r="D183" s="142">
        <v>58402.017099999997</v>
      </c>
      <c r="E183" s="142">
        <v>73290.771299999993</v>
      </c>
      <c r="F183" s="142">
        <v>90173.829899999997</v>
      </c>
      <c r="G183" s="142">
        <v>99364.352199999994</v>
      </c>
      <c r="H183" s="142">
        <v>126640.78689999999</v>
      </c>
      <c r="I183" s="142">
        <v>154717.63879999999</v>
      </c>
      <c r="J183" s="142">
        <v>249315.38430000001</v>
      </c>
      <c r="K183" s="142">
        <v>364279.57550000004</v>
      </c>
      <c r="L183" s="142">
        <v>444108.78059999994</v>
      </c>
      <c r="M183" s="142">
        <v>466831.23329999996</v>
      </c>
      <c r="N183" s="143"/>
      <c r="O183" s="142">
        <v>14888.754199999994</v>
      </c>
      <c r="P183" s="142">
        <v>16883.058600000004</v>
      </c>
      <c r="Q183" s="142">
        <v>9190.5222999999969</v>
      </c>
      <c r="R183" s="142">
        <v>27276.434699999994</v>
      </c>
      <c r="S183" s="142">
        <v>28076.851899999998</v>
      </c>
      <c r="T183" s="142">
        <v>94597.745500000019</v>
      </c>
      <c r="U183" s="142">
        <v>114964.19120000004</v>
      </c>
      <c r="V183" s="142">
        <v>79829.205099999905</v>
      </c>
      <c r="W183" s="142">
        <v>22722.452700000031</v>
      </c>
      <c r="X183" s="150"/>
      <c r="Y183" s="150"/>
      <c r="Z183" s="150"/>
      <c r="AA183" s="150"/>
      <c r="AB183" s="150"/>
      <c r="AC183" s="150"/>
      <c r="AD183" s="150"/>
      <c r="AE183" s="150"/>
      <c r="AF183" s="150"/>
    </row>
    <row r="184" spans="1:32">
      <c r="B184" s="6" t="s">
        <v>43</v>
      </c>
      <c r="C184" s="219"/>
      <c r="D184" s="142">
        <v>0</v>
      </c>
      <c r="E184" s="142">
        <v>0</v>
      </c>
      <c r="F184" s="142">
        <v>0</v>
      </c>
      <c r="G184" s="142">
        <v>0</v>
      </c>
      <c r="H184" s="142">
        <v>0</v>
      </c>
      <c r="I184" s="142">
        <v>0</v>
      </c>
      <c r="J184" s="142">
        <v>0</v>
      </c>
      <c r="K184" s="142">
        <v>0</v>
      </c>
      <c r="L184" s="142">
        <v>0</v>
      </c>
      <c r="M184" s="142">
        <v>0</v>
      </c>
      <c r="N184" s="143"/>
      <c r="O184" s="142">
        <v>0</v>
      </c>
      <c r="P184" s="142">
        <v>0</v>
      </c>
      <c r="Q184" s="142">
        <v>0</v>
      </c>
      <c r="R184" s="142">
        <v>0</v>
      </c>
      <c r="S184" s="142">
        <v>0</v>
      </c>
      <c r="T184" s="142">
        <v>0</v>
      </c>
      <c r="U184" s="142">
        <v>0</v>
      </c>
      <c r="V184" s="142">
        <v>0</v>
      </c>
      <c r="W184" s="142">
        <v>0</v>
      </c>
      <c r="X184" s="150"/>
      <c r="Y184" s="150"/>
      <c r="Z184" s="150"/>
      <c r="AA184" s="150"/>
      <c r="AB184" s="150"/>
      <c r="AC184" s="150"/>
      <c r="AD184" s="150"/>
      <c r="AE184" s="150"/>
      <c r="AF184" s="150"/>
    </row>
    <row r="185" spans="1:32">
      <c r="B185" s="6" t="s">
        <v>44</v>
      </c>
      <c r="C185" s="219"/>
      <c r="D185" s="142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3"/>
      <c r="O185" s="142">
        <v>0</v>
      </c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50"/>
      <c r="Y185" s="150"/>
      <c r="Z185" s="150"/>
      <c r="AA185" s="150"/>
      <c r="AB185" s="150"/>
      <c r="AC185" s="150"/>
      <c r="AD185" s="150"/>
      <c r="AE185" s="150"/>
      <c r="AF185" s="150"/>
    </row>
    <row r="186" spans="1:32">
      <c r="B186" s="7" t="s">
        <v>45</v>
      </c>
      <c r="C186" s="219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3"/>
      <c r="O186" s="142">
        <v>0</v>
      </c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50"/>
      <c r="Y186" s="150"/>
      <c r="Z186" s="150"/>
      <c r="AA186" s="150"/>
      <c r="AB186" s="150"/>
      <c r="AC186" s="150"/>
      <c r="AD186" s="150"/>
      <c r="AE186" s="150"/>
      <c r="AF186" s="150"/>
    </row>
    <row r="187" spans="1:32">
      <c r="B187" s="7" t="s">
        <v>46</v>
      </c>
      <c r="C187" s="219"/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3"/>
      <c r="O187" s="142">
        <v>0</v>
      </c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50"/>
      <c r="Y187" s="150"/>
      <c r="Z187" s="150"/>
      <c r="AA187" s="150"/>
      <c r="AB187" s="150"/>
      <c r="AC187" s="150"/>
      <c r="AD187" s="150"/>
      <c r="AE187" s="150"/>
      <c r="AF187" s="150"/>
    </row>
    <row r="188" spans="1:32">
      <c r="B188" s="6" t="s">
        <v>317</v>
      </c>
      <c r="C188" s="219"/>
      <c r="D188" s="142">
        <v>250142.24530000001</v>
      </c>
      <c r="E188" s="142">
        <v>266964.6838</v>
      </c>
      <c r="F188" s="142">
        <v>283581.14689999999</v>
      </c>
      <c r="G188" s="142">
        <v>306149.18579999998</v>
      </c>
      <c r="H188" s="142">
        <v>342613.72889999999</v>
      </c>
      <c r="I188" s="142">
        <v>369967.15210000001</v>
      </c>
      <c r="J188" s="142">
        <v>405902.9448</v>
      </c>
      <c r="K188" s="142">
        <v>469558.97379999998</v>
      </c>
      <c r="L188" s="142">
        <v>522302.32250000001</v>
      </c>
      <c r="M188" s="142">
        <v>602726.74170000001</v>
      </c>
      <c r="N188" s="143"/>
      <c r="O188" s="142">
        <v>16822.438499999997</v>
      </c>
      <c r="P188" s="142">
        <v>16616.463099999964</v>
      </c>
      <c r="Q188" s="142">
        <v>22568.03890000001</v>
      </c>
      <c r="R188" s="142">
        <v>36464.543099999995</v>
      </c>
      <c r="S188" s="142">
        <v>27353.423200000041</v>
      </c>
      <c r="T188" s="142">
        <v>35935.792699999954</v>
      </c>
      <c r="U188" s="142">
        <v>63656.028999999988</v>
      </c>
      <c r="V188" s="142">
        <v>52743.348700000024</v>
      </c>
      <c r="W188" s="142">
        <v>80424.419200000004</v>
      </c>
      <c r="X188" s="150"/>
      <c r="Y188" s="150"/>
      <c r="Z188" s="150"/>
      <c r="AA188" s="150"/>
      <c r="AB188" s="150"/>
      <c r="AC188" s="150"/>
      <c r="AD188" s="150"/>
      <c r="AE188" s="150"/>
      <c r="AF188" s="150"/>
    </row>
    <row r="189" spans="1:32">
      <c r="B189" s="6" t="s">
        <v>108</v>
      </c>
      <c r="C189" s="219"/>
      <c r="D189" s="142">
        <v>0</v>
      </c>
      <c r="E189" s="142">
        <v>0</v>
      </c>
      <c r="F189" s="142">
        <v>0</v>
      </c>
      <c r="G189" s="142">
        <v>0</v>
      </c>
      <c r="H189" s="142">
        <v>0</v>
      </c>
      <c r="I189" s="142">
        <v>0</v>
      </c>
      <c r="J189" s="142">
        <v>0</v>
      </c>
      <c r="K189" s="142">
        <v>0</v>
      </c>
      <c r="L189" s="142">
        <v>0</v>
      </c>
      <c r="M189" s="142">
        <v>0</v>
      </c>
      <c r="N189" s="143"/>
      <c r="O189" s="142">
        <v>0</v>
      </c>
      <c r="P189" s="142">
        <v>0</v>
      </c>
      <c r="Q189" s="142">
        <v>0</v>
      </c>
      <c r="R189" s="142">
        <v>0</v>
      </c>
      <c r="S189" s="142">
        <v>0</v>
      </c>
      <c r="T189" s="142">
        <v>0</v>
      </c>
      <c r="U189" s="142">
        <v>0</v>
      </c>
      <c r="V189" s="142">
        <v>0</v>
      </c>
      <c r="W189" s="142">
        <v>0</v>
      </c>
      <c r="X189" s="150"/>
      <c r="Y189" s="150"/>
      <c r="Z189" s="150"/>
      <c r="AA189" s="150"/>
      <c r="AB189" s="150"/>
      <c r="AC189" s="150"/>
      <c r="AD189" s="150"/>
      <c r="AE189" s="150"/>
      <c r="AF189" s="150"/>
    </row>
    <row r="190" spans="1:32">
      <c r="B190" s="6" t="s">
        <v>48</v>
      </c>
      <c r="C190" s="219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8"/>
      <c r="O190" s="142">
        <v>0</v>
      </c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50"/>
      <c r="Y190" s="150"/>
      <c r="Z190" s="150"/>
      <c r="AA190" s="150"/>
      <c r="AB190" s="150"/>
      <c r="AC190" s="150"/>
      <c r="AD190" s="150"/>
      <c r="AE190" s="150"/>
      <c r="AF190" s="150"/>
    </row>
    <row r="191" spans="1:32">
      <c r="B191" s="6" t="s">
        <v>325</v>
      </c>
      <c r="C191" s="219"/>
      <c r="D191" s="142">
        <v>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3"/>
      <c r="O191" s="142">
        <v>0</v>
      </c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50"/>
      <c r="Y191" s="150"/>
      <c r="Z191" s="150"/>
      <c r="AA191" s="150"/>
      <c r="AB191" s="150"/>
      <c r="AC191" s="150"/>
      <c r="AD191" s="150"/>
      <c r="AE191" s="150"/>
      <c r="AF191" s="150"/>
    </row>
    <row r="192" spans="1:32">
      <c r="B192" s="8" t="s">
        <v>101</v>
      </c>
      <c r="C192" s="219"/>
      <c r="D192" s="142">
        <v>53371.489299999994</v>
      </c>
      <c r="E192" s="142">
        <v>57847.018100000001</v>
      </c>
      <c r="F192" s="142">
        <v>58691.08</v>
      </c>
      <c r="G192" s="142">
        <v>63877.183499999999</v>
      </c>
      <c r="H192" s="142">
        <v>135514.06820000001</v>
      </c>
      <c r="I192" s="142">
        <v>141187.68239999999</v>
      </c>
      <c r="J192" s="142">
        <v>138282.57750000001</v>
      </c>
      <c r="K192" s="142">
        <v>152253.7506</v>
      </c>
      <c r="L192" s="142">
        <v>157254.87049999999</v>
      </c>
      <c r="M192" s="142">
        <v>167639.88389999999</v>
      </c>
      <c r="N192" s="143"/>
      <c r="O192" s="142">
        <v>4475.5288000000064</v>
      </c>
      <c r="P192" s="142">
        <v>844.06189999999697</v>
      </c>
      <c r="Q192" s="142">
        <v>5186.1035000000011</v>
      </c>
      <c r="R192" s="142">
        <v>71636.884700000024</v>
      </c>
      <c r="S192" s="142">
        <v>5673.6141999999745</v>
      </c>
      <c r="T192" s="142">
        <v>-2905.1048999999693</v>
      </c>
      <c r="U192" s="142">
        <v>13971.173099999964</v>
      </c>
      <c r="V192" s="142">
        <v>5001.1199000000033</v>
      </c>
      <c r="W192" s="142">
        <v>10385.013400000003</v>
      </c>
      <c r="X192" s="150"/>
      <c r="Y192" s="150"/>
      <c r="Z192" s="150"/>
      <c r="AA192" s="150"/>
      <c r="AB192" s="150"/>
      <c r="AC192" s="150"/>
      <c r="AD192" s="150"/>
      <c r="AE192" s="150"/>
      <c r="AF192" s="150"/>
    </row>
    <row r="193" spans="1:32" s="45" customFormat="1">
      <c r="A193" s="38"/>
      <c r="B193" s="31" t="s">
        <v>27</v>
      </c>
      <c r="C193" s="209" t="s">
        <v>300</v>
      </c>
      <c r="D193" s="139">
        <v>0</v>
      </c>
      <c r="E193" s="139">
        <v>0</v>
      </c>
      <c r="F193" s="139">
        <v>0</v>
      </c>
      <c r="G193" s="139">
        <v>0</v>
      </c>
      <c r="H193" s="139">
        <v>0</v>
      </c>
      <c r="I193" s="139">
        <v>0</v>
      </c>
      <c r="J193" s="139">
        <v>0</v>
      </c>
      <c r="K193" s="139">
        <v>0</v>
      </c>
      <c r="L193" s="139">
        <v>0</v>
      </c>
      <c r="M193" s="139">
        <v>0</v>
      </c>
      <c r="N193" s="146"/>
      <c r="O193" s="139">
        <v>0</v>
      </c>
      <c r="P193" s="139">
        <v>0</v>
      </c>
      <c r="Q193" s="139">
        <v>0</v>
      </c>
      <c r="R193" s="139">
        <v>0</v>
      </c>
      <c r="S193" s="139">
        <v>0</v>
      </c>
      <c r="T193" s="139">
        <v>0</v>
      </c>
      <c r="U193" s="139">
        <v>0</v>
      </c>
      <c r="V193" s="139">
        <v>0</v>
      </c>
      <c r="W193" s="139">
        <v>0</v>
      </c>
      <c r="X193" s="149"/>
      <c r="Y193" s="149"/>
      <c r="Z193" s="149"/>
      <c r="AA193" s="149"/>
      <c r="AB193" s="149"/>
      <c r="AC193" s="149"/>
      <c r="AD193" s="149"/>
      <c r="AE193" s="149"/>
      <c r="AF193" s="149"/>
    </row>
    <row r="194" spans="1:32">
      <c r="B194" s="3" t="s">
        <v>12</v>
      </c>
      <c r="C194" s="210" t="s">
        <v>301</v>
      </c>
      <c r="D194" s="142">
        <v>0</v>
      </c>
      <c r="E194" s="142">
        <v>0</v>
      </c>
      <c r="F194" s="142">
        <v>0</v>
      </c>
      <c r="G194" s="142">
        <v>0</v>
      </c>
      <c r="H194" s="142">
        <v>0</v>
      </c>
      <c r="I194" s="142">
        <v>0</v>
      </c>
      <c r="J194" s="142">
        <v>0</v>
      </c>
      <c r="K194" s="142">
        <v>0</v>
      </c>
      <c r="L194" s="142">
        <v>0</v>
      </c>
      <c r="M194" s="142">
        <v>0</v>
      </c>
      <c r="N194" s="143"/>
      <c r="O194" s="142">
        <v>0</v>
      </c>
      <c r="P194" s="142">
        <v>0</v>
      </c>
      <c r="Q194" s="142">
        <v>0</v>
      </c>
      <c r="R194" s="142">
        <v>0</v>
      </c>
      <c r="S194" s="142">
        <v>0</v>
      </c>
      <c r="T194" s="142">
        <v>0</v>
      </c>
      <c r="U194" s="142">
        <v>0</v>
      </c>
      <c r="V194" s="142">
        <v>0</v>
      </c>
      <c r="W194" s="142">
        <v>0</v>
      </c>
      <c r="X194" s="150"/>
      <c r="Y194" s="150"/>
      <c r="Z194" s="150"/>
      <c r="AA194" s="150"/>
      <c r="AB194" s="150"/>
      <c r="AC194" s="150"/>
      <c r="AD194" s="150"/>
      <c r="AE194" s="150"/>
      <c r="AF194" s="150"/>
    </row>
    <row r="195" spans="1:32">
      <c r="B195" s="3" t="s">
        <v>13</v>
      </c>
      <c r="C195" s="210" t="s">
        <v>302</v>
      </c>
      <c r="D195" s="142">
        <v>0</v>
      </c>
      <c r="E195" s="142">
        <v>0</v>
      </c>
      <c r="F195" s="142">
        <v>0</v>
      </c>
      <c r="G195" s="142">
        <v>0</v>
      </c>
      <c r="H195" s="142">
        <v>0</v>
      </c>
      <c r="I195" s="142">
        <v>0</v>
      </c>
      <c r="J195" s="142">
        <v>0</v>
      </c>
      <c r="K195" s="142">
        <v>0</v>
      </c>
      <c r="L195" s="142">
        <v>0</v>
      </c>
      <c r="M195" s="142">
        <v>0</v>
      </c>
      <c r="N195" s="143"/>
      <c r="O195" s="142">
        <v>0</v>
      </c>
      <c r="P195" s="142">
        <v>0</v>
      </c>
      <c r="Q195" s="142">
        <v>0</v>
      </c>
      <c r="R195" s="142">
        <v>0</v>
      </c>
      <c r="S195" s="142">
        <v>0</v>
      </c>
      <c r="T195" s="142">
        <v>0</v>
      </c>
      <c r="U195" s="142">
        <v>0</v>
      </c>
      <c r="V195" s="142">
        <v>0</v>
      </c>
      <c r="W195" s="142">
        <v>0</v>
      </c>
      <c r="X195" s="150"/>
      <c r="Y195" s="150"/>
      <c r="Z195" s="150"/>
      <c r="AA195" s="150"/>
      <c r="AB195" s="150"/>
      <c r="AC195" s="150"/>
      <c r="AD195" s="150"/>
      <c r="AE195" s="150"/>
      <c r="AF195" s="150"/>
    </row>
    <row r="196" spans="1:32" s="45" customFormat="1">
      <c r="A196" s="38"/>
      <c r="B196" s="5" t="s">
        <v>28</v>
      </c>
      <c r="C196" s="209" t="s">
        <v>311</v>
      </c>
      <c r="D196" s="139">
        <v>0</v>
      </c>
      <c r="E196" s="139">
        <v>0</v>
      </c>
      <c r="F196" s="139">
        <v>0</v>
      </c>
      <c r="G196" s="139">
        <v>0</v>
      </c>
      <c r="H196" s="139">
        <v>0</v>
      </c>
      <c r="I196" s="139">
        <v>0</v>
      </c>
      <c r="J196" s="139">
        <v>0</v>
      </c>
      <c r="K196" s="139">
        <v>0</v>
      </c>
      <c r="L196" s="139">
        <v>0</v>
      </c>
      <c r="M196" s="139">
        <v>0</v>
      </c>
      <c r="N196" s="146"/>
      <c r="O196" s="139">
        <v>0</v>
      </c>
      <c r="P196" s="139">
        <v>0</v>
      </c>
      <c r="Q196" s="139">
        <v>0</v>
      </c>
      <c r="R196" s="139">
        <v>0</v>
      </c>
      <c r="S196" s="139">
        <v>0</v>
      </c>
      <c r="T196" s="139">
        <v>0</v>
      </c>
      <c r="U196" s="139">
        <v>0</v>
      </c>
      <c r="V196" s="139">
        <v>0</v>
      </c>
      <c r="W196" s="139">
        <v>0</v>
      </c>
      <c r="X196" s="149"/>
      <c r="Y196" s="149"/>
      <c r="Z196" s="149"/>
      <c r="AA196" s="149"/>
      <c r="AB196" s="149"/>
      <c r="AC196" s="149"/>
      <c r="AD196" s="149"/>
      <c r="AE196" s="149"/>
      <c r="AF196" s="149"/>
    </row>
    <row r="197" spans="1:32">
      <c r="B197" s="3" t="s">
        <v>15</v>
      </c>
      <c r="C197" s="210" t="s">
        <v>303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3"/>
      <c r="O197" s="142">
        <v>0</v>
      </c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50"/>
      <c r="Y197" s="150"/>
      <c r="Z197" s="150"/>
      <c r="AA197" s="150"/>
      <c r="AB197" s="150"/>
      <c r="AC197" s="150"/>
      <c r="AD197" s="150"/>
      <c r="AE197" s="150"/>
      <c r="AF197" s="150"/>
    </row>
    <row r="198" spans="1:32">
      <c r="B198" s="3" t="s">
        <v>16</v>
      </c>
      <c r="C198" s="210" t="s">
        <v>304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3"/>
      <c r="O198" s="142">
        <v>0</v>
      </c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50"/>
      <c r="Y198" s="150"/>
      <c r="Z198" s="150"/>
      <c r="AA198" s="150"/>
      <c r="AB198" s="150"/>
      <c r="AC198" s="150"/>
      <c r="AD198" s="150"/>
      <c r="AE198" s="150"/>
      <c r="AF198" s="150"/>
    </row>
    <row r="199" spans="1:32">
      <c r="B199" s="3" t="s">
        <v>17</v>
      </c>
      <c r="C199" s="210" t="s">
        <v>305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3"/>
      <c r="O199" s="142">
        <v>0</v>
      </c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50"/>
      <c r="Y199" s="150"/>
      <c r="Z199" s="150"/>
      <c r="AA199" s="150"/>
      <c r="AB199" s="150"/>
      <c r="AC199" s="150"/>
      <c r="AD199" s="150"/>
      <c r="AE199" s="150"/>
      <c r="AF199" s="150"/>
    </row>
    <row r="200" spans="1:32">
      <c r="B200" s="4" t="s">
        <v>34</v>
      </c>
      <c r="C200" s="42"/>
      <c r="D200" s="142">
        <v>0</v>
      </c>
      <c r="E200" s="142">
        <v>0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0</v>
      </c>
      <c r="M200" s="142">
        <v>0</v>
      </c>
      <c r="N200" s="143"/>
      <c r="O200" s="142">
        <v>0</v>
      </c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50"/>
      <c r="Y200" s="150"/>
      <c r="Z200" s="150"/>
      <c r="AA200" s="150"/>
      <c r="AB200" s="150"/>
      <c r="AC200" s="150"/>
      <c r="AD200" s="150"/>
      <c r="AE200" s="150"/>
      <c r="AF200" s="150"/>
    </row>
    <row r="201" spans="1:32">
      <c r="B201" s="3" t="s">
        <v>19</v>
      </c>
      <c r="C201" s="210" t="s">
        <v>306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3"/>
      <c r="O201" s="142">
        <v>0</v>
      </c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50"/>
      <c r="Y201" s="150"/>
      <c r="Z201" s="150"/>
      <c r="AA201" s="150"/>
      <c r="AB201" s="150"/>
      <c r="AC201" s="150"/>
      <c r="AD201" s="150"/>
      <c r="AE201" s="150"/>
      <c r="AF201" s="150"/>
    </row>
    <row r="202" spans="1:32">
      <c r="B202" s="3" t="s">
        <v>20</v>
      </c>
      <c r="C202" s="210" t="s">
        <v>307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3"/>
      <c r="O202" s="142">
        <v>0</v>
      </c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50"/>
      <c r="Y202" s="150"/>
      <c r="Z202" s="150"/>
      <c r="AA202" s="150"/>
      <c r="AB202" s="150"/>
      <c r="AC202" s="150"/>
      <c r="AD202" s="150"/>
      <c r="AE202" s="150"/>
      <c r="AF202" s="150"/>
    </row>
    <row r="203" spans="1:32" s="45" customFormat="1">
      <c r="A203" s="38"/>
      <c r="B203" s="5" t="s">
        <v>21</v>
      </c>
      <c r="C203" s="209" t="s">
        <v>308</v>
      </c>
      <c r="D203" s="139">
        <v>71000.608134128968</v>
      </c>
      <c r="E203" s="139">
        <v>82207.936032049285</v>
      </c>
      <c r="F203" s="139">
        <v>98940.495726279318</v>
      </c>
      <c r="G203" s="139">
        <v>122201.06073107291</v>
      </c>
      <c r="H203" s="139">
        <v>90959.042798897077</v>
      </c>
      <c r="I203" s="139">
        <v>125069.85453274399</v>
      </c>
      <c r="J203" s="139">
        <v>136458.78202081705</v>
      </c>
      <c r="K203" s="139">
        <v>208402.10663467864</v>
      </c>
      <c r="L203" s="139">
        <v>328753.75145056774</v>
      </c>
      <c r="M203" s="139">
        <v>74246.911001212575</v>
      </c>
      <c r="N203" s="146"/>
      <c r="O203" s="139">
        <v>11207.327897920311</v>
      </c>
      <c r="P203" s="139">
        <v>16732.559694230033</v>
      </c>
      <c r="Q203" s="139">
        <v>23260.565004793592</v>
      </c>
      <c r="R203" s="139">
        <v>-31242.017932175826</v>
      </c>
      <c r="S203" s="139">
        <v>34110.811733846916</v>
      </c>
      <c r="T203" s="139">
        <v>11388.927488073068</v>
      </c>
      <c r="U203" s="139">
        <v>71943.324613861594</v>
      </c>
      <c r="V203" s="139">
        <v>120351.64481588909</v>
      </c>
      <c r="W203" s="139">
        <v>-254506.84044935514</v>
      </c>
      <c r="X203" s="149"/>
      <c r="Y203" s="149"/>
      <c r="Z203" s="149"/>
      <c r="AA203" s="149"/>
      <c r="AB203" s="149"/>
      <c r="AC203" s="149"/>
      <c r="AD203" s="149"/>
      <c r="AE203" s="149"/>
      <c r="AF203" s="149"/>
    </row>
    <row r="204" spans="1:32" s="45" customFormat="1">
      <c r="A204" s="38"/>
      <c r="B204" s="9" t="s">
        <v>94</v>
      </c>
      <c r="C204" s="209" t="s">
        <v>309</v>
      </c>
      <c r="D204" s="139">
        <v>1.1728688955150368E-3</v>
      </c>
      <c r="E204" s="139">
        <v>2.9871554460894709E-3</v>
      </c>
      <c r="F204" s="139">
        <v>3.7101895508273651E-3</v>
      </c>
      <c r="G204" s="139">
        <v>9.8120203557112203E-3</v>
      </c>
      <c r="H204" s="139">
        <v>0.11379720846788886</v>
      </c>
      <c r="I204" s="139">
        <v>0</v>
      </c>
      <c r="J204" s="139">
        <v>1.0268455403621675</v>
      </c>
      <c r="K204" s="139">
        <v>0.94472281549569048</v>
      </c>
      <c r="L204" s="139">
        <v>0.28597133381153689</v>
      </c>
      <c r="M204" s="139">
        <v>0.27557861645542969</v>
      </c>
      <c r="N204" s="146"/>
      <c r="O204" s="139">
        <v>1.8142865505744342E-3</v>
      </c>
      <c r="P204" s="139">
        <v>7.2303410473789436E-4</v>
      </c>
      <c r="Q204" s="139">
        <v>6.1018308048838557E-3</v>
      </c>
      <c r="R204" s="139">
        <v>0.10398518811217763</v>
      </c>
      <c r="S204" s="139">
        <v>-0.11379720846788886</v>
      </c>
      <c r="T204" s="139">
        <v>1.0268455403621675</v>
      </c>
      <c r="U204" s="139">
        <v>-8.2122724866477009E-2</v>
      </c>
      <c r="V204" s="139">
        <v>-0.65875148168415365</v>
      </c>
      <c r="W204" s="139">
        <v>-1.0392717356107195E-2</v>
      </c>
      <c r="X204" s="149"/>
      <c r="Y204" s="149"/>
      <c r="Z204" s="149"/>
      <c r="AA204" s="149"/>
      <c r="AB204" s="149"/>
      <c r="AC204" s="149"/>
      <c r="AD204" s="149"/>
      <c r="AE204" s="149"/>
      <c r="AF204" s="149"/>
    </row>
    <row r="205" spans="1:32">
      <c r="B205" s="208" t="s">
        <v>40</v>
      </c>
      <c r="C205" s="219"/>
      <c r="D205" s="142">
        <v>1.1728688955150368E-3</v>
      </c>
      <c r="E205" s="142">
        <v>2.9871554460894709E-3</v>
      </c>
      <c r="F205" s="142">
        <v>3.7101895508273651E-3</v>
      </c>
      <c r="G205" s="142">
        <v>9.8120203557112203E-3</v>
      </c>
      <c r="H205" s="142">
        <v>0.11379720846788886</v>
      </c>
      <c r="I205" s="142">
        <v>0</v>
      </c>
      <c r="J205" s="142">
        <v>1.0268455403621675</v>
      </c>
      <c r="K205" s="142">
        <v>0.94472281549569048</v>
      </c>
      <c r="L205" s="142">
        <v>0.28597133381153689</v>
      </c>
      <c r="M205" s="142">
        <v>0.27557861645542969</v>
      </c>
      <c r="N205" s="143"/>
      <c r="O205" s="142">
        <v>1.8142865505744342E-3</v>
      </c>
      <c r="P205" s="142">
        <v>7.2303410473789436E-4</v>
      </c>
      <c r="Q205" s="142">
        <v>6.1018308048838557E-3</v>
      </c>
      <c r="R205" s="142">
        <v>0.10398518811217763</v>
      </c>
      <c r="S205" s="142">
        <v>-0.11379720846788886</v>
      </c>
      <c r="T205" s="142">
        <v>1.0268455403621675</v>
      </c>
      <c r="U205" s="142">
        <v>-8.2122724866477009E-2</v>
      </c>
      <c r="V205" s="142">
        <v>-0.65875148168415365</v>
      </c>
      <c r="W205" s="142">
        <v>-1.0392717356107195E-2</v>
      </c>
      <c r="X205" s="150"/>
      <c r="Y205" s="150"/>
      <c r="Z205" s="150"/>
      <c r="AA205" s="150"/>
      <c r="AB205" s="150"/>
      <c r="AC205" s="150"/>
      <c r="AD205" s="150"/>
      <c r="AE205" s="150"/>
      <c r="AF205" s="150"/>
    </row>
    <row r="206" spans="1:32">
      <c r="B206" s="6" t="s">
        <v>41</v>
      </c>
      <c r="C206" s="219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3"/>
      <c r="O206" s="142">
        <v>0</v>
      </c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50"/>
      <c r="Y206" s="150"/>
      <c r="Z206" s="150"/>
      <c r="AA206" s="150"/>
      <c r="AB206" s="150"/>
      <c r="AC206" s="150"/>
      <c r="AD206" s="150"/>
      <c r="AE206" s="150"/>
      <c r="AF206" s="150"/>
    </row>
    <row r="207" spans="1:32">
      <c r="B207" s="6" t="s">
        <v>42</v>
      </c>
      <c r="C207" s="219"/>
      <c r="D207" s="142">
        <v>0</v>
      </c>
      <c r="E207" s="142">
        <v>0</v>
      </c>
      <c r="F207" s="142">
        <v>0</v>
      </c>
      <c r="G207" s="142">
        <v>0</v>
      </c>
      <c r="H207" s="142">
        <v>0.11379720846788886</v>
      </c>
      <c r="I207" s="142">
        <v>0</v>
      </c>
      <c r="J207" s="142">
        <v>1.0268455403621675</v>
      </c>
      <c r="K207" s="142">
        <v>0.94472281549569048</v>
      </c>
      <c r="L207" s="142">
        <v>0.28597133381153689</v>
      </c>
      <c r="M207" s="142">
        <v>0.27557861645542969</v>
      </c>
      <c r="N207" s="143"/>
      <c r="O207" s="142">
        <v>0</v>
      </c>
      <c r="P207" s="142">
        <v>0</v>
      </c>
      <c r="Q207" s="142">
        <v>0</v>
      </c>
      <c r="R207" s="142">
        <v>0.11379720846788886</v>
      </c>
      <c r="S207" s="142">
        <v>-0.11379720846788886</v>
      </c>
      <c r="T207" s="142">
        <v>1.0268455403621675</v>
      </c>
      <c r="U207" s="142">
        <v>-8.2122724866477009E-2</v>
      </c>
      <c r="V207" s="142">
        <v>-0.65875148168415365</v>
      </c>
      <c r="W207" s="142">
        <v>-1.0392717356107195E-2</v>
      </c>
      <c r="X207" s="150"/>
      <c r="Y207" s="150"/>
      <c r="Z207" s="150"/>
      <c r="AA207" s="150"/>
      <c r="AB207" s="150"/>
      <c r="AC207" s="150"/>
      <c r="AD207" s="150"/>
      <c r="AE207" s="150"/>
      <c r="AF207" s="150"/>
    </row>
    <row r="208" spans="1:32">
      <c r="B208" s="6" t="s">
        <v>43</v>
      </c>
      <c r="C208" s="219"/>
      <c r="D208" s="142">
        <v>1.1728688955150368E-3</v>
      </c>
      <c r="E208" s="142">
        <v>2.9871554460894709E-3</v>
      </c>
      <c r="F208" s="142">
        <v>3.7101895508273651E-3</v>
      </c>
      <c r="G208" s="142">
        <v>9.8120203557112203E-3</v>
      </c>
      <c r="H208" s="142">
        <v>0</v>
      </c>
      <c r="I208" s="142">
        <v>0</v>
      </c>
      <c r="J208" s="142">
        <v>0</v>
      </c>
      <c r="K208" s="142">
        <v>0</v>
      </c>
      <c r="L208" s="142">
        <v>0</v>
      </c>
      <c r="M208" s="142">
        <v>0</v>
      </c>
      <c r="N208" s="143"/>
      <c r="O208" s="142">
        <v>1.8142865505744342E-3</v>
      </c>
      <c r="P208" s="142">
        <v>7.2303410473789436E-4</v>
      </c>
      <c r="Q208" s="142">
        <v>6.1018308048838557E-3</v>
      </c>
      <c r="R208" s="142">
        <v>-9.8120203557112203E-3</v>
      </c>
      <c r="S208" s="142">
        <v>0</v>
      </c>
      <c r="T208" s="142">
        <v>0</v>
      </c>
      <c r="U208" s="142">
        <v>0</v>
      </c>
      <c r="V208" s="142">
        <v>0</v>
      </c>
      <c r="W208" s="142">
        <v>0</v>
      </c>
      <c r="X208" s="150"/>
      <c r="Y208" s="150"/>
      <c r="Z208" s="150"/>
      <c r="AA208" s="150"/>
      <c r="AB208" s="150"/>
      <c r="AC208" s="150"/>
      <c r="AD208" s="150"/>
      <c r="AE208" s="150"/>
      <c r="AF208" s="150"/>
    </row>
    <row r="209" spans="1:32">
      <c r="B209" s="6" t="s">
        <v>44</v>
      </c>
      <c r="C209" s="219"/>
      <c r="D209" s="142">
        <v>0</v>
      </c>
      <c r="E209" s="142">
        <v>0</v>
      </c>
      <c r="F209" s="142">
        <v>0</v>
      </c>
      <c r="G209" s="142">
        <v>0</v>
      </c>
      <c r="H209" s="142">
        <v>0</v>
      </c>
      <c r="I209" s="142">
        <v>0</v>
      </c>
      <c r="J209" s="142">
        <v>0</v>
      </c>
      <c r="K209" s="142">
        <v>0</v>
      </c>
      <c r="L209" s="142">
        <v>0</v>
      </c>
      <c r="M209" s="142">
        <v>0</v>
      </c>
      <c r="N209" s="143"/>
      <c r="O209" s="142">
        <v>0</v>
      </c>
      <c r="P209" s="142">
        <v>0</v>
      </c>
      <c r="Q209" s="142">
        <v>0</v>
      </c>
      <c r="R209" s="142">
        <v>0</v>
      </c>
      <c r="S209" s="142">
        <v>0</v>
      </c>
      <c r="T209" s="142">
        <v>0</v>
      </c>
      <c r="U209" s="142">
        <v>0</v>
      </c>
      <c r="V209" s="142">
        <v>0</v>
      </c>
      <c r="W209" s="142">
        <v>0</v>
      </c>
      <c r="X209" s="150"/>
      <c r="Y209" s="150"/>
      <c r="Z209" s="150"/>
      <c r="AA209" s="150"/>
      <c r="AB209" s="150"/>
      <c r="AC209" s="150"/>
      <c r="AD209" s="150"/>
      <c r="AE209" s="150"/>
      <c r="AF209" s="150"/>
    </row>
    <row r="210" spans="1:32">
      <c r="B210" s="7" t="s">
        <v>45</v>
      </c>
      <c r="C210" s="219"/>
      <c r="D210" s="142">
        <v>0</v>
      </c>
      <c r="E210" s="142">
        <v>0</v>
      </c>
      <c r="F210" s="142">
        <v>0</v>
      </c>
      <c r="G210" s="142">
        <v>0</v>
      </c>
      <c r="H210" s="142">
        <v>0</v>
      </c>
      <c r="I210" s="142">
        <v>0</v>
      </c>
      <c r="J210" s="142">
        <v>0</v>
      </c>
      <c r="K210" s="142">
        <v>0</v>
      </c>
      <c r="L210" s="142">
        <v>0</v>
      </c>
      <c r="M210" s="142">
        <v>0</v>
      </c>
      <c r="N210" s="143"/>
      <c r="O210" s="142">
        <v>0</v>
      </c>
      <c r="P210" s="142">
        <v>0</v>
      </c>
      <c r="Q210" s="142">
        <v>0</v>
      </c>
      <c r="R210" s="142">
        <v>0</v>
      </c>
      <c r="S210" s="142">
        <v>0</v>
      </c>
      <c r="T210" s="142">
        <v>0</v>
      </c>
      <c r="U210" s="142">
        <v>0</v>
      </c>
      <c r="V210" s="142">
        <v>0</v>
      </c>
      <c r="W210" s="142">
        <v>0</v>
      </c>
      <c r="X210" s="150"/>
      <c r="Y210" s="150"/>
      <c r="Z210" s="150"/>
      <c r="AA210" s="150"/>
      <c r="AB210" s="150"/>
      <c r="AC210" s="150"/>
      <c r="AD210" s="150"/>
      <c r="AE210" s="150"/>
      <c r="AF210" s="150"/>
    </row>
    <row r="211" spans="1:32">
      <c r="B211" s="7" t="s">
        <v>46</v>
      </c>
      <c r="C211" s="219"/>
      <c r="D211" s="142">
        <v>0</v>
      </c>
      <c r="E211" s="142">
        <v>0</v>
      </c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3"/>
      <c r="O211" s="142">
        <v>0</v>
      </c>
      <c r="P211" s="142">
        <v>0</v>
      </c>
      <c r="Q211" s="142">
        <v>0</v>
      </c>
      <c r="R211" s="142">
        <v>0</v>
      </c>
      <c r="S211" s="142">
        <v>0</v>
      </c>
      <c r="T211" s="142">
        <v>0</v>
      </c>
      <c r="U211" s="142">
        <v>0</v>
      </c>
      <c r="V211" s="142">
        <v>0</v>
      </c>
      <c r="W211" s="142">
        <v>0</v>
      </c>
      <c r="X211" s="150"/>
      <c r="Y211" s="150"/>
      <c r="Z211" s="150"/>
      <c r="AA211" s="150"/>
      <c r="AB211" s="150"/>
      <c r="AC211" s="150"/>
      <c r="AD211" s="150"/>
      <c r="AE211" s="150"/>
      <c r="AF211" s="150"/>
    </row>
    <row r="212" spans="1:32">
      <c r="B212" s="6" t="s">
        <v>317</v>
      </c>
      <c r="C212" s="219"/>
      <c r="D212" s="142">
        <v>0</v>
      </c>
      <c r="E212" s="142">
        <v>0</v>
      </c>
      <c r="F212" s="142">
        <v>0</v>
      </c>
      <c r="G212" s="142">
        <v>0</v>
      </c>
      <c r="H212" s="142">
        <v>0</v>
      </c>
      <c r="I212" s="142">
        <v>0</v>
      </c>
      <c r="J212" s="142">
        <v>0</v>
      </c>
      <c r="K212" s="142">
        <v>0</v>
      </c>
      <c r="L212" s="142">
        <v>0</v>
      </c>
      <c r="M212" s="142">
        <v>0</v>
      </c>
      <c r="N212" s="143"/>
      <c r="O212" s="142">
        <v>0</v>
      </c>
      <c r="P212" s="142">
        <v>0</v>
      </c>
      <c r="Q212" s="142">
        <v>0</v>
      </c>
      <c r="R212" s="142">
        <v>0</v>
      </c>
      <c r="S212" s="142">
        <v>0</v>
      </c>
      <c r="T212" s="142">
        <v>0</v>
      </c>
      <c r="U212" s="142">
        <v>0</v>
      </c>
      <c r="V212" s="142">
        <v>0</v>
      </c>
      <c r="W212" s="142">
        <v>0</v>
      </c>
      <c r="X212" s="150"/>
      <c r="Y212" s="150"/>
      <c r="Z212" s="150"/>
      <c r="AA212" s="150"/>
      <c r="AB212" s="150"/>
      <c r="AC212" s="150"/>
      <c r="AD212" s="150"/>
      <c r="AE212" s="150"/>
      <c r="AF212" s="150"/>
    </row>
    <row r="213" spans="1:32">
      <c r="B213" s="6" t="s">
        <v>108</v>
      </c>
      <c r="C213" s="219"/>
      <c r="D213" s="142">
        <v>0</v>
      </c>
      <c r="E213" s="142">
        <v>0</v>
      </c>
      <c r="F213" s="142">
        <v>0</v>
      </c>
      <c r="G213" s="142">
        <v>0</v>
      </c>
      <c r="H213" s="142">
        <v>0</v>
      </c>
      <c r="I213" s="142">
        <v>0</v>
      </c>
      <c r="J213" s="142">
        <v>0</v>
      </c>
      <c r="K213" s="142">
        <v>0</v>
      </c>
      <c r="L213" s="142">
        <v>0</v>
      </c>
      <c r="M213" s="142">
        <v>0</v>
      </c>
      <c r="N213" s="143"/>
      <c r="O213" s="142">
        <v>0</v>
      </c>
      <c r="P213" s="142">
        <v>0</v>
      </c>
      <c r="Q213" s="142">
        <v>0</v>
      </c>
      <c r="R213" s="142">
        <v>0</v>
      </c>
      <c r="S213" s="142">
        <v>0</v>
      </c>
      <c r="T213" s="142">
        <v>0</v>
      </c>
      <c r="U213" s="142">
        <v>0</v>
      </c>
      <c r="V213" s="142">
        <v>0</v>
      </c>
      <c r="W213" s="142">
        <v>0</v>
      </c>
      <c r="X213" s="150"/>
      <c r="Y213" s="150"/>
      <c r="Z213" s="150"/>
      <c r="AA213" s="150"/>
      <c r="AB213" s="150"/>
      <c r="AC213" s="150"/>
      <c r="AD213" s="150"/>
      <c r="AE213" s="150"/>
      <c r="AF213" s="150"/>
    </row>
    <row r="214" spans="1:32">
      <c r="B214" s="6" t="s">
        <v>48</v>
      </c>
      <c r="C214" s="219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3"/>
      <c r="O214" s="142">
        <v>0</v>
      </c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50"/>
      <c r="Y214" s="150"/>
      <c r="Z214" s="150"/>
      <c r="AA214" s="150"/>
      <c r="AB214" s="150"/>
      <c r="AC214" s="150"/>
      <c r="AD214" s="150"/>
      <c r="AE214" s="150"/>
      <c r="AF214" s="150"/>
    </row>
    <row r="215" spans="1:32">
      <c r="B215" s="6" t="s">
        <v>325</v>
      </c>
      <c r="C215" s="219"/>
      <c r="D215" s="142">
        <v>0</v>
      </c>
      <c r="E215" s="142">
        <v>0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3"/>
      <c r="O215" s="142">
        <v>0</v>
      </c>
      <c r="P215" s="142">
        <v>0</v>
      </c>
      <c r="Q215" s="142">
        <v>0</v>
      </c>
      <c r="R215" s="142">
        <v>0</v>
      </c>
      <c r="S215" s="142">
        <v>0</v>
      </c>
      <c r="T215" s="142">
        <v>0</v>
      </c>
      <c r="U215" s="142">
        <v>0</v>
      </c>
      <c r="V215" s="142">
        <v>0</v>
      </c>
      <c r="W215" s="142">
        <v>0</v>
      </c>
      <c r="X215" s="150"/>
      <c r="Y215" s="150"/>
      <c r="Z215" s="150"/>
      <c r="AA215" s="150"/>
      <c r="AB215" s="150"/>
      <c r="AC215" s="150"/>
      <c r="AD215" s="150"/>
      <c r="AE215" s="150"/>
      <c r="AF215" s="150"/>
    </row>
    <row r="216" spans="1:32">
      <c r="B216" s="8" t="s">
        <v>101</v>
      </c>
      <c r="C216" s="219"/>
      <c r="D216" s="142">
        <v>0</v>
      </c>
      <c r="E216" s="142">
        <v>0</v>
      </c>
      <c r="F216" s="142">
        <v>0</v>
      </c>
      <c r="G216" s="142">
        <v>0</v>
      </c>
      <c r="H216" s="142">
        <v>0</v>
      </c>
      <c r="I216" s="142">
        <v>0</v>
      </c>
      <c r="J216" s="142">
        <v>0</v>
      </c>
      <c r="K216" s="142">
        <v>0</v>
      </c>
      <c r="L216" s="142">
        <v>0</v>
      </c>
      <c r="M216" s="142">
        <v>0</v>
      </c>
      <c r="N216" s="143"/>
      <c r="O216" s="142">
        <v>0</v>
      </c>
      <c r="P216" s="142">
        <v>0</v>
      </c>
      <c r="Q216" s="142">
        <v>0</v>
      </c>
      <c r="R216" s="142">
        <v>0</v>
      </c>
      <c r="S216" s="142">
        <v>0</v>
      </c>
      <c r="T216" s="142">
        <v>0</v>
      </c>
      <c r="U216" s="142">
        <v>0</v>
      </c>
      <c r="V216" s="142">
        <v>0</v>
      </c>
      <c r="W216" s="142">
        <v>0</v>
      </c>
      <c r="X216" s="150"/>
      <c r="Y216" s="150"/>
      <c r="Z216" s="150"/>
      <c r="AA216" s="150"/>
      <c r="AB216" s="150"/>
      <c r="AC216" s="150"/>
      <c r="AD216" s="150"/>
      <c r="AE216" s="150"/>
      <c r="AF216" s="150"/>
    </row>
    <row r="217" spans="1:32" s="45" customFormat="1" ht="14.25" customHeight="1">
      <c r="A217" s="38"/>
      <c r="B217" s="9" t="s">
        <v>95</v>
      </c>
      <c r="C217" s="209" t="s">
        <v>310</v>
      </c>
      <c r="D217" s="139">
        <v>71000.60696126007</v>
      </c>
      <c r="E217" s="139">
        <v>82207.933044893827</v>
      </c>
      <c r="F217" s="139">
        <v>98940.49201608976</v>
      </c>
      <c r="G217" s="139">
        <v>122201.05091905255</v>
      </c>
      <c r="H217" s="139">
        <v>90958.929001688608</v>
      </c>
      <c r="I217" s="139">
        <v>125069.85453274399</v>
      </c>
      <c r="J217" s="139">
        <v>136457.75517527669</v>
      </c>
      <c r="K217" s="139">
        <v>208401.16191186316</v>
      </c>
      <c r="L217" s="139">
        <v>328753.46547923388</v>
      </c>
      <c r="M217" s="139">
        <v>74246.635422596111</v>
      </c>
      <c r="N217" s="146"/>
      <c r="O217" s="139">
        <v>11207.326083633758</v>
      </c>
      <c r="P217" s="139">
        <v>16732.558971195933</v>
      </c>
      <c r="Q217" s="139">
        <v>23260.558902962781</v>
      </c>
      <c r="R217" s="139">
        <v>-31242.121917363944</v>
      </c>
      <c r="S217" s="139">
        <v>34110.925531055385</v>
      </c>
      <c r="T217" s="139">
        <v>11387.900642532713</v>
      </c>
      <c r="U217" s="139">
        <v>71943.406736586461</v>
      </c>
      <c r="V217" s="139">
        <v>120352.30356737075</v>
      </c>
      <c r="W217" s="139">
        <v>-254506.83005663776</v>
      </c>
      <c r="X217" s="149"/>
      <c r="Y217" s="149"/>
      <c r="Z217" s="149"/>
      <c r="AA217" s="149"/>
      <c r="AB217" s="149"/>
      <c r="AC217" s="149"/>
      <c r="AD217" s="149"/>
      <c r="AE217" s="149"/>
      <c r="AF217" s="149"/>
    </row>
    <row r="218" spans="1:32">
      <c r="B218" s="208" t="s">
        <v>40</v>
      </c>
      <c r="C218" s="18"/>
      <c r="D218" s="142">
        <v>65919.926961260076</v>
      </c>
      <c r="E218" s="142">
        <v>76523.053044893823</v>
      </c>
      <c r="F218" s="142">
        <v>92431.902016089734</v>
      </c>
      <c r="G218" s="142">
        <v>115247.93091905255</v>
      </c>
      <c r="H218" s="142">
        <v>82156.159001688575</v>
      </c>
      <c r="I218" s="142">
        <v>116422.59453274403</v>
      </c>
      <c r="J218" s="142">
        <v>127608.77517527679</v>
      </c>
      <c r="K218" s="142">
        <v>197834.42191186317</v>
      </c>
      <c r="L218" s="142">
        <v>316925.87547923392</v>
      </c>
      <c r="M218" s="142">
        <v>62419.045422596115</v>
      </c>
      <c r="N218" s="143"/>
      <c r="O218" s="142">
        <v>10603.126083633724</v>
      </c>
      <c r="P218" s="142">
        <v>15908.848971195943</v>
      </c>
      <c r="Q218" s="142">
        <v>22816.028902962811</v>
      </c>
      <c r="R218" s="142">
        <v>-33091.771917363985</v>
      </c>
      <c r="S218" s="142">
        <v>34266.435531055453</v>
      </c>
      <c r="T218" s="142">
        <v>11186.180642532754</v>
      </c>
      <c r="U218" s="142">
        <v>70225.646736586408</v>
      </c>
      <c r="V218" s="142">
        <v>119091.45356737071</v>
      </c>
      <c r="W218" s="142">
        <v>-254506.83005663782</v>
      </c>
      <c r="X218" s="150"/>
      <c r="Y218" s="150"/>
      <c r="Z218" s="150"/>
      <c r="AA218" s="150"/>
      <c r="AB218" s="150"/>
      <c r="AC218" s="150"/>
      <c r="AD218" s="150"/>
      <c r="AE218" s="150"/>
      <c r="AF218" s="150"/>
    </row>
    <row r="219" spans="1:32">
      <c r="B219" s="6" t="s">
        <v>41</v>
      </c>
      <c r="C219" s="18"/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3"/>
      <c r="O219" s="142">
        <v>0</v>
      </c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50"/>
      <c r="Y219" s="150"/>
      <c r="Z219" s="150"/>
      <c r="AA219" s="150"/>
      <c r="AB219" s="150"/>
      <c r="AC219" s="150"/>
      <c r="AD219" s="150"/>
      <c r="AE219" s="150"/>
      <c r="AF219" s="150"/>
    </row>
    <row r="220" spans="1:32">
      <c r="B220" s="6" t="s">
        <v>42</v>
      </c>
      <c r="C220" s="18"/>
      <c r="D220" s="142">
        <v>35842.897865375577</v>
      </c>
      <c r="E220" s="142">
        <v>36433.979494861851</v>
      </c>
      <c r="F220" s="142">
        <v>37425.919293677216</v>
      </c>
      <c r="G220" s="142">
        <v>46597.240894905291</v>
      </c>
      <c r="H220" s="142">
        <v>22126.991196487379</v>
      </c>
      <c r="I220" s="142">
        <v>24417.438379764462</v>
      </c>
      <c r="J220" s="142">
        <v>-19489.480581828491</v>
      </c>
      <c r="K220" s="142">
        <v>-479.94433904821045</v>
      </c>
      <c r="L220" s="142">
        <v>49413.542895414117</v>
      </c>
      <c r="M220" s="142">
        <v>51822.654870386228</v>
      </c>
      <c r="N220" s="143"/>
      <c r="O220" s="142">
        <v>591.0816294862741</v>
      </c>
      <c r="P220" s="142">
        <v>991.93979881537189</v>
      </c>
      <c r="Q220" s="142">
        <v>9171.3216012280718</v>
      </c>
      <c r="R220" s="142">
        <v>-24470.249698417912</v>
      </c>
      <c r="S220" s="142">
        <v>2290.4471832770837</v>
      </c>
      <c r="T220" s="142">
        <v>-43906.91896159295</v>
      </c>
      <c r="U220" s="142">
        <v>19009.536242780279</v>
      </c>
      <c r="V220" s="142">
        <v>49893.487234462329</v>
      </c>
      <c r="W220" s="142">
        <v>2409.1119749721088</v>
      </c>
      <c r="X220" s="150"/>
      <c r="Y220" s="150"/>
      <c r="Z220" s="150"/>
      <c r="AA220" s="150"/>
      <c r="AB220" s="150"/>
      <c r="AC220" s="150"/>
      <c r="AD220" s="150"/>
      <c r="AE220" s="150"/>
      <c r="AF220" s="150"/>
    </row>
    <row r="221" spans="1:32">
      <c r="B221" s="6" t="s">
        <v>43</v>
      </c>
      <c r="C221" s="18"/>
      <c r="D221" s="142">
        <v>161.93166804147234</v>
      </c>
      <c r="E221" s="142">
        <v>191.08256298178483</v>
      </c>
      <c r="F221" s="142">
        <v>192.46377336892243</v>
      </c>
      <c r="G221" s="142">
        <v>174.91459296526298</v>
      </c>
      <c r="H221" s="142">
        <v>310.39489370220099</v>
      </c>
      <c r="I221" s="142">
        <v>313.77752969357522</v>
      </c>
      <c r="J221" s="142">
        <v>525.98234560227274</v>
      </c>
      <c r="K221" s="142">
        <v>854.66613587642667</v>
      </c>
      <c r="L221" s="142">
        <v>667.92981368182586</v>
      </c>
      <c r="M221" s="142">
        <v>0</v>
      </c>
      <c r="N221" s="143"/>
      <c r="O221" s="142">
        <v>29.150894940312511</v>
      </c>
      <c r="P221" s="142">
        <v>1.381210387137588</v>
      </c>
      <c r="Q221" s="142">
        <v>-17.549180403659449</v>
      </c>
      <c r="R221" s="142">
        <v>135.48030073693801</v>
      </c>
      <c r="S221" s="142">
        <v>3.3826359913742721</v>
      </c>
      <c r="T221" s="142">
        <v>212.20481590869747</v>
      </c>
      <c r="U221" s="142">
        <v>328.68379027415398</v>
      </c>
      <c r="V221" s="142">
        <v>-186.73632219460083</v>
      </c>
      <c r="W221" s="142">
        <v>-667.92981368182586</v>
      </c>
      <c r="X221" s="150"/>
      <c r="Y221" s="150"/>
      <c r="Z221" s="150"/>
      <c r="AA221" s="150"/>
      <c r="AB221" s="150"/>
      <c r="AC221" s="150"/>
      <c r="AD221" s="150"/>
      <c r="AE221" s="150"/>
      <c r="AF221" s="150"/>
    </row>
    <row r="222" spans="1:32">
      <c r="B222" s="6" t="s">
        <v>44</v>
      </c>
      <c r="C222" s="18"/>
      <c r="D222" s="142">
        <v>26198.228999999999</v>
      </c>
      <c r="E222" s="142">
        <v>35683.303</v>
      </c>
      <c r="F222" s="142">
        <v>49798.515499999994</v>
      </c>
      <c r="G222" s="142">
        <v>63115.676900000006</v>
      </c>
      <c r="H222" s="142">
        <v>53594.345799999996</v>
      </c>
      <c r="I222" s="142">
        <v>84474.286699999997</v>
      </c>
      <c r="J222" s="142">
        <v>139010.47320000001</v>
      </c>
      <c r="K222" s="142">
        <v>189486.83839999998</v>
      </c>
      <c r="L222" s="142">
        <v>258605.24669999996</v>
      </c>
      <c r="M222" s="142">
        <v>1523.5672</v>
      </c>
      <c r="N222" s="143"/>
      <c r="O222" s="142">
        <v>9485.0740000000023</v>
      </c>
      <c r="P222" s="142">
        <v>14115.212499999996</v>
      </c>
      <c r="Q222" s="142">
        <v>13317.161400000008</v>
      </c>
      <c r="R222" s="142">
        <v>-9521.3311000000085</v>
      </c>
      <c r="S222" s="142">
        <v>30879.940899999998</v>
      </c>
      <c r="T222" s="142">
        <v>54536.186500000011</v>
      </c>
      <c r="U222" s="142">
        <v>50476.365199999964</v>
      </c>
      <c r="V222" s="142">
        <v>69118.408299999981</v>
      </c>
      <c r="W222" s="142">
        <v>-257081.67949999997</v>
      </c>
      <c r="X222" s="150"/>
      <c r="Y222" s="150"/>
      <c r="Z222" s="150"/>
      <c r="AA222" s="150"/>
      <c r="AB222" s="150"/>
      <c r="AC222" s="150"/>
      <c r="AD222" s="150"/>
      <c r="AE222" s="150"/>
      <c r="AF222" s="150"/>
    </row>
    <row r="223" spans="1:32">
      <c r="B223" s="7" t="s">
        <v>45</v>
      </c>
      <c r="C223" s="18"/>
      <c r="D223" s="142">
        <v>26131.4755</v>
      </c>
      <c r="E223" s="142">
        <v>35626.479599999999</v>
      </c>
      <c r="F223" s="142">
        <v>49470.327099999995</v>
      </c>
      <c r="G223" s="142">
        <v>62543.606400000011</v>
      </c>
      <c r="H223" s="142">
        <v>53488.275999999998</v>
      </c>
      <c r="I223" s="142">
        <v>84456.467899999989</v>
      </c>
      <c r="J223" s="142">
        <v>139001.2898</v>
      </c>
      <c r="K223" s="142">
        <v>189483.06669999997</v>
      </c>
      <c r="L223" s="142">
        <v>258485.47209999996</v>
      </c>
      <c r="M223" s="142">
        <v>1343.2214999999999</v>
      </c>
      <c r="N223" s="143"/>
      <c r="O223" s="142">
        <v>9495.0041000000001</v>
      </c>
      <c r="P223" s="142">
        <v>13843.847499999998</v>
      </c>
      <c r="Q223" s="142">
        <v>13073.279300000013</v>
      </c>
      <c r="R223" s="142">
        <v>-9055.3304000000135</v>
      </c>
      <c r="S223" s="142">
        <v>30968.191899999998</v>
      </c>
      <c r="T223" s="142">
        <v>54544.821900000003</v>
      </c>
      <c r="U223" s="142">
        <v>50481.776899999975</v>
      </c>
      <c r="V223" s="142">
        <v>69002.405400000003</v>
      </c>
      <c r="W223" s="142">
        <v>-257142.2506</v>
      </c>
      <c r="X223" s="150"/>
      <c r="Y223" s="150"/>
      <c r="Z223" s="150"/>
      <c r="AA223" s="150"/>
      <c r="AB223" s="150"/>
      <c r="AC223" s="150"/>
      <c r="AD223" s="150"/>
      <c r="AE223" s="150"/>
      <c r="AF223" s="150"/>
    </row>
    <row r="224" spans="1:32">
      <c r="B224" s="7" t="s">
        <v>46</v>
      </c>
      <c r="C224" s="18"/>
      <c r="D224" s="142">
        <v>66.753500000000003</v>
      </c>
      <c r="E224" s="142">
        <v>56.823399999999999</v>
      </c>
      <c r="F224" s="142">
        <v>328.1884</v>
      </c>
      <c r="G224" s="142">
        <v>572.07050000000004</v>
      </c>
      <c r="H224" s="142">
        <v>106.06979999999999</v>
      </c>
      <c r="I224" s="142">
        <v>17.818800000000003</v>
      </c>
      <c r="J224" s="142">
        <v>9.1834000000000007</v>
      </c>
      <c r="K224" s="142">
        <v>3.7717000000000001</v>
      </c>
      <c r="L224" s="142">
        <v>119.77459999999999</v>
      </c>
      <c r="M224" s="142">
        <v>180.34569999999999</v>
      </c>
      <c r="N224" s="143"/>
      <c r="O224" s="142">
        <v>-9.9300999999999977</v>
      </c>
      <c r="P224" s="142">
        <v>271.36500000000001</v>
      </c>
      <c r="Q224" s="142">
        <v>243.88210000000009</v>
      </c>
      <c r="R224" s="142">
        <v>-466.00070000000005</v>
      </c>
      <c r="S224" s="142">
        <v>-88.250999999999991</v>
      </c>
      <c r="T224" s="142">
        <v>-8.6354000000000006</v>
      </c>
      <c r="U224" s="142">
        <v>-5.4116999999999997</v>
      </c>
      <c r="V224" s="142">
        <v>116.0029</v>
      </c>
      <c r="W224" s="142">
        <v>60.571099999999987</v>
      </c>
      <c r="X224" s="150"/>
      <c r="Y224" s="150"/>
      <c r="Z224" s="150"/>
      <c r="AA224" s="150"/>
      <c r="AB224" s="150"/>
      <c r="AC224" s="150"/>
      <c r="AD224" s="150"/>
      <c r="AE224" s="150"/>
      <c r="AF224" s="150"/>
    </row>
    <row r="225" spans="1:32">
      <c r="B225" s="6" t="s">
        <v>317</v>
      </c>
      <c r="C225" s="18"/>
      <c r="D225" s="142">
        <v>3266.6005278430384</v>
      </c>
      <c r="E225" s="142">
        <v>3691.8140370501733</v>
      </c>
      <c r="F225" s="142">
        <v>4162.0618990436087</v>
      </c>
      <c r="G225" s="142">
        <v>4747.3817311820003</v>
      </c>
      <c r="H225" s="142">
        <v>5451.2882614990003</v>
      </c>
      <c r="I225" s="142">
        <v>6197.0730232860005</v>
      </c>
      <c r="J225" s="142">
        <v>6476.0049615030002</v>
      </c>
      <c r="K225" s="142">
        <v>6983.2595150349998</v>
      </c>
      <c r="L225" s="142">
        <v>7790.7018201380015</v>
      </c>
      <c r="M225" s="142">
        <v>8540.1267022098855</v>
      </c>
      <c r="N225" s="143"/>
      <c r="O225" s="142">
        <v>425.21350920713485</v>
      </c>
      <c r="P225" s="142">
        <v>470.24786199343538</v>
      </c>
      <c r="Q225" s="142">
        <v>585.31983213839135</v>
      </c>
      <c r="R225" s="142">
        <v>703.90653031700049</v>
      </c>
      <c r="S225" s="142">
        <v>745.78476178700021</v>
      </c>
      <c r="T225" s="142">
        <v>278.93193821699924</v>
      </c>
      <c r="U225" s="142">
        <v>507.25455353200033</v>
      </c>
      <c r="V225" s="142">
        <v>807.44230510300099</v>
      </c>
      <c r="W225" s="142">
        <v>749.42488207188376</v>
      </c>
      <c r="X225" s="150"/>
      <c r="Y225" s="150"/>
      <c r="Z225" s="150"/>
      <c r="AA225" s="150"/>
      <c r="AB225" s="150"/>
      <c r="AC225" s="150"/>
      <c r="AD225" s="150"/>
      <c r="AE225" s="150"/>
      <c r="AF225" s="150"/>
    </row>
    <row r="226" spans="1:32">
      <c r="B226" s="6" t="s">
        <v>108</v>
      </c>
      <c r="C226" s="18"/>
      <c r="D226" s="142">
        <v>400.93510000000003</v>
      </c>
      <c r="E226" s="142">
        <v>481.30905000000001</v>
      </c>
      <c r="F226" s="142">
        <v>822.13064999999995</v>
      </c>
      <c r="G226" s="142">
        <v>588.42700000000002</v>
      </c>
      <c r="H226" s="142">
        <v>653.65425000000005</v>
      </c>
      <c r="I226" s="142">
        <v>1005.5789000000001</v>
      </c>
      <c r="J226" s="142">
        <v>1075.26135</v>
      </c>
      <c r="K226" s="142">
        <v>980.91330000000005</v>
      </c>
      <c r="L226" s="142">
        <v>441.80175000000003</v>
      </c>
      <c r="M226" s="142">
        <v>527.72685000000001</v>
      </c>
      <c r="N226" s="143"/>
      <c r="O226" s="142">
        <v>80.373949999999979</v>
      </c>
      <c r="P226" s="142">
        <v>340.82159999999988</v>
      </c>
      <c r="Q226" s="142">
        <v>-233.7036499999999</v>
      </c>
      <c r="R226" s="142">
        <v>65.227250000000055</v>
      </c>
      <c r="S226" s="142">
        <v>351.92465000000004</v>
      </c>
      <c r="T226" s="142">
        <v>69.682449999999989</v>
      </c>
      <c r="U226" s="142">
        <v>-94.348049999999972</v>
      </c>
      <c r="V226" s="142">
        <v>-539.11155000000008</v>
      </c>
      <c r="W226" s="142">
        <v>85.925099999999958</v>
      </c>
      <c r="X226" s="150"/>
      <c r="Y226" s="150"/>
      <c r="Z226" s="150"/>
      <c r="AA226" s="150"/>
      <c r="AB226" s="150"/>
      <c r="AC226" s="150"/>
      <c r="AD226" s="150"/>
      <c r="AE226" s="150"/>
      <c r="AF226" s="150"/>
    </row>
    <row r="227" spans="1:32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8"/>
      <c r="O227" s="142">
        <v>0</v>
      </c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50"/>
      <c r="Y227" s="150"/>
      <c r="Z227" s="150"/>
      <c r="AA227" s="150"/>
      <c r="AB227" s="150"/>
      <c r="AC227" s="150"/>
      <c r="AD227" s="150"/>
      <c r="AE227" s="150"/>
      <c r="AF227" s="150"/>
    </row>
    <row r="228" spans="1:32">
      <c r="B228" s="6" t="s">
        <v>325</v>
      </c>
      <c r="C228" s="18"/>
      <c r="D228" s="142">
        <v>49.332799999999999</v>
      </c>
      <c r="E228" s="142">
        <v>41.564900000000002</v>
      </c>
      <c r="F228" s="142">
        <v>30.810900000000004</v>
      </c>
      <c r="G228" s="142">
        <v>24.2898</v>
      </c>
      <c r="H228" s="142">
        <v>19.4846</v>
      </c>
      <c r="I228" s="142">
        <v>14.44</v>
      </c>
      <c r="J228" s="142">
        <v>10.533899999999999</v>
      </c>
      <c r="K228" s="142">
        <v>8.6889000000000003</v>
      </c>
      <c r="L228" s="142">
        <v>6.6524999999999999</v>
      </c>
      <c r="M228" s="142">
        <v>4.9698000000000002</v>
      </c>
      <c r="N228" s="143"/>
      <c r="O228" s="142">
        <v>-7.7679</v>
      </c>
      <c r="P228" s="142">
        <v>-10.753999999999998</v>
      </c>
      <c r="Q228" s="142">
        <v>-6.5211000000000023</v>
      </c>
      <c r="R228" s="142">
        <v>-4.805200000000001</v>
      </c>
      <c r="S228" s="142">
        <v>-5.0445999999999991</v>
      </c>
      <c r="T228" s="142">
        <v>-3.9061000000000012</v>
      </c>
      <c r="U228" s="142">
        <v>-1.8449999999999993</v>
      </c>
      <c r="V228" s="142">
        <v>-2.0363999999999995</v>
      </c>
      <c r="W228" s="142">
        <v>-1.6827000000000001</v>
      </c>
      <c r="X228" s="150"/>
      <c r="Y228" s="150"/>
      <c r="Z228" s="150"/>
      <c r="AA228" s="150"/>
      <c r="AB228" s="150"/>
      <c r="AC228" s="150"/>
      <c r="AD228" s="150"/>
      <c r="AE228" s="150"/>
      <c r="AF228" s="150"/>
    </row>
    <row r="229" spans="1:32">
      <c r="B229" s="8" t="s">
        <v>101</v>
      </c>
      <c r="C229" s="18"/>
      <c r="D229" s="142">
        <v>5080.68</v>
      </c>
      <c r="E229" s="142">
        <v>5684.88</v>
      </c>
      <c r="F229" s="142">
        <v>6508.5899999999992</v>
      </c>
      <c r="G229" s="142">
        <v>6953.12</v>
      </c>
      <c r="H229" s="142">
        <v>8802.77</v>
      </c>
      <c r="I229" s="142">
        <v>8647.26</v>
      </c>
      <c r="J229" s="142">
        <v>8848.98</v>
      </c>
      <c r="K229" s="142">
        <v>10566.74</v>
      </c>
      <c r="L229" s="142">
        <v>11827.59</v>
      </c>
      <c r="M229" s="142">
        <v>11827.59</v>
      </c>
      <c r="N229" s="143"/>
      <c r="O229" s="142">
        <v>604.20000000000016</v>
      </c>
      <c r="P229" s="142">
        <v>823.70999999999913</v>
      </c>
      <c r="Q229" s="142">
        <v>444.53000000000031</v>
      </c>
      <c r="R229" s="142">
        <v>1849.6500000000012</v>
      </c>
      <c r="S229" s="142">
        <v>-155.51000000000101</v>
      </c>
      <c r="T229" s="142">
        <v>201.71999999999883</v>
      </c>
      <c r="U229" s="142">
        <v>1717.7600000000011</v>
      </c>
      <c r="V229" s="142">
        <v>1260.8499999999992</v>
      </c>
      <c r="W229" s="142">
        <v>0</v>
      </c>
      <c r="X229" s="150"/>
      <c r="Y229" s="150"/>
      <c r="Z229" s="150"/>
      <c r="AA229" s="150"/>
      <c r="AB229" s="150"/>
      <c r="AC229" s="150"/>
      <c r="AD229" s="150"/>
      <c r="AE229" s="150"/>
      <c r="AF229" s="150"/>
    </row>
    <row r="230" spans="1:32" s="45" customFormat="1">
      <c r="A230" s="38"/>
      <c r="B230" s="5" t="s">
        <v>29</v>
      </c>
      <c r="C230" s="2"/>
      <c r="D230" s="139">
        <v>0</v>
      </c>
      <c r="E230" s="139">
        <v>0</v>
      </c>
      <c r="F230" s="139">
        <v>0</v>
      </c>
      <c r="G230" s="139">
        <v>0</v>
      </c>
      <c r="H230" s="139">
        <v>0</v>
      </c>
      <c r="I230" s="139">
        <v>1925.4421</v>
      </c>
      <c r="J230" s="139">
        <v>1117.4335000000001</v>
      </c>
      <c r="K230" s="139">
        <v>874.83310000000006</v>
      </c>
      <c r="L230" s="139">
        <v>879.41869999999994</v>
      </c>
      <c r="M230" s="139">
        <v>877.10580000000004</v>
      </c>
      <c r="N230" s="146"/>
      <c r="O230" s="139">
        <v>0</v>
      </c>
      <c r="P230" s="139">
        <v>0</v>
      </c>
      <c r="Q230" s="139">
        <v>0</v>
      </c>
      <c r="R230" s="139">
        <v>0</v>
      </c>
      <c r="S230" s="139">
        <v>1925.4421</v>
      </c>
      <c r="T230" s="139">
        <v>-808.0086</v>
      </c>
      <c r="U230" s="139">
        <v>-242.60040000000006</v>
      </c>
      <c r="V230" s="139">
        <v>4.5855999999998787</v>
      </c>
      <c r="W230" s="139">
        <v>-2.3128999999999067</v>
      </c>
      <c r="X230" s="149"/>
      <c r="Y230" s="149"/>
      <c r="Z230" s="149"/>
      <c r="AA230" s="149"/>
      <c r="AB230" s="149"/>
      <c r="AC230" s="149"/>
      <c r="AD230" s="149"/>
      <c r="AE230" s="149"/>
      <c r="AF230" s="149"/>
    </row>
    <row r="231" spans="1:32" s="45" customFormat="1">
      <c r="A231" s="38"/>
      <c r="B231" s="5" t="s">
        <v>96</v>
      </c>
      <c r="C231" s="2"/>
      <c r="D231" s="139">
        <v>0</v>
      </c>
      <c r="E231" s="139">
        <v>7.73070496506989E-10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40"/>
      <c r="O231" s="139">
        <v>7.73070496506989E-10</v>
      </c>
      <c r="P231" s="139">
        <v>-7.73070496506989E-10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49"/>
      <c r="Y231" s="149"/>
      <c r="Z231" s="149"/>
      <c r="AA231" s="149"/>
      <c r="AB231" s="149"/>
      <c r="AC231" s="149"/>
      <c r="AD231" s="149"/>
      <c r="AE231" s="149"/>
      <c r="AF231" s="149"/>
    </row>
    <row r="232" spans="1:32" s="45" customFormat="1">
      <c r="A232" s="38"/>
      <c r="B232" s="5" t="s">
        <v>100</v>
      </c>
      <c r="C232" s="2"/>
      <c r="D232" s="139">
        <v>1462155.4895589768</v>
      </c>
      <c r="E232" s="139">
        <v>1592468.7811197417</v>
      </c>
      <c r="F232" s="139">
        <v>1613053.0036854413</v>
      </c>
      <c r="G232" s="139">
        <v>1800842.0960117534</v>
      </c>
      <c r="H232" s="139">
        <v>1943972.3910097906</v>
      </c>
      <c r="I232" s="139">
        <v>2143619.9627502612</v>
      </c>
      <c r="J232" s="139">
        <v>2361581.1540900483</v>
      </c>
      <c r="K232" s="139">
        <v>2752352.6781929</v>
      </c>
      <c r="L232" s="139">
        <v>3199521.6272664857</v>
      </c>
      <c r="M232" s="139">
        <v>2896869.8633795502</v>
      </c>
      <c r="N232" s="140"/>
      <c r="O232" s="139">
        <v>130313.29156076499</v>
      </c>
      <c r="P232" s="139">
        <v>20584.222565699565</v>
      </c>
      <c r="Q232" s="139">
        <v>187789.09232631212</v>
      </c>
      <c r="R232" s="139">
        <v>143130.29499803705</v>
      </c>
      <c r="S232" s="139">
        <v>199647.57174047045</v>
      </c>
      <c r="T232" s="139">
        <v>217961.19133978718</v>
      </c>
      <c r="U232" s="139">
        <v>390771.52410285163</v>
      </c>
      <c r="V232" s="139">
        <v>447168.9490735858</v>
      </c>
      <c r="W232" s="139">
        <v>-302651.76388693543</v>
      </c>
      <c r="X232" s="149"/>
      <c r="Y232" s="149"/>
      <c r="Z232" s="149"/>
      <c r="AA232" s="149"/>
      <c r="AB232" s="149"/>
      <c r="AC232" s="149"/>
      <c r="AD232" s="149"/>
      <c r="AE232" s="149"/>
      <c r="AF232" s="149"/>
    </row>
  </sheetData>
  <mergeCells count="10">
    <mergeCell ref="O120:W120"/>
    <mergeCell ref="O121:W121"/>
    <mergeCell ref="B1:R1"/>
    <mergeCell ref="B119:J119"/>
    <mergeCell ref="D3:M3"/>
    <mergeCell ref="D4:M4"/>
    <mergeCell ref="D120:M120"/>
    <mergeCell ref="D121:M121"/>
    <mergeCell ref="O3:W3"/>
    <mergeCell ref="O4:W4"/>
  </mergeCells>
  <hyperlinks>
    <hyperlink ref="A1" location="Index!A1" display="Index" xr:uid="{7885EF22-28A7-416D-92EE-49BC868B1044}"/>
  </hyperlinks>
  <pageMargins left="0.7" right="0.7" top="0.75" bottom="0.75" header="0.3" footer="0.3"/>
  <pageSetup paperSize="9" scale="22" orientation="portrait" r:id="rId1"/>
  <headerFooter>
    <oddHeader xml:space="preserve">&amp;C20-04-2016 12:48
</oddHeader>
  </headerFooter>
  <rowBreaks count="3" manualBreakCount="3">
    <brk id="61" max="16383" man="1"/>
    <brk id="121" max="16383" man="1"/>
    <brk id="17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G232"/>
  <sheetViews>
    <sheetView zoomScale="60" zoomScaleNormal="60" zoomScaleSheetLayoutView="100" workbookViewId="0">
      <pane xSplit="3" ySplit="5" topLeftCell="D6" activePane="bottomRight" state="frozen"/>
      <selection activeCell="AC121" sqref="AC121"/>
      <selection pane="topRight" activeCell="AC121" sqref="AC121"/>
      <selection pane="bottomLeft" activeCell="AC121" sqref="AC121"/>
      <selection pane="bottomRight" activeCell="D7" sqref="D7"/>
    </sheetView>
  </sheetViews>
  <sheetFormatPr defaultColWidth="9.1796875" defaultRowHeight="14"/>
  <cols>
    <col min="1" max="1" width="6.08984375" style="42" customWidth="1"/>
    <col min="2" max="2" width="72.90625" style="39" customWidth="1"/>
    <col min="3" max="3" width="11.1796875" style="40" customWidth="1"/>
    <col min="4" max="13" width="15.6328125" style="40" customWidth="1"/>
    <col min="14" max="14" width="10.54296875" style="41" customWidth="1"/>
    <col min="15" max="16" width="13.90625" style="41" customWidth="1"/>
    <col min="17" max="23" width="13.90625" style="39" customWidth="1"/>
    <col min="24" max="24" width="7.453125" style="39" customWidth="1"/>
    <col min="25" max="33" width="12.81640625" style="39" customWidth="1"/>
    <col min="34" max="16384" width="9.1796875" style="39"/>
  </cols>
  <sheetData>
    <row r="1" spans="1:33">
      <c r="A1" s="205" t="s">
        <v>315</v>
      </c>
      <c r="E1" s="10"/>
    </row>
    <row r="2" spans="1:33" s="45" customFormat="1">
      <c r="A2" s="38"/>
      <c r="B2" s="223" t="s">
        <v>166</v>
      </c>
      <c r="C2" s="174"/>
      <c r="D2" s="24"/>
      <c r="E2" s="24"/>
      <c r="F2" s="24"/>
      <c r="G2" s="24"/>
      <c r="H2" s="24"/>
      <c r="I2" s="24"/>
      <c r="J2" s="24"/>
      <c r="K2" s="106"/>
      <c r="L2" s="163"/>
      <c r="M2" s="267"/>
      <c r="N2" s="24"/>
      <c r="O2" s="24"/>
      <c r="P2" s="24"/>
    </row>
    <row r="3" spans="1:33" s="45" customFormat="1" ht="27" customHeight="1">
      <c r="A3" s="38"/>
      <c r="B3" s="104"/>
      <c r="C3" s="130" t="s">
        <v>251</v>
      </c>
      <c r="D3" s="324" t="s">
        <v>55</v>
      </c>
      <c r="E3" s="324"/>
      <c r="F3" s="324"/>
      <c r="G3" s="324"/>
      <c r="H3" s="324"/>
      <c r="I3" s="324"/>
      <c r="J3" s="324"/>
      <c r="K3" s="324"/>
      <c r="L3" s="324"/>
      <c r="M3" s="324"/>
      <c r="N3" s="26"/>
      <c r="O3" s="326" t="s">
        <v>226</v>
      </c>
      <c r="P3" s="326"/>
      <c r="Q3" s="326"/>
      <c r="R3" s="326"/>
      <c r="S3" s="326"/>
      <c r="T3" s="326"/>
      <c r="U3" s="326"/>
      <c r="V3" s="326"/>
      <c r="W3" s="326"/>
      <c r="Y3" s="328" t="s">
        <v>169</v>
      </c>
      <c r="Z3" s="328"/>
      <c r="AA3" s="328"/>
      <c r="AB3" s="328"/>
      <c r="AC3" s="328"/>
      <c r="AD3" s="328"/>
      <c r="AE3" s="328"/>
      <c r="AF3" s="328"/>
      <c r="AG3" s="328"/>
    </row>
    <row r="4" spans="1:33" s="45" customFormat="1" ht="14.5" customHeight="1">
      <c r="A4" s="38"/>
      <c r="B4" s="135"/>
      <c r="C4" s="101"/>
      <c r="D4" s="325" t="s">
        <v>318</v>
      </c>
      <c r="E4" s="325"/>
      <c r="F4" s="325"/>
      <c r="G4" s="325"/>
      <c r="H4" s="325"/>
      <c r="I4" s="325"/>
      <c r="J4" s="325"/>
      <c r="K4" s="325"/>
      <c r="L4" s="325"/>
      <c r="M4" s="325"/>
      <c r="N4" s="26"/>
      <c r="O4" s="327" t="s">
        <v>318</v>
      </c>
      <c r="P4" s="327"/>
      <c r="Q4" s="327"/>
      <c r="R4" s="327"/>
      <c r="S4" s="327"/>
      <c r="T4" s="327"/>
      <c r="U4" s="327"/>
      <c r="V4" s="327"/>
      <c r="W4" s="327"/>
      <c r="Y4" s="327" t="s">
        <v>318</v>
      </c>
      <c r="Z4" s="327"/>
      <c r="AA4" s="327"/>
      <c r="AB4" s="327"/>
      <c r="AC4" s="327"/>
      <c r="AD4" s="327"/>
      <c r="AE4" s="327"/>
      <c r="AF4" s="327"/>
      <c r="AG4" s="327"/>
    </row>
    <row r="5" spans="1:33" s="45" customFormat="1">
      <c r="A5" s="38"/>
      <c r="B5" s="107" t="s">
        <v>323</v>
      </c>
      <c r="C5" s="46"/>
      <c r="D5" s="181" t="s">
        <v>1</v>
      </c>
      <c r="E5" s="181" t="s">
        <v>2</v>
      </c>
      <c r="F5" s="181" t="s">
        <v>3</v>
      </c>
      <c r="G5" s="181" t="s">
        <v>4</v>
      </c>
      <c r="H5" s="181" t="s">
        <v>104</v>
      </c>
      <c r="I5" s="181" t="s">
        <v>105</v>
      </c>
      <c r="J5" s="181" t="s">
        <v>111</v>
      </c>
      <c r="K5" s="181" t="s">
        <v>268</v>
      </c>
      <c r="L5" s="181" t="s">
        <v>285</v>
      </c>
      <c r="M5" s="181" t="s">
        <v>367</v>
      </c>
      <c r="N5" s="48"/>
      <c r="O5" s="181" t="s">
        <v>2</v>
      </c>
      <c r="P5" s="181" t="s">
        <v>3</v>
      </c>
      <c r="Q5" s="181" t="s">
        <v>4</v>
      </c>
      <c r="R5" s="181" t="s">
        <v>104</v>
      </c>
      <c r="S5" s="181" t="s">
        <v>105</v>
      </c>
      <c r="T5" s="181" t="s">
        <v>111</v>
      </c>
      <c r="U5" s="181" t="s">
        <v>268</v>
      </c>
      <c r="V5" s="181" t="s">
        <v>285</v>
      </c>
      <c r="W5" s="181" t="s">
        <v>367</v>
      </c>
      <c r="Y5" s="181" t="s">
        <v>2</v>
      </c>
      <c r="Z5" s="181" t="s">
        <v>3</v>
      </c>
      <c r="AA5" s="181" t="s">
        <v>4</v>
      </c>
      <c r="AB5" s="181" t="s">
        <v>104</v>
      </c>
      <c r="AC5" s="181" t="s">
        <v>105</v>
      </c>
      <c r="AD5" s="181" t="s">
        <v>111</v>
      </c>
      <c r="AE5" s="181" t="s">
        <v>268</v>
      </c>
      <c r="AF5" s="178" t="s">
        <v>285</v>
      </c>
      <c r="AG5" s="181" t="s">
        <v>367</v>
      </c>
    </row>
    <row r="6" spans="1:33" s="45" customFormat="1">
      <c r="A6" s="38"/>
      <c r="B6" s="29" t="s">
        <v>5</v>
      </c>
      <c r="C6" s="209" t="s">
        <v>290</v>
      </c>
      <c r="D6" s="139">
        <f>+'St 1.1'!D6+'St 1.2'!D6+'St 1.3'!D6</f>
        <v>0</v>
      </c>
      <c r="E6" s="139">
        <f>+'St 1.1'!E6+'St 1.2'!E6+'St 1.3'!E6</f>
        <v>0</v>
      </c>
      <c r="F6" s="139">
        <f>+'St 1.1'!F6+'St 1.2'!F6+'St 1.3'!F6</f>
        <v>0</v>
      </c>
      <c r="G6" s="139">
        <f>+'St 1.1'!G6+'St 1.2'!G6+'St 1.3'!G6</f>
        <v>0</v>
      </c>
      <c r="H6" s="139">
        <f>+'St 1.1'!H6+'St 1.2'!H6+'St 1.3'!H6</f>
        <v>0</v>
      </c>
      <c r="I6" s="139">
        <f>+'St 1.1'!I6+'St 1.2'!I6+'St 1.3'!I6</f>
        <v>0</v>
      </c>
      <c r="J6" s="139">
        <f>+'St 1.1'!J6+'St 1.2'!J6+'St 1.3'!J6</f>
        <v>0</v>
      </c>
      <c r="K6" s="139">
        <f>+'St 1.1'!K6+'St 1.2'!K6+'St 1.3'!K6</f>
        <v>0</v>
      </c>
      <c r="L6" s="139">
        <f>+'St 1.1'!L6+'St 1.2'!L6+'St 1.3'!L6</f>
        <v>0</v>
      </c>
      <c r="M6" s="139">
        <f>+'St 1.1'!M6+'St 1.2'!M6+'St 1.3'!M6</f>
        <v>0</v>
      </c>
      <c r="N6" s="140"/>
      <c r="O6" s="139">
        <f>+'St 1.1'!O6+'St 1.2'!O6+'St 1.3'!O6</f>
        <v>0</v>
      </c>
      <c r="P6" s="139">
        <f>+'St 1.1'!P6+'St 1.2'!P6+'St 1.3'!P6</f>
        <v>0</v>
      </c>
      <c r="Q6" s="139">
        <f>+'St 1.1'!Q6+'St 1.2'!Q6+'St 1.3'!Q6</f>
        <v>0</v>
      </c>
      <c r="R6" s="139">
        <f>+'St 1.1'!R6+'St 1.2'!R6+'St 1.3'!R6</f>
        <v>0</v>
      </c>
      <c r="S6" s="139">
        <f>+'St 1.1'!S6+'St 1.2'!S6+'St 1.3'!S6</f>
        <v>0</v>
      </c>
      <c r="T6" s="139">
        <f>+'St 1.1'!T6+'St 1.2'!T6+'St 1.3'!T6</f>
        <v>0</v>
      </c>
      <c r="U6" s="139">
        <f>+'St 1.1'!U6+'St 1.2'!U6+'St 1.3'!U6</f>
        <v>0</v>
      </c>
      <c r="V6" s="139">
        <f>+'St 1.1'!V6+'St 1.2'!V6+'St 1.3'!V6</f>
        <v>0</v>
      </c>
      <c r="W6" s="139">
        <f>+'St 1.1'!W6+'St 1.2'!W6+'St 1.3'!W6</f>
        <v>0</v>
      </c>
      <c r="X6" s="141"/>
      <c r="Y6" s="139">
        <f>+'St 1.1'!Y6+'St 1.2'!Y6+'St 1.3'!Y6</f>
        <v>0</v>
      </c>
      <c r="Z6" s="139">
        <f>+'St 1.1'!Z6+'St 1.2'!Z6+'St 1.3'!Z6</f>
        <v>0</v>
      </c>
      <c r="AA6" s="139">
        <f>+'St 1.1'!AA6+'St 1.2'!AA6+'St 1.3'!AA6</f>
        <v>0</v>
      </c>
      <c r="AB6" s="139">
        <f>+'St 1.1'!AB6+'St 1.2'!AB6+'St 1.3'!AB6</f>
        <v>0</v>
      </c>
      <c r="AC6" s="139">
        <f>+'St 1.1'!AC6+'St 1.2'!AC6+'St 1.3'!AC6</f>
        <v>0</v>
      </c>
      <c r="AD6" s="139">
        <f>+'St 1.1'!AD6+'St 1.2'!AD6+'St 1.3'!AD6</f>
        <v>0</v>
      </c>
      <c r="AE6" s="139">
        <f>+'St 1.1'!AE6+'St 1.2'!AE6+'St 1.3'!AE6</f>
        <v>0</v>
      </c>
      <c r="AF6" s="139">
        <f>+'St 1.1'!AF6+'St 1.2'!AF6+'St 1.3'!AF6</f>
        <v>0</v>
      </c>
      <c r="AG6" s="139">
        <f>+'St 1.1'!AG6+'St 1.2'!AG6+'St 1.3'!AG6</f>
        <v>0</v>
      </c>
    </row>
    <row r="7" spans="1:33">
      <c r="B7" s="1" t="s">
        <v>35</v>
      </c>
      <c r="C7" s="210" t="s">
        <v>291</v>
      </c>
      <c r="D7" s="142">
        <f>+'St 1.1'!D7+'St 1.2'!D7+'St 1.3'!D7</f>
        <v>0</v>
      </c>
      <c r="E7" s="142">
        <f>+'St 1.1'!E7+'St 1.2'!E7+'St 1.3'!E7</f>
        <v>0</v>
      </c>
      <c r="F7" s="142">
        <f>+'St 1.1'!F7+'St 1.2'!F7+'St 1.3'!F7</f>
        <v>0</v>
      </c>
      <c r="G7" s="142">
        <f>+'St 1.1'!G7+'St 1.2'!G7+'St 1.3'!G7</f>
        <v>0</v>
      </c>
      <c r="H7" s="142">
        <f>+'St 1.1'!H7+'St 1.2'!H7+'St 1.3'!H7</f>
        <v>0</v>
      </c>
      <c r="I7" s="142">
        <f>+'St 1.1'!I7+'St 1.2'!I7+'St 1.3'!I7</f>
        <v>0</v>
      </c>
      <c r="J7" s="142">
        <f>+'St 1.1'!J7+'St 1.2'!J7+'St 1.3'!J7</f>
        <v>0</v>
      </c>
      <c r="K7" s="142">
        <f>+'St 1.1'!K7+'St 1.2'!K7+'St 1.3'!K7</f>
        <v>0</v>
      </c>
      <c r="L7" s="142">
        <f>+'St 1.1'!L7+'St 1.2'!L7+'St 1.3'!L7</f>
        <v>0</v>
      </c>
      <c r="M7" s="142">
        <f>+'St 1.1'!M7+'St 1.2'!M7+'St 1.3'!M7</f>
        <v>0</v>
      </c>
      <c r="N7" s="143"/>
      <c r="O7" s="142">
        <f>+'St 1.1'!O7+'St 1.2'!O7+'St 1.3'!O7</f>
        <v>0</v>
      </c>
      <c r="P7" s="142">
        <f>+'St 1.1'!P7+'St 1.2'!P7+'St 1.3'!P7</f>
        <v>0</v>
      </c>
      <c r="Q7" s="142">
        <f>+'St 1.1'!Q7+'St 1.2'!Q7+'St 1.3'!Q7</f>
        <v>0</v>
      </c>
      <c r="R7" s="142">
        <f>+'St 1.1'!R7+'St 1.2'!R7+'St 1.3'!R7</f>
        <v>0</v>
      </c>
      <c r="S7" s="142">
        <f>+'St 1.1'!S7+'St 1.2'!S7+'St 1.3'!S7</f>
        <v>0</v>
      </c>
      <c r="T7" s="142">
        <f>+'St 1.1'!T7+'St 1.2'!T7+'St 1.3'!T7</f>
        <v>0</v>
      </c>
      <c r="U7" s="142">
        <f>+'St 1.1'!U7+'St 1.2'!U7+'St 1.3'!U7</f>
        <v>0</v>
      </c>
      <c r="V7" s="142">
        <f>+'St 1.1'!V7+'St 1.2'!V7+'St 1.3'!V7</f>
        <v>0</v>
      </c>
      <c r="W7" s="142">
        <f>+'St 1.1'!W7+'St 1.2'!W7+'St 1.3'!W7</f>
        <v>0</v>
      </c>
      <c r="X7" s="145"/>
      <c r="Y7" s="142">
        <f>+'St 1.1'!Y7+'St 1.2'!Y7+'St 1.3'!Y7</f>
        <v>0</v>
      </c>
      <c r="Z7" s="142">
        <f>+'St 1.1'!Z7+'St 1.2'!Z7+'St 1.3'!Z7</f>
        <v>0</v>
      </c>
      <c r="AA7" s="142">
        <f>+'St 1.1'!AA7+'St 1.2'!AA7+'St 1.3'!AA7</f>
        <v>0</v>
      </c>
      <c r="AB7" s="142">
        <f>+'St 1.1'!AB7+'St 1.2'!AB7+'St 1.3'!AB7</f>
        <v>0</v>
      </c>
      <c r="AC7" s="142">
        <f>+'St 1.1'!AC7+'St 1.2'!AC7+'St 1.3'!AC7</f>
        <v>0</v>
      </c>
      <c r="AD7" s="142">
        <f>+'St 1.1'!AD7+'St 1.2'!AD7+'St 1.3'!AD7</f>
        <v>0</v>
      </c>
      <c r="AE7" s="142">
        <f>+'St 1.1'!AE7+'St 1.2'!AE7+'St 1.3'!AE7</f>
        <v>0</v>
      </c>
      <c r="AF7" s="142">
        <f>+'St 1.1'!AF7+'St 1.2'!AF7+'St 1.3'!AF7</f>
        <v>0</v>
      </c>
      <c r="AG7" s="142">
        <f>+'St 1.1'!AG7+'St 1.2'!AG7+'St 1.3'!AG7</f>
        <v>0</v>
      </c>
    </row>
    <row r="8" spans="1:33">
      <c r="B8" s="1" t="s">
        <v>36</v>
      </c>
      <c r="C8" s="210" t="s">
        <v>292</v>
      </c>
      <c r="D8" s="142">
        <f>+'St 1.1'!D8+'St 1.2'!D8+'St 1.3'!D8</f>
        <v>0</v>
      </c>
      <c r="E8" s="142">
        <f>+'St 1.1'!E8+'St 1.2'!E8+'St 1.3'!E8</f>
        <v>0</v>
      </c>
      <c r="F8" s="142">
        <f>+'St 1.1'!F8+'St 1.2'!F8+'St 1.3'!F8</f>
        <v>0</v>
      </c>
      <c r="G8" s="142">
        <f>+'St 1.1'!G8+'St 1.2'!G8+'St 1.3'!G8</f>
        <v>0</v>
      </c>
      <c r="H8" s="142">
        <f>+'St 1.1'!H8+'St 1.2'!H8+'St 1.3'!H8</f>
        <v>0</v>
      </c>
      <c r="I8" s="142">
        <f>+'St 1.1'!I8+'St 1.2'!I8+'St 1.3'!I8</f>
        <v>0</v>
      </c>
      <c r="J8" s="142">
        <f>+'St 1.1'!J8+'St 1.2'!J8+'St 1.3'!J8</f>
        <v>0</v>
      </c>
      <c r="K8" s="142">
        <f>+'St 1.1'!K8+'St 1.2'!K8+'St 1.3'!K8</f>
        <v>0</v>
      </c>
      <c r="L8" s="142">
        <f>+'St 1.1'!L8+'St 1.2'!L8+'St 1.3'!L8</f>
        <v>0</v>
      </c>
      <c r="M8" s="142">
        <f>+'St 1.1'!M8+'St 1.2'!M8+'St 1.3'!M8</f>
        <v>0</v>
      </c>
      <c r="N8" s="143"/>
      <c r="O8" s="142">
        <f>+'St 1.1'!O8+'St 1.2'!O8+'St 1.3'!O8</f>
        <v>0</v>
      </c>
      <c r="P8" s="142">
        <f>+'St 1.1'!P8+'St 1.2'!P8+'St 1.3'!P8</f>
        <v>0</v>
      </c>
      <c r="Q8" s="142">
        <f>+'St 1.1'!Q8+'St 1.2'!Q8+'St 1.3'!Q8</f>
        <v>0</v>
      </c>
      <c r="R8" s="142">
        <f>+'St 1.1'!R8+'St 1.2'!R8+'St 1.3'!R8</f>
        <v>0</v>
      </c>
      <c r="S8" s="142">
        <f>+'St 1.1'!S8+'St 1.2'!S8+'St 1.3'!S8</f>
        <v>0</v>
      </c>
      <c r="T8" s="142">
        <f>+'St 1.1'!T8+'St 1.2'!T8+'St 1.3'!T8</f>
        <v>0</v>
      </c>
      <c r="U8" s="142">
        <f>+'St 1.1'!U8+'St 1.2'!U8+'St 1.3'!U8</f>
        <v>0</v>
      </c>
      <c r="V8" s="142">
        <f>+'St 1.1'!V8+'St 1.2'!V8+'St 1.3'!V8</f>
        <v>0</v>
      </c>
      <c r="W8" s="142">
        <f>+'St 1.1'!W8+'St 1.2'!W8+'St 1.3'!W8</f>
        <v>0</v>
      </c>
      <c r="X8" s="145"/>
      <c r="Y8" s="142">
        <f>+'St 1.1'!Y8+'St 1.2'!Y8+'St 1.3'!Y8</f>
        <v>0</v>
      </c>
      <c r="Z8" s="142">
        <f>+'St 1.1'!Z8+'St 1.2'!Z8+'St 1.3'!Z8</f>
        <v>0</v>
      </c>
      <c r="AA8" s="142">
        <f>+'St 1.1'!AA8+'St 1.2'!AA8+'St 1.3'!AA8</f>
        <v>0</v>
      </c>
      <c r="AB8" s="142">
        <f>+'St 1.1'!AB8+'St 1.2'!AB8+'St 1.3'!AB8</f>
        <v>0</v>
      </c>
      <c r="AC8" s="142">
        <f>+'St 1.1'!AC8+'St 1.2'!AC8+'St 1.3'!AC8</f>
        <v>0</v>
      </c>
      <c r="AD8" s="142">
        <f>+'St 1.1'!AD8+'St 1.2'!AD8+'St 1.3'!AD8</f>
        <v>0</v>
      </c>
      <c r="AE8" s="142">
        <f>+'St 1.1'!AE8+'St 1.2'!AE8+'St 1.3'!AE8</f>
        <v>0</v>
      </c>
      <c r="AF8" s="142">
        <f>+'St 1.1'!AF8+'St 1.2'!AF8+'St 1.3'!AF8</f>
        <v>0</v>
      </c>
      <c r="AG8" s="142">
        <f>+'St 1.1'!AG8+'St 1.2'!AG8+'St 1.3'!AG8</f>
        <v>0</v>
      </c>
    </row>
    <row r="9" spans="1:33" s="45" customFormat="1">
      <c r="A9" s="38"/>
      <c r="B9" s="29" t="s">
        <v>6</v>
      </c>
      <c r="C9" s="209" t="s">
        <v>293</v>
      </c>
      <c r="D9" s="139">
        <f>+'St 1.1'!D9+'St 1.2'!D9+'St 1.3'!D9</f>
        <v>8853967.155671997</v>
      </c>
      <c r="E9" s="139">
        <f>+'St 1.1'!E9+'St 1.2'!E9+'St 1.3'!E9</f>
        <v>10125447.333014628</v>
      </c>
      <c r="F9" s="139">
        <f>+'St 1.1'!F9+'St 1.2'!F9+'St 1.3'!F9</f>
        <v>11556115.817354508</v>
      </c>
      <c r="G9" s="139">
        <f>+'St 1.1'!G9+'St 1.2'!G9+'St 1.3'!G9</f>
        <v>12837690.032470979</v>
      </c>
      <c r="H9" s="139">
        <f>+'St 1.1'!H9+'St 1.2'!H9+'St 1.3'!H9</f>
        <v>13947603.689762175</v>
      </c>
      <c r="I9" s="139">
        <f>+'St 1.1'!I9+'St 1.2'!I9+'St 1.3'!I9</f>
        <v>15230058.959770879</v>
      </c>
      <c r="J9" s="139">
        <f>+'St 1.1'!J9+'St 1.2'!J9+'St 1.3'!J9</f>
        <v>16473713.512563108</v>
      </c>
      <c r="K9" s="139">
        <f>+'St 1.1'!K9+'St 1.2'!K9+'St 1.3'!K9</f>
        <v>17983367.209301468</v>
      </c>
      <c r="L9" s="139">
        <f>+'St 1.1'!L9+'St 1.2'!L9+'St 1.3'!L9</f>
        <v>19768052.63137259</v>
      </c>
      <c r="M9" s="139">
        <f>+'St 1.1'!M9+'St 1.2'!M9+'St 1.3'!M9</f>
        <v>22294217.45242881</v>
      </c>
      <c r="N9" s="146"/>
      <c r="O9" s="139">
        <f>+'St 1.1'!O9+'St 1.2'!O9+'St 1.3'!O9</f>
        <v>1240816.29289818</v>
      </c>
      <c r="P9" s="139">
        <f>+'St 1.1'!P9+'St 1.2'!P9+'St 1.3'!P9</f>
        <v>1393952.5891903297</v>
      </c>
      <c r="Q9" s="139">
        <f>+'St 1.1'!Q9+'St 1.2'!Q9+'St 1.3'!Q9</f>
        <v>1255413.9928449322</v>
      </c>
      <c r="R9" s="139">
        <f>+'St 1.1'!R9+'St 1.2'!R9+'St 1.3'!R9</f>
        <v>1097339.2406747015</v>
      </c>
      <c r="S9" s="139">
        <f>+'St 1.1'!S9+'St 1.2'!S9+'St 1.3'!S9</f>
        <v>1275121.1002863527</v>
      </c>
      <c r="T9" s="139">
        <f>+'St 1.1'!T9+'St 1.2'!T9+'St 1.3'!T9</f>
        <v>1192364.7763746057</v>
      </c>
      <c r="U9" s="139">
        <f>+'St 1.1'!U9+'St 1.2'!U9+'St 1.3'!U9</f>
        <v>1488953.706170456</v>
      </c>
      <c r="V9" s="139">
        <f>+'St 1.1'!V9+'St 1.2'!V9+'St 1.3'!V9</f>
        <v>1745240.0689675491</v>
      </c>
      <c r="W9" s="139">
        <f>+'St 1.1'!W9+'St 1.2'!W9+'St 1.3'!W9</f>
        <v>2513428.7921515959</v>
      </c>
      <c r="X9" s="141"/>
      <c r="Y9" s="139">
        <f>+'St 1.1'!Y9+'St 1.2'!Y9+'St 1.3'!Y9</f>
        <v>0</v>
      </c>
      <c r="Z9" s="139">
        <f>+'St 1.1'!Z9+'St 1.2'!Z9+'St 1.3'!Z9</f>
        <v>0</v>
      </c>
      <c r="AA9" s="139">
        <f>+'St 1.1'!AA9+'St 1.2'!AA9+'St 1.3'!AA9</f>
        <v>0</v>
      </c>
      <c r="AB9" s="139">
        <f>+'St 1.1'!AB9+'St 1.2'!AB9+'St 1.3'!AB9</f>
        <v>0</v>
      </c>
      <c r="AC9" s="139">
        <f>+'St 1.1'!AC9+'St 1.2'!AC9+'St 1.3'!AC9</f>
        <v>0</v>
      </c>
      <c r="AD9" s="139">
        <f>+'St 1.1'!AD9+'St 1.2'!AD9+'St 1.3'!AD9</f>
        <v>0</v>
      </c>
      <c r="AE9" s="139">
        <f>+'St 1.1'!AE9+'St 1.2'!AE9+'St 1.3'!AE9</f>
        <v>0</v>
      </c>
      <c r="AF9" s="139">
        <f>+'St 1.1'!AF9+'St 1.2'!AF9+'St 1.3'!AF9</f>
        <v>0</v>
      </c>
      <c r="AG9" s="139">
        <f>+'St 1.1'!AG9+'St 1.2'!AG9+'St 1.3'!AG9</f>
        <v>0</v>
      </c>
    </row>
    <row r="10" spans="1:33" s="45" customFormat="1">
      <c r="A10" s="38"/>
      <c r="B10" s="31" t="s">
        <v>7</v>
      </c>
      <c r="C10" s="209" t="s">
        <v>294</v>
      </c>
      <c r="D10" s="139">
        <f>+'St 1.1'!D10+'St 1.2'!D10+'St 1.3'!D10</f>
        <v>1055840.0820000002</v>
      </c>
      <c r="E10" s="139">
        <f>+'St 1.1'!E10+'St 1.2'!E10+'St 1.3'!E10</f>
        <v>1177225.8910000001</v>
      </c>
      <c r="F10" s="139">
        <f>+'St 1.1'!F10+'St 1.2'!F10+'St 1.3'!F10</f>
        <v>1283527</v>
      </c>
      <c r="G10" s="139">
        <f>+'St 1.1'!G10+'St 1.2'!G10+'St 1.3'!G10</f>
        <v>1426506.0000000002</v>
      </c>
      <c r="H10" s="139">
        <f>+'St 1.1'!H10+'St 1.2'!H10+'St 1.3'!H10</f>
        <v>1651259.9999999998</v>
      </c>
      <c r="I10" s="139">
        <f>+'St 1.1'!I10+'St 1.2'!I10+'St 1.3'!I10</f>
        <v>1310193</v>
      </c>
      <c r="J10" s="139">
        <f>+'St 1.1'!J10+'St 1.2'!J10+'St 1.3'!J10</f>
        <v>1804435.0000000002</v>
      </c>
      <c r="K10" s="139">
        <f>+'St 1.1'!K10+'St 1.2'!K10+'St 1.3'!K10</f>
        <v>2110893</v>
      </c>
      <c r="L10" s="139">
        <f>+'St 1.1'!L10+'St 1.2'!L10+'St 1.3'!L10</f>
        <v>2420974</v>
      </c>
      <c r="M10" s="139">
        <f>+'St 1.1'!M10+'St 1.2'!M10+'St 1.3'!M10</f>
        <v>2826862</v>
      </c>
      <c r="N10" s="146"/>
      <c r="O10" s="139">
        <f>+'St 1.1'!O10+'St 1.2'!O10+'St 1.3'!O10</f>
        <v>121385.80899999998</v>
      </c>
      <c r="P10" s="139">
        <f>+'St 1.1'!P10+'St 1.2'!P10+'St 1.3'!P10</f>
        <v>106301.109</v>
      </c>
      <c r="Q10" s="139">
        <f>+'St 1.1'!Q10+'St 1.2'!Q10+'St 1.3'!Q10</f>
        <v>142979.00000000009</v>
      </c>
      <c r="R10" s="139">
        <f>+'St 1.1'!R10+'St 1.2'!R10+'St 1.3'!R10</f>
        <v>224753.99999999971</v>
      </c>
      <c r="S10" s="139">
        <f>+'St 1.1'!S10+'St 1.2'!S10+'St 1.3'!S10</f>
        <v>-341066.99999999983</v>
      </c>
      <c r="T10" s="139">
        <f>+'St 1.1'!T10+'St 1.2'!T10+'St 1.3'!T10</f>
        <v>494242.00000000017</v>
      </c>
      <c r="U10" s="139">
        <f>+'St 1.1'!U10+'St 1.2'!U10+'St 1.3'!U10</f>
        <v>306457.99999999983</v>
      </c>
      <c r="V10" s="139">
        <f>+'St 1.1'!V10+'St 1.2'!V10+'St 1.3'!V10</f>
        <v>310081.00000000012</v>
      </c>
      <c r="W10" s="139">
        <f>+'St 1.1'!W10+'St 1.2'!W10+'St 1.3'!W10</f>
        <v>405887.99999999977</v>
      </c>
      <c r="X10" s="141"/>
      <c r="Y10" s="139">
        <f>+'St 1.1'!Y10+'St 1.2'!Y10+'St 1.3'!Y10</f>
        <v>0</v>
      </c>
      <c r="Z10" s="139">
        <f>+'St 1.1'!Z10+'St 1.2'!Z10+'St 1.3'!Z10</f>
        <v>0</v>
      </c>
      <c r="AA10" s="139">
        <f>+'St 1.1'!AA10+'St 1.2'!AA10+'St 1.3'!AA10</f>
        <v>0</v>
      </c>
      <c r="AB10" s="139">
        <f>+'St 1.1'!AB10+'St 1.2'!AB10+'St 1.3'!AB10</f>
        <v>0</v>
      </c>
      <c r="AC10" s="139">
        <f>+'St 1.1'!AC10+'St 1.2'!AC10+'St 1.3'!AC10</f>
        <v>0</v>
      </c>
      <c r="AD10" s="139">
        <f>+'St 1.1'!AD10+'St 1.2'!AD10+'St 1.3'!AD10</f>
        <v>0</v>
      </c>
      <c r="AE10" s="139">
        <f>+'St 1.1'!AE10+'St 1.2'!AE10+'St 1.3'!AE10</f>
        <v>0</v>
      </c>
      <c r="AF10" s="139">
        <f>+'St 1.1'!AF10+'St 1.2'!AF10+'St 1.3'!AF10</f>
        <v>0</v>
      </c>
      <c r="AG10" s="139">
        <f>+'St 1.1'!AG10+'St 1.2'!AG10+'St 1.3'!AG10</f>
        <v>0</v>
      </c>
    </row>
    <row r="11" spans="1:33">
      <c r="A11" s="50"/>
      <c r="B11" s="208" t="s">
        <v>40</v>
      </c>
      <c r="C11" s="211"/>
      <c r="D11" s="142"/>
      <c r="E11" s="142">
        <f>+'St 1.1'!E11+'St 1.2'!E11+'St 1.3'!E11</f>
        <v>1177225.8910000001</v>
      </c>
      <c r="F11" s="142">
        <f>+'St 1.1'!F11+'St 1.2'!F11+'St 1.3'!F11</f>
        <v>1283527</v>
      </c>
      <c r="G11" s="142">
        <f>+'St 1.1'!G11+'St 1.2'!G11+'St 1.3'!G11</f>
        <v>1426506.0000000002</v>
      </c>
      <c r="H11" s="142">
        <f>+'St 1.1'!H11+'St 1.2'!H11+'St 1.3'!H11</f>
        <v>1651259.9999999998</v>
      </c>
      <c r="I11" s="142">
        <f>+'St 1.1'!I11+'St 1.2'!I11+'St 1.3'!I11</f>
        <v>1310193</v>
      </c>
      <c r="J11" s="142">
        <f>+'St 1.1'!J11+'St 1.2'!J11+'St 1.3'!J11</f>
        <v>1804435.0000000002</v>
      </c>
      <c r="K11" s="142">
        <f>+'St 1.1'!K11+'St 1.2'!K11+'St 1.3'!K11</f>
        <v>2110893</v>
      </c>
      <c r="L11" s="142">
        <f>+'St 1.1'!L11+'St 1.2'!L11+'St 1.3'!L11</f>
        <v>2420974</v>
      </c>
      <c r="M11" s="142">
        <f>+'St 1.1'!M11+'St 1.2'!M11+'St 1.3'!M11</f>
        <v>2826862</v>
      </c>
      <c r="N11" s="143"/>
      <c r="O11" s="142">
        <f>+'St 1.1'!O11+'St 1.2'!O11+'St 1.3'!O11</f>
        <v>121385.80899999998</v>
      </c>
      <c r="P11" s="142">
        <f>+'St 1.1'!P11+'St 1.2'!P11+'St 1.3'!P11</f>
        <v>106301.109</v>
      </c>
      <c r="Q11" s="142">
        <f>+'St 1.1'!Q11+'St 1.2'!Q11+'St 1.3'!Q11</f>
        <v>142979.00000000009</v>
      </c>
      <c r="R11" s="142">
        <f>+'St 1.1'!R11+'St 1.2'!R11+'St 1.3'!R11</f>
        <v>224753.99999999971</v>
      </c>
      <c r="S11" s="142">
        <f>+'St 1.1'!S11+'St 1.2'!S11+'St 1.3'!S11</f>
        <v>-341066.99999999983</v>
      </c>
      <c r="T11" s="142">
        <f>+'St 1.1'!T11+'St 1.2'!T11+'St 1.3'!T11</f>
        <v>494242.00000000017</v>
      </c>
      <c r="U11" s="142">
        <f>+'St 1.1'!U11+'St 1.2'!U11+'St 1.3'!U11</f>
        <v>306457.99999999983</v>
      </c>
      <c r="V11" s="142">
        <f>+'St 1.1'!V11+'St 1.2'!V11+'St 1.3'!V11</f>
        <v>310081.00000000012</v>
      </c>
      <c r="W11" s="142">
        <f>+'St 1.1'!W11+'St 1.2'!W11+'St 1.3'!W11</f>
        <v>405887.99999999977</v>
      </c>
      <c r="X11" s="145"/>
      <c r="Y11" s="142">
        <f>+'St 1.1'!Y11+'St 1.2'!Y11+'St 1.3'!Y11</f>
        <v>0</v>
      </c>
      <c r="Z11" s="142">
        <f>+'St 1.1'!Z11+'St 1.2'!Z11+'St 1.3'!Z11</f>
        <v>0</v>
      </c>
      <c r="AA11" s="142">
        <f>+'St 1.1'!AA11+'St 1.2'!AA11+'St 1.3'!AA11</f>
        <v>0</v>
      </c>
      <c r="AB11" s="142">
        <f>+'St 1.1'!AB11+'St 1.2'!AB11+'St 1.3'!AB11</f>
        <v>0</v>
      </c>
      <c r="AC11" s="142">
        <f>+'St 1.1'!AC11+'St 1.2'!AC11+'St 1.3'!AC11</f>
        <v>0</v>
      </c>
      <c r="AD11" s="142">
        <f>+'St 1.1'!AD11+'St 1.2'!AD11+'St 1.3'!AD11</f>
        <v>0</v>
      </c>
      <c r="AE11" s="142">
        <f>+'St 1.1'!AE11+'St 1.2'!AE11+'St 1.3'!AE11</f>
        <v>0</v>
      </c>
      <c r="AF11" s="142">
        <f>+'St 1.1'!AF11+'St 1.2'!AF11+'St 1.3'!AF11</f>
        <v>0</v>
      </c>
      <c r="AG11" s="142">
        <f>+'St 1.1'!AG11+'St 1.2'!AG11+'St 1.3'!AG11</f>
        <v>0</v>
      </c>
    </row>
    <row r="12" spans="1:33">
      <c r="A12" s="50"/>
      <c r="B12" s="6" t="s">
        <v>41</v>
      </c>
      <c r="C12" s="211"/>
      <c r="D12" s="142">
        <f>+'St 1.1'!D12+'St 1.2'!D12+'St 1.3'!D12</f>
        <v>11.706999999999999</v>
      </c>
      <c r="E12" s="142">
        <f>+'St 1.1'!E12+'St 1.2'!E12+'St 1.3'!E12</f>
        <v>8.3129999999999988</v>
      </c>
      <c r="F12" s="142">
        <f>+'St 1.1'!F12+'St 1.2'!F12+'St 1.3'!F12</f>
        <v>16</v>
      </c>
      <c r="G12" s="142">
        <f>+'St 1.1'!G12+'St 1.2'!G12+'St 1.3'!G12</f>
        <v>12</v>
      </c>
      <c r="H12" s="142">
        <f>+'St 1.1'!H12+'St 1.2'!H12+'St 1.3'!H12</f>
        <v>16</v>
      </c>
      <c r="I12" s="142">
        <f>+'St 1.1'!I12+'St 1.2'!I12+'St 1.3'!I12</f>
        <v>12</v>
      </c>
      <c r="J12" s="142">
        <f>+'St 1.1'!J12+'St 1.2'!J12+'St 1.3'!J12</f>
        <v>15</v>
      </c>
      <c r="K12" s="142">
        <f>+'St 1.1'!K12+'St 1.2'!K12+'St 1.3'!K12</f>
        <v>10</v>
      </c>
      <c r="L12" s="142">
        <f>+'St 1.1'!L12+'St 1.2'!L12+'St 1.3'!L12</f>
        <v>10</v>
      </c>
      <c r="M12" s="142">
        <f>+'St 1.1'!M12+'St 1.2'!M12+'St 1.3'!M12</f>
        <v>11.98</v>
      </c>
      <c r="N12" s="143"/>
      <c r="O12" s="142">
        <f>+'St 1.1'!O12+'St 1.2'!O12+'St 1.3'!O12</f>
        <v>-3.3939999999999997</v>
      </c>
      <c r="P12" s="142">
        <f>+'St 1.1'!P12+'St 1.2'!P12+'St 1.3'!P12</f>
        <v>7.6870000000000012</v>
      </c>
      <c r="Q12" s="142">
        <f>+'St 1.1'!Q12+'St 1.2'!Q12+'St 1.3'!Q12</f>
        <v>-4.0000000000000009</v>
      </c>
      <c r="R12" s="142">
        <f>+'St 1.1'!R12+'St 1.2'!R12+'St 1.3'!R12</f>
        <v>4.0000000000000009</v>
      </c>
      <c r="S12" s="142">
        <f>+'St 1.1'!S12+'St 1.2'!S12+'St 1.3'!S12</f>
        <v>-4.0000000000000009</v>
      </c>
      <c r="T12" s="142">
        <f>+'St 1.1'!T12+'St 1.2'!T12+'St 1.3'!T12</f>
        <v>3</v>
      </c>
      <c r="U12" s="142">
        <f>+'St 1.1'!U12+'St 1.2'!U12+'St 1.3'!U12</f>
        <v>-4.9999999999999991</v>
      </c>
      <c r="V12" s="142">
        <f>+'St 1.1'!V12+'St 1.2'!V12+'St 1.3'!V12</f>
        <v>0</v>
      </c>
      <c r="W12" s="142">
        <f>+'St 1.1'!W12+'St 1.2'!W12+'St 1.3'!W12</f>
        <v>1.9799999999999998</v>
      </c>
      <c r="X12" s="145"/>
      <c r="Y12" s="142">
        <f>+'St 1.1'!Y12+'St 1.2'!Y12+'St 1.3'!Y12</f>
        <v>0</v>
      </c>
      <c r="Z12" s="142">
        <f>+'St 1.1'!Z12+'St 1.2'!Z12+'St 1.3'!Z12</f>
        <v>0</v>
      </c>
      <c r="AA12" s="142">
        <f>+'St 1.1'!AA12+'St 1.2'!AA12+'St 1.3'!AA12</f>
        <v>0</v>
      </c>
      <c r="AB12" s="142">
        <f>+'St 1.1'!AB12+'St 1.2'!AB12+'St 1.3'!AB12</f>
        <v>0</v>
      </c>
      <c r="AC12" s="142">
        <f>+'St 1.1'!AC12+'St 1.2'!AC12+'St 1.3'!AC12</f>
        <v>0</v>
      </c>
      <c r="AD12" s="142">
        <f>+'St 1.1'!AD12+'St 1.2'!AD12+'St 1.3'!AD12</f>
        <v>0</v>
      </c>
      <c r="AE12" s="142">
        <f>+'St 1.1'!AE12+'St 1.2'!AE12+'St 1.3'!AE12</f>
        <v>0</v>
      </c>
      <c r="AF12" s="142">
        <f>+'St 1.1'!AF12+'St 1.2'!AF12+'St 1.3'!AF12</f>
        <v>0</v>
      </c>
      <c r="AG12" s="142">
        <f>+'St 1.1'!AG12+'St 1.2'!AG12+'St 1.3'!AG12</f>
        <v>0</v>
      </c>
    </row>
    <row r="13" spans="1:33">
      <c r="A13" s="50"/>
      <c r="B13" s="6" t="s">
        <v>42</v>
      </c>
      <c r="C13" s="211"/>
      <c r="D13" s="142">
        <f>+'St 1.1'!D13+'St 1.2'!D13+'St 1.3'!D13</f>
        <v>70544.430451701832</v>
      </c>
      <c r="E13" s="142">
        <f>+'St 1.1'!E13+'St 1.2'!E13+'St 1.3'!E13</f>
        <v>72774.886736469154</v>
      </c>
      <c r="F13" s="142">
        <f>+'St 1.1'!F13+'St 1.2'!F13+'St 1.3'!F13</f>
        <v>65011.041244123691</v>
      </c>
      <c r="G13" s="142">
        <f>+'St 1.1'!G13+'St 1.2'!G13+'St 1.3'!G13</f>
        <v>79639.61432543525</v>
      </c>
      <c r="H13" s="142">
        <f>+'St 1.1'!H13+'St 1.2'!H13+'St 1.3'!H13</f>
        <v>81189.797418343602</v>
      </c>
      <c r="I13" s="142">
        <f>+'St 1.1'!I13+'St 1.2'!I13+'St 1.3'!I13</f>
        <v>85879.24291954776</v>
      </c>
      <c r="J13" s="142">
        <f>+'St 1.1'!J13+'St 1.2'!J13+'St 1.3'!J13</f>
        <v>84652.821964975403</v>
      </c>
      <c r="K13" s="142">
        <f>+'St 1.1'!K13+'St 1.2'!K13+'St 1.3'!K13</f>
        <v>91099.683269240311</v>
      </c>
      <c r="L13" s="142">
        <f>+'St 1.1'!L13+'St 1.2'!L13+'St 1.3'!L13</f>
        <v>110714.95414181748</v>
      </c>
      <c r="M13" s="142">
        <f>+'St 1.1'!M13+'St 1.2'!M13+'St 1.3'!M13</f>
        <v>117495.75917747934</v>
      </c>
      <c r="N13" s="143"/>
      <c r="O13" s="142">
        <f>+'St 1.1'!O13+'St 1.2'!O13+'St 1.3'!O13</f>
        <v>2230.4562847673196</v>
      </c>
      <c r="P13" s="142">
        <f>+'St 1.1'!P13+'St 1.2'!P13+'St 1.3'!P13</f>
        <v>-7763.8454923454556</v>
      </c>
      <c r="Q13" s="142">
        <f>+'St 1.1'!Q13+'St 1.2'!Q13+'St 1.3'!Q13</f>
        <v>14628.573081311561</v>
      </c>
      <c r="R13" s="142">
        <f>+'St 1.1'!R13+'St 1.2'!R13+'St 1.3'!R13</f>
        <v>1550.183092908344</v>
      </c>
      <c r="S13" s="142">
        <f>+'St 1.1'!S13+'St 1.2'!S13+'St 1.3'!S13</f>
        <v>4689.445501204159</v>
      </c>
      <c r="T13" s="142">
        <f>+'St 1.1'!T13+'St 1.2'!T13+'St 1.3'!T13</f>
        <v>-1226.4209545723475</v>
      </c>
      <c r="U13" s="142">
        <f>+'St 1.1'!U13+'St 1.2'!U13+'St 1.3'!U13</f>
        <v>6446.8613042649049</v>
      </c>
      <c r="V13" s="142">
        <f>+'St 1.1'!V13+'St 1.2'!V13+'St 1.3'!V13</f>
        <v>19615.270872577163</v>
      </c>
      <c r="W13" s="142">
        <f>+'St 1.1'!W13+'St 1.2'!W13+'St 1.3'!W13</f>
        <v>6780.8050356618651</v>
      </c>
      <c r="X13" s="145"/>
      <c r="Y13" s="142">
        <f>+'St 1.1'!Y13+'St 1.2'!Y13+'St 1.3'!Y13</f>
        <v>0</v>
      </c>
      <c r="Z13" s="142">
        <f>+'St 1.1'!Z13+'St 1.2'!Z13+'St 1.3'!Z13</f>
        <v>0</v>
      </c>
      <c r="AA13" s="142">
        <f>+'St 1.1'!AA13+'St 1.2'!AA13+'St 1.3'!AA13</f>
        <v>0</v>
      </c>
      <c r="AB13" s="142">
        <f>+'St 1.1'!AB13+'St 1.2'!AB13+'St 1.3'!AB13</f>
        <v>0</v>
      </c>
      <c r="AC13" s="142">
        <f>+'St 1.1'!AC13+'St 1.2'!AC13+'St 1.3'!AC13</f>
        <v>0</v>
      </c>
      <c r="AD13" s="142">
        <f>+'St 1.1'!AD13+'St 1.2'!AD13+'St 1.3'!AD13</f>
        <v>0</v>
      </c>
      <c r="AE13" s="142">
        <f>+'St 1.1'!AE13+'St 1.2'!AE13+'St 1.3'!AE13</f>
        <v>0</v>
      </c>
      <c r="AF13" s="142">
        <f>+'St 1.1'!AF13+'St 1.2'!AF13+'St 1.3'!AF13</f>
        <v>0</v>
      </c>
      <c r="AG13" s="142">
        <f>+'St 1.1'!AG13+'St 1.2'!AG13+'St 1.3'!AG13</f>
        <v>0</v>
      </c>
    </row>
    <row r="14" spans="1:33">
      <c r="A14" s="50"/>
      <c r="B14" s="6" t="s">
        <v>43</v>
      </c>
      <c r="C14" s="211"/>
      <c r="D14" s="142">
        <f>+'St 1.1'!D14+'St 1.2'!D14+'St 1.3'!D14</f>
        <v>5424.9208874030555</v>
      </c>
      <c r="E14" s="142">
        <f>+'St 1.1'!E14+'St 1.2'!E14+'St 1.3'!E14</f>
        <v>7768.9230001665037</v>
      </c>
      <c r="F14" s="142">
        <f>+'St 1.1'!F14+'St 1.2'!F14+'St 1.3'!F14</f>
        <v>7111.6029525807226</v>
      </c>
      <c r="G14" s="142">
        <f>+'St 1.1'!G14+'St 1.2'!G14+'St 1.3'!G14</f>
        <v>10013.18200651012</v>
      </c>
      <c r="H14" s="142">
        <f>+'St 1.1'!H14+'St 1.2'!H14+'St 1.3'!H14</f>
        <v>11124.037084061416</v>
      </c>
      <c r="I14" s="142">
        <f>+'St 1.1'!I14+'St 1.2'!I14+'St 1.3'!I14</f>
        <v>10648.83055121134</v>
      </c>
      <c r="J14" s="142">
        <f>+'St 1.1'!J14+'St 1.2'!J14+'St 1.3'!J14</f>
        <v>9981.9984496721027</v>
      </c>
      <c r="K14" s="142">
        <f>+'St 1.1'!K14+'St 1.2'!K14+'St 1.3'!K14</f>
        <v>16870.091150475753</v>
      </c>
      <c r="L14" s="142">
        <f>+'St 1.1'!L14+'St 1.2'!L14+'St 1.3'!L14</f>
        <v>10642.465062536314</v>
      </c>
      <c r="M14" s="142">
        <f>+'St 1.1'!M14+'St 1.2'!M14+'St 1.3'!M14</f>
        <v>13887.742079443065</v>
      </c>
      <c r="N14" s="143"/>
      <c r="O14" s="142">
        <f>+'St 1.1'!O14+'St 1.2'!O14+'St 1.3'!O14</f>
        <v>2344.0021127634482</v>
      </c>
      <c r="P14" s="142">
        <f>+'St 1.1'!P14+'St 1.2'!P14+'St 1.3'!P14</f>
        <v>-657.32004758578171</v>
      </c>
      <c r="Q14" s="142">
        <f>+'St 1.1'!Q14+'St 1.2'!Q14+'St 1.3'!Q14</f>
        <v>2901.5790539293989</v>
      </c>
      <c r="R14" s="142">
        <f>+'St 1.1'!R14+'St 1.2'!R14+'St 1.3'!R14</f>
        <v>1110.8550775512954</v>
      </c>
      <c r="S14" s="142">
        <f>+'St 1.1'!S14+'St 1.2'!S14+'St 1.3'!S14</f>
        <v>-475.20653285007626</v>
      </c>
      <c r="T14" s="142">
        <f>+'St 1.1'!T14+'St 1.2'!T14+'St 1.3'!T14</f>
        <v>-666.83210153923801</v>
      </c>
      <c r="U14" s="142">
        <f>+'St 1.1'!U14+'St 1.2'!U14+'St 1.3'!U14</f>
        <v>6888.0927008036506</v>
      </c>
      <c r="V14" s="142">
        <f>+'St 1.1'!V14+'St 1.2'!V14+'St 1.3'!V14</f>
        <v>-6227.6260879394385</v>
      </c>
      <c r="W14" s="142">
        <f>+'St 1.1'!W14+'St 1.2'!W14+'St 1.3'!W14</f>
        <v>3245.2770169067521</v>
      </c>
      <c r="X14" s="145"/>
      <c r="Y14" s="142">
        <f>+'St 1.1'!Y14+'St 1.2'!Y14+'St 1.3'!Y14</f>
        <v>0</v>
      </c>
      <c r="Z14" s="142">
        <f>+'St 1.1'!Z14+'St 1.2'!Z14+'St 1.3'!Z14</f>
        <v>0</v>
      </c>
      <c r="AA14" s="142">
        <f>+'St 1.1'!AA14+'St 1.2'!AA14+'St 1.3'!AA14</f>
        <v>0</v>
      </c>
      <c r="AB14" s="142">
        <f>+'St 1.1'!AB14+'St 1.2'!AB14+'St 1.3'!AB14</f>
        <v>0</v>
      </c>
      <c r="AC14" s="142">
        <f>+'St 1.1'!AC14+'St 1.2'!AC14+'St 1.3'!AC14</f>
        <v>0</v>
      </c>
      <c r="AD14" s="142">
        <f>+'St 1.1'!AD14+'St 1.2'!AD14+'St 1.3'!AD14</f>
        <v>0</v>
      </c>
      <c r="AE14" s="142">
        <f>+'St 1.1'!AE14+'St 1.2'!AE14+'St 1.3'!AE14</f>
        <v>0</v>
      </c>
      <c r="AF14" s="142">
        <f>+'St 1.1'!AF14+'St 1.2'!AF14+'St 1.3'!AF14</f>
        <v>0</v>
      </c>
      <c r="AG14" s="142">
        <f>+'St 1.1'!AG14+'St 1.2'!AG14+'St 1.3'!AG14</f>
        <v>0</v>
      </c>
    </row>
    <row r="15" spans="1:33">
      <c r="A15" s="50"/>
      <c r="B15" s="6" t="s">
        <v>44</v>
      </c>
      <c r="C15" s="211"/>
      <c r="D15" s="142">
        <f>+'St 1.1'!D15+'St 1.2'!D15+'St 1.3'!D15</f>
        <v>0</v>
      </c>
      <c r="E15" s="142">
        <f>+'St 1.1'!E15+'St 1.2'!E15+'St 1.3'!E15</f>
        <v>0</v>
      </c>
      <c r="F15" s="142">
        <f>+'St 1.1'!F15+'St 1.2'!F15+'St 1.3'!F15</f>
        <v>0</v>
      </c>
      <c r="G15" s="142">
        <f>+'St 1.1'!G15+'St 1.2'!G15+'St 1.3'!G15</f>
        <v>0</v>
      </c>
      <c r="H15" s="142">
        <f>+'St 1.1'!H15+'St 1.2'!H15+'St 1.3'!H15</f>
        <v>0</v>
      </c>
      <c r="I15" s="142">
        <f>+'St 1.1'!I15+'St 1.2'!I15+'St 1.3'!I15</f>
        <v>0</v>
      </c>
      <c r="J15" s="142">
        <f>+'St 1.1'!J15+'St 1.2'!J15+'St 1.3'!J15</f>
        <v>0</v>
      </c>
      <c r="K15" s="142">
        <f>+'St 1.1'!K15+'St 1.2'!K15+'St 1.3'!K15</f>
        <v>0</v>
      </c>
      <c r="L15" s="142">
        <f>+'St 1.1'!L15+'St 1.2'!L15+'St 1.3'!L15</f>
        <v>0</v>
      </c>
      <c r="M15" s="142">
        <f>+'St 1.1'!M15+'St 1.2'!M15+'St 1.3'!M15</f>
        <v>0</v>
      </c>
      <c r="N15" s="143"/>
      <c r="O15" s="142">
        <f>+'St 1.1'!O15+'St 1.2'!O15+'St 1.3'!O15</f>
        <v>0</v>
      </c>
      <c r="P15" s="142">
        <f>+'St 1.1'!P15+'St 1.2'!P15+'St 1.3'!P15</f>
        <v>0</v>
      </c>
      <c r="Q15" s="142">
        <f>+'St 1.1'!Q15+'St 1.2'!Q15+'St 1.3'!Q15</f>
        <v>0</v>
      </c>
      <c r="R15" s="142">
        <f>+'St 1.1'!R15+'St 1.2'!R15+'St 1.3'!R15</f>
        <v>0</v>
      </c>
      <c r="S15" s="142">
        <f>+'St 1.1'!S15+'St 1.2'!S15+'St 1.3'!S15</f>
        <v>0</v>
      </c>
      <c r="T15" s="142">
        <f>+'St 1.1'!T15+'St 1.2'!T15+'St 1.3'!T15</f>
        <v>0</v>
      </c>
      <c r="U15" s="142">
        <f>+'St 1.1'!U15+'St 1.2'!U15+'St 1.3'!U15</f>
        <v>0</v>
      </c>
      <c r="V15" s="142">
        <f>+'St 1.1'!V15+'St 1.2'!V15+'St 1.3'!V15</f>
        <v>0</v>
      </c>
      <c r="W15" s="142">
        <f>+'St 1.1'!W15+'St 1.2'!W15+'St 1.3'!W15</f>
        <v>0</v>
      </c>
      <c r="X15" s="145"/>
      <c r="Y15" s="142">
        <f>+'St 1.1'!Y15+'St 1.2'!Y15+'St 1.3'!Y15</f>
        <v>0</v>
      </c>
      <c r="Z15" s="142">
        <f>+'St 1.1'!Z15+'St 1.2'!Z15+'St 1.3'!Z15</f>
        <v>0</v>
      </c>
      <c r="AA15" s="142">
        <f>+'St 1.1'!AA15+'St 1.2'!AA15+'St 1.3'!AA15</f>
        <v>0</v>
      </c>
      <c r="AB15" s="142">
        <f>+'St 1.1'!AB15+'St 1.2'!AB15+'St 1.3'!AB15</f>
        <v>0</v>
      </c>
      <c r="AC15" s="142">
        <f>+'St 1.1'!AC15+'St 1.2'!AC15+'St 1.3'!AC15</f>
        <v>0</v>
      </c>
      <c r="AD15" s="142">
        <f>+'St 1.1'!AD15+'St 1.2'!AD15+'St 1.3'!AD15</f>
        <v>0</v>
      </c>
      <c r="AE15" s="142">
        <f>+'St 1.1'!AE15+'St 1.2'!AE15+'St 1.3'!AE15</f>
        <v>0</v>
      </c>
      <c r="AF15" s="142">
        <f>+'St 1.1'!AF15+'St 1.2'!AF15+'St 1.3'!AF15</f>
        <v>0</v>
      </c>
      <c r="AG15" s="142">
        <f>+'St 1.1'!AG15+'St 1.2'!AG15+'St 1.3'!AG15</f>
        <v>0</v>
      </c>
    </row>
    <row r="16" spans="1:33">
      <c r="A16" s="50"/>
      <c r="B16" s="7" t="s">
        <v>45</v>
      </c>
      <c r="C16" s="211"/>
      <c r="D16" s="142">
        <f>+'St 1.1'!D16+'St 1.2'!D16+'St 1.3'!D16</f>
        <v>0</v>
      </c>
      <c r="E16" s="142">
        <f>+'St 1.1'!E16+'St 1.2'!E16+'St 1.3'!E16</f>
        <v>0</v>
      </c>
      <c r="F16" s="142">
        <f>+'St 1.1'!F16+'St 1.2'!F16+'St 1.3'!F16</f>
        <v>0</v>
      </c>
      <c r="G16" s="142">
        <f>+'St 1.1'!G16+'St 1.2'!G16+'St 1.3'!G16</f>
        <v>0</v>
      </c>
      <c r="H16" s="142">
        <f>+'St 1.1'!H16+'St 1.2'!H16+'St 1.3'!H16</f>
        <v>0</v>
      </c>
      <c r="I16" s="142">
        <f>+'St 1.1'!I16+'St 1.2'!I16+'St 1.3'!I16</f>
        <v>0</v>
      </c>
      <c r="J16" s="142">
        <f>+'St 1.1'!J16+'St 1.2'!J16+'St 1.3'!J16</f>
        <v>0</v>
      </c>
      <c r="K16" s="142">
        <f>+'St 1.1'!K16+'St 1.2'!K16+'St 1.3'!K16</f>
        <v>0</v>
      </c>
      <c r="L16" s="142">
        <f>+'St 1.1'!L16+'St 1.2'!L16+'St 1.3'!L16</f>
        <v>0</v>
      </c>
      <c r="M16" s="142">
        <f>+'St 1.1'!M16+'St 1.2'!M16+'St 1.3'!M16</f>
        <v>0</v>
      </c>
      <c r="N16" s="143"/>
      <c r="O16" s="142">
        <f>+'St 1.1'!O16+'St 1.2'!O16+'St 1.3'!O16</f>
        <v>0</v>
      </c>
      <c r="P16" s="142">
        <f>+'St 1.1'!P16+'St 1.2'!P16+'St 1.3'!P16</f>
        <v>0</v>
      </c>
      <c r="Q16" s="142">
        <f>+'St 1.1'!Q16+'St 1.2'!Q16+'St 1.3'!Q16</f>
        <v>0</v>
      </c>
      <c r="R16" s="142">
        <f>+'St 1.1'!R16+'St 1.2'!R16+'St 1.3'!R16</f>
        <v>0</v>
      </c>
      <c r="S16" s="142">
        <f>+'St 1.1'!S16+'St 1.2'!S16+'St 1.3'!S16</f>
        <v>0</v>
      </c>
      <c r="T16" s="142">
        <f>+'St 1.1'!T16+'St 1.2'!T16+'St 1.3'!T16</f>
        <v>0</v>
      </c>
      <c r="U16" s="142">
        <f>+'St 1.1'!U16+'St 1.2'!U16+'St 1.3'!U16</f>
        <v>0</v>
      </c>
      <c r="V16" s="142">
        <f>+'St 1.1'!V16+'St 1.2'!V16+'St 1.3'!V16</f>
        <v>0</v>
      </c>
      <c r="W16" s="142">
        <f>+'St 1.1'!W16+'St 1.2'!W16+'St 1.3'!W16</f>
        <v>0</v>
      </c>
      <c r="X16" s="145"/>
      <c r="Y16" s="142">
        <f>+'St 1.1'!Y16+'St 1.2'!Y16+'St 1.3'!Y16</f>
        <v>0</v>
      </c>
      <c r="Z16" s="142">
        <f>+'St 1.1'!Z16+'St 1.2'!Z16+'St 1.3'!Z16</f>
        <v>0</v>
      </c>
      <c r="AA16" s="142">
        <f>+'St 1.1'!AA16+'St 1.2'!AA16+'St 1.3'!AA16</f>
        <v>0</v>
      </c>
      <c r="AB16" s="142">
        <f>+'St 1.1'!AB16+'St 1.2'!AB16+'St 1.3'!AB16</f>
        <v>0</v>
      </c>
      <c r="AC16" s="142">
        <f>+'St 1.1'!AC16+'St 1.2'!AC16+'St 1.3'!AC16</f>
        <v>0</v>
      </c>
      <c r="AD16" s="142">
        <f>+'St 1.1'!AD16+'St 1.2'!AD16+'St 1.3'!AD16</f>
        <v>0</v>
      </c>
      <c r="AE16" s="142">
        <f>+'St 1.1'!AE16+'St 1.2'!AE16+'St 1.3'!AE16</f>
        <v>0</v>
      </c>
      <c r="AF16" s="142">
        <f>+'St 1.1'!AF16+'St 1.2'!AF16+'St 1.3'!AF16</f>
        <v>0</v>
      </c>
      <c r="AG16" s="142">
        <f>+'St 1.1'!AG16+'St 1.2'!AG16+'St 1.3'!AG16</f>
        <v>0</v>
      </c>
    </row>
    <row r="17" spans="1:33">
      <c r="A17" s="50"/>
      <c r="B17" s="7" t="s">
        <v>46</v>
      </c>
      <c r="C17" s="211"/>
      <c r="D17" s="142">
        <f>+'St 1.1'!D17+'St 1.2'!D17+'St 1.3'!D17</f>
        <v>0</v>
      </c>
      <c r="E17" s="142">
        <f>+'St 1.1'!E17+'St 1.2'!E17+'St 1.3'!E17</f>
        <v>0</v>
      </c>
      <c r="F17" s="142">
        <f>+'St 1.1'!F17+'St 1.2'!F17+'St 1.3'!F17</f>
        <v>0</v>
      </c>
      <c r="G17" s="142">
        <f>+'St 1.1'!G17+'St 1.2'!G17+'St 1.3'!G17</f>
        <v>0</v>
      </c>
      <c r="H17" s="142">
        <f>+'St 1.1'!H17+'St 1.2'!H17+'St 1.3'!H17</f>
        <v>0</v>
      </c>
      <c r="I17" s="142">
        <f>+'St 1.1'!I17+'St 1.2'!I17+'St 1.3'!I17</f>
        <v>0</v>
      </c>
      <c r="J17" s="142">
        <f>+'St 1.1'!J17+'St 1.2'!J17+'St 1.3'!J17</f>
        <v>0</v>
      </c>
      <c r="K17" s="142">
        <f>+'St 1.1'!K17+'St 1.2'!K17+'St 1.3'!K17</f>
        <v>0</v>
      </c>
      <c r="L17" s="142">
        <f>+'St 1.1'!L17+'St 1.2'!L17+'St 1.3'!L17</f>
        <v>0</v>
      </c>
      <c r="M17" s="142">
        <f>+'St 1.1'!M17+'St 1.2'!M17+'St 1.3'!M17</f>
        <v>0</v>
      </c>
      <c r="N17" s="143"/>
      <c r="O17" s="142">
        <f>+'St 1.1'!O17+'St 1.2'!O17+'St 1.3'!O17</f>
        <v>0</v>
      </c>
      <c r="P17" s="142">
        <f>+'St 1.1'!P17+'St 1.2'!P17+'St 1.3'!P17</f>
        <v>0</v>
      </c>
      <c r="Q17" s="142">
        <f>+'St 1.1'!Q17+'St 1.2'!Q17+'St 1.3'!Q17</f>
        <v>0</v>
      </c>
      <c r="R17" s="142">
        <f>+'St 1.1'!R17+'St 1.2'!R17+'St 1.3'!R17</f>
        <v>0</v>
      </c>
      <c r="S17" s="142">
        <f>+'St 1.1'!S17+'St 1.2'!S17+'St 1.3'!S17</f>
        <v>0</v>
      </c>
      <c r="T17" s="142">
        <f>+'St 1.1'!T17+'St 1.2'!T17+'St 1.3'!T17</f>
        <v>0</v>
      </c>
      <c r="U17" s="142">
        <f>+'St 1.1'!U17+'St 1.2'!U17+'St 1.3'!U17</f>
        <v>0</v>
      </c>
      <c r="V17" s="142">
        <f>+'St 1.1'!V17+'St 1.2'!V17+'St 1.3'!V17</f>
        <v>0</v>
      </c>
      <c r="W17" s="142">
        <f>+'St 1.1'!W17+'St 1.2'!W17+'St 1.3'!W17</f>
        <v>0</v>
      </c>
      <c r="X17" s="145"/>
      <c r="Y17" s="142">
        <f>+'St 1.1'!Y17+'St 1.2'!Y17+'St 1.3'!Y17</f>
        <v>0</v>
      </c>
      <c r="Z17" s="142">
        <f>+'St 1.1'!Z17+'St 1.2'!Z17+'St 1.3'!Z17</f>
        <v>0</v>
      </c>
      <c r="AA17" s="142">
        <f>+'St 1.1'!AA17+'St 1.2'!AA17+'St 1.3'!AA17</f>
        <v>0</v>
      </c>
      <c r="AB17" s="142">
        <f>+'St 1.1'!AB17+'St 1.2'!AB17+'St 1.3'!AB17</f>
        <v>0</v>
      </c>
      <c r="AC17" s="142">
        <f>+'St 1.1'!AC17+'St 1.2'!AC17+'St 1.3'!AC17</f>
        <v>0</v>
      </c>
      <c r="AD17" s="142">
        <f>+'St 1.1'!AD17+'St 1.2'!AD17+'St 1.3'!AD17</f>
        <v>0</v>
      </c>
      <c r="AE17" s="142">
        <f>+'St 1.1'!AE17+'St 1.2'!AE17+'St 1.3'!AE17</f>
        <v>0</v>
      </c>
      <c r="AF17" s="142">
        <f>+'St 1.1'!AF17+'St 1.2'!AF17+'St 1.3'!AF17</f>
        <v>0</v>
      </c>
      <c r="AG17" s="142">
        <f>+'St 1.1'!AG17+'St 1.2'!AG17+'St 1.3'!AG17</f>
        <v>0</v>
      </c>
    </row>
    <row r="18" spans="1:33">
      <c r="A18" s="50"/>
      <c r="B18" s="6" t="s">
        <v>317</v>
      </c>
      <c r="C18" s="211"/>
      <c r="D18" s="142">
        <f>+'St 1.1'!D18+'St 1.2'!D18+'St 1.3'!D18</f>
        <v>2.0125246627090898</v>
      </c>
      <c r="E18" s="142">
        <f>+'St 1.1'!E18+'St 1.2'!E18+'St 1.3'!E18</f>
        <v>2.700174427870365</v>
      </c>
      <c r="F18" s="142">
        <f>+'St 1.1'!F18+'St 1.2'!F18+'St 1.3'!F18</f>
        <v>2.90818578164652</v>
      </c>
      <c r="G18" s="142">
        <f>+'St 1.1'!G18+'St 1.2'!G18+'St 1.3'!G18</f>
        <v>2.7619453430000003</v>
      </c>
      <c r="H18" s="142">
        <f>+'St 1.1'!H18+'St 1.2'!H18+'St 1.3'!H18</f>
        <v>2.7011574530000004</v>
      </c>
      <c r="I18" s="142">
        <f>+'St 1.1'!I18+'St 1.2'!I18+'St 1.3'!I18</f>
        <v>2.4673254930000001</v>
      </c>
      <c r="J18" s="142">
        <f>+'St 1.1'!J18+'St 1.2'!J18+'St 1.3'!J18</f>
        <v>2.3262409929999994</v>
      </c>
      <c r="K18" s="142">
        <f>+'St 1.1'!K18+'St 1.2'!K18+'St 1.3'!K18</f>
        <v>2.4596212629999998</v>
      </c>
      <c r="L18" s="142">
        <f>+'St 1.1'!L18+'St 1.2'!L18+'St 1.3'!L18</f>
        <v>2.7893813729999999</v>
      </c>
      <c r="M18" s="142">
        <f>+'St 1.1'!M18+'St 1.2'!M18+'St 1.3'!M18</f>
        <v>2.9136184730000001</v>
      </c>
      <c r="N18" s="143"/>
      <c r="O18" s="142">
        <f>+'St 1.1'!O18+'St 1.2'!O18+'St 1.3'!O18</f>
        <v>0.68764976516127518</v>
      </c>
      <c r="P18" s="142">
        <f>+'St 1.1'!P18+'St 1.2'!P18+'St 1.3'!P18</f>
        <v>0.20801135377615487</v>
      </c>
      <c r="Q18" s="142">
        <f>+'St 1.1'!Q18+'St 1.2'!Q18+'St 1.3'!Q18</f>
        <v>-0.1462404386465197</v>
      </c>
      <c r="R18" s="142">
        <f>+'St 1.1'!R18+'St 1.2'!R18+'St 1.3'!R18</f>
        <v>-6.0787889999999734E-2</v>
      </c>
      <c r="S18" s="142">
        <f>+'St 1.1'!S18+'St 1.2'!S18+'St 1.3'!S18</f>
        <v>-0.23383196000000028</v>
      </c>
      <c r="T18" s="142">
        <f>+'St 1.1'!T18+'St 1.2'!T18+'St 1.3'!T18</f>
        <v>-0.14108450000000078</v>
      </c>
      <c r="U18" s="142">
        <f>+'St 1.1'!U18+'St 1.2'!U18+'St 1.3'!U18</f>
        <v>0.13338027000000044</v>
      </c>
      <c r="V18" s="142">
        <f>+'St 1.1'!V18+'St 1.2'!V18+'St 1.3'!V18</f>
        <v>0.32976010999999983</v>
      </c>
      <c r="W18" s="142">
        <f>+'St 1.1'!W18+'St 1.2'!W18+'St 1.3'!W18</f>
        <v>0.12423710000000025</v>
      </c>
      <c r="X18" s="145"/>
      <c r="Y18" s="142">
        <f>+'St 1.1'!Y18+'St 1.2'!Y18+'St 1.3'!Y18</f>
        <v>0</v>
      </c>
      <c r="Z18" s="142">
        <f>+'St 1.1'!Z18+'St 1.2'!Z18+'St 1.3'!Z18</f>
        <v>0</v>
      </c>
      <c r="AA18" s="142">
        <f>+'St 1.1'!AA18+'St 1.2'!AA18+'St 1.3'!AA18</f>
        <v>0</v>
      </c>
      <c r="AB18" s="142">
        <f>+'St 1.1'!AB18+'St 1.2'!AB18+'St 1.3'!AB18</f>
        <v>0</v>
      </c>
      <c r="AC18" s="142">
        <f>+'St 1.1'!AC18+'St 1.2'!AC18+'St 1.3'!AC18</f>
        <v>0</v>
      </c>
      <c r="AD18" s="142">
        <f>+'St 1.1'!AD18+'St 1.2'!AD18+'St 1.3'!AD18</f>
        <v>0</v>
      </c>
      <c r="AE18" s="142">
        <f>+'St 1.1'!AE18+'St 1.2'!AE18+'St 1.3'!AE18</f>
        <v>0</v>
      </c>
      <c r="AF18" s="142">
        <f>+'St 1.1'!AF18+'St 1.2'!AF18+'St 1.3'!AF18</f>
        <v>0</v>
      </c>
      <c r="AG18" s="142">
        <f>+'St 1.1'!AG18+'St 1.2'!AG18+'St 1.3'!AG18</f>
        <v>0</v>
      </c>
    </row>
    <row r="19" spans="1:33">
      <c r="A19" s="50"/>
      <c r="B19" s="6" t="s">
        <v>108</v>
      </c>
      <c r="C19" s="210"/>
      <c r="D19" s="142">
        <f>+'St 1.1'!D19+'St 1.2'!D19+'St 1.3'!D19</f>
        <v>6438.6010152575527</v>
      </c>
      <c r="E19" s="142">
        <f>+'St 1.1'!E19+'St 1.2'!E19+'St 1.3'!E19</f>
        <v>13490.379075422319</v>
      </c>
      <c r="F19" s="142">
        <f>+'St 1.1'!F19+'St 1.2'!F19+'St 1.3'!F19</f>
        <v>7966.8858893022889</v>
      </c>
      <c r="G19" s="142">
        <f>+'St 1.1'!G19+'St 1.2'!G19+'St 1.3'!G19</f>
        <v>13787.947182222069</v>
      </c>
      <c r="H19" s="142">
        <f>+'St 1.1'!H19+'St 1.2'!H19+'St 1.3'!H19</f>
        <v>10994.952692264207</v>
      </c>
      <c r="I19" s="142">
        <f>+'St 1.1'!I19+'St 1.2'!I19+'St 1.3'!I19</f>
        <v>808.63318006635723</v>
      </c>
      <c r="J19" s="142">
        <f>+'St 1.1'!J19+'St 1.2'!J19+'St 1.3'!J19</f>
        <v>21329.359524913805</v>
      </c>
      <c r="K19" s="142">
        <f>+'St 1.1'!K19+'St 1.2'!K19+'St 1.3'!K19</f>
        <v>16656.576009322736</v>
      </c>
      <c r="L19" s="142">
        <f>+'St 1.1'!L19+'St 1.2'!L19+'St 1.3'!L19</f>
        <v>20189.600702121468</v>
      </c>
      <c r="M19" s="142">
        <f>+'St 1.1'!M19+'St 1.2'!M19+'St 1.3'!M19</f>
        <v>29927.078485233666</v>
      </c>
      <c r="N19" s="143"/>
      <c r="O19" s="142">
        <f>+'St 1.1'!O19+'St 1.2'!O19+'St 1.3'!O19</f>
        <v>7051.7780601647673</v>
      </c>
      <c r="P19" s="142">
        <f>+'St 1.1'!P19+'St 1.2'!P19+'St 1.3'!P19</f>
        <v>-5523.4931861200312</v>
      </c>
      <c r="Q19" s="142">
        <f>+'St 1.1'!Q19+'St 1.2'!Q19+'St 1.3'!Q19</f>
        <v>5821.0612929197805</v>
      </c>
      <c r="R19" s="142">
        <f>+'St 1.1'!R19+'St 1.2'!R19+'St 1.3'!R19</f>
        <v>-2792.9944899578632</v>
      </c>
      <c r="S19" s="142">
        <f>+'St 1.1'!S19+'St 1.2'!S19+'St 1.3'!S19</f>
        <v>-10186.31951219785</v>
      </c>
      <c r="T19" s="142">
        <f>+'St 1.1'!T19+'St 1.2'!T19+'St 1.3'!T19</f>
        <v>20520.726344847448</v>
      </c>
      <c r="U19" s="142">
        <f>+'St 1.1'!U19+'St 1.2'!U19+'St 1.3'!U19</f>
        <v>-4672.783515591067</v>
      </c>
      <c r="V19" s="142">
        <f>+'St 1.1'!V19+'St 1.2'!V19+'St 1.3'!V19</f>
        <v>3533.0246927987332</v>
      </c>
      <c r="W19" s="142">
        <f>+'St 1.1'!W19+'St 1.2'!W19+'St 1.3'!W19</f>
        <v>9737.4777831121937</v>
      </c>
      <c r="X19" s="145"/>
      <c r="Y19" s="142">
        <f>+'St 1.1'!Y19+'St 1.2'!Y19+'St 1.3'!Y19</f>
        <v>0</v>
      </c>
      <c r="Z19" s="142">
        <f>+'St 1.1'!Z19+'St 1.2'!Z19+'St 1.3'!Z19</f>
        <v>0</v>
      </c>
      <c r="AA19" s="142">
        <f>+'St 1.1'!AA19+'St 1.2'!AA19+'St 1.3'!AA19</f>
        <v>0</v>
      </c>
      <c r="AB19" s="142">
        <f>+'St 1.1'!AB19+'St 1.2'!AB19+'St 1.3'!AB19</f>
        <v>0</v>
      </c>
      <c r="AC19" s="142">
        <f>+'St 1.1'!AC19+'St 1.2'!AC19+'St 1.3'!AC19</f>
        <v>0</v>
      </c>
      <c r="AD19" s="142">
        <f>+'St 1.1'!AD19+'St 1.2'!AD19+'St 1.3'!AD19</f>
        <v>0</v>
      </c>
      <c r="AE19" s="142">
        <f>+'St 1.1'!AE19+'St 1.2'!AE19+'St 1.3'!AE19</f>
        <v>0</v>
      </c>
      <c r="AF19" s="142">
        <f>+'St 1.1'!AF19+'St 1.2'!AF19+'St 1.3'!AF19</f>
        <v>0</v>
      </c>
      <c r="AG19" s="142">
        <f>+'St 1.1'!AG19+'St 1.2'!AG19+'St 1.3'!AG19</f>
        <v>0</v>
      </c>
    </row>
    <row r="20" spans="1:33">
      <c r="A20" s="50"/>
      <c r="B20" s="6" t="s">
        <v>48</v>
      </c>
      <c r="C20" s="211"/>
      <c r="D20" s="142">
        <f>+'St 1.1'!D20+'St 1.2'!D20+'St 1.3'!D20</f>
        <v>9.2194307743653781E-11</v>
      </c>
      <c r="E20" s="142">
        <f>+'St 1.1'!E20+'St 1.2'!E20+'St 1.3'!E20</f>
        <v>4.3758052736819764E-11</v>
      </c>
      <c r="F20" s="142">
        <f>+'St 1.1'!F20+'St 1.2'!F20+'St 1.3'!F20</f>
        <v>-1.4552248295274239E-11</v>
      </c>
      <c r="G20" s="142">
        <f>+'St 1.1'!G20+'St 1.2'!G20+'St 1.3'!G20</f>
        <v>1.1823875212257917E-11</v>
      </c>
      <c r="H20" s="142">
        <f>+'St 1.1'!H20+'St 1.2'!H20+'St 1.3'!H20</f>
        <v>3.0922486793372173E-11</v>
      </c>
      <c r="I20" s="142">
        <f>+'St 1.1'!I20+'St 1.2'!I20+'St 1.3'!I20</f>
        <v>-6.7756911192873304E-11</v>
      </c>
      <c r="J20" s="142">
        <f>+'St 1.1'!J20+'St 1.2'!J20+'St 1.3'!J20</f>
        <v>1.1141365607869602E-10</v>
      </c>
      <c r="K20" s="142">
        <f>+'St 1.1'!K20+'St 1.2'!K20+'St 1.3'!K20</f>
        <v>-1.7962575871166564E-10</v>
      </c>
      <c r="L20" s="142">
        <f>+'St 1.1'!L20+'St 1.2'!L20+'St 1.3'!L20</f>
        <v>-1.6825707493950404E-10</v>
      </c>
      <c r="M20" s="142">
        <f>+'St 1.1'!M20+'St 1.2'!M20+'St 1.3'!M20</f>
        <v>1.7600504387260685E-10</v>
      </c>
      <c r="N20" s="143"/>
      <c r="O20" s="142">
        <f>+'St 1.1'!O20+'St 1.2'!O20+'St 1.3'!O20</f>
        <v>-4.8436255006834017E-11</v>
      </c>
      <c r="P20" s="142">
        <f>+'St 1.1'!P20+'St 1.2'!P20+'St 1.3'!P20</f>
        <v>-5.8310301032094003E-11</v>
      </c>
      <c r="Q20" s="142">
        <f>+'St 1.1'!Q20+'St 1.2'!Q20+'St 1.3'!Q20</f>
        <v>2.6376123507532157E-11</v>
      </c>
      <c r="R20" s="142">
        <f>+'St 1.1'!R20+'St 1.2'!R20+'St 1.3'!R20</f>
        <v>1.9098611581114255E-11</v>
      </c>
      <c r="S20" s="142">
        <f>+'St 1.1'!S20+'St 1.2'!S20+'St 1.3'!S20</f>
        <v>-9.8679397986245476E-11</v>
      </c>
      <c r="T20" s="142">
        <f>+'St 1.1'!T20+'St 1.2'!T20+'St 1.3'!T20</f>
        <v>1.7917056727156933E-10</v>
      </c>
      <c r="U20" s="142">
        <f>+'St 1.1'!U20+'St 1.2'!U20+'St 1.3'!U20</f>
        <v>-2.9103941479036166E-10</v>
      </c>
      <c r="V20" s="142">
        <f>+'St 1.1'!V20+'St 1.2'!V20+'St 1.3'!V20</f>
        <v>1.1368683772161603E-11</v>
      </c>
      <c r="W20" s="142">
        <f>+'St 1.1'!W20+'St 1.2'!W20+'St 1.3'!W20</f>
        <v>3.4426211881211088E-10</v>
      </c>
      <c r="X20" s="145"/>
      <c r="Y20" s="142">
        <f>+'St 1.1'!Y20+'St 1.2'!Y20+'St 1.3'!Y20</f>
        <v>0</v>
      </c>
      <c r="Z20" s="142">
        <f>+'St 1.1'!Z20+'St 1.2'!Z20+'St 1.3'!Z20</f>
        <v>0</v>
      </c>
      <c r="AA20" s="142">
        <f>+'St 1.1'!AA20+'St 1.2'!AA20+'St 1.3'!AA20</f>
        <v>0</v>
      </c>
      <c r="AB20" s="142">
        <f>+'St 1.1'!AB20+'St 1.2'!AB20+'St 1.3'!AB20</f>
        <v>0</v>
      </c>
      <c r="AC20" s="142">
        <f>+'St 1.1'!AC20+'St 1.2'!AC20+'St 1.3'!AC20</f>
        <v>0</v>
      </c>
      <c r="AD20" s="142">
        <f>+'St 1.1'!AD20+'St 1.2'!AD20+'St 1.3'!AD20</f>
        <v>0</v>
      </c>
      <c r="AE20" s="142">
        <f>+'St 1.1'!AE20+'St 1.2'!AE20+'St 1.3'!AE20</f>
        <v>0</v>
      </c>
      <c r="AF20" s="142">
        <f>+'St 1.1'!AF20+'St 1.2'!AF20+'St 1.3'!AF20</f>
        <v>0</v>
      </c>
      <c r="AG20" s="142">
        <f>+'St 1.1'!AG20+'St 1.2'!AG20+'St 1.3'!AG20</f>
        <v>0</v>
      </c>
    </row>
    <row r="21" spans="1:33">
      <c r="A21" s="50"/>
      <c r="B21" s="6" t="s">
        <v>325</v>
      </c>
      <c r="C21" s="211"/>
      <c r="D21" s="142">
        <f>+'St 1.1'!D21+'St 1.2'!D21+'St 1.3'!D21</f>
        <v>973418.41012097488</v>
      </c>
      <c r="E21" s="142">
        <f>+'St 1.1'!E21+'St 1.2'!E21+'St 1.3'!E21</f>
        <v>1083180.6890135142</v>
      </c>
      <c r="F21" s="142">
        <f>+'St 1.1'!F21+'St 1.2'!F21+'St 1.3'!F21</f>
        <v>1203418.5617282118</v>
      </c>
      <c r="G21" s="142">
        <f>+'St 1.1'!G21+'St 1.2'!G21+'St 1.3'!G21</f>
        <v>1323050.4945404897</v>
      </c>
      <c r="H21" s="142">
        <f>+'St 1.1'!H21+'St 1.2'!H21+'St 1.3'!H21</f>
        <v>1547932.5116478775</v>
      </c>
      <c r="I21" s="142">
        <f>+'St 1.1'!I21+'St 1.2'!I21+'St 1.3'!I21</f>
        <v>1212841.8260236816</v>
      </c>
      <c r="J21" s="142">
        <f>+'St 1.1'!J21+'St 1.2'!J21+'St 1.3'!J21</f>
        <v>1688453.4938194458</v>
      </c>
      <c r="K21" s="142">
        <f>+'St 1.1'!K21+'St 1.2'!K21+'St 1.3'!K21</f>
        <v>1986254.1899496985</v>
      </c>
      <c r="L21" s="142">
        <f>+'St 1.1'!L21+'St 1.2'!L21+'St 1.3'!L21</f>
        <v>2279414.190712152</v>
      </c>
      <c r="M21" s="142">
        <f>+'St 1.1'!M21+'St 1.2'!M21+'St 1.3'!M21</f>
        <v>2665536.5266393707</v>
      </c>
      <c r="N21" s="143"/>
      <c r="O21" s="142">
        <f>+'St 1.1'!O21+'St 1.2'!O21+'St 1.3'!O21</f>
        <v>109762.27889253933</v>
      </c>
      <c r="P21" s="142">
        <f>+'St 1.1'!P21+'St 1.2'!P21+'St 1.3'!P21</f>
        <v>120237.87271469756</v>
      </c>
      <c r="Q21" s="142">
        <f>+'St 1.1'!Q21+'St 1.2'!Q21+'St 1.3'!Q21</f>
        <v>119631.93281227796</v>
      </c>
      <c r="R21" s="142">
        <f>+'St 1.1'!R21+'St 1.2'!R21+'St 1.3'!R21</f>
        <v>224882.01710738795</v>
      </c>
      <c r="S21" s="142">
        <f>+'St 1.1'!S21+'St 1.2'!S21+'St 1.3'!S21</f>
        <v>-335090.68562419596</v>
      </c>
      <c r="T21" s="142">
        <f>+'St 1.1'!T21+'St 1.2'!T21+'St 1.3'!T21</f>
        <v>475611.66779576417</v>
      </c>
      <c r="U21" s="142">
        <f>+'St 1.1'!U21+'St 1.2'!U21+'St 1.3'!U21</f>
        <v>297800.69613025262</v>
      </c>
      <c r="V21" s="142">
        <f>+'St 1.1'!V21+'St 1.2'!V21+'St 1.3'!V21</f>
        <v>293160.00076245365</v>
      </c>
      <c r="W21" s="142">
        <f>+'St 1.1'!W21+'St 1.2'!W21+'St 1.3'!W21</f>
        <v>386122.33592721861</v>
      </c>
      <c r="X21" s="145"/>
      <c r="Y21" s="142">
        <f>+'St 1.1'!Y21+'St 1.2'!Y21+'St 1.3'!Y21</f>
        <v>0</v>
      </c>
      <c r="Z21" s="142">
        <f>+'St 1.1'!Z21+'St 1.2'!Z21+'St 1.3'!Z21</f>
        <v>0</v>
      </c>
      <c r="AA21" s="142">
        <f>+'St 1.1'!AA21+'St 1.2'!AA21+'St 1.3'!AA21</f>
        <v>0</v>
      </c>
      <c r="AB21" s="142">
        <f>+'St 1.1'!AB21+'St 1.2'!AB21+'St 1.3'!AB21</f>
        <v>0</v>
      </c>
      <c r="AC21" s="142">
        <f>+'St 1.1'!AC21+'St 1.2'!AC21+'St 1.3'!AC21</f>
        <v>0</v>
      </c>
      <c r="AD21" s="142">
        <f>+'St 1.1'!AD21+'St 1.2'!AD21+'St 1.3'!AD21</f>
        <v>0</v>
      </c>
      <c r="AE21" s="142">
        <f>+'St 1.1'!AE21+'St 1.2'!AE21+'St 1.3'!AE21</f>
        <v>0</v>
      </c>
      <c r="AF21" s="142">
        <f>+'St 1.1'!AF21+'St 1.2'!AF21+'St 1.3'!AF21</f>
        <v>0</v>
      </c>
      <c r="AG21" s="142">
        <f>+'St 1.1'!AG21+'St 1.2'!AG21+'St 1.3'!AG21</f>
        <v>0</v>
      </c>
    </row>
    <row r="22" spans="1:33">
      <c r="A22" s="50"/>
      <c r="B22" s="8" t="s">
        <v>101</v>
      </c>
      <c r="C22" s="211"/>
      <c r="D22" s="142">
        <f>+'St 1.1'!D22+'St 1.2'!D22+'St 1.3'!D22</f>
        <v>0</v>
      </c>
      <c r="E22" s="142">
        <f>+'St 1.1'!E22+'St 1.2'!E22+'St 1.3'!E22</f>
        <v>0</v>
      </c>
      <c r="F22" s="142">
        <f>+'St 1.1'!F22+'St 1.2'!F22+'St 1.3'!F22</f>
        <v>0</v>
      </c>
      <c r="G22" s="142">
        <f>+'St 1.1'!G22+'St 1.2'!G22+'St 1.3'!G22</f>
        <v>0</v>
      </c>
      <c r="H22" s="142">
        <f>+'St 1.1'!H22+'St 1.2'!H22+'St 1.3'!H22</f>
        <v>0</v>
      </c>
      <c r="I22" s="142">
        <f>+'St 1.1'!I22+'St 1.2'!I22+'St 1.3'!I22</f>
        <v>0</v>
      </c>
      <c r="J22" s="142">
        <f>+'St 1.1'!J22+'St 1.2'!J22+'St 1.3'!J22</f>
        <v>0</v>
      </c>
      <c r="K22" s="142">
        <f>+'St 1.1'!K22+'St 1.2'!K22+'St 1.3'!K22</f>
        <v>0</v>
      </c>
      <c r="L22" s="142">
        <f>+'St 1.1'!L22+'St 1.2'!L22+'St 1.3'!L22</f>
        <v>0</v>
      </c>
      <c r="M22" s="142">
        <f>+'St 1.1'!M22+'St 1.2'!M22+'St 1.3'!M22</f>
        <v>0</v>
      </c>
      <c r="N22" s="143"/>
      <c r="O22" s="142">
        <f>+'St 1.1'!O22+'St 1.2'!O22+'St 1.3'!O22</f>
        <v>0</v>
      </c>
      <c r="P22" s="142">
        <f>+'St 1.1'!P22+'St 1.2'!P22+'St 1.3'!P22</f>
        <v>0</v>
      </c>
      <c r="Q22" s="142">
        <f>+'St 1.1'!Q22+'St 1.2'!Q22+'St 1.3'!Q22</f>
        <v>0</v>
      </c>
      <c r="R22" s="142">
        <f>+'St 1.1'!R22+'St 1.2'!R22+'St 1.3'!R22</f>
        <v>0</v>
      </c>
      <c r="S22" s="142">
        <f>+'St 1.1'!S22+'St 1.2'!S22+'St 1.3'!S22</f>
        <v>0</v>
      </c>
      <c r="T22" s="142">
        <f>+'St 1.1'!T22+'St 1.2'!T22+'St 1.3'!T22</f>
        <v>0</v>
      </c>
      <c r="U22" s="142">
        <f>+'St 1.1'!U22+'St 1.2'!U22+'St 1.3'!U22</f>
        <v>0</v>
      </c>
      <c r="V22" s="142">
        <f>+'St 1.1'!V22+'St 1.2'!V22+'St 1.3'!V22</f>
        <v>0</v>
      </c>
      <c r="W22" s="142">
        <f>+'St 1.1'!W22+'St 1.2'!W22+'St 1.3'!W22</f>
        <v>0</v>
      </c>
      <c r="X22" s="145"/>
      <c r="Y22" s="142">
        <f>+'St 1.1'!Y22+'St 1.2'!Y22+'St 1.3'!Y22</f>
        <v>0</v>
      </c>
      <c r="Z22" s="142">
        <f>+'St 1.1'!Z22+'St 1.2'!Z22+'St 1.3'!Z22</f>
        <v>0</v>
      </c>
      <c r="AA22" s="142">
        <f>+'St 1.1'!AA22+'St 1.2'!AA22+'St 1.3'!AA22</f>
        <v>0</v>
      </c>
      <c r="AB22" s="142">
        <f>+'St 1.1'!AB22+'St 1.2'!AB22+'St 1.3'!AB22</f>
        <v>0</v>
      </c>
      <c r="AC22" s="142">
        <f>+'St 1.1'!AC22+'St 1.2'!AC22+'St 1.3'!AC22</f>
        <v>0</v>
      </c>
      <c r="AD22" s="142">
        <f>+'St 1.1'!AD22+'St 1.2'!AD22+'St 1.3'!AD22</f>
        <v>0</v>
      </c>
      <c r="AE22" s="142">
        <f>+'St 1.1'!AE22+'St 1.2'!AE22+'St 1.3'!AE22</f>
        <v>0</v>
      </c>
      <c r="AF22" s="142">
        <f>+'St 1.1'!AF22+'St 1.2'!AF22+'St 1.3'!AF22</f>
        <v>0</v>
      </c>
      <c r="AG22" s="142">
        <f>+'St 1.1'!AG22+'St 1.2'!AG22+'St 1.3'!AG22</f>
        <v>0</v>
      </c>
    </row>
    <row r="23" spans="1:33" s="45" customFormat="1">
      <c r="A23" s="38"/>
      <c r="B23" s="31" t="s">
        <v>8</v>
      </c>
      <c r="C23" s="209" t="s">
        <v>295</v>
      </c>
      <c r="D23" s="139">
        <f>+'St 1.1'!D23+'St 1.2'!D23+'St 1.3'!D23</f>
        <v>7798127.0736719975</v>
      </c>
      <c r="E23" s="139">
        <f>+'St 1.1'!E23+'St 1.2'!E23+'St 1.3'!E23</f>
        <v>8948221.4420146272</v>
      </c>
      <c r="F23" s="139">
        <f>+'St 1.1'!F23+'St 1.2'!F23+'St 1.3'!F23</f>
        <v>10272588.817354508</v>
      </c>
      <c r="G23" s="139">
        <f>+'St 1.1'!G23+'St 1.2'!G23+'St 1.3'!G23</f>
        <v>11411184.032470979</v>
      </c>
      <c r="H23" s="139">
        <f>+'St 1.1'!H23+'St 1.2'!H23+'St 1.3'!H23</f>
        <v>12296343.727049869</v>
      </c>
      <c r="I23" s="139">
        <f>+'St 1.1'!I23+'St 1.2'!I23+'St 1.3'!I23</f>
        <v>13919866.023070879</v>
      </c>
      <c r="J23" s="139">
        <f>+'St 1.1'!J23+'St 1.2'!J23+'St 1.3'!J23</f>
        <v>14669278.575863106</v>
      </c>
      <c r="K23" s="139">
        <f>+'St 1.1'!K23+'St 1.2'!K23+'St 1.3'!K23</f>
        <v>15872474.268466746</v>
      </c>
      <c r="L23" s="139">
        <f>+'St 1.1'!L23+'St 1.2'!L23+'St 1.3'!L23</f>
        <v>17347078.69696974</v>
      </c>
      <c r="M23" s="139">
        <f>+'St 1.1'!M23+'St 1.2'!M23+'St 1.3'!M23</f>
        <v>19467355.521802057</v>
      </c>
      <c r="N23" s="146"/>
      <c r="O23" s="139">
        <f>+'St 1.1'!O23+'St 1.2'!O23+'St 1.3'!O23</f>
        <v>1119430.4838981801</v>
      </c>
      <c r="P23" s="139">
        <f>+'St 1.1'!P23+'St 1.2'!P23+'St 1.3'!P23</f>
        <v>1287651.4801903295</v>
      </c>
      <c r="Q23" s="139">
        <f>+'St 1.1'!Q23+'St 1.2'!Q23+'St 1.3'!Q23</f>
        <v>1112434.992844932</v>
      </c>
      <c r="R23" s="139">
        <f>+'St 1.1'!R23+'St 1.2'!R23+'St 1.3'!R23</f>
        <v>872585.27796239394</v>
      </c>
      <c r="S23" s="139">
        <f>+'St 1.1'!S23+'St 1.2'!S23+'St 1.3'!S23</f>
        <v>1616188.1262986606</v>
      </c>
      <c r="T23" s="139">
        <f>+'St 1.1'!T23+'St 1.2'!T23+'St 1.3'!T23</f>
        <v>698122.7763746056</v>
      </c>
      <c r="U23" s="139">
        <f>+'St 1.1'!U23+'St 1.2'!U23+'St 1.3'!U23</f>
        <v>1182495.702035734</v>
      </c>
      <c r="V23" s="139">
        <f>+'St 1.1'!V23+'St 1.2'!V23+'St 1.3'!V23</f>
        <v>1435159.0753994179</v>
      </c>
      <c r="W23" s="139">
        <f>+'St 1.1'!W23+'St 1.2'!W23+'St 1.3'!W23</f>
        <v>2107540.7959276969</v>
      </c>
      <c r="X23" s="141"/>
      <c r="Y23" s="139">
        <f>+'St 1.1'!Y23+'St 1.2'!Y23+'St 1.3'!Y23</f>
        <v>0</v>
      </c>
      <c r="Z23" s="139">
        <f>+'St 1.1'!Z23+'St 1.2'!Z23+'St 1.3'!Z23</f>
        <v>0</v>
      </c>
      <c r="AA23" s="139">
        <f>+'St 1.1'!AA23+'St 1.2'!AA23+'St 1.3'!AA23</f>
        <v>0</v>
      </c>
      <c r="AB23" s="139">
        <f>+'St 1.1'!AB23+'St 1.2'!AB23+'St 1.3'!AB23</f>
        <v>0</v>
      </c>
      <c r="AC23" s="139">
        <f>+'St 1.1'!AC23+'St 1.2'!AC23+'St 1.3'!AC23</f>
        <v>0</v>
      </c>
      <c r="AD23" s="139">
        <f>+'St 1.1'!AD23+'St 1.2'!AD23+'St 1.3'!AD23</f>
        <v>0</v>
      </c>
      <c r="AE23" s="139">
        <f>+'St 1.1'!AE23+'St 1.2'!AE23+'St 1.3'!AE23</f>
        <v>0</v>
      </c>
      <c r="AF23" s="139">
        <f>+'St 1.1'!AF23+'St 1.2'!AF23+'St 1.3'!AF23</f>
        <v>0</v>
      </c>
      <c r="AG23" s="139">
        <f>+'St 1.1'!AG23+'St 1.2'!AG23+'St 1.3'!AG23</f>
        <v>0</v>
      </c>
    </row>
    <row r="24" spans="1:33">
      <c r="B24" s="208" t="s">
        <v>40</v>
      </c>
      <c r="C24" s="211"/>
      <c r="D24" s="142"/>
      <c r="E24" s="142">
        <f>+'St 1.1'!E24+'St 1.2'!E24+'St 1.3'!E24</f>
        <v>8233135.7068355558</v>
      </c>
      <c r="F24" s="142">
        <f>+'St 1.1'!F24+'St 1.2'!F24+'St 1.3'!F24</f>
        <v>9174020.2487132642</v>
      </c>
      <c r="G24" s="142">
        <f>+'St 1.1'!G24+'St 1.2'!G24+'St 1.3'!G24</f>
        <v>10144183.561546687</v>
      </c>
      <c r="H24" s="142">
        <f>+'St 1.1'!H24+'St 1.2'!H24+'St 1.3'!H24</f>
        <v>10941359.606165301</v>
      </c>
      <c r="I24" s="142">
        <f>+'St 1.1'!I24+'St 1.2'!I24+'St 1.3'!I24</f>
        <v>12608458.721025109</v>
      </c>
      <c r="J24" s="142">
        <f>+'St 1.1'!J24+'St 1.2'!J24+'St 1.3'!J24</f>
        <v>13334085.45710486</v>
      </c>
      <c r="K24" s="142">
        <f>+'St 1.1'!K24+'St 1.2'!K24+'St 1.3'!K24</f>
        <v>14512094.121504325</v>
      </c>
      <c r="L24" s="142">
        <f>+'St 1.1'!L24+'St 1.2'!L24+'St 1.3'!L24</f>
        <v>15898544.467517408</v>
      </c>
      <c r="M24" s="142">
        <f>+'St 1.1'!M24+'St 1.2'!M24+'St 1.3'!M24</f>
        <v>18003047.37090937</v>
      </c>
      <c r="N24" s="143"/>
      <c r="O24" s="142">
        <f>+'St 1.1'!O24+'St 1.2'!O24+'St 1.3'!O24</f>
        <v>933860.51610751206</v>
      </c>
      <c r="P24" s="142">
        <f>+'St 1.1'!P24+'St 1.2'!P24+'St 1.3'!P24</f>
        <v>904168.64672816067</v>
      </c>
      <c r="Q24" s="142">
        <f>+'St 1.1'!Q24+'St 1.2'!Q24+'St 1.3'!Q24</f>
        <v>944003.09056188003</v>
      </c>
      <c r="R24" s="142">
        <f>+'St 1.1'!R24+'St 1.2'!R24+'St 1.3'!R24</f>
        <v>784601.62800212088</v>
      </c>
      <c r="S24" s="142">
        <f>+'St 1.1'!S24+'St 1.2'!S24+'St 1.3'!S24</f>
        <v>1659764.9451374584</v>
      </c>
      <c r="T24" s="142">
        <f>+'St 1.1'!T24+'St 1.2'!T24+'St 1.3'!T24</f>
        <v>674336.95966212731</v>
      </c>
      <c r="U24" s="142">
        <f>+'St 1.1'!U24+'St 1.2'!U24+'St 1.3'!U24</f>
        <v>1157308.6738315609</v>
      </c>
      <c r="V24" s="142">
        <f>+'St 1.1'!V24+'St 1.2'!V24+'St 1.3'!V24</f>
        <v>1347004.9929095064</v>
      </c>
      <c r="W24" s="142">
        <f>+'St 1.1'!W24+'St 1.2'!W24+'St 1.3'!W24</f>
        <v>2091766.8744873425</v>
      </c>
      <c r="X24" s="145"/>
      <c r="Y24" s="142">
        <f>+'St 1.1'!Y24+'St 1.2'!Y24+'St 1.3'!Y24</f>
        <v>0</v>
      </c>
      <c r="Z24" s="142">
        <f>+'St 1.1'!Z24+'St 1.2'!Z24+'St 1.3'!Z24</f>
        <v>0</v>
      </c>
      <c r="AA24" s="142">
        <f>+'St 1.1'!AA24+'St 1.2'!AA24+'St 1.3'!AA24</f>
        <v>0</v>
      </c>
      <c r="AB24" s="142">
        <f>+'St 1.1'!AB24+'St 1.2'!AB24+'St 1.3'!AB24</f>
        <v>0</v>
      </c>
      <c r="AC24" s="142">
        <f>+'St 1.1'!AC24+'St 1.2'!AC24+'St 1.3'!AC24</f>
        <v>0</v>
      </c>
      <c r="AD24" s="142">
        <f>+'St 1.1'!AD24+'St 1.2'!AD24+'St 1.3'!AD24</f>
        <v>0</v>
      </c>
      <c r="AE24" s="142">
        <f>+'St 1.1'!AE24+'St 1.2'!AE24+'St 1.3'!AE24</f>
        <v>0</v>
      </c>
      <c r="AF24" s="142">
        <f>+'St 1.1'!AF24+'St 1.2'!AF24+'St 1.3'!AF24</f>
        <v>0</v>
      </c>
      <c r="AG24" s="142">
        <f>+'St 1.1'!AG24+'St 1.2'!AG24+'St 1.3'!AG24</f>
        <v>0</v>
      </c>
    </row>
    <row r="25" spans="1:33">
      <c r="B25" s="6" t="s">
        <v>41</v>
      </c>
      <c r="C25" s="211"/>
      <c r="D25" s="142">
        <f>+'St 1.1'!D25+'St 1.2'!D25+'St 1.3'!D25</f>
        <v>0</v>
      </c>
      <c r="E25" s="142">
        <f>+'St 1.1'!E25+'St 1.2'!E25+'St 1.3'!E25</f>
        <v>0</v>
      </c>
      <c r="F25" s="142">
        <f>+'St 1.1'!F25+'St 1.2'!F25+'St 1.3'!F25</f>
        <v>0</v>
      </c>
      <c r="G25" s="142">
        <f>+'St 1.1'!G25+'St 1.2'!G25+'St 1.3'!G25</f>
        <v>0.33</v>
      </c>
      <c r="H25" s="142">
        <f>+'St 1.1'!H25+'St 1.2'!H25+'St 1.3'!H25</f>
        <v>318.08962983111252</v>
      </c>
      <c r="I25" s="142">
        <f>+'St 1.1'!I25+'St 1.2'!I25+'St 1.3'!I25</f>
        <v>0</v>
      </c>
      <c r="J25" s="142">
        <f>+'St 1.1'!J25+'St 1.2'!J25+'St 1.3'!J25</f>
        <v>755.93548226879773</v>
      </c>
      <c r="K25" s="142">
        <f>+'St 1.1'!K25+'St 1.2'!K25+'St 1.3'!K25</f>
        <v>635.89910066490825</v>
      </c>
      <c r="L25" s="142">
        <f>+'St 1.1'!L25+'St 1.2'!L25+'St 1.3'!L25</f>
        <v>432.896220755304</v>
      </c>
      <c r="M25" s="142">
        <f>+'St 1.1'!M25+'St 1.2'!M25+'St 1.3'!M25</f>
        <v>457.83059036013253</v>
      </c>
      <c r="N25" s="143"/>
      <c r="O25" s="142">
        <f>+'St 1.1'!O25+'St 1.2'!O25+'St 1.3'!O25</f>
        <v>0</v>
      </c>
      <c r="P25" s="142">
        <f>+'St 1.1'!P25+'St 1.2'!P25+'St 1.3'!P25</f>
        <v>0</v>
      </c>
      <c r="Q25" s="142">
        <f>+'St 1.1'!Q25+'St 1.2'!Q25+'St 1.3'!Q25</f>
        <v>0.33</v>
      </c>
      <c r="R25" s="142">
        <f>+'St 1.1'!R25+'St 1.2'!R25+'St 1.3'!R25</f>
        <v>317.75962983111253</v>
      </c>
      <c r="S25" s="142">
        <f>+'St 1.1'!S25+'St 1.2'!S25+'St 1.3'!S25</f>
        <v>-318.08962983111252</v>
      </c>
      <c r="T25" s="142">
        <f>+'St 1.1'!T25+'St 1.2'!T25+'St 1.3'!T25</f>
        <v>755.93548226879773</v>
      </c>
      <c r="U25" s="142">
        <f>+'St 1.1'!U25+'St 1.2'!U25+'St 1.3'!U25</f>
        <v>-120.03638160388948</v>
      </c>
      <c r="V25" s="142">
        <f>+'St 1.1'!V25+'St 1.2'!V25+'St 1.3'!V25</f>
        <v>-203.00287990960422</v>
      </c>
      <c r="W25" s="142">
        <f>+'St 1.1'!W25+'St 1.2'!W25+'St 1.3'!W25</f>
        <v>24.934369604828529</v>
      </c>
      <c r="X25" s="145"/>
      <c r="Y25" s="142">
        <f>+'St 1.1'!Y25+'St 1.2'!Y25+'St 1.3'!Y25</f>
        <v>0</v>
      </c>
      <c r="Z25" s="142">
        <f>+'St 1.1'!Z25+'St 1.2'!Z25+'St 1.3'!Z25</f>
        <v>0</v>
      </c>
      <c r="AA25" s="142">
        <f>+'St 1.1'!AA25+'St 1.2'!AA25+'St 1.3'!AA25</f>
        <v>0</v>
      </c>
      <c r="AB25" s="142">
        <f>+'St 1.1'!AB25+'St 1.2'!AB25+'St 1.3'!AB25</f>
        <v>0</v>
      </c>
      <c r="AC25" s="142">
        <f>+'St 1.1'!AC25+'St 1.2'!AC25+'St 1.3'!AC25</f>
        <v>0</v>
      </c>
      <c r="AD25" s="142">
        <f>+'St 1.1'!AD25+'St 1.2'!AD25+'St 1.3'!AD25</f>
        <v>0</v>
      </c>
      <c r="AE25" s="142">
        <f>+'St 1.1'!AE25+'St 1.2'!AE25+'St 1.3'!AE25</f>
        <v>0</v>
      </c>
      <c r="AF25" s="142">
        <f>+'St 1.1'!AF25+'St 1.2'!AF25+'St 1.3'!AF25</f>
        <v>0</v>
      </c>
      <c r="AG25" s="142">
        <f>+'St 1.1'!AG25+'St 1.2'!AG25+'St 1.3'!AG25</f>
        <v>0</v>
      </c>
    </row>
    <row r="26" spans="1:33">
      <c r="B26" s="6" t="s">
        <v>42</v>
      </c>
      <c r="C26" s="211"/>
      <c r="D26" s="142">
        <f>+'St 1.1'!D26+'St 1.2'!D26+'St 1.3'!D26</f>
        <v>884950.77043160761</v>
      </c>
      <c r="E26" s="142">
        <f>+'St 1.1'!E26+'St 1.2'!E26+'St 1.3'!E26</f>
        <v>952031.15012651822</v>
      </c>
      <c r="F26" s="142">
        <f>+'St 1.1'!F26+'St 1.2'!F26+'St 1.3'!F26</f>
        <v>1151105.8366458418</v>
      </c>
      <c r="G26" s="142">
        <f>+'St 1.1'!G26+'St 1.2'!G26+'St 1.3'!G26</f>
        <v>1304143.9617570282</v>
      </c>
      <c r="H26" s="142">
        <f>+'St 1.1'!H26+'St 1.2'!H26+'St 1.3'!H26</f>
        <v>1332458.4826727437</v>
      </c>
      <c r="I26" s="142">
        <f>+'St 1.1'!I26+'St 1.2'!I26+'St 1.3'!I26</f>
        <v>1685644.0125988552</v>
      </c>
      <c r="J26" s="142">
        <f>+'St 1.1'!J26+'St 1.2'!J26+'St 1.3'!J26</f>
        <v>1680070.9579781457</v>
      </c>
      <c r="K26" s="142">
        <f>+'St 1.1'!K26+'St 1.2'!K26+'St 1.3'!K26</f>
        <v>1762828.0216034236</v>
      </c>
      <c r="L26" s="142">
        <f>+'St 1.1'!L26+'St 1.2'!L26+'St 1.3'!L26</f>
        <v>2080234.0303486735</v>
      </c>
      <c r="M26" s="142">
        <f>+'St 1.1'!M26+'St 1.2'!M26+'St 1.3'!M26</f>
        <v>2439657.4672418186</v>
      </c>
      <c r="N26" s="143"/>
      <c r="O26" s="142">
        <f>+'St 1.1'!O26+'St 1.2'!O26+'St 1.3'!O26</f>
        <v>41957.376689339369</v>
      </c>
      <c r="P26" s="142">
        <f>+'St 1.1'!P26+'St 1.2'!P26+'St 1.3'!P26</f>
        <v>141558.8715102537</v>
      </c>
      <c r="Q26" s="142">
        <f>+'St 1.1'!Q26+'St 1.2'!Q26+'St 1.3'!Q26</f>
        <v>125961.33293276707</v>
      </c>
      <c r="R26" s="142">
        <f>+'St 1.1'!R26+'St 1.2'!R26+'St 1.3'!R26</f>
        <v>15197.424217709793</v>
      </c>
      <c r="S26" s="142">
        <f>+'St 1.1'!S26+'St 1.2'!S26+'St 1.3'!S26</f>
        <v>343712.16562812804</v>
      </c>
      <c r="T26" s="142">
        <f>+'St 1.1'!T26+'St 1.2'!T26+'St 1.3'!T26</f>
        <v>-54079.400977598634</v>
      </c>
      <c r="U26" s="142">
        <f>+'St 1.1'!U26+'St 1.2'!U26+'St 1.3'!U26</f>
        <v>53058.6835630637</v>
      </c>
      <c r="V26" s="142">
        <f>+'St 1.1'!V26+'St 1.2'!V26+'St 1.3'!V26</f>
        <v>264396.48031100509</v>
      </c>
      <c r="W26" s="142">
        <f>+'St 1.1'!W26+'St 1.2'!W26+'St 1.3'!W26</f>
        <v>336025.77930203883</v>
      </c>
      <c r="X26" s="145"/>
      <c r="Y26" s="142">
        <f>+'St 1.1'!Y26+'St 1.2'!Y26+'St 1.3'!Y26</f>
        <v>0</v>
      </c>
      <c r="Z26" s="142">
        <f>+'St 1.1'!Z26+'St 1.2'!Z26+'St 1.3'!Z26</f>
        <v>0</v>
      </c>
      <c r="AA26" s="142">
        <f>+'St 1.1'!AA26+'St 1.2'!AA26+'St 1.3'!AA26</f>
        <v>0</v>
      </c>
      <c r="AB26" s="142">
        <f>+'St 1.1'!AB26+'St 1.2'!AB26+'St 1.3'!AB26</f>
        <v>0</v>
      </c>
      <c r="AC26" s="142">
        <f>+'St 1.1'!AC26+'St 1.2'!AC26+'St 1.3'!AC26</f>
        <v>0</v>
      </c>
      <c r="AD26" s="142">
        <f>+'St 1.1'!AD26+'St 1.2'!AD26+'St 1.3'!AD26</f>
        <v>0</v>
      </c>
      <c r="AE26" s="142">
        <f>+'St 1.1'!AE26+'St 1.2'!AE26+'St 1.3'!AE26</f>
        <v>0</v>
      </c>
      <c r="AF26" s="142">
        <f>+'St 1.1'!AF26+'St 1.2'!AF26+'St 1.3'!AF26</f>
        <v>0</v>
      </c>
      <c r="AG26" s="142">
        <f>+'St 1.1'!AG26+'St 1.2'!AG26+'St 1.3'!AG26</f>
        <v>0</v>
      </c>
    </row>
    <row r="27" spans="1:33">
      <c r="B27" s="6" t="s">
        <v>43</v>
      </c>
      <c r="C27" s="211"/>
      <c r="D27" s="142">
        <f>+'St 1.1'!D27+'St 1.2'!D27+'St 1.3'!D27</f>
        <v>316940.72571048688</v>
      </c>
      <c r="E27" s="142">
        <f>+'St 1.1'!E27+'St 1.2'!E27+'St 1.3'!E27</f>
        <v>411946.67411179841</v>
      </c>
      <c r="F27" s="142">
        <f>+'St 1.1'!F27+'St 1.2'!F27+'St 1.3'!F27</f>
        <v>412416.84601123689</v>
      </c>
      <c r="G27" s="142">
        <f>+'St 1.1'!G27+'St 1.2'!G27+'St 1.3'!G27</f>
        <v>389818.13107110932</v>
      </c>
      <c r="H27" s="142">
        <f>+'St 1.1'!H27+'St 1.2'!H27+'St 1.3'!H27</f>
        <v>406631.6357770469</v>
      </c>
      <c r="I27" s="142">
        <f>+'St 1.1'!I27+'St 1.2'!I27+'St 1.3'!I27</f>
        <v>359822.48411020491</v>
      </c>
      <c r="J27" s="142">
        <f>+'St 1.1'!J27+'St 1.2'!J27+'St 1.3'!J27</f>
        <v>451103.14480582793</v>
      </c>
      <c r="K27" s="142">
        <f>+'St 1.1'!K27+'St 1.2'!K27+'St 1.3'!K27</f>
        <v>474116.90895907354</v>
      </c>
      <c r="L27" s="142">
        <f>+'St 1.1'!L27+'St 1.2'!L27+'St 1.3'!L27</f>
        <v>407516.88241942046</v>
      </c>
      <c r="M27" s="142">
        <f>+'St 1.1'!M27+'St 1.2'!M27+'St 1.3'!M27</f>
        <v>354358.77773879643</v>
      </c>
      <c r="N27" s="143"/>
      <c r="O27" s="142">
        <f>+'St 1.1'!O27+'St 1.2'!O27+'St 1.3'!O27</f>
        <v>92669.545752514256</v>
      </c>
      <c r="P27" s="142">
        <f>+'St 1.1'!P27+'St 1.2'!P27+'St 1.3'!P27</f>
        <v>8612.8463240648616</v>
      </c>
      <c r="Q27" s="142">
        <f>+'St 1.1'!Q27+'St 1.2'!Q27+'St 1.3'!Q27</f>
        <v>-24162.640088143999</v>
      </c>
      <c r="R27" s="142">
        <f>+'St 1.1'!R27+'St 1.2'!R27+'St 1.3'!R27</f>
        <v>16890.183672850835</v>
      </c>
      <c r="S27" s="142">
        <f>+'St 1.1'!S27+'St 1.2'!S27+'St 1.3'!S27</f>
        <v>-44688.992490750068</v>
      </c>
      <c r="T27" s="142">
        <f>+'St 1.1'!T27+'St 1.2'!T27+'St 1.3'!T27</f>
        <v>93387.467737607716</v>
      </c>
      <c r="U27" s="142">
        <f>+'St 1.1'!U27+'St 1.2'!U27+'St 1.3'!U27</f>
        <v>25811.501315759673</v>
      </c>
      <c r="V27" s="142">
        <f>+'St 1.1'!V27+'St 1.2'!V27+'St 1.3'!V27</f>
        <v>-67274.190520532429</v>
      </c>
      <c r="W27" s="142">
        <f>+'St 1.1'!W27+'St 1.2'!W27+'St 1.3'!W27</f>
        <v>-46546.999571328473</v>
      </c>
      <c r="X27" s="145"/>
      <c r="Y27" s="142">
        <f>+'St 1.1'!Y27+'St 1.2'!Y27+'St 1.3'!Y27</f>
        <v>0</v>
      </c>
      <c r="Z27" s="142">
        <f>+'St 1.1'!Z27+'St 1.2'!Z27+'St 1.3'!Z27</f>
        <v>0</v>
      </c>
      <c r="AA27" s="142">
        <f>+'St 1.1'!AA27+'St 1.2'!AA27+'St 1.3'!AA27</f>
        <v>0</v>
      </c>
      <c r="AB27" s="142">
        <f>+'St 1.1'!AB27+'St 1.2'!AB27+'St 1.3'!AB27</f>
        <v>0</v>
      </c>
      <c r="AC27" s="142">
        <f>+'St 1.1'!AC27+'St 1.2'!AC27+'St 1.3'!AC27</f>
        <v>0</v>
      </c>
      <c r="AD27" s="142">
        <f>+'St 1.1'!AD27+'St 1.2'!AD27+'St 1.3'!AD27</f>
        <v>0</v>
      </c>
      <c r="AE27" s="142">
        <f>+'St 1.1'!AE27+'St 1.2'!AE27+'St 1.3'!AE27</f>
        <v>0</v>
      </c>
      <c r="AF27" s="142">
        <f>+'St 1.1'!AF27+'St 1.2'!AF27+'St 1.3'!AF27</f>
        <v>0</v>
      </c>
      <c r="AG27" s="142">
        <f>+'St 1.1'!AG27+'St 1.2'!AG27+'St 1.3'!AG27</f>
        <v>0</v>
      </c>
    </row>
    <row r="28" spans="1:33">
      <c r="B28" s="6" t="s">
        <v>44</v>
      </c>
      <c r="C28" s="211"/>
      <c r="D28" s="142">
        <f>+'St 1.1'!D28+'St 1.2'!D28+'St 1.3'!D28</f>
        <v>687917.77394007123</v>
      </c>
      <c r="E28" s="142">
        <f>+'St 1.1'!E28+'St 1.2'!E28+'St 1.3'!E28</f>
        <v>824259.78146178112</v>
      </c>
      <c r="F28" s="142">
        <f>+'St 1.1'!F28+'St 1.2'!F28+'St 1.3'!F28</f>
        <v>846578.73979757936</v>
      </c>
      <c r="G28" s="142">
        <f>+'St 1.1'!G28+'St 1.2'!G28+'St 1.3'!G28</f>
        <v>950253.40391464147</v>
      </c>
      <c r="H28" s="142">
        <f>+'St 1.1'!H28+'St 1.2'!H28+'St 1.3'!H28</f>
        <v>869892.85555826512</v>
      </c>
      <c r="I28" s="142">
        <f>+'St 1.1'!I28+'St 1.2'!I28+'St 1.3'!I28</f>
        <v>1142874.1404252881</v>
      </c>
      <c r="J28" s="142">
        <f>+'St 1.1'!J28+'St 1.2'!J28+'St 1.3'!J28</f>
        <v>1248421.4823527092</v>
      </c>
      <c r="K28" s="142">
        <f>+'St 1.1'!K28+'St 1.2'!K28+'St 1.3'!K28</f>
        <v>1216124.4907875832</v>
      </c>
      <c r="L28" s="142">
        <f>+'St 1.1'!L28+'St 1.2'!L28+'St 1.3'!L28</f>
        <v>1207237.7241718657</v>
      </c>
      <c r="M28" s="142">
        <f>+'St 1.1'!M28+'St 1.2'!M28+'St 1.3'!M28</f>
        <v>1374638.9403739218</v>
      </c>
      <c r="N28" s="143"/>
      <c r="O28" s="142">
        <f>+'St 1.1'!O28+'St 1.2'!O28+'St 1.3'!O28</f>
        <v>136342.00752170981</v>
      </c>
      <c r="P28" s="142">
        <f>+'St 1.1'!P28+'St 1.2'!P28+'St 1.3'!P28</f>
        <v>22318.958335798299</v>
      </c>
      <c r="Q28" s="142">
        <f>+'St 1.1'!Q28+'St 1.2'!Q28+'St 1.3'!Q28</f>
        <v>103674.66411706209</v>
      </c>
      <c r="R28" s="142">
        <f>+'St 1.1'!R28+'St 1.2'!R28+'St 1.3'!R28</f>
        <v>-80360.548356376356</v>
      </c>
      <c r="S28" s="142">
        <f>+'St 1.1'!S28+'St 1.2'!S28+'St 1.3'!S28</f>
        <v>272981.284867023</v>
      </c>
      <c r="T28" s="142">
        <f>+'St 1.1'!T28+'St 1.2'!T28+'St 1.3'!T28</f>
        <v>105547.34192742108</v>
      </c>
      <c r="U28" s="142">
        <f>+'St 1.1'!U28+'St 1.2'!U28+'St 1.3'!U28</f>
        <v>-32296.991565125998</v>
      </c>
      <c r="V28" s="142">
        <f>+'St 1.1'!V28+'St 1.2'!V28+'St 1.3'!V28</f>
        <v>-8886.7666157175699</v>
      </c>
      <c r="W28" s="142">
        <f>+'St 1.1'!W28+'St 1.2'!W28+'St 1.3'!W28</f>
        <v>167401.21620205609</v>
      </c>
      <c r="X28" s="145"/>
      <c r="Y28" s="142">
        <f>+'St 1.1'!Y28+'St 1.2'!Y28+'St 1.3'!Y28</f>
        <v>0</v>
      </c>
      <c r="Z28" s="142">
        <f>+'St 1.1'!Z28+'St 1.2'!Z28+'St 1.3'!Z28</f>
        <v>0</v>
      </c>
      <c r="AA28" s="142">
        <f>+'St 1.1'!AA28+'St 1.2'!AA28+'St 1.3'!AA28</f>
        <v>0</v>
      </c>
      <c r="AB28" s="142">
        <f>+'St 1.1'!AB28+'St 1.2'!AB28+'St 1.3'!AB28</f>
        <v>0</v>
      </c>
      <c r="AC28" s="142">
        <f>+'St 1.1'!AC28+'St 1.2'!AC28+'St 1.3'!AC28</f>
        <v>0</v>
      </c>
      <c r="AD28" s="142">
        <f>+'St 1.1'!AD28+'St 1.2'!AD28+'St 1.3'!AD28</f>
        <v>0</v>
      </c>
      <c r="AE28" s="142">
        <f>+'St 1.1'!AE28+'St 1.2'!AE28+'St 1.3'!AE28</f>
        <v>0</v>
      </c>
      <c r="AF28" s="142">
        <f>+'St 1.1'!AF28+'St 1.2'!AF28+'St 1.3'!AF28</f>
        <v>0</v>
      </c>
      <c r="AG28" s="142">
        <f>+'St 1.1'!AG28+'St 1.2'!AG28+'St 1.3'!AG28</f>
        <v>0</v>
      </c>
    </row>
    <row r="29" spans="1:33">
      <c r="B29" s="7" t="s">
        <v>45</v>
      </c>
      <c r="C29" s="211"/>
      <c r="D29" s="142">
        <f>+'St 1.1'!D29+'St 1.2'!D29+'St 1.3'!D29</f>
        <v>203000.46079961851</v>
      </c>
      <c r="E29" s="142">
        <f>+'St 1.1'!E29+'St 1.2'!E29+'St 1.3'!E29</f>
        <v>275266.10309999145</v>
      </c>
      <c r="F29" s="142">
        <f>+'St 1.1'!F29+'St 1.2'!F29+'St 1.3'!F29</f>
        <v>237347.17821095476</v>
      </c>
      <c r="G29" s="142">
        <f>+'St 1.1'!G29+'St 1.2'!G29+'St 1.3'!G29</f>
        <v>240787.0741248352</v>
      </c>
      <c r="H29" s="142">
        <f>+'St 1.1'!H29+'St 1.2'!H29+'St 1.3'!H29</f>
        <v>240374.62415552986</v>
      </c>
      <c r="I29" s="142">
        <f>+'St 1.1'!I29+'St 1.2'!I29+'St 1.3'!I29</f>
        <v>289521.4784347181</v>
      </c>
      <c r="J29" s="142">
        <f>+'St 1.1'!J29+'St 1.2'!J29+'St 1.3'!J29</f>
        <v>273676.41981014638</v>
      </c>
      <c r="K29" s="142">
        <f>+'St 1.1'!K29+'St 1.2'!K29+'St 1.3'!K29</f>
        <v>256262.25712058597</v>
      </c>
      <c r="L29" s="142">
        <f>+'St 1.1'!L29+'St 1.2'!L29+'St 1.3'!L29</f>
        <v>255091.00647094284</v>
      </c>
      <c r="M29" s="142">
        <f>+'St 1.1'!M29+'St 1.2'!M29+'St 1.3'!M29</f>
        <v>275912.15469262388</v>
      </c>
      <c r="N29" s="143"/>
      <c r="O29" s="142">
        <f>+'St 1.1'!O29+'St 1.2'!O29+'St 1.3'!O29</f>
        <v>72265.642300372958</v>
      </c>
      <c r="P29" s="142">
        <f>+'St 1.1'!P29+'St 1.2'!P29+'St 1.3'!P29</f>
        <v>-37918.92488903668</v>
      </c>
      <c r="Q29" s="142">
        <f>+'St 1.1'!Q29+'St 1.2'!Q29+'St 1.3'!Q29</f>
        <v>3439.8959138804494</v>
      </c>
      <c r="R29" s="142">
        <f>+'St 1.1'!R29+'St 1.2'!R29+'St 1.3'!R29</f>
        <v>-412.44996930534796</v>
      </c>
      <c r="S29" s="142">
        <f>+'St 1.1'!S29+'St 1.2'!S29+'St 1.3'!S29</f>
        <v>49146.854279188221</v>
      </c>
      <c r="T29" s="142">
        <f>+'St 1.1'!T29+'St 1.2'!T29+'St 1.3'!T29</f>
        <v>-15845.058624571726</v>
      </c>
      <c r="U29" s="142">
        <f>+'St 1.1'!U29+'St 1.2'!U29+'St 1.3'!U29</f>
        <v>-17414.162689560362</v>
      </c>
      <c r="V29" s="142">
        <f>+'St 1.1'!V29+'St 1.2'!V29+'St 1.3'!V29</f>
        <v>-1171.2506496431363</v>
      </c>
      <c r="W29" s="142">
        <f>+'St 1.1'!W29+'St 1.2'!W29+'St 1.3'!W29</f>
        <v>20821.148221680989</v>
      </c>
      <c r="X29" s="145"/>
      <c r="Y29" s="142">
        <f>+'St 1.1'!Y29+'St 1.2'!Y29+'St 1.3'!Y29</f>
        <v>0</v>
      </c>
      <c r="Z29" s="142">
        <f>+'St 1.1'!Z29+'St 1.2'!Z29+'St 1.3'!Z29</f>
        <v>0</v>
      </c>
      <c r="AA29" s="142">
        <f>+'St 1.1'!AA29+'St 1.2'!AA29+'St 1.3'!AA29</f>
        <v>0</v>
      </c>
      <c r="AB29" s="142">
        <f>+'St 1.1'!AB29+'St 1.2'!AB29+'St 1.3'!AB29</f>
        <v>0</v>
      </c>
      <c r="AC29" s="142">
        <f>+'St 1.1'!AC29+'St 1.2'!AC29+'St 1.3'!AC29</f>
        <v>0</v>
      </c>
      <c r="AD29" s="142">
        <f>+'St 1.1'!AD29+'St 1.2'!AD29+'St 1.3'!AD29</f>
        <v>0</v>
      </c>
      <c r="AE29" s="142">
        <f>+'St 1.1'!AE29+'St 1.2'!AE29+'St 1.3'!AE29</f>
        <v>0</v>
      </c>
      <c r="AF29" s="142">
        <f>+'St 1.1'!AF29+'St 1.2'!AF29+'St 1.3'!AF29</f>
        <v>0</v>
      </c>
      <c r="AG29" s="142">
        <f>+'St 1.1'!AG29+'St 1.2'!AG29+'St 1.3'!AG29</f>
        <v>0</v>
      </c>
    </row>
    <row r="30" spans="1:33">
      <c r="B30" s="7" t="s">
        <v>46</v>
      </c>
      <c r="C30" s="211"/>
      <c r="D30" s="142">
        <f>+'St 1.1'!D30+'St 1.2'!D30+'St 1.3'!D30</f>
        <v>484917.31314045284</v>
      </c>
      <c r="E30" s="142">
        <f>+'St 1.1'!E30+'St 1.2'!E30+'St 1.3'!E30</f>
        <v>548993.67836178967</v>
      </c>
      <c r="F30" s="142">
        <f>+'St 1.1'!F30+'St 1.2'!F30+'St 1.3'!F30</f>
        <v>609231.56158662459</v>
      </c>
      <c r="G30" s="142">
        <f>+'St 1.1'!G30+'St 1.2'!G30+'St 1.3'!G30</f>
        <v>709466.32978980639</v>
      </c>
      <c r="H30" s="142">
        <f>+'St 1.1'!H30+'St 1.2'!H30+'St 1.3'!H30</f>
        <v>629518.23140273523</v>
      </c>
      <c r="I30" s="142">
        <f>+'St 1.1'!I30+'St 1.2'!I30+'St 1.3'!I30</f>
        <v>853352.66199057014</v>
      </c>
      <c r="J30" s="142">
        <f>+'St 1.1'!J30+'St 1.2'!J30+'St 1.3'!J30</f>
        <v>974745.06254256284</v>
      </c>
      <c r="K30" s="142">
        <f>+'St 1.1'!K30+'St 1.2'!K30+'St 1.3'!K30</f>
        <v>959862.23366699717</v>
      </c>
      <c r="L30" s="142">
        <f>+'St 1.1'!L30+'St 1.2'!L30+'St 1.3'!L30</f>
        <v>952146.71770092263</v>
      </c>
      <c r="M30" s="142">
        <f>+'St 1.1'!M30+'St 1.2'!M30+'St 1.3'!M30</f>
        <v>1098726.7856812978</v>
      </c>
      <c r="N30" s="143"/>
      <c r="O30" s="142">
        <f>+'St 1.1'!O30+'St 1.2'!O30+'St 1.3'!O30</f>
        <v>64076.36522133687</v>
      </c>
      <c r="P30" s="142">
        <f>+'St 1.1'!P30+'St 1.2'!P30+'St 1.3'!P30</f>
        <v>60237.883224834848</v>
      </c>
      <c r="Q30" s="142">
        <f>+'St 1.1'!Q30+'St 1.2'!Q30+'St 1.3'!Q30</f>
        <v>100234.76820318177</v>
      </c>
      <c r="R30" s="142">
        <f>+'St 1.1'!R30+'St 1.2'!R30+'St 1.3'!R30</f>
        <v>-79948.098387071106</v>
      </c>
      <c r="S30" s="142">
        <f>+'St 1.1'!S30+'St 1.2'!S30+'St 1.3'!S30</f>
        <v>223834.43058783494</v>
      </c>
      <c r="T30" s="142">
        <f>+'St 1.1'!T30+'St 1.2'!T30+'St 1.3'!T30</f>
        <v>121392.40055199257</v>
      </c>
      <c r="U30" s="142">
        <f>+'St 1.1'!U30+'St 1.2'!U30+'St 1.3'!U30</f>
        <v>-14882.828875565636</v>
      </c>
      <c r="V30" s="142">
        <f>+'St 1.1'!V30+'St 1.2'!V30+'St 1.3'!V30</f>
        <v>-7715.5159660745239</v>
      </c>
      <c r="W30" s="142">
        <f>+'St 1.1'!W30+'St 1.2'!W30+'St 1.3'!W30</f>
        <v>146580.06798037534</v>
      </c>
      <c r="X30" s="145"/>
      <c r="Y30" s="142">
        <f>+'St 1.1'!Y30+'St 1.2'!Y30+'St 1.3'!Y30</f>
        <v>0</v>
      </c>
      <c r="Z30" s="142">
        <f>+'St 1.1'!Z30+'St 1.2'!Z30+'St 1.3'!Z30</f>
        <v>0</v>
      </c>
      <c r="AA30" s="142">
        <f>+'St 1.1'!AA30+'St 1.2'!AA30+'St 1.3'!AA30</f>
        <v>0</v>
      </c>
      <c r="AB30" s="142">
        <f>+'St 1.1'!AB30+'St 1.2'!AB30+'St 1.3'!AB30</f>
        <v>0</v>
      </c>
      <c r="AC30" s="142">
        <f>+'St 1.1'!AC30+'St 1.2'!AC30+'St 1.3'!AC30</f>
        <v>0</v>
      </c>
      <c r="AD30" s="142">
        <f>+'St 1.1'!AD30+'St 1.2'!AD30+'St 1.3'!AD30</f>
        <v>0</v>
      </c>
      <c r="AE30" s="142">
        <f>+'St 1.1'!AE30+'St 1.2'!AE30+'St 1.3'!AE30</f>
        <v>0</v>
      </c>
      <c r="AF30" s="142">
        <f>+'St 1.1'!AF30+'St 1.2'!AF30+'St 1.3'!AF30</f>
        <v>0</v>
      </c>
      <c r="AG30" s="142">
        <f>+'St 1.1'!AG30+'St 1.2'!AG30+'St 1.3'!AG30</f>
        <v>0</v>
      </c>
    </row>
    <row r="31" spans="1:33">
      <c r="B31" s="6" t="s">
        <v>317</v>
      </c>
      <c r="C31" s="211"/>
      <c r="D31" s="142">
        <f>+'St 1.1'!D31+'St 1.2'!D31+'St 1.3'!D31</f>
        <v>298361.20444672601</v>
      </c>
      <c r="E31" s="142">
        <f>+'St 1.1'!E31+'St 1.2'!E31+'St 1.3'!E31</f>
        <v>276839.32289907202</v>
      </c>
      <c r="F31" s="142">
        <f>+'St 1.1'!F31+'St 1.2'!F31+'St 1.3'!F31</f>
        <v>378730.89223815338</v>
      </c>
      <c r="G31" s="142">
        <f>+'St 1.1'!G31+'St 1.2'!G31+'St 1.3'!G31</f>
        <v>378894.55665902753</v>
      </c>
      <c r="H31" s="142">
        <f>+'St 1.1'!H31+'St 1.2'!H31+'St 1.3'!H31</f>
        <v>415280.37117402436</v>
      </c>
      <c r="I31" s="142">
        <f>+'St 1.1'!I31+'St 1.2'!I31+'St 1.3'!I31</f>
        <v>438385.36658411165</v>
      </c>
      <c r="J31" s="142">
        <f>+'St 1.1'!J31+'St 1.2'!J31+'St 1.3'!J31</f>
        <v>380660.775349912</v>
      </c>
      <c r="K31" s="142">
        <f>+'St 1.1'!K31+'St 1.2'!K31+'St 1.3'!K31</f>
        <v>511786.80203643424</v>
      </c>
      <c r="L31" s="142">
        <f>+'St 1.1'!L31+'St 1.2'!L31+'St 1.3'!L31</f>
        <v>591812.3294555936</v>
      </c>
      <c r="M31" s="142">
        <f>+'St 1.1'!M31+'St 1.2'!M31+'St 1.3'!M31</f>
        <v>578347.1520990656</v>
      </c>
      <c r="N31" s="143"/>
      <c r="O31" s="142">
        <f>+'St 1.1'!O31+'St 1.2'!O31+'St 1.3'!O31</f>
        <v>-21532.881547654004</v>
      </c>
      <c r="P31" s="142">
        <f>+'St 1.1'!P31+'St 1.2'!P31+'St 1.3'!P31</f>
        <v>101860.56933908138</v>
      </c>
      <c r="Q31" s="142">
        <f>+'St 1.1'!Q31+'St 1.2'!Q31+'St 1.3'!Q31</f>
        <v>195.66442087416078</v>
      </c>
      <c r="R31" s="142">
        <f>+'St 1.1'!R31+'St 1.2'!R31+'St 1.3'!R31</f>
        <v>36420.814514996804</v>
      </c>
      <c r="S31" s="142">
        <f>+'St 1.1'!S31+'St 1.2'!S31+'St 1.3'!S31</f>
        <v>22894.798040337279</v>
      </c>
      <c r="T31" s="142">
        <f>+'St 1.1'!T31+'St 1.2'!T31+'St 1.3'!T31</f>
        <v>-57412.393864449608</v>
      </c>
      <c r="U31" s="142">
        <f>+'St 1.1'!U31+'St 1.2'!U31+'St 1.3'!U31</f>
        <v>131207.02668652221</v>
      </c>
      <c r="V31" s="142">
        <f>+'St 1.1'!V31+'St 1.2'!V31+'St 1.3'!V31</f>
        <v>80047.527419159407</v>
      </c>
      <c r="W31" s="142">
        <f>+'St 1.1'!W31+'St 1.2'!W31+'St 1.3'!W31</f>
        <v>-13468.177356528042</v>
      </c>
      <c r="X31" s="145"/>
      <c r="Y31" s="142">
        <f>+'St 1.1'!Y31+'St 1.2'!Y31+'St 1.3'!Y31</f>
        <v>0</v>
      </c>
      <c r="Z31" s="142">
        <f>+'St 1.1'!Z31+'St 1.2'!Z31+'St 1.3'!Z31</f>
        <v>0</v>
      </c>
      <c r="AA31" s="142">
        <f>+'St 1.1'!AA31+'St 1.2'!AA31+'St 1.3'!AA31</f>
        <v>0</v>
      </c>
      <c r="AB31" s="142">
        <f>+'St 1.1'!AB31+'St 1.2'!AB31+'St 1.3'!AB31</f>
        <v>0</v>
      </c>
      <c r="AC31" s="142">
        <f>+'St 1.1'!AC31+'St 1.2'!AC31+'St 1.3'!AC31</f>
        <v>0</v>
      </c>
      <c r="AD31" s="142">
        <f>+'St 1.1'!AD31+'St 1.2'!AD31+'St 1.3'!AD31</f>
        <v>0</v>
      </c>
      <c r="AE31" s="142">
        <f>+'St 1.1'!AE31+'St 1.2'!AE31+'St 1.3'!AE31</f>
        <v>0</v>
      </c>
      <c r="AF31" s="142">
        <f>+'St 1.1'!AF31+'St 1.2'!AF31+'St 1.3'!AF31</f>
        <v>0</v>
      </c>
      <c r="AG31" s="142">
        <f>+'St 1.1'!AG31+'St 1.2'!AG31+'St 1.3'!AG31</f>
        <v>0</v>
      </c>
    </row>
    <row r="32" spans="1:33">
      <c r="B32" s="6" t="s">
        <v>108</v>
      </c>
      <c r="C32" s="211"/>
      <c r="D32" s="142">
        <f>+'St 1.1'!D32+'St 1.2'!D32+'St 1.3'!D32</f>
        <v>1032221.6004143473</v>
      </c>
      <c r="E32" s="142">
        <f>+'St 1.1'!E32+'St 1.2'!E32+'St 1.3'!E32</f>
        <v>1018340.164852998</v>
      </c>
      <c r="F32" s="142">
        <f>+'St 1.1'!F32+'St 1.2'!F32+'St 1.3'!F32</f>
        <v>952846.6402013629</v>
      </c>
      <c r="G32" s="142">
        <f>+'St 1.1'!G32+'St 1.2'!G32+'St 1.3'!G32</f>
        <v>1071943.6264951872</v>
      </c>
      <c r="H32" s="142">
        <f>+'St 1.1'!H32+'St 1.2'!H32+'St 1.3'!H32</f>
        <v>1224463.0539111651</v>
      </c>
      <c r="I32" s="142">
        <f>+'St 1.1'!I32+'St 1.2'!I32+'St 1.3'!I32</f>
        <v>1303181.073233352</v>
      </c>
      <c r="J32" s="142">
        <f>+'St 1.1'!J32+'St 1.2'!J32+'St 1.3'!J32</f>
        <v>1371458.9629387045</v>
      </c>
      <c r="K32" s="142">
        <f>+'St 1.1'!K32+'St 1.2'!K32+'St 1.3'!K32</f>
        <v>1537936.7754806352</v>
      </c>
      <c r="L32" s="142">
        <f>+'St 1.1'!L32+'St 1.2'!L32+'St 1.3'!L32</f>
        <v>1779490.5116622164</v>
      </c>
      <c r="M32" s="142">
        <f>+'St 1.1'!M32+'St 1.2'!M32+'St 1.3'!M32</f>
        <v>2205694.7315659774</v>
      </c>
      <c r="N32" s="143"/>
      <c r="O32" s="142">
        <f>+'St 1.1'!O32+'St 1.2'!O32+'St 1.3'!O32</f>
        <v>-14008.343406479111</v>
      </c>
      <c r="P32" s="142">
        <f>+'St 1.1'!P32+'St 1.2'!P32+'St 1.3'!P32</f>
        <v>-64705.647697015236</v>
      </c>
      <c r="Q32" s="142">
        <f>+'St 1.1'!Q32+'St 1.2'!Q32+'St 1.3'!Q32</f>
        <v>118994.72148855313</v>
      </c>
      <c r="R32" s="142">
        <f>+'St 1.1'!R32+'St 1.2'!R32+'St 1.3'!R32</f>
        <v>152752.40975814307</v>
      </c>
      <c r="S32" s="142">
        <f>+'St 1.1'!S32+'St 1.2'!S32+'St 1.3'!S32</f>
        <v>78491.475282918138</v>
      </c>
      <c r="T32" s="142">
        <f>+'St 1.1'!T32+'St 1.2'!T32+'St 1.3'!T32</f>
        <v>66820.340853717615</v>
      </c>
      <c r="U32" s="142">
        <f>+'St 1.1'!U32+'St 1.2'!U32+'St 1.3'!U32</f>
        <v>165912.39880994018</v>
      </c>
      <c r="V32" s="142">
        <f>+'St 1.1'!V32+'St 1.2'!V32+'St 1.3'!V32</f>
        <v>243440.50599015135</v>
      </c>
      <c r="W32" s="142">
        <f>+'St 1.1'!W32+'St 1.2'!W32+'St 1.3'!W32</f>
        <v>425523.90643294511</v>
      </c>
      <c r="X32" s="145"/>
      <c r="Y32" s="142">
        <f>+'St 1.1'!Y32+'St 1.2'!Y32+'St 1.3'!Y32</f>
        <v>0</v>
      </c>
      <c r="Z32" s="142">
        <f>+'St 1.1'!Z32+'St 1.2'!Z32+'St 1.3'!Z32</f>
        <v>0</v>
      </c>
      <c r="AA32" s="142">
        <f>+'St 1.1'!AA32+'St 1.2'!AA32+'St 1.3'!AA32</f>
        <v>0</v>
      </c>
      <c r="AB32" s="142">
        <f>+'St 1.1'!AB32+'St 1.2'!AB32+'St 1.3'!AB32</f>
        <v>0</v>
      </c>
      <c r="AC32" s="142">
        <f>+'St 1.1'!AC32+'St 1.2'!AC32+'St 1.3'!AC32</f>
        <v>0</v>
      </c>
      <c r="AD32" s="142">
        <f>+'St 1.1'!AD32+'St 1.2'!AD32+'St 1.3'!AD32</f>
        <v>0</v>
      </c>
      <c r="AE32" s="142">
        <f>+'St 1.1'!AE32+'St 1.2'!AE32+'St 1.3'!AE32</f>
        <v>0</v>
      </c>
      <c r="AF32" s="142">
        <f>+'St 1.1'!AF32+'St 1.2'!AF32+'St 1.3'!AF32</f>
        <v>0</v>
      </c>
      <c r="AG32" s="142">
        <f>+'St 1.1'!AG32+'St 1.2'!AG32+'St 1.3'!AG32</f>
        <v>0</v>
      </c>
    </row>
    <row r="33" spans="1:33">
      <c r="B33" s="6" t="s">
        <v>48</v>
      </c>
      <c r="C33" s="211"/>
      <c r="D33" s="142">
        <f>+'St 1.1'!D33+'St 1.2'!D33+'St 1.3'!D33</f>
        <v>0</v>
      </c>
      <c r="E33" s="142">
        <f>+'St 1.1'!E33+'St 1.2'!E33+'St 1.3'!E33</f>
        <v>0</v>
      </c>
      <c r="F33" s="142">
        <f>+'St 1.1'!F33+'St 1.2'!F33+'St 1.3'!F33</f>
        <v>0</v>
      </c>
      <c r="G33" s="142">
        <f>+'St 1.1'!G33+'St 1.2'!G33+'St 1.3'!G33</f>
        <v>0</v>
      </c>
      <c r="H33" s="142">
        <f>+'St 1.1'!H33+'St 1.2'!H33+'St 1.3'!H33</f>
        <v>0</v>
      </c>
      <c r="I33" s="142">
        <f>+'St 1.1'!I33+'St 1.2'!I33+'St 1.3'!I33</f>
        <v>0</v>
      </c>
      <c r="J33" s="142">
        <f>+'St 1.1'!J33+'St 1.2'!J33+'St 1.3'!J33</f>
        <v>0</v>
      </c>
      <c r="K33" s="142">
        <f>+'St 1.1'!K33+'St 1.2'!K33+'St 1.3'!K33</f>
        <v>0</v>
      </c>
      <c r="L33" s="142">
        <f>+'St 1.1'!L33+'St 1.2'!L33+'St 1.3'!L33</f>
        <v>0</v>
      </c>
      <c r="M33" s="142">
        <f>+'St 1.1'!M33+'St 1.2'!M33+'St 1.3'!M33</f>
        <v>0</v>
      </c>
      <c r="N33" s="143"/>
      <c r="O33" s="142">
        <f>+'St 1.1'!O33+'St 1.2'!O33+'St 1.3'!O33</f>
        <v>0</v>
      </c>
      <c r="P33" s="142">
        <f>+'St 1.1'!P33+'St 1.2'!P33+'St 1.3'!P33</f>
        <v>0</v>
      </c>
      <c r="Q33" s="142">
        <f>+'St 1.1'!Q33+'St 1.2'!Q33+'St 1.3'!Q33</f>
        <v>0</v>
      </c>
      <c r="R33" s="142">
        <f>+'St 1.1'!R33+'St 1.2'!R33+'St 1.3'!R33</f>
        <v>0</v>
      </c>
      <c r="S33" s="142">
        <f>+'St 1.1'!S33+'St 1.2'!S33+'St 1.3'!S33</f>
        <v>0</v>
      </c>
      <c r="T33" s="142">
        <f>+'St 1.1'!T33+'St 1.2'!T33+'St 1.3'!T33</f>
        <v>0</v>
      </c>
      <c r="U33" s="142">
        <f>+'St 1.1'!U33+'St 1.2'!U33+'St 1.3'!U33</f>
        <v>0</v>
      </c>
      <c r="V33" s="142">
        <f>+'St 1.1'!V33+'St 1.2'!V33+'St 1.3'!V33</f>
        <v>0</v>
      </c>
      <c r="W33" s="142">
        <f>+'St 1.1'!W33+'St 1.2'!W33+'St 1.3'!W33</f>
        <v>0</v>
      </c>
      <c r="X33" s="145"/>
      <c r="Y33" s="142">
        <f>+'St 1.1'!Y33+'St 1.2'!Y33+'St 1.3'!Y33</f>
        <v>0</v>
      </c>
      <c r="Z33" s="142">
        <f>+'St 1.1'!Z33+'St 1.2'!Z33+'St 1.3'!Z33</f>
        <v>0</v>
      </c>
      <c r="AA33" s="142">
        <f>+'St 1.1'!AA33+'St 1.2'!AA33+'St 1.3'!AA33</f>
        <v>0</v>
      </c>
      <c r="AB33" s="142">
        <f>+'St 1.1'!AB33+'St 1.2'!AB33+'St 1.3'!AB33</f>
        <v>0</v>
      </c>
      <c r="AC33" s="142">
        <f>+'St 1.1'!AC33+'St 1.2'!AC33+'St 1.3'!AC33</f>
        <v>0</v>
      </c>
      <c r="AD33" s="142">
        <f>+'St 1.1'!AD33+'St 1.2'!AD33+'St 1.3'!AD33</f>
        <v>0</v>
      </c>
      <c r="AE33" s="142">
        <f>+'St 1.1'!AE33+'St 1.2'!AE33+'St 1.3'!AE33</f>
        <v>0</v>
      </c>
      <c r="AF33" s="142">
        <f>+'St 1.1'!AF33+'St 1.2'!AF33+'St 1.3'!AF33</f>
        <v>0</v>
      </c>
      <c r="AG33" s="142">
        <f>+'St 1.1'!AG33+'St 1.2'!AG33+'St 1.3'!AG33</f>
        <v>0</v>
      </c>
    </row>
    <row r="34" spans="1:33">
      <c r="B34" s="6" t="s">
        <v>325</v>
      </c>
      <c r="C34" s="211"/>
      <c r="D34" s="142">
        <f>+'St 1.1'!D34+'St 1.2'!D34+'St 1.3'!D34</f>
        <v>4048219.2313403529</v>
      </c>
      <c r="E34" s="142">
        <f>+'St 1.1'!E34+'St 1.2'!E34+'St 1.3'!E34</f>
        <v>4749718.6133833872</v>
      </c>
      <c r="F34" s="142">
        <f>+'St 1.1'!F34+'St 1.2'!F34+'St 1.3'!F34</f>
        <v>5432341.2938190931</v>
      </c>
      <c r="G34" s="142">
        <f>+'St 1.1'!G34+'St 1.2'!G34+'St 1.3'!G34</f>
        <v>6049129.5516496915</v>
      </c>
      <c r="H34" s="142">
        <f>+'St 1.1'!H34+'St 1.2'!H34+'St 1.3'!H34</f>
        <v>6692315.1547299149</v>
      </c>
      <c r="I34" s="142">
        <f>+'St 1.1'!I34+'St 1.2'!I34+'St 1.3'!I34</f>
        <v>7678551.7073732978</v>
      </c>
      <c r="J34" s="142">
        <f>+'St 1.1'!J34+'St 1.2'!J34+'St 1.3'!J34</f>
        <v>8201614.2614972927</v>
      </c>
      <c r="K34" s="142">
        <f>+'St 1.1'!K34+'St 1.2'!K34+'St 1.3'!K34</f>
        <v>9008665.2827017903</v>
      </c>
      <c r="L34" s="142">
        <f>+'St 1.1'!L34+'St 1.2'!L34+'St 1.3'!L34</f>
        <v>9831820.1588360295</v>
      </c>
      <c r="M34" s="142">
        <f>+'St 1.1'!M34+'St 1.2'!M34+'St 1.3'!M34</f>
        <v>11049892.540672675</v>
      </c>
      <c r="N34" s="143"/>
      <c r="O34" s="142">
        <f>+'St 1.1'!O34+'St 1.2'!O34+'St 1.3'!O34</f>
        <v>698432.81109808234</v>
      </c>
      <c r="P34" s="142">
        <f>+'St 1.1'!P34+'St 1.2'!P34+'St 1.3'!P34</f>
        <v>694523.04891597864</v>
      </c>
      <c r="Q34" s="142">
        <f>+'St 1.1'!Q34+'St 1.2'!Q34+'St 1.3'!Q34</f>
        <v>619339.01769076486</v>
      </c>
      <c r="R34" s="142">
        <f>+'St 1.1'!R34+'St 1.2'!R34+'St 1.3'!R34</f>
        <v>643383.62185265974</v>
      </c>
      <c r="S34" s="142">
        <f>+'St 1.1'!S34+'St 1.2'!S34+'St 1.3'!S34</f>
        <v>986692.32945194142</v>
      </c>
      <c r="T34" s="142">
        <f>+'St 1.1'!T34+'St 1.2'!T34+'St 1.3'!T34</f>
        <v>519317.66850316036</v>
      </c>
      <c r="U34" s="142">
        <f>+'St 1.1'!U34+'St 1.2'!U34+'St 1.3'!U34</f>
        <v>813736.08726828231</v>
      </c>
      <c r="V34" s="142">
        <f>+'St 1.1'!V34+'St 1.2'!V34+'St 1.3'!V34</f>
        <v>835484.44563721993</v>
      </c>
      <c r="W34" s="142">
        <f>+'St 1.1'!W34+'St 1.2'!W34+'St 1.3'!W34</f>
        <v>1222806.2188846506</v>
      </c>
      <c r="X34" s="145"/>
      <c r="Y34" s="142">
        <f>+'St 1.1'!Y34+'St 1.2'!Y34+'St 1.3'!Y34</f>
        <v>0</v>
      </c>
      <c r="Z34" s="142">
        <f>+'St 1.1'!Z34+'St 1.2'!Z34+'St 1.3'!Z34</f>
        <v>0</v>
      </c>
      <c r="AA34" s="142">
        <f>+'St 1.1'!AA34+'St 1.2'!AA34+'St 1.3'!AA34</f>
        <v>0</v>
      </c>
      <c r="AB34" s="142">
        <f>+'St 1.1'!AB34+'St 1.2'!AB34+'St 1.3'!AB34</f>
        <v>0</v>
      </c>
      <c r="AC34" s="142">
        <f>+'St 1.1'!AC34+'St 1.2'!AC34+'St 1.3'!AC34</f>
        <v>0</v>
      </c>
      <c r="AD34" s="142">
        <f>+'St 1.1'!AD34+'St 1.2'!AD34+'St 1.3'!AD34</f>
        <v>0</v>
      </c>
      <c r="AE34" s="142">
        <f>+'St 1.1'!AE34+'St 1.2'!AE34+'St 1.3'!AE34</f>
        <v>0</v>
      </c>
      <c r="AF34" s="142">
        <f>+'St 1.1'!AF34+'St 1.2'!AF34+'St 1.3'!AF34</f>
        <v>0</v>
      </c>
      <c r="AG34" s="142">
        <f>+'St 1.1'!AG34+'St 1.2'!AG34+'St 1.3'!AG34</f>
        <v>0</v>
      </c>
    </row>
    <row r="35" spans="1:33">
      <c r="B35" s="8" t="s">
        <v>101</v>
      </c>
      <c r="C35" s="211"/>
      <c r="D35" s="142">
        <f>+'St 1.1'!D35+'St 1.2'!D35+'St 1.3'!D35</f>
        <v>529515.76738840505</v>
      </c>
      <c r="E35" s="142">
        <f>+'St 1.1'!E35+'St 1.2'!E35+'St 1.3'!E35</f>
        <v>715085.73517907143</v>
      </c>
      <c r="F35" s="142">
        <f>+'St 1.1'!F35+'St 1.2'!F35+'St 1.3'!F35</f>
        <v>1098568.5686412412</v>
      </c>
      <c r="G35" s="142">
        <f>+'St 1.1'!G35+'St 1.2'!G35+'St 1.3'!G35</f>
        <v>1267000.4709242955</v>
      </c>
      <c r="H35" s="142">
        <f>+'St 1.1'!H35+'St 1.2'!H35+'St 1.3'!H35</f>
        <v>1354984.0835968747</v>
      </c>
      <c r="I35" s="142">
        <f>+'St 1.1'!I35+'St 1.2'!I35+'St 1.3'!I35</f>
        <v>1311407.2387457676</v>
      </c>
      <c r="J35" s="142">
        <f>+'St 1.1'!J35+'St 1.2'!J35+'St 1.3'!J35</f>
        <v>1335193.0554582465</v>
      </c>
      <c r="K35" s="142">
        <f>+'St 1.1'!K35+'St 1.2'!K35+'St 1.3'!K35</f>
        <v>1360380.0877971409</v>
      </c>
      <c r="L35" s="142">
        <f>+'St 1.1'!L35+'St 1.2'!L35+'St 1.3'!L35</f>
        <v>1448534.1638551869</v>
      </c>
      <c r="M35" s="142">
        <f>+'St 1.1'!M35+'St 1.2'!M35+'St 1.3'!M35</f>
        <v>1464308.0815194403</v>
      </c>
      <c r="N35" s="143"/>
      <c r="O35" s="142">
        <f>+'St 1.1'!O35+'St 1.2'!O35+'St 1.3'!O35</f>
        <v>185569.96779066627</v>
      </c>
      <c r="P35" s="142">
        <f>+'St 1.1'!P35+'St 1.2'!P35+'St 1.3'!P35</f>
        <v>383482.83346216968</v>
      </c>
      <c r="Q35" s="142">
        <f>+'St 1.1'!Q35+'St 1.2'!Q35+'St 1.3'!Q35</f>
        <v>168431.90228305443</v>
      </c>
      <c r="R35" s="142">
        <f>+'St 1.1'!R35+'St 1.2'!R35+'St 1.3'!R35</f>
        <v>87983.612672579286</v>
      </c>
      <c r="S35" s="142">
        <f>+'St 1.1'!S35+'St 1.2'!S35+'St 1.3'!S35</f>
        <v>-43576.844851107053</v>
      </c>
      <c r="T35" s="142">
        <f>+'St 1.1'!T35+'St 1.2'!T35+'St 1.3'!T35</f>
        <v>23785.816712478772</v>
      </c>
      <c r="U35" s="142">
        <f>+'St 1.1'!U35+'St 1.2'!U35+'St 1.3'!U35</f>
        <v>25187.032338894674</v>
      </c>
      <c r="V35" s="142">
        <f>+'St 1.1'!V35+'St 1.2'!V35+'St 1.3'!V35</f>
        <v>88154.07605804583</v>
      </c>
      <c r="W35" s="142">
        <f>+'St 1.1'!W35+'St 1.2'!W35+'St 1.3'!W35</f>
        <v>15773.917664253251</v>
      </c>
      <c r="X35" s="145"/>
      <c r="Y35" s="142">
        <f>+'St 1.1'!Y35+'St 1.2'!Y35+'St 1.3'!Y35</f>
        <v>0</v>
      </c>
      <c r="Z35" s="142">
        <f>+'St 1.1'!Z35+'St 1.2'!Z35+'St 1.3'!Z35</f>
        <v>0</v>
      </c>
      <c r="AA35" s="142">
        <f>+'St 1.1'!AA35+'St 1.2'!AA35+'St 1.3'!AA35</f>
        <v>0</v>
      </c>
      <c r="AB35" s="142">
        <f>+'St 1.1'!AB35+'St 1.2'!AB35+'St 1.3'!AB35</f>
        <v>0</v>
      </c>
      <c r="AC35" s="142">
        <f>+'St 1.1'!AC35+'St 1.2'!AC35+'St 1.3'!AC35</f>
        <v>0</v>
      </c>
      <c r="AD35" s="142">
        <f>+'St 1.1'!AD35+'St 1.2'!AD35+'St 1.3'!AD35</f>
        <v>0</v>
      </c>
      <c r="AE35" s="142">
        <f>+'St 1.1'!AE35+'St 1.2'!AE35+'St 1.3'!AE35</f>
        <v>0</v>
      </c>
      <c r="AF35" s="142">
        <f>+'St 1.1'!AF35+'St 1.2'!AF35+'St 1.3'!AF35</f>
        <v>0</v>
      </c>
      <c r="AG35" s="142">
        <f>+'St 1.1'!AG35+'St 1.2'!AG35+'St 1.3'!AG35</f>
        <v>0</v>
      </c>
    </row>
    <row r="36" spans="1:33" s="45" customFormat="1">
      <c r="A36" s="38"/>
      <c r="B36" s="29" t="s">
        <v>9</v>
      </c>
      <c r="C36" s="209" t="s">
        <v>296</v>
      </c>
      <c r="D36" s="139">
        <f>+'St 1.1'!D36+'St 1.2'!D36+'St 1.3'!D36</f>
        <v>776453.78123667627</v>
      </c>
      <c r="E36" s="139">
        <f>+'St 1.1'!E36+'St 1.2'!E36+'St 1.3'!E36</f>
        <v>916886.00262677949</v>
      </c>
      <c r="F36" s="139">
        <f>+'St 1.1'!F36+'St 1.2'!F36+'St 1.3'!F36</f>
        <v>1005650.7986970267</v>
      </c>
      <c r="G36" s="139">
        <f>+'St 1.1'!G36+'St 1.2'!G36+'St 1.3'!G36</f>
        <v>1083270.3053010274</v>
      </c>
      <c r="H36" s="139">
        <f>+'St 1.1'!H36+'St 1.2'!H36+'St 1.3'!H36</f>
        <v>1240168.0418821131</v>
      </c>
      <c r="I36" s="139">
        <f>+'St 1.1'!I36+'St 1.2'!I36+'St 1.3'!I36</f>
        <v>1460177.2879564422</v>
      </c>
      <c r="J36" s="139">
        <f>+'St 1.1'!J36+'St 1.2'!J36+'St 1.3'!J36</f>
        <v>1816329.0637520591</v>
      </c>
      <c r="K36" s="139">
        <f>+'St 1.1'!K36+'St 1.2'!K36+'St 1.3'!K36</f>
        <v>1940012.9847923727</v>
      </c>
      <c r="L36" s="139">
        <f>+'St 1.1'!L36+'St 1.2'!L36+'St 1.3'!L36</f>
        <v>1929252.3550609706</v>
      </c>
      <c r="M36" s="139">
        <f>+'St 1.1'!M36+'St 1.2'!M36+'St 1.3'!M36</f>
        <v>2070182.7708242377</v>
      </c>
      <c r="N36" s="146"/>
      <c r="O36" s="139">
        <f>+'St 1.1'!O36+'St 1.2'!O36+'St 1.3'!O36</f>
        <v>129698.70522917341</v>
      </c>
      <c r="P36" s="139">
        <f>+'St 1.1'!P36+'St 1.2'!P36+'St 1.3'!P36</f>
        <v>109354.31930819698</v>
      </c>
      <c r="Q36" s="139">
        <f>+'St 1.1'!Q36+'St 1.2'!Q36+'St 1.3'!Q36</f>
        <v>56479.885773665694</v>
      </c>
      <c r="R36" s="139">
        <f>+'St 1.1'!R36+'St 1.2'!R36+'St 1.3'!R36</f>
        <v>144707.63815612084</v>
      </c>
      <c r="S36" s="139">
        <f>+'St 1.1'!S36+'St 1.2'!S36+'St 1.3'!S36</f>
        <v>211300.25940428395</v>
      </c>
      <c r="T36" s="139">
        <f>+'St 1.1'!T36+'St 1.2'!T36+'St 1.3'!T36</f>
        <v>332683.12674695154</v>
      </c>
      <c r="U36" s="139">
        <f>+'St 1.1'!U36+'St 1.2'!U36+'St 1.3'!U36</f>
        <v>107365.56021472563</v>
      </c>
      <c r="V36" s="139">
        <f>+'St 1.1'!V36+'St 1.2'!V36+'St 1.3'!V36</f>
        <v>-80803.043933338966</v>
      </c>
      <c r="W36" s="139">
        <f>+'St 1.1'!W36+'St 1.2'!W36+'St 1.3'!W36</f>
        <v>88163.752503310112</v>
      </c>
      <c r="X36" s="141"/>
      <c r="Y36" s="139">
        <f>+'St 1.1'!Y36+'St 1.2'!Y36+'St 1.3'!Y36</f>
        <v>0</v>
      </c>
      <c r="Z36" s="139">
        <f>+'St 1.1'!Z36+'St 1.2'!Z36+'St 1.3'!Z36</f>
        <v>0</v>
      </c>
      <c r="AA36" s="139">
        <f>+'St 1.1'!AA36+'St 1.2'!AA36+'St 1.3'!AA36</f>
        <v>0</v>
      </c>
      <c r="AB36" s="139">
        <f>+'St 1.1'!AB36+'St 1.2'!AB36+'St 1.3'!AB36</f>
        <v>0</v>
      </c>
      <c r="AC36" s="139">
        <f>+'St 1.1'!AC36+'St 1.2'!AC36+'St 1.3'!AC36</f>
        <v>0</v>
      </c>
      <c r="AD36" s="139">
        <f>+'St 1.1'!AD36+'St 1.2'!AD36+'St 1.3'!AD36</f>
        <v>0</v>
      </c>
      <c r="AE36" s="139">
        <f>+'St 1.1'!AE36+'St 1.2'!AE36+'St 1.3'!AE36</f>
        <v>0</v>
      </c>
      <c r="AF36" s="139">
        <f>+'St 1.1'!AF36+'St 1.2'!AF36+'St 1.3'!AF36</f>
        <v>0</v>
      </c>
      <c r="AG36" s="139">
        <f>+'St 1.1'!AG36+'St 1.2'!AG36+'St 1.3'!AG36</f>
        <v>0</v>
      </c>
    </row>
    <row r="37" spans="1:33">
      <c r="B37" s="208" t="s">
        <v>40</v>
      </c>
      <c r="C37" s="211"/>
      <c r="D37" s="142"/>
      <c r="E37" s="142">
        <f>+'St 1.1'!E37+'St 1.2'!E37+'St 1.3'!E37</f>
        <v>865044.53168769251</v>
      </c>
      <c r="F37" s="142">
        <f>+'St 1.1'!F37+'St 1.2'!F37+'St 1.3'!F37</f>
        <v>956262.06461930659</v>
      </c>
      <c r="G37" s="142">
        <f>+'St 1.1'!G37+'St 1.2'!G37+'St 1.3'!G37</f>
        <v>1019211.0472724459</v>
      </c>
      <c r="H37" s="142">
        <f>+'St 1.1'!H37+'St 1.2'!H37+'St 1.3'!H37</f>
        <v>1104627.0733311016</v>
      </c>
      <c r="I37" s="142">
        <f>+'St 1.1'!I37+'St 1.2'!I37+'St 1.3'!I37</f>
        <v>1319682.9717627894</v>
      </c>
      <c r="J37" s="142">
        <f>+'St 1.1'!J37+'St 1.2'!J37+'St 1.3'!J37</f>
        <v>1583671.3326074397</v>
      </c>
      <c r="K37" s="142">
        <f>+'St 1.1'!K37+'St 1.2'!K37+'St 1.3'!K37</f>
        <v>1696953.2437106054</v>
      </c>
      <c r="L37" s="142">
        <f>+'St 1.1'!L37+'St 1.2'!L37+'St 1.3'!L37</f>
        <v>1727235.4706664043</v>
      </c>
      <c r="M37" s="142">
        <f>+'St 1.1'!M37+'St 1.2'!M37+'St 1.3'!M37</f>
        <v>1867498.3355463841</v>
      </c>
      <c r="N37" s="143"/>
      <c r="O37" s="142">
        <f>+'St 1.1'!O37+'St 1.2'!O37+'St 1.3'!O37</f>
        <v>125200.19283876367</v>
      </c>
      <c r="P37" s="142">
        <f>+'St 1.1'!P37+'St 1.2'!P37+'St 1.3'!P37</f>
        <v>106852.01017056403</v>
      </c>
      <c r="Q37" s="142">
        <f>+'St 1.1'!Q37+'St 1.2'!Q37+'St 1.3'!Q37</f>
        <v>51990.55307880418</v>
      </c>
      <c r="R37" s="142">
        <f>+'St 1.1'!R37+'St 1.2'!R37+'St 1.3'!R37</f>
        <v>73245.958581690822</v>
      </c>
      <c r="S37" s="142">
        <f>+'St 1.1'!S37+'St 1.2'!S37+'St 1.3'!S37</f>
        <v>207284.82515164246</v>
      </c>
      <c r="T37" s="142">
        <f>+'St 1.1'!T37+'St 1.2'!T37+'St 1.3'!T37</f>
        <v>245278.26179598525</v>
      </c>
      <c r="U37" s="142">
        <f>+'St 1.1'!U37+'St 1.2'!U37+'St 1.3'!U37</f>
        <v>109402.39027757781</v>
      </c>
      <c r="V37" s="142">
        <f>+'St 1.1'!V37+'St 1.2'!V37+'St 1.3'!V37</f>
        <v>-38120.037246138359</v>
      </c>
      <c r="W37" s="142">
        <f>+'St 1.1'!W37+'St 1.2'!W37+'St 1.3'!W37</f>
        <v>83306.743170023125</v>
      </c>
      <c r="X37" s="145"/>
      <c r="Y37" s="142">
        <f>+'St 1.1'!Y37+'St 1.2'!Y37+'St 1.3'!Y37</f>
        <v>0</v>
      </c>
      <c r="Z37" s="142">
        <f>+'St 1.1'!Z37+'St 1.2'!Z37+'St 1.3'!Z37</f>
        <v>0</v>
      </c>
      <c r="AA37" s="142">
        <f>+'St 1.1'!AA37+'St 1.2'!AA37+'St 1.3'!AA37</f>
        <v>0</v>
      </c>
      <c r="AB37" s="142">
        <f>+'St 1.1'!AB37+'St 1.2'!AB37+'St 1.3'!AB37</f>
        <v>0</v>
      </c>
      <c r="AC37" s="142">
        <f>+'St 1.1'!AC37+'St 1.2'!AC37+'St 1.3'!AC37</f>
        <v>0</v>
      </c>
      <c r="AD37" s="142">
        <f>+'St 1.1'!AD37+'St 1.2'!AD37+'St 1.3'!AD37</f>
        <v>0</v>
      </c>
      <c r="AE37" s="142">
        <f>+'St 1.1'!AE37+'St 1.2'!AE37+'St 1.3'!AE37</f>
        <v>0</v>
      </c>
      <c r="AF37" s="142">
        <f>+'St 1.1'!AF37+'St 1.2'!AF37+'St 1.3'!AF37</f>
        <v>0</v>
      </c>
      <c r="AG37" s="142">
        <f>+'St 1.1'!AG37+'St 1.2'!AG37+'St 1.3'!AG37</f>
        <v>0</v>
      </c>
    </row>
    <row r="38" spans="1:33">
      <c r="B38" s="6" t="s">
        <v>41</v>
      </c>
      <c r="C38" s="211"/>
      <c r="D38" s="142">
        <f>+'St 1.1'!D38+'St 1.2'!D38+'St 1.3'!D38</f>
        <v>0</v>
      </c>
      <c r="E38" s="142">
        <f>+'St 1.1'!E38+'St 1.2'!E38+'St 1.3'!E38</f>
        <v>0</v>
      </c>
      <c r="F38" s="142">
        <f>+'St 1.1'!F38+'St 1.2'!F38+'St 1.3'!F38</f>
        <v>0</v>
      </c>
      <c r="G38" s="142">
        <f>+'St 1.1'!G38+'St 1.2'!G38+'St 1.3'!G38</f>
        <v>0</v>
      </c>
      <c r="H38" s="142">
        <f>+'St 1.1'!H38+'St 1.2'!H38+'St 1.3'!H38</f>
        <v>135.87920602523874</v>
      </c>
      <c r="I38" s="142">
        <f>+'St 1.1'!I38+'St 1.2'!I38+'St 1.3'!I38</f>
        <v>0</v>
      </c>
      <c r="J38" s="142">
        <f>+'St 1.1'!J38+'St 1.2'!J38+'St 1.3'!J38</f>
        <v>408.30786828685899</v>
      </c>
      <c r="K38" s="142">
        <f>+'St 1.1'!K38+'St 1.2'!K38+'St 1.3'!K38</f>
        <v>227.6633626837926</v>
      </c>
      <c r="L38" s="142">
        <f>+'St 1.1'!L38+'St 1.2'!L38+'St 1.3'!L38</f>
        <v>183.5028146157895</v>
      </c>
      <c r="M38" s="142">
        <f>+'St 1.1'!M38+'St 1.2'!M38+'St 1.3'!M38</f>
        <v>186.40346147314716</v>
      </c>
      <c r="N38" s="143"/>
      <c r="O38" s="142">
        <f>+'St 1.1'!O38+'St 1.2'!O38+'St 1.3'!O38</f>
        <v>0</v>
      </c>
      <c r="P38" s="142">
        <f>+'St 1.1'!P38+'St 1.2'!P38+'St 1.3'!P38</f>
        <v>0</v>
      </c>
      <c r="Q38" s="142">
        <f>+'St 1.1'!Q38+'St 1.2'!Q38+'St 1.3'!Q38</f>
        <v>0</v>
      </c>
      <c r="R38" s="142">
        <f>+'St 1.1'!R38+'St 1.2'!R38+'St 1.3'!R38</f>
        <v>135.87920602523874</v>
      </c>
      <c r="S38" s="142">
        <f>+'St 1.1'!S38+'St 1.2'!S38+'St 1.3'!S38</f>
        <v>-135.87920602523874</v>
      </c>
      <c r="T38" s="142">
        <f>+'St 1.1'!T38+'St 1.2'!T38+'St 1.3'!T38</f>
        <v>408.30786828685899</v>
      </c>
      <c r="U38" s="142">
        <f>+'St 1.1'!U38+'St 1.2'!U38+'St 1.3'!U38</f>
        <v>-180.64450560306636</v>
      </c>
      <c r="V38" s="142">
        <f>+'St 1.1'!V38+'St 1.2'!V38+'St 1.3'!V38</f>
        <v>-44.160548068003095</v>
      </c>
      <c r="W38" s="142">
        <f>+'St 1.1'!W38+'St 1.2'!W38+'St 1.3'!W38</f>
        <v>2.9006468573576694</v>
      </c>
      <c r="X38" s="145"/>
      <c r="Y38" s="142">
        <f>+'St 1.1'!Y38+'St 1.2'!Y38+'St 1.3'!Y38</f>
        <v>0</v>
      </c>
      <c r="Z38" s="142">
        <f>+'St 1.1'!Z38+'St 1.2'!Z38+'St 1.3'!Z38</f>
        <v>0</v>
      </c>
      <c r="AA38" s="142">
        <f>+'St 1.1'!AA38+'St 1.2'!AA38+'St 1.3'!AA38</f>
        <v>0</v>
      </c>
      <c r="AB38" s="142">
        <f>+'St 1.1'!AB38+'St 1.2'!AB38+'St 1.3'!AB38</f>
        <v>0</v>
      </c>
      <c r="AC38" s="142">
        <f>+'St 1.1'!AC38+'St 1.2'!AC38+'St 1.3'!AC38</f>
        <v>0</v>
      </c>
      <c r="AD38" s="142">
        <f>+'St 1.1'!AD38+'St 1.2'!AD38+'St 1.3'!AD38</f>
        <v>0</v>
      </c>
      <c r="AE38" s="142">
        <f>+'St 1.1'!AE38+'St 1.2'!AE38+'St 1.3'!AE38</f>
        <v>0</v>
      </c>
      <c r="AF38" s="142">
        <f>+'St 1.1'!AF38+'St 1.2'!AF38+'St 1.3'!AF38</f>
        <v>0</v>
      </c>
      <c r="AG38" s="142">
        <f>+'St 1.1'!AG38+'St 1.2'!AG38+'St 1.3'!AG38</f>
        <v>0</v>
      </c>
    </row>
    <row r="39" spans="1:33">
      <c r="B39" s="6" t="s">
        <v>42</v>
      </c>
      <c r="C39" s="211"/>
      <c r="D39" s="142">
        <f>+'St 1.1'!D39+'St 1.2'!D39+'St 1.3'!D39</f>
        <v>58715.424856217374</v>
      </c>
      <c r="E39" s="142">
        <f>+'St 1.1'!E39+'St 1.2'!E39+'St 1.3'!E39</f>
        <v>70046.576986121858</v>
      </c>
      <c r="F39" s="142">
        <f>+'St 1.1'!F39+'St 1.2'!F39+'St 1.3'!F39</f>
        <v>78808.020542174301</v>
      </c>
      <c r="G39" s="142">
        <f>+'St 1.1'!G39+'St 1.2'!G39+'St 1.3'!G39</f>
        <v>84998.568446455523</v>
      </c>
      <c r="H39" s="142">
        <f>+'St 1.1'!H39+'St 1.2'!H39+'St 1.3'!H39</f>
        <v>147112.3769177474</v>
      </c>
      <c r="I39" s="142">
        <f>+'St 1.1'!I39+'St 1.2'!I39+'St 1.3'!I39</f>
        <v>133792.28168359958</v>
      </c>
      <c r="J39" s="142">
        <f>+'St 1.1'!J39+'St 1.2'!J39+'St 1.3'!J39</f>
        <v>247573.64683414306</v>
      </c>
      <c r="K39" s="142">
        <f>+'St 1.1'!K39+'St 1.2'!K39+'St 1.3'!K39</f>
        <v>277455.31841768458</v>
      </c>
      <c r="L39" s="142">
        <f>+'St 1.1'!L39+'St 1.2'!L39+'St 1.3'!L39</f>
        <v>274495.22309223638</v>
      </c>
      <c r="M39" s="142">
        <f>+'St 1.1'!M39+'St 1.2'!M39+'St 1.3'!M39</f>
        <v>259404.64155095874</v>
      </c>
      <c r="N39" s="143"/>
      <c r="O39" s="142">
        <f>+'St 1.1'!O39+'St 1.2'!O39+'St 1.3'!O39</f>
        <v>10572.441161028271</v>
      </c>
      <c r="P39" s="142">
        <f>+'St 1.1'!P39+'St 1.2'!P39+'St 1.3'!P39</f>
        <v>9020.826497971877</v>
      </c>
      <c r="Q39" s="142">
        <f>+'St 1.1'!Q39+'St 1.2'!Q39+'St 1.3'!Q39</f>
        <v>4050.3438649567961</v>
      </c>
      <c r="R39" s="142">
        <f>+'St 1.1'!R39+'St 1.2'!R39+'St 1.3'!R39</f>
        <v>40833.604741033792</v>
      </c>
      <c r="S39" s="142">
        <f>+'St 1.1'!S39+'St 1.2'!S39+'St 1.3'!S39</f>
        <v>-12607.291148446813</v>
      </c>
      <c r="T39" s="142">
        <f>+'St 1.1'!T39+'St 1.2'!T39+'St 1.3'!T39</f>
        <v>97375.138702328972</v>
      </c>
      <c r="U39" s="142">
        <f>+'St 1.1'!U39+'St 1.2'!U39+'St 1.3'!U39</f>
        <v>10706.191865017106</v>
      </c>
      <c r="V39" s="142">
        <f>+'St 1.1'!V39+'St 1.2'!V39+'St 1.3'!V39</f>
        <v>-23291.488939528172</v>
      </c>
      <c r="W39" s="142">
        <f>+'St 1.1'!W39+'St 1.2'!W39+'St 1.3'!W39</f>
        <v>8096.0854547144781</v>
      </c>
      <c r="X39" s="145"/>
      <c r="Y39" s="142">
        <f>+'St 1.1'!Y39+'St 1.2'!Y39+'St 1.3'!Y39</f>
        <v>0</v>
      </c>
      <c r="Z39" s="142">
        <f>+'St 1.1'!Z39+'St 1.2'!Z39+'St 1.3'!Z39</f>
        <v>0</v>
      </c>
      <c r="AA39" s="142">
        <f>+'St 1.1'!AA39+'St 1.2'!AA39+'St 1.3'!AA39</f>
        <v>0</v>
      </c>
      <c r="AB39" s="142">
        <f>+'St 1.1'!AB39+'St 1.2'!AB39+'St 1.3'!AB39</f>
        <v>0</v>
      </c>
      <c r="AC39" s="142">
        <f>+'St 1.1'!AC39+'St 1.2'!AC39+'St 1.3'!AC39</f>
        <v>0</v>
      </c>
      <c r="AD39" s="142">
        <f>+'St 1.1'!AD39+'St 1.2'!AD39+'St 1.3'!AD39</f>
        <v>0</v>
      </c>
      <c r="AE39" s="142">
        <f>+'St 1.1'!AE39+'St 1.2'!AE39+'St 1.3'!AE39</f>
        <v>0</v>
      </c>
      <c r="AF39" s="142">
        <f>+'St 1.1'!AF39+'St 1.2'!AF39+'St 1.3'!AF39</f>
        <v>0</v>
      </c>
      <c r="AG39" s="142">
        <f>+'St 1.1'!AG39+'St 1.2'!AG39+'St 1.3'!AG39</f>
        <v>0</v>
      </c>
    </row>
    <row r="40" spans="1:33">
      <c r="B40" s="6" t="s">
        <v>43</v>
      </c>
      <c r="C40" s="211"/>
      <c r="D40" s="142">
        <f>+'St 1.1'!D40+'St 1.2'!D40+'St 1.3'!D40</f>
        <v>546747.58507025754</v>
      </c>
      <c r="E40" s="142">
        <f>+'St 1.1'!E40+'St 1.2'!E40+'St 1.3'!E40</f>
        <v>637538.55558764725</v>
      </c>
      <c r="F40" s="142">
        <f>+'St 1.1'!F40+'St 1.2'!F40+'St 1.3'!F40</f>
        <v>696587.7263308058</v>
      </c>
      <c r="G40" s="142">
        <f>+'St 1.1'!G40+'St 1.2'!G40+'St 1.3'!G40</f>
        <v>734632.70446715201</v>
      </c>
      <c r="H40" s="142">
        <f>+'St 1.1'!H40+'St 1.2'!H40+'St 1.3'!H40</f>
        <v>786374.89354069508</v>
      </c>
      <c r="I40" s="142">
        <f>+'St 1.1'!I40+'St 1.2'!I40+'St 1.3'!I40</f>
        <v>998253.60892065323</v>
      </c>
      <c r="J40" s="142">
        <f>+'St 1.1'!J40+'St 1.2'!J40+'St 1.3'!J40</f>
        <v>1123787.0193848338</v>
      </c>
      <c r="K40" s="142">
        <f>+'St 1.1'!K40+'St 1.2'!K40+'St 1.3'!K40</f>
        <v>1153002.7358639631</v>
      </c>
      <c r="L40" s="142">
        <f>+'St 1.1'!L40+'St 1.2'!L40+'St 1.3'!L40</f>
        <v>1160817.5941816436</v>
      </c>
      <c r="M40" s="142">
        <f>+'St 1.1'!M40+'St 1.2'!M40+'St 1.3'!M40</f>
        <v>1262419.3911291435</v>
      </c>
      <c r="N40" s="143"/>
      <c r="O40" s="142">
        <f>+'St 1.1'!O40+'St 1.2'!O40+'St 1.3'!O40</f>
        <v>88398.789428465956</v>
      </c>
      <c r="P40" s="142">
        <f>+'St 1.1'!P40+'St 1.2'!P40+'St 1.3'!P40</f>
        <v>83501.50303623917</v>
      </c>
      <c r="Q40" s="142">
        <f>+'St 1.1'!Q40+'St 1.2'!Q40+'St 1.3'!Q40</f>
        <v>30488.735320670519</v>
      </c>
      <c r="R40" s="142">
        <f>+'St 1.1'!R40+'St 1.2'!R40+'St 1.3'!R40</f>
        <v>60124.843402801249</v>
      </c>
      <c r="S40" s="142">
        <f>+'St 1.1'!S40+'St 1.2'!S40+'St 1.3'!S40</f>
        <v>204267.30539210702</v>
      </c>
      <c r="T40" s="142">
        <f>+'St 1.1'!T40+'St 1.2'!T40+'St 1.3'!T40</f>
        <v>114570.31369762949</v>
      </c>
      <c r="U40" s="142">
        <f>+'St 1.1'!U40+'St 1.2'!U40+'St 1.3'!U40</f>
        <v>80019.204957266338</v>
      </c>
      <c r="V40" s="142">
        <f>+'St 1.1'!V40+'St 1.2'!V40+'St 1.3'!V40</f>
        <v>-32429.019677576856</v>
      </c>
      <c r="W40" s="142">
        <f>+'St 1.1'!W40+'St 1.2'!W40+'St 1.3'!W40</f>
        <v>55609.973669550986</v>
      </c>
      <c r="X40" s="145"/>
      <c r="Y40" s="142">
        <f>+'St 1.1'!Y40+'St 1.2'!Y40+'St 1.3'!Y40</f>
        <v>0</v>
      </c>
      <c r="Z40" s="142">
        <f>+'St 1.1'!Z40+'St 1.2'!Z40+'St 1.3'!Z40</f>
        <v>0</v>
      </c>
      <c r="AA40" s="142">
        <f>+'St 1.1'!AA40+'St 1.2'!AA40+'St 1.3'!AA40</f>
        <v>0</v>
      </c>
      <c r="AB40" s="142">
        <f>+'St 1.1'!AB40+'St 1.2'!AB40+'St 1.3'!AB40</f>
        <v>0</v>
      </c>
      <c r="AC40" s="142">
        <f>+'St 1.1'!AC40+'St 1.2'!AC40+'St 1.3'!AC40</f>
        <v>0</v>
      </c>
      <c r="AD40" s="142">
        <f>+'St 1.1'!AD40+'St 1.2'!AD40+'St 1.3'!AD40</f>
        <v>0</v>
      </c>
      <c r="AE40" s="142">
        <f>+'St 1.1'!AE40+'St 1.2'!AE40+'St 1.3'!AE40</f>
        <v>0</v>
      </c>
      <c r="AF40" s="142">
        <f>+'St 1.1'!AF40+'St 1.2'!AF40+'St 1.3'!AF40</f>
        <v>0</v>
      </c>
      <c r="AG40" s="142">
        <f>+'St 1.1'!AG40+'St 1.2'!AG40+'St 1.3'!AG40</f>
        <v>0</v>
      </c>
    </row>
    <row r="41" spans="1:33">
      <c r="B41" s="6" t="s">
        <v>44</v>
      </c>
      <c r="C41" s="211"/>
      <c r="D41" s="142">
        <f>+'St 1.1'!D41+'St 1.2'!D41+'St 1.3'!D41</f>
        <v>37371.363397386725</v>
      </c>
      <c r="E41" s="142">
        <f>+'St 1.1'!E41+'St 1.2'!E41+'St 1.3'!E41</f>
        <v>41553.382913554138</v>
      </c>
      <c r="F41" s="142">
        <f>+'St 1.1'!F41+'St 1.2'!F41+'St 1.3'!F41</f>
        <v>46212.652737249169</v>
      </c>
      <c r="G41" s="142">
        <f>+'St 1.1'!G41+'St 1.2'!G41+'St 1.3'!G41</f>
        <v>49943.879738251773</v>
      </c>
      <c r="H41" s="142">
        <f>+'St 1.1'!H41+'St 1.2'!H41+'St 1.3'!H41</f>
        <v>52000.405739979207</v>
      </c>
      <c r="I41" s="142">
        <f>+'St 1.1'!I41+'St 1.2'!I41+'St 1.3'!I41</f>
        <v>61341.47195304319</v>
      </c>
      <c r="J41" s="142">
        <f>+'St 1.1'!J41+'St 1.2'!J41+'St 1.3'!J41</f>
        <v>79272.021573140577</v>
      </c>
      <c r="K41" s="142">
        <f>+'St 1.1'!K41+'St 1.2'!K41+'St 1.3'!K41</f>
        <v>112110.27918475412</v>
      </c>
      <c r="L41" s="142">
        <f>+'St 1.1'!L41+'St 1.2'!L41+'St 1.3'!L41</f>
        <v>125594.9300326809</v>
      </c>
      <c r="M41" s="142">
        <f>+'St 1.1'!M41+'St 1.2'!M41+'St 1.3'!M41</f>
        <v>158679.0073448024</v>
      </c>
      <c r="N41" s="143"/>
      <c r="O41" s="142">
        <f>+'St 1.1'!O41+'St 1.2'!O41+'St 1.3'!O41</f>
        <v>5956.3872852674131</v>
      </c>
      <c r="P41" s="142">
        <f>+'St 1.1'!P41+'St 1.2'!P41+'St 1.3'!P41</f>
        <v>3035.6265834950332</v>
      </c>
      <c r="Q41" s="142">
        <f>+'St 1.1'!Q41+'St 1.2'!Q41+'St 1.3'!Q41</f>
        <v>3797.0548014026003</v>
      </c>
      <c r="R41" s="142">
        <f>+'St 1.1'!R41+'St 1.2'!R41+'St 1.3'!R41</f>
        <v>4411.4999537274371</v>
      </c>
      <c r="S41" s="142">
        <f>+'St 1.1'!S41+'St 1.2'!S41+'St 1.3'!S41</f>
        <v>7929.9108337639818</v>
      </c>
      <c r="T41" s="142">
        <f>+'St 1.1'!T41+'St 1.2'!T41+'St 1.3'!T41</f>
        <v>13213.593786197391</v>
      </c>
      <c r="U41" s="142">
        <f>+'St 1.1'!U41+'St 1.2'!U41+'St 1.3'!U41</f>
        <v>2591.6780264135514</v>
      </c>
      <c r="V41" s="142">
        <f>+'St 1.1'!V41+'St 1.2'!V41+'St 1.3'!V41</f>
        <v>755.49825532675743</v>
      </c>
      <c r="W41" s="142">
        <f>+'St 1.1'!W41+'St 1.2'!W41+'St 1.3'!W41</f>
        <v>5041.3274841215298</v>
      </c>
      <c r="X41" s="145"/>
      <c r="Y41" s="142">
        <f>+'St 1.1'!Y41+'St 1.2'!Y41+'St 1.3'!Y41</f>
        <v>0</v>
      </c>
      <c r="Z41" s="142">
        <f>+'St 1.1'!Z41+'St 1.2'!Z41+'St 1.3'!Z41</f>
        <v>0</v>
      </c>
      <c r="AA41" s="142">
        <f>+'St 1.1'!AA41+'St 1.2'!AA41+'St 1.3'!AA41</f>
        <v>0</v>
      </c>
      <c r="AB41" s="142">
        <f>+'St 1.1'!AB41+'St 1.2'!AB41+'St 1.3'!AB41</f>
        <v>0</v>
      </c>
      <c r="AC41" s="142">
        <f>+'St 1.1'!AC41+'St 1.2'!AC41+'St 1.3'!AC41</f>
        <v>0</v>
      </c>
      <c r="AD41" s="142">
        <f>+'St 1.1'!AD41+'St 1.2'!AD41+'St 1.3'!AD41</f>
        <v>0</v>
      </c>
      <c r="AE41" s="142">
        <f>+'St 1.1'!AE41+'St 1.2'!AE41+'St 1.3'!AE41</f>
        <v>0</v>
      </c>
      <c r="AF41" s="142">
        <f>+'St 1.1'!AF41+'St 1.2'!AF41+'St 1.3'!AF41</f>
        <v>0</v>
      </c>
      <c r="AG41" s="142">
        <f>+'St 1.1'!AG41+'St 1.2'!AG41+'St 1.3'!AG41</f>
        <v>0</v>
      </c>
    </row>
    <row r="42" spans="1:33">
      <c r="B42" s="7" t="s">
        <v>45</v>
      </c>
      <c r="C42" s="211"/>
      <c r="D42" s="142">
        <f>+'St 1.1'!D42+'St 1.2'!D42+'St 1.3'!D42</f>
        <v>37081.859325229547</v>
      </c>
      <c r="E42" s="142">
        <f>+'St 1.1'!E42+'St 1.2'!E42+'St 1.3'!E42</f>
        <v>41186.754587700307</v>
      </c>
      <c r="F42" s="142">
        <f>+'St 1.1'!F42+'St 1.2'!F42+'St 1.3'!F42</f>
        <v>45785.864248207203</v>
      </c>
      <c r="G42" s="142">
        <f>+'St 1.1'!G42+'St 1.2'!G42+'St 1.3'!G42</f>
        <v>49528.552255845512</v>
      </c>
      <c r="H42" s="142">
        <f>+'St 1.1'!H42+'St 1.2'!H42+'St 1.3'!H42</f>
        <v>51752.927155363388</v>
      </c>
      <c r="I42" s="142">
        <f>+'St 1.1'!I42+'St 1.2'!I42+'St 1.3'!I42</f>
        <v>60543.534482798874</v>
      </c>
      <c r="J42" s="142">
        <f>+'St 1.1'!J42+'St 1.2'!J42+'St 1.3'!J42</f>
        <v>79181.380159084874</v>
      </c>
      <c r="K42" s="142">
        <f>+'St 1.1'!K42+'St 1.2'!K42+'St 1.3'!K42</f>
        <v>112038.2883376352</v>
      </c>
      <c r="L42" s="142">
        <f>+'St 1.1'!L42+'St 1.2'!L42+'St 1.3'!L42</f>
        <v>125577.10404497536</v>
      </c>
      <c r="M42" s="142">
        <f>+'St 1.1'!M42+'St 1.2'!M42+'St 1.3'!M42</f>
        <v>158660.8995799736</v>
      </c>
      <c r="N42" s="143"/>
      <c r="O42" s="142">
        <f>+'St 1.1'!O42+'St 1.2'!O42+'St 1.3'!O42</f>
        <v>5879.2630315707665</v>
      </c>
      <c r="P42" s="142">
        <f>+'St 1.1'!P42+'St 1.2'!P42+'St 1.3'!P42</f>
        <v>2975.4664203068983</v>
      </c>
      <c r="Q42" s="142">
        <f>+'St 1.1'!Q42+'St 1.2'!Q42+'St 1.3'!Q42</f>
        <v>3808.5158080383035</v>
      </c>
      <c r="R42" s="142">
        <f>+'St 1.1'!R42+'St 1.2'!R42+'St 1.3'!R42</f>
        <v>4579.3488515178824</v>
      </c>
      <c r="S42" s="142">
        <f>+'St 1.1'!S42+'St 1.2'!S42+'St 1.3'!S42</f>
        <v>7379.4519481354755</v>
      </c>
      <c r="T42" s="142">
        <f>+'St 1.1'!T42+'St 1.2'!T42+'St 1.3'!T42</f>
        <v>13920.889842386006</v>
      </c>
      <c r="U42" s="142">
        <f>+'St 1.1'!U42+'St 1.2'!U42+'St 1.3'!U42</f>
        <v>2610.3285933503271</v>
      </c>
      <c r="V42" s="142">
        <f>+'St 1.1'!V42+'St 1.2'!V42+'St 1.3'!V42</f>
        <v>809.66311474015265</v>
      </c>
      <c r="W42" s="142">
        <f>+'St 1.1'!W42+'St 1.2'!W42+'St 1.3'!W42</f>
        <v>5041.045706998244</v>
      </c>
      <c r="X42" s="145"/>
      <c r="Y42" s="142">
        <f>+'St 1.1'!Y42+'St 1.2'!Y42+'St 1.3'!Y42</f>
        <v>0</v>
      </c>
      <c r="Z42" s="142">
        <f>+'St 1.1'!Z42+'St 1.2'!Z42+'St 1.3'!Z42</f>
        <v>0</v>
      </c>
      <c r="AA42" s="142">
        <f>+'St 1.1'!AA42+'St 1.2'!AA42+'St 1.3'!AA42</f>
        <v>0</v>
      </c>
      <c r="AB42" s="142">
        <f>+'St 1.1'!AB42+'St 1.2'!AB42+'St 1.3'!AB42</f>
        <v>0</v>
      </c>
      <c r="AC42" s="142">
        <f>+'St 1.1'!AC42+'St 1.2'!AC42+'St 1.3'!AC42</f>
        <v>0</v>
      </c>
      <c r="AD42" s="142">
        <f>+'St 1.1'!AD42+'St 1.2'!AD42+'St 1.3'!AD42</f>
        <v>0</v>
      </c>
      <c r="AE42" s="142">
        <f>+'St 1.1'!AE42+'St 1.2'!AE42+'St 1.3'!AE42</f>
        <v>0</v>
      </c>
      <c r="AF42" s="142">
        <f>+'St 1.1'!AF42+'St 1.2'!AF42+'St 1.3'!AF42</f>
        <v>0</v>
      </c>
      <c r="AG42" s="142">
        <f>+'St 1.1'!AG42+'St 1.2'!AG42+'St 1.3'!AG42</f>
        <v>0</v>
      </c>
    </row>
    <row r="43" spans="1:33">
      <c r="B43" s="7" t="s">
        <v>46</v>
      </c>
      <c r="C43" s="211"/>
      <c r="D43" s="142">
        <f>+'St 1.1'!D43+'St 1.2'!D43+'St 1.3'!D43</f>
        <v>289.50407215718207</v>
      </c>
      <c r="E43" s="142">
        <f>+'St 1.1'!E43+'St 1.2'!E43+'St 1.3'!E43</f>
        <v>366.6283258538291</v>
      </c>
      <c r="F43" s="142">
        <f>+'St 1.1'!F43+'St 1.2'!F43+'St 1.3'!F43</f>
        <v>426.788489041964</v>
      </c>
      <c r="G43" s="142">
        <f>+'St 1.1'!G43+'St 1.2'!G43+'St 1.3'!G43</f>
        <v>415.32748240626074</v>
      </c>
      <c r="H43" s="142">
        <f>+'St 1.1'!H43+'St 1.2'!H43+'St 1.3'!H43</f>
        <v>247.47858461581473</v>
      </c>
      <c r="I43" s="142">
        <f>+'St 1.1'!I43+'St 1.2'!I43+'St 1.3'!I43</f>
        <v>797.93747024432082</v>
      </c>
      <c r="J43" s="142">
        <f>+'St 1.1'!J43+'St 1.2'!J43+'St 1.3'!J43</f>
        <v>90.6414140557048</v>
      </c>
      <c r="K43" s="142">
        <f>+'St 1.1'!K43+'St 1.2'!K43+'St 1.3'!K43</f>
        <v>71.990847118929011</v>
      </c>
      <c r="L43" s="142">
        <f>+'St 1.1'!L43+'St 1.2'!L43+'St 1.3'!L43</f>
        <v>17.825987705533841</v>
      </c>
      <c r="M43" s="142">
        <f>+'St 1.1'!M43+'St 1.2'!M43+'St 1.3'!M43</f>
        <v>18.107764828820013</v>
      </c>
      <c r="N43" s="143"/>
      <c r="O43" s="142">
        <f>+'St 1.1'!O43+'St 1.2'!O43+'St 1.3'!O43</f>
        <v>77.124253696647031</v>
      </c>
      <c r="P43" s="142">
        <f>+'St 1.1'!P43+'St 1.2'!P43+'St 1.3'!P43</f>
        <v>60.16016318813486</v>
      </c>
      <c r="Q43" s="142">
        <f>+'St 1.1'!Q43+'St 1.2'!Q43+'St 1.3'!Q43</f>
        <v>-11.461006635703264</v>
      </c>
      <c r="R43" s="142">
        <f>+'St 1.1'!R43+'St 1.2'!R43+'St 1.3'!R43</f>
        <v>-167.84889779044599</v>
      </c>
      <c r="S43" s="142">
        <f>+'St 1.1'!S43+'St 1.2'!S43+'St 1.3'!S43</f>
        <v>550.4588856285061</v>
      </c>
      <c r="T43" s="142">
        <f>+'St 1.1'!T43+'St 1.2'!T43+'St 1.3'!T43</f>
        <v>-707.29605618861603</v>
      </c>
      <c r="U43" s="142">
        <f>+'St 1.1'!U43+'St 1.2'!U43+'St 1.3'!U43</f>
        <v>-18.650566936775792</v>
      </c>
      <c r="V43" s="142">
        <f>+'St 1.1'!V43+'St 1.2'!V43+'St 1.3'!V43</f>
        <v>-54.16485941339517</v>
      </c>
      <c r="W43" s="142">
        <f>+'St 1.1'!W43+'St 1.2'!W43+'St 1.3'!W43</f>
        <v>0.28177712328617266</v>
      </c>
      <c r="X43" s="145"/>
      <c r="Y43" s="142">
        <f>+'St 1.1'!Y43+'St 1.2'!Y43+'St 1.3'!Y43</f>
        <v>0</v>
      </c>
      <c r="Z43" s="142">
        <f>+'St 1.1'!Z43+'St 1.2'!Z43+'St 1.3'!Z43</f>
        <v>0</v>
      </c>
      <c r="AA43" s="142">
        <f>+'St 1.1'!AA43+'St 1.2'!AA43+'St 1.3'!AA43</f>
        <v>0</v>
      </c>
      <c r="AB43" s="142">
        <f>+'St 1.1'!AB43+'St 1.2'!AB43+'St 1.3'!AB43</f>
        <v>0</v>
      </c>
      <c r="AC43" s="142">
        <f>+'St 1.1'!AC43+'St 1.2'!AC43+'St 1.3'!AC43</f>
        <v>0</v>
      </c>
      <c r="AD43" s="142">
        <f>+'St 1.1'!AD43+'St 1.2'!AD43+'St 1.3'!AD43</f>
        <v>0</v>
      </c>
      <c r="AE43" s="142">
        <f>+'St 1.1'!AE43+'St 1.2'!AE43+'St 1.3'!AE43</f>
        <v>0</v>
      </c>
      <c r="AF43" s="142">
        <f>+'St 1.1'!AF43+'St 1.2'!AF43+'St 1.3'!AF43</f>
        <v>0</v>
      </c>
      <c r="AG43" s="142">
        <f>+'St 1.1'!AG43+'St 1.2'!AG43+'St 1.3'!AG43</f>
        <v>0</v>
      </c>
    </row>
    <row r="44" spans="1:33">
      <c r="B44" s="6" t="s">
        <v>317</v>
      </c>
      <c r="C44" s="211"/>
      <c r="D44" s="142">
        <f>+'St 1.1'!D44+'St 1.2'!D44+'St 1.3'!D44</f>
        <v>5015.4452036719704</v>
      </c>
      <c r="E44" s="142">
        <f>+'St 1.1'!E44+'St 1.2'!E44+'St 1.3'!E44</f>
        <v>6159.3541021848732</v>
      </c>
      <c r="F44" s="142">
        <f>+'St 1.1'!F44+'St 1.2'!F44+'St 1.3'!F44</f>
        <v>6732.2117709727336</v>
      </c>
      <c r="G44" s="142">
        <f>+'St 1.1'!G44+'St 1.2'!G44+'St 1.3'!G44</f>
        <v>7489.7767672702266</v>
      </c>
      <c r="H44" s="142">
        <f>+'St 1.1'!H44+'St 1.2'!H44+'St 1.3'!H44</f>
        <v>15274.836917678253</v>
      </c>
      <c r="I44" s="142">
        <f>+'St 1.1'!I44+'St 1.2'!I44+'St 1.3'!I44</f>
        <v>9777.0878884206759</v>
      </c>
      <c r="J44" s="142">
        <f>+'St 1.1'!J44+'St 1.2'!J44+'St 1.3'!J44</f>
        <v>29650.125078258363</v>
      </c>
      <c r="K44" s="142">
        <f>+'St 1.1'!K44+'St 1.2'!K44+'St 1.3'!K44</f>
        <v>31812.485708188731</v>
      </c>
      <c r="L44" s="142">
        <f>+'St 1.1'!L44+'St 1.2'!L44+'St 1.3'!L44</f>
        <v>29244.957936072715</v>
      </c>
      <c r="M44" s="142">
        <f>+'St 1.1'!M44+'St 1.2'!M44+'St 1.3'!M44</f>
        <v>30324.731571113884</v>
      </c>
      <c r="N44" s="143"/>
      <c r="O44" s="142">
        <f>+'St 1.1'!O44+'St 1.2'!O44+'St 1.3'!O44</f>
        <v>1143.9088985129017</v>
      </c>
      <c r="P44" s="142">
        <f>+'St 1.1'!P44+'St 1.2'!P44+'St 1.3'!P44</f>
        <v>572.85766878786137</v>
      </c>
      <c r="Q44" s="142">
        <f>+'St 1.1'!Q44+'St 1.2'!Q44+'St 1.3'!Q44</f>
        <v>757.56499629749294</v>
      </c>
      <c r="R44" s="142">
        <f>+'St 1.1'!R44+'St 1.2'!R44+'St 1.3'!R44</f>
        <v>7785.0601504080259</v>
      </c>
      <c r="S44" s="142">
        <f>+'St 1.1'!S44+'St 1.2'!S44+'St 1.3'!S44</f>
        <v>-5497.7490292575767</v>
      </c>
      <c r="T44" s="142">
        <f>+'St 1.1'!T44+'St 1.2'!T44+'St 1.3'!T44</f>
        <v>18640.657189837686</v>
      </c>
      <c r="U44" s="142">
        <f>+'St 1.1'!U44+'St 1.2'!U44+'St 1.3'!U44</f>
        <v>1568.7406299303684</v>
      </c>
      <c r="V44" s="142">
        <f>+'St 1.1'!V44+'St 1.2'!V44+'St 1.3'!V44</f>
        <v>-2315.9277721160179</v>
      </c>
      <c r="W44" s="142">
        <f>+'St 1.1'!W44+'St 1.2'!W44+'St 1.3'!W44</f>
        <v>1220.0736350411707</v>
      </c>
      <c r="X44" s="145"/>
      <c r="Y44" s="142">
        <f>+'St 1.1'!Y44+'St 1.2'!Y44+'St 1.3'!Y44</f>
        <v>0</v>
      </c>
      <c r="Z44" s="142">
        <f>+'St 1.1'!Z44+'St 1.2'!Z44+'St 1.3'!Z44</f>
        <v>0</v>
      </c>
      <c r="AA44" s="142">
        <f>+'St 1.1'!AA44+'St 1.2'!AA44+'St 1.3'!AA44</f>
        <v>0</v>
      </c>
      <c r="AB44" s="142">
        <f>+'St 1.1'!AB44+'St 1.2'!AB44+'St 1.3'!AB44</f>
        <v>0</v>
      </c>
      <c r="AC44" s="142">
        <f>+'St 1.1'!AC44+'St 1.2'!AC44+'St 1.3'!AC44</f>
        <v>0</v>
      </c>
      <c r="AD44" s="142">
        <f>+'St 1.1'!AD44+'St 1.2'!AD44+'St 1.3'!AD44</f>
        <v>0</v>
      </c>
      <c r="AE44" s="142">
        <f>+'St 1.1'!AE44+'St 1.2'!AE44+'St 1.3'!AE44</f>
        <v>0</v>
      </c>
      <c r="AF44" s="142">
        <f>+'St 1.1'!AF44+'St 1.2'!AF44+'St 1.3'!AF44</f>
        <v>0</v>
      </c>
      <c r="AG44" s="142">
        <f>+'St 1.1'!AG44+'St 1.2'!AG44+'St 1.3'!AG44</f>
        <v>0</v>
      </c>
    </row>
    <row r="45" spans="1:33">
      <c r="B45" s="6" t="s">
        <v>108</v>
      </c>
      <c r="C45" s="211"/>
      <c r="D45" s="142">
        <f>+'St 1.1'!D45+'St 1.2'!D45+'St 1.3'!D45</f>
        <v>14457.409775502409</v>
      </c>
      <c r="E45" s="142">
        <f>+'St 1.1'!E45+'St 1.2'!E45+'St 1.3'!E45</f>
        <v>18664.552310057952</v>
      </c>
      <c r="F45" s="142">
        <f>+'St 1.1'!F45+'St 1.2'!F45+'St 1.3'!F45</f>
        <v>23291.319696764884</v>
      </c>
      <c r="G45" s="142">
        <f>+'St 1.1'!G45+'St 1.2'!G45+'St 1.3'!G45</f>
        <v>25075.421161185943</v>
      </c>
      <c r="H45" s="142">
        <f>+'St 1.1'!H45+'St 1.2'!H45+'St 1.3'!H45</f>
        <v>22720.968210159139</v>
      </c>
      <c r="I45" s="142">
        <f>+'St 1.1'!I45+'St 1.2'!I45+'St 1.3'!I45</f>
        <v>29354.687949518724</v>
      </c>
      <c r="J45" s="142">
        <f>+'St 1.1'!J45+'St 1.2'!J45+'St 1.3'!J45</f>
        <v>21653.390946853782</v>
      </c>
      <c r="K45" s="142">
        <f>+'St 1.1'!K45+'St 1.2'!K45+'St 1.3'!K45</f>
        <v>24711.543781699758</v>
      </c>
      <c r="L45" s="142">
        <f>+'St 1.1'!L45+'St 1.2'!L45+'St 1.3'!L45</f>
        <v>19157.003282822116</v>
      </c>
      <c r="M45" s="142">
        <f>+'St 1.1'!M45+'St 1.2'!M45+'St 1.3'!M45</f>
        <v>21636.863144724037</v>
      </c>
      <c r="N45" s="143"/>
      <c r="O45" s="142">
        <f>+'St 1.1'!O45+'St 1.2'!O45+'St 1.3'!O45</f>
        <v>2793.9976512555445</v>
      </c>
      <c r="P45" s="142">
        <f>+'St 1.1'!P45+'St 1.2'!P45+'St 1.3'!P45</f>
        <v>2585.5218517569288</v>
      </c>
      <c r="Q45" s="142">
        <f>+'St 1.1'!Q45+'St 1.2'!Q45+'St 1.3'!Q45</f>
        <v>1761.6767870460642</v>
      </c>
      <c r="R45" s="142">
        <f>+'St 1.1'!R45+'St 1.2'!R45+'St 1.3'!R45</f>
        <v>-3282.9859696018066</v>
      </c>
      <c r="S45" s="142">
        <f>+'St 1.1'!S45+'St 1.2'!S45+'St 1.3'!S45</f>
        <v>10467.319965434583</v>
      </c>
      <c r="T45" s="142">
        <f>+'St 1.1'!T45+'St 1.2'!T45+'St 1.3'!T45</f>
        <v>-4960.9270026649374</v>
      </c>
      <c r="U45" s="142">
        <f>+'St 1.1'!U45+'St 1.2'!U45+'St 1.3'!U45</f>
        <v>-1487.4771651540268</v>
      </c>
      <c r="V45" s="142">
        <f>+'St 1.1'!V45+'St 1.2'!V45+'St 1.3'!V45</f>
        <v>-828.98049887764535</v>
      </c>
      <c r="W45" s="142">
        <f>+'St 1.1'!W45+'St 1.2'!W45+'St 1.3'!W45</f>
        <v>1115.4442619019214</v>
      </c>
      <c r="X45" s="145"/>
      <c r="Y45" s="142">
        <f>+'St 1.1'!Y45+'St 1.2'!Y45+'St 1.3'!Y45</f>
        <v>0</v>
      </c>
      <c r="Z45" s="142">
        <f>+'St 1.1'!Z45+'St 1.2'!Z45+'St 1.3'!Z45</f>
        <v>0</v>
      </c>
      <c r="AA45" s="142">
        <f>+'St 1.1'!AA45+'St 1.2'!AA45+'St 1.3'!AA45</f>
        <v>0</v>
      </c>
      <c r="AB45" s="142">
        <f>+'St 1.1'!AB45+'St 1.2'!AB45+'St 1.3'!AB45</f>
        <v>0</v>
      </c>
      <c r="AC45" s="142">
        <f>+'St 1.1'!AC45+'St 1.2'!AC45+'St 1.3'!AC45</f>
        <v>0</v>
      </c>
      <c r="AD45" s="142">
        <f>+'St 1.1'!AD45+'St 1.2'!AD45+'St 1.3'!AD45</f>
        <v>0</v>
      </c>
      <c r="AE45" s="142">
        <f>+'St 1.1'!AE45+'St 1.2'!AE45+'St 1.3'!AE45</f>
        <v>0</v>
      </c>
      <c r="AF45" s="142">
        <f>+'St 1.1'!AF45+'St 1.2'!AF45+'St 1.3'!AF45</f>
        <v>0</v>
      </c>
      <c r="AG45" s="142">
        <f>+'St 1.1'!AG45+'St 1.2'!AG45+'St 1.3'!AG45</f>
        <v>0</v>
      </c>
    </row>
    <row r="46" spans="1:33">
      <c r="B46" s="6" t="s">
        <v>48</v>
      </c>
      <c r="C46" s="211"/>
      <c r="D46" s="142">
        <f>+'St 1.1'!D46+'St 1.2'!D46+'St 1.3'!D46</f>
        <v>0</v>
      </c>
      <c r="E46" s="142">
        <f>+'St 1.1'!E46+'St 1.2'!E46+'St 1.3'!E46</f>
        <v>0</v>
      </c>
      <c r="F46" s="142">
        <f>+'St 1.1'!F46+'St 1.2'!F46+'St 1.3'!F46</f>
        <v>0</v>
      </c>
      <c r="G46" s="142">
        <f>+'St 1.1'!G46+'St 1.2'!G46+'St 1.3'!G46</f>
        <v>0</v>
      </c>
      <c r="H46" s="142">
        <f>+'St 1.1'!H46+'St 1.2'!H46+'St 1.3'!H46</f>
        <v>0</v>
      </c>
      <c r="I46" s="142">
        <f>+'St 1.1'!I46+'St 1.2'!I46+'St 1.3'!I46</f>
        <v>0</v>
      </c>
      <c r="J46" s="142">
        <f>+'St 1.1'!J46+'St 1.2'!J46+'St 1.3'!J46</f>
        <v>0</v>
      </c>
      <c r="K46" s="142">
        <f>+'St 1.1'!K46+'St 1.2'!K46+'St 1.3'!K46</f>
        <v>0</v>
      </c>
      <c r="L46" s="142">
        <f>+'St 1.1'!L46+'St 1.2'!L46+'St 1.3'!L46</f>
        <v>0</v>
      </c>
      <c r="M46" s="142">
        <f>+'St 1.1'!M46+'St 1.2'!M46+'St 1.3'!M46</f>
        <v>0</v>
      </c>
      <c r="N46" s="143"/>
      <c r="O46" s="142">
        <f>+'St 1.1'!O46+'St 1.2'!O46+'St 1.3'!O46</f>
        <v>0</v>
      </c>
      <c r="P46" s="142">
        <f>+'St 1.1'!P46+'St 1.2'!P46+'St 1.3'!P46</f>
        <v>0</v>
      </c>
      <c r="Q46" s="142">
        <f>+'St 1.1'!Q46+'St 1.2'!Q46+'St 1.3'!Q46</f>
        <v>0</v>
      </c>
      <c r="R46" s="142">
        <f>+'St 1.1'!R46+'St 1.2'!R46+'St 1.3'!R46</f>
        <v>0</v>
      </c>
      <c r="S46" s="142">
        <f>+'St 1.1'!S46+'St 1.2'!S46+'St 1.3'!S46</f>
        <v>0</v>
      </c>
      <c r="T46" s="142">
        <f>+'St 1.1'!T46+'St 1.2'!T46+'St 1.3'!T46</f>
        <v>0</v>
      </c>
      <c r="U46" s="142">
        <f>+'St 1.1'!U46+'St 1.2'!U46+'St 1.3'!U46</f>
        <v>0</v>
      </c>
      <c r="V46" s="142">
        <f>+'St 1.1'!V46+'St 1.2'!V46+'St 1.3'!V46</f>
        <v>0</v>
      </c>
      <c r="W46" s="142">
        <f>+'St 1.1'!W46+'St 1.2'!W46+'St 1.3'!W46</f>
        <v>0</v>
      </c>
      <c r="X46" s="145"/>
      <c r="Y46" s="142">
        <f>+'St 1.1'!Y46+'St 1.2'!Y46+'St 1.3'!Y46</f>
        <v>0</v>
      </c>
      <c r="Z46" s="142">
        <f>+'St 1.1'!Z46+'St 1.2'!Z46+'St 1.3'!Z46</f>
        <v>0</v>
      </c>
      <c r="AA46" s="142">
        <f>+'St 1.1'!AA46+'St 1.2'!AA46+'St 1.3'!AA46</f>
        <v>0</v>
      </c>
      <c r="AB46" s="142">
        <f>+'St 1.1'!AB46+'St 1.2'!AB46+'St 1.3'!AB46</f>
        <v>0</v>
      </c>
      <c r="AC46" s="142">
        <f>+'St 1.1'!AC46+'St 1.2'!AC46+'St 1.3'!AC46</f>
        <v>0</v>
      </c>
      <c r="AD46" s="142">
        <f>+'St 1.1'!AD46+'St 1.2'!AD46+'St 1.3'!AD46</f>
        <v>0</v>
      </c>
      <c r="AE46" s="142">
        <f>+'St 1.1'!AE46+'St 1.2'!AE46+'St 1.3'!AE46</f>
        <v>0</v>
      </c>
      <c r="AF46" s="142">
        <f>+'St 1.1'!AF46+'St 1.2'!AF46+'St 1.3'!AF46</f>
        <v>0</v>
      </c>
      <c r="AG46" s="142">
        <f>+'St 1.1'!AG46+'St 1.2'!AG46+'St 1.3'!AG46</f>
        <v>0</v>
      </c>
    </row>
    <row r="47" spans="1:33">
      <c r="B47" s="6" t="s">
        <v>325</v>
      </c>
      <c r="C47" s="211"/>
      <c r="D47" s="142">
        <f>+'St 1.1'!D47+'St 1.2'!D47+'St 1.3'!D47</f>
        <v>74428.15761996292</v>
      </c>
      <c r="E47" s="142">
        <f>+'St 1.1'!E47+'St 1.2'!E47+'St 1.3'!E47</f>
        <v>91082.10978812656</v>
      </c>
      <c r="F47" s="142">
        <f>+'St 1.1'!F47+'St 1.2'!F47+'St 1.3'!F47</f>
        <v>104630.13354133954</v>
      </c>
      <c r="G47" s="142">
        <f>+'St 1.1'!G47+'St 1.2'!G47+'St 1.3'!G47</f>
        <v>117070.69669213041</v>
      </c>
      <c r="H47" s="142">
        <f>+'St 1.1'!H47+'St 1.2'!H47+'St 1.3'!H47</f>
        <v>130898.5358343994</v>
      </c>
      <c r="I47" s="142">
        <f>+'St 1.1'!I47+'St 1.2'!I47+'St 1.3'!I47</f>
        <v>153768.71178568827</v>
      </c>
      <c r="J47" s="142">
        <f>+'St 1.1'!J47+'St 1.2'!J47+'St 1.3'!J47</f>
        <v>182133.12847605214</v>
      </c>
      <c r="K47" s="142">
        <f>+'St 1.1'!K47+'St 1.2'!K47+'St 1.3'!K47</f>
        <v>189943.37455187482</v>
      </c>
      <c r="L47" s="142">
        <f>+'St 1.1'!L47+'St 1.2'!L47+'St 1.3'!L47</f>
        <v>192999.69805149426</v>
      </c>
      <c r="M47" s="142">
        <f>+'St 1.1'!M47+'St 1.2'!M47+'St 1.3'!M47</f>
        <v>211984.60017826577</v>
      </c>
      <c r="N47" s="143"/>
      <c r="O47" s="142">
        <f>+'St 1.1'!O47+'St 1.2'!O47+'St 1.3'!O47</f>
        <v>16334.66841423364</v>
      </c>
      <c r="P47" s="142">
        <f>+'St 1.1'!P47+'St 1.2'!P47+'St 1.3'!P47</f>
        <v>8135.6745323129962</v>
      </c>
      <c r="Q47" s="142">
        <f>+'St 1.1'!Q47+'St 1.2'!Q47+'St 1.3'!Q47</f>
        <v>11135.177308430855</v>
      </c>
      <c r="R47" s="142">
        <f>+'St 1.1'!R47+'St 1.2'!R47+'St 1.3'!R47</f>
        <v>13128.88013287899</v>
      </c>
      <c r="S47" s="142">
        <f>+'St 1.1'!S47+'St 1.2'!S47+'St 1.3'!S47</f>
        <v>19575.263726618839</v>
      </c>
      <c r="T47" s="142">
        <f>+'St 1.1'!T47+'St 1.2'!T47+'St 1.3'!T47</f>
        <v>40232.606690363864</v>
      </c>
      <c r="U47" s="142">
        <f>+'St 1.1'!U47+'St 1.2'!U47+'St 1.3'!U47</f>
        <v>7688.5460758227255</v>
      </c>
      <c r="V47" s="142">
        <f>+'St 1.1'!V47+'St 1.2'!V47+'St 1.3'!V47</f>
        <v>2981.3234996194096</v>
      </c>
      <c r="W47" s="142">
        <f>+'St 1.1'!W47+'St 1.2'!W47+'St 1.3'!W47</f>
        <v>14100.802126771508</v>
      </c>
      <c r="X47" s="145"/>
      <c r="Y47" s="142">
        <f>+'St 1.1'!Y47+'St 1.2'!Y47+'St 1.3'!Y47</f>
        <v>0</v>
      </c>
      <c r="Z47" s="142">
        <f>+'St 1.1'!Z47+'St 1.2'!Z47+'St 1.3'!Z47</f>
        <v>0</v>
      </c>
      <c r="AA47" s="142">
        <f>+'St 1.1'!AA47+'St 1.2'!AA47+'St 1.3'!AA47</f>
        <v>0</v>
      </c>
      <c r="AB47" s="142">
        <f>+'St 1.1'!AB47+'St 1.2'!AB47+'St 1.3'!AB47</f>
        <v>0</v>
      </c>
      <c r="AC47" s="142">
        <f>+'St 1.1'!AC47+'St 1.2'!AC47+'St 1.3'!AC47</f>
        <v>0</v>
      </c>
      <c r="AD47" s="142">
        <f>+'St 1.1'!AD47+'St 1.2'!AD47+'St 1.3'!AD47</f>
        <v>0</v>
      </c>
      <c r="AE47" s="142">
        <f>+'St 1.1'!AE47+'St 1.2'!AE47+'St 1.3'!AE47</f>
        <v>0</v>
      </c>
      <c r="AF47" s="142">
        <f>+'St 1.1'!AF47+'St 1.2'!AF47+'St 1.3'!AF47</f>
        <v>0</v>
      </c>
      <c r="AG47" s="142">
        <f>+'St 1.1'!AG47+'St 1.2'!AG47+'St 1.3'!AG47</f>
        <v>0</v>
      </c>
    </row>
    <row r="48" spans="1:33">
      <c r="B48" s="8" t="s">
        <v>101</v>
      </c>
      <c r="C48" s="211"/>
      <c r="D48" s="142">
        <f>+'St 1.1'!D48+'St 1.2'!D48+'St 1.3'!D48</f>
        <v>39718.395313677283</v>
      </c>
      <c r="E48" s="142">
        <f>+'St 1.1'!E48+'St 1.2'!E48+'St 1.3'!E48</f>
        <v>51841.470939086998</v>
      </c>
      <c r="F48" s="142">
        <f>+'St 1.1'!F48+'St 1.2'!F48+'St 1.3'!F48</f>
        <v>49388.734077720015</v>
      </c>
      <c r="G48" s="142">
        <f>+'St 1.1'!G48+'St 1.2'!G48+'St 1.3'!G48</f>
        <v>64059.258028581418</v>
      </c>
      <c r="H48" s="142">
        <f>+'St 1.1'!H48+'St 1.2'!H48+'St 1.3'!H48</f>
        <v>85650.145515429365</v>
      </c>
      <c r="I48" s="142">
        <f>+'St 1.1'!I48+'St 1.2'!I48+'St 1.3'!I48</f>
        <v>73889.43777551841</v>
      </c>
      <c r="J48" s="142">
        <f>+'St 1.1'!J48+'St 1.2'!J48+'St 1.3'!J48</f>
        <v>131851.42359049074</v>
      </c>
      <c r="K48" s="142">
        <f>+'St 1.1'!K48+'St 1.2'!K48+'St 1.3'!K48</f>
        <v>150749.58392152321</v>
      </c>
      <c r="L48" s="142">
        <f>+'St 1.1'!L48+'St 1.2'!L48+'St 1.3'!L48</f>
        <v>126759.4456694048</v>
      </c>
      <c r="M48" s="142">
        <f>+'St 1.1'!M48+'St 1.2'!M48+'St 1.3'!M48</f>
        <v>125547.13244375592</v>
      </c>
      <c r="N48" s="143"/>
      <c r="O48" s="142">
        <f>+'St 1.1'!O48+'St 1.2'!O48+'St 1.3'!O48</f>
        <v>4498.5123904096999</v>
      </c>
      <c r="P48" s="142">
        <f>+'St 1.1'!P48+'St 1.2'!P48+'St 1.3'!P48</f>
        <v>2502.3091376330212</v>
      </c>
      <c r="Q48" s="142">
        <f>+'St 1.1'!Q48+'St 1.2'!Q48+'St 1.3'!Q48</f>
        <v>4489.3326948613967</v>
      </c>
      <c r="R48" s="142">
        <f>+'St 1.1'!R48+'St 1.2'!R48+'St 1.3'!R48</f>
        <v>21570.856538847947</v>
      </c>
      <c r="S48" s="142">
        <f>+'St 1.1'!S48+'St 1.2'!S48+'St 1.3'!S48</f>
        <v>-12698.621129910949</v>
      </c>
      <c r="T48" s="142">
        <f>+'St 1.1'!T48+'St 1.2'!T48+'St 1.3'!T48</f>
        <v>53203.435814972312</v>
      </c>
      <c r="U48" s="142">
        <f>+'St 1.1'!U48+'St 1.2'!U48+'St 1.3'!U48</f>
        <v>6459.3203310324816</v>
      </c>
      <c r="V48" s="142">
        <f>+'St 1.1'!V48+'St 1.2'!V48+'St 1.3'!V48</f>
        <v>-25630.288252118418</v>
      </c>
      <c r="W48" s="142">
        <f>+'St 1.1'!W48+'St 1.2'!W48+'St 1.3'!W48</f>
        <v>2977.1452243511226</v>
      </c>
      <c r="X48" s="145"/>
      <c r="Y48" s="142">
        <f>+'St 1.1'!Y48+'St 1.2'!Y48+'St 1.3'!Y48</f>
        <v>0</v>
      </c>
      <c r="Z48" s="142">
        <f>+'St 1.1'!Z48+'St 1.2'!Z48+'St 1.3'!Z48</f>
        <v>0</v>
      </c>
      <c r="AA48" s="142">
        <f>+'St 1.1'!AA48+'St 1.2'!AA48+'St 1.3'!AA48</f>
        <v>0</v>
      </c>
      <c r="AB48" s="142">
        <f>+'St 1.1'!AB48+'St 1.2'!AB48+'St 1.3'!AB48</f>
        <v>0</v>
      </c>
      <c r="AC48" s="142">
        <f>+'St 1.1'!AC48+'St 1.2'!AC48+'St 1.3'!AC48</f>
        <v>0</v>
      </c>
      <c r="AD48" s="142">
        <f>+'St 1.1'!AD48+'St 1.2'!AD48+'St 1.3'!AD48</f>
        <v>0</v>
      </c>
      <c r="AE48" s="142">
        <f>+'St 1.1'!AE48+'St 1.2'!AE48+'St 1.3'!AE48</f>
        <v>0</v>
      </c>
      <c r="AF48" s="142">
        <f>+'St 1.1'!AF48+'St 1.2'!AF48+'St 1.3'!AF48</f>
        <v>0</v>
      </c>
      <c r="AG48" s="142">
        <f>+'St 1.1'!AG48+'St 1.2'!AG48+'St 1.3'!AG48</f>
        <v>0</v>
      </c>
    </row>
    <row r="49" spans="1:33" s="45" customFormat="1">
      <c r="A49" s="38"/>
      <c r="B49" s="29" t="s">
        <v>25</v>
      </c>
      <c r="C49" s="209" t="s">
        <v>297</v>
      </c>
      <c r="D49" s="139">
        <f>+'St 1.1'!D49+'St 1.2'!D49+'St 1.3'!D49</f>
        <v>1801995.1183737707</v>
      </c>
      <c r="E49" s="139">
        <f>+'St 1.1'!E49+'St 1.2'!E49+'St 1.3'!E49</f>
        <v>2021206.9358397699</v>
      </c>
      <c r="F49" s="139">
        <f>+'St 1.1'!F49+'St 1.2'!F49+'St 1.3'!F49</f>
        <v>2173929.7524936991</v>
      </c>
      <c r="G49" s="139">
        <f>+'St 1.1'!G49+'St 1.2'!G49+'St 1.3'!G49</f>
        <v>2352277.096081933</v>
      </c>
      <c r="H49" s="139">
        <f>+'St 1.1'!H49+'St 1.2'!H49+'St 1.3'!H49</f>
        <v>2712591.0108246147</v>
      </c>
      <c r="I49" s="139">
        <f>+'St 1.1'!I49+'St 1.2'!I49+'St 1.3'!I49</f>
        <v>2545025.3224832942</v>
      </c>
      <c r="J49" s="139">
        <f>+'St 1.1'!J49+'St 1.2'!J49+'St 1.3'!J49</f>
        <v>3210179.0492979838</v>
      </c>
      <c r="K49" s="139">
        <f>+'St 1.1'!K49+'St 1.2'!K49+'St 1.3'!K49</f>
        <v>3671815.3006978864</v>
      </c>
      <c r="L49" s="139">
        <f>+'St 1.1'!L49+'St 1.2'!L49+'St 1.3'!L49</f>
        <v>4030265.2750372039</v>
      </c>
      <c r="M49" s="139">
        <f>+'St 1.1'!M49+'St 1.2'!M49+'St 1.3'!M49</f>
        <v>3975838.8751078178</v>
      </c>
      <c r="N49" s="146"/>
      <c r="O49" s="139">
        <f>+'St 1.1'!O49+'St 1.2'!O49+'St 1.3'!O49</f>
        <v>212744.53734438602</v>
      </c>
      <c r="P49" s="139">
        <f>+'St 1.1'!P49+'St 1.2'!P49+'St 1.3'!P49</f>
        <v>168850.78180696641</v>
      </c>
      <c r="Q49" s="139">
        <f>+'St 1.1'!Q49+'St 1.2'!Q49+'St 1.3'!Q49</f>
        <v>192861.48679296311</v>
      </c>
      <c r="R49" s="139">
        <f>+'St 1.1'!R49+'St 1.2'!R49+'St 1.3'!R49</f>
        <v>366644.4241991351</v>
      </c>
      <c r="S49" s="139">
        <f>+'St 1.1'!S49+'St 1.2'!S49+'St 1.3'!S49</f>
        <v>-172699.69012298327</v>
      </c>
      <c r="T49" s="139">
        <f>+'St 1.1'!T49+'St 1.2'!T49+'St 1.3'!T49</f>
        <v>682455.3421899738</v>
      </c>
      <c r="U49" s="139">
        <f>+'St 1.1'!U49+'St 1.2'!U49+'St 1.3'!U49</f>
        <v>463197.3385353898</v>
      </c>
      <c r="V49" s="139">
        <f>+'St 1.1'!V49+'St 1.2'!V49+'St 1.3'!V49</f>
        <v>409256.85557425546</v>
      </c>
      <c r="W49" s="139">
        <f>+'St 1.1'!W49+'St 1.2'!W49+'St 1.3'!W49</f>
        <v>-102116.13566829136</v>
      </c>
      <c r="X49" s="141"/>
      <c r="Y49" s="139">
        <f>+'St 1.1'!Y49+'St 1.2'!Y49+'St 1.3'!Y49</f>
        <v>0</v>
      </c>
      <c r="Z49" s="139">
        <f>+'St 1.1'!Z49+'St 1.2'!Z49+'St 1.3'!Z49</f>
        <v>0</v>
      </c>
      <c r="AA49" s="139">
        <f>+'St 1.1'!AA49+'St 1.2'!AA49+'St 1.3'!AA49</f>
        <v>0</v>
      </c>
      <c r="AB49" s="139">
        <f>+'St 1.1'!AB49+'St 1.2'!AB49+'St 1.3'!AB49</f>
        <v>0</v>
      </c>
      <c r="AC49" s="139">
        <f>+'St 1.1'!AC49+'St 1.2'!AC49+'St 1.3'!AC49</f>
        <v>0</v>
      </c>
      <c r="AD49" s="139">
        <f>+'St 1.1'!AD49+'St 1.2'!AD49+'St 1.3'!AD49</f>
        <v>0</v>
      </c>
      <c r="AE49" s="139">
        <f>+'St 1.1'!AE49+'St 1.2'!AE49+'St 1.3'!AE49</f>
        <v>0</v>
      </c>
      <c r="AF49" s="139">
        <f>+'St 1.1'!AF49+'St 1.2'!AF49+'St 1.3'!AF49</f>
        <v>0</v>
      </c>
      <c r="AG49" s="139">
        <f>+'St 1.1'!AG49+'St 1.2'!AG49+'St 1.3'!AG49</f>
        <v>0</v>
      </c>
    </row>
    <row r="50" spans="1:33">
      <c r="B50" s="208" t="s">
        <v>40</v>
      </c>
      <c r="C50" s="211"/>
      <c r="D50" s="142"/>
      <c r="E50" s="142">
        <f>+'St 1.1'!E50+'St 1.2'!E50+'St 1.3'!E50</f>
        <v>1418306.0551022948</v>
      </c>
      <c r="F50" s="142">
        <f>+'St 1.1'!F50+'St 1.2'!F50+'St 1.3'!F50</f>
        <v>1505229.0157723662</v>
      </c>
      <c r="G50" s="142">
        <f>+'St 1.1'!G50+'St 1.2'!G50+'St 1.3'!G50</f>
        <v>1606001.2521088149</v>
      </c>
      <c r="H50" s="142">
        <f>+'St 1.1'!H50+'St 1.2'!H50+'St 1.3'!H50</f>
        <v>1828960.8308332504</v>
      </c>
      <c r="I50" s="142">
        <f>+'St 1.1'!I50+'St 1.2'!I50+'St 1.3'!I50</f>
        <v>1724085.4187625498</v>
      </c>
      <c r="J50" s="142">
        <f>+'St 1.1'!J50+'St 1.2'!J50+'St 1.3'!J50</f>
        <v>2175785.7935594493</v>
      </c>
      <c r="K50" s="142">
        <f>+'St 1.1'!K50+'St 1.2'!K50+'St 1.3'!K50</f>
        <v>2581219.1405473556</v>
      </c>
      <c r="L50" s="142">
        <f>+'St 1.1'!L50+'St 1.2'!L50+'St 1.3'!L50</f>
        <v>2866216.5358217349</v>
      </c>
      <c r="M50" s="142">
        <f>+'St 1.1'!M50+'St 1.2'!M50+'St 1.3'!M50</f>
        <v>3009666.9077426479</v>
      </c>
      <c r="N50" s="143"/>
      <c r="O50" s="142">
        <f>+'St 1.1'!O50+'St 1.2'!O50+'St 1.3'!O50</f>
        <v>92301.185210393916</v>
      </c>
      <c r="P50" s="142">
        <f>+'St 1.1'!P50+'St 1.2'!P50+'St 1.3'!P50</f>
        <v>100208.78678017133</v>
      </c>
      <c r="Q50" s="142">
        <f>+'St 1.1'!Q50+'St 1.2'!Q50+'St 1.3'!Q50</f>
        <v>113496.87502854881</v>
      </c>
      <c r="R50" s="142">
        <f>+'St 1.1'!R50+'St 1.2'!R50+'St 1.3'!R50</f>
        <v>235454.50928733562</v>
      </c>
      <c r="S50" s="142">
        <f>+'St 1.1'!S50+'St 1.2'!S50+'St 1.3'!S50</f>
        <v>-110876.2433307695</v>
      </c>
      <c r="T50" s="142">
        <f>+'St 1.1'!T50+'St 1.2'!T50+'St 1.3'!T50</f>
        <v>471128.77606438374</v>
      </c>
      <c r="U50" s="142">
        <f>+'St 1.1'!U50+'St 1.2'!U50+'St 1.3'!U50</f>
        <v>404585.5169132938</v>
      </c>
      <c r="V50" s="142">
        <f>+'St 1.1'!V50+'St 1.2'!V50+'St 1.3'!V50</f>
        <v>333795.32497731654</v>
      </c>
      <c r="W50" s="142">
        <f>+'St 1.1'!W50+'St 1.2'!W50+'St 1.3'!W50</f>
        <v>94538.694771470007</v>
      </c>
      <c r="X50" s="145"/>
      <c r="Y50" s="142">
        <f>+'St 1.1'!Y50+'St 1.2'!Y50+'St 1.3'!Y50</f>
        <v>0</v>
      </c>
      <c r="Z50" s="142">
        <f>+'St 1.1'!Z50+'St 1.2'!Z50+'St 1.3'!Z50</f>
        <v>0</v>
      </c>
      <c r="AA50" s="142">
        <f>+'St 1.1'!AA50+'St 1.2'!AA50+'St 1.3'!AA50</f>
        <v>0</v>
      </c>
      <c r="AB50" s="142">
        <f>+'St 1.1'!AB50+'St 1.2'!AB50+'St 1.3'!AB50</f>
        <v>0</v>
      </c>
      <c r="AC50" s="142">
        <f>+'St 1.1'!AC50+'St 1.2'!AC50+'St 1.3'!AC50</f>
        <v>0</v>
      </c>
      <c r="AD50" s="142">
        <f>+'St 1.1'!AD50+'St 1.2'!AD50+'St 1.3'!AD50</f>
        <v>0</v>
      </c>
      <c r="AE50" s="142">
        <f>+'St 1.1'!AE50+'St 1.2'!AE50+'St 1.3'!AE50</f>
        <v>0</v>
      </c>
      <c r="AF50" s="142">
        <f>+'St 1.1'!AF50+'St 1.2'!AF50+'St 1.3'!AF50</f>
        <v>0</v>
      </c>
      <c r="AG50" s="142">
        <f>+'St 1.1'!AG50+'St 1.2'!AG50+'St 1.3'!AG50</f>
        <v>0</v>
      </c>
    </row>
    <row r="51" spans="1:33">
      <c r="B51" s="6" t="s">
        <v>41</v>
      </c>
      <c r="C51" s="211"/>
      <c r="D51" s="142">
        <f>+'St 1.1'!D51+'St 1.2'!D51+'St 1.3'!D51</f>
        <v>100906.28252372111</v>
      </c>
      <c r="E51" s="142">
        <f>+'St 1.1'!E51+'St 1.2'!E51+'St 1.3'!E51</f>
        <v>132826.3880232542</v>
      </c>
      <c r="F51" s="142">
        <f>+'St 1.1'!F51+'St 1.2'!F51+'St 1.3'!F51</f>
        <v>169912.62598027175</v>
      </c>
      <c r="G51" s="142">
        <f>+'St 1.1'!G51+'St 1.2'!G51+'St 1.3'!G51</f>
        <v>114649.89644563812</v>
      </c>
      <c r="H51" s="142">
        <f>+'St 1.1'!H51+'St 1.2'!H51+'St 1.3'!H51</f>
        <v>283471.49120536225</v>
      </c>
      <c r="I51" s="142">
        <f>+'St 1.1'!I51+'St 1.2'!I51+'St 1.3'!I51</f>
        <v>11968.649717338692</v>
      </c>
      <c r="J51" s="142">
        <f>+'St 1.1'!J51+'St 1.2'!J51+'St 1.3'!J51</f>
        <v>331751.51927589101</v>
      </c>
      <c r="K51" s="142">
        <f>+'St 1.1'!K51+'St 1.2'!K51+'St 1.3'!K51</f>
        <v>278002.49331334513</v>
      </c>
      <c r="L51" s="142">
        <f>+'St 1.1'!L51+'St 1.2'!L51+'St 1.3'!L51</f>
        <v>285345.24919528048</v>
      </c>
      <c r="M51" s="142">
        <f>+'St 1.1'!M51+'St 1.2'!M51+'St 1.3'!M51</f>
        <v>132070.17040214961</v>
      </c>
      <c r="N51" s="143"/>
      <c r="O51" s="142">
        <f>+'St 1.1'!O51+'St 1.2'!O51+'St 1.3'!O51</f>
        <v>33197.735499533082</v>
      </c>
      <c r="P51" s="142">
        <f>+'St 1.1'!P51+'St 1.2'!P51+'St 1.3'!P51</f>
        <v>32088.877957017561</v>
      </c>
      <c r="Q51" s="142">
        <f>+'St 1.1'!Q51+'St 1.2'!Q51+'St 1.3'!Q51</f>
        <v>-50260.099534633628</v>
      </c>
      <c r="R51" s="142">
        <f>+'St 1.1'!R51+'St 1.2'!R51+'St 1.3'!R51</f>
        <v>168824.23475972412</v>
      </c>
      <c r="S51" s="142">
        <f>+'St 1.1'!S51+'St 1.2'!S51+'St 1.3'!S51</f>
        <v>-271500.21148802357</v>
      </c>
      <c r="T51" s="142">
        <f>+'St 1.1'!T51+'St 1.2'!T51+'St 1.3'!T51</f>
        <v>319785.50955855235</v>
      </c>
      <c r="U51" s="142">
        <f>+'St 1.1'!U51+'St 1.2'!U51+'St 1.3'!U51</f>
        <v>-53746.415962545878</v>
      </c>
      <c r="V51" s="142">
        <f>+'St 1.1'!V51+'St 1.2'!V51+'St 1.3'!V51</f>
        <v>-2194.7341180646163</v>
      </c>
      <c r="W51" s="142">
        <f>+'St 1.1'!W51+'St 1.2'!W51+'St 1.3'!W51</f>
        <v>-175966.3887931309</v>
      </c>
      <c r="X51" s="145"/>
      <c r="Y51" s="142">
        <f>+'St 1.1'!Y51+'St 1.2'!Y51+'St 1.3'!Y51</f>
        <v>0</v>
      </c>
      <c r="Z51" s="142">
        <f>+'St 1.1'!Z51+'St 1.2'!Z51+'St 1.3'!Z51</f>
        <v>0</v>
      </c>
      <c r="AA51" s="142">
        <f>+'St 1.1'!AA51+'St 1.2'!AA51+'St 1.3'!AA51</f>
        <v>0</v>
      </c>
      <c r="AB51" s="142">
        <f>+'St 1.1'!AB51+'St 1.2'!AB51+'St 1.3'!AB51</f>
        <v>0</v>
      </c>
      <c r="AC51" s="142">
        <f>+'St 1.1'!AC51+'St 1.2'!AC51+'St 1.3'!AC51</f>
        <v>0</v>
      </c>
      <c r="AD51" s="142">
        <f>+'St 1.1'!AD51+'St 1.2'!AD51+'St 1.3'!AD51</f>
        <v>0</v>
      </c>
      <c r="AE51" s="142">
        <f>+'St 1.1'!AE51+'St 1.2'!AE51+'St 1.3'!AE51</f>
        <v>0</v>
      </c>
      <c r="AF51" s="142">
        <f>+'St 1.1'!AF51+'St 1.2'!AF51+'St 1.3'!AF51</f>
        <v>0</v>
      </c>
      <c r="AG51" s="142">
        <f>+'St 1.1'!AG51+'St 1.2'!AG51+'St 1.3'!AG51</f>
        <v>0</v>
      </c>
    </row>
    <row r="52" spans="1:33">
      <c r="B52" s="6" t="s">
        <v>42</v>
      </c>
      <c r="C52" s="211"/>
      <c r="D52" s="142">
        <f>+'St 1.1'!D52+'St 1.2'!D52+'St 1.3'!D52</f>
        <v>443283.12177338894</v>
      </c>
      <c r="E52" s="142">
        <f>+'St 1.1'!E52+'St 1.2'!E52+'St 1.3'!E52</f>
        <v>477395.78355504619</v>
      </c>
      <c r="F52" s="142">
        <f>+'St 1.1'!F52+'St 1.2'!F52+'St 1.3'!F52</f>
        <v>509615.52877965628</v>
      </c>
      <c r="G52" s="142">
        <f>+'St 1.1'!G52+'St 1.2'!G52+'St 1.3'!G52</f>
        <v>624858.19743072405</v>
      </c>
      <c r="H52" s="142">
        <f>+'St 1.1'!H52+'St 1.2'!H52+'St 1.3'!H52</f>
        <v>695926.66261737794</v>
      </c>
      <c r="I52" s="142">
        <f>+'St 1.1'!I52+'St 1.2'!I52+'St 1.3'!I52</f>
        <v>644141.86983512039</v>
      </c>
      <c r="J52" s="142">
        <f>+'St 1.1'!J52+'St 1.2'!J52+'St 1.3'!J52</f>
        <v>883981.47826456965</v>
      </c>
      <c r="K52" s="142">
        <f>+'St 1.1'!K52+'St 1.2'!K52+'St 1.3'!K52</f>
        <v>1263092.0146953841</v>
      </c>
      <c r="L52" s="142">
        <f>+'St 1.1'!L52+'St 1.2'!L52+'St 1.3'!L52</f>
        <v>1425328.4275361416</v>
      </c>
      <c r="M52" s="142">
        <f>+'St 1.1'!M52+'St 1.2'!M52+'St 1.3'!M52</f>
        <v>1484437.3588024208</v>
      </c>
      <c r="N52" s="143"/>
      <c r="O52" s="142">
        <f>+'St 1.1'!O52+'St 1.2'!O52+'St 1.3'!O52</f>
        <v>27142.379810557184</v>
      </c>
      <c r="P52" s="142">
        <f>+'St 1.1'!P52+'St 1.2'!P52+'St 1.3'!P52</f>
        <v>50819.826591610094</v>
      </c>
      <c r="Q52" s="142">
        <f>+'St 1.1'!Q52+'St 1.2'!Q52+'St 1.3'!Q52</f>
        <v>123621.42063526792</v>
      </c>
      <c r="R52" s="142">
        <f>+'St 1.1'!R52+'St 1.2'!R52+'St 1.3'!R52</f>
        <v>72176.796452053706</v>
      </c>
      <c r="S52" s="142">
        <f>+'St 1.1'!S52+'St 1.2'!S52+'St 1.3'!S52</f>
        <v>-57388.202607376494</v>
      </c>
      <c r="T52" s="142">
        <f>+'St 1.1'!T52+'St 1.2'!T52+'St 1.3'!T52</f>
        <v>250933.19448916821</v>
      </c>
      <c r="U52" s="142">
        <f>+'St 1.1'!U52+'St 1.2'!U52+'St 1.3'!U52</f>
        <v>370209.84081901441</v>
      </c>
      <c r="V52" s="142">
        <f>+'St 1.1'!V52+'St 1.2'!V52+'St 1.3'!V52</f>
        <v>211944.42912835759</v>
      </c>
      <c r="W52" s="142">
        <f>+'St 1.1'!W52+'St 1.2'!W52+'St 1.3'!W52</f>
        <v>28973.837305579233</v>
      </c>
      <c r="X52" s="145"/>
      <c r="Y52" s="142">
        <f>+'St 1.1'!Y52+'St 1.2'!Y52+'St 1.3'!Y52</f>
        <v>0</v>
      </c>
      <c r="Z52" s="142">
        <f>+'St 1.1'!Z52+'St 1.2'!Z52+'St 1.3'!Z52</f>
        <v>0</v>
      </c>
      <c r="AA52" s="142">
        <f>+'St 1.1'!AA52+'St 1.2'!AA52+'St 1.3'!AA52</f>
        <v>0</v>
      </c>
      <c r="AB52" s="142">
        <f>+'St 1.1'!AB52+'St 1.2'!AB52+'St 1.3'!AB52</f>
        <v>0</v>
      </c>
      <c r="AC52" s="142">
        <f>+'St 1.1'!AC52+'St 1.2'!AC52+'St 1.3'!AC52</f>
        <v>0</v>
      </c>
      <c r="AD52" s="142">
        <f>+'St 1.1'!AD52+'St 1.2'!AD52+'St 1.3'!AD52</f>
        <v>0</v>
      </c>
      <c r="AE52" s="142">
        <f>+'St 1.1'!AE52+'St 1.2'!AE52+'St 1.3'!AE52</f>
        <v>0</v>
      </c>
      <c r="AF52" s="142">
        <f>+'St 1.1'!AF52+'St 1.2'!AF52+'St 1.3'!AF52</f>
        <v>0</v>
      </c>
      <c r="AG52" s="142">
        <f>+'St 1.1'!AG52+'St 1.2'!AG52+'St 1.3'!AG52</f>
        <v>0</v>
      </c>
    </row>
    <row r="53" spans="1:33">
      <c r="B53" s="6" t="s">
        <v>43</v>
      </c>
      <c r="C53" s="211"/>
      <c r="D53" s="142">
        <f>+'St 1.1'!D53+'St 1.2'!D53+'St 1.3'!D53</f>
        <v>716288.89991738962</v>
      </c>
      <c r="E53" s="142">
        <f>+'St 1.1'!E53+'St 1.2'!E53+'St 1.3'!E53</f>
        <v>748710.14950398495</v>
      </c>
      <c r="F53" s="142">
        <f>+'St 1.1'!F53+'St 1.2'!F53+'St 1.3'!F53</f>
        <v>763064.64562482829</v>
      </c>
      <c r="G53" s="142">
        <f>+'St 1.1'!G53+'St 1.2'!G53+'St 1.3'!G53</f>
        <v>799936.49223852227</v>
      </c>
      <c r="H53" s="142">
        <f>+'St 1.1'!H53+'St 1.2'!H53+'St 1.3'!H53</f>
        <v>824255.75899407244</v>
      </c>
      <c r="I53" s="142">
        <f>+'St 1.1'!I53+'St 1.2'!I53+'St 1.3'!I53</f>
        <v>1052773.232186212</v>
      </c>
      <c r="J53" s="142">
        <f>+'St 1.1'!J53+'St 1.2'!J53+'St 1.3'!J53</f>
        <v>988575.01870193146</v>
      </c>
      <c r="K53" s="142">
        <f>+'St 1.1'!K53+'St 1.2'!K53+'St 1.3'!K53</f>
        <v>1068586.9429181183</v>
      </c>
      <c r="L53" s="142">
        <f>+'St 1.1'!L53+'St 1.2'!L53+'St 1.3'!L53</f>
        <v>1192446.4381675371</v>
      </c>
      <c r="M53" s="142">
        <f>+'St 1.1'!M53+'St 1.2'!M53+'St 1.3'!M53</f>
        <v>1429524.9015423988</v>
      </c>
      <c r="N53" s="143"/>
      <c r="O53" s="142">
        <f>+'St 1.1'!O53+'St 1.2'!O53+'St 1.3'!O53</f>
        <v>33442.243022395363</v>
      </c>
      <c r="P53" s="142">
        <f>+'St 1.1'!P53+'St 1.2'!P53+'St 1.3'!P53</f>
        <v>14423.662063943233</v>
      </c>
      <c r="Q53" s="142">
        <f>+'St 1.1'!Q53+'St 1.2'!Q53+'St 1.3'!Q53</f>
        <v>36564.459821594057</v>
      </c>
      <c r="R53" s="142">
        <f>+'St 1.1'!R53+'St 1.2'!R53+'St 1.3'!R53</f>
        <v>23272.085053050258</v>
      </c>
      <c r="S53" s="142">
        <f>+'St 1.1'!S53+'St 1.2'!S53+'St 1.3'!S53</f>
        <v>230031.14136903937</v>
      </c>
      <c r="T53" s="142">
        <f>+'St 1.1'!T53+'St 1.2'!T53+'St 1.3'!T53</f>
        <v>-62742.130456280429</v>
      </c>
      <c r="U53" s="142">
        <f>+'St 1.1'!U53+'St 1.2'!U53+'St 1.3'!U53</f>
        <v>81817.742622987003</v>
      </c>
      <c r="V53" s="142">
        <f>+'St 1.1'!V53+'St 1.2'!V53+'St 1.3'!V53</f>
        <v>126491.50705541859</v>
      </c>
      <c r="W53" s="142">
        <f>+'St 1.1'!W53+'St 1.2'!W53+'St 1.3'!W53</f>
        <v>241655.49538416162</v>
      </c>
      <c r="X53" s="145"/>
      <c r="Y53" s="142">
        <f>+'St 1.1'!Y53+'St 1.2'!Y53+'St 1.3'!Y53</f>
        <v>0</v>
      </c>
      <c r="Z53" s="142">
        <f>+'St 1.1'!Z53+'St 1.2'!Z53+'St 1.3'!Z53</f>
        <v>0</v>
      </c>
      <c r="AA53" s="142">
        <f>+'St 1.1'!AA53+'St 1.2'!AA53+'St 1.3'!AA53</f>
        <v>0</v>
      </c>
      <c r="AB53" s="142">
        <f>+'St 1.1'!AB53+'St 1.2'!AB53+'St 1.3'!AB53</f>
        <v>0</v>
      </c>
      <c r="AC53" s="142">
        <f>+'St 1.1'!AC53+'St 1.2'!AC53+'St 1.3'!AC53</f>
        <v>0</v>
      </c>
      <c r="AD53" s="142">
        <f>+'St 1.1'!AD53+'St 1.2'!AD53+'St 1.3'!AD53</f>
        <v>0</v>
      </c>
      <c r="AE53" s="142">
        <f>+'St 1.1'!AE53+'St 1.2'!AE53+'St 1.3'!AE53</f>
        <v>0</v>
      </c>
      <c r="AF53" s="142">
        <f>+'St 1.1'!AF53+'St 1.2'!AF53+'St 1.3'!AF53</f>
        <v>0</v>
      </c>
      <c r="AG53" s="142">
        <f>+'St 1.1'!AG53+'St 1.2'!AG53+'St 1.3'!AG53</f>
        <v>0</v>
      </c>
    </row>
    <row r="54" spans="1:33">
      <c r="B54" s="6" t="s">
        <v>44</v>
      </c>
      <c r="C54" s="211"/>
      <c r="D54" s="142">
        <f>+'St 1.1'!D54+'St 1.2'!D54+'St 1.3'!D54</f>
        <v>22366.292856615131</v>
      </c>
      <c r="E54" s="142">
        <f>+'St 1.1'!E54+'St 1.2'!E54+'St 1.3'!E54</f>
        <v>22821.265412111847</v>
      </c>
      <c r="F54" s="142">
        <f>+'St 1.1'!F54+'St 1.2'!F54+'St 1.3'!F54</f>
        <v>26192.825341211956</v>
      </c>
      <c r="G54" s="142">
        <f>+'St 1.1'!G54+'St 1.2'!G54+'St 1.3'!G54</f>
        <v>30678.09752799425</v>
      </c>
      <c r="H54" s="142">
        <f>+'St 1.1'!H54+'St 1.2'!H54+'St 1.3'!H54</f>
        <v>31140.269467334125</v>
      </c>
      <c r="I54" s="142">
        <f>+'St 1.1'!I54+'St 1.2'!I54+'St 1.3'!I54</f>
        <v>39453.790634489233</v>
      </c>
      <c r="J54" s="142">
        <f>+'St 1.1'!J54+'St 1.2'!J54+'St 1.3'!J54</f>
        <v>14007.730884391669</v>
      </c>
      <c r="K54" s="142">
        <f>+'St 1.1'!K54+'St 1.2'!K54+'St 1.3'!K54</f>
        <v>25771.981650652575</v>
      </c>
      <c r="L54" s="142">
        <f>+'St 1.1'!L54+'St 1.2'!L54+'St 1.3'!L54</f>
        <v>35273.439323787374</v>
      </c>
      <c r="M54" s="142">
        <f>+'St 1.1'!M54+'St 1.2'!M54+'St 1.3'!M54</f>
        <v>32910.233829013305</v>
      </c>
      <c r="N54" s="143"/>
      <c r="O54" s="142">
        <f>+'St 1.1'!O54+'St 1.2'!O54+'St 1.3'!O54</f>
        <v>-650.17244450328553</v>
      </c>
      <c r="P54" s="142">
        <f>+'St 1.1'!P54+'St 1.2'!P54+'St 1.3'!P54</f>
        <v>2866.4699291001098</v>
      </c>
      <c r="Q54" s="142">
        <f>+'St 1.1'!Q54+'St 1.2'!Q54+'St 1.3'!Q54</f>
        <v>4467.7721867822966</v>
      </c>
      <c r="R54" s="142">
        <f>+'St 1.1'!R54+'St 1.2'!R54+'St 1.3'!R54</f>
        <v>-341.02806066012567</v>
      </c>
      <c r="S54" s="142">
        <f>+'St 1.1'!S54+'St 1.2'!S54+'St 1.3'!S54</f>
        <v>8433.6794851251434</v>
      </c>
      <c r="T54" s="142">
        <f>+'St 1.1'!T54+'St 1.2'!T54+'St 1.3'!T54</f>
        <v>-24025.467064254586</v>
      </c>
      <c r="U54" s="142">
        <f>+'St 1.1'!U54+'St 1.2'!U54+'St 1.3'!U54</f>
        <v>13190.48416832745</v>
      </c>
      <c r="V54" s="142">
        <f>+'St 1.1'!V54+'St 1.2'!V54+'St 1.3'!V54</f>
        <v>11294.771530981168</v>
      </c>
      <c r="W54" s="142">
        <f>+'St 1.1'!W54+'St 1.2'!W54+'St 1.3'!W54</f>
        <v>-1857.2766396448951</v>
      </c>
      <c r="X54" s="145"/>
      <c r="Y54" s="142">
        <f>+'St 1.1'!Y54+'St 1.2'!Y54+'St 1.3'!Y54</f>
        <v>0</v>
      </c>
      <c r="Z54" s="142">
        <f>+'St 1.1'!Z54+'St 1.2'!Z54+'St 1.3'!Z54</f>
        <v>0</v>
      </c>
      <c r="AA54" s="142">
        <f>+'St 1.1'!AA54+'St 1.2'!AA54+'St 1.3'!AA54</f>
        <v>0</v>
      </c>
      <c r="AB54" s="142">
        <f>+'St 1.1'!AB54+'St 1.2'!AB54+'St 1.3'!AB54</f>
        <v>0</v>
      </c>
      <c r="AC54" s="142">
        <f>+'St 1.1'!AC54+'St 1.2'!AC54+'St 1.3'!AC54</f>
        <v>0</v>
      </c>
      <c r="AD54" s="142">
        <f>+'St 1.1'!AD54+'St 1.2'!AD54+'St 1.3'!AD54</f>
        <v>0</v>
      </c>
      <c r="AE54" s="142">
        <f>+'St 1.1'!AE54+'St 1.2'!AE54+'St 1.3'!AE54</f>
        <v>0</v>
      </c>
      <c r="AF54" s="142">
        <f>+'St 1.1'!AF54+'St 1.2'!AF54+'St 1.3'!AF54</f>
        <v>0</v>
      </c>
      <c r="AG54" s="142">
        <f>+'St 1.1'!AG54+'St 1.2'!AG54+'St 1.3'!AG54</f>
        <v>0</v>
      </c>
    </row>
    <row r="55" spans="1:33">
      <c r="B55" s="7" t="s">
        <v>45</v>
      </c>
      <c r="C55" s="211"/>
      <c r="D55" s="142">
        <f>+'St 1.1'!D55+'St 1.2'!D55+'St 1.3'!D55</f>
        <v>11669.002742305151</v>
      </c>
      <c r="E55" s="142">
        <f>+'St 1.1'!E55+'St 1.2'!E55+'St 1.3'!E55</f>
        <v>13593.360531399056</v>
      </c>
      <c r="F55" s="142">
        <f>+'St 1.1'!F55+'St 1.2'!F55+'St 1.3'!F55</f>
        <v>15592.277796627894</v>
      </c>
      <c r="G55" s="142">
        <f>+'St 1.1'!G55+'St 1.2'!G55+'St 1.3'!G55</f>
        <v>17400.99524886992</v>
      </c>
      <c r="H55" s="142">
        <f>+'St 1.1'!H55+'St 1.2'!H55+'St 1.3'!H55</f>
        <v>16604.955874949868</v>
      </c>
      <c r="I55" s="142">
        <f>+'St 1.1'!I55+'St 1.2'!I55+'St 1.3'!I55</f>
        <v>25952.09643267432</v>
      </c>
      <c r="J55" s="142">
        <f>+'St 1.1'!J55+'St 1.2'!J55+'St 1.3'!J55</f>
        <v>7077.3073693471742</v>
      </c>
      <c r="K55" s="142">
        <f>+'St 1.1'!K55+'St 1.2'!K55+'St 1.3'!K55</f>
        <v>12438.438047485426</v>
      </c>
      <c r="L55" s="142">
        <f>+'St 1.1'!L55+'St 1.2'!L55+'St 1.3'!L55</f>
        <v>16038.033854805912</v>
      </c>
      <c r="M55" s="142">
        <f>+'St 1.1'!M55+'St 1.2'!M55+'St 1.3'!M55</f>
        <v>14847.899483824211</v>
      </c>
      <c r="N55" s="143"/>
      <c r="O55" s="142">
        <f>+'St 1.1'!O55+'St 1.2'!O55+'St 1.3'!O55</f>
        <v>1392.7852890939048</v>
      </c>
      <c r="P55" s="142">
        <f>+'St 1.1'!P55+'St 1.2'!P55+'St 1.3'!P55</f>
        <v>1747.8722652288398</v>
      </c>
      <c r="Q55" s="142">
        <f>+'St 1.1'!Q55+'St 1.2'!Q55+'St 1.3'!Q55</f>
        <v>1809.9674522420278</v>
      </c>
      <c r="R55" s="142">
        <f>+'St 1.1'!R55+'St 1.2'!R55+'St 1.3'!R55</f>
        <v>-1193.639373920053</v>
      </c>
      <c r="S55" s="142">
        <f>+'St 1.1'!S55+'St 1.2'!S55+'St 1.3'!S55</f>
        <v>9413.2197167094673</v>
      </c>
      <c r="T55" s="142">
        <f>+'St 1.1'!T55+'St 1.2'!T55+'St 1.3'!T55</f>
        <v>-18164.492720405658</v>
      </c>
      <c r="U55" s="142">
        <f>+'St 1.1'!U55+'St 1.2'!U55+'St 1.3'!U55</f>
        <v>6074.247379171522</v>
      </c>
      <c r="V55" s="142">
        <f>+'St 1.1'!V55+'St 1.2'!V55+'St 1.3'!V55</f>
        <v>4496.2527362436686</v>
      </c>
      <c r="W55" s="142">
        <f>+'St 1.1'!W55+'St 1.2'!W55+'St 1.3'!W55</f>
        <v>-937.16994341711279</v>
      </c>
      <c r="X55" s="145"/>
      <c r="Y55" s="142">
        <f>+'St 1.1'!Y55+'St 1.2'!Y55+'St 1.3'!Y55</f>
        <v>0</v>
      </c>
      <c r="Z55" s="142">
        <f>+'St 1.1'!Z55+'St 1.2'!Z55+'St 1.3'!Z55</f>
        <v>0</v>
      </c>
      <c r="AA55" s="142">
        <f>+'St 1.1'!AA55+'St 1.2'!AA55+'St 1.3'!AA55</f>
        <v>0</v>
      </c>
      <c r="AB55" s="142">
        <f>+'St 1.1'!AB55+'St 1.2'!AB55+'St 1.3'!AB55</f>
        <v>0</v>
      </c>
      <c r="AC55" s="142">
        <f>+'St 1.1'!AC55+'St 1.2'!AC55+'St 1.3'!AC55</f>
        <v>0</v>
      </c>
      <c r="AD55" s="142">
        <f>+'St 1.1'!AD55+'St 1.2'!AD55+'St 1.3'!AD55</f>
        <v>0</v>
      </c>
      <c r="AE55" s="142">
        <f>+'St 1.1'!AE55+'St 1.2'!AE55+'St 1.3'!AE55</f>
        <v>0</v>
      </c>
      <c r="AF55" s="142">
        <f>+'St 1.1'!AF55+'St 1.2'!AF55+'St 1.3'!AF55</f>
        <v>0</v>
      </c>
      <c r="AG55" s="142">
        <f>+'St 1.1'!AG55+'St 1.2'!AG55+'St 1.3'!AG55</f>
        <v>0</v>
      </c>
    </row>
    <row r="56" spans="1:33">
      <c r="B56" s="7" t="s">
        <v>46</v>
      </c>
      <c r="C56" s="211"/>
      <c r="D56" s="142">
        <f>+'St 1.1'!D56+'St 1.2'!D56+'St 1.3'!D56</f>
        <v>10697.290114309981</v>
      </c>
      <c r="E56" s="142">
        <f>+'St 1.1'!E56+'St 1.2'!E56+'St 1.3'!E56</f>
        <v>9227.9048807127911</v>
      </c>
      <c r="F56" s="142">
        <f>+'St 1.1'!F56+'St 1.2'!F56+'St 1.3'!F56</f>
        <v>10600.54754458406</v>
      </c>
      <c r="G56" s="142">
        <f>+'St 1.1'!G56+'St 1.2'!G56+'St 1.3'!G56</f>
        <v>13277.10227912433</v>
      </c>
      <c r="H56" s="142">
        <f>+'St 1.1'!H56+'St 1.2'!H56+'St 1.3'!H56</f>
        <v>14536.068983940319</v>
      </c>
      <c r="I56" s="142">
        <f>+'St 1.1'!I56+'St 1.2'!I56+'St 1.3'!I56</f>
        <v>13503.590860237266</v>
      </c>
      <c r="J56" s="142">
        <f>+'St 1.1'!J56+'St 1.2'!J56+'St 1.3'!J56</f>
        <v>6930.4225118432369</v>
      </c>
      <c r="K56" s="142">
        <f>+'St 1.1'!K56+'St 1.2'!K56+'St 1.3'!K56</f>
        <v>13333.543450886631</v>
      </c>
      <c r="L56" s="142">
        <f>+'St 1.1'!L56+'St 1.2'!L56+'St 1.3'!L56</f>
        <v>19235.405276440964</v>
      </c>
      <c r="M56" s="142">
        <f>+'St 1.1'!M56+'St 1.2'!M56+'St 1.3'!M56</f>
        <v>18062.334106560462</v>
      </c>
      <c r="N56" s="143"/>
      <c r="O56" s="142">
        <f>+'St 1.1'!O56+'St 1.2'!O56+'St 1.3'!O56</f>
        <v>-2042.9577335971903</v>
      </c>
      <c r="P56" s="142">
        <f>+'St 1.1'!P56+'St 1.2'!P56+'St 1.3'!P56</f>
        <v>1118.5976638712702</v>
      </c>
      <c r="Q56" s="142">
        <f>+'St 1.1'!Q56+'St 1.2'!Q56+'St 1.3'!Q56</f>
        <v>2657.8047345402701</v>
      </c>
      <c r="R56" s="142">
        <f>+'St 1.1'!R56+'St 1.2'!R56+'St 1.3'!R56</f>
        <v>853.36670481598799</v>
      </c>
      <c r="S56" s="142">
        <f>+'St 1.1'!S56+'St 1.2'!S56+'St 1.3'!S56</f>
        <v>-978.39896471803377</v>
      </c>
      <c r="T56" s="142">
        <f>+'St 1.1'!T56+'St 1.2'!T56+'St 1.3'!T56</f>
        <v>-5862.8720054725418</v>
      </c>
      <c r="U56" s="142">
        <f>+'St 1.1'!U56+'St 1.2'!U56+'St 1.3'!U56</f>
        <v>7116.2376400766661</v>
      </c>
      <c r="V56" s="142">
        <f>+'St 1.1'!V56+'St 1.2'!V56+'St 1.3'!V56</f>
        <v>6798.5187544775172</v>
      </c>
      <c r="W56" s="142">
        <f>+'St 1.1'!W56+'St 1.2'!W56+'St 1.3'!W56</f>
        <v>-920.1067423159177</v>
      </c>
      <c r="X56" s="145"/>
      <c r="Y56" s="142">
        <f>+'St 1.1'!Y56+'St 1.2'!Y56+'St 1.3'!Y56</f>
        <v>0</v>
      </c>
      <c r="Z56" s="142">
        <f>+'St 1.1'!Z56+'St 1.2'!Z56+'St 1.3'!Z56</f>
        <v>0</v>
      </c>
      <c r="AA56" s="142">
        <f>+'St 1.1'!AA56+'St 1.2'!AA56+'St 1.3'!AA56</f>
        <v>0</v>
      </c>
      <c r="AB56" s="142">
        <f>+'St 1.1'!AB56+'St 1.2'!AB56+'St 1.3'!AB56</f>
        <v>0</v>
      </c>
      <c r="AC56" s="142">
        <f>+'St 1.1'!AC56+'St 1.2'!AC56+'St 1.3'!AC56</f>
        <v>0</v>
      </c>
      <c r="AD56" s="142">
        <f>+'St 1.1'!AD56+'St 1.2'!AD56+'St 1.3'!AD56</f>
        <v>0</v>
      </c>
      <c r="AE56" s="142">
        <f>+'St 1.1'!AE56+'St 1.2'!AE56+'St 1.3'!AE56</f>
        <v>0</v>
      </c>
      <c r="AF56" s="142">
        <f>+'St 1.1'!AF56+'St 1.2'!AF56+'St 1.3'!AF56</f>
        <v>0</v>
      </c>
      <c r="AG56" s="142">
        <f>+'St 1.1'!AG56+'St 1.2'!AG56+'St 1.3'!AG56</f>
        <v>0</v>
      </c>
    </row>
    <row r="57" spans="1:33">
      <c r="B57" s="6" t="s">
        <v>317</v>
      </c>
      <c r="C57" s="211"/>
      <c r="D57" s="142">
        <f>+'St 1.1'!D57+'St 1.2'!D57+'St 1.3'!D57</f>
        <v>2453.9087842516615</v>
      </c>
      <c r="E57" s="142">
        <f>+'St 1.1'!E57+'St 1.2'!E57+'St 1.3'!E57</f>
        <v>2573.1378401868619</v>
      </c>
      <c r="F57" s="142">
        <f>+'St 1.1'!F57+'St 1.2'!F57+'St 1.3'!F57</f>
        <v>4031.5703200678768</v>
      </c>
      <c r="G57" s="142">
        <f>+'St 1.1'!G57+'St 1.2'!G57+'St 1.3'!G57</f>
        <v>3941.9429915795854</v>
      </c>
      <c r="H57" s="142">
        <f>+'St 1.1'!H57+'St 1.2'!H57+'St 1.3'!H57</f>
        <v>4141.2642240611531</v>
      </c>
      <c r="I57" s="142">
        <f>+'St 1.1'!I57+'St 1.2'!I57+'St 1.3'!I57</f>
        <v>2600.83</v>
      </c>
      <c r="J57" s="142">
        <f>+'St 1.1'!J57+'St 1.2'!J57+'St 1.3'!J57</f>
        <v>3957.6932026948889</v>
      </c>
      <c r="K57" s="142">
        <f>+'St 1.1'!K57+'St 1.2'!K57+'St 1.3'!K57</f>
        <v>1072.4147330251594</v>
      </c>
      <c r="L57" s="142">
        <f>+'St 1.1'!L57+'St 1.2'!L57+'St 1.3'!L57</f>
        <v>1327.5702133159459</v>
      </c>
      <c r="M57" s="142">
        <f>+'St 1.1'!M57+'St 1.2'!M57+'St 1.3'!M57</f>
        <v>1582.2837023047493</v>
      </c>
      <c r="N57" s="143"/>
      <c r="O57" s="142">
        <f>+'St 1.1'!O57+'St 1.2'!O57+'St 1.3'!O57</f>
        <v>-74.800944064799182</v>
      </c>
      <c r="P57" s="142">
        <f>+'St 1.1'!P57+'St 1.2'!P57+'St 1.3'!P57</f>
        <v>-73.337520118985452</v>
      </c>
      <c r="Q57" s="142">
        <f>+'St 1.1'!Q57+'St 1.2'!Q57+'St 1.3'!Q57</f>
        <v>-60.667328488291133</v>
      </c>
      <c r="R57" s="142">
        <f>+'St 1.1'!R57+'St 1.2'!R57+'St 1.3'!R57</f>
        <v>-78.438767518432812</v>
      </c>
      <c r="S57" s="142">
        <f>+'St 1.1'!S57+'St 1.2'!S57+'St 1.3'!S57</f>
        <v>-66.514224061152603</v>
      </c>
      <c r="T57" s="142">
        <f>+'St 1.1'!T57+'St 1.2'!T57+'St 1.3'!T57</f>
        <v>-399.68679730511099</v>
      </c>
      <c r="U57" s="142">
        <f>+'St 1.1'!U57+'St 1.2'!U57+'St 1.3'!U57</f>
        <v>-16.598469669729546</v>
      </c>
      <c r="V57" s="142">
        <f>+'St 1.1'!V57+'St 1.2'!V57+'St 1.3'!V57</f>
        <v>255.15548029078656</v>
      </c>
      <c r="W57" s="142">
        <f>+'St 1.1'!W57+'St 1.2'!W57+'St 1.3'!W57</f>
        <v>254.71348898880325</v>
      </c>
      <c r="X57" s="145"/>
      <c r="Y57" s="142">
        <f>+'St 1.1'!Y57+'St 1.2'!Y57+'St 1.3'!Y57</f>
        <v>0</v>
      </c>
      <c r="Z57" s="142">
        <f>+'St 1.1'!Z57+'St 1.2'!Z57+'St 1.3'!Z57</f>
        <v>0</v>
      </c>
      <c r="AA57" s="142">
        <f>+'St 1.1'!AA57+'St 1.2'!AA57+'St 1.3'!AA57</f>
        <v>0</v>
      </c>
      <c r="AB57" s="142">
        <f>+'St 1.1'!AB57+'St 1.2'!AB57+'St 1.3'!AB57</f>
        <v>0</v>
      </c>
      <c r="AC57" s="142">
        <f>+'St 1.1'!AC57+'St 1.2'!AC57+'St 1.3'!AC57</f>
        <v>0</v>
      </c>
      <c r="AD57" s="142">
        <f>+'St 1.1'!AD57+'St 1.2'!AD57+'St 1.3'!AD57</f>
        <v>0</v>
      </c>
      <c r="AE57" s="142">
        <f>+'St 1.1'!AE57+'St 1.2'!AE57+'St 1.3'!AE57</f>
        <v>0</v>
      </c>
      <c r="AF57" s="142">
        <f>+'St 1.1'!AF57+'St 1.2'!AF57+'St 1.3'!AF57</f>
        <v>0</v>
      </c>
      <c r="AG57" s="142">
        <f>+'St 1.1'!AG57+'St 1.2'!AG57+'St 1.3'!AG57</f>
        <v>0</v>
      </c>
    </row>
    <row r="58" spans="1:33">
      <c r="B58" s="6" t="s">
        <v>108</v>
      </c>
      <c r="C58" s="211"/>
      <c r="D58" s="142">
        <f>+'St 1.1'!D58+'St 1.2'!D58+'St 1.3'!D58</f>
        <v>33754.486173185389</v>
      </c>
      <c r="E58" s="142">
        <f>+'St 1.1'!E58+'St 1.2'!E58+'St 1.3'!E58</f>
        <v>31299.237658547623</v>
      </c>
      <c r="F58" s="142">
        <f>+'St 1.1'!F58+'St 1.2'!F58+'St 1.3'!F58</f>
        <v>29720.85447201808</v>
      </c>
      <c r="G58" s="142">
        <f>+'St 1.1'!G58+'St 1.2'!G58+'St 1.3'!G58</f>
        <v>30101.563725138032</v>
      </c>
      <c r="H58" s="142">
        <f>+'St 1.1'!H58+'St 1.2'!H58+'St 1.3'!H58</f>
        <v>54261.096025942934</v>
      </c>
      <c r="I58" s="142">
        <f>+'St 1.1'!I58+'St 1.2'!I58+'St 1.3'!I58</f>
        <v>54261.437381690776</v>
      </c>
      <c r="J58" s="142">
        <f>+'St 1.1'!J58+'St 1.2'!J58+'St 1.3'!J58</f>
        <v>71298.112202359072</v>
      </c>
      <c r="K58" s="142">
        <f>+'St 1.1'!K58+'St 1.2'!K58+'St 1.3'!K58</f>
        <v>89411.131948626324</v>
      </c>
      <c r="L58" s="142">
        <f>+'St 1.1'!L58+'St 1.2'!L58+'St 1.3'!L58</f>
        <v>99148.246424609039</v>
      </c>
      <c r="M58" s="142">
        <f>+'St 1.1'!M58+'St 1.2'!M58+'St 1.3'!M58</f>
        <v>98659.629323443427</v>
      </c>
      <c r="N58" s="143"/>
      <c r="O58" s="142">
        <f>+'St 1.1'!O58+'St 1.2'!O58+'St 1.3'!O58</f>
        <v>-2069.8340146377627</v>
      </c>
      <c r="P58" s="142">
        <f>+'St 1.1'!P58+'St 1.2'!P58+'St 1.3'!P58</f>
        <v>72.4156134704549</v>
      </c>
      <c r="Q58" s="142">
        <f>+'St 1.1'!Q58+'St 1.2'!Q58+'St 1.3'!Q58</f>
        <v>19.89275311995118</v>
      </c>
      <c r="R58" s="142">
        <f>+'St 1.1'!R58+'St 1.2'!R58+'St 1.3'!R58</f>
        <v>37671.633300804904</v>
      </c>
      <c r="S58" s="142">
        <f>+'St 1.1'!S58+'St 1.2'!S58+'St 1.3'!S58</f>
        <v>-3507.4565740720655</v>
      </c>
      <c r="T58" s="142">
        <f>+'St 1.1'!T58+'St 1.2'!T58+'St 1.3'!T58</f>
        <v>24248.72431459072</v>
      </c>
      <c r="U58" s="142">
        <f>+'St 1.1'!U58+'St 1.2'!U58+'St 1.3'!U58</f>
        <v>20062.543474588259</v>
      </c>
      <c r="V58" s="142">
        <f>+'St 1.1'!V58+'St 1.2'!V58+'St 1.3'!V58</f>
        <v>13939.19222747367</v>
      </c>
      <c r="W58" s="142">
        <f>+'St 1.1'!W58+'St 1.2'!W58+'St 1.3'!W58</f>
        <v>-1656.8511543380203</v>
      </c>
      <c r="X58" s="145"/>
      <c r="Y58" s="142">
        <f>+'St 1.1'!Y58+'St 1.2'!Y58+'St 1.3'!Y58</f>
        <v>0</v>
      </c>
      <c r="Z58" s="142">
        <f>+'St 1.1'!Z58+'St 1.2'!Z58+'St 1.3'!Z58</f>
        <v>0</v>
      </c>
      <c r="AA58" s="142">
        <f>+'St 1.1'!AA58+'St 1.2'!AA58+'St 1.3'!AA58</f>
        <v>0</v>
      </c>
      <c r="AB58" s="142">
        <f>+'St 1.1'!AB58+'St 1.2'!AB58+'St 1.3'!AB58</f>
        <v>0</v>
      </c>
      <c r="AC58" s="142">
        <f>+'St 1.1'!AC58+'St 1.2'!AC58+'St 1.3'!AC58</f>
        <v>0</v>
      </c>
      <c r="AD58" s="142">
        <f>+'St 1.1'!AD58+'St 1.2'!AD58+'St 1.3'!AD58</f>
        <v>0</v>
      </c>
      <c r="AE58" s="142">
        <f>+'St 1.1'!AE58+'St 1.2'!AE58+'St 1.3'!AE58</f>
        <v>0</v>
      </c>
      <c r="AF58" s="142">
        <f>+'St 1.1'!AF58+'St 1.2'!AF58+'St 1.3'!AF58</f>
        <v>0</v>
      </c>
      <c r="AG58" s="142">
        <f>+'St 1.1'!AG58+'St 1.2'!AG58+'St 1.3'!AG58</f>
        <v>0</v>
      </c>
    </row>
    <row r="59" spans="1:33">
      <c r="B59" s="6" t="s">
        <v>48</v>
      </c>
      <c r="C59" s="211"/>
      <c r="D59" s="142">
        <f>+'St 1.1'!D59+'St 1.2'!D59+'St 1.3'!D59</f>
        <v>32.25</v>
      </c>
      <c r="E59" s="142">
        <f>+'St 1.1'!E59+'St 1.2'!E59+'St 1.3'!E59</f>
        <v>50.07</v>
      </c>
      <c r="F59" s="142">
        <f>+'St 1.1'!F59+'St 1.2'!F59+'St 1.3'!F59</f>
        <v>0</v>
      </c>
      <c r="G59" s="142">
        <f>+'St 1.1'!G59+'St 1.2'!G59+'St 1.3'!G59</f>
        <v>0</v>
      </c>
      <c r="H59" s="142">
        <f>+'St 1.1'!H59+'St 1.2'!H59+'St 1.3'!H59</f>
        <v>0</v>
      </c>
      <c r="I59" s="142">
        <f>+'St 1.1'!I59+'St 1.2'!I59+'St 1.3'!I59</f>
        <v>0</v>
      </c>
      <c r="J59" s="142">
        <f>+'St 1.1'!J59+'St 1.2'!J59+'St 1.3'!J59</f>
        <v>0</v>
      </c>
      <c r="K59" s="142">
        <f>+'St 1.1'!K59+'St 1.2'!K59+'St 1.3'!K59</f>
        <v>1.1720146331149559</v>
      </c>
      <c r="L59" s="142">
        <f>+'St 1.1'!L59+'St 1.2'!L59+'St 1.3'!L59</f>
        <v>1.0288756477752343</v>
      </c>
      <c r="M59" s="142">
        <f>+'St 1.1'!M59+'St 1.2'!M59+'St 1.3'!M59</f>
        <v>0.36027109679877406</v>
      </c>
      <c r="N59" s="143"/>
      <c r="O59" s="142">
        <f>+'St 1.1'!O59+'St 1.2'!O59+'St 1.3'!O59</f>
        <v>17.820000000000004</v>
      </c>
      <c r="P59" s="142">
        <f>+'St 1.1'!P59+'St 1.2'!P59+'St 1.3'!P59</f>
        <v>-50.07</v>
      </c>
      <c r="Q59" s="142">
        <f>+'St 1.1'!Q59+'St 1.2'!Q59+'St 1.3'!Q59</f>
        <v>0</v>
      </c>
      <c r="R59" s="142">
        <f>+'St 1.1'!R59+'St 1.2'!R59+'St 1.3'!R59</f>
        <v>0</v>
      </c>
      <c r="S59" s="142">
        <f>+'St 1.1'!S59+'St 1.2'!S59+'St 1.3'!S59</f>
        <v>0</v>
      </c>
      <c r="T59" s="142">
        <f>+'St 1.1'!T59+'St 1.2'!T59+'St 1.3'!T59</f>
        <v>0</v>
      </c>
      <c r="U59" s="142">
        <f>+'St 1.1'!U59+'St 1.2'!U59+'St 1.3'!U59</f>
        <v>1.1720146331149559</v>
      </c>
      <c r="V59" s="142">
        <f>+'St 1.1'!V59+'St 1.2'!V59+'St 1.3'!V59</f>
        <v>-0.14313898533972158</v>
      </c>
      <c r="W59" s="142">
        <f>+'St 1.1'!W59+'St 1.2'!W59+'St 1.3'!W59</f>
        <v>-0.66860455097646032</v>
      </c>
      <c r="X59" s="145"/>
      <c r="Y59" s="142">
        <f>+'St 1.1'!Y59+'St 1.2'!Y59+'St 1.3'!Y59</f>
        <v>0</v>
      </c>
      <c r="Z59" s="142">
        <f>+'St 1.1'!Z59+'St 1.2'!Z59+'St 1.3'!Z59</f>
        <v>0</v>
      </c>
      <c r="AA59" s="142">
        <f>+'St 1.1'!AA59+'St 1.2'!AA59+'St 1.3'!AA59</f>
        <v>0</v>
      </c>
      <c r="AB59" s="142">
        <f>+'St 1.1'!AB59+'St 1.2'!AB59+'St 1.3'!AB59</f>
        <v>0</v>
      </c>
      <c r="AC59" s="142">
        <f>+'St 1.1'!AC59+'St 1.2'!AC59+'St 1.3'!AC59</f>
        <v>0</v>
      </c>
      <c r="AD59" s="142">
        <f>+'St 1.1'!AD59+'St 1.2'!AD59+'St 1.3'!AD59</f>
        <v>0</v>
      </c>
      <c r="AE59" s="142">
        <f>+'St 1.1'!AE59+'St 1.2'!AE59+'St 1.3'!AE59</f>
        <v>0</v>
      </c>
      <c r="AF59" s="142">
        <f>+'St 1.1'!AF59+'St 1.2'!AF59+'St 1.3'!AF59</f>
        <v>0</v>
      </c>
      <c r="AG59" s="142">
        <f>+'St 1.1'!AG59+'St 1.2'!AG59+'St 1.3'!AG59</f>
        <v>0</v>
      </c>
    </row>
    <row r="60" spans="1:33">
      <c r="B60" s="6" t="s">
        <v>325</v>
      </c>
      <c r="C60" s="211"/>
      <c r="D60" s="142">
        <f>+'St 1.1'!D60+'St 1.2'!D60+'St 1.3'!D60</f>
        <v>1334.2088280489475</v>
      </c>
      <c r="E60" s="142">
        <f>+'St 1.1'!E60+'St 1.2'!E60+'St 1.3'!E60</f>
        <v>2630.0231091630926</v>
      </c>
      <c r="F60" s="142">
        <f>+'St 1.1'!F60+'St 1.2'!F60+'St 1.3'!F60</f>
        <v>2690.9652543119241</v>
      </c>
      <c r="G60" s="142">
        <f>+'St 1.1'!G60+'St 1.2'!G60+'St 1.3'!G60</f>
        <v>1835.0617492184394</v>
      </c>
      <c r="H60" s="142">
        <f>+'St 1.1'!H60+'St 1.2'!H60+'St 1.3'!H60</f>
        <v>2434.9662143923997</v>
      </c>
      <c r="I60" s="142">
        <f>+'St 1.1'!I60+'St 1.2'!I60+'St 1.3'!I60</f>
        <v>2987.4259983454149</v>
      </c>
      <c r="J60" s="142">
        <f>+'St 1.1'!J60+'St 1.2'!J60+'St 1.3'!J60</f>
        <v>3107.9767526255991</v>
      </c>
      <c r="K60" s="142">
        <f>+'St 1.1'!K60+'St 1.2'!K60+'St 1.3'!K60</f>
        <v>2784.6943904099594</v>
      </c>
      <c r="L60" s="142">
        <f>+'St 1.1'!L60+'St 1.2'!L60+'St 1.3'!L60</f>
        <v>3645.4611183245943</v>
      </c>
      <c r="M60" s="142">
        <f>+'St 1.1'!M60+'St 1.2'!M60+'St 1.3'!M60</f>
        <v>5422.2546921383882</v>
      </c>
      <c r="N60" s="143"/>
      <c r="O60" s="142">
        <f>+'St 1.1'!O60+'St 1.2'!O60+'St 1.3'!O60</f>
        <v>1295.8142811141452</v>
      </c>
      <c r="P60" s="142">
        <f>+'St 1.1'!P60+'St 1.2'!P60+'St 1.3'!P60</f>
        <v>60.942145148831898</v>
      </c>
      <c r="Q60" s="142">
        <f>+'St 1.1'!Q60+'St 1.2'!Q60+'St 1.3'!Q60</f>
        <v>-855.90350509348514</v>
      </c>
      <c r="R60" s="142">
        <f>+'St 1.1'!R60+'St 1.2'!R60+'St 1.3'!R60</f>
        <v>599.90446517396049</v>
      </c>
      <c r="S60" s="142">
        <f>+'St 1.1'!S60+'St 1.2'!S60+'St 1.3'!S60</f>
        <v>552.45978395301529</v>
      </c>
      <c r="T60" s="142">
        <f>+'St 1.1'!T60+'St 1.2'!T60+'St 1.3'!T60</f>
        <v>120.55075428018387</v>
      </c>
      <c r="U60" s="142">
        <f>+'St 1.1'!U60+'St 1.2'!U60+'St 1.3'!U60</f>
        <v>-323.28236221563975</v>
      </c>
      <c r="V60" s="142">
        <f>+'St 1.1'!V60+'St 1.2'!V60+'St 1.3'!V60</f>
        <v>860.76672791463488</v>
      </c>
      <c r="W60" s="142">
        <f>+'St 1.1'!W60+'St 1.2'!W60+'St 1.3'!W60</f>
        <v>1776.7935738137946</v>
      </c>
      <c r="X60" s="145"/>
      <c r="Y60" s="142">
        <f>+'St 1.1'!Y60+'St 1.2'!Y60+'St 1.3'!Y60</f>
        <v>0</v>
      </c>
      <c r="Z60" s="142">
        <f>+'St 1.1'!Z60+'St 1.2'!Z60+'St 1.3'!Z60</f>
        <v>0</v>
      </c>
      <c r="AA60" s="142">
        <f>+'St 1.1'!AA60+'St 1.2'!AA60+'St 1.3'!AA60</f>
        <v>0</v>
      </c>
      <c r="AB60" s="142">
        <f>+'St 1.1'!AB60+'St 1.2'!AB60+'St 1.3'!AB60</f>
        <v>0</v>
      </c>
      <c r="AC60" s="142">
        <f>+'St 1.1'!AC60+'St 1.2'!AC60+'St 1.3'!AC60</f>
        <v>0</v>
      </c>
      <c r="AD60" s="142">
        <f>+'St 1.1'!AD60+'St 1.2'!AD60+'St 1.3'!AD60</f>
        <v>0</v>
      </c>
      <c r="AE60" s="142">
        <f>+'St 1.1'!AE60+'St 1.2'!AE60+'St 1.3'!AE60</f>
        <v>0</v>
      </c>
      <c r="AF60" s="142">
        <f>+'St 1.1'!AF60+'St 1.2'!AF60+'St 1.3'!AF60</f>
        <v>0</v>
      </c>
      <c r="AG60" s="142">
        <f>+'St 1.1'!AG60+'St 1.2'!AG60+'St 1.3'!AG60</f>
        <v>0</v>
      </c>
    </row>
    <row r="61" spans="1:33">
      <c r="B61" s="8" t="s">
        <v>101</v>
      </c>
      <c r="C61" s="211"/>
      <c r="D61" s="142">
        <f>+'St 1.1'!D61+'St 1.2'!D61+'St 1.3'!D61</f>
        <v>481586.66751716973</v>
      </c>
      <c r="E61" s="142">
        <f>+'St 1.1'!E61+'St 1.2'!E61+'St 1.3'!E61</f>
        <v>602727.88073747512</v>
      </c>
      <c r="F61" s="142">
        <f>+'St 1.1'!F61+'St 1.2'!F61+'St 1.3'!F61</f>
        <v>668670.7240211789</v>
      </c>
      <c r="G61" s="142">
        <f>+'St 1.1'!G61+'St 1.2'!G61+'St 1.3'!G61</f>
        <v>746240.33900261158</v>
      </c>
      <c r="H61" s="142">
        <f>+'St 1.1'!H61+'St 1.2'!H61+'St 1.3'!H61</f>
        <v>816958.74668451585</v>
      </c>
      <c r="I61" s="142">
        <f>+'St 1.1'!I61+'St 1.2'!I61+'St 1.3'!I61</f>
        <v>736836.19007167546</v>
      </c>
      <c r="J61" s="142">
        <f>+'St 1.1'!J61+'St 1.2'!J61+'St 1.3'!J61</f>
        <v>913499.52001352038</v>
      </c>
      <c r="K61" s="142">
        <f>+'St 1.1'!K61+'St 1.2'!K61+'St 1.3'!K61</f>
        <v>943092.3584336912</v>
      </c>
      <c r="L61" s="142">
        <f>+'St 1.1'!L61+'St 1.2'!L61+'St 1.3'!L61</f>
        <v>987749.41418256005</v>
      </c>
      <c r="M61" s="142">
        <f>+'St 1.1'!M61+'St 1.2'!M61+'St 1.3'!M61</f>
        <v>791231.68254285248</v>
      </c>
      <c r="N61" s="143"/>
      <c r="O61" s="142">
        <f>+'St 1.1'!O61+'St 1.2'!O61+'St 1.3'!O61</f>
        <v>120259.35213399206</v>
      </c>
      <c r="P61" s="142">
        <f>+'St 1.1'!P61+'St 1.2'!P61+'St 1.3'!P61</f>
        <v>68784.982326641097</v>
      </c>
      <c r="Q61" s="142">
        <f>+'St 1.1'!Q61+'St 1.2'!Q61+'St 1.3'!Q61</f>
        <v>79359.11949406151</v>
      </c>
      <c r="R61" s="142">
        <f>+'St 1.1'!R61+'St 1.2'!R61+'St 1.3'!R61</f>
        <v>64553.986575457289</v>
      </c>
      <c r="S61" s="142">
        <f>+'St 1.1'!S61+'St 1.2'!S61+'St 1.3'!S61</f>
        <v>-79255.727134433779</v>
      </c>
      <c r="T61" s="142">
        <f>+'St 1.1'!T61+'St 1.2'!T61+'St 1.3'!T61</f>
        <v>174536.54404964487</v>
      </c>
      <c r="U61" s="142">
        <f>+'St 1.1'!U61+'St 1.2'!U61+'St 1.3'!U61</f>
        <v>32001.755630270764</v>
      </c>
      <c r="V61" s="142">
        <f>+'St 1.1'!V61+'St 1.2'!V61+'St 1.3'!V61</f>
        <v>46666.007280868915</v>
      </c>
      <c r="W61" s="142">
        <f>+'St 1.1'!W61+'St 1.2'!W61+'St 1.3'!W61</f>
        <v>-195295.79022916968</v>
      </c>
      <c r="X61" s="145"/>
      <c r="Y61" s="142">
        <f>+'St 1.1'!Y61+'St 1.2'!Y61+'St 1.3'!Y61</f>
        <v>0</v>
      </c>
      <c r="Z61" s="142">
        <f>+'St 1.1'!Z61+'St 1.2'!Z61+'St 1.3'!Z61</f>
        <v>0</v>
      </c>
      <c r="AA61" s="142">
        <f>+'St 1.1'!AA61+'St 1.2'!AA61+'St 1.3'!AA61</f>
        <v>0</v>
      </c>
      <c r="AB61" s="142">
        <f>+'St 1.1'!AB61+'St 1.2'!AB61+'St 1.3'!AB61</f>
        <v>0</v>
      </c>
      <c r="AC61" s="142">
        <f>+'St 1.1'!AC61+'St 1.2'!AC61+'St 1.3'!AC61</f>
        <v>0</v>
      </c>
      <c r="AD61" s="142">
        <f>+'St 1.1'!AD61+'St 1.2'!AD61+'St 1.3'!AD61</f>
        <v>0</v>
      </c>
      <c r="AE61" s="142">
        <f>+'St 1.1'!AE61+'St 1.2'!AE61+'St 1.3'!AE61</f>
        <v>0</v>
      </c>
      <c r="AF61" s="142">
        <f>+'St 1.1'!AF61+'St 1.2'!AF61+'St 1.3'!AF61</f>
        <v>0</v>
      </c>
      <c r="AG61" s="142">
        <f>+'St 1.1'!AG61+'St 1.2'!AG61+'St 1.3'!AG61</f>
        <v>0</v>
      </c>
    </row>
    <row r="62" spans="1:33" s="45" customFormat="1">
      <c r="A62" s="38"/>
      <c r="B62" s="29" t="s">
        <v>10</v>
      </c>
      <c r="C62" s="209" t="s">
        <v>298</v>
      </c>
      <c r="D62" s="139">
        <f>+'St 1.1'!D62+'St 1.2'!D62+'St 1.3'!D62</f>
        <v>809371.88145933393</v>
      </c>
      <c r="E62" s="139">
        <f>+'St 1.1'!E62+'St 1.2'!E62+'St 1.3'!E62</f>
        <v>942329.03308277635</v>
      </c>
      <c r="F62" s="139">
        <f>+'St 1.1'!F62+'St 1.2'!F62+'St 1.3'!F62</f>
        <v>1070215.5576354214</v>
      </c>
      <c r="G62" s="139">
        <f>+'St 1.1'!G62+'St 1.2'!G62+'St 1.3'!G62</f>
        <v>1341224.413728151</v>
      </c>
      <c r="H62" s="139">
        <f>+'St 1.1'!H62+'St 1.2'!H62+'St 1.3'!H62</f>
        <v>1518931.0329632042</v>
      </c>
      <c r="I62" s="139">
        <f>+'St 1.1'!I62+'St 1.2'!I62+'St 1.3'!I62</f>
        <v>2075086.4471967735</v>
      </c>
      <c r="J62" s="139">
        <f>+'St 1.1'!J62+'St 1.2'!J62+'St 1.3'!J62</f>
        <v>2485651.1965184752</v>
      </c>
      <c r="K62" s="139">
        <f>+'St 1.1'!K62+'St 1.2'!K62+'St 1.3'!K62</f>
        <v>2794700.4548284891</v>
      </c>
      <c r="L62" s="139">
        <f>+'St 1.1'!L62+'St 1.2'!L62+'St 1.3'!L62</f>
        <v>2717885.5070192679</v>
      </c>
      <c r="M62" s="139">
        <f>+'St 1.1'!M62+'St 1.2'!M62+'St 1.3'!M62</f>
        <v>3634949.6280576955</v>
      </c>
      <c r="N62" s="146"/>
      <c r="O62" s="139">
        <f>+'St 1.1'!O62+'St 1.2'!O62+'St 1.3'!O62</f>
        <v>93019.064223442605</v>
      </c>
      <c r="P62" s="139">
        <f>+'St 1.1'!P62+'St 1.2'!P62+'St 1.3'!P62</f>
        <v>57285.833352644848</v>
      </c>
      <c r="Q62" s="139">
        <f>+'St 1.1'!Q62+'St 1.2'!Q62+'St 1.3'!Q62</f>
        <v>115015.82059272955</v>
      </c>
      <c r="R62" s="139">
        <f>+'St 1.1'!R62+'St 1.2'!R62+'St 1.3'!R62</f>
        <v>159583.51628505313</v>
      </c>
      <c r="S62" s="139">
        <f>+'St 1.1'!S62+'St 1.2'!S62+'St 1.3'!S62</f>
        <v>375077.95545256953</v>
      </c>
      <c r="T62" s="139">
        <f>+'St 1.1'!T62+'St 1.2'!T62+'St 1.3'!T62</f>
        <v>296712.05570980103</v>
      </c>
      <c r="U62" s="139">
        <f>+'St 1.1'!U62+'St 1.2'!U62+'St 1.3'!U62</f>
        <v>170141.49831001397</v>
      </c>
      <c r="V62" s="139">
        <f>+'St 1.1'!V62+'St 1.2'!V62+'St 1.3'!V62</f>
        <v>162856.40662605496</v>
      </c>
      <c r="W62" s="139">
        <f>+'St 1.1'!W62+'St 1.2'!W62+'St 1.3'!W62</f>
        <v>214217.54561232807</v>
      </c>
      <c r="X62" s="141"/>
      <c r="Y62" s="139">
        <f>+'St 1.1'!Y62+'St 1.2'!Y62+'St 1.3'!Y62</f>
        <v>38296.16999999994</v>
      </c>
      <c r="Z62" s="139">
        <f>+'St 1.1'!Z62+'St 1.2'!Z62+'St 1.3'!Z62</f>
        <v>68665.73000000001</v>
      </c>
      <c r="AA62" s="139">
        <f>+'St 1.1'!AA62+'St 1.2'!AA62+'St 1.3'!AA62</f>
        <v>154226.85000000006</v>
      </c>
      <c r="AB62" s="139">
        <f>+'St 1.1'!AB62+'St 1.2'!AB62+'St 1.3'!AB62</f>
        <v>15886.059999999899</v>
      </c>
      <c r="AC62" s="139">
        <f>+'St 1.1'!AC62+'St 1.2'!AC62+'St 1.3'!AC62</f>
        <v>178746.47</v>
      </c>
      <c r="AD62" s="139">
        <f>+'St 1.1'!AD62+'St 1.2'!AD62+'St 1.3'!AD62</f>
        <v>109619.69000000074</v>
      </c>
      <c r="AE62" s="139">
        <f>+'St 1.1'!AE62+'St 1.2'!AE62+'St 1.3'!AE62</f>
        <v>133847.75999999966</v>
      </c>
      <c r="AF62" s="139">
        <f>+'St 1.1'!AF62+'St 1.2'!AF62+'St 1.3'!AF62</f>
        <v>-240682.35240427614</v>
      </c>
      <c r="AG62" s="139">
        <f>+'St 1.1'!AG62+'St 1.2'!AG62+'St 1.3'!AG62</f>
        <v>701817.49903800013</v>
      </c>
    </row>
    <row r="63" spans="1:33" s="45" customFormat="1">
      <c r="A63" s="38"/>
      <c r="B63" s="31" t="s">
        <v>26</v>
      </c>
      <c r="C63" s="209" t="s">
        <v>299</v>
      </c>
      <c r="D63" s="139">
        <f>+'St 1.1'!D63+'St 1.2'!D63+'St 1.3'!D63</f>
        <v>231033.48186258599</v>
      </c>
      <c r="E63" s="139">
        <f>+'St 1.1'!E63+'St 1.2'!E63+'St 1.3'!E63</f>
        <v>252514.45748878317</v>
      </c>
      <c r="F63" s="139">
        <f>+'St 1.1'!F63+'St 1.2'!F63+'St 1.3'!F63</f>
        <v>258623.78878549847</v>
      </c>
      <c r="G63" s="139">
        <f>+'St 1.1'!G63+'St 1.2'!G63+'St 1.3'!G63</f>
        <v>280189.9268789427</v>
      </c>
      <c r="H63" s="139">
        <f>+'St 1.1'!H63+'St 1.2'!H63+'St 1.3'!H63</f>
        <v>310700.81755527447</v>
      </c>
      <c r="I63" s="139">
        <f>+'St 1.1'!I63+'St 1.2'!I63+'St 1.3'!I63</f>
        <v>334214.52943222225</v>
      </c>
      <c r="J63" s="139">
        <f>+'St 1.1'!J63+'St 1.2'!J63+'St 1.3'!J63</f>
        <v>382691.71689052571</v>
      </c>
      <c r="K63" s="139">
        <f>+'St 1.1'!K63+'St 1.2'!K63+'St 1.3'!K63</f>
        <v>451810.502789455</v>
      </c>
      <c r="L63" s="139">
        <f>+'St 1.1'!L63+'St 1.2'!L63+'St 1.3'!L63</f>
        <v>528401.88111023873</v>
      </c>
      <c r="M63" s="139">
        <f>+'St 1.1'!M63+'St 1.2'!M63+'St 1.3'!M63</f>
        <v>544804.94696282502</v>
      </c>
      <c r="N63" s="146"/>
      <c r="O63" s="139">
        <f>+'St 1.1'!O63+'St 1.2'!O63+'St 1.3'!O63</f>
        <v>19839.058226197187</v>
      </c>
      <c r="P63" s="139">
        <f>+'St 1.1'!P63+'St 1.2'!P63+'St 1.3'!P63</f>
        <v>4174.3700967153136</v>
      </c>
      <c r="Q63" s="139">
        <f>+'St 1.1'!Q63+'St 1.2'!Q63+'St 1.3'!Q63</f>
        <v>19799.952593444243</v>
      </c>
      <c r="R63" s="139">
        <f>+'St 1.1'!R63+'St 1.2'!R63+'St 1.3'!R63</f>
        <v>28273.847726331769</v>
      </c>
      <c r="S63" s="139">
        <f>+'St 1.1'!S63+'St 1.2'!S63+'St 1.3'!S63</f>
        <v>21182.723095947764</v>
      </c>
      <c r="T63" s="139">
        <f>+'St 1.1'!T63+'St 1.2'!T63+'St 1.3'!T63</f>
        <v>44244.183846403459</v>
      </c>
      <c r="U63" s="139">
        <f>+'St 1.1'!U63+'St 1.2'!U63+'St 1.3'!U63</f>
        <v>64058.785898929287</v>
      </c>
      <c r="V63" s="139">
        <f>+'St 1.1'!V63+'St 1.2'!V63+'St 1.3'!V63</f>
        <v>75580.380351783679</v>
      </c>
      <c r="W63" s="139">
        <f>+'St 1.1'!W63+'St 1.2'!W63+'St 1.3'!W63</f>
        <v>15373.989464486371</v>
      </c>
      <c r="X63" s="141"/>
      <c r="Y63" s="139">
        <f>+'St 1.1'!Y63+'St 1.2'!Y63+'St 1.3'!Y63</f>
        <v>0</v>
      </c>
      <c r="Z63" s="139">
        <f>+'St 1.1'!Z63+'St 1.2'!Z63+'St 1.3'!Z63</f>
        <v>0</v>
      </c>
      <c r="AA63" s="139">
        <f>+'St 1.1'!AA63+'St 1.2'!AA63+'St 1.3'!AA63</f>
        <v>0</v>
      </c>
      <c r="AB63" s="139">
        <f>+'St 1.1'!AB63+'St 1.2'!AB63+'St 1.3'!AB63</f>
        <v>0</v>
      </c>
      <c r="AC63" s="139">
        <f>+'St 1.1'!AC63+'St 1.2'!AC63+'St 1.3'!AC63</f>
        <v>0</v>
      </c>
      <c r="AD63" s="139">
        <f>+'St 1.1'!AD63+'St 1.2'!AD63+'St 1.3'!AD63</f>
        <v>0</v>
      </c>
      <c r="AE63" s="139">
        <f>+'St 1.1'!AE63+'St 1.2'!AE63+'St 1.3'!AE63</f>
        <v>0</v>
      </c>
      <c r="AF63" s="139">
        <f>+'St 1.1'!AF63+'St 1.2'!AF63+'St 1.3'!AF63</f>
        <v>0</v>
      </c>
      <c r="AG63" s="139">
        <f>+'St 1.1'!AG63+'St 1.2'!AG63+'St 1.3'!AG63</f>
        <v>0</v>
      </c>
    </row>
    <row r="64" spans="1:33">
      <c r="B64" s="208" t="s">
        <v>40</v>
      </c>
      <c r="C64" s="211"/>
      <c r="D64" s="142">
        <f>+'St 1.1'!D64+'St 1.2'!D64+'St 1.3'!D64</f>
        <v>165650.64132864447</v>
      </c>
      <c r="E64" s="142">
        <f>+'St 1.1'!E64+'St 1.2'!E64+'St 1.3'!E64</f>
        <v>179350.71922058673</v>
      </c>
      <c r="F64" s="142">
        <f>+'St 1.1'!F64+'St 1.2'!F64+'St 1.3'!F64</f>
        <v>179682.51361084491</v>
      </c>
      <c r="G64" s="142">
        <f>+'St 1.1'!G64+'St 1.2'!G64+'St 1.3'!G64</f>
        <v>191034.83218627813</v>
      </c>
      <c r="H64" s="142">
        <f>+'St 1.1'!H64+'St 1.2'!H64+'St 1.3'!H64</f>
        <v>211635.07178213686</v>
      </c>
      <c r="I64" s="142">
        <f>+'St 1.1'!I64+'St 1.2'!I64+'St 1.3'!I64</f>
        <v>230458.11364303244</v>
      </c>
      <c r="J64" s="142">
        <f>+'St 1.1'!J64+'St 1.2'!J64+'St 1.3'!J64</f>
        <v>248939.68295779181</v>
      </c>
      <c r="K64" s="142">
        <f>+'St 1.1'!K64+'St 1.2'!K64+'St 1.3'!K64</f>
        <v>301866.21716169373</v>
      </c>
      <c r="L64" s="142">
        <f>+'St 1.1'!L64+'St 1.2'!L64+'St 1.3'!L64</f>
        <v>365932.17592431384</v>
      </c>
      <c r="M64" s="142">
        <f>+'St 1.1'!M64+'St 1.2'!M64+'St 1.3'!M64</f>
        <v>373664.20295957918</v>
      </c>
      <c r="N64" s="143"/>
      <c r="O64" s="142">
        <f>+'St 1.1'!O64+'St 1.2'!O64+'St 1.3'!O64</f>
        <v>11998.018098681659</v>
      </c>
      <c r="P64" s="142">
        <f>+'St 1.1'!P64+'St 1.2'!P64+'St 1.3'!P64</f>
        <v>-1329.2468264495171</v>
      </c>
      <c r="Q64" s="142">
        <f>+'St 1.1'!Q64+'St 1.2'!Q64+'St 1.3'!Q64</f>
        <v>9671.2262174843017</v>
      </c>
      <c r="R64" s="142">
        <f>+'St 1.1'!R64+'St 1.2'!R64+'St 1.3'!R64</f>
        <v>18158.412885141239</v>
      </c>
      <c r="S64" s="142">
        <f>+'St 1.1'!S64+'St 1.2'!S64+'St 1.3'!S64</f>
        <v>16689.724491635392</v>
      </c>
      <c r="T64" s="142">
        <f>+'St 1.1'!T64+'St 1.2'!T64+'St 1.3'!T64</f>
        <v>14173.296248656003</v>
      </c>
      <c r="U64" s="142">
        <f>+'St 1.1'!U64+'St 1.2'!U64+'St 1.3'!U64</f>
        <v>46873.182223259108</v>
      </c>
      <c r="V64" s="142">
        <f>+'St 1.1'!V64+'St 1.2'!V64+'St 1.3'!V64</f>
        <v>62036.518994909624</v>
      </c>
      <c r="W64" s="142">
        <f>+'St 1.1'!W64+'St 1.2'!W64+'St 1.3'!W64</f>
        <v>6051.6394516098153</v>
      </c>
      <c r="X64" s="145"/>
      <c r="Y64" s="142">
        <f>+'St 1.1'!Y64+'St 1.2'!Y64+'St 1.3'!Y64</f>
        <v>0</v>
      </c>
      <c r="Z64" s="142">
        <f>+'St 1.1'!Z64+'St 1.2'!Z64+'St 1.3'!Z64</f>
        <v>0</v>
      </c>
      <c r="AA64" s="142">
        <f>+'St 1.1'!AA64+'St 1.2'!AA64+'St 1.3'!AA64</f>
        <v>0</v>
      </c>
      <c r="AB64" s="142">
        <f>+'St 1.1'!AB64+'St 1.2'!AB64+'St 1.3'!AB64</f>
        <v>0</v>
      </c>
      <c r="AC64" s="142">
        <f>+'St 1.1'!AC64+'St 1.2'!AC64+'St 1.3'!AC64</f>
        <v>0</v>
      </c>
      <c r="AD64" s="142">
        <f>+'St 1.1'!AD64+'St 1.2'!AD64+'St 1.3'!AD64</f>
        <v>0</v>
      </c>
      <c r="AE64" s="142">
        <f>+'St 1.1'!AE64+'St 1.2'!AE64+'St 1.3'!AE64</f>
        <v>0</v>
      </c>
      <c r="AF64" s="142">
        <f>+'St 1.1'!AF64+'St 1.2'!AF64+'St 1.3'!AF64</f>
        <v>0</v>
      </c>
      <c r="AG64" s="142">
        <f>+'St 1.1'!AG64+'St 1.2'!AG64+'St 1.3'!AG64</f>
        <v>0</v>
      </c>
    </row>
    <row r="65" spans="1:33">
      <c r="B65" s="6" t="s">
        <v>41</v>
      </c>
      <c r="C65" s="211"/>
      <c r="D65" s="142">
        <f>+'St 1.1'!D65+'St 1.2'!D65+'St 1.3'!D65</f>
        <v>471.04371232552637</v>
      </c>
      <c r="E65" s="142">
        <f>+'St 1.1'!E65+'St 1.2'!E65+'St 1.3'!E65</f>
        <v>478.6191583762386</v>
      </c>
      <c r="F65" s="142">
        <f>+'St 1.1'!F65+'St 1.2'!F65+'St 1.3'!F65</f>
        <v>491.66999999999996</v>
      </c>
      <c r="G65" s="142">
        <f>+'St 1.1'!G65+'St 1.2'!G65+'St 1.3'!G65</f>
        <v>843.04</v>
      </c>
      <c r="H65" s="142">
        <f>+'St 1.1'!H65+'St 1.2'!H65+'St 1.3'!H65</f>
        <v>1868.6899999999998</v>
      </c>
      <c r="I65" s="142">
        <f>+'St 1.1'!I65+'St 1.2'!I65+'St 1.3'!I65</f>
        <v>1706.46</v>
      </c>
      <c r="J65" s="142">
        <f>+'St 1.1'!J65+'St 1.2'!J65+'St 1.3'!J65</f>
        <v>1570.6774894536095</v>
      </c>
      <c r="K65" s="142">
        <f>+'St 1.1'!K65+'St 1.2'!K65+'St 1.3'!K65</f>
        <v>132.85359011796663</v>
      </c>
      <c r="L65" s="142">
        <f>+'St 1.1'!L65+'St 1.2'!L65+'St 1.3'!L65</f>
        <v>186.0078219002298</v>
      </c>
      <c r="M65" s="142">
        <f>+'St 1.1'!M65+'St 1.2'!M65+'St 1.3'!M65</f>
        <v>254.83098978697691</v>
      </c>
      <c r="N65" s="143"/>
      <c r="O65" s="142">
        <f>+'St 1.1'!O65+'St 1.2'!O65+'St 1.3'!O65</f>
        <v>0.57544605071220389</v>
      </c>
      <c r="P65" s="142">
        <f>+'St 1.1'!P65+'St 1.2'!P65+'St 1.3'!P65</f>
        <v>8.1508416237614103</v>
      </c>
      <c r="Q65" s="142">
        <f>+'St 1.1'!Q65+'St 1.2'!Q65+'St 1.3'!Q65</f>
        <v>349.27</v>
      </c>
      <c r="R65" s="142">
        <f>+'St 1.1'!R65+'St 1.2'!R65+'St 1.3'!R65</f>
        <v>23.550000000000004</v>
      </c>
      <c r="S65" s="142">
        <f>+'St 1.1'!S65+'St 1.2'!S65+'St 1.3'!S65</f>
        <v>-151.92999999999998</v>
      </c>
      <c r="T65" s="142">
        <f>+'St 1.1'!T65+'St 1.2'!T65+'St 1.3'!T65</f>
        <v>-108.98251054639046</v>
      </c>
      <c r="U65" s="142">
        <f>+'St 1.1'!U65+'St 1.2'!U65+'St 1.3'!U65</f>
        <v>12.176100664357126</v>
      </c>
      <c r="V65" s="142">
        <f>+'St 1.1'!V65+'St 1.2'!V65+'St 1.3'!V65</f>
        <v>53.154231782263153</v>
      </c>
      <c r="W65" s="142">
        <f>+'St 1.1'!W65+'St 1.2'!W65+'St 1.3'!W65</f>
        <v>67.823167886747115</v>
      </c>
      <c r="X65" s="145"/>
      <c r="Y65" s="142">
        <f>+'St 1.1'!Y65+'St 1.2'!Y65+'St 1.3'!Y65</f>
        <v>0</v>
      </c>
      <c r="Z65" s="142">
        <f>+'St 1.1'!Z65+'St 1.2'!Z65+'St 1.3'!Z65</f>
        <v>0</v>
      </c>
      <c r="AA65" s="142">
        <f>+'St 1.1'!AA65+'St 1.2'!AA65+'St 1.3'!AA65</f>
        <v>0</v>
      </c>
      <c r="AB65" s="142">
        <f>+'St 1.1'!AB65+'St 1.2'!AB65+'St 1.3'!AB65</f>
        <v>0</v>
      </c>
      <c r="AC65" s="142">
        <f>+'St 1.1'!AC65+'St 1.2'!AC65+'St 1.3'!AC65</f>
        <v>0</v>
      </c>
      <c r="AD65" s="142">
        <f>+'St 1.1'!AD65+'St 1.2'!AD65+'St 1.3'!AD65</f>
        <v>0</v>
      </c>
      <c r="AE65" s="142">
        <f>+'St 1.1'!AE65+'St 1.2'!AE65+'St 1.3'!AE65</f>
        <v>0</v>
      </c>
      <c r="AF65" s="142">
        <f>+'St 1.1'!AF65+'St 1.2'!AF65+'St 1.3'!AF65</f>
        <v>0</v>
      </c>
      <c r="AG65" s="142">
        <f>+'St 1.1'!AG65+'St 1.2'!AG65+'St 1.3'!AG65</f>
        <v>0</v>
      </c>
    </row>
    <row r="66" spans="1:33">
      <c r="B66" s="6" t="s">
        <v>42</v>
      </c>
      <c r="C66" s="211"/>
      <c r="D66" s="142">
        <f>+'St 1.1'!D66+'St 1.2'!D66+'St 1.3'!D66</f>
        <v>23129.636222640973</v>
      </c>
      <c r="E66" s="142">
        <f>+'St 1.1'!E66+'St 1.2'!E66+'St 1.3'!E66</f>
        <v>27215.490664288496</v>
      </c>
      <c r="F66" s="142">
        <f>+'St 1.1'!F66+'St 1.2'!F66+'St 1.3'!F66</f>
        <v>24787.879587876188</v>
      </c>
      <c r="G66" s="142">
        <f>+'St 1.1'!G66+'St 1.2'!G66+'St 1.3'!G66</f>
        <v>33705.209368005555</v>
      </c>
      <c r="H66" s="142">
        <f>+'St 1.1'!H66+'St 1.2'!H66+'St 1.3'!H66</f>
        <v>39598.337228980534</v>
      </c>
      <c r="I66" s="142">
        <f>+'St 1.1'!I66+'St 1.2'!I66+'St 1.3'!I66</f>
        <v>40520.38594789138</v>
      </c>
      <c r="J66" s="142">
        <f>+'St 1.1'!J66+'St 1.2'!J66+'St 1.3'!J66</f>
        <v>44560.868271652391</v>
      </c>
      <c r="K66" s="142">
        <f>+'St 1.1'!K66+'St 1.2'!K66+'St 1.3'!K66</f>
        <v>55367.029709485447</v>
      </c>
      <c r="L66" s="142">
        <f>+'St 1.1'!L66+'St 1.2'!L66+'St 1.3'!L66</f>
        <v>60506.144297169405</v>
      </c>
      <c r="M66" s="142">
        <f>+'St 1.1'!M66+'St 1.2'!M66+'St 1.3'!M66</f>
        <v>58601.462327709305</v>
      </c>
      <c r="N66" s="143"/>
      <c r="O66" s="142">
        <f>+'St 1.1'!O66+'St 1.2'!O66+'St 1.3'!O66</f>
        <v>4085.8544416475288</v>
      </c>
      <c r="P66" s="142">
        <f>+'St 1.1'!P66+'St 1.2'!P66+'St 1.3'!P66</f>
        <v>-2427.6110764123086</v>
      </c>
      <c r="Q66" s="142">
        <f>+'St 1.1'!Q66+'St 1.2'!Q66+'St 1.3'!Q66</f>
        <v>8917.3297801293629</v>
      </c>
      <c r="R66" s="142">
        <f>+'St 1.1'!R66+'St 1.2'!R66+'St 1.3'!R66</f>
        <v>5875.3763809749771</v>
      </c>
      <c r="S66" s="142">
        <f>+'St 1.1'!S66+'St 1.2'!S66+'St 1.3'!S66</f>
        <v>900.47762403084789</v>
      </c>
      <c r="T66" s="142">
        <f>+'St 1.1'!T66+'St 1.2'!T66+'St 1.3'!T66</f>
        <v>4040.482323761009</v>
      </c>
      <c r="U66" s="142">
        <f>+'St 1.1'!U66+'St 1.2'!U66+'St 1.3'!U66</f>
        <v>10806.161437833065</v>
      </c>
      <c r="V66" s="142">
        <f>+'St 1.1'!V66+'St 1.2'!V66+'St 1.3'!V66</f>
        <v>5139.1155625639558</v>
      </c>
      <c r="W66" s="142">
        <f>+'St 1.1'!W66+'St 1.2'!W66+'St 1.3'!W66</f>
        <v>-1904.7203694601053</v>
      </c>
      <c r="X66" s="145"/>
      <c r="Y66" s="142">
        <f>+'St 1.1'!Y66+'St 1.2'!Y66+'St 1.3'!Y66</f>
        <v>0</v>
      </c>
      <c r="Z66" s="142">
        <f>+'St 1.1'!Z66+'St 1.2'!Z66+'St 1.3'!Z66</f>
        <v>0</v>
      </c>
      <c r="AA66" s="142">
        <f>+'St 1.1'!AA66+'St 1.2'!AA66+'St 1.3'!AA66</f>
        <v>0</v>
      </c>
      <c r="AB66" s="142">
        <f>+'St 1.1'!AB66+'St 1.2'!AB66+'St 1.3'!AB66</f>
        <v>0</v>
      </c>
      <c r="AC66" s="142">
        <f>+'St 1.1'!AC66+'St 1.2'!AC66+'St 1.3'!AC66</f>
        <v>0</v>
      </c>
      <c r="AD66" s="142">
        <f>+'St 1.1'!AD66+'St 1.2'!AD66+'St 1.3'!AD66</f>
        <v>0</v>
      </c>
      <c r="AE66" s="142">
        <f>+'St 1.1'!AE66+'St 1.2'!AE66+'St 1.3'!AE66</f>
        <v>0</v>
      </c>
      <c r="AF66" s="142">
        <f>+'St 1.1'!AF66+'St 1.2'!AF66+'St 1.3'!AF66</f>
        <v>0</v>
      </c>
      <c r="AG66" s="142">
        <f>+'St 1.1'!AG66+'St 1.2'!AG66+'St 1.3'!AG66</f>
        <v>0</v>
      </c>
    </row>
    <row r="67" spans="1:33">
      <c r="B67" s="6" t="s">
        <v>43</v>
      </c>
      <c r="C67" s="211"/>
      <c r="D67" s="142">
        <f>+'St 1.1'!D67+'St 1.2'!D67+'St 1.3'!D67</f>
        <v>31894.5894298163</v>
      </c>
      <c r="E67" s="142">
        <f>+'St 1.1'!E67+'St 1.2'!E67+'St 1.3'!E67</f>
        <v>34062.491337730935</v>
      </c>
      <c r="F67" s="142">
        <f>+'St 1.1'!F67+'St 1.2'!F67+'St 1.3'!F67</f>
        <v>34741.362386099136</v>
      </c>
      <c r="G67" s="142">
        <f>+'St 1.1'!G67+'St 1.2'!G67+'St 1.3'!G67</f>
        <v>36434.352885448941</v>
      </c>
      <c r="H67" s="142">
        <f>+'St 1.1'!H67+'St 1.2'!H67+'St 1.3'!H67</f>
        <v>37681.359412943151</v>
      </c>
      <c r="I67" s="142">
        <f>+'St 1.1'!I67+'St 1.2'!I67+'St 1.3'!I67</f>
        <v>40641.366322380418</v>
      </c>
      <c r="J67" s="142">
        <f>+'St 1.1'!J67+'St 1.2'!J67+'St 1.3'!J67</f>
        <v>35841.499317763883</v>
      </c>
      <c r="K67" s="142">
        <f>+'St 1.1'!K67+'St 1.2'!K67+'St 1.3'!K67</f>
        <v>41641.084395124009</v>
      </c>
      <c r="L67" s="142">
        <f>+'St 1.1'!L67+'St 1.2'!L67+'St 1.3'!L67</f>
        <v>48993.251628914819</v>
      </c>
      <c r="M67" s="142">
        <f>+'St 1.1'!M67+'St 1.2'!M67+'St 1.3'!M67</f>
        <v>49763.395533334049</v>
      </c>
      <c r="N67" s="143"/>
      <c r="O67" s="142">
        <f>+'St 1.1'!O67+'St 1.2'!O67+'St 1.3'!O67</f>
        <v>2173.4353075622976</v>
      </c>
      <c r="P67" s="142">
        <f>+'St 1.1'!P67+'St 1.2'!P67+'St 1.3'!P67</f>
        <v>653.66904597248583</v>
      </c>
      <c r="Q67" s="142">
        <f>+'St 1.1'!Q67+'St 1.2'!Q67+'St 1.3'!Q67</f>
        <v>1685.1615065758692</v>
      </c>
      <c r="R67" s="142">
        <f>+'St 1.1'!R67+'St 1.2'!R67+'St 1.3'!R67</f>
        <v>1252.164220662281</v>
      </c>
      <c r="S67" s="142">
        <f>+'St 1.1'!S67+'St 1.2'!S67+'St 1.3'!S67</f>
        <v>2925.1924363197395</v>
      </c>
      <c r="T67" s="142">
        <f>+'St 1.1'!T67+'St 1.2'!T67+'St 1.3'!T67</f>
        <v>-4792.9418400397917</v>
      </c>
      <c r="U67" s="142">
        <f>+'St 1.1'!U67+'St 1.2'!U67+'St 1.3'!U67</f>
        <v>5890.9784057878569</v>
      </c>
      <c r="V67" s="142">
        <f>+'St 1.1'!V67+'St 1.2'!V67+'St 1.3'!V67</f>
        <v>7445.8697018807889</v>
      </c>
      <c r="W67" s="142">
        <f>+'St 1.1'!W67+'St 1.2'!W67+'St 1.3'!W67</f>
        <v>830.0381774914382</v>
      </c>
      <c r="X67" s="145"/>
      <c r="Y67" s="142">
        <f>+'St 1.1'!Y67+'St 1.2'!Y67+'St 1.3'!Y67</f>
        <v>0</v>
      </c>
      <c r="Z67" s="142">
        <f>+'St 1.1'!Z67+'St 1.2'!Z67+'St 1.3'!Z67</f>
        <v>0</v>
      </c>
      <c r="AA67" s="142">
        <f>+'St 1.1'!AA67+'St 1.2'!AA67+'St 1.3'!AA67</f>
        <v>0</v>
      </c>
      <c r="AB67" s="142">
        <f>+'St 1.1'!AB67+'St 1.2'!AB67+'St 1.3'!AB67</f>
        <v>0</v>
      </c>
      <c r="AC67" s="142">
        <f>+'St 1.1'!AC67+'St 1.2'!AC67+'St 1.3'!AC67</f>
        <v>0</v>
      </c>
      <c r="AD67" s="142">
        <f>+'St 1.1'!AD67+'St 1.2'!AD67+'St 1.3'!AD67</f>
        <v>0</v>
      </c>
      <c r="AE67" s="142">
        <f>+'St 1.1'!AE67+'St 1.2'!AE67+'St 1.3'!AE67</f>
        <v>0</v>
      </c>
      <c r="AF67" s="142">
        <f>+'St 1.1'!AF67+'St 1.2'!AF67+'St 1.3'!AF67</f>
        <v>0</v>
      </c>
      <c r="AG67" s="142">
        <f>+'St 1.1'!AG67+'St 1.2'!AG67+'St 1.3'!AG67</f>
        <v>0</v>
      </c>
    </row>
    <row r="68" spans="1:33">
      <c r="B68" s="6" t="s">
        <v>44</v>
      </c>
      <c r="C68" s="211"/>
      <c r="D68" s="142">
        <f>+'St 1.1'!D68+'St 1.2'!D68+'St 1.3'!D68</f>
        <v>70624.035077358392</v>
      </c>
      <c r="E68" s="142">
        <f>+'St 1.1'!E68+'St 1.2'!E68+'St 1.3'!E68</f>
        <v>76006.906329813777</v>
      </c>
      <c r="F68" s="142">
        <f>+'St 1.1'!F68+'St 1.2'!F68+'St 1.3'!F68</f>
        <v>77637.463809111636</v>
      </c>
      <c r="G68" s="142">
        <f>+'St 1.1'!G68+'St 1.2'!G68+'St 1.3'!G68</f>
        <v>77617.493900571615</v>
      </c>
      <c r="H68" s="142">
        <f>+'St 1.1'!H68+'St 1.2'!H68+'St 1.3'!H68</f>
        <v>84820.169951070391</v>
      </c>
      <c r="I68" s="142">
        <f>+'St 1.1'!I68+'St 1.2'!I68+'St 1.3'!I68</f>
        <v>93483.88850809836</v>
      </c>
      <c r="J68" s="142">
        <f>+'St 1.1'!J68+'St 1.2'!J68+'St 1.3'!J68</f>
        <v>106817.79324844116</v>
      </c>
      <c r="K68" s="142">
        <f>+'St 1.1'!K68+'St 1.2'!K68+'St 1.3'!K68</f>
        <v>140358.53527895885</v>
      </c>
      <c r="L68" s="142">
        <f>+'St 1.1'!L68+'St 1.2'!L68+'St 1.3'!L68</f>
        <v>179945.41517262533</v>
      </c>
      <c r="M68" s="142">
        <f>+'St 1.1'!M68+'St 1.2'!M68+'St 1.3'!M68</f>
        <v>185895.85913585825</v>
      </c>
      <c r="N68" s="143"/>
      <c r="O68" s="142">
        <f>+'St 1.1'!O68+'St 1.2'!O68+'St 1.3'!O68</f>
        <v>3630.4967524553817</v>
      </c>
      <c r="P68" s="142">
        <f>+'St 1.1'!P68+'St 1.2'!P68+'St 1.3'!P68</f>
        <v>235.45747929787484</v>
      </c>
      <c r="Q68" s="142">
        <f>+'St 1.1'!Q68+'St 1.2'!Q68+'St 1.3'!Q68</f>
        <v>-1617.8699085400274</v>
      </c>
      <c r="R68" s="142">
        <f>+'St 1.1'!R68+'St 1.2'!R68+'St 1.3'!R68</f>
        <v>5599.2287129987817</v>
      </c>
      <c r="S68" s="142">
        <f>+'St 1.1'!S68+'St 1.2'!S68+'St 1.3'!S68</f>
        <v>6746.6775898779633</v>
      </c>
      <c r="T68" s="142">
        <f>+'St 1.1'!T68+'St 1.2'!T68+'St 1.3'!T68</f>
        <v>8927.1011284428005</v>
      </c>
      <c r="U68" s="142">
        <f>+'St 1.1'!U68+'St 1.2'!U68+'St 1.3'!U68</f>
        <v>25090.7420305177</v>
      </c>
      <c r="V68" s="142">
        <f>+'St 1.1'!V68+'St 1.2'!V68+'St 1.3'!V68</f>
        <v>36586.880198316459</v>
      </c>
      <c r="W68" s="142">
        <f>+'St 1.1'!W68+'St 1.2'!W68+'St 1.3'!W68</f>
        <v>3650.435575132944</v>
      </c>
      <c r="X68" s="145"/>
      <c r="Y68" s="142">
        <f>+'St 1.1'!Y68+'St 1.2'!Y68+'St 1.3'!Y68</f>
        <v>0</v>
      </c>
      <c r="Z68" s="142">
        <f>+'St 1.1'!Z68+'St 1.2'!Z68+'St 1.3'!Z68</f>
        <v>0</v>
      </c>
      <c r="AA68" s="142">
        <f>+'St 1.1'!AA68+'St 1.2'!AA68+'St 1.3'!AA68</f>
        <v>0</v>
      </c>
      <c r="AB68" s="142">
        <f>+'St 1.1'!AB68+'St 1.2'!AB68+'St 1.3'!AB68</f>
        <v>0</v>
      </c>
      <c r="AC68" s="142">
        <f>+'St 1.1'!AC68+'St 1.2'!AC68+'St 1.3'!AC68</f>
        <v>0</v>
      </c>
      <c r="AD68" s="142">
        <f>+'St 1.1'!AD68+'St 1.2'!AD68+'St 1.3'!AD68</f>
        <v>0</v>
      </c>
      <c r="AE68" s="142">
        <f>+'St 1.1'!AE68+'St 1.2'!AE68+'St 1.3'!AE68</f>
        <v>0</v>
      </c>
      <c r="AF68" s="142">
        <f>+'St 1.1'!AF68+'St 1.2'!AF68+'St 1.3'!AF68</f>
        <v>0</v>
      </c>
      <c r="AG68" s="142">
        <f>+'St 1.1'!AG68+'St 1.2'!AG68+'St 1.3'!AG68</f>
        <v>0</v>
      </c>
    </row>
    <row r="69" spans="1:33">
      <c r="B69" s="7" t="s">
        <v>45</v>
      </c>
      <c r="C69" s="212"/>
      <c r="D69" s="142">
        <f>+'St 1.1'!D69+'St 1.2'!D69+'St 1.3'!D69</f>
        <v>45264.859705745657</v>
      </c>
      <c r="E69" s="142">
        <f>+'St 1.1'!E69+'St 1.2'!E69+'St 1.3'!E69</f>
        <v>49809.54781145633</v>
      </c>
      <c r="F69" s="142">
        <f>+'St 1.1'!F69+'St 1.2'!F69+'St 1.3'!F69</f>
        <v>52108.103879898859</v>
      </c>
      <c r="G69" s="142">
        <f>+'St 1.1'!G69+'St 1.2'!G69+'St 1.3'!G69</f>
        <v>51413.298908648714</v>
      </c>
      <c r="H69" s="142">
        <f>+'St 1.1'!H69+'St 1.2'!H69+'St 1.3'!H69</f>
        <v>57966.97014874361</v>
      </c>
      <c r="I69" s="142">
        <f>+'St 1.1'!I69+'St 1.2'!I69+'St 1.3'!I69</f>
        <v>65884.747663678834</v>
      </c>
      <c r="J69" s="142">
        <f>+'St 1.1'!J69+'St 1.2'!J69+'St 1.3'!J69</f>
        <v>85915.810683905249</v>
      </c>
      <c r="K69" s="142">
        <f>+'St 1.1'!K69+'St 1.2'!K69+'St 1.3'!K69</f>
        <v>119425.59140252153</v>
      </c>
      <c r="L69" s="142">
        <f>+'St 1.1'!L69+'St 1.2'!L69+'St 1.3'!L69</f>
        <v>155971.30094535393</v>
      </c>
      <c r="M69" s="142">
        <f>+'St 1.1'!M69+'St 1.2'!M69+'St 1.3'!M69</f>
        <v>157476.54358610787</v>
      </c>
      <c r="N69" s="143"/>
      <c r="O69" s="142">
        <f>+'St 1.1'!O69+'St 1.2'!O69+'St 1.3'!O69</f>
        <v>2792.3136057106731</v>
      </c>
      <c r="P69" s="142">
        <f>+'St 1.1'!P69+'St 1.2'!P69+'St 1.3'!P69</f>
        <v>903.45606844252461</v>
      </c>
      <c r="Q69" s="142">
        <f>+'St 1.1'!Q69+'St 1.2'!Q69+'St 1.3'!Q69</f>
        <v>-2292.7049712501371</v>
      </c>
      <c r="R69" s="142">
        <f>+'St 1.1'!R69+'St 1.2'!R69+'St 1.3'!R69</f>
        <v>4950.2239025948911</v>
      </c>
      <c r="S69" s="142">
        <f>+'St 1.1'!S69+'St 1.2'!S69+'St 1.3'!S69</f>
        <v>6000.7365477852209</v>
      </c>
      <c r="T69" s="142">
        <f>+'St 1.1'!T69+'St 1.2'!T69+'St 1.3'!T69</f>
        <v>15624.259408326418</v>
      </c>
      <c r="U69" s="142">
        <f>+'St 1.1'!U69+'St 1.2'!U69+'St 1.3'!U69</f>
        <v>25059.780718616279</v>
      </c>
      <c r="V69" s="142">
        <f>+'St 1.1'!V69+'St 1.2'!V69+'St 1.3'!V69</f>
        <v>33545.709847482402</v>
      </c>
      <c r="W69" s="142">
        <f>+'St 1.1'!W69+'St 1.2'!W69+'St 1.3'!W69</f>
        <v>-794.76574734606766</v>
      </c>
      <c r="X69" s="145"/>
      <c r="Y69" s="142">
        <f>+'St 1.1'!Y69+'St 1.2'!Y69+'St 1.3'!Y69</f>
        <v>0</v>
      </c>
      <c r="Z69" s="142">
        <f>+'St 1.1'!Z69+'St 1.2'!Z69+'St 1.3'!Z69</f>
        <v>0</v>
      </c>
      <c r="AA69" s="142">
        <f>+'St 1.1'!AA69+'St 1.2'!AA69+'St 1.3'!AA69</f>
        <v>0</v>
      </c>
      <c r="AB69" s="142">
        <f>+'St 1.1'!AB69+'St 1.2'!AB69+'St 1.3'!AB69</f>
        <v>0</v>
      </c>
      <c r="AC69" s="142">
        <f>+'St 1.1'!AC69+'St 1.2'!AC69+'St 1.3'!AC69</f>
        <v>0</v>
      </c>
      <c r="AD69" s="142">
        <f>+'St 1.1'!AD69+'St 1.2'!AD69+'St 1.3'!AD69</f>
        <v>0</v>
      </c>
      <c r="AE69" s="142">
        <f>+'St 1.1'!AE69+'St 1.2'!AE69+'St 1.3'!AE69</f>
        <v>0</v>
      </c>
      <c r="AF69" s="142">
        <f>+'St 1.1'!AF69+'St 1.2'!AF69+'St 1.3'!AF69</f>
        <v>0</v>
      </c>
      <c r="AG69" s="142">
        <f>+'St 1.1'!AG69+'St 1.2'!AG69+'St 1.3'!AG69</f>
        <v>0</v>
      </c>
    </row>
    <row r="70" spans="1:33">
      <c r="B70" s="7" t="s">
        <v>46</v>
      </c>
      <c r="C70" s="211"/>
      <c r="D70" s="142">
        <f>+'St 1.1'!D70+'St 1.2'!D70+'St 1.3'!D70</f>
        <v>25359.17537161272</v>
      </c>
      <c r="E70" s="142">
        <f>+'St 1.1'!E70+'St 1.2'!E70+'St 1.3'!E70</f>
        <v>26197.358518357432</v>
      </c>
      <c r="F70" s="142">
        <f>+'St 1.1'!F70+'St 1.2'!F70+'St 1.3'!F70</f>
        <v>25529.359929212784</v>
      </c>
      <c r="G70" s="142">
        <f>+'St 1.1'!G70+'St 1.2'!G70+'St 1.3'!G70</f>
        <v>26204.19499192289</v>
      </c>
      <c r="H70" s="142">
        <f>+'St 1.1'!H70+'St 1.2'!H70+'St 1.3'!H70</f>
        <v>26853.199802326784</v>
      </c>
      <c r="I70" s="142">
        <f>+'St 1.1'!I70+'St 1.2'!I70+'St 1.3'!I70</f>
        <v>27599.140844419526</v>
      </c>
      <c r="J70" s="142">
        <f>+'St 1.1'!J70+'St 1.2'!J70+'St 1.3'!J70</f>
        <v>20901.982564535905</v>
      </c>
      <c r="K70" s="142">
        <f>+'St 1.1'!K70+'St 1.2'!K70+'St 1.3'!K70</f>
        <v>20932.94387643733</v>
      </c>
      <c r="L70" s="142">
        <f>+'St 1.1'!L70+'St 1.2'!L70+'St 1.3'!L70</f>
        <v>23974.114227271384</v>
      </c>
      <c r="M70" s="142">
        <f>+'St 1.1'!M70+'St 1.2'!M70+'St 1.3'!M70</f>
        <v>28419.315549750401</v>
      </c>
      <c r="N70" s="143"/>
      <c r="O70" s="142">
        <f>+'St 1.1'!O70+'St 1.2'!O70+'St 1.3'!O70</f>
        <v>838.18314674471094</v>
      </c>
      <c r="P70" s="142">
        <f>+'St 1.1'!P70+'St 1.2'!P70+'St 1.3'!P70</f>
        <v>-667.99858914465051</v>
      </c>
      <c r="Q70" s="142">
        <f>+'St 1.1'!Q70+'St 1.2'!Q70+'St 1.3'!Q70</f>
        <v>674.83506271010754</v>
      </c>
      <c r="R70" s="142">
        <f>+'St 1.1'!R70+'St 1.2'!R70+'St 1.3'!R70</f>
        <v>649.00481040389514</v>
      </c>
      <c r="S70" s="142">
        <f>+'St 1.1'!S70+'St 1.2'!S70+'St 1.3'!S70</f>
        <v>745.94104209274076</v>
      </c>
      <c r="T70" s="142">
        <f>+'St 1.1'!T70+'St 1.2'!T70+'St 1.3'!T70</f>
        <v>-6697.158279883618</v>
      </c>
      <c r="U70" s="142">
        <f>+'St 1.1'!U70+'St 1.2'!U70+'St 1.3'!U70</f>
        <v>30.961311901422505</v>
      </c>
      <c r="V70" s="142">
        <f>+'St 1.1'!V70+'St 1.2'!V70+'St 1.3'!V70</f>
        <v>3041.1703508340543</v>
      </c>
      <c r="W70" s="142">
        <f>+'St 1.1'!W70+'St 1.2'!W70+'St 1.3'!W70</f>
        <v>4445.2013224790189</v>
      </c>
      <c r="X70" s="145"/>
      <c r="Y70" s="142">
        <f>+'St 1.1'!Y70+'St 1.2'!Y70+'St 1.3'!Y70</f>
        <v>0</v>
      </c>
      <c r="Z70" s="142">
        <f>+'St 1.1'!Z70+'St 1.2'!Z70+'St 1.3'!Z70</f>
        <v>0</v>
      </c>
      <c r="AA70" s="142">
        <f>+'St 1.1'!AA70+'St 1.2'!AA70+'St 1.3'!AA70</f>
        <v>0</v>
      </c>
      <c r="AB70" s="142">
        <f>+'St 1.1'!AB70+'St 1.2'!AB70+'St 1.3'!AB70</f>
        <v>0</v>
      </c>
      <c r="AC70" s="142">
        <f>+'St 1.1'!AC70+'St 1.2'!AC70+'St 1.3'!AC70</f>
        <v>0</v>
      </c>
      <c r="AD70" s="142">
        <f>+'St 1.1'!AD70+'St 1.2'!AD70+'St 1.3'!AD70</f>
        <v>0</v>
      </c>
      <c r="AE70" s="142">
        <f>+'St 1.1'!AE70+'St 1.2'!AE70+'St 1.3'!AE70</f>
        <v>0</v>
      </c>
      <c r="AF70" s="142">
        <f>+'St 1.1'!AF70+'St 1.2'!AF70+'St 1.3'!AF70</f>
        <v>0</v>
      </c>
      <c r="AG70" s="142">
        <f>+'St 1.1'!AG70+'St 1.2'!AG70+'St 1.3'!AG70</f>
        <v>0</v>
      </c>
    </row>
    <row r="71" spans="1:33">
      <c r="B71" s="6" t="s">
        <v>317</v>
      </c>
      <c r="C71" s="211"/>
      <c r="D71" s="142">
        <f>+'St 1.1'!D71+'St 1.2'!D71+'St 1.3'!D71</f>
        <v>0.63304986142931863</v>
      </c>
      <c r="E71" s="142">
        <f>+'St 1.1'!E71+'St 1.2'!E71+'St 1.3'!E71</f>
        <v>2.2553539546894443</v>
      </c>
      <c r="F71" s="142">
        <f>+'St 1.1'!F71+'St 1.2'!F71+'St 1.3'!F71</f>
        <v>2.4397943128710695</v>
      </c>
      <c r="G71" s="142">
        <f>+'St 1.1'!G71+'St 1.2'!G71+'St 1.3'!G71</f>
        <v>4.521751521375732</v>
      </c>
      <c r="H71" s="142">
        <f>+'St 1.1'!H71+'St 1.2'!H71+'St 1.3'!H71</f>
        <v>11.487565833143901</v>
      </c>
      <c r="I71" s="142">
        <f>+'St 1.1'!I71+'St 1.2'!I71+'St 1.3'!I71</f>
        <v>7.1367522359935744</v>
      </c>
      <c r="J71" s="142">
        <f>+'St 1.1'!J71+'St 1.2'!J71+'St 1.3'!J71</f>
        <v>12.922660230329415</v>
      </c>
      <c r="K71" s="142">
        <f>+'St 1.1'!K71+'St 1.2'!K71+'St 1.3'!K71</f>
        <v>15.495983499090942</v>
      </c>
      <c r="L71" s="142">
        <f>+'St 1.1'!L71+'St 1.2'!L71+'St 1.3'!L71</f>
        <v>33.585939745924584</v>
      </c>
      <c r="M71" s="142">
        <f>+'St 1.1'!M71+'St 1.2'!M71+'St 1.3'!M71</f>
        <v>34.382494609268022</v>
      </c>
      <c r="N71" s="143"/>
      <c r="O71" s="142">
        <f>+'St 1.1'!O71+'St 1.2'!O71+'St 1.3'!O71</f>
        <v>1.6223040932601258</v>
      </c>
      <c r="P71" s="142">
        <f>+'St 1.1'!P71+'St 1.2'!P71+'St 1.3'!P71</f>
        <v>0.18444035818162494</v>
      </c>
      <c r="Q71" s="142">
        <f>+'St 1.1'!Q71+'St 1.2'!Q71+'St 1.3'!Q71</f>
        <v>2.0819572085046629</v>
      </c>
      <c r="R71" s="142">
        <f>+'St 1.1'!R71+'St 1.2'!R71+'St 1.3'!R71</f>
        <v>6.9658143117681686</v>
      </c>
      <c r="S71" s="142">
        <f>+'St 1.1'!S71+'St 1.2'!S71+'St 1.3'!S71</f>
        <v>-4.3508135971503261</v>
      </c>
      <c r="T71" s="142">
        <f>+'St 1.1'!T71+'St 1.2'!T71+'St 1.3'!T71</f>
        <v>5.7859079943358402</v>
      </c>
      <c r="U71" s="142">
        <f>+'St 1.1'!U71+'St 1.2'!U71+'St 1.3'!U71</f>
        <v>2.5733232687615248</v>
      </c>
      <c r="V71" s="142">
        <f>+'St 1.1'!V71+'St 1.2'!V71+'St 1.3'!V71</f>
        <v>18.089956246833648</v>
      </c>
      <c r="W71" s="142">
        <f>+'St 1.1'!W71+'St 1.2'!W71+'St 1.3'!W71</f>
        <v>0.7965548633434375</v>
      </c>
      <c r="X71" s="145"/>
      <c r="Y71" s="142">
        <f>+'St 1.1'!Y71+'St 1.2'!Y71+'St 1.3'!Y71</f>
        <v>0</v>
      </c>
      <c r="Z71" s="142">
        <f>+'St 1.1'!Z71+'St 1.2'!Z71+'St 1.3'!Z71</f>
        <v>0</v>
      </c>
      <c r="AA71" s="142">
        <f>+'St 1.1'!AA71+'St 1.2'!AA71+'St 1.3'!AA71</f>
        <v>0</v>
      </c>
      <c r="AB71" s="142">
        <f>+'St 1.1'!AB71+'St 1.2'!AB71+'St 1.3'!AB71</f>
        <v>0</v>
      </c>
      <c r="AC71" s="142">
        <f>+'St 1.1'!AC71+'St 1.2'!AC71+'St 1.3'!AC71</f>
        <v>0</v>
      </c>
      <c r="AD71" s="142">
        <f>+'St 1.1'!AD71+'St 1.2'!AD71+'St 1.3'!AD71</f>
        <v>0</v>
      </c>
      <c r="AE71" s="142">
        <f>+'St 1.1'!AE71+'St 1.2'!AE71+'St 1.3'!AE71</f>
        <v>0</v>
      </c>
      <c r="AF71" s="142">
        <f>+'St 1.1'!AF71+'St 1.2'!AF71+'St 1.3'!AF71</f>
        <v>0</v>
      </c>
      <c r="AG71" s="142">
        <f>+'St 1.1'!AG71+'St 1.2'!AG71+'St 1.3'!AG71</f>
        <v>0</v>
      </c>
    </row>
    <row r="72" spans="1:33">
      <c r="B72" s="6" t="s">
        <v>108</v>
      </c>
      <c r="C72" s="211"/>
      <c r="D72" s="142">
        <f>+'St 1.1'!D72+'St 1.2'!D72+'St 1.3'!D72</f>
        <v>19301.288303840367</v>
      </c>
      <c r="E72" s="142">
        <f>+'St 1.1'!E72+'St 1.2'!E72+'St 1.3'!E72</f>
        <v>20752.185843836869</v>
      </c>
      <c r="F72" s="142">
        <f>+'St 1.1'!F72+'St 1.2'!F72+'St 1.3'!F72</f>
        <v>20351.580708467511</v>
      </c>
      <c r="G72" s="142">
        <f>+'St 1.1'!G72+'St 1.2'!G72+'St 1.3'!G72</f>
        <v>20633.123233871425</v>
      </c>
      <c r="H72" s="142">
        <f>+'St 1.1'!H72+'St 1.2'!H72+'St 1.3'!H72</f>
        <v>26529.28896980124</v>
      </c>
      <c r="I72" s="142">
        <f>+'St 1.1'!I72+'St 1.2'!I72+'St 1.3'!I72</f>
        <v>29519.990848746413</v>
      </c>
      <c r="J72" s="142">
        <f>+'St 1.1'!J72+'St 1.2'!J72+'St 1.3'!J72</f>
        <v>35989.732087543016</v>
      </c>
      <c r="K72" s="142">
        <f>+'St 1.1'!K72+'St 1.2'!K72+'St 1.3'!K72</f>
        <v>39855.211022471871</v>
      </c>
      <c r="L72" s="142">
        <f>+'St 1.1'!L72+'St 1.2'!L72+'St 1.3'!L72</f>
        <v>46970.67009017177</v>
      </c>
      <c r="M72" s="142">
        <f>+'St 1.1'!M72+'St 1.2'!M72+'St 1.3'!M72</f>
        <v>48542.285765128661</v>
      </c>
      <c r="N72" s="143"/>
      <c r="O72" s="142">
        <f>+'St 1.1'!O72+'St 1.2'!O72+'St 1.3'!O72</f>
        <v>1495.4641863802944</v>
      </c>
      <c r="P72" s="142">
        <f>+'St 1.1'!P72+'St 1.2'!P72+'St 1.3'!P72</f>
        <v>-603.58500316320101</v>
      </c>
      <c r="Q72" s="142">
        <f>+'St 1.1'!Q72+'St 1.2'!Q72+'St 1.3'!Q72</f>
        <v>218.4869041378231</v>
      </c>
      <c r="R72" s="142">
        <f>+'St 1.1'!R72+'St 1.2'!R72+'St 1.3'!R72</f>
        <v>6047.9143603899875</v>
      </c>
      <c r="S72" s="142">
        <f>+'St 1.1'!S72+'St 1.2'!S72+'St 1.3'!S72</f>
        <v>2844.2236390617086</v>
      </c>
      <c r="T72" s="142">
        <f>+'St 1.1'!T72+'St 1.2'!T72+'St 1.3'!T72</f>
        <v>6525.5173223063921</v>
      </c>
      <c r="U72" s="142">
        <f>+'St 1.1'!U72+'St 1.2'!U72+'St 1.3'!U72</f>
        <v>4601.5714656022028</v>
      </c>
      <c r="V72" s="142">
        <f>+'St 1.1'!V72+'St 1.2'!V72+'St 1.3'!V72</f>
        <v>7870.1436262098414</v>
      </c>
      <c r="W72" s="142">
        <f>+'St 1.1'!W72+'St 1.2'!W72+'St 1.3'!W72</f>
        <v>2054.2495404293195</v>
      </c>
      <c r="X72" s="145"/>
      <c r="Y72" s="142">
        <f>+'St 1.1'!Y72+'St 1.2'!Y72+'St 1.3'!Y72</f>
        <v>0</v>
      </c>
      <c r="Z72" s="142">
        <f>+'St 1.1'!Z72+'St 1.2'!Z72+'St 1.3'!Z72</f>
        <v>0</v>
      </c>
      <c r="AA72" s="142">
        <f>+'St 1.1'!AA72+'St 1.2'!AA72+'St 1.3'!AA72</f>
        <v>0</v>
      </c>
      <c r="AB72" s="142">
        <f>+'St 1.1'!AB72+'St 1.2'!AB72+'St 1.3'!AB72</f>
        <v>0</v>
      </c>
      <c r="AC72" s="142">
        <f>+'St 1.1'!AC72+'St 1.2'!AC72+'St 1.3'!AC72</f>
        <v>0</v>
      </c>
      <c r="AD72" s="142">
        <f>+'St 1.1'!AD72+'St 1.2'!AD72+'St 1.3'!AD72</f>
        <v>0</v>
      </c>
      <c r="AE72" s="142">
        <f>+'St 1.1'!AE72+'St 1.2'!AE72+'St 1.3'!AE72</f>
        <v>0</v>
      </c>
      <c r="AF72" s="142">
        <f>+'St 1.1'!AF72+'St 1.2'!AF72+'St 1.3'!AF72</f>
        <v>0</v>
      </c>
      <c r="AG72" s="142">
        <f>+'St 1.1'!AG72+'St 1.2'!AG72+'St 1.3'!AG72</f>
        <v>0</v>
      </c>
    </row>
    <row r="73" spans="1:33">
      <c r="B73" s="6" t="s">
        <v>48</v>
      </c>
      <c r="C73" s="211"/>
      <c r="D73" s="142">
        <f>+'St 1.1'!D73+'St 1.2'!D73+'St 1.3'!D73</f>
        <v>21.9</v>
      </c>
      <c r="E73" s="142">
        <f>+'St 1.1'!E73+'St 1.2'!E73+'St 1.3'!E73</f>
        <v>0</v>
      </c>
      <c r="F73" s="142">
        <f>+'St 1.1'!F73+'St 1.2'!F73+'St 1.3'!F73</f>
        <v>0</v>
      </c>
      <c r="G73" s="142">
        <f>+'St 1.1'!G73+'St 1.2'!G73+'St 1.3'!G73</f>
        <v>0</v>
      </c>
      <c r="H73" s="142">
        <f>+'St 1.1'!H73+'St 1.2'!H73+'St 1.3'!H73</f>
        <v>0</v>
      </c>
      <c r="I73" s="142">
        <f>+'St 1.1'!I73+'St 1.2'!I73+'St 1.3'!I73</f>
        <v>0</v>
      </c>
      <c r="J73" s="142">
        <f>+'St 1.1'!J73+'St 1.2'!J73+'St 1.3'!J73</f>
        <v>0</v>
      </c>
      <c r="K73" s="142">
        <f>+'St 1.1'!K73+'St 1.2'!K73+'St 1.3'!K73</f>
        <v>0.27805045300946585</v>
      </c>
      <c r="L73" s="142">
        <f>+'St 1.1'!L73+'St 1.2'!L73+'St 1.3'!L73</f>
        <v>4.3945192751752779E-2</v>
      </c>
      <c r="M73" s="142">
        <f>+'St 1.1'!M73+'St 1.2'!M73+'St 1.3'!M73</f>
        <v>5.4464288737181274E-2</v>
      </c>
      <c r="N73" s="143"/>
      <c r="O73" s="142">
        <f>+'St 1.1'!O73+'St 1.2'!O73+'St 1.3'!O73</f>
        <v>-21.9</v>
      </c>
      <c r="P73" s="142">
        <f>+'St 1.1'!P73+'St 1.2'!P73+'St 1.3'!P73</f>
        <v>0</v>
      </c>
      <c r="Q73" s="142">
        <f>+'St 1.1'!Q73+'St 1.2'!Q73+'St 1.3'!Q73</f>
        <v>0</v>
      </c>
      <c r="R73" s="142">
        <f>+'St 1.1'!R73+'St 1.2'!R73+'St 1.3'!R73</f>
        <v>0</v>
      </c>
      <c r="S73" s="142">
        <f>+'St 1.1'!S73+'St 1.2'!S73+'St 1.3'!S73</f>
        <v>0</v>
      </c>
      <c r="T73" s="142">
        <f>+'St 1.1'!T73+'St 1.2'!T73+'St 1.3'!T73</f>
        <v>0</v>
      </c>
      <c r="U73" s="142">
        <f>+'St 1.1'!U73+'St 1.2'!U73+'St 1.3'!U73</f>
        <v>0.27805045300946585</v>
      </c>
      <c r="V73" s="142">
        <f>+'St 1.1'!V73+'St 1.2'!V73+'St 1.3'!V73</f>
        <v>-0.23410526025771311</v>
      </c>
      <c r="W73" s="142">
        <f>+'St 1.1'!W73+'St 1.2'!W73+'St 1.3'!W73</f>
        <v>1.0519095985428498E-2</v>
      </c>
      <c r="X73" s="145"/>
      <c r="Y73" s="142">
        <f>+'St 1.1'!Y73+'St 1.2'!Y73+'St 1.3'!Y73</f>
        <v>0</v>
      </c>
      <c r="Z73" s="142">
        <f>+'St 1.1'!Z73+'St 1.2'!Z73+'St 1.3'!Z73</f>
        <v>0</v>
      </c>
      <c r="AA73" s="142">
        <f>+'St 1.1'!AA73+'St 1.2'!AA73+'St 1.3'!AA73</f>
        <v>0</v>
      </c>
      <c r="AB73" s="142">
        <f>+'St 1.1'!AB73+'St 1.2'!AB73+'St 1.3'!AB73</f>
        <v>0</v>
      </c>
      <c r="AC73" s="142">
        <f>+'St 1.1'!AC73+'St 1.2'!AC73+'St 1.3'!AC73</f>
        <v>0</v>
      </c>
      <c r="AD73" s="142">
        <f>+'St 1.1'!AD73+'St 1.2'!AD73+'St 1.3'!AD73</f>
        <v>0</v>
      </c>
      <c r="AE73" s="142">
        <f>+'St 1.1'!AE73+'St 1.2'!AE73+'St 1.3'!AE73</f>
        <v>0</v>
      </c>
      <c r="AF73" s="142">
        <f>+'St 1.1'!AF73+'St 1.2'!AF73+'St 1.3'!AF73</f>
        <v>0</v>
      </c>
      <c r="AG73" s="142">
        <f>+'St 1.1'!AG73+'St 1.2'!AG73+'St 1.3'!AG73</f>
        <v>0</v>
      </c>
    </row>
    <row r="74" spans="1:33">
      <c r="B74" s="6" t="s">
        <v>325</v>
      </c>
      <c r="C74" s="211"/>
      <c r="D74" s="142">
        <f>+'St 1.1'!D74+'St 1.2'!D74+'St 1.3'!D74</f>
        <v>20207.515532801488</v>
      </c>
      <c r="E74" s="142">
        <f>+'St 1.1'!E74+'St 1.2'!E74+'St 1.3'!E74</f>
        <v>20832.770532585724</v>
      </c>
      <c r="F74" s="142">
        <f>+'St 1.1'!F74+'St 1.2'!F74+'St 1.3'!F74</f>
        <v>21670.117324977567</v>
      </c>
      <c r="G74" s="142">
        <f>+'St 1.1'!G74+'St 1.2'!G74+'St 1.3'!G74</f>
        <v>21797.091046859234</v>
      </c>
      <c r="H74" s="142">
        <f>+'St 1.1'!H74+'St 1.2'!H74+'St 1.3'!H74</f>
        <v>24471.825558311579</v>
      </c>
      <c r="I74" s="142">
        <f>+'St 1.1'!I74+'St 1.2'!I74+'St 1.3'!I74</f>
        <v>26867.880204538971</v>
      </c>
      <c r="J74" s="142">
        <f>+'St 1.1'!J74+'St 1.2'!J74+'St 1.3'!J74</f>
        <v>29868.802806338226</v>
      </c>
      <c r="K74" s="142">
        <f>+'St 1.1'!K74+'St 1.2'!K74+'St 1.3'!K74</f>
        <v>32802.538921146464</v>
      </c>
      <c r="L74" s="142">
        <f>+'St 1.1'!L74+'St 1.2'!L74+'St 1.3'!L74</f>
        <v>37344.917447898857</v>
      </c>
      <c r="M74" s="142">
        <f>+'St 1.1'!M74+'St 1.2'!M74+'St 1.3'!M74</f>
        <v>38802.768061065544</v>
      </c>
      <c r="N74" s="143"/>
      <c r="O74" s="142">
        <f>+'St 1.1'!O74+'St 1.2'!O74+'St 1.3'!O74</f>
        <v>632.46966049218918</v>
      </c>
      <c r="P74" s="142">
        <f>+'St 1.1'!P74+'St 1.2'!P74+'St 1.3'!P74</f>
        <v>804.4874458736889</v>
      </c>
      <c r="Q74" s="142">
        <f>+'St 1.1'!Q74+'St 1.2'!Q74+'St 1.3'!Q74</f>
        <v>116.76597797277205</v>
      </c>
      <c r="R74" s="142">
        <f>+'St 1.1'!R74+'St 1.2'!R74+'St 1.3'!R74</f>
        <v>2699.3003006066401</v>
      </c>
      <c r="S74" s="142">
        <f>+'St 1.1'!S74+'St 1.2'!S74+'St 1.3'!S74</f>
        <v>2372.342051998151</v>
      </c>
      <c r="T74" s="142">
        <f>+'St 1.1'!T74+'St 1.2'!T74+'St 1.3'!T74</f>
        <v>3009.9518995093863</v>
      </c>
      <c r="U74" s="142">
        <f>+'St 1.1'!U74+'St 1.2'!U74+'St 1.3'!U74</f>
        <v>3052.8982750643854</v>
      </c>
      <c r="V74" s="142">
        <f>+'St 1.1'!V74+'St 1.2'!V74+'St 1.3'!V74</f>
        <v>4664.5504529119189</v>
      </c>
      <c r="W74" s="142">
        <f>+'St 1.1'!W74+'St 1.2'!W74+'St 1.3'!W74</f>
        <v>1535.9816790665948</v>
      </c>
      <c r="X74" s="145"/>
      <c r="Y74" s="142">
        <f>+'St 1.1'!Y74+'St 1.2'!Y74+'St 1.3'!Y74</f>
        <v>0</v>
      </c>
      <c r="Z74" s="142">
        <f>+'St 1.1'!Z74+'St 1.2'!Z74+'St 1.3'!Z74</f>
        <v>0</v>
      </c>
      <c r="AA74" s="142">
        <f>+'St 1.1'!AA74+'St 1.2'!AA74+'St 1.3'!AA74</f>
        <v>0</v>
      </c>
      <c r="AB74" s="142">
        <f>+'St 1.1'!AB74+'St 1.2'!AB74+'St 1.3'!AB74</f>
        <v>0</v>
      </c>
      <c r="AC74" s="142">
        <f>+'St 1.1'!AC74+'St 1.2'!AC74+'St 1.3'!AC74</f>
        <v>0</v>
      </c>
      <c r="AD74" s="142">
        <f>+'St 1.1'!AD74+'St 1.2'!AD74+'St 1.3'!AD74</f>
        <v>0</v>
      </c>
      <c r="AE74" s="142">
        <f>+'St 1.1'!AE74+'St 1.2'!AE74+'St 1.3'!AE74</f>
        <v>0</v>
      </c>
      <c r="AF74" s="142">
        <f>+'St 1.1'!AF74+'St 1.2'!AF74+'St 1.3'!AF74</f>
        <v>0</v>
      </c>
      <c r="AG74" s="142">
        <f>+'St 1.1'!AG74+'St 1.2'!AG74+'St 1.3'!AG74</f>
        <v>0</v>
      </c>
    </row>
    <row r="75" spans="1:33">
      <c r="B75" s="8" t="s">
        <v>101</v>
      </c>
      <c r="C75" s="211"/>
      <c r="D75" s="142">
        <f>+'St 1.1'!D75+'St 1.2'!D75+'St 1.3'!D75</f>
        <v>65382.840533941504</v>
      </c>
      <c r="E75" s="142">
        <f>+'St 1.1'!E75+'St 1.2'!E75+'St 1.3'!E75</f>
        <v>73163.738268196437</v>
      </c>
      <c r="F75" s="142">
        <f>+'St 1.1'!F75+'St 1.2'!F75+'St 1.3'!F75</f>
        <v>78941.27517465358</v>
      </c>
      <c r="G75" s="142">
        <f>+'St 1.1'!G75+'St 1.2'!G75+'St 1.3'!G75</f>
        <v>89155.094692664585</v>
      </c>
      <c r="H75" s="142">
        <f>+'St 1.1'!H75+'St 1.2'!H75+'St 1.3'!H75</f>
        <v>95719.65886833446</v>
      </c>
      <c r="I75" s="142">
        <f>+'St 1.1'!I75+'St 1.2'!I75+'St 1.3'!I75</f>
        <v>101467.42084833072</v>
      </c>
      <c r="J75" s="142">
        <f>+'St 1.1'!J75+'St 1.2'!J75+'St 1.3'!J75</f>
        <v>128029.42100910308</v>
      </c>
      <c r="K75" s="142">
        <f>+'St 1.1'!K75+'St 1.2'!K75+'St 1.3'!K75</f>
        <v>141637.47583819833</v>
      </c>
      <c r="L75" s="142">
        <f>+'St 1.1'!L75+'St 1.2'!L75+'St 1.3'!L75</f>
        <v>154421.84476661962</v>
      </c>
      <c r="M75" s="142">
        <f>+'St 1.1'!M75+'St 1.2'!M75+'St 1.3'!M75</f>
        <v>162909.90819104423</v>
      </c>
      <c r="N75" s="143"/>
      <c r="O75" s="142">
        <f>+'St 1.1'!O75+'St 1.2'!O75+'St 1.3'!O75</f>
        <v>7841.0401275155227</v>
      </c>
      <c r="P75" s="142">
        <f>+'St 1.1'!P75+'St 1.2'!P75+'St 1.3'!P75</f>
        <v>5503.6169231648637</v>
      </c>
      <c r="Q75" s="142">
        <f>+'St 1.1'!Q75+'St 1.2'!Q75+'St 1.3'!Q75</f>
        <v>10128.726375959926</v>
      </c>
      <c r="R75" s="142">
        <f>+'St 1.1'!R75+'St 1.2'!R75+'St 1.3'!R75</f>
        <v>6769.3479363873385</v>
      </c>
      <c r="S75" s="142">
        <f>+'St 1.1'!S75+'St 1.2'!S75+'St 1.3'!S75</f>
        <v>5550.090568256468</v>
      </c>
      <c r="T75" s="142">
        <f>+'St 1.1'!T75+'St 1.2'!T75+'St 1.3'!T75</f>
        <v>26637.269614975739</v>
      </c>
      <c r="U75" s="142">
        <f>+'St 1.1'!U75+'St 1.2'!U75+'St 1.3'!U75</f>
        <v>14601.406809737993</v>
      </c>
      <c r="V75" s="142">
        <f>+'St 1.1'!V75+'St 1.2'!V75+'St 1.3'!V75</f>
        <v>13802.810727131844</v>
      </c>
      <c r="W75" s="142">
        <f>+'St 1.1'!W75+'St 1.2'!W75+'St 1.3'!W75</f>
        <v>9139.3746199800862</v>
      </c>
      <c r="X75" s="145"/>
      <c r="Y75" s="142">
        <f>+'St 1.1'!Y75+'St 1.2'!Y75+'St 1.3'!Y75</f>
        <v>0</v>
      </c>
      <c r="Z75" s="142">
        <f>+'St 1.1'!Z75+'St 1.2'!Z75+'St 1.3'!Z75</f>
        <v>0</v>
      </c>
      <c r="AA75" s="142">
        <f>+'St 1.1'!AA75+'St 1.2'!AA75+'St 1.3'!AA75</f>
        <v>0</v>
      </c>
      <c r="AB75" s="142">
        <f>+'St 1.1'!AB75+'St 1.2'!AB75+'St 1.3'!AB75</f>
        <v>0</v>
      </c>
      <c r="AC75" s="142">
        <f>+'St 1.1'!AC75+'St 1.2'!AC75+'St 1.3'!AC75</f>
        <v>0</v>
      </c>
      <c r="AD75" s="142">
        <f>+'St 1.1'!AD75+'St 1.2'!AD75+'St 1.3'!AD75</f>
        <v>0</v>
      </c>
      <c r="AE75" s="142">
        <f>+'St 1.1'!AE75+'St 1.2'!AE75+'St 1.3'!AE75</f>
        <v>0</v>
      </c>
      <c r="AF75" s="142">
        <f>+'St 1.1'!AF75+'St 1.2'!AF75+'St 1.3'!AF75</f>
        <v>0</v>
      </c>
      <c r="AG75" s="142">
        <f>+'St 1.1'!AG75+'St 1.2'!AG75+'St 1.3'!AG75</f>
        <v>0</v>
      </c>
    </row>
    <row r="76" spans="1:33" s="45" customFormat="1">
      <c r="A76" s="38"/>
      <c r="B76" s="31" t="s">
        <v>11</v>
      </c>
      <c r="C76" s="209" t="s">
        <v>300</v>
      </c>
      <c r="D76" s="139">
        <f>+'St 1.1'!D76+'St 1.2'!D76+'St 1.3'!D76</f>
        <v>578338.39959674794</v>
      </c>
      <c r="E76" s="139">
        <f>+'St 1.1'!E76+'St 1.2'!E76+'St 1.3'!E76</f>
        <v>689814.57559399318</v>
      </c>
      <c r="F76" s="139">
        <f>+'St 1.1'!F76+'St 1.2'!F76+'St 1.3'!F76</f>
        <v>811591.76884992293</v>
      </c>
      <c r="G76" s="139">
        <f>+'St 1.1'!G76+'St 1.2'!G76+'St 1.3'!G76</f>
        <v>1061034.4868492081</v>
      </c>
      <c r="H76" s="139">
        <f>+'St 1.1'!H76+'St 1.2'!H76+'St 1.3'!H76</f>
        <v>1208230.2154079296</v>
      </c>
      <c r="I76" s="139">
        <f>+'St 1.1'!I76+'St 1.2'!I76+'St 1.3'!I76</f>
        <v>1740871.9177645512</v>
      </c>
      <c r="J76" s="139">
        <f>+'St 1.1'!J76+'St 1.2'!J76+'St 1.3'!J76</f>
        <v>2102959.4796279497</v>
      </c>
      <c r="K76" s="139">
        <f>+'St 1.1'!K76+'St 1.2'!K76+'St 1.3'!K76</f>
        <v>2342889.9520390341</v>
      </c>
      <c r="L76" s="139">
        <f>+'St 1.1'!L76+'St 1.2'!L76+'St 1.3'!L76</f>
        <v>2189483.625909029</v>
      </c>
      <c r="M76" s="139">
        <f>+'St 1.1'!M76+'St 1.2'!M76+'St 1.3'!M76</f>
        <v>3090144.6810948704</v>
      </c>
      <c r="N76" s="146"/>
      <c r="O76" s="139">
        <f>+'St 1.1'!O76+'St 1.2'!O76+'St 1.3'!O76</f>
        <v>73180.005997245404</v>
      </c>
      <c r="P76" s="139">
        <f>+'St 1.1'!P76+'St 1.2'!P76+'St 1.3'!P76</f>
        <v>53111.463255929542</v>
      </c>
      <c r="Q76" s="139">
        <f>+'St 1.1'!Q76+'St 1.2'!Q76+'St 1.3'!Q76</f>
        <v>95215.867999285299</v>
      </c>
      <c r="R76" s="139">
        <f>+'St 1.1'!R76+'St 1.2'!R76+'St 1.3'!R76</f>
        <v>131309.66855872134</v>
      </c>
      <c r="S76" s="139">
        <f>+'St 1.1'!S76+'St 1.2'!S76+'St 1.3'!S76</f>
        <v>353895.23235662177</v>
      </c>
      <c r="T76" s="139">
        <f>+'St 1.1'!T76+'St 1.2'!T76+'St 1.3'!T76</f>
        <v>252467.8718633976</v>
      </c>
      <c r="U76" s="139">
        <f>+'St 1.1'!U76+'St 1.2'!U76+'St 1.3'!U76</f>
        <v>106082.71241108466</v>
      </c>
      <c r="V76" s="139">
        <f>+'St 1.1'!V76+'St 1.2'!V76+'St 1.3'!V76</f>
        <v>87276.026274271266</v>
      </c>
      <c r="W76" s="139">
        <f>+'St 1.1'!W76+'St 1.2'!W76+'St 1.3'!W76</f>
        <v>198843.55614784171</v>
      </c>
      <c r="X76" s="141"/>
      <c r="Y76" s="139">
        <f>+'St 1.1'!Y76+'St 1.2'!Y76+'St 1.3'!Y76</f>
        <v>38296.16999999994</v>
      </c>
      <c r="Z76" s="139">
        <f>+'St 1.1'!Z76+'St 1.2'!Z76+'St 1.3'!Z76</f>
        <v>68665.73000000001</v>
      </c>
      <c r="AA76" s="139">
        <f>+'St 1.1'!AA76+'St 1.2'!AA76+'St 1.3'!AA76</f>
        <v>154226.85000000006</v>
      </c>
      <c r="AB76" s="139">
        <f>+'St 1.1'!AB76+'St 1.2'!AB76+'St 1.3'!AB76</f>
        <v>15886.059999999899</v>
      </c>
      <c r="AC76" s="139">
        <f>+'St 1.1'!AC76+'St 1.2'!AC76+'St 1.3'!AC76</f>
        <v>178746.47</v>
      </c>
      <c r="AD76" s="139">
        <f>+'St 1.1'!AD76+'St 1.2'!AD76+'St 1.3'!AD76</f>
        <v>109619.69000000074</v>
      </c>
      <c r="AE76" s="139">
        <f>+'St 1.1'!AE76+'St 1.2'!AE76+'St 1.3'!AE76</f>
        <v>133847.75999999966</v>
      </c>
      <c r="AF76" s="139">
        <f>+'St 1.1'!AF76+'St 1.2'!AF76+'St 1.3'!AF76</f>
        <v>-240682.35240427614</v>
      </c>
      <c r="AG76" s="139">
        <f>+'St 1.1'!AG76+'St 1.2'!AG76+'St 1.3'!AG76</f>
        <v>701817.49903800013</v>
      </c>
    </row>
    <row r="77" spans="1:33">
      <c r="B77" s="3" t="s">
        <v>12</v>
      </c>
      <c r="C77" s="210" t="s">
        <v>301</v>
      </c>
      <c r="D77" s="142">
        <f>+'St 1.1'!D77+'St 1.2'!D77+'St 1.3'!D77</f>
        <v>76725.577710651574</v>
      </c>
      <c r="E77" s="142">
        <f>+'St 1.1'!E77+'St 1.2'!E77+'St 1.3'!E77</f>
        <v>89478.482974753744</v>
      </c>
      <c r="F77" s="142">
        <f>+'St 1.1'!F77+'St 1.2'!F77+'St 1.3'!F77</f>
        <v>128555.76839844722</v>
      </c>
      <c r="G77" s="142">
        <f>+'St 1.1'!G77+'St 1.2'!G77+'St 1.3'!G77</f>
        <v>154833.85304475948</v>
      </c>
      <c r="H77" s="142">
        <f>+'St 1.1'!H77+'St 1.2'!H77+'St 1.3'!H77</f>
        <v>192147.95630686102</v>
      </c>
      <c r="I77" s="142">
        <f>+'St 1.1'!I77+'St 1.2'!I77+'St 1.3'!I77</f>
        <v>307535.61261276092</v>
      </c>
      <c r="J77" s="142">
        <f>+'St 1.1'!J77+'St 1.2'!J77+'St 1.3'!J77</f>
        <v>324307.50617380231</v>
      </c>
      <c r="K77" s="142">
        <f>+'St 1.1'!K77+'St 1.2'!K77+'St 1.3'!K77</f>
        <v>419865.97890005604</v>
      </c>
      <c r="L77" s="142">
        <f>+'St 1.1'!L77+'St 1.2'!L77+'St 1.3'!L77</f>
        <v>468884.93984331604</v>
      </c>
      <c r="M77" s="142">
        <f>+'St 1.1'!M77+'St 1.2'!M77+'St 1.3'!M77</f>
        <v>534907.80857843009</v>
      </c>
      <c r="N77" s="143"/>
      <c r="O77" s="142">
        <f>+'St 1.1'!O77+'St 1.2'!O77+'St 1.3'!O77</f>
        <v>2853.3952641021547</v>
      </c>
      <c r="P77" s="142">
        <f>+'St 1.1'!P77+'St 1.2'!P77+'St 1.3'!P77</f>
        <v>23069.465423693451</v>
      </c>
      <c r="Q77" s="142">
        <f>+'St 1.1'!Q77+'St 1.2'!Q77+'St 1.3'!Q77</f>
        <v>6777.6546463123304</v>
      </c>
      <c r="R77" s="142">
        <f>+'St 1.1'!R77+'St 1.2'!R77+'St 1.3'!R77</f>
        <v>17581.743262101467</v>
      </c>
      <c r="S77" s="142">
        <f>+'St 1.1'!S77+'St 1.2'!S77+'St 1.3'!S77</f>
        <v>96531.486305899976</v>
      </c>
      <c r="T77" s="142">
        <f>+'St 1.1'!T77+'St 1.2'!T77+'St 1.3'!T77</f>
        <v>-7603.0264389586264</v>
      </c>
      <c r="U77" s="142">
        <f>+'St 1.1'!U77+'St 1.2'!U77+'St 1.3'!U77</f>
        <v>70952.392726253747</v>
      </c>
      <c r="V77" s="142">
        <f>+'St 1.1'!V77+'St 1.2'!V77+'St 1.3'!V77</f>
        <v>-20831.060883484119</v>
      </c>
      <c r="W77" s="142">
        <f>+'St 1.1'!W77+'St 1.2'!W77+'St 1.3'!W77</f>
        <v>100514.44449130404</v>
      </c>
      <c r="X77" s="145"/>
      <c r="Y77" s="142">
        <f>+'St 1.1'!Y77+'St 1.2'!Y77+'St 1.3'!Y77</f>
        <v>9899.510000000013</v>
      </c>
      <c r="Z77" s="142">
        <f>+'St 1.1'!Z77+'St 1.2'!Z77+'St 1.3'!Z77</f>
        <v>16007.820000000029</v>
      </c>
      <c r="AA77" s="142">
        <f>+'St 1.1'!AA77+'St 1.2'!AA77+'St 1.3'!AA77</f>
        <v>19500.429999999931</v>
      </c>
      <c r="AB77" s="142">
        <f>+'St 1.1'!AB77+'St 1.2'!AB77+'St 1.3'!AB77</f>
        <v>19732.360000000055</v>
      </c>
      <c r="AC77" s="142">
        <f>+'St 1.1'!AC77+'St 1.2'!AC77+'St 1.3'!AC77</f>
        <v>18856.169999999889</v>
      </c>
      <c r="AD77" s="142">
        <f>+'St 1.1'!AD77+'St 1.2'!AD77+'St 1.3'!AD77</f>
        <v>24374.920000000089</v>
      </c>
      <c r="AE77" s="142">
        <f>+'St 1.1'!AE77+'St 1.2'!AE77+'St 1.3'!AE77</f>
        <v>24606.079999999958</v>
      </c>
      <c r="AF77" s="142">
        <f>+'St 1.1'!AF77+'St 1.2'!AF77+'St 1.3'!AF77</f>
        <v>69850.02182674408</v>
      </c>
      <c r="AG77" s="142">
        <f>+'St 1.1'!AG77+'St 1.2'!AG77+'St 1.3'!AG77</f>
        <v>-34491.575756189981</v>
      </c>
    </row>
    <row r="78" spans="1:33">
      <c r="B78" s="3" t="s">
        <v>13</v>
      </c>
      <c r="C78" s="210" t="s">
        <v>302</v>
      </c>
      <c r="D78" s="142">
        <f>+'St 1.1'!D78+'St 1.2'!D78+'St 1.3'!D78</f>
        <v>501612.82188609638</v>
      </c>
      <c r="E78" s="142">
        <f>+'St 1.1'!E78+'St 1.2'!E78+'St 1.3'!E78</f>
        <v>600336.09261923947</v>
      </c>
      <c r="F78" s="142">
        <f>+'St 1.1'!F78+'St 1.2'!F78+'St 1.3'!F78</f>
        <v>683036.00045147573</v>
      </c>
      <c r="G78" s="142">
        <f>+'St 1.1'!G78+'St 1.2'!G78+'St 1.3'!G78</f>
        <v>906200.63380444865</v>
      </c>
      <c r="H78" s="142">
        <f>+'St 1.1'!H78+'St 1.2'!H78+'St 1.3'!H78</f>
        <v>1016084.2418286636</v>
      </c>
      <c r="I78" s="142">
        <f>+'St 1.1'!I78+'St 1.2'!I78+'St 1.3'!I78</f>
        <v>1433336.3051517904</v>
      </c>
      <c r="J78" s="142">
        <f>+'St 1.1'!J78+'St 1.2'!J78+'St 1.3'!J78</f>
        <v>1778654.3091018354</v>
      </c>
      <c r="K78" s="142">
        <f>+'St 1.1'!K78+'St 1.2'!K78+'St 1.3'!K78</f>
        <v>1923023.9731389778</v>
      </c>
      <c r="L78" s="142">
        <f>+'St 1.1'!L78+'St 1.2'!L78+'St 1.3'!L78</f>
        <v>1720598.6860657129</v>
      </c>
      <c r="M78" s="142">
        <f>+'St 1.1'!M78+'St 1.2'!M78+'St 1.3'!M78</f>
        <v>2555236.8725164407</v>
      </c>
      <c r="N78" s="143"/>
      <c r="O78" s="142">
        <f>+'St 1.1'!O78+'St 1.2'!O78+'St 1.3'!O78</f>
        <v>70326.610733143258</v>
      </c>
      <c r="P78" s="142">
        <f>+'St 1.1'!P78+'St 1.2'!P78+'St 1.3'!P78</f>
        <v>30041.997832236084</v>
      </c>
      <c r="Q78" s="142">
        <f>+'St 1.1'!Q78+'St 1.2'!Q78+'St 1.3'!Q78</f>
        <v>88438.213352972962</v>
      </c>
      <c r="R78" s="142">
        <f>+'St 1.1'!R78+'St 1.2'!R78+'St 1.3'!R78</f>
        <v>113729.90802421495</v>
      </c>
      <c r="S78" s="142">
        <f>+'St 1.1'!S78+'St 1.2'!S78+'St 1.3'!S78</f>
        <v>257361.76332312671</v>
      </c>
      <c r="T78" s="142">
        <f>+'St 1.1'!T78+'St 1.2'!T78+'St 1.3'!T78</f>
        <v>260073.23395004426</v>
      </c>
      <c r="U78" s="142">
        <f>+'St 1.1'!U78+'St 1.2'!U78+'St 1.3'!U78</f>
        <v>35127.984037142902</v>
      </c>
      <c r="V78" s="142">
        <f>+'St 1.1'!V78+'St 1.2'!V78+'St 1.3'!V78</f>
        <v>108107.08715775538</v>
      </c>
      <c r="W78" s="142">
        <f>+'St 1.1'!W78+'St 1.2'!W78+'St 1.3'!W78</f>
        <v>98329.111656537658</v>
      </c>
      <c r="X78" s="145"/>
      <c r="Y78" s="142">
        <f>+'St 1.1'!Y78+'St 1.2'!Y78+'St 1.3'!Y78</f>
        <v>28396.659999999931</v>
      </c>
      <c r="Z78" s="142">
        <f>+'St 1.1'!Z78+'St 1.2'!Z78+'St 1.3'!Z78</f>
        <v>52657.909999999982</v>
      </c>
      <c r="AA78" s="142">
        <f>+'St 1.1'!AA78+'St 1.2'!AA78+'St 1.3'!AA78</f>
        <v>134726.42000000013</v>
      </c>
      <c r="AB78" s="142">
        <f>+'St 1.1'!AB78+'St 1.2'!AB78+'St 1.3'!AB78</f>
        <v>-3846.3000000001557</v>
      </c>
      <c r="AC78" s="142">
        <f>+'St 1.1'!AC78+'St 1.2'!AC78+'St 1.3'!AC78</f>
        <v>159890.3000000001</v>
      </c>
      <c r="AD78" s="142">
        <f>+'St 1.1'!AD78+'St 1.2'!AD78+'St 1.3'!AD78</f>
        <v>85244.770000000659</v>
      </c>
      <c r="AE78" s="142">
        <f>+'St 1.1'!AE78+'St 1.2'!AE78+'St 1.3'!AE78</f>
        <v>109241.6799999997</v>
      </c>
      <c r="AF78" s="142">
        <f>+'St 1.1'!AF78+'St 1.2'!AF78+'St 1.3'!AF78</f>
        <v>-310532.37423102022</v>
      </c>
      <c r="AG78" s="142">
        <f>+'St 1.1'!AG78+'St 1.2'!AG78+'St 1.3'!AG78</f>
        <v>736309.07479419012</v>
      </c>
    </row>
    <row r="79" spans="1:33" s="45" customFormat="1">
      <c r="A79" s="38"/>
      <c r="B79" s="5" t="s">
        <v>14</v>
      </c>
      <c r="C79" s="209" t="s">
        <v>311</v>
      </c>
      <c r="D79" s="139">
        <f>+'St 1.1'!D79+'St 1.2'!D79+'St 1.3'!D79</f>
        <v>2341501.2324242955</v>
      </c>
      <c r="E79" s="139">
        <f>+'St 1.1'!E79+'St 1.2'!E79+'St 1.3'!E79</f>
        <v>2623201.8239867329</v>
      </c>
      <c r="F79" s="139">
        <f>+'St 1.1'!F79+'St 1.2'!F79+'St 1.3'!F79</f>
        <v>2994891.1540053976</v>
      </c>
      <c r="G79" s="139">
        <f>+'St 1.1'!G79+'St 1.2'!G79+'St 1.3'!G79</f>
        <v>3518433.4400265515</v>
      </c>
      <c r="H79" s="139">
        <f>+'St 1.1'!H79+'St 1.2'!H79+'St 1.3'!H79</f>
        <v>3955446.6351646907</v>
      </c>
      <c r="I79" s="139">
        <f>+'St 1.1'!I79+'St 1.2'!I79+'St 1.3'!I79</f>
        <v>4680698.1415707832</v>
      </c>
      <c r="J79" s="139">
        <f>+'St 1.1'!J79+'St 1.2'!J79+'St 1.3'!J79</f>
        <v>5338395.0726658441</v>
      </c>
      <c r="K79" s="139">
        <f>+'St 1.1'!K79+'St 1.2'!K79+'St 1.3'!K79</f>
        <v>6046592.2107058885</v>
      </c>
      <c r="L79" s="139">
        <f>+'St 1.1'!L79+'St 1.2'!L79+'St 1.3'!L79</f>
        <v>6573694.2931538122</v>
      </c>
      <c r="M79" s="139">
        <f>+'St 1.1'!M79+'St 1.2'!M79+'St 1.3'!M79</f>
        <v>7892585.1188388551</v>
      </c>
      <c r="N79" s="146"/>
      <c r="O79" s="139">
        <f>+'St 1.1'!O79+'St 1.2'!O79+'St 1.3'!O79</f>
        <v>209079.36043961821</v>
      </c>
      <c r="P79" s="139">
        <f>+'St 1.1'!P79+'St 1.2'!P79+'St 1.3'!P79</f>
        <v>262083.81452056608</v>
      </c>
      <c r="Q79" s="139">
        <f>+'St 1.1'!Q79+'St 1.2'!Q79+'St 1.3'!Q79</f>
        <v>361519.91705246811</v>
      </c>
      <c r="R79" s="139">
        <f>+'St 1.1'!R79+'St 1.2'!R79+'St 1.3'!R79</f>
        <v>330333.07844158454</v>
      </c>
      <c r="S79" s="139">
        <f>+'St 1.1'!S79+'St 1.2'!S79+'St 1.3'!S79</f>
        <v>522791.11201106984</v>
      </c>
      <c r="T79" s="139">
        <f>+'St 1.1'!T79+'St 1.2'!T79+'St 1.3'!T79</f>
        <v>451190.12945031904</v>
      </c>
      <c r="U79" s="139">
        <f>+'St 1.1'!U79+'St 1.2'!U79+'St 1.3'!U79</f>
        <v>482386.87316136662</v>
      </c>
      <c r="V79" s="139">
        <f>+'St 1.1'!V79+'St 1.2'!V79+'St 1.3'!V79</f>
        <v>536005.84409863898</v>
      </c>
      <c r="W79" s="139">
        <f>+'St 1.1'!W79+'St 1.2'!W79+'St 1.3'!W79</f>
        <v>1015094.5266290545</v>
      </c>
      <c r="X79" s="141"/>
      <c r="Y79" s="139">
        <f>+'St 1.1'!Y79+'St 1.2'!Y79+'St 1.3'!Y79</f>
        <v>72611.03</v>
      </c>
      <c r="Z79" s="139">
        <f>+'St 1.1'!Z79+'St 1.2'!Z79+'St 1.3'!Z79</f>
        <v>122920.7000000001</v>
      </c>
      <c r="AA79" s="139">
        <f>+'St 1.1'!AA79+'St 1.2'!AA79+'St 1.3'!AA79</f>
        <v>205606.3799999998</v>
      </c>
      <c r="AB79" s="139">
        <f>+'St 1.1'!AB79+'St 1.2'!AB79+'St 1.3'!AB79</f>
        <v>150831.25000000035</v>
      </c>
      <c r="AC79" s="139">
        <f>+'St 1.1'!AC79+'St 1.2'!AC79+'St 1.3'!AC79</f>
        <v>217731.41999999975</v>
      </c>
      <c r="AD79" s="139">
        <f>+'St 1.1'!AD79+'St 1.2'!AD79+'St 1.3'!AD79</f>
        <v>235273.71664399991</v>
      </c>
      <c r="AE79" s="139">
        <f>+'St 1.1'!AE79+'St 1.2'!AE79+'St 1.3'!AE79</f>
        <v>269161.38572500023</v>
      </c>
      <c r="AF79" s="139">
        <f>+'St 1.1'!AF79+'St 1.2'!AF79+'St 1.3'!AF79</f>
        <v>33560.681249999718</v>
      </c>
      <c r="AG79" s="139">
        <f>+'St 1.1'!AG79+'St 1.2'!AG79+'St 1.3'!AG79</f>
        <v>364334.78301024414</v>
      </c>
    </row>
    <row r="80" spans="1:33">
      <c r="B80" s="3" t="s">
        <v>15</v>
      </c>
      <c r="C80" s="210" t="s">
        <v>303</v>
      </c>
      <c r="D80" s="142">
        <f>+'St 1.1'!D80+'St 1.2'!D80+'St 1.3'!D80</f>
        <v>60998.343787000013</v>
      </c>
      <c r="E80" s="142">
        <f>+'St 1.1'!E80+'St 1.2'!E80+'St 1.3'!E80</f>
        <v>75494.327442999987</v>
      </c>
      <c r="F80" s="142">
        <f>+'St 1.1'!F80+'St 1.2'!F80+'St 1.3'!F80</f>
        <v>86264.918699999995</v>
      </c>
      <c r="G80" s="142">
        <f>+'St 1.1'!G80+'St 1.2'!G80+'St 1.3'!G80</f>
        <v>95768.116200000004</v>
      </c>
      <c r="H80" s="142">
        <f>+'St 1.1'!H80+'St 1.2'!H80+'St 1.3'!H80</f>
        <v>109636.14614028746</v>
      </c>
      <c r="I80" s="142">
        <f>+'St 1.1'!I80+'St 1.2'!I80+'St 1.3'!I80</f>
        <v>144250.95596115419</v>
      </c>
      <c r="J80" s="142">
        <f>+'St 1.1'!J80+'St 1.2'!J80+'St 1.3'!J80</f>
        <v>170602.31009818212</v>
      </c>
      <c r="K80" s="142">
        <f>+'St 1.1'!K80+'St 1.2'!K80+'St 1.3'!K80</f>
        <v>197549.88901336479</v>
      </c>
      <c r="L80" s="142">
        <f>+'St 1.1'!L80+'St 1.2'!L80+'St 1.3'!L80</f>
        <v>250198.98493746173</v>
      </c>
      <c r="M80" s="142">
        <f>+'St 1.1'!M80+'St 1.2'!M80+'St 1.3'!M80</f>
        <v>271869.08779727604</v>
      </c>
      <c r="N80" s="143"/>
      <c r="O80" s="142">
        <f>+'St 1.1'!O80+'St 1.2'!O80+'St 1.3'!O80</f>
        <v>14495.983655999982</v>
      </c>
      <c r="P80" s="142">
        <f>+'St 1.1'!P80+'St 1.2'!P80+'St 1.3'!P80</f>
        <v>10770.591257000007</v>
      </c>
      <c r="Q80" s="142">
        <f>+'St 1.1'!Q80+'St 1.2'!Q80+'St 1.3'!Q80</f>
        <v>9503.1975000000093</v>
      </c>
      <c r="R80" s="142">
        <f>+'St 1.1'!R80+'St 1.2'!R80+'St 1.3'!R80</f>
        <v>13868.029940287437</v>
      </c>
      <c r="S80" s="142">
        <f>+'St 1.1'!S80+'St 1.2'!S80+'St 1.3'!S80</f>
        <v>34614.809820866751</v>
      </c>
      <c r="T80" s="142">
        <f>+'St 1.1'!T80+'St 1.2'!T80+'St 1.3'!T80</f>
        <v>26351.354137027927</v>
      </c>
      <c r="U80" s="142">
        <f>+'St 1.1'!U80+'St 1.2'!U80+'St 1.3'!U80</f>
        <v>26947.578915182676</v>
      </c>
      <c r="V80" s="142">
        <f>+'St 1.1'!V80+'St 1.2'!V80+'St 1.3'!V80</f>
        <v>52649.095924096931</v>
      </c>
      <c r="W80" s="142">
        <f>+'St 1.1'!W80+'St 1.2'!W80+'St 1.3'!W80</f>
        <v>21670.102859814302</v>
      </c>
      <c r="X80" s="145"/>
      <c r="Y80" s="142">
        <f>+'St 1.1'!Y80+'St 1.2'!Y80+'St 1.3'!Y80</f>
        <v>0</v>
      </c>
      <c r="Z80" s="142">
        <f>+'St 1.1'!Z80+'St 1.2'!Z80+'St 1.3'!Z80</f>
        <v>0</v>
      </c>
      <c r="AA80" s="142">
        <f>+'St 1.1'!AA80+'St 1.2'!AA80+'St 1.3'!AA80</f>
        <v>0</v>
      </c>
      <c r="AB80" s="142">
        <f>+'St 1.1'!AB80+'St 1.2'!AB80+'St 1.3'!AB80</f>
        <v>0</v>
      </c>
      <c r="AC80" s="142">
        <f>+'St 1.1'!AC80+'St 1.2'!AC80+'St 1.3'!AC80</f>
        <v>0</v>
      </c>
      <c r="AD80" s="142">
        <f>+'St 1.1'!AD80+'St 1.2'!AD80+'St 1.3'!AD80</f>
        <v>0</v>
      </c>
      <c r="AE80" s="142">
        <f>+'St 1.1'!AE80+'St 1.2'!AE80+'St 1.3'!AE80</f>
        <v>0</v>
      </c>
      <c r="AF80" s="142">
        <f>+'St 1.1'!AF80+'St 1.2'!AF80+'St 1.3'!AF80</f>
        <v>0</v>
      </c>
      <c r="AG80" s="142">
        <f>+'St 1.1'!AG80+'St 1.2'!AG80+'St 1.3'!AG80</f>
        <v>0</v>
      </c>
    </row>
    <row r="81" spans="1:33">
      <c r="B81" s="3" t="s">
        <v>16</v>
      </c>
      <c r="C81" s="210" t="s">
        <v>304</v>
      </c>
      <c r="D81" s="142">
        <f>+'St 1.1'!D81+'St 1.2'!D81+'St 1.3'!D81</f>
        <v>1697815.96</v>
      </c>
      <c r="E81" s="142">
        <f>+'St 1.1'!E81+'St 1.2'!E81+'St 1.3'!E81</f>
        <v>1860470.91</v>
      </c>
      <c r="F81" s="142">
        <f>+'St 1.1'!F81+'St 1.2'!F81+'St 1.3'!F81</f>
        <v>2091348.3200000003</v>
      </c>
      <c r="G81" s="142">
        <f>+'St 1.1'!G81+'St 1.2'!G81+'St 1.3'!G81</f>
        <v>2443136.96</v>
      </c>
      <c r="H81" s="142">
        <f>+'St 1.1'!H81+'St 1.2'!H81+'St 1.3'!H81</f>
        <v>2648994.4897448067</v>
      </c>
      <c r="I81" s="142">
        <f>+'St 1.1'!I81+'St 1.2'!I81+'St 1.3'!I81</f>
        <v>3105340.76</v>
      </c>
      <c r="J81" s="142">
        <f>+'St 1.1'!J81+'St 1.2'!J81+'St 1.3'!J81</f>
        <v>3473915.7880642088</v>
      </c>
      <c r="K81" s="142">
        <f>+'St 1.1'!K81+'St 1.2'!K81+'St 1.3'!K81</f>
        <v>3848924.0873120688</v>
      </c>
      <c r="L81" s="142">
        <f>+'St 1.1'!L81+'St 1.2'!L81+'St 1.3'!L81</f>
        <v>3970899.0988064278</v>
      </c>
      <c r="M81" s="142">
        <f>+'St 1.1'!M81+'St 1.2'!M81+'St 1.3'!M81</f>
        <v>4848047.4818531787</v>
      </c>
      <c r="N81" s="143"/>
      <c r="O81" s="142">
        <f>+'St 1.1'!O81+'St 1.2'!O81+'St 1.3'!O81</f>
        <v>78928.969999999958</v>
      </c>
      <c r="P81" s="142">
        <f>+'St 1.1'!P81+'St 1.2'!P81+'St 1.3'!P81</f>
        <v>121277.65000000015</v>
      </c>
      <c r="Q81" s="142">
        <f>+'St 1.1'!Q81+'St 1.2'!Q81+'St 1.3'!Q81</f>
        <v>189764.84999999989</v>
      </c>
      <c r="R81" s="142">
        <f>+'St 1.1'!R81+'St 1.2'!R81+'St 1.3'!R81</f>
        <v>99169.799744806936</v>
      </c>
      <c r="S81" s="142">
        <f>+'St 1.1'!S81+'St 1.2'!S81+'St 1.3'!S81</f>
        <v>253841.92025519288</v>
      </c>
      <c r="T81" s="142">
        <f>+'St 1.1'!T81+'St 1.2'!T81+'St 1.3'!T81</f>
        <v>162044.76142020922</v>
      </c>
      <c r="U81" s="142">
        <f>+'St 1.1'!U81+'St 1.2'!U81+'St 1.3'!U81</f>
        <v>149199.14352285981</v>
      </c>
      <c r="V81" s="142">
        <f>+'St 1.1'!V81+'St 1.2'!V81+'St 1.3'!V81</f>
        <v>130852.2302443591</v>
      </c>
      <c r="W81" s="142">
        <f>+'St 1.1'!W81+'St 1.2'!W81+'St 1.3'!W81</f>
        <v>573325.46003650653</v>
      </c>
      <c r="X81" s="145"/>
      <c r="Y81" s="142">
        <f>+'St 1.1'!Y81+'St 1.2'!Y81+'St 1.3'!Y81</f>
        <v>83725.98</v>
      </c>
      <c r="Z81" s="142">
        <f>+'St 1.1'!Z81+'St 1.2'!Z81+'St 1.3'!Z81</f>
        <v>109599.76</v>
      </c>
      <c r="AA81" s="142">
        <f>+'St 1.1'!AA81+'St 1.2'!AA81+'St 1.3'!AA81</f>
        <v>162023.79</v>
      </c>
      <c r="AB81" s="142">
        <f>+'St 1.1'!AB81+'St 1.2'!AB81+'St 1.3'!AB81</f>
        <v>106687.72999999998</v>
      </c>
      <c r="AC81" s="142">
        <f>+'St 1.1'!AC81+'St 1.2'!AC81+'St 1.3'!AC81</f>
        <v>202504.35</v>
      </c>
      <c r="AD81" s="142">
        <f>+'St 1.1'!AD81+'St 1.2'!AD81+'St 1.3'!AD81</f>
        <v>206530.26664399999</v>
      </c>
      <c r="AE81" s="142">
        <f>+'St 1.1'!AE81+'St 1.2'!AE81+'St 1.3'!AE81</f>
        <v>225809.15572499999</v>
      </c>
      <c r="AF81" s="142">
        <f>+'St 1.1'!AF81+'St 1.2'!AF81+'St 1.3'!AF81</f>
        <v>-8877.2187499999982</v>
      </c>
      <c r="AG81" s="142">
        <f>+'St 1.1'!AG81+'St 1.2'!AG81+'St 1.3'!AG81</f>
        <v>303822.92301024398</v>
      </c>
    </row>
    <row r="82" spans="1:33">
      <c r="B82" s="3" t="s">
        <v>17</v>
      </c>
      <c r="C82" s="210" t="s">
        <v>305</v>
      </c>
      <c r="D82" s="142">
        <f>+'St 1.1'!D82+'St 1.2'!D82+'St 1.3'!D82</f>
        <v>197229.57011622802</v>
      </c>
      <c r="E82" s="142">
        <f>+'St 1.1'!E82+'St 1.2'!E82+'St 1.3'!E82</f>
        <v>236556.08501076113</v>
      </c>
      <c r="F82" s="142">
        <f>+'St 1.1'!F82+'St 1.2'!F82+'St 1.3'!F82</f>
        <v>283339.3217526658</v>
      </c>
      <c r="G82" s="142">
        <f>+'St 1.1'!G82+'St 1.2'!G82+'St 1.3'!G82</f>
        <v>347707.68586001307</v>
      </c>
      <c r="H82" s="142">
        <f>+'St 1.1'!H82+'St 1.2'!H82+'St 1.3'!H82</f>
        <v>430190.70871767</v>
      </c>
      <c r="I82" s="142">
        <f>+'St 1.1'!I82+'St 1.2'!I82+'St 1.3'!I82</f>
        <v>533231.72020248137</v>
      </c>
      <c r="J82" s="142">
        <f>+'St 1.1'!J82+'St 1.2'!J82+'St 1.3'!J82</f>
        <v>643806.32687349967</v>
      </c>
      <c r="K82" s="142">
        <f>+'St 1.1'!K82+'St 1.2'!K82+'St 1.3'!K82</f>
        <v>784305.18484432215</v>
      </c>
      <c r="L82" s="142">
        <f>+'St 1.1'!L82+'St 1.2'!L82+'St 1.3'!L82</f>
        <v>951285.83029953961</v>
      </c>
      <c r="M82" s="142">
        <f>+'St 1.1'!M82+'St 1.2'!M82+'St 1.3'!M82</f>
        <v>1186409.3486477989</v>
      </c>
      <c r="N82" s="143"/>
      <c r="O82" s="142">
        <f>+'St 1.1'!O82+'St 1.2'!O82+'St 1.3'!O82</f>
        <v>50441.464894533143</v>
      </c>
      <c r="P82" s="142">
        <f>+'St 1.1'!P82+'St 1.2'!P82+'St 1.3'!P82</f>
        <v>46783.236741904664</v>
      </c>
      <c r="Q82" s="142">
        <f>+'St 1.1'!Q82+'St 1.2'!Q82+'St 1.3'!Q82</f>
        <v>64368.364107347305</v>
      </c>
      <c r="R82" s="142">
        <f>+'St 1.1'!R82+'St 1.2'!R82+'St 1.3'!R82</f>
        <v>82483.022857656906</v>
      </c>
      <c r="S82" s="142">
        <f>+'St 1.1'!S82+'St 1.2'!S82+'St 1.3'!S82</f>
        <v>103041.01148481142</v>
      </c>
      <c r="T82" s="142">
        <f>+'St 1.1'!T82+'St 1.2'!T82+'St 1.3'!T82</f>
        <v>110574.60667101823</v>
      </c>
      <c r="U82" s="142">
        <f>+'St 1.1'!U82+'St 1.2'!U82+'St 1.3'!U82</f>
        <v>140498.85797082243</v>
      </c>
      <c r="V82" s="142">
        <f>+'St 1.1'!V82+'St 1.2'!V82+'St 1.3'!V82</f>
        <v>166980.64545521754</v>
      </c>
      <c r="W82" s="142">
        <f>+'St 1.1'!W82+'St 1.2'!W82+'St 1.3'!W82</f>
        <v>235123.51834825936</v>
      </c>
      <c r="X82" s="145"/>
      <c r="Y82" s="142">
        <f>+'St 1.1'!Y82+'St 1.2'!Y82+'St 1.3'!Y82</f>
        <v>-11114.949999999999</v>
      </c>
      <c r="Z82" s="142">
        <f>+'St 1.1'!Z82+'St 1.2'!Z82+'St 1.3'!Z82</f>
        <v>-4682.4799999999696</v>
      </c>
      <c r="AA82" s="142">
        <f>+'St 1.1'!AA82+'St 1.2'!AA82+'St 1.3'!AA82</f>
        <v>21395.479999999952</v>
      </c>
      <c r="AB82" s="142">
        <f>+'St 1.1'!AB82+'St 1.2'!AB82+'St 1.3'!AB82</f>
        <v>15371.870000000081</v>
      </c>
      <c r="AC82" s="142">
        <f>+'St 1.1'!AC82+'St 1.2'!AC82+'St 1.3'!AC82</f>
        <v>20931.599999999889</v>
      </c>
      <c r="AD82" s="142">
        <f>+'St 1.1'!AD82+'St 1.2'!AD82+'St 1.3'!AD82</f>
        <v>7509.9500000000262</v>
      </c>
      <c r="AE82" s="142">
        <f>+'St 1.1'!AE82+'St 1.2'!AE82+'St 1.3'!AE82</f>
        <v>30909.720000000016</v>
      </c>
      <c r="AF82" s="142">
        <f>+'St 1.1'!AF82+'St 1.2'!AF82+'St 1.3'!AF82</f>
        <v>23921.659999999974</v>
      </c>
      <c r="AG82" s="142">
        <f>+'St 1.1'!AG82+'St 1.2'!AG82+'St 1.3'!AG82</f>
        <v>61702.580000000125</v>
      </c>
    </row>
    <row r="83" spans="1:33">
      <c r="B83" s="4" t="s">
        <v>18</v>
      </c>
      <c r="C83" s="42"/>
      <c r="D83" s="142">
        <f>+'St 1.1'!D83+'St 1.2'!D83+'St 1.3'!D83</f>
        <v>385457.35852106771</v>
      </c>
      <c r="E83" s="142">
        <f>+'St 1.1'!E83+'St 1.2'!E83+'St 1.3'!E83</f>
        <v>450680.50153297227</v>
      </c>
      <c r="F83" s="142">
        <f>+'St 1.1'!F83+'St 1.2'!F83+'St 1.3'!F83</f>
        <v>533938.59355273249</v>
      </c>
      <c r="G83" s="142">
        <f>+'St 1.1'!G83+'St 1.2'!G83+'St 1.3'!G83</f>
        <v>631820.67796653882</v>
      </c>
      <c r="H83" s="142">
        <f>+'St 1.1'!H83+'St 1.2'!H83+'St 1.3'!H83</f>
        <v>766625.2905619262</v>
      </c>
      <c r="I83" s="142">
        <f>+'St 1.1'!I83+'St 1.2'!I83+'St 1.3'!I83</f>
        <v>897874.70540714753</v>
      </c>
      <c r="J83" s="142">
        <f>+'St 1.1'!J83+'St 1.2'!J83+'St 1.3'!J83</f>
        <v>1050070.7528324756</v>
      </c>
      <c r="K83" s="142">
        <f>+'St 1.1'!K83+'St 1.2'!K83+'St 1.3'!K83</f>
        <v>1215813.3591691242</v>
      </c>
      <c r="L83" s="142">
        <f>+'St 1.1'!L83+'St 1.2'!L83+'St 1.3'!L83</f>
        <v>1401310.273333878</v>
      </c>
      <c r="M83" s="142">
        <f>+'St 1.1'!M83+'St 1.2'!M83+'St 1.3'!M83</f>
        <v>1586259.2711860291</v>
      </c>
      <c r="N83" s="143"/>
      <c r="O83" s="142">
        <f>+'St 1.1'!O83+'St 1.2'!O83+'St 1.3'!O83</f>
        <v>65212.941889085123</v>
      </c>
      <c r="P83" s="142">
        <f>+'St 1.1'!P83+'St 1.2'!P83+'St 1.3'!P83</f>
        <v>83252.336521661302</v>
      </c>
      <c r="Q83" s="142">
        <f>+'St 1.1'!Q83+'St 1.2'!Q83+'St 1.3'!Q83</f>
        <v>97883.5054451209</v>
      </c>
      <c r="R83" s="142">
        <f>+'St 1.1'!R83+'St 1.2'!R83+'St 1.3'!R83</f>
        <v>134812.22589883319</v>
      </c>
      <c r="S83" s="142">
        <f>+'St 1.1'!S83+'St 1.2'!S83+'St 1.3'!S83</f>
        <v>131293.37045019882</v>
      </c>
      <c r="T83" s="142">
        <f>+'St 1.1'!T83+'St 1.2'!T83+'St 1.3'!T83</f>
        <v>152219.51242458654</v>
      </c>
      <c r="U83" s="142">
        <f>+'St 1.1'!U83+'St 1.2'!U83+'St 1.3'!U83</f>
        <v>165741.49718297043</v>
      </c>
      <c r="V83" s="142">
        <f>+'St 1.1'!V83+'St 1.2'!V83+'St 1.3'!V83</f>
        <v>185523.4570654697</v>
      </c>
      <c r="W83" s="142">
        <f>+'St 1.1'!W83+'St 1.2'!W83+'St 1.3'!W83</f>
        <v>184975.6218064047</v>
      </c>
      <c r="X83" s="145"/>
      <c r="Y83" s="142">
        <f>+'St 1.1'!Y83+'St 1.2'!Y83+'St 1.3'!Y83</f>
        <v>0</v>
      </c>
      <c r="Z83" s="142">
        <f>+'St 1.1'!Z83+'St 1.2'!Z83+'St 1.3'!Z83</f>
        <v>18003.420000000096</v>
      </c>
      <c r="AA83" s="142">
        <f>+'St 1.1'!AA83+'St 1.2'!AA83+'St 1.3'!AA83</f>
        <v>22187.109999999848</v>
      </c>
      <c r="AB83" s="142">
        <f>+'St 1.1'!AB83+'St 1.2'!AB83+'St 1.3'!AB83</f>
        <v>28771.650000000136</v>
      </c>
      <c r="AC83" s="142">
        <f>+'St 1.1'!AC83+'St 1.2'!AC83+'St 1.3'!AC83</f>
        <v>-5704.530000000068</v>
      </c>
      <c r="AD83" s="142">
        <f>+'St 1.1'!AD83+'St 1.2'!AD83+'St 1.3'!AD83</f>
        <v>21233.499999999913</v>
      </c>
      <c r="AE83" s="142">
        <f>+'St 1.1'!AE83+'St 1.2'!AE83+'St 1.3'!AE83</f>
        <v>12442.51000000022</v>
      </c>
      <c r="AF83" s="142">
        <f>+'St 1.1'!AF83+'St 1.2'!AF83+'St 1.3'!AF83</f>
        <v>18516.239999999743</v>
      </c>
      <c r="AG83" s="142">
        <f>+'St 1.1'!AG83+'St 1.2'!AG83+'St 1.3'!AG83</f>
        <v>-1190.7199999997829</v>
      </c>
    </row>
    <row r="84" spans="1:33">
      <c r="B84" s="3" t="s">
        <v>19</v>
      </c>
      <c r="C84" s="210" t="s">
        <v>306</v>
      </c>
      <c r="D84" s="142">
        <f>+'St 1.1'!D84+'St 1.2'!D84+'St 1.3'!D84</f>
        <v>0</v>
      </c>
      <c r="E84" s="142">
        <f>+'St 1.1'!E84+'St 1.2'!E84+'St 1.3'!E84</f>
        <v>0</v>
      </c>
      <c r="F84" s="142">
        <f>+'St 1.1'!F84+'St 1.2'!F84+'St 1.3'!F84</f>
        <v>0</v>
      </c>
      <c r="G84" s="142">
        <f>+'St 1.1'!G84+'St 1.2'!G84+'St 1.3'!G84</f>
        <v>0</v>
      </c>
      <c r="H84" s="142">
        <f>+'St 1.1'!H84+'St 1.2'!H84+'St 1.3'!H84</f>
        <v>0</v>
      </c>
      <c r="I84" s="142">
        <f>+'St 1.1'!I84+'St 1.2'!I84+'St 1.3'!I84</f>
        <v>0</v>
      </c>
      <c r="J84" s="142">
        <f>+'St 1.1'!J84+'St 1.2'!J84+'St 1.3'!J84</f>
        <v>0</v>
      </c>
      <c r="K84" s="142">
        <f>+'St 1.1'!K84+'St 1.2'!K84+'St 1.3'!K84</f>
        <v>0</v>
      </c>
      <c r="L84" s="142">
        <f>+'St 1.1'!L84+'St 1.2'!L84+'St 1.3'!L84</f>
        <v>0</v>
      </c>
      <c r="M84" s="142">
        <f>+'St 1.1'!M84+'St 1.2'!M84+'St 1.3'!M84</f>
        <v>0</v>
      </c>
      <c r="N84" s="143"/>
      <c r="O84" s="142">
        <f>+'St 1.1'!O84+'St 1.2'!O84+'St 1.3'!O84</f>
        <v>0</v>
      </c>
      <c r="P84" s="142">
        <f>+'St 1.1'!P84+'St 1.2'!P84+'St 1.3'!P84</f>
        <v>0</v>
      </c>
      <c r="Q84" s="142">
        <f>+'St 1.1'!Q84+'St 1.2'!Q84+'St 1.3'!Q84</f>
        <v>0</v>
      </c>
      <c r="R84" s="142">
        <f>+'St 1.1'!R84+'St 1.2'!R84+'St 1.3'!R84</f>
        <v>0</v>
      </c>
      <c r="S84" s="142">
        <f>+'St 1.1'!S84+'St 1.2'!S84+'St 1.3'!S84</f>
        <v>0</v>
      </c>
      <c r="T84" s="142">
        <f>+'St 1.1'!T84+'St 1.2'!T84+'St 1.3'!T84</f>
        <v>0</v>
      </c>
      <c r="U84" s="142">
        <f>+'St 1.1'!U84+'St 1.2'!U84+'St 1.3'!U84</f>
        <v>0</v>
      </c>
      <c r="V84" s="142">
        <f>+'St 1.1'!V84+'St 1.2'!V84+'St 1.3'!V84</f>
        <v>0</v>
      </c>
      <c r="W84" s="142">
        <f>+'St 1.1'!W84+'St 1.2'!W84+'St 1.3'!W84</f>
        <v>0</v>
      </c>
      <c r="X84" s="145"/>
      <c r="Y84" s="142">
        <f>+'St 1.1'!Y84+'St 1.2'!Y84+'St 1.3'!Y84</f>
        <v>0</v>
      </c>
      <c r="Z84" s="142">
        <f>+'St 1.1'!Z84+'St 1.2'!Z84+'St 1.3'!Z84</f>
        <v>0</v>
      </c>
      <c r="AA84" s="142">
        <f>+'St 1.1'!AA84+'St 1.2'!AA84+'St 1.3'!AA84</f>
        <v>0</v>
      </c>
      <c r="AB84" s="142">
        <f>+'St 1.1'!AB84+'St 1.2'!AB84+'St 1.3'!AB84</f>
        <v>0</v>
      </c>
      <c r="AC84" s="142">
        <f>+'St 1.1'!AC84+'St 1.2'!AC84+'St 1.3'!AC84</f>
        <v>0</v>
      </c>
      <c r="AD84" s="142">
        <f>+'St 1.1'!AD84+'St 1.2'!AD84+'St 1.3'!AD84</f>
        <v>0</v>
      </c>
      <c r="AE84" s="142">
        <f>+'St 1.1'!AE84+'St 1.2'!AE84+'St 1.3'!AE84</f>
        <v>0</v>
      </c>
      <c r="AF84" s="142">
        <f>+'St 1.1'!AF84+'St 1.2'!AF84+'St 1.3'!AF84</f>
        <v>0</v>
      </c>
      <c r="AG84" s="142">
        <f>+'St 1.1'!AG84+'St 1.2'!AG84+'St 1.3'!AG84</f>
        <v>0</v>
      </c>
    </row>
    <row r="85" spans="1:33">
      <c r="B85" s="3" t="s">
        <v>20</v>
      </c>
      <c r="C85" s="210" t="s">
        <v>307</v>
      </c>
      <c r="D85" s="142">
        <f>+'St 1.1'!D85+'St 1.2'!D85+'St 1.3'!D85</f>
        <v>0</v>
      </c>
      <c r="E85" s="142">
        <f>+'St 1.1'!E85+'St 1.2'!E85+'St 1.3'!E85</f>
        <v>0</v>
      </c>
      <c r="F85" s="142">
        <f>+'St 1.1'!F85+'St 1.2'!F85+'St 1.3'!F85</f>
        <v>0</v>
      </c>
      <c r="G85" s="142">
        <f>+'St 1.1'!G85+'St 1.2'!G85+'St 1.3'!G85</f>
        <v>0</v>
      </c>
      <c r="H85" s="142">
        <f>+'St 1.1'!H85+'St 1.2'!H85+'St 1.3'!H85</f>
        <v>0</v>
      </c>
      <c r="I85" s="142">
        <f>+'St 1.1'!I85+'St 1.2'!I85+'St 1.3'!I85</f>
        <v>0</v>
      </c>
      <c r="J85" s="142">
        <f>+'St 1.1'!J85+'St 1.2'!J85+'St 1.3'!J85</f>
        <v>0</v>
      </c>
      <c r="K85" s="142">
        <f>+'St 1.1'!K85+'St 1.2'!K85+'St 1.3'!K85</f>
        <v>0</v>
      </c>
      <c r="L85" s="142">
        <f>+'St 1.1'!L85+'St 1.2'!L85+'St 1.3'!L85</f>
        <v>0</v>
      </c>
      <c r="M85" s="142">
        <f>+'St 1.1'!M85+'St 1.2'!M85+'St 1.3'!M85</f>
        <v>0</v>
      </c>
      <c r="N85" s="143"/>
      <c r="O85" s="142">
        <f>+'St 1.1'!O85+'St 1.2'!O85+'St 1.3'!O85</f>
        <v>0</v>
      </c>
      <c r="P85" s="142">
        <f>+'St 1.1'!P85+'St 1.2'!P85+'St 1.3'!P85</f>
        <v>0</v>
      </c>
      <c r="Q85" s="142">
        <f>+'St 1.1'!Q85+'St 1.2'!Q85+'St 1.3'!Q85</f>
        <v>0</v>
      </c>
      <c r="R85" s="142">
        <f>+'St 1.1'!R85+'St 1.2'!R85+'St 1.3'!R85</f>
        <v>0</v>
      </c>
      <c r="S85" s="142">
        <f>+'St 1.1'!S85+'St 1.2'!S85+'St 1.3'!S85</f>
        <v>0</v>
      </c>
      <c r="T85" s="142">
        <f>+'St 1.1'!T85+'St 1.2'!T85+'St 1.3'!T85</f>
        <v>0</v>
      </c>
      <c r="U85" s="142">
        <f>+'St 1.1'!U85+'St 1.2'!U85+'St 1.3'!U85</f>
        <v>0</v>
      </c>
      <c r="V85" s="142">
        <f>+'St 1.1'!V85+'St 1.2'!V85+'St 1.3'!V85</f>
        <v>0</v>
      </c>
      <c r="W85" s="142">
        <f>+'St 1.1'!W85+'St 1.2'!W85+'St 1.3'!W85</f>
        <v>0</v>
      </c>
      <c r="X85" s="145"/>
      <c r="Y85" s="142">
        <f>+'St 1.1'!Y85+'St 1.2'!Y85+'St 1.3'!Y85</f>
        <v>0</v>
      </c>
      <c r="Z85" s="142">
        <f>+'St 1.1'!Z85+'St 1.2'!Z85+'St 1.3'!Z85</f>
        <v>0</v>
      </c>
      <c r="AA85" s="142">
        <f>+'St 1.1'!AA85+'St 1.2'!AA85+'St 1.3'!AA85</f>
        <v>0</v>
      </c>
      <c r="AB85" s="142">
        <f>+'St 1.1'!AB85+'St 1.2'!AB85+'St 1.3'!AB85</f>
        <v>0</v>
      </c>
      <c r="AC85" s="142">
        <f>+'St 1.1'!AC85+'St 1.2'!AC85+'St 1.3'!AC85</f>
        <v>0</v>
      </c>
      <c r="AD85" s="142">
        <f>+'St 1.1'!AD85+'St 1.2'!AD85+'St 1.3'!AD85</f>
        <v>0</v>
      </c>
      <c r="AE85" s="142">
        <f>+'St 1.1'!AE85+'St 1.2'!AE85+'St 1.3'!AE85</f>
        <v>0</v>
      </c>
      <c r="AF85" s="142">
        <f>+'St 1.1'!AF85+'St 1.2'!AF85+'St 1.3'!AF85</f>
        <v>0</v>
      </c>
      <c r="AG85" s="142">
        <f>+'St 1.1'!AG85+'St 1.2'!AG85+'St 1.3'!AG85</f>
        <v>0</v>
      </c>
    </row>
    <row r="86" spans="1:33" s="45" customFormat="1">
      <c r="A86" s="38"/>
      <c r="B86" s="5" t="s">
        <v>21</v>
      </c>
      <c r="C86" s="209" t="s">
        <v>308</v>
      </c>
      <c r="D86" s="139">
        <f>+'St 1.1'!D86+'St 1.2'!D86+'St 1.3'!D86</f>
        <v>294454.84218467132</v>
      </c>
      <c r="E86" s="139">
        <f>+'St 1.1'!E86+'St 1.2'!E86+'St 1.3'!E86</f>
        <v>317972.66571966675</v>
      </c>
      <c r="F86" s="139">
        <f>+'St 1.1'!F86+'St 1.2'!F86+'St 1.3'!F86</f>
        <v>286809.21026569698</v>
      </c>
      <c r="G86" s="139">
        <f>+'St 1.1'!G86+'St 1.2'!G86+'St 1.3'!G86</f>
        <v>364451.2666420014</v>
      </c>
      <c r="H86" s="139">
        <f>+'St 1.1'!H86+'St 1.2'!H86+'St 1.3'!H86</f>
        <v>456597.09465696133</v>
      </c>
      <c r="I86" s="139">
        <f>+'St 1.1'!I86+'St 1.2'!I86+'St 1.3'!I86</f>
        <v>374524.17058244365</v>
      </c>
      <c r="J86" s="139">
        <f>+'St 1.1'!J86+'St 1.2'!J86+'St 1.3'!J86</f>
        <v>355417.13059035805</v>
      </c>
      <c r="K86" s="139">
        <f>+'St 1.1'!K86+'St 1.2'!K86+'St 1.3'!K86</f>
        <v>443873.65779582143</v>
      </c>
      <c r="L86" s="139">
        <f>+'St 1.1'!L86+'St 1.2'!L86+'St 1.3'!L86</f>
        <v>510713.13147323095</v>
      </c>
      <c r="M86" s="139">
        <f>+'St 1.1'!M86+'St 1.2'!M86+'St 1.3'!M86</f>
        <v>538252.14554368984</v>
      </c>
      <c r="N86" s="146"/>
      <c r="O86" s="139">
        <f>+'St 1.1'!O86+'St 1.2'!O86+'St 1.3'!O86</f>
        <v>20069.522802519579</v>
      </c>
      <c r="P86" s="139">
        <f>+'St 1.1'!P86+'St 1.2'!P86+'St 1.3'!P86</f>
        <v>-35844.047444114069</v>
      </c>
      <c r="Q86" s="139">
        <f>+'St 1.1'!Q86+'St 1.2'!Q86+'St 1.3'!Q86</f>
        <v>75885.782320922153</v>
      </c>
      <c r="R86" s="139">
        <f>+'St 1.1'!R86+'St 1.2'!R86+'St 1.3'!R86</f>
        <v>93836.556492204661</v>
      </c>
      <c r="S86" s="139">
        <f>+'St 1.1'!S86+'St 1.2'!S86+'St 1.3'!S86</f>
        <v>-64398.016769663562</v>
      </c>
      <c r="T86" s="139">
        <f>+'St 1.1'!T86+'St 1.2'!T86+'St 1.3'!T86</f>
        <v>-13691.889016061345</v>
      </c>
      <c r="U86" s="139">
        <f>+'St 1.1'!U86+'St 1.2'!U86+'St 1.3'!U86</f>
        <v>83453.280477818451</v>
      </c>
      <c r="V86" s="139">
        <f>+'St 1.1'!V86+'St 1.2'!V86+'St 1.3'!V86</f>
        <v>72406.930413017515</v>
      </c>
      <c r="W86" s="139">
        <f>+'St 1.1'!W86+'St 1.2'!W86+'St 1.3'!W86</f>
        <v>35834.800387486357</v>
      </c>
      <c r="X86" s="141"/>
      <c r="Y86" s="139">
        <f>+'St 1.1'!Y86+'St 1.2'!Y86+'St 1.3'!Y86</f>
        <v>0</v>
      </c>
      <c r="Z86" s="139">
        <f>+'St 1.1'!Z86+'St 1.2'!Z86+'St 1.3'!Z86</f>
        <v>0</v>
      </c>
      <c r="AA86" s="139">
        <f>+'St 1.1'!AA86+'St 1.2'!AA86+'St 1.3'!AA86</f>
        <v>0</v>
      </c>
      <c r="AB86" s="139">
        <f>+'St 1.1'!AB86+'St 1.2'!AB86+'St 1.3'!AB86</f>
        <v>0</v>
      </c>
      <c r="AC86" s="139">
        <f>+'St 1.1'!AC86+'St 1.2'!AC86+'St 1.3'!AC86</f>
        <v>0</v>
      </c>
      <c r="AD86" s="139">
        <f>+'St 1.1'!AD86+'St 1.2'!AD86+'St 1.3'!AD86</f>
        <v>0</v>
      </c>
      <c r="AE86" s="139">
        <f>+'St 1.1'!AE86+'St 1.2'!AE86+'St 1.3'!AE86</f>
        <v>0</v>
      </c>
      <c r="AF86" s="139">
        <f>+'St 1.1'!AF86+'St 1.2'!AF86+'St 1.3'!AF86</f>
        <v>0</v>
      </c>
      <c r="AG86" s="139">
        <f>+'St 1.1'!AG86+'St 1.2'!AG86+'St 1.3'!AG86</f>
        <v>0</v>
      </c>
    </row>
    <row r="87" spans="1:33" s="45" customFormat="1">
      <c r="A87" s="38"/>
      <c r="B87" s="9" t="s">
        <v>94</v>
      </c>
      <c r="C87" s="209" t="s">
        <v>309</v>
      </c>
      <c r="D87" s="139">
        <f>+'St 1.1'!D87+'St 1.2'!D87+'St 1.3'!D87</f>
        <v>1333.7005313424852</v>
      </c>
      <c r="E87" s="139">
        <f>+'St 1.1'!E87+'St 1.2'!E87+'St 1.3'!E87</f>
        <v>1213.8754144770016</v>
      </c>
      <c r="F87" s="139">
        <f>+'St 1.1'!F87+'St 1.2'!F87+'St 1.3'!F87</f>
        <v>1193.351452442248</v>
      </c>
      <c r="G87" s="139">
        <f>+'St 1.1'!G87+'St 1.2'!G87+'St 1.3'!G87</f>
        <v>1103.8326215150164</v>
      </c>
      <c r="H87" s="139">
        <f>+'St 1.1'!H87+'St 1.2'!H87+'St 1.3'!H87</f>
        <v>4301.0944088554652</v>
      </c>
      <c r="I87" s="139">
        <f>+'St 1.1'!I87+'St 1.2'!I87+'St 1.3'!I87</f>
        <v>2879.5472787772615</v>
      </c>
      <c r="J87" s="139">
        <f>+'St 1.1'!J87+'St 1.2'!J87+'St 1.3'!J87</f>
        <v>16850.148682471088</v>
      </c>
      <c r="K87" s="139">
        <f>+'St 1.1'!K87+'St 1.2'!K87+'St 1.3'!K87</f>
        <v>17127.562136504712</v>
      </c>
      <c r="L87" s="139">
        <f>+'St 1.1'!L87+'St 1.2'!L87+'St 1.3'!L87</f>
        <v>15411.481959101726</v>
      </c>
      <c r="M87" s="139">
        <f>+'St 1.1'!M87+'St 1.2'!M87+'St 1.3'!M87</f>
        <v>12587.423431099456</v>
      </c>
      <c r="N87" s="146"/>
      <c r="O87" s="139">
        <f>+'St 1.1'!O87+'St 1.2'!O87+'St 1.3'!O87</f>
        <v>-119.82511686548344</v>
      </c>
      <c r="P87" s="139">
        <f>+'St 1.1'!P87+'St 1.2'!P87+'St 1.3'!P87</f>
        <v>-20.523962034753715</v>
      </c>
      <c r="Q87" s="139">
        <f>+'St 1.1'!Q87+'St 1.2'!Q87+'St 1.3'!Q87</f>
        <v>-89.518830927231747</v>
      </c>
      <c r="R87" s="139">
        <f>+'St 1.1'!R87+'St 1.2'!R87+'St 1.3'!R87</f>
        <v>3197.2617873404497</v>
      </c>
      <c r="S87" s="139">
        <f>+'St 1.1'!S87+'St 1.2'!S87+'St 1.3'!S87</f>
        <v>-1421.547130078204</v>
      </c>
      <c r="T87" s="139">
        <f>+'St 1.1'!T87+'St 1.2'!T87+'St 1.3'!T87</f>
        <v>13970.601403693829</v>
      </c>
      <c r="U87" s="139">
        <f>+'St 1.1'!U87+'St 1.2'!U87+'St 1.3'!U87</f>
        <v>277.41345403362425</v>
      </c>
      <c r="V87" s="139">
        <f>+'St 1.1'!V87+'St 1.2'!V87+'St 1.3'!V87</f>
        <v>-1716.0801774029892</v>
      </c>
      <c r="W87" s="139">
        <f>+'St 1.1'!W87+'St 1.2'!W87+'St 1.3'!W87</f>
        <v>-2824.0585280022697</v>
      </c>
      <c r="X87" s="141"/>
      <c r="Y87" s="139">
        <f>+'St 1.1'!Y87+'St 1.2'!Y87+'St 1.3'!Y87</f>
        <v>0</v>
      </c>
      <c r="Z87" s="139">
        <f>+'St 1.1'!Z87+'St 1.2'!Z87+'St 1.3'!Z87</f>
        <v>0</v>
      </c>
      <c r="AA87" s="139">
        <f>+'St 1.1'!AA87+'St 1.2'!AA87+'St 1.3'!AA87</f>
        <v>0</v>
      </c>
      <c r="AB87" s="139">
        <f>+'St 1.1'!AB87+'St 1.2'!AB87+'St 1.3'!AB87</f>
        <v>0</v>
      </c>
      <c r="AC87" s="139">
        <f>+'St 1.1'!AC87+'St 1.2'!AC87+'St 1.3'!AC87</f>
        <v>0</v>
      </c>
      <c r="AD87" s="139">
        <f>+'St 1.1'!AD87+'St 1.2'!AD87+'St 1.3'!AD87</f>
        <v>0</v>
      </c>
      <c r="AE87" s="139">
        <f>+'St 1.1'!AE87+'St 1.2'!AE87+'St 1.3'!AE87</f>
        <v>0</v>
      </c>
      <c r="AF87" s="139">
        <f>+'St 1.1'!AF87+'St 1.2'!AF87+'St 1.3'!AF87</f>
        <v>0</v>
      </c>
      <c r="AG87" s="139">
        <f>+'St 1.1'!AG87+'St 1.2'!AG87+'St 1.3'!AG87</f>
        <v>0</v>
      </c>
    </row>
    <row r="88" spans="1:33">
      <c r="B88" s="208" t="s">
        <v>40</v>
      </c>
      <c r="C88" s="211"/>
      <c r="D88" s="142">
        <f>+'St 1.1'!D88+'St 1.2'!D88+'St 1.3'!D88</f>
        <v>1252.0924978931325</v>
      </c>
      <c r="E88" s="142">
        <f>+'St 1.1'!E88+'St 1.2'!E88+'St 1.3'!E88</f>
        <v>1102.7745236816395</v>
      </c>
      <c r="F88" s="142">
        <f>+'St 1.1'!F88+'St 1.2'!F88+'St 1.3'!F88</f>
        <v>1052.7089674618037</v>
      </c>
      <c r="G88" s="142">
        <f>+'St 1.1'!G88+'St 1.2'!G88+'St 1.3'!G88</f>
        <v>957.70730812723934</v>
      </c>
      <c r="H88" s="142">
        <f>+'St 1.1'!H88+'St 1.2'!H88+'St 1.3'!H88</f>
        <v>1640.9288449241315</v>
      </c>
      <c r="I88" s="142">
        <f>+'St 1.1'!I88+'St 1.2'!I88+'St 1.3'!I88</f>
        <v>875.24361462182958</v>
      </c>
      <c r="J88" s="142">
        <f>+'St 1.1'!J88+'St 1.2'!J88+'St 1.3'!J88</f>
        <v>8399.4898560017918</v>
      </c>
      <c r="K88" s="142">
        <f>+'St 1.1'!K88+'St 1.2'!K88+'St 1.3'!K88</f>
        <v>8130.8133936979175</v>
      </c>
      <c r="L88" s="142">
        <f>+'St 1.1'!L88+'St 1.2'!L88+'St 1.3'!L88</f>
        <v>6898.2765808927725</v>
      </c>
      <c r="M88" s="142">
        <f>+'St 1.1'!M88+'St 1.2'!M88+'St 1.3'!M88</f>
        <v>6508.9494087533594</v>
      </c>
      <c r="N88" s="143"/>
      <c r="O88" s="142">
        <f>+'St 1.1'!O88+'St 1.2'!O88+'St 1.3'!O88</f>
        <v>-149.3179742114929</v>
      </c>
      <c r="P88" s="142">
        <f>+'St 1.1'!P88+'St 1.2'!P88+'St 1.3'!P88</f>
        <v>-50.065556219835869</v>
      </c>
      <c r="Q88" s="142">
        <f>+'St 1.1'!Q88+'St 1.2'!Q88+'St 1.3'!Q88</f>
        <v>-95.001659334564266</v>
      </c>
      <c r="R88" s="142">
        <f>+'St 1.1'!R88+'St 1.2'!R88+'St 1.3'!R88</f>
        <v>683.22153679689211</v>
      </c>
      <c r="S88" s="142">
        <f>+'St 1.1'!S88+'St 1.2'!S88+'St 1.3'!S88</f>
        <v>-765.68523030230187</v>
      </c>
      <c r="T88" s="142">
        <f>+'St 1.1'!T88+'St 1.2'!T88+'St 1.3'!T88</f>
        <v>7524.2462413799622</v>
      </c>
      <c r="U88" s="142">
        <f>+'St 1.1'!U88+'St 1.2'!U88+'St 1.3'!U88</f>
        <v>-268.67646230387402</v>
      </c>
      <c r="V88" s="142">
        <f>+'St 1.1'!V88+'St 1.2'!V88+'St 1.3'!V88</f>
        <v>-1232.5368128051441</v>
      </c>
      <c r="W88" s="142">
        <f>+'St 1.1'!W88+'St 1.2'!W88+'St 1.3'!W88</f>
        <v>-389.32717213941407</v>
      </c>
      <c r="X88" s="145"/>
      <c r="Y88" s="142">
        <f>+'St 1.1'!Y88+'St 1.2'!Y88+'St 1.3'!Y88</f>
        <v>0</v>
      </c>
      <c r="Z88" s="142">
        <f>+'St 1.1'!Z88+'St 1.2'!Z88+'St 1.3'!Z88</f>
        <v>0</v>
      </c>
      <c r="AA88" s="142">
        <f>+'St 1.1'!AA88+'St 1.2'!AA88+'St 1.3'!AA88</f>
        <v>0</v>
      </c>
      <c r="AB88" s="142">
        <f>+'St 1.1'!AB88+'St 1.2'!AB88+'St 1.3'!AB88</f>
        <v>0</v>
      </c>
      <c r="AC88" s="142">
        <f>+'St 1.1'!AC88+'St 1.2'!AC88+'St 1.3'!AC88</f>
        <v>0</v>
      </c>
      <c r="AD88" s="142">
        <f>+'St 1.1'!AD88+'St 1.2'!AD88+'St 1.3'!AD88</f>
        <v>0</v>
      </c>
      <c r="AE88" s="142">
        <f>+'St 1.1'!AE88+'St 1.2'!AE88+'St 1.3'!AE88</f>
        <v>0</v>
      </c>
      <c r="AF88" s="142">
        <f>+'St 1.1'!AF88+'St 1.2'!AF88+'St 1.3'!AF88</f>
        <v>0</v>
      </c>
      <c r="AG88" s="142">
        <f>+'St 1.1'!AG88+'St 1.2'!AG88+'St 1.3'!AG88</f>
        <v>0</v>
      </c>
    </row>
    <row r="89" spans="1:33">
      <c r="B89" s="6" t="s">
        <v>41</v>
      </c>
      <c r="C89" s="211"/>
      <c r="D89" s="142">
        <f>+'St 1.1'!D89+'St 1.2'!D89+'St 1.3'!D89</f>
        <v>0</v>
      </c>
      <c r="E89" s="142">
        <f>+'St 1.1'!E89+'St 1.2'!E89+'St 1.3'!E89</f>
        <v>0</v>
      </c>
      <c r="F89" s="142">
        <f>+'St 1.1'!F89+'St 1.2'!F89+'St 1.3'!F89</f>
        <v>0</v>
      </c>
      <c r="G89" s="142">
        <f>+'St 1.1'!G89+'St 1.2'!G89+'St 1.3'!G89</f>
        <v>0</v>
      </c>
      <c r="H89" s="142">
        <f>+'St 1.1'!H89+'St 1.2'!H89+'St 1.3'!H89</f>
        <v>0</v>
      </c>
      <c r="I89" s="142">
        <f>+'St 1.1'!I89+'St 1.2'!I89+'St 1.3'!I89</f>
        <v>0</v>
      </c>
      <c r="J89" s="142">
        <f>+'St 1.1'!J89+'St 1.2'!J89+'St 1.3'!J89</f>
        <v>0</v>
      </c>
      <c r="K89" s="142">
        <f>+'St 1.1'!K89+'St 1.2'!K89+'St 1.3'!K89</f>
        <v>0</v>
      </c>
      <c r="L89" s="142">
        <f>+'St 1.1'!L89+'St 1.2'!L89+'St 1.3'!L89</f>
        <v>0</v>
      </c>
      <c r="M89" s="142">
        <f>+'St 1.1'!M89+'St 1.2'!M89+'St 1.3'!M89</f>
        <v>0</v>
      </c>
      <c r="N89" s="143"/>
      <c r="O89" s="142">
        <f>+'St 1.1'!O89+'St 1.2'!O89+'St 1.3'!O89</f>
        <v>0</v>
      </c>
      <c r="P89" s="142">
        <f>+'St 1.1'!P89+'St 1.2'!P89+'St 1.3'!P89</f>
        <v>0</v>
      </c>
      <c r="Q89" s="142">
        <f>+'St 1.1'!Q89+'St 1.2'!Q89+'St 1.3'!Q89</f>
        <v>0</v>
      </c>
      <c r="R89" s="142">
        <f>+'St 1.1'!R89+'St 1.2'!R89+'St 1.3'!R89</f>
        <v>0</v>
      </c>
      <c r="S89" s="142">
        <f>+'St 1.1'!S89+'St 1.2'!S89+'St 1.3'!S89</f>
        <v>0</v>
      </c>
      <c r="T89" s="142">
        <f>+'St 1.1'!T89+'St 1.2'!T89+'St 1.3'!T89</f>
        <v>0</v>
      </c>
      <c r="U89" s="142">
        <f>+'St 1.1'!U89+'St 1.2'!U89+'St 1.3'!U89</f>
        <v>0</v>
      </c>
      <c r="V89" s="142">
        <f>+'St 1.1'!V89+'St 1.2'!V89+'St 1.3'!V89</f>
        <v>0</v>
      </c>
      <c r="W89" s="142">
        <f>+'St 1.1'!W89+'St 1.2'!W89+'St 1.3'!W89</f>
        <v>0</v>
      </c>
      <c r="X89" s="145"/>
      <c r="Y89" s="142">
        <f>+'St 1.1'!Y89+'St 1.2'!Y89+'St 1.3'!Y89</f>
        <v>0</v>
      </c>
      <c r="Z89" s="142">
        <f>+'St 1.1'!Z89+'St 1.2'!Z89+'St 1.3'!Z89</f>
        <v>0</v>
      </c>
      <c r="AA89" s="142">
        <f>+'St 1.1'!AA89+'St 1.2'!AA89+'St 1.3'!AA89</f>
        <v>0</v>
      </c>
      <c r="AB89" s="142">
        <f>+'St 1.1'!AB89+'St 1.2'!AB89+'St 1.3'!AB89</f>
        <v>0</v>
      </c>
      <c r="AC89" s="142">
        <f>+'St 1.1'!AC89+'St 1.2'!AC89+'St 1.3'!AC89</f>
        <v>0</v>
      </c>
      <c r="AD89" s="142">
        <f>+'St 1.1'!AD89+'St 1.2'!AD89+'St 1.3'!AD89</f>
        <v>0</v>
      </c>
      <c r="AE89" s="142">
        <f>+'St 1.1'!AE89+'St 1.2'!AE89+'St 1.3'!AE89</f>
        <v>0</v>
      </c>
      <c r="AF89" s="142">
        <f>+'St 1.1'!AF89+'St 1.2'!AF89+'St 1.3'!AF89</f>
        <v>0</v>
      </c>
      <c r="AG89" s="142">
        <f>+'St 1.1'!AG89+'St 1.2'!AG89+'St 1.3'!AG89</f>
        <v>0</v>
      </c>
    </row>
    <row r="90" spans="1:33">
      <c r="B90" s="6" t="s">
        <v>42</v>
      </c>
      <c r="C90" s="211"/>
      <c r="D90" s="142">
        <f>+'St 1.1'!D90+'St 1.2'!D90+'St 1.3'!D90</f>
        <v>0.14151187163884896</v>
      </c>
      <c r="E90" s="142">
        <f>+'St 1.1'!E90+'St 1.2'!E90+'St 1.3'!E90</f>
        <v>0.58455639872220899</v>
      </c>
      <c r="F90" s="142">
        <f>+'St 1.1'!F90+'St 1.2'!F90+'St 1.3'!F90</f>
        <v>0.54906528205609062</v>
      </c>
      <c r="G90" s="142">
        <f>+'St 1.1'!G90+'St 1.2'!G90+'St 1.3'!G90</f>
        <v>4.1058231922366639</v>
      </c>
      <c r="H90" s="142">
        <f>+'St 1.1'!H90+'St 1.2'!H90+'St 1.3'!H90</f>
        <v>43.454474963514947</v>
      </c>
      <c r="I90" s="142">
        <f>+'St 1.1'!I90+'St 1.2'!I90+'St 1.3'!I90</f>
        <v>162.6594773468583</v>
      </c>
      <c r="J90" s="142">
        <f>+'St 1.1'!J90+'St 1.2'!J90+'St 1.3'!J90</f>
        <v>16.062168675535354</v>
      </c>
      <c r="K90" s="142">
        <f>+'St 1.1'!K90+'St 1.2'!K90+'St 1.3'!K90</f>
        <v>3.5534872747397337</v>
      </c>
      <c r="L90" s="142">
        <f>+'St 1.1'!L90+'St 1.2'!L90+'St 1.3'!L90</f>
        <v>55.703681205893652</v>
      </c>
      <c r="M90" s="142">
        <f>+'St 1.1'!M90+'St 1.2'!M90+'St 1.3'!M90</f>
        <v>32.994369856569747</v>
      </c>
      <c r="N90" s="143"/>
      <c r="O90" s="142">
        <f>+'St 1.1'!O90+'St 1.2'!O90+'St 1.3'!O90</f>
        <v>0.44304452708336001</v>
      </c>
      <c r="P90" s="142">
        <f>+'St 1.1'!P90+'St 1.2'!P90+'St 1.3'!P90</f>
        <v>-3.5491116666118427E-2</v>
      </c>
      <c r="Q90" s="142">
        <f>+'St 1.1'!Q90+'St 1.2'!Q90+'St 1.3'!Q90</f>
        <v>3.5567579101805729</v>
      </c>
      <c r="R90" s="142">
        <f>+'St 1.1'!R90+'St 1.2'!R90+'St 1.3'!R90</f>
        <v>39.348651771278291</v>
      </c>
      <c r="S90" s="142">
        <f>+'St 1.1'!S90+'St 1.2'!S90+'St 1.3'!S90</f>
        <v>119.20500238334334</v>
      </c>
      <c r="T90" s="142">
        <f>+'St 1.1'!T90+'St 1.2'!T90+'St 1.3'!T90</f>
        <v>-146.59730867132296</v>
      </c>
      <c r="U90" s="142">
        <f>+'St 1.1'!U90+'St 1.2'!U90+'St 1.3'!U90</f>
        <v>-12.50868140079562</v>
      </c>
      <c r="V90" s="142">
        <f>+'St 1.1'!V90+'St 1.2'!V90+'St 1.3'!V90</f>
        <v>52.150193931153915</v>
      </c>
      <c r="W90" s="142">
        <f>+'St 1.1'!W90+'St 1.2'!W90+'St 1.3'!W90</f>
        <v>-22.709311349323901</v>
      </c>
      <c r="X90" s="145"/>
      <c r="Y90" s="142">
        <f>+'St 1.1'!Y90+'St 1.2'!Y90+'St 1.3'!Y90</f>
        <v>0</v>
      </c>
      <c r="Z90" s="142">
        <f>+'St 1.1'!Z90+'St 1.2'!Z90+'St 1.3'!Z90</f>
        <v>0</v>
      </c>
      <c r="AA90" s="142">
        <f>+'St 1.1'!AA90+'St 1.2'!AA90+'St 1.3'!AA90</f>
        <v>0</v>
      </c>
      <c r="AB90" s="142">
        <f>+'St 1.1'!AB90+'St 1.2'!AB90+'St 1.3'!AB90</f>
        <v>0</v>
      </c>
      <c r="AC90" s="142">
        <f>+'St 1.1'!AC90+'St 1.2'!AC90+'St 1.3'!AC90</f>
        <v>0</v>
      </c>
      <c r="AD90" s="142">
        <f>+'St 1.1'!AD90+'St 1.2'!AD90+'St 1.3'!AD90</f>
        <v>0</v>
      </c>
      <c r="AE90" s="142">
        <f>+'St 1.1'!AE90+'St 1.2'!AE90+'St 1.3'!AE90</f>
        <v>0</v>
      </c>
      <c r="AF90" s="142">
        <f>+'St 1.1'!AF90+'St 1.2'!AF90+'St 1.3'!AF90</f>
        <v>0</v>
      </c>
      <c r="AG90" s="142">
        <f>+'St 1.1'!AG90+'St 1.2'!AG90+'St 1.3'!AG90</f>
        <v>0</v>
      </c>
    </row>
    <row r="91" spans="1:33">
      <c r="B91" s="6" t="s">
        <v>43</v>
      </c>
      <c r="C91" s="211"/>
      <c r="D91" s="142">
        <f>+'St 1.1'!D91+'St 1.2'!D91+'St 1.3'!D91</f>
        <v>17.429598801817022</v>
      </c>
      <c r="E91" s="142">
        <f>+'St 1.1'!E91+'St 1.2'!E91+'St 1.3'!E91</f>
        <v>20.736423154486211</v>
      </c>
      <c r="F91" s="142">
        <f>+'St 1.1'!F91+'St 1.2'!F91+'St 1.3'!F91</f>
        <v>20.891266350777229</v>
      </c>
      <c r="G91" s="142">
        <f>+'St 1.1'!G91+'St 1.2'!G91+'St 1.3'!G91</f>
        <v>19.445012565105031</v>
      </c>
      <c r="H91" s="142">
        <f>+'St 1.1'!H91+'St 1.2'!H91+'St 1.3'!H91</f>
        <v>33.628881583612369</v>
      </c>
      <c r="I91" s="142">
        <f>+'St 1.1'!I91+'St 1.2'!I91+'St 1.3'!I91</f>
        <v>63.943659047042004</v>
      </c>
      <c r="J91" s="142">
        <f>+'St 1.1'!J91+'St 1.2'!J91+'St 1.3'!J91</f>
        <v>42.795183852829723</v>
      </c>
      <c r="K91" s="142">
        <f>+'St 1.1'!K91+'St 1.2'!K91+'St 1.3'!K91</f>
        <v>73.994949503828337</v>
      </c>
      <c r="L91" s="142">
        <f>+'St 1.1'!L91+'St 1.2'!L91+'St 1.3'!L91</f>
        <v>64.359350240112022</v>
      </c>
      <c r="M91" s="142">
        <f>+'St 1.1'!M91+'St 1.2'!M91+'St 1.3'!M91</f>
        <v>52.81834666086381</v>
      </c>
      <c r="N91" s="143"/>
      <c r="O91" s="142">
        <f>+'St 1.1'!O91+'St 1.2'!O91+'St 1.3'!O91</f>
        <v>3.3068243526691865</v>
      </c>
      <c r="P91" s="142">
        <f>+'St 1.1'!P91+'St 1.2'!P91+'St 1.3'!P91</f>
        <v>0.15484319629101825</v>
      </c>
      <c r="Q91" s="142">
        <f>+'St 1.1'!Q91+'St 1.2'!Q91+'St 1.3'!Q91</f>
        <v>-1.4462537856721995</v>
      </c>
      <c r="R91" s="142">
        <f>+'St 1.1'!R91+'St 1.2'!R91+'St 1.3'!R91</f>
        <v>14.183869018507345</v>
      </c>
      <c r="S91" s="142">
        <f>+'St 1.1'!S91+'St 1.2'!S91+'St 1.3'!S91</f>
        <v>30.314777463429632</v>
      </c>
      <c r="T91" s="142">
        <f>+'St 1.1'!T91+'St 1.2'!T91+'St 1.3'!T91</f>
        <v>-21.148475194212285</v>
      </c>
      <c r="U91" s="142">
        <f>+'St 1.1'!U91+'St 1.2'!U91+'St 1.3'!U91</f>
        <v>31.199765650998618</v>
      </c>
      <c r="V91" s="142">
        <f>+'St 1.1'!V91+'St 1.2'!V91+'St 1.3'!V91</f>
        <v>-9.6355992637163173</v>
      </c>
      <c r="W91" s="142">
        <f>+'St 1.1'!W91+'St 1.2'!W91+'St 1.3'!W91</f>
        <v>-11.54100357924821</v>
      </c>
      <c r="X91" s="145"/>
      <c r="Y91" s="142">
        <f>+'St 1.1'!Y91+'St 1.2'!Y91+'St 1.3'!Y91</f>
        <v>0</v>
      </c>
      <c r="Z91" s="142">
        <f>+'St 1.1'!Z91+'St 1.2'!Z91+'St 1.3'!Z91</f>
        <v>0</v>
      </c>
      <c r="AA91" s="142">
        <f>+'St 1.1'!AA91+'St 1.2'!AA91+'St 1.3'!AA91</f>
        <v>0</v>
      </c>
      <c r="AB91" s="142">
        <f>+'St 1.1'!AB91+'St 1.2'!AB91+'St 1.3'!AB91</f>
        <v>0</v>
      </c>
      <c r="AC91" s="142">
        <f>+'St 1.1'!AC91+'St 1.2'!AC91+'St 1.3'!AC91</f>
        <v>0</v>
      </c>
      <c r="AD91" s="142">
        <f>+'St 1.1'!AD91+'St 1.2'!AD91+'St 1.3'!AD91</f>
        <v>0</v>
      </c>
      <c r="AE91" s="142">
        <f>+'St 1.1'!AE91+'St 1.2'!AE91+'St 1.3'!AE91</f>
        <v>0</v>
      </c>
      <c r="AF91" s="142">
        <f>+'St 1.1'!AF91+'St 1.2'!AF91+'St 1.3'!AF91</f>
        <v>0</v>
      </c>
      <c r="AG91" s="142">
        <f>+'St 1.1'!AG91+'St 1.2'!AG91+'St 1.3'!AG91</f>
        <v>0</v>
      </c>
    </row>
    <row r="92" spans="1:33">
      <c r="B92" s="6" t="s">
        <v>44</v>
      </c>
      <c r="C92" s="211"/>
      <c r="D92" s="142">
        <f>+'St 1.1'!D92+'St 1.2'!D92+'St 1.3'!D92</f>
        <v>1.1728688955150368E-3</v>
      </c>
      <c r="E92" s="142">
        <f>+'St 1.1'!E92+'St 1.2'!E92+'St 1.3'!E92</f>
        <v>2.9871554460894709E-3</v>
      </c>
      <c r="F92" s="142">
        <f>+'St 1.1'!F92+'St 1.2'!F92+'St 1.3'!F92</f>
        <v>3.7101895508273651E-3</v>
      </c>
      <c r="G92" s="142">
        <f>+'St 1.1'!G92+'St 1.2'!G92+'St 1.3'!G92</f>
        <v>9.8120203557112203E-3</v>
      </c>
      <c r="H92" s="142">
        <f>+'St 1.1'!H92+'St 1.2'!H92+'St 1.3'!H92</f>
        <v>0.22056971266139741</v>
      </c>
      <c r="I92" s="142">
        <f>+'St 1.1'!I92+'St 1.2'!I92+'St 1.3'!I92</f>
        <v>0</v>
      </c>
      <c r="J92" s="142">
        <f>+'St 1.1'!J92+'St 1.2'!J92+'St 1.3'!J92</f>
        <v>2.0210249512130725</v>
      </c>
      <c r="K92" s="142">
        <f>+'St 1.1'!K92+'St 1.2'!K92+'St 1.3'!K92</f>
        <v>1.8029172402373117</v>
      </c>
      <c r="L92" s="142">
        <f>+'St 1.1'!L92+'St 1.2'!L92+'St 1.3'!L92</f>
        <v>0.28597133381153689</v>
      </c>
      <c r="M92" s="142">
        <f>+'St 1.1'!M92+'St 1.2'!M92+'St 1.3'!M92</f>
        <v>0.27557861645542969</v>
      </c>
      <c r="N92" s="143"/>
      <c r="O92" s="142">
        <f>+'St 1.1'!O92+'St 1.2'!O92+'St 1.3'!O92</f>
        <v>1.8142865505744342E-3</v>
      </c>
      <c r="P92" s="142">
        <f>+'St 1.1'!P92+'St 1.2'!P92+'St 1.3'!P92</f>
        <v>7.2303410473789436E-4</v>
      </c>
      <c r="Q92" s="142">
        <f>+'St 1.1'!Q92+'St 1.2'!Q92+'St 1.3'!Q92</f>
        <v>6.1018308048838557E-3</v>
      </c>
      <c r="R92" s="142">
        <f>+'St 1.1'!R92+'St 1.2'!R92+'St 1.3'!R92</f>
        <v>0.2107576923056862</v>
      </c>
      <c r="S92" s="142">
        <f>+'St 1.1'!S92+'St 1.2'!S92+'St 1.3'!S92</f>
        <v>-0.22056971266139741</v>
      </c>
      <c r="T92" s="142">
        <f>+'St 1.1'!T92+'St 1.2'!T92+'St 1.3'!T92</f>
        <v>2.0210249512130725</v>
      </c>
      <c r="U92" s="142">
        <f>+'St 1.1'!U92+'St 1.2'!U92+'St 1.3'!U92</f>
        <v>-0.21810771097576093</v>
      </c>
      <c r="V92" s="142">
        <f>+'St 1.1'!V92+'St 1.2'!V92+'St 1.3'!V92</f>
        <v>-1.5169459064257749</v>
      </c>
      <c r="W92" s="142">
        <f>+'St 1.1'!W92+'St 1.2'!W92+'St 1.3'!W92</f>
        <v>-1.0392717356107195E-2</v>
      </c>
      <c r="X92" s="145"/>
      <c r="Y92" s="142">
        <f>+'St 1.1'!Y92+'St 1.2'!Y92+'St 1.3'!Y92</f>
        <v>0</v>
      </c>
      <c r="Z92" s="142">
        <f>+'St 1.1'!Z92+'St 1.2'!Z92+'St 1.3'!Z92</f>
        <v>0</v>
      </c>
      <c r="AA92" s="142">
        <f>+'St 1.1'!AA92+'St 1.2'!AA92+'St 1.3'!AA92</f>
        <v>0</v>
      </c>
      <c r="AB92" s="142">
        <f>+'St 1.1'!AB92+'St 1.2'!AB92+'St 1.3'!AB92</f>
        <v>0</v>
      </c>
      <c r="AC92" s="142">
        <f>+'St 1.1'!AC92+'St 1.2'!AC92+'St 1.3'!AC92</f>
        <v>0</v>
      </c>
      <c r="AD92" s="142">
        <f>+'St 1.1'!AD92+'St 1.2'!AD92+'St 1.3'!AD92</f>
        <v>0</v>
      </c>
      <c r="AE92" s="142">
        <f>+'St 1.1'!AE92+'St 1.2'!AE92+'St 1.3'!AE92</f>
        <v>0</v>
      </c>
      <c r="AF92" s="142">
        <f>+'St 1.1'!AF92+'St 1.2'!AF92+'St 1.3'!AF92</f>
        <v>0</v>
      </c>
      <c r="AG92" s="142">
        <f>+'St 1.1'!AG92+'St 1.2'!AG92+'St 1.3'!AG92</f>
        <v>0</v>
      </c>
    </row>
    <row r="93" spans="1:33">
      <c r="B93" s="7" t="s">
        <v>45</v>
      </c>
      <c r="C93" s="211"/>
      <c r="D93" s="142">
        <f>+'St 1.1'!D93+'St 1.2'!D93+'St 1.3'!D93</f>
        <v>1.1728688955150368E-3</v>
      </c>
      <c r="E93" s="142">
        <f>+'St 1.1'!E93+'St 1.2'!E93+'St 1.3'!E93</f>
        <v>2.9871554460894709E-3</v>
      </c>
      <c r="F93" s="142">
        <f>+'St 1.1'!F93+'St 1.2'!F93+'St 1.3'!F93</f>
        <v>3.7101895508273651E-3</v>
      </c>
      <c r="G93" s="142">
        <f>+'St 1.1'!G93+'St 1.2'!G93+'St 1.3'!G93</f>
        <v>9.8120203557112203E-3</v>
      </c>
      <c r="H93" s="142">
        <f>+'St 1.1'!H93+'St 1.2'!H93+'St 1.3'!H93</f>
        <v>0.11379720846788886</v>
      </c>
      <c r="I93" s="142">
        <f>+'St 1.1'!I93+'St 1.2'!I93+'St 1.3'!I93</f>
        <v>0</v>
      </c>
      <c r="J93" s="142">
        <f>+'St 1.1'!J93+'St 1.2'!J93+'St 1.3'!J93</f>
        <v>1.0268455403621675</v>
      </c>
      <c r="K93" s="142">
        <f>+'St 1.1'!K93+'St 1.2'!K93+'St 1.3'!K93</f>
        <v>0.94472281549569048</v>
      </c>
      <c r="L93" s="142">
        <f>+'St 1.1'!L93+'St 1.2'!L93+'St 1.3'!L93</f>
        <v>0.28597133381153689</v>
      </c>
      <c r="M93" s="142">
        <f>+'St 1.1'!M93+'St 1.2'!M93+'St 1.3'!M93</f>
        <v>0.27557861645542969</v>
      </c>
      <c r="N93" s="143"/>
      <c r="O93" s="142">
        <f>+'St 1.1'!O93+'St 1.2'!O93+'St 1.3'!O93</f>
        <v>1.8142865505744342E-3</v>
      </c>
      <c r="P93" s="142">
        <f>+'St 1.1'!P93+'St 1.2'!P93+'St 1.3'!P93</f>
        <v>7.2303410473789436E-4</v>
      </c>
      <c r="Q93" s="142">
        <f>+'St 1.1'!Q93+'St 1.2'!Q93+'St 1.3'!Q93</f>
        <v>6.1018308048838557E-3</v>
      </c>
      <c r="R93" s="142">
        <f>+'St 1.1'!R93+'St 1.2'!R93+'St 1.3'!R93</f>
        <v>0.10398518811217765</v>
      </c>
      <c r="S93" s="142">
        <f>+'St 1.1'!S93+'St 1.2'!S93+'St 1.3'!S93</f>
        <v>-0.11379720846788886</v>
      </c>
      <c r="T93" s="142">
        <f>+'St 1.1'!T93+'St 1.2'!T93+'St 1.3'!T93</f>
        <v>1.0268455403621675</v>
      </c>
      <c r="U93" s="142">
        <f>+'St 1.1'!U93+'St 1.2'!U93+'St 1.3'!U93</f>
        <v>-8.2122724866477009E-2</v>
      </c>
      <c r="V93" s="142">
        <f>+'St 1.1'!V93+'St 1.2'!V93+'St 1.3'!V93</f>
        <v>-0.65875148168415365</v>
      </c>
      <c r="W93" s="142">
        <f>+'St 1.1'!W93+'St 1.2'!W93+'St 1.3'!W93</f>
        <v>-1.0392717356107195E-2</v>
      </c>
      <c r="X93" s="145"/>
      <c r="Y93" s="142">
        <f>+'St 1.1'!Y93+'St 1.2'!Y93+'St 1.3'!Y93</f>
        <v>0</v>
      </c>
      <c r="Z93" s="142">
        <f>+'St 1.1'!Z93+'St 1.2'!Z93+'St 1.3'!Z93</f>
        <v>0</v>
      </c>
      <c r="AA93" s="142">
        <f>+'St 1.1'!AA93+'St 1.2'!AA93+'St 1.3'!AA93</f>
        <v>0</v>
      </c>
      <c r="AB93" s="142">
        <f>+'St 1.1'!AB93+'St 1.2'!AB93+'St 1.3'!AB93</f>
        <v>0</v>
      </c>
      <c r="AC93" s="142">
        <f>+'St 1.1'!AC93+'St 1.2'!AC93+'St 1.3'!AC93</f>
        <v>0</v>
      </c>
      <c r="AD93" s="142">
        <f>+'St 1.1'!AD93+'St 1.2'!AD93+'St 1.3'!AD93</f>
        <v>0</v>
      </c>
      <c r="AE93" s="142">
        <f>+'St 1.1'!AE93+'St 1.2'!AE93+'St 1.3'!AE93</f>
        <v>0</v>
      </c>
      <c r="AF93" s="142">
        <f>+'St 1.1'!AF93+'St 1.2'!AF93+'St 1.3'!AF93</f>
        <v>0</v>
      </c>
      <c r="AG93" s="142">
        <f>+'St 1.1'!AG93+'St 1.2'!AG93+'St 1.3'!AG93</f>
        <v>0</v>
      </c>
    </row>
    <row r="94" spans="1:33">
      <c r="B94" s="7" t="s">
        <v>46</v>
      </c>
      <c r="C94" s="211"/>
      <c r="D94" s="142">
        <f>+'St 1.1'!D94+'St 1.2'!D94+'St 1.3'!D94</f>
        <v>0</v>
      </c>
      <c r="E94" s="142">
        <f>+'St 1.1'!E94+'St 1.2'!E94+'St 1.3'!E94</f>
        <v>0</v>
      </c>
      <c r="F94" s="142">
        <f>+'St 1.1'!F94+'St 1.2'!F94+'St 1.3'!F94</f>
        <v>0</v>
      </c>
      <c r="G94" s="142">
        <f>+'St 1.1'!G94+'St 1.2'!G94+'St 1.3'!G94</f>
        <v>0</v>
      </c>
      <c r="H94" s="142">
        <f>+'St 1.1'!H94+'St 1.2'!H94+'St 1.3'!H94</f>
        <v>0.10677250419350856</v>
      </c>
      <c r="I94" s="142">
        <f>+'St 1.1'!I94+'St 1.2'!I94+'St 1.3'!I94</f>
        <v>0</v>
      </c>
      <c r="J94" s="142">
        <f>+'St 1.1'!J94+'St 1.2'!J94+'St 1.3'!J94</f>
        <v>0.99417941085090522</v>
      </c>
      <c r="K94" s="142">
        <f>+'St 1.1'!K94+'St 1.2'!K94+'St 1.3'!K94</f>
        <v>0.85819442474162133</v>
      </c>
      <c r="L94" s="142">
        <f>+'St 1.1'!L94+'St 1.2'!L94+'St 1.3'!L94</f>
        <v>0</v>
      </c>
      <c r="M94" s="142">
        <f>+'St 1.1'!M94+'St 1.2'!M94+'St 1.3'!M94</f>
        <v>0</v>
      </c>
      <c r="N94" s="143"/>
      <c r="O94" s="142">
        <f>+'St 1.1'!O94+'St 1.2'!O94+'St 1.3'!O94</f>
        <v>0</v>
      </c>
      <c r="P94" s="142">
        <f>+'St 1.1'!P94+'St 1.2'!P94+'St 1.3'!P94</f>
        <v>0</v>
      </c>
      <c r="Q94" s="142">
        <f>+'St 1.1'!Q94+'St 1.2'!Q94+'St 1.3'!Q94</f>
        <v>0</v>
      </c>
      <c r="R94" s="142">
        <f>+'St 1.1'!R94+'St 1.2'!R94+'St 1.3'!R94</f>
        <v>0.10677250419350856</v>
      </c>
      <c r="S94" s="142">
        <f>+'St 1.1'!S94+'St 1.2'!S94+'St 1.3'!S94</f>
        <v>-0.10677250419350856</v>
      </c>
      <c r="T94" s="142">
        <f>+'St 1.1'!T94+'St 1.2'!T94+'St 1.3'!T94</f>
        <v>0.99417941085090522</v>
      </c>
      <c r="U94" s="142">
        <f>+'St 1.1'!U94+'St 1.2'!U94+'St 1.3'!U94</f>
        <v>-0.13598498610928392</v>
      </c>
      <c r="V94" s="142">
        <f>+'St 1.1'!V94+'St 1.2'!V94+'St 1.3'!V94</f>
        <v>-0.85819442474162133</v>
      </c>
      <c r="W94" s="142">
        <f>+'St 1.1'!W94+'St 1.2'!W94+'St 1.3'!W94</f>
        <v>0</v>
      </c>
      <c r="X94" s="145"/>
      <c r="Y94" s="142">
        <f>+'St 1.1'!Y94+'St 1.2'!Y94+'St 1.3'!Y94</f>
        <v>0</v>
      </c>
      <c r="Z94" s="142">
        <f>+'St 1.1'!Z94+'St 1.2'!Z94+'St 1.3'!Z94</f>
        <v>0</v>
      </c>
      <c r="AA94" s="142">
        <f>+'St 1.1'!AA94+'St 1.2'!AA94+'St 1.3'!AA94</f>
        <v>0</v>
      </c>
      <c r="AB94" s="142">
        <f>+'St 1.1'!AB94+'St 1.2'!AB94+'St 1.3'!AB94</f>
        <v>0</v>
      </c>
      <c r="AC94" s="142">
        <f>+'St 1.1'!AC94+'St 1.2'!AC94+'St 1.3'!AC94</f>
        <v>0</v>
      </c>
      <c r="AD94" s="142">
        <f>+'St 1.1'!AD94+'St 1.2'!AD94+'St 1.3'!AD94</f>
        <v>0</v>
      </c>
      <c r="AE94" s="142">
        <f>+'St 1.1'!AE94+'St 1.2'!AE94+'St 1.3'!AE94</f>
        <v>0</v>
      </c>
      <c r="AF94" s="142">
        <f>+'St 1.1'!AF94+'St 1.2'!AF94+'St 1.3'!AF94</f>
        <v>0</v>
      </c>
      <c r="AG94" s="142">
        <f>+'St 1.1'!AG94+'St 1.2'!AG94+'St 1.3'!AG94</f>
        <v>0</v>
      </c>
    </row>
    <row r="95" spans="1:33">
      <c r="B95" s="6" t="s">
        <v>317</v>
      </c>
      <c r="C95" s="211"/>
      <c r="D95" s="142">
        <f>+'St 1.1'!D95+'St 1.2'!D95+'St 1.3'!D95</f>
        <v>0</v>
      </c>
      <c r="E95" s="142">
        <f>+'St 1.1'!E95+'St 1.2'!E95+'St 1.3'!E95</f>
        <v>0</v>
      </c>
      <c r="F95" s="142">
        <f>+'St 1.1'!F95+'St 1.2'!F95+'St 1.3'!F95</f>
        <v>0</v>
      </c>
      <c r="G95" s="142">
        <f>+'St 1.1'!G95+'St 1.2'!G95+'St 1.3'!G95</f>
        <v>0</v>
      </c>
      <c r="H95" s="142">
        <f>+'St 1.1'!H95+'St 1.2'!H95+'St 1.3'!H95</f>
        <v>0</v>
      </c>
      <c r="I95" s="142">
        <f>+'St 1.1'!I95+'St 1.2'!I95+'St 1.3'!I95</f>
        <v>0</v>
      </c>
      <c r="J95" s="142">
        <f>+'St 1.1'!J95+'St 1.2'!J95+'St 1.3'!J95</f>
        <v>0</v>
      </c>
      <c r="K95" s="142">
        <f>+'St 1.1'!K95+'St 1.2'!K95+'St 1.3'!K95</f>
        <v>0</v>
      </c>
      <c r="L95" s="142">
        <f>+'St 1.1'!L95+'St 1.2'!L95+'St 1.3'!L95</f>
        <v>0</v>
      </c>
      <c r="M95" s="142">
        <f>+'St 1.1'!M95+'St 1.2'!M95+'St 1.3'!M95</f>
        <v>0</v>
      </c>
      <c r="N95" s="143"/>
      <c r="O95" s="142">
        <f>+'St 1.1'!O95+'St 1.2'!O95+'St 1.3'!O95</f>
        <v>0</v>
      </c>
      <c r="P95" s="142">
        <f>+'St 1.1'!P95+'St 1.2'!P95+'St 1.3'!P95</f>
        <v>0</v>
      </c>
      <c r="Q95" s="142">
        <f>+'St 1.1'!Q95+'St 1.2'!Q95+'St 1.3'!Q95</f>
        <v>0</v>
      </c>
      <c r="R95" s="142">
        <f>+'St 1.1'!R95+'St 1.2'!R95+'St 1.3'!R95</f>
        <v>0</v>
      </c>
      <c r="S95" s="142">
        <f>+'St 1.1'!S95+'St 1.2'!S95+'St 1.3'!S95</f>
        <v>0</v>
      </c>
      <c r="T95" s="142">
        <f>+'St 1.1'!T95+'St 1.2'!T95+'St 1.3'!T95</f>
        <v>0</v>
      </c>
      <c r="U95" s="142">
        <f>+'St 1.1'!U95+'St 1.2'!U95+'St 1.3'!U95</f>
        <v>0</v>
      </c>
      <c r="V95" s="142">
        <f>+'St 1.1'!V95+'St 1.2'!V95+'St 1.3'!V95</f>
        <v>0</v>
      </c>
      <c r="W95" s="142">
        <f>+'St 1.1'!W95+'St 1.2'!W95+'St 1.3'!W95</f>
        <v>0</v>
      </c>
      <c r="X95" s="145"/>
      <c r="Y95" s="142">
        <f>+'St 1.1'!Y95+'St 1.2'!Y95+'St 1.3'!Y95</f>
        <v>0</v>
      </c>
      <c r="Z95" s="142">
        <f>+'St 1.1'!Z95+'St 1.2'!Z95+'St 1.3'!Z95</f>
        <v>0</v>
      </c>
      <c r="AA95" s="142">
        <f>+'St 1.1'!AA95+'St 1.2'!AA95+'St 1.3'!AA95</f>
        <v>0</v>
      </c>
      <c r="AB95" s="142">
        <f>+'St 1.1'!AB95+'St 1.2'!AB95+'St 1.3'!AB95</f>
        <v>0</v>
      </c>
      <c r="AC95" s="142">
        <f>+'St 1.1'!AC95+'St 1.2'!AC95+'St 1.3'!AC95</f>
        <v>0</v>
      </c>
      <c r="AD95" s="142">
        <f>+'St 1.1'!AD95+'St 1.2'!AD95+'St 1.3'!AD95</f>
        <v>0</v>
      </c>
      <c r="AE95" s="142">
        <f>+'St 1.1'!AE95+'St 1.2'!AE95+'St 1.3'!AE95</f>
        <v>0</v>
      </c>
      <c r="AF95" s="142">
        <f>+'St 1.1'!AF95+'St 1.2'!AF95+'St 1.3'!AF95</f>
        <v>0</v>
      </c>
      <c r="AG95" s="142">
        <f>+'St 1.1'!AG95+'St 1.2'!AG95+'St 1.3'!AG95</f>
        <v>0</v>
      </c>
    </row>
    <row r="96" spans="1:33">
      <c r="B96" s="6" t="s">
        <v>108</v>
      </c>
      <c r="C96" s="211"/>
      <c r="D96" s="142">
        <f>+'St 1.1'!D96+'St 1.2'!D96+'St 1.3'!D96</f>
        <v>1218.3571560144583</v>
      </c>
      <c r="E96" s="142">
        <f>+'St 1.1'!E96+'St 1.2'!E96+'St 1.3'!E96</f>
        <v>1062.2224077129833</v>
      </c>
      <c r="F96" s="142">
        <f>+'St 1.1'!F96+'St 1.2'!F96+'St 1.3'!F96</f>
        <v>1011.8802346966895</v>
      </c>
      <c r="G96" s="142">
        <f>+'St 1.1'!G96+'St 1.2'!G96+'St 1.3'!G96</f>
        <v>916.13429590113185</v>
      </c>
      <c r="H96" s="142">
        <f>+'St 1.1'!H96+'St 1.2'!H96+'St 1.3'!H96</f>
        <v>1659.0415721970871</v>
      </c>
      <c r="I96" s="142">
        <f>+'St 1.1'!I96+'St 1.2'!I96+'St 1.3'!I96</f>
        <v>1426.0001638227327</v>
      </c>
      <c r="J96" s="142">
        <f>+'St 1.1'!J96+'St 1.2'!J96+'St 1.3'!J96</f>
        <v>6420.7673940917348</v>
      </c>
      <c r="K96" s="142">
        <f>+'St 1.1'!K96+'St 1.2'!K96+'St 1.3'!K96</f>
        <v>6283.0464900612842</v>
      </c>
      <c r="L96" s="142">
        <f>+'St 1.1'!L96+'St 1.2'!L96+'St 1.3'!L96</f>
        <v>5116.4971316826795</v>
      </c>
      <c r="M96" s="142">
        <f>+'St 1.1'!M96+'St 1.2'!M96+'St 1.3'!M96</f>
        <v>4615.622972539617</v>
      </c>
      <c r="N96" s="143"/>
      <c r="O96" s="142">
        <f>+'St 1.1'!O96+'St 1.2'!O96+'St 1.3'!O96</f>
        <v>-156.13474830147487</v>
      </c>
      <c r="P96" s="142">
        <f>+'St 1.1'!P96+'St 1.2'!P96+'St 1.3'!P96</f>
        <v>-50.342173016293771</v>
      </c>
      <c r="Q96" s="142">
        <f>+'St 1.1'!Q96+'St 1.2'!Q96+'St 1.3'!Q96</f>
        <v>-95.745938795557592</v>
      </c>
      <c r="R96" s="142">
        <f>+'St 1.1'!R96+'St 1.2'!R96+'St 1.3'!R96</f>
        <v>742.90727629595517</v>
      </c>
      <c r="S96" s="142">
        <f>+'St 1.1'!S96+'St 1.2'!S96+'St 1.3'!S96</f>
        <v>-233.04140837435426</v>
      </c>
      <c r="T96" s="142">
        <f>+'St 1.1'!T96+'St 1.2'!T96+'St 1.3'!T96</f>
        <v>4994.7672302690016</v>
      </c>
      <c r="U96" s="142">
        <f>+'St 1.1'!U96+'St 1.2'!U96+'St 1.3'!U96</f>
        <v>-137.72090403044979</v>
      </c>
      <c r="V96" s="142">
        <f>+'St 1.1'!V96+'St 1.2'!V96+'St 1.3'!V96</f>
        <v>-1166.5493583786053</v>
      </c>
      <c r="W96" s="142">
        <f>+'St 1.1'!W96+'St 1.2'!W96+'St 1.3'!W96</f>
        <v>-500.87415914306223</v>
      </c>
      <c r="X96" s="145"/>
      <c r="Y96" s="142">
        <f>+'St 1.1'!Y96+'St 1.2'!Y96+'St 1.3'!Y96</f>
        <v>0</v>
      </c>
      <c r="Z96" s="142">
        <f>+'St 1.1'!Z96+'St 1.2'!Z96+'St 1.3'!Z96</f>
        <v>0</v>
      </c>
      <c r="AA96" s="142">
        <f>+'St 1.1'!AA96+'St 1.2'!AA96+'St 1.3'!AA96</f>
        <v>0</v>
      </c>
      <c r="AB96" s="142">
        <f>+'St 1.1'!AB96+'St 1.2'!AB96+'St 1.3'!AB96</f>
        <v>0</v>
      </c>
      <c r="AC96" s="142">
        <f>+'St 1.1'!AC96+'St 1.2'!AC96+'St 1.3'!AC96</f>
        <v>0</v>
      </c>
      <c r="AD96" s="142">
        <f>+'St 1.1'!AD96+'St 1.2'!AD96+'St 1.3'!AD96</f>
        <v>0</v>
      </c>
      <c r="AE96" s="142">
        <f>+'St 1.1'!AE96+'St 1.2'!AE96+'St 1.3'!AE96</f>
        <v>0</v>
      </c>
      <c r="AF96" s="142">
        <f>+'St 1.1'!AF96+'St 1.2'!AF96+'St 1.3'!AF96</f>
        <v>0</v>
      </c>
      <c r="AG96" s="142">
        <f>+'St 1.1'!AG96+'St 1.2'!AG96+'St 1.3'!AG96</f>
        <v>0</v>
      </c>
    </row>
    <row r="97" spans="1:33">
      <c r="B97" s="6" t="s">
        <v>48</v>
      </c>
      <c r="C97" s="211"/>
      <c r="D97" s="144">
        <f>+'St 1.1'!D97+'St 1.2'!D97+'St 1.3'!D97</f>
        <v>0</v>
      </c>
      <c r="E97" s="144">
        <f>+'St 1.1'!E97+'St 1.2'!E97+'St 1.3'!E97</f>
        <v>0</v>
      </c>
      <c r="F97" s="144">
        <f>+'St 1.1'!F97+'St 1.2'!F97+'St 1.3'!F97</f>
        <v>0</v>
      </c>
      <c r="G97" s="144">
        <f>+'St 1.1'!G97+'St 1.2'!G97+'St 1.3'!G97</f>
        <v>0</v>
      </c>
      <c r="H97" s="142">
        <f>+'St 1.1'!H97+'St 1.2'!H97+'St 1.3'!H97</f>
        <v>0</v>
      </c>
      <c r="I97" s="142">
        <f>+'St 1.1'!I97+'St 1.2'!I97+'St 1.3'!I97</f>
        <v>0</v>
      </c>
      <c r="J97" s="142">
        <f>+'St 1.1'!J97+'St 1.2'!J97+'St 1.3'!J97</f>
        <v>0</v>
      </c>
      <c r="K97" s="142">
        <f>+'St 1.1'!K97+'St 1.2'!K97+'St 1.3'!K97</f>
        <v>0</v>
      </c>
      <c r="L97" s="142">
        <f>+'St 1.1'!L97+'St 1.2'!L97+'St 1.3'!L97</f>
        <v>0</v>
      </c>
      <c r="M97" s="142">
        <f>+'St 1.1'!M97+'St 1.2'!M97+'St 1.3'!M97</f>
        <v>0</v>
      </c>
      <c r="N97" s="143"/>
      <c r="O97" s="142">
        <f>+'St 1.1'!O97+'St 1.2'!O97+'St 1.3'!O97</f>
        <v>0</v>
      </c>
      <c r="P97" s="142">
        <f>+'St 1.1'!P97+'St 1.2'!P97+'St 1.3'!P97</f>
        <v>0</v>
      </c>
      <c r="Q97" s="142">
        <f>+'St 1.1'!Q97+'St 1.2'!Q97+'St 1.3'!Q97</f>
        <v>0</v>
      </c>
      <c r="R97" s="142">
        <f>+'St 1.1'!R97+'St 1.2'!R97+'St 1.3'!R97</f>
        <v>0</v>
      </c>
      <c r="S97" s="142">
        <f>+'St 1.1'!S97+'St 1.2'!S97+'St 1.3'!S97</f>
        <v>0</v>
      </c>
      <c r="T97" s="142">
        <f>+'St 1.1'!T97+'St 1.2'!T97+'St 1.3'!T97</f>
        <v>0</v>
      </c>
      <c r="U97" s="142">
        <f>+'St 1.1'!U97+'St 1.2'!U97+'St 1.3'!U97</f>
        <v>0</v>
      </c>
      <c r="V97" s="142">
        <f>+'St 1.1'!V97+'St 1.2'!V97+'St 1.3'!V97</f>
        <v>0</v>
      </c>
      <c r="W97" s="142">
        <f>+'St 1.1'!W97+'St 1.2'!W97+'St 1.3'!W97</f>
        <v>0</v>
      </c>
      <c r="X97" s="145"/>
      <c r="Y97" s="142">
        <f>+'St 1.1'!Y97+'St 1.2'!Y97+'St 1.3'!Y97</f>
        <v>0</v>
      </c>
      <c r="Z97" s="142">
        <f>+'St 1.1'!Z97+'St 1.2'!Z97+'St 1.3'!Z97</f>
        <v>0</v>
      </c>
      <c r="AA97" s="142">
        <f>+'St 1.1'!AA97+'St 1.2'!AA97+'St 1.3'!AA97</f>
        <v>0</v>
      </c>
      <c r="AB97" s="142">
        <f>+'St 1.1'!AB97+'St 1.2'!AB97+'St 1.3'!AB97</f>
        <v>0</v>
      </c>
      <c r="AC97" s="142">
        <f>+'St 1.1'!AC97+'St 1.2'!AC97+'St 1.3'!AC97</f>
        <v>0</v>
      </c>
      <c r="AD97" s="142">
        <f>+'St 1.1'!AD97+'St 1.2'!AD97+'St 1.3'!AD97</f>
        <v>0</v>
      </c>
      <c r="AE97" s="142">
        <f>+'St 1.1'!AE97+'St 1.2'!AE97+'St 1.3'!AE97</f>
        <v>0</v>
      </c>
      <c r="AF97" s="142">
        <f>+'St 1.1'!AF97+'St 1.2'!AF97+'St 1.3'!AF97</f>
        <v>0</v>
      </c>
      <c r="AG97" s="142">
        <f>+'St 1.1'!AG97+'St 1.2'!AG97+'St 1.3'!AG97</f>
        <v>0</v>
      </c>
    </row>
    <row r="98" spans="1:33">
      <c r="B98" s="6" t="s">
        <v>325</v>
      </c>
      <c r="C98" s="211"/>
      <c r="D98" s="142">
        <f>+'St 1.1'!D98+'St 1.2'!D98+'St 1.3'!D98</f>
        <v>16.163058336322845</v>
      </c>
      <c r="E98" s="142">
        <f>+'St 1.1'!E98+'St 1.2'!E98+'St 1.3'!E98</f>
        <v>19.228149260001693</v>
      </c>
      <c r="F98" s="142">
        <f>+'St 1.1'!F98+'St 1.2'!F98+'St 1.3'!F98</f>
        <v>19.384690942729943</v>
      </c>
      <c r="G98" s="142">
        <f>+'St 1.1'!G98+'St 1.2'!G98+'St 1.3'!G98</f>
        <v>18.012364448410015</v>
      </c>
      <c r="H98" s="142">
        <f>+'St 1.1'!H98+'St 1.2'!H98+'St 1.3'!H98</f>
        <v>322.77959484653826</v>
      </c>
      <c r="I98" s="142">
        <f>+'St 1.1'!I98+'St 1.2'!I98+'St 1.3'!I98</f>
        <v>60.088023088003894</v>
      </c>
      <c r="J98" s="142">
        <f>+'St 1.1'!J98+'St 1.2'!J98+'St 1.3'!J98</f>
        <v>2490.2968666483703</v>
      </c>
      <c r="K98" s="142">
        <f>+'St 1.1'!K98+'St 1.2'!K98+'St 1.3'!K98</f>
        <v>2499.8128187633429</v>
      </c>
      <c r="L98" s="142">
        <f>+'St 1.1'!L98+'St 1.2'!L98+'St 1.3'!L98</f>
        <v>2205.4634340835105</v>
      </c>
      <c r="M98" s="142">
        <f>+'St 1.1'!M98+'St 1.2'!M98+'St 1.3'!M98</f>
        <v>2100.1614338730342</v>
      </c>
      <c r="N98" s="143"/>
      <c r="O98" s="142">
        <f>+'St 1.1'!O98+'St 1.2'!O98+'St 1.3'!O98</f>
        <v>3.0650909236788504</v>
      </c>
      <c r="P98" s="142">
        <f>+'St 1.1'!P98+'St 1.2'!P98+'St 1.3'!P98</f>
        <v>0.15654168272825042</v>
      </c>
      <c r="Q98" s="142">
        <f>+'St 1.1'!Q98+'St 1.2'!Q98+'St 1.3'!Q98</f>
        <v>-1.3723264943199296</v>
      </c>
      <c r="R98" s="142">
        <f>+'St 1.1'!R98+'St 1.2'!R98+'St 1.3'!R98</f>
        <v>304.76723039812828</v>
      </c>
      <c r="S98" s="142">
        <f>+'St 1.1'!S98+'St 1.2'!S98+'St 1.3'!S98</f>
        <v>-262.69157175853434</v>
      </c>
      <c r="T98" s="142">
        <f>+'St 1.1'!T98+'St 1.2'!T98+'St 1.3'!T98</f>
        <v>2430.2088435603664</v>
      </c>
      <c r="U98" s="142">
        <f>+'St 1.1'!U98+'St 1.2'!U98+'St 1.3'!U98</f>
        <v>9.5159521149727055</v>
      </c>
      <c r="V98" s="142">
        <f>+'St 1.1'!V98+'St 1.2'!V98+'St 1.3'!V98</f>
        <v>-294.34938467983227</v>
      </c>
      <c r="W98" s="142">
        <f>+'St 1.1'!W98+'St 1.2'!W98+'St 1.3'!W98</f>
        <v>-105.30200021047655</v>
      </c>
      <c r="X98" s="145"/>
      <c r="Y98" s="142">
        <f>+'St 1.1'!Y98+'St 1.2'!Y98+'St 1.3'!Y98</f>
        <v>0</v>
      </c>
      <c r="Z98" s="142">
        <f>+'St 1.1'!Z98+'St 1.2'!Z98+'St 1.3'!Z98</f>
        <v>0</v>
      </c>
      <c r="AA98" s="142">
        <f>+'St 1.1'!AA98+'St 1.2'!AA98+'St 1.3'!AA98</f>
        <v>0</v>
      </c>
      <c r="AB98" s="142">
        <f>+'St 1.1'!AB98+'St 1.2'!AB98+'St 1.3'!AB98</f>
        <v>0</v>
      </c>
      <c r="AC98" s="142">
        <f>+'St 1.1'!AC98+'St 1.2'!AC98+'St 1.3'!AC98</f>
        <v>0</v>
      </c>
      <c r="AD98" s="142">
        <f>+'St 1.1'!AD98+'St 1.2'!AD98+'St 1.3'!AD98</f>
        <v>0</v>
      </c>
      <c r="AE98" s="142">
        <f>+'St 1.1'!AE98+'St 1.2'!AE98+'St 1.3'!AE98</f>
        <v>0</v>
      </c>
      <c r="AF98" s="142">
        <f>+'St 1.1'!AF98+'St 1.2'!AF98+'St 1.3'!AF98</f>
        <v>0</v>
      </c>
      <c r="AG98" s="142">
        <f>+'St 1.1'!AG98+'St 1.2'!AG98+'St 1.3'!AG98</f>
        <v>0</v>
      </c>
    </row>
    <row r="99" spans="1:33">
      <c r="B99" s="8" t="s">
        <v>101</v>
      </c>
      <c r="C99" s="211"/>
      <c r="D99" s="142">
        <f>+'St 1.1'!D99+'St 1.2'!D99+'St 1.3'!D99</f>
        <v>81.60803344935286</v>
      </c>
      <c r="E99" s="142">
        <f>+'St 1.1'!E99+'St 1.2'!E99+'St 1.3'!E99</f>
        <v>111.10089079536237</v>
      </c>
      <c r="F99" s="142">
        <f>+'St 1.1'!F99+'St 1.2'!F99+'St 1.3'!F99</f>
        <v>140.64248498044446</v>
      </c>
      <c r="G99" s="142">
        <f>+'St 1.1'!G99+'St 1.2'!G99+'St 1.3'!G99</f>
        <v>146.12531338777708</v>
      </c>
      <c r="H99" s="142">
        <f>+'St 1.1'!H99+'St 1.2'!H99+'St 1.3'!H99</f>
        <v>2241.9693155520513</v>
      </c>
      <c r="I99" s="142">
        <f>+'St 1.1'!I99+'St 1.2'!I99+'St 1.3'!I99</f>
        <v>1166.8559554726246</v>
      </c>
      <c r="J99" s="142">
        <f>+'St 1.1'!J99+'St 1.2'!J99+'St 1.3'!J99</f>
        <v>7878.2060442514075</v>
      </c>
      <c r="K99" s="142">
        <f>+'St 1.1'!K99+'St 1.2'!K99+'St 1.3'!K99</f>
        <v>8265.3514736612815</v>
      </c>
      <c r="L99" s="142">
        <f>+'St 1.1'!L99+'St 1.2'!L99+'St 1.3'!L99</f>
        <v>7969.1723905557183</v>
      </c>
      <c r="M99" s="142">
        <f>+'St 1.1'!M99+'St 1.2'!M99+'St 1.3'!M99</f>
        <v>5785.550729552916</v>
      </c>
      <c r="N99" s="143"/>
      <c r="O99" s="142">
        <f>+'St 1.1'!O99+'St 1.2'!O99+'St 1.3'!O99</f>
        <v>29.492857346009508</v>
      </c>
      <c r="P99" s="142">
        <f>+'St 1.1'!P99+'St 1.2'!P99+'St 1.3'!P99</f>
        <v>29.541594185082108</v>
      </c>
      <c r="Q99" s="142">
        <f>+'St 1.1'!Q99+'St 1.2'!Q99+'St 1.3'!Q99</f>
        <v>5.4828284073326046</v>
      </c>
      <c r="R99" s="142">
        <f>+'St 1.1'!R99+'St 1.2'!R99+'St 1.3'!R99</f>
        <v>2095.8440021642741</v>
      </c>
      <c r="S99" s="142">
        <f>+'St 1.1'!S99+'St 1.2'!S99+'St 1.3'!S99</f>
        <v>-1075.1133600794265</v>
      </c>
      <c r="T99" s="142">
        <f>+'St 1.1'!T99+'St 1.2'!T99+'St 1.3'!T99</f>
        <v>6711.3500887787823</v>
      </c>
      <c r="U99" s="142">
        <f>+'St 1.1'!U99+'St 1.2'!U99+'St 1.3'!U99</f>
        <v>387.14542940987474</v>
      </c>
      <c r="V99" s="142">
        <f>+'St 1.1'!V99+'St 1.2'!V99+'St 1.3'!V99</f>
        <v>-296.17908310556356</v>
      </c>
      <c r="W99" s="142">
        <f>+'St 1.1'!W99+'St 1.2'!W99+'St 1.3'!W99</f>
        <v>-2183.6216610028018</v>
      </c>
      <c r="X99" s="145"/>
      <c r="Y99" s="142">
        <f>+'St 1.1'!Y99+'St 1.2'!Y99+'St 1.3'!Y99</f>
        <v>0</v>
      </c>
      <c r="Z99" s="142">
        <f>+'St 1.1'!Z99+'St 1.2'!Z99+'St 1.3'!Z99</f>
        <v>0</v>
      </c>
      <c r="AA99" s="142">
        <f>+'St 1.1'!AA99+'St 1.2'!AA99+'St 1.3'!AA99</f>
        <v>0</v>
      </c>
      <c r="AB99" s="142">
        <f>+'St 1.1'!AB99+'St 1.2'!AB99+'St 1.3'!AB99</f>
        <v>0</v>
      </c>
      <c r="AC99" s="142">
        <f>+'St 1.1'!AC99+'St 1.2'!AC99+'St 1.3'!AC99</f>
        <v>0</v>
      </c>
      <c r="AD99" s="142">
        <f>+'St 1.1'!AD99+'St 1.2'!AD99+'St 1.3'!AD99</f>
        <v>0</v>
      </c>
      <c r="AE99" s="142">
        <f>+'St 1.1'!AE99+'St 1.2'!AE99+'St 1.3'!AE99</f>
        <v>0</v>
      </c>
      <c r="AF99" s="142">
        <f>+'St 1.1'!AF99+'St 1.2'!AF99+'St 1.3'!AF99</f>
        <v>0</v>
      </c>
      <c r="AG99" s="142">
        <f>+'St 1.1'!AG99+'St 1.2'!AG99+'St 1.3'!AG99</f>
        <v>0</v>
      </c>
    </row>
    <row r="100" spans="1:33" s="45" customFormat="1">
      <c r="A100" s="38"/>
      <c r="B100" s="9" t="s">
        <v>95</v>
      </c>
      <c r="C100" s="209" t="s">
        <v>310</v>
      </c>
      <c r="D100" s="139">
        <f>+'St 1.1'!D100+'St 1.2'!D100+'St 1.3'!D100</f>
        <v>293121.14165332878</v>
      </c>
      <c r="E100" s="139">
        <f>+'St 1.1'!E100+'St 1.2'!E100+'St 1.3'!E100</f>
        <v>316758.79030518979</v>
      </c>
      <c r="F100" s="139">
        <f>+'St 1.1'!F100+'St 1.2'!F100+'St 1.3'!F100</f>
        <v>285615.85881325474</v>
      </c>
      <c r="G100" s="139">
        <f>+'St 1.1'!G100+'St 1.2'!G100+'St 1.3'!G100</f>
        <v>363347.43402048643</v>
      </c>
      <c r="H100" s="139">
        <f>+'St 1.1'!H100+'St 1.2'!H100+'St 1.3'!H100</f>
        <v>452296.00024810591</v>
      </c>
      <c r="I100" s="139">
        <f>+'St 1.1'!I100+'St 1.2'!I100+'St 1.3'!I100</f>
        <v>371644.62330366636</v>
      </c>
      <c r="J100" s="139">
        <f>+'St 1.1'!J100+'St 1.2'!J100+'St 1.3'!J100</f>
        <v>338566.98190788692</v>
      </c>
      <c r="K100" s="139">
        <f>+'St 1.1'!K100+'St 1.2'!K100+'St 1.3'!K100</f>
        <v>426746.09565931675</v>
      </c>
      <c r="L100" s="139">
        <f>+'St 1.1'!L100+'St 1.2'!L100+'St 1.3'!L100</f>
        <v>495301.64951412927</v>
      </c>
      <c r="M100" s="139">
        <f>+'St 1.1'!M100+'St 1.2'!M100+'St 1.3'!M100</f>
        <v>525664.72211259045</v>
      </c>
      <c r="N100" s="146"/>
      <c r="O100" s="139">
        <f>+'St 1.1'!O100+'St 1.2'!O100+'St 1.3'!O100</f>
        <v>20189.347919385065</v>
      </c>
      <c r="P100" s="139">
        <f>+'St 1.1'!P100+'St 1.2'!P100+'St 1.3'!P100</f>
        <v>-35823.523482079327</v>
      </c>
      <c r="Q100" s="139">
        <f>+'St 1.1'!Q100+'St 1.2'!Q100+'St 1.3'!Q100</f>
        <v>75975.301151849388</v>
      </c>
      <c r="R100" s="139">
        <f>+'St 1.1'!R100+'St 1.2'!R100+'St 1.3'!R100</f>
        <v>90639.294704864209</v>
      </c>
      <c r="S100" s="139">
        <f>+'St 1.1'!S100+'St 1.2'!S100+'St 1.3'!S100</f>
        <v>-62976.469639585397</v>
      </c>
      <c r="T100" s="139">
        <f>+'St 1.1'!T100+'St 1.2'!T100+'St 1.3'!T100</f>
        <v>-27662.490419755173</v>
      </c>
      <c r="U100" s="139">
        <f>+'St 1.1'!U100+'St 1.2'!U100+'St 1.3'!U100</f>
        <v>83175.867023784842</v>
      </c>
      <c r="V100" s="139">
        <f>+'St 1.1'!V100+'St 1.2'!V100+'St 1.3'!V100</f>
        <v>74123.010590420483</v>
      </c>
      <c r="W100" s="139">
        <f>+'St 1.1'!W100+'St 1.2'!W100+'St 1.3'!W100</f>
        <v>38658.858915488629</v>
      </c>
      <c r="X100" s="141"/>
      <c r="Y100" s="139">
        <f>+'St 1.1'!Y100+'St 1.2'!Y100+'St 1.3'!Y100</f>
        <v>0</v>
      </c>
      <c r="Z100" s="139">
        <f>+'St 1.1'!Z100+'St 1.2'!Z100+'St 1.3'!Z100</f>
        <v>0</v>
      </c>
      <c r="AA100" s="139">
        <f>+'St 1.1'!AA100+'St 1.2'!AA100+'St 1.3'!AA100</f>
        <v>0</v>
      </c>
      <c r="AB100" s="139">
        <f>+'St 1.1'!AB100+'St 1.2'!AB100+'St 1.3'!AB100</f>
        <v>0</v>
      </c>
      <c r="AC100" s="139">
        <f>+'St 1.1'!AC100+'St 1.2'!AC100+'St 1.3'!AC100</f>
        <v>0</v>
      </c>
      <c r="AD100" s="139">
        <f>+'St 1.1'!AD100+'St 1.2'!AD100+'St 1.3'!AD100</f>
        <v>0</v>
      </c>
      <c r="AE100" s="139">
        <f>+'St 1.1'!AE100+'St 1.2'!AE100+'St 1.3'!AE100</f>
        <v>0</v>
      </c>
      <c r="AF100" s="139">
        <f>+'St 1.1'!AF100+'St 1.2'!AF100+'St 1.3'!AF100</f>
        <v>0</v>
      </c>
      <c r="AG100" s="139">
        <f>+'St 1.1'!AG100+'St 1.2'!AG100+'St 1.3'!AG100</f>
        <v>0</v>
      </c>
    </row>
    <row r="101" spans="1:33">
      <c r="B101" s="208" t="s">
        <v>40</v>
      </c>
      <c r="C101" s="211"/>
      <c r="D101" s="142">
        <f>+'St 1.1'!D101+'St 1.2'!D101+'St 1.3'!D101</f>
        <v>280014.11684285448</v>
      </c>
      <c r="E101" s="142">
        <f>+'St 1.1'!E101+'St 1.2'!E101+'St 1.3'!E101</f>
        <v>300358.95120253105</v>
      </c>
      <c r="F101" s="142">
        <f>+'St 1.1'!F101+'St 1.2'!F101+'St 1.3'!F101</f>
        <v>264392.27603753831</v>
      </c>
      <c r="G101" s="142">
        <f>+'St 1.1'!G101+'St 1.2'!G101+'St 1.3'!G101</f>
        <v>338378.38166114991</v>
      </c>
      <c r="H101" s="142">
        <f>+'St 1.1'!H101+'St 1.2'!H101+'St 1.3'!H101</f>
        <v>404709.76907331846</v>
      </c>
      <c r="I101" s="142">
        <f>+'St 1.1'!I101+'St 1.2'!I101+'St 1.3'!I101</f>
        <v>322382.98378364131</v>
      </c>
      <c r="J101" s="142">
        <f>+'St 1.1'!J101+'St 1.2'!J101+'St 1.3'!J101</f>
        <v>296820.14045838086</v>
      </c>
      <c r="K101" s="142">
        <f>+'St 1.1'!K101+'St 1.2'!K101+'St 1.3'!K101</f>
        <v>379735.35866750573</v>
      </c>
      <c r="L101" s="142">
        <f>+'St 1.1'!L101+'St 1.2'!L101+'St 1.3'!L101</f>
        <v>418448.71449108521</v>
      </c>
      <c r="M101" s="142">
        <f>+'St 1.1'!M101+'St 1.2'!M101+'St 1.3'!M101</f>
        <v>455681.42663598288</v>
      </c>
      <c r="N101" s="143"/>
      <c r="O101" s="142">
        <f>+'St 1.1'!O101+'St 1.2'!O101+'St 1.3'!O101</f>
        <v>17611.891833585159</v>
      </c>
      <c r="P101" s="142">
        <f>+'St 1.1'!P101+'St 1.2'!P101+'St 1.3'!P101</f>
        <v>-38621.704000514277</v>
      </c>
      <c r="Q101" s="142">
        <f>+'St 1.1'!Q101+'St 1.2'!Q101+'St 1.3'!Q101</f>
        <v>74343.99376925746</v>
      </c>
      <c r="R101" s="142">
        <f>+'St 1.1'!R101+'St 1.2'!R101+'St 1.3'!R101</f>
        <v>68192.01374723285</v>
      </c>
      <c r="S101" s="142">
        <f>+'St 1.1'!S101+'St 1.2'!S101+'St 1.3'!S101</f>
        <v>-69842.684634334204</v>
      </c>
      <c r="T101" s="142">
        <f>+'St 1.1'!T101+'St 1.2'!T101+'St 1.3'!T101</f>
        <v>-19291.470184492653</v>
      </c>
      <c r="U101" s="142">
        <f>+'St 1.1'!U101+'St 1.2'!U101+'St 1.3'!U101</f>
        <v>81732.414303185971</v>
      </c>
      <c r="V101" s="142">
        <f>+'St 1.1'!V101+'St 1.2'!V101+'St 1.3'!V101</f>
        <v>45324.782731567058</v>
      </c>
      <c r="W101" s="142">
        <f>+'St 1.1'!W101+'St 1.2'!W101+'St 1.3'!W101</f>
        <v>45133.62068505161</v>
      </c>
      <c r="X101" s="145"/>
      <c r="Y101" s="142">
        <f>+'St 1.1'!Y101+'St 1.2'!Y101+'St 1.3'!Y101</f>
        <v>0</v>
      </c>
      <c r="Z101" s="142">
        <f>+'St 1.1'!Z101+'St 1.2'!Z101+'St 1.3'!Z101</f>
        <v>0</v>
      </c>
      <c r="AA101" s="142">
        <f>+'St 1.1'!AA101+'St 1.2'!AA101+'St 1.3'!AA101</f>
        <v>0</v>
      </c>
      <c r="AB101" s="142">
        <f>+'St 1.1'!AB101+'St 1.2'!AB101+'St 1.3'!AB101</f>
        <v>0</v>
      </c>
      <c r="AC101" s="142">
        <f>+'St 1.1'!AC101+'St 1.2'!AC101+'St 1.3'!AC101</f>
        <v>0</v>
      </c>
      <c r="AD101" s="142">
        <f>+'St 1.1'!AD101+'St 1.2'!AD101+'St 1.3'!AD101</f>
        <v>0</v>
      </c>
      <c r="AE101" s="142">
        <f>+'St 1.1'!AE101+'St 1.2'!AE101+'St 1.3'!AE101</f>
        <v>0</v>
      </c>
      <c r="AF101" s="142">
        <f>+'St 1.1'!AF101+'St 1.2'!AF101+'St 1.3'!AF101</f>
        <v>0</v>
      </c>
      <c r="AG101" s="142">
        <f>+'St 1.1'!AG101+'St 1.2'!AG101+'St 1.3'!AG101</f>
        <v>0</v>
      </c>
    </row>
    <row r="102" spans="1:33">
      <c r="B102" s="6" t="s">
        <v>41</v>
      </c>
      <c r="C102" s="211"/>
      <c r="D102" s="142">
        <f>+'St 1.1'!D102+'St 1.2'!D102+'St 1.3'!D102</f>
        <v>657.57235548878634</v>
      </c>
      <c r="E102" s="142">
        <f>+'St 1.1'!E102+'St 1.2'!E102+'St 1.3'!E102</f>
        <v>797.25501619690715</v>
      </c>
      <c r="F102" s="142">
        <f>+'St 1.1'!F102+'St 1.2'!F102+'St 1.3'!F102</f>
        <v>953.57732774527028</v>
      </c>
      <c r="G102" s="142">
        <f>+'St 1.1'!G102+'St 1.2'!G102+'St 1.3'!G102</f>
        <v>706.98370900321243</v>
      </c>
      <c r="H102" s="142">
        <f>+'St 1.1'!H102+'St 1.2'!H102+'St 1.3'!H102</f>
        <v>1808.751855200758</v>
      </c>
      <c r="I102" s="142">
        <f>+'St 1.1'!I102+'St 1.2'!I102+'St 1.3'!I102</f>
        <v>64.057496728444278</v>
      </c>
      <c r="J102" s="142">
        <f>+'St 1.1'!J102+'St 1.2'!J102+'St 1.3'!J102</f>
        <v>1506.054561862034</v>
      </c>
      <c r="K102" s="142">
        <f>+'St 1.1'!K102+'St 1.2'!K102+'St 1.3'!K102</f>
        <v>1270.8863888188816</v>
      </c>
      <c r="L102" s="142">
        <f>+'St 1.1'!L102+'St 1.2'!L102+'St 1.3'!L102</f>
        <v>1278.6266379224357</v>
      </c>
      <c r="M102" s="142">
        <f>+'St 1.1'!M102+'St 1.2'!M102+'St 1.3'!M102</f>
        <v>411.76809053036322</v>
      </c>
      <c r="N102" s="143"/>
      <c r="O102" s="142">
        <f>+'St 1.1'!O102+'St 1.2'!O102+'St 1.3'!O102</f>
        <v>172.25532935829725</v>
      </c>
      <c r="P102" s="142">
        <f>+'St 1.1'!P102+'St 1.2'!P102+'St 1.3'!P102</f>
        <v>156.32231154836313</v>
      </c>
      <c r="Q102" s="142">
        <f>+'St 1.1'!Q102+'St 1.2'!Q102+'St 1.3'!Q102</f>
        <v>-246.59361874205788</v>
      </c>
      <c r="R102" s="142">
        <f>+'St 1.1'!R102+'St 1.2'!R102+'St 1.3'!R102</f>
        <v>1101.7681461975455</v>
      </c>
      <c r="S102" s="142">
        <f>+'St 1.1'!S102+'St 1.2'!S102+'St 1.3'!S102</f>
        <v>-1744.6943584723135</v>
      </c>
      <c r="T102" s="142">
        <f>+'St 1.1'!T102+'St 1.2'!T102+'St 1.3'!T102</f>
        <v>1441.9970651335898</v>
      </c>
      <c r="U102" s="142">
        <f>+'St 1.1'!U102+'St 1.2'!U102+'St 1.3'!U102</f>
        <v>-235.16817304315242</v>
      </c>
      <c r="V102" s="142">
        <f>+'St 1.1'!V102+'St 1.2'!V102+'St 1.3'!V102</f>
        <v>7.7402491035541914</v>
      </c>
      <c r="W102" s="142">
        <f>+'St 1.1'!W102+'St 1.2'!W102+'St 1.3'!W102</f>
        <v>-866.85854739207252</v>
      </c>
      <c r="X102" s="145"/>
      <c r="Y102" s="142">
        <f>+'St 1.1'!Y102+'St 1.2'!Y102+'St 1.3'!Y102</f>
        <v>0</v>
      </c>
      <c r="Z102" s="142">
        <f>+'St 1.1'!Z102+'St 1.2'!Z102+'St 1.3'!Z102</f>
        <v>0</v>
      </c>
      <c r="AA102" s="142">
        <f>+'St 1.1'!AA102+'St 1.2'!AA102+'St 1.3'!AA102</f>
        <v>0</v>
      </c>
      <c r="AB102" s="142">
        <f>+'St 1.1'!AB102+'St 1.2'!AB102+'St 1.3'!AB102</f>
        <v>0</v>
      </c>
      <c r="AC102" s="142">
        <f>+'St 1.1'!AC102+'St 1.2'!AC102+'St 1.3'!AC102</f>
        <v>0</v>
      </c>
      <c r="AD102" s="142">
        <f>+'St 1.1'!AD102+'St 1.2'!AD102+'St 1.3'!AD102</f>
        <v>0</v>
      </c>
      <c r="AE102" s="142">
        <f>+'St 1.1'!AE102+'St 1.2'!AE102+'St 1.3'!AE102</f>
        <v>0</v>
      </c>
      <c r="AF102" s="142">
        <f>+'St 1.1'!AF102+'St 1.2'!AF102+'St 1.3'!AF102</f>
        <v>0</v>
      </c>
      <c r="AG102" s="142">
        <f>+'St 1.1'!AG102+'St 1.2'!AG102+'St 1.3'!AG102</f>
        <v>0</v>
      </c>
    </row>
    <row r="103" spans="1:33">
      <c r="B103" s="6" t="s">
        <v>42</v>
      </c>
      <c r="C103" s="211"/>
      <c r="D103" s="142">
        <f>+'St 1.1'!D103+'St 1.2'!D103+'St 1.3'!D103</f>
        <v>92294.073626544632</v>
      </c>
      <c r="E103" s="142">
        <f>+'St 1.1'!E103+'St 1.2'!E103+'St 1.3'!E103</f>
        <v>112777.28905819589</v>
      </c>
      <c r="F103" s="142">
        <f>+'St 1.1'!F103+'St 1.2'!F103+'St 1.3'!F103</f>
        <v>112096.78055838982</v>
      </c>
      <c r="G103" s="142">
        <f>+'St 1.1'!G103+'St 1.2'!G103+'St 1.3'!G103</f>
        <v>153198.56575115412</v>
      </c>
      <c r="H103" s="142">
        <f>+'St 1.1'!H103+'St 1.2'!H103+'St 1.3'!H103</f>
        <v>155592.6942887608</v>
      </c>
      <c r="I103" s="142">
        <f>+'St 1.1'!I103+'St 1.2'!I103+'St 1.3'!I103</f>
        <v>186839.15233579266</v>
      </c>
      <c r="J103" s="142">
        <f>+'St 1.1'!J103+'St 1.2'!J103+'St 1.3'!J103</f>
        <v>198911.50386474284</v>
      </c>
      <c r="K103" s="142">
        <f>+'St 1.1'!K103+'St 1.2'!K103+'St 1.3'!K103</f>
        <v>206701.88814863987</v>
      </c>
      <c r="L103" s="142">
        <f>+'St 1.1'!L103+'St 1.2'!L103+'St 1.3'!L103</f>
        <v>185127.39581137165</v>
      </c>
      <c r="M103" s="142">
        <f>+'St 1.1'!M103+'St 1.2'!M103+'St 1.3'!M103</f>
        <v>187823.10882608307</v>
      </c>
      <c r="N103" s="143"/>
      <c r="O103" s="142">
        <f>+'St 1.1'!O103+'St 1.2'!O103+'St 1.3'!O103</f>
        <v>19392.914333620025</v>
      </c>
      <c r="P103" s="142">
        <f>+'St 1.1'!P103+'St 1.2'!P103+'St 1.3'!P103</f>
        <v>-2390.3775015137053</v>
      </c>
      <c r="Q103" s="142">
        <f>+'St 1.1'!Q103+'St 1.2'!Q103+'St 1.3'!Q103</f>
        <v>41226.313566925543</v>
      </c>
      <c r="R103" s="142">
        <f>+'St 1.1'!R103+'St 1.2'!R103+'St 1.3'!R103</f>
        <v>3004.5088477459331</v>
      </c>
      <c r="S103" s="142">
        <f>+'St 1.1'!S103+'St 1.2'!S103+'St 1.3'!S103</f>
        <v>36512.230838765623</v>
      </c>
      <c r="T103" s="142">
        <f>+'St 1.1'!T103+'St 1.2'!T103+'St 1.3'!T103</f>
        <v>14490.335368061549</v>
      </c>
      <c r="U103" s="142">
        <f>+'St 1.1'!U103+'St 1.2'!U103+'St 1.3'!U103</f>
        <v>6789.7240409761762</v>
      </c>
      <c r="V103" s="142">
        <f>+'St 1.1'!V103+'St 1.2'!V103+'St 1.3'!V103</f>
        <v>-19321.903395812093</v>
      </c>
      <c r="W103" s="142">
        <f>+'St 1.1'!W103+'St 1.2'!W103+'St 1.3'!W103</f>
        <v>6224.4730898827711</v>
      </c>
      <c r="X103" s="145"/>
      <c r="Y103" s="142">
        <f>+'St 1.1'!Y103+'St 1.2'!Y103+'St 1.3'!Y103</f>
        <v>0</v>
      </c>
      <c r="Z103" s="142">
        <f>+'St 1.1'!Z103+'St 1.2'!Z103+'St 1.3'!Z103</f>
        <v>0</v>
      </c>
      <c r="AA103" s="142">
        <f>+'St 1.1'!AA103+'St 1.2'!AA103+'St 1.3'!AA103</f>
        <v>0</v>
      </c>
      <c r="AB103" s="142">
        <f>+'St 1.1'!AB103+'St 1.2'!AB103+'St 1.3'!AB103</f>
        <v>0</v>
      </c>
      <c r="AC103" s="142">
        <f>+'St 1.1'!AC103+'St 1.2'!AC103+'St 1.3'!AC103</f>
        <v>0</v>
      </c>
      <c r="AD103" s="142">
        <f>+'St 1.1'!AD103+'St 1.2'!AD103+'St 1.3'!AD103</f>
        <v>0</v>
      </c>
      <c r="AE103" s="142">
        <f>+'St 1.1'!AE103+'St 1.2'!AE103+'St 1.3'!AE103</f>
        <v>0</v>
      </c>
      <c r="AF103" s="142">
        <f>+'St 1.1'!AF103+'St 1.2'!AF103+'St 1.3'!AF103</f>
        <v>0</v>
      </c>
      <c r="AG103" s="142">
        <f>+'St 1.1'!AG103+'St 1.2'!AG103+'St 1.3'!AG103</f>
        <v>0</v>
      </c>
    </row>
    <row r="104" spans="1:33">
      <c r="B104" s="6" t="s">
        <v>43</v>
      </c>
      <c r="C104" s="211"/>
      <c r="D104" s="142">
        <f>+'St 1.1'!D104+'St 1.2'!D104+'St 1.3'!D104</f>
        <v>87187.891699043917</v>
      </c>
      <c r="E104" s="142">
        <f>+'St 1.1'!E104+'St 1.2'!E104+'St 1.3'!E104</f>
        <v>78929.390760765062</v>
      </c>
      <c r="F104" s="142">
        <f>+'St 1.1'!F104+'St 1.2'!F104+'St 1.3'!F104</f>
        <v>33598.743315720159</v>
      </c>
      <c r="G104" s="142">
        <f>+'St 1.1'!G104+'St 1.2'!G104+'St 1.3'!G104</f>
        <v>43129.988544426589</v>
      </c>
      <c r="H104" s="142">
        <f>+'St 1.1'!H104+'St 1.2'!H104+'St 1.3'!H104</f>
        <v>130229.80343795163</v>
      </c>
      <c r="I104" s="142">
        <f>+'St 1.1'!I104+'St 1.2'!I104+'St 1.3'!I104</f>
        <v>32606.315122099917</v>
      </c>
      <c r="J104" s="142">
        <f>+'St 1.1'!J104+'St 1.2'!J104+'St 1.3'!J104</f>
        <v>21334.4183813481</v>
      </c>
      <c r="K104" s="142">
        <f>+'St 1.1'!K104+'St 1.2'!K104+'St 1.3'!K104</f>
        <v>25401.466004488833</v>
      </c>
      <c r="L104" s="142">
        <f>+'St 1.1'!L104+'St 1.2'!L104+'St 1.3'!L104</f>
        <v>29856.563875047581</v>
      </c>
      <c r="M104" s="142">
        <f>+'St 1.1'!M104+'St 1.2'!M104+'St 1.3'!M104</f>
        <v>33653.451514578846</v>
      </c>
      <c r="N104" s="143"/>
      <c r="O104" s="142">
        <f>+'St 1.1'!O104+'St 1.2'!O104+'St 1.3'!O104</f>
        <v>-9856.2624342629351</v>
      </c>
      <c r="P104" s="142">
        <f>+'St 1.1'!P104+'St 1.2'!P104+'St 1.3'!P104</f>
        <v>-46232.108334721102</v>
      </c>
      <c r="Q104" s="142">
        <f>+'St 1.1'!Q104+'St 1.2'!Q104+'St 1.3'!Q104</f>
        <v>9753.8157397366322</v>
      </c>
      <c r="R104" s="142">
        <f>+'St 1.1'!R104+'St 1.2'!R104+'St 1.3'!R104</f>
        <v>88292.256482367331</v>
      </c>
      <c r="S104" s="142">
        <f>+'St 1.1'!S104+'St 1.2'!S104+'St 1.3'!S104</f>
        <v>-90738.895863751532</v>
      </c>
      <c r="T104" s="142">
        <f>+'St 1.1'!T104+'St 1.2'!T104+'St 1.3'!T104</f>
        <v>-7596.6667702580335</v>
      </c>
      <c r="U104" s="142">
        <f>+'St 1.1'!U104+'St 1.2'!U104+'St 1.3'!U104</f>
        <v>3893.3252720220366</v>
      </c>
      <c r="V104" s="142">
        <f>+'St 1.1'!V104+'St 1.2'!V104+'St 1.3'!V104</f>
        <v>8612.4073654069198</v>
      </c>
      <c r="W104" s="142">
        <f>+'St 1.1'!W104+'St 1.2'!W104+'St 1.3'!W104</f>
        <v>7966.892229268864</v>
      </c>
      <c r="X104" s="145"/>
      <c r="Y104" s="142">
        <f>+'St 1.1'!Y104+'St 1.2'!Y104+'St 1.3'!Y104</f>
        <v>0</v>
      </c>
      <c r="Z104" s="142">
        <f>+'St 1.1'!Z104+'St 1.2'!Z104+'St 1.3'!Z104</f>
        <v>0</v>
      </c>
      <c r="AA104" s="142">
        <f>+'St 1.1'!AA104+'St 1.2'!AA104+'St 1.3'!AA104</f>
        <v>0</v>
      </c>
      <c r="AB104" s="142">
        <f>+'St 1.1'!AB104+'St 1.2'!AB104+'St 1.3'!AB104</f>
        <v>0</v>
      </c>
      <c r="AC104" s="142">
        <f>+'St 1.1'!AC104+'St 1.2'!AC104+'St 1.3'!AC104</f>
        <v>0</v>
      </c>
      <c r="AD104" s="142">
        <f>+'St 1.1'!AD104+'St 1.2'!AD104+'St 1.3'!AD104</f>
        <v>0</v>
      </c>
      <c r="AE104" s="142">
        <f>+'St 1.1'!AE104+'St 1.2'!AE104+'St 1.3'!AE104</f>
        <v>0</v>
      </c>
      <c r="AF104" s="142">
        <f>+'St 1.1'!AF104+'St 1.2'!AF104+'St 1.3'!AF104</f>
        <v>0</v>
      </c>
      <c r="AG104" s="142">
        <f>+'St 1.1'!AG104+'St 1.2'!AG104+'St 1.3'!AG104</f>
        <v>0</v>
      </c>
    </row>
    <row r="105" spans="1:33">
      <c r="B105" s="6" t="s">
        <v>44</v>
      </c>
      <c r="C105" s="211"/>
      <c r="D105" s="142">
        <f>+'St 1.1'!D105+'St 1.2'!D105+'St 1.3'!D105</f>
        <v>39290.515635883137</v>
      </c>
      <c r="E105" s="142">
        <f>+'St 1.1'!E105+'St 1.2'!E105+'St 1.3'!E105</f>
        <v>40166.72389395802</v>
      </c>
      <c r="F105" s="142">
        <f>+'St 1.1'!F105+'St 1.2'!F105+'St 1.3'!F105</f>
        <v>41366.841909881179</v>
      </c>
      <c r="G105" s="142">
        <f>+'St 1.1'!G105+'St 1.2'!G105+'St 1.3'!G105</f>
        <v>51404.01265108263</v>
      </c>
      <c r="H105" s="142">
        <f>+'St 1.1'!H105+'St 1.2'!H105+'St 1.3'!H105</f>
        <v>26664.325264936695</v>
      </c>
      <c r="I105" s="142">
        <f>+'St 1.1'!I105+'St 1.2'!I105+'St 1.3'!I105</f>
        <v>28859.869836718102</v>
      </c>
      <c r="J105" s="142">
        <f>+'St 1.1'!J105+'St 1.2'!J105+'St 1.3'!J105</f>
        <v>-14303.667791874635</v>
      </c>
      <c r="K105" s="142">
        <f>+'St 1.1'!K105+'St 1.2'!K105+'St 1.3'!K105</f>
        <v>4754.0270518427951</v>
      </c>
      <c r="L105" s="142">
        <f>+'St 1.1'!L105+'St 1.2'!L105+'St 1.3'!L105</f>
        <v>54035.493544551042</v>
      </c>
      <c r="M105" s="142">
        <f>+'St 1.1'!M105+'St 1.2'!M105+'St 1.3'!M105</f>
        <v>155327.57998570317</v>
      </c>
      <c r="N105" s="143"/>
      <c r="O105" s="142">
        <f>+'St 1.1'!O105+'St 1.2'!O105+'St 1.3'!O105</f>
        <v>857.83901719672383</v>
      </c>
      <c r="P105" s="142">
        <f>+'St 1.1'!P105+'St 1.2'!P105+'St 1.3'!P105</f>
        <v>1189.7540459149209</v>
      </c>
      <c r="Q105" s="142">
        <f>+'St 1.1'!Q105+'St 1.2'!Q105+'St 1.3'!Q105</f>
        <v>10039.72960329681</v>
      </c>
      <c r="R105" s="142">
        <f>+'St 1.1'!R105+'St 1.2'!R105+'St 1.3'!R105</f>
        <v>-24725.978051659138</v>
      </c>
      <c r="S105" s="142">
        <f>+'St 1.1'!S105+'St 1.2'!S105+'St 1.3'!S105</f>
        <v>2274.6957701413621</v>
      </c>
      <c r="T105" s="142">
        <f>+'St 1.1'!T105+'St 1.2'!T105+'St 1.3'!T105</f>
        <v>-43121.284022669526</v>
      </c>
      <c r="U105" s="142">
        <f>+'St 1.1'!U105+'St 1.2'!U105+'St 1.3'!U105</f>
        <v>19055.697582097568</v>
      </c>
      <c r="V105" s="142">
        <f>+'St 1.1'!V105+'St 1.2'!V105+'St 1.3'!V105</f>
        <v>49329.26249962658</v>
      </c>
      <c r="W105" s="142">
        <f>+'St 1.1'!W105+'St 1.2'!W105+'St 1.3'!W105</f>
        <v>101340.02840180423</v>
      </c>
      <c r="X105" s="145"/>
      <c r="Y105" s="142">
        <f>+'St 1.1'!Y105+'St 1.2'!Y105+'St 1.3'!Y105</f>
        <v>0</v>
      </c>
      <c r="Z105" s="142">
        <f>+'St 1.1'!Z105+'St 1.2'!Z105+'St 1.3'!Z105</f>
        <v>0</v>
      </c>
      <c r="AA105" s="142">
        <f>+'St 1.1'!AA105+'St 1.2'!AA105+'St 1.3'!AA105</f>
        <v>0</v>
      </c>
      <c r="AB105" s="142">
        <f>+'St 1.1'!AB105+'St 1.2'!AB105+'St 1.3'!AB105</f>
        <v>0</v>
      </c>
      <c r="AC105" s="142">
        <f>+'St 1.1'!AC105+'St 1.2'!AC105+'St 1.3'!AC105</f>
        <v>0</v>
      </c>
      <c r="AD105" s="142">
        <f>+'St 1.1'!AD105+'St 1.2'!AD105+'St 1.3'!AD105</f>
        <v>0</v>
      </c>
      <c r="AE105" s="142">
        <f>+'St 1.1'!AE105+'St 1.2'!AE105+'St 1.3'!AE105</f>
        <v>0</v>
      </c>
      <c r="AF105" s="142">
        <f>+'St 1.1'!AF105+'St 1.2'!AF105+'St 1.3'!AF105</f>
        <v>0</v>
      </c>
      <c r="AG105" s="142">
        <f>+'St 1.1'!AG105+'St 1.2'!AG105+'St 1.3'!AG105</f>
        <v>0</v>
      </c>
    </row>
    <row r="106" spans="1:33">
      <c r="B106" s="7" t="s">
        <v>45</v>
      </c>
      <c r="C106" s="211"/>
      <c r="D106" s="142">
        <f>+'St 1.1'!D106+'St 1.2'!D106+'St 1.3'!D106</f>
        <v>36004.829533417047</v>
      </c>
      <c r="E106" s="142">
        <f>+'St 1.1'!E106+'St 1.2'!E106+'St 1.3'!E106</f>
        <v>36625.062057843636</v>
      </c>
      <c r="F106" s="142">
        <f>+'St 1.1'!F106+'St 1.2'!F106+'St 1.3'!F106</f>
        <v>37618.383067046147</v>
      </c>
      <c r="G106" s="142">
        <f>+'St 1.1'!G106+'St 1.2'!G106+'St 1.3'!G106</f>
        <v>46772.155487870557</v>
      </c>
      <c r="H106" s="142">
        <f>+'St 1.1'!H106+'St 1.2'!H106+'St 1.3'!H106</f>
        <v>22437.386090189582</v>
      </c>
      <c r="I106" s="142">
        <f>+'St 1.1'!I106+'St 1.2'!I106+'St 1.3'!I106</f>
        <v>24731.215909458038</v>
      </c>
      <c r="J106" s="142">
        <f>+'St 1.1'!J106+'St 1.2'!J106+'St 1.3'!J106</f>
        <v>-18963.49823622622</v>
      </c>
      <c r="K106" s="142">
        <f>+'St 1.1'!K106+'St 1.2'!K106+'St 1.3'!K106</f>
        <v>374.72179682821599</v>
      </c>
      <c r="L106" s="142">
        <f>+'St 1.1'!L106+'St 1.2'!L106+'St 1.3'!L106</f>
        <v>50081.472709095942</v>
      </c>
      <c r="M106" s="142">
        <f>+'St 1.1'!M106+'St 1.2'!M106+'St 1.3'!M106</f>
        <v>151473.94503225296</v>
      </c>
      <c r="N106" s="143"/>
      <c r="O106" s="142">
        <f>+'St 1.1'!O106+'St 1.2'!O106+'St 1.3'!O106</f>
        <v>601.86328354843215</v>
      </c>
      <c r="P106" s="142">
        <f>+'St 1.1'!P106+'St 1.2'!P106+'St 1.3'!P106</f>
        <v>982.95703919427478</v>
      </c>
      <c r="Q106" s="142">
        <f>+'St 1.1'!Q106+'St 1.2'!Q106+'St 1.3'!Q106</f>
        <v>9156.3312829197639</v>
      </c>
      <c r="R106" s="142">
        <f>+'St 1.1'!R106+'St 1.2'!R106+'St 1.3'!R106</f>
        <v>-24321.060063194174</v>
      </c>
      <c r="S106" s="142">
        <f>+'St 1.1'!S106+'St 1.2'!S106+'St 1.3'!S106</f>
        <v>2372.9810176284113</v>
      </c>
      <c r="T106" s="142">
        <f>+'St 1.1'!T106+'St 1.2'!T106+'St 1.3'!T106</f>
        <v>-43652.460539761043</v>
      </c>
      <c r="U106" s="142">
        <f>+'St 1.1'!U106+'St 1.2'!U106+'St 1.3'!U106</f>
        <v>19336.222771434572</v>
      </c>
      <c r="V106" s="142">
        <f>+'St 1.1'!V106+'St 1.2'!V106+'St 1.3'!V106</f>
        <v>49754.546919186054</v>
      </c>
      <c r="W106" s="142">
        <f>+'St 1.1'!W106+'St 1.2'!W106+'St 1.3'!W106</f>
        <v>101440.41428380911</v>
      </c>
      <c r="X106" s="145"/>
      <c r="Y106" s="142">
        <f>+'St 1.1'!Y106+'St 1.2'!Y106+'St 1.3'!Y106</f>
        <v>0</v>
      </c>
      <c r="Z106" s="142">
        <f>+'St 1.1'!Z106+'St 1.2'!Z106+'St 1.3'!Z106</f>
        <v>0</v>
      </c>
      <c r="AA106" s="142">
        <f>+'St 1.1'!AA106+'St 1.2'!AA106+'St 1.3'!AA106</f>
        <v>0</v>
      </c>
      <c r="AB106" s="142">
        <f>+'St 1.1'!AB106+'St 1.2'!AB106+'St 1.3'!AB106</f>
        <v>0</v>
      </c>
      <c r="AC106" s="142">
        <f>+'St 1.1'!AC106+'St 1.2'!AC106+'St 1.3'!AC106</f>
        <v>0</v>
      </c>
      <c r="AD106" s="142">
        <f>+'St 1.1'!AD106+'St 1.2'!AD106+'St 1.3'!AD106</f>
        <v>0</v>
      </c>
      <c r="AE106" s="142">
        <f>+'St 1.1'!AE106+'St 1.2'!AE106+'St 1.3'!AE106</f>
        <v>0</v>
      </c>
      <c r="AF106" s="142">
        <f>+'St 1.1'!AF106+'St 1.2'!AF106+'St 1.3'!AF106</f>
        <v>0</v>
      </c>
      <c r="AG106" s="142">
        <f>+'St 1.1'!AG106+'St 1.2'!AG106+'St 1.3'!AG106</f>
        <v>0</v>
      </c>
    </row>
    <row r="107" spans="1:33">
      <c r="B107" s="7" t="s">
        <v>46</v>
      </c>
      <c r="C107" s="211"/>
      <c r="D107" s="142">
        <f>+'St 1.1'!D107+'St 1.2'!D107+'St 1.3'!D107</f>
        <v>3285.6861024660961</v>
      </c>
      <c r="E107" s="142">
        <f>+'St 1.1'!E107+'St 1.2'!E107+'St 1.3'!E107</f>
        <v>3541.6618361143824</v>
      </c>
      <c r="F107" s="142">
        <f>+'St 1.1'!F107+'St 1.2'!F107+'St 1.3'!F107</f>
        <v>3748.4588428350316</v>
      </c>
      <c r="G107" s="142">
        <f>+'St 1.1'!G107+'St 1.2'!G107+'St 1.3'!G107</f>
        <v>4631.8571632120756</v>
      </c>
      <c r="H107" s="142">
        <f>+'St 1.1'!H107+'St 1.2'!H107+'St 1.3'!H107</f>
        <v>4226.9391747471172</v>
      </c>
      <c r="I107" s="142">
        <f>+'St 1.1'!I107+'St 1.2'!I107+'St 1.3'!I107</f>
        <v>4128.6539272600667</v>
      </c>
      <c r="J107" s="142">
        <f>+'St 1.1'!J107+'St 1.2'!J107+'St 1.3'!J107</f>
        <v>4659.8304443515835</v>
      </c>
      <c r="K107" s="142">
        <f>+'St 1.1'!K107+'St 1.2'!K107+'St 1.3'!K107</f>
        <v>4379.3052550145785</v>
      </c>
      <c r="L107" s="142">
        <f>+'St 1.1'!L107+'St 1.2'!L107+'St 1.3'!L107</f>
        <v>3954.020835455095</v>
      </c>
      <c r="M107" s="142">
        <f>+'St 1.1'!M107+'St 1.2'!M107+'St 1.3'!M107</f>
        <v>3853.6349534502333</v>
      </c>
      <c r="N107" s="143"/>
      <c r="O107" s="142">
        <f>+'St 1.1'!O107+'St 1.2'!O107+'St 1.3'!O107</f>
        <v>255.97573364828671</v>
      </c>
      <c r="P107" s="142">
        <f>+'St 1.1'!P107+'St 1.2'!P107+'St 1.3'!P107</f>
        <v>206.79700672064899</v>
      </c>
      <c r="Q107" s="142">
        <f>+'St 1.1'!Q107+'St 1.2'!Q107+'St 1.3'!Q107</f>
        <v>883.39832037704389</v>
      </c>
      <c r="R107" s="142">
        <f>+'St 1.1'!R107+'St 1.2'!R107+'St 1.3'!R107</f>
        <v>-404.91798846495846</v>
      </c>
      <c r="S107" s="142">
        <f>+'St 1.1'!S107+'St 1.2'!S107+'St 1.3'!S107</f>
        <v>-98.285247487050285</v>
      </c>
      <c r="T107" s="142">
        <f>+'St 1.1'!T107+'St 1.2'!T107+'St 1.3'!T107</f>
        <v>531.17651709151676</v>
      </c>
      <c r="U107" s="142">
        <f>+'St 1.1'!U107+'St 1.2'!U107+'St 1.3'!U107</f>
        <v>-280.52518933700424</v>
      </c>
      <c r="V107" s="142">
        <f>+'St 1.1'!V107+'St 1.2'!V107+'St 1.3'!V107</f>
        <v>-425.28441955948426</v>
      </c>
      <c r="W107" s="142">
        <f>+'St 1.1'!W107+'St 1.2'!W107+'St 1.3'!W107</f>
        <v>-100.38588200486214</v>
      </c>
      <c r="X107" s="145"/>
      <c r="Y107" s="142">
        <f>+'St 1.1'!Y107+'St 1.2'!Y107+'St 1.3'!Y107</f>
        <v>0</v>
      </c>
      <c r="Z107" s="142">
        <f>+'St 1.1'!Z107+'St 1.2'!Z107+'St 1.3'!Z107</f>
        <v>0</v>
      </c>
      <c r="AA107" s="142">
        <f>+'St 1.1'!AA107+'St 1.2'!AA107+'St 1.3'!AA107</f>
        <v>0</v>
      </c>
      <c r="AB107" s="142">
        <f>+'St 1.1'!AB107+'St 1.2'!AB107+'St 1.3'!AB107</f>
        <v>0</v>
      </c>
      <c r="AC107" s="142">
        <f>+'St 1.1'!AC107+'St 1.2'!AC107+'St 1.3'!AC107</f>
        <v>0</v>
      </c>
      <c r="AD107" s="142">
        <f>+'St 1.1'!AD107+'St 1.2'!AD107+'St 1.3'!AD107</f>
        <v>0</v>
      </c>
      <c r="AE107" s="142">
        <f>+'St 1.1'!AE107+'St 1.2'!AE107+'St 1.3'!AE107</f>
        <v>0</v>
      </c>
      <c r="AF107" s="142">
        <f>+'St 1.1'!AF107+'St 1.2'!AF107+'St 1.3'!AF107</f>
        <v>0</v>
      </c>
      <c r="AG107" s="142">
        <f>+'St 1.1'!AG107+'St 1.2'!AG107+'St 1.3'!AG107</f>
        <v>0</v>
      </c>
    </row>
    <row r="108" spans="1:33">
      <c r="B108" s="6" t="s">
        <v>47</v>
      </c>
      <c r="C108" s="211"/>
      <c r="D108" s="142">
        <f>+'St 1.1'!D108+'St 1.2'!D108+'St 1.3'!D108</f>
        <v>3899.1602697966964</v>
      </c>
      <c r="E108" s="142">
        <f>+'St 1.1'!E108+'St 1.2'!E108+'St 1.3'!E108</f>
        <v>4043.9620287288908</v>
      </c>
      <c r="F108" s="142">
        <f>+'St 1.1'!F108+'St 1.2'!F108+'St 1.3'!F108</f>
        <v>4591.4867757510256</v>
      </c>
      <c r="G108" s="142">
        <f>+'St 1.1'!G108+'St 1.2'!G108+'St 1.3'!G108</f>
        <v>4525.3539164353479</v>
      </c>
      <c r="H108" s="142">
        <f>+'St 1.1'!H108+'St 1.2'!H108+'St 1.3'!H108</f>
        <v>5223.81407424196</v>
      </c>
      <c r="I108" s="142">
        <f>+'St 1.1'!I108+'St 1.2'!I108+'St 1.3'!I108</f>
        <v>4871.5559323448479</v>
      </c>
      <c r="J108" s="142">
        <f>+'St 1.1'!J108+'St 1.2'!J108+'St 1.3'!J108</f>
        <v>5900.1822054879704</v>
      </c>
      <c r="K108" s="142">
        <f>+'St 1.1'!K108+'St 1.2'!K108+'St 1.3'!K108</f>
        <v>9713.6269851895086</v>
      </c>
      <c r="L108" s="142">
        <f>+'St 1.1'!L108+'St 1.2'!L108+'St 1.3'!L108</f>
        <v>8409.1444059706428</v>
      </c>
      <c r="M108" s="142">
        <f>+'St 1.1'!M108+'St 1.2'!M108+'St 1.3'!M108</f>
        <v>7280.3292609831042</v>
      </c>
      <c r="N108" s="143"/>
      <c r="O108" s="142">
        <f>+'St 1.1'!O108+'St 1.2'!O108+'St 1.3'!O108</f>
        <v>144.80175893219456</v>
      </c>
      <c r="P108" s="142">
        <f>+'St 1.1'!P108+'St 1.2'!P108+'St 1.3'!P108</f>
        <v>547.52474702213431</v>
      </c>
      <c r="Q108" s="142">
        <f>+'St 1.1'!Q108+'St 1.2'!Q108+'St 1.3'!Q108</f>
        <v>-66.13285931567745</v>
      </c>
      <c r="R108" s="142">
        <f>+'St 1.1'!R108+'St 1.2'!R108+'St 1.3'!R108</f>
        <v>698.46015780661196</v>
      </c>
      <c r="S108" s="142">
        <f>+'St 1.1'!S108+'St 1.2'!S108+'St 1.3'!S108</f>
        <v>-352.25814189711218</v>
      </c>
      <c r="T108" s="142">
        <f>+'St 1.1'!T108+'St 1.2'!T108+'St 1.3'!T108</f>
        <v>1028.6262731431234</v>
      </c>
      <c r="U108" s="142">
        <f>+'St 1.1'!U108+'St 1.2'!U108+'St 1.3'!U108</f>
        <v>3813.4447797015373</v>
      </c>
      <c r="V108" s="142">
        <f>+'St 1.1'!V108+'St 1.2'!V108+'St 1.3'!V108</f>
        <v>-1304.4825792188647</v>
      </c>
      <c r="W108" s="142">
        <f>+'St 1.1'!W108+'St 1.2'!W108+'St 1.3'!W108</f>
        <v>-1128.8151449875397</v>
      </c>
      <c r="X108" s="145"/>
      <c r="Y108" s="142">
        <f>+'St 1.1'!Y108+'St 1.2'!Y108+'St 1.3'!Y108</f>
        <v>0</v>
      </c>
      <c r="Z108" s="142">
        <f>+'St 1.1'!Z108+'St 1.2'!Z108+'St 1.3'!Z108</f>
        <v>0</v>
      </c>
      <c r="AA108" s="142">
        <f>+'St 1.1'!AA108+'St 1.2'!AA108+'St 1.3'!AA108</f>
        <v>0</v>
      </c>
      <c r="AB108" s="142">
        <f>+'St 1.1'!AB108+'St 1.2'!AB108+'St 1.3'!AB108</f>
        <v>0</v>
      </c>
      <c r="AC108" s="142">
        <f>+'St 1.1'!AC108+'St 1.2'!AC108+'St 1.3'!AC108</f>
        <v>0</v>
      </c>
      <c r="AD108" s="142">
        <f>+'St 1.1'!AD108+'St 1.2'!AD108+'St 1.3'!AD108</f>
        <v>0</v>
      </c>
      <c r="AE108" s="142">
        <f>+'St 1.1'!AE108+'St 1.2'!AE108+'St 1.3'!AE108</f>
        <v>0</v>
      </c>
      <c r="AF108" s="142">
        <f>+'St 1.1'!AF108+'St 1.2'!AF108+'St 1.3'!AF108</f>
        <v>0</v>
      </c>
      <c r="AG108" s="142">
        <f>+'St 1.1'!AG108+'St 1.2'!AG108+'St 1.3'!AG108</f>
        <v>0</v>
      </c>
    </row>
    <row r="109" spans="1:33">
      <c r="B109" s="6" t="s">
        <v>247</v>
      </c>
      <c r="C109" s="211"/>
      <c r="D109" s="142">
        <f>+'St 1.1'!D109+'St 1.2'!D109+'St 1.3'!D109</f>
        <v>9487.039959643289</v>
      </c>
      <c r="E109" s="142">
        <f>+'St 1.1'!E109+'St 1.2'!E109+'St 1.3'!E109</f>
        <v>9635.4943323764801</v>
      </c>
      <c r="F109" s="142">
        <f>+'St 1.1'!F109+'St 1.2'!F109+'St 1.3'!F109</f>
        <v>8952.8631970715251</v>
      </c>
      <c r="G109" s="142">
        <f>+'St 1.1'!G109+'St 1.2'!G109+'St 1.3'!G109</f>
        <v>9590.8086208928562</v>
      </c>
      <c r="H109" s="142">
        <f>+'St 1.1'!H109+'St 1.2'!H109+'St 1.3'!H109</f>
        <v>11785.168267475343</v>
      </c>
      <c r="I109" s="142">
        <f>+'St 1.1'!I109+'St 1.2'!I109+'St 1.3'!I109</f>
        <v>10396.919857173403</v>
      </c>
      <c r="J109" s="142">
        <f>+'St 1.1'!J109+'St 1.2'!J109+'St 1.3'!J109</f>
        <v>13649.678347420002</v>
      </c>
      <c r="K109" s="142">
        <f>+'St 1.1'!K109+'St 1.2'!K109+'St 1.3'!K109</f>
        <v>20742.912532237511</v>
      </c>
      <c r="L109" s="142">
        <f>+'St 1.1'!L109+'St 1.2'!L109+'St 1.3'!L109</f>
        <v>18113.094197524824</v>
      </c>
      <c r="M109" s="142">
        <f>+'St 1.1'!M109+'St 1.2'!M109+'St 1.3'!M109</f>
        <v>17113.638712967935</v>
      </c>
      <c r="N109" s="143"/>
      <c r="O109" s="142">
        <f>+'St 1.1'!O109+'St 1.2'!O109+'St 1.3'!O109</f>
        <v>107.74025376322595</v>
      </c>
      <c r="P109" s="142">
        <f>+'St 1.1'!P109+'St 1.2'!P109+'St 1.3'!P109</f>
        <v>-705.60213942621942</v>
      </c>
      <c r="Q109" s="142">
        <f>+'St 1.1'!Q109+'St 1.2'!Q109+'St 1.3'!Q109</f>
        <v>643.6169600850767</v>
      </c>
      <c r="R109" s="142">
        <f>+'St 1.1'!R109+'St 1.2'!R109+'St 1.3'!R109</f>
        <v>2224.7454136915876</v>
      </c>
      <c r="S109" s="142">
        <f>+'St 1.1'!S109+'St 1.2'!S109+'St 1.3'!S109</f>
        <v>-1212.8153955127777</v>
      </c>
      <c r="T109" s="142">
        <f>+'St 1.1'!T109+'St 1.2'!T109+'St 1.3'!T109</f>
        <v>3346.4106095627562</v>
      </c>
      <c r="U109" s="142">
        <f>+'St 1.1'!U109+'St 1.2'!U109+'St 1.3'!U109</f>
        <v>7088.8073961579003</v>
      </c>
      <c r="V109" s="142">
        <f>+'St 1.1'!V109+'St 1.2'!V109+'St 1.3'!V109</f>
        <v>-2523.8818768661017</v>
      </c>
      <c r="W109" s="142">
        <f>+'St 1.1'!W109+'St 1.2'!W109+'St 1.3'!W109</f>
        <v>-893.19553061594888</v>
      </c>
      <c r="X109" s="145"/>
      <c r="Y109" s="142">
        <f>+'St 1.1'!Y109+'St 1.2'!Y109+'St 1.3'!Y109</f>
        <v>0</v>
      </c>
      <c r="Z109" s="142">
        <f>+'St 1.1'!Z109+'St 1.2'!Z109+'St 1.3'!Z109</f>
        <v>0</v>
      </c>
      <c r="AA109" s="142">
        <f>+'St 1.1'!AA109+'St 1.2'!AA109+'St 1.3'!AA109</f>
        <v>0</v>
      </c>
      <c r="AB109" s="142">
        <f>+'St 1.1'!AB109+'St 1.2'!AB109+'St 1.3'!AB109</f>
        <v>0</v>
      </c>
      <c r="AC109" s="142">
        <f>+'St 1.1'!AC109+'St 1.2'!AC109+'St 1.3'!AC109</f>
        <v>0</v>
      </c>
      <c r="AD109" s="142">
        <f>+'St 1.1'!AD109+'St 1.2'!AD109+'St 1.3'!AD109</f>
        <v>0</v>
      </c>
      <c r="AE109" s="142">
        <f>+'St 1.1'!AE109+'St 1.2'!AE109+'St 1.3'!AE109</f>
        <v>0</v>
      </c>
      <c r="AF109" s="142">
        <f>+'St 1.1'!AF109+'St 1.2'!AF109+'St 1.3'!AF109</f>
        <v>0</v>
      </c>
      <c r="AG109" s="142">
        <f>+'St 1.1'!AG109+'St 1.2'!AG109+'St 1.3'!AG109</f>
        <v>0</v>
      </c>
    </row>
    <row r="110" spans="1:33">
      <c r="B110" s="6" t="s">
        <v>48</v>
      </c>
      <c r="C110" s="211"/>
      <c r="D110" s="142">
        <f>+'St 1.1'!D110+'St 1.2'!D110+'St 1.3'!D110</f>
        <v>0</v>
      </c>
      <c r="E110" s="142">
        <f>+'St 1.1'!E110+'St 1.2'!E110+'St 1.3'!E110</f>
        <v>0</v>
      </c>
      <c r="F110" s="142">
        <f>+'St 1.1'!F110+'St 1.2'!F110+'St 1.3'!F110</f>
        <v>0</v>
      </c>
      <c r="G110" s="142">
        <f>+'St 1.1'!G110+'St 1.2'!G110+'St 1.3'!G110</f>
        <v>0</v>
      </c>
      <c r="H110" s="142">
        <f>+'St 1.1'!H110+'St 1.2'!H110+'St 1.3'!H110</f>
        <v>0</v>
      </c>
      <c r="I110" s="142">
        <f>+'St 1.1'!I110+'St 1.2'!I110+'St 1.3'!I110</f>
        <v>0</v>
      </c>
      <c r="J110" s="142">
        <f>+'St 1.1'!J110+'St 1.2'!J110+'St 1.3'!J110</f>
        <v>0</v>
      </c>
      <c r="K110" s="142">
        <f>+'St 1.1'!K110+'St 1.2'!K110+'St 1.3'!K110</f>
        <v>0</v>
      </c>
      <c r="L110" s="142">
        <f>+'St 1.1'!L110+'St 1.2'!L110+'St 1.3'!L110</f>
        <v>0</v>
      </c>
      <c r="M110" s="142">
        <f>+'St 1.1'!M110+'St 1.2'!M110+'St 1.3'!M110</f>
        <v>0</v>
      </c>
      <c r="N110" s="143"/>
      <c r="O110" s="142">
        <f>+'St 1.1'!O110+'St 1.2'!O110+'St 1.3'!O110</f>
        <v>0</v>
      </c>
      <c r="P110" s="142">
        <f>+'St 1.1'!P110+'St 1.2'!P110+'St 1.3'!P110</f>
        <v>0</v>
      </c>
      <c r="Q110" s="142">
        <f>+'St 1.1'!Q110+'St 1.2'!Q110+'St 1.3'!Q110</f>
        <v>0</v>
      </c>
      <c r="R110" s="142">
        <f>+'St 1.1'!R110+'St 1.2'!R110+'St 1.3'!R110</f>
        <v>0</v>
      </c>
      <c r="S110" s="142">
        <f>+'St 1.1'!S110+'St 1.2'!S110+'St 1.3'!S110</f>
        <v>0</v>
      </c>
      <c r="T110" s="142">
        <f>+'St 1.1'!T110+'St 1.2'!T110+'St 1.3'!T110</f>
        <v>0</v>
      </c>
      <c r="U110" s="142">
        <f>+'St 1.1'!U110+'St 1.2'!U110+'St 1.3'!U110</f>
        <v>0</v>
      </c>
      <c r="V110" s="142">
        <f>+'St 1.1'!V110+'St 1.2'!V110+'St 1.3'!V110</f>
        <v>0</v>
      </c>
      <c r="W110" s="142">
        <f>+'St 1.1'!W110+'St 1.2'!W110+'St 1.3'!W110</f>
        <v>0</v>
      </c>
      <c r="X110" s="145"/>
      <c r="Y110" s="142">
        <f>+'St 1.1'!Y110+'St 1.2'!Y110+'St 1.3'!Y110</f>
        <v>0</v>
      </c>
      <c r="Z110" s="142">
        <f>+'St 1.1'!Z110+'St 1.2'!Z110+'St 1.3'!Z110</f>
        <v>0</v>
      </c>
      <c r="AA110" s="142">
        <f>+'St 1.1'!AA110+'St 1.2'!AA110+'St 1.3'!AA110</f>
        <v>0</v>
      </c>
      <c r="AB110" s="142">
        <f>+'St 1.1'!AB110+'St 1.2'!AB110+'St 1.3'!AB110</f>
        <v>0</v>
      </c>
      <c r="AC110" s="142">
        <f>+'St 1.1'!AC110+'St 1.2'!AC110+'St 1.3'!AC110</f>
        <v>0</v>
      </c>
      <c r="AD110" s="142">
        <f>+'St 1.1'!AD110+'St 1.2'!AD110+'St 1.3'!AD110</f>
        <v>0</v>
      </c>
      <c r="AE110" s="142">
        <f>+'St 1.1'!AE110+'St 1.2'!AE110+'St 1.3'!AE110</f>
        <v>0</v>
      </c>
      <c r="AF110" s="142">
        <f>+'St 1.1'!AF110+'St 1.2'!AF110+'St 1.3'!AF110</f>
        <v>0</v>
      </c>
      <c r="AG110" s="142">
        <f>+'St 1.1'!AG110+'St 1.2'!AG110+'St 1.3'!AG110</f>
        <v>0</v>
      </c>
    </row>
    <row r="111" spans="1:33">
      <c r="B111" s="6" t="s">
        <v>325</v>
      </c>
      <c r="C111" s="211"/>
      <c r="D111" s="142">
        <f>+'St 1.1'!D111+'St 1.2'!D111+'St 1.3'!D111</f>
        <v>47135.004019135478</v>
      </c>
      <c r="E111" s="142">
        <f>+'St 1.1'!E111+'St 1.2'!E111+'St 1.3'!E111</f>
        <v>53964.346075869442</v>
      </c>
      <c r="F111" s="142">
        <f>+'St 1.1'!F111+'St 1.2'!F111+'St 1.3'!F111</f>
        <v>62797.856886547226</v>
      </c>
      <c r="G111" s="142">
        <f>+'St 1.1'!G111+'St 1.2'!G111+'St 1.3'!G111</f>
        <v>75785.983539627661</v>
      </c>
      <c r="H111" s="142">
        <f>+'St 1.1'!H111+'St 1.2'!H111+'St 1.3'!H111</f>
        <v>73354.817621736976</v>
      </c>
      <c r="I111" s="142">
        <f>+'St 1.1'!I111+'St 1.2'!I111+'St 1.3'!I111</f>
        <v>58615.56774140965</v>
      </c>
      <c r="J111" s="142">
        <f>+'St 1.1'!J111+'St 1.2'!J111+'St 1.3'!J111</f>
        <v>69650.17182209708</v>
      </c>
      <c r="K111" s="142">
        <f>+'St 1.1'!K111+'St 1.2'!K111+'St 1.3'!K111</f>
        <v>110980.7497506107</v>
      </c>
      <c r="L111" s="142">
        <f>+'St 1.1'!L111+'St 1.2'!L111+'St 1.3'!L111</f>
        <v>121410.79820610114</v>
      </c>
      <c r="M111" s="142">
        <f>+'St 1.1'!M111+'St 1.2'!M111+'St 1.3'!M111</f>
        <v>53806.010471888236</v>
      </c>
      <c r="N111" s="143"/>
      <c r="O111" s="142">
        <f>+'St 1.1'!O111+'St 1.2'!O111+'St 1.3'!O111</f>
        <v>6829.3420567339654</v>
      </c>
      <c r="P111" s="142">
        <f>+'St 1.1'!P111+'St 1.2'!P111+'St 1.3'!P111</f>
        <v>8833.5108106777861</v>
      </c>
      <c r="Q111" s="142">
        <f>+'St 1.1'!Q111+'St 1.2'!Q111+'St 1.3'!Q111</f>
        <v>12988.126653080431</v>
      </c>
      <c r="R111" s="142">
        <f>+'St 1.1'!R111+'St 1.2'!R111+'St 1.3'!R111</f>
        <v>-2431.1659178906839</v>
      </c>
      <c r="S111" s="142">
        <f>+'St 1.1'!S111+'St 1.2'!S111+'St 1.3'!S111</f>
        <v>-14739.249880327325</v>
      </c>
      <c r="T111" s="142">
        <f>+'St 1.1'!T111+'St 1.2'!T111+'St 1.3'!T111</f>
        <v>11034.604080687413</v>
      </c>
      <c r="U111" s="142">
        <f>+'St 1.1'!U111+'St 1.2'!U111+'St 1.3'!U111</f>
        <v>41330.577928513645</v>
      </c>
      <c r="V111" s="142">
        <f>+'St 1.1'!V111+'St 1.2'!V111+'St 1.3'!V111</f>
        <v>10430.048455490421</v>
      </c>
      <c r="W111" s="142">
        <f>+'St 1.1'!W111+'St 1.2'!W111+'St 1.3'!W111</f>
        <v>-67604.787734212892</v>
      </c>
      <c r="X111" s="145"/>
      <c r="Y111" s="142">
        <f>+'St 1.1'!Y111+'St 1.2'!Y111+'St 1.3'!Y111</f>
        <v>0</v>
      </c>
      <c r="Z111" s="142">
        <f>+'St 1.1'!Z111+'St 1.2'!Z111+'St 1.3'!Z111</f>
        <v>0</v>
      </c>
      <c r="AA111" s="142">
        <f>+'St 1.1'!AA111+'St 1.2'!AA111+'St 1.3'!AA111</f>
        <v>0</v>
      </c>
      <c r="AB111" s="142">
        <f>+'St 1.1'!AB111+'St 1.2'!AB111+'St 1.3'!AB111</f>
        <v>0</v>
      </c>
      <c r="AC111" s="142">
        <f>+'St 1.1'!AC111+'St 1.2'!AC111+'St 1.3'!AC111</f>
        <v>0</v>
      </c>
      <c r="AD111" s="142">
        <f>+'St 1.1'!AD111+'St 1.2'!AD111+'St 1.3'!AD111</f>
        <v>0</v>
      </c>
      <c r="AE111" s="142">
        <f>+'St 1.1'!AE111+'St 1.2'!AE111+'St 1.3'!AE111</f>
        <v>0</v>
      </c>
      <c r="AF111" s="142">
        <f>+'St 1.1'!AF111+'St 1.2'!AF111+'St 1.3'!AF111</f>
        <v>0</v>
      </c>
      <c r="AG111" s="142">
        <f>+'St 1.1'!AG111+'St 1.2'!AG111+'St 1.3'!AG111</f>
        <v>0</v>
      </c>
    </row>
    <row r="112" spans="1:33">
      <c r="B112" s="8" t="s">
        <v>101</v>
      </c>
      <c r="C112" s="211"/>
      <c r="D112" s="142">
        <f>+'St 1.1'!D112+'St 1.2'!D112+'St 1.3'!D112</f>
        <v>13107.02481047434</v>
      </c>
      <c r="E112" s="142">
        <f>+'St 1.1'!E112+'St 1.2'!E112+'St 1.3'!E112</f>
        <v>16399.839102658712</v>
      </c>
      <c r="F112" s="142">
        <f>+'St 1.1'!F112+'St 1.2'!F112+'St 1.3'!F112</f>
        <v>21223.582775716412</v>
      </c>
      <c r="G112" s="142">
        <f>+'St 1.1'!G112+'St 1.2'!G112+'St 1.3'!G112</f>
        <v>24969.052359336507</v>
      </c>
      <c r="H112" s="142">
        <f>+'St 1.1'!H112+'St 1.2'!H112+'St 1.3'!H112</f>
        <v>47586.231174787368</v>
      </c>
      <c r="I112" s="142">
        <f>+'St 1.1'!I112+'St 1.2'!I112+'St 1.3'!I112</f>
        <v>49261.639520025055</v>
      </c>
      <c r="J112" s="142">
        <f>+'St 1.1'!J112+'St 1.2'!J112+'St 1.3'!J112</f>
        <v>41746.841449506072</v>
      </c>
      <c r="K112" s="142">
        <f>+'St 1.1'!K112+'St 1.2'!K112+'St 1.3'!K112</f>
        <v>47010.736991810991</v>
      </c>
      <c r="L112" s="142">
        <f>+'St 1.1'!L112+'St 1.2'!L112+'St 1.3'!L112</f>
        <v>76852.935023044032</v>
      </c>
      <c r="M112" s="142">
        <f>+'St 1.1'!M112+'St 1.2'!M112+'St 1.3'!M112</f>
        <v>69983.295476607585</v>
      </c>
      <c r="N112" s="143"/>
      <c r="O112" s="142">
        <f>+'St 1.1'!O112+'St 1.2'!O112+'St 1.3'!O112</f>
        <v>2577.4560857998968</v>
      </c>
      <c r="P112" s="142">
        <f>+'St 1.1'!P112+'St 1.2'!P112+'St 1.3'!P112</f>
        <v>2798.1805184349737</v>
      </c>
      <c r="Q112" s="142">
        <f>+'St 1.1'!Q112+'St 1.2'!Q112+'St 1.3'!Q112</f>
        <v>1631.3073825919323</v>
      </c>
      <c r="R112" s="142">
        <f>+'St 1.1'!R112+'St 1.2'!R112+'St 1.3'!R112</f>
        <v>22447.280957631359</v>
      </c>
      <c r="S112" s="142">
        <f>+'St 1.1'!S112+'St 1.2'!S112+'St 1.3'!S112</f>
        <v>6866.2149947488488</v>
      </c>
      <c r="T112" s="142">
        <f>+'St 1.1'!T112+'St 1.2'!T112+'St 1.3'!T112</f>
        <v>-8371.0202352625511</v>
      </c>
      <c r="U112" s="142">
        <f>+'St 1.1'!U112+'St 1.2'!U112+'St 1.3'!U112</f>
        <v>1443.4527205988857</v>
      </c>
      <c r="V112" s="142">
        <f>+'St 1.1'!V112+'St 1.2'!V112+'St 1.3'!V112</f>
        <v>28798.227858853457</v>
      </c>
      <c r="W112" s="142">
        <f>+'St 1.1'!W112+'St 1.2'!W112+'St 1.3'!W112</f>
        <v>-6474.7617695629788</v>
      </c>
      <c r="X112" s="145"/>
      <c r="Y112" s="142">
        <f>+'St 1.1'!Y112+'St 1.2'!Y112+'St 1.3'!Y112</f>
        <v>0</v>
      </c>
      <c r="Z112" s="142">
        <f>+'St 1.1'!Z112+'St 1.2'!Z112+'St 1.3'!Z112</f>
        <v>0</v>
      </c>
      <c r="AA112" s="142">
        <f>+'St 1.1'!AA112+'St 1.2'!AA112+'St 1.3'!AA112</f>
        <v>0</v>
      </c>
      <c r="AB112" s="142">
        <f>+'St 1.1'!AB112+'St 1.2'!AB112+'St 1.3'!AB112</f>
        <v>0</v>
      </c>
      <c r="AC112" s="142">
        <f>+'St 1.1'!AC112+'St 1.2'!AC112+'St 1.3'!AC112</f>
        <v>0</v>
      </c>
      <c r="AD112" s="142">
        <f>+'St 1.1'!AD112+'St 1.2'!AD112+'St 1.3'!AD112</f>
        <v>0</v>
      </c>
      <c r="AE112" s="142">
        <f>+'St 1.1'!AE112+'St 1.2'!AE112+'St 1.3'!AE112</f>
        <v>0</v>
      </c>
      <c r="AF112" s="142">
        <f>+'St 1.1'!AF112+'St 1.2'!AF112+'St 1.3'!AF112</f>
        <v>0</v>
      </c>
      <c r="AG112" s="142">
        <f>+'St 1.1'!AG112+'St 1.2'!AG112+'St 1.3'!AG112</f>
        <v>0</v>
      </c>
    </row>
    <row r="113" spans="1:33" s="45" customFormat="1">
      <c r="A113" s="38"/>
      <c r="B113" s="5" t="s">
        <v>22</v>
      </c>
      <c r="C113" s="213"/>
      <c r="D113" s="142">
        <f>+'St 1.1'!D113+'St 1.2'!D113+'St 1.3'!D113</f>
        <v>290692.53593508777</v>
      </c>
      <c r="E113" s="142">
        <f>+'St 1.1'!E113+'St 1.2'!E113+'St 1.3'!E113</f>
        <v>284191.82012147218</v>
      </c>
      <c r="F113" s="142">
        <f>+'St 1.1'!F113+'St 1.2'!F113+'St 1.3'!F113</f>
        <v>376673.92251000018</v>
      </c>
      <c r="G113" s="142">
        <f>+'St 1.1'!G113+'St 1.2'!G113+'St 1.3'!G113</f>
        <v>342176.44375971082</v>
      </c>
      <c r="H113" s="142">
        <f>+'St 1.1'!H113+'St 1.2'!H113+'St 1.3'!H113</f>
        <v>315676.10694989422</v>
      </c>
      <c r="I113" s="142">
        <f>+'St 1.1'!I113+'St 1.2'!I113+'St 1.3'!I113</f>
        <v>360332.29962713819</v>
      </c>
      <c r="J113" s="142">
        <f>+'St 1.1'!J113+'St 1.2'!J113+'St 1.3'!J113</f>
        <v>218617.56196860864</v>
      </c>
      <c r="K113" s="142">
        <f>+'St 1.1'!K113+'St 1.2'!K113+'St 1.3'!K113</f>
        <v>330373.7343702307</v>
      </c>
      <c r="L113" s="142">
        <f>+'St 1.1'!L113+'St 1.2'!L113+'St 1.3'!L113</f>
        <v>521230.47473516199</v>
      </c>
      <c r="M113" s="142">
        <f>+'St 1.1'!M113+'St 1.2'!M113+'St 1.3'!M113</f>
        <v>578236.90524280001</v>
      </c>
      <c r="N113" s="143"/>
      <c r="O113" s="142">
        <f>+'St 1.1'!O113+'St 1.2'!O113+'St 1.3'!O113</f>
        <v>-7771.1361720734649</v>
      </c>
      <c r="P113" s="142">
        <f>+'St 1.1'!P113+'St 1.2'!P113+'St 1.3'!P113</f>
        <v>91641.096877339936</v>
      </c>
      <c r="Q113" s="142">
        <f>+'St 1.1'!Q113+'St 1.2'!Q113+'St 1.3'!Q113</f>
        <v>-35696.453950144831</v>
      </c>
      <c r="R113" s="142">
        <f>+'St 1.1'!R113+'St 1.2'!R113+'St 1.3'!R113</f>
        <v>-28254.388360169803</v>
      </c>
      <c r="S113" s="142">
        <f>+'St 1.1'!S113+'St 1.2'!S113+'St 1.3'!S113</f>
        <v>43520.480523146856</v>
      </c>
      <c r="T113" s="142">
        <f>+'St 1.1'!T113+'St 1.2'!T113+'St 1.3'!T113</f>
        <v>-140300.97315755239</v>
      </c>
      <c r="U113" s="142">
        <f>+'St 1.1'!U113+'St 1.2'!U113+'St 1.3'!U113</f>
        <v>113580.11624001563</v>
      </c>
      <c r="V113" s="142">
        <f>+'St 1.1'!V113+'St 1.2'!V113+'St 1.3'!V113</f>
        <v>190051.70755431138</v>
      </c>
      <c r="W113" s="142">
        <f>+'St 1.1'!W113+'St 1.2'!W113+'St 1.3'!W113</f>
        <v>56267.971673313106</v>
      </c>
      <c r="X113" s="145"/>
      <c r="Y113" s="142">
        <f>+'St 1.1'!Y113+'St 1.2'!Y113+'St 1.3'!Y113</f>
        <v>0</v>
      </c>
      <c r="Z113" s="142">
        <f>+'St 1.1'!Z113+'St 1.2'!Z113+'St 1.3'!Z113</f>
        <v>0</v>
      </c>
      <c r="AA113" s="142">
        <f>+'St 1.1'!AA113+'St 1.2'!AA113+'St 1.3'!AA113</f>
        <v>0</v>
      </c>
      <c r="AB113" s="142">
        <f>+'St 1.1'!AB113+'St 1.2'!AB113+'St 1.3'!AB113</f>
        <v>0</v>
      </c>
      <c r="AC113" s="142">
        <f>+'St 1.1'!AC113+'St 1.2'!AC113+'St 1.3'!AC113</f>
        <v>0</v>
      </c>
      <c r="AD113" s="142">
        <f>+'St 1.1'!AD113+'St 1.2'!AD113+'St 1.3'!AD113</f>
        <v>0</v>
      </c>
      <c r="AE113" s="142">
        <f>+'St 1.1'!AE113+'St 1.2'!AE113+'St 1.3'!AE113</f>
        <v>0</v>
      </c>
      <c r="AF113" s="142">
        <f>+'St 1.1'!AF113+'St 1.2'!AF113+'St 1.3'!AF113</f>
        <v>0</v>
      </c>
      <c r="AG113" s="142">
        <f>+'St 1.1'!AG113+'St 1.2'!AG113+'St 1.3'!AG113</f>
        <v>0</v>
      </c>
    </row>
    <row r="114" spans="1:33" s="45" customFormat="1">
      <c r="A114" s="38"/>
      <c r="B114" s="5" t="s">
        <v>96</v>
      </c>
      <c r="C114" s="214"/>
      <c r="D114" s="142">
        <f>+'St 1.1'!D114+'St 1.2'!D114+'St 1.3'!D114</f>
        <v>0</v>
      </c>
      <c r="E114" s="142">
        <f>+'St 1.1'!E114+'St 1.2'!E114+'St 1.3'!E114</f>
        <v>0</v>
      </c>
      <c r="F114" s="142">
        <f>+'St 1.1'!F114+'St 1.2'!F114+'St 1.3'!F114</f>
        <v>0</v>
      </c>
      <c r="G114" s="142">
        <f>+'St 1.1'!G114+'St 1.2'!G114+'St 1.3'!G114</f>
        <v>0</v>
      </c>
      <c r="H114" s="142">
        <f>+'St 1.1'!H114+'St 1.2'!H114+'St 1.3'!H114</f>
        <v>0</v>
      </c>
      <c r="I114" s="142">
        <f>+'St 1.1'!I114+'St 1.2'!I114+'St 1.3'!I114</f>
        <v>0</v>
      </c>
      <c r="J114" s="142">
        <f>+'St 1.1'!J114+'St 1.2'!J114+'St 1.3'!J114</f>
        <v>0</v>
      </c>
      <c r="K114" s="142">
        <f>+'St 1.1'!K114+'St 1.2'!K114+'St 1.3'!K114</f>
        <v>0</v>
      </c>
      <c r="L114" s="142">
        <f>+'St 1.1'!L114+'St 1.2'!L114+'St 1.3'!L114</f>
        <v>0</v>
      </c>
      <c r="M114" s="142">
        <f>+'St 1.1'!M114+'St 1.2'!M114+'St 1.3'!M114</f>
        <v>0</v>
      </c>
      <c r="N114" s="148"/>
      <c r="O114" s="142">
        <f>+'St 1.1'!O114+'St 1.2'!O114+'St 1.3'!O114</f>
        <v>0</v>
      </c>
      <c r="P114" s="142">
        <f>+'St 1.1'!P114+'St 1.2'!P114+'St 1.3'!P114</f>
        <v>0</v>
      </c>
      <c r="Q114" s="142">
        <f>+'St 1.1'!Q114+'St 1.2'!Q114+'St 1.3'!Q114</f>
        <v>0</v>
      </c>
      <c r="R114" s="142">
        <f>+'St 1.1'!R114+'St 1.2'!R114+'St 1.3'!R114</f>
        <v>0</v>
      </c>
      <c r="S114" s="142">
        <f>+'St 1.1'!S114+'St 1.2'!S114+'St 1.3'!S114</f>
        <v>0</v>
      </c>
      <c r="T114" s="142">
        <f>+'St 1.1'!T114+'St 1.2'!T114+'St 1.3'!T114</f>
        <v>0</v>
      </c>
      <c r="U114" s="142">
        <f>+'St 1.1'!U114+'St 1.2'!U114+'St 1.3'!U114</f>
        <v>0</v>
      </c>
      <c r="V114" s="142">
        <f>+'St 1.1'!V114+'St 1.2'!V114+'St 1.3'!V114</f>
        <v>0</v>
      </c>
      <c r="W114" s="142">
        <f>+'St 1.1'!W114+'St 1.2'!W114+'St 1.3'!W114</f>
        <v>0</v>
      </c>
      <c r="X114" s="145"/>
      <c r="Y114" s="142">
        <f>+'St 1.1'!Y114+'St 1.2'!Y114+'St 1.3'!Y114</f>
        <v>0</v>
      </c>
      <c r="Z114" s="142">
        <f>+'St 1.1'!Z114+'St 1.2'!Z114+'St 1.3'!Z114</f>
        <v>0</v>
      </c>
      <c r="AA114" s="142">
        <f>+'St 1.1'!AA114+'St 1.2'!AA114+'St 1.3'!AA114</f>
        <v>0</v>
      </c>
      <c r="AB114" s="142">
        <f>+'St 1.1'!AB114+'St 1.2'!AB114+'St 1.3'!AB114</f>
        <v>0</v>
      </c>
      <c r="AC114" s="142">
        <f>+'St 1.1'!AC114+'St 1.2'!AC114+'St 1.3'!AC114</f>
        <v>0</v>
      </c>
      <c r="AD114" s="142">
        <f>+'St 1.1'!AD114+'St 1.2'!AD114+'St 1.3'!AD114</f>
        <v>0</v>
      </c>
      <c r="AE114" s="142">
        <f>+'St 1.1'!AE114+'St 1.2'!AE114+'St 1.3'!AE114</f>
        <v>0</v>
      </c>
      <c r="AF114" s="142">
        <f>+'St 1.1'!AF114+'St 1.2'!AF114+'St 1.3'!AF114</f>
        <v>0</v>
      </c>
      <c r="AG114" s="142">
        <f>+'St 1.1'!AG114+'St 1.2'!AG114+'St 1.3'!AG114</f>
        <v>0</v>
      </c>
    </row>
    <row r="115" spans="1:33" s="45" customFormat="1">
      <c r="A115" s="38"/>
      <c r="B115" s="5" t="s">
        <v>54</v>
      </c>
      <c r="C115" s="214"/>
      <c r="D115" s="139">
        <f>+'St 1.1'!D115+'St 1.2'!D115+'St 1.3'!D115</f>
        <v>15168373.723858515</v>
      </c>
      <c r="E115" s="139">
        <f>+'St 1.1'!E115+'St 1.2'!E115+'St 1.3'!E115</f>
        <v>17231366.196845386</v>
      </c>
      <c r="F115" s="139">
        <f>+'St 1.1'!F115+'St 1.2'!F115+'St 1.3'!F115</f>
        <v>19464456.875985317</v>
      </c>
      <c r="G115" s="139">
        <f>+'St 1.1'!G115+'St 1.2'!G115+'St 1.3'!G115</f>
        <v>21839746.224871829</v>
      </c>
      <c r="H115" s="139">
        <f>+'St 1.1'!H115+'St 1.2'!H115+'St 1.3'!H115</f>
        <v>24146962.937694199</v>
      </c>
      <c r="I115" s="139">
        <f>+'St 1.1'!I115+'St 1.2'!I115+'St 1.3'!I115</f>
        <v>26725774.572876379</v>
      </c>
      <c r="J115" s="139">
        <f>+'St 1.1'!J115+'St 1.2'!J115+'St 1.3'!J115</f>
        <v>29898131.942238856</v>
      </c>
      <c r="K115" s="139">
        <f>+'St 1.1'!K115+'St 1.2'!K115+'St 1.3'!K115</f>
        <v>33211025.605668455</v>
      </c>
      <c r="L115" s="139">
        <f>+'St 1.1'!L115+'St 1.2'!L115+'St 1.3'!L115</f>
        <v>36051070.574818812</v>
      </c>
      <c r="M115" s="139">
        <f>+'St 1.1'!M115+'St 1.2'!M115+'St 1.3'!M115</f>
        <v>40984189.734572604</v>
      </c>
      <c r="N115" s="146"/>
      <c r="O115" s="139">
        <f>+'St 1.1'!O115+'St 1.2'!O115+'St 1.3'!O115</f>
        <v>1897693.197247002</v>
      </c>
      <c r="P115" s="139">
        <f>+'St 1.1'!P115+'St 1.2'!P115+'St 1.3'!P115</f>
        <v>2047345.1155519476</v>
      </c>
      <c r="Q115" s="139">
        <f>+'St 1.1'!Q115+'St 1.2'!Q115+'St 1.3'!Q115</f>
        <v>2021475.3239033446</v>
      </c>
      <c r="R115" s="139">
        <f>+'St 1.1'!R115+'St 1.2'!R115+'St 1.3'!R115</f>
        <v>2164162.746523221</v>
      </c>
      <c r="S115" s="139">
        <f>+'St 1.1'!S115+'St 1.2'!S115+'St 1.3'!S115</f>
        <v>2190556.8721844926</v>
      </c>
      <c r="T115" s="139">
        <f>+'St 1.1'!T115+'St 1.2'!T115+'St 1.3'!T115</f>
        <v>2801328.1417359039</v>
      </c>
      <c r="U115" s="139">
        <f>+'St 1.1'!U115+'St 1.2'!U115+'St 1.3'!U115</f>
        <v>2909626.51866529</v>
      </c>
      <c r="V115" s="139">
        <f>+'St 1.1'!V115+'St 1.2'!V115+'St 1.3'!V115</f>
        <v>3034373.4770838474</v>
      </c>
      <c r="W115" s="139">
        <f>+'St 1.1'!W115+'St 1.2'!W115+'St 1.3'!W115</f>
        <v>3820791.1195862601</v>
      </c>
      <c r="X115" s="141"/>
      <c r="Y115" s="139">
        <f>+'St 1.1'!Y115+'St 1.2'!Y115+'St 1.3'!Y115</f>
        <v>110907.19999999992</v>
      </c>
      <c r="Z115" s="139">
        <f>+'St 1.1'!Z115+'St 1.2'!Z115+'St 1.3'!Z115</f>
        <v>191586.43000000023</v>
      </c>
      <c r="AA115" s="139">
        <f>+'St 1.1'!AA115+'St 1.2'!AA115+'St 1.3'!AA115</f>
        <v>359833.22999999975</v>
      </c>
      <c r="AB115" s="139">
        <f>+'St 1.1'!AB115+'St 1.2'!AB115+'St 1.3'!AB115</f>
        <v>166717.37000000043</v>
      </c>
      <c r="AC115" s="139">
        <f>+'St 1.1'!AC115+'St 1.2'!AC115+'St 1.3'!AC115</f>
        <v>396477.76999999944</v>
      </c>
      <c r="AD115" s="139">
        <f>+'St 1.1'!AD115+'St 1.2'!AD115+'St 1.3'!AD115</f>
        <v>344893.46664400055</v>
      </c>
      <c r="AE115" s="139">
        <f>+'St 1.1'!AE115+'St 1.2'!AE115+'St 1.3'!AE115</f>
        <v>403009.14572499995</v>
      </c>
      <c r="AF115" s="139">
        <f>+'St 1.1'!AF115+'St 1.2'!AF115+'St 1.3'!AF115</f>
        <v>-207121.67115427618</v>
      </c>
      <c r="AG115" s="139">
        <f>+'St 1.1'!AG115+'St 1.2'!AG115+'St 1.3'!AG115</f>
        <v>1066152.2820482445</v>
      </c>
    </row>
    <row r="116" spans="1:33">
      <c r="B116" s="51"/>
      <c r="C116" s="215"/>
      <c r="D116" s="53"/>
      <c r="E116" s="53"/>
      <c r="F116" s="53"/>
      <c r="G116" s="53"/>
      <c r="H116" s="53"/>
      <c r="I116" s="53"/>
      <c r="N116" s="11"/>
      <c r="O116" s="53"/>
      <c r="P116" s="53"/>
      <c r="Q116" s="53"/>
      <c r="R116" s="53"/>
      <c r="Y116" s="11"/>
    </row>
    <row r="117" spans="1:33">
      <c r="B117" s="51"/>
      <c r="C117" s="215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54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3">
      <c r="B118" s="51"/>
      <c r="C118" s="215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54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3" s="45" customFormat="1">
      <c r="A119" s="38"/>
      <c r="B119" s="175" t="s">
        <v>170</v>
      </c>
      <c r="C119" s="216"/>
      <c r="D119" s="78"/>
      <c r="E119" s="78"/>
      <c r="F119" s="78"/>
      <c r="G119" s="78"/>
      <c r="H119" s="78"/>
      <c r="I119" s="78"/>
      <c r="J119" s="78"/>
      <c r="K119" s="164"/>
      <c r="L119" s="164"/>
      <c r="M119" s="164"/>
      <c r="N119" s="74"/>
      <c r="O119" s="74"/>
      <c r="P119" s="74"/>
      <c r="Y119" s="322"/>
      <c r="Z119" s="323"/>
      <c r="AA119" s="323"/>
      <c r="AB119" s="25"/>
      <c r="AC119" s="25"/>
      <c r="AD119" s="25"/>
    </row>
    <row r="120" spans="1:33" s="45" customFormat="1" ht="28">
      <c r="A120" s="38"/>
      <c r="B120" s="56"/>
      <c r="C120" s="217" t="s">
        <v>251</v>
      </c>
      <c r="D120" s="324" t="s">
        <v>55</v>
      </c>
      <c r="E120" s="324"/>
      <c r="F120" s="324"/>
      <c r="G120" s="324"/>
      <c r="H120" s="324"/>
      <c r="I120" s="324"/>
      <c r="J120" s="324"/>
      <c r="K120" s="324"/>
      <c r="L120" s="324"/>
      <c r="M120" s="324"/>
      <c r="N120" s="26"/>
      <c r="O120" s="326" t="s">
        <v>226</v>
      </c>
      <c r="P120" s="326"/>
      <c r="Q120" s="326"/>
      <c r="R120" s="326"/>
      <c r="S120" s="326"/>
      <c r="T120" s="326"/>
      <c r="U120" s="326"/>
      <c r="V120" s="326"/>
      <c r="W120" s="326"/>
      <c r="Y120" s="328" t="s">
        <v>169</v>
      </c>
      <c r="Z120" s="328"/>
      <c r="AA120" s="328"/>
      <c r="AB120" s="328"/>
      <c r="AC120" s="328"/>
      <c r="AD120" s="328"/>
      <c r="AE120" s="328"/>
      <c r="AF120" s="328"/>
      <c r="AG120" s="328"/>
    </row>
    <row r="121" spans="1:33" s="45" customFormat="1" ht="14.5" customHeight="1">
      <c r="A121" s="38"/>
      <c r="B121" s="56"/>
      <c r="C121" s="218"/>
      <c r="D121" s="325" t="s">
        <v>318</v>
      </c>
      <c r="E121" s="325"/>
      <c r="F121" s="325"/>
      <c r="G121" s="325"/>
      <c r="H121" s="325"/>
      <c r="I121" s="325"/>
      <c r="J121" s="325"/>
      <c r="K121" s="325"/>
      <c r="L121" s="325"/>
      <c r="M121" s="325"/>
      <c r="N121" s="26"/>
      <c r="O121" s="327" t="s">
        <v>318</v>
      </c>
      <c r="P121" s="327"/>
      <c r="Q121" s="327"/>
      <c r="R121" s="327"/>
      <c r="S121" s="327"/>
      <c r="T121" s="327"/>
      <c r="U121" s="327"/>
      <c r="V121" s="327"/>
      <c r="W121" s="327"/>
      <c r="Y121" s="327" t="s">
        <v>318</v>
      </c>
      <c r="Z121" s="327"/>
      <c r="AA121" s="327"/>
      <c r="AB121" s="327"/>
      <c r="AC121" s="327"/>
      <c r="AD121" s="327"/>
      <c r="AE121" s="327"/>
      <c r="AF121" s="327"/>
      <c r="AG121" s="327"/>
    </row>
    <row r="122" spans="1:33" s="45" customFormat="1">
      <c r="A122" s="38"/>
      <c r="B122" s="34" t="s">
        <v>324</v>
      </c>
      <c r="C122" s="199"/>
      <c r="D122" s="181" t="s">
        <v>1</v>
      </c>
      <c r="E122" s="181" t="s">
        <v>2</v>
      </c>
      <c r="F122" s="181" t="s">
        <v>3</v>
      </c>
      <c r="G122" s="181" t="s">
        <v>4</v>
      </c>
      <c r="H122" s="181" t="s">
        <v>104</v>
      </c>
      <c r="I122" s="181" t="s">
        <v>105</v>
      </c>
      <c r="J122" s="181" t="s">
        <v>111</v>
      </c>
      <c r="K122" s="181" t="s">
        <v>268</v>
      </c>
      <c r="L122" s="181" t="s">
        <v>285</v>
      </c>
      <c r="M122" s="181" t="s">
        <v>367</v>
      </c>
      <c r="N122" s="48"/>
      <c r="O122" s="181" t="s">
        <v>2</v>
      </c>
      <c r="P122" s="181" t="s">
        <v>3</v>
      </c>
      <c r="Q122" s="181" t="s">
        <v>4</v>
      </c>
      <c r="R122" s="181" t="s">
        <v>104</v>
      </c>
      <c r="S122" s="181" t="s">
        <v>105</v>
      </c>
      <c r="T122" s="181" t="s">
        <v>111</v>
      </c>
      <c r="U122" s="181" t="s">
        <v>268</v>
      </c>
      <c r="V122" s="181" t="s">
        <v>285</v>
      </c>
      <c r="W122" s="181" t="s">
        <v>367</v>
      </c>
      <c r="Y122" s="181" t="s">
        <v>2</v>
      </c>
      <c r="Z122" s="181" t="s">
        <v>3</v>
      </c>
      <c r="AA122" s="181" t="s">
        <v>4</v>
      </c>
      <c r="AB122" s="181" t="s">
        <v>104</v>
      </c>
      <c r="AC122" s="181" t="s">
        <v>105</v>
      </c>
      <c r="AD122" s="181" t="s">
        <v>111</v>
      </c>
      <c r="AE122" s="181" t="s">
        <v>268</v>
      </c>
      <c r="AF122" s="178" t="s">
        <v>285</v>
      </c>
      <c r="AG122" s="181" t="s">
        <v>367</v>
      </c>
    </row>
    <row r="123" spans="1:33" s="45" customFormat="1">
      <c r="A123" s="38"/>
      <c r="B123" s="5" t="s">
        <v>5</v>
      </c>
      <c r="C123" s="209" t="s">
        <v>290</v>
      </c>
      <c r="D123" s="139">
        <f>+'St 1.1'!D123+'St 1.2'!D123+'St 1.3'!D123</f>
        <v>139068.53347925455</v>
      </c>
      <c r="E123" s="139">
        <f>+'St 1.1'!E123+'St 1.2'!E123+'St 1.3'!E123</f>
        <v>142327.89480324349</v>
      </c>
      <c r="F123" s="139">
        <f>+'St 1.1'!F123+'St 1.2'!F123+'St 1.3'!F123</f>
        <v>136285.89334704902</v>
      </c>
      <c r="G123" s="139">
        <f>+'St 1.1'!G123+'St 1.2'!G123+'St 1.3'!G123</f>
        <v>133990.8496846256</v>
      </c>
      <c r="H123" s="139">
        <f>+'St 1.1'!H123+'St 1.2'!H123+'St 1.3'!H123</f>
        <v>144071.55537468029</v>
      </c>
      <c r="I123" s="139">
        <f>+'St 1.1'!I123+'St 1.2'!I123+'St 1.3'!I123</f>
        <v>141197.99557099992</v>
      </c>
      <c r="J123" s="139">
        <f>+'St 1.1'!J123+'St 1.2'!J123+'St 1.3'!J123</f>
        <v>153876.04198654532</v>
      </c>
      <c r="K123" s="139">
        <f>+'St 1.1'!K123+'St 1.2'!K123+'St 1.3'!K123</f>
        <v>172828.00787905685</v>
      </c>
      <c r="L123" s="139">
        <f>+'St 1.1'!L123+'St 1.2'!L123+'St 1.3'!L123</f>
        <v>244459.87164743108</v>
      </c>
      <c r="M123" s="139">
        <f>+'St 1.1'!M123+'St 1.2'!M123+'St 1.3'!M123</f>
        <v>262836.26140657166</v>
      </c>
      <c r="N123" s="146"/>
      <c r="O123" s="147">
        <f>+'St 1.1'!O123+'St 1.2'!O123+'St 1.3'!O123</f>
        <v>-2199.0786974216335</v>
      </c>
      <c r="P123" s="147">
        <f>+'St 1.1'!P123+'St 1.2'!P123+'St 1.3'!P123</f>
        <v>-13322.271528736943</v>
      </c>
      <c r="Q123" s="147">
        <f>+'St 1.1'!Q123+'St 1.2'!Q123+'St 1.3'!Q123</f>
        <v>-655.78636475042833</v>
      </c>
      <c r="R123" s="147">
        <f>+'St 1.1'!R123+'St 1.2'!R123+'St 1.3'!R123</f>
        <v>3176.1772159698057</v>
      </c>
      <c r="S123" s="147">
        <f>+'St 1.1'!S123+'St 1.2'!S123+'St 1.3'!S123</f>
        <v>3870.0470537657902</v>
      </c>
      <c r="T123" s="147">
        <f>+'St 1.1'!T123+'St 1.2'!T123+'St 1.3'!T123</f>
        <v>7209.0870868613983</v>
      </c>
      <c r="U123" s="147">
        <f>+'St 1.1'!U123+'St 1.2'!U123+'St 1.3'!U123</f>
        <v>13503.273597057931</v>
      </c>
      <c r="V123" s="147">
        <f>+'St 1.1'!V123+'St 1.2'!V123+'St 1.3'!V123</f>
        <v>54767.797260127809</v>
      </c>
      <c r="W123" s="147">
        <f>+'St 1.1'!W123+'St 1.2'!W123+'St 1.3'!W123</f>
        <v>23193.82818480461</v>
      </c>
      <c r="X123" s="141"/>
      <c r="Y123" s="147">
        <f>+'St 1.1'!Y123+'St 1.2'!Y123+'St 1.3'!Y123</f>
        <v>5458.4400214105826</v>
      </c>
      <c r="Z123" s="147">
        <f>+'St 1.1'!Z123+'St 1.2'!Z123+'St 1.3'!Z123</f>
        <v>7280.2700725424629</v>
      </c>
      <c r="AA123" s="147">
        <f>+'St 1.1'!AA123+'St 1.2'!AA123+'St 1.3'!AA123</f>
        <v>-1639.2572976730023</v>
      </c>
      <c r="AB123" s="147">
        <f>+'St 1.1'!AB123+'St 1.2'!AB123+'St 1.3'!AB123</f>
        <v>6904.5284740849056</v>
      </c>
      <c r="AC123" s="147">
        <f>+'St 1.1'!AC123+'St 1.2'!AC123+'St 1.3'!AC123</f>
        <v>-6743.6068574461669</v>
      </c>
      <c r="AD123" s="147">
        <f>+'St 1.1'!AD123+'St 1.2'!AD123+'St 1.3'!AD123</f>
        <v>5468.959328683999</v>
      </c>
      <c r="AE123" s="147">
        <f>+'St 1.1'!AE123+'St 1.2'!AE123+'St 1.3'!AE123</f>
        <v>5448.6922954536039</v>
      </c>
      <c r="AF123" s="147">
        <f>+'St 1.1'!AF123+'St 1.2'!AF123+'St 1.3'!AF123</f>
        <v>16864.066508246407</v>
      </c>
      <c r="AG123" s="147">
        <f>+'St 1.1'!AG123+'St 1.2'!AG123+'St 1.3'!AG123</f>
        <v>-4817.4384256640469</v>
      </c>
    </row>
    <row r="124" spans="1:33">
      <c r="B124" s="1" t="s">
        <v>35</v>
      </c>
      <c r="C124" s="210" t="s">
        <v>291</v>
      </c>
      <c r="D124" s="142">
        <f>+'St 1.1'!D124+'St 1.2'!D124+'St 1.3'!D124</f>
        <v>139068.53347925455</v>
      </c>
      <c r="E124" s="142">
        <f>+'St 1.1'!E124+'St 1.2'!E124+'St 1.3'!E124</f>
        <v>142327.89480324349</v>
      </c>
      <c r="F124" s="142">
        <f>+'St 1.1'!F124+'St 1.2'!F124+'St 1.3'!F124</f>
        <v>131354.89334704902</v>
      </c>
      <c r="G124" s="142">
        <f>+'St 1.1'!G124+'St 1.2'!G124+'St 1.3'!G124</f>
        <v>124082.84968462559</v>
      </c>
      <c r="H124" s="142">
        <f>+'St 1.1'!H124+'St 1.2'!H124+'St 1.3'!H124</f>
        <v>134013.55537468029</v>
      </c>
      <c r="I124" s="142">
        <f>+'St 1.1'!I124+'St 1.2'!I124+'St 1.3'!I124</f>
        <v>131617.99557099992</v>
      </c>
      <c r="J124" s="142">
        <f>+'St 1.1'!J124+'St 1.2'!J124+'St 1.3'!J124</f>
        <v>143684.04198654529</v>
      </c>
      <c r="K124" s="142">
        <f>+'St 1.1'!K124+'St 1.2'!K124+'St 1.3'!K124</f>
        <v>162792.00787905688</v>
      </c>
      <c r="L124" s="142">
        <f>+'St 1.1'!L124+'St 1.2'!L124+'St 1.3'!L124</f>
        <v>233558.87164743105</v>
      </c>
      <c r="M124" s="142">
        <f>+'St 1.1'!M124+'St 1.2'!M124+'St 1.3'!M124</f>
        <v>251988.45140657164</v>
      </c>
      <c r="N124" s="143"/>
      <c r="O124" s="144">
        <f>+'St 1.1'!O124+'St 1.2'!O124+'St 1.3'!O124</f>
        <v>-2199.0786974216335</v>
      </c>
      <c r="P124" s="144">
        <f>+'St 1.1'!P124+'St 1.2'!P124+'St 1.3'!P124</f>
        <v>-18253.271528736936</v>
      </c>
      <c r="Q124" s="144">
        <f>+'St 1.1'!Q124+'St 1.2'!Q124+'St 1.3'!Q124</f>
        <v>-5632.7863647504264</v>
      </c>
      <c r="R124" s="144">
        <f>+'St 1.1'!R124+'St 1.2'!R124+'St 1.3'!R124</f>
        <v>3026.1772159698057</v>
      </c>
      <c r="S124" s="144">
        <f>+'St 1.1'!S124+'St 1.2'!S124+'St 1.3'!S124</f>
        <v>4348.0470537657875</v>
      </c>
      <c r="T124" s="144">
        <f>+'St 1.1'!T124+'St 1.2'!T124+'St 1.3'!T124</f>
        <v>7209.0870868613865</v>
      </c>
      <c r="U124" s="144">
        <f>+'St 1.1'!U124+'St 1.2'!U124+'St 1.3'!U124</f>
        <v>13659.273597057947</v>
      </c>
      <c r="V124" s="144">
        <f>+'St 1.1'!V124+'St 1.2'!V124+'St 1.3'!V124</f>
        <v>54767.797260127772</v>
      </c>
      <c r="W124" s="144">
        <f>+'St 1.1'!W124+'St 1.2'!W124+'St 1.3'!W124</f>
        <v>23193.82818480465</v>
      </c>
      <c r="X124" s="145"/>
      <c r="Y124" s="144">
        <f>+'St 1.1'!Y124+'St 1.2'!Y124+'St 1.3'!Y124</f>
        <v>5458.4400214105826</v>
      </c>
      <c r="Z124" s="144">
        <f>+'St 1.1'!Z124+'St 1.2'!Z124+'St 1.3'!Z124</f>
        <v>7280.2700725424629</v>
      </c>
      <c r="AA124" s="144">
        <f>+'St 1.1'!AA124+'St 1.2'!AA124+'St 1.3'!AA124</f>
        <v>-1639.2572976730023</v>
      </c>
      <c r="AB124" s="144">
        <f>+'St 1.1'!AB124+'St 1.2'!AB124+'St 1.3'!AB124</f>
        <v>6904.5284740849056</v>
      </c>
      <c r="AC124" s="144">
        <f>+'St 1.1'!AC124+'St 1.2'!AC124+'St 1.3'!AC124</f>
        <v>-6743.6068574461669</v>
      </c>
      <c r="AD124" s="144">
        <f>+'St 1.1'!AD124+'St 1.2'!AD124+'St 1.3'!AD124</f>
        <v>4856.959328683999</v>
      </c>
      <c r="AE124" s="144">
        <f>+'St 1.1'!AE124+'St 1.2'!AE124+'St 1.3'!AE124</f>
        <v>5448.6922954536039</v>
      </c>
      <c r="AF124" s="144">
        <f>+'St 1.1'!AF124+'St 1.2'!AF124+'St 1.3'!AF124</f>
        <v>15999.066508246406</v>
      </c>
      <c r="AG124" s="144">
        <f>+'St 1.1'!AG124+'St 1.2'!AG124+'St 1.3'!AG124</f>
        <v>-4764.2484256640455</v>
      </c>
    </row>
    <row r="125" spans="1:33">
      <c r="B125" s="1" t="s">
        <v>36</v>
      </c>
      <c r="C125" s="210" t="s">
        <v>292</v>
      </c>
      <c r="D125" s="142">
        <f>+'St 1.1'!D125+'St 1.2'!D125+'St 1.3'!D125</f>
        <v>0</v>
      </c>
      <c r="E125" s="142">
        <f>+'St 1.1'!E125+'St 1.2'!E125+'St 1.3'!E125</f>
        <v>0</v>
      </c>
      <c r="F125" s="142">
        <f>+'St 1.1'!F125+'St 1.2'!F125+'St 1.3'!F125</f>
        <v>4931</v>
      </c>
      <c r="G125" s="142">
        <f>+'St 1.1'!G125+'St 1.2'!G125+'St 1.3'!G125</f>
        <v>9908</v>
      </c>
      <c r="H125" s="142">
        <f>+'St 1.1'!H125+'St 1.2'!H125+'St 1.3'!H125</f>
        <v>10058</v>
      </c>
      <c r="I125" s="142">
        <f>+'St 1.1'!I125+'St 1.2'!I125+'St 1.3'!I125</f>
        <v>9580</v>
      </c>
      <c r="J125" s="142">
        <f>+'St 1.1'!J125+'St 1.2'!J125+'St 1.3'!J125</f>
        <v>10192</v>
      </c>
      <c r="K125" s="142">
        <f>+'St 1.1'!K125+'St 1.2'!K125+'St 1.3'!K125</f>
        <v>10036</v>
      </c>
      <c r="L125" s="142">
        <f>+'St 1.1'!L125+'St 1.2'!L125+'St 1.3'!L125</f>
        <v>10901</v>
      </c>
      <c r="M125" s="142">
        <f>+'St 1.1'!M125+'St 1.2'!M125+'St 1.3'!M125</f>
        <v>10847.81</v>
      </c>
      <c r="N125" s="143"/>
      <c r="O125" s="144">
        <f>+'St 1.1'!O125+'St 1.2'!O125+'St 1.3'!O125</f>
        <v>0</v>
      </c>
      <c r="P125" s="144">
        <f>+'St 1.1'!P125+'St 1.2'!P125+'St 1.3'!P125</f>
        <v>4931</v>
      </c>
      <c r="Q125" s="144">
        <f>+'St 1.1'!Q125+'St 1.2'!Q125+'St 1.3'!Q125</f>
        <v>4977</v>
      </c>
      <c r="R125" s="144">
        <f>+'St 1.1'!R125+'St 1.2'!R125+'St 1.3'!R125</f>
        <v>150</v>
      </c>
      <c r="S125" s="144">
        <f>+'St 1.1'!S125+'St 1.2'!S125+'St 1.3'!S125</f>
        <v>-478.00000000000011</v>
      </c>
      <c r="T125" s="144">
        <f>+'St 1.1'!T125+'St 1.2'!T125+'St 1.3'!T125</f>
        <v>0</v>
      </c>
      <c r="U125" s="144">
        <f>+'St 1.1'!U125+'St 1.2'!U125+'St 1.3'!U125</f>
        <v>-156.00000000000023</v>
      </c>
      <c r="V125" s="144">
        <f>+'St 1.1'!V125+'St 1.2'!V125+'St 1.3'!V125</f>
        <v>0</v>
      </c>
      <c r="W125" s="144">
        <f>+'St 1.1'!W125+'St 1.2'!W125+'St 1.3'!W125</f>
        <v>-2.2204460492503131E-13</v>
      </c>
      <c r="X125" s="145"/>
      <c r="Y125" s="144">
        <f>+'St 1.1'!Y125+'St 1.2'!Y125+'St 1.3'!Y125</f>
        <v>0</v>
      </c>
      <c r="Z125" s="144">
        <f>+'St 1.1'!Z125+'St 1.2'!Z125+'St 1.3'!Z125</f>
        <v>0</v>
      </c>
      <c r="AA125" s="144">
        <f>+'St 1.1'!AA125+'St 1.2'!AA125+'St 1.3'!AA125</f>
        <v>0</v>
      </c>
      <c r="AB125" s="144">
        <f>+'St 1.1'!AB125+'St 1.2'!AB125+'St 1.3'!AB125</f>
        <v>0</v>
      </c>
      <c r="AC125" s="144">
        <f>+'St 1.1'!AC125+'St 1.2'!AC125+'St 1.3'!AC125</f>
        <v>0</v>
      </c>
      <c r="AD125" s="144">
        <f>+'St 1.1'!AD125+'St 1.2'!AD125+'St 1.3'!AD125</f>
        <v>612</v>
      </c>
      <c r="AE125" s="144">
        <f>+'St 1.1'!AE125+'St 1.2'!AE125+'St 1.3'!AE125</f>
        <v>0</v>
      </c>
      <c r="AF125" s="144">
        <f>+'St 1.1'!AF125+'St 1.2'!AF125+'St 1.3'!AF125</f>
        <v>865</v>
      </c>
      <c r="AG125" s="144">
        <f>+'St 1.1'!AG125+'St 1.2'!AG125+'St 1.3'!AG125</f>
        <v>-53.190000000000516</v>
      </c>
    </row>
    <row r="126" spans="1:33" s="45" customFormat="1">
      <c r="A126" s="38"/>
      <c r="B126" s="5" t="s">
        <v>6</v>
      </c>
      <c r="C126" s="209" t="s">
        <v>293</v>
      </c>
      <c r="D126" s="139">
        <f>+'St 1.1'!D126+'St 1.2'!D126+'St 1.3'!D126</f>
        <v>2296908.9412981849</v>
      </c>
      <c r="E126" s="139">
        <f>+'St 1.1'!E126+'St 1.2'!E126+'St 1.3'!E126</f>
        <v>2368407.6368715349</v>
      </c>
      <c r="F126" s="139">
        <f>+'St 1.1'!F126+'St 1.2'!F126+'St 1.3'!F126</f>
        <v>2637849.2817644067</v>
      </c>
      <c r="G126" s="139">
        <f>+'St 1.1'!G126+'St 1.2'!G126+'St 1.3'!G126</f>
        <v>2841159.2892157501</v>
      </c>
      <c r="H126" s="139">
        <f>+'St 1.1'!H126+'St 1.2'!H126+'St 1.3'!H126</f>
        <v>2859175.6444064816</v>
      </c>
      <c r="I126" s="139">
        <f>+'St 1.1'!I126+'St 1.2'!I126+'St 1.3'!I126</f>
        <v>3488423.8092932776</v>
      </c>
      <c r="J126" s="139">
        <f>+'St 1.1'!J126+'St 1.2'!J126+'St 1.3'!J126</f>
        <v>3620381.9232728654</v>
      </c>
      <c r="K126" s="139">
        <f>+'St 1.1'!K126+'St 1.2'!K126+'St 1.3'!K126</f>
        <v>4180249.064951533</v>
      </c>
      <c r="L126" s="139">
        <f>+'St 1.1'!L126+'St 1.2'!L126+'St 1.3'!L126</f>
        <v>4855321.4023796096</v>
      </c>
      <c r="M126" s="139">
        <f>+'St 1.1'!M126+'St 1.2'!M126+'St 1.3'!M126</f>
        <v>5277858.3700598245</v>
      </c>
      <c r="N126" s="146"/>
      <c r="O126" s="147">
        <f>+'St 1.1'!O126+'St 1.2'!O126+'St 1.3'!O126</f>
        <v>45469.246763957191</v>
      </c>
      <c r="P126" s="147">
        <f>+'St 1.1'!P126+'St 1.2'!P126+'St 1.3'!P126</f>
        <v>232111.44935555133</v>
      </c>
      <c r="Q126" s="147">
        <f>+'St 1.1'!Q126+'St 1.2'!Q126+'St 1.3'!Q126</f>
        <v>215438.63488001487</v>
      </c>
      <c r="R126" s="147">
        <f>+'St 1.1'!R126+'St 1.2'!R126+'St 1.3'!R126</f>
        <v>-27848.679553883449</v>
      </c>
      <c r="S126" s="147">
        <f>+'St 1.1'!S126+'St 1.2'!S126+'St 1.3'!S126</f>
        <v>688545.6900380376</v>
      </c>
      <c r="T126" s="147">
        <f>+'St 1.1'!T126+'St 1.2'!T126+'St 1.3'!T126</f>
        <v>88441.674602562605</v>
      </c>
      <c r="U126" s="147">
        <f>+'St 1.1'!U126+'St 1.2'!U126+'St 1.3'!U126</f>
        <v>534520.83274399594</v>
      </c>
      <c r="V126" s="147">
        <f>+'St 1.1'!V126+'St 1.2'!V126+'St 1.3'!V126</f>
        <v>586677.56098247762</v>
      </c>
      <c r="W126" s="147">
        <f>+'St 1.1'!W126+'St 1.2'!W126+'St 1.3'!W126</f>
        <v>436976.14623785135</v>
      </c>
      <c r="X126" s="141"/>
      <c r="Y126" s="147">
        <f>+'St 1.1'!Y126+'St 1.2'!Y126+'St 1.3'!Y126</f>
        <v>22775.065689093208</v>
      </c>
      <c r="Z126" s="147">
        <f>+'St 1.1'!Z126+'St 1.2'!Z126+'St 1.3'!Z126</f>
        <v>38935.924400947799</v>
      </c>
      <c r="AA126" s="147">
        <f>+'St 1.1'!AA126+'St 1.2'!AA126+'St 1.3'!AA126</f>
        <v>-8363.7559083675515</v>
      </c>
      <c r="AB126" s="147">
        <f>+'St 1.1'!AB126+'St 1.2'!AB126+'St 1.3'!AB126</f>
        <v>40137.157460170318</v>
      </c>
      <c r="AC126" s="147">
        <f>+'St 1.1'!AC126+'St 1.2'!AC126+'St 1.3'!AC126</f>
        <v>-42107.443244606286</v>
      </c>
      <c r="AD126" s="147">
        <f>+'St 1.1'!AD126+'St 1.2'!AD126+'St 1.3'!AD126</f>
        <v>27941.886575293232</v>
      </c>
      <c r="AE126" s="147">
        <f>+'St 1.1'!AE126+'St 1.2'!AE126+'St 1.3'!AE126</f>
        <v>43822.887104430847</v>
      </c>
      <c r="AF126" s="147">
        <f>+'St 1.1'!AF126+'St 1.2'!AF126+'St 1.3'!AF126</f>
        <v>102483.4729086095</v>
      </c>
      <c r="AG126" s="147">
        <f>+'St 1.1'!AG126+'St 1.2'!AG126+'St 1.3'!AG126</f>
        <v>-36041.485122934078</v>
      </c>
    </row>
    <row r="127" spans="1:33" s="45" customFormat="1">
      <c r="A127" s="38"/>
      <c r="B127" s="31" t="s">
        <v>23</v>
      </c>
      <c r="C127" s="209" t="s">
        <v>294</v>
      </c>
      <c r="D127" s="139">
        <f>+'St 1.1'!D127+'St 1.2'!D127+'St 1.3'!D127</f>
        <v>78720.436139104902</v>
      </c>
      <c r="E127" s="139">
        <f>+'St 1.1'!E127+'St 1.2'!E127+'St 1.3'!E127</f>
        <v>81695.127736635652</v>
      </c>
      <c r="F127" s="139">
        <f>+'St 1.1'!F127+'St 1.2'!F127+'St 1.3'!F127</f>
        <v>73722.444196704426</v>
      </c>
      <c r="G127" s="139">
        <f>+'St 1.1'!G127+'St 1.2'!G127+'St 1.3'!G127</f>
        <v>91861.796331945385</v>
      </c>
      <c r="H127" s="139">
        <f>+'St 1.1'!H127+'St 1.2'!H127+'St 1.3'!H127</f>
        <v>95594.834502405021</v>
      </c>
      <c r="I127" s="139">
        <f>+'St 1.1'!I127+'St 1.2'!I127+'St 1.3'!I127</f>
        <v>100836.07347075909</v>
      </c>
      <c r="J127" s="139">
        <f>+'St 1.1'!J127+'St 1.2'!J127+'St 1.3'!J127</f>
        <v>100647.8204146475</v>
      </c>
      <c r="K127" s="139">
        <f>+'St 1.1'!K127+'St 1.2'!K127+'St 1.3'!K127</f>
        <v>117085.16441971608</v>
      </c>
      <c r="L127" s="139">
        <f>+'St 1.1'!L127+'St 1.2'!L127+'St 1.3'!L127</f>
        <v>130128.31920435379</v>
      </c>
      <c r="M127" s="139">
        <f>+'St 1.1'!M127+'St 1.2'!M127+'St 1.3'!M127</f>
        <v>140872.92125692242</v>
      </c>
      <c r="N127" s="146"/>
      <c r="O127" s="147">
        <f>+'St 1.1'!O127+'St 1.2'!O127+'St 1.3'!O127</f>
        <v>2974.1998017367587</v>
      </c>
      <c r="P127" s="147">
        <f>+'St 1.1'!P127+'St 1.2'!P127+'St 1.3'!P127</f>
        <v>-7972.5390535752394</v>
      </c>
      <c r="Q127" s="147">
        <f>+'St 1.1'!Q127+'St 1.2'!Q127+'St 1.3'!Q127</f>
        <v>18137.948458183961</v>
      </c>
      <c r="R127" s="147">
        <f>+'St 1.1'!R127+'St 1.2'!R127+'St 1.3'!R127</f>
        <v>3712.8177562256369</v>
      </c>
      <c r="S127" s="147">
        <f>+'St 1.1'!S127+'St 1.2'!S127+'St 1.3'!S127</f>
        <v>5263.3074243630836</v>
      </c>
      <c r="T127" s="147">
        <f>+'St 1.1'!T127+'St 1.2'!T127+'St 1.3'!T127</f>
        <v>-188.22899491158546</v>
      </c>
      <c r="U127" s="147">
        <f>+'St 1.1'!U127+'St 1.2'!U127+'St 1.3'!U127</f>
        <v>16437.34400506856</v>
      </c>
      <c r="V127" s="147">
        <f>+'St 1.1'!V127+'St 1.2'!V127+'St 1.3'!V127</f>
        <v>13043.124784637712</v>
      </c>
      <c r="W127" s="147">
        <f>+'St 1.1'!W127+'St 1.2'!W127+'St 1.3'!W127</f>
        <v>10744.513814320633</v>
      </c>
      <c r="X127" s="141"/>
      <c r="Y127" s="147">
        <f>+'St 1.1'!Y127+'St 1.2'!Y127+'St 1.3'!Y127</f>
        <v>0</v>
      </c>
      <c r="Z127" s="147">
        <f>+'St 1.1'!Z127+'St 1.2'!Z127+'St 1.3'!Z127</f>
        <v>2147.4199999999996</v>
      </c>
      <c r="AA127" s="147">
        <f>+'St 1.1'!AA127+'St 1.2'!AA127+'St 1.3'!AA127</f>
        <v>-20.209999999999795</v>
      </c>
      <c r="AB127" s="147">
        <f>+'St 1.1'!AB127+'St 1.2'!AB127+'St 1.3'!AB127</f>
        <v>475.80000000000007</v>
      </c>
      <c r="AC127" s="147">
        <f>+'St 1.1'!AC127+'St 1.2'!AC127+'St 1.3'!AC127</f>
        <v>-97.000000000000242</v>
      </c>
      <c r="AD127" s="147">
        <f>+'St 1.1'!AD127+'St 1.2'!AD127+'St 1.3'!AD127</f>
        <v>573</v>
      </c>
      <c r="AE127" s="147">
        <f>+'St 1.1'!AE127+'St 1.2'!AE127+'St 1.3'!AE127</f>
        <v>1584.3899999999999</v>
      </c>
      <c r="AF127" s="147">
        <f>+'St 1.1'!AF127+'St 1.2'!AF127+'St 1.3'!AF127</f>
        <v>-3503.8799999999997</v>
      </c>
      <c r="AG127" s="147">
        <f>+'St 1.1'!AG127+'St 1.2'!AG127+'St 1.3'!AG127</f>
        <v>1270.5899999999999</v>
      </c>
    </row>
    <row r="128" spans="1:33">
      <c r="B128" s="208" t="s">
        <v>40</v>
      </c>
      <c r="C128" s="211"/>
      <c r="D128" s="142"/>
      <c r="E128" s="142">
        <f>+'St 1.1'!E128+'St 1.2'!E128+'St 1.3'!E128</f>
        <v>81106.925652209058</v>
      </c>
      <c r="F128" s="142">
        <f>+'St 1.1'!F128+'St 1.2'!F128+'St 1.3'!F128</f>
        <v>73215.24476165697</v>
      </c>
      <c r="G128" s="142">
        <f>+'St 1.1'!G128+'St 1.2'!G128+'St 1.3'!G128</f>
        <v>91254.86520673483</v>
      </c>
      <c r="H128" s="142">
        <f>+'St 1.1'!H128+'St 1.2'!H128+'St 1.3'!H128</f>
        <v>94614.843981233338</v>
      </c>
      <c r="I128" s="142">
        <f>+'St 1.1'!I128+'St 1.2'!I128+'St 1.3'!I128</f>
        <v>99679.612678490012</v>
      </c>
      <c r="J128" s="142">
        <f>+'St 1.1'!J128+'St 1.2'!J128+'St 1.3'!J128</f>
        <v>99586.140342846484</v>
      </c>
      <c r="K128" s="142">
        <f>+'St 1.1'!K128+'St 1.2'!K128+'St 1.3'!K128</f>
        <v>115903.20413032206</v>
      </c>
      <c r="L128" s="142">
        <f>+'St 1.1'!L128+'St 1.2'!L128+'St 1.3'!L128</f>
        <v>129148.56550802456</v>
      </c>
      <c r="M128" s="142">
        <f>+'St 1.1'!M128+'St 1.2'!M128+'St 1.3'!M128</f>
        <v>139560.9616166449</v>
      </c>
      <c r="N128" s="143"/>
      <c r="O128" s="144">
        <f>+'St 1.1'!O128+'St 1.2'!O128+'St 1.3'!O128</f>
        <v>2907.1125651111788</v>
      </c>
      <c r="P128" s="144">
        <f>+'St 1.1'!P128+'St 1.2'!P128+'St 1.3'!P128</f>
        <v>-7891.5364041961011</v>
      </c>
      <c r="Q128" s="144">
        <f>+'St 1.1'!Q128+'St 1.2'!Q128+'St 1.3'!Q128</f>
        <v>18038.216768020859</v>
      </c>
      <c r="R128" s="144">
        <f>+'St 1.1'!R128+'St 1.2'!R128+'St 1.3'!R128</f>
        <v>3339.7583602645223</v>
      </c>
      <c r="S128" s="144">
        <f>+'St 1.1'!S128+'St 1.2'!S128+'St 1.3'!S128</f>
        <v>5086.8371532656847</v>
      </c>
      <c r="T128" s="144">
        <f>+'St 1.1'!T128+'St 1.2'!T128+'St 1.3'!T128</f>
        <v>-93.448274443527453</v>
      </c>
      <c r="U128" s="144">
        <f>+'St 1.1'!U128+'St 1.2'!U128+'St 1.3'!U128</f>
        <v>16317.063787475552</v>
      </c>
      <c r="V128" s="144">
        <f>+'St 1.1'!V128+'St 1.2'!V128+'St 1.3'!V128</f>
        <v>13245.331377702514</v>
      </c>
      <c r="W128" s="144">
        <f>+'St 1.1'!W128+'St 1.2'!W128+'St 1.3'!W128</f>
        <v>10412.307870372329</v>
      </c>
      <c r="X128" s="145"/>
      <c r="Y128" s="144">
        <f>+'St 1.1'!Y128+'St 1.2'!Y128+'St 1.3'!Y128</f>
        <v>0</v>
      </c>
      <c r="Z128" s="144">
        <f>+'St 1.1'!Z128+'St 1.2'!Z128+'St 1.3'!Z128</f>
        <v>2147.4199999999996</v>
      </c>
      <c r="AA128" s="144">
        <f>+'St 1.1'!AA128+'St 1.2'!AA128+'St 1.3'!AA128</f>
        <v>-20.209999999999795</v>
      </c>
      <c r="AB128" s="144">
        <f>+'St 1.1'!AB128+'St 1.2'!AB128+'St 1.3'!AB128</f>
        <v>475.80000000000007</v>
      </c>
      <c r="AC128" s="144">
        <f>+'St 1.1'!AC128+'St 1.2'!AC128+'St 1.3'!AC128</f>
        <v>-97.000000000000242</v>
      </c>
      <c r="AD128" s="144">
        <f>+'St 1.1'!AD128+'St 1.2'!AD128+'St 1.3'!AD128</f>
        <v>573</v>
      </c>
      <c r="AE128" s="144">
        <f>+'St 1.1'!AE128+'St 1.2'!AE128+'St 1.3'!AE128</f>
        <v>1584.3899999999999</v>
      </c>
      <c r="AF128" s="144">
        <f>+'St 1.1'!AF128+'St 1.2'!AF128+'St 1.3'!AF128</f>
        <v>-3503.8799999999997</v>
      </c>
      <c r="AG128" s="144">
        <f>+'St 1.1'!AG128+'St 1.2'!AG128+'St 1.3'!AG128</f>
        <v>1270.5899999999999</v>
      </c>
    </row>
    <row r="129" spans="1:33">
      <c r="B129" s="6" t="s">
        <v>41</v>
      </c>
      <c r="C129" s="211"/>
      <c r="D129" s="142">
        <f>+'St 1.1'!D129+'St 1.2'!D129+'St 1.3'!D129</f>
        <v>76203.036139104908</v>
      </c>
      <c r="E129" s="142">
        <f>+'St 1.1'!E129+'St 1.2'!E129+'St 1.3'!E129</f>
        <v>80788.737736635652</v>
      </c>
      <c r="F129" s="142">
        <f>+'St 1.1'!F129+'St 1.2'!F129+'St 1.3'!F129</f>
        <v>72279.644196704423</v>
      </c>
      <c r="G129" s="142">
        <f>+'St 1.1'!G129+'St 1.2'!G129+'St 1.3'!G129</f>
        <v>89902.796331945385</v>
      </c>
      <c r="H129" s="142">
        <f>+'St 1.1'!H129+'St 1.2'!H129+'St 1.3'!H129</f>
        <v>92643.834502405021</v>
      </c>
      <c r="I129" s="142">
        <f>+'St 1.1'!I129+'St 1.2'!I129+'St 1.3'!I129</f>
        <v>96990.073470759089</v>
      </c>
      <c r="J129" s="142">
        <f>+'St 1.1'!J129+'St 1.2'!J129+'St 1.3'!J129</f>
        <v>95333.820414647504</v>
      </c>
      <c r="K129" s="142">
        <f>+'St 1.1'!K129+'St 1.2'!K129+'St 1.3'!K129</f>
        <v>108718.77441971608</v>
      </c>
      <c r="L129" s="142">
        <f>+'St 1.1'!L129+'St 1.2'!L129+'St 1.3'!L129</f>
        <v>122213.41920435378</v>
      </c>
      <c r="M129" s="142">
        <f>+'St 1.1'!M129+'St 1.2'!M129+'St 1.3'!M129</f>
        <v>132138.92125692242</v>
      </c>
      <c r="N129" s="143"/>
      <c r="O129" s="144">
        <f>+'St 1.1'!O129+'St 1.2'!O129+'St 1.3'!O129</f>
        <v>4535.2909447411384</v>
      </c>
      <c r="P129" s="144">
        <f>+'St 1.1'!P129+'St 1.2'!P129+'St 1.3'!P129</f>
        <v>-8585.965765351315</v>
      </c>
      <c r="Q129" s="144">
        <f>+'St 1.1'!Q129+'St 1.2'!Q129+'St 1.3'!Q129</f>
        <v>17770.378269092649</v>
      </c>
      <c r="R129" s="144">
        <f>+'St 1.1'!R129+'St 1.2'!R129+'St 1.3'!R129</f>
        <v>2262.7372402674791</v>
      </c>
      <c r="S129" s="144">
        <f>+'St 1.1'!S129+'St 1.2'!S129+'St 1.3'!S129</f>
        <v>4287.534679458905</v>
      </c>
      <c r="T129" s="144">
        <f>+'St 1.1'!T129+'St 1.2'!T129+'St 1.3'!T129</f>
        <v>-1615.6662810406458</v>
      </c>
      <c r="U129" s="144">
        <f>+'St 1.1'!U129+'St 1.2'!U129+'St 1.3'!U129</f>
        <v>13210.855583216537</v>
      </c>
      <c r="V129" s="144">
        <f>+'St 1.1'!V129+'St 1.2'!V129+'St 1.3'!V129</f>
        <v>13403.792427066768</v>
      </c>
      <c r="W129" s="144">
        <f>+'St 1.1'!W129+'St 1.2'!W129+'St 1.3'!W129</f>
        <v>9805.6721652993292</v>
      </c>
      <c r="X129" s="145"/>
      <c r="Y129" s="144">
        <f>+'St 1.1'!Y129+'St 1.2'!Y129+'St 1.3'!Y129</f>
        <v>0</v>
      </c>
      <c r="Z129" s="144">
        <f>+'St 1.1'!Z129+'St 1.2'!Z129+'St 1.3'!Z129</f>
        <v>0</v>
      </c>
      <c r="AA129" s="144">
        <f>+'St 1.1'!AA129+'St 1.2'!AA129+'St 1.3'!AA129</f>
        <v>0</v>
      </c>
      <c r="AB129" s="144">
        <f>+'St 1.1'!AB129+'St 1.2'!AB129+'St 1.3'!AB129</f>
        <v>0</v>
      </c>
      <c r="AC129" s="144">
        <f>+'St 1.1'!AC129+'St 1.2'!AC129+'St 1.3'!AC129</f>
        <v>0</v>
      </c>
      <c r="AD129" s="144">
        <f>+'St 1.1'!AD129+'St 1.2'!AD129+'St 1.3'!AD129</f>
        <v>0</v>
      </c>
      <c r="AE129" s="144">
        <f>+'St 1.1'!AE129+'St 1.2'!AE129+'St 1.3'!AE129</f>
        <v>0</v>
      </c>
      <c r="AF129" s="144">
        <f>+'St 1.1'!AF129+'St 1.2'!AF129+'St 1.3'!AF129</f>
        <v>0</v>
      </c>
      <c r="AG129" s="144">
        <f>+'St 1.1'!AG129+'St 1.2'!AG129+'St 1.3'!AG129</f>
        <v>0</v>
      </c>
    </row>
    <row r="130" spans="1:33">
      <c r="B130" s="6" t="s">
        <v>42</v>
      </c>
      <c r="C130" s="211"/>
      <c r="D130" s="142">
        <f>+'St 1.1'!D130+'St 1.2'!D130+'St 1.3'!D130</f>
        <v>2517.4</v>
      </c>
      <c r="E130" s="142">
        <f>+'St 1.1'!E130+'St 1.2'!E130+'St 1.3'!E130</f>
        <v>906.39</v>
      </c>
      <c r="F130" s="142">
        <f>+'St 1.1'!F130+'St 1.2'!F130+'St 1.3'!F130</f>
        <v>1442.8</v>
      </c>
      <c r="G130" s="142">
        <f>+'St 1.1'!G130+'St 1.2'!G130+'St 1.3'!G130</f>
        <v>1959</v>
      </c>
      <c r="H130" s="142">
        <f>+'St 1.1'!H130+'St 1.2'!H130+'St 1.3'!H130</f>
        <v>2951</v>
      </c>
      <c r="I130" s="142">
        <f>+'St 1.1'!I130+'St 1.2'!I130+'St 1.3'!I130</f>
        <v>3846</v>
      </c>
      <c r="J130" s="142">
        <f>+'St 1.1'!J130+'St 1.2'!J130+'St 1.3'!J130</f>
        <v>5314</v>
      </c>
      <c r="K130" s="142">
        <f>+'St 1.1'!K130+'St 1.2'!K130+'St 1.3'!K130</f>
        <v>8366.39</v>
      </c>
      <c r="L130" s="142">
        <f>+'St 1.1'!L130+'St 1.2'!L130+'St 1.3'!L130</f>
        <v>7914.9</v>
      </c>
      <c r="M130" s="142">
        <f>+'St 1.1'!M130+'St 1.2'!M130+'St 1.3'!M130</f>
        <v>8734</v>
      </c>
      <c r="N130" s="143"/>
      <c r="O130" s="144">
        <f>+'St 1.1'!O130+'St 1.2'!O130+'St 1.3'!O130</f>
        <v>-1611.01</v>
      </c>
      <c r="P130" s="144">
        <f>+'St 1.1'!P130+'St 1.2'!P130+'St 1.3'!P130</f>
        <v>536.40999999999985</v>
      </c>
      <c r="Q130" s="144">
        <f>+'St 1.1'!Q130+'St 1.2'!Q130+'St 1.3'!Q130</f>
        <v>516.20000000000005</v>
      </c>
      <c r="R130" s="144">
        <f>+'St 1.1'!R130+'St 1.2'!R130+'St 1.3'!R130</f>
        <v>992.00000000000023</v>
      </c>
      <c r="S130" s="144">
        <f>+'St 1.1'!S130+'St 1.2'!S130+'St 1.3'!S130</f>
        <v>894.99999999999989</v>
      </c>
      <c r="T130" s="144">
        <f>+'St 1.1'!T130+'St 1.2'!T130+'St 1.3'!T130</f>
        <v>1468</v>
      </c>
      <c r="U130" s="144">
        <f>+'St 1.1'!U130+'St 1.2'!U130+'St 1.3'!U130</f>
        <v>3052.39</v>
      </c>
      <c r="V130" s="144">
        <f>+'St 1.1'!V130+'St 1.2'!V130+'St 1.3'!V130</f>
        <v>-451.48999999999972</v>
      </c>
      <c r="W130" s="144">
        <f>+'St 1.1'!W130+'St 1.2'!W130+'St 1.3'!W130</f>
        <v>819.10000000000025</v>
      </c>
      <c r="X130" s="145"/>
      <c r="Y130" s="144">
        <f>+'St 1.1'!Y130+'St 1.2'!Y130+'St 1.3'!Y130</f>
        <v>0</v>
      </c>
      <c r="Z130" s="144">
        <f>+'St 1.1'!Z130+'St 1.2'!Z130+'St 1.3'!Z130</f>
        <v>2147.4199999999996</v>
      </c>
      <c r="AA130" s="144">
        <f>+'St 1.1'!AA130+'St 1.2'!AA130+'St 1.3'!AA130</f>
        <v>-20.209999999999795</v>
      </c>
      <c r="AB130" s="144">
        <f>+'St 1.1'!AB130+'St 1.2'!AB130+'St 1.3'!AB130</f>
        <v>475.80000000000007</v>
      </c>
      <c r="AC130" s="144">
        <f>+'St 1.1'!AC130+'St 1.2'!AC130+'St 1.3'!AC130</f>
        <v>-97.000000000000242</v>
      </c>
      <c r="AD130" s="144">
        <f>+'St 1.1'!AD130+'St 1.2'!AD130+'St 1.3'!AD130</f>
        <v>573</v>
      </c>
      <c r="AE130" s="144">
        <f>+'St 1.1'!AE130+'St 1.2'!AE130+'St 1.3'!AE130</f>
        <v>1584.3899999999999</v>
      </c>
      <c r="AF130" s="144">
        <f>+'St 1.1'!AF130+'St 1.2'!AF130+'St 1.3'!AF130</f>
        <v>-3503.8799999999997</v>
      </c>
      <c r="AG130" s="144">
        <f>+'St 1.1'!AG130+'St 1.2'!AG130+'St 1.3'!AG130</f>
        <v>1270.5899999999999</v>
      </c>
    </row>
    <row r="131" spans="1:33">
      <c r="B131" s="6" t="s">
        <v>43</v>
      </c>
      <c r="C131" s="211"/>
      <c r="D131" s="142">
        <f>+'St 1.1'!D131+'St 1.2'!D131+'St 1.3'!D131</f>
        <v>0</v>
      </c>
      <c r="E131" s="142">
        <f>+'St 1.1'!E131+'St 1.2'!E131+'St 1.3'!E131</f>
        <v>0</v>
      </c>
      <c r="F131" s="142">
        <f>+'St 1.1'!F131+'St 1.2'!F131+'St 1.3'!F131</f>
        <v>0</v>
      </c>
      <c r="G131" s="142">
        <f>+'St 1.1'!G131+'St 1.2'!G131+'St 1.3'!G131</f>
        <v>0</v>
      </c>
      <c r="H131" s="142">
        <f>+'St 1.1'!H131+'St 1.2'!H131+'St 1.3'!H131</f>
        <v>0</v>
      </c>
      <c r="I131" s="142">
        <f>+'St 1.1'!I131+'St 1.2'!I131+'St 1.3'!I131</f>
        <v>0</v>
      </c>
      <c r="J131" s="142">
        <f>+'St 1.1'!J131+'St 1.2'!J131+'St 1.3'!J131</f>
        <v>0</v>
      </c>
      <c r="K131" s="142">
        <f>+'St 1.1'!K131+'St 1.2'!K131+'St 1.3'!K131</f>
        <v>0</v>
      </c>
      <c r="L131" s="142">
        <f>+'St 1.1'!L131+'St 1.2'!L131+'St 1.3'!L131</f>
        <v>0</v>
      </c>
      <c r="M131" s="142">
        <f>+'St 1.1'!M131+'St 1.2'!M131+'St 1.3'!M131</f>
        <v>0</v>
      </c>
      <c r="N131" s="143"/>
      <c r="O131" s="144">
        <f>+'St 1.1'!O131+'St 1.2'!O131+'St 1.3'!O131</f>
        <v>0</v>
      </c>
      <c r="P131" s="144">
        <f>+'St 1.1'!P131+'St 1.2'!P131+'St 1.3'!P131</f>
        <v>0</v>
      </c>
      <c r="Q131" s="144">
        <f>+'St 1.1'!Q131+'St 1.2'!Q131+'St 1.3'!Q131</f>
        <v>0</v>
      </c>
      <c r="R131" s="144">
        <f>+'St 1.1'!R131+'St 1.2'!R131+'St 1.3'!R131</f>
        <v>0</v>
      </c>
      <c r="S131" s="144">
        <f>+'St 1.1'!S131+'St 1.2'!S131+'St 1.3'!S131</f>
        <v>0</v>
      </c>
      <c r="T131" s="144">
        <f>+'St 1.1'!T131+'St 1.2'!T131+'St 1.3'!T131</f>
        <v>0</v>
      </c>
      <c r="U131" s="144">
        <f>+'St 1.1'!U131+'St 1.2'!U131+'St 1.3'!U131</f>
        <v>0</v>
      </c>
      <c r="V131" s="144">
        <f>+'St 1.1'!V131+'St 1.2'!V131+'St 1.3'!V131</f>
        <v>0</v>
      </c>
      <c r="W131" s="144">
        <f>+'St 1.1'!W131+'St 1.2'!W131+'St 1.3'!W131</f>
        <v>0</v>
      </c>
      <c r="X131" s="145"/>
      <c r="Y131" s="144">
        <f>+'St 1.1'!Y131+'St 1.2'!Y131+'St 1.3'!Y131</f>
        <v>0</v>
      </c>
      <c r="Z131" s="144">
        <f>+'St 1.1'!Z131+'St 1.2'!Z131+'St 1.3'!Z131</f>
        <v>0</v>
      </c>
      <c r="AA131" s="144">
        <f>+'St 1.1'!AA131+'St 1.2'!AA131+'St 1.3'!AA131</f>
        <v>0</v>
      </c>
      <c r="AB131" s="144">
        <f>+'St 1.1'!AB131+'St 1.2'!AB131+'St 1.3'!AB131</f>
        <v>0</v>
      </c>
      <c r="AC131" s="144">
        <f>+'St 1.1'!AC131+'St 1.2'!AC131+'St 1.3'!AC131</f>
        <v>0</v>
      </c>
      <c r="AD131" s="144">
        <f>+'St 1.1'!AD131+'St 1.2'!AD131+'St 1.3'!AD131</f>
        <v>0</v>
      </c>
      <c r="AE131" s="144">
        <f>+'St 1.1'!AE131+'St 1.2'!AE131+'St 1.3'!AE131</f>
        <v>0</v>
      </c>
      <c r="AF131" s="144">
        <f>+'St 1.1'!AF131+'St 1.2'!AF131+'St 1.3'!AF131</f>
        <v>0</v>
      </c>
      <c r="AG131" s="144">
        <f>+'St 1.1'!AG131+'St 1.2'!AG131+'St 1.3'!AG131</f>
        <v>0</v>
      </c>
    </row>
    <row r="132" spans="1:33">
      <c r="B132" s="6" t="s">
        <v>44</v>
      </c>
      <c r="C132" s="211"/>
      <c r="D132" s="142">
        <f>+'St 1.1'!D132+'St 1.2'!D132+'St 1.3'!D132</f>
        <v>0</v>
      </c>
      <c r="E132" s="142">
        <f>+'St 1.1'!E132+'St 1.2'!E132+'St 1.3'!E132</f>
        <v>0</v>
      </c>
      <c r="F132" s="142">
        <f>+'St 1.1'!F132+'St 1.2'!F132+'St 1.3'!F132</f>
        <v>0</v>
      </c>
      <c r="G132" s="142">
        <f>+'St 1.1'!G132+'St 1.2'!G132+'St 1.3'!G132</f>
        <v>0</v>
      </c>
      <c r="H132" s="142">
        <f>+'St 1.1'!H132+'St 1.2'!H132+'St 1.3'!H132</f>
        <v>0</v>
      </c>
      <c r="I132" s="142">
        <f>+'St 1.1'!I132+'St 1.2'!I132+'St 1.3'!I132</f>
        <v>0</v>
      </c>
      <c r="J132" s="142">
        <f>+'St 1.1'!J132+'St 1.2'!J132+'St 1.3'!J132</f>
        <v>0</v>
      </c>
      <c r="K132" s="142">
        <f>+'St 1.1'!K132+'St 1.2'!K132+'St 1.3'!K132</f>
        <v>0</v>
      </c>
      <c r="L132" s="142">
        <f>+'St 1.1'!L132+'St 1.2'!L132+'St 1.3'!L132</f>
        <v>0</v>
      </c>
      <c r="M132" s="142">
        <f>+'St 1.1'!M132+'St 1.2'!M132+'St 1.3'!M132</f>
        <v>0</v>
      </c>
      <c r="N132" s="143"/>
      <c r="O132" s="144">
        <f>+'St 1.1'!O132+'St 1.2'!O132+'St 1.3'!O132</f>
        <v>0</v>
      </c>
      <c r="P132" s="144">
        <f>+'St 1.1'!P132+'St 1.2'!P132+'St 1.3'!P132</f>
        <v>0</v>
      </c>
      <c r="Q132" s="144">
        <f>+'St 1.1'!Q132+'St 1.2'!Q132+'St 1.3'!Q132</f>
        <v>0</v>
      </c>
      <c r="R132" s="144">
        <f>+'St 1.1'!R132+'St 1.2'!R132+'St 1.3'!R132</f>
        <v>0</v>
      </c>
      <c r="S132" s="144">
        <f>+'St 1.1'!S132+'St 1.2'!S132+'St 1.3'!S132</f>
        <v>0</v>
      </c>
      <c r="T132" s="144">
        <f>+'St 1.1'!T132+'St 1.2'!T132+'St 1.3'!T132</f>
        <v>0</v>
      </c>
      <c r="U132" s="144">
        <f>+'St 1.1'!U132+'St 1.2'!U132+'St 1.3'!U132</f>
        <v>0</v>
      </c>
      <c r="V132" s="144">
        <f>+'St 1.1'!V132+'St 1.2'!V132+'St 1.3'!V132</f>
        <v>0</v>
      </c>
      <c r="W132" s="144">
        <f>+'St 1.1'!W132+'St 1.2'!W132+'St 1.3'!W132</f>
        <v>0</v>
      </c>
      <c r="X132" s="145"/>
      <c r="Y132" s="144">
        <f>+'St 1.1'!Y132+'St 1.2'!Y132+'St 1.3'!Y132</f>
        <v>0</v>
      </c>
      <c r="Z132" s="144">
        <f>+'St 1.1'!Z132+'St 1.2'!Z132+'St 1.3'!Z132</f>
        <v>0</v>
      </c>
      <c r="AA132" s="144">
        <f>+'St 1.1'!AA132+'St 1.2'!AA132+'St 1.3'!AA132</f>
        <v>0</v>
      </c>
      <c r="AB132" s="144">
        <f>+'St 1.1'!AB132+'St 1.2'!AB132+'St 1.3'!AB132</f>
        <v>0</v>
      </c>
      <c r="AC132" s="144">
        <f>+'St 1.1'!AC132+'St 1.2'!AC132+'St 1.3'!AC132</f>
        <v>0</v>
      </c>
      <c r="AD132" s="144">
        <f>+'St 1.1'!AD132+'St 1.2'!AD132+'St 1.3'!AD132</f>
        <v>0</v>
      </c>
      <c r="AE132" s="144">
        <f>+'St 1.1'!AE132+'St 1.2'!AE132+'St 1.3'!AE132</f>
        <v>0</v>
      </c>
      <c r="AF132" s="144">
        <f>+'St 1.1'!AF132+'St 1.2'!AF132+'St 1.3'!AF132</f>
        <v>0</v>
      </c>
      <c r="AG132" s="144">
        <f>+'St 1.1'!AG132+'St 1.2'!AG132+'St 1.3'!AG132</f>
        <v>0</v>
      </c>
    </row>
    <row r="133" spans="1:33">
      <c r="B133" s="7" t="s">
        <v>45</v>
      </c>
      <c r="C133" s="211"/>
      <c r="D133" s="142">
        <f>+'St 1.1'!D133+'St 1.2'!D133+'St 1.3'!D133</f>
        <v>0</v>
      </c>
      <c r="E133" s="142">
        <f>+'St 1.1'!E133+'St 1.2'!E133+'St 1.3'!E133</f>
        <v>0</v>
      </c>
      <c r="F133" s="142">
        <f>+'St 1.1'!F133+'St 1.2'!F133+'St 1.3'!F133</f>
        <v>0</v>
      </c>
      <c r="G133" s="142">
        <f>+'St 1.1'!G133+'St 1.2'!G133+'St 1.3'!G133</f>
        <v>0</v>
      </c>
      <c r="H133" s="142">
        <f>+'St 1.1'!H133+'St 1.2'!H133+'St 1.3'!H133</f>
        <v>0</v>
      </c>
      <c r="I133" s="142">
        <f>+'St 1.1'!I133+'St 1.2'!I133+'St 1.3'!I133</f>
        <v>0</v>
      </c>
      <c r="J133" s="142">
        <f>+'St 1.1'!J133+'St 1.2'!J133+'St 1.3'!J133</f>
        <v>0</v>
      </c>
      <c r="K133" s="142">
        <f>+'St 1.1'!K133+'St 1.2'!K133+'St 1.3'!K133</f>
        <v>0</v>
      </c>
      <c r="L133" s="142">
        <f>+'St 1.1'!L133+'St 1.2'!L133+'St 1.3'!L133</f>
        <v>0</v>
      </c>
      <c r="M133" s="142">
        <f>+'St 1.1'!M133+'St 1.2'!M133+'St 1.3'!M133</f>
        <v>0</v>
      </c>
      <c r="N133" s="143"/>
      <c r="O133" s="144">
        <f>+'St 1.1'!O133+'St 1.2'!O133+'St 1.3'!O133</f>
        <v>0</v>
      </c>
      <c r="P133" s="144">
        <f>+'St 1.1'!P133+'St 1.2'!P133+'St 1.3'!P133</f>
        <v>0</v>
      </c>
      <c r="Q133" s="144">
        <f>+'St 1.1'!Q133+'St 1.2'!Q133+'St 1.3'!Q133</f>
        <v>0</v>
      </c>
      <c r="R133" s="144">
        <f>+'St 1.1'!R133+'St 1.2'!R133+'St 1.3'!R133</f>
        <v>0</v>
      </c>
      <c r="S133" s="144">
        <f>+'St 1.1'!S133+'St 1.2'!S133+'St 1.3'!S133</f>
        <v>0</v>
      </c>
      <c r="T133" s="144">
        <f>+'St 1.1'!T133+'St 1.2'!T133+'St 1.3'!T133</f>
        <v>0</v>
      </c>
      <c r="U133" s="144">
        <f>+'St 1.1'!U133+'St 1.2'!U133+'St 1.3'!U133</f>
        <v>0</v>
      </c>
      <c r="V133" s="144">
        <f>+'St 1.1'!V133+'St 1.2'!V133+'St 1.3'!V133</f>
        <v>0</v>
      </c>
      <c r="W133" s="144">
        <f>+'St 1.1'!W133+'St 1.2'!W133+'St 1.3'!W133</f>
        <v>0</v>
      </c>
      <c r="X133" s="145"/>
      <c r="Y133" s="144">
        <f>+'St 1.1'!Y133+'St 1.2'!Y133+'St 1.3'!Y133</f>
        <v>0</v>
      </c>
      <c r="Z133" s="144">
        <f>+'St 1.1'!Z133+'St 1.2'!Z133+'St 1.3'!Z133</f>
        <v>0</v>
      </c>
      <c r="AA133" s="144">
        <f>+'St 1.1'!AA133+'St 1.2'!AA133+'St 1.3'!AA133</f>
        <v>0</v>
      </c>
      <c r="AB133" s="144">
        <f>+'St 1.1'!AB133+'St 1.2'!AB133+'St 1.3'!AB133</f>
        <v>0</v>
      </c>
      <c r="AC133" s="144">
        <f>+'St 1.1'!AC133+'St 1.2'!AC133+'St 1.3'!AC133</f>
        <v>0</v>
      </c>
      <c r="AD133" s="144">
        <f>+'St 1.1'!AD133+'St 1.2'!AD133+'St 1.3'!AD133</f>
        <v>0</v>
      </c>
      <c r="AE133" s="144">
        <f>+'St 1.1'!AE133+'St 1.2'!AE133+'St 1.3'!AE133</f>
        <v>0</v>
      </c>
      <c r="AF133" s="144">
        <f>+'St 1.1'!AF133+'St 1.2'!AF133+'St 1.3'!AF133</f>
        <v>0</v>
      </c>
      <c r="AG133" s="144">
        <f>+'St 1.1'!AG133+'St 1.2'!AG133+'St 1.3'!AG133</f>
        <v>0</v>
      </c>
    </row>
    <row r="134" spans="1:33">
      <c r="B134" s="7" t="s">
        <v>46</v>
      </c>
      <c r="C134" s="211"/>
      <c r="D134" s="142">
        <f>+'St 1.1'!D134+'St 1.2'!D134+'St 1.3'!D134</f>
        <v>0</v>
      </c>
      <c r="E134" s="142">
        <f>+'St 1.1'!E134+'St 1.2'!E134+'St 1.3'!E134</f>
        <v>0</v>
      </c>
      <c r="F134" s="142">
        <f>+'St 1.1'!F134+'St 1.2'!F134+'St 1.3'!F134</f>
        <v>0</v>
      </c>
      <c r="G134" s="142">
        <f>+'St 1.1'!G134+'St 1.2'!G134+'St 1.3'!G134</f>
        <v>0</v>
      </c>
      <c r="H134" s="142">
        <f>+'St 1.1'!H134+'St 1.2'!H134+'St 1.3'!H134</f>
        <v>0</v>
      </c>
      <c r="I134" s="142">
        <f>+'St 1.1'!I134+'St 1.2'!I134+'St 1.3'!I134</f>
        <v>0</v>
      </c>
      <c r="J134" s="142">
        <f>+'St 1.1'!J134+'St 1.2'!J134+'St 1.3'!J134</f>
        <v>0</v>
      </c>
      <c r="K134" s="142">
        <f>+'St 1.1'!K134+'St 1.2'!K134+'St 1.3'!K134</f>
        <v>0</v>
      </c>
      <c r="L134" s="142">
        <f>+'St 1.1'!L134+'St 1.2'!L134+'St 1.3'!L134</f>
        <v>0</v>
      </c>
      <c r="M134" s="142">
        <f>+'St 1.1'!M134+'St 1.2'!M134+'St 1.3'!M134</f>
        <v>0</v>
      </c>
      <c r="N134" s="143"/>
      <c r="O134" s="144">
        <f>+'St 1.1'!O134+'St 1.2'!O134+'St 1.3'!O134</f>
        <v>0</v>
      </c>
      <c r="P134" s="144">
        <f>+'St 1.1'!P134+'St 1.2'!P134+'St 1.3'!P134</f>
        <v>0</v>
      </c>
      <c r="Q134" s="144">
        <f>+'St 1.1'!Q134+'St 1.2'!Q134+'St 1.3'!Q134</f>
        <v>0</v>
      </c>
      <c r="R134" s="144">
        <f>+'St 1.1'!R134+'St 1.2'!R134+'St 1.3'!R134</f>
        <v>0</v>
      </c>
      <c r="S134" s="144">
        <f>+'St 1.1'!S134+'St 1.2'!S134+'St 1.3'!S134</f>
        <v>0</v>
      </c>
      <c r="T134" s="144">
        <f>+'St 1.1'!T134+'St 1.2'!T134+'St 1.3'!T134</f>
        <v>0</v>
      </c>
      <c r="U134" s="144">
        <f>+'St 1.1'!U134+'St 1.2'!U134+'St 1.3'!U134</f>
        <v>0</v>
      </c>
      <c r="V134" s="144">
        <f>+'St 1.1'!V134+'St 1.2'!V134+'St 1.3'!V134</f>
        <v>0</v>
      </c>
      <c r="W134" s="144">
        <f>+'St 1.1'!W134+'St 1.2'!W134+'St 1.3'!W134</f>
        <v>0</v>
      </c>
      <c r="X134" s="145"/>
      <c r="Y134" s="144">
        <f>+'St 1.1'!Y134+'St 1.2'!Y134+'St 1.3'!Y134</f>
        <v>0</v>
      </c>
      <c r="Z134" s="144">
        <f>+'St 1.1'!Z134+'St 1.2'!Z134+'St 1.3'!Z134</f>
        <v>0</v>
      </c>
      <c r="AA134" s="144">
        <f>+'St 1.1'!AA134+'St 1.2'!AA134+'St 1.3'!AA134</f>
        <v>0</v>
      </c>
      <c r="AB134" s="144">
        <f>+'St 1.1'!AB134+'St 1.2'!AB134+'St 1.3'!AB134</f>
        <v>0</v>
      </c>
      <c r="AC134" s="144">
        <f>+'St 1.1'!AC134+'St 1.2'!AC134+'St 1.3'!AC134</f>
        <v>0</v>
      </c>
      <c r="AD134" s="144">
        <f>+'St 1.1'!AD134+'St 1.2'!AD134+'St 1.3'!AD134</f>
        <v>0</v>
      </c>
      <c r="AE134" s="144">
        <f>+'St 1.1'!AE134+'St 1.2'!AE134+'St 1.3'!AE134</f>
        <v>0</v>
      </c>
      <c r="AF134" s="144">
        <f>+'St 1.1'!AF134+'St 1.2'!AF134+'St 1.3'!AF134</f>
        <v>0</v>
      </c>
      <c r="AG134" s="144">
        <f>+'St 1.1'!AG134+'St 1.2'!AG134+'St 1.3'!AG134</f>
        <v>0</v>
      </c>
    </row>
    <row r="135" spans="1:33">
      <c r="B135" s="6" t="s">
        <v>317</v>
      </c>
      <c r="C135" s="211"/>
      <c r="D135" s="142">
        <f>+'St 1.1'!D135+'St 1.2'!D135+'St 1.3'!D135</f>
        <v>0</v>
      </c>
      <c r="E135" s="142">
        <f>+'St 1.1'!E135+'St 1.2'!E135+'St 1.3'!E135</f>
        <v>0</v>
      </c>
      <c r="F135" s="142">
        <f>+'St 1.1'!F135+'St 1.2'!F135+'St 1.3'!F135</f>
        <v>0</v>
      </c>
      <c r="G135" s="142">
        <f>+'St 1.1'!G135+'St 1.2'!G135+'St 1.3'!G135</f>
        <v>0</v>
      </c>
      <c r="H135" s="142">
        <f>+'St 1.1'!H135+'St 1.2'!H135+'St 1.3'!H135</f>
        <v>0</v>
      </c>
      <c r="I135" s="142">
        <f>+'St 1.1'!I135+'St 1.2'!I135+'St 1.3'!I135</f>
        <v>0</v>
      </c>
      <c r="J135" s="142">
        <f>+'St 1.1'!J135+'St 1.2'!J135+'St 1.3'!J135</f>
        <v>0</v>
      </c>
      <c r="K135" s="142">
        <f>+'St 1.1'!K135+'St 1.2'!K135+'St 1.3'!K135</f>
        <v>0</v>
      </c>
      <c r="L135" s="142">
        <f>+'St 1.1'!L135+'St 1.2'!L135+'St 1.3'!L135</f>
        <v>0</v>
      </c>
      <c r="M135" s="142">
        <f>+'St 1.1'!M135+'St 1.2'!M135+'St 1.3'!M135</f>
        <v>0</v>
      </c>
      <c r="N135" s="143"/>
      <c r="O135" s="144">
        <f>+'St 1.1'!O135+'St 1.2'!O135+'St 1.3'!O135</f>
        <v>0</v>
      </c>
      <c r="P135" s="144">
        <f>+'St 1.1'!P135+'St 1.2'!P135+'St 1.3'!P135</f>
        <v>0</v>
      </c>
      <c r="Q135" s="144">
        <f>+'St 1.1'!Q135+'St 1.2'!Q135+'St 1.3'!Q135</f>
        <v>0</v>
      </c>
      <c r="R135" s="144">
        <f>+'St 1.1'!R135+'St 1.2'!R135+'St 1.3'!R135</f>
        <v>0</v>
      </c>
      <c r="S135" s="144">
        <f>+'St 1.1'!S135+'St 1.2'!S135+'St 1.3'!S135</f>
        <v>0</v>
      </c>
      <c r="T135" s="144">
        <f>+'St 1.1'!T135+'St 1.2'!T135+'St 1.3'!T135</f>
        <v>0</v>
      </c>
      <c r="U135" s="144">
        <f>+'St 1.1'!U135+'St 1.2'!U135+'St 1.3'!U135</f>
        <v>0</v>
      </c>
      <c r="V135" s="144">
        <f>+'St 1.1'!V135+'St 1.2'!V135+'St 1.3'!V135</f>
        <v>0</v>
      </c>
      <c r="W135" s="144">
        <f>+'St 1.1'!W135+'St 1.2'!W135+'St 1.3'!W135</f>
        <v>0</v>
      </c>
      <c r="X135" s="145"/>
      <c r="Y135" s="144">
        <f>+'St 1.1'!Y135+'St 1.2'!Y135+'St 1.3'!Y135</f>
        <v>0</v>
      </c>
      <c r="Z135" s="144">
        <f>+'St 1.1'!Z135+'St 1.2'!Z135+'St 1.3'!Z135</f>
        <v>0</v>
      </c>
      <c r="AA135" s="144">
        <f>+'St 1.1'!AA135+'St 1.2'!AA135+'St 1.3'!AA135</f>
        <v>0</v>
      </c>
      <c r="AB135" s="144">
        <f>+'St 1.1'!AB135+'St 1.2'!AB135+'St 1.3'!AB135</f>
        <v>0</v>
      </c>
      <c r="AC135" s="144">
        <f>+'St 1.1'!AC135+'St 1.2'!AC135+'St 1.3'!AC135</f>
        <v>0</v>
      </c>
      <c r="AD135" s="144">
        <f>+'St 1.1'!AD135+'St 1.2'!AD135+'St 1.3'!AD135</f>
        <v>0</v>
      </c>
      <c r="AE135" s="144">
        <f>+'St 1.1'!AE135+'St 1.2'!AE135+'St 1.3'!AE135</f>
        <v>0</v>
      </c>
      <c r="AF135" s="144">
        <f>+'St 1.1'!AF135+'St 1.2'!AF135+'St 1.3'!AF135</f>
        <v>0</v>
      </c>
      <c r="AG135" s="144">
        <f>+'St 1.1'!AG135+'St 1.2'!AG135+'St 1.3'!AG135</f>
        <v>0</v>
      </c>
    </row>
    <row r="136" spans="1:33">
      <c r="B136" s="6" t="s">
        <v>108</v>
      </c>
      <c r="C136" s="210"/>
      <c r="D136" s="142">
        <f>+'St 1.1'!D136+'St 1.2'!D136+'St 1.3'!D136</f>
        <v>0</v>
      </c>
      <c r="E136" s="142">
        <f>+'St 1.1'!E136+'St 1.2'!E136+'St 1.3'!E136</f>
        <v>0</v>
      </c>
      <c r="F136" s="142">
        <f>+'St 1.1'!F136+'St 1.2'!F136+'St 1.3'!F136</f>
        <v>0</v>
      </c>
      <c r="G136" s="142">
        <f>+'St 1.1'!G136+'St 1.2'!G136+'St 1.3'!G136</f>
        <v>0</v>
      </c>
      <c r="H136" s="142">
        <f>+'St 1.1'!H136+'St 1.2'!H136+'St 1.3'!H136</f>
        <v>0</v>
      </c>
      <c r="I136" s="142">
        <f>+'St 1.1'!I136+'St 1.2'!I136+'St 1.3'!I136</f>
        <v>0</v>
      </c>
      <c r="J136" s="142">
        <f>+'St 1.1'!J136+'St 1.2'!J136+'St 1.3'!J136</f>
        <v>0</v>
      </c>
      <c r="K136" s="142">
        <f>+'St 1.1'!K136+'St 1.2'!K136+'St 1.3'!K136</f>
        <v>0</v>
      </c>
      <c r="L136" s="142">
        <f>+'St 1.1'!L136+'St 1.2'!L136+'St 1.3'!L136</f>
        <v>0</v>
      </c>
      <c r="M136" s="142">
        <f>+'St 1.1'!M136+'St 1.2'!M136+'St 1.3'!M136</f>
        <v>0</v>
      </c>
      <c r="N136" s="143"/>
      <c r="O136" s="144">
        <f>+'St 1.1'!O136+'St 1.2'!O136+'St 1.3'!O136</f>
        <v>0</v>
      </c>
      <c r="P136" s="144">
        <f>+'St 1.1'!P136+'St 1.2'!P136+'St 1.3'!P136</f>
        <v>0</v>
      </c>
      <c r="Q136" s="144">
        <f>+'St 1.1'!Q136+'St 1.2'!Q136+'St 1.3'!Q136</f>
        <v>0</v>
      </c>
      <c r="R136" s="144">
        <f>+'St 1.1'!R136+'St 1.2'!R136+'St 1.3'!R136</f>
        <v>0</v>
      </c>
      <c r="S136" s="144">
        <f>+'St 1.1'!S136+'St 1.2'!S136+'St 1.3'!S136</f>
        <v>0</v>
      </c>
      <c r="T136" s="144">
        <f>+'St 1.1'!T136+'St 1.2'!T136+'St 1.3'!T136</f>
        <v>0</v>
      </c>
      <c r="U136" s="144">
        <f>+'St 1.1'!U136+'St 1.2'!U136+'St 1.3'!U136</f>
        <v>0</v>
      </c>
      <c r="V136" s="144">
        <f>+'St 1.1'!V136+'St 1.2'!V136+'St 1.3'!V136</f>
        <v>0</v>
      </c>
      <c r="W136" s="144">
        <f>+'St 1.1'!W136+'St 1.2'!W136+'St 1.3'!W136</f>
        <v>0</v>
      </c>
      <c r="X136" s="145"/>
      <c r="Y136" s="144">
        <f>+'St 1.1'!Y136+'St 1.2'!Y136+'St 1.3'!Y136</f>
        <v>0</v>
      </c>
      <c r="Z136" s="144">
        <f>+'St 1.1'!Z136+'St 1.2'!Z136+'St 1.3'!Z136</f>
        <v>0</v>
      </c>
      <c r="AA136" s="144">
        <f>+'St 1.1'!AA136+'St 1.2'!AA136+'St 1.3'!AA136</f>
        <v>0</v>
      </c>
      <c r="AB136" s="144">
        <f>+'St 1.1'!AB136+'St 1.2'!AB136+'St 1.3'!AB136</f>
        <v>0</v>
      </c>
      <c r="AC136" s="144">
        <f>+'St 1.1'!AC136+'St 1.2'!AC136+'St 1.3'!AC136</f>
        <v>0</v>
      </c>
      <c r="AD136" s="144">
        <f>+'St 1.1'!AD136+'St 1.2'!AD136+'St 1.3'!AD136</f>
        <v>0</v>
      </c>
      <c r="AE136" s="144">
        <f>+'St 1.1'!AE136+'St 1.2'!AE136+'St 1.3'!AE136</f>
        <v>0</v>
      </c>
      <c r="AF136" s="144">
        <f>+'St 1.1'!AF136+'St 1.2'!AF136+'St 1.3'!AF136</f>
        <v>0</v>
      </c>
      <c r="AG136" s="144">
        <f>+'St 1.1'!AG136+'St 1.2'!AG136+'St 1.3'!AG136</f>
        <v>0</v>
      </c>
    </row>
    <row r="137" spans="1:33">
      <c r="B137" s="6" t="s">
        <v>48</v>
      </c>
      <c r="C137" s="211"/>
      <c r="D137" s="142">
        <f>+'St 1.1'!D137+'St 1.2'!D137+'St 1.3'!D137</f>
        <v>0</v>
      </c>
      <c r="E137" s="142">
        <f>+'St 1.1'!E137+'St 1.2'!E137+'St 1.3'!E137</f>
        <v>0</v>
      </c>
      <c r="F137" s="142">
        <f>+'St 1.1'!F137+'St 1.2'!F137+'St 1.3'!F137</f>
        <v>0</v>
      </c>
      <c r="G137" s="142">
        <f>+'St 1.1'!G137+'St 1.2'!G137+'St 1.3'!G137</f>
        <v>0</v>
      </c>
      <c r="H137" s="142">
        <f>+'St 1.1'!H137+'St 1.2'!H137+'St 1.3'!H137</f>
        <v>0</v>
      </c>
      <c r="I137" s="142">
        <f>+'St 1.1'!I137+'St 1.2'!I137+'St 1.3'!I137</f>
        <v>0</v>
      </c>
      <c r="J137" s="142">
        <f>+'St 1.1'!J137+'St 1.2'!J137+'St 1.3'!J137</f>
        <v>0</v>
      </c>
      <c r="K137" s="142">
        <f>+'St 1.1'!K137+'St 1.2'!K137+'St 1.3'!K137</f>
        <v>0</v>
      </c>
      <c r="L137" s="142">
        <f>+'St 1.1'!L137+'St 1.2'!L137+'St 1.3'!L137</f>
        <v>0</v>
      </c>
      <c r="M137" s="142">
        <f>+'St 1.1'!M137+'St 1.2'!M137+'St 1.3'!M137</f>
        <v>0</v>
      </c>
      <c r="N137" s="148"/>
      <c r="O137" s="142">
        <f>+'St 1.1'!O137+'St 1.2'!O137+'St 1.3'!O137</f>
        <v>0</v>
      </c>
      <c r="P137" s="142">
        <f>+'St 1.1'!P137+'St 1.2'!P137+'St 1.3'!P137</f>
        <v>0</v>
      </c>
      <c r="Q137" s="142">
        <f>+'St 1.1'!Q137+'St 1.2'!Q137+'St 1.3'!Q137</f>
        <v>0</v>
      </c>
      <c r="R137" s="142">
        <f>+'St 1.1'!R137+'St 1.2'!R137+'St 1.3'!R137</f>
        <v>0</v>
      </c>
      <c r="S137" s="142">
        <f>+'St 1.1'!S137+'St 1.2'!S137+'St 1.3'!S137</f>
        <v>0</v>
      </c>
      <c r="T137" s="142">
        <f>+'St 1.1'!T137+'St 1.2'!T137+'St 1.3'!T137</f>
        <v>0</v>
      </c>
      <c r="U137" s="142">
        <f>+'St 1.1'!U137+'St 1.2'!U137+'St 1.3'!U137</f>
        <v>0</v>
      </c>
      <c r="V137" s="142">
        <f>+'St 1.1'!V137+'St 1.2'!V137+'St 1.3'!V137</f>
        <v>0</v>
      </c>
      <c r="W137" s="142">
        <f>+'St 1.1'!W137+'St 1.2'!W137+'St 1.3'!W137</f>
        <v>0</v>
      </c>
      <c r="X137" s="145"/>
      <c r="Y137" s="144">
        <f>+'St 1.1'!Y137+'St 1.2'!Y137+'St 1.3'!Y137</f>
        <v>0</v>
      </c>
      <c r="Z137" s="144">
        <f>+'St 1.1'!Z137+'St 1.2'!Z137+'St 1.3'!Z137</f>
        <v>0</v>
      </c>
      <c r="AA137" s="144">
        <f>+'St 1.1'!AA137+'St 1.2'!AA137+'St 1.3'!AA137</f>
        <v>0</v>
      </c>
      <c r="AB137" s="144">
        <f>+'St 1.1'!AB137+'St 1.2'!AB137+'St 1.3'!AB137</f>
        <v>0</v>
      </c>
      <c r="AC137" s="144">
        <f>+'St 1.1'!AC137+'St 1.2'!AC137+'St 1.3'!AC137</f>
        <v>0</v>
      </c>
      <c r="AD137" s="144">
        <f>+'St 1.1'!AD137+'St 1.2'!AD137+'St 1.3'!AD137</f>
        <v>0</v>
      </c>
      <c r="AE137" s="144">
        <f>+'St 1.1'!AE137+'St 1.2'!AE137+'St 1.3'!AE137</f>
        <v>0</v>
      </c>
      <c r="AF137" s="144">
        <f>+'St 1.1'!AF137+'St 1.2'!AF137+'St 1.3'!AF137</f>
        <v>0</v>
      </c>
      <c r="AG137" s="144">
        <f>+'St 1.1'!AG137+'St 1.2'!AG137+'St 1.3'!AG137</f>
        <v>0</v>
      </c>
    </row>
    <row r="138" spans="1:33">
      <c r="B138" s="6" t="s">
        <v>325</v>
      </c>
      <c r="C138" s="211"/>
      <c r="D138" s="142">
        <f>+'St 1.1'!D138+'St 1.2'!D138+'St 1.3'!D138</f>
        <v>0</v>
      </c>
      <c r="E138" s="142">
        <f>+'St 1.1'!E138+'St 1.2'!E138+'St 1.3'!E138</f>
        <v>0</v>
      </c>
      <c r="F138" s="142">
        <f>+'St 1.1'!F138+'St 1.2'!F138+'St 1.3'!F138</f>
        <v>0</v>
      </c>
      <c r="G138" s="142">
        <f>+'St 1.1'!G138+'St 1.2'!G138+'St 1.3'!G138</f>
        <v>0</v>
      </c>
      <c r="H138" s="142">
        <f>+'St 1.1'!H138+'St 1.2'!H138+'St 1.3'!H138</f>
        <v>0</v>
      </c>
      <c r="I138" s="142">
        <f>+'St 1.1'!I138+'St 1.2'!I138+'St 1.3'!I138</f>
        <v>0</v>
      </c>
      <c r="J138" s="142">
        <f>+'St 1.1'!J138+'St 1.2'!J138+'St 1.3'!J138</f>
        <v>0</v>
      </c>
      <c r="K138" s="142">
        <f>+'St 1.1'!K138+'St 1.2'!K138+'St 1.3'!K138</f>
        <v>0</v>
      </c>
      <c r="L138" s="142">
        <f>+'St 1.1'!L138+'St 1.2'!L138+'St 1.3'!L138</f>
        <v>0</v>
      </c>
      <c r="M138" s="142">
        <f>+'St 1.1'!M138+'St 1.2'!M138+'St 1.3'!M138</f>
        <v>0</v>
      </c>
      <c r="N138" s="143"/>
      <c r="O138" s="144">
        <f>+'St 1.1'!O138+'St 1.2'!O138+'St 1.3'!O138</f>
        <v>0</v>
      </c>
      <c r="P138" s="144">
        <f>+'St 1.1'!P138+'St 1.2'!P138+'St 1.3'!P138</f>
        <v>0</v>
      </c>
      <c r="Q138" s="144">
        <f>+'St 1.1'!Q138+'St 1.2'!Q138+'St 1.3'!Q138</f>
        <v>0</v>
      </c>
      <c r="R138" s="144">
        <f>+'St 1.1'!R138+'St 1.2'!R138+'St 1.3'!R138</f>
        <v>0</v>
      </c>
      <c r="S138" s="144">
        <f>+'St 1.1'!S138+'St 1.2'!S138+'St 1.3'!S138</f>
        <v>0</v>
      </c>
      <c r="T138" s="144">
        <f>+'St 1.1'!T138+'St 1.2'!T138+'St 1.3'!T138</f>
        <v>0</v>
      </c>
      <c r="U138" s="144">
        <f>+'St 1.1'!U138+'St 1.2'!U138+'St 1.3'!U138</f>
        <v>0</v>
      </c>
      <c r="V138" s="144">
        <f>+'St 1.1'!V138+'St 1.2'!V138+'St 1.3'!V138</f>
        <v>0</v>
      </c>
      <c r="W138" s="144">
        <f>+'St 1.1'!W138+'St 1.2'!W138+'St 1.3'!W138</f>
        <v>0</v>
      </c>
      <c r="X138" s="145"/>
      <c r="Y138" s="144">
        <f>+'St 1.1'!Y138+'St 1.2'!Y138+'St 1.3'!Y138</f>
        <v>0</v>
      </c>
      <c r="Z138" s="144">
        <f>+'St 1.1'!Z138+'St 1.2'!Z138+'St 1.3'!Z138</f>
        <v>0</v>
      </c>
      <c r="AA138" s="144">
        <f>+'St 1.1'!AA138+'St 1.2'!AA138+'St 1.3'!AA138</f>
        <v>0</v>
      </c>
      <c r="AB138" s="144">
        <f>+'St 1.1'!AB138+'St 1.2'!AB138+'St 1.3'!AB138</f>
        <v>0</v>
      </c>
      <c r="AC138" s="144">
        <f>+'St 1.1'!AC138+'St 1.2'!AC138+'St 1.3'!AC138</f>
        <v>0</v>
      </c>
      <c r="AD138" s="144">
        <f>+'St 1.1'!AD138+'St 1.2'!AD138+'St 1.3'!AD138</f>
        <v>0</v>
      </c>
      <c r="AE138" s="144">
        <f>+'St 1.1'!AE138+'St 1.2'!AE138+'St 1.3'!AE138</f>
        <v>0</v>
      </c>
      <c r="AF138" s="144">
        <f>+'St 1.1'!AF138+'St 1.2'!AF138+'St 1.3'!AF138</f>
        <v>0</v>
      </c>
      <c r="AG138" s="144">
        <f>+'St 1.1'!AG138+'St 1.2'!AG138+'St 1.3'!AG138</f>
        <v>0</v>
      </c>
    </row>
    <row r="139" spans="1:33">
      <c r="B139" s="8" t="s">
        <v>101</v>
      </c>
      <c r="C139" s="211"/>
      <c r="D139" s="142">
        <f>+'St 1.1'!D139+'St 1.2'!D139+'St 1.3'!D139</f>
        <v>0</v>
      </c>
      <c r="E139" s="142">
        <f>+'St 1.1'!E139+'St 1.2'!E139+'St 1.3'!E139</f>
        <v>0</v>
      </c>
      <c r="F139" s="142">
        <f>+'St 1.1'!F139+'St 1.2'!F139+'St 1.3'!F139</f>
        <v>0</v>
      </c>
      <c r="G139" s="142">
        <f>+'St 1.1'!G139+'St 1.2'!G139+'St 1.3'!G139</f>
        <v>0</v>
      </c>
      <c r="H139" s="142">
        <f>+'St 1.1'!H139+'St 1.2'!H139+'St 1.3'!H139</f>
        <v>0</v>
      </c>
      <c r="I139" s="142">
        <f>+'St 1.1'!I139+'St 1.2'!I139+'St 1.3'!I139</f>
        <v>0</v>
      </c>
      <c r="J139" s="142">
        <f>+'St 1.1'!J139+'St 1.2'!J139+'St 1.3'!J139</f>
        <v>0</v>
      </c>
      <c r="K139" s="142">
        <f>+'St 1.1'!K139+'St 1.2'!K139+'St 1.3'!K139</f>
        <v>0</v>
      </c>
      <c r="L139" s="142">
        <f>+'St 1.1'!L139+'St 1.2'!L139+'St 1.3'!L139</f>
        <v>0</v>
      </c>
      <c r="M139" s="142">
        <f>+'St 1.1'!M139+'St 1.2'!M139+'St 1.3'!M139</f>
        <v>0</v>
      </c>
      <c r="N139" s="143"/>
      <c r="O139" s="144">
        <f>+'St 1.1'!O139+'St 1.2'!O139+'St 1.3'!O139</f>
        <v>0</v>
      </c>
      <c r="P139" s="144">
        <f>+'St 1.1'!P139+'St 1.2'!P139+'St 1.3'!P139</f>
        <v>0</v>
      </c>
      <c r="Q139" s="144">
        <f>+'St 1.1'!Q139+'St 1.2'!Q139+'St 1.3'!Q139</f>
        <v>0</v>
      </c>
      <c r="R139" s="144">
        <f>+'St 1.1'!R139+'St 1.2'!R139+'St 1.3'!R139</f>
        <v>0</v>
      </c>
      <c r="S139" s="144">
        <f>+'St 1.1'!S139+'St 1.2'!S139+'St 1.3'!S139</f>
        <v>0</v>
      </c>
      <c r="T139" s="144">
        <f>+'St 1.1'!T139+'St 1.2'!T139+'St 1.3'!T139</f>
        <v>0</v>
      </c>
      <c r="U139" s="144">
        <f>+'St 1.1'!U139+'St 1.2'!U139+'St 1.3'!U139</f>
        <v>0</v>
      </c>
      <c r="V139" s="144">
        <f>+'St 1.1'!V139+'St 1.2'!V139+'St 1.3'!V139</f>
        <v>0</v>
      </c>
      <c r="W139" s="144">
        <f>+'St 1.1'!W139+'St 1.2'!W139+'St 1.3'!W139</f>
        <v>0</v>
      </c>
      <c r="X139" s="145"/>
      <c r="Y139" s="144">
        <f>+'St 1.1'!Y139+'St 1.2'!Y139+'St 1.3'!Y139</f>
        <v>0</v>
      </c>
      <c r="Z139" s="144">
        <f>+'St 1.1'!Z139+'St 1.2'!Z139+'St 1.3'!Z139</f>
        <v>0</v>
      </c>
      <c r="AA139" s="144">
        <f>+'St 1.1'!AA139+'St 1.2'!AA139+'St 1.3'!AA139</f>
        <v>0</v>
      </c>
      <c r="AB139" s="144">
        <f>+'St 1.1'!AB139+'St 1.2'!AB139+'St 1.3'!AB139</f>
        <v>0</v>
      </c>
      <c r="AC139" s="144">
        <f>+'St 1.1'!AC139+'St 1.2'!AC139+'St 1.3'!AC139</f>
        <v>0</v>
      </c>
      <c r="AD139" s="144">
        <f>+'St 1.1'!AD139+'St 1.2'!AD139+'St 1.3'!AD139</f>
        <v>0</v>
      </c>
      <c r="AE139" s="144">
        <f>+'St 1.1'!AE139+'St 1.2'!AE139+'St 1.3'!AE139</f>
        <v>0</v>
      </c>
      <c r="AF139" s="144">
        <f>+'St 1.1'!AF139+'St 1.2'!AF139+'St 1.3'!AF139</f>
        <v>0</v>
      </c>
      <c r="AG139" s="144">
        <f>+'St 1.1'!AG139+'St 1.2'!AG139+'St 1.3'!AG139</f>
        <v>0</v>
      </c>
    </row>
    <row r="140" spans="1:33" s="45" customFormat="1">
      <c r="A140" s="38"/>
      <c r="B140" s="31" t="s">
        <v>24</v>
      </c>
      <c r="C140" s="209" t="s">
        <v>295</v>
      </c>
      <c r="D140" s="139">
        <f>+'St 1.1'!D140+'St 1.2'!D140+'St 1.3'!D140</f>
        <v>2218188.50515908</v>
      </c>
      <c r="E140" s="139">
        <f>+'St 1.1'!E140+'St 1.2'!E140+'St 1.3'!E140</f>
        <v>2286712.5091348989</v>
      </c>
      <c r="F140" s="139">
        <f>+'St 1.1'!F140+'St 1.2'!F140+'St 1.3'!F140</f>
        <v>2564126.8375677024</v>
      </c>
      <c r="G140" s="139">
        <f>+'St 1.1'!G140+'St 1.2'!G140+'St 1.3'!G140</f>
        <v>2749297.4928838052</v>
      </c>
      <c r="H140" s="139">
        <f>+'St 1.1'!H140+'St 1.2'!H140+'St 1.3'!H140</f>
        <v>2763580.8099040766</v>
      </c>
      <c r="I140" s="139">
        <f>+'St 1.1'!I140+'St 1.2'!I140+'St 1.3'!I140</f>
        <v>3387587.7358225184</v>
      </c>
      <c r="J140" s="139">
        <f>+'St 1.1'!J140+'St 1.2'!J140+'St 1.3'!J140</f>
        <v>3519734.1028582179</v>
      </c>
      <c r="K140" s="139">
        <f>+'St 1.1'!K140+'St 1.2'!K140+'St 1.3'!K140</f>
        <v>4063163.9005318168</v>
      </c>
      <c r="L140" s="139">
        <f>+'St 1.1'!L140+'St 1.2'!L140+'St 1.3'!L140</f>
        <v>4725193.0831752559</v>
      </c>
      <c r="M140" s="139">
        <f>+'St 1.1'!M140+'St 1.2'!M140+'St 1.3'!M140</f>
        <v>5136985.4488029024</v>
      </c>
      <c r="N140" s="146"/>
      <c r="O140" s="147">
        <f>+'St 1.1'!O140+'St 1.2'!O140+'St 1.3'!O140</f>
        <v>42495.046962220353</v>
      </c>
      <c r="P140" s="147">
        <f>+'St 1.1'!P140+'St 1.2'!P140+'St 1.3'!P140</f>
        <v>240083.98840912658</v>
      </c>
      <c r="Q140" s="147">
        <f>+'St 1.1'!Q140+'St 1.2'!Q140+'St 1.3'!Q140</f>
        <v>197300.68642183088</v>
      </c>
      <c r="R140" s="147">
        <f>+'St 1.1'!R140+'St 1.2'!R140+'St 1.3'!R140</f>
        <v>-31561.497310109076</v>
      </c>
      <c r="S140" s="147">
        <f>+'St 1.1'!S140+'St 1.2'!S140+'St 1.3'!S140</f>
        <v>683282.38261367439</v>
      </c>
      <c r="T140" s="147">
        <f>+'St 1.1'!T140+'St 1.2'!T140+'St 1.3'!T140</f>
        <v>88629.903597474127</v>
      </c>
      <c r="U140" s="147">
        <f>+'St 1.1'!U140+'St 1.2'!U140+'St 1.3'!U140</f>
        <v>518083.48873892752</v>
      </c>
      <c r="V140" s="147">
        <f>+'St 1.1'!V140+'St 1.2'!V140+'St 1.3'!V140</f>
        <v>573634.43619783991</v>
      </c>
      <c r="W140" s="147">
        <f>+'St 1.1'!W140+'St 1.2'!W140+'St 1.3'!W140</f>
        <v>426231.63242353068</v>
      </c>
      <c r="X140" s="141"/>
      <c r="Y140" s="147">
        <f>+'St 1.1'!Y140+'St 1.2'!Y140+'St 1.3'!Y140</f>
        <v>22775.065689093208</v>
      </c>
      <c r="Z140" s="147">
        <f>+'St 1.1'!Z140+'St 1.2'!Z140+'St 1.3'!Z140</f>
        <v>36788.504400947779</v>
      </c>
      <c r="AA140" s="147">
        <f>+'St 1.1'!AA140+'St 1.2'!AA140+'St 1.3'!AA140</f>
        <v>-8343.5459083675087</v>
      </c>
      <c r="AB140" s="147">
        <f>+'St 1.1'!AB140+'St 1.2'!AB140+'St 1.3'!AB140</f>
        <v>39661.357460170293</v>
      </c>
      <c r="AC140" s="147">
        <f>+'St 1.1'!AC140+'St 1.2'!AC140+'St 1.3'!AC140</f>
        <v>-42010.443244606286</v>
      </c>
      <c r="AD140" s="147">
        <f>+'St 1.1'!AD140+'St 1.2'!AD140+'St 1.3'!AD140</f>
        <v>27368.886575293232</v>
      </c>
      <c r="AE140" s="147">
        <f>+'St 1.1'!AE140+'St 1.2'!AE140+'St 1.3'!AE140</f>
        <v>42238.497104430862</v>
      </c>
      <c r="AF140" s="147">
        <f>+'St 1.1'!AF140+'St 1.2'!AF140+'St 1.3'!AF140</f>
        <v>105987.35290860946</v>
      </c>
      <c r="AG140" s="147">
        <f>+'St 1.1'!AG140+'St 1.2'!AG140+'St 1.3'!AG140</f>
        <v>-37312.07512293398</v>
      </c>
    </row>
    <row r="141" spans="1:33">
      <c r="B141" s="208" t="s">
        <v>40</v>
      </c>
      <c r="C141" s="211"/>
      <c r="D141" s="142"/>
      <c r="E141" s="142">
        <f>+'St 1.1'!E141+'St 1.2'!E141+'St 1.3'!E141</f>
        <v>1507468.9077684358</v>
      </c>
      <c r="F141" s="142">
        <f>+'St 1.1'!F141+'St 1.2'!F141+'St 1.3'!F141</f>
        <v>1684051.7445885018</v>
      </c>
      <c r="G141" s="142">
        <f>+'St 1.1'!G141+'St 1.2'!G141+'St 1.3'!G141</f>
        <v>1726107.5126872479</v>
      </c>
      <c r="H141" s="142">
        <f>+'St 1.1'!H141+'St 1.2'!H141+'St 1.3'!H141</f>
        <v>1695589.385440697</v>
      </c>
      <c r="I141" s="142">
        <f>+'St 1.1'!I141+'St 1.2'!I141+'St 1.3'!I141</f>
        <v>2201099.4392467532</v>
      </c>
      <c r="J141" s="142">
        <f>+'St 1.1'!J141+'St 1.2'!J141+'St 1.3'!J141</f>
        <v>2317794.5607893113</v>
      </c>
      <c r="K141" s="142">
        <f>+'St 1.1'!K141+'St 1.2'!K141+'St 1.3'!K141</f>
        <v>2698983.994590383</v>
      </c>
      <c r="L141" s="142">
        <f>+'St 1.1'!L141+'St 1.2'!L141+'St 1.3'!L141</f>
        <v>3017868.1248165797</v>
      </c>
      <c r="M141" s="142">
        <f>+'St 1.1'!M141+'St 1.2'!M141+'St 1.3'!M141</f>
        <v>3280381.880056533</v>
      </c>
      <c r="N141" s="143"/>
      <c r="O141" s="144">
        <f>+'St 1.1'!O141+'St 1.2'!O141+'St 1.3'!O141</f>
        <v>39856.32542064225</v>
      </c>
      <c r="P141" s="144">
        <f>+'St 1.1'!P141+'St 1.2'!P141+'St 1.3'!P141</f>
        <v>176364.53742437297</v>
      </c>
      <c r="Q141" s="144">
        <f>+'St 1.1'!Q141+'St 1.2'!Q141+'St 1.3'!Q141</f>
        <v>42505.638102236684</v>
      </c>
      <c r="R141" s="144">
        <f>+'St 1.1'!R141+'St 1.2'!R141+'St 1.3'!R141</f>
        <v>-36856.667044646354</v>
      </c>
      <c r="S141" s="144">
        <f>+'St 1.1'!S141+'St 1.2'!S141+'St 1.3'!S141</f>
        <v>519473.08851087571</v>
      </c>
      <c r="T141" s="144">
        <f>+'St 1.1'!T141+'St 1.2'!T141+'St 1.3'!T141</f>
        <v>103096.2212555173</v>
      </c>
      <c r="U141" s="144">
        <f>+'St 1.1'!U141+'St 1.2'!U141+'St 1.3'!U141</f>
        <v>391997.63940382528</v>
      </c>
      <c r="V141" s="144">
        <f>+'St 1.1'!V141+'St 1.2'!V141+'St 1.3'!V141</f>
        <v>329114.44116620196</v>
      </c>
      <c r="W141" s="144">
        <f>+'St 1.1'!W141+'St 1.2'!W141+'St 1.3'!W141</f>
        <v>253932.83011370079</v>
      </c>
      <c r="X141" s="145"/>
      <c r="Y141" s="144">
        <f>+'St 1.1'!Y141+'St 1.2'!Y141+'St 1.3'!Y141</f>
        <v>0</v>
      </c>
      <c r="Z141" s="144">
        <f>+'St 1.1'!Z141+'St 1.2'!Z141+'St 1.3'!Z141</f>
        <v>1358.1154169811398</v>
      </c>
      <c r="AA141" s="144">
        <f>+'St 1.1'!AA141+'St 1.2'!AA141+'St 1.3'!AA141</f>
        <v>1365.8681397942701</v>
      </c>
      <c r="AB141" s="144">
        <f>+'St 1.1'!AB141+'St 1.2'!AB141+'St 1.3'!AB141</f>
        <v>1634.8293774326521</v>
      </c>
      <c r="AC141" s="144">
        <f>+'St 1.1'!AC141+'St 1.2'!AC141+'St 1.3'!AC141</f>
        <v>3263.7408579831344</v>
      </c>
      <c r="AD141" s="144">
        <f>+'St 1.1'!AD141+'St 1.2'!AD141+'St 1.3'!AD141</f>
        <v>-3694.2371761908362</v>
      </c>
      <c r="AE141" s="144">
        <f>+'St 1.1'!AE141+'St 1.2'!AE141+'St 1.3'!AE141</f>
        <v>7216.8742477045498</v>
      </c>
      <c r="AF141" s="144">
        <f>+'St 1.1'!AF141+'St 1.2'!AF141+'St 1.3'!AF141</f>
        <v>12454.756972443261</v>
      </c>
      <c r="AG141" s="144">
        <f>+'St 1.1'!AG141+'St 1.2'!AG141+'St 1.3'!AG141</f>
        <v>-12448.200938500349</v>
      </c>
    </row>
    <row r="142" spans="1:33">
      <c r="B142" s="6" t="s">
        <v>41</v>
      </c>
      <c r="C142" s="211"/>
      <c r="D142" s="142">
        <f>+'St 1.1'!D142+'St 1.2'!D142+'St 1.3'!D142</f>
        <v>339456.32897856698</v>
      </c>
      <c r="E142" s="142">
        <f>+'St 1.1'!E142+'St 1.2'!E142+'St 1.3'!E142</f>
        <v>335177.34491496405</v>
      </c>
      <c r="F142" s="142">
        <f>+'St 1.1'!F142+'St 1.2'!F142+'St 1.3'!F142</f>
        <v>439802.38065568882</v>
      </c>
      <c r="G142" s="142">
        <f>+'St 1.1'!G142+'St 1.2'!G142+'St 1.3'!G142</f>
        <v>487525.56211542222</v>
      </c>
      <c r="H142" s="142">
        <f>+'St 1.1'!H142+'St 1.2'!H142+'St 1.3'!H142</f>
        <v>521932.09435978299</v>
      </c>
      <c r="I142" s="142">
        <f>+'St 1.1'!I142+'St 1.2'!I142+'St 1.3'!I142</f>
        <v>646965.51779224107</v>
      </c>
      <c r="J142" s="142">
        <f>+'St 1.1'!J142+'St 1.2'!J142+'St 1.3'!J142</f>
        <v>689809.86128572433</v>
      </c>
      <c r="K142" s="142">
        <f>+'St 1.1'!K142+'St 1.2'!K142+'St 1.3'!K142</f>
        <v>658735.83925958932</v>
      </c>
      <c r="L142" s="142">
        <f>+'St 1.1'!L142+'St 1.2'!L142+'St 1.3'!L142</f>
        <v>703882.06042480073</v>
      </c>
      <c r="M142" s="142">
        <f>+'St 1.1'!M142+'St 1.2'!M142+'St 1.3'!M142</f>
        <v>886907.39476887311</v>
      </c>
      <c r="N142" s="143"/>
      <c r="O142" s="144">
        <f>+'St 1.1'!O142+'St 1.2'!O142+'St 1.3'!O142</f>
        <v>-3721.5286999999976</v>
      </c>
      <c r="P142" s="144">
        <f>+'St 1.1'!P142+'St 1.2'!P142+'St 1.3'!P142</f>
        <v>105129.11599582781</v>
      </c>
      <c r="Q142" s="144">
        <f>+'St 1.1'!Q142+'St 1.2'!Q142+'St 1.3'!Q142</f>
        <v>45799.967203606335</v>
      </c>
      <c r="R142" s="144">
        <f>+'St 1.1'!R142+'St 1.2'!R142+'St 1.3'!R142</f>
        <v>36169.997801885853</v>
      </c>
      <c r="S142" s="144">
        <f>+'St 1.1'!S142+'St 1.2'!S142+'St 1.3'!S142</f>
        <v>123046.55945872111</v>
      </c>
      <c r="T142" s="144">
        <f>+'St 1.1'!T142+'St 1.2'!T142+'St 1.3'!T142</f>
        <v>44804.816884583175</v>
      </c>
      <c r="U142" s="144">
        <f>+'St 1.1'!U142+'St 1.2'!U142+'St 1.3'!U142</f>
        <v>-32205.705950635031</v>
      </c>
      <c r="V142" s="144">
        <f>+'St 1.1'!V142+'St 1.2'!V142+'St 1.3'!V142</f>
        <v>45649.389095411461</v>
      </c>
      <c r="W142" s="144">
        <f>+'St 1.1'!W142+'St 1.2'!W142+'St 1.3'!W142</f>
        <v>183084.9805415973</v>
      </c>
      <c r="X142" s="145"/>
      <c r="Y142" s="144">
        <f>+'St 1.1'!Y142+'St 1.2'!Y142+'St 1.3'!Y142</f>
        <v>0</v>
      </c>
      <c r="Z142" s="144">
        <f>+'St 1.1'!Z142+'St 1.2'!Z142+'St 1.3'!Z142</f>
        <v>0</v>
      </c>
      <c r="AA142" s="144">
        <f>+'St 1.1'!AA142+'St 1.2'!AA142+'St 1.3'!AA142</f>
        <v>0</v>
      </c>
      <c r="AB142" s="144">
        <f>+'St 1.1'!AB142+'St 1.2'!AB142+'St 1.3'!AB142</f>
        <v>0</v>
      </c>
      <c r="AC142" s="144">
        <f>+'St 1.1'!AC142+'St 1.2'!AC142+'St 1.3'!AC142</f>
        <v>0</v>
      </c>
      <c r="AD142" s="144">
        <f>+'St 1.1'!AD142+'St 1.2'!AD142+'St 1.3'!AD142</f>
        <v>0</v>
      </c>
      <c r="AE142" s="144">
        <f>+'St 1.1'!AE142+'St 1.2'!AE142+'St 1.3'!AE142</f>
        <v>0</v>
      </c>
      <c r="AF142" s="144">
        <f>+'St 1.1'!AF142+'St 1.2'!AF142+'St 1.3'!AF142</f>
        <v>0</v>
      </c>
      <c r="AG142" s="144">
        <f>+'St 1.1'!AG142+'St 1.2'!AG142+'St 1.3'!AG142</f>
        <v>0</v>
      </c>
    </row>
    <row r="143" spans="1:33">
      <c r="B143" s="6" t="s">
        <v>42</v>
      </c>
      <c r="C143" s="211"/>
      <c r="D143" s="142">
        <f>+'St 1.1'!D143+'St 1.2'!D143+'St 1.3'!D143</f>
        <v>1019356.9858489033</v>
      </c>
      <c r="E143" s="142">
        <f>+'St 1.1'!E143+'St 1.2'!E143+'St 1.3'!E143</f>
        <v>1089323.7878770642</v>
      </c>
      <c r="F143" s="142">
        <f>+'St 1.1'!F143+'St 1.2'!F143+'St 1.3'!F143</f>
        <v>1113865.870812227</v>
      </c>
      <c r="G143" s="142">
        <f>+'St 1.1'!G143+'St 1.2'!G143+'St 1.3'!G143</f>
        <v>1115256.3273977209</v>
      </c>
      <c r="H143" s="142">
        <f>+'St 1.1'!H143+'St 1.2'!H143+'St 1.3'!H143</f>
        <v>1095649.1699335775</v>
      </c>
      <c r="I143" s="142">
        <f>+'St 1.1'!I143+'St 1.2'!I143+'St 1.3'!I143</f>
        <v>1430389.5116640343</v>
      </c>
      <c r="J143" s="142">
        <f>+'St 1.1'!J143+'St 1.2'!J143+'St 1.3'!J143</f>
        <v>1538059.2938020932</v>
      </c>
      <c r="K143" s="142">
        <f>+'St 1.1'!K143+'St 1.2'!K143+'St 1.3'!K143</f>
        <v>1894894.0093630794</v>
      </c>
      <c r="L143" s="142">
        <f>+'St 1.1'!L143+'St 1.2'!L143+'St 1.3'!L143</f>
        <v>2142749.1022307416</v>
      </c>
      <c r="M143" s="142">
        <f>+'St 1.1'!M143+'St 1.2'!M143+'St 1.3'!M143</f>
        <v>2210851.3547149301</v>
      </c>
      <c r="N143" s="143"/>
      <c r="O143" s="144">
        <f>+'St 1.1'!O143+'St 1.2'!O143+'St 1.3'!O143</f>
        <v>66634.077482065986</v>
      </c>
      <c r="P143" s="144">
        <f>+'St 1.1'!P143+'St 1.2'!P143+'St 1.3'!P143</f>
        <v>22853.682003635025</v>
      </c>
      <c r="Q143" s="144">
        <f>+'St 1.1'!Q143+'St 1.2'!Q143+'St 1.3'!Q143</f>
        <v>4001.8391848035826</v>
      </c>
      <c r="R143" s="144">
        <f>+'St 1.1'!R143+'St 1.2'!R143+'St 1.3'!R143</f>
        <v>-23909.653220292956</v>
      </c>
      <c r="S143" s="144">
        <f>+'St 1.1'!S143+'St 1.2'!S143+'St 1.3'!S143</f>
        <v>342599.74390015716</v>
      </c>
      <c r="T143" s="144">
        <f>+'St 1.1'!T143+'St 1.2'!T143+'St 1.3'!T143</f>
        <v>102310.88927967435</v>
      </c>
      <c r="U143" s="144">
        <f>+'St 1.1'!U143+'St 1.2'!U143+'St 1.3'!U143</f>
        <v>368836.22348824027</v>
      </c>
      <c r="V143" s="144">
        <f>+'St 1.1'!V143+'St 1.2'!V143+'St 1.3'!V143</f>
        <v>257521.63587746763</v>
      </c>
      <c r="W143" s="144">
        <f>+'St 1.1'!W143+'St 1.2'!W143+'St 1.3'!W143</f>
        <v>60051.609094154483</v>
      </c>
      <c r="X143" s="145"/>
      <c r="Y143" s="144">
        <f>+'St 1.1'!Y143+'St 1.2'!Y143+'St 1.3'!Y143</f>
        <v>0</v>
      </c>
      <c r="Z143" s="144">
        <f>+'St 1.1'!Z143+'St 1.2'!Z143+'St 1.3'!Z143</f>
        <v>95.885416981105635</v>
      </c>
      <c r="AA143" s="144">
        <f>+'St 1.1'!AA143+'St 1.2'!AA143+'St 1.3'!AA143</f>
        <v>326.5581397942924</v>
      </c>
      <c r="AB143" s="144">
        <f>+'St 1.1'!AB143+'St 1.2'!AB143+'St 1.3'!AB143</f>
        <v>7.1293774326363746</v>
      </c>
      <c r="AC143" s="144">
        <f>+'St 1.1'!AC143+'St 1.2'!AC143+'St 1.3'!AC143</f>
        <v>1927.8008579831408</v>
      </c>
      <c r="AD143" s="144">
        <f>+'St 1.1'!AD143+'St 1.2'!AD143+'St 1.3'!AD143</f>
        <v>-3388.6471761908297</v>
      </c>
      <c r="AE143" s="144">
        <f>+'St 1.1'!AE143+'St 1.2'!AE143+'St 1.3'!AE143</f>
        <v>3216.584247704543</v>
      </c>
      <c r="AF143" s="144">
        <f>+'St 1.1'!AF143+'St 1.2'!AF143+'St 1.3'!AF143</f>
        <v>11212.876972443246</v>
      </c>
      <c r="AG143" s="144">
        <f>+'St 1.1'!AG143+'St 1.2'!AG143+'St 1.3'!AG143</f>
        <v>-14513.18093850034</v>
      </c>
    </row>
    <row r="144" spans="1:33">
      <c r="B144" s="6" t="s">
        <v>43</v>
      </c>
      <c r="C144" s="211"/>
      <c r="D144" s="142">
        <f>+'St 1.1'!D144+'St 1.2'!D144+'St 1.3'!D144</f>
        <v>4248.3821164092251</v>
      </c>
      <c r="E144" s="142">
        <f>+'St 1.1'!E144+'St 1.2'!E144+'St 1.3'!E144</f>
        <v>6208.56847334555</v>
      </c>
      <c r="F144" s="142">
        <f>+'St 1.1'!F144+'St 1.2'!F144+'St 1.3'!F144</f>
        <v>7289.5989374413675</v>
      </c>
      <c r="G144" s="142">
        <f>+'St 1.1'!G144+'St 1.2'!G144+'St 1.3'!G144</f>
        <v>8851.6116303053786</v>
      </c>
      <c r="H144" s="142">
        <f>+'St 1.1'!H144+'St 1.2'!H144+'St 1.3'!H144</f>
        <v>3980.5234223859193</v>
      </c>
      <c r="I144" s="142">
        <f>+'St 1.1'!I144+'St 1.2'!I144+'St 1.3'!I144</f>
        <v>15919.184185664339</v>
      </c>
      <c r="J144" s="142">
        <f>+'St 1.1'!J144+'St 1.2'!J144+'St 1.3'!J144</f>
        <v>289.60946013062755</v>
      </c>
      <c r="K144" s="142">
        <f>+'St 1.1'!K144+'St 1.2'!K144+'St 1.3'!K144</f>
        <v>243.80280029249991</v>
      </c>
      <c r="L144" s="142">
        <f>+'St 1.1'!L144+'St 1.2'!L144+'St 1.3'!L144</f>
        <v>911.06840168831877</v>
      </c>
      <c r="M144" s="142">
        <f>+'St 1.1'!M144+'St 1.2'!M144+'St 1.3'!M144</f>
        <v>1259.2605476607287</v>
      </c>
      <c r="N144" s="143"/>
      <c r="O144" s="144">
        <f>+'St 1.1'!O144+'St 1.2'!O144+'St 1.3'!O144</f>
        <v>2818.7652257474574</v>
      </c>
      <c r="P144" s="144">
        <f>+'St 1.1'!P144+'St 1.2'!P144+'St 1.3'!P144</f>
        <v>2007.7917261440834</v>
      </c>
      <c r="Q144" s="144">
        <f>+'St 1.1'!Q144+'St 1.2'!Q144+'St 1.3'!Q144</f>
        <v>1317.7084694941809</v>
      </c>
      <c r="R144" s="144">
        <f>+'St 1.1'!R144+'St 1.2'!R144+'St 1.3'!R144</f>
        <v>-8315.505748382624</v>
      </c>
      <c r="S144" s="144">
        <f>+'St 1.1'!S144+'St 1.2'!S144+'St 1.3'!S144</f>
        <v>18786.892125292481</v>
      </c>
      <c r="T144" s="144">
        <f>+'St 1.1'!T144+'St 1.2'!T144+'St 1.3'!T144</f>
        <v>-24239.365575583804</v>
      </c>
      <c r="U144" s="144">
        <f>+'St 1.1'!U144+'St 1.2'!U144+'St 1.3'!U144</f>
        <v>-106.77665983812761</v>
      </c>
      <c r="V144" s="144">
        <f>+'St 1.1'!V144+'St 1.2'!V144+'St 1.3'!V144</f>
        <v>728.23560139581889</v>
      </c>
      <c r="W144" s="144">
        <f>+'St 1.1'!W144+'St 1.2'!W144+'St 1.3'!W144</f>
        <v>-241.53578777159007</v>
      </c>
      <c r="X144" s="145"/>
      <c r="Y144" s="144">
        <f>+'St 1.1'!Y144+'St 1.2'!Y144+'St 1.3'!Y144</f>
        <v>0</v>
      </c>
      <c r="Z144" s="144">
        <f>+'St 1.1'!Z144+'St 1.2'!Z144+'St 1.3'!Z144</f>
        <v>0</v>
      </c>
      <c r="AA144" s="144">
        <f>+'St 1.1'!AA144+'St 1.2'!AA144+'St 1.3'!AA144</f>
        <v>0</v>
      </c>
      <c r="AB144" s="144">
        <f>+'St 1.1'!AB144+'St 1.2'!AB144+'St 1.3'!AB144</f>
        <v>0</v>
      </c>
      <c r="AC144" s="144">
        <f>+'St 1.1'!AC144+'St 1.2'!AC144+'St 1.3'!AC144</f>
        <v>0</v>
      </c>
      <c r="AD144" s="144">
        <f>+'St 1.1'!AD144+'St 1.2'!AD144+'St 1.3'!AD144</f>
        <v>0</v>
      </c>
      <c r="AE144" s="144">
        <f>+'St 1.1'!AE144+'St 1.2'!AE144+'St 1.3'!AE144</f>
        <v>0</v>
      </c>
      <c r="AF144" s="144">
        <f>+'St 1.1'!AF144+'St 1.2'!AF144+'St 1.3'!AF144</f>
        <v>0</v>
      </c>
      <c r="AG144" s="144">
        <f>+'St 1.1'!AG144+'St 1.2'!AG144+'St 1.3'!AG144</f>
        <v>0</v>
      </c>
    </row>
    <row r="145" spans="1:33">
      <c r="B145" s="6" t="s">
        <v>44</v>
      </c>
      <c r="C145" s="211"/>
      <c r="D145" s="142">
        <f>+'St 1.1'!D145+'St 1.2'!D145+'St 1.3'!D145</f>
        <v>62970.911900000006</v>
      </c>
      <c r="E145" s="142">
        <f>+'St 1.1'!E145+'St 1.2'!E145+'St 1.3'!E145</f>
        <v>69977.256599999993</v>
      </c>
      <c r="F145" s="142">
        <f>+'St 1.1'!F145+'St 1.2'!F145+'St 1.3'!F145</f>
        <v>78245.913100000005</v>
      </c>
      <c r="G145" s="142">
        <f>+'St 1.1'!G145+'St 1.2'!G145+'St 1.3'!G145</f>
        <v>87578.616800000003</v>
      </c>
      <c r="H145" s="142">
        <f>+'St 1.1'!H145+'St 1.2'!H145+'St 1.3'!H145</f>
        <v>98519.536200000002</v>
      </c>
      <c r="I145" s="142">
        <f>+'St 1.1'!I145+'St 1.2'!I145+'St 1.3'!I145</f>
        <v>110798.3036</v>
      </c>
      <c r="J145" s="142">
        <f>+'St 1.1'!J145+'St 1.2'!J145+'St 1.3'!J145</f>
        <v>122790.59550000001</v>
      </c>
      <c r="K145" s="142">
        <f>+'St 1.1'!K145+'St 1.2'!K145+'St 1.3'!K145</f>
        <v>138756.00295053926</v>
      </c>
      <c r="L145" s="142">
        <f>+'St 1.1'!L145+'St 1.2'!L145+'St 1.3'!L145</f>
        <v>155972.92957975014</v>
      </c>
      <c r="M145" s="142">
        <f>+'St 1.1'!M145+'St 1.2'!M145+'St 1.3'!M145</f>
        <v>175256.21666797451</v>
      </c>
      <c r="N145" s="143"/>
      <c r="O145" s="144">
        <f>+'St 1.1'!O145+'St 1.2'!O145+'St 1.3'!O145</f>
        <v>7006.28999999999</v>
      </c>
      <c r="P145" s="144">
        <f>+'St 1.1'!P145+'St 1.2'!P145+'St 1.3'!P145</f>
        <v>8268.5000000000109</v>
      </c>
      <c r="Q145" s="144">
        <f>+'St 1.1'!Q145+'St 1.2'!Q145+'St 1.3'!Q145</f>
        <v>9332.6800000000021</v>
      </c>
      <c r="R145" s="144">
        <f>+'St 1.1'!R145+'St 1.2'!R145+'St 1.3'!R145</f>
        <v>10940.689999999995</v>
      </c>
      <c r="S145" s="144">
        <f>+'St 1.1'!S145+'St 1.2'!S145+'St 1.3'!S145</f>
        <v>12273.06000000001</v>
      </c>
      <c r="T145" s="144">
        <f>+'St 1.1'!T145+'St 1.2'!T145+'St 1.3'!T145</f>
        <v>11965.879999999994</v>
      </c>
      <c r="U145" s="144">
        <f>+'St 1.1'!U145+'St 1.2'!U145+'St 1.3'!U145</f>
        <v>15964.512950539258</v>
      </c>
      <c r="V145" s="144">
        <f>+'St 1.1'!V145+'St 1.2'!V145+'St 1.3'!V145</f>
        <v>17216.496629210873</v>
      </c>
      <c r="W145" s="144">
        <f>+'St 1.1'!W145+'St 1.2'!W145+'St 1.3'!W145</f>
        <v>19282.817088224394</v>
      </c>
      <c r="X145" s="145"/>
      <c r="Y145" s="144">
        <f>+'St 1.1'!Y145+'St 1.2'!Y145+'St 1.3'!Y145</f>
        <v>0</v>
      </c>
      <c r="Z145" s="144">
        <f>+'St 1.1'!Z145+'St 1.2'!Z145+'St 1.3'!Z145</f>
        <v>1262.2300000000223</v>
      </c>
      <c r="AA145" s="144">
        <f>+'St 1.1'!AA145+'St 1.2'!AA145+'St 1.3'!AA145</f>
        <v>1039.309999999989</v>
      </c>
      <c r="AB145" s="144">
        <f>+'St 1.1'!AB145+'St 1.2'!AB145+'St 1.3'!AB145</f>
        <v>1627.699999999993</v>
      </c>
      <c r="AC145" s="144">
        <f>+'St 1.1'!AC145+'St 1.2'!AC145+'St 1.3'!AC145</f>
        <v>1335.9400000000164</v>
      </c>
      <c r="AD145" s="144">
        <f>+'St 1.1'!AD145+'St 1.2'!AD145+'St 1.3'!AD145</f>
        <v>-305.59000000001788</v>
      </c>
      <c r="AE145" s="144">
        <f>+'St 1.1'!AE145+'St 1.2'!AE145+'St 1.3'!AE145</f>
        <v>4000.2899999999954</v>
      </c>
      <c r="AF145" s="144">
        <f>+'St 1.1'!AF145+'St 1.2'!AF145+'St 1.3'!AF145</f>
        <v>1241.8800000000374</v>
      </c>
      <c r="AG145" s="144">
        <f>+'St 1.1'!AG145+'St 1.2'!AG145+'St 1.3'!AG145</f>
        <v>2064.9799999999459</v>
      </c>
    </row>
    <row r="146" spans="1:33">
      <c r="B146" s="7" t="s">
        <v>45</v>
      </c>
      <c r="C146" s="211"/>
      <c r="D146" s="142">
        <f>+'St 1.1'!D146+'St 1.2'!D146+'St 1.3'!D146</f>
        <v>62970.911900000006</v>
      </c>
      <c r="E146" s="142">
        <f>+'St 1.1'!E146+'St 1.2'!E146+'St 1.3'!E146</f>
        <v>69977.256599999993</v>
      </c>
      <c r="F146" s="142">
        <f>+'St 1.1'!F146+'St 1.2'!F146+'St 1.3'!F146</f>
        <v>78245.913100000005</v>
      </c>
      <c r="G146" s="142">
        <f>+'St 1.1'!G146+'St 1.2'!G146+'St 1.3'!G146</f>
        <v>87578.616800000003</v>
      </c>
      <c r="H146" s="142">
        <f>+'St 1.1'!H146+'St 1.2'!H146+'St 1.3'!H146</f>
        <v>98519.536200000002</v>
      </c>
      <c r="I146" s="142">
        <f>+'St 1.1'!I146+'St 1.2'!I146+'St 1.3'!I146</f>
        <v>110798.3036</v>
      </c>
      <c r="J146" s="142">
        <f>+'St 1.1'!J146+'St 1.2'!J146+'St 1.3'!J146</f>
        <v>122790.59550000001</v>
      </c>
      <c r="K146" s="142">
        <f>+'St 1.1'!K146+'St 1.2'!K146+'St 1.3'!K146</f>
        <v>138756.00295053926</v>
      </c>
      <c r="L146" s="142">
        <f>+'St 1.1'!L146+'St 1.2'!L146+'St 1.3'!L146</f>
        <v>155972.92957975014</v>
      </c>
      <c r="M146" s="142">
        <f>+'St 1.1'!M146+'St 1.2'!M146+'St 1.3'!M146</f>
        <v>175256.21666797451</v>
      </c>
      <c r="N146" s="143"/>
      <c r="O146" s="144">
        <f>+'St 1.1'!O146+'St 1.2'!O146+'St 1.3'!O146</f>
        <v>7006.28999999999</v>
      </c>
      <c r="P146" s="144">
        <f>+'St 1.1'!P146+'St 1.2'!P146+'St 1.3'!P146</f>
        <v>8268.5000000000109</v>
      </c>
      <c r="Q146" s="144">
        <f>+'St 1.1'!Q146+'St 1.2'!Q146+'St 1.3'!Q146</f>
        <v>9332.6800000000021</v>
      </c>
      <c r="R146" s="144">
        <f>+'St 1.1'!R146+'St 1.2'!R146+'St 1.3'!R146</f>
        <v>10940.689999999995</v>
      </c>
      <c r="S146" s="144">
        <f>+'St 1.1'!S146+'St 1.2'!S146+'St 1.3'!S146</f>
        <v>12273.06000000001</v>
      </c>
      <c r="T146" s="144">
        <f>+'St 1.1'!T146+'St 1.2'!T146+'St 1.3'!T146</f>
        <v>11965.879999999994</v>
      </c>
      <c r="U146" s="144">
        <f>+'St 1.1'!U146+'St 1.2'!U146+'St 1.3'!U146</f>
        <v>15964.512950539258</v>
      </c>
      <c r="V146" s="144">
        <f>+'St 1.1'!V146+'St 1.2'!V146+'St 1.3'!V146</f>
        <v>17216.496629210873</v>
      </c>
      <c r="W146" s="144">
        <f>+'St 1.1'!W146+'St 1.2'!W146+'St 1.3'!W146</f>
        <v>19282.817088224394</v>
      </c>
      <c r="X146" s="145"/>
      <c r="Y146" s="144">
        <f>+'St 1.1'!Y146+'St 1.2'!Y146+'St 1.3'!Y146</f>
        <v>0</v>
      </c>
      <c r="Z146" s="144">
        <f>+'St 1.1'!Z146+'St 1.2'!Z146+'St 1.3'!Z146</f>
        <v>1262.2300000000223</v>
      </c>
      <c r="AA146" s="144">
        <f>+'St 1.1'!AA146+'St 1.2'!AA146+'St 1.3'!AA146</f>
        <v>1039.309999999989</v>
      </c>
      <c r="AB146" s="144">
        <f>+'St 1.1'!AB146+'St 1.2'!AB146+'St 1.3'!AB146</f>
        <v>1627.699999999993</v>
      </c>
      <c r="AC146" s="144">
        <f>+'St 1.1'!AC146+'St 1.2'!AC146+'St 1.3'!AC146</f>
        <v>1335.9400000000164</v>
      </c>
      <c r="AD146" s="144">
        <f>+'St 1.1'!AD146+'St 1.2'!AD146+'St 1.3'!AD146</f>
        <v>-305.59000000001788</v>
      </c>
      <c r="AE146" s="144">
        <f>+'St 1.1'!AE146+'St 1.2'!AE146+'St 1.3'!AE146</f>
        <v>4000.2899999999954</v>
      </c>
      <c r="AF146" s="144">
        <f>+'St 1.1'!AF146+'St 1.2'!AF146+'St 1.3'!AF146</f>
        <v>1241.8800000000374</v>
      </c>
      <c r="AG146" s="144">
        <f>+'St 1.1'!AG146+'St 1.2'!AG146+'St 1.3'!AG146</f>
        <v>2064.9799999999459</v>
      </c>
    </row>
    <row r="147" spans="1:33">
      <c r="B147" s="7" t="s">
        <v>46</v>
      </c>
      <c r="C147" s="211"/>
      <c r="D147" s="142">
        <f>+'St 1.1'!D147+'St 1.2'!D147+'St 1.3'!D147</f>
        <v>0</v>
      </c>
      <c r="E147" s="142">
        <f>+'St 1.1'!E147+'St 1.2'!E147+'St 1.3'!E147</f>
        <v>0</v>
      </c>
      <c r="F147" s="142">
        <f>+'St 1.1'!F147+'St 1.2'!F147+'St 1.3'!F147</f>
        <v>0</v>
      </c>
      <c r="G147" s="142">
        <f>+'St 1.1'!G147+'St 1.2'!G147+'St 1.3'!G147</f>
        <v>0</v>
      </c>
      <c r="H147" s="142">
        <f>+'St 1.1'!H147+'St 1.2'!H147+'St 1.3'!H147</f>
        <v>0</v>
      </c>
      <c r="I147" s="142">
        <f>+'St 1.1'!I147+'St 1.2'!I147+'St 1.3'!I147</f>
        <v>0</v>
      </c>
      <c r="J147" s="142">
        <f>+'St 1.1'!J147+'St 1.2'!J147+'St 1.3'!J147</f>
        <v>0</v>
      </c>
      <c r="K147" s="142">
        <f>+'St 1.1'!K147+'St 1.2'!K147+'St 1.3'!K147</f>
        <v>0</v>
      </c>
      <c r="L147" s="142">
        <f>+'St 1.1'!L147+'St 1.2'!L147+'St 1.3'!L147</f>
        <v>0</v>
      </c>
      <c r="M147" s="142">
        <f>+'St 1.1'!M147+'St 1.2'!M147+'St 1.3'!M147</f>
        <v>0</v>
      </c>
      <c r="N147" s="143"/>
      <c r="O147" s="144">
        <f>+'St 1.1'!O147+'St 1.2'!O147+'St 1.3'!O147</f>
        <v>0</v>
      </c>
      <c r="P147" s="144">
        <f>+'St 1.1'!P147+'St 1.2'!P147+'St 1.3'!P147</f>
        <v>0</v>
      </c>
      <c r="Q147" s="144">
        <f>+'St 1.1'!Q147+'St 1.2'!Q147+'St 1.3'!Q147</f>
        <v>0</v>
      </c>
      <c r="R147" s="144">
        <f>+'St 1.1'!R147+'St 1.2'!R147+'St 1.3'!R147</f>
        <v>0</v>
      </c>
      <c r="S147" s="144">
        <f>+'St 1.1'!S147+'St 1.2'!S147+'St 1.3'!S147</f>
        <v>0</v>
      </c>
      <c r="T147" s="144">
        <f>+'St 1.1'!T147+'St 1.2'!T147+'St 1.3'!T147</f>
        <v>0</v>
      </c>
      <c r="U147" s="144">
        <f>+'St 1.1'!U147+'St 1.2'!U147+'St 1.3'!U147</f>
        <v>0</v>
      </c>
      <c r="V147" s="144">
        <f>+'St 1.1'!V147+'St 1.2'!V147+'St 1.3'!V147</f>
        <v>0</v>
      </c>
      <c r="W147" s="144">
        <f>+'St 1.1'!W147+'St 1.2'!W147+'St 1.3'!W147</f>
        <v>0</v>
      </c>
      <c r="X147" s="145"/>
      <c r="Y147" s="144">
        <f>+'St 1.1'!Y147+'St 1.2'!Y147+'St 1.3'!Y147</f>
        <v>0</v>
      </c>
      <c r="Z147" s="144">
        <f>+'St 1.1'!Z147+'St 1.2'!Z147+'St 1.3'!Z147</f>
        <v>0</v>
      </c>
      <c r="AA147" s="144">
        <f>+'St 1.1'!AA147+'St 1.2'!AA147+'St 1.3'!AA147</f>
        <v>0</v>
      </c>
      <c r="AB147" s="144">
        <f>+'St 1.1'!AB147+'St 1.2'!AB147+'St 1.3'!AB147</f>
        <v>0</v>
      </c>
      <c r="AC147" s="144">
        <f>+'St 1.1'!AC147+'St 1.2'!AC147+'St 1.3'!AC147</f>
        <v>0</v>
      </c>
      <c r="AD147" s="144">
        <f>+'St 1.1'!AD147+'St 1.2'!AD147+'St 1.3'!AD147</f>
        <v>0</v>
      </c>
      <c r="AE147" s="144">
        <f>+'St 1.1'!AE147+'St 1.2'!AE147+'St 1.3'!AE147</f>
        <v>0</v>
      </c>
      <c r="AF147" s="144">
        <f>+'St 1.1'!AF147+'St 1.2'!AF147+'St 1.3'!AF147</f>
        <v>0</v>
      </c>
      <c r="AG147" s="144">
        <f>+'St 1.1'!AG147+'St 1.2'!AG147+'St 1.3'!AG147</f>
        <v>0</v>
      </c>
    </row>
    <row r="148" spans="1:33">
      <c r="B148" s="6" t="s">
        <v>317</v>
      </c>
      <c r="C148" s="211"/>
      <c r="D148" s="142">
        <f>+'St 1.1'!D148+'St 1.2'!D148+'St 1.3'!D148</f>
        <v>0</v>
      </c>
      <c r="E148" s="142">
        <f>+'St 1.1'!E148+'St 1.2'!E148+'St 1.3'!E148</f>
        <v>0</v>
      </c>
      <c r="F148" s="142">
        <f>+'St 1.1'!F148+'St 1.2'!F148+'St 1.3'!F148</f>
        <v>0</v>
      </c>
      <c r="G148" s="142">
        <f>+'St 1.1'!G148+'St 1.2'!G148+'St 1.3'!G148</f>
        <v>0</v>
      </c>
      <c r="H148" s="142">
        <f>+'St 1.1'!H148+'St 1.2'!H148+'St 1.3'!H148</f>
        <v>0</v>
      </c>
      <c r="I148" s="142">
        <f>+'St 1.1'!I148+'St 1.2'!I148+'St 1.3'!I148</f>
        <v>0</v>
      </c>
      <c r="J148" s="142">
        <f>+'St 1.1'!J148+'St 1.2'!J148+'St 1.3'!J148</f>
        <v>0</v>
      </c>
      <c r="K148" s="142">
        <f>+'St 1.1'!K148+'St 1.2'!K148+'St 1.3'!K148</f>
        <v>0</v>
      </c>
      <c r="L148" s="142">
        <f>+'St 1.1'!L148+'St 1.2'!L148+'St 1.3'!L148</f>
        <v>0</v>
      </c>
      <c r="M148" s="142">
        <f>+'St 1.1'!M148+'St 1.2'!M148+'St 1.3'!M148</f>
        <v>0</v>
      </c>
      <c r="N148" s="143"/>
      <c r="O148" s="144">
        <f>+'St 1.1'!O148+'St 1.2'!O148+'St 1.3'!O148</f>
        <v>0</v>
      </c>
      <c r="P148" s="144">
        <f>+'St 1.1'!P148+'St 1.2'!P148+'St 1.3'!P148</f>
        <v>0</v>
      </c>
      <c r="Q148" s="144">
        <f>+'St 1.1'!Q148+'St 1.2'!Q148+'St 1.3'!Q148</f>
        <v>0</v>
      </c>
      <c r="R148" s="144">
        <f>+'St 1.1'!R148+'St 1.2'!R148+'St 1.3'!R148</f>
        <v>0</v>
      </c>
      <c r="S148" s="144">
        <f>+'St 1.1'!S148+'St 1.2'!S148+'St 1.3'!S148</f>
        <v>0</v>
      </c>
      <c r="T148" s="144">
        <f>+'St 1.1'!T148+'St 1.2'!T148+'St 1.3'!T148</f>
        <v>0</v>
      </c>
      <c r="U148" s="144">
        <f>+'St 1.1'!U148+'St 1.2'!U148+'St 1.3'!U148</f>
        <v>0</v>
      </c>
      <c r="V148" s="144">
        <f>+'St 1.1'!V148+'St 1.2'!V148+'St 1.3'!V148</f>
        <v>0</v>
      </c>
      <c r="W148" s="144">
        <f>+'St 1.1'!W148+'St 1.2'!W148+'St 1.3'!W148</f>
        <v>0</v>
      </c>
      <c r="X148" s="145"/>
      <c r="Y148" s="144">
        <f>+'St 1.1'!Y148+'St 1.2'!Y148+'St 1.3'!Y148</f>
        <v>0</v>
      </c>
      <c r="Z148" s="144">
        <f>+'St 1.1'!Z148+'St 1.2'!Z148+'St 1.3'!Z148</f>
        <v>0</v>
      </c>
      <c r="AA148" s="144">
        <f>+'St 1.1'!AA148+'St 1.2'!AA148+'St 1.3'!AA148</f>
        <v>0</v>
      </c>
      <c r="AB148" s="144">
        <f>+'St 1.1'!AB148+'St 1.2'!AB148+'St 1.3'!AB148</f>
        <v>0</v>
      </c>
      <c r="AC148" s="144">
        <f>+'St 1.1'!AC148+'St 1.2'!AC148+'St 1.3'!AC148</f>
        <v>0</v>
      </c>
      <c r="AD148" s="144">
        <f>+'St 1.1'!AD148+'St 1.2'!AD148+'St 1.3'!AD148</f>
        <v>0</v>
      </c>
      <c r="AE148" s="144">
        <f>+'St 1.1'!AE148+'St 1.2'!AE148+'St 1.3'!AE148</f>
        <v>0</v>
      </c>
      <c r="AF148" s="144">
        <f>+'St 1.1'!AF148+'St 1.2'!AF148+'St 1.3'!AF148</f>
        <v>0</v>
      </c>
      <c r="AG148" s="144">
        <f>+'St 1.1'!AG148+'St 1.2'!AG148+'St 1.3'!AG148</f>
        <v>0</v>
      </c>
    </row>
    <row r="149" spans="1:33">
      <c r="B149" s="6" t="s">
        <v>108</v>
      </c>
      <c r="C149" s="211"/>
      <c r="D149" s="142">
        <f>+'St 1.1'!D149+'St 1.2'!D149+'St 1.3'!D149</f>
        <v>501.50298067636658</v>
      </c>
      <c r="E149" s="142">
        <f>+'St 1.1'!E149+'St 1.2'!E149+'St 1.3'!E149</f>
        <v>633.00808357195262</v>
      </c>
      <c r="F149" s="142">
        <f>+'St 1.1'!F149+'St 1.2'!F149+'St 1.3'!F149</f>
        <v>667.92727493543475</v>
      </c>
      <c r="G149" s="142">
        <f>+'St 1.1'!G149+'St 1.2'!G149+'St 1.3'!G149</f>
        <v>674.1876145323431</v>
      </c>
      <c r="H149" s="142">
        <f>+'St 1.1'!H149+'St 1.2'!H149+'St 1.3'!H149</f>
        <v>320.53264625253024</v>
      </c>
      <c r="I149" s="142">
        <f>+'St 1.1'!I149+'St 1.2'!I149+'St 1.3'!I149</f>
        <v>1568.7394147020682</v>
      </c>
      <c r="J149" s="142">
        <f>+'St 1.1'!J149+'St 1.2'!J149+'St 1.3'!J149</f>
        <v>6.2697365185840823</v>
      </c>
      <c r="K149" s="142">
        <f>+'St 1.1'!K149+'St 1.2'!K149+'St 1.3'!K149</f>
        <v>24.759842309123705</v>
      </c>
      <c r="L149" s="142">
        <f>+'St 1.1'!L149+'St 1.2'!L149+'St 1.3'!L149</f>
        <v>16.246438872104143</v>
      </c>
      <c r="M149" s="142">
        <f>+'St 1.1'!M149+'St 1.2'!M149+'St 1.3'!M149</f>
        <v>12.92316769250646</v>
      </c>
      <c r="N149" s="143"/>
      <c r="O149" s="144">
        <f>+'St 1.1'!O149+'St 1.2'!O149+'St 1.3'!O149</f>
        <v>282.98676417359582</v>
      </c>
      <c r="P149" s="144">
        <f>+'St 1.1'!P149+'St 1.2'!P149+'St 1.3'!P149</f>
        <v>74.285410047231693</v>
      </c>
      <c r="Q149" s="144">
        <f>+'St 1.1'!Q149+'St 1.2'!Q149+'St 1.3'!Q149</f>
        <v>12.376923274197477</v>
      </c>
      <c r="R149" s="144">
        <f>+'St 1.1'!R149+'St 1.2'!R149+'St 1.3'!R149</f>
        <v>-708.54172728718243</v>
      </c>
      <c r="S149" s="144">
        <f>+'St 1.1'!S149+'St 1.2'!S149+'St 1.3'!S149</f>
        <v>2496.2258152916875</v>
      </c>
      <c r="T149" s="144">
        <f>+'St 1.1'!T149+'St 1.2'!T149+'St 1.3'!T149</f>
        <v>-3126.6791478899486</v>
      </c>
      <c r="U149" s="144">
        <f>+'St 1.1'!U149+'St 1.2'!U149+'St 1.3'!U149</f>
        <v>18.490105790539623</v>
      </c>
      <c r="V149" s="144">
        <f>+'St 1.1'!V149+'St 1.2'!V149+'St 1.3'!V149</f>
        <v>-8.5134034370195639</v>
      </c>
      <c r="W149" s="144">
        <f>+'St 1.1'!W149+'St 1.2'!W149+'St 1.3'!W149</f>
        <v>-3.3232711795976804</v>
      </c>
      <c r="X149" s="145"/>
      <c r="Y149" s="144">
        <f>+'St 1.1'!Y149+'St 1.2'!Y149+'St 1.3'!Y149</f>
        <v>0</v>
      </c>
      <c r="Z149" s="144">
        <f>+'St 1.1'!Z149+'St 1.2'!Z149+'St 1.3'!Z149</f>
        <v>0</v>
      </c>
      <c r="AA149" s="144">
        <f>+'St 1.1'!AA149+'St 1.2'!AA149+'St 1.3'!AA149</f>
        <v>0</v>
      </c>
      <c r="AB149" s="144">
        <f>+'St 1.1'!AB149+'St 1.2'!AB149+'St 1.3'!AB149</f>
        <v>0</v>
      </c>
      <c r="AC149" s="144">
        <f>+'St 1.1'!AC149+'St 1.2'!AC149+'St 1.3'!AC149</f>
        <v>0</v>
      </c>
      <c r="AD149" s="144">
        <f>+'St 1.1'!AD149+'St 1.2'!AD149+'St 1.3'!AD149</f>
        <v>0</v>
      </c>
      <c r="AE149" s="144">
        <f>+'St 1.1'!AE149+'St 1.2'!AE149+'St 1.3'!AE149</f>
        <v>0</v>
      </c>
      <c r="AF149" s="144">
        <f>+'St 1.1'!AF149+'St 1.2'!AF149+'St 1.3'!AF149</f>
        <v>0</v>
      </c>
      <c r="AG149" s="144">
        <f>+'St 1.1'!AG149+'St 1.2'!AG149+'St 1.3'!AG149</f>
        <v>0</v>
      </c>
    </row>
    <row r="150" spans="1:33">
      <c r="B150" s="6" t="s">
        <v>48</v>
      </c>
      <c r="C150" s="211"/>
      <c r="D150" s="142">
        <f>+'St 1.1'!D150+'St 1.2'!D150+'St 1.3'!D150</f>
        <v>24.75</v>
      </c>
      <c r="E150" s="142">
        <f>+'St 1.1'!E150+'St 1.2'!E150+'St 1.3'!E150</f>
        <v>0</v>
      </c>
      <c r="F150" s="142">
        <f>+'St 1.1'!F150+'St 1.2'!F150+'St 1.3'!F150</f>
        <v>0</v>
      </c>
      <c r="G150" s="142">
        <f>+'St 1.1'!G150+'St 1.2'!G150+'St 1.3'!G150</f>
        <v>0</v>
      </c>
      <c r="H150" s="142">
        <f>+'St 1.1'!H150+'St 1.2'!H150+'St 1.3'!H150</f>
        <v>0</v>
      </c>
      <c r="I150" s="142">
        <f>+'St 1.1'!I150+'St 1.2'!I150+'St 1.3'!I150</f>
        <v>0</v>
      </c>
      <c r="J150" s="142">
        <f>+'St 1.1'!J150+'St 1.2'!J150+'St 1.3'!J150</f>
        <v>0</v>
      </c>
      <c r="K150" s="142">
        <f>+'St 1.1'!K150+'St 1.2'!K150+'St 1.3'!K150</f>
        <v>18.668347570054543</v>
      </c>
      <c r="L150" s="142">
        <f>+'St 1.1'!L150+'St 1.2'!L150+'St 1.3'!L150</f>
        <v>2.9931339266972548</v>
      </c>
      <c r="M150" s="142">
        <f>+'St 1.1'!M150+'St 1.2'!M150+'St 1.3'!M150</f>
        <v>3.7573304410700024</v>
      </c>
      <c r="N150" s="148"/>
      <c r="O150" s="142">
        <f>+'St 1.1'!O150+'St 1.2'!O150+'St 1.3'!O150</f>
        <v>-24.75</v>
      </c>
      <c r="P150" s="142">
        <f>+'St 1.1'!P150+'St 1.2'!P150+'St 1.3'!P150</f>
        <v>0</v>
      </c>
      <c r="Q150" s="142">
        <f>+'St 1.1'!Q150+'St 1.2'!Q150+'St 1.3'!Q150</f>
        <v>0</v>
      </c>
      <c r="R150" s="142">
        <f>+'St 1.1'!R150+'St 1.2'!R150+'St 1.3'!R150</f>
        <v>0</v>
      </c>
      <c r="S150" s="142">
        <f>+'St 1.1'!S150+'St 1.2'!S150+'St 1.3'!S150</f>
        <v>0</v>
      </c>
      <c r="T150" s="142">
        <f>+'St 1.1'!T150+'St 1.2'!T150+'St 1.3'!T150</f>
        <v>0</v>
      </c>
      <c r="U150" s="142">
        <f>+'St 1.1'!U150+'St 1.2'!U150+'St 1.3'!U150</f>
        <v>18.668347570054543</v>
      </c>
      <c r="V150" s="142">
        <f>+'St 1.1'!V150+'St 1.2'!V150+'St 1.3'!V150</f>
        <v>-15.675213643357289</v>
      </c>
      <c r="W150" s="142">
        <f>+'St 1.1'!W150+'St 1.2'!W150+'St 1.3'!W150</f>
        <v>0.76419651437274783</v>
      </c>
      <c r="X150" s="145"/>
      <c r="Y150" s="144">
        <f>+'St 1.1'!Y150+'St 1.2'!Y150+'St 1.3'!Y150</f>
        <v>0</v>
      </c>
      <c r="Z150" s="144">
        <f>+'St 1.1'!Z150+'St 1.2'!Z150+'St 1.3'!Z150</f>
        <v>0</v>
      </c>
      <c r="AA150" s="144">
        <f>+'St 1.1'!AA150+'St 1.2'!AA150+'St 1.3'!AA150</f>
        <v>0</v>
      </c>
      <c r="AB150" s="144">
        <f>+'St 1.1'!AB150+'St 1.2'!AB150+'St 1.3'!AB150</f>
        <v>0</v>
      </c>
      <c r="AC150" s="144">
        <f>+'St 1.1'!AC150+'St 1.2'!AC150+'St 1.3'!AC150</f>
        <v>0</v>
      </c>
      <c r="AD150" s="144">
        <f>+'St 1.1'!AD150+'St 1.2'!AD150+'St 1.3'!AD150</f>
        <v>0</v>
      </c>
      <c r="AE150" s="144">
        <f>+'St 1.1'!AE150+'St 1.2'!AE150+'St 1.3'!AE150</f>
        <v>0</v>
      </c>
      <c r="AF150" s="144">
        <f>+'St 1.1'!AF150+'St 1.2'!AF150+'St 1.3'!AF150</f>
        <v>0</v>
      </c>
      <c r="AG150" s="144">
        <f>+'St 1.1'!AG150+'St 1.2'!AG150+'St 1.3'!AG150</f>
        <v>0</v>
      </c>
    </row>
    <row r="151" spans="1:33">
      <c r="B151" s="6" t="s">
        <v>325</v>
      </c>
      <c r="C151" s="211"/>
      <c r="D151" s="142">
        <f>+'St 1.1'!D151+'St 1.2'!D151+'St 1.3'!D151</f>
        <v>69303.126539342367</v>
      </c>
      <c r="E151" s="142">
        <f>+'St 1.1'!E151+'St 1.2'!E151+'St 1.3'!E151</f>
        <v>39579.679476281774</v>
      </c>
      <c r="F151" s="142">
        <f>+'St 1.1'!F151+'St 1.2'!F151+'St 1.3'!F151</f>
        <v>82378.150819779155</v>
      </c>
      <c r="G151" s="142">
        <f>+'St 1.1'!G151+'St 1.2'!G151+'St 1.3'!G151</f>
        <v>76501.275608838856</v>
      </c>
      <c r="H151" s="142">
        <f>+'St 1.1'!H151+'St 1.2'!H151+'St 1.3'!H151</f>
        <v>20502.433563327446</v>
      </c>
      <c r="I151" s="142">
        <f>+'St 1.1'!I151+'St 1.2'!I151+'St 1.3'!I151</f>
        <v>39101.394353458811</v>
      </c>
      <c r="J151" s="142">
        <f>+'St 1.1'!J151+'St 1.2'!J151+'St 1.3'!J151</f>
        <v>36246.112800110415</v>
      </c>
      <c r="K151" s="142">
        <f>+'St 1.1'!K151+'St 1.2'!K151+'St 1.3'!K151</f>
        <v>90664.882392034531</v>
      </c>
      <c r="L151" s="142">
        <f>+'St 1.1'!L151+'St 1.2'!L151+'St 1.3'!L151</f>
        <v>112971.58000098098</v>
      </c>
      <c r="M151" s="142">
        <f>+'St 1.1'!M151+'St 1.2'!M151+'St 1.3'!M151</f>
        <v>117861.9389355468</v>
      </c>
      <c r="N151" s="143"/>
      <c r="O151" s="144">
        <f>+'St 1.1'!O151+'St 1.2'!O151+'St 1.3'!O151</f>
        <v>-29723.202863060589</v>
      </c>
      <c r="P151" s="144">
        <f>+'St 1.1'!P151+'St 1.2'!P151+'St 1.3'!P151</f>
        <v>42798.521643497385</v>
      </c>
      <c r="Q151" s="144">
        <f>+'St 1.1'!Q151+'St 1.2'!Q151+'St 1.3'!Q151</f>
        <v>-5876.9622109403099</v>
      </c>
      <c r="R151" s="144">
        <f>+'St 1.1'!R151+'St 1.2'!R151+'St 1.3'!R151</f>
        <v>-55998.8179455114</v>
      </c>
      <c r="S151" s="144">
        <f>+'St 1.1'!S151+'St 1.2'!S151+'St 1.3'!S151</f>
        <v>18598.914290131361</v>
      </c>
      <c r="T151" s="144">
        <f>+'St 1.1'!T151+'St 1.2'!T151+'St 1.3'!T151</f>
        <v>-2855.35015334839</v>
      </c>
      <c r="U151" s="144">
        <f>+'St 1.1'!U151+'St 1.2'!U151+'St 1.3'!U151</f>
        <v>54419.01569192412</v>
      </c>
      <c r="V151" s="144">
        <f>+'St 1.1'!V151+'St 1.2'!V151+'St 1.3'!V151</f>
        <v>22306.757608946453</v>
      </c>
      <c r="W151" s="144">
        <f>+'St 1.1'!W151+'St 1.2'!W151+'St 1.3'!W151</f>
        <v>4890.6289345658115</v>
      </c>
      <c r="X151" s="145"/>
      <c r="Y151" s="144">
        <f>+'St 1.1'!Y151+'St 1.2'!Y151+'St 1.3'!Y151</f>
        <v>0</v>
      </c>
      <c r="Z151" s="144">
        <f>+'St 1.1'!Z151+'St 1.2'!Z151+'St 1.3'!Z151</f>
        <v>0</v>
      </c>
      <c r="AA151" s="144">
        <f>+'St 1.1'!AA151+'St 1.2'!AA151+'St 1.3'!AA151</f>
        <v>0</v>
      </c>
      <c r="AB151" s="144">
        <f>+'St 1.1'!AB151+'St 1.2'!AB151+'St 1.3'!AB151</f>
        <v>0</v>
      </c>
      <c r="AC151" s="144">
        <f>+'St 1.1'!AC151+'St 1.2'!AC151+'St 1.3'!AC151</f>
        <v>0</v>
      </c>
      <c r="AD151" s="144">
        <f>+'St 1.1'!AD151+'St 1.2'!AD151+'St 1.3'!AD151</f>
        <v>0</v>
      </c>
      <c r="AE151" s="144">
        <f>+'St 1.1'!AE151+'St 1.2'!AE151+'St 1.3'!AE151</f>
        <v>0</v>
      </c>
      <c r="AF151" s="144">
        <f>+'St 1.1'!AF151+'St 1.2'!AF151+'St 1.3'!AF151</f>
        <v>0</v>
      </c>
      <c r="AG151" s="144">
        <f>+'St 1.1'!AG151+'St 1.2'!AG151+'St 1.3'!AG151</f>
        <v>0</v>
      </c>
    </row>
    <row r="152" spans="1:33">
      <c r="B152" s="8" t="s">
        <v>101</v>
      </c>
      <c r="C152" s="211"/>
      <c r="D152" s="142">
        <f>+'St 1.1'!D152+'St 1.2'!D152+'St 1.3'!D152</f>
        <v>722326.51679518167</v>
      </c>
      <c r="E152" s="142">
        <f>+'St 1.1'!E152+'St 1.2'!E152+'St 1.3'!E152</f>
        <v>745812.86370967177</v>
      </c>
      <c r="F152" s="142">
        <f>+'St 1.1'!F152+'St 1.2'!F152+'St 1.3'!F152</f>
        <v>841876.99596763041</v>
      </c>
      <c r="G152" s="142">
        <f>+'St 1.1'!G152+'St 1.2'!G152+'St 1.3'!G152</f>
        <v>972909.91171698563</v>
      </c>
      <c r="H152" s="142">
        <f>+'St 1.1'!H152+'St 1.2'!H152+'St 1.3'!H152</f>
        <v>1022680.9504800704</v>
      </c>
      <c r="I152" s="142">
        <f>+'St 1.1'!I152+'St 1.2'!I152+'St 1.3'!I152</f>
        <v>1142860.3568724587</v>
      </c>
      <c r="J152" s="142">
        <f>+'St 1.1'!J152+'St 1.2'!J152+'St 1.3'!J152</f>
        <v>1132532.3602736406</v>
      </c>
      <c r="K152" s="142">
        <f>+'St 1.1'!K152+'St 1.2'!K152+'St 1.3'!K152</f>
        <v>1279825.935576403</v>
      </c>
      <c r="L152" s="142">
        <f>+'St 1.1'!L152+'St 1.2'!L152+'St 1.3'!L152</f>
        <v>1608687.1029644951</v>
      </c>
      <c r="M152" s="142">
        <f>+'St 1.1'!M152+'St 1.2'!M152+'St 1.3'!M152</f>
        <v>1744832.6026697834</v>
      </c>
      <c r="N152" s="143"/>
      <c r="O152" s="144">
        <f>+'St 1.1'!O152+'St 1.2'!O152+'St 1.3'!O152</f>
        <v>-777.59094670606805</v>
      </c>
      <c r="P152" s="144">
        <f>+'St 1.1'!P152+'St 1.2'!P152+'St 1.3'!P152</f>
        <v>58952.091629975046</v>
      </c>
      <c r="Q152" s="144">
        <f>+'St 1.1'!Q152+'St 1.2'!Q152+'St 1.3'!Q152</f>
        <v>142713.07685159292</v>
      </c>
      <c r="R152" s="144">
        <f>+'St 1.1'!R152+'St 1.2'!R152+'St 1.3'!R152</f>
        <v>10264.764230799205</v>
      </c>
      <c r="S152" s="144">
        <f>+'St 1.1'!S152+'St 1.2'!S152+'St 1.3'!S152</f>
        <v>165491.82838280176</v>
      </c>
      <c r="T152" s="144">
        <f>+'St 1.1'!T152+'St 1.2'!T152+'St 1.3'!T152</f>
        <v>-40245.559750002285</v>
      </c>
      <c r="U152" s="144">
        <f>+'St 1.1'!U152+'St 1.2'!U152+'St 1.3'!U152</f>
        <v>111139.06076533618</v>
      </c>
      <c r="V152" s="144">
        <f>+'St 1.1'!V152+'St 1.2'!V152+'St 1.3'!V152</f>
        <v>230236.11000248801</v>
      </c>
      <c r="W152" s="144">
        <f>+'St 1.1'!W152+'St 1.2'!W152+'St 1.3'!W152</f>
        <v>159165.69162742596</v>
      </c>
      <c r="X152" s="145"/>
      <c r="Y152" s="144">
        <f>+'St 1.1'!Y152+'St 1.2'!Y152+'St 1.3'!Y152</f>
        <v>22775.065689093208</v>
      </c>
      <c r="Z152" s="144">
        <f>+'St 1.1'!Z152+'St 1.2'!Z152+'St 1.3'!Z152</f>
        <v>35430.388983966637</v>
      </c>
      <c r="AA152" s="144">
        <f>+'St 1.1'!AA152+'St 1.2'!AA152+'St 1.3'!AA152</f>
        <v>-9709.4140481617778</v>
      </c>
      <c r="AB152" s="144">
        <f>+'St 1.1'!AB152+'St 1.2'!AB152+'St 1.3'!AB152</f>
        <v>38026.528082737641</v>
      </c>
      <c r="AC152" s="144">
        <f>+'St 1.1'!AC152+'St 1.2'!AC152+'St 1.3'!AC152</f>
        <v>-45274.184102589417</v>
      </c>
      <c r="AD152" s="144">
        <f>+'St 1.1'!AD152+'St 1.2'!AD152+'St 1.3'!AD152</f>
        <v>31063.123751484069</v>
      </c>
      <c r="AE152" s="144">
        <f>+'St 1.1'!AE152+'St 1.2'!AE152+'St 1.3'!AE152</f>
        <v>35021.622856726317</v>
      </c>
      <c r="AF152" s="144">
        <f>+'St 1.1'!AF152+'St 1.2'!AF152+'St 1.3'!AF152</f>
        <v>93532.595936166195</v>
      </c>
      <c r="AG152" s="144">
        <f>+'St 1.1'!AG152+'St 1.2'!AG152+'St 1.3'!AG152</f>
        <v>-24863.874184433629</v>
      </c>
    </row>
    <row r="153" spans="1:33" s="45" customFormat="1">
      <c r="A153" s="38"/>
      <c r="B153" s="5" t="s">
        <v>9</v>
      </c>
      <c r="C153" s="209" t="s">
        <v>296</v>
      </c>
      <c r="D153" s="139">
        <f>+'St 1.1'!D153+'St 1.2'!D153+'St 1.3'!D153</f>
        <v>5780296.1992789032</v>
      </c>
      <c r="E153" s="139">
        <f>+'St 1.1'!E153+'St 1.2'!E153+'St 1.3'!E153</f>
        <v>6684466.9745584698</v>
      </c>
      <c r="F153" s="139">
        <f>+'St 1.1'!F153+'St 1.2'!F153+'St 1.3'!F153</f>
        <v>7606751.2810026035</v>
      </c>
      <c r="G153" s="139">
        <f>+'St 1.1'!G153+'St 1.2'!G153+'St 1.3'!G153</f>
        <v>8377058.3132709414</v>
      </c>
      <c r="H153" s="139">
        <f>+'St 1.1'!H153+'St 1.2'!H153+'St 1.3'!H153</f>
        <v>9553819.6894936934</v>
      </c>
      <c r="I153" s="139">
        <f>+'St 1.1'!I153+'St 1.2'!I153+'St 1.3'!I153</f>
        <v>10867839.68345538</v>
      </c>
      <c r="J153" s="139">
        <f>+'St 1.1'!J153+'St 1.2'!J153+'St 1.3'!J153</f>
        <v>12334021.379213026</v>
      </c>
      <c r="K153" s="139">
        <f>+'St 1.1'!K153+'St 1.2'!K153+'St 1.3'!K153</f>
        <v>13511419.786185702</v>
      </c>
      <c r="L153" s="139">
        <f>+'St 1.1'!L153+'St 1.2'!L153+'St 1.3'!L153</f>
        <v>14956570.341463927</v>
      </c>
      <c r="M153" s="139">
        <f>+'St 1.1'!M153+'St 1.2'!M153+'St 1.3'!M153</f>
        <v>18067683.126655184</v>
      </c>
      <c r="N153" s="146"/>
      <c r="O153" s="147">
        <f>+'St 1.1'!O153+'St 1.2'!O153+'St 1.3'!O153</f>
        <v>857845.0035536472</v>
      </c>
      <c r="P153" s="147">
        <f>+'St 1.1'!P153+'St 1.2'!P153+'St 1.3'!P153</f>
        <v>812377.42591881379</v>
      </c>
      <c r="Q153" s="147">
        <f>+'St 1.1'!Q153+'St 1.2'!Q153+'St 1.3'!Q153</f>
        <v>718178.62473287934</v>
      </c>
      <c r="R153" s="147">
        <f>+'St 1.1'!R153+'St 1.2'!R153+'St 1.3'!R153</f>
        <v>1017758.375910994</v>
      </c>
      <c r="S153" s="147">
        <f>+'St 1.1'!S153+'St 1.2'!S153+'St 1.3'!S153</f>
        <v>1356447.7402657601</v>
      </c>
      <c r="T153" s="147">
        <f>+'St 1.1'!T153+'St 1.2'!T153+'St 1.3'!T153</f>
        <v>1304192.3688047561</v>
      </c>
      <c r="U153" s="147">
        <f>+'St 1.1'!U153+'St 1.2'!U153+'St 1.3'!U153</f>
        <v>999245.69613841304</v>
      </c>
      <c r="V153" s="147">
        <f>+'St 1.1'!V153+'St 1.2'!V153+'St 1.3'!V153</f>
        <v>1329398.7994310958</v>
      </c>
      <c r="W153" s="147">
        <f>+'St 1.1'!W153+'St 1.2'!W153+'St 1.3'!W153</f>
        <v>2836369.701487944</v>
      </c>
      <c r="X153" s="141"/>
      <c r="Y153" s="147">
        <f>+'St 1.1'!Y153+'St 1.2'!Y153+'St 1.3'!Y153</f>
        <v>52720.572582494118</v>
      </c>
      <c r="Z153" s="147">
        <f>+'St 1.1'!Z153+'St 1.2'!Z153+'St 1.3'!Z153</f>
        <v>112692.11535214502</v>
      </c>
      <c r="AA153" s="147">
        <f>+'St 1.1'!AA153+'St 1.2'!AA153+'St 1.3'!AA153</f>
        <v>94675.704979439732</v>
      </c>
      <c r="AB153" s="147">
        <f>+'St 1.1'!AB153+'St 1.2'!AB153+'St 1.3'!AB153</f>
        <v>172907.99756544287</v>
      </c>
      <c r="AC153" s="147">
        <f>+'St 1.1'!AC153+'St 1.2'!AC153+'St 1.3'!AC153</f>
        <v>-11831.422816148559</v>
      </c>
      <c r="AD153" s="147">
        <f>+'St 1.1'!AD153+'St 1.2'!AD153+'St 1.3'!AD153</f>
        <v>153980.39446269919</v>
      </c>
      <c r="AE153" s="147">
        <f>+'St 1.1'!AE153+'St 1.2'!AE153+'St 1.3'!AE153</f>
        <v>206578.09018302005</v>
      </c>
      <c r="AF153" s="147">
        <f>+'St 1.1'!AF153+'St 1.2'!AF153+'St 1.3'!AF153</f>
        <v>164743.12937817769</v>
      </c>
      <c r="AG153" s="147">
        <f>+'St 1.1'!AG153+'St 1.2'!AG153+'St 1.3'!AG153</f>
        <v>274301.83741915028</v>
      </c>
    </row>
    <row r="154" spans="1:33">
      <c r="B154" s="208" t="s">
        <v>40</v>
      </c>
      <c r="C154" s="211"/>
      <c r="D154" s="142"/>
      <c r="E154" s="142">
        <f>+'St 1.1'!E154+'St 1.2'!E154+'St 1.3'!E154</f>
        <v>5752301.9219271559</v>
      </c>
      <c r="F154" s="142">
        <f>+'St 1.1'!F154+'St 1.2'!F154+'St 1.3'!F154</f>
        <v>6486540.0274623223</v>
      </c>
      <c r="G154" s="142">
        <f>+'St 1.1'!G154+'St 1.2'!G154+'St 1.3'!G154</f>
        <v>6950811.6784244664</v>
      </c>
      <c r="H154" s="142">
        <f>+'St 1.1'!H154+'St 1.2'!H154+'St 1.3'!H154</f>
        <v>7888653.0245647263</v>
      </c>
      <c r="I154" s="142">
        <f>+'St 1.1'!I154+'St 1.2'!I154+'St 1.3'!I154</f>
        <v>9286395.8489287049</v>
      </c>
      <c r="J154" s="142">
        <f>+'St 1.1'!J154+'St 1.2'!J154+'St 1.3'!J154</f>
        <v>10390466.518570142</v>
      </c>
      <c r="K154" s="142">
        <f>+'St 1.1'!K154+'St 1.2'!K154+'St 1.3'!K154</f>
        <v>11595527.617570359</v>
      </c>
      <c r="L154" s="142">
        <f>+'St 1.1'!L154+'St 1.2'!L154+'St 1.3'!L154</f>
        <v>12687313.749804016</v>
      </c>
      <c r="M154" s="142">
        <f>+'St 1.1'!M154+'St 1.2'!M154+'St 1.3'!M154</f>
        <v>15085201.175093407</v>
      </c>
      <c r="N154" s="143"/>
      <c r="O154" s="144">
        <f>+'St 1.1'!O154+'St 1.2'!O154+'St 1.3'!O154</f>
        <v>758206.97651427996</v>
      </c>
      <c r="P154" s="144">
        <f>+'St 1.1'!P154+'St 1.2'!P154+'St 1.3'!P154</f>
        <v>668241.18462107691</v>
      </c>
      <c r="Q154" s="144">
        <f>+'St 1.1'!Q154+'St 1.2'!Q154+'St 1.3'!Q154</f>
        <v>376036.71298717405</v>
      </c>
      <c r="R154" s="144">
        <f>+'St 1.1'!R154+'St 1.2'!R154+'St 1.3'!R154</f>
        <v>871454.10197018785</v>
      </c>
      <c r="S154" s="144">
        <f>+'St 1.1'!S154+'St 1.2'!S154+'St 1.3'!S154</f>
        <v>1275191.4195554336</v>
      </c>
      <c r="T154" s="144">
        <f>+'St 1.1'!T154+'St 1.2'!T154+'St 1.3'!T154</f>
        <v>987835.83503836812</v>
      </c>
      <c r="U154" s="144">
        <f>+'St 1.1'!U154+'St 1.2'!U154+'St 1.3'!U154</f>
        <v>1055256.1526252415</v>
      </c>
      <c r="V154" s="144">
        <f>+'St 1.1'!V154+'St 1.2'!V154+'St 1.3'!V154</f>
        <v>1218125.5981336972</v>
      </c>
      <c r="W154" s="144">
        <f>+'St 1.1'!W154+'St 1.2'!W154+'St 1.3'!W154</f>
        <v>1934398.4247489714</v>
      </c>
      <c r="X154" s="145"/>
      <c r="Y154" s="144">
        <f>+'St 1.1'!Y154+'St 1.2'!Y154+'St 1.3'!Y154</f>
        <v>-9836.2258201885888</v>
      </c>
      <c r="Z154" s="144">
        <f>+'St 1.1'!Z154+'St 1.2'!Z154+'St 1.3'!Z154</f>
        <v>10482.427703581492</v>
      </c>
      <c r="AA154" s="144">
        <f>+'St 1.1'!AA154+'St 1.2'!AA154+'St 1.3'!AA154</f>
        <v>40209.032703723824</v>
      </c>
      <c r="AB154" s="144">
        <f>+'St 1.1'!AB154+'St 1.2'!AB154+'St 1.3'!AB154</f>
        <v>34743.620940854453</v>
      </c>
      <c r="AC154" s="144">
        <f>+'St 1.1'!AC154+'St 1.2'!AC154+'St 1.3'!AC154</f>
        <v>3774.4403960031377</v>
      </c>
      <c r="AD154" s="144">
        <f>+'St 1.1'!AD154+'St 1.2'!AD154+'St 1.3'!AD154</f>
        <v>30154.918888873181</v>
      </c>
      <c r="AE154" s="144">
        <f>+'St 1.1'!AE154+'St 1.2'!AE154+'St 1.3'!AE154</f>
        <v>40336.487568288976</v>
      </c>
      <c r="AF154" s="144">
        <f>+'St 1.1'!AF154+'St 1.2'!AF154+'St 1.3'!AF154</f>
        <v>46697.773541791321</v>
      </c>
      <c r="AG154" s="144">
        <f>+'St 1.1'!AG154+'St 1.2'!AG154+'St 1.3'!AG154</f>
        <v>17859.86502424239</v>
      </c>
    </row>
    <row r="155" spans="1:33">
      <c r="B155" s="6" t="s">
        <v>41</v>
      </c>
      <c r="C155" s="211"/>
      <c r="D155" s="142">
        <f>+'St 1.1'!D155+'St 1.2'!D155+'St 1.3'!D155</f>
        <v>0</v>
      </c>
      <c r="E155" s="142">
        <f>+'St 1.1'!E155+'St 1.2'!E155+'St 1.3'!E155</f>
        <v>0</v>
      </c>
      <c r="F155" s="142">
        <f>+'St 1.1'!F155+'St 1.2'!F155+'St 1.3'!F155</f>
        <v>0</v>
      </c>
      <c r="G155" s="142">
        <f>+'St 1.1'!G155+'St 1.2'!G155+'St 1.3'!G155</f>
        <v>14.16</v>
      </c>
      <c r="H155" s="142">
        <f>+'St 1.1'!H155+'St 1.2'!H155+'St 1.3'!H155</f>
        <v>14.02</v>
      </c>
      <c r="I155" s="142">
        <f>+'St 1.1'!I155+'St 1.2'!I155+'St 1.3'!I155</f>
        <v>13.16</v>
      </c>
      <c r="J155" s="142">
        <f>+'St 1.1'!J155+'St 1.2'!J155+'St 1.3'!J155</f>
        <v>13.16</v>
      </c>
      <c r="K155" s="142">
        <f>+'St 1.1'!K155+'St 1.2'!K155+'St 1.3'!K155</f>
        <v>14.24464908460622</v>
      </c>
      <c r="L155" s="142">
        <f>+'St 1.1'!L155+'St 1.2'!L155+'St 1.3'!L155</f>
        <v>18.2709872050694</v>
      </c>
      <c r="M155" s="142">
        <f>+'St 1.1'!M155+'St 1.2'!M155+'St 1.3'!M155</f>
        <v>22.935871930648663</v>
      </c>
      <c r="N155" s="143"/>
      <c r="O155" s="144">
        <f>+'St 1.1'!O155+'St 1.2'!O155+'St 1.3'!O155</f>
        <v>0</v>
      </c>
      <c r="P155" s="144">
        <f>+'St 1.1'!P155+'St 1.2'!P155+'St 1.3'!P155</f>
        <v>0</v>
      </c>
      <c r="Q155" s="144">
        <f>+'St 1.1'!Q155+'St 1.2'!Q155+'St 1.3'!Q155</f>
        <v>14.16</v>
      </c>
      <c r="R155" s="144">
        <f>+'St 1.1'!R155+'St 1.2'!R155+'St 1.3'!R155</f>
        <v>-0.14000000000000123</v>
      </c>
      <c r="S155" s="144">
        <f>+'St 1.1'!S155+'St 1.2'!S155+'St 1.3'!S155</f>
        <v>-0.85999999999999965</v>
      </c>
      <c r="T155" s="144">
        <f>+'St 1.1'!T155+'St 1.2'!T155+'St 1.3'!T155</f>
        <v>0</v>
      </c>
      <c r="U155" s="144">
        <f>+'St 1.1'!U155+'St 1.2'!U155+'St 1.3'!U155</f>
        <v>1.0846490846062207</v>
      </c>
      <c r="V155" s="144">
        <f>+'St 1.1'!V155+'St 1.2'!V155+'St 1.3'!V155</f>
        <v>4.0263381204631798</v>
      </c>
      <c r="W155" s="144">
        <f>+'St 1.1'!W155+'St 1.2'!W155+'St 1.3'!W155</f>
        <v>4.6648847255792631</v>
      </c>
      <c r="X155" s="145"/>
      <c r="Y155" s="144">
        <f>+'St 1.1'!Y155+'St 1.2'!Y155+'St 1.3'!Y155</f>
        <v>0</v>
      </c>
      <c r="Z155" s="144">
        <f>+'St 1.1'!Z155+'St 1.2'!Z155+'St 1.3'!Z155</f>
        <v>0</v>
      </c>
      <c r="AA155" s="144">
        <f>+'St 1.1'!AA155+'St 1.2'!AA155+'St 1.3'!AA155</f>
        <v>0</v>
      </c>
      <c r="AB155" s="144">
        <f>+'St 1.1'!AB155+'St 1.2'!AB155+'St 1.3'!AB155</f>
        <v>0</v>
      </c>
      <c r="AC155" s="144">
        <f>+'St 1.1'!AC155+'St 1.2'!AC155+'St 1.3'!AC155</f>
        <v>0</v>
      </c>
      <c r="AD155" s="144">
        <f>+'St 1.1'!AD155+'St 1.2'!AD155+'St 1.3'!AD155</f>
        <v>0</v>
      </c>
      <c r="AE155" s="144">
        <f>+'St 1.1'!AE155+'St 1.2'!AE155+'St 1.3'!AE155</f>
        <v>0</v>
      </c>
      <c r="AF155" s="144">
        <f>+'St 1.1'!AF155+'St 1.2'!AF155+'St 1.3'!AF155</f>
        <v>0</v>
      </c>
      <c r="AG155" s="144">
        <f>+'St 1.1'!AG155+'St 1.2'!AG155+'St 1.3'!AG155</f>
        <v>0</v>
      </c>
    </row>
    <row r="156" spans="1:33">
      <c r="B156" s="6" t="s">
        <v>42</v>
      </c>
      <c r="C156" s="211"/>
      <c r="D156" s="142">
        <f>+'St 1.1'!D156+'St 1.2'!D156+'St 1.3'!D156</f>
        <v>176655.52454095229</v>
      </c>
      <c r="E156" s="142">
        <f>+'St 1.1'!E156+'St 1.2'!E156+'St 1.3'!E156</f>
        <v>201039.67183628253</v>
      </c>
      <c r="F156" s="142">
        <f>+'St 1.1'!F156+'St 1.2'!F156+'St 1.3'!F156</f>
        <v>223986.01404342335</v>
      </c>
      <c r="G156" s="142">
        <f>+'St 1.1'!G156+'St 1.2'!G156+'St 1.3'!G156</f>
        <v>316476.7810195068</v>
      </c>
      <c r="H156" s="142">
        <f>+'St 1.1'!H156+'St 1.2'!H156+'St 1.3'!H156</f>
        <v>321369.83892836579</v>
      </c>
      <c r="I156" s="142">
        <f>+'St 1.1'!I156+'St 1.2'!I156+'St 1.3'!I156</f>
        <v>405484.98837485083</v>
      </c>
      <c r="J156" s="142">
        <f>+'St 1.1'!J156+'St 1.2'!J156+'St 1.3'!J156</f>
        <v>544711.89030000137</v>
      </c>
      <c r="K156" s="142">
        <f>+'St 1.1'!K156+'St 1.2'!K156+'St 1.3'!K156</f>
        <v>599717.4064041723</v>
      </c>
      <c r="L156" s="142">
        <f>+'St 1.1'!L156+'St 1.2'!L156+'St 1.3'!L156</f>
        <v>573648.91349531407</v>
      </c>
      <c r="M156" s="142">
        <f>+'St 1.1'!M156+'St 1.2'!M156+'St 1.3'!M156</f>
        <v>761084.93660883163</v>
      </c>
      <c r="N156" s="143"/>
      <c r="O156" s="144">
        <f>+'St 1.1'!O156+'St 1.2'!O156+'St 1.3'!O156</f>
        <v>17784.9619270933</v>
      </c>
      <c r="P156" s="144">
        <f>+'St 1.1'!P156+'St 1.2'!P156+'St 1.3'!P156</f>
        <v>13894.486685886524</v>
      </c>
      <c r="Q156" s="144">
        <f>+'St 1.1'!Q156+'St 1.2'!Q156+'St 1.3'!Q156</f>
        <v>22417.845660913867</v>
      </c>
      <c r="R156" s="144">
        <f>+'St 1.1'!R156+'St 1.2'!R156+'St 1.3'!R156</f>
        <v>32833.820293339646</v>
      </c>
      <c r="S156" s="144">
        <f>+'St 1.1'!S156+'St 1.2'!S156+'St 1.3'!S156</f>
        <v>93967.063698467566</v>
      </c>
      <c r="T156" s="144">
        <f>+'St 1.1'!T156+'St 1.2'!T156+'St 1.3'!T156</f>
        <v>40156.691484777635</v>
      </c>
      <c r="U156" s="144">
        <f>+'St 1.1'!U156+'St 1.2'!U156+'St 1.3'!U156</f>
        <v>39611.489489700478</v>
      </c>
      <c r="V156" s="144">
        <f>+'St 1.1'!V156+'St 1.2'!V156+'St 1.3'!V156</f>
        <v>-652.12510127212317</v>
      </c>
      <c r="W156" s="144">
        <f>+'St 1.1'!W156+'St 1.2'!W156+'St 1.3'!W156</f>
        <v>57015.394501833012</v>
      </c>
      <c r="X156" s="145"/>
      <c r="Y156" s="144">
        <f>+'St 1.1'!Y156+'St 1.2'!Y156+'St 1.3'!Y156</f>
        <v>8758.7013395257381</v>
      </c>
      <c r="Z156" s="144">
        <f>+'St 1.1'!Z156+'St 1.2'!Z156+'St 1.3'!Z156</f>
        <v>11325.093032247836</v>
      </c>
      <c r="AA156" s="144">
        <f>+'St 1.1'!AA156+'St 1.2'!AA156+'St 1.3'!AA156</f>
        <v>74321.168521202751</v>
      </c>
      <c r="AB156" s="144">
        <f>+'St 1.1'!AB156+'St 1.2'!AB156+'St 1.3'!AB156</f>
        <v>-32838.219100819879</v>
      </c>
      <c r="AC156" s="144">
        <f>+'St 1.1'!AC156+'St 1.2'!AC156+'St 1.3'!AC156</f>
        <v>-5949.146533369043</v>
      </c>
      <c r="AD156" s="144">
        <f>+'St 1.1'!AD156+'St 1.2'!AD156+'St 1.3'!AD156</f>
        <v>95243.159477910987</v>
      </c>
      <c r="AE156" s="144">
        <f>+'St 1.1'!AE156+'St 1.2'!AE156+'St 1.3'!AE156</f>
        <v>19880.402974279456</v>
      </c>
      <c r="AF156" s="144">
        <f>+'St 1.1'!AF156+'St 1.2'!AF156+'St 1.3'!AF156</f>
        <v>-30707.109484431501</v>
      </c>
      <c r="AG156" s="144">
        <f>+'St 1.1'!AG156+'St 1.2'!AG156+'St 1.3'!AG156</f>
        <v>132581.95391074455</v>
      </c>
    </row>
    <row r="157" spans="1:33">
      <c r="B157" s="6" t="s">
        <v>43</v>
      </c>
      <c r="C157" s="211"/>
      <c r="D157" s="142">
        <f>+'St 1.1'!D157+'St 1.2'!D157+'St 1.3'!D157</f>
        <v>923639.09333526809</v>
      </c>
      <c r="E157" s="142">
        <f>+'St 1.1'!E157+'St 1.2'!E157+'St 1.3'!E157</f>
        <v>1041064.0767254713</v>
      </c>
      <c r="F157" s="142">
        <f>+'St 1.1'!F157+'St 1.2'!F157+'St 1.3'!F157</f>
        <v>1080862.9239003719</v>
      </c>
      <c r="G157" s="142">
        <f>+'St 1.1'!G157+'St 1.2'!G157+'St 1.3'!G157</f>
        <v>1045740.441214395</v>
      </c>
      <c r="H157" s="142">
        <f>+'St 1.1'!H157+'St 1.2'!H157+'St 1.3'!H157</f>
        <v>1117698.833221813</v>
      </c>
      <c r="I157" s="142">
        <f>+'St 1.1'!I157+'St 1.2'!I157+'St 1.3'!I157</f>
        <v>1460010.4264379072</v>
      </c>
      <c r="J157" s="142">
        <f>+'St 1.1'!J157+'St 1.2'!J157+'St 1.3'!J157</f>
        <v>1482516.7551208802</v>
      </c>
      <c r="K157" s="142">
        <f>+'St 1.1'!K157+'St 1.2'!K157+'St 1.3'!K157</f>
        <v>1681024.4102422073</v>
      </c>
      <c r="L157" s="142">
        <f>+'St 1.1'!L157+'St 1.2'!L157+'St 1.3'!L157</f>
        <v>1752288.5256406241</v>
      </c>
      <c r="M157" s="142">
        <f>+'St 1.1'!M157+'St 1.2'!M157+'St 1.3'!M157</f>
        <v>1881793.9798433275</v>
      </c>
      <c r="N157" s="143"/>
      <c r="O157" s="144">
        <f>+'St 1.1'!O157+'St 1.2'!O157+'St 1.3'!O157</f>
        <v>113143.9075401669</v>
      </c>
      <c r="P157" s="144">
        <f>+'St 1.1'!P157+'St 1.2'!P157+'St 1.3'!P157</f>
        <v>21087.748433698565</v>
      </c>
      <c r="Q157" s="144">
        <f>+'St 1.1'!Q157+'St 1.2'!Q157+'St 1.3'!Q157</f>
        <v>-36848.170582918698</v>
      </c>
      <c r="R157" s="144">
        <f>+'St 1.1'!R157+'St 1.2'!R157+'St 1.3'!R157</f>
        <v>24496.84293053329</v>
      </c>
      <c r="S157" s="144">
        <f>+'St 1.1'!S157+'St 1.2'!S157+'St 1.3'!S157</f>
        <v>332636.38988478831</v>
      </c>
      <c r="T157" s="144">
        <f>+'St 1.1'!T157+'St 1.2'!T157+'St 1.3'!T157</f>
        <v>3106.4906052353908</v>
      </c>
      <c r="U157" s="144">
        <f>+'St 1.1'!U157+'St 1.2'!U157+'St 1.3'!U157</f>
        <v>159601.86519124173</v>
      </c>
      <c r="V157" s="144">
        <f>+'St 1.1'!V157+'St 1.2'!V157+'St 1.3'!V157</f>
        <v>103198.88271629304</v>
      </c>
      <c r="W157" s="144">
        <f>+'St 1.1'!W157+'St 1.2'!W157+'St 1.3'!W157</f>
        <v>47230.844407244062</v>
      </c>
      <c r="X157" s="145"/>
      <c r="Y157" s="144">
        <f>+'St 1.1'!Y157+'St 1.2'!Y157+'St 1.3'!Y157</f>
        <v>7752.904868163092</v>
      </c>
      <c r="Z157" s="144">
        <f>+'St 1.1'!Z157+'St 1.2'!Z157+'St 1.3'!Z157</f>
        <v>36364.596025189836</v>
      </c>
      <c r="AA157" s="144">
        <f>+'St 1.1'!AA157+'St 1.2'!AA157+'St 1.3'!AA157</f>
        <v>16981.932441582321</v>
      </c>
      <c r="AB157" s="144">
        <f>+'St 1.1'!AB157+'St 1.2'!AB157+'St 1.3'!AB157</f>
        <v>-1720.8808573529532</v>
      </c>
      <c r="AC157" s="144">
        <f>+'St 1.1'!AC157+'St 1.2'!AC157+'St 1.3'!AC157</f>
        <v>126896.07359223832</v>
      </c>
      <c r="AD157" s="144">
        <f>+'St 1.1'!AD157+'St 1.2'!AD157+'St 1.3'!AD157</f>
        <v>-118516.07034530764</v>
      </c>
      <c r="AE157" s="144">
        <f>+'St 1.1'!AE157+'St 1.2'!AE157+'St 1.3'!AE157</f>
        <v>115950.03900490438</v>
      </c>
      <c r="AF157" s="144">
        <f>+'St 1.1'!AF157+'St 1.2'!AF157+'St 1.3'!AF157</f>
        <v>-162186.6246619345</v>
      </c>
      <c r="AG157" s="144">
        <f>+'St 1.1'!AG157+'St 1.2'!AG157+'St 1.3'!AG157</f>
        <v>102223.58667690451</v>
      </c>
    </row>
    <row r="158" spans="1:33">
      <c r="B158" s="6" t="s">
        <v>44</v>
      </c>
      <c r="C158" s="211"/>
      <c r="D158" s="142">
        <f>+'St 1.1'!D158+'St 1.2'!D158+'St 1.3'!D158</f>
        <v>3441801.9077421208</v>
      </c>
      <c r="E158" s="142">
        <f>+'St 1.1'!E158+'St 1.2'!E158+'St 1.3'!E158</f>
        <v>4031187.6181746814</v>
      </c>
      <c r="F158" s="142">
        <f>+'St 1.1'!F158+'St 1.2'!F158+'St 1.3'!F158</f>
        <v>4608303.24595383</v>
      </c>
      <c r="G158" s="142">
        <f>+'St 1.1'!G158+'St 1.2'!G158+'St 1.3'!G158</f>
        <v>4974570.0232448243</v>
      </c>
      <c r="H158" s="142">
        <f>+'St 1.1'!H158+'St 1.2'!H158+'St 1.3'!H158</f>
        <v>5756673.3512613587</v>
      </c>
      <c r="I158" s="142">
        <f>+'St 1.1'!I158+'St 1.2'!I158+'St 1.3'!I158</f>
        <v>6536358.4251788277</v>
      </c>
      <c r="J158" s="142">
        <f>+'St 1.1'!J158+'St 1.2'!J158+'St 1.3'!J158</f>
        <v>7354065.5267637642</v>
      </c>
      <c r="K158" s="142">
        <f>+'St 1.1'!K158+'St 1.2'!K158+'St 1.3'!K158</f>
        <v>8198127.9601866398</v>
      </c>
      <c r="L158" s="142">
        <f>+'St 1.1'!L158+'St 1.2'!L158+'St 1.3'!L158</f>
        <v>9255373.2203442752</v>
      </c>
      <c r="M158" s="142">
        <f>+'St 1.1'!M158+'St 1.2'!M158+'St 1.3'!M158</f>
        <v>10927434.763744486</v>
      </c>
      <c r="N158" s="143"/>
      <c r="O158" s="144">
        <f>+'St 1.1'!O158+'St 1.2'!O158+'St 1.3'!O158</f>
        <v>586746.46170223167</v>
      </c>
      <c r="P158" s="144">
        <f>+'St 1.1'!P158+'St 1.2'!P158+'St 1.3'!P158</f>
        <v>565252.43193609419</v>
      </c>
      <c r="Q158" s="144">
        <f>+'St 1.1'!Q158+'St 1.2'!Q158+'St 1.3'!Q158</f>
        <v>372157.81837799877</v>
      </c>
      <c r="R158" s="144">
        <f>+'St 1.1'!R158+'St 1.2'!R158+'St 1.3'!R158</f>
        <v>739098.33077866212</v>
      </c>
      <c r="S158" s="144">
        <f>+'St 1.1'!S158+'St 1.2'!S158+'St 1.3'!S158</f>
        <v>777179.8836994986</v>
      </c>
      <c r="T158" s="144">
        <f>+'St 1.1'!T158+'St 1.2'!T158+'St 1.3'!T158</f>
        <v>799976.29459632561</v>
      </c>
      <c r="U158" s="144">
        <f>+'St 1.1'!U158+'St 1.2'!U158+'St 1.3'!U158</f>
        <v>815933.34642269171</v>
      </c>
      <c r="V158" s="144">
        <f>+'St 1.1'!V158+'St 1.2'!V158+'St 1.3'!V158</f>
        <v>1054229.8747342422</v>
      </c>
      <c r="W158" s="144">
        <f>+'St 1.1'!W158+'St 1.2'!W158+'St 1.3'!W158</f>
        <v>1579851.0640569418</v>
      </c>
      <c r="X158" s="145"/>
      <c r="Y158" s="144">
        <f>+'St 1.1'!Y158+'St 1.2'!Y158+'St 1.3'!Y158</f>
        <v>3276.1341901907695</v>
      </c>
      <c r="Z158" s="144">
        <f>+'St 1.1'!Z158+'St 1.2'!Z158+'St 1.3'!Z158</f>
        <v>248.1913990861367</v>
      </c>
      <c r="AA158" s="144">
        <f>+'St 1.1'!AA158+'St 1.2'!AA158+'St 1.3'!AA158</f>
        <v>13855.632621667824</v>
      </c>
      <c r="AB158" s="144">
        <f>+'St 1.1'!AB158+'St 1.2'!AB158+'St 1.3'!AB158</f>
        <v>106702.4061282326</v>
      </c>
      <c r="AC158" s="144">
        <f>+'St 1.1'!AC158+'St 1.2'!AC158+'St 1.3'!AC158</f>
        <v>-91754.022628395469</v>
      </c>
      <c r="AD158" s="144">
        <f>+'St 1.1'!AD158+'St 1.2'!AD158+'St 1.3'!AD158</f>
        <v>150321.7823967149</v>
      </c>
      <c r="AE158" s="144">
        <f>+'St 1.1'!AE158+'St 1.2'!AE158+'St 1.3'!AE158</f>
        <v>-34342.075052454544</v>
      </c>
      <c r="AF158" s="144">
        <f>+'St 1.1'!AF158+'St 1.2'!AF158+'St 1.3'!AF158</f>
        <v>47457.336245807579</v>
      </c>
      <c r="AG158" s="144">
        <f>+'St 1.1'!AG158+'St 1.2'!AG158+'St 1.3'!AG158</f>
        <v>79813.738603833859</v>
      </c>
    </row>
    <row r="159" spans="1:33">
      <c r="B159" s="7" t="s">
        <v>45</v>
      </c>
      <c r="C159" s="211"/>
      <c r="D159" s="142">
        <f>+'St 1.1'!D159+'St 1.2'!D159+'St 1.3'!D159</f>
        <v>2735222.892167489</v>
      </c>
      <c r="E159" s="142">
        <f>+'St 1.1'!E159+'St 1.2'!E159+'St 1.3'!E159</f>
        <v>3125538.4578994256</v>
      </c>
      <c r="F159" s="142">
        <f>+'St 1.1'!F159+'St 1.2'!F159+'St 1.3'!F159</f>
        <v>3574853.6915829722</v>
      </c>
      <c r="G159" s="142">
        <f>+'St 1.1'!G159+'St 1.2'!G159+'St 1.3'!G159</f>
        <v>3771311.337329003</v>
      </c>
      <c r="H159" s="142">
        <f>+'St 1.1'!H159+'St 1.2'!H159+'St 1.3'!H159</f>
        <v>4180772.9659780087</v>
      </c>
      <c r="I159" s="142">
        <f>+'St 1.1'!I159+'St 1.2'!I159+'St 1.3'!I159</f>
        <v>4574036.3230829798</v>
      </c>
      <c r="J159" s="142">
        <f>+'St 1.1'!J159+'St 1.2'!J159+'St 1.3'!J159</f>
        <v>5102978.9825536227</v>
      </c>
      <c r="K159" s="142">
        <f>+'St 1.1'!K159+'St 1.2'!K159+'St 1.3'!K159</f>
        <v>5652993.4100693213</v>
      </c>
      <c r="L159" s="142">
        <f>+'St 1.1'!L159+'St 1.2'!L159+'St 1.3'!L159</f>
        <v>6306698.8475336861</v>
      </c>
      <c r="M159" s="142">
        <f>+'St 1.1'!M159+'St 1.2'!M159+'St 1.3'!M159</f>
        <v>7509716.0582977971</v>
      </c>
      <c r="N159" s="143"/>
      <c r="O159" s="144">
        <f>+'St 1.1'!O159+'St 1.2'!O159+'St 1.3'!O159</f>
        <v>387975.87689804676</v>
      </c>
      <c r="P159" s="144">
        <f>+'St 1.1'!P159+'St 1.2'!P159+'St 1.3'!P159</f>
        <v>440729.28696379694</v>
      </c>
      <c r="Q159" s="144">
        <f>+'St 1.1'!Q159+'St 1.2'!Q159+'St 1.3'!Q159</f>
        <v>190559.59142120479</v>
      </c>
      <c r="R159" s="144">
        <f>+'St 1.1'!R159+'St 1.2'!R159+'St 1.3'!R159</f>
        <v>385599.58054182085</v>
      </c>
      <c r="S159" s="144">
        <f>+'St 1.1'!S159+'St 1.2'!S159+'St 1.3'!S159</f>
        <v>415744.22553109319</v>
      </c>
      <c r="T159" s="144">
        <f>+'St 1.1'!T159+'St 1.2'!T159+'St 1.3'!T159</f>
        <v>490263.31965363224</v>
      </c>
      <c r="U159" s="144">
        <f>+'St 1.1'!U159+'St 1.2'!U159+'St 1.3'!U159</f>
        <v>535146.74775692704</v>
      </c>
      <c r="V159" s="144">
        <f>+'St 1.1'!V159+'St 1.2'!V159+'St 1.3'!V159</f>
        <v>646082.33804377133</v>
      </c>
      <c r="W159" s="144">
        <f>+'St 1.1'!W159+'St 1.2'!W159+'St 1.3'!W159</f>
        <v>1125617.1931762439</v>
      </c>
      <c r="X159" s="145"/>
      <c r="Y159" s="144">
        <f>+'St 1.1'!Y159+'St 1.2'!Y159+'St 1.3'!Y159</f>
        <v>2076.2801986749191</v>
      </c>
      <c r="Z159" s="144">
        <f>+'St 1.1'!Z159+'St 1.2'!Z159+'St 1.3'!Z159</f>
        <v>-4272.4060329068516</v>
      </c>
      <c r="AA159" s="144">
        <f>+'St 1.1'!AA159+'St 1.2'!AA159+'St 1.3'!AA159</f>
        <v>9154.4234682484639</v>
      </c>
      <c r="AB159" s="144">
        <f>+'St 1.1'!AB159+'St 1.2'!AB159+'St 1.3'!AB159</f>
        <v>26247.3318359349</v>
      </c>
      <c r="AC159" s="144">
        <f>+'St 1.1'!AC159+'St 1.2'!AC159+'St 1.3'!AC159</f>
        <v>-43041.004696646087</v>
      </c>
      <c r="AD159" s="144">
        <f>+'St 1.1'!AD159+'St 1.2'!AD159+'St 1.3'!AD159</f>
        <v>84848.846391827508</v>
      </c>
      <c r="AE159" s="144">
        <f>+'St 1.1'!AE159+'St 1.2'!AE159+'St 1.3'!AE159</f>
        <v>-53170.506476394163</v>
      </c>
      <c r="AF159" s="144">
        <f>+'St 1.1'!AF159+'St 1.2'!AF159+'St 1.3'!AF159</f>
        <v>69911.821977370928</v>
      </c>
      <c r="AG159" s="144">
        <f>+'St 1.1'!AG159+'St 1.2'!AG159+'St 1.3'!AG159</f>
        <v>52979.513500587047</v>
      </c>
    </row>
    <row r="160" spans="1:33">
      <c r="B160" s="7" t="s">
        <v>46</v>
      </c>
      <c r="C160" s="211"/>
      <c r="D160" s="142">
        <f>+'St 1.1'!D160+'St 1.2'!D160+'St 1.3'!D160</f>
        <v>706579.01557463151</v>
      </c>
      <c r="E160" s="142">
        <f>+'St 1.1'!E160+'St 1.2'!E160+'St 1.3'!E160</f>
        <v>905649.16027525591</v>
      </c>
      <c r="F160" s="142">
        <f>+'St 1.1'!F160+'St 1.2'!F160+'St 1.3'!F160</f>
        <v>1033449.554370858</v>
      </c>
      <c r="G160" s="142">
        <f>+'St 1.1'!G160+'St 1.2'!G160+'St 1.3'!G160</f>
        <v>1203258.6859158205</v>
      </c>
      <c r="H160" s="142">
        <f>+'St 1.1'!H160+'St 1.2'!H160+'St 1.3'!H160</f>
        <v>1575900.38528335</v>
      </c>
      <c r="I160" s="142">
        <f>+'St 1.1'!I160+'St 1.2'!I160+'St 1.3'!I160</f>
        <v>1962322.1020958484</v>
      </c>
      <c r="J160" s="142">
        <f>+'St 1.1'!J160+'St 1.2'!J160+'St 1.3'!J160</f>
        <v>2251086.5442101425</v>
      </c>
      <c r="K160" s="142">
        <f>+'St 1.1'!K160+'St 1.2'!K160+'St 1.3'!K160</f>
        <v>2545134.5501173185</v>
      </c>
      <c r="L160" s="142">
        <f>+'St 1.1'!L160+'St 1.2'!L160+'St 1.3'!L160</f>
        <v>2948674.3728105891</v>
      </c>
      <c r="M160" s="142">
        <f>+'St 1.1'!M160+'St 1.2'!M160+'St 1.3'!M160</f>
        <v>3417718.7054466885</v>
      </c>
      <c r="N160" s="143"/>
      <c r="O160" s="144">
        <f>+'St 1.1'!O160+'St 1.2'!O160+'St 1.3'!O160</f>
        <v>198770.58480418491</v>
      </c>
      <c r="P160" s="144">
        <f>+'St 1.1'!P160+'St 1.2'!P160+'St 1.3'!P160</f>
        <v>124523.14497229728</v>
      </c>
      <c r="Q160" s="144">
        <f>+'St 1.1'!Q160+'St 1.2'!Q160+'St 1.3'!Q160</f>
        <v>181598.22695679404</v>
      </c>
      <c r="R160" s="144">
        <f>+'St 1.1'!R160+'St 1.2'!R160+'St 1.3'!R160</f>
        <v>353498.7502368408</v>
      </c>
      <c r="S160" s="144">
        <f>+'St 1.1'!S160+'St 1.2'!S160+'St 1.3'!S160</f>
        <v>361435.65816840617</v>
      </c>
      <c r="T160" s="144">
        <f>+'St 1.1'!T160+'St 1.2'!T160+'St 1.3'!T160</f>
        <v>309712.97494269325</v>
      </c>
      <c r="U160" s="144">
        <f>+'St 1.1'!U160+'St 1.2'!U160+'St 1.3'!U160</f>
        <v>280786.59866576473</v>
      </c>
      <c r="V160" s="144">
        <f>+'St 1.1'!V160+'St 1.2'!V160+'St 1.3'!V160</f>
        <v>408147.53669047018</v>
      </c>
      <c r="W160" s="144">
        <f>+'St 1.1'!W160+'St 1.2'!W160+'St 1.3'!W160</f>
        <v>454233.87088069832</v>
      </c>
      <c r="X160" s="145"/>
      <c r="Y160" s="144">
        <f>+'St 1.1'!Y160+'St 1.2'!Y160+'St 1.3'!Y160</f>
        <v>1199.8539915158417</v>
      </c>
      <c r="Z160" s="144">
        <f>+'St 1.1'!Z160+'St 1.2'!Z160+'St 1.3'!Z160</f>
        <v>4520.5974319929883</v>
      </c>
      <c r="AA160" s="144">
        <f>+'St 1.1'!AA160+'St 1.2'!AA160+'St 1.3'!AA160</f>
        <v>4701.2091534193878</v>
      </c>
      <c r="AB160" s="144">
        <f>+'St 1.1'!AB160+'St 1.2'!AB160+'St 1.3'!AB160</f>
        <v>80455.074292297606</v>
      </c>
      <c r="AC160" s="144">
        <f>+'St 1.1'!AC160+'St 1.2'!AC160+'St 1.3'!AC160</f>
        <v>-48713.017931749309</v>
      </c>
      <c r="AD160" s="144">
        <f>+'St 1.1'!AD160+'St 1.2'!AD160+'St 1.3'!AD160</f>
        <v>65472.936004887444</v>
      </c>
      <c r="AE160" s="144">
        <f>+'St 1.1'!AE160+'St 1.2'!AE160+'St 1.3'!AE160</f>
        <v>18828.431423939459</v>
      </c>
      <c r="AF160" s="144">
        <f>+'St 1.1'!AF160+'St 1.2'!AF160+'St 1.3'!AF160</f>
        <v>-22454.485731563382</v>
      </c>
      <c r="AG160" s="144">
        <f>+'St 1.1'!AG160+'St 1.2'!AG160+'St 1.3'!AG160</f>
        <v>26834.225103247194</v>
      </c>
    </row>
    <row r="161" spans="1:33">
      <c r="B161" s="6" t="s">
        <v>317</v>
      </c>
      <c r="C161" s="211"/>
      <c r="D161" s="142">
        <f>+'St 1.1'!D161+'St 1.2'!D161+'St 1.3'!D161</f>
        <v>203494.08332168811</v>
      </c>
      <c r="E161" s="142">
        <f>+'St 1.1'!E161+'St 1.2'!E161+'St 1.3'!E161</f>
        <v>213068.01104866221</v>
      </c>
      <c r="F161" s="142">
        <f>+'St 1.1'!F161+'St 1.2'!F161+'St 1.3'!F161</f>
        <v>267426.93673246936</v>
      </c>
      <c r="G161" s="142">
        <f>+'St 1.1'!G161+'St 1.2'!G161+'St 1.3'!G161</f>
        <v>284468.95202263485</v>
      </c>
      <c r="H161" s="142">
        <f>+'St 1.1'!H161+'St 1.2'!H161+'St 1.3'!H161</f>
        <v>323389.24353267183</v>
      </c>
      <c r="I161" s="142">
        <f>+'St 1.1'!I161+'St 1.2'!I161+'St 1.3'!I161</f>
        <v>394331.73162918718</v>
      </c>
      <c r="J161" s="142">
        <f>+'St 1.1'!J161+'St 1.2'!J161+'St 1.3'!J161</f>
        <v>437693.44429959543</v>
      </c>
      <c r="K161" s="142">
        <f>+'St 1.1'!K161+'St 1.2'!K161+'St 1.3'!K161</f>
        <v>453332.10996679601</v>
      </c>
      <c r="L161" s="142">
        <f>+'St 1.1'!L161+'St 1.2'!L161+'St 1.3'!L161</f>
        <v>461600.38882663305</v>
      </c>
      <c r="M161" s="142">
        <f>+'St 1.1'!M161+'St 1.2'!M161+'St 1.3'!M161</f>
        <v>578462.81672081945</v>
      </c>
      <c r="N161" s="143"/>
      <c r="O161" s="144">
        <f>+'St 1.1'!O161+'St 1.2'!O161+'St 1.3'!O161</f>
        <v>8756.1565669448719</v>
      </c>
      <c r="P161" s="144">
        <f>+'St 1.1'!P161+'St 1.2'!P161+'St 1.3'!P161</f>
        <v>50272.366303655392</v>
      </c>
      <c r="Q161" s="144">
        <f>+'St 1.1'!Q161+'St 1.2'!Q161+'St 1.3'!Q161</f>
        <v>24322.364315256658</v>
      </c>
      <c r="R161" s="144">
        <f>+'St 1.1'!R161+'St 1.2'!R161+'St 1.3'!R161</f>
        <v>23200.154271582531</v>
      </c>
      <c r="S161" s="144">
        <f>+'St 1.1'!S161+'St 1.2'!S161+'St 1.3'!S161</f>
        <v>55368.187932494504</v>
      </c>
      <c r="T161" s="144">
        <f>+'St 1.1'!T161+'St 1.2'!T161+'St 1.3'!T161</f>
        <v>57153.768584943566</v>
      </c>
      <c r="U161" s="144">
        <f>+'St 1.1'!U161+'St 1.2'!U161+'St 1.3'!U161</f>
        <v>6632.809655102883</v>
      </c>
      <c r="V161" s="144">
        <f>+'St 1.1'!V161+'St 1.2'!V161+'St 1.3'!V161</f>
        <v>10112.904512643403</v>
      </c>
      <c r="W161" s="144">
        <f>+'St 1.1'!W161+'St 1.2'!W161+'St 1.3'!W161</f>
        <v>102828.314236181</v>
      </c>
      <c r="X161" s="145"/>
      <c r="Y161" s="144">
        <f>+'St 1.1'!Y161+'St 1.2'!Y161+'St 1.3'!Y161</f>
        <v>817.77116002923913</v>
      </c>
      <c r="Z161" s="144">
        <f>+'St 1.1'!Z161+'St 1.2'!Z161+'St 1.3'!Z161</f>
        <v>2962.9024082782939</v>
      </c>
      <c r="AA161" s="144">
        <f>+'St 1.1'!AA161+'St 1.2'!AA161+'St 1.3'!AA161</f>
        <v>-6294.8386702391226</v>
      </c>
      <c r="AB161" s="144">
        <f>+'St 1.1'!AB161+'St 1.2'!AB161+'St 1.3'!AB161</f>
        <v>16767.499745099041</v>
      </c>
      <c r="AC161" s="144">
        <f>+'St 1.1'!AC161+'St 1.2'!AC161+'St 1.3'!AC161</f>
        <v>16626.588274587259</v>
      </c>
      <c r="AD161" s="144">
        <f>+'St 1.1'!AD161+'St 1.2'!AD161+'St 1.3'!AD161</f>
        <v>-13889.896319709274</v>
      </c>
      <c r="AE161" s="144">
        <f>+'St 1.1'!AE161+'St 1.2'!AE161+'St 1.3'!AE161</f>
        <v>11627.636317395729</v>
      </c>
      <c r="AF161" s="144">
        <f>+'St 1.1'!AF161+'St 1.2'!AF161+'St 1.3'!AF161</f>
        <v>-1528.5809938967102</v>
      </c>
      <c r="AG161" s="144">
        <f>+'St 1.1'!AG161+'St 1.2'!AG161+'St 1.3'!AG161</f>
        <v>14164.102584412543</v>
      </c>
    </row>
    <row r="162" spans="1:33">
      <c r="B162" s="6" t="s">
        <v>108</v>
      </c>
      <c r="C162" s="211"/>
      <c r="D162" s="142">
        <f>+'St 1.1'!D162+'St 1.2'!D162+'St 1.3'!D162</f>
        <v>284933.45857887343</v>
      </c>
      <c r="E162" s="142">
        <f>+'St 1.1'!E162+'St 1.2'!E162+'St 1.3'!E162</f>
        <v>321580.58192209073</v>
      </c>
      <c r="F162" s="142">
        <f>+'St 1.1'!F162+'St 1.2'!F162+'St 1.3'!F162</f>
        <v>370489.80983578763</v>
      </c>
      <c r="G162" s="142">
        <f>+'St 1.1'!G162+'St 1.2'!G162+'St 1.3'!G162</f>
        <v>403905.45880958741</v>
      </c>
      <c r="H162" s="142">
        <f>+'St 1.1'!H162+'St 1.2'!H162+'St 1.3'!H162</f>
        <v>453272.32439932192</v>
      </c>
      <c r="I162" s="142">
        <f>+'St 1.1'!I162+'St 1.2'!I162+'St 1.3'!I162</f>
        <v>592447.00591885846</v>
      </c>
      <c r="J162" s="142">
        <f>+'St 1.1'!J162+'St 1.2'!J162+'St 1.3'!J162</f>
        <v>689651.00063920091</v>
      </c>
      <c r="K162" s="142">
        <f>+'St 1.1'!K162+'St 1.2'!K162+'St 1.3'!K162</f>
        <v>792030.43386577175</v>
      </c>
      <c r="L162" s="142">
        <f>+'St 1.1'!L162+'St 1.2'!L162+'St 1.3'!L162</f>
        <v>787313.41938993637</v>
      </c>
      <c r="M162" s="142">
        <f>+'St 1.1'!M162+'St 1.2'!M162+'St 1.3'!M162</f>
        <v>1107200.4646144679</v>
      </c>
      <c r="N162" s="143"/>
      <c r="O162" s="144">
        <f>+'St 1.1'!O162+'St 1.2'!O162+'St 1.3'!O162</f>
        <v>38144.636471049118</v>
      </c>
      <c r="P162" s="144">
        <f>+'St 1.1'!P162+'St 1.2'!P162+'St 1.3'!P162</f>
        <v>40778.834068740958</v>
      </c>
      <c r="Q162" s="144">
        <f>+'St 1.1'!Q162+'St 1.2'!Q162+'St 1.3'!Q162</f>
        <v>28724.372217124517</v>
      </c>
      <c r="R162" s="144">
        <f>+'St 1.1'!R162+'St 1.2'!R162+'St 1.3'!R162</f>
        <v>48771.547599647594</v>
      </c>
      <c r="S162" s="144">
        <f>+'St 1.1'!S162+'St 1.2'!S162+'St 1.3'!S162</f>
        <v>104383.06128055882</v>
      </c>
      <c r="T162" s="144">
        <f>+'St 1.1'!T162+'St 1.2'!T162+'St 1.3'!T162</f>
        <v>112075.47277390758</v>
      </c>
      <c r="U162" s="144">
        <f>+'St 1.1'!U162+'St 1.2'!U162+'St 1.3'!U162</f>
        <v>91026.023457811258</v>
      </c>
      <c r="V162" s="144">
        <f>+'St 1.1'!V162+'St 1.2'!V162+'St 1.3'!V162</f>
        <v>7054.93476839293</v>
      </c>
      <c r="W162" s="144">
        <f>+'St 1.1'!W162+'St 1.2'!W162+'St 1.3'!W162</f>
        <v>279380.99909671122</v>
      </c>
      <c r="X162" s="145"/>
      <c r="Y162" s="144">
        <f>+'St 1.1'!Y162+'St 1.2'!Y162+'St 1.3'!Y162</f>
        <v>-1370.9427205341024</v>
      </c>
      <c r="Z162" s="144">
        <f>+'St 1.1'!Z162+'St 1.2'!Z162+'St 1.3'!Z162</f>
        <v>3727.5552926414371</v>
      </c>
      <c r="AA162" s="144">
        <f>+'St 1.1'!AA162+'St 1.2'!AA162+'St 1.3'!AA162</f>
        <v>7001.8983864566171</v>
      </c>
      <c r="AB162" s="144">
        <f>+'St 1.1'!AB162+'St 1.2'!AB162+'St 1.3'!AB162</f>
        <v>3835.4304973451417</v>
      </c>
      <c r="AC162" s="144">
        <f>+'St 1.1'!AC162+'St 1.2'!AC162+'St 1.3'!AC162</f>
        <v>37471.230483156491</v>
      </c>
      <c r="AD162" s="144">
        <f>+'St 1.1'!AD162+'St 1.2'!AD162+'St 1.3'!AD162</f>
        <v>-13630.586161176416</v>
      </c>
      <c r="AE162" s="144">
        <f>+'St 1.1'!AE162+'St 1.2'!AE162+'St 1.3'!AE162</f>
        <v>18097.545430226426</v>
      </c>
      <c r="AF162" s="144">
        <f>+'St 1.1'!AF162+'St 1.2'!AF162+'St 1.3'!AF162</f>
        <v>-10531.723073831365</v>
      </c>
      <c r="AG162" s="144">
        <f>+'St 1.1'!AG162+'St 1.2'!AG162+'St 1.3'!AG162</f>
        <v>41049.613339575611</v>
      </c>
    </row>
    <row r="163" spans="1:33">
      <c r="B163" s="6" t="s">
        <v>48</v>
      </c>
      <c r="C163" s="211"/>
      <c r="D163" s="142">
        <f>+'St 1.1'!D163+'St 1.2'!D163+'St 1.3'!D163</f>
        <v>0</v>
      </c>
      <c r="E163" s="142">
        <f>+'St 1.1'!E163+'St 1.2'!E163+'St 1.3'!E163</f>
        <v>0</v>
      </c>
      <c r="F163" s="142">
        <f>+'St 1.1'!F163+'St 1.2'!F163+'St 1.3'!F163</f>
        <v>0</v>
      </c>
      <c r="G163" s="142">
        <f>+'St 1.1'!G163+'St 1.2'!G163+'St 1.3'!G163</f>
        <v>0</v>
      </c>
      <c r="H163" s="142">
        <f>+'St 1.1'!H163+'St 1.2'!H163+'St 1.3'!H163</f>
        <v>0</v>
      </c>
      <c r="I163" s="142">
        <f>+'St 1.1'!I163+'St 1.2'!I163+'St 1.3'!I163</f>
        <v>0</v>
      </c>
      <c r="J163" s="142">
        <f>+'St 1.1'!J163+'St 1.2'!J163+'St 1.3'!J163</f>
        <v>0</v>
      </c>
      <c r="K163" s="142">
        <f>+'St 1.1'!K163+'St 1.2'!K163+'St 1.3'!K163</f>
        <v>0</v>
      </c>
      <c r="L163" s="142">
        <f>+'St 1.1'!L163+'St 1.2'!L163+'St 1.3'!L163</f>
        <v>0</v>
      </c>
      <c r="M163" s="142">
        <f>+'St 1.1'!M163+'St 1.2'!M163+'St 1.3'!M163</f>
        <v>0</v>
      </c>
      <c r="N163" s="148"/>
      <c r="O163" s="142">
        <f>+'St 1.1'!O163+'St 1.2'!O163+'St 1.3'!O163</f>
        <v>0</v>
      </c>
      <c r="P163" s="142">
        <f>+'St 1.1'!P163+'St 1.2'!P163+'St 1.3'!P163</f>
        <v>0</v>
      </c>
      <c r="Q163" s="142">
        <f>+'St 1.1'!Q163+'St 1.2'!Q163+'St 1.3'!Q163</f>
        <v>0</v>
      </c>
      <c r="R163" s="142">
        <f>+'St 1.1'!R163+'St 1.2'!R163+'St 1.3'!R163</f>
        <v>0</v>
      </c>
      <c r="S163" s="142">
        <f>+'St 1.1'!S163+'St 1.2'!S163+'St 1.3'!S163</f>
        <v>0</v>
      </c>
      <c r="T163" s="142">
        <f>+'St 1.1'!T163+'St 1.2'!T163+'St 1.3'!T163</f>
        <v>0</v>
      </c>
      <c r="U163" s="142">
        <f>+'St 1.1'!U163+'St 1.2'!U163+'St 1.3'!U163</f>
        <v>0</v>
      </c>
      <c r="V163" s="142">
        <f>+'St 1.1'!V163+'St 1.2'!V163+'St 1.3'!V163</f>
        <v>0</v>
      </c>
      <c r="W163" s="142">
        <f>+'St 1.1'!W163+'St 1.2'!W163+'St 1.3'!W163</f>
        <v>0</v>
      </c>
      <c r="X163" s="145"/>
      <c r="Y163" s="144">
        <f>+'St 1.1'!Y163+'St 1.2'!Y163+'St 1.3'!Y163</f>
        <v>0</v>
      </c>
      <c r="Z163" s="144">
        <f>+'St 1.1'!Z163+'St 1.2'!Z163+'St 1.3'!Z163</f>
        <v>0</v>
      </c>
      <c r="AA163" s="144">
        <f>+'St 1.1'!AA163+'St 1.2'!AA163+'St 1.3'!AA163</f>
        <v>0</v>
      </c>
      <c r="AB163" s="144">
        <f>+'St 1.1'!AB163+'St 1.2'!AB163+'St 1.3'!AB163</f>
        <v>0</v>
      </c>
      <c r="AC163" s="144">
        <f>+'St 1.1'!AC163+'St 1.2'!AC163+'St 1.3'!AC163</f>
        <v>0</v>
      </c>
      <c r="AD163" s="144">
        <f>+'St 1.1'!AD163+'St 1.2'!AD163+'St 1.3'!AD163</f>
        <v>0</v>
      </c>
      <c r="AE163" s="144">
        <f>+'St 1.1'!AE163+'St 1.2'!AE163+'St 1.3'!AE163</f>
        <v>0</v>
      </c>
      <c r="AF163" s="144">
        <f>+'St 1.1'!AF163+'St 1.2'!AF163+'St 1.3'!AF163</f>
        <v>0</v>
      </c>
      <c r="AG163" s="144">
        <f>+'St 1.1'!AG163+'St 1.2'!AG163+'St 1.3'!AG163</f>
        <v>0</v>
      </c>
    </row>
    <row r="164" spans="1:33">
      <c r="B164" s="6" t="s">
        <v>325</v>
      </c>
      <c r="C164" s="211"/>
      <c r="D164" s="142">
        <f>+'St 1.1'!D164+'St 1.2'!D164+'St 1.3'!D164</f>
        <v>216.44024876611309</v>
      </c>
      <c r="E164" s="142">
        <f>+'St 1.1'!E164+'St 1.2'!E164+'St 1.3'!E164</f>
        <v>653.8750544412834</v>
      </c>
      <c r="F164" s="142">
        <f>+'St 1.1'!F164+'St 1.2'!F164+'St 1.3'!F164</f>
        <v>804.02808330627556</v>
      </c>
      <c r="G164" s="142">
        <f>+'St 1.1'!G164+'St 1.2'!G164+'St 1.3'!G164</f>
        <v>1458.4594515038896</v>
      </c>
      <c r="H164" s="142">
        <f>+'St 1.1'!H164+'St 1.2'!H164+'St 1.3'!H164</f>
        <v>765.68871045927358</v>
      </c>
      <c r="I164" s="142">
        <f>+'St 1.1'!I164+'St 1.2'!I164+'St 1.3'!I164</f>
        <v>2402.0838153438463</v>
      </c>
      <c r="J164" s="142">
        <f>+'St 1.1'!J164+'St 1.2'!J164+'St 1.3'!J164</f>
        <v>184.34780078464465</v>
      </c>
      <c r="K164" s="142">
        <f>+'St 1.1'!K164+'St 1.2'!K164+'St 1.3'!K164</f>
        <v>150.11803727821328</v>
      </c>
      <c r="L164" s="142">
        <f>+'St 1.1'!L164+'St 1.2'!L164+'St 1.3'!L164</f>
        <v>198.97127287356369</v>
      </c>
      <c r="M164" s="142">
        <f>+'St 1.1'!M164+'St 1.2'!M164+'St 1.3'!M164</f>
        <v>264.04821347603121</v>
      </c>
      <c r="N164" s="143"/>
      <c r="O164" s="144">
        <f>+'St 1.1'!O164+'St 1.2'!O164+'St 1.3'!O164</f>
        <v>437.43480567517031</v>
      </c>
      <c r="P164" s="144">
        <f>+'St 1.1'!P164+'St 1.2'!P164+'St 1.3'!P164</f>
        <v>150.15302886499217</v>
      </c>
      <c r="Q164" s="144">
        <f>+'St 1.1'!Q164+'St 1.2'!Q164+'St 1.3'!Q164</f>
        <v>654.43136819761401</v>
      </c>
      <c r="R164" s="144">
        <f>+'St 1.1'!R164+'St 1.2'!R164+'St 1.3'!R164</f>
        <v>-692.77074104461599</v>
      </c>
      <c r="S164" s="144">
        <f>+'St 1.1'!S164+'St 1.2'!S164+'St 1.3'!S164</f>
        <v>1636.3951048845727</v>
      </c>
      <c r="T164" s="144">
        <f>+'St 1.1'!T164+'St 1.2'!T164+'St 1.3'!T164</f>
        <v>-2217.7360145592015</v>
      </c>
      <c r="U164" s="144">
        <f>+'St 1.1'!U164+'St 1.2'!U164+'St 1.3'!U164</f>
        <v>-34.229763506431368</v>
      </c>
      <c r="V164" s="144">
        <f>+'St 1.1'!V164+'St 1.2'!V164+'St 1.3'!V164</f>
        <v>48.853235595350398</v>
      </c>
      <c r="W164" s="144">
        <f>+'St 1.1'!W164+'St 1.2'!W164+'St 1.3'!W164</f>
        <v>65.076940602467531</v>
      </c>
      <c r="X164" s="145"/>
      <c r="Y164" s="144">
        <f>+'St 1.1'!Y164+'St 1.2'!Y164+'St 1.3'!Y164</f>
        <v>0</v>
      </c>
      <c r="Z164" s="144">
        <f>+'St 1.1'!Z164+'St 1.2'!Z164+'St 1.3'!Z164</f>
        <v>0</v>
      </c>
      <c r="AA164" s="144">
        <f>+'St 1.1'!AA164+'St 1.2'!AA164+'St 1.3'!AA164</f>
        <v>0</v>
      </c>
      <c r="AB164" s="144">
        <f>+'St 1.1'!AB164+'St 1.2'!AB164+'St 1.3'!AB164</f>
        <v>0</v>
      </c>
      <c r="AC164" s="144">
        <f>+'St 1.1'!AC164+'St 1.2'!AC164+'St 1.3'!AC164</f>
        <v>0</v>
      </c>
      <c r="AD164" s="144">
        <f>+'St 1.1'!AD164+'St 1.2'!AD164+'St 1.3'!AD164</f>
        <v>0</v>
      </c>
      <c r="AE164" s="144">
        <f>+'St 1.1'!AE164+'St 1.2'!AE164+'St 1.3'!AE164</f>
        <v>0</v>
      </c>
      <c r="AF164" s="144">
        <f>+'St 1.1'!AF164+'St 1.2'!AF164+'St 1.3'!AF164</f>
        <v>0</v>
      </c>
      <c r="AG164" s="144">
        <f>+'St 1.1'!AG164+'St 1.2'!AG164+'St 1.3'!AG164</f>
        <v>0</v>
      </c>
    </row>
    <row r="165" spans="1:33">
      <c r="B165" s="8" t="s">
        <v>101</v>
      </c>
      <c r="C165" s="211"/>
      <c r="D165" s="142">
        <f>+'St 1.1'!D165+'St 1.2'!D165+'St 1.3'!D165</f>
        <v>749601.15891176497</v>
      </c>
      <c r="E165" s="142">
        <f>+'St 1.1'!E165+'St 1.2'!E165+'St 1.3'!E165</f>
        <v>875892.55888351577</v>
      </c>
      <c r="F165" s="142">
        <f>+'St 1.1'!F165+'St 1.2'!F165+'St 1.3'!F165</f>
        <v>1054898.4205036347</v>
      </c>
      <c r="G165" s="142">
        <f>+'St 1.1'!G165+'St 1.2'!G165+'St 1.3'!G165</f>
        <v>1350442.1970487996</v>
      </c>
      <c r="H165" s="142">
        <f>+'St 1.1'!H165+'St 1.2'!H165+'St 1.3'!H165</f>
        <v>1580846.5769430168</v>
      </c>
      <c r="I165" s="142">
        <f>+'St 1.1'!I165+'St 1.2'!I165+'St 1.3'!I165</f>
        <v>1476791.8621004052</v>
      </c>
      <c r="J165" s="142">
        <f>+'St 1.1'!J165+'St 1.2'!J165+'St 1.3'!J165</f>
        <v>1825185.254286797</v>
      </c>
      <c r="K165" s="142">
        <f>+'St 1.1'!K165+'St 1.2'!K165+'St 1.3'!K165</f>
        <v>1787023.1028337511</v>
      </c>
      <c r="L165" s="142">
        <f>+'St 1.1'!L165+'St 1.2'!L165+'St 1.3'!L165</f>
        <v>2126128.6315070638</v>
      </c>
      <c r="M165" s="142">
        <f>+'St 1.1'!M165+'St 1.2'!M165+'St 1.3'!M165</f>
        <v>2811419.1810378479</v>
      </c>
      <c r="N165" s="143"/>
      <c r="O165" s="144">
        <f>+'St 1.1'!O165+'St 1.2'!O165+'St 1.3'!O165</f>
        <v>92805.396226631521</v>
      </c>
      <c r="P165" s="144">
        <f>+'St 1.1'!P165+'St 1.2'!P165+'St 1.3'!P165</f>
        <v>120942.08442541739</v>
      </c>
      <c r="Q165" s="144">
        <f>+'St 1.1'!Q165+'St 1.2'!Q165+'St 1.3'!Q165</f>
        <v>306733.86486639571</v>
      </c>
      <c r="R165" s="144">
        <f>+'St 1.1'!R165+'St 1.2'!R165+'St 1.3'!R165</f>
        <v>150242.61874127836</v>
      </c>
      <c r="S165" s="144">
        <f>+'St 1.1'!S165+'St 1.2'!S165+'St 1.3'!S165</f>
        <v>-8932.5688382457411</v>
      </c>
      <c r="T165" s="144">
        <f>+'St 1.1'!T165+'St 1.2'!T165+'St 1.3'!T165</f>
        <v>293941.38677212532</v>
      </c>
      <c r="U165" s="144">
        <f>+'St 1.1'!U165+'St 1.2'!U165+'St 1.3'!U165</f>
        <v>-113526.69296171465</v>
      </c>
      <c r="V165" s="144">
        <f>+'St 1.1'!V165+'St 1.2'!V165+'St 1.3'!V165</f>
        <v>155401.44822708258</v>
      </c>
      <c r="W165" s="144">
        <f>+'St 1.1'!W165+'St 1.2'!W165+'St 1.3'!W165</f>
        <v>769993.34336370567</v>
      </c>
      <c r="X165" s="145"/>
      <c r="Y165" s="144">
        <f>+'St 1.1'!Y165+'St 1.2'!Y165+'St 1.3'!Y165</f>
        <v>33486.003745119371</v>
      </c>
      <c r="Z165" s="144">
        <f>+'St 1.1'!Z165+'St 1.2'!Z165+'St 1.3'!Z165</f>
        <v>58063.777194701514</v>
      </c>
      <c r="AA165" s="144">
        <f>+'St 1.1'!AA165+'St 1.2'!AA165+'St 1.3'!AA165</f>
        <v>-11190.08832123068</v>
      </c>
      <c r="AB165" s="144">
        <f>+'St 1.1'!AB165+'St 1.2'!AB165+'St 1.3'!AB165</f>
        <v>80161.761152938925</v>
      </c>
      <c r="AC165" s="144">
        <f>+'St 1.1'!AC165+'St 1.2'!AC165+'St 1.3'!AC165</f>
        <v>-95122.146004366121</v>
      </c>
      <c r="AD165" s="144">
        <f>+'St 1.1'!AD165+'St 1.2'!AD165+'St 1.3'!AD165</f>
        <v>54452.005414266634</v>
      </c>
      <c r="AE165" s="144">
        <f>+'St 1.1'!AE165+'St 1.2'!AE165+'St 1.3'!AE165</f>
        <v>75364.541508668728</v>
      </c>
      <c r="AF165" s="144">
        <f>+'St 1.1'!AF165+'St 1.2'!AF165+'St 1.3'!AF165</f>
        <v>183704.08044623042</v>
      </c>
      <c r="AG165" s="144">
        <f>+'St 1.1'!AG165+'St 1.2'!AG165+'St 1.3'!AG165</f>
        <v>-84702.793832922078</v>
      </c>
    </row>
    <row r="166" spans="1:33" s="45" customFormat="1">
      <c r="A166" s="38"/>
      <c r="B166" s="5" t="s">
        <v>25</v>
      </c>
      <c r="C166" s="209" t="s">
        <v>297</v>
      </c>
      <c r="D166" s="139">
        <f>+'St 1.1'!D166+'St 1.2'!D166+'St 1.3'!D166</f>
        <v>7548820.8278176291</v>
      </c>
      <c r="E166" s="139">
        <f>+'St 1.1'!E166+'St 1.2'!E166+'St 1.3'!E166</f>
        <v>8802383.7643940244</v>
      </c>
      <c r="F166" s="139">
        <f>+'St 1.1'!F166+'St 1.2'!F166+'St 1.3'!F166</f>
        <v>9937505.8994718827</v>
      </c>
      <c r="G166" s="139">
        <f>+'St 1.1'!G166+'St 1.2'!G166+'St 1.3'!G166</f>
        <v>11037327.715426335</v>
      </c>
      <c r="H166" s="139">
        <f>+'St 1.1'!H166+'St 1.2'!H166+'St 1.3'!H166</f>
        <v>12128825.5456753</v>
      </c>
      <c r="I166" s="139">
        <f>+'St 1.1'!I166+'St 1.2'!I166+'St 1.3'!I166</f>
        <v>12558007.462662332</v>
      </c>
      <c r="J166" s="139">
        <f>+'St 1.1'!J166+'St 1.2'!J166+'St 1.3'!J166</f>
        <v>14301815.478993014</v>
      </c>
      <c r="K166" s="139">
        <f>+'St 1.1'!K166+'St 1.2'!K166+'St 1.3'!K166</f>
        <v>16027554.333765017</v>
      </c>
      <c r="L166" s="139">
        <f>+'St 1.1'!L166+'St 1.2'!L166+'St 1.3'!L166</f>
        <v>17037085.383968849</v>
      </c>
      <c r="M166" s="139">
        <f>+'St 1.1'!M166+'St 1.2'!M166+'St 1.3'!M166</f>
        <v>17999594.271238144</v>
      </c>
      <c r="N166" s="146"/>
      <c r="O166" s="147">
        <f>+'St 1.1'!O166+'St 1.2'!O166+'St 1.3'!O166</f>
        <v>1254660.7843432564</v>
      </c>
      <c r="P166" s="147">
        <f>+'St 1.1'!P166+'St 1.2'!P166+'St 1.3'!P166</f>
        <v>1146802.2487925731</v>
      </c>
      <c r="Q166" s="147">
        <f>+'St 1.1'!Q166+'St 1.2'!Q166+'St 1.3'!Q166</f>
        <v>1082866.0220557246</v>
      </c>
      <c r="R166" s="147">
        <f>+'St 1.1'!R166+'St 1.2'!R166+'St 1.3'!R166</f>
        <v>1104876.1116639185</v>
      </c>
      <c r="S166" s="147">
        <f>+'St 1.1'!S166+'St 1.2'!S166+'St 1.3'!S166</f>
        <v>460592.90347900521</v>
      </c>
      <c r="T166" s="147">
        <f>+'St 1.1'!T166+'St 1.2'!T166+'St 1.3'!T166</f>
        <v>1783431.2077606265</v>
      </c>
      <c r="U166" s="147">
        <f>+'St 1.1'!U166+'St 1.2'!U166+'St 1.3'!U166</f>
        <v>1809829.9609244331</v>
      </c>
      <c r="V166" s="147">
        <f>+'St 1.1'!V166+'St 1.2'!V166+'St 1.3'!V166</f>
        <v>918157.86429103941</v>
      </c>
      <c r="W166" s="147">
        <f>+'St 1.1'!W166+'St 1.2'!W166+'St 1.3'!W166</f>
        <v>913986.02096115984</v>
      </c>
      <c r="X166" s="141"/>
      <c r="Y166" s="147">
        <f>+'St 1.1'!Y166+'St 1.2'!Y166+'St 1.3'!Y166</f>
        <v>0</v>
      </c>
      <c r="Z166" s="147">
        <f>+'St 1.1'!Z166+'St 1.2'!Z166+'St 1.3'!Z166</f>
        <v>0.91999999992549408</v>
      </c>
      <c r="AA166" s="147">
        <f>+'St 1.1'!AA166+'St 1.2'!AA166+'St 1.3'!AA166</f>
        <v>-0.48999999993247906</v>
      </c>
      <c r="AB166" s="147">
        <f>+'St 1.1'!AB166+'St 1.2'!AB166+'St 1.3'!AB166</f>
        <v>0</v>
      </c>
      <c r="AC166" s="147">
        <f>+'St 1.1'!AC166+'St 1.2'!AC166+'St 1.3'!AC166</f>
        <v>0</v>
      </c>
      <c r="AD166" s="147">
        <f>+'St 1.1'!AD166+'St 1.2'!AD166+'St 1.3'!AD166</f>
        <v>2083.06</v>
      </c>
      <c r="AE166" s="147">
        <f>+'St 1.1'!AE166+'St 1.2'!AE166+'St 1.3'!AE166</f>
        <v>-2324.6400000000003</v>
      </c>
      <c r="AF166" s="147">
        <f>+'St 1.1'!AF166+'St 1.2'!AF166+'St 1.3'!AF166</f>
        <v>-1049.9399999999998</v>
      </c>
      <c r="AG166" s="147">
        <f>+'St 1.1'!AG166+'St 1.2'!AG166+'St 1.3'!AG166</f>
        <v>5563.3799999999992</v>
      </c>
    </row>
    <row r="167" spans="1:33">
      <c r="B167" s="208" t="s">
        <v>40</v>
      </c>
      <c r="C167" s="211"/>
      <c r="D167" s="142"/>
      <c r="E167" s="142">
        <f>+'St 1.1'!E167+'St 1.2'!E167+'St 1.3'!E167</f>
        <v>8106820.8715026686</v>
      </c>
      <c r="F167" s="142">
        <f>+'St 1.1'!F167+'St 1.2'!F167+'St 1.3'!F167</f>
        <v>9069337.857492948</v>
      </c>
      <c r="G167" s="142">
        <f>+'St 1.1'!G167+'St 1.2'!G167+'St 1.3'!G167</f>
        <v>10055458.469896827</v>
      </c>
      <c r="H167" s="142">
        <f>+'St 1.1'!H167+'St 1.2'!H167+'St 1.3'!H167</f>
        <v>10923829.295363264</v>
      </c>
      <c r="I167" s="142">
        <f>+'St 1.1'!I167+'St 1.2'!I167+'St 1.3'!I167</f>
        <v>11527700.006191408</v>
      </c>
      <c r="J167" s="142">
        <f>+'St 1.1'!J167+'St 1.2'!J167+'St 1.3'!J167</f>
        <v>12884525.775654819</v>
      </c>
      <c r="K167" s="142">
        <f>+'St 1.1'!K167+'St 1.2'!K167+'St 1.3'!K167</f>
        <v>14587417.854399562</v>
      </c>
      <c r="L167" s="142">
        <f>+'St 1.1'!L167+'St 1.2'!L167+'St 1.3'!L167</f>
        <v>15470958.667527024</v>
      </c>
      <c r="M167" s="142">
        <f>+'St 1.1'!M167+'St 1.2'!M167+'St 1.3'!M167</f>
        <v>16438206.342279449</v>
      </c>
      <c r="N167" s="143"/>
      <c r="O167" s="144"/>
      <c r="P167" s="144"/>
      <c r="Q167" s="144"/>
      <c r="R167" s="144"/>
      <c r="S167" s="144"/>
      <c r="T167" s="144"/>
      <c r="U167" s="144"/>
      <c r="V167" s="144"/>
      <c r="W167" s="144"/>
      <c r="X167" s="145"/>
      <c r="Y167" s="144"/>
      <c r="Z167" s="144"/>
      <c r="AA167" s="144"/>
      <c r="AB167" s="144"/>
      <c r="AC167" s="144"/>
      <c r="AD167" s="144"/>
      <c r="AE167" s="144"/>
      <c r="AF167" s="144"/>
      <c r="AG167" s="144"/>
    </row>
    <row r="168" spans="1:33">
      <c r="B168" s="6" t="s">
        <v>41</v>
      </c>
      <c r="C168" s="211"/>
      <c r="D168" s="142">
        <f>+'St 1.1'!D168+'St 1.2'!D168+'St 1.3'!D168</f>
        <v>961.29647759729824</v>
      </c>
      <c r="E168" s="142">
        <f>+'St 1.1'!E168+'St 1.2'!E168+'St 1.3'!E168</f>
        <v>1126.6330814171224</v>
      </c>
      <c r="F168" s="142">
        <f>+'St 1.1'!F168+'St 1.2'!F168+'St 1.3'!F168</f>
        <v>1320.3722501679599</v>
      </c>
      <c r="G168" s="142">
        <f>+'St 1.1'!G168+'St 1.2'!G168+'St 1.3'!G168</f>
        <v>1547.4564057584857</v>
      </c>
      <c r="H168" s="142">
        <f>+'St 1.1'!H168+'St 1.2'!H168+'St 1.3'!H168</f>
        <v>1470.74</v>
      </c>
      <c r="I168" s="142">
        <f>+'St 1.1'!I168+'St 1.2'!I168+'St 1.3'!I168</f>
        <v>2049.4499999999998</v>
      </c>
      <c r="J168" s="142">
        <f>+'St 1.1'!J168+'St 1.2'!J168+'St 1.3'!J168</f>
        <v>2401.8949686990782</v>
      </c>
      <c r="K168" s="142">
        <f>+'St 1.1'!K168+'St 1.2'!K168+'St 1.3'!K168</f>
        <v>3933.0375911324154</v>
      </c>
      <c r="L168" s="142">
        <f>+'St 1.1'!L168+'St 1.2'!L168+'St 1.3'!L168</f>
        <v>4230.9652632917196</v>
      </c>
      <c r="M168" s="142">
        <f>+'St 1.1'!M168+'St 1.2'!M168+'St 1.3'!M168</f>
        <v>4499.7466026181164</v>
      </c>
      <c r="N168" s="143"/>
      <c r="O168" s="144">
        <f>+'St 1.1'!O168+'St 1.2'!O168+'St 1.3'!O168</f>
        <v>165.33660381982418</v>
      </c>
      <c r="P168" s="144">
        <f>+'St 1.1'!P168+'St 1.2'!P168+'St 1.3'!P168</f>
        <v>193.73916875083759</v>
      </c>
      <c r="Q168" s="144">
        <f>+'St 1.1'!Q168+'St 1.2'!Q168+'St 1.3'!Q168</f>
        <v>227.08415559052563</v>
      </c>
      <c r="R168" s="144">
        <f>+'St 1.1'!R168+'St 1.2'!R168+'St 1.3'!R168</f>
        <v>-76.716405758485593</v>
      </c>
      <c r="S168" s="144">
        <f>+'St 1.1'!S168+'St 1.2'!S168+'St 1.3'!S168</f>
        <v>578.70999999999992</v>
      </c>
      <c r="T168" s="144">
        <f>+'St 1.1'!T168+'St 1.2'!T168+'St 1.3'!T168</f>
        <v>352.44496869907812</v>
      </c>
      <c r="U168" s="144">
        <f>+'St 1.1'!U168+'St 1.2'!U168+'St 1.3'!U168</f>
        <v>1531.1426224333375</v>
      </c>
      <c r="V168" s="144">
        <f>+'St 1.1'!V168+'St 1.2'!V168+'St 1.3'!V168</f>
        <v>297.92767215930451</v>
      </c>
      <c r="W168" s="144">
        <f>+'St 1.1'!W168+'St 1.2'!W168+'St 1.3'!W168</f>
        <v>268.78133932639656</v>
      </c>
      <c r="X168" s="145"/>
      <c r="Y168" s="144">
        <f>+'St 1.1'!Y168+'St 1.2'!Y168+'St 1.3'!Y168</f>
        <v>0</v>
      </c>
      <c r="Z168" s="144">
        <f>+'St 1.1'!Z168+'St 1.2'!Z168+'St 1.3'!Z168</f>
        <v>0</v>
      </c>
      <c r="AA168" s="144">
        <f>+'St 1.1'!AA168+'St 1.2'!AA168+'St 1.3'!AA168</f>
        <v>0</v>
      </c>
      <c r="AB168" s="144">
        <f>+'St 1.1'!AB168+'St 1.2'!AB168+'St 1.3'!AB168</f>
        <v>0</v>
      </c>
      <c r="AC168" s="144">
        <f>+'St 1.1'!AC168+'St 1.2'!AC168+'St 1.3'!AC168</f>
        <v>0</v>
      </c>
      <c r="AD168" s="144">
        <f>+'St 1.1'!AD168+'St 1.2'!AD168+'St 1.3'!AD168</f>
        <v>0</v>
      </c>
      <c r="AE168" s="144">
        <f>+'St 1.1'!AE168+'St 1.2'!AE168+'St 1.3'!AE168</f>
        <v>0</v>
      </c>
      <c r="AF168" s="144">
        <f>+'St 1.1'!AF168+'St 1.2'!AF168+'St 1.3'!AF168</f>
        <v>0</v>
      </c>
      <c r="AG168" s="144">
        <f>+'St 1.1'!AG168+'St 1.2'!AG168+'St 1.3'!AG168</f>
        <v>0</v>
      </c>
    </row>
    <row r="169" spans="1:33">
      <c r="B169" s="6" t="s">
        <v>42</v>
      </c>
      <c r="C169" s="211"/>
      <c r="D169" s="142">
        <f>+'St 1.1'!D169+'St 1.2'!D169+'St 1.3'!D169</f>
        <v>88869.023862640533</v>
      </c>
      <c r="E169" s="142">
        <f>+'St 1.1'!E169+'St 1.2'!E169+'St 1.3'!E169</f>
        <v>125260.37915719437</v>
      </c>
      <c r="F169" s="142">
        <f>+'St 1.1'!F169+'St 1.2'!F169+'St 1.3'!F169</f>
        <v>135877.39435471327</v>
      </c>
      <c r="G169" s="142">
        <f>+'St 1.1'!G169+'St 1.2'!G169+'St 1.3'!G169</f>
        <v>235692.54651844015</v>
      </c>
      <c r="H169" s="142">
        <f>+'St 1.1'!H169+'St 1.2'!H169+'St 1.3'!H169</f>
        <v>367898.79526586609</v>
      </c>
      <c r="I169" s="142">
        <f>+'St 1.1'!I169+'St 1.2'!I169+'St 1.3'!I169</f>
        <v>129850.05072034696</v>
      </c>
      <c r="J169" s="142">
        <f>+'St 1.1'!J169+'St 1.2'!J169+'St 1.3'!J169</f>
        <v>462105.46294843149</v>
      </c>
      <c r="K169" s="142">
        <f>+'St 1.1'!K169+'St 1.2'!K169+'St 1.3'!K169</f>
        <v>492991.2469781735</v>
      </c>
      <c r="L169" s="142">
        <f>+'St 1.1'!L169+'St 1.2'!L169+'St 1.3'!L169</f>
        <v>531996.31038805342</v>
      </c>
      <c r="M169" s="142">
        <f>+'St 1.1'!M169+'St 1.2'!M169+'St 1.3'!M169</f>
        <v>287976.71436332446</v>
      </c>
      <c r="N169" s="143"/>
      <c r="O169" s="144">
        <f>+'St 1.1'!O169+'St 1.2'!O169+'St 1.3'!O169</f>
        <v>32957.871812053847</v>
      </c>
      <c r="P169" s="144">
        <f>+'St 1.1'!P169+'St 1.2'!P169+'St 1.3'!P169</f>
        <v>3071.6881884188742</v>
      </c>
      <c r="Q169" s="144">
        <f>+'St 1.1'!Q169+'St 1.2'!Q169+'St 1.3'!Q169</f>
        <v>95141.518268114392</v>
      </c>
      <c r="R169" s="144">
        <f>+'St 1.1'!R169+'St 1.2'!R169+'St 1.3'!R169</f>
        <v>112298.45145804896</v>
      </c>
      <c r="S169" s="144">
        <f>+'St 1.1'!S169+'St 1.2'!S169+'St 1.3'!S169</f>
        <v>-225270.67154382964</v>
      </c>
      <c r="T169" s="144">
        <f>+'St 1.1'!T169+'St 1.2'!T169+'St 1.3'!T169</f>
        <v>276507.95434371708</v>
      </c>
      <c r="U169" s="144">
        <f>+'St 1.1'!U169+'St 1.2'!U169+'St 1.3'!U169</f>
        <v>5846.1362018641639</v>
      </c>
      <c r="V169" s="144">
        <f>+'St 1.1'!V169+'St 1.2'!V169+'St 1.3'!V169</f>
        <v>13967.544520750769</v>
      </c>
      <c r="W169" s="144">
        <f>+'St 1.1'!W169+'St 1.2'!W169+'St 1.3'!W169</f>
        <v>-198256.70660388499</v>
      </c>
      <c r="X169" s="145"/>
      <c r="Y169" s="144">
        <f>+'St 1.1'!Y169+'St 1.2'!Y169+'St 1.3'!Y169</f>
        <v>0</v>
      </c>
      <c r="Z169" s="144">
        <f>+'St 1.1'!Z169+'St 1.2'!Z169+'St 1.3'!Z169</f>
        <v>0.91999999992549408</v>
      </c>
      <c r="AA169" s="144">
        <f>+'St 1.1'!AA169+'St 1.2'!AA169+'St 1.3'!AA169</f>
        <v>-0.48999999993247906</v>
      </c>
      <c r="AB169" s="144">
        <f>+'St 1.1'!AB169+'St 1.2'!AB169+'St 1.3'!AB169</f>
        <v>0</v>
      </c>
      <c r="AC169" s="144">
        <f>+'St 1.1'!AC169+'St 1.2'!AC169+'St 1.3'!AC169</f>
        <v>0</v>
      </c>
      <c r="AD169" s="144">
        <f>+'St 1.1'!AD169+'St 1.2'!AD169+'St 1.3'!AD169</f>
        <v>2083.06</v>
      </c>
      <c r="AE169" s="144">
        <f>+'St 1.1'!AE169+'St 1.2'!AE169+'St 1.3'!AE169</f>
        <v>-2324.6400000000003</v>
      </c>
      <c r="AF169" s="144">
        <f>+'St 1.1'!AF169+'St 1.2'!AF169+'St 1.3'!AF169</f>
        <v>-1049.9399999999998</v>
      </c>
      <c r="AG169" s="144">
        <f>+'St 1.1'!AG169+'St 1.2'!AG169+'St 1.3'!AG169</f>
        <v>5563.3799999999992</v>
      </c>
    </row>
    <row r="170" spans="1:33">
      <c r="B170" s="6" t="s">
        <v>43</v>
      </c>
      <c r="C170" s="211"/>
      <c r="D170" s="142">
        <f>+'St 1.1'!D170+'St 1.2'!D170+'St 1.3'!D170</f>
        <v>627601.92969615897</v>
      </c>
      <c r="E170" s="142">
        <f>+'St 1.1'!E170+'St 1.2'!E170+'St 1.3'!E170</f>
        <v>703370.22357237816</v>
      </c>
      <c r="F170" s="142">
        <f>+'St 1.1'!F170+'St 1.2'!F170+'St 1.3'!F170</f>
        <v>728416.84214308276</v>
      </c>
      <c r="G170" s="142">
        <f>+'St 1.1'!G170+'St 1.2'!G170+'St 1.3'!G170</f>
        <v>997325.43545402354</v>
      </c>
      <c r="H170" s="142">
        <f>+'St 1.1'!H170+'St 1.2'!H170+'St 1.3'!H170</f>
        <v>1103198.4886725852</v>
      </c>
      <c r="I170" s="142">
        <f>+'St 1.1'!I170+'St 1.2'!I170+'St 1.3'!I170</f>
        <v>942295.68528521189</v>
      </c>
      <c r="J170" s="142">
        <f>+'St 1.1'!J170+'St 1.2'!J170+'St 1.3'!J170</f>
        <v>1001024.6368367837</v>
      </c>
      <c r="K170" s="142">
        <f>+'St 1.1'!K170+'St 1.2'!K170+'St 1.3'!K170</f>
        <v>1225044.6478769849</v>
      </c>
      <c r="L170" s="142">
        <f>+'St 1.1'!L170+'St 1.2'!L170+'St 1.3'!L170</f>
        <v>1297959.88902845</v>
      </c>
      <c r="M170" s="142">
        <f>+'St 1.1'!M170+'St 1.2'!M170+'St 1.3'!M170</f>
        <v>1564783.5740334378</v>
      </c>
      <c r="N170" s="143"/>
      <c r="O170" s="144">
        <f>+'St 1.1'!O170+'St 1.2'!O170+'St 1.3'!O170</f>
        <v>72497.986900119198</v>
      </c>
      <c r="P170" s="144">
        <f>+'St 1.1'!P170+'St 1.2'!P170+'St 1.3'!P170</f>
        <v>25288.124488204601</v>
      </c>
      <c r="Q170" s="144">
        <f>+'St 1.1'!Q170+'St 1.2'!Q170+'St 1.3'!Q170</f>
        <v>268130.65203274059</v>
      </c>
      <c r="R170" s="144">
        <f>+'St 1.1'!R170+'St 1.2'!R170+'St 1.3'!R170</f>
        <v>102315.29171146272</v>
      </c>
      <c r="S170" s="144">
        <f>+'St 1.1'!S170+'St 1.2'!S170+'St 1.3'!S170</f>
        <v>-186375.8631017743</v>
      </c>
      <c r="T170" s="144">
        <f>+'St 1.1'!T170+'St 1.2'!T170+'St 1.3'!T170</f>
        <v>73853.291429918492</v>
      </c>
      <c r="U170" s="144">
        <f>+'St 1.1'!U170+'St 1.2'!U170+'St 1.3'!U170</f>
        <v>219931.43442129777</v>
      </c>
      <c r="V170" s="144">
        <f>+'St 1.1'!V170+'St 1.2'!V170+'St 1.3'!V170</f>
        <v>58437.615085650381</v>
      </c>
      <c r="W170" s="144">
        <f>+'St 1.1'!W170+'St 1.2'!W170+'St 1.3'!W170</f>
        <v>221834.39308098104</v>
      </c>
      <c r="X170" s="145"/>
      <c r="Y170" s="144">
        <f>+'St 1.1'!Y170+'St 1.2'!Y170+'St 1.3'!Y170</f>
        <v>0</v>
      </c>
      <c r="Z170" s="144">
        <f>+'St 1.1'!Z170+'St 1.2'!Z170+'St 1.3'!Z170</f>
        <v>0</v>
      </c>
      <c r="AA170" s="144">
        <f>+'St 1.1'!AA170+'St 1.2'!AA170+'St 1.3'!AA170</f>
        <v>0</v>
      </c>
      <c r="AB170" s="144">
        <f>+'St 1.1'!AB170+'St 1.2'!AB170+'St 1.3'!AB170</f>
        <v>0</v>
      </c>
      <c r="AC170" s="144">
        <f>+'St 1.1'!AC170+'St 1.2'!AC170+'St 1.3'!AC170</f>
        <v>0</v>
      </c>
      <c r="AD170" s="144">
        <f>+'St 1.1'!AD170+'St 1.2'!AD170+'St 1.3'!AD170</f>
        <v>0</v>
      </c>
      <c r="AE170" s="144">
        <f>+'St 1.1'!AE170+'St 1.2'!AE170+'St 1.3'!AE170</f>
        <v>0</v>
      </c>
      <c r="AF170" s="144">
        <f>+'St 1.1'!AF170+'St 1.2'!AF170+'St 1.3'!AF170</f>
        <v>0</v>
      </c>
      <c r="AG170" s="144">
        <f>+'St 1.1'!AG170+'St 1.2'!AG170+'St 1.3'!AG170</f>
        <v>0</v>
      </c>
    </row>
    <row r="171" spans="1:33">
      <c r="B171" s="6" t="s">
        <v>44</v>
      </c>
      <c r="C171" s="211"/>
      <c r="D171" s="142">
        <f>+'St 1.1'!D171+'St 1.2'!D171+'St 1.3'!D171</f>
        <v>306587.56008283573</v>
      </c>
      <c r="E171" s="142">
        <f>+'St 1.1'!E171+'St 1.2'!E171+'St 1.3'!E171</f>
        <v>278079.70223957463</v>
      </c>
      <c r="F171" s="142">
        <f>+'St 1.1'!F171+'St 1.2'!F171+'St 1.3'!F171</f>
        <v>299847.39523983939</v>
      </c>
      <c r="G171" s="142">
        <f>+'St 1.1'!G171+'St 1.2'!G171+'St 1.3'!G171</f>
        <v>299823.59141360666</v>
      </c>
      <c r="H171" s="142">
        <f>+'St 1.1'!H171+'St 1.2'!H171+'St 1.3'!H171</f>
        <v>303581.77176375821</v>
      </c>
      <c r="I171" s="142">
        <f>+'St 1.1'!I171+'St 1.2'!I171+'St 1.3'!I171</f>
        <v>347502.35618232045</v>
      </c>
      <c r="J171" s="142">
        <f>+'St 1.1'!J171+'St 1.2'!J171+'St 1.3'!J171</f>
        <v>378549.431581476</v>
      </c>
      <c r="K171" s="142">
        <f>+'St 1.1'!K171+'St 1.2'!K171+'St 1.3'!K171</f>
        <v>484231.16610785283</v>
      </c>
      <c r="L171" s="142">
        <f>+'St 1.1'!L171+'St 1.2'!L171+'St 1.3'!L171</f>
        <v>590545.44550644327</v>
      </c>
      <c r="M171" s="142">
        <f>+'St 1.1'!M171+'St 1.2'!M171+'St 1.3'!M171</f>
        <v>671859.91897872626</v>
      </c>
      <c r="N171" s="143"/>
      <c r="O171" s="144">
        <f>+'St 1.1'!O171+'St 1.2'!O171+'St 1.3'!O171</f>
        <v>-32561.387843261084</v>
      </c>
      <c r="P171" s="144">
        <f>+'St 1.1'!P171+'St 1.2'!P171+'St 1.3'!P171</f>
        <v>17526.793000264803</v>
      </c>
      <c r="Q171" s="144">
        <f>+'St 1.1'!Q171+'St 1.2'!Q171+'St 1.3'!Q171</f>
        <v>-5250.1938262327694</v>
      </c>
      <c r="R171" s="144">
        <f>+'St 1.1'!R171+'St 1.2'!R171+'St 1.3'!R171</f>
        <v>-5181.0796498483978</v>
      </c>
      <c r="S171" s="144">
        <f>+'St 1.1'!S171+'St 1.2'!S171+'St 1.3'!S171</f>
        <v>24160.804418562253</v>
      </c>
      <c r="T171" s="144">
        <f>+'St 1.1'!T171+'St 1.2'!T171+'St 1.3'!T171</f>
        <v>2510.0753991554893</v>
      </c>
      <c r="U171" s="144">
        <f>+'St 1.1'!U171+'St 1.2'!U171+'St 1.3'!U171</f>
        <v>70398.734526376895</v>
      </c>
      <c r="V171" s="144">
        <f>+'St 1.1'!V171+'St 1.2'!V171+'St 1.3'!V171</f>
        <v>79417.819398590291</v>
      </c>
      <c r="W171" s="144">
        <f>+'St 1.1'!W171+'St 1.2'!W171+'St 1.3'!W171</f>
        <v>45411.983472283158</v>
      </c>
      <c r="X171" s="145"/>
      <c r="Y171" s="144">
        <f>+'St 1.1'!Y171+'St 1.2'!Y171+'St 1.3'!Y171</f>
        <v>0</v>
      </c>
      <c r="Z171" s="144">
        <f>+'St 1.1'!Z171+'St 1.2'!Z171+'St 1.3'!Z171</f>
        <v>0</v>
      </c>
      <c r="AA171" s="144">
        <f>+'St 1.1'!AA171+'St 1.2'!AA171+'St 1.3'!AA171</f>
        <v>0</v>
      </c>
      <c r="AB171" s="144">
        <f>+'St 1.1'!AB171+'St 1.2'!AB171+'St 1.3'!AB171</f>
        <v>0</v>
      </c>
      <c r="AC171" s="144">
        <f>+'St 1.1'!AC171+'St 1.2'!AC171+'St 1.3'!AC171</f>
        <v>0</v>
      </c>
      <c r="AD171" s="144">
        <f>+'St 1.1'!AD171+'St 1.2'!AD171+'St 1.3'!AD171</f>
        <v>0</v>
      </c>
      <c r="AE171" s="144">
        <f>+'St 1.1'!AE171+'St 1.2'!AE171+'St 1.3'!AE171</f>
        <v>0</v>
      </c>
      <c r="AF171" s="144">
        <f>+'St 1.1'!AF171+'St 1.2'!AF171+'St 1.3'!AF171</f>
        <v>0</v>
      </c>
      <c r="AG171" s="144">
        <f>+'St 1.1'!AG171+'St 1.2'!AG171+'St 1.3'!AG171</f>
        <v>0</v>
      </c>
    </row>
    <row r="172" spans="1:33">
      <c r="B172" s="7" t="s">
        <v>45</v>
      </c>
      <c r="C172" s="211"/>
      <c r="D172" s="142">
        <f>+'St 1.1'!D172+'St 1.2'!D172+'St 1.3'!D172</f>
        <v>92934.333110768202</v>
      </c>
      <c r="E172" s="142">
        <f>+'St 1.1'!E172+'St 1.2'!E172+'St 1.3'!E172</f>
        <v>50347.306088186873</v>
      </c>
      <c r="F172" s="142">
        <f>+'St 1.1'!F172+'St 1.2'!F172+'St 1.3'!F172</f>
        <v>54249.984456711187</v>
      </c>
      <c r="G172" s="142">
        <f>+'St 1.1'!G172+'St 1.2'!G172+'St 1.3'!G172</f>
        <v>37626.810178199768</v>
      </c>
      <c r="H172" s="142">
        <f>+'St 1.1'!H172+'St 1.2'!H172+'St 1.3'!H172</f>
        <v>63607.730259536191</v>
      </c>
      <c r="I172" s="142">
        <f>+'St 1.1'!I172+'St 1.2'!I172+'St 1.3'!I172</f>
        <v>90310.362935125027</v>
      </c>
      <c r="J172" s="142">
        <f>+'St 1.1'!J172+'St 1.2'!J172+'St 1.3'!J172</f>
        <v>103661.3934264736</v>
      </c>
      <c r="K172" s="142">
        <f>+'St 1.1'!K172+'St 1.2'!K172+'St 1.3'!K172</f>
        <v>140789.96333395786</v>
      </c>
      <c r="L172" s="142">
        <f>+'St 1.1'!L172+'St 1.2'!L172+'St 1.3'!L172</f>
        <v>185444.40251506859</v>
      </c>
      <c r="M172" s="142">
        <f>+'St 1.1'!M172+'St 1.2'!M172+'St 1.3'!M172</f>
        <v>235657.882306182</v>
      </c>
      <c r="N172" s="143"/>
      <c r="O172" s="144">
        <f>+'St 1.1'!O172+'St 1.2'!O172+'St 1.3'!O172</f>
        <v>-42587.027022581329</v>
      </c>
      <c r="P172" s="144">
        <f>+'St 1.1'!P172+'St 1.2'!P172+'St 1.3'!P172</f>
        <v>3902.6783685243122</v>
      </c>
      <c r="Q172" s="144">
        <f>+'St 1.1'!Q172+'St 1.2'!Q172+'St 1.3'!Q172</f>
        <v>-16623.174278511411</v>
      </c>
      <c r="R172" s="144">
        <f>+'St 1.1'!R172+'St 1.2'!R172+'St 1.3'!R172</f>
        <v>25980.920081336415</v>
      </c>
      <c r="S172" s="144">
        <f>+'St 1.1'!S172+'St 1.2'!S172+'St 1.3'!S172</f>
        <v>20342.432675588851</v>
      </c>
      <c r="T172" s="144">
        <f>+'St 1.1'!T172+'St 1.2'!T172+'St 1.3'!T172</f>
        <v>-1930.6695086514217</v>
      </c>
      <c r="U172" s="144">
        <f>+'St 1.1'!U172+'St 1.2'!U172+'St 1.3'!U172</f>
        <v>16788.169907484251</v>
      </c>
      <c r="V172" s="144">
        <f>+'St 1.1'!V172+'St 1.2'!V172+'St 1.3'!V172</f>
        <v>26536.83918111075</v>
      </c>
      <c r="W172" s="144">
        <f>+'St 1.1'!W172+'St 1.2'!W172+'St 1.3'!W172</f>
        <v>25295.279791113378</v>
      </c>
      <c r="X172" s="145"/>
      <c r="Y172" s="144">
        <f>+'St 1.1'!Y172+'St 1.2'!Y172+'St 1.3'!Y172</f>
        <v>0</v>
      </c>
      <c r="Z172" s="144">
        <f>+'St 1.1'!Z172+'St 1.2'!Z172+'St 1.3'!Z172</f>
        <v>0</v>
      </c>
      <c r="AA172" s="144">
        <f>+'St 1.1'!AA172+'St 1.2'!AA172+'St 1.3'!AA172</f>
        <v>0</v>
      </c>
      <c r="AB172" s="144">
        <f>+'St 1.1'!AB172+'St 1.2'!AB172+'St 1.3'!AB172</f>
        <v>0</v>
      </c>
      <c r="AC172" s="144">
        <f>+'St 1.1'!AC172+'St 1.2'!AC172+'St 1.3'!AC172</f>
        <v>0</v>
      </c>
      <c r="AD172" s="144">
        <f>+'St 1.1'!AD172+'St 1.2'!AD172+'St 1.3'!AD172</f>
        <v>0</v>
      </c>
      <c r="AE172" s="144">
        <f>+'St 1.1'!AE172+'St 1.2'!AE172+'St 1.3'!AE172</f>
        <v>0</v>
      </c>
      <c r="AF172" s="144">
        <f>+'St 1.1'!AF172+'St 1.2'!AF172+'St 1.3'!AF172</f>
        <v>0</v>
      </c>
      <c r="AG172" s="144">
        <f>+'St 1.1'!AG172+'St 1.2'!AG172+'St 1.3'!AG172</f>
        <v>0</v>
      </c>
    </row>
    <row r="173" spans="1:33">
      <c r="B173" s="7" t="s">
        <v>46</v>
      </c>
      <c r="C173" s="211"/>
      <c r="D173" s="142">
        <f>+'St 1.1'!D173+'St 1.2'!D173+'St 1.3'!D173</f>
        <v>213653.22697206747</v>
      </c>
      <c r="E173" s="142">
        <f>+'St 1.1'!E173+'St 1.2'!E173+'St 1.3'!E173</f>
        <v>227732.39615138774</v>
      </c>
      <c r="F173" s="142">
        <f>+'St 1.1'!F173+'St 1.2'!F173+'St 1.3'!F173</f>
        <v>245597.41078312823</v>
      </c>
      <c r="G173" s="142">
        <f>+'St 1.1'!G173+'St 1.2'!G173+'St 1.3'!G173</f>
        <v>262196.78123540687</v>
      </c>
      <c r="H173" s="142">
        <f>+'St 1.1'!H173+'St 1.2'!H173+'St 1.3'!H173</f>
        <v>239974.04150422203</v>
      </c>
      <c r="I173" s="142">
        <f>+'St 1.1'!I173+'St 1.2'!I173+'St 1.3'!I173</f>
        <v>257191.99324719544</v>
      </c>
      <c r="J173" s="142">
        <f>+'St 1.1'!J173+'St 1.2'!J173+'St 1.3'!J173</f>
        <v>274888.0381550024</v>
      </c>
      <c r="K173" s="142">
        <f>+'St 1.1'!K173+'St 1.2'!K173+'St 1.3'!K173</f>
        <v>343441.202773895</v>
      </c>
      <c r="L173" s="142">
        <f>+'St 1.1'!L173+'St 1.2'!L173+'St 1.3'!L173</f>
        <v>405101.04299137456</v>
      </c>
      <c r="M173" s="142">
        <f>+'St 1.1'!M173+'St 1.2'!M173+'St 1.3'!M173</f>
        <v>436202.03667254443</v>
      </c>
      <c r="N173" s="143"/>
      <c r="O173" s="144">
        <f>+'St 1.1'!O173+'St 1.2'!O173+'St 1.3'!O173</f>
        <v>10025.639179320266</v>
      </c>
      <c r="P173" s="144">
        <f>+'St 1.1'!P173+'St 1.2'!P173+'St 1.3'!P173</f>
        <v>13624.114631740475</v>
      </c>
      <c r="Q173" s="144">
        <f>+'St 1.1'!Q173+'St 1.2'!Q173+'St 1.3'!Q173</f>
        <v>11372.980452278631</v>
      </c>
      <c r="R173" s="144">
        <f>+'St 1.1'!R173+'St 1.2'!R173+'St 1.3'!R173</f>
        <v>-31161.999731184809</v>
      </c>
      <c r="S173" s="144">
        <f>+'St 1.1'!S173+'St 1.2'!S173+'St 1.3'!S173</f>
        <v>3818.3717429733947</v>
      </c>
      <c r="T173" s="144">
        <f>+'St 1.1'!T173+'St 1.2'!T173+'St 1.3'!T173</f>
        <v>4440.744907806934</v>
      </c>
      <c r="U173" s="144">
        <f>+'St 1.1'!U173+'St 1.2'!U173+'St 1.3'!U173</f>
        <v>53610.56461889264</v>
      </c>
      <c r="V173" s="144">
        <f>+'St 1.1'!V173+'St 1.2'!V173+'St 1.3'!V173</f>
        <v>52880.980217479548</v>
      </c>
      <c r="W173" s="144">
        <f>+'St 1.1'!W173+'St 1.2'!W173+'St 1.3'!W173</f>
        <v>20116.703681169813</v>
      </c>
      <c r="X173" s="145"/>
      <c r="Y173" s="144">
        <f>+'St 1.1'!Y173+'St 1.2'!Y173+'St 1.3'!Y173</f>
        <v>0</v>
      </c>
      <c r="Z173" s="144">
        <f>+'St 1.1'!Z173+'St 1.2'!Z173+'St 1.3'!Z173</f>
        <v>0</v>
      </c>
      <c r="AA173" s="144">
        <f>+'St 1.1'!AA173+'St 1.2'!AA173+'St 1.3'!AA173</f>
        <v>0</v>
      </c>
      <c r="AB173" s="144">
        <f>+'St 1.1'!AB173+'St 1.2'!AB173+'St 1.3'!AB173</f>
        <v>0</v>
      </c>
      <c r="AC173" s="144">
        <f>+'St 1.1'!AC173+'St 1.2'!AC173+'St 1.3'!AC173</f>
        <v>0</v>
      </c>
      <c r="AD173" s="144">
        <f>+'St 1.1'!AD173+'St 1.2'!AD173+'St 1.3'!AD173</f>
        <v>0</v>
      </c>
      <c r="AE173" s="144">
        <f>+'St 1.1'!AE173+'St 1.2'!AE173+'St 1.3'!AE173</f>
        <v>0</v>
      </c>
      <c r="AF173" s="144">
        <f>+'St 1.1'!AF173+'St 1.2'!AF173+'St 1.3'!AF173</f>
        <v>0</v>
      </c>
      <c r="AG173" s="144">
        <f>+'St 1.1'!AG173+'St 1.2'!AG173+'St 1.3'!AG173</f>
        <v>0</v>
      </c>
    </row>
    <row r="174" spans="1:33">
      <c r="B174" s="6" t="s">
        <v>317</v>
      </c>
      <c r="C174" s="211"/>
      <c r="D174" s="142">
        <f>+'St 1.1'!D174+'St 1.2'!D174+'St 1.3'!D174</f>
        <v>808647.84682689689</v>
      </c>
      <c r="E174" s="142">
        <f>+'St 1.1'!E174+'St 1.2'!E174+'St 1.3'!E174</f>
        <v>889231.91554738977</v>
      </c>
      <c r="F174" s="142">
        <f>+'St 1.1'!F174+'St 1.2'!F174+'St 1.3'!F174</f>
        <v>1077604.4402523462</v>
      </c>
      <c r="G174" s="142">
        <f>+'St 1.1'!G174+'St 1.2'!G174+'St 1.3'!G174</f>
        <v>1154036.7677384804</v>
      </c>
      <c r="H174" s="142">
        <f>+'St 1.1'!H174+'St 1.2'!H174+'St 1.3'!H174</f>
        <v>1229350.6862596555</v>
      </c>
      <c r="I174" s="142">
        <f>+'St 1.1'!I174+'St 1.2'!I174+'St 1.3'!I174</f>
        <v>1386805.9178871103</v>
      </c>
      <c r="J174" s="142">
        <f>+'St 1.1'!J174+'St 1.2'!J174+'St 1.3'!J174</f>
        <v>1563196.5306275762</v>
      </c>
      <c r="K174" s="142">
        <f>+'St 1.1'!K174+'St 1.2'!K174+'St 1.3'!K174</f>
        <v>1619217.6602075158</v>
      </c>
      <c r="L174" s="142">
        <f>+'St 1.1'!L174+'St 1.2'!L174+'St 1.3'!L174</f>
        <v>1691410.1097935811</v>
      </c>
      <c r="M174" s="142">
        <f>+'St 1.1'!M174+'St 1.2'!M174+'St 1.3'!M174</f>
        <v>1739160.6859031625</v>
      </c>
      <c r="N174" s="143"/>
      <c r="O174" s="144">
        <f>+'St 1.1'!O174+'St 1.2'!O174+'St 1.3'!O174</f>
        <v>80703.897096152854</v>
      </c>
      <c r="P174" s="144">
        <f>+'St 1.1'!P174+'St 1.2'!P174+'St 1.3'!P174</f>
        <v>188471.81616222684</v>
      </c>
      <c r="Q174" s="144">
        <f>+'St 1.1'!Q174+'St 1.2'!Q174+'St 1.3'!Q174</f>
        <v>74248.226730388182</v>
      </c>
      <c r="R174" s="144">
        <f>+'St 1.1'!R174+'St 1.2'!R174+'St 1.3'!R174</f>
        <v>70741.917997592522</v>
      </c>
      <c r="S174" s="144">
        <f>+'St 1.1'!S174+'St 1.2'!S174+'St 1.3'!S174</f>
        <v>154623.87396503444</v>
      </c>
      <c r="T174" s="144">
        <f>+'St 1.1'!T174+'St 1.2'!T174+'St 1.3'!T174</f>
        <v>172226.90274046594</v>
      </c>
      <c r="U174" s="144">
        <f>+'St 1.1'!U174+'St 1.2'!U174+'St 1.3'!U174</f>
        <v>45256.689579939506</v>
      </c>
      <c r="V174" s="144">
        <f>+'St 1.1'!V174+'St 1.2'!V174+'St 1.3'!V174</f>
        <v>66149.969586065301</v>
      </c>
      <c r="W174" s="144">
        <f>+'St 1.1'!W174+'St 1.2'!W174+'St 1.3'!W174</f>
        <v>42095.771634766381</v>
      </c>
      <c r="X174" s="145"/>
      <c r="Y174" s="144">
        <f>+'St 1.1'!Y174+'St 1.2'!Y174+'St 1.3'!Y174</f>
        <v>0</v>
      </c>
      <c r="Z174" s="144">
        <f>+'St 1.1'!Z174+'St 1.2'!Z174+'St 1.3'!Z174</f>
        <v>0</v>
      </c>
      <c r="AA174" s="144">
        <f>+'St 1.1'!AA174+'St 1.2'!AA174+'St 1.3'!AA174</f>
        <v>0</v>
      </c>
      <c r="AB174" s="144">
        <f>+'St 1.1'!AB174+'St 1.2'!AB174+'St 1.3'!AB174</f>
        <v>0</v>
      </c>
      <c r="AC174" s="144">
        <f>+'St 1.1'!AC174+'St 1.2'!AC174+'St 1.3'!AC174</f>
        <v>0</v>
      </c>
      <c r="AD174" s="144">
        <f>+'St 1.1'!AD174+'St 1.2'!AD174+'St 1.3'!AD174</f>
        <v>0</v>
      </c>
      <c r="AE174" s="144">
        <f>+'St 1.1'!AE174+'St 1.2'!AE174+'St 1.3'!AE174</f>
        <v>0</v>
      </c>
      <c r="AF174" s="144">
        <f>+'St 1.1'!AF174+'St 1.2'!AF174+'St 1.3'!AF174</f>
        <v>0</v>
      </c>
      <c r="AG174" s="144">
        <f>+'St 1.1'!AG174+'St 1.2'!AG174+'St 1.3'!AG174</f>
        <v>0</v>
      </c>
    </row>
    <row r="175" spans="1:33">
      <c r="B175" s="6" t="s">
        <v>108</v>
      </c>
      <c r="C175" s="211"/>
      <c r="D175" s="142">
        <f>+'St 1.1'!D175+'St 1.2'!D175+'St 1.3'!D175</f>
        <v>2675186.8693313245</v>
      </c>
      <c r="E175" s="142">
        <f>+'St 1.1'!E175+'St 1.2'!E175+'St 1.3'!E175</f>
        <v>2810320.6803741935</v>
      </c>
      <c r="F175" s="142">
        <f>+'St 1.1'!F175+'St 1.2'!F175+'St 1.3'!F175</f>
        <v>3199984.0343127502</v>
      </c>
      <c r="G175" s="142">
        <f>+'St 1.1'!G175+'St 1.2'!G175+'St 1.3'!G175</f>
        <v>3455376.8248293004</v>
      </c>
      <c r="H175" s="142">
        <f>+'St 1.1'!H175+'St 1.2'!H175+'St 1.3'!H175</f>
        <v>3653002.7852152167</v>
      </c>
      <c r="I175" s="142">
        <f>+'St 1.1'!I175+'St 1.2'!I175+'St 1.3'!I175</f>
        <v>3851864.1585364682</v>
      </c>
      <c r="J175" s="142">
        <f>+'St 1.1'!J175+'St 1.2'!J175+'St 1.3'!J175</f>
        <v>4134537.7532178899</v>
      </c>
      <c r="K175" s="142">
        <f>+'St 1.1'!K175+'St 1.2'!K175+'St 1.3'!K175</f>
        <v>4384915.6402714625</v>
      </c>
      <c r="L175" s="142">
        <f>+'St 1.1'!L175+'St 1.2'!L175+'St 1.3'!L175</f>
        <v>4396755.9181500496</v>
      </c>
      <c r="M175" s="142">
        <f>+'St 1.1'!M175+'St 1.2'!M175+'St 1.3'!M175</f>
        <v>4470145.2893676059</v>
      </c>
      <c r="N175" s="143"/>
      <c r="O175" s="144">
        <f>+'St 1.1'!O175+'St 1.2'!O175+'St 1.3'!O175</f>
        <v>109130.60484753254</v>
      </c>
      <c r="P175" s="144">
        <f>+'St 1.1'!P175+'St 1.2'!P175+'St 1.3'!P175</f>
        <v>372822.79526762973</v>
      </c>
      <c r="Q175" s="144">
        <f>+'St 1.1'!Q175+'St 1.2'!Q175+'St 1.3'!Q175</f>
        <v>234958.48112670239</v>
      </c>
      <c r="R175" s="144">
        <f>+'St 1.1'!R175+'St 1.2'!R175+'St 1.3'!R175</f>
        <v>155563.66484130037</v>
      </c>
      <c r="S175" s="144">
        <f>+'St 1.1'!S175+'St 1.2'!S175+'St 1.3'!S175</f>
        <v>220080.47969887976</v>
      </c>
      <c r="T175" s="144">
        <f>+'St 1.1'!T175+'St 1.2'!T175+'St 1.3'!T175</f>
        <v>218544.84032875116</v>
      </c>
      <c r="U175" s="144">
        <f>+'St 1.1'!U175+'St 1.2'!U175+'St 1.3'!U175</f>
        <v>233586.40199222174</v>
      </c>
      <c r="V175" s="144">
        <f>+'St 1.1'!V175+'St 1.2'!V175+'St 1.3'!V175</f>
        <v>-11693.587544459078</v>
      </c>
      <c r="W175" s="144">
        <f>+'St 1.1'!W175+'St 1.2'!W175+'St 1.3'!W175</f>
        <v>-3114.6405654051341</v>
      </c>
      <c r="X175" s="145"/>
      <c r="Y175" s="144">
        <f>+'St 1.1'!Y175+'St 1.2'!Y175+'St 1.3'!Y175</f>
        <v>0</v>
      </c>
      <c r="Z175" s="144">
        <f>+'St 1.1'!Z175+'St 1.2'!Z175+'St 1.3'!Z175</f>
        <v>0</v>
      </c>
      <c r="AA175" s="144">
        <f>+'St 1.1'!AA175+'St 1.2'!AA175+'St 1.3'!AA175</f>
        <v>0</v>
      </c>
      <c r="AB175" s="144">
        <f>+'St 1.1'!AB175+'St 1.2'!AB175+'St 1.3'!AB175</f>
        <v>0</v>
      </c>
      <c r="AC175" s="144">
        <f>+'St 1.1'!AC175+'St 1.2'!AC175+'St 1.3'!AC175</f>
        <v>0</v>
      </c>
      <c r="AD175" s="144">
        <f>+'St 1.1'!AD175+'St 1.2'!AD175+'St 1.3'!AD175</f>
        <v>0</v>
      </c>
      <c r="AE175" s="144">
        <f>+'St 1.1'!AE175+'St 1.2'!AE175+'St 1.3'!AE175</f>
        <v>0</v>
      </c>
      <c r="AF175" s="144">
        <f>+'St 1.1'!AF175+'St 1.2'!AF175+'St 1.3'!AF175</f>
        <v>0</v>
      </c>
      <c r="AG175" s="144">
        <f>+'St 1.1'!AG175+'St 1.2'!AG175+'St 1.3'!AG175</f>
        <v>0</v>
      </c>
    </row>
    <row r="176" spans="1:33">
      <c r="B176" s="6" t="s">
        <v>48</v>
      </c>
      <c r="C176" s="211"/>
      <c r="D176" s="142">
        <f>+'St 1.1'!D176+'St 1.2'!D176+'St 1.3'!D176</f>
        <v>0</v>
      </c>
      <c r="E176" s="142">
        <f>+'St 1.1'!E176+'St 1.2'!E176+'St 1.3'!E176</f>
        <v>0</v>
      </c>
      <c r="F176" s="142">
        <f>+'St 1.1'!F176+'St 1.2'!F176+'St 1.3'!F176</f>
        <v>0</v>
      </c>
      <c r="G176" s="142">
        <f>+'St 1.1'!G176+'St 1.2'!G176+'St 1.3'!G176</f>
        <v>0</v>
      </c>
      <c r="H176" s="142">
        <f>+'St 1.1'!H176+'St 1.2'!H176+'St 1.3'!H176</f>
        <v>0</v>
      </c>
      <c r="I176" s="142">
        <f>+'St 1.1'!I176+'St 1.2'!I176+'St 1.3'!I176</f>
        <v>0</v>
      </c>
      <c r="J176" s="142">
        <f>+'St 1.1'!J176+'St 1.2'!J176+'St 1.3'!J176</f>
        <v>0</v>
      </c>
      <c r="K176" s="142">
        <f>+'St 1.1'!K176+'St 1.2'!K176+'St 1.3'!K176</f>
        <v>0</v>
      </c>
      <c r="L176" s="142">
        <f>+'St 1.1'!L176+'St 1.2'!L176+'St 1.3'!L176</f>
        <v>0</v>
      </c>
      <c r="M176" s="142">
        <f>+'St 1.1'!M176+'St 1.2'!M176+'St 1.3'!M176</f>
        <v>0</v>
      </c>
      <c r="N176" s="148"/>
      <c r="O176" s="142">
        <f>+'St 1.1'!O176+'St 1.2'!O176+'St 1.3'!O176</f>
        <v>0</v>
      </c>
      <c r="P176" s="142">
        <f>+'St 1.1'!P176+'St 1.2'!P176+'St 1.3'!P176</f>
        <v>0</v>
      </c>
      <c r="Q176" s="142">
        <f>+'St 1.1'!Q176+'St 1.2'!Q176+'St 1.3'!Q176</f>
        <v>0</v>
      </c>
      <c r="R176" s="142">
        <f>+'St 1.1'!R176+'St 1.2'!R176+'St 1.3'!R176</f>
        <v>0</v>
      </c>
      <c r="S176" s="142">
        <f>+'St 1.1'!S176+'St 1.2'!S176+'St 1.3'!S176</f>
        <v>0</v>
      </c>
      <c r="T176" s="142">
        <f>+'St 1.1'!T176+'St 1.2'!T176+'St 1.3'!T176</f>
        <v>0</v>
      </c>
      <c r="U176" s="142">
        <f>+'St 1.1'!U176+'St 1.2'!U176+'St 1.3'!U176</f>
        <v>0</v>
      </c>
      <c r="V176" s="142">
        <f>+'St 1.1'!V176+'St 1.2'!V176+'St 1.3'!V176</f>
        <v>0</v>
      </c>
      <c r="W176" s="142">
        <f>+'St 1.1'!W176+'St 1.2'!W176+'St 1.3'!W176</f>
        <v>0</v>
      </c>
      <c r="X176" s="145"/>
      <c r="Y176" s="144">
        <f>+'St 1.1'!Y176+'St 1.2'!Y176+'St 1.3'!Y176</f>
        <v>0</v>
      </c>
      <c r="Z176" s="144">
        <f>+'St 1.1'!Z176+'St 1.2'!Z176+'St 1.3'!Z176</f>
        <v>0</v>
      </c>
      <c r="AA176" s="144">
        <f>+'St 1.1'!AA176+'St 1.2'!AA176+'St 1.3'!AA176</f>
        <v>0</v>
      </c>
      <c r="AB176" s="144">
        <f>+'St 1.1'!AB176+'St 1.2'!AB176+'St 1.3'!AB176</f>
        <v>0</v>
      </c>
      <c r="AC176" s="144">
        <f>+'St 1.1'!AC176+'St 1.2'!AC176+'St 1.3'!AC176</f>
        <v>0</v>
      </c>
      <c r="AD176" s="144">
        <f>+'St 1.1'!AD176+'St 1.2'!AD176+'St 1.3'!AD176</f>
        <v>0</v>
      </c>
      <c r="AE176" s="144">
        <f>+'St 1.1'!AE176+'St 1.2'!AE176+'St 1.3'!AE176</f>
        <v>0</v>
      </c>
      <c r="AF176" s="144">
        <f>+'St 1.1'!AF176+'St 1.2'!AF176+'St 1.3'!AF176</f>
        <v>0</v>
      </c>
      <c r="AG176" s="144">
        <f>+'St 1.1'!AG176+'St 1.2'!AG176+'St 1.3'!AG176</f>
        <v>0</v>
      </c>
    </row>
    <row r="177" spans="1:33">
      <c r="B177" s="6" t="s">
        <v>325</v>
      </c>
      <c r="C177" s="211"/>
      <c r="D177" s="142">
        <f>+'St 1.1'!D177+'St 1.2'!D177+'St 1.3'!D177</f>
        <v>2490177.2203598479</v>
      </c>
      <c r="E177" s="142">
        <f>+'St 1.1'!E177+'St 1.2'!E177+'St 1.3'!E177</f>
        <v>3297165.477941006</v>
      </c>
      <c r="F177" s="142">
        <f>+'St 1.1'!F177+'St 1.2'!F177+'St 1.3'!F177</f>
        <v>3624170.7062542476</v>
      </c>
      <c r="G177" s="142">
        <f>+'St 1.1'!G177+'St 1.2'!G177+'St 1.3'!G177</f>
        <v>3909886.9838804514</v>
      </c>
      <c r="H177" s="142">
        <f>+'St 1.1'!H177+'St 1.2'!H177+'St 1.3'!H177</f>
        <v>4263745.3234518655</v>
      </c>
      <c r="I177" s="142">
        <f>+'St 1.1'!I177+'St 1.2'!I177+'St 1.3'!I177</f>
        <v>4866106.288197876</v>
      </c>
      <c r="J177" s="142">
        <f>+'St 1.1'!J177+'St 1.2'!J177+'St 1.3'!J177</f>
        <v>5341858.8050405364</v>
      </c>
      <c r="K177" s="142">
        <f>+'St 1.1'!K177+'St 1.2'!K177+'St 1.3'!K177</f>
        <v>6375718.8227258939</v>
      </c>
      <c r="L177" s="142">
        <f>+'St 1.1'!L177+'St 1.2'!L177+'St 1.3'!L177</f>
        <v>6957310.4609380681</v>
      </c>
      <c r="M177" s="142">
        <f>+'St 1.1'!M177+'St 1.2'!M177+'St 1.3'!M177</f>
        <v>7699320.4600600889</v>
      </c>
      <c r="N177" s="143"/>
      <c r="O177" s="144">
        <f>+'St 1.1'!O177+'St 1.2'!O177+'St 1.3'!O177</f>
        <v>846055.53004428814</v>
      </c>
      <c r="P177" s="144">
        <f>+'St 1.1'!P177+'St 1.2'!P177+'St 1.3'!P177</f>
        <v>370462.12902562052</v>
      </c>
      <c r="Q177" s="144">
        <f>+'St 1.1'!Q177+'St 1.2'!Q177+'St 1.3'!Q177</f>
        <v>306126.40021345241</v>
      </c>
      <c r="R177" s="144">
        <f>+'St 1.1'!R177+'St 1.2'!R177+'St 1.3'!R177</f>
        <v>275772.24836449593</v>
      </c>
      <c r="S177" s="144">
        <f>+'St 1.1'!S177+'St 1.2'!S177+'St 1.3'!S177</f>
        <v>792479.57921179803</v>
      </c>
      <c r="T177" s="144">
        <f>+'St 1.1'!T177+'St 1.2'!T177+'St 1.3'!T177</f>
        <v>296224.49338876083</v>
      </c>
      <c r="U177" s="144">
        <f>+'St 1.1'!U177+'St 1.2'!U177+'St 1.3'!U177</f>
        <v>1103263.9271360463</v>
      </c>
      <c r="V177" s="144">
        <f>+'St 1.1'!V177+'St 1.2'!V177+'St 1.3'!V177</f>
        <v>579550.47329046682</v>
      </c>
      <c r="W177" s="144">
        <f>+'St 1.1'!W177+'St 1.2'!W177+'St 1.3'!W177</f>
        <v>766689.49524104747</v>
      </c>
      <c r="X177" s="145"/>
      <c r="Y177" s="144">
        <f>+'St 1.1'!Y177+'St 1.2'!Y177+'St 1.3'!Y177</f>
        <v>0</v>
      </c>
      <c r="Z177" s="144">
        <f>+'St 1.1'!Z177+'St 1.2'!Z177+'St 1.3'!Z177</f>
        <v>0</v>
      </c>
      <c r="AA177" s="144">
        <f>+'St 1.1'!AA177+'St 1.2'!AA177+'St 1.3'!AA177</f>
        <v>0</v>
      </c>
      <c r="AB177" s="144">
        <f>+'St 1.1'!AB177+'St 1.2'!AB177+'St 1.3'!AB177</f>
        <v>0</v>
      </c>
      <c r="AC177" s="144">
        <f>+'St 1.1'!AC177+'St 1.2'!AC177+'St 1.3'!AC177</f>
        <v>0</v>
      </c>
      <c r="AD177" s="144">
        <f>+'St 1.1'!AD177+'St 1.2'!AD177+'St 1.3'!AD177</f>
        <v>0</v>
      </c>
      <c r="AE177" s="144">
        <f>+'St 1.1'!AE177+'St 1.2'!AE177+'St 1.3'!AE177</f>
        <v>0</v>
      </c>
      <c r="AF177" s="144">
        <f>+'St 1.1'!AF177+'St 1.2'!AF177+'St 1.3'!AF177</f>
        <v>0</v>
      </c>
      <c r="AG177" s="144">
        <f>+'St 1.1'!AG177+'St 1.2'!AG177+'St 1.3'!AG177</f>
        <v>0</v>
      </c>
    </row>
    <row r="178" spans="1:33">
      <c r="B178" s="8" t="s">
        <v>101</v>
      </c>
      <c r="C178" s="211"/>
      <c r="D178" s="142">
        <f>+'St 1.1'!D178+'St 1.2'!D178+'St 1.3'!D178</f>
        <v>550849.29752674629</v>
      </c>
      <c r="E178" s="142">
        <f>+'St 1.1'!E178+'St 1.2'!E178+'St 1.3'!E178</f>
        <v>697894.05032673199</v>
      </c>
      <c r="F178" s="142">
        <f>+'St 1.1'!F178+'St 1.2'!F178+'St 1.3'!F178</f>
        <v>870354.95333539811</v>
      </c>
      <c r="G178" s="142">
        <f>+'St 1.1'!G178+'St 1.2'!G178+'St 1.3'!G178</f>
        <v>983719.69825399923</v>
      </c>
      <c r="H178" s="142">
        <f>+'St 1.1'!H178+'St 1.2'!H178+'St 1.3'!H178</f>
        <v>1206578.8277029376</v>
      </c>
      <c r="I178" s="142">
        <f>+'St 1.1'!I178+'St 1.2'!I178+'St 1.3'!I178</f>
        <v>1031690.7056565314</v>
      </c>
      <c r="J178" s="142">
        <f>+'St 1.1'!J178+'St 1.2'!J178+'St 1.3'!J178</f>
        <v>1418339.5715053284</v>
      </c>
      <c r="K178" s="142">
        <f>+'St 1.1'!K178+'St 1.2'!K178+'St 1.3'!K178</f>
        <v>1441666.8327826625</v>
      </c>
      <c r="L178" s="142">
        <f>+'St 1.1'!L178+'St 1.2'!L178+'St 1.3'!L178</f>
        <v>1566936.026709341</v>
      </c>
      <c r="M178" s="142">
        <f>+'St 1.1'!M178+'St 1.2'!M178+'St 1.3'!M178</f>
        <v>1561844.9792677567</v>
      </c>
      <c r="N178" s="143"/>
      <c r="O178" s="144">
        <f>+'St 1.1'!O178+'St 1.2'!O178+'St 1.3'!O178</f>
        <v>145716.02638199419</v>
      </c>
      <c r="P178" s="144">
        <f>+'St 1.1'!P178+'St 1.2'!P178+'St 1.3'!P178</f>
        <v>168970.10431625636</v>
      </c>
      <c r="Q178" s="144">
        <f>+'St 1.1'!Q178+'St 1.2'!Q178+'St 1.3'!Q178</f>
        <v>109295.20375203271</v>
      </c>
      <c r="R178" s="144">
        <f>+'St 1.1'!R178+'St 1.2'!R178+'St 1.3'!R178</f>
        <v>393362.61693548365</v>
      </c>
      <c r="S178" s="144">
        <f>+'St 1.1'!S178+'St 1.2'!S178+'St 1.3'!S178</f>
        <v>-319528.73202271608</v>
      </c>
      <c r="T178" s="144">
        <f>+'St 1.1'!T178+'St 1.2'!T178+'St 1.3'!T178</f>
        <v>743252.66309133382</v>
      </c>
      <c r="U178" s="144">
        <f>+'St 1.1'!U178+'St 1.2'!U178+'St 1.3'!U178</f>
        <v>129981.60748720539</v>
      </c>
      <c r="V178" s="144">
        <f>+'St 1.1'!V178+'St 1.2'!V178+'St 1.3'!V178</f>
        <v>131925.12331358221</v>
      </c>
      <c r="W178" s="144">
        <f>+'St 1.1'!W178+'St 1.2'!W178+'St 1.3'!W178</f>
        <v>38994.298892195176</v>
      </c>
      <c r="X178" s="145"/>
      <c r="Y178" s="144">
        <f>+'St 1.1'!Y178+'St 1.2'!Y178+'St 1.3'!Y178</f>
        <v>0</v>
      </c>
      <c r="Z178" s="144">
        <f>+'St 1.1'!Z178+'St 1.2'!Z178+'St 1.3'!Z178</f>
        <v>0</v>
      </c>
      <c r="AA178" s="144">
        <f>+'St 1.1'!AA178+'St 1.2'!AA178+'St 1.3'!AA178</f>
        <v>0</v>
      </c>
      <c r="AB178" s="144">
        <f>+'St 1.1'!AB178+'St 1.2'!AB178+'St 1.3'!AB178</f>
        <v>0</v>
      </c>
      <c r="AC178" s="144">
        <f>+'St 1.1'!AC178+'St 1.2'!AC178+'St 1.3'!AC178</f>
        <v>0</v>
      </c>
      <c r="AD178" s="144">
        <f>+'St 1.1'!AD178+'St 1.2'!AD178+'St 1.3'!AD178</f>
        <v>0</v>
      </c>
      <c r="AE178" s="144">
        <f>+'St 1.1'!AE178+'St 1.2'!AE178+'St 1.3'!AE178</f>
        <v>0</v>
      </c>
      <c r="AF178" s="144">
        <f>+'St 1.1'!AF178+'St 1.2'!AF178+'St 1.3'!AF178</f>
        <v>0</v>
      </c>
      <c r="AG178" s="144">
        <f>+'St 1.1'!AG178+'St 1.2'!AG178+'St 1.3'!AG178</f>
        <v>0</v>
      </c>
    </row>
    <row r="179" spans="1:33" s="45" customFormat="1">
      <c r="A179" s="38"/>
      <c r="B179" s="5" t="s">
        <v>10</v>
      </c>
      <c r="C179" s="209" t="s">
        <v>298</v>
      </c>
      <c r="D179" s="139">
        <f>+'St 1.1'!D179+'St 1.2'!D179+'St 1.3'!D179</f>
        <v>960686.54321587668</v>
      </c>
      <c r="E179" s="139">
        <f>+'St 1.1'!E179+'St 1.2'!E179+'St 1.3'!E179</f>
        <v>1107168.9198726253</v>
      </c>
      <c r="F179" s="139">
        <f>+'St 1.1'!F179+'St 1.2'!F179+'St 1.3'!F179</f>
        <v>1272664.9958208138</v>
      </c>
      <c r="G179" s="139">
        <f>+'St 1.1'!G179+'St 1.2'!G179+'St 1.3'!G179</f>
        <v>1481791.163131637</v>
      </c>
      <c r="H179" s="139">
        <f>+'St 1.1'!H179+'St 1.2'!H179+'St 1.3'!H179</f>
        <v>1674804.5508000548</v>
      </c>
      <c r="I179" s="139">
        <f>+'St 1.1'!I179+'St 1.2'!I179+'St 1.3'!I179</f>
        <v>2173757.7005890175</v>
      </c>
      <c r="J179" s="139">
        <f>+'St 1.1'!J179+'St 1.2'!J179+'St 1.3'!J179</f>
        <v>2403136.0611522202</v>
      </c>
      <c r="K179" s="139">
        <f>+'St 1.1'!K179+'St 1.2'!K179+'St 1.3'!K179</f>
        <v>2700902.9378564423</v>
      </c>
      <c r="L179" s="139">
        <f>+'St 1.1'!L179+'St 1.2'!L179+'St 1.3'!L179</f>
        <v>2583846.0994156525</v>
      </c>
      <c r="M179" s="139">
        <f>+'St 1.1'!M179+'St 1.2'!M179+'St 1.3'!M179</f>
        <v>3673422.4673463684</v>
      </c>
      <c r="N179" s="146"/>
      <c r="O179" s="147">
        <f>+'St 1.1'!O179+'St 1.2'!O179+'St 1.3'!O179</f>
        <v>52714.743778611875</v>
      </c>
      <c r="P179" s="147">
        <f>+'St 1.1'!P179+'St 1.2'!P179+'St 1.3'!P179</f>
        <v>26441.298080021425</v>
      </c>
      <c r="Q179" s="147">
        <f>+'St 1.1'!Q179+'St 1.2'!Q179+'St 1.3'!Q179</f>
        <v>-11420.203573862666</v>
      </c>
      <c r="R179" s="147">
        <f>+'St 1.1'!R179+'St 1.2'!R179+'St 1.3'!R179</f>
        <v>114310.01549610494</v>
      </c>
      <c r="S179" s="147">
        <f>+'St 1.1'!S179+'St 1.2'!S179+'St 1.3'!S179</f>
        <v>147247.67962592811</v>
      </c>
      <c r="T179" s="147">
        <f>+'St 1.1'!T179+'St 1.2'!T179+'St 1.3'!T179</f>
        <v>55218.45960490156</v>
      </c>
      <c r="U179" s="147">
        <f>+'St 1.1'!U179+'St 1.2'!U179+'St 1.3'!U179</f>
        <v>31338.978288611837</v>
      </c>
      <c r="V179" s="147">
        <f>+'St 1.1'!V179+'St 1.2'!V179+'St 1.3'!V179</f>
        <v>33041.239762354526</v>
      </c>
      <c r="W179" s="147">
        <f>+'St 1.1'!W179+'St 1.2'!W179+'St 1.3'!W179</f>
        <v>465593.80271241989</v>
      </c>
      <c r="X179" s="141"/>
      <c r="Y179" s="147">
        <f>+'St 1.1'!Y179+'St 1.2'!Y179+'St 1.3'!Y179</f>
        <v>93781.343752861547</v>
      </c>
      <c r="Z179" s="147">
        <f>+'St 1.1'!Z179+'St 1.2'!Z179+'St 1.3'!Z179</f>
        <v>138724.37777691887</v>
      </c>
      <c r="AA179" s="147">
        <f>+'St 1.1'!AA179+'St 1.2'!AA179+'St 1.3'!AA179</f>
        <v>222369.17005873649</v>
      </c>
      <c r="AB179" s="147">
        <f>+'St 1.1'!AB179+'St 1.2'!AB179+'St 1.3'!AB179</f>
        <v>101596.23936668377</v>
      </c>
      <c r="AC179" s="147">
        <f>+'St 1.1'!AC179+'St 1.2'!AC179+'St 1.3'!AC179</f>
        <v>341367.53514523513</v>
      </c>
      <c r="AD179" s="147">
        <f>+'St 1.1'!AD179+'St 1.2'!AD179+'St 1.3'!AD179</f>
        <v>207055.12118293444</v>
      </c>
      <c r="AE179" s="147">
        <f>+'St 1.1'!AE179+'St 1.2'!AE179+'St 1.3'!AE179</f>
        <v>278622.43337316072</v>
      </c>
      <c r="AF179" s="147">
        <f>+'St 1.1'!AF179+'St 1.2'!AF179+'St 1.3'!AF179</f>
        <v>-157677.94179625792</v>
      </c>
      <c r="AG179" s="147">
        <f>+'St 1.1'!AG179+'St 1.2'!AG179+'St 1.3'!AG179</f>
        <v>691430.978897447</v>
      </c>
    </row>
    <row r="180" spans="1:33" s="45" customFormat="1">
      <c r="A180" s="38"/>
      <c r="B180" s="31" t="s">
        <v>26</v>
      </c>
      <c r="C180" s="209" t="s">
        <v>299</v>
      </c>
      <c r="D180" s="139">
        <f>+'St 1.1'!D180+'St 1.2'!D180+'St 1.3'!D180</f>
        <v>781802.89022863691</v>
      </c>
      <c r="E180" s="139">
        <f>+'St 1.1'!E180+'St 1.2'!E180+'St 1.3'!E180</f>
        <v>868318.05982095643</v>
      </c>
      <c r="F180" s="139">
        <f>+'St 1.1'!F180+'St 1.2'!F180+'St 1.3'!F180</f>
        <v>986716.78986289131</v>
      </c>
      <c r="G180" s="139">
        <f>+'St 1.1'!G180+'St 1.2'!G180+'St 1.3'!G180</f>
        <v>1130513.5417927327</v>
      </c>
      <c r="H180" s="139">
        <f>+'St 1.1'!H180+'St 1.2'!H180+'St 1.3'!H180</f>
        <v>1248032.4863919094</v>
      </c>
      <c r="I180" s="139">
        <f>+'St 1.1'!I180+'St 1.2'!I180+'St 1.3'!I180</f>
        <v>1585948.4733723584</v>
      </c>
      <c r="J180" s="139">
        <f>+'St 1.1'!J180+'St 1.2'!J180+'St 1.3'!J180</f>
        <v>1815571.6876970551</v>
      </c>
      <c r="K180" s="139">
        <f>+'St 1.1'!K180+'St 1.2'!K180+'St 1.3'!K180</f>
        <v>2018182.7663506304</v>
      </c>
      <c r="L180" s="139">
        <f>+'St 1.1'!L180+'St 1.2'!L180+'St 1.3'!L180</f>
        <v>1787624.3675288232</v>
      </c>
      <c r="M180" s="139">
        <f>+'St 1.1'!M180+'St 1.2'!M180+'St 1.3'!M180</f>
        <v>2725169.9982311684</v>
      </c>
      <c r="N180" s="146"/>
      <c r="O180" s="147">
        <f>+'St 1.1'!O180+'St 1.2'!O180+'St 1.3'!O180</f>
        <v>-6977.1592600195836</v>
      </c>
      <c r="P180" s="147">
        <f>+'St 1.1'!P180+'St 1.2'!P180+'St 1.3'!P180</f>
        <v>-19319.053974704795</v>
      </c>
      <c r="Q180" s="147">
        <f>+'St 1.1'!Q180+'St 1.2'!Q180+'St 1.3'!Q180</f>
        <v>-74358.46435885629</v>
      </c>
      <c r="R180" s="147">
        <f>+'St 1.1'!R180+'St 1.2'!R180+'St 1.3'!R180</f>
        <v>33232.603486500637</v>
      </c>
      <c r="S180" s="147">
        <f>+'St 1.1'!S180+'St 1.2'!S180+'St 1.3'!S180</f>
        <v>1722.0427136629278</v>
      </c>
      <c r="T180" s="147">
        <f>+'St 1.1'!T180+'St 1.2'!T180+'St 1.3'!T180</f>
        <v>39304.574509238111</v>
      </c>
      <c r="U180" s="147">
        <f>+'St 1.1'!U180+'St 1.2'!U180+'St 1.3'!U180</f>
        <v>-68139.269358916412</v>
      </c>
      <c r="V180" s="147">
        <f>+'St 1.1'!V180+'St 1.2'!V180+'St 1.3'!V180</f>
        <v>-90315.257461538567</v>
      </c>
      <c r="W180" s="147">
        <f>+'St 1.1'!W180+'St 1.2'!W180+'St 1.3'!W180</f>
        <v>322671.60199320066</v>
      </c>
      <c r="X180" s="141"/>
      <c r="Y180" s="147">
        <f>+'St 1.1'!Y180+'St 1.2'!Y180+'St 1.3'!Y180</f>
        <v>93422.238127233664</v>
      </c>
      <c r="Z180" s="147">
        <f>+'St 1.1'!Z180+'St 1.2'!Z180+'St 1.3'!Z180</f>
        <v>137194.63880422676</v>
      </c>
      <c r="AA180" s="147">
        <f>+'St 1.1'!AA180+'St 1.2'!AA180+'St 1.3'!AA180</f>
        <v>219794.45291173944</v>
      </c>
      <c r="AB180" s="147">
        <f>+'St 1.1'!AB180+'St 1.2'!AB180+'St 1.3'!AB180</f>
        <v>93507.696922821706</v>
      </c>
      <c r="AC180" s="147">
        <f>+'St 1.1'!AC180+'St 1.2'!AC180+'St 1.3'!AC180</f>
        <v>329779.97473540972</v>
      </c>
      <c r="AD180" s="147">
        <f>+'St 1.1'!AD180+'St 1.2'!AD180+'St 1.3'!AD180</f>
        <v>207686.27657089246</v>
      </c>
      <c r="AE180" s="147">
        <f>+'St 1.1'!AE180+'St 1.2'!AE180+'St 1.3'!AE180</f>
        <v>280275.77015437454</v>
      </c>
      <c r="AF180" s="147">
        <f>+'St 1.1'!AF180+'St 1.2'!AF180+'St 1.3'!AF180</f>
        <v>-149247.92465087306</v>
      </c>
      <c r="AG180" s="147">
        <f>+'St 1.1'!AG180+'St 1.2'!AG180+'St 1.3'!AG180</f>
        <v>662566.8654798076</v>
      </c>
    </row>
    <row r="181" spans="1:33">
      <c r="B181" s="208" t="s">
        <v>40</v>
      </c>
      <c r="C181" s="211"/>
      <c r="D181" s="142">
        <f>+'St 1.1'!D181+'St 1.2'!D181+'St 1.3'!D181</f>
        <v>677891.81052979652</v>
      </c>
      <c r="E181" s="142">
        <f>+'St 1.1'!E181+'St 1.2'!E181+'St 1.3'!E181</f>
        <v>747431.06226495642</v>
      </c>
      <c r="F181" s="142">
        <f>+'St 1.1'!F181+'St 1.2'!F181+'St 1.3'!F181</f>
        <v>847413.60809847456</v>
      </c>
      <c r="G181" s="142">
        <f>+'St 1.1'!G181+'St 1.2'!G181+'St 1.3'!G181</f>
        <v>969049.37930267968</v>
      </c>
      <c r="H181" s="142">
        <f>+'St 1.1'!H181+'St 1.2'!H181+'St 1.3'!H181</f>
        <v>1073162.5213444084</v>
      </c>
      <c r="I181" s="142">
        <f>+'St 1.1'!I181+'St 1.2'!I181+'St 1.3'!I181</f>
        <v>1373103.2550157565</v>
      </c>
      <c r="J181" s="142">
        <f>+'St 1.1'!J181+'St 1.2'!J181+'St 1.3'!J181</f>
        <v>1573432.328652689</v>
      </c>
      <c r="K181" s="142">
        <f>+'St 1.1'!K181+'St 1.2'!K181+'St 1.3'!K181</f>
        <v>1746619.4779312832</v>
      </c>
      <c r="L181" s="142">
        <f>+'St 1.1'!L181+'St 1.2'!L181+'St 1.3'!L181</f>
        <v>1494068.8065783465</v>
      </c>
      <c r="M181" s="142">
        <f>+'St 1.1'!M181+'St 1.2'!M181+'St 1.3'!M181</f>
        <v>2370592.5373255969</v>
      </c>
      <c r="N181" s="143"/>
      <c r="O181" s="144">
        <f>+'St 1.1'!O181+'St 1.2'!O181+'St 1.3'!O181</f>
        <v>-54042.181869791886</v>
      </c>
      <c r="P181" s="144">
        <f>+'St 1.1'!P181+'St 1.2'!P181+'St 1.3'!P181</f>
        <v>-48927.829045160863</v>
      </c>
      <c r="Q181" s="144">
        <f>+'St 1.1'!Q181+'St 1.2'!Q181+'St 1.3'!Q181</f>
        <v>-128390.88903106375</v>
      </c>
      <c r="R181" s="144">
        <f>+'St 1.1'!R181+'St 1.2'!R181+'St 1.3'!R181</f>
        <v>-34604.845170989734</v>
      </c>
      <c r="S181" s="144">
        <f>+'St 1.1'!S181+'St 1.2'!S181+'St 1.3'!S181</f>
        <v>-132033.25393929656</v>
      </c>
      <c r="T181" s="144">
        <f>+'St 1.1'!T181+'St 1.2'!T181+'St 1.3'!T181</f>
        <v>-106196.20404510628</v>
      </c>
      <c r="U181" s="144">
        <f>+'St 1.1'!U181+'St 1.2'!U181+'St 1.3'!U181</f>
        <v>-111119.15938542443</v>
      </c>
      <c r="V181" s="144">
        <f>+'St 1.1'!V181+'St 1.2'!V181+'St 1.3'!V181</f>
        <v>-164348.44652956456</v>
      </c>
      <c r="W181" s="144">
        <f>+'St 1.1'!W181+'St 1.2'!W181+'St 1.3'!W181</f>
        <v>233581.7576856848</v>
      </c>
      <c r="X181" s="145"/>
      <c r="Y181" s="144">
        <f>+'St 1.1'!Y181+'St 1.2'!Y181+'St 1.3'!Y181</f>
        <v>82634.527941381268</v>
      </c>
      <c r="Z181" s="144">
        <f>+'St 1.1'!Z181+'St 1.2'!Z181+'St 1.3'!Z181</f>
        <v>109080.66294138126</v>
      </c>
      <c r="AA181" s="144">
        <f>+'St 1.1'!AA181+'St 1.2'!AA181+'St 1.3'!AA181</f>
        <v>163676.11500000002</v>
      </c>
      <c r="AB181" s="144">
        <f>+'St 1.1'!AB181+'St 1.2'!AB181+'St 1.3'!AB181</f>
        <v>106929.00499999998</v>
      </c>
      <c r="AC181" s="144">
        <f>+'St 1.1'!AC181+'St 1.2'!AC181+'St 1.3'!AC181</f>
        <v>207373.35</v>
      </c>
      <c r="AD181" s="144">
        <f>+'St 1.1'!AD181+'St 1.2'!AD181+'St 1.3'!AD181</f>
        <v>205214.01664399999</v>
      </c>
      <c r="AE181" s="144">
        <f>+'St 1.1'!AE181+'St 1.2'!AE181+'St 1.3'!AE181</f>
        <v>228236.84572499999</v>
      </c>
      <c r="AF181" s="144">
        <f>+'St 1.1'!AF181+'St 1.2'!AF181+'St 1.3'!AF181</f>
        <v>-19858.921250000007</v>
      </c>
      <c r="AG181" s="144">
        <f>+'St 1.1'!AG181+'St 1.2'!AG181+'St 1.3'!AG181</f>
        <v>341947.508010244</v>
      </c>
    </row>
    <row r="182" spans="1:33">
      <c r="B182" s="6" t="s">
        <v>41</v>
      </c>
      <c r="C182" s="211"/>
      <c r="D182" s="142">
        <f>+'St 1.1'!D182+'St 1.2'!D182+'St 1.3'!D182</f>
        <v>0</v>
      </c>
      <c r="E182" s="142">
        <f>+'St 1.1'!E182+'St 1.2'!E182+'St 1.3'!E182</f>
        <v>0</v>
      </c>
      <c r="F182" s="142">
        <f>+'St 1.1'!F182+'St 1.2'!F182+'St 1.3'!F182</f>
        <v>0</v>
      </c>
      <c r="G182" s="142">
        <f>+'St 1.1'!G182+'St 1.2'!G182+'St 1.3'!G182</f>
        <v>0</v>
      </c>
      <c r="H182" s="142">
        <f>+'St 1.1'!H182+'St 1.2'!H182+'St 1.3'!H182</f>
        <v>0</v>
      </c>
      <c r="I182" s="142">
        <f>+'St 1.1'!I182+'St 1.2'!I182+'St 1.3'!I182</f>
        <v>0</v>
      </c>
      <c r="J182" s="142">
        <f>+'St 1.1'!J182+'St 1.2'!J182+'St 1.3'!J182</f>
        <v>0</v>
      </c>
      <c r="K182" s="142">
        <f>+'St 1.1'!K182+'St 1.2'!K182+'St 1.3'!K182</f>
        <v>0</v>
      </c>
      <c r="L182" s="142">
        <f>+'St 1.1'!L182+'St 1.2'!L182+'St 1.3'!L182</f>
        <v>0</v>
      </c>
      <c r="M182" s="142">
        <f>+'St 1.1'!M182+'St 1.2'!M182+'St 1.3'!M182</f>
        <v>0</v>
      </c>
      <c r="N182" s="143"/>
      <c r="O182" s="144">
        <f>+'St 1.1'!O182+'St 1.2'!O182+'St 1.3'!O182</f>
        <v>0</v>
      </c>
      <c r="P182" s="144">
        <f>+'St 1.1'!P182+'St 1.2'!P182+'St 1.3'!P182</f>
        <v>0</v>
      </c>
      <c r="Q182" s="144">
        <f>+'St 1.1'!Q182+'St 1.2'!Q182+'St 1.3'!Q182</f>
        <v>0</v>
      </c>
      <c r="R182" s="144">
        <f>+'St 1.1'!R182+'St 1.2'!R182+'St 1.3'!R182</f>
        <v>0</v>
      </c>
      <c r="S182" s="144">
        <f>+'St 1.1'!S182+'St 1.2'!S182+'St 1.3'!S182</f>
        <v>0</v>
      </c>
      <c r="T182" s="144">
        <f>+'St 1.1'!T182+'St 1.2'!T182+'St 1.3'!T182</f>
        <v>0</v>
      </c>
      <c r="U182" s="144">
        <f>+'St 1.1'!U182+'St 1.2'!U182+'St 1.3'!U182</f>
        <v>0</v>
      </c>
      <c r="V182" s="144">
        <f>+'St 1.1'!V182+'St 1.2'!V182+'St 1.3'!V182</f>
        <v>0</v>
      </c>
      <c r="W182" s="144">
        <f>+'St 1.1'!W182+'St 1.2'!W182+'St 1.3'!W182</f>
        <v>0</v>
      </c>
      <c r="X182" s="145"/>
      <c r="Y182" s="144">
        <f>+'St 1.1'!Y182+'St 1.2'!Y182+'St 1.3'!Y182</f>
        <v>0</v>
      </c>
      <c r="Z182" s="144">
        <f>+'St 1.1'!Z182+'St 1.2'!Z182+'St 1.3'!Z182</f>
        <v>0</v>
      </c>
      <c r="AA182" s="144">
        <f>+'St 1.1'!AA182+'St 1.2'!AA182+'St 1.3'!AA182</f>
        <v>0</v>
      </c>
      <c r="AB182" s="144">
        <f>+'St 1.1'!AB182+'St 1.2'!AB182+'St 1.3'!AB182</f>
        <v>0</v>
      </c>
      <c r="AC182" s="144">
        <f>+'St 1.1'!AC182+'St 1.2'!AC182+'St 1.3'!AC182</f>
        <v>0</v>
      </c>
      <c r="AD182" s="144">
        <f>+'St 1.1'!AD182+'St 1.2'!AD182+'St 1.3'!AD182</f>
        <v>0</v>
      </c>
      <c r="AE182" s="144">
        <f>+'St 1.1'!AE182+'St 1.2'!AE182+'St 1.3'!AE182</f>
        <v>0</v>
      </c>
      <c r="AF182" s="144">
        <f>+'St 1.1'!AF182+'St 1.2'!AF182+'St 1.3'!AF182</f>
        <v>0</v>
      </c>
      <c r="AG182" s="144">
        <f>+'St 1.1'!AG182+'St 1.2'!AG182+'St 1.3'!AG182</f>
        <v>0</v>
      </c>
    </row>
    <row r="183" spans="1:33">
      <c r="B183" s="6" t="s">
        <v>42</v>
      </c>
      <c r="C183" s="211"/>
      <c r="D183" s="142">
        <f>+'St 1.1'!D183+'St 1.2'!D183+'St 1.3'!D183</f>
        <v>68261.931135396895</v>
      </c>
      <c r="E183" s="142">
        <f>+'St 1.1'!E183+'St 1.2'!E183+'St 1.3'!E183</f>
        <v>81608.402671868738</v>
      </c>
      <c r="F183" s="142">
        <f>+'St 1.1'!F183+'St 1.2'!F183+'St 1.3'!F183</f>
        <v>94016.021330550022</v>
      </c>
      <c r="G183" s="142">
        <f>+'St 1.1'!G183+'St 1.2'!G183+'St 1.3'!G183</f>
        <v>122722.48531181195</v>
      </c>
      <c r="H183" s="142">
        <f>+'St 1.1'!H183+'St 1.2'!H183+'St 1.3'!H183</f>
        <v>145572.87554047973</v>
      </c>
      <c r="I183" s="142">
        <f>+'St 1.1'!I183+'St 1.2'!I183+'St 1.3'!I183</f>
        <v>207705.28163510113</v>
      </c>
      <c r="J183" s="142">
        <f>+'St 1.1'!J183+'St 1.2'!J183+'St 1.3'!J183</f>
        <v>263270.98836535233</v>
      </c>
      <c r="K183" s="142">
        <f>+'St 1.1'!K183+'St 1.2'!K183+'St 1.3'!K183</f>
        <v>296354.98447411199</v>
      </c>
      <c r="L183" s="142">
        <f>+'St 1.1'!L183+'St 1.2'!L183+'St 1.3'!L183</f>
        <v>273675.92913206143</v>
      </c>
      <c r="M183" s="142">
        <f>+'St 1.1'!M183+'St 1.2'!M183+'St 1.3'!M183</f>
        <v>404142.87889947736</v>
      </c>
      <c r="N183" s="143"/>
      <c r="O183" s="144">
        <f>+'St 1.1'!O183+'St 1.2'!O183+'St 1.3'!O183</f>
        <v>10308.600895639698</v>
      </c>
      <c r="P183" s="144">
        <f>+'St 1.1'!P183+'St 1.2'!P183+'St 1.3'!P183</f>
        <v>3914.6060912184203</v>
      </c>
      <c r="Q183" s="144">
        <f>+'St 1.1'!Q183+'St 1.2'!Q183+'St 1.3'!Q183</f>
        <v>11597.684430144973</v>
      </c>
      <c r="R183" s="144">
        <f>+'St 1.1'!R183+'St 1.2'!R183+'St 1.3'!R183</f>
        <v>33223.619912016868</v>
      </c>
      <c r="S183" s="144">
        <f>+'St 1.1'!S183+'St 1.2'!S183+'St 1.3'!S183</f>
        <v>19137.969961149829</v>
      </c>
      <c r="T183" s="144">
        <f>+'St 1.1'!T183+'St 1.2'!T183+'St 1.3'!T183</f>
        <v>67106.670085255784</v>
      </c>
      <c r="U183" s="144">
        <f>+'St 1.1'!U183+'St 1.2'!U183+'St 1.3'!U183</f>
        <v>24787.485192217129</v>
      </c>
      <c r="V183" s="144">
        <f>+'St 1.1'!V183+'St 1.2'!V183+'St 1.3'!V183</f>
        <v>18691.700384607964</v>
      </c>
      <c r="W183" s="144">
        <f>+'St 1.1'!W183+'St 1.2'!W183+'St 1.3'!W183</f>
        <v>38930.884971525607</v>
      </c>
      <c r="X183" s="145"/>
      <c r="Y183" s="144">
        <f>+'St 1.1'!Y183+'St 1.2'!Y183+'St 1.3'!Y183</f>
        <v>3037.7878378321502</v>
      </c>
      <c r="Z183" s="144">
        <f>+'St 1.1'!Z183+'St 1.2'!Z183+'St 1.3'!Z183</f>
        <v>8320.0631245899585</v>
      </c>
      <c r="AA183" s="144">
        <f>+'St 1.1'!AA183+'St 1.2'!AA183+'St 1.3'!AA183</f>
        <v>17661.194551116958</v>
      </c>
      <c r="AB183" s="144">
        <f>+'St 1.1'!AB183+'St 1.2'!AB183+'St 1.3'!AB183</f>
        <v>-3237.1200756743174</v>
      </c>
      <c r="AC183" s="144">
        <f>+'St 1.1'!AC183+'St 1.2'!AC183+'St 1.3'!AC183</f>
        <v>37507.989184046819</v>
      </c>
      <c r="AD183" s="144">
        <f>+'St 1.1'!AD183+'St 1.2'!AD183+'St 1.3'!AD183</f>
        <v>1300.7818552237254</v>
      </c>
      <c r="AE183" s="144">
        <f>+'St 1.1'!AE183+'St 1.2'!AE183+'St 1.3'!AE183</f>
        <v>16860.05185524558</v>
      </c>
      <c r="AF183" s="144">
        <f>+'St 1.1'!AF183+'St 1.2'!AF183+'St 1.3'!AF183</f>
        <v>-43792.277196020914</v>
      </c>
      <c r="AG183" s="144">
        <f>+'St 1.1'!AG183+'St 1.2'!AG183+'St 1.3'!AG183</f>
        <v>111540.81129186327</v>
      </c>
    </row>
    <row r="184" spans="1:33">
      <c r="B184" s="6" t="s">
        <v>43</v>
      </c>
      <c r="C184" s="211"/>
      <c r="D184" s="142">
        <f>+'St 1.1'!D184+'St 1.2'!D184+'St 1.3'!D184</f>
        <v>486000.43550855608</v>
      </c>
      <c r="E184" s="142">
        <f>+'St 1.1'!E184+'St 1.2'!E184+'St 1.3'!E184</f>
        <v>540102.73714555812</v>
      </c>
      <c r="F184" s="142">
        <f>+'St 1.1'!F184+'St 1.2'!F184+'St 1.3'!F184</f>
        <v>625811.47116439126</v>
      </c>
      <c r="G184" s="142">
        <f>+'St 1.1'!G184+'St 1.2'!G184+'St 1.3'!G184</f>
        <v>699831.61927134055</v>
      </c>
      <c r="H184" s="142">
        <f>+'St 1.1'!H184+'St 1.2'!H184+'St 1.3'!H184</f>
        <v>752853.86389752128</v>
      </c>
      <c r="I184" s="142">
        <f>+'St 1.1'!I184+'St 1.2'!I184+'St 1.3'!I184</f>
        <v>915421.00254142669</v>
      </c>
      <c r="J184" s="142">
        <f>+'St 1.1'!J184+'St 1.2'!J184+'St 1.3'!J184</f>
        <v>1016482.7117984089</v>
      </c>
      <c r="K184" s="142">
        <f>+'St 1.1'!K184+'St 1.2'!K184+'St 1.3'!K184</f>
        <v>1136237.2583742139</v>
      </c>
      <c r="L184" s="142">
        <f>+'St 1.1'!L184+'St 1.2'!L184+'St 1.3'!L184</f>
        <v>958836.71435133787</v>
      </c>
      <c r="M184" s="142">
        <f>+'St 1.1'!M184+'St 1.2'!M184+'St 1.3'!M184</f>
        <v>1491318.7269660351</v>
      </c>
      <c r="N184" s="143"/>
      <c r="O184" s="144">
        <f>+'St 1.1'!O184+'St 1.2'!O184+'St 1.3'!O184</f>
        <v>-31044.327718940953</v>
      </c>
      <c r="P184" s="144">
        <f>+'St 1.1'!P184+'St 1.2'!P184+'St 1.3'!P184</f>
        <v>-30085.837636910506</v>
      </c>
      <c r="Q184" s="144">
        <f>+'St 1.1'!Q184+'St 1.2'!Q184+'St 1.3'!Q184</f>
        <v>-107762.0375883731</v>
      </c>
      <c r="R184" s="144">
        <f>+'St 1.1'!R184+'St 1.2'!R184+'St 1.3'!R184</f>
        <v>-35460.315272519751</v>
      </c>
      <c r="S184" s="144">
        <f>+'St 1.1'!S184+'St 1.2'!S184+'St 1.3'!S184</f>
        <v>-74693.558585709106</v>
      </c>
      <c r="T184" s="144">
        <f>+'St 1.1'!T184+'St 1.2'!T184+'St 1.3'!T184</f>
        <v>-105684.35544368719</v>
      </c>
      <c r="U184" s="144">
        <f>+'St 1.1'!U184+'St 1.2'!U184+'St 1.3'!U184</f>
        <v>-114833.23649523599</v>
      </c>
      <c r="V184" s="144">
        <f>+'St 1.1'!V184+'St 1.2'!V184+'St 1.3'!V184</f>
        <v>-140229.09652655129</v>
      </c>
      <c r="W184" s="144">
        <f>+'St 1.1'!W184+'St 1.2'!W184+'St 1.3'!W184</f>
        <v>160061.33117754495</v>
      </c>
      <c r="X184" s="145"/>
      <c r="Y184" s="144">
        <f>+'St 1.1'!Y184+'St 1.2'!Y184+'St 1.3'!Y184</f>
        <v>85088.114235943052</v>
      </c>
      <c r="Z184" s="144">
        <f>+'St 1.1'!Z184+'St 1.2'!Z184+'St 1.3'!Z184</f>
        <v>115782.56677574362</v>
      </c>
      <c r="AA184" s="144">
        <f>+'St 1.1'!AA184+'St 1.2'!AA184+'St 1.3'!AA184</f>
        <v>181752.35070132237</v>
      </c>
      <c r="AB184" s="144">
        <f>+'St 1.1'!AB184+'St 1.2'!AB184+'St 1.3'!AB184</f>
        <v>90286.850476108477</v>
      </c>
      <c r="AC184" s="144">
        <f>+'St 1.1'!AC184+'St 1.2'!AC184+'St 1.3'!AC184</f>
        <v>235356.65992610651</v>
      </c>
      <c r="AD184" s="144">
        <f>+'St 1.1'!AD184+'St 1.2'!AD184+'St 1.3'!AD184</f>
        <v>210088.00729784564</v>
      </c>
      <c r="AE184" s="144">
        <f>+'St 1.1'!AE184+'St 1.2'!AE184+'St 1.3'!AE184</f>
        <v>233153.50718547829</v>
      </c>
      <c r="AF184" s="144">
        <f>+'St 1.1'!AF184+'St 1.2'!AF184+'St 1.3'!AF184</f>
        <v>-36237.82935993297</v>
      </c>
      <c r="AG184" s="144">
        <f>+'St 1.1'!AG184+'St 1.2'!AG184+'St 1.3'!AG184</f>
        <v>374444.59760451969</v>
      </c>
    </row>
    <row r="185" spans="1:33">
      <c r="B185" s="6" t="s">
        <v>44</v>
      </c>
      <c r="C185" s="211"/>
      <c r="D185" s="142">
        <f>+'St 1.1'!D185+'St 1.2'!D185+'St 1.3'!D185</f>
        <v>196.62166471634654</v>
      </c>
      <c r="E185" s="142">
        <f>+'St 1.1'!E185+'St 1.2'!E185+'St 1.3'!E185</f>
        <v>198.44082951804995</v>
      </c>
      <c r="F185" s="142">
        <f>+'St 1.1'!F185+'St 1.2'!F185+'St 1.3'!F185</f>
        <v>201.56688228693648</v>
      </c>
      <c r="G185" s="142">
        <f>+'St 1.1'!G185+'St 1.2'!G185+'St 1.3'!G185</f>
        <v>201.76950180188686</v>
      </c>
      <c r="H185" s="142">
        <f>+'St 1.1'!H185+'St 1.2'!H185+'St 1.3'!H185</f>
        <v>191.15446871062596</v>
      </c>
      <c r="I185" s="142">
        <f>+'St 1.1'!I185+'St 1.2'!I185+'St 1.3'!I185</f>
        <v>205.84011901781329</v>
      </c>
      <c r="J185" s="142">
        <f>+'St 1.1'!J185+'St 1.2'!J185+'St 1.3'!J185</f>
        <v>195.37032914637967</v>
      </c>
      <c r="K185" s="142">
        <f>+'St 1.1'!K185+'St 1.2'!K185+'St 1.3'!K185</f>
        <v>184.35981199765146</v>
      </c>
      <c r="L185" s="142">
        <f>+'St 1.1'!L185+'St 1.2'!L185+'St 1.3'!L185</f>
        <v>219.21291252375408</v>
      </c>
      <c r="M185" s="142">
        <f>+'St 1.1'!M185+'St 1.2'!M185+'St 1.3'!M185</f>
        <v>255.66887737581263</v>
      </c>
      <c r="N185" s="143"/>
      <c r="O185" s="144">
        <f>+'St 1.1'!O185+'St 1.2'!O185+'St 1.3'!O185</f>
        <v>3.6383296034068033</v>
      </c>
      <c r="P185" s="144">
        <f>+'St 1.1'!P185+'St 1.2'!P185+'St 1.3'!P185</f>
        <v>6.2521055377730503</v>
      </c>
      <c r="Q185" s="144">
        <f>+'St 1.1'!Q185+'St 1.2'!Q185+'St 1.3'!Q185</f>
        <v>0.40523902990076688</v>
      </c>
      <c r="R185" s="144">
        <f>+'St 1.1'!R185+'St 1.2'!R185+'St 1.3'!R185</f>
        <v>-21.230066182521778</v>
      </c>
      <c r="S185" s="144">
        <f>+'St 1.1'!S185+'St 1.2'!S185+'St 1.3'!S185</f>
        <v>29.371300614374661</v>
      </c>
      <c r="T185" s="144">
        <f>+'St 1.1'!T185+'St 1.2'!T185+'St 1.3'!T185</f>
        <v>-30.589908889246924</v>
      </c>
      <c r="U185" s="144">
        <f>+'St 1.1'!U185+'St 1.2'!U185+'St 1.3'!U185</f>
        <v>-11.010517148728205</v>
      </c>
      <c r="V185" s="144">
        <f>+'St 1.1'!V185+'St 1.2'!V185+'St 1.3'!V185</f>
        <v>34.853100526102622</v>
      </c>
      <c r="W185" s="144">
        <f>+'St 1.1'!W185+'St 1.2'!W185+'St 1.3'!W185</f>
        <v>36.455964852058557</v>
      </c>
      <c r="X185" s="145"/>
      <c r="Y185" s="144">
        <f>+'St 1.1'!Y185+'St 1.2'!Y185+'St 1.3'!Y185</f>
        <v>0</v>
      </c>
      <c r="Z185" s="144">
        <f>+'St 1.1'!Z185+'St 1.2'!Z185+'St 1.3'!Z185</f>
        <v>0</v>
      </c>
      <c r="AA185" s="144">
        <f>+'St 1.1'!AA185+'St 1.2'!AA185+'St 1.3'!AA185</f>
        <v>0</v>
      </c>
      <c r="AB185" s="144">
        <f>+'St 1.1'!AB185+'St 1.2'!AB185+'St 1.3'!AB185</f>
        <v>0</v>
      </c>
      <c r="AC185" s="144">
        <f>+'St 1.1'!AC185+'St 1.2'!AC185+'St 1.3'!AC185</f>
        <v>0</v>
      </c>
      <c r="AD185" s="144">
        <f>+'St 1.1'!AD185+'St 1.2'!AD185+'St 1.3'!AD185</f>
        <v>0</v>
      </c>
      <c r="AE185" s="144">
        <f>+'St 1.1'!AE185+'St 1.2'!AE185+'St 1.3'!AE185</f>
        <v>0</v>
      </c>
      <c r="AF185" s="144">
        <f>+'St 1.1'!AF185+'St 1.2'!AF185+'St 1.3'!AF185</f>
        <v>0</v>
      </c>
      <c r="AG185" s="144">
        <f>+'St 1.1'!AG185+'St 1.2'!AG185+'St 1.3'!AG185</f>
        <v>0</v>
      </c>
    </row>
    <row r="186" spans="1:33">
      <c r="B186" s="7" t="s">
        <v>45</v>
      </c>
      <c r="C186" s="212"/>
      <c r="D186" s="142">
        <f>+'St 1.1'!D186+'St 1.2'!D186+'St 1.3'!D186</f>
        <v>9.554295558313127</v>
      </c>
      <c r="E186" s="142">
        <f>+'St 1.1'!E186+'St 1.2'!E186+'St 1.3'!E186</f>
        <v>11.463065401968008</v>
      </c>
      <c r="F186" s="142">
        <f>+'St 1.1'!F186+'St 1.2'!F186+'St 1.3'!F186</f>
        <v>13.962051881731409</v>
      </c>
      <c r="G186" s="142">
        <f>+'St 1.1'!G186+'St 1.2'!G186+'St 1.3'!G186</f>
        <v>13.882935420321532</v>
      </c>
      <c r="H186" s="142">
        <f>+'St 1.1'!H186+'St 1.2'!H186+'St 1.3'!H186</f>
        <v>5.4344687106259641</v>
      </c>
      <c r="I186" s="142">
        <f>+'St 1.1'!I186+'St 1.2'!I186+'St 1.3'!I186</f>
        <v>20.120119017813295</v>
      </c>
      <c r="J186" s="142">
        <f>+'St 1.1'!J186+'St 1.2'!J186+'St 1.3'!J186</f>
        <v>0</v>
      </c>
      <c r="K186" s="142">
        <f>+'St 1.1'!K186+'St 1.2'!K186+'St 1.3'!K186</f>
        <v>0</v>
      </c>
      <c r="L186" s="142">
        <f>+'St 1.1'!L186+'St 1.2'!L186+'St 1.3'!L186</f>
        <v>0</v>
      </c>
      <c r="M186" s="142">
        <f>+'St 1.1'!M186+'St 1.2'!M186+'St 1.3'!M186</f>
        <v>0</v>
      </c>
      <c r="N186" s="143"/>
      <c r="O186" s="144">
        <f>+'St 1.1'!O186+'St 1.2'!O186+'St 1.3'!O186</f>
        <v>3.8175396873097593</v>
      </c>
      <c r="P186" s="144">
        <f>+'St 1.1'!P186+'St 1.2'!P186+'St 1.3'!P186</f>
        <v>4.9979729595268001</v>
      </c>
      <c r="Q186" s="144">
        <f>+'St 1.1'!Q186+'St 1.2'!Q186+'St 1.3'!Q186</f>
        <v>-0.15823292281975099</v>
      </c>
      <c r="R186" s="144">
        <f>+'St 1.1'!R186+'St 1.2'!R186+'St 1.3'!R186</f>
        <v>-16.896933419391136</v>
      </c>
      <c r="S186" s="144">
        <f>+'St 1.1'!S186+'St 1.2'!S186+'St 1.3'!S186</f>
        <v>29.371300614374661</v>
      </c>
      <c r="T186" s="144">
        <f>+'St 1.1'!T186+'St 1.2'!T186+'St 1.3'!T186</f>
        <v>-40.240238035626589</v>
      </c>
      <c r="U186" s="144">
        <f>+'St 1.1'!U186+'St 1.2'!U186+'St 1.3'!U186</f>
        <v>0</v>
      </c>
      <c r="V186" s="144">
        <f>+'St 1.1'!V186+'St 1.2'!V186+'St 1.3'!V186</f>
        <v>0</v>
      </c>
      <c r="W186" s="144">
        <f>+'St 1.1'!W186+'St 1.2'!W186+'St 1.3'!W186</f>
        <v>0</v>
      </c>
      <c r="X186" s="145"/>
      <c r="Y186" s="144">
        <f>+'St 1.1'!Y186+'St 1.2'!Y186+'St 1.3'!Y186</f>
        <v>0</v>
      </c>
      <c r="Z186" s="144">
        <f>+'St 1.1'!Z186+'St 1.2'!Z186+'St 1.3'!Z186</f>
        <v>0</v>
      </c>
      <c r="AA186" s="144">
        <f>+'St 1.1'!AA186+'St 1.2'!AA186+'St 1.3'!AA186</f>
        <v>0</v>
      </c>
      <c r="AB186" s="144">
        <f>+'St 1.1'!AB186+'St 1.2'!AB186+'St 1.3'!AB186</f>
        <v>0</v>
      </c>
      <c r="AC186" s="144">
        <f>+'St 1.1'!AC186+'St 1.2'!AC186+'St 1.3'!AC186</f>
        <v>0</v>
      </c>
      <c r="AD186" s="144">
        <f>+'St 1.1'!AD186+'St 1.2'!AD186+'St 1.3'!AD186</f>
        <v>0</v>
      </c>
      <c r="AE186" s="144">
        <f>+'St 1.1'!AE186+'St 1.2'!AE186+'St 1.3'!AE186</f>
        <v>0</v>
      </c>
      <c r="AF186" s="144">
        <f>+'St 1.1'!AF186+'St 1.2'!AF186+'St 1.3'!AF186</f>
        <v>0</v>
      </c>
      <c r="AG186" s="144">
        <f>+'St 1.1'!AG186+'St 1.2'!AG186+'St 1.3'!AG186</f>
        <v>0</v>
      </c>
    </row>
    <row r="187" spans="1:33">
      <c r="B187" s="7" t="s">
        <v>46</v>
      </c>
      <c r="C187" s="211"/>
      <c r="D187" s="142">
        <f>+'St 1.1'!D187+'St 1.2'!D187+'St 1.3'!D187</f>
        <v>187.06736915803342</v>
      </c>
      <c r="E187" s="142">
        <f>+'St 1.1'!E187+'St 1.2'!E187+'St 1.3'!E187</f>
        <v>186.97776411608194</v>
      </c>
      <c r="F187" s="142">
        <f>+'St 1.1'!F187+'St 1.2'!F187+'St 1.3'!F187</f>
        <v>187.60483040520506</v>
      </c>
      <c r="G187" s="142">
        <f>+'St 1.1'!G187+'St 1.2'!G187+'St 1.3'!G187</f>
        <v>187.88656638156533</v>
      </c>
      <c r="H187" s="142">
        <f>+'St 1.1'!H187+'St 1.2'!H187+'St 1.3'!H187</f>
        <v>185.72</v>
      </c>
      <c r="I187" s="142">
        <f>+'St 1.1'!I187+'St 1.2'!I187+'St 1.3'!I187</f>
        <v>185.72</v>
      </c>
      <c r="J187" s="142">
        <f>+'St 1.1'!J187+'St 1.2'!J187+'St 1.3'!J187</f>
        <v>195.37032914637967</v>
      </c>
      <c r="K187" s="142">
        <f>+'St 1.1'!K187+'St 1.2'!K187+'St 1.3'!K187</f>
        <v>184.35981199765146</v>
      </c>
      <c r="L187" s="142">
        <f>+'St 1.1'!L187+'St 1.2'!L187+'St 1.3'!L187</f>
        <v>219.21291252375408</v>
      </c>
      <c r="M187" s="142">
        <f>+'St 1.1'!M187+'St 1.2'!M187+'St 1.3'!M187</f>
        <v>255.66887737581263</v>
      </c>
      <c r="N187" s="143"/>
      <c r="O187" s="144">
        <f>+'St 1.1'!O187+'St 1.2'!O187+'St 1.3'!O187</f>
        <v>-0.17921008390295484</v>
      </c>
      <c r="P187" s="144">
        <f>+'St 1.1'!P187+'St 1.2'!P187+'St 1.3'!P187</f>
        <v>1.2541325782462511</v>
      </c>
      <c r="Q187" s="144">
        <f>+'St 1.1'!Q187+'St 1.2'!Q187+'St 1.3'!Q187</f>
        <v>0.5634719527205192</v>
      </c>
      <c r="R187" s="144">
        <f>+'St 1.1'!R187+'St 1.2'!R187+'St 1.3'!R187</f>
        <v>-4.3331327631306422</v>
      </c>
      <c r="S187" s="144">
        <f>+'St 1.1'!S187+'St 1.2'!S187+'St 1.3'!S187</f>
        <v>0</v>
      </c>
      <c r="T187" s="144">
        <f>+'St 1.1'!T187+'St 1.2'!T187+'St 1.3'!T187</f>
        <v>9.650329146379665</v>
      </c>
      <c r="U187" s="144">
        <f>+'St 1.1'!U187+'St 1.2'!U187+'St 1.3'!U187</f>
        <v>-11.010517148728205</v>
      </c>
      <c r="V187" s="144">
        <f>+'St 1.1'!V187+'St 1.2'!V187+'St 1.3'!V187</f>
        <v>34.853100526102622</v>
      </c>
      <c r="W187" s="144">
        <f>+'St 1.1'!W187+'St 1.2'!W187+'St 1.3'!W187</f>
        <v>36.455964852058557</v>
      </c>
      <c r="X187" s="145"/>
      <c r="Y187" s="144">
        <f>+'St 1.1'!Y187+'St 1.2'!Y187+'St 1.3'!Y187</f>
        <v>0</v>
      </c>
      <c r="Z187" s="144">
        <f>+'St 1.1'!Z187+'St 1.2'!Z187+'St 1.3'!Z187</f>
        <v>0</v>
      </c>
      <c r="AA187" s="144">
        <f>+'St 1.1'!AA187+'St 1.2'!AA187+'St 1.3'!AA187</f>
        <v>0</v>
      </c>
      <c r="AB187" s="144">
        <f>+'St 1.1'!AB187+'St 1.2'!AB187+'St 1.3'!AB187</f>
        <v>0</v>
      </c>
      <c r="AC187" s="144">
        <f>+'St 1.1'!AC187+'St 1.2'!AC187+'St 1.3'!AC187</f>
        <v>0</v>
      </c>
      <c r="AD187" s="144">
        <f>+'St 1.1'!AD187+'St 1.2'!AD187+'St 1.3'!AD187</f>
        <v>0</v>
      </c>
      <c r="AE187" s="144">
        <f>+'St 1.1'!AE187+'St 1.2'!AE187+'St 1.3'!AE187</f>
        <v>0</v>
      </c>
      <c r="AF187" s="144">
        <f>+'St 1.1'!AF187+'St 1.2'!AF187+'St 1.3'!AF187</f>
        <v>0</v>
      </c>
      <c r="AG187" s="144">
        <f>+'St 1.1'!AG187+'St 1.2'!AG187+'St 1.3'!AG187</f>
        <v>0</v>
      </c>
    </row>
    <row r="188" spans="1:33">
      <c r="B188" s="6" t="s">
        <v>317</v>
      </c>
      <c r="C188" s="211"/>
      <c r="D188" s="142">
        <f>+'St 1.1'!D188+'St 1.2'!D188+'St 1.3'!D188</f>
        <v>46895.379318281033</v>
      </c>
      <c r="E188" s="142">
        <f>+'St 1.1'!E188+'St 1.2'!E188+'St 1.3'!E188</f>
        <v>54594.268568386433</v>
      </c>
      <c r="F188" s="142">
        <f>+'St 1.1'!F188+'St 1.2'!F188+'St 1.3'!F188</f>
        <v>63198.991288998484</v>
      </c>
      <c r="G188" s="142">
        <f>+'St 1.1'!G188+'St 1.2'!G188+'St 1.3'!G188</f>
        <v>67704.376425407958</v>
      </c>
      <c r="H188" s="142">
        <f>+'St 1.1'!H188+'St 1.2'!H188+'St 1.3'!H188</f>
        <v>86132.891148589304</v>
      </c>
      <c r="I188" s="142">
        <f>+'St 1.1'!I188+'St 1.2'!I188+'St 1.3'!I188</f>
        <v>139766.88880428695</v>
      </c>
      <c r="J188" s="142">
        <f>+'St 1.1'!J188+'St 1.2'!J188+'St 1.3'!J188</f>
        <v>146683.59188952917</v>
      </c>
      <c r="K188" s="142">
        <f>+'St 1.1'!K188+'St 1.2'!K188+'St 1.3'!K188</f>
        <v>166576.90730264882</v>
      </c>
      <c r="L188" s="142">
        <f>+'St 1.1'!L188+'St 1.2'!L188+'St 1.3'!L188</f>
        <v>156445.9233999938</v>
      </c>
      <c r="M188" s="142">
        <f>+'St 1.1'!M188+'St 1.2'!M188+'St 1.3'!M188</f>
        <v>231207.94644465705</v>
      </c>
      <c r="N188" s="143"/>
      <c r="O188" s="144">
        <f>+'St 1.1'!O188+'St 1.2'!O188+'St 1.3'!O188</f>
        <v>5693.7813345864934</v>
      </c>
      <c r="P188" s="144">
        <f>+'St 1.1'!P188+'St 1.2'!P188+'St 1.3'!P188</f>
        <v>2029.1760259673065</v>
      </c>
      <c r="Q188" s="144">
        <f>+'St 1.1'!Q188+'St 1.2'!Q188+'St 1.3'!Q188</f>
        <v>6384.427985023478</v>
      </c>
      <c r="R188" s="144">
        <f>+'St 1.1'!R188+'St 1.2'!R188+'St 1.3'!R188</f>
        <v>7695.0462105463967</v>
      </c>
      <c r="S188" s="144">
        <f>+'St 1.1'!S188+'St 1.2'!S188+'St 1.3'!S188</f>
        <v>18338.642308424325</v>
      </c>
      <c r="T188" s="144">
        <f>+'St 1.1'!T188+'St 1.2'!T188+'St 1.3'!T188</f>
        <v>26020.428990942564</v>
      </c>
      <c r="U188" s="144">
        <f>+'St 1.1'!U188+'St 1.2'!U188+'St 1.3'!U188</f>
        <v>5565.225353730465</v>
      </c>
      <c r="V188" s="144">
        <f>+'St 1.1'!V188+'St 1.2'!V188+'St 1.3'!V188</f>
        <v>8902.5592292012243</v>
      </c>
      <c r="W188" s="144">
        <f>+'St 1.1'!W188+'St 1.2'!W188+'St 1.3'!W188</f>
        <v>24688.447940325808</v>
      </c>
      <c r="X188" s="145"/>
      <c r="Y188" s="144">
        <f>+'St 1.1'!Y188+'St 1.2'!Y188+'St 1.3'!Y188</f>
        <v>2001.6973970189072</v>
      </c>
      <c r="Z188" s="144">
        <f>+'St 1.1'!Z188+'St 1.2'!Z188+'St 1.3'!Z188</f>
        <v>6419.3990676718304</v>
      </c>
      <c r="AA188" s="144">
        <f>+'St 1.1'!AA188+'St 1.2'!AA188+'St 1.3'!AA188</f>
        <v>-1299.8657501140026</v>
      </c>
      <c r="AB188" s="144">
        <f>+'St 1.1'!AB188+'St 1.2'!AB188+'St 1.3'!AB188</f>
        <v>10614.500370010119</v>
      </c>
      <c r="AC188" s="144">
        <f>+'St 1.1'!AC188+'St 1.2'!AC188+'St 1.3'!AC188</f>
        <v>35090.275228098166</v>
      </c>
      <c r="AD188" s="144">
        <f>+'St 1.1'!AD188+'St 1.2'!AD188+'St 1.3'!AD188</f>
        <v>-18410.217161225082</v>
      </c>
      <c r="AE188" s="144">
        <f>+'St 1.1'!AE188+'St 1.2'!AE188+'St 1.3'!AE188</f>
        <v>16164.940160575665</v>
      </c>
      <c r="AF188" s="144">
        <f>+'St 1.1'!AF188+'St 1.2'!AF188+'St 1.3'!AF188</f>
        <v>-22916.404309781356</v>
      </c>
      <c r="AG188" s="144">
        <f>+'St 1.1'!AG188+'St 1.2'!AG188+'St 1.3'!AG188</f>
        <v>62876.53595219335</v>
      </c>
    </row>
    <row r="189" spans="1:33">
      <c r="B189" s="6" t="s">
        <v>108</v>
      </c>
      <c r="C189" s="211"/>
      <c r="D189" s="142">
        <f>+'St 1.1'!D189+'St 1.2'!D189+'St 1.3'!D189</f>
        <v>162731.41603707697</v>
      </c>
      <c r="E189" s="142">
        <f>+'St 1.1'!E189+'St 1.2'!E189+'St 1.3'!E189</f>
        <v>172391.44532849197</v>
      </c>
      <c r="F189" s="142">
        <f>+'St 1.1'!F189+'St 1.2'!F189+'St 1.3'!F189</f>
        <v>182123.70480824565</v>
      </c>
      <c r="G189" s="142">
        <f>+'St 1.1'!G189+'St 1.2'!G189+'St 1.3'!G189</f>
        <v>215296.36977198976</v>
      </c>
      <c r="H189" s="142">
        <f>+'St 1.1'!H189+'St 1.2'!H189+'St 1.3'!H189</f>
        <v>236639.53363968115</v>
      </c>
      <c r="I189" s="142">
        <f>+'St 1.1'!I189+'St 1.2'!I189+'St 1.3'!I189</f>
        <v>293097.14682533627</v>
      </c>
      <c r="J189" s="142">
        <f>+'St 1.1'!J189+'St 1.2'!J189+'St 1.3'!J189</f>
        <v>351293.41194523254</v>
      </c>
      <c r="K189" s="142">
        <f>+'St 1.1'!K189+'St 1.2'!K189+'St 1.3'!K189</f>
        <v>376642.87593751901</v>
      </c>
      <c r="L189" s="142">
        <f>+'St 1.1'!L189+'St 1.2'!L189+'St 1.3'!L189</f>
        <v>359014.05130566604</v>
      </c>
      <c r="M189" s="142">
        <f>+'St 1.1'!M189+'St 1.2'!M189+'St 1.3'!M189</f>
        <v>546659.15484491049</v>
      </c>
      <c r="N189" s="143"/>
      <c r="O189" s="144">
        <f>+'St 1.1'!O189+'St 1.2'!O189+'St 1.3'!O189</f>
        <v>6784.5373607027905</v>
      </c>
      <c r="P189" s="144">
        <f>+'St 1.1'!P189+'St 1.2'!P189+'St 1.3'!P189</f>
        <v>3346.5261078113676</v>
      </c>
      <c r="Q189" s="144">
        <f>+'St 1.1'!Q189+'St 1.2'!Q189+'St 1.3'!Q189</f>
        <v>14555.82639631016</v>
      </c>
      <c r="R189" s="144">
        <f>+'St 1.1'!R189+'St 1.2'!R189+'St 1.3'!R189</f>
        <v>25665.414937804937</v>
      </c>
      <c r="S189" s="144">
        <f>+'St 1.1'!S189+'St 1.2'!S189+'St 1.3'!S189</f>
        <v>35432.566017624034</v>
      </c>
      <c r="T189" s="144">
        <f>+'St 1.1'!T189+'St 1.2'!T189+'St 1.3'!T189</f>
        <v>47350.930790534214</v>
      </c>
      <c r="U189" s="144">
        <f>+'St 1.1'!U189+'St 1.2'!U189+'St 1.3'!U189</f>
        <v>12859.095844799318</v>
      </c>
      <c r="V189" s="144">
        <f>+'St 1.1'!V189+'St 1.2'!V189+'St 1.3'!V189</f>
        <v>20369.804235565698</v>
      </c>
      <c r="W189" s="144">
        <f>+'St 1.1'!W189+'St 1.2'!W189+'St 1.3'!W189</f>
        <v>97292.370198757984</v>
      </c>
      <c r="X189" s="145"/>
      <c r="Y189" s="144">
        <f>+'St 1.1'!Y189+'St 1.2'!Y189+'St 1.3'!Y189</f>
        <v>2866.0744242319988</v>
      </c>
      <c r="Z189" s="144">
        <f>+'St 1.1'!Z189+'St 1.2'!Z189+'St 1.3'!Z189</f>
        <v>6211.5863053643707</v>
      </c>
      <c r="AA189" s="144">
        <f>+'St 1.1'!AA189+'St 1.2'!AA189+'St 1.3'!AA189</f>
        <v>19156.496004074936</v>
      </c>
      <c r="AB189" s="144">
        <f>+'St 1.1'!AB189+'St 1.2'!AB189+'St 1.3'!AB189</f>
        <v>-3909.7567032677057</v>
      </c>
      <c r="AC189" s="144">
        <f>+'St 1.1'!AC189+'St 1.2'!AC189+'St 1.3'!AC189</f>
        <v>22115.180939336249</v>
      </c>
      <c r="AD189" s="144">
        <f>+'St 1.1'!AD189+'St 1.2'!AD189+'St 1.3'!AD189</f>
        <v>11375.974651934182</v>
      </c>
      <c r="AE189" s="144">
        <f>+'St 1.1'!AE189+'St 1.2'!AE189+'St 1.3'!AE189</f>
        <v>13049.755135042758</v>
      </c>
      <c r="AF189" s="144">
        <f>+'St 1.1'!AF189+'St 1.2'!AF189+'St 1.3'!AF189</f>
        <v>-41627.267647127315</v>
      </c>
      <c r="AG189" s="144">
        <f>+'St 1.1'!AG189+'St 1.2'!AG189+'St 1.3'!AG189</f>
        <v>103219.63398122872</v>
      </c>
    </row>
    <row r="190" spans="1:33">
      <c r="B190" s="6" t="s">
        <v>48</v>
      </c>
      <c r="C190" s="211"/>
      <c r="D190" s="142">
        <f>+'St 1.1'!D190+'St 1.2'!D190+'St 1.3'!D190</f>
        <v>0</v>
      </c>
      <c r="E190" s="142">
        <f>+'St 1.1'!E190+'St 1.2'!E190+'St 1.3'!E190</f>
        <v>0</v>
      </c>
      <c r="F190" s="142">
        <f>+'St 1.1'!F190+'St 1.2'!F190+'St 1.3'!F190</f>
        <v>0</v>
      </c>
      <c r="G190" s="142">
        <f>+'St 1.1'!G190+'St 1.2'!G190+'St 1.3'!G190</f>
        <v>0</v>
      </c>
      <c r="H190" s="142">
        <f>+'St 1.1'!H190+'St 1.2'!H190+'St 1.3'!H190</f>
        <v>0</v>
      </c>
      <c r="I190" s="142">
        <f>+'St 1.1'!I190+'St 1.2'!I190+'St 1.3'!I190</f>
        <v>0</v>
      </c>
      <c r="J190" s="142">
        <f>+'St 1.1'!J190+'St 1.2'!J190+'St 1.3'!J190</f>
        <v>0</v>
      </c>
      <c r="K190" s="142">
        <f>+'St 1.1'!K190+'St 1.2'!K190+'St 1.3'!K190</f>
        <v>0</v>
      </c>
      <c r="L190" s="142">
        <f>+'St 1.1'!L190+'St 1.2'!L190+'St 1.3'!L190</f>
        <v>0</v>
      </c>
      <c r="M190" s="142">
        <f>+'St 1.1'!M190+'St 1.2'!M190+'St 1.3'!M190</f>
        <v>0</v>
      </c>
      <c r="N190" s="148"/>
      <c r="O190" s="142">
        <f>+'St 1.1'!O190+'St 1.2'!O190+'St 1.3'!O190</f>
        <v>0</v>
      </c>
      <c r="P190" s="142">
        <f>+'St 1.1'!P190+'St 1.2'!P190+'St 1.3'!P190</f>
        <v>0</v>
      </c>
      <c r="Q190" s="142">
        <f>+'St 1.1'!Q190+'St 1.2'!Q190+'St 1.3'!Q190</f>
        <v>0</v>
      </c>
      <c r="R190" s="142">
        <f>+'St 1.1'!R190+'St 1.2'!R190+'St 1.3'!R190</f>
        <v>0</v>
      </c>
      <c r="S190" s="142">
        <f>+'St 1.1'!S190+'St 1.2'!S190+'St 1.3'!S190</f>
        <v>0</v>
      </c>
      <c r="T190" s="142">
        <f>+'St 1.1'!T190+'St 1.2'!T190+'St 1.3'!T190</f>
        <v>0</v>
      </c>
      <c r="U190" s="142">
        <f>+'St 1.1'!U190+'St 1.2'!U190+'St 1.3'!U190</f>
        <v>0</v>
      </c>
      <c r="V190" s="142">
        <f>+'St 1.1'!V190+'St 1.2'!V190+'St 1.3'!V190</f>
        <v>0</v>
      </c>
      <c r="W190" s="142">
        <f>+'St 1.1'!W190+'St 1.2'!W190+'St 1.3'!W190</f>
        <v>0</v>
      </c>
      <c r="X190" s="145"/>
      <c r="Y190" s="144">
        <f>+'St 1.1'!Y190+'St 1.2'!Y190+'St 1.3'!Y190</f>
        <v>0</v>
      </c>
      <c r="Z190" s="144">
        <f>+'St 1.1'!Z190+'St 1.2'!Z190+'St 1.3'!Z190</f>
        <v>0</v>
      </c>
      <c r="AA190" s="144">
        <f>+'St 1.1'!AA190+'St 1.2'!AA190+'St 1.3'!AA190</f>
        <v>0</v>
      </c>
      <c r="AB190" s="144">
        <f>+'St 1.1'!AB190+'St 1.2'!AB190+'St 1.3'!AB190</f>
        <v>0</v>
      </c>
      <c r="AC190" s="144">
        <f>+'St 1.1'!AC190+'St 1.2'!AC190+'St 1.3'!AC190</f>
        <v>0</v>
      </c>
      <c r="AD190" s="144">
        <f>+'St 1.1'!AD190+'St 1.2'!AD190+'St 1.3'!AD190</f>
        <v>0</v>
      </c>
      <c r="AE190" s="144">
        <f>+'St 1.1'!AE190+'St 1.2'!AE190+'St 1.3'!AE190</f>
        <v>0</v>
      </c>
      <c r="AF190" s="144">
        <f>+'St 1.1'!AF190+'St 1.2'!AF190+'St 1.3'!AF190</f>
        <v>0</v>
      </c>
      <c r="AG190" s="144">
        <f>+'St 1.1'!AG190+'St 1.2'!AG190+'St 1.3'!AG190</f>
        <v>0</v>
      </c>
    </row>
    <row r="191" spans="1:33">
      <c r="B191" s="6" t="s">
        <v>325</v>
      </c>
      <c r="C191" s="211"/>
      <c r="D191" s="142">
        <f>+'St 1.1'!D191+'St 1.2'!D191+'St 1.3'!D191</f>
        <v>0</v>
      </c>
      <c r="E191" s="142">
        <f>+'St 1.1'!E191+'St 1.2'!E191+'St 1.3'!E191</f>
        <v>0</v>
      </c>
      <c r="F191" s="142">
        <f>+'St 1.1'!F191+'St 1.2'!F191+'St 1.3'!F191</f>
        <v>0</v>
      </c>
      <c r="G191" s="142">
        <f>+'St 1.1'!G191+'St 1.2'!G191+'St 1.3'!G191</f>
        <v>1.82</v>
      </c>
      <c r="H191" s="142">
        <f>+'St 1.1'!H191+'St 1.2'!H191+'St 1.3'!H191</f>
        <v>1.82</v>
      </c>
      <c r="I191" s="142">
        <f>+'St 1.1'!I191+'St 1.2'!I191+'St 1.3'!I191</f>
        <v>1.82</v>
      </c>
      <c r="J191" s="142">
        <f>+'St 1.1'!J191+'St 1.2'!J191+'St 1.3'!J191</f>
        <v>1.82</v>
      </c>
      <c r="K191" s="142">
        <f>+'St 1.1'!K191+'St 1.2'!K191+'St 1.3'!K191</f>
        <v>1.8827894889633976</v>
      </c>
      <c r="L191" s="142">
        <f>+'St 1.1'!L191+'St 1.2'!L191+'St 1.3'!L191</f>
        <v>2.4149715769316442</v>
      </c>
      <c r="M191" s="142">
        <f>+'St 1.1'!M191+'St 1.2'!M191+'St 1.3'!M191</f>
        <v>3.0315536967423795</v>
      </c>
      <c r="N191" s="143"/>
      <c r="O191" s="144">
        <f>+'St 1.1'!O191+'St 1.2'!O191+'St 1.3'!O191</f>
        <v>0</v>
      </c>
      <c r="P191" s="144">
        <f>+'St 1.1'!P191+'St 1.2'!P191+'St 1.3'!P191</f>
        <v>0</v>
      </c>
      <c r="Q191" s="144">
        <f>+'St 1.1'!Q191+'St 1.2'!Q191+'St 1.3'!Q191</f>
        <v>1.82</v>
      </c>
      <c r="R191" s="144">
        <f>+'St 1.1'!R191+'St 1.2'!R191+'St 1.3'!R191</f>
        <v>0</v>
      </c>
      <c r="S191" s="144">
        <f>+'St 1.1'!S191+'St 1.2'!S191+'St 1.3'!S191</f>
        <v>0</v>
      </c>
      <c r="T191" s="144">
        <f>+'St 1.1'!T191+'St 1.2'!T191+'St 1.3'!T191</f>
        <v>0</v>
      </c>
      <c r="U191" s="144">
        <f>+'St 1.1'!U191+'St 1.2'!U191+'St 1.3'!U191</f>
        <v>6.278948896339745E-2</v>
      </c>
      <c r="V191" s="144">
        <f>+'St 1.1'!V191+'St 1.2'!V191+'St 1.3'!V191</f>
        <v>0.53218208796824673</v>
      </c>
      <c r="W191" s="144">
        <f>+'St 1.1'!W191+'St 1.2'!W191+'St 1.3'!W191</f>
        <v>0.61658211981073519</v>
      </c>
      <c r="X191" s="145"/>
      <c r="Y191" s="144">
        <f>+'St 1.1'!Y191+'St 1.2'!Y191+'St 1.3'!Y191</f>
        <v>0</v>
      </c>
      <c r="Z191" s="144">
        <f>+'St 1.1'!Z191+'St 1.2'!Z191+'St 1.3'!Z191</f>
        <v>0</v>
      </c>
      <c r="AA191" s="144">
        <f>+'St 1.1'!AA191+'St 1.2'!AA191+'St 1.3'!AA191</f>
        <v>0</v>
      </c>
      <c r="AB191" s="144">
        <f>+'St 1.1'!AB191+'St 1.2'!AB191+'St 1.3'!AB191</f>
        <v>0</v>
      </c>
      <c r="AC191" s="144">
        <f>+'St 1.1'!AC191+'St 1.2'!AC191+'St 1.3'!AC191</f>
        <v>0</v>
      </c>
      <c r="AD191" s="144">
        <f>+'St 1.1'!AD191+'St 1.2'!AD191+'St 1.3'!AD191</f>
        <v>0</v>
      </c>
      <c r="AE191" s="144">
        <f>+'St 1.1'!AE191+'St 1.2'!AE191+'St 1.3'!AE191</f>
        <v>0</v>
      </c>
      <c r="AF191" s="144">
        <f>+'St 1.1'!AF191+'St 1.2'!AF191+'St 1.3'!AF191</f>
        <v>0</v>
      </c>
      <c r="AG191" s="144">
        <f>+'St 1.1'!AG191+'St 1.2'!AG191+'St 1.3'!AG191</f>
        <v>0</v>
      </c>
    </row>
    <row r="192" spans="1:33">
      <c r="B192" s="8" t="s">
        <v>101</v>
      </c>
      <c r="C192" s="211"/>
      <c r="D192" s="142">
        <f>+'St 1.1'!D192+'St 1.2'!D192+'St 1.3'!D192</f>
        <v>17717.106564609625</v>
      </c>
      <c r="E192" s="142">
        <f>+'St 1.1'!E192+'St 1.2'!E192+'St 1.3'!E192</f>
        <v>19422.765277133083</v>
      </c>
      <c r="F192" s="142">
        <f>+'St 1.1'!F192+'St 1.2'!F192+'St 1.3'!F192</f>
        <v>21365.034388418753</v>
      </c>
      <c r="G192" s="142">
        <f>+'St 1.1'!G192+'St 1.2'!G192+'St 1.3'!G192</f>
        <v>24755.101510380511</v>
      </c>
      <c r="H192" s="142">
        <f>+'St 1.1'!H192+'St 1.2'!H192+'St 1.3'!H192</f>
        <v>26640.347696927456</v>
      </c>
      <c r="I192" s="142">
        <f>+'St 1.1'!I192+'St 1.2'!I192+'St 1.3'!I192</f>
        <v>29750.493447189481</v>
      </c>
      <c r="J192" s="142">
        <f>+'St 1.1'!J192+'St 1.2'!J192+'St 1.3'!J192</f>
        <v>37643.79336938553</v>
      </c>
      <c r="K192" s="142">
        <f>+'St 1.1'!K192+'St 1.2'!K192+'St 1.3'!K192</f>
        <v>42184.497660650122</v>
      </c>
      <c r="L192" s="142">
        <f>+'St 1.1'!L192+'St 1.2'!L192+'St 1.3'!L192</f>
        <v>39430.121455663357</v>
      </c>
      <c r="M192" s="142">
        <f>+'St 1.1'!M192+'St 1.2'!M192+'St 1.3'!M192</f>
        <v>51582.590645015327</v>
      </c>
      <c r="N192" s="143"/>
      <c r="O192" s="144">
        <f>+'St 1.1'!O192+'St 1.2'!O192+'St 1.3'!O192</f>
        <v>1276.6105383889953</v>
      </c>
      <c r="P192" s="144">
        <f>+'St 1.1'!P192+'St 1.2'!P192+'St 1.3'!P192</f>
        <v>1470.2233316708405</v>
      </c>
      <c r="Q192" s="144">
        <f>+'St 1.1'!Q192+'St 1.2'!Q192+'St 1.3'!Q192</f>
        <v>863.4091790083005</v>
      </c>
      <c r="R192" s="144">
        <f>+'St 1.1'!R192+'St 1.2'!R192+'St 1.3'!R192</f>
        <v>2130.0677648346968</v>
      </c>
      <c r="S192" s="144">
        <f>+'St 1.1'!S192+'St 1.2'!S192+'St 1.3'!S192</f>
        <v>3477.0517115594976</v>
      </c>
      <c r="T192" s="144">
        <f>+'St 1.1'!T192+'St 1.2'!T192+'St 1.3'!T192</f>
        <v>4541.4899950819736</v>
      </c>
      <c r="U192" s="144">
        <f>+'St 1.1'!U192+'St 1.2'!U192+'St 1.3'!U192</f>
        <v>3493.1084732324475</v>
      </c>
      <c r="V192" s="144">
        <f>+'St 1.1'!V192+'St 1.2'!V192+'St 1.3'!V192</f>
        <v>1914.3899330237687</v>
      </c>
      <c r="W192" s="144">
        <f>+'St 1.1'!W192+'St 1.2'!W192+'St 1.3'!W192</f>
        <v>1661.4951580744664</v>
      </c>
      <c r="X192" s="145"/>
      <c r="Y192" s="144">
        <f>+'St 1.1'!Y192+'St 1.2'!Y192+'St 1.3'!Y192</f>
        <v>428.56423220753277</v>
      </c>
      <c r="Z192" s="144">
        <f>+'St 1.1'!Z192+'St 1.2'!Z192+'St 1.3'!Z192</f>
        <v>461.02353085698905</v>
      </c>
      <c r="AA192" s="144">
        <f>+'St 1.1'!AA192+'St 1.2'!AA192+'St 1.3'!AA192</f>
        <v>2524.2774053391126</v>
      </c>
      <c r="AB192" s="144">
        <f>+'St 1.1'!AB192+'St 1.2'!AB192+'St 1.3'!AB192</f>
        <v>-246.77714435477219</v>
      </c>
      <c r="AC192" s="144">
        <f>+'St 1.1'!AC192+'St 1.2'!AC192+'St 1.3'!AC192</f>
        <v>-290.13054217818279</v>
      </c>
      <c r="AD192" s="144">
        <f>+'St 1.1'!AD192+'St 1.2'!AD192+'St 1.3'!AD192</f>
        <v>3331.7299271140732</v>
      </c>
      <c r="AE192" s="144">
        <f>+'St 1.1'!AE192+'St 1.2'!AE192+'St 1.3'!AE192</f>
        <v>1047.5158180321462</v>
      </c>
      <c r="AF192" s="144">
        <f>+'St 1.1'!AF192+'St 1.2'!AF192+'St 1.3'!AF192</f>
        <v>-4674.1461380105357</v>
      </c>
      <c r="AG192" s="144">
        <f>+'St 1.1'!AG192+'St 1.2'!AG192+'St 1.3'!AG192</f>
        <v>10485.286650002501</v>
      </c>
    </row>
    <row r="193" spans="1:33" s="45" customFormat="1">
      <c r="A193" s="38"/>
      <c r="B193" s="31" t="s">
        <v>27</v>
      </c>
      <c r="C193" s="209" t="s">
        <v>300</v>
      </c>
      <c r="D193" s="139">
        <f>+'St 1.1'!D193+'St 1.2'!D193+'St 1.3'!D193</f>
        <v>178883.65298723988</v>
      </c>
      <c r="E193" s="139">
        <f>+'St 1.1'!E193+'St 1.2'!E193+'St 1.3'!E193</f>
        <v>238850.86005166883</v>
      </c>
      <c r="F193" s="139">
        <f>+'St 1.1'!F193+'St 1.2'!F193+'St 1.3'!F193</f>
        <v>285948.20595792262</v>
      </c>
      <c r="G193" s="139">
        <f>+'St 1.1'!G193+'St 1.2'!G193+'St 1.3'!G193</f>
        <v>351277.62133890437</v>
      </c>
      <c r="H193" s="139">
        <f>+'St 1.1'!H193+'St 1.2'!H193+'St 1.3'!H193</f>
        <v>426772.06440814503</v>
      </c>
      <c r="I193" s="139">
        <f>+'St 1.1'!I193+'St 1.2'!I193+'St 1.3'!I193</f>
        <v>587809.22721665888</v>
      </c>
      <c r="J193" s="139">
        <f>+'St 1.1'!J193+'St 1.2'!J193+'St 1.3'!J193</f>
        <v>587564.3734551653</v>
      </c>
      <c r="K193" s="139">
        <f>+'St 1.1'!K193+'St 1.2'!K193+'St 1.3'!K193</f>
        <v>682720.17150581186</v>
      </c>
      <c r="L193" s="139">
        <f>+'St 1.1'!L193+'St 1.2'!L193+'St 1.3'!L193</f>
        <v>796221.73188682937</v>
      </c>
      <c r="M193" s="139">
        <f>+'St 1.1'!M193+'St 1.2'!M193+'St 1.3'!M193</f>
        <v>948252.46911520057</v>
      </c>
      <c r="N193" s="146"/>
      <c r="O193" s="147">
        <f>+'St 1.1'!O193+'St 1.2'!O193+'St 1.3'!O193</f>
        <v>59691.90303863147</v>
      </c>
      <c r="P193" s="147">
        <f>+'St 1.1'!P193+'St 1.2'!P193+'St 1.3'!P193</f>
        <v>45760.352054726216</v>
      </c>
      <c r="Q193" s="147">
        <f>+'St 1.1'!Q193+'St 1.2'!Q193+'St 1.3'!Q193</f>
        <v>62938.260784993588</v>
      </c>
      <c r="R193" s="147">
        <f>+'St 1.1'!R193+'St 1.2'!R193+'St 1.3'!R193</f>
        <v>81077.412009604333</v>
      </c>
      <c r="S193" s="147">
        <f>+'St 1.1'!S193+'St 1.2'!S193+'St 1.3'!S193</f>
        <v>145525.63691226518</v>
      </c>
      <c r="T193" s="147">
        <f>+'St 1.1'!T193+'St 1.2'!T193+'St 1.3'!T193</f>
        <v>15913.885095663532</v>
      </c>
      <c r="U193" s="147">
        <f>+'St 1.1'!U193+'St 1.2'!U193+'St 1.3'!U193</f>
        <v>99478.247647528144</v>
      </c>
      <c r="V193" s="147">
        <f>+'St 1.1'!V193+'St 1.2'!V193+'St 1.3'!V193</f>
        <v>123356.49722389314</v>
      </c>
      <c r="W193" s="147">
        <f>+'St 1.1'!W193+'St 1.2'!W193+'St 1.3'!W193</f>
        <v>142922.20071921922</v>
      </c>
      <c r="X193" s="141"/>
      <c r="Y193" s="147">
        <f>+'St 1.1'!Y193+'St 1.2'!Y193+'St 1.3'!Y193</f>
        <v>359.10562562790278</v>
      </c>
      <c r="Z193" s="147">
        <f>+'St 1.1'!Z193+'St 1.2'!Z193+'St 1.3'!Z193</f>
        <v>1529.7389726921103</v>
      </c>
      <c r="AA193" s="147">
        <f>+'St 1.1'!AA193+'St 1.2'!AA193+'St 1.3'!AA193</f>
        <v>2574.7171469970294</v>
      </c>
      <c r="AB193" s="147">
        <f>+'St 1.1'!AB193+'St 1.2'!AB193+'St 1.3'!AB193</f>
        <v>8088.5424438621112</v>
      </c>
      <c r="AC193" s="147">
        <f>+'St 1.1'!AC193+'St 1.2'!AC193+'St 1.3'!AC193</f>
        <v>11587.560409825357</v>
      </c>
      <c r="AD193" s="147">
        <f>+'St 1.1'!AD193+'St 1.2'!AD193+'St 1.3'!AD193</f>
        <v>-631.15538795804878</v>
      </c>
      <c r="AE193" s="147">
        <f>+'St 1.1'!AE193+'St 1.2'!AE193+'St 1.3'!AE193</f>
        <v>-1653.3367812138476</v>
      </c>
      <c r="AF193" s="147">
        <f>+'St 1.1'!AF193+'St 1.2'!AF193+'St 1.3'!AF193</f>
        <v>-8430.0171453848525</v>
      </c>
      <c r="AG193" s="147">
        <f>+'St 1.1'!AG193+'St 1.2'!AG193+'St 1.3'!AG193</f>
        <v>28864.113417639575</v>
      </c>
    </row>
    <row r="194" spans="1:33">
      <c r="B194" s="3" t="s">
        <v>12</v>
      </c>
      <c r="C194" s="210" t="s">
        <v>301</v>
      </c>
      <c r="D194" s="142">
        <f>+'St 1.1'!D194+'St 1.2'!D194+'St 1.3'!D194</f>
        <v>75859.887170167218</v>
      </c>
      <c r="E194" s="142">
        <f>+'St 1.1'!E194+'St 1.2'!E194+'St 1.3'!E194</f>
        <v>101810.25505546329</v>
      </c>
      <c r="F194" s="142">
        <f>+'St 1.1'!F194+'St 1.2'!F194+'St 1.3'!F194</f>
        <v>127346.61738965532</v>
      </c>
      <c r="G194" s="142">
        <f>+'St 1.1'!G194+'St 1.2'!G194+'St 1.3'!G194</f>
        <v>157869.55451778823</v>
      </c>
      <c r="H194" s="142">
        <f>+'St 1.1'!H194+'St 1.2'!H194+'St 1.3'!H194</f>
        <v>201335.514796273</v>
      </c>
      <c r="I194" s="142">
        <f>+'St 1.1'!I194+'St 1.2'!I194+'St 1.3'!I194</f>
        <v>292771.34771861753</v>
      </c>
      <c r="J194" s="142">
        <f>+'St 1.1'!J194+'St 1.2'!J194+'St 1.3'!J194</f>
        <v>297832.8487724096</v>
      </c>
      <c r="K194" s="142">
        <f>+'St 1.1'!K194+'St 1.2'!K194+'St 1.3'!K194</f>
        <v>349022.88998232881</v>
      </c>
      <c r="L194" s="142">
        <f>+'St 1.1'!L194+'St 1.2'!L194+'St 1.3'!L194</f>
        <v>424030.77417804778</v>
      </c>
      <c r="M194" s="142">
        <f>+'St 1.1'!M194+'St 1.2'!M194+'St 1.3'!M194</f>
        <v>480375.10205588758</v>
      </c>
      <c r="N194" s="143"/>
      <c r="O194" s="144">
        <f>+'St 1.1'!O194+'St 1.2'!O194+'St 1.3'!O194</f>
        <v>26273.270747358594</v>
      </c>
      <c r="P194" s="144">
        <f>+'St 1.1'!P194+'St 1.2'!P194+'St 1.3'!P194</f>
        <v>25284.966296498078</v>
      </c>
      <c r="Q194" s="144">
        <f>+'St 1.1'!Q194+'St 1.2'!Q194+'St 1.3'!Q194</f>
        <v>29745.258102496664</v>
      </c>
      <c r="R194" s="144">
        <f>+'St 1.1'!R194+'St 1.2'!R194+'St 1.3'!R194</f>
        <v>52619.788368413407</v>
      </c>
      <c r="S194" s="144">
        <f>+'St 1.1'!S194+'St 1.2'!S194+'St 1.3'!S194</f>
        <v>81501.074452518063</v>
      </c>
      <c r="T194" s="144">
        <f>+'St 1.1'!T194+'St 1.2'!T194+'St 1.3'!T194</f>
        <v>20433.41315975842</v>
      </c>
      <c r="U194" s="144">
        <f>+'St 1.1'!U194+'St 1.2'!U194+'St 1.3'!U194</f>
        <v>60157.439480310481</v>
      </c>
      <c r="V194" s="144">
        <f>+'St 1.1'!V194+'St 1.2'!V194+'St 1.3'!V194</f>
        <v>77292.35973594831</v>
      </c>
      <c r="W194" s="144">
        <f>+'St 1.1'!W194+'St 1.2'!W194+'St 1.3'!W194</f>
        <v>66240.626304928548</v>
      </c>
      <c r="X194" s="145"/>
      <c r="Y194" s="144">
        <f>+'St 1.1'!Y194+'St 1.2'!Y194+'St 1.3'!Y194</f>
        <v>-247.27131825134688</v>
      </c>
      <c r="Z194" s="144">
        <f>+'St 1.1'!Z194+'St 1.2'!Z194+'St 1.3'!Z194</f>
        <v>-63.163930645420805</v>
      </c>
      <c r="AA194" s="144">
        <f>+'St 1.1'!AA194+'St 1.2'!AA194+'St 1.3'!AA194</f>
        <v>316.17775414628602</v>
      </c>
      <c r="AB194" s="144">
        <f>+'St 1.1'!AB194+'St 1.2'!AB194+'St 1.3'!AB194</f>
        <v>5781.0926513431696</v>
      </c>
      <c r="AC194" s="144">
        <f>+'St 1.1'!AC194+'St 1.2'!AC194+'St 1.3'!AC194</f>
        <v>4170.7271303702219</v>
      </c>
      <c r="AD194" s="144">
        <f>+'St 1.1'!AD194+'St 1.2'!AD194+'St 1.3'!AD194</f>
        <v>205.22678982988646</v>
      </c>
      <c r="AE194" s="144">
        <f>+'St 1.1'!AE194+'St 1.2'!AE194+'St 1.3'!AE194</f>
        <v>-6448.9350971372451</v>
      </c>
      <c r="AF194" s="144">
        <f>+'St 1.1'!AF194+'St 1.2'!AF194+'St 1.3'!AF194</f>
        <v>3187.1628822406528</v>
      </c>
      <c r="AG194" s="144">
        <f>+'St 1.1'!AG194+'St 1.2'!AG194+'St 1.3'!AG194</f>
        <v>-2915.3811499602675</v>
      </c>
    </row>
    <row r="195" spans="1:33">
      <c r="B195" s="3" t="s">
        <v>13</v>
      </c>
      <c r="C195" s="210" t="s">
        <v>302</v>
      </c>
      <c r="D195" s="142">
        <f>+'St 1.1'!D195+'St 1.2'!D195+'St 1.3'!D195</f>
        <v>103023.76581707271</v>
      </c>
      <c r="E195" s="142">
        <f>+'St 1.1'!E195+'St 1.2'!E195+'St 1.3'!E195</f>
        <v>137040.60499620557</v>
      </c>
      <c r="F195" s="142">
        <f>+'St 1.1'!F195+'St 1.2'!F195+'St 1.3'!F195</f>
        <v>158601.58856826727</v>
      </c>
      <c r="G195" s="142">
        <f>+'St 1.1'!G195+'St 1.2'!G195+'St 1.3'!G195</f>
        <v>193408.06682111617</v>
      </c>
      <c r="H195" s="142">
        <f>+'St 1.1'!H195+'St 1.2'!H195+'St 1.3'!H195</f>
        <v>225436.54961187215</v>
      </c>
      <c r="I195" s="142">
        <f>+'St 1.1'!I195+'St 1.2'!I195+'St 1.3'!I195</f>
        <v>295037.87949804135</v>
      </c>
      <c r="J195" s="142">
        <f>+'St 1.1'!J195+'St 1.2'!J195+'St 1.3'!J195</f>
        <v>289731.5246827557</v>
      </c>
      <c r="K195" s="142">
        <f>+'St 1.1'!K195+'St 1.2'!K195+'St 1.3'!K195</f>
        <v>333697.28152348299</v>
      </c>
      <c r="L195" s="142">
        <f>+'St 1.1'!L195+'St 1.2'!L195+'St 1.3'!L195</f>
        <v>372190.95770878153</v>
      </c>
      <c r="M195" s="142">
        <f>+'St 1.1'!M195+'St 1.2'!M195+'St 1.3'!M195</f>
        <v>467877.36705931282</v>
      </c>
      <c r="N195" s="143"/>
      <c r="O195" s="144">
        <f>+'St 1.1'!O195+'St 1.2'!O195+'St 1.3'!O195</f>
        <v>33418.632291272872</v>
      </c>
      <c r="P195" s="144">
        <f>+'St 1.1'!P195+'St 1.2'!P195+'St 1.3'!P195</f>
        <v>20475.385758228123</v>
      </c>
      <c r="Q195" s="144">
        <f>+'St 1.1'!Q195+'St 1.2'!Q195+'St 1.3'!Q195</f>
        <v>33193.002682496961</v>
      </c>
      <c r="R195" s="144">
        <f>+'St 1.1'!R195+'St 1.2'!R195+'St 1.3'!R195</f>
        <v>28457.623641190898</v>
      </c>
      <c r="S195" s="144">
        <f>+'St 1.1'!S195+'St 1.2'!S195+'St 1.3'!S195</f>
        <v>64024.562459747096</v>
      </c>
      <c r="T195" s="144">
        <f>+'St 1.1'!T195+'St 1.2'!T195+'St 1.3'!T195</f>
        <v>-4519.5280640948513</v>
      </c>
      <c r="U195" s="144">
        <f>+'St 1.1'!U195+'St 1.2'!U195+'St 1.3'!U195</f>
        <v>39320.808167217685</v>
      </c>
      <c r="V195" s="144">
        <f>+'St 1.1'!V195+'St 1.2'!V195+'St 1.3'!V195</f>
        <v>46064.137487944805</v>
      </c>
      <c r="W195" s="144">
        <f>+'St 1.1'!W195+'St 1.2'!W195+'St 1.3'!W195</f>
        <v>76681.574414290633</v>
      </c>
      <c r="X195" s="145"/>
      <c r="Y195" s="144">
        <f>+'St 1.1'!Y195+'St 1.2'!Y195+'St 1.3'!Y195</f>
        <v>606.37694387924978</v>
      </c>
      <c r="Z195" s="144">
        <f>+'St 1.1'!Z195+'St 1.2'!Z195+'St 1.3'!Z195</f>
        <v>1592.9029033375309</v>
      </c>
      <c r="AA195" s="144">
        <f>+'St 1.1'!AA195+'St 1.2'!AA195+'St 1.3'!AA195</f>
        <v>2258.5393928507433</v>
      </c>
      <c r="AB195" s="144">
        <f>+'St 1.1'!AB195+'St 1.2'!AB195+'St 1.3'!AB195</f>
        <v>2307.449792518943</v>
      </c>
      <c r="AC195" s="144">
        <f>+'St 1.1'!AC195+'St 1.2'!AC195+'St 1.3'!AC195</f>
        <v>7416.8332794551361</v>
      </c>
      <c r="AD195" s="144">
        <f>+'St 1.1'!AD195+'St 1.2'!AD195+'St 1.3'!AD195</f>
        <v>-836.3821777879366</v>
      </c>
      <c r="AE195" s="144">
        <f>+'St 1.1'!AE195+'St 1.2'!AE195+'St 1.3'!AE195</f>
        <v>4795.5983159233965</v>
      </c>
      <c r="AF195" s="144">
        <f>+'St 1.1'!AF195+'St 1.2'!AF195+'St 1.3'!AF195</f>
        <v>-11617.180027625498</v>
      </c>
      <c r="AG195" s="144">
        <f>+'St 1.1'!AG195+'St 1.2'!AG195+'St 1.3'!AG195</f>
        <v>31779.494567599835</v>
      </c>
    </row>
    <row r="196" spans="1:33" s="45" customFormat="1">
      <c r="A196" s="38"/>
      <c r="B196" s="5" t="s">
        <v>28</v>
      </c>
      <c r="C196" s="209" t="s">
        <v>311</v>
      </c>
      <c r="D196" s="139">
        <f>+'St 1.1'!D196+'St 1.2'!D196+'St 1.3'!D196</f>
        <v>391.86610099232757</v>
      </c>
      <c r="E196" s="139">
        <f>+'St 1.1'!E196+'St 1.2'!E196+'St 1.3'!E196</f>
        <v>278.37600036677333</v>
      </c>
      <c r="F196" s="139">
        <f>+'St 1.1'!F196+'St 1.2'!F196+'St 1.3'!F196</f>
        <v>223.77627287146075</v>
      </c>
      <c r="G196" s="139">
        <f>+'St 1.1'!G196+'St 1.2'!G196+'St 1.3'!G196</f>
        <v>209.06290610448602</v>
      </c>
      <c r="H196" s="139">
        <f>+'St 1.1'!H196+'St 1.2'!H196+'St 1.3'!H196</f>
        <v>274.70936486926314</v>
      </c>
      <c r="I196" s="139">
        <f>+'St 1.1'!I196+'St 1.2'!I196+'St 1.3'!I196</f>
        <v>280.39796184851872</v>
      </c>
      <c r="J196" s="139">
        <f>+'St 1.1'!J196+'St 1.2'!J196+'St 1.3'!J196</f>
        <v>341.40325763967485</v>
      </c>
      <c r="K196" s="139">
        <f>+'St 1.1'!K196+'St 1.2'!K196+'St 1.3'!K196</f>
        <v>279.38834561927683</v>
      </c>
      <c r="L196" s="139">
        <f>+'St 1.1'!L196+'St 1.2'!L196+'St 1.3'!L196</f>
        <v>385.09210537777466</v>
      </c>
      <c r="M196" s="139">
        <f>+'St 1.1'!M196+'St 1.2'!M196+'St 1.3'!M196</f>
        <v>402.71449774272241</v>
      </c>
      <c r="N196" s="146"/>
      <c r="O196" s="147">
        <f>+'St 1.1'!O196+'St 1.2'!O196+'St 1.3'!O196</f>
        <v>-113.49010062555425</v>
      </c>
      <c r="P196" s="147">
        <f>+'St 1.1'!P196+'St 1.2'!P196+'St 1.3'!P196</f>
        <v>-54.599727495312592</v>
      </c>
      <c r="Q196" s="147">
        <f>+'St 1.1'!Q196+'St 1.2'!Q196+'St 1.3'!Q196</f>
        <v>-14.713366766974723</v>
      </c>
      <c r="R196" s="147">
        <f>+'St 1.1'!R196+'St 1.2'!R196+'St 1.3'!R196</f>
        <v>65.646458764777108</v>
      </c>
      <c r="S196" s="147">
        <f>+'St 1.1'!S196+'St 1.2'!S196+'St 1.3'!S196</f>
        <v>5.688596979255589</v>
      </c>
      <c r="T196" s="147">
        <f>+'St 1.1'!T196+'St 1.2'!T196+'St 1.3'!T196</f>
        <v>61.005295791156165</v>
      </c>
      <c r="U196" s="147">
        <f>+'St 1.1'!U196+'St 1.2'!U196+'St 1.3'!U196</f>
        <v>-62.014912020398015</v>
      </c>
      <c r="V196" s="147">
        <f>+'St 1.1'!V196+'St 1.2'!V196+'St 1.3'!V196</f>
        <v>105.70375975849782</v>
      </c>
      <c r="W196" s="147">
        <f>+'St 1.1'!W196+'St 1.2'!W196+'St 1.3'!W196</f>
        <v>17.622392364947757</v>
      </c>
      <c r="X196" s="141"/>
      <c r="Y196" s="147">
        <f>+'St 1.1'!Y196+'St 1.2'!Y196+'St 1.3'!Y196</f>
        <v>0</v>
      </c>
      <c r="Z196" s="147">
        <f>+'St 1.1'!Z196+'St 1.2'!Z196+'St 1.3'!Z196</f>
        <v>0</v>
      </c>
      <c r="AA196" s="147">
        <f>+'St 1.1'!AA196+'St 1.2'!AA196+'St 1.3'!AA196</f>
        <v>0</v>
      </c>
      <c r="AB196" s="147">
        <f>+'St 1.1'!AB196+'St 1.2'!AB196+'St 1.3'!AB196</f>
        <v>0</v>
      </c>
      <c r="AC196" s="147">
        <f>+'St 1.1'!AC196+'St 1.2'!AC196+'St 1.3'!AC196</f>
        <v>0</v>
      </c>
      <c r="AD196" s="147">
        <f>+'St 1.1'!AD196+'St 1.2'!AD196+'St 1.3'!AD196</f>
        <v>0</v>
      </c>
      <c r="AE196" s="147">
        <f>+'St 1.1'!AE196+'St 1.2'!AE196+'St 1.3'!AE196</f>
        <v>0</v>
      </c>
      <c r="AF196" s="147">
        <f>+'St 1.1'!AF196+'St 1.2'!AF196+'St 1.3'!AF196</f>
        <v>0</v>
      </c>
      <c r="AG196" s="147">
        <f>+'St 1.1'!AG196+'St 1.2'!AG196+'St 1.3'!AG196</f>
        <v>0</v>
      </c>
    </row>
    <row r="197" spans="1:33">
      <c r="B197" s="3" t="s">
        <v>15</v>
      </c>
      <c r="C197" s="210" t="s">
        <v>303</v>
      </c>
      <c r="D197" s="142">
        <f>+'St 1.1'!D197+'St 1.2'!D197+'St 1.3'!D197</f>
        <v>0</v>
      </c>
      <c r="E197" s="142">
        <f>+'St 1.1'!E197+'St 1.2'!E197+'St 1.3'!E197</f>
        <v>0</v>
      </c>
      <c r="F197" s="142">
        <f>+'St 1.1'!F197+'St 1.2'!F197+'St 1.3'!F197</f>
        <v>0</v>
      </c>
      <c r="G197" s="142">
        <f>+'St 1.1'!G197+'St 1.2'!G197+'St 1.3'!G197</f>
        <v>0</v>
      </c>
      <c r="H197" s="142">
        <f>+'St 1.1'!H197+'St 1.2'!H197+'St 1.3'!H197</f>
        <v>0</v>
      </c>
      <c r="I197" s="142">
        <f>+'St 1.1'!I197+'St 1.2'!I197+'St 1.3'!I197</f>
        <v>0</v>
      </c>
      <c r="J197" s="142">
        <f>+'St 1.1'!J197+'St 1.2'!J197+'St 1.3'!J197</f>
        <v>0</v>
      </c>
      <c r="K197" s="142">
        <f>+'St 1.1'!K197+'St 1.2'!K197+'St 1.3'!K197</f>
        <v>0</v>
      </c>
      <c r="L197" s="142">
        <f>+'St 1.1'!L197+'St 1.2'!L197+'St 1.3'!L197</f>
        <v>0</v>
      </c>
      <c r="M197" s="142">
        <f>+'St 1.1'!M197+'St 1.2'!M197+'St 1.3'!M197</f>
        <v>0</v>
      </c>
      <c r="N197" s="143"/>
      <c r="O197" s="144">
        <f>+'St 1.1'!O197+'St 1.2'!O197+'St 1.3'!O197</f>
        <v>0</v>
      </c>
      <c r="P197" s="144">
        <f>+'St 1.1'!P197+'St 1.2'!P197+'St 1.3'!P197</f>
        <v>0</v>
      </c>
      <c r="Q197" s="144">
        <f>+'St 1.1'!Q197+'St 1.2'!Q197+'St 1.3'!Q197</f>
        <v>0</v>
      </c>
      <c r="R197" s="144">
        <f>+'St 1.1'!R197+'St 1.2'!R197+'St 1.3'!R197</f>
        <v>0</v>
      </c>
      <c r="S197" s="144">
        <f>+'St 1.1'!S197+'St 1.2'!S197+'St 1.3'!S197</f>
        <v>0</v>
      </c>
      <c r="T197" s="144">
        <f>+'St 1.1'!T197+'St 1.2'!T197+'St 1.3'!T197</f>
        <v>0</v>
      </c>
      <c r="U197" s="144">
        <f>+'St 1.1'!U197+'St 1.2'!U197+'St 1.3'!U197</f>
        <v>0</v>
      </c>
      <c r="V197" s="144">
        <f>+'St 1.1'!V197+'St 1.2'!V197+'St 1.3'!V197</f>
        <v>0</v>
      </c>
      <c r="W197" s="144">
        <f>+'St 1.1'!W197+'St 1.2'!W197+'St 1.3'!W197</f>
        <v>0</v>
      </c>
      <c r="X197" s="145"/>
      <c r="Y197" s="144">
        <f>+'St 1.1'!Y197+'St 1.2'!Y197+'St 1.3'!Y197</f>
        <v>0</v>
      </c>
      <c r="Z197" s="144">
        <f>+'St 1.1'!Z197+'St 1.2'!Z197+'St 1.3'!Z197</f>
        <v>0</v>
      </c>
      <c r="AA197" s="144">
        <f>+'St 1.1'!AA197+'St 1.2'!AA197+'St 1.3'!AA197</f>
        <v>0</v>
      </c>
      <c r="AB197" s="144">
        <f>+'St 1.1'!AB197+'St 1.2'!AB197+'St 1.3'!AB197</f>
        <v>0</v>
      </c>
      <c r="AC197" s="144">
        <f>+'St 1.1'!AC197+'St 1.2'!AC197+'St 1.3'!AC197</f>
        <v>0</v>
      </c>
      <c r="AD197" s="144">
        <f>+'St 1.1'!AD197+'St 1.2'!AD197+'St 1.3'!AD197</f>
        <v>0</v>
      </c>
      <c r="AE197" s="144">
        <f>+'St 1.1'!AE197+'St 1.2'!AE197+'St 1.3'!AE197</f>
        <v>0</v>
      </c>
      <c r="AF197" s="144">
        <f>+'St 1.1'!AF197+'St 1.2'!AF197+'St 1.3'!AF197</f>
        <v>0</v>
      </c>
      <c r="AG197" s="144">
        <f>+'St 1.1'!AG197+'St 1.2'!AG197+'St 1.3'!AG197</f>
        <v>0</v>
      </c>
    </row>
    <row r="198" spans="1:33">
      <c r="B198" s="3" t="s">
        <v>16</v>
      </c>
      <c r="C198" s="210" t="s">
        <v>304</v>
      </c>
      <c r="D198" s="142">
        <f>+'St 1.1'!D198+'St 1.2'!D198+'St 1.3'!D198</f>
        <v>0</v>
      </c>
      <c r="E198" s="142">
        <f>+'St 1.1'!E198+'St 1.2'!E198+'St 1.3'!E198</f>
        <v>0</v>
      </c>
      <c r="F198" s="142">
        <f>+'St 1.1'!F198+'St 1.2'!F198+'St 1.3'!F198</f>
        <v>0</v>
      </c>
      <c r="G198" s="142">
        <f>+'St 1.1'!G198+'St 1.2'!G198+'St 1.3'!G198</f>
        <v>0</v>
      </c>
      <c r="H198" s="142">
        <f>+'St 1.1'!H198+'St 1.2'!H198+'St 1.3'!H198</f>
        <v>0</v>
      </c>
      <c r="I198" s="142">
        <f>+'St 1.1'!I198+'St 1.2'!I198+'St 1.3'!I198</f>
        <v>0</v>
      </c>
      <c r="J198" s="142">
        <f>+'St 1.1'!J198+'St 1.2'!J198+'St 1.3'!J198</f>
        <v>0</v>
      </c>
      <c r="K198" s="142">
        <f>+'St 1.1'!K198+'St 1.2'!K198+'St 1.3'!K198</f>
        <v>0</v>
      </c>
      <c r="L198" s="142">
        <f>+'St 1.1'!L198+'St 1.2'!L198+'St 1.3'!L198</f>
        <v>0</v>
      </c>
      <c r="M198" s="142">
        <f>+'St 1.1'!M198+'St 1.2'!M198+'St 1.3'!M198</f>
        <v>0</v>
      </c>
      <c r="N198" s="143"/>
      <c r="O198" s="144">
        <f>+'St 1.1'!O198+'St 1.2'!O198+'St 1.3'!O198</f>
        <v>0</v>
      </c>
      <c r="P198" s="144">
        <f>+'St 1.1'!P198+'St 1.2'!P198+'St 1.3'!P198</f>
        <v>0</v>
      </c>
      <c r="Q198" s="144">
        <f>+'St 1.1'!Q198+'St 1.2'!Q198+'St 1.3'!Q198</f>
        <v>0</v>
      </c>
      <c r="R198" s="144">
        <f>+'St 1.1'!R198+'St 1.2'!R198+'St 1.3'!R198</f>
        <v>0</v>
      </c>
      <c r="S198" s="144">
        <f>+'St 1.1'!S198+'St 1.2'!S198+'St 1.3'!S198</f>
        <v>0</v>
      </c>
      <c r="T198" s="144">
        <f>+'St 1.1'!T198+'St 1.2'!T198+'St 1.3'!T198</f>
        <v>0</v>
      </c>
      <c r="U198" s="144">
        <f>+'St 1.1'!U198+'St 1.2'!U198+'St 1.3'!U198</f>
        <v>0</v>
      </c>
      <c r="V198" s="144">
        <f>+'St 1.1'!V198+'St 1.2'!V198+'St 1.3'!V198</f>
        <v>0</v>
      </c>
      <c r="W198" s="144">
        <f>+'St 1.1'!W198+'St 1.2'!W198+'St 1.3'!W198</f>
        <v>0</v>
      </c>
      <c r="X198" s="145"/>
      <c r="Y198" s="144">
        <f>+'St 1.1'!Y198+'St 1.2'!Y198+'St 1.3'!Y198</f>
        <v>0</v>
      </c>
      <c r="Z198" s="144">
        <f>+'St 1.1'!Z198+'St 1.2'!Z198+'St 1.3'!Z198</f>
        <v>0</v>
      </c>
      <c r="AA198" s="144">
        <f>+'St 1.1'!AA198+'St 1.2'!AA198+'St 1.3'!AA198</f>
        <v>0</v>
      </c>
      <c r="AB198" s="144">
        <f>+'St 1.1'!AB198+'St 1.2'!AB198+'St 1.3'!AB198</f>
        <v>0</v>
      </c>
      <c r="AC198" s="144">
        <f>+'St 1.1'!AC198+'St 1.2'!AC198+'St 1.3'!AC198</f>
        <v>0</v>
      </c>
      <c r="AD198" s="144">
        <f>+'St 1.1'!AD198+'St 1.2'!AD198+'St 1.3'!AD198</f>
        <v>0</v>
      </c>
      <c r="AE198" s="144">
        <f>+'St 1.1'!AE198+'St 1.2'!AE198+'St 1.3'!AE198</f>
        <v>0</v>
      </c>
      <c r="AF198" s="144">
        <f>+'St 1.1'!AF198+'St 1.2'!AF198+'St 1.3'!AF198</f>
        <v>0</v>
      </c>
      <c r="AG198" s="144">
        <f>+'St 1.1'!AG198+'St 1.2'!AG198+'St 1.3'!AG198</f>
        <v>0</v>
      </c>
    </row>
    <row r="199" spans="1:33">
      <c r="B199" s="3" t="s">
        <v>17</v>
      </c>
      <c r="C199" s="210" t="s">
        <v>305</v>
      </c>
      <c r="D199" s="142">
        <f>+'St 1.1'!D199+'St 1.2'!D199+'St 1.3'!D199</f>
        <v>0</v>
      </c>
      <c r="E199" s="142">
        <f>+'St 1.1'!E199+'St 1.2'!E199+'St 1.3'!E199</f>
        <v>0</v>
      </c>
      <c r="F199" s="142">
        <f>+'St 1.1'!F199+'St 1.2'!F199+'St 1.3'!F199</f>
        <v>0</v>
      </c>
      <c r="G199" s="142">
        <f>+'St 1.1'!G199+'St 1.2'!G199+'St 1.3'!G199</f>
        <v>0</v>
      </c>
      <c r="H199" s="142">
        <f>+'St 1.1'!H199+'St 1.2'!H199+'St 1.3'!H199</f>
        <v>0</v>
      </c>
      <c r="I199" s="142">
        <f>+'St 1.1'!I199+'St 1.2'!I199+'St 1.3'!I199</f>
        <v>0</v>
      </c>
      <c r="J199" s="142">
        <f>+'St 1.1'!J199+'St 1.2'!J199+'St 1.3'!J199</f>
        <v>0</v>
      </c>
      <c r="K199" s="142">
        <f>+'St 1.1'!K199+'St 1.2'!K199+'St 1.3'!K199</f>
        <v>0</v>
      </c>
      <c r="L199" s="142">
        <f>+'St 1.1'!L199+'St 1.2'!L199+'St 1.3'!L199</f>
        <v>0</v>
      </c>
      <c r="M199" s="142">
        <f>+'St 1.1'!M199+'St 1.2'!M199+'St 1.3'!M199</f>
        <v>0</v>
      </c>
      <c r="N199" s="143"/>
      <c r="O199" s="144">
        <f>+'St 1.1'!O199+'St 1.2'!O199+'St 1.3'!O199</f>
        <v>0</v>
      </c>
      <c r="P199" s="144">
        <f>+'St 1.1'!P199+'St 1.2'!P199+'St 1.3'!P199</f>
        <v>0</v>
      </c>
      <c r="Q199" s="144">
        <f>+'St 1.1'!Q199+'St 1.2'!Q199+'St 1.3'!Q199</f>
        <v>0</v>
      </c>
      <c r="R199" s="144">
        <f>+'St 1.1'!R199+'St 1.2'!R199+'St 1.3'!R199</f>
        <v>0</v>
      </c>
      <c r="S199" s="144">
        <f>+'St 1.1'!S199+'St 1.2'!S199+'St 1.3'!S199</f>
        <v>0</v>
      </c>
      <c r="T199" s="144">
        <f>+'St 1.1'!T199+'St 1.2'!T199+'St 1.3'!T199</f>
        <v>0</v>
      </c>
      <c r="U199" s="144">
        <f>+'St 1.1'!U199+'St 1.2'!U199+'St 1.3'!U199</f>
        <v>0</v>
      </c>
      <c r="V199" s="144">
        <f>+'St 1.1'!V199+'St 1.2'!V199+'St 1.3'!V199</f>
        <v>0</v>
      </c>
      <c r="W199" s="144">
        <f>+'St 1.1'!W199+'St 1.2'!W199+'St 1.3'!W199</f>
        <v>0</v>
      </c>
      <c r="X199" s="145"/>
      <c r="Y199" s="144">
        <f>+'St 1.1'!Y199+'St 1.2'!Y199+'St 1.3'!Y199</f>
        <v>0</v>
      </c>
      <c r="Z199" s="144">
        <f>+'St 1.1'!Z199+'St 1.2'!Z199+'St 1.3'!Z199</f>
        <v>0</v>
      </c>
      <c r="AA199" s="144">
        <f>+'St 1.1'!AA199+'St 1.2'!AA199+'St 1.3'!AA199</f>
        <v>0</v>
      </c>
      <c r="AB199" s="144">
        <f>+'St 1.1'!AB199+'St 1.2'!AB199+'St 1.3'!AB199</f>
        <v>0</v>
      </c>
      <c r="AC199" s="144">
        <f>+'St 1.1'!AC199+'St 1.2'!AC199+'St 1.3'!AC199</f>
        <v>0</v>
      </c>
      <c r="AD199" s="144">
        <f>+'St 1.1'!AD199+'St 1.2'!AD199+'St 1.3'!AD199</f>
        <v>0</v>
      </c>
      <c r="AE199" s="144">
        <f>+'St 1.1'!AE199+'St 1.2'!AE199+'St 1.3'!AE199</f>
        <v>0</v>
      </c>
      <c r="AF199" s="144">
        <f>+'St 1.1'!AF199+'St 1.2'!AF199+'St 1.3'!AF199</f>
        <v>0</v>
      </c>
      <c r="AG199" s="144">
        <f>+'St 1.1'!AG199+'St 1.2'!AG199+'St 1.3'!AG199</f>
        <v>0</v>
      </c>
    </row>
    <row r="200" spans="1:33">
      <c r="B200" s="4" t="s">
        <v>34</v>
      </c>
      <c r="C200" s="42"/>
      <c r="D200" s="142">
        <f>+'St 1.1'!D200+'St 1.2'!D200+'St 1.3'!D200</f>
        <v>391.86610099232757</v>
      </c>
      <c r="E200" s="142">
        <f>+'St 1.1'!E200+'St 1.2'!E200+'St 1.3'!E200</f>
        <v>278.37600036677333</v>
      </c>
      <c r="F200" s="142">
        <f>+'St 1.1'!F200+'St 1.2'!F200+'St 1.3'!F200</f>
        <v>223.77627287146075</v>
      </c>
      <c r="G200" s="142">
        <f>+'St 1.1'!G200+'St 1.2'!G200+'St 1.3'!G200</f>
        <v>209.06290610448602</v>
      </c>
      <c r="H200" s="142">
        <f>+'St 1.1'!H200+'St 1.2'!H200+'St 1.3'!H200</f>
        <v>274.70936486926314</v>
      </c>
      <c r="I200" s="142">
        <f>+'St 1.1'!I200+'St 1.2'!I200+'St 1.3'!I200</f>
        <v>280.39796184851872</v>
      </c>
      <c r="J200" s="142">
        <f>+'St 1.1'!J200+'St 1.2'!J200+'St 1.3'!J200</f>
        <v>341.40325763967485</v>
      </c>
      <c r="K200" s="142">
        <f>+'St 1.1'!K200+'St 1.2'!K200+'St 1.3'!K200</f>
        <v>279.38834561927683</v>
      </c>
      <c r="L200" s="142">
        <f>+'St 1.1'!L200+'St 1.2'!L200+'St 1.3'!L200</f>
        <v>385.09210537777466</v>
      </c>
      <c r="M200" s="142">
        <f>+'St 1.1'!M200+'St 1.2'!M200+'St 1.3'!M200</f>
        <v>402.71449774272241</v>
      </c>
      <c r="N200" s="143"/>
      <c r="O200" s="144">
        <f>+'St 1.1'!O200+'St 1.2'!O200+'St 1.3'!O200</f>
        <v>-113.49010062555425</v>
      </c>
      <c r="P200" s="144">
        <f>+'St 1.1'!P200+'St 1.2'!P200+'St 1.3'!P200</f>
        <v>-54.599727495312592</v>
      </c>
      <c r="Q200" s="144">
        <f>+'St 1.1'!Q200+'St 1.2'!Q200+'St 1.3'!Q200</f>
        <v>-14.713366766974723</v>
      </c>
      <c r="R200" s="144">
        <f>+'St 1.1'!R200+'St 1.2'!R200+'St 1.3'!R200</f>
        <v>65.646458764777108</v>
      </c>
      <c r="S200" s="144">
        <f>+'St 1.1'!S200+'St 1.2'!S200+'St 1.3'!S200</f>
        <v>5.688596979255589</v>
      </c>
      <c r="T200" s="144">
        <f>+'St 1.1'!T200+'St 1.2'!T200+'St 1.3'!T200</f>
        <v>61.005295791156165</v>
      </c>
      <c r="U200" s="144">
        <f>+'St 1.1'!U200+'St 1.2'!U200+'St 1.3'!U200</f>
        <v>-62.014912020398015</v>
      </c>
      <c r="V200" s="144">
        <f>+'St 1.1'!V200+'St 1.2'!V200+'St 1.3'!V200</f>
        <v>105.70375975849782</v>
      </c>
      <c r="W200" s="144">
        <f>+'St 1.1'!W200+'St 1.2'!W200+'St 1.3'!W200</f>
        <v>17.622392364947757</v>
      </c>
      <c r="X200" s="145"/>
      <c r="Y200" s="144">
        <f>+'St 1.1'!Y200+'St 1.2'!Y200+'St 1.3'!Y200</f>
        <v>0</v>
      </c>
      <c r="Z200" s="144">
        <f>+'St 1.1'!Z200+'St 1.2'!Z200+'St 1.3'!Z200</f>
        <v>0</v>
      </c>
      <c r="AA200" s="144">
        <f>+'St 1.1'!AA200+'St 1.2'!AA200+'St 1.3'!AA200</f>
        <v>0</v>
      </c>
      <c r="AB200" s="144">
        <f>+'St 1.1'!AB200+'St 1.2'!AB200+'St 1.3'!AB200</f>
        <v>0</v>
      </c>
      <c r="AC200" s="144">
        <f>+'St 1.1'!AC200+'St 1.2'!AC200+'St 1.3'!AC200</f>
        <v>0</v>
      </c>
      <c r="AD200" s="144">
        <f>+'St 1.1'!AD200+'St 1.2'!AD200+'St 1.3'!AD200</f>
        <v>0</v>
      </c>
      <c r="AE200" s="144">
        <f>+'St 1.1'!AE200+'St 1.2'!AE200+'St 1.3'!AE200</f>
        <v>0</v>
      </c>
      <c r="AF200" s="144">
        <f>+'St 1.1'!AF200+'St 1.2'!AF200+'St 1.3'!AF200</f>
        <v>0</v>
      </c>
      <c r="AG200" s="144">
        <f>+'St 1.1'!AG200+'St 1.2'!AG200+'St 1.3'!AG200</f>
        <v>0</v>
      </c>
    </row>
    <row r="201" spans="1:33">
      <c r="B201" s="3" t="s">
        <v>19</v>
      </c>
      <c r="C201" s="210" t="s">
        <v>306</v>
      </c>
      <c r="D201" s="142">
        <f>+'St 1.1'!D201+'St 1.2'!D201+'St 1.3'!D201</f>
        <v>0</v>
      </c>
      <c r="E201" s="142">
        <f>+'St 1.1'!E201+'St 1.2'!E201+'St 1.3'!E201</f>
        <v>0</v>
      </c>
      <c r="F201" s="142">
        <f>+'St 1.1'!F201+'St 1.2'!F201+'St 1.3'!F201</f>
        <v>0</v>
      </c>
      <c r="G201" s="142">
        <f>+'St 1.1'!G201+'St 1.2'!G201+'St 1.3'!G201</f>
        <v>0</v>
      </c>
      <c r="H201" s="142">
        <f>+'St 1.1'!H201+'St 1.2'!H201+'St 1.3'!H201</f>
        <v>0</v>
      </c>
      <c r="I201" s="142">
        <f>+'St 1.1'!I201+'St 1.2'!I201+'St 1.3'!I201</f>
        <v>0</v>
      </c>
      <c r="J201" s="142">
        <f>+'St 1.1'!J201+'St 1.2'!J201+'St 1.3'!J201</f>
        <v>0</v>
      </c>
      <c r="K201" s="142">
        <f>+'St 1.1'!K201+'St 1.2'!K201+'St 1.3'!K201</f>
        <v>0</v>
      </c>
      <c r="L201" s="142">
        <f>+'St 1.1'!L201+'St 1.2'!L201+'St 1.3'!L201</f>
        <v>0</v>
      </c>
      <c r="M201" s="142">
        <f>+'St 1.1'!M201+'St 1.2'!M201+'St 1.3'!M201</f>
        <v>0</v>
      </c>
      <c r="N201" s="143"/>
      <c r="O201" s="144">
        <f>+'St 1.1'!O201+'St 1.2'!O201+'St 1.3'!O201</f>
        <v>0</v>
      </c>
      <c r="P201" s="144">
        <f>+'St 1.1'!P201+'St 1.2'!P201+'St 1.3'!P201</f>
        <v>0</v>
      </c>
      <c r="Q201" s="144">
        <f>+'St 1.1'!Q201+'St 1.2'!Q201+'St 1.3'!Q201</f>
        <v>0</v>
      </c>
      <c r="R201" s="144">
        <f>+'St 1.1'!R201+'St 1.2'!R201+'St 1.3'!R201</f>
        <v>0</v>
      </c>
      <c r="S201" s="144">
        <f>+'St 1.1'!S201+'St 1.2'!S201+'St 1.3'!S201</f>
        <v>0</v>
      </c>
      <c r="T201" s="144">
        <f>+'St 1.1'!T201+'St 1.2'!T201+'St 1.3'!T201</f>
        <v>0</v>
      </c>
      <c r="U201" s="144">
        <f>+'St 1.1'!U201+'St 1.2'!U201+'St 1.3'!U201</f>
        <v>0</v>
      </c>
      <c r="V201" s="144">
        <f>+'St 1.1'!V201+'St 1.2'!V201+'St 1.3'!V201</f>
        <v>0</v>
      </c>
      <c r="W201" s="144">
        <f>+'St 1.1'!W201+'St 1.2'!W201+'St 1.3'!W201</f>
        <v>0</v>
      </c>
      <c r="X201" s="145"/>
      <c r="Y201" s="144">
        <f>+'St 1.1'!Y201+'St 1.2'!Y201+'St 1.3'!Y201</f>
        <v>0</v>
      </c>
      <c r="Z201" s="144">
        <f>+'St 1.1'!Z201+'St 1.2'!Z201+'St 1.3'!Z201</f>
        <v>0</v>
      </c>
      <c r="AA201" s="144">
        <f>+'St 1.1'!AA201+'St 1.2'!AA201+'St 1.3'!AA201</f>
        <v>0</v>
      </c>
      <c r="AB201" s="144">
        <f>+'St 1.1'!AB201+'St 1.2'!AB201+'St 1.3'!AB201</f>
        <v>0</v>
      </c>
      <c r="AC201" s="144">
        <f>+'St 1.1'!AC201+'St 1.2'!AC201+'St 1.3'!AC201</f>
        <v>0</v>
      </c>
      <c r="AD201" s="144">
        <f>+'St 1.1'!AD201+'St 1.2'!AD201+'St 1.3'!AD201</f>
        <v>0</v>
      </c>
      <c r="AE201" s="144">
        <f>+'St 1.1'!AE201+'St 1.2'!AE201+'St 1.3'!AE201</f>
        <v>0</v>
      </c>
      <c r="AF201" s="144">
        <f>+'St 1.1'!AF201+'St 1.2'!AF201+'St 1.3'!AF201</f>
        <v>0</v>
      </c>
      <c r="AG201" s="144">
        <f>+'St 1.1'!AG201+'St 1.2'!AG201+'St 1.3'!AG201</f>
        <v>0</v>
      </c>
    </row>
    <row r="202" spans="1:33">
      <c r="B202" s="3" t="s">
        <v>20</v>
      </c>
      <c r="C202" s="210" t="s">
        <v>307</v>
      </c>
      <c r="D202" s="142">
        <f>+'St 1.1'!D202+'St 1.2'!D202+'St 1.3'!D202</f>
        <v>0</v>
      </c>
      <c r="E202" s="142">
        <f>+'St 1.1'!E202+'St 1.2'!E202+'St 1.3'!E202</f>
        <v>0</v>
      </c>
      <c r="F202" s="142">
        <f>+'St 1.1'!F202+'St 1.2'!F202+'St 1.3'!F202</f>
        <v>0</v>
      </c>
      <c r="G202" s="142">
        <f>+'St 1.1'!G202+'St 1.2'!G202+'St 1.3'!G202</f>
        <v>0</v>
      </c>
      <c r="H202" s="142">
        <f>+'St 1.1'!H202+'St 1.2'!H202+'St 1.3'!H202</f>
        <v>0</v>
      </c>
      <c r="I202" s="142">
        <f>+'St 1.1'!I202+'St 1.2'!I202+'St 1.3'!I202</f>
        <v>0</v>
      </c>
      <c r="J202" s="142">
        <f>+'St 1.1'!J202+'St 1.2'!J202+'St 1.3'!J202</f>
        <v>0</v>
      </c>
      <c r="K202" s="142">
        <f>+'St 1.1'!K202+'St 1.2'!K202+'St 1.3'!K202</f>
        <v>0</v>
      </c>
      <c r="L202" s="142">
        <f>+'St 1.1'!L202+'St 1.2'!L202+'St 1.3'!L202</f>
        <v>0</v>
      </c>
      <c r="M202" s="142">
        <f>+'St 1.1'!M202+'St 1.2'!M202+'St 1.3'!M202</f>
        <v>0</v>
      </c>
      <c r="N202" s="143"/>
      <c r="O202" s="144">
        <f>+'St 1.1'!O202+'St 1.2'!O202+'St 1.3'!O202</f>
        <v>0</v>
      </c>
      <c r="P202" s="144">
        <f>+'St 1.1'!P202+'St 1.2'!P202+'St 1.3'!P202</f>
        <v>0</v>
      </c>
      <c r="Q202" s="144">
        <f>+'St 1.1'!Q202+'St 1.2'!Q202+'St 1.3'!Q202</f>
        <v>0</v>
      </c>
      <c r="R202" s="144">
        <f>+'St 1.1'!R202+'St 1.2'!R202+'St 1.3'!R202</f>
        <v>0</v>
      </c>
      <c r="S202" s="144">
        <f>+'St 1.1'!S202+'St 1.2'!S202+'St 1.3'!S202</f>
        <v>0</v>
      </c>
      <c r="T202" s="144">
        <f>+'St 1.1'!T202+'St 1.2'!T202+'St 1.3'!T202</f>
        <v>0</v>
      </c>
      <c r="U202" s="144">
        <f>+'St 1.1'!U202+'St 1.2'!U202+'St 1.3'!U202</f>
        <v>0</v>
      </c>
      <c r="V202" s="144">
        <f>+'St 1.1'!V202+'St 1.2'!V202+'St 1.3'!V202</f>
        <v>0</v>
      </c>
      <c r="W202" s="144">
        <f>+'St 1.1'!W202+'St 1.2'!W202+'St 1.3'!W202</f>
        <v>0</v>
      </c>
      <c r="X202" s="145"/>
      <c r="Y202" s="144">
        <f>+'St 1.1'!Y202+'St 1.2'!Y202+'St 1.3'!Y202</f>
        <v>0</v>
      </c>
      <c r="Z202" s="144">
        <f>+'St 1.1'!Z202+'St 1.2'!Z202+'St 1.3'!Z202</f>
        <v>0</v>
      </c>
      <c r="AA202" s="144">
        <f>+'St 1.1'!AA202+'St 1.2'!AA202+'St 1.3'!AA202</f>
        <v>0</v>
      </c>
      <c r="AB202" s="144">
        <f>+'St 1.1'!AB202+'St 1.2'!AB202+'St 1.3'!AB202</f>
        <v>0</v>
      </c>
      <c r="AC202" s="144">
        <f>+'St 1.1'!AC202+'St 1.2'!AC202+'St 1.3'!AC202</f>
        <v>0</v>
      </c>
      <c r="AD202" s="144">
        <f>+'St 1.1'!AD202+'St 1.2'!AD202+'St 1.3'!AD202</f>
        <v>0</v>
      </c>
      <c r="AE202" s="144">
        <f>+'St 1.1'!AE202+'St 1.2'!AE202+'St 1.3'!AE202</f>
        <v>0</v>
      </c>
      <c r="AF202" s="144">
        <f>+'St 1.1'!AF202+'St 1.2'!AF202+'St 1.3'!AF202</f>
        <v>0</v>
      </c>
      <c r="AG202" s="144">
        <f>+'St 1.1'!AG202+'St 1.2'!AG202+'St 1.3'!AG202</f>
        <v>0</v>
      </c>
    </row>
    <row r="203" spans="1:33" s="45" customFormat="1">
      <c r="A203" s="38"/>
      <c r="B203" s="5" t="s">
        <v>21</v>
      </c>
      <c r="C203" s="209" t="s">
        <v>308</v>
      </c>
      <c r="D203" s="139">
        <f>+'St 1.1'!D203+'St 1.2'!D203+'St 1.3'!D203</f>
        <v>272255.44369153422</v>
      </c>
      <c r="E203" s="139">
        <f>+'St 1.1'!E203+'St 1.2'!E203+'St 1.3'!E203</f>
        <v>356677.84602826403</v>
      </c>
      <c r="F203" s="139">
        <f>+'St 1.1'!F203+'St 1.2'!F203+'St 1.3'!F203</f>
        <v>395659.47439115157</v>
      </c>
      <c r="G203" s="139">
        <f>+'St 1.1'!G203+'St 1.2'!G203+'St 1.3'!G203</f>
        <v>671760.57723243034</v>
      </c>
      <c r="H203" s="139">
        <f>+'St 1.1'!H203+'St 1.2'!H203+'St 1.3'!H203</f>
        <v>637039.64363522152</v>
      </c>
      <c r="I203" s="139">
        <f>+'St 1.1'!I203+'St 1.2'!I203+'St 1.3'!I203</f>
        <v>930003.80043833947</v>
      </c>
      <c r="J203" s="139">
        <f>+'St 1.1'!J203+'St 1.2'!J203+'St 1.3'!J203</f>
        <v>1171796.4854921342</v>
      </c>
      <c r="K203" s="139">
        <f>+'St 1.1'!K203+'St 1.2'!K203+'St 1.3'!K203</f>
        <v>980603.41015309899</v>
      </c>
      <c r="L203" s="139">
        <f>+'St 1.1'!L203+'St 1.2'!L203+'St 1.3'!L203</f>
        <v>1231935.3970259123</v>
      </c>
      <c r="M203" s="139">
        <f>+'St 1.1'!M203+'St 1.2'!M203+'St 1.3'!M203</f>
        <v>1352937.9527332939</v>
      </c>
      <c r="N203" s="146"/>
      <c r="O203" s="147">
        <f>+'St 1.1'!O203+'St 1.2'!O203+'St 1.3'!O203</f>
        <v>93777.717656696215</v>
      </c>
      <c r="P203" s="147">
        <f>+'St 1.1'!P203+'St 1.2'!P203+'St 1.3'!P203</f>
        <v>45186.118060150904</v>
      </c>
      <c r="Q203" s="147">
        <f>+'St 1.1'!Q203+'St 1.2'!Q203+'St 1.3'!Q203</f>
        <v>271998.52801188984</v>
      </c>
      <c r="R203" s="147">
        <f>+'St 1.1'!R203+'St 1.2'!R203+'St 1.3'!R203</f>
        <v>-28144.141535645973</v>
      </c>
      <c r="S203" s="147">
        <f>+'St 1.1'!S203+'St 1.2'!S203+'St 1.3'!S203</f>
        <v>331680.66040312807</v>
      </c>
      <c r="T203" s="147">
        <f>+'St 1.1'!T203+'St 1.2'!T203+'St 1.3'!T203</f>
        <v>258947.94795476086</v>
      </c>
      <c r="U203" s="147">
        <f>+'St 1.1'!U203+'St 1.2'!U203+'St 1.3'!U203</f>
        <v>-282082.10325171921</v>
      </c>
      <c r="V203" s="147">
        <f>+'St 1.1'!V203+'St 1.2'!V203+'St 1.3'!V203</f>
        <v>294869.89206055936</v>
      </c>
      <c r="W203" s="147">
        <f>+'St 1.1'!W203+'St 1.2'!W203+'St 1.3'!W203</f>
        <v>108325.91309074305</v>
      </c>
      <c r="X203" s="141"/>
      <c r="Y203" s="147">
        <f>+'St 1.1'!Y203+'St 1.2'!Y203+'St 1.3'!Y203</f>
        <v>0</v>
      </c>
      <c r="Z203" s="147">
        <f>+'St 1.1'!Z203+'St 1.2'!Z203+'St 1.3'!Z203</f>
        <v>0</v>
      </c>
      <c r="AA203" s="147">
        <f>+'St 1.1'!AA203+'St 1.2'!AA203+'St 1.3'!AA203</f>
        <v>0</v>
      </c>
      <c r="AB203" s="147">
        <f>+'St 1.1'!AB203+'St 1.2'!AB203+'St 1.3'!AB203</f>
        <v>0</v>
      </c>
      <c r="AC203" s="147">
        <f>+'St 1.1'!AC203+'St 1.2'!AC203+'St 1.3'!AC203</f>
        <v>0</v>
      </c>
      <c r="AD203" s="147">
        <f>+'St 1.1'!AD203+'St 1.2'!AD203+'St 1.3'!AD203</f>
        <v>0</v>
      </c>
      <c r="AE203" s="147">
        <f>+'St 1.1'!AE203+'St 1.2'!AE203+'St 1.3'!AE203</f>
        <v>0</v>
      </c>
      <c r="AF203" s="147">
        <f>+'St 1.1'!AF203+'St 1.2'!AF203+'St 1.3'!AF203</f>
        <v>0</v>
      </c>
      <c r="AG203" s="147">
        <f>+'St 1.1'!AG203+'St 1.2'!AG203+'St 1.3'!AG203</f>
        <v>0</v>
      </c>
    </row>
    <row r="204" spans="1:33" s="45" customFormat="1">
      <c r="A204" s="38"/>
      <c r="B204" s="9" t="s">
        <v>94</v>
      </c>
      <c r="C204" s="209" t="s">
        <v>309</v>
      </c>
      <c r="D204" s="139">
        <f>+'St 1.1'!D204+'St 1.2'!D204+'St 1.3'!D204</f>
        <v>72589.668983193624</v>
      </c>
      <c r="E204" s="139">
        <f>+'St 1.1'!E204+'St 1.2'!E204+'St 1.3'!E204</f>
        <v>143235.23054276363</v>
      </c>
      <c r="F204" s="139">
        <f>+'St 1.1'!F204+'St 1.2'!F204+'St 1.3'!F204</f>
        <v>154765.81794426311</v>
      </c>
      <c r="G204" s="139">
        <f>+'St 1.1'!G204+'St 1.2'!G204+'St 1.3'!G204</f>
        <v>417784.05409472162</v>
      </c>
      <c r="H204" s="139">
        <f>+'St 1.1'!H204+'St 1.2'!H204+'St 1.3'!H204</f>
        <v>301175.47678159154</v>
      </c>
      <c r="I204" s="139">
        <f>+'St 1.1'!I204+'St 1.2'!I204+'St 1.3'!I204</f>
        <v>536855.48031406151</v>
      </c>
      <c r="J204" s="139">
        <f>+'St 1.1'!J204+'St 1.2'!J204+'St 1.3'!J204</f>
        <v>761986.84517202957</v>
      </c>
      <c r="K204" s="139">
        <f>+'St 1.1'!K204+'St 1.2'!K204+'St 1.3'!K204</f>
        <v>569047.26683369046</v>
      </c>
      <c r="L204" s="139">
        <f>+'St 1.1'!L204+'St 1.2'!L204+'St 1.3'!L204</f>
        <v>702232.61270014988</v>
      </c>
      <c r="M204" s="139">
        <f>+'St 1.1'!M204+'St 1.2'!M204+'St 1.3'!M204</f>
        <v>784989.27034629032</v>
      </c>
      <c r="N204" s="146"/>
      <c r="O204" s="147">
        <f>+'St 1.1'!O204+'St 1.2'!O204+'St 1.3'!O204</f>
        <v>78339.705246893631</v>
      </c>
      <c r="P204" s="147">
        <f>+'St 1.1'!P204+'St 1.2'!P204+'St 1.3'!P204</f>
        <v>17981.87710455952</v>
      </c>
      <c r="Q204" s="147">
        <f>+'St 1.1'!Q204+'St 1.2'!Q204+'St 1.3'!Q204</f>
        <v>257849.81241094257</v>
      </c>
      <c r="R204" s="147">
        <f>+'St 1.1'!R204+'St 1.2'!R204+'St 1.3'!R204</f>
        <v>-148231.69617813578</v>
      </c>
      <c r="S204" s="147">
        <f>+'St 1.1'!S204+'St 1.2'!S204+'St 1.3'!S204</f>
        <v>233531.46548238071</v>
      </c>
      <c r="T204" s="147">
        <f>+'St 1.1'!T204+'St 1.2'!T204+'St 1.3'!T204</f>
        <v>259183.31507331095</v>
      </c>
      <c r="U204" s="147">
        <f>+'St 1.1'!U204+'St 1.2'!U204+'St 1.3'!U204</f>
        <v>-223086.75076373763</v>
      </c>
      <c r="V204" s="147">
        <f>+'St 1.1'!V204+'St 1.2'!V204+'St 1.3'!V204</f>
        <v>133514.31269653703</v>
      </c>
      <c r="W204" s="147">
        <f>+'St 1.1'!W204+'St 1.2'!W204+'St 1.3'!W204</f>
        <v>80733.550699622472</v>
      </c>
      <c r="X204" s="141"/>
      <c r="Y204" s="147">
        <f>+'St 1.1'!Y204+'St 1.2'!Y204+'St 1.3'!Y204</f>
        <v>0</v>
      </c>
      <c r="Z204" s="147">
        <f>+'St 1.1'!Z204+'St 1.2'!Z204+'St 1.3'!Z204</f>
        <v>0</v>
      </c>
      <c r="AA204" s="147">
        <f>+'St 1.1'!AA204+'St 1.2'!AA204+'St 1.3'!AA204</f>
        <v>0</v>
      </c>
      <c r="AB204" s="147">
        <f>+'St 1.1'!AB204+'St 1.2'!AB204+'St 1.3'!AB204</f>
        <v>0</v>
      </c>
      <c r="AC204" s="147">
        <f>+'St 1.1'!AC204+'St 1.2'!AC204+'St 1.3'!AC204</f>
        <v>0</v>
      </c>
      <c r="AD204" s="147">
        <f>+'St 1.1'!AD204+'St 1.2'!AD204+'St 1.3'!AD204</f>
        <v>0</v>
      </c>
      <c r="AE204" s="147">
        <f>+'St 1.1'!AE204+'St 1.2'!AE204+'St 1.3'!AE204</f>
        <v>0</v>
      </c>
      <c r="AF204" s="147">
        <f>+'St 1.1'!AF204+'St 1.2'!AF204+'St 1.3'!AF204</f>
        <v>0</v>
      </c>
      <c r="AG204" s="147">
        <f>+'St 1.1'!AG204+'St 1.2'!AG204+'St 1.3'!AG204</f>
        <v>0</v>
      </c>
    </row>
    <row r="205" spans="1:33">
      <c r="B205" s="208" t="s">
        <v>40</v>
      </c>
      <c r="C205" s="211"/>
      <c r="D205" s="142">
        <f>+'St 1.1'!D205+'St 1.2'!D205+'St 1.3'!D205</f>
        <v>71751.453599881745</v>
      </c>
      <c r="E205" s="142">
        <f>+'St 1.1'!E205+'St 1.2'!E205+'St 1.3'!E205</f>
        <v>142110.27760659772</v>
      </c>
      <c r="F205" s="142">
        <f>+'St 1.1'!F205+'St 1.2'!F205+'St 1.3'!F205</f>
        <v>153411.99294841886</v>
      </c>
      <c r="G205" s="142">
        <f>+'St 1.1'!G205+'St 1.2'!G205+'St 1.3'!G205</f>
        <v>416641.2087505805</v>
      </c>
      <c r="H205" s="142">
        <f>+'St 1.1'!H205+'St 1.2'!H205+'St 1.3'!H205</f>
        <v>299067.18502555345</v>
      </c>
      <c r="I205" s="142">
        <f>+'St 1.1'!I205+'St 1.2'!I205+'St 1.3'!I205</f>
        <v>535965.88913366955</v>
      </c>
      <c r="J205" s="142">
        <f>+'St 1.1'!J205+'St 1.2'!J205+'St 1.3'!J205</f>
        <v>747712.05602037231</v>
      </c>
      <c r="K205" s="142">
        <f>+'St 1.1'!K205+'St 1.2'!K205+'St 1.3'!K205</f>
        <v>563422.74992258009</v>
      </c>
      <c r="L205" s="142">
        <f>+'St 1.1'!L205+'St 1.2'!L205+'St 1.3'!L205</f>
        <v>698878.7484467671</v>
      </c>
      <c r="M205" s="142">
        <f>+'St 1.1'!M205+'St 1.2'!M205+'St 1.3'!M205</f>
        <v>781710.64990479196</v>
      </c>
      <c r="N205" s="143"/>
      <c r="O205" s="144">
        <f>+'St 1.1'!O205+'St 1.2'!O205+'St 1.3'!O205</f>
        <v>77778.140999057679</v>
      </c>
      <c r="P205" s="144">
        <f>+'St 1.1'!P205+'St 1.2'!P205+'St 1.3'!P205</f>
        <v>17526.843782968848</v>
      </c>
      <c r="Q205" s="144">
        <f>+'St 1.1'!Q205+'St 1.2'!Q205+'St 1.3'!Q205</f>
        <v>258298.53241632989</v>
      </c>
      <c r="R205" s="144">
        <f>+'St 1.1'!R205+'St 1.2'!R205+'St 1.3'!R205</f>
        <v>-149434.6105892965</v>
      </c>
      <c r="S205" s="144">
        <f>+'St 1.1'!S205+'St 1.2'!S205+'St 1.3'!S205</f>
        <v>235575.16731529203</v>
      </c>
      <c r="T205" s="144">
        <f>+'St 1.1'!T205+'St 1.2'!T205+'St 1.3'!T205</f>
        <v>233324.13365335957</v>
      </c>
      <c r="U205" s="144">
        <f>+'St 1.1'!U205+'St 1.2'!U205+'St 1.3'!U205</f>
        <v>-203623.65644762898</v>
      </c>
      <c r="V205" s="144">
        <f>+'St 1.1'!V205+'St 1.2'!V205+'St 1.3'!V205</f>
        <v>135600.34500552298</v>
      </c>
      <c r="W205" s="144">
        <f>+'St 1.1'!W205+'St 1.2'!W205+'St 1.3'!W205</f>
        <v>81531.239478100397</v>
      </c>
      <c r="X205" s="145"/>
      <c r="Y205" s="144">
        <f>+'St 1.1'!Y205+'St 1.2'!Y205+'St 1.3'!Y205</f>
        <v>0</v>
      </c>
      <c r="Z205" s="144">
        <f>+'St 1.1'!Z205+'St 1.2'!Z205+'St 1.3'!Z205</f>
        <v>0</v>
      </c>
      <c r="AA205" s="144">
        <f>+'St 1.1'!AA205+'St 1.2'!AA205+'St 1.3'!AA205</f>
        <v>0</v>
      </c>
      <c r="AB205" s="144">
        <f>+'St 1.1'!AB205+'St 1.2'!AB205+'St 1.3'!AB205</f>
        <v>0</v>
      </c>
      <c r="AC205" s="144">
        <f>+'St 1.1'!AC205+'St 1.2'!AC205+'St 1.3'!AC205</f>
        <v>0</v>
      </c>
      <c r="AD205" s="144">
        <f>+'St 1.1'!AD205+'St 1.2'!AD205+'St 1.3'!AD205</f>
        <v>0</v>
      </c>
      <c r="AE205" s="144">
        <f>+'St 1.1'!AE205+'St 1.2'!AE205+'St 1.3'!AE205</f>
        <v>0</v>
      </c>
      <c r="AF205" s="144">
        <f>+'St 1.1'!AF205+'St 1.2'!AF205+'St 1.3'!AF205</f>
        <v>0</v>
      </c>
      <c r="AG205" s="144">
        <f>+'St 1.1'!AG205+'St 1.2'!AG205+'St 1.3'!AG205</f>
        <v>0</v>
      </c>
    </row>
    <row r="206" spans="1:33">
      <c r="B206" s="6" t="s">
        <v>41</v>
      </c>
      <c r="C206" s="211"/>
      <c r="D206" s="142">
        <f>+'St 1.1'!D206+'St 1.2'!D206+'St 1.3'!D206</f>
        <v>0</v>
      </c>
      <c r="E206" s="142">
        <f>+'St 1.1'!E206+'St 1.2'!E206+'St 1.3'!E206</f>
        <v>0</v>
      </c>
      <c r="F206" s="142">
        <f>+'St 1.1'!F206+'St 1.2'!F206+'St 1.3'!F206</f>
        <v>0</v>
      </c>
      <c r="G206" s="142">
        <f>+'St 1.1'!G206+'St 1.2'!G206+'St 1.3'!G206</f>
        <v>0</v>
      </c>
      <c r="H206" s="142">
        <f>+'St 1.1'!H206+'St 1.2'!H206+'St 1.3'!H206</f>
        <v>0</v>
      </c>
      <c r="I206" s="142">
        <f>+'St 1.1'!I206+'St 1.2'!I206+'St 1.3'!I206</f>
        <v>0</v>
      </c>
      <c r="J206" s="142">
        <f>+'St 1.1'!J206+'St 1.2'!J206+'St 1.3'!J206</f>
        <v>0</v>
      </c>
      <c r="K206" s="142">
        <f>+'St 1.1'!K206+'St 1.2'!K206+'St 1.3'!K206</f>
        <v>0</v>
      </c>
      <c r="L206" s="142">
        <f>+'St 1.1'!L206+'St 1.2'!L206+'St 1.3'!L206</f>
        <v>0</v>
      </c>
      <c r="M206" s="142">
        <f>+'St 1.1'!M206+'St 1.2'!M206+'St 1.3'!M206</f>
        <v>0</v>
      </c>
      <c r="N206" s="143"/>
      <c r="O206" s="144">
        <f>+'St 1.1'!O206+'St 1.2'!O206+'St 1.3'!O206</f>
        <v>0</v>
      </c>
      <c r="P206" s="144">
        <f>+'St 1.1'!P206+'St 1.2'!P206+'St 1.3'!P206</f>
        <v>0</v>
      </c>
      <c r="Q206" s="144">
        <f>+'St 1.1'!Q206+'St 1.2'!Q206+'St 1.3'!Q206</f>
        <v>0</v>
      </c>
      <c r="R206" s="144">
        <f>+'St 1.1'!R206+'St 1.2'!R206+'St 1.3'!R206</f>
        <v>0</v>
      </c>
      <c r="S206" s="144">
        <f>+'St 1.1'!S206+'St 1.2'!S206+'St 1.3'!S206</f>
        <v>0</v>
      </c>
      <c r="T206" s="144">
        <f>+'St 1.1'!T206+'St 1.2'!T206+'St 1.3'!T206</f>
        <v>0</v>
      </c>
      <c r="U206" s="144">
        <f>+'St 1.1'!U206+'St 1.2'!U206+'St 1.3'!U206</f>
        <v>0</v>
      </c>
      <c r="V206" s="144">
        <f>+'St 1.1'!V206+'St 1.2'!V206+'St 1.3'!V206</f>
        <v>0</v>
      </c>
      <c r="W206" s="144">
        <f>+'St 1.1'!W206+'St 1.2'!W206+'St 1.3'!W206</f>
        <v>0</v>
      </c>
      <c r="X206" s="145"/>
      <c r="Y206" s="144">
        <f>+'St 1.1'!Y206+'St 1.2'!Y206+'St 1.3'!Y206</f>
        <v>0</v>
      </c>
      <c r="Z206" s="144">
        <f>+'St 1.1'!Z206+'St 1.2'!Z206+'St 1.3'!Z206</f>
        <v>0</v>
      </c>
      <c r="AA206" s="144">
        <f>+'St 1.1'!AA206+'St 1.2'!AA206+'St 1.3'!AA206</f>
        <v>0</v>
      </c>
      <c r="AB206" s="144">
        <f>+'St 1.1'!AB206+'St 1.2'!AB206+'St 1.3'!AB206</f>
        <v>0</v>
      </c>
      <c r="AC206" s="144">
        <f>+'St 1.1'!AC206+'St 1.2'!AC206+'St 1.3'!AC206</f>
        <v>0</v>
      </c>
      <c r="AD206" s="144">
        <f>+'St 1.1'!AD206+'St 1.2'!AD206+'St 1.3'!AD206</f>
        <v>0</v>
      </c>
      <c r="AE206" s="144">
        <f>+'St 1.1'!AE206+'St 1.2'!AE206+'St 1.3'!AE206</f>
        <v>0</v>
      </c>
      <c r="AF206" s="144">
        <f>+'St 1.1'!AF206+'St 1.2'!AF206+'St 1.3'!AF206</f>
        <v>0</v>
      </c>
      <c r="AG206" s="144">
        <f>+'St 1.1'!AG206+'St 1.2'!AG206+'St 1.3'!AG206</f>
        <v>0</v>
      </c>
    </row>
    <row r="207" spans="1:33">
      <c r="B207" s="6" t="s">
        <v>42</v>
      </c>
      <c r="C207" s="211"/>
      <c r="D207" s="142">
        <f>+'St 1.1'!D207+'St 1.2'!D207+'St 1.3'!D207</f>
        <v>51.490199999999994</v>
      </c>
      <c r="E207" s="142">
        <f>+'St 1.1'!E207+'St 1.2'!E207+'St 1.3'!E207</f>
        <v>47.257100000000001</v>
      </c>
      <c r="F207" s="142">
        <f>+'St 1.1'!F207+'St 1.2'!F207+'St 1.3'!F207</f>
        <v>38.002699999999997</v>
      </c>
      <c r="G207" s="142">
        <f>+'St 1.1'!G207+'St 1.2'!G207+'St 1.3'!G207</f>
        <v>21.420400000000001</v>
      </c>
      <c r="H207" s="142">
        <f>+'St 1.1'!H207+'St 1.2'!H207+'St 1.3'!H207</f>
        <v>146.32034556957555</v>
      </c>
      <c r="I207" s="142">
        <f>+'St 1.1'!I207+'St 1.2'!I207+'St 1.3'!I207</f>
        <v>41.3795</v>
      </c>
      <c r="J207" s="142">
        <f>+'St 1.1'!J207+'St 1.2'!J207+'St 1.3'!J207</f>
        <v>311.71414536882179</v>
      </c>
      <c r="K207" s="142">
        <f>+'St 1.1'!K207+'St 1.2'!K207+'St 1.3'!K207</f>
        <v>831.25851352133679</v>
      </c>
      <c r="L207" s="142">
        <f>+'St 1.1'!L207+'St 1.2'!L207+'St 1.3'!L207</f>
        <v>486.80673906897567</v>
      </c>
      <c r="M207" s="142">
        <f>+'St 1.1'!M207+'St 1.2'!M207+'St 1.3'!M207</f>
        <v>757.24263191796342</v>
      </c>
      <c r="N207" s="143"/>
      <c r="O207" s="144">
        <f>+'St 1.1'!O207+'St 1.2'!O207+'St 1.3'!O207</f>
        <v>0</v>
      </c>
      <c r="P207" s="144">
        <f>+'St 1.1'!P207+'St 1.2'!P207+'St 1.3'!P207</f>
        <v>0</v>
      </c>
      <c r="Q207" s="144">
        <f>+'St 1.1'!Q207+'St 1.2'!Q207+'St 1.3'!Q207</f>
        <v>0</v>
      </c>
      <c r="R207" s="144">
        <f>+'St 1.1'!R207+'St 1.2'!R207+'St 1.3'!R207</f>
        <v>108.06884626296156</v>
      </c>
      <c r="S207" s="144">
        <f>+'St 1.1'!S207+'St 1.2'!S207+'St 1.3'!S207</f>
        <v>-108.06884626296156</v>
      </c>
      <c r="T207" s="144">
        <f>+'St 1.1'!T207+'St 1.2'!T207+'St 1.3'!T207</f>
        <v>244.73236266169297</v>
      </c>
      <c r="U207" s="144">
        <f>+'St 1.1'!U207+'St 1.2'!U207+'St 1.3'!U207</f>
        <v>506.89615085964397</v>
      </c>
      <c r="V207" s="144">
        <f>+'St 1.1'!V207+'St 1.2'!V207+'St 1.3'!V207</f>
        <v>-307.89403811064608</v>
      </c>
      <c r="W207" s="144">
        <f>+'St 1.1'!W207+'St 1.2'!W207+'St 1.3'!W207</f>
        <v>284.28221602109113</v>
      </c>
      <c r="X207" s="145"/>
      <c r="Y207" s="144">
        <f>+'St 1.1'!Y207+'St 1.2'!Y207+'St 1.3'!Y207</f>
        <v>0</v>
      </c>
      <c r="Z207" s="144">
        <f>+'St 1.1'!Z207+'St 1.2'!Z207+'St 1.3'!Z207</f>
        <v>0</v>
      </c>
      <c r="AA207" s="144">
        <f>+'St 1.1'!AA207+'St 1.2'!AA207+'St 1.3'!AA207</f>
        <v>0</v>
      </c>
      <c r="AB207" s="144">
        <f>+'St 1.1'!AB207+'St 1.2'!AB207+'St 1.3'!AB207</f>
        <v>0</v>
      </c>
      <c r="AC207" s="144">
        <f>+'St 1.1'!AC207+'St 1.2'!AC207+'St 1.3'!AC207</f>
        <v>0</v>
      </c>
      <c r="AD207" s="144">
        <f>+'St 1.1'!AD207+'St 1.2'!AD207+'St 1.3'!AD207</f>
        <v>0</v>
      </c>
      <c r="AE207" s="144">
        <f>+'St 1.1'!AE207+'St 1.2'!AE207+'St 1.3'!AE207</f>
        <v>0</v>
      </c>
      <c r="AF207" s="144">
        <f>+'St 1.1'!AF207+'St 1.2'!AF207+'St 1.3'!AF207</f>
        <v>0</v>
      </c>
      <c r="AG207" s="144">
        <f>+'St 1.1'!AG207+'St 1.2'!AG207+'St 1.3'!AG207</f>
        <v>0</v>
      </c>
    </row>
    <row r="208" spans="1:33">
      <c r="B208" s="6" t="s">
        <v>43</v>
      </c>
      <c r="C208" s="211"/>
      <c r="D208" s="142">
        <f>+'St 1.1'!D208+'St 1.2'!D208+'St 1.3'!D208</f>
        <v>1.5255164034351667</v>
      </c>
      <c r="E208" s="142">
        <f>+'St 1.1'!E208+'St 1.2'!E208+'St 1.3'!E208</f>
        <v>61021.144957498669</v>
      </c>
      <c r="F208" s="142">
        <f>+'St 1.1'!F208+'St 1.2'!F208+'St 1.3'!F208</f>
        <v>50117.781009352053</v>
      </c>
      <c r="G208" s="142">
        <f>+'St 1.1'!G208+'St 1.2'!G208+'St 1.3'!G208</f>
        <v>313547.81523369625</v>
      </c>
      <c r="H208" s="142">
        <f>+'St 1.1'!H208+'St 1.2'!H208+'St 1.3'!H208</f>
        <v>219762.71161045285</v>
      </c>
      <c r="I208" s="142">
        <f>+'St 1.1'!I208+'St 1.2'!I208+'St 1.3'!I208</f>
        <v>460673.38432507403</v>
      </c>
      <c r="J208" s="142">
        <f>+'St 1.1'!J208+'St 1.2'!J208+'St 1.3'!J208</f>
        <v>634226.37355213251</v>
      </c>
      <c r="K208" s="142">
        <f>+'St 1.1'!K208+'St 1.2'!K208+'St 1.3'!K208</f>
        <v>434426.17191093421</v>
      </c>
      <c r="L208" s="142">
        <f>+'St 1.1'!L208+'St 1.2'!L208+'St 1.3'!L208</f>
        <v>557555.08379151206</v>
      </c>
      <c r="M208" s="142">
        <f>+'St 1.1'!M208+'St 1.2'!M208+'St 1.3'!M208</f>
        <v>656356.60815165751</v>
      </c>
      <c r="N208" s="143"/>
      <c r="O208" s="144">
        <f>+'St 1.1'!O208+'St 1.2'!O208+'St 1.3'!O208</f>
        <v>61019.619441095238</v>
      </c>
      <c r="P208" s="144">
        <f>+'St 1.1'!P208+'St 1.2'!P208+'St 1.3'!P208</f>
        <v>-10903.363948146622</v>
      </c>
      <c r="Q208" s="144">
        <f>+'St 1.1'!Q208+'St 1.2'!Q208+'St 1.3'!Q208</f>
        <v>263430.03422434418</v>
      </c>
      <c r="R208" s="144">
        <f>+'St 1.1'!R208+'St 1.2'!R208+'St 1.3'!R208</f>
        <v>-93785.103623243383</v>
      </c>
      <c r="S208" s="144">
        <f>+'St 1.1'!S208+'St 1.2'!S208+'St 1.3'!S208</f>
        <v>240910.67271462121</v>
      </c>
      <c r="T208" s="144">
        <f>+'St 1.1'!T208+'St 1.2'!T208+'St 1.3'!T208</f>
        <v>173552.98922705842</v>
      </c>
      <c r="U208" s="144">
        <f>+'St 1.1'!U208+'St 1.2'!U208+'St 1.3'!U208</f>
        <v>-199800.20164119825</v>
      </c>
      <c r="V208" s="144">
        <f>+'St 1.1'!V208+'St 1.2'!V208+'St 1.3'!V208</f>
        <v>123128.91188057786</v>
      </c>
      <c r="W208" s="144">
        <f>+'St 1.1'!W208+'St 1.2'!W208+'St 1.3'!W208</f>
        <v>98801.524360145399</v>
      </c>
      <c r="X208" s="145"/>
      <c r="Y208" s="144">
        <f>+'St 1.1'!Y208+'St 1.2'!Y208+'St 1.3'!Y208</f>
        <v>0</v>
      </c>
      <c r="Z208" s="144">
        <f>+'St 1.1'!Z208+'St 1.2'!Z208+'St 1.3'!Z208</f>
        <v>0</v>
      </c>
      <c r="AA208" s="144">
        <f>+'St 1.1'!AA208+'St 1.2'!AA208+'St 1.3'!AA208</f>
        <v>0</v>
      </c>
      <c r="AB208" s="144">
        <f>+'St 1.1'!AB208+'St 1.2'!AB208+'St 1.3'!AB208</f>
        <v>0</v>
      </c>
      <c r="AC208" s="144">
        <f>+'St 1.1'!AC208+'St 1.2'!AC208+'St 1.3'!AC208</f>
        <v>0</v>
      </c>
      <c r="AD208" s="144">
        <f>+'St 1.1'!AD208+'St 1.2'!AD208+'St 1.3'!AD208</f>
        <v>0</v>
      </c>
      <c r="AE208" s="144">
        <f>+'St 1.1'!AE208+'St 1.2'!AE208+'St 1.3'!AE208</f>
        <v>0</v>
      </c>
      <c r="AF208" s="144">
        <f>+'St 1.1'!AF208+'St 1.2'!AF208+'St 1.3'!AF208</f>
        <v>0</v>
      </c>
      <c r="AG208" s="144">
        <f>+'St 1.1'!AG208+'St 1.2'!AG208+'St 1.3'!AG208</f>
        <v>0</v>
      </c>
    </row>
    <row r="209" spans="1:33">
      <c r="B209" s="6" t="s">
        <v>44</v>
      </c>
      <c r="C209" s="211"/>
      <c r="D209" s="142">
        <f>+'St 1.1'!D209+'St 1.2'!D209+'St 1.3'!D209</f>
        <v>45337.173993536628</v>
      </c>
      <c r="E209" s="142">
        <f>+'St 1.1'!E209+'St 1.2'!E209+'St 1.3'!E209</f>
        <v>47158.912675808067</v>
      </c>
      <c r="F209" s="142">
        <f>+'St 1.1'!F209+'St 1.2'!F209+'St 1.3'!F209</f>
        <v>63132.080085352951</v>
      </c>
      <c r="G209" s="142">
        <f>+'St 1.1'!G209+'St 1.2'!G209+'St 1.3'!G209</f>
        <v>67595.729260980297</v>
      </c>
      <c r="H209" s="142">
        <f>+'St 1.1'!H209+'St 1.2'!H209+'St 1.3'!H209</f>
        <v>74465.760436949873</v>
      </c>
      <c r="I209" s="142">
        <f>+'St 1.1'!I209+'St 1.2'!I209+'St 1.3'!I209</f>
        <v>72747.220099999991</v>
      </c>
      <c r="J209" s="142">
        <f>+'St 1.1'!J209+'St 1.2'!J209+'St 1.3'!J209</f>
        <v>88009.725046361011</v>
      </c>
      <c r="K209" s="142">
        <f>+'St 1.1'!K209+'St 1.2'!K209+'St 1.3'!K209</f>
        <v>120382.85529846376</v>
      </c>
      <c r="L209" s="142">
        <f>+'St 1.1'!L209+'St 1.2'!L209+'St 1.3'!L209</f>
        <v>132089.46683871152</v>
      </c>
      <c r="M209" s="142">
        <f>+'St 1.1'!M209+'St 1.2'!M209+'St 1.3'!M209</f>
        <v>117206.35631743923</v>
      </c>
      <c r="N209" s="143"/>
      <c r="O209" s="144">
        <f>+'St 1.1'!O209+'St 1.2'!O209+'St 1.3'!O209</f>
        <v>1915.8955822714402</v>
      </c>
      <c r="P209" s="144">
        <f>+'St 1.1'!P209+'St 1.2'!P209+'St 1.3'!P209</f>
        <v>15874.742609544888</v>
      </c>
      <c r="Q209" s="144">
        <f>+'St 1.1'!Q209+'St 1.2'!Q209+'St 1.3'!Q209</f>
        <v>4313.8409756273459</v>
      </c>
      <c r="R209" s="144">
        <f>+'St 1.1'!R209+'St 1.2'!R209+'St 1.3'!R209</f>
        <v>6756.3897850715248</v>
      </c>
      <c r="S209" s="144">
        <f>+'St 1.1'!S209+'St 1.2'!S209+'St 1.3'!S209</f>
        <v>-1390.5520460518333</v>
      </c>
      <c r="T209" s="144">
        <f>+'St 1.1'!T209+'St 1.2'!T209+'St 1.3'!T209</f>
        <v>15193.281269808798</v>
      </c>
      <c r="U209" s="144">
        <f>+'St 1.1'!U209+'St 1.2'!U209+'St 1.3'!U209</f>
        <v>31764.91269193609</v>
      </c>
      <c r="V209" s="144">
        <f>+'St 1.1'!V209+'St 1.2'!V209+'St 1.3'!V209</f>
        <v>11389.911305678203</v>
      </c>
      <c r="W209" s="144">
        <f>+'St 1.1'!W209+'St 1.2'!W209+'St 1.3'!W209</f>
        <v>-15158.419679544641</v>
      </c>
      <c r="X209" s="145"/>
      <c r="Y209" s="144">
        <f>+'St 1.1'!Y209+'St 1.2'!Y209+'St 1.3'!Y209</f>
        <v>0</v>
      </c>
      <c r="Z209" s="144">
        <f>+'St 1.1'!Z209+'St 1.2'!Z209+'St 1.3'!Z209</f>
        <v>0</v>
      </c>
      <c r="AA209" s="144">
        <f>+'St 1.1'!AA209+'St 1.2'!AA209+'St 1.3'!AA209</f>
        <v>0</v>
      </c>
      <c r="AB209" s="144">
        <f>+'St 1.1'!AB209+'St 1.2'!AB209+'St 1.3'!AB209</f>
        <v>0</v>
      </c>
      <c r="AC209" s="144">
        <f>+'St 1.1'!AC209+'St 1.2'!AC209+'St 1.3'!AC209</f>
        <v>0</v>
      </c>
      <c r="AD209" s="144">
        <f>+'St 1.1'!AD209+'St 1.2'!AD209+'St 1.3'!AD209</f>
        <v>0</v>
      </c>
      <c r="AE209" s="144">
        <f>+'St 1.1'!AE209+'St 1.2'!AE209+'St 1.3'!AE209</f>
        <v>0</v>
      </c>
      <c r="AF209" s="144">
        <f>+'St 1.1'!AF209+'St 1.2'!AF209+'St 1.3'!AF209</f>
        <v>0</v>
      </c>
      <c r="AG209" s="144">
        <f>+'St 1.1'!AG209+'St 1.2'!AG209+'St 1.3'!AG209</f>
        <v>0</v>
      </c>
    </row>
    <row r="210" spans="1:33">
      <c r="B210" s="7" t="s">
        <v>45</v>
      </c>
      <c r="C210" s="211"/>
      <c r="D210" s="142">
        <f>+'St 1.1'!D210+'St 1.2'!D210+'St 1.3'!D210</f>
        <v>45337.173858871247</v>
      </c>
      <c r="E210" s="142">
        <f>+'St 1.1'!E210+'St 1.2'!E210+'St 1.3'!E210</f>
        <v>47158.912382496514</v>
      </c>
      <c r="F210" s="142">
        <f>+'St 1.1'!F210+'St 1.2'!F210+'St 1.3'!F210</f>
        <v>63132.079800897001</v>
      </c>
      <c r="G210" s="142">
        <f>+'St 1.1'!G210+'St 1.2'!G210+'St 1.3'!G210</f>
        <v>67595.728133665078</v>
      </c>
      <c r="H210" s="142">
        <f>+'St 1.1'!H210+'St 1.2'!H210+'St 1.3'!H210</f>
        <v>74466.455805521589</v>
      </c>
      <c r="I210" s="142">
        <f>+'St 1.1'!I210+'St 1.2'!I210+'St 1.3'!I210</f>
        <v>72748.626499398975</v>
      </c>
      <c r="J210" s="142">
        <f>+'St 1.1'!J210+'St 1.2'!J210+'St 1.3'!J210</f>
        <v>88006.688815923946</v>
      </c>
      <c r="K210" s="142">
        <f>+'St 1.1'!K210+'St 1.2'!K210+'St 1.3'!K210</f>
        <v>120382.42077259596</v>
      </c>
      <c r="L210" s="142">
        <f>+'St 1.1'!L210+'St 1.2'!L210+'St 1.3'!L210</f>
        <v>132089.46683871152</v>
      </c>
      <c r="M210" s="142">
        <f>+'St 1.1'!M210+'St 1.2'!M210+'St 1.3'!M210</f>
        <v>117206.35631743923</v>
      </c>
      <c r="N210" s="143"/>
      <c r="O210" s="144">
        <f>+'St 1.1'!O210+'St 1.2'!O210+'St 1.3'!O210</f>
        <v>1915.8954236252696</v>
      </c>
      <c r="P210" s="144">
        <f>+'St 1.1'!P210+'St 1.2'!P210+'St 1.3'!P210</f>
        <v>15874.742618400485</v>
      </c>
      <c r="Q210" s="144">
        <f>+'St 1.1'!Q210+'St 1.2'!Q210+'St 1.3'!Q210</f>
        <v>4313.8401327680831</v>
      </c>
      <c r="R210" s="144">
        <f>+'St 1.1'!R210+'St 1.2'!R210+'St 1.3'!R210</f>
        <v>6756.8500958721015</v>
      </c>
      <c r="S210" s="144">
        <f>+'St 1.1'!S210+'St 1.2'!S210+'St 1.3'!S210</f>
        <v>-1389.604830138215</v>
      </c>
      <c r="T210" s="144">
        <f>+'St 1.1'!T210+'St 1.2'!T210+'St 1.3'!T210</f>
        <v>15185.802409535672</v>
      </c>
      <c r="U210" s="144">
        <f>+'St 1.1'!U210+'St 1.2'!U210+'St 1.3'!U210</f>
        <v>31770.116101074611</v>
      </c>
      <c r="V210" s="144">
        <f>+'St 1.1'!V210+'St 1.2'!V210+'St 1.3'!V210</f>
        <v>11390.780357413825</v>
      </c>
      <c r="W210" s="144">
        <f>+'St 1.1'!W210+'St 1.2'!W210+'St 1.3'!W210</f>
        <v>-15158.419679544641</v>
      </c>
      <c r="X210" s="145"/>
      <c r="Y210" s="144">
        <f>+'St 1.1'!Y210+'St 1.2'!Y210+'St 1.3'!Y210</f>
        <v>0</v>
      </c>
      <c r="Z210" s="144">
        <f>+'St 1.1'!Z210+'St 1.2'!Z210+'St 1.3'!Z210</f>
        <v>0</v>
      </c>
      <c r="AA210" s="144">
        <f>+'St 1.1'!AA210+'St 1.2'!AA210+'St 1.3'!AA210</f>
        <v>0</v>
      </c>
      <c r="AB210" s="144">
        <f>+'St 1.1'!AB210+'St 1.2'!AB210+'St 1.3'!AB210</f>
        <v>0</v>
      </c>
      <c r="AC210" s="144">
        <f>+'St 1.1'!AC210+'St 1.2'!AC210+'St 1.3'!AC210</f>
        <v>0</v>
      </c>
      <c r="AD210" s="144">
        <f>+'St 1.1'!AD210+'St 1.2'!AD210+'St 1.3'!AD210</f>
        <v>0</v>
      </c>
      <c r="AE210" s="144">
        <f>+'St 1.1'!AE210+'St 1.2'!AE210+'St 1.3'!AE210</f>
        <v>0</v>
      </c>
      <c r="AF210" s="144">
        <f>+'St 1.1'!AF210+'St 1.2'!AF210+'St 1.3'!AF210</f>
        <v>0</v>
      </c>
      <c r="AG210" s="144">
        <f>+'St 1.1'!AG210+'St 1.2'!AG210+'St 1.3'!AG210</f>
        <v>0</v>
      </c>
    </row>
    <row r="211" spans="1:33">
      <c r="B211" s="7" t="s">
        <v>46</v>
      </c>
      <c r="C211" s="211"/>
      <c r="D211" s="142">
        <f>+'St 1.1'!D211+'St 1.2'!D211+'St 1.3'!D211</f>
        <v>1.3466537765648379E-4</v>
      </c>
      <c r="E211" s="142">
        <f>+'St 1.1'!E211+'St 1.2'!E211+'St 1.3'!E211</f>
        <v>2.9331154822209141E-4</v>
      </c>
      <c r="F211" s="142">
        <f>+'St 1.1'!F211+'St 1.2'!F211+'St 1.3'!F211</f>
        <v>2.8445595145353767E-4</v>
      </c>
      <c r="G211" s="142">
        <f>+'St 1.1'!G211+'St 1.2'!G211+'St 1.3'!G211</f>
        <v>1.1273152144316274E-3</v>
      </c>
      <c r="H211" s="142">
        <f>+'St 1.1'!H211+'St 1.2'!H211+'St 1.3'!H211</f>
        <v>0.23618508636867969</v>
      </c>
      <c r="I211" s="142">
        <f>+'St 1.1'!I211+'St 1.2'!I211+'St 1.3'!I211</f>
        <v>0</v>
      </c>
      <c r="J211" s="142">
        <f>+'St 1.1'!J211+'St 1.2'!J211+'St 1.3'!J211</f>
        <v>3.0362304370725157</v>
      </c>
      <c r="K211" s="142">
        <f>+'St 1.1'!K211+'St 1.2'!K211+'St 1.3'!K211</f>
        <v>0.43452586781182873</v>
      </c>
      <c r="L211" s="142">
        <f>+'St 1.1'!L211+'St 1.2'!L211+'St 1.3'!L211</f>
        <v>0</v>
      </c>
      <c r="M211" s="142">
        <f>+'St 1.1'!M211+'St 1.2'!M211+'St 1.3'!M211</f>
        <v>0</v>
      </c>
      <c r="N211" s="143"/>
      <c r="O211" s="144">
        <f>+'St 1.1'!O211+'St 1.2'!O211+'St 1.3'!O211</f>
        <v>1.5864617056560759E-4</v>
      </c>
      <c r="P211" s="144">
        <f>+'St 1.1'!P211+'St 1.2'!P211+'St 1.3'!P211</f>
        <v>-8.8555967685537144E-6</v>
      </c>
      <c r="Q211" s="144">
        <f>+'St 1.1'!Q211+'St 1.2'!Q211+'St 1.3'!Q211</f>
        <v>8.4285926297808966E-4</v>
      </c>
      <c r="R211" s="144">
        <f>+'St 1.1'!R211+'St 1.2'!R211+'St 1.3'!R211</f>
        <v>0.47124285752292772</v>
      </c>
      <c r="S211" s="144">
        <f>+'St 1.1'!S211+'St 1.2'!S211+'St 1.3'!S211</f>
        <v>-0.47237017273735937</v>
      </c>
      <c r="T211" s="144">
        <f>+'St 1.1'!T211+'St 1.2'!T211+'St 1.3'!T211</f>
        <v>6.0724608741450314</v>
      </c>
      <c r="U211" s="144">
        <f>+'St 1.1'!U211+'St 1.2'!U211+'St 1.3'!U211</f>
        <v>-5.2034091385213737</v>
      </c>
      <c r="V211" s="144">
        <f>+'St 1.1'!V211+'St 1.2'!V211+'St 1.3'!V211</f>
        <v>-0.86905173562365745</v>
      </c>
      <c r="W211" s="144">
        <f>+'St 1.1'!W211+'St 1.2'!W211+'St 1.3'!W211</f>
        <v>0</v>
      </c>
      <c r="X211" s="145"/>
      <c r="Y211" s="144">
        <f>+'St 1.1'!Y211+'St 1.2'!Y211+'St 1.3'!Y211</f>
        <v>0</v>
      </c>
      <c r="Z211" s="144">
        <f>+'St 1.1'!Z211+'St 1.2'!Z211+'St 1.3'!Z211</f>
        <v>0</v>
      </c>
      <c r="AA211" s="144">
        <f>+'St 1.1'!AA211+'St 1.2'!AA211+'St 1.3'!AA211</f>
        <v>0</v>
      </c>
      <c r="AB211" s="144">
        <f>+'St 1.1'!AB211+'St 1.2'!AB211+'St 1.3'!AB211</f>
        <v>0</v>
      </c>
      <c r="AC211" s="144">
        <f>+'St 1.1'!AC211+'St 1.2'!AC211+'St 1.3'!AC211</f>
        <v>0</v>
      </c>
      <c r="AD211" s="144">
        <f>+'St 1.1'!AD211+'St 1.2'!AD211+'St 1.3'!AD211</f>
        <v>0</v>
      </c>
      <c r="AE211" s="144">
        <f>+'St 1.1'!AE211+'St 1.2'!AE211+'St 1.3'!AE211</f>
        <v>0</v>
      </c>
      <c r="AF211" s="144">
        <f>+'St 1.1'!AF211+'St 1.2'!AF211+'St 1.3'!AF211</f>
        <v>0</v>
      </c>
      <c r="AG211" s="144">
        <f>+'St 1.1'!AG211+'St 1.2'!AG211+'St 1.3'!AG211</f>
        <v>0</v>
      </c>
    </row>
    <row r="212" spans="1:33">
      <c r="B212" s="6" t="s">
        <v>317</v>
      </c>
      <c r="C212" s="211"/>
      <c r="D212" s="142">
        <f>+'St 1.1'!D212+'St 1.2'!D212+'St 1.3'!D212</f>
        <v>921.7372576683648</v>
      </c>
      <c r="E212" s="142">
        <f>+'St 1.1'!E212+'St 1.2'!E212+'St 1.3'!E212</f>
        <v>1326.6505371527389</v>
      </c>
      <c r="F212" s="142">
        <f>+'St 1.1'!F212+'St 1.2'!F212+'St 1.3'!F212</f>
        <v>1511.2029976207589</v>
      </c>
      <c r="G212" s="142">
        <f>+'St 1.1'!G212+'St 1.2'!G212+'St 1.3'!G212</f>
        <v>1140.6770287190211</v>
      </c>
      <c r="H212" s="142">
        <f>+'St 1.1'!H212+'St 1.2'!H212+'St 1.3'!H212</f>
        <v>57.913714940420633</v>
      </c>
      <c r="I212" s="142">
        <f>+'St 1.1'!I212+'St 1.2'!I212+'St 1.3'!I212</f>
        <v>85.635046648218918</v>
      </c>
      <c r="J212" s="142">
        <f>+'St 1.1'!J212+'St 1.2'!J212+'St 1.3'!J212</f>
        <v>4.2380331452191466</v>
      </c>
      <c r="K212" s="142">
        <f>+'St 1.1'!K212+'St 1.2'!K212+'St 1.3'!K212</f>
        <v>5.78444568349886</v>
      </c>
      <c r="L212" s="142">
        <f>+'St 1.1'!L212+'St 1.2'!L212+'St 1.3'!L212</f>
        <v>8.7139992606833392</v>
      </c>
      <c r="M212" s="142">
        <f>+'St 1.1'!M212+'St 1.2'!M212+'St 1.3'!M212</f>
        <v>14.361892713849322</v>
      </c>
      <c r="N212" s="143"/>
      <c r="O212" s="144">
        <f>+'St 1.1'!O212+'St 1.2'!O212+'St 1.3'!O212</f>
        <v>807.51874423315871</v>
      </c>
      <c r="P212" s="144">
        <f>+'St 1.1'!P212+'St 1.2'!P212+'St 1.3'!P212</f>
        <v>368.44678094449262</v>
      </c>
      <c r="Q212" s="144">
        <f>+'St 1.1'!Q212+'St 1.2'!Q212+'St 1.3'!Q212</f>
        <v>-745.19561282138727</v>
      </c>
      <c r="R212" s="144">
        <f>+'St 1.1'!R212+'St 1.2'!R212+'St 1.3'!R212</f>
        <v>-2215.1831012147222</v>
      </c>
      <c r="S212" s="144">
        <f>+'St 1.1'!S212+'St 1.2'!S212+'St 1.3'!S212</f>
        <v>27.721331707798281</v>
      </c>
      <c r="T212" s="144">
        <f>+'St 1.1'!T212+'St 1.2'!T212+'St 1.3'!T212</f>
        <v>-81.397013502999769</v>
      </c>
      <c r="U212" s="144">
        <f>+'St 1.1'!U212+'St 1.2'!U212+'St 1.3'!U212</f>
        <v>1.5464125382797136</v>
      </c>
      <c r="V212" s="144">
        <f>+'St 1.1'!V212+'St 1.2'!V212+'St 1.3'!V212</f>
        <v>2.9295535771844787</v>
      </c>
      <c r="W212" s="144">
        <f>+'St 1.1'!W212+'St 1.2'!W212+'St 1.3'!W212</f>
        <v>5.6478934531659837</v>
      </c>
      <c r="X212" s="145"/>
      <c r="Y212" s="144">
        <f>+'St 1.1'!Y212+'St 1.2'!Y212+'St 1.3'!Y212</f>
        <v>0</v>
      </c>
      <c r="Z212" s="144">
        <f>+'St 1.1'!Z212+'St 1.2'!Z212+'St 1.3'!Z212</f>
        <v>0</v>
      </c>
      <c r="AA212" s="144">
        <f>+'St 1.1'!AA212+'St 1.2'!AA212+'St 1.3'!AA212</f>
        <v>0</v>
      </c>
      <c r="AB212" s="144">
        <f>+'St 1.1'!AB212+'St 1.2'!AB212+'St 1.3'!AB212</f>
        <v>0</v>
      </c>
      <c r="AC212" s="144">
        <f>+'St 1.1'!AC212+'St 1.2'!AC212+'St 1.3'!AC212</f>
        <v>0</v>
      </c>
      <c r="AD212" s="144">
        <f>+'St 1.1'!AD212+'St 1.2'!AD212+'St 1.3'!AD212</f>
        <v>0</v>
      </c>
      <c r="AE212" s="144">
        <f>+'St 1.1'!AE212+'St 1.2'!AE212+'St 1.3'!AE212</f>
        <v>0</v>
      </c>
      <c r="AF212" s="144">
        <f>+'St 1.1'!AF212+'St 1.2'!AF212+'St 1.3'!AF212</f>
        <v>0</v>
      </c>
      <c r="AG212" s="144">
        <f>+'St 1.1'!AG212+'St 1.2'!AG212+'St 1.3'!AG212</f>
        <v>0</v>
      </c>
    </row>
    <row r="213" spans="1:33">
      <c r="B213" s="6" t="s">
        <v>108</v>
      </c>
      <c r="C213" s="211"/>
      <c r="D213" s="142">
        <f>+'St 1.1'!D213+'St 1.2'!D213+'St 1.3'!D213</f>
        <v>4470.1613129719535</v>
      </c>
      <c r="E213" s="142">
        <f>+'St 1.1'!E213+'St 1.2'!E213+'St 1.3'!E213</f>
        <v>5615.5447804803216</v>
      </c>
      <c r="F213" s="142">
        <f>+'St 1.1'!F213+'St 1.2'!F213+'St 1.3'!F213</f>
        <v>6129.1497419054485</v>
      </c>
      <c r="G213" s="142">
        <f>+'St 1.1'!G213+'St 1.2'!G213+'St 1.3'!G213</f>
        <v>5545.9042756208237</v>
      </c>
      <c r="H213" s="142">
        <f>+'St 1.1'!H213+'St 1.2'!H213+'St 1.3'!H213</f>
        <v>3957.2583102701269</v>
      </c>
      <c r="I213" s="142">
        <f>+'St 1.1'!I213+'St 1.2'!I213+'St 1.3'!I213</f>
        <v>2383.8584221380879</v>
      </c>
      <c r="J213" s="142">
        <f>+'St 1.1'!J213+'St 1.2'!J213+'St 1.3'!J213</f>
        <v>17614.592530673897</v>
      </c>
      <c r="K213" s="142">
        <f>+'St 1.1'!K213+'St 1.2'!K213+'St 1.3'!K213</f>
        <v>6428.2193596628049</v>
      </c>
      <c r="L213" s="142">
        <f>+'St 1.1'!L213+'St 1.2'!L213+'St 1.3'!L213</f>
        <v>7275.5292698869762</v>
      </c>
      <c r="M213" s="142">
        <f>+'St 1.1'!M213+'St 1.2'!M213+'St 1.3'!M213</f>
        <v>6320.1648091946636</v>
      </c>
      <c r="N213" s="143"/>
      <c r="O213" s="144">
        <f>+'St 1.1'!O213+'St 1.2'!O213+'St 1.3'!O213</f>
        <v>2095.1512763670698</v>
      </c>
      <c r="P213" s="144">
        <f>+'St 1.1'!P213+'St 1.2'!P213+'St 1.3'!P213</f>
        <v>1101.6451114949048</v>
      </c>
      <c r="Q213" s="144">
        <f>+'St 1.1'!Q213+'St 1.2'!Q213+'St 1.3'!Q213</f>
        <v>-1300.4639061186167</v>
      </c>
      <c r="R213" s="144">
        <f>+'St 1.1'!R213+'St 1.2'!R213+'St 1.3'!R213</f>
        <v>-4029.160745289053</v>
      </c>
      <c r="S213" s="144">
        <f>+'St 1.1'!S213+'St 1.2'!S213+'St 1.3'!S213</f>
        <v>-2606.4487638754194</v>
      </c>
      <c r="T213" s="144">
        <f>+'St 1.1'!T213+'St 1.2'!T213+'St 1.3'!T213</f>
        <v>29530.864228022969</v>
      </c>
      <c r="U213" s="144">
        <f>+'St 1.1'!U213+'St 1.2'!U213+'St 1.3'!U213</f>
        <v>-23741.216399362307</v>
      </c>
      <c r="V213" s="144">
        <f>+'St 1.1'!V213+'St 1.2'!V213+'St 1.3'!V213</f>
        <v>1066.7614443846671</v>
      </c>
      <c r="W213" s="144">
        <f>+'St 1.1'!W213+'St 1.2'!W213+'St 1.3'!W213</f>
        <v>-1558.7559794679005</v>
      </c>
      <c r="X213" s="145"/>
      <c r="Y213" s="144">
        <f>+'St 1.1'!Y213+'St 1.2'!Y213+'St 1.3'!Y213</f>
        <v>0</v>
      </c>
      <c r="Z213" s="144">
        <f>+'St 1.1'!Z213+'St 1.2'!Z213+'St 1.3'!Z213</f>
        <v>0</v>
      </c>
      <c r="AA213" s="144">
        <f>+'St 1.1'!AA213+'St 1.2'!AA213+'St 1.3'!AA213</f>
        <v>0</v>
      </c>
      <c r="AB213" s="144">
        <f>+'St 1.1'!AB213+'St 1.2'!AB213+'St 1.3'!AB213</f>
        <v>0</v>
      </c>
      <c r="AC213" s="144">
        <f>+'St 1.1'!AC213+'St 1.2'!AC213+'St 1.3'!AC213</f>
        <v>0</v>
      </c>
      <c r="AD213" s="144">
        <f>+'St 1.1'!AD213+'St 1.2'!AD213+'St 1.3'!AD213</f>
        <v>0</v>
      </c>
      <c r="AE213" s="144">
        <f>+'St 1.1'!AE213+'St 1.2'!AE213+'St 1.3'!AE213</f>
        <v>0</v>
      </c>
      <c r="AF213" s="144">
        <f>+'St 1.1'!AF213+'St 1.2'!AF213+'St 1.3'!AF213</f>
        <v>0</v>
      </c>
      <c r="AG213" s="144">
        <f>+'St 1.1'!AG213+'St 1.2'!AG213+'St 1.3'!AG213</f>
        <v>0</v>
      </c>
    </row>
    <row r="214" spans="1:33">
      <c r="B214" s="6" t="s">
        <v>48</v>
      </c>
      <c r="C214" s="211"/>
      <c r="D214" s="142">
        <f>+'St 1.1'!D214+'St 1.2'!D214+'St 1.3'!D214</f>
        <v>0</v>
      </c>
      <c r="E214" s="142">
        <f>+'St 1.1'!E214+'St 1.2'!E214+'St 1.3'!E214</f>
        <v>0</v>
      </c>
      <c r="F214" s="142">
        <f>+'St 1.1'!F214+'St 1.2'!F214+'St 1.3'!F214</f>
        <v>0</v>
      </c>
      <c r="G214" s="142">
        <f>+'St 1.1'!G214+'St 1.2'!G214+'St 1.3'!G214</f>
        <v>0</v>
      </c>
      <c r="H214" s="142">
        <f>+'St 1.1'!H214+'St 1.2'!H214+'St 1.3'!H214</f>
        <v>0</v>
      </c>
      <c r="I214" s="142">
        <f>+'St 1.1'!I214+'St 1.2'!I214+'St 1.3'!I214</f>
        <v>0</v>
      </c>
      <c r="J214" s="142">
        <f>+'St 1.1'!J214+'St 1.2'!J214+'St 1.3'!J214</f>
        <v>0</v>
      </c>
      <c r="K214" s="142">
        <f>+'St 1.1'!K214+'St 1.2'!K214+'St 1.3'!K214</f>
        <v>0</v>
      </c>
      <c r="L214" s="142">
        <f>+'St 1.1'!L214+'St 1.2'!L214+'St 1.3'!L214</f>
        <v>0</v>
      </c>
      <c r="M214" s="142">
        <f>+'St 1.1'!M214+'St 1.2'!M214+'St 1.3'!M214</f>
        <v>0</v>
      </c>
      <c r="N214" s="148"/>
      <c r="O214" s="142">
        <f>+'St 1.1'!O214+'St 1.2'!O214+'St 1.3'!O214</f>
        <v>0</v>
      </c>
      <c r="P214" s="142">
        <f>+'St 1.1'!P214+'St 1.2'!P214+'St 1.3'!P214</f>
        <v>0</v>
      </c>
      <c r="Q214" s="142">
        <f>+'St 1.1'!Q214+'St 1.2'!Q214+'St 1.3'!Q214</f>
        <v>0</v>
      </c>
      <c r="R214" s="142">
        <f>+'St 1.1'!R214+'St 1.2'!R214+'St 1.3'!R214</f>
        <v>0</v>
      </c>
      <c r="S214" s="142">
        <f>+'St 1.1'!S214+'St 1.2'!S214+'St 1.3'!S214</f>
        <v>0</v>
      </c>
      <c r="T214" s="142">
        <f>+'St 1.1'!T214+'St 1.2'!T214+'St 1.3'!T214</f>
        <v>0</v>
      </c>
      <c r="U214" s="142">
        <f>+'St 1.1'!U214+'St 1.2'!U214+'St 1.3'!U214</f>
        <v>0</v>
      </c>
      <c r="V214" s="142">
        <f>+'St 1.1'!V214+'St 1.2'!V214+'St 1.3'!V214</f>
        <v>0</v>
      </c>
      <c r="W214" s="142">
        <f>+'St 1.1'!W214+'St 1.2'!W214+'St 1.3'!W214</f>
        <v>0</v>
      </c>
      <c r="X214" s="145"/>
      <c r="Y214" s="144">
        <f>+'St 1.1'!Y214+'St 1.2'!Y214+'St 1.3'!Y214</f>
        <v>0</v>
      </c>
      <c r="Z214" s="144">
        <f>+'St 1.1'!Z214+'St 1.2'!Z214+'St 1.3'!Z214</f>
        <v>0</v>
      </c>
      <c r="AA214" s="144">
        <f>+'St 1.1'!AA214+'St 1.2'!AA214+'St 1.3'!AA214</f>
        <v>0</v>
      </c>
      <c r="AB214" s="144">
        <f>+'St 1.1'!AB214+'St 1.2'!AB214+'St 1.3'!AB214</f>
        <v>0</v>
      </c>
      <c r="AC214" s="144">
        <f>+'St 1.1'!AC214+'St 1.2'!AC214+'St 1.3'!AC214</f>
        <v>0</v>
      </c>
      <c r="AD214" s="144">
        <f>+'St 1.1'!AD214+'St 1.2'!AD214+'St 1.3'!AD214</f>
        <v>0</v>
      </c>
      <c r="AE214" s="144">
        <f>+'St 1.1'!AE214+'St 1.2'!AE214+'St 1.3'!AE214</f>
        <v>0</v>
      </c>
      <c r="AF214" s="144">
        <f>+'St 1.1'!AF214+'St 1.2'!AF214+'St 1.3'!AF214</f>
        <v>0</v>
      </c>
      <c r="AG214" s="144">
        <f>+'St 1.1'!AG214+'St 1.2'!AG214+'St 1.3'!AG214</f>
        <v>0</v>
      </c>
    </row>
    <row r="215" spans="1:33">
      <c r="B215" s="6" t="s">
        <v>325</v>
      </c>
      <c r="C215" s="211"/>
      <c r="D215" s="142">
        <f>+'St 1.1'!D215+'St 1.2'!D215+'St 1.3'!D215</f>
        <v>20969.365319301371</v>
      </c>
      <c r="E215" s="142">
        <f>+'St 1.1'!E215+'St 1.2'!E215+'St 1.3'!E215</f>
        <v>26940.767555657927</v>
      </c>
      <c r="F215" s="142">
        <f>+'St 1.1'!F215+'St 1.2'!F215+'St 1.3'!F215</f>
        <v>32483.776414187658</v>
      </c>
      <c r="G215" s="142">
        <f>+'St 1.1'!G215+'St 1.2'!G215+'St 1.3'!G215</f>
        <v>28789.662551564084</v>
      </c>
      <c r="H215" s="142">
        <f>+'St 1.1'!H215+'St 1.2'!H215+'St 1.3'!H215</f>
        <v>677.22060737060474</v>
      </c>
      <c r="I215" s="142">
        <f>+'St 1.1'!I215+'St 1.2'!I215+'St 1.3'!I215</f>
        <v>34.411739809270294</v>
      </c>
      <c r="J215" s="142">
        <f>+'St 1.1'!J215+'St 1.2'!J215+'St 1.3'!J215</f>
        <v>7545.4127126909234</v>
      </c>
      <c r="K215" s="142">
        <f>+'St 1.1'!K215+'St 1.2'!K215+'St 1.3'!K215</f>
        <v>1348.4603943144773</v>
      </c>
      <c r="L215" s="142">
        <f>+'St 1.1'!L215+'St 1.2'!L215+'St 1.3'!L215</f>
        <v>1463.1478083268391</v>
      </c>
      <c r="M215" s="142">
        <f>+'St 1.1'!M215+'St 1.2'!M215+'St 1.3'!M215</f>
        <v>1055.916101868755</v>
      </c>
      <c r="N215" s="143"/>
      <c r="O215" s="144">
        <f>+'St 1.1'!O215+'St 1.2'!O215+'St 1.3'!O215</f>
        <v>11939.955955090754</v>
      </c>
      <c r="P215" s="144">
        <f>+'St 1.1'!P215+'St 1.2'!P215+'St 1.3'!P215</f>
        <v>11085.373229131183</v>
      </c>
      <c r="Q215" s="144">
        <f>+'St 1.1'!Q215+'St 1.2'!Q215+'St 1.3'!Q215</f>
        <v>-7399.6832647016508</v>
      </c>
      <c r="R215" s="144">
        <f>+'St 1.1'!R215+'St 1.2'!R215+'St 1.3'!R215</f>
        <v>-56269.621750883824</v>
      </c>
      <c r="S215" s="144">
        <f>+'St 1.1'!S215+'St 1.2'!S215+'St 1.3'!S215</f>
        <v>-1258.1570748467866</v>
      </c>
      <c r="T215" s="144">
        <f>+'St 1.1'!T215+'St 1.2'!T215+'St 1.3'!T215</f>
        <v>14883.663579310676</v>
      </c>
      <c r="U215" s="144">
        <f>+'St 1.1'!U215+'St 1.2'!U215+'St 1.3'!U215</f>
        <v>-12355.593662402462</v>
      </c>
      <c r="V215" s="144">
        <f>+'St 1.1'!V215+'St 1.2'!V215+'St 1.3'!V215</f>
        <v>319.72485941572137</v>
      </c>
      <c r="W215" s="144">
        <f>+'St 1.1'!W215+'St 1.2'!W215+'St 1.3'!W215</f>
        <v>-843.03933250673526</v>
      </c>
      <c r="X215" s="145"/>
      <c r="Y215" s="144">
        <f>+'St 1.1'!Y215+'St 1.2'!Y215+'St 1.3'!Y215</f>
        <v>0</v>
      </c>
      <c r="Z215" s="144">
        <f>+'St 1.1'!Z215+'St 1.2'!Z215+'St 1.3'!Z215</f>
        <v>0</v>
      </c>
      <c r="AA215" s="144">
        <f>+'St 1.1'!AA215+'St 1.2'!AA215+'St 1.3'!AA215</f>
        <v>0</v>
      </c>
      <c r="AB215" s="144">
        <f>+'St 1.1'!AB215+'St 1.2'!AB215+'St 1.3'!AB215</f>
        <v>0</v>
      </c>
      <c r="AC215" s="144">
        <f>+'St 1.1'!AC215+'St 1.2'!AC215+'St 1.3'!AC215</f>
        <v>0</v>
      </c>
      <c r="AD215" s="144">
        <f>+'St 1.1'!AD215+'St 1.2'!AD215+'St 1.3'!AD215</f>
        <v>0</v>
      </c>
      <c r="AE215" s="144">
        <f>+'St 1.1'!AE215+'St 1.2'!AE215+'St 1.3'!AE215</f>
        <v>0</v>
      </c>
      <c r="AF215" s="144">
        <f>+'St 1.1'!AF215+'St 1.2'!AF215+'St 1.3'!AF215</f>
        <v>0</v>
      </c>
      <c r="AG215" s="144">
        <f>+'St 1.1'!AG215+'St 1.2'!AG215+'St 1.3'!AG215</f>
        <v>0</v>
      </c>
    </row>
    <row r="216" spans="1:33">
      <c r="B216" s="8" t="s">
        <v>101</v>
      </c>
      <c r="C216" s="211"/>
      <c r="D216" s="142">
        <f>+'St 1.1'!D216+'St 1.2'!D216+'St 1.3'!D216</f>
        <v>838.21538331187662</v>
      </c>
      <c r="E216" s="142">
        <f>+'St 1.1'!E216+'St 1.2'!E216+'St 1.3'!E216</f>
        <v>1124.9529361658961</v>
      </c>
      <c r="F216" s="142">
        <f>+'St 1.1'!F216+'St 1.2'!F216+'St 1.3'!F216</f>
        <v>1353.8249958442134</v>
      </c>
      <c r="G216" s="142">
        <f>+'St 1.1'!G216+'St 1.2'!G216+'St 1.3'!G216</f>
        <v>1142.8453441410968</v>
      </c>
      <c r="H216" s="142">
        <f>+'St 1.1'!H216+'St 1.2'!H216+'St 1.3'!H216</f>
        <v>2108.2917560380911</v>
      </c>
      <c r="I216" s="142">
        <f>+'St 1.1'!I216+'St 1.2'!I216+'St 1.3'!I216</f>
        <v>889.59118039188047</v>
      </c>
      <c r="J216" s="142">
        <f>+'St 1.1'!J216+'St 1.2'!J216+'St 1.3'!J216</f>
        <v>14274.789151657304</v>
      </c>
      <c r="K216" s="142">
        <f>+'St 1.1'!K216+'St 1.2'!K216+'St 1.3'!K216</f>
        <v>5624.5169111103078</v>
      </c>
      <c r="L216" s="142">
        <f>+'St 1.1'!L216+'St 1.2'!L216+'St 1.3'!L216</f>
        <v>3353.8642533828852</v>
      </c>
      <c r="M216" s="142">
        <f>+'St 1.1'!M216+'St 1.2'!M216+'St 1.3'!M216</f>
        <v>3278.6204414983504</v>
      </c>
      <c r="N216" s="143"/>
      <c r="O216" s="144">
        <f>+'St 1.1'!O216+'St 1.2'!O216+'St 1.3'!O216</f>
        <v>561.56424783597242</v>
      </c>
      <c r="P216" s="144">
        <f>+'St 1.1'!P216+'St 1.2'!P216+'St 1.3'!P216</f>
        <v>455.03332159067793</v>
      </c>
      <c r="Q216" s="144">
        <f>+'St 1.1'!Q216+'St 1.2'!Q216+'St 1.3'!Q216</f>
        <v>-448.72000538733602</v>
      </c>
      <c r="R216" s="144">
        <f>+'St 1.1'!R216+'St 1.2'!R216+'St 1.3'!R216</f>
        <v>1202.9144111607097</v>
      </c>
      <c r="S216" s="144">
        <f>+'St 1.1'!S216+'St 1.2'!S216+'St 1.3'!S216</f>
        <v>-2043.7018329113</v>
      </c>
      <c r="T216" s="144">
        <f>+'St 1.1'!T216+'St 1.2'!T216+'St 1.3'!T216</f>
        <v>25859.181419951383</v>
      </c>
      <c r="U216" s="144">
        <f>+'St 1.1'!U216+'St 1.2'!U216+'St 1.3'!U216</f>
        <v>-19463.094316108596</v>
      </c>
      <c r="V216" s="144">
        <f>+'St 1.1'!V216+'St 1.2'!V216+'St 1.3'!V216</f>
        <v>-2086.0323089859435</v>
      </c>
      <c r="W216" s="144">
        <f>+'St 1.1'!W216+'St 1.2'!W216+'St 1.3'!W216</f>
        <v>-797.6887784778994</v>
      </c>
      <c r="X216" s="145"/>
      <c r="Y216" s="144">
        <f>+'St 1.1'!Y216+'St 1.2'!Y216+'St 1.3'!Y216</f>
        <v>0</v>
      </c>
      <c r="Z216" s="144">
        <f>+'St 1.1'!Z216+'St 1.2'!Z216+'St 1.3'!Z216</f>
        <v>0</v>
      </c>
      <c r="AA216" s="144">
        <f>+'St 1.1'!AA216+'St 1.2'!AA216+'St 1.3'!AA216</f>
        <v>0</v>
      </c>
      <c r="AB216" s="144">
        <f>+'St 1.1'!AB216+'St 1.2'!AB216+'St 1.3'!AB216</f>
        <v>0</v>
      </c>
      <c r="AC216" s="144">
        <f>+'St 1.1'!AC216+'St 1.2'!AC216+'St 1.3'!AC216</f>
        <v>0</v>
      </c>
      <c r="AD216" s="144">
        <f>+'St 1.1'!AD216+'St 1.2'!AD216+'St 1.3'!AD216</f>
        <v>0</v>
      </c>
      <c r="AE216" s="144">
        <f>+'St 1.1'!AE216+'St 1.2'!AE216+'St 1.3'!AE216</f>
        <v>0</v>
      </c>
      <c r="AF216" s="144">
        <f>+'St 1.1'!AF216+'St 1.2'!AF216+'St 1.3'!AF216</f>
        <v>0</v>
      </c>
      <c r="AG216" s="144">
        <f>+'St 1.1'!AG216+'St 1.2'!AG216+'St 1.3'!AG216</f>
        <v>0</v>
      </c>
    </row>
    <row r="217" spans="1:33" s="45" customFormat="1">
      <c r="A217" s="38"/>
      <c r="B217" s="9" t="s">
        <v>95</v>
      </c>
      <c r="C217" s="209" t="s">
        <v>310</v>
      </c>
      <c r="D217" s="139">
        <f>+'St 1.1'!D217+'St 1.2'!D217+'St 1.3'!D217</f>
        <v>199665.77470834058</v>
      </c>
      <c r="E217" s="139">
        <f>+'St 1.1'!E217+'St 1.2'!E217+'St 1.3'!E217</f>
        <v>213442.61548550037</v>
      </c>
      <c r="F217" s="139">
        <f>+'St 1.1'!F217+'St 1.2'!F217+'St 1.3'!F217</f>
        <v>241042.98594688848</v>
      </c>
      <c r="G217" s="139">
        <f>+'St 1.1'!G217+'St 1.2'!G217+'St 1.3'!G217</f>
        <v>253976.52313770892</v>
      </c>
      <c r="H217" s="139">
        <f>+'St 1.1'!H217+'St 1.2'!H217+'St 1.3'!H217</f>
        <v>335825.92955363012</v>
      </c>
      <c r="I217" s="139">
        <f>+'St 1.1'!I217+'St 1.2'!I217+'St 1.3'!I217</f>
        <v>393148.32012427802</v>
      </c>
      <c r="J217" s="139">
        <f>+'St 1.1'!J217+'St 1.2'!J217+'St 1.3'!J217</f>
        <v>409809.64032010466</v>
      </c>
      <c r="K217" s="139">
        <f>+'St 1.1'!K217+'St 1.2'!K217+'St 1.3'!K217</f>
        <v>410493.14331940864</v>
      </c>
      <c r="L217" s="139">
        <f>+'St 1.1'!L217+'St 1.2'!L217+'St 1.3'!L217</f>
        <v>529709.78432576265</v>
      </c>
      <c r="M217" s="139">
        <f>+'St 1.1'!M217+'St 1.2'!M217+'St 1.3'!M217</f>
        <v>567948.68238700368</v>
      </c>
      <c r="N217" s="146"/>
      <c r="O217" s="147">
        <f>+'St 1.1'!O217+'St 1.2'!O217+'St 1.3'!O217</f>
        <v>15438.012409802548</v>
      </c>
      <c r="P217" s="147">
        <f>+'St 1.1'!P217+'St 1.2'!P217+'St 1.3'!P217</f>
        <v>27353.570455591431</v>
      </c>
      <c r="Q217" s="147">
        <f>+'St 1.1'!Q217+'St 1.2'!Q217+'St 1.3'!Q217</f>
        <v>13999.386100947351</v>
      </c>
      <c r="R217" s="147">
        <f>+'St 1.1'!R217+'St 1.2'!R217+'St 1.3'!R217</f>
        <v>120049.31734248981</v>
      </c>
      <c r="S217" s="147">
        <f>+'St 1.1'!S217+'St 1.2'!S217+'St 1.3'!S217</f>
        <v>98187.432220747301</v>
      </c>
      <c r="T217" s="147">
        <f>+'St 1.1'!T217+'St 1.2'!T217+'St 1.3'!T217</f>
        <v>-235.3671185500134</v>
      </c>
      <c r="U217" s="147">
        <f>+'St 1.1'!U217+'St 1.2'!U217+'St 1.3'!U217</f>
        <v>-60058.352487981705</v>
      </c>
      <c r="V217" s="147">
        <f>+'St 1.1'!V217+'St 1.2'!V217+'St 1.3'!V217</f>
        <v>162425.57936402253</v>
      </c>
      <c r="W217" s="147">
        <f>+'St 1.1'!W217+'St 1.2'!W217+'St 1.3'!W217</f>
        <v>27585.362391120449</v>
      </c>
      <c r="X217" s="141"/>
      <c r="Y217" s="147">
        <f>+'St 1.1'!Y217+'St 1.2'!Y217+'St 1.3'!Y217</f>
        <v>0</v>
      </c>
      <c r="Z217" s="147">
        <f>+'St 1.1'!Z217+'St 1.2'!Z217+'St 1.3'!Z217</f>
        <v>0</v>
      </c>
      <c r="AA217" s="147">
        <f>+'St 1.1'!AA217+'St 1.2'!AA217+'St 1.3'!AA217</f>
        <v>0</v>
      </c>
      <c r="AB217" s="147">
        <f>+'St 1.1'!AB217+'St 1.2'!AB217+'St 1.3'!AB217</f>
        <v>0</v>
      </c>
      <c r="AC217" s="147">
        <f>+'St 1.1'!AC217+'St 1.2'!AC217+'St 1.3'!AC217</f>
        <v>0</v>
      </c>
      <c r="AD217" s="147">
        <f>+'St 1.1'!AD217+'St 1.2'!AD217+'St 1.3'!AD217</f>
        <v>0</v>
      </c>
      <c r="AE217" s="147">
        <f>+'St 1.1'!AE217+'St 1.2'!AE217+'St 1.3'!AE217</f>
        <v>0</v>
      </c>
      <c r="AF217" s="147">
        <f>+'St 1.1'!AF217+'St 1.2'!AF217+'St 1.3'!AF217</f>
        <v>0</v>
      </c>
      <c r="AG217" s="147">
        <f>+'St 1.1'!AG217+'St 1.2'!AG217+'St 1.3'!AG217</f>
        <v>0</v>
      </c>
    </row>
    <row r="218" spans="1:33">
      <c r="B218" s="208" t="s">
        <v>40</v>
      </c>
      <c r="C218" s="18"/>
      <c r="D218" s="142">
        <f>+'St 1.1'!D218+'St 1.2'!D218+'St 1.3'!D218</f>
        <v>183714.47503150435</v>
      </c>
      <c r="E218" s="142">
        <f>+'St 1.1'!E218+'St 1.2'!E218+'St 1.3'!E218</f>
        <v>195353.88753568009</v>
      </c>
      <c r="F218" s="142">
        <f>+'St 1.1'!F218+'St 1.2'!F218+'St 1.3'!F218</f>
        <v>220831.16672253961</v>
      </c>
      <c r="G218" s="142">
        <f>+'St 1.1'!G218+'St 1.2'!G218+'St 1.3'!G218</f>
        <v>232492.68329845788</v>
      </c>
      <c r="H218" s="142">
        <f>+'St 1.1'!H218+'St 1.2'!H218+'St 1.3'!H218</f>
        <v>276548.60876743053</v>
      </c>
      <c r="I218" s="142">
        <f>+'St 1.1'!I218+'St 1.2'!I218+'St 1.3'!I218</f>
        <v>294800.7508431162</v>
      </c>
      <c r="J218" s="142">
        <f>+'St 1.1'!J218+'St 1.2'!J218+'St 1.3'!J218</f>
        <v>386765.4522967051</v>
      </c>
      <c r="K218" s="142">
        <f>+'St 1.1'!K218+'St 1.2'!K218+'St 1.3'!K218</f>
        <v>382973.56676863262</v>
      </c>
      <c r="L218" s="142">
        <f>+'St 1.1'!L218+'St 1.2'!L218+'St 1.3'!L218</f>
        <v>494341.54358983552</v>
      </c>
      <c r="M218" s="142">
        <f>+'St 1.1'!M218+'St 1.2'!M218+'St 1.3'!M218</f>
        <v>537365.12026929646</v>
      </c>
      <c r="N218" s="143"/>
      <c r="O218" s="144">
        <f>+'St 1.1'!O218+'St 1.2'!O218+'St 1.3'!O218</f>
        <v>12699.853329377836</v>
      </c>
      <c r="P218" s="144">
        <f>+'St 1.1'!P218+'St 1.2'!P218+'St 1.3'!P218</f>
        <v>25246.531542587989</v>
      </c>
      <c r="Q218" s="144">
        <f>+'St 1.1'!Q218+'St 1.2'!Q218+'St 1.3'!Q218</f>
        <v>13263.827223495191</v>
      </c>
      <c r="R218" s="144">
        <f>+'St 1.1'!R218+'St 1.2'!R218+'St 1.3'!R218</f>
        <v>48250.337802576876</v>
      </c>
      <c r="S218" s="144">
        <f>+'St 1.1'!S218+'St 1.2'!S218+'St 1.3'!S218</f>
        <v>18265.537457788898</v>
      </c>
      <c r="T218" s="144">
        <f>+'St 1.1'!T218+'St 1.2'!T218+'St 1.3'!T218</f>
        <v>151664.1441477325</v>
      </c>
      <c r="U218" s="144">
        <f>+'St 1.1'!U218+'St 1.2'!U218+'St 1.3'!U218</f>
        <v>-63908.135492851405</v>
      </c>
      <c r="V218" s="144">
        <f>+'St 1.1'!V218+'St 1.2'!V218+'St 1.3'!V218</f>
        <v>154723.13963020672</v>
      </c>
      <c r="W218" s="144">
        <f>+'St 1.1'!W218+'St 1.2'!W218+'St 1.3'!W218</f>
        <v>31620.728163295047</v>
      </c>
      <c r="X218" s="145"/>
      <c r="Y218" s="144">
        <f>+'St 1.1'!Y218+'St 1.2'!Y218+'St 1.3'!Y218</f>
        <v>0</v>
      </c>
      <c r="Z218" s="144">
        <f>+'St 1.1'!Z218+'St 1.2'!Z218+'St 1.3'!Z218</f>
        <v>0</v>
      </c>
      <c r="AA218" s="144">
        <f>+'St 1.1'!AA218+'St 1.2'!AA218+'St 1.3'!AA218</f>
        <v>0</v>
      </c>
      <c r="AB218" s="144">
        <f>+'St 1.1'!AB218+'St 1.2'!AB218+'St 1.3'!AB218</f>
        <v>0</v>
      </c>
      <c r="AC218" s="144">
        <f>+'St 1.1'!AC218+'St 1.2'!AC218+'St 1.3'!AC218</f>
        <v>0</v>
      </c>
      <c r="AD218" s="144">
        <f>+'St 1.1'!AD218+'St 1.2'!AD218+'St 1.3'!AD218</f>
        <v>0</v>
      </c>
      <c r="AE218" s="144">
        <f>+'St 1.1'!AE218+'St 1.2'!AE218+'St 1.3'!AE218</f>
        <v>0</v>
      </c>
      <c r="AF218" s="144">
        <f>+'St 1.1'!AF218+'St 1.2'!AF218+'St 1.3'!AF218</f>
        <v>0</v>
      </c>
      <c r="AG218" s="144">
        <f>+'St 1.1'!AG218+'St 1.2'!AG218+'St 1.3'!AG218</f>
        <v>0</v>
      </c>
    </row>
    <row r="219" spans="1:33">
      <c r="B219" s="6" t="s">
        <v>41</v>
      </c>
      <c r="C219" s="18"/>
      <c r="D219" s="142">
        <f>+'St 1.1'!D219+'St 1.2'!D219+'St 1.3'!D219</f>
        <v>4.0090802095709109E-3</v>
      </c>
      <c r="E219" s="142">
        <f>+'St 1.1'!E219+'St 1.2'!E219+'St 1.3'!E219</f>
        <v>1.9906310735453457E-3</v>
      </c>
      <c r="F219" s="142">
        <f>+'St 1.1'!F219+'St 1.2'!F219+'St 1.3'!F219</f>
        <v>2.4864766053896131E-3</v>
      </c>
      <c r="G219" s="142">
        <f>+'St 1.1'!G219+'St 1.2'!G219+'St 1.3'!G219</f>
        <v>1.2565576741721343E-2</v>
      </c>
      <c r="H219" s="142">
        <f>+'St 1.1'!H219+'St 1.2'!H219+'St 1.3'!H219</f>
        <v>2.7362430467361438</v>
      </c>
      <c r="I219" s="142">
        <f>+'St 1.1'!I219+'St 1.2'!I219+'St 1.3'!I219</f>
        <v>0.5896362385132784</v>
      </c>
      <c r="J219" s="142">
        <f>+'St 1.1'!J219+'St 1.2'!J219+'St 1.3'!J219</f>
        <v>2.7362982285511528</v>
      </c>
      <c r="K219" s="142">
        <f>+'St 1.1'!K219+'St 1.2'!K219+'St 1.3'!K219</f>
        <v>0.61823144313780687</v>
      </c>
      <c r="L219" s="142">
        <f>+'St 1.1'!L219+'St 1.2'!L219+'St 1.3'!L219</f>
        <v>8.401085988338636</v>
      </c>
      <c r="M219" s="142">
        <f>+'St 1.1'!M219+'St 1.2'!M219+'St 1.3'!M219</f>
        <v>0.33847470890374437</v>
      </c>
      <c r="N219" s="143"/>
      <c r="O219" s="144">
        <f>+'St 1.1'!O219+'St 1.2'!O219+'St 1.3'!O219</f>
        <v>0</v>
      </c>
      <c r="P219" s="144">
        <f>+'St 1.1'!P219+'St 1.2'!P219+'St 1.3'!P219</f>
        <v>0</v>
      </c>
      <c r="Q219" s="144">
        <f>+'St 1.1'!Q219+'St 1.2'!Q219+'St 1.3'!Q219</f>
        <v>0</v>
      </c>
      <c r="R219" s="144">
        <f>+'St 1.1'!R219+'St 1.2'!R219+'St 1.3'!R219</f>
        <v>0</v>
      </c>
      <c r="S219" s="144">
        <f>+'St 1.1'!S219+'St 1.2'!S219+'St 1.3'!S219</f>
        <v>0</v>
      </c>
      <c r="T219" s="144">
        <f>+'St 1.1'!T219+'St 1.2'!T219+'St 1.3'!T219</f>
        <v>0</v>
      </c>
      <c r="U219" s="144">
        <f>+'St 1.1'!U219+'St 1.2'!U219+'St 1.3'!U219</f>
        <v>0</v>
      </c>
      <c r="V219" s="144">
        <f>+'St 1.1'!V219+'St 1.2'!V219+'St 1.3'!V219</f>
        <v>0</v>
      </c>
      <c r="W219" s="144">
        <f>+'St 1.1'!W219+'St 1.2'!W219+'St 1.3'!W219</f>
        <v>0</v>
      </c>
      <c r="X219" s="145"/>
      <c r="Y219" s="144">
        <f>+'St 1.1'!Y219+'St 1.2'!Y219+'St 1.3'!Y219</f>
        <v>0</v>
      </c>
      <c r="Z219" s="144">
        <f>+'St 1.1'!Z219+'St 1.2'!Z219+'St 1.3'!Z219</f>
        <v>0</v>
      </c>
      <c r="AA219" s="144">
        <f>+'St 1.1'!AA219+'St 1.2'!AA219+'St 1.3'!AA219</f>
        <v>0</v>
      </c>
      <c r="AB219" s="144">
        <f>+'St 1.1'!AB219+'St 1.2'!AB219+'St 1.3'!AB219</f>
        <v>0</v>
      </c>
      <c r="AC219" s="144">
        <f>+'St 1.1'!AC219+'St 1.2'!AC219+'St 1.3'!AC219</f>
        <v>0</v>
      </c>
      <c r="AD219" s="144">
        <f>+'St 1.1'!AD219+'St 1.2'!AD219+'St 1.3'!AD219</f>
        <v>0</v>
      </c>
      <c r="AE219" s="144">
        <f>+'St 1.1'!AE219+'St 1.2'!AE219+'St 1.3'!AE219</f>
        <v>0</v>
      </c>
      <c r="AF219" s="144">
        <f>+'St 1.1'!AF219+'St 1.2'!AF219+'St 1.3'!AF219</f>
        <v>0</v>
      </c>
      <c r="AG219" s="144">
        <f>+'St 1.1'!AG219+'St 1.2'!AG219+'St 1.3'!AG219</f>
        <v>0</v>
      </c>
    </row>
    <row r="220" spans="1:33">
      <c r="B220" s="6" t="s">
        <v>42</v>
      </c>
      <c r="C220" s="18"/>
      <c r="D220" s="142">
        <f>+'St 1.1'!D220+'St 1.2'!D220+'St 1.3'!D220</f>
        <v>43086.751680453053</v>
      </c>
      <c r="E220" s="142">
        <f>+'St 1.1'!E220+'St 1.2'!E220+'St 1.3'!E220</f>
        <v>39217.130171818579</v>
      </c>
      <c r="F220" s="142">
        <f>+'St 1.1'!F220+'St 1.2'!F220+'St 1.3'!F220</f>
        <v>51541.073132200952</v>
      </c>
      <c r="G220" s="142">
        <f>+'St 1.1'!G220+'St 1.2'!G220+'St 1.3'!G220</f>
        <v>52490.446768074391</v>
      </c>
      <c r="H220" s="142">
        <f>+'St 1.1'!H220+'St 1.2'!H220+'St 1.3'!H220</f>
        <v>61333.097583830247</v>
      </c>
      <c r="I220" s="142">
        <f>+'St 1.1'!I220+'St 1.2'!I220+'St 1.3'!I220</f>
        <v>76661.301581909924</v>
      </c>
      <c r="J220" s="142">
        <f>+'St 1.1'!J220+'St 1.2'!J220+'St 1.3'!J220</f>
        <v>77960.004160128359</v>
      </c>
      <c r="K220" s="142">
        <f>+'St 1.1'!K220+'St 1.2'!K220+'St 1.3'!K220</f>
        <v>72723.103573085988</v>
      </c>
      <c r="L220" s="142">
        <f>+'St 1.1'!L220+'St 1.2'!L220+'St 1.3'!L220</f>
        <v>110343.24341535353</v>
      </c>
      <c r="M220" s="142">
        <f>+'St 1.1'!M220+'St 1.2'!M220+'St 1.3'!M220</f>
        <v>122730.84680658625</v>
      </c>
      <c r="N220" s="143"/>
      <c r="O220" s="144">
        <f>+'St 1.1'!O220+'St 1.2'!O220+'St 1.3'!O220</f>
        <v>-3567.6391303578966</v>
      </c>
      <c r="P220" s="144">
        <f>+'St 1.1'!P220+'St 1.2'!P220+'St 1.3'!P220</f>
        <v>9397.3462564122274</v>
      </c>
      <c r="Q220" s="144">
        <f>+'St 1.1'!Q220+'St 1.2'!Q220+'St 1.3'!Q220</f>
        <v>3801.7245630320999</v>
      </c>
      <c r="R220" s="144">
        <f>+'St 1.1'!R220+'St 1.2'!R220+'St 1.3'!R220</f>
        <v>9417.1277260927945</v>
      </c>
      <c r="S220" s="144">
        <f>+'St 1.1'!S220+'St 1.2'!S220+'St 1.3'!S220</f>
        <v>15078.436811352132</v>
      </c>
      <c r="T220" s="144">
        <f>+'St 1.1'!T220+'St 1.2'!T220+'St 1.3'!T220</f>
        <v>5696.5007558628204</v>
      </c>
      <c r="U220" s="144">
        <f>+'St 1.1'!U220+'St 1.2'!U220+'St 1.3'!U220</f>
        <v>-8582.4303360462654</v>
      </c>
      <c r="V220" s="144">
        <f>+'St 1.1'!V220+'St 1.2'!V220+'St 1.3'!V220</f>
        <v>44466.786964363397</v>
      </c>
      <c r="W220" s="144">
        <f>+'St 1.1'!W220+'St 1.2'!W220+'St 1.3'!W220</f>
        <v>9878.2562289900688</v>
      </c>
      <c r="X220" s="145"/>
      <c r="Y220" s="144">
        <f>+'St 1.1'!Y220+'St 1.2'!Y220+'St 1.3'!Y220</f>
        <v>0</v>
      </c>
      <c r="Z220" s="144">
        <f>+'St 1.1'!Z220+'St 1.2'!Z220+'St 1.3'!Z220</f>
        <v>0</v>
      </c>
      <c r="AA220" s="144">
        <f>+'St 1.1'!AA220+'St 1.2'!AA220+'St 1.3'!AA220</f>
        <v>0</v>
      </c>
      <c r="AB220" s="144">
        <f>+'St 1.1'!AB220+'St 1.2'!AB220+'St 1.3'!AB220</f>
        <v>0</v>
      </c>
      <c r="AC220" s="144">
        <f>+'St 1.1'!AC220+'St 1.2'!AC220+'St 1.3'!AC220</f>
        <v>0</v>
      </c>
      <c r="AD220" s="144">
        <f>+'St 1.1'!AD220+'St 1.2'!AD220+'St 1.3'!AD220</f>
        <v>0</v>
      </c>
      <c r="AE220" s="144">
        <f>+'St 1.1'!AE220+'St 1.2'!AE220+'St 1.3'!AE220</f>
        <v>0</v>
      </c>
      <c r="AF220" s="144">
        <f>+'St 1.1'!AF220+'St 1.2'!AF220+'St 1.3'!AF220</f>
        <v>0</v>
      </c>
      <c r="AG220" s="144">
        <f>+'St 1.1'!AG220+'St 1.2'!AG220+'St 1.3'!AG220</f>
        <v>0</v>
      </c>
    </row>
    <row r="221" spans="1:33">
      <c r="B221" s="6" t="s">
        <v>43</v>
      </c>
      <c r="C221" s="18"/>
      <c r="D221" s="142">
        <f>+'St 1.1'!D221+'St 1.2'!D221+'St 1.3'!D221</f>
        <v>29971.535643631934</v>
      </c>
      <c r="E221" s="142">
        <f>+'St 1.1'!E221+'St 1.2'!E221+'St 1.3'!E221</f>
        <v>30950.505151631318</v>
      </c>
      <c r="F221" s="142">
        <f>+'St 1.1'!F221+'St 1.2'!F221+'St 1.3'!F221</f>
        <v>34255.86944387931</v>
      </c>
      <c r="G221" s="142">
        <f>+'St 1.1'!G221+'St 1.2'!G221+'St 1.3'!G221</f>
        <v>35296.482314361412</v>
      </c>
      <c r="H221" s="142">
        <f>+'St 1.1'!H221+'St 1.2'!H221+'St 1.3'!H221</f>
        <v>37097.930379162834</v>
      </c>
      <c r="I221" s="142">
        <f>+'St 1.1'!I221+'St 1.2'!I221+'St 1.3'!I221</f>
        <v>37893.704488806594</v>
      </c>
      <c r="J221" s="142">
        <f>+'St 1.1'!J221+'St 1.2'!J221+'St 1.3'!J221</f>
        <v>69732.148582748297</v>
      </c>
      <c r="K221" s="142">
        <f>+'St 1.1'!K221+'St 1.2'!K221+'St 1.3'!K221</f>
        <v>44335.321300437347</v>
      </c>
      <c r="L221" s="142">
        <f>+'St 1.1'!L221+'St 1.2'!L221+'St 1.3'!L221</f>
        <v>52510.745429779396</v>
      </c>
      <c r="M221" s="142">
        <f>+'St 1.1'!M221+'St 1.2'!M221+'St 1.3'!M221</f>
        <v>53275.018014624889</v>
      </c>
      <c r="N221" s="143"/>
      <c r="O221" s="144">
        <f>+'St 1.1'!O221+'St 1.2'!O221+'St 1.3'!O221</f>
        <v>1891.5966641610585</v>
      </c>
      <c r="P221" s="144">
        <f>+'St 1.1'!P221+'St 1.2'!P221+'St 1.3'!P221</f>
        <v>5988.7263164035139</v>
      </c>
      <c r="Q221" s="144">
        <f>+'St 1.1'!Q221+'St 1.2'!Q221+'St 1.3'!Q221</f>
        <v>44.480811311138382</v>
      </c>
      <c r="R221" s="144">
        <f>+'St 1.1'!R221+'St 1.2'!R221+'St 1.3'!R221</f>
        <v>3722.078603240755</v>
      </c>
      <c r="S221" s="144">
        <f>+'St 1.1'!S221+'St 1.2'!S221+'St 1.3'!S221</f>
        <v>3159.9924095186561</v>
      </c>
      <c r="T221" s="144">
        <f>+'St 1.1'!T221+'St 1.2'!T221+'St 1.3'!T221</f>
        <v>63268.375994559574</v>
      </c>
      <c r="U221" s="144">
        <f>+'St 1.1'!U221+'St 1.2'!U221+'St 1.3'!U221</f>
        <v>-61379.170373096931</v>
      </c>
      <c r="V221" s="144">
        <f>+'St 1.1'!V221+'St 1.2'!V221+'St 1.3'!V221</f>
        <v>19343.204695417535</v>
      </c>
      <c r="W221" s="144">
        <f>+'St 1.1'!W221+'St 1.2'!W221+'St 1.3'!W221</f>
        <v>-68.557880860447881</v>
      </c>
      <c r="X221" s="145"/>
      <c r="Y221" s="144">
        <f>+'St 1.1'!Y221+'St 1.2'!Y221+'St 1.3'!Y221</f>
        <v>0</v>
      </c>
      <c r="Z221" s="144">
        <f>+'St 1.1'!Z221+'St 1.2'!Z221+'St 1.3'!Z221</f>
        <v>0</v>
      </c>
      <c r="AA221" s="144">
        <f>+'St 1.1'!AA221+'St 1.2'!AA221+'St 1.3'!AA221</f>
        <v>0</v>
      </c>
      <c r="AB221" s="144">
        <f>+'St 1.1'!AB221+'St 1.2'!AB221+'St 1.3'!AB221</f>
        <v>0</v>
      </c>
      <c r="AC221" s="144">
        <f>+'St 1.1'!AC221+'St 1.2'!AC221+'St 1.3'!AC221</f>
        <v>0</v>
      </c>
      <c r="AD221" s="144">
        <f>+'St 1.1'!AD221+'St 1.2'!AD221+'St 1.3'!AD221</f>
        <v>0</v>
      </c>
      <c r="AE221" s="144">
        <f>+'St 1.1'!AE221+'St 1.2'!AE221+'St 1.3'!AE221</f>
        <v>0</v>
      </c>
      <c r="AF221" s="144">
        <f>+'St 1.1'!AF221+'St 1.2'!AF221+'St 1.3'!AF221</f>
        <v>0</v>
      </c>
      <c r="AG221" s="144">
        <f>+'St 1.1'!AG221+'St 1.2'!AG221+'St 1.3'!AG221</f>
        <v>0</v>
      </c>
    </row>
    <row r="222" spans="1:33">
      <c r="B222" s="6" t="s">
        <v>44</v>
      </c>
      <c r="C222" s="18"/>
      <c r="D222" s="142">
        <f>+'St 1.1'!D222+'St 1.2'!D222+'St 1.3'!D222</f>
        <v>20974.033121924975</v>
      </c>
      <c r="E222" s="142">
        <f>+'St 1.1'!E222+'St 1.2'!E222+'St 1.3'!E222</f>
        <v>26823.981969736626</v>
      </c>
      <c r="F222" s="142">
        <f>+'St 1.1'!F222+'St 1.2'!F222+'St 1.3'!F222</f>
        <v>31621.530258079205</v>
      </c>
      <c r="G222" s="142">
        <f>+'St 1.1'!G222+'St 1.2'!G222+'St 1.3'!G222</f>
        <v>34692.429499036865</v>
      </c>
      <c r="H222" s="142">
        <f>+'St 1.1'!H222+'St 1.2'!H222+'St 1.3'!H222</f>
        <v>41169.284180274801</v>
      </c>
      <c r="I222" s="142">
        <f>+'St 1.1'!I222+'St 1.2'!I222+'St 1.3'!I222</f>
        <v>50341.800649462108</v>
      </c>
      <c r="J222" s="142">
        <f>+'St 1.1'!J222+'St 1.2'!J222+'St 1.3'!J222</f>
        <v>85829.950245734741</v>
      </c>
      <c r="K222" s="142">
        <f>+'St 1.1'!K222+'St 1.2'!K222+'St 1.3'!K222</f>
        <v>75625.441883588326</v>
      </c>
      <c r="L222" s="142">
        <f>+'St 1.1'!L222+'St 1.2'!L222+'St 1.3'!L222</f>
        <v>102842.76584339848</v>
      </c>
      <c r="M222" s="142">
        <f>+'St 1.1'!M222+'St 1.2'!M222+'St 1.3'!M222</f>
        <v>102706.66685960969</v>
      </c>
      <c r="N222" s="143"/>
      <c r="O222" s="144">
        <f>+'St 1.1'!O222+'St 1.2'!O222+'St 1.3'!O222</f>
        <v>5474.5832613116509</v>
      </c>
      <c r="P222" s="144">
        <f>+'St 1.1'!P222+'St 1.2'!P222+'St 1.3'!P222</f>
        <v>4930.2753879425782</v>
      </c>
      <c r="Q222" s="144">
        <f>+'St 1.1'!Q222+'St 1.2'!Q222+'St 1.3'!Q222</f>
        <v>2896.6155197576613</v>
      </c>
      <c r="R222" s="144">
        <f>+'St 1.1'!R222+'St 1.2'!R222+'St 1.3'!R222</f>
        <v>8322.1049277876373</v>
      </c>
      <c r="S222" s="144">
        <f>+'St 1.1'!S222+'St 1.2'!S222+'St 1.3'!S222</f>
        <v>7167.4631825376036</v>
      </c>
      <c r="T222" s="144">
        <f>+'St 1.1'!T222+'St 1.2'!T222+'St 1.3'!T222</f>
        <v>59366.708532677425</v>
      </c>
      <c r="U222" s="144">
        <f>+'St 1.1'!U222+'St 1.2'!U222+'St 1.3'!U222</f>
        <v>-31112.18919009783</v>
      </c>
      <c r="V222" s="144">
        <f>+'St 1.1'!V222+'St 1.2'!V222+'St 1.3'!V222</f>
        <v>51163.306653548629</v>
      </c>
      <c r="W222" s="144">
        <f>+'St 1.1'!W222+'St 1.2'!W222+'St 1.3'!W222</f>
        <v>-8074.7945710067243</v>
      </c>
      <c r="X222" s="145"/>
      <c r="Y222" s="144">
        <f>+'St 1.1'!Y222+'St 1.2'!Y222+'St 1.3'!Y222</f>
        <v>0</v>
      </c>
      <c r="Z222" s="144">
        <f>+'St 1.1'!Z222+'St 1.2'!Z222+'St 1.3'!Z222</f>
        <v>0</v>
      </c>
      <c r="AA222" s="144">
        <f>+'St 1.1'!AA222+'St 1.2'!AA222+'St 1.3'!AA222</f>
        <v>0</v>
      </c>
      <c r="AB222" s="144">
        <f>+'St 1.1'!AB222+'St 1.2'!AB222+'St 1.3'!AB222</f>
        <v>0</v>
      </c>
      <c r="AC222" s="144">
        <f>+'St 1.1'!AC222+'St 1.2'!AC222+'St 1.3'!AC222</f>
        <v>0</v>
      </c>
      <c r="AD222" s="144">
        <f>+'St 1.1'!AD222+'St 1.2'!AD222+'St 1.3'!AD222</f>
        <v>0</v>
      </c>
      <c r="AE222" s="144">
        <f>+'St 1.1'!AE222+'St 1.2'!AE222+'St 1.3'!AE222</f>
        <v>0</v>
      </c>
      <c r="AF222" s="144">
        <f>+'St 1.1'!AF222+'St 1.2'!AF222+'St 1.3'!AF222</f>
        <v>0</v>
      </c>
      <c r="AG222" s="144">
        <f>+'St 1.1'!AG222+'St 1.2'!AG222+'St 1.3'!AG222</f>
        <v>0</v>
      </c>
    </row>
    <row r="223" spans="1:33">
      <c r="B223" s="7" t="s">
        <v>45</v>
      </c>
      <c r="C223" s="18"/>
      <c r="D223" s="142">
        <f>+'St 1.1'!D223+'St 1.2'!D223+'St 1.3'!D223</f>
        <v>17563.912176269117</v>
      </c>
      <c r="E223" s="142">
        <f>+'St 1.1'!E223+'St 1.2'!E223+'St 1.3'!E223</f>
        <v>22681.337995879559</v>
      </c>
      <c r="F223" s="142">
        <f>+'St 1.1'!F223+'St 1.2'!F223+'St 1.3'!F223</f>
        <v>27204.862908878211</v>
      </c>
      <c r="G223" s="142">
        <f>+'St 1.1'!G223+'St 1.2'!G223+'St 1.3'!G223</f>
        <v>30076.649230516799</v>
      </c>
      <c r="H223" s="142">
        <f>+'St 1.1'!H223+'St 1.2'!H223+'St 1.3'!H223</f>
        <v>35416.632681729447</v>
      </c>
      <c r="I223" s="142">
        <f>+'St 1.1'!I223+'St 1.2'!I223+'St 1.3'!I223</f>
        <v>43282.448310688014</v>
      </c>
      <c r="J223" s="142">
        <f>+'St 1.1'!J223+'St 1.2'!J223+'St 1.3'!J223</f>
        <v>78263.733377757439</v>
      </c>
      <c r="K223" s="142">
        <f>+'St 1.1'!K223+'St 1.2'!K223+'St 1.3'!K223</f>
        <v>67716.053530286386</v>
      </c>
      <c r="L223" s="142">
        <f>+'St 1.1'!L223+'St 1.2'!L223+'St 1.3'!L223</f>
        <v>93620.738997012624</v>
      </c>
      <c r="M223" s="142">
        <f>+'St 1.1'!M223+'St 1.2'!M223+'St 1.3'!M223</f>
        <v>91925.716216853674</v>
      </c>
      <c r="N223" s="143"/>
      <c r="O223" s="144">
        <f>+'St 1.1'!O223+'St 1.2'!O223+'St 1.3'!O223</f>
        <v>4742.0602331104419</v>
      </c>
      <c r="P223" s="144">
        <f>+'St 1.1'!P223+'St 1.2'!P223+'St 1.3'!P223</f>
        <v>4656.252012598653</v>
      </c>
      <c r="Q223" s="144">
        <f>+'St 1.1'!Q223+'St 1.2'!Q223+'St 1.3'!Q223</f>
        <v>2697.5026004385863</v>
      </c>
      <c r="R223" s="144">
        <f>+'St 1.1'!R223+'St 1.2'!R223+'St 1.3'!R223</f>
        <v>7185.2336977623454</v>
      </c>
      <c r="S223" s="144">
        <f>+'St 1.1'!S223+'St 1.2'!S223+'St 1.3'!S223</f>
        <v>5860.7623423088698</v>
      </c>
      <c r="T223" s="144">
        <f>+'St 1.1'!T223+'St 1.2'!T223+'St 1.3'!T223</f>
        <v>58859.844003474223</v>
      </c>
      <c r="U223" s="144">
        <f>+'St 1.1'!U223+'St 1.2'!U223+'St 1.3'!U223</f>
        <v>-31455.360675422475</v>
      </c>
      <c r="V223" s="144">
        <f>+'St 1.1'!V223+'St 1.2'!V223+'St 1.3'!V223</f>
        <v>49850.668160464716</v>
      </c>
      <c r="W223" s="144">
        <f>+'St 1.1'!W223+'St 1.2'!W223+'St 1.3'!W223</f>
        <v>-9633.7183673768923</v>
      </c>
      <c r="X223" s="145"/>
      <c r="Y223" s="144">
        <f>+'St 1.1'!Y223+'St 1.2'!Y223+'St 1.3'!Y223</f>
        <v>0</v>
      </c>
      <c r="Z223" s="144">
        <f>+'St 1.1'!Z223+'St 1.2'!Z223+'St 1.3'!Z223</f>
        <v>0</v>
      </c>
      <c r="AA223" s="144">
        <f>+'St 1.1'!AA223+'St 1.2'!AA223+'St 1.3'!AA223</f>
        <v>0</v>
      </c>
      <c r="AB223" s="144">
        <f>+'St 1.1'!AB223+'St 1.2'!AB223+'St 1.3'!AB223</f>
        <v>0</v>
      </c>
      <c r="AC223" s="144">
        <f>+'St 1.1'!AC223+'St 1.2'!AC223+'St 1.3'!AC223</f>
        <v>0</v>
      </c>
      <c r="AD223" s="144">
        <f>+'St 1.1'!AD223+'St 1.2'!AD223+'St 1.3'!AD223</f>
        <v>0</v>
      </c>
      <c r="AE223" s="144">
        <f>+'St 1.1'!AE223+'St 1.2'!AE223+'St 1.3'!AE223</f>
        <v>0</v>
      </c>
      <c r="AF223" s="144">
        <f>+'St 1.1'!AF223+'St 1.2'!AF223+'St 1.3'!AF223</f>
        <v>0</v>
      </c>
      <c r="AG223" s="144">
        <f>+'St 1.1'!AG223+'St 1.2'!AG223+'St 1.3'!AG223</f>
        <v>0</v>
      </c>
    </row>
    <row r="224" spans="1:33">
      <c r="B224" s="7" t="s">
        <v>46</v>
      </c>
      <c r="C224" s="18"/>
      <c r="D224" s="142">
        <f>+'St 1.1'!D224+'St 1.2'!D224+'St 1.3'!D224</f>
        <v>3410.1243921802693</v>
      </c>
      <c r="E224" s="142">
        <f>+'St 1.1'!E224+'St 1.2'!E224+'St 1.3'!E224</f>
        <v>4142.6516288103676</v>
      </c>
      <c r="F224" s="142">
        <f>+'St 1.1'!F224+'St 1.2'!F224+'St 1.3'!F224</f>
        <v>4416.6752767297075</v>
      </c>
      <c r="G224" s="142">
        <f>+'St 1.1'!G224+'St 1.2'!G224+'St 1.3'!G224</f>
        <v>4615.8115346068007</v>
      </c>
      <c r="H224" s="142">
        <f>+'St 1.1'!H224+'St 1.2'!H224+'St 1.3'!H224</f>
        <v>5752.6514985453514</v>
      </c>
      <c r="I224" s="142">
        <f>+'St 1.1'!I224+'St 1.2'!I224+'St 1.3'!I224</f>
        <v>7059.3523387740897</v>
      </c>
      <c r="J224" s="142">
        <f>+'St 1.1'!J224+'St 1.2'!J224+'St 1.3'!J224</f>
        <v>7566.216867977294</v>
      </c>
      <c r="K224" s="142">
        <f>+'St 1.1'!K224+'St 1.2'!K224+'St 1.3'!K224</f>
        <v>7909.3883533019398</v>
      </c>
      <c r="L224" s="142">
        <f>+'St 1.1'!L224+'St 1.2'!L224+'St 1.3'!L224</f>
        <v>9222.0268463858501</v>
      </c>
      <c r="M224" s="142">
        <f>+'St 1.1'!M224+'St 1.2'!M224+'St 1.3'!M224</f>
        <v>10780.950642756015</v>
      </c>
      <c r="N224" s="143"/>
      <c r="O224" s="144">
        <f>+'St 1.1'!O224+'St 1.2'!O224+'St 1.3'!O224</f>
        <v>732.52723663009886</v>
      </c>
      <c r="P224" s="144">
        <f>+'St 1.1'!P224+'St 1.2'!P224+'St 1.3'!P224</f>
        <v>274.02364791933951</v>
      </c>
      <c r="Q224" s="144">
        <f>+'St 1.1'!Q224+'St 1.2'!Q224+'St 1.3'!Q224</f>
        <v>199.13625787709239</v>
      </c>
      <c r="R224" s="144">
        <f>+'St 1.1'!R224+'St 1.2'!R224+'St 1.3'!R224</f>
        <v>1136.8399639385511</v>
      </c>
      <c r="S224" s="144">
        <f>+'St 1.1'!S224+'St 1.2'!S224+'St 1.3'!S224</f>
        <v>1306.7008402287388</v>
      </c>
      <c r="T224" s="144">
        <f>+'St 1.1'!T224+'St 1.2'!T224+'St 1.3'!T224</f>
        <v>506.86452920320409</v>
      </c>
      <c r="U224" s="144">
        <f>+'St 1.1'!U224+'St 1.2'!U224+'St 1.3'!U224</f>
        <v>343.17148532464518</v>
      </c>
      <c r="V224" s="144">
        <f>+'St 1.1'!V224+'St 1.2'!V224+'St 1.3'!V224</f>
        <v>1312.638493083911</v>
      </c>
      <c r="W224" s="144">
        <f>+'St 1.1'!W224+'St 1.2'!W224+'St 1.3'!W224</f>
        <v>1558.9237963701655</v>
      </c>
      <c r="X224" s="145"/>
      <c r="Y224" s="144">
        <f>+'St 1.1'!Y224+'St 1.2'!Y224+'St 1.3'!Y224</f>
        <v>0</v>
      </c>
      <c r="Z224" s="144">
        <f>+'St 1.1'!Z224+'St 1.2'!Z224+'St 1.3'!Z224</f>
        <v>0</v>
      </c>
      <c r="AA224" s="144">
        <f>+'St 1.1'!AA224+'St 1.2'!AA224+'St 1.3'!AA224</f>
        <v>0</v>
      </c>
      <c r="AB224" s="144">
        <f>+'St 1.1'!AB224+'St 1.2'!AB224+'St 1.3'!AB224</f>
        <v>0</v>
      </c>
      <c r="AC224" s="144">
        <f>+'St 1.1'!AC224+'St 1.2'!AC224+'St 1.3'!AC224</f>
        <v>0</v>
      </c>
      <c r="AD224" s="144">
        <f>+'St 1.1'!AD224+'St 1.2'!AD224+'St 1.3'!AD224</f>
        <v>0</v>
      </c>
      <c r="AE224" s="144">
        <f>+'St 1.1'!AE224+'St 1.2'!AE224+'St 1.3'!AE224</f>
        <v>0</v>
      </c>
      <c r="AF224" s="144">
        <f>+'St 1.1'!AF224+'St 1.2'!AF224+'St 1.3'!AF224</f>
        <v>0</v>
      </c>
      <c r="AG224" s="144">
        <f>+'St 1.1'!AG224+'St 1.2'!AG224+'St 1.3'!AG224</f>
        <v>0</v>
      </c>
    </row>
    <row r="225" spans="1:33">
      <c r="B225" s="6" t="s">
        <v>317</v>
      </c>
      <c r="C225" s="18"/>
      <c r="D225" s="142">
        <f>+'St 1.1'!D225+'St 1.2'!D225+'St 1.3'!D225</f>
        <v>25915.438202513033</v>
      </c>
      <c r="E225" s="142">
        <f>+'St 1.1'!E225+'St 1.2'!E225+'St 1.3'!E225</f>
        <v>28486.498133365778</v>
      </c>
      <c r="F225" s="142">
        <f>+'St 1.1'!F225+'St 1.2'!F225+'St 1.3'!F225</f>
        <v>29426.600780154462</v>
      </c>
      <c r="G225" s="142">
        <f>+'St 1.1'!G225+'St 1.2'!G225+'St 1.3'!G225</f>
        <v>31192.72922195838</v>
      </c>
      <c r="H225" s="142">
        <f>+'St 1.1'!H225+'St 1.2'!H225+'St 1.3'!H225</f>
        <v>38809.84163157799</v>
      </c>
      <c r="I225" s="142">
        <f>+'St 1.1'!I225+'St 1.2'!I225+'St 1.3'!I225</f>
        <v>35629.36477259043</v>
      </c>
      <c r="J225" s="142">
        <f>+'St 1.1'!J225+'St 1.2'!J225+'St 1.3'!J225</f>
        <v>39622.562361840261</v>
      </c>
      <c r="K225" s="142">
        <f>+'St 1.1'!K225+'St 1.2'!K225+'St 1.3'!K225</f>
        <v>53137.233565734976</v>
      </c>
      <c r="L225" s="142">
        <f>+'St 1.1'!L225+'St 1.2'!L225+'St 1.3'!L225</f>
        <v>65721.801547681127</v>
      </c>
      <c r="M225" s="142">
        <f>+'St 1.1'!M225+'St 1.2'!M225+'St 1.3'!M225</f>
        <v>58421.444418520718</v>
      </c>
      <c r="N225" s="143"/>
      <c r="O225" s="144">
        <f>+'St 1.1'!O225+'St 1.2'!O225+'St 1.3'!O225</f>
        <v>2580.9797877944898</v>
      </c>
      <c r="P225" s="144">
        <f>+'St 1.1'!P225+'St 1.2'!P225+'St 1.3'!P225</f>
        <v>940.64612463876858</v>
      </c>
      <c r="Q225" s="144">
        <f>+'St 1.1'!Q225+'St 1.2'!Q225+'St 1.3'!Q225</f>
        <v>1715.3174862942974</v>
      </c>
      <c r="R225" s="144">
        <f>+'St 1.1'!R225+'St 1.2'!R225+'St 1.3'!R225</f>
        <v>7584.8056919717674</v>
      </c>
      <c r="S225" s="144">
        <f>+'St 1.1'!S225+'St 1.2'!S225+'St 1.3'!S225</f>
        <v>-3210.5052562652418</v>
      </c>
      <c r="T225" s="144">
        <f>+'St 1.1'!T225+'St 1.2'!T225+'St 1.3'!T225</f>
        <v>3937.3604174540997</v>
      </c>
      <c r="U225" s="144">
        <f>+'St 1.1'!U225+'St 1.2'!U225+'St 1.3'!U225</f>
        <v>13483.737413364141</v>
      </c>
      <c r="V225" s="144">
        <f>+'St 1.1'!V225+'St 1.2'!V225+'St 1.3'!V225</f>
        <v>12628.96499347897</v>
      </c>
      <c r="W225" s="144">
        <f>+'St 1.1'!W225+'St 1.2'!W225+'St 1.3'!W225</f>
        <v>-7231.1485221731127</v>
      </c>
      <c r="X225" s="145"/>
      <c r="Y225" s="144">
        <f>+'St 1.1'!Y225+'St 1.2'!Y225+'St 1.3'!Y225</f>
        <v>0</v>
      </c>
      <c r="Z225" s="144">
        <f>+'St 1.1'!Z225+'St 1.2'!Z225+'St 1.3'!Z225</f>
        <v>0</v>
      </c>
      <c r="AA225" s="144">
        <f>+'St 1.1'!AA225+'St 1.2'!AA225+'St 1.3'!AA225</f>
        <v>0</v>
      </c>
      <c r="AB225" s="144">
        <f>+'St 1.1'!AB225+'St 1.2'!AB225+'St 1.3'!AB225</f>
        <v>0</v>
      </c>
      <c r="AC225" s="144">
        <f>+'St 1.1'!AC225+'St 1.2'!AC225+'St 1.3'!AC225</f>
        <v>0</v>
      </c>
      <c r="AD225" s="144">
        <f>+'St 1.1'!AD225+'St 1.2'!AD225+'St 1.3'!AD225</f>
        <v>0</v>
      </c>
      <c r="AE225" s="144">
        <f>+'St 1.1'!AE225+'St 1.2'!AE225+'St 1.3'!AE225</f>
        <v>0</v>
      </c>
      <c r="AF225" s="144">
        <f>+'St 1.1'!AF225+'St 1.2'!AF225+'St 1.3'!AF225</f>
        <v>0</v>
      </c>
      <c r="AG225" s="144">
        <f>+'St 1.1'!AG225+'St 1.2'!AG225+'St 1.3'!AG225</f>
        <v>0</v>
      </c>
    </row>
    <row r="226" spans="1:33">
      <c r="B226" s="6" t="s">
        <v>108</v>
      </c>
      <c r="C226" s="18"/>
      <c r="D226" s="142">
        <f>+'St 1.1'!D226+'St 1.2'!D226+'St 1.3'!D226</f>
        <v>48503.267067648587</v>
      </c>
      <c r="E226" s="142">
        <f>+'St 1.1'!E226+'St 1.2'!E226+'St 1.3'!E226</f>
        <v>49865.168290085414</v>
      </c>
      <c r="F226" s="142">
        <f>+'St 1.1'!F226+'St 1.2'!F226+'St 1.3'!F226</f>
        <v>51347.549279368148</v>
      </c>
      <c r="G226" s="142">
        <f>+'St 1.1'!G226+'St 1.2'!G226+'St 1.3'!G226</f>
        <v>54186.671132594973</v>
      </c>
      <c r="H226" s="142">
        <f>+'St 1.1'!H226+'St 1.2'!H226+'St 1.3'!H226</f>
        <v>66529.933998852357</v>
      </c>
      <c r="I226" s="142">
        <f>+'St 1.1'!I226+'St 1.2'!I226+'St 1.3'!I226</f>
        <v>61355.128214069438</v>
      </c>
      <c r="J226" s="142">
        <f>+'St 1.1'!J226+'St 1.2'!J226+'St 1.3'!J226</f>
        <v>68526.882156983149</v>
      </c>
      <c r="K226" s="142">
        <f>+'St 1.1'!K226+'St 1.2'!K226+'St 1.3'!K226</f>
        <v>88567.110068739072</v>
      </c>
      <c r="L226" s="142">
        <f>+'St 1.1'!L226+'St 1.2'!L226+'St 1.3'!L226</f>
        <v>105161.1552957221</v>
      </c>
      <c r="M226" s="142">
        <f>+'St 1.1'!M226+'St 1.2'!M226+'St 1.3'!M226</f>
        <v>95929.368973952907</v>
      </c>
      <c r="N226" s="143"/>
      <c r="O226" s="144">
        <f>+'St 1.1'!O226+'St 1.2'!O226+'St 1.3'!O226</f>
        <v>1573.1849293622236</v>
      </c>
      <c r="P226" s="144">
        <f>+'St 1.1'!P226+'St 1.2'!P226+'St 1.3'!P226</f>
        <v>1361.5410518864776</v>
      </c>
      <c r="Q226" s="144">
        <f>+'St 1.1'!Q226+'St 1.2'!Q226+'St 1.3'!Q226</f>
        <v>2810.4558405448111</v>
      </c>
      <c r="R226" s="144">
        <f>+'St 1.1'!R226+'St 1.2'!R226+'St 1.3'!R226</f>
        <v>12186.119995249706</v>
      </c>
      <c r="S226" s="144">
        <f>+'St 1.1'!S226+'St 1.2'!S226+'St 1.3'!S226</f>
        <v>-5196.3012425998904</v>
      </c>
      <c r="T226" s="144">
        <f>+'St 1.1'!T226+'St 1.2'!T226+'St 1.3'!T226</f>
        <v>7223.000226778162</v>
      </c>
      <c r="U226" s="144">
        <f>+'St 1.1'!U226+'St 1.2'!U226+'St 1.3'!U226</f>
        <v>20048.179158950275</v>
      </c>
      <c r="V226" s="144">
        <f>+'St 1.1'!V226+'St 1.2'!V226+'St 1.3'!V226</f>
        <v>16864.171858787799</v>
      </c>
      <c r="W226" s="144">
        <f>+'St 1.1'!W226+'St 1.2'!W226+'St 1.3'!W226</f>
        <v>-9053.9496012198979</v>
      </c>
      <c r="X226" s="145"/>
      <c r="Y226" s="144">
        <f>+'St 1.1'!Y226+'St 1.2'!Y226+'St 1.3'!Y226</f>
        <v>0</v>
      </c>
      <c r="Z226" s="144">
        <f>+'St 1.1'!Z226+'St 1.2'!Z226+'St 1.3'!Z226</f>
        <v>0</v>
      </c>
      <c r="AA226" s="144">
        <f>+'St 1.1'!AA226+'St 1.2'!AA226+'St 1.3'!AA226</f>
        <v>0</v>
      </c>
      <c r="AB226" s="144">
        <f>+'St 1.1'!AB226+'St 1.2'!AB226+'St 1.3'!AB226</f>
        <v>0</v>
      </c>
      <c r="AC226" s="144">
        <f>+'St 1.1'!AC226+'St 1.2'!AC226+'St 1.3'!AC226</f>
        <v>0</v>
      </c>
      <c r="AD226" s="144">
        <f>+'St 1.1'!AD226+'St 1.2'!AD226+'St 1.3'!AD226</f>
        <v>0</v>
      </c>
      <c r="AE226" s="144">
        <f>+'St 1.1'!AE226+'St 1.2'!AE226+'St 1.3'!AE226</f>
        <v>0</v>
      </c>
      <c r="AF226" s="144">
        <f>+'St 1.1'!AF226+'St 1.2'!AF226+'St 1.3'!AF226</f>
        <v>0</v>
      </c>
      <c r="AG226" s="144">
        <f>+'St 1.1'!AG226+'St 1.2'!AG226+'St 1.3'!AG226</f>
        <v>0</v>
      </c>
    </row>
    <row r="227" spans="1:33">
      <c r="B227" s="6" t="s">
        <v>48</v>
      </c>
      <c r="C227" s="18"/>
      <c r="D227" s="142">
        <f>+'St 1.1'!D227+'St 1.2'!D227+'St 1.3'!D227</f>
        <v>0</v>
      </c>
      <c r="E227" s="142">
        <f>+'St 1.1'!E227+'St 1.2'!E227+'St 1.3'!E227</f>
        <v>0</v>
      </c>
      <c r="F227" s="142">
        <f>+'St 1.1'!F227+'St 1.2'!F227+'St 1.3'!F227</f>
        <v>0</v>
      </c>
      <c r="G227" s="142">
        <f>+'St 1.1'!G227+'St 1.2'!G227+'St 1.3'!G227</f>
        <v>0</v>
      </c>
      <c r="H227" s="142">
        <f>+'St 1.1'!H227+'St 1.2'!H227+'St 1.3'!H227</f>
        <v>0</v>
      </c>
      <c r="I227" s="142">
        <f>+'St 1.1'!I227+'St 1.2'!I227+'St 1.3'!I227</f>
        <v>0</v>
      </c>
      <c r="J227" s="142">
        <f>+'St 1.1'!J227+'St 1.2'!J227+'St 1.3'!J227</f>
        <v>0</v>
      </c>
      <c r="K227" s="142">
        <f>+'St 1.1'!K227+'St 1.2'!K227+'St 1.3'!K227</f>
        <v>0</v>
      </c>
      <c r="L227" s="142">
        <f>+'St 1.1'!L227+'St 1.2'!L227+'St 1.3'!L227</f>
        <v>0</v>
      </c>
      <c r="M227" s="142">
        <f>+'St 1.1'!M227+'St 1.2'!M227+'St 1.3'!M227</f>
        <v>0</v>
      </c>
      <c r="N227" s="148"/>
      <c r="O227" s="142">
        <f>+'St 1.1'!O227+'St 1.2'!O227+'St 1.3'!O227</f>
        <v>0</v>
      </c>
      <c r="P227" s="142">
        <f>+'St 1.1'!P227+'St 1.2'!P227+'St 1.3'!P227</f>
        <v>0</v>
      </c>
      <c r="Q227" s="142">
        <f>+'St 1.1'!Q227+'St 1.2'!Q227+'St 1.3'!Q227</f>
        <v>0</v>
      </c>
      <c r="R227" s="142">
        <f>+'St 1.1'!R227+'St 1.2'!R227+'St 1.3'!R227</f>
        <v>0</v>
      </c>
      <c r="S227" s="142">
        <f>+'St 1.1'!S227+'St 1.2'!S227+'St 1.3'!S227</f>
        <v>0</v>
      </c>
      <c r="T227" s="142">
        <f>+'St 1.1'!T227+'St 1.2'!T227+'St 1.3'!T227</f>
        <v>0</v>
      </c>
      <c r="U227" s="142">
        <f>+'St 1.1'!U227+'St 1.2'!U227+'St 1.3'!U227</f>
        <v>0</v>
      </c>
      <c r="V227" s="142">
        <f>+'St 1.1'!V227+'St 1.2'!V227+'St 1.3'!V227</f>
        <v>0</v>
      </c>
      <c r="W227" s="142">
        <f>+'St 1.1'!W227+'St 1.2'!W227+'St 1.3'!W227</f>
        <v>0</v>
      </c>
      <c r="X227" s="145"/>
      <c r="Y227" s="144">
        <f>+'St 1.1'!Y227+'St 1.2'!Y227+'St 1.3'!Y227</f>
        <v>0</v>
      </c>
      <c r="Z227" s="144">
        <f>+'St 1.1'!Z227+'St 1.2'!Z227+'St 1.3'!Z227</f>
        <v>0</v>
      </c>
      <c r="AA227" s="144">
        <f>+'St 1.1'!AA227+'St 1.2'!AA227+'St 1.3'!AA227</f>
        <v>0</v>
      </c>
      <c r="AB227" s="144">
        <f>+'St 1.1'!AB227+'St 1.2'!AB227+'St 1.3'!AB227</f>
        <v>0</v>
      </c>
      <c r="AC227" s="144">
        <f>+'St 1.1'!AC227+'St 1.2'!AC227+'St 1.3'!AC227</f>
        <v>0</v>
      </c>
      <c r="AD227" s="144">
        <f>+'St 1.1'!AD227+'St 1.2'!AD227+'St 1.3'!AD227</f>
        <v>0</v>
      </c>
      <c r="AE227" s="144">
        <f>+'St 1.1'!AE227+'St 1.2'!AE227+'St 1.3'!AE227</f>
        <v>0</v>
      </c>
      <c r="AF227" s="144">
        <f>+'St 1.1'!AF227+'St 1.2'!AF227+'St 1.3'!AF227</f>
        <v>0</v>
      </c>
      <c r="AG227" s="144">
        <f>+'St 1.1'!AG227+'St 1.2'!AG227+'St 1.3'!AG227</f>
        <v>0</v>
      </c>
    </row>
    <row r="228" spans="1:33">
      <c r="B228" s="6" t="s">
        <v>325</v>
      </c>
      <c r="C228" s="18"/>
      <c r="D228" s="142">
        <f>+'St 1.1'!D228+'St 1.2'!D228+'St 1.3'!D228</f>
        <v>15263.445306252568</v>
      </c>
      <c r="E228" s="142">
        <f>+'St 1.1'!E228+'St 1.2'!E228+'St 1.3'!E228</f>
        <v>20010.601828411294</v>
      </c>
      <c r="F228" s="142">
        <f>+'St 1.1'!F228+'St 1.2'!F228+'St 1.3'!F228</f>
        <v>22638.5413423809</v>
      </c>
      <c r="G228" s="142">
        <f>+'St 1.1'!G228+'St 1.2'!G228+'St 1.3'!G228</f>
        <v>24633.911796855093</v>
      </c>
      <c r="H228" s="142">
        <f>+'St 1.1'!H228+'St 1.2'!H228+'St 1.3'!H228</f>
        <v>30002.626918454942</v>
      </c>
      <c r="I228" s="142">
        <f>+'St 1.1'!I228+'St 1.2'!I228+'St 1.3'!I228</f>
        <v>31822.558015776503</v>
      </c>
      <c r="J228" s="142">
        <f>+'St 1.1'!J228+'St 1.2'!J228+'St 1.3'!J228</f>
        <v>42631.959378946412</v>
      </c>
      <c r="K228" s="142">
        <f>+'St 1.1'!K228+'St 1.2'!K228+'St 1.3'!K228</f>
        <v>43255.159607883579</v>
      </c>
      <c r="L228" s="142">
        <f>+'St 1.1'!L228+'St 1.2'!L228+'St 1.3'!L228</f>
        <v>56128.555374909556</v>
      </c>
      <c r="M228" s="142">
        <f>+'St 1.1'!M228+'St 1.2'!M228+'St 1.3'!M228</f>
        <v>101623.41388707067</v>
      </c>
      <c r="N228" s="143"/>
      <c r="O228" s="144">
        <f>+'St 1.1'!O228+'St 1.2'!O228+'St 1.3'!O228</f>
        <v>4747.1478171063172</v>
      </c>
      <c r="P228" s="144">
        <f>+'St 1.1'!P228+'St 1.2'!P228+'St 1.3'!P228</f>
        <v>2627.9964053044087</v>
      </c>
      <c r="Q228" s="144">
        <f>+'St 1.1'!Q228+'St 1.2'!Q228+'St 1.3'!Q228</f>
        <v>1995.2330025551839</v>
      </c>
      <c r="R228" s="144">
        <f>+'St 1.1'!R228+'St 1.2'!R228+'St 1.3'!R228</f>
        <v>5414.9430260036315</v>
      </c>
      <c r="S228" s="144">
        <f>+'St 1.1'!S228+'St 1.2'!S228+'St 1.3'!S228</f>
        <v>1773.305901213545</v>
      </c>
      <c r="T228" s="144">
        <f>+'St 1.1'!T228+'St 1.2'!T228+'St 1.3'!T228</f>
        <v>10809.292592567806</v>
      </c>
      <c r="U228" s="144">
        <f>+'St 1.1'!U228+'St 1.2'!U228+'St 1.3'!U228</f>
        <v>763.36840845033339</v>
      </c>
      <c r="V228" s="144">
        <f>+'St 1.1'!V228+'St 1.2'!V228+'St 1.3'!V228</f>
        <v>13961.407405327602</v>
      </c>
      <c r="W228" s="144">
        <f>+'St 1.1'!W228+'St 1.2'!W228+'St 1.3'!W228</f>
        <v>45117.775272345636</v>
      </c>
      <c r="X228" s="145"/>
      <c r="Y228" s="144">
        <f>+'St 1.1'!Y228+'St 1.2'!Y228+'St 1.3'!Y228</f>
        <v>0</v>
      </c>
      <c r="Z228" s="144">
        <f>+'St 1.1'!Z228+'St 1.2'!Z228+'St 1.3'!Z228</f>
        <v>0</v>
      </c>
      <c r="AA228" s="144">
        <f>+'St 1.1'!AA228+'St 1.2'!AA228+'St 1.3'!AA228</f>
        <v>0</v>
      </c>
      <c r="AB228" s="144">
        <f>+'St 1.1'!AB228+'St 1.2'!AB228+'St 1.3'!AB228</f>
        <v>0</v>
      </c>
      <c r="AC228" s="144">
        <f>+'St 1.1'!AC228+'St 1.2'!AC228+'St 1.3'!AC228</f>
        <v>0</v>
      </c>
      <c r="AD228" s="144">
        <f>+'St 1.1'!AD228+'St 1.2'!AD228+'St 1.3'!AD228</f>
        <v>0</v>
      </c>
      <c r="AE228" s="144">
        <f>+'St 1.1'!AE228+'St 1.2'!AE228+'St 1.3'!AE228</f>
        <v>0</v>
      </c>
      <c r="AF228" s="144">
        <f>+'St 1.1'!AF228+'St 1.2'!AF228+'St 1.3'!AF228</f>
        <v>0</v>
      </c>
      <c r="AG228" s="144">
        <f>+'St 1.1'!AG228+'St 1.2'!AG228+'St 1.3'!AG228</f>
        <v>0</v>
      </c>
    </row>
    <row r="229" spans="1:33">
      <c r="B229" s="8" t="s">
        <v>101</v>
      </c>
      <c r="C229" s="18"/>
      <c r="D229" s="142">
        <f>+'St 1.1'!D229+'St 1.2'!D229+'St 1.3'!D229</f>
        <v>15951.299676836212</v>
      </c>
      <c r="E229" s="142">
        <f>+'St 1.1'!E229+'St 1.2'!E229+'St 1.3'!E229</f>
        <v>18088.727949820299</v>
      </c>
      <c r="F229" s="142">
        <f>+'St 1.1'!F229+'St 1.2'!F229+'St 1.3'!F229</f>
        <v>20062.489724348856</v>
      </c>
      <c r="G229" s="142">
        <f>+'St 1.1'!G229+'St 1.2'!G229+'St 1.3'!G229</f>
        <v>21483.839839251057</v>
      </c>
      <c r="H229" s="142">
        <f>+'St 1.1'!H229+'St 1.2'!H229+'St 1.3'!H229</f>
        <v>60918.715918430178</v>
      </c>
      <c r="I229" s="142">
        <f>+'St 1.1'!I229+'St 1.2'!I229+'St 1.3'!I229</f>
        <v>99443.872765424574</v>
      </c>
      <c r="J229" s="142">
        <f>+'St 1.1'!J229+'St 1.2'!J229+'St 1.3'!J229</f>
        <v>25503.397135494859</v>
      </c>
      <c r="K229" s="142">
        <f>+'St 1.1'!K229+'St 1.2'!K229+'St 1.3'!K229</f>
        <v>33912.1550884963</v>
      </c>
      <c r="L229" s="142">
        <f>+'St 1.1'!L229+'St 1.2'!L229+'St 1.3'!L229</f>
        <v>36986.116332930193</v>
      </c>
      <c r="M229" s="142">
        <f>+'St 1.1'!M229+'St 1.2'!M229+'St 1.3'!M229</f>
        <v>33261.584951929603</v>
      </c>
      <c r="N229" s="143"/>
      <c r="O229" s="144">
        <f>+'St 1.1'!O229+'St 1.2'!O229+'St 1.3'!O229</f>
        <v>2738.1590804247126</v>
      </c>
      <c r="P229" s="144">
        <f>+'St 1.1'!P229+'St 1.2'!P229+'St 1.3'!P229</f>
        <v>1957.7094130034016</v>
      </c>
      <c r="Q229" s="144">
        <f>+'St 1.1'!Q229+'St 1.2'!Q229+'St 1.3'!Q229</f>
        <v>884.88837745219826</v>
      </c>
      <c r="R229" s="144">
        <f>+'St 1.1'!R229+'St 1.2'!R229+'St 1.3'!R229</f>
        <v>73440.374672143516</v>
      </c>
      <c r="S229" s="144">
        <f>+'St 1.1'!S229+'St 1.2'!S229+'St 1.3'!S229</f>
        <v>79376.803114990558</v>
      </c>
      <c r="T229" s="144">
        <f>+'St 1.1'!T229+'St 1.2'!T229+'St 1.3'!T229</f>
        <v>-150536.60563844992</v>
      </c>
      <c r="U229" s="144">
        <f>+'St 1.1'!U229+'St 1.2'!U229+'St 1.3'!U229</f>
        <v>7783.152430494607</v>
      </c>
      <c r="V229" s="144">
        <f>+'St 1.1'!V229+'St 1.2'!V229+'St 1.3'!V229</f>
        <v>2927.7367930985947</v>
      </c>
      <c r="W229" s="144">
        <f>+'St 1.1'!W229+'St 1.2'!W229+'St 1.3'!W229</f>
        <v>-2975.21853495504</v>
      </c>
      <c r="X229" s="145"/>
      <c r="Y229" s="144">
        <f>+'St 1.1'!Y229+'St 1.2'!Y229+'St 1.3'!Y229</f>
        <v>0</v>
      </c>
      <c r="Z229" s="144">
        <f>+'St 1.1'!Z229+'St 1.2'!Z229+'St 1.3'!Z229</f>
        <v>0</v>
      </c>
      <c r="AA229" s="144">
        <f>+'St 1.1'!AA229+'St 1.2'!AA229+'St 1.3'!AA229</f>
        <v>0</v>
      </c>
      <c r="AB229" s="144">
        <f>+'St 1.1'!AB229+'St 1.2'!AB229+'St 1.3'!AB229</f>
        <v>0</v>
      </c>
      <c r="AC229" s="144">
        <f>+'St 1.1'!AC229+'St 1.2'!AC229+'St 1.3'!AC229</f>
        <v>0</v>
      </c>
      <c r="AD229" s="144">
        <f>+'St 1.1'!AD229+'St 1.2'!AD229+'St 1.3'!AD229</f>
        <v>0</v>
      </c>
      <c r="AE229" s="144">
        <f>+'St 1.1'!AE229+'St 1.2'!AE229+'St 1.3'!AE229</f>
        <v>0</v>
      </c>
      <c r="AF229" s="144">
        <f>+'St 1.1'!AF229+'St 1.2'!AF229+'St 1.3'!AF229</f>
        <v>0</v>
      </c>
      <c r="AG229" s="144">
        <f>+'St 1.1'!AG229+'St 1.2'!AG229+'St 1.3'!AG229</f>
        <v>0</v>
      </c>
    </row>
    <row r="230" spans="1:33" s="45" customFormat="1">
      <c r="A230" s="38"/>
      <c r="B230" s="5" t="s">
        <v>29</v>
      </c>
      <c r="C230" s="2"/>
      <c r="D230" s="139">
        <f>+'St 1.1'!D230+'St 1.2'!D230+'St 1.3'!D230</f>
        <v>369313.77724345308</v>
      </c>
      <c r="E230" s="139">
        <f>+'St 1.1'!E230+'St 1.2'!E230+'St 1.3'!E230</f>
        <v>340181.62935269123</v>
      </c>
      <c r="F230" s="139">
        <f>+'St 1.1'!F230+'St 1.2'!F230+'St 1.3'!F230</f>
        <v>403093.61611176206</v>
      </c>
      <c r="G230" s="139">
        <f>+'St 1.1'!G230+'St 1.2'!G230+'St 1.3'!G230</f>
        <v>620224.20354858553</v>
      </c>
      <c r="H230" s="139">
        <f>+'St 1.1'!H230+'St 1.2'!H230+'St 1.3'!H230</f>
        <v>704345.1926428047</v>
      </c>
      <c r="I230" s="139">
        <f>+'St 1.1'!I230+'St 1.2'!I230+'St 1.3'!I230</f>
        <v>872842.01445999451</v>
      </c>
      <c r="J230" s="139">
        <f>+'St 1.1'!J230+'St 1.2'!J230+'St 1.3'!J230</f>
        <v>943726.4386263655</v>
      </c>
      <c r="K230" s="139">
        <f>+'St 1.1'!K230+'St 1.2'!K230+'St 1.3'!K230</f>
        <v>1114223.0407137563</v>
      </c>
      <c r="L230" s="139">
        <f>+'St 1.1'!L230+'St 1.2'!L230+'St 1.3'!L230</f>
        <v>1337736.5444579415</v>
      </c>
      <c r="M230" s="139">
        <f>+'St 1.1'!M230+'St 1.2'!M230+'St 1.3'!M230</f>
        <v>1299242.0789876697</v>
      </c>
      <c r="N230" s="146"/>
      <c r="O230" s="147">
        <f>+'St 1.1'!O230+'St 1.2'!O230+'St 1.3'!O230</f>
        <v>-29649.058079861785</v>
      </c>
      <c r="P230" s="147">
        <f>+'St 1.1'!P230+'St 1.2'!P230+'St 1.3'!P230</f>
        <v>61319.544720170816</v>
      </c>
      <c r="Q230" s="147">
        <f>+'St 1.1'!Q230+'St 1.2'!Q230+'St 1.3'!Q230</f>
        <v>216686.88800742343</v>
      </c>
      <c r="R230" s="147">
        <f>+'St 1.1'!R230+'St 1.2'!R230+'St 1.3'!R230</f>
        <v>84219.459051319165</v>
      </c>
      <c r="S230" s="147">
        <f>+'St 1.1'!S230+'St 1.2'!S230+'St 1.3'!S230</f>
        <v>168902.20932038978</v>
      </c>
      <c r="T230" s="147">
        <f>+'St 1.1'!T230+'St 1.2'!T230+'St 1.3'!T230</f>
        <v>69365.313760470977</v>
      </c>
      <c r="U230" s="147">
        <f>+'St 1.1'!U230+'St 1.2'!U230+'St 1.3'!U230</f>
        <v>168734.22264989102</v>
      </c>
      <c r="V230" s="147">
        <f>+'St 1.1'!V230+'St 1.2'!V230+'St 1.3'!V230</f>
        <v>224597.143141785</v>
      </c>
      <c r="W230" s="147">
        <f>+'St 1.1'!W230+'St 1.2'!W230+'St 1.3'!W230</f>
        <v>-36919.881692171941</v>
      </c>
      <c r="X230" s="141"/>
      <c r="Y230" s="147">
        <f>+'St 1.1'!Y230+'St 1.2'!Y230+'St 1.3'!Y230</f>
        <v>0</v>
      </c>
      <c r="Z230" s="147">
        <f>+'St 1.1'!Z230+'St 1.2'!Z230+'St 1.3'!Z230</f>
        <v>0</v>
      </c>
      <c r="AA230" s="147">
        <f>+'St 1.1'!AA230+'St 1.2'!AA230+'St 1.3'!AA230</f>
        <v>0</v>
      </c>
      <c r="AB230" s="147">
        <f>+'St 1.1'!AB230+'St 1.2'!AB230+'St 1.3'!AB230</f>
        <v>0</v>
      </c>
      <c r="AC230" s="147">
        <f>+'St 1.1'!AC230+'St 1.2'!AC230+'St 1.3'!AC230</f>
        <v>0</v>
      </c>
      <c r="AD230" s="147">
        <f>+'St 1.1'!AD230+'St 1.2'!AD230+'St 1.3'!AD230</f>
        <v>0</v>
      </c>
      <c r="AE230" s="147">
        <f>+'St 1.1'!AE230+'St 1.2'!AE230+'St 1.3'!AE230</f>
        <v>0</v>
      </c>
      <c r="AF230" s="147">
        <f>+'St 1.1'!AF230+'St 1.2'!AF230+'St 1.3'!AF230</f>
        <v>0</v>
      </c>
      <c r="AG230" s="147">
        <f>+'St 1.1'!AG230+'St 1.2'!AG230+'St 1.3'!AG230</f>
        <v>0</v>
      </c>
    </row>
    <row r="231" spans="1:33" s="45" customFormat="1">
      <c r="A231" s="38"/>
      <c r="B231" s="5" t="s">
        <v>96</v>
      </c>
      <c r="C231" s="2"/>
      <c r="D231" s="139">
        <f>+'St 1.1'!D231+'St 1.2'!D231+'St 1.3'!D231</f>
        <v>0</v>
      </c>
      <c r="E231" s="139">
        <f>+'St 1.1'!E231+'St 1.2'!E231+'St 1.3'!E231</f>
        <v>0</v>
      </c>
      <c r="F231" s="139">
        <f>+'St 1.1'!F231+'St 1.2'!F231+'St 1.3'!F231</f>
        <v>0</v>
      </c>
      <c r="G231" s="139">
        <f>+'St 1.1'!G231+'St 1.2'!G231+'St 1.3'!G231</f>
        <v>0</v>
      </c>
      <c r="H231" s="139">
        <f>+'St 1.1'!H231+'St 1.2'!H231+'St 1.3'!H231</f>
        <v>0</v>
      </c>
      <c r="I231" s="139">
        <f>+'St 1.1'!I231+'St 1.2'!I231+'St 1.3'!I231</f>
        <v>0</v>
      </c>
      <c r="J231" s="139">
        <f>+'St 1.1'!J231+'St 1.2'!J231+'St 1.3'!J231</f>
        <v>0</v>
      </c>
      <c r="K231" s="139">
        <f>+'St 1.1'!K231+'St 1.2'!K231+'St 1.3'!K231</f>
        <v>0</v>
      </c>
      <c r="L231" s="139">
        <f>+'St 1.1'!L231+'St 1.2'!L231+'St 1.3'!L231</f>
        <v>0</v>
      </c>
      <c r="M231" s="139">
        <f>+'St 1.1'!M231+'St 1.2'!M231+'St 1.3'!M231</f>
        <v>0</v>
      </c>
      <c r="N231" s="140"/>
      <c r="O231" s="139">
        <f>+'St 1.1'!O231+'St 1.2'!O231+'St 1.3'!O231</f>
        <v>0</v>
      </c>
      <c r="P231" s="139">
        <f>+'St 1.1'!P231+'St 1.2'!P231+'St 1.3'!P231</f>
        <v>0</v>
      </c>
      <c r="Q231" s="139">
        <f>+'St 1.1'!Q231+'St 1.2'!Q231+'St 1.3'!Q231</f>
        <v>0</v>
      </c>
      <c r="R231" s="139">
        <f>+'St 1.1'!R231+'St 1.2'!R231+'St 1.3'!R231</f>
        <v>0</v>
      </c>
      <c r="S231" s="139">
        <f>+'St 1.1'!S231+'St 1.2'!S231+'St 1.3'!S231</f>
        <v>0</v>
      </c>
      <c r="T231" s="139">
        <f>+'St 1.1'!T231+'St 1.2'!T231+'St 1.3'!T231</f>
        <v>0</v>
      </c>
      <c r="U231" s="139">
        <f>+'St 1.1'!U231+'St 1.2'!U231+'St 1.3'!U231</f>
        <v>0</v>
      </c>
      <c r="V231" s="139">
        <f>+'St 1.1'!V231+'St 1.2'!V231+'St 1.3'!V231</f>
        <v>0</v>
      </c>
      <c r="W231" s="139">
        <f>+'St 1.1'!W231+'St 1.2'!W231+'St 1.3'!W231</f>
        <v>0</v>
      </c>
      <c r="X231" s="141"/>
      <c r="Y231" s="147">
        <f>+'St 1.1'!Y231+'St 1.2'!Y231+'St 1.3'!Y231</f>
        <v>0</v>
      </c>
      <c r="Z231" s="147">
        <f>+'St 1.1'!Z231+'St 1.2'!Z231+'St 1.3'!Z231</f>
        <v>0</v>
      </c>
      <c r="AA231" s="147">
        <f>+'St 1.1'!AA231+'St 1.2'!AA231+'St 1.3'!AA231</f>
        <v>0</v>
      </c>
      <c r="AB231" s="147">
        <f>+'St 1.1'!AB231+'St 1.2'!AB231+'St 1.3'!AB231</f>
        <v>0</v>
      </c>
      <c r="AC231" s="147">
        <f>+'St 1.1'!AC231+'St 1.2'!AC231+'St 1.3'!AC231</f>
        <v>0</v>
      </c>
      <c r="AD231" s="147">
        <f>+'St 1.1'!AD231+'St 1.2'!AD231+'St 1.3'!AD231</f>
        <v>0</v>
      </c>
      <c r="AE231" s="147">
        <f>+'St 1.1'!AE231+'St 1.2'!AE231+'St 1.3'!AE231</f>
        <v>0</v>
      </c>
      <c r="AF231" s="147">
        <f>+'St 1.1'!AF231+'St 1.2'!AF231+'St 1.3'!AF231</f>
        <v>0</v>
      </c>
      <c r="AG231" s="147">
        <f>+'St 1.1'!AG231+'St 1.2'!AG231+'St 1.3'!AG231</f>
        <v>0</v>
      </c>
    </row>
    <row r="232" spans="1:33" s="45" customFormat="1">
      <c r="A232" s="38"/>
      <c r="B232" s="5" t="s">
        <v>100</v>
      </c>
      <c r="C232" s="2"/>
      <c r="D232" s="139">
        <f>+'St 1.1'!D232+'St 1.2'!D232+'St 1.3'!D232</f>
        <v>17367741.948738456</v>
      </c>
      <c r="E232" s="139">
        <f>+'St 1.1'!E232+'St 1.2'!E232+'St 1.3'!E232</f>
        <v>19801892.675958402</v>
      </c>
      <c r="F232" s="139">
        <f>+'St 1.1'!F232+'St 1.2'!F232+'St 1.3'!F232</f>
        <v>22390183.155105464</v>
      </c>
      <c r="G232" s="139">
        <f>+'St 1.1'!G232+'St 1.2'!G232+'St 1.3'!G232</f>
        <v>25163521.174416408</v>
      </c>
      <c r="H232" s="139">
        <f>+'St 1.1'!H232+'St 1.2'!H232+'St 1.3'!H232</f>
        <v>27702316.592057426</v>
      </c>
      <c r="I232" s="139">
        <f>+'St 1.1'!I232+'St 1.2'!I232+'St 1.3'!I232</f>
        <v>31032352.864431191</v>
      </c>
      <c r="J232" s="139">
        <f>+'St 1.1'!J232+'St 1.2'!J232+'St 1.3'!J232</f>
        <v>34929094.223702818</v>
      </c>
      <c r="K232" s="139">
        <f>+'St 1.1'!K232+'St 1.2'!K232+'St 1.3'!K232</f>
        <v>38686995.684949286</v>
      </c>
      <c r="L232" s="139">
        <f>+'St 1.1'!L232+'St 1.2'!L232+'St 1.3'!L232</f>
        <v>42247345.682830513</v>
      </c>
      <c r="M232" s="139">
        <f>+'St 1.1'!M232+'St 1.2'!M232+'St 1.3'!M232</f>
        <v>47933975.543050557</v>
      </c>
      <c r="N232" s="140"/>
      <c r="O232" s="139">
        <f>+'St 1.1'!O232+'St 1.2'!O232+'St 1.3'!O232</f>
        <v>2272220.1023483844</v>
      </c>
      <c r="P232" s="139">
        <f>+'St 1.1'!P232+'St 1.2'!P232+'St 1.3'!P232</f>
        <v>2311010.5431710486</v>
      </c>
      <c r="Q232" s="139">
        <f>+'St 1.1'!Q232+'St 1.2'!Q232+'St 1.3'!Q232</f>
        <v>2492928.6648825523</v>
      </c>
      <c r="R232" s="139">
        <f>+'St 1.1'!R232+'St 1.2'!R232+'St 1.3'!R232</f>
        <v>2268374.7874075435</v>
      </c>
      <c r="S232" s="139">
        <f>+'St 1.1'!S232+'St 1.2'!S232+'St 1.3'!S232</f>
        <v>3157330.7960829944</v>
      </c>
      <c r="T232" s="139">
        <f>+'St 1.1'!T232+'St 1.2'!T232+'St 1.3'!T232</f>
        <v>3566867.064870731</v>
      </c>
      <c r="U232" s="139">
        <f>+'St 1.1'!U232+'St 1.2'!U232+'St 1.3'!U232</f>
        <v>3273965.8461786602</v>
      </c>
      <c r="V232" s="139">
        <f>+'St 1.1'!V232+'St 1.2'!V232+'St 1.3'!V232</f>
        <v>3442685.9906891976</v>
      </c>
      <c r="W232" s="139">
        <f>+'St 1.1'!W232+'St 1.2'!W232+'St 1.3'!W232</f>
        <v>4747536.107137857</v>
      </c>
      <c r="X232" s="141"/>
      <c r="Y232" s="147">
        <f>+'St 1.1'!Y232+'St 1.2'!Y232+'St 1.3'!Y232</f>
        <v>175021.00638028845</v>
      </c>
      <c r="Z232" s="147">
        <f>+'St 1.1'!Z232+'St 1.2'!Z232+'St 1.3'!Z232</f>
        <v>297919.34781817382</v>
      </c>
      <c r="AA232" s="147">
        <f>+'St 1.1'!AA232+'St 1.2'!AA232+'St 1.3'!AA232</f>
        <v>307041.76440920879</v>
      </c>
      <c r="AB232" s="147">
        <f>+'St 1.1'!AB232+'St 1.2'!AB232+'St 1.3'!AB232</f>
        <v>321544.22083070059</v>
      </c>
      <c r="AC232" s="147">
        <f>+'St 1.1'!AC232+'St 1.2'!AC232+'St 1.3'!AC232</f>
        <v>280686.70426271547</v>
      </c>
      <c r="AD232" s="147">
        <f>+'St 1.1'!AD232+'St 1.2'!AD232+'St 1.3'!AD232</f>
        <v>396528.49325862143</v>
      </c>
      <c r="AE232" s="147">
        <f>+'St 1.1'!AE232+'St 1.2'!AE232+'St 1.3'!AE232</f>
        <v>532147.16634611762</v>
      </c>
      <c r="AF232" s="147">
        <f>+'St 1.1'!AF232+'St 1.2'!AF232+'St 1.3'!AF232</f>
        <v>125362.62226552446</v>
      </c>
      <c r="AG232" s="147">
        <f>+'St 1.1'!AG232+'St 1.2'!AG232+'St 1.3'!AG232</f>
        <v>930437.03252794477</v>
      </c>
    </row>
  </sheetData>
  <mergeCells count="13">
    <mergeCell ref="D120:M120"/>
    <mergeCell ref="D121:M121"/>
    <mergeCell ref="O120:W120"/>
    <mergeCell ref="O121:W121"/>
    <mergeCell ref="Y120:AG120"/>
    <mergeCell ref="Y121:AG121"/>
    <mergeCell ref="Y119:AA119"/>
    <mergeCell ref="D3:M3"/>
    <mergeCell ref="D4:M4"/>
    <mergeCell ref="O3:W3"/>
    <mergeCell ref="O4:W4"/>
    <mergeCell ref="Y3:AG3"/>
    <mergeCell ref="Y4:AG4"/>
  </mergeCells>
  <hyperlinks>
    <hyperlink ref="A1" location="Index!A1" display="Index" xr:uid="{50854D25-9AFE-4154-BB09-90E8FCAAE36E}"/>
  </hyperlinks>
  <pageMargins left="0.25" right="0.25" top="0.75" bottom="0.75" header="0.3" footer="0.3"/>
  <pageSetup scale="65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F232"/>
  <sheetViews>
    <sheetView zoomScale="62" zoomScaleNormal="62" workbookViewId="0">
      <pane xSplit="3" ySplit="5" topLeftCell="D6" activePane="bottomRight" state="frozen"/>
      <selection activeCell="O120" sqref="O120:W232"/>
      <selection pane="topRight" activeCell="O120" sqref="O120:W232"/>
      <selection pane="bottomLeft" activeCell="O120" sqref="O120:W232"/>
      <selection pane="bottomRight"/>
    </sheetView>
  </sheetViews>
  <sheetFormatPr defaultColWidth="26.1796875" defaultRowHeight="14"/>
  <cols>
    <col min="1" max="1" width="6.453125" style="42" customWidth="1"/>
    <col min="2" max="2" width="72.90625" style="39" customWidth="1"/>
    <col min="3" max="3" width="11.1796875" style="40" customWidth="1"/>
    <col min="4" max="13" width="15.6328125" style="40" customWidth="1"/>
    <col min="14" max="14" width="8.08984375" style="41" customWidth="1"/>
    <col min="15" max="16" width="13.90625" style="41" customWidth="1"/>
    <col min="17" max="18" width="13.90625" style="40" customWidth="1"/>
    <col min="19" max="23" width="13.90625" style="39" customWidth="1"/>
    <col min="24" max="24" width="26.1796875" style="39"/>
    <col min="25" max="32" width="12.81640625" style="39" customWidth="1"/>
    <col min="33" max="16384" width="26.1796875" style="39"/>
  </cols>
  <sheetData>
    <row r="1" spans="1:32">
      <c r="A1" s="205" t="s">
        <v>315</v>
      </c>
    </row>
    <row r="2" spans="1:32" s="45" customFormat="1">
      <c r="A2" s="38"/>
      <c r="B2" s="196" t="s">
        <v>278</v>
      </c>
      <c r="C2" s="185"/>
      <c r="D2" s="52"/>
      <c r="E2" s="52"/>
      <c r="F2" s="52"/>
      <c r="G2" s="52"/>
      <c r="H2" s="52"/>
      <c r="I2" s="52"/>
      <c r="J2" s="52"/>
      <c r="K2" s="108"/>
      <c r="L2" s="165"/>
      <c r="M2" s="272"/>
      <c r="N2" s="83"/>
      <c r="O2" s="72"/>
      <c r="P2" s="72"/>
      <c r="Q2" s="71"/>
      <c r="R2" s="71"/>
    </row>
    <row r="3" spans="1:32" s="45" customFormat="1" ht="27" customHeight="1">
      <c r="A3" s="38"/>
      <c r="B3" s="103"/>
      <c r="C3" s="130" t="s">
        <v>251</v>
      </c>
      <c r="D3" s="324" t="s">
        <v>55</v>
      </c>
      <c r="E3" s="324"/>
      <c r="F3" s="324"/>
      <c r="G3" s="324"/>
      <c r="H3" s="324"/>
      <c r="I3" s="324"/>
      <c r="J3" s="324"/>
      <c r="K3" s="324"/>
      <c r="L3" s="324"/>
      <c r="M3" s="324"/>
      <c r="N3" s="77"/>
      <c r="O3" s="326" t="s">
        <v>226</v>
      </c>
      <c r="P3" s="326"/>
      <c r="Q3" s="326"/>
      <c r="R3" s="326"/>
      <c r="S3" s="326"/>
      <c r="T3" s="326"/>
      <c r="U3" s="326"/>
      <c r="V3" s="326"/>
      <c r="W3" s="326"/>
      <c r="Y3" s="72"/>
      <c r="Z3" s="187"/>
      <c r="AA3" s="187"/>
      <c r="AB3" s="187"/>
      <c r="AC3" s="187"/>
      <c r="AD3" s="187"/>
      <c r="AE3" s="187"/>
      <c r="AF3" s="187"/>
    </row>
    <row r="4" spans="1:32" s="45" customFormat="1" ht="14.5" customHeight="1">
      <c r="A4" s="38"/>
      <c r="B4" s="135"/>
      <c r="C4" s="101"/>
      <c r="D4" s="325" t="s">
        <v>318</v>
      </c>
      <c r="E4" s="325"/>
      <c r="F4" s="325"/>
      <c r="G4" s="325"/>
      <c r="H4" s="325"/>
      <c r="I4" s="325"/>
      <c r="J4" s="325"/>
      <c r="K4" s="325"/>
      <c r="L4" s="325"/>
      <c r="M4" s="325"/>
      <c r="N4" s="77"/>
      <c r="O4" s="331" t="s">
        <v>318</v>
      </c>
      <c r="P4" s="331"/>
      <c r="Q4" s="331"/>
      <c r="R4" s="331"/>
      <c r="S4" s="331"/>
      <c r="T4" s="331"/>
      <c r="U4" s="331"/>
      <c r="V4" s="331"/>
      <c r="W4" s="331"/>
      <c r="Y4" s="168"/>
      <c r="Z4" s="169"/>
      <c r="AA4" s="169"/>
      <c r="AB4" s="169"/>
      <c r="AC4" s="169"/>
      <c r="AD4" s="169"/>
      <c r="AE4" s="169"/>
      <c r="AF4" s="169"/>
    </row>
    <row r="5" spans="1:32" s="45" customFormat="1">
      <c r="A5" s="38"/>
      <c r="B5" s="107" t="s">
        <v>323</v>
      </c>
      <c r="C5" s="46"/>
      <c r="D5" s="186" t="s">
        <v>1</v>
      </c>
      <c r="E5" s="186" t="s">
        <v>2</v>
      </c>
      <c r="F5" s="186" t="s">
        <v>3</v>
      </c>
      <c r="G5" s="186" t="s">
        <v>4</v>
      </c>
      <c r="H5" s="186" t="s">
        <v>104</v>
      </c>
      <c r="I5" s="186" t="s">
        <v>105</v>
      </c>
      <c r="J5" s="186" t="s">
        <v>111</v>
      </c>
      <c r="K5" s="186" t="s">
        <v>268</v>
      </c>
      <c r="L5" s="186" t="s">
        <v>285</v>
      </c>
      <c r="M5" s="186" t="s">
        <v>367</v>
      </c>
      <c r="N5" s="73"/>
      <c r="O5" s="186" t="s">
        <v>2</v>
      </c>
      <c r="P5" s="186" t="s">
        <v>3</v>
      </c>
      <c r="Q5" s="186" t="s">
        <v>4</v>
      </c>
      <c r="R5" s="186" t="s">
        <v>104</v>
      </c>
      <c r="S5" s="186" t="s">
        <v>105</v>
      </c>
      <c r="T5" s="186" t="s">
        <v>111</v>
      </c>
      <c r="U5" s="186" t="s">
        <v>268</v>
      </c>
      <c r="V5" s="186" t="s">
        <v>285</v>
      </c>
      <c r="W5" s="186" t="s">
        <v>367</v>
      </c>
      <c r="Y5" s="180"/>
      <c r="Z5" s="180"/>
      <c r="AA5" s="180"/>
      <c r="AB5" s="180"/>
      <c r="AC5" s="180"/>
      <c r="AD5" s="180"/>
      <c r="AE5" s="180"/>
      <c r="AF5" s="180"/>
    </row>
    <row r="6" spans="1:32" s="45" customFormat="1">
      <c r="A6" s="38"/>
      <c r="B6" s="29" t="s">
        <v>5</v>
      </c>
      <c r="C6" s="209" t="s">
        <v>290</v>
      </c>
      <c r="D6" s="142">
        <v>0</v>
      </c>
      <c r="E6" s="142">
        <v>0</v>
      </c>
      <c r="F6" s="139">
        <v>0</v>
      </c>
      <c r="G6" s="139">
        <v>0</v>
      </c>
      <c r="H6" s="139">
        <v>0</v>
      </c>
      <c r="I6" s="139">
        <v>0</v>
      </c>
      <c r="J6" s="139">
        <v>0</v>
      </c>
      <c r="K6" s="139">
        <v>0</v>
      </c>
      <c r="L6" s="139">
        <v>0</v>
      </c>
      <c r="M6" s="139">
        <v>0</v>
      </c>
      <c r="N6" s="146"/>
      <c r="O6" s="139">
        <v>0</v>
      </c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49"/>
      <c r="Y6" s="149"/>
      <c r="Z6" s="149"/>
      <c r="AA6" s="149"/>
      <c r="AB6" s="149"/>
      <c r="AC6" s="149"/>
      <c r="AD6" s="149"/>
      <c r="AE6" s="149"/>
      <c r="AF6" s="149"/>
    </row>
    <row r="7" spans="1:32">
      <c r="B7" s="1" t="s">
        <v>35</v>
      </c>
      <c r="C7" s="210" t="s">
        <v>291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3"/>
      <c r="O7" s="142">
        <v>0</v>
      </c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50"/>
      <c r="Y7" s="150"/>
      <c r="Z7" s="150"/>
      <c r="AA7" s="150"/>
      <c r="AB7" s="150"/>
      <c r="AC7" s="150"/>
      <c r="AD7" s="150"/>
      <c r="AE7" s="150"/>
      <c r="AF7" s="150"/>
    </row>
    <row r="8" spans="1:32">
      <c r="B8" s="1" t="s">
        <v>36</v>
      </c>
      <c r="C8" s="210" t="s">
        <v>292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3"/>
      <c r="O8" s="142">
        <v>0</v>
      </c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50"/>
      <c r="Y8" s="150"/>
      <c r="Z8" s="150"/>
      <c r="AA8" s="150"/>
      <c r="AB8" s="150"/>
      <c r="AC8" s="150"/>
      <c r="AD8" s="150"/>
      <c r="AE8" s="150"/>
      <c r="AF8" s="150"/>
    </row>
    <row r="9" spans="1:32" s="45" customFormat="1">
      <c r="A9" s="38"/>
      <c r="B9" s="29" t="s">
        <v>6</v>
      </c>
      <c r="C9" s="209" t="s">
        <v>293</v>
      </c>
      <c r="D9" s="142">
        <v>274054.44400957733</v>
      </c>
      <c r="E9" s="142">
        <v>330233.69929999998</v>
      </c>
      <c r="F9" s="139">
        <v>382590.20210000005</v>
      </c>
      <c r="G9" s="139">
        <v>351808.21180000005</v>
      </c>
      <c r="H9" s="139">
        <v>402175.64069999987</v>
      </c>
      <c r="I9" s="139">
        <v>457334.35169999994</v>
      </c>
      <c r="J9" s="139">
        <v>570696.31979999994</v>
      </c>
      <c r="K9" s="139">
        <v>674088.3888999999</v>
      </c>
      <c r="L9" s="139">
        <v>729709.7</v>
      </c>
      <c r="M9" s="139">
        <v>747164.09949235828</v>
      </c>
      <c r="N9" s="146"/>
      <c r="O9" s="139">
        <v>56179.255290422676</v>
      </c>
      <c r="P9" s="139">
        <v>52356.502800000089</v>
      </c>
      <c r="Q9" s="139">
        <v>-30781.990300000052</v>
      </c>
      <c r="R9" s="139">
        <v>50367.428899999868</v>
      </c>
      <c r="S9" s="139">
        <v>55158.711000000039</v>
      </c>
      <c r="T9" s="139">
        <v>113361.96810000001</v>
      </c>
      <c r="U9" s="139">
        <v>103392.06909999994</v>
      </c>
      <c r="V9" s="139">
        <v>55621.311100000094</v>
      </c>
      <c r="W9" s="139">
        <v>17454.399492358243</v>
      </c>
      <c r="X9" s="149"/>
      <c r="Y9" s="149"/>
      <c r="Z9" s="149"/>
      <c r="AA9" s="149"/>
      <c r="AB9" s="149"/>
      <c r="AC9" s="149"/>
      <c r="AD9" s="149"/>
      <c r="AE9" s="149"/>
      <c r="AF9" s="149"/>
    </row>
    <row r="10" spans="1:32" s="45" customFormat="1">
      <c r="A10" s="38"/>
      <c r="B10" s="31" t="s">
        <v>7</v>
      </c>
      <c r="C10" s="209" t="s">
        <v>294</v>
      </c>
      <c r="D10" s="142">
        <v>0</v>
      </c>
      <c r="E10" s="142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46"/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49"/>
      <c r="Y10" s="149"/>
      <c r="Z10" s="149"/>
      <c r="AA10" s="149"/>
      <c r="AB10" s="149"/>
      <c r="AC10" s="149"/>
      <c r="AD10" s="149"/>
      <c r="AE10" s="149"/>
      <c r="AF10" s="149"/>
    </row>
    <row r="11" spans="1:32">
      <c r="A11" s="50"/>
      <c r="B11" s="208" t="s">
        <v>40</v>
      </c>
      <c r="C11" s="219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3"/>
      <c r="O11" s="142">
        <v>0</v>
      </c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50"/>
      <c r="Y11" s="150"/>
      <c r="Z11" s="150"/>
      <c r="AA11" s="150"/>
      <c r="AB11" s="150"/>
      <c r="AC11" s="150"/>
      <c r="AD11" s="150"/>
      <c r="AE11" s="150"/>
      <c r="AF11" s="150"/>
    </row>
    <row r="12" spans="1:32">
      <c r="A12" s="50"/>
      <c r="B12" s="6" t="s">
        <v>41</v>
      </c>
      <c r="C12" s="219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3"/>
      <c r="O12" s="142">
        <v>0</v>
      </c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50"/>
      <c r="Y12" s="150"/>
      <c r="Z12" s="150"/>
      <c r="AA12" s="150"/>
      <c r="AB12" s="150"/>
      <c r="AC12" s="150"/>
      <c r="AD12" s="150"/>
      <c r="AE12" s="150"/>
      <c r="AF12" s="150"/>
    </row>
    <row r="13" spans="1:32">
      <c r="A13" s="50"/>
      <c r="B13" s="6" t="s">
        <v>42</v>
      </c>
      <c r="C13" s="219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3"/>
      <c r="O13" s="142">
        <v>0</v>
      </c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50"/>
      <c r="Y13" s="150"/>
      <c r="Z13" s="150"/>
      <c r="AA13" s="150"/>
      <c r="AB13" s="150"/>
      <c r="AC13" s="150"/>
      <c r="AD13" s="150"/>
      <c r="AE13" s="150"/>
      <c r="AF13" s="150"/>
    </row>
    <row r="14" spans="1:32">
      <c r="A14" s="50"/>
      <c r="B14" s="6" t="s">
        <v>43</v>
      </c>
      <c r="C14" s="219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3"/>
      <c r="O14" s="142">
        <v>0</v>
      </c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50"/>
      <c r="Y14" s="150"/>
      <c r="Z14" s="150"/>
      <c r="AA14" s="150"/>
      <c r="AB14" s="150"/>
      <c r="AC14" s="150"/>
      <c r="AD14" s="150"/>
      <c r="AE14" s="150"/>
      <c r="AF14" s="150"/>
    </row>
    <row r="15" spans="1:32">
      <c r="A15" s="50"/>
      <c r="B15" s="6" t="s">
        <v>44</v>
      </c>
      <c r="C15" s="219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3"/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50"/>
      <c r="Y15" s="150"/>
      <c r="Z15" s="150"/>
      <c r="AA15" s="150"/>
      <c r="AB15" s="150"/>
      <c r="AC15" s="150"/>
      <c r="AD15" s="150"/>
      <c r="AE15" s="150"/>
      <c r="AF15" s="150"/>
    </row>
    <row r="16" spans="1:32">
      <c r="A16" s="50"/>
      <c r="B16" s="7" t="s">
        <v>45</v>
      </c>
      <c r="C16" s="219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3"/>
      <c r="O16" s="142">
        <v>0</v>
      </c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50"/>
      <c r="Y16" s="150"/>
      <c r="Z16" s="150"/>
      <c r="AA16" s="150"/>
      <c r="AB16" s="150"/>
      <c r="AC16" s="150"/>
      <c r="AD16" s="150"/>
      <c r="AE16" s="150"/>
      <c r="AF16" s="150"/>
    </row>
    <row r="17" spans="1:32">
      <c r="A17" s="50"/>
      <c r="B17" s="7" t="s">
        <v>46</v>
      </c>
      <c r="C17" s="219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3"/>
      <c r="O17" s="142">
        <v>0</v>
      </c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50"/>
      <c r="Y17" s="150"/>
      <c r="Z17" s="150"/>
      <c r="AA17" s="150"/>
      <c r="AB17" s="150"/>
      <c r="AC17" s="150"/>
      <c r="AD17" s="150"/>
      <c r="AE17" s="150"/>
      <c r="AF17" s="150"/>
    </row>
    <row r="18" spans="1:32">
      <c r="A18" s="50"/>
      <c r="B18" s="6" t="s">
        <v>317</v>
      </c>
      <c r="C18" s="219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3"/>
      <c r="O18" s="142">
        <v>0</v>
      </c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50"/>
      <c r="Y18" s="150"/>
      <c r="Z18" s="150"/>
      <c r="AA18" s="150"/>
      <c r="AB18" s="150"/>
      <c r="AC18" s="150"/>
      <c r="AD18" s="150"/>
      <c r="AE18" s="150"/>
      <c r="AF18" s="150"/>
    </row>
    <row r="19" spans="1:32">
      <c r="A19" s="50"/>
      <c r="B19" s="6" t="s">
        <v>108</v>
      </c>
      <c r="C19" s="210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3"/>
      <c r="O19" s="142">
        <v>0</v>
      </c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50"/>
      <c r="Y19" s="150"/>
      <c r="Z19" s="150"/>
      <c r="AA19" s="150"/>
      <c r="AB19" s="150"/>
      <c r="AC19" s="150"/>
      <c r="AD19" s="150"/>
      <c r="AE19" s="150"/>
      <c r="AF19" s="150"/>
    </row>
    <row r="20" spans="1:32">
      <c r="A20" s="50"/>
      <c r="B20" s="6" t="s">
        <v>48</v>
      </c>
      <c r="C20" s="219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8"/>
      <c r="O20" s="142">
        <v>0</v>
      </c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50"/>
      <c r="Y20" s="150"/>
      <c r="Z20" s="150"/>
      <c r="AA20" s="150"/>
      <c r="AB20" s="150"/>
      <c r="AC20" s="150"/>
      <c r="AD20" s="150"/>
      <c r="AE20" s="150"/>
      <c r="AF20" s="150"/>
    </row>
    <row r="21" spans="1:32">
      <c r="A21" s="50"/>
      <c r="B21" s="6" t="s">
        <v>325</v>
      </c>
      <c r="C21" s="219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3"/>
      <c r="O21" s="142">
        <v>0</v>
      </c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50"/>
      <c r="Y21" s="150"/>
      <c r="Z21" s="150"/>
      <c r="AA21" s="150"/>
      <c r="AB21" s="150"/>
      <c r="AC21" s="150"/>
      <c r="AD21" s="150"/>
      <c r="AE21" s="150"/>
      <c r="AF21" s="150"/>
    </row>
    <row r="22" spans="1:32">
      <c r="A22" s="50"/>
      <c r="B22" s="8" t="s">
        <v>101</v>
      </c>
      <c r="C22" s="219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3"/>
      <c r="O22" s="142">
        <v>0</v>
      </c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50"/>
      <c r="Y22" s="150"/>
      <c r="Z22" s="150"/>
      <c r="AA22" s="150"/>
      <c r="AB22" s="150"/>
      <c r="AC22" s="150"/>
      <c r="AD22" s="150"/>
      <c r="AE22" s="150"/>
      <c r="AF22" s="150"/>
    </row>
    <row r="23" spans="1:32" s="45" customFormat="1">
      <c r="A23" s="38"/>
      <c r="B23" s="31" t="s">
        <v>8</v>
      </c>
      <c r="C23" s="209" t="s">
        <v>295</v>
      </c>
      <c r="D23" s="142">
        <v>274054.44400957733</v>
      </c>
      <c r="E23" s="142">
        <v>330233.69929999998</v>
      </c>
      <c r="F23" s="139">
        <v>382590.20210000005</v>
      </c>
      <c r="G23" s="139">
        <v>351808.21180000005</v>
      </c>
      <c r="H23" s="139">
        <v>402175.64069999987</v>
      </c>
      <c r="I23" s="139">
        <v>457334.35169999994</v>
      </c>
      <c r="J23" s="139">
        <v>570696.31979999994</v>
      </c>
      <c r="K23" s="139">
        <v>674088.3888999999</v>
      </c>
      <c r="L23" s="139">
        <v>729709.7</v>
      </c>
      <c r="M23" s="139">
        <v>747164.09949235828</v>
      </c>
      <c r="N23" s="146"/>
      <c r="O23" s="139">
        <v>56179.255290422676</v>
      </c>
      <c r="P23" s="139">
        <v>52356.502800000089</v>
      </c>
      <c r="Q23" s="139">
        <v>-30781.990300000052</v>
      </c>
      <c r="R23" s="139">
        <v>50367.428899999868</v>
      </c>
      <c r="S23" s="139">
        <v>55158.711000000039</v>
      </c>
      <c r="T23" s="139">
        <v>113361.96810000001</v>
      </c>
      <c r="U23" s="139">
        <v>103392.06909999994</v>
      </c>
      <c r="V23" s="139">
        <v>55621.311100000094</v>
      </c>
      <c r="W23" s="139">
        <v>17454.399492358243</v>
      </c>
      <c r="X23" s="149"/>
      <c r="Y23" s="149"/>
      <c r="Z23" s="149"/>
      <c r="AA23" s="149"/>
      <c r="AB23" s="149"/>
      <c r="AC23" s="149"/>
      <c r="AD23" s="149"/>
      <c r="AE23" s="149"/>
      <c r="AF23" s="149"/>
    </row>
    <row r="24" spans="1:32">
      <c r="B24" s="208" t="s">
        <v>40</v>
      </c>
      <c r="C24" s="219"/>
      <c r="D24" s="142">
        <v>274054.44400957733</v>
      </c>
      <c r="E24" s="142">
        <v>330233.69929999998</v>
      </c>
      <c r="F24" s="142">
        <v>382590.20210000005</v>
      </c>
      <c r="G24" s="142">
        <v>351808.21180000005</v>
      </c>
      <c r="H24" s="142">
        <v>402175.64069999987</v>
      </c>
      <c r="I24" s="142">
        <v>457334.35169999994</v>
      </c>
      <c r="J24" s="142">
        <v>570696.31979999994</v>
      </c>
      <c r="K24" s="142">
        <v>674088.3888999999</v>
      </c>
      <c r="L24" s="142">
        <v>729709.7</v>
      </c>
      <c r="M24" s="142">
        <v>747164.09949235828</v>
      </c>
      <c r="N24" s="143"/>
      <c r="O24" s="142">
        <v>56179.255290422676</v>
      </c>
      <c r="P24" s="142">
        <v>52356.502800000089</v>
      </c>
      <c r="Q24" s="142">
        <v>-30781.990300000052</v>
      </c>
      <c r="R24" s="142">
        <v>50367.428899999868</v>
      </c>
      <c r="S24" s="142">
        <v>55158.711000000039</v>
      </c>
      <c r="T24" s="142">
        <v>113361.96810000001</v>
      </c>
      <c r="U24" s="142">
        <v>103392.06909999994</v>
      </c>
      <c r="V24" s="142">
        <v>55621.311100000094</v>
      </c>
      <c r="W24" s="142">
        <v>17454.399492358243</v>
      </c>
      <c r="X24" s="150"/>
      <c r="Y24" s="150"/>
      <c r="Z24" s="150"/>
      <c r="AA24" s="150"/>
      <c r="AB24" s="150"/>
      <c r="AC24" s="150"/>
      <c r="AD24" s="150"/>
      <c r="AE24" s="150"/>
      <c r="AF24" s="150"/>
    </row>
    <row r="25" spans="1:32">
      <c r="B25" s="6" t="s">
        <v>41</v>
      </c>
      <c r="C25" s="219"/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3"/>
      <c r="O25" s="142">
        <v>0</v>
      </c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50"/>
      <c r="Y25" s="150"/>
      <c r="Z25" s="150"/>
      <c r="AA25" s="150"/>
      <c r="AB25" s="150"/>
      <c r="AC25" s="150"/>
      <c r="AD25" s="150"/>
      <c r="AE25" s="150"/>
      <c r="AF25" s="150"/>
    </row>
    <row r="26" spans="1:32">
      <c r="B26" s="6" t="s">
        <v>42</v>
      </c>
      <c r="C26" s="219"/>
      <c r="D26" s="142">
        <v>0</v>
      </c>
      <c r="E26" s="142">
        <v>0</v>
      </c>
      <c r="F26" s="142">
        <v>0</v>
      </c>
      <c r="G26" s="142">
        <v>0</v>
      </c>
      <c r="H26" s="142">
        <v>0</v>
      </c>
      <c r="I26" s="142">
        <v>0</v>
      </c>
      <c r="J26" s="142">
        <v>0</v>
      </c>
      <c r="K26" s="142">
        <v>0</v>
      </c>
      <c r="L26" s="142">
        <v>0</v>
      </c>
      <c r="M26" s="142">
        <v>0</v>
      </c>
      <c r="N26" s="143"/>
      <c r="O26" s="142">
        <v>0</v>
      </c>
      <c r="P26" s="142">
        <v>0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0</v>
      </c>
      <c r="W26" s="142">
        <v>0</v>
      </c>
      <c r="X26" s="150"/>
      <c r="Y26" s="150"/>
      <c r="Z26" s="150"/>
      <c r="AA26" s="150"/>
      <c r="AB26" s="150"/>
      <c r="AC26" s="150"/>
      <c r="AD26" s="150"/>
      <c r="AE26" s="150"/>
      <c r="AF26" s="150"/>
    </row>
    <row r="27" spans="1:32">
      <c r="B27" s="6" t="s">
        <v>43</v>
      </c>
      <c r="C27" s="219"/>
      <c r="D27" s="142">
        <v>0</v>
      </c>
      <c r="E27" s="142">
        <v>0</v>
      </c>
      <c r="F27" s="142">
        <v>0</v>
      </c>
      <c r="G27" s="142">
        <v>0</v>
      </c>
      <c r="H27" s="142">
        <v>0</v>
      </c>
      <c r="I27" s="142">
        <v>0</v>
      </c>
      <c r="J27" s="142">
        <v>0</v>
      </c>
      <c r="K27" s="142">
        <v>0</v>
      </c>
      <c r="L27" s="142">
        <v>0</v>
      </c>
      <c r="M27" s="142">
        <v>0</v>
      </c>
      <c r="N27" s="143"/>
      <c r="O27" s="142">
        <v>0</v>
      </c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0</v>
      </c>
      <c r="W27" s="142">
        <v>0</v>
      </c>
      <c r="X27" s="150"/>
      <c r="Y27" s="150"/>
      <c r="Z27" s="150"/>
      <c r="AA27" s="150"/>
      <c r="AB27" s="150"/>
      <c r="AC27" s="150"/>
      <c r="AD27" s="150"/>
      <c r="AE27" s="150"/>
      <c r="AF27" s="150"/>
    </row>
    <row r="28" spans="1:32">
      <c r="B28" s="6" t="s">
        <v>44</v>
      </c>
      <c r="C28" s="219"/>
      <c r="D28" s="142">
        <v>176165.71949583272</v>
      </c>
      <c r="E28" s="142">
        <v>225702.98243250363</v>
      </c>
      <c r="F28" s="142">
        <v>237493.75305227004</v>
      </c>
      <c r="G28" s="142">
        <v>193710.65516957297</v>
      </c>
      <c r="H28" s="142">
        <v>235214.33393314204</v>
      </c>
      <c r="I28" s="142">
        <v>245911.74485157666</v>
      </c>
      <c r="J28" s="142">
        <v>302771.93207946816</v>
      </c>
      <c r="K28" s="142">
        <v>351832.89749140985</v>
      </c>
      <c r="L28" s="142">
        <v>364696.96310945187</v>
      </c>
      <c r="M28" s="142">
        <v>363951.0893136012</v>
      </c>
      <c r="N28" s="143"/>
      <c r="O28" s="142">
        <v>49537.262936670915</v>
      </c>
      <c r="P28" s="142">
        <v>11790.770619766408</v>
      </c>
      <c r="Q28" s="142">
        <v>-43783.097882697075</v>
      </c>
      <c r="R28" s="142">
        <v>41503.678763569085</v>
      </c>
      <c r="S28" s="142">
        <v>10697.410918434616</v>
      </c>
      <c r="T28" s="142">
        <v>56860.187227891496</v>
      </c>
      <c r="U28" s="142">
        <v>49060.965411941695</v>
      </c>
      <c r="V28" s="142">
        <v>12864.065618042014</v>
      </c>
      <c r="W28" s="142">
        <v>-745.87379585068447</v>
      </c>
      <c r="X28" s="150"/>
      <c r="Y28" s="150"/>
      <c r="Z28" s="150"/>
      <c r="AA28" s="150"/>
      <c r="AB28" s="150"/>
      <c r="AC28" s="150"/>
      <c r="AD28" s="150"/>
      <c r="AE28" s="150"/>
      <c r="AF28" s="150"/>
    </row>
    <row r="29" spans="1:32">
      <c r="B29" s="7" t="s">
        <v>45</v>
      </c>
      <c r="C29" s="219"/>
      <c r="D29" s="142"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3"/>
      <c r="O29" s="142">
        <v>0</v>
      </c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50"/>
      <c r="Y29" s="150"/>
      <c r="Z29" s="150"/>
      <c r="AA29" s="150"/>
      <c r="AB29" s="150"/>
      <c r="AC29" s="150"/>
      <c r="AD29" s="150"/>
      <c r="AE29" s="150"/>
      <c r="AF29" s="150"/>
    </row>
    <row r="30" spans="1:32">
      <c r="B30" s="7" t="s">
        <v>46</v>
      </c>
      <c r="C30" s="219"/>
      <c r="D30" s="142">
        <v>176165.71949583272</v>
      </c>
      <c r="E30" s="142">
        <v>225702.98243250363</v>
      </c>
      <c r="F30" s="142">
        <v>237493.75305227004</v>
      </c>
      <c r="G30" s="142">
        <v>193710.65516957297</v>
      </c>
      <c r="H30" s="142">
        <v>235214.33393314204</v>
      </c>
      <c r="I30" s="142">
        <v>245911.74485157666</v>
      </c>
      <c r="J30" s="142">
        <v>302771.93207946816</v>
      </c>
      <c r="K30" s="142">
        <v>351832.89749140985</v>
      </c>
      <c r="L30" s="142">
        <v>364696.96310945187</v>
      </c>
      <c r="M30" s="142">
        <v>363951.0893136012</v>
      </c>
      <c r="N30" s="143"/>
      <c r="O30" s="142">
        <v>49537.262936670915</v>
      </c>
      <c r="P30" s="142">
        <v>11790.770619766408</v>
      </c>
      <c r="Q30" s="142">
        <v>-43783.097882697075</v>
      </c>
      <c r="R30" s="142">
        <v>41503.678763569085</v>
      </c>
      <c r="S30" s="142">
        <v>10697.410918434616</v>
      </c>
      <c r="T30" s="142">
        <v>56860.187227891496</v>
      </c>
      <c r="U30" s="142">
        <v>49060.965411941695</v>
      </c>
      <c r="V30" s="142">
        <v>12864.065618042014</v>
      </c>
      <c r="W30" s="142">
        <v>-745.87379585068447</v>
      </c>
      <c r="X30" s="150"/>
      <c r="Y30" s="150"/>
      <c r="Z30" s="150"/>
      <c r="AA30" s="150"/>
      <c r="AB30" s="150"/>
      <c r="AC30" s="150"/>
      <c r="AD30" s="150"/>
      <c r="AE30" s="150"/>
      <c r="AF30" s="150"/>
    </row>
    <row r="31" spans="1:32">
      <c r="B31" s="6" t="s">
        <v>317</v>
      </c>
      <c r="C31" s="219"/>
      <c r="D31" s="142">
        <v>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3"/>
      <c r="O31" s="142">
        <v>0</v>
      </c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50"/>
      <c r="Y31" s="150"/>
      <c r="Z31" s="150"/>
      <c r="AA31" s="150"/>
      <c r="AB31" s="150"/>
      <c r="AC31" s="150"/>
      <c r="AD31" s="150"/>
      <c r="AE31" s="150"/>
      <c r="AF31" s="150"/>
    </row>
    <row r="32" spans="1:32">
      <c r="B32" s="6" t="s">
        <v>108</v>
      </c>
      <c r="C32" s="219"/>
      <c r="D32" s="142">
        <v>0</v>
      </c>
      <c r="E32" s="142">
        <v>0</v>
      </c>
      <c r="F32" s="142">
        <v>0</v>
      </c>
      <c r="G32" s="142">
        <v>0</v>
      </c>
      <c r="H32" s="142">
        <v>0</v>
      </c>
      <c r="I32" s="142">
        <v>0</v>
      </c>
      <c r="J32" s="142">
        <v>0</v>
      </c>
      <c r="K32" s="142">
        <v>0</v>
      </c>
      <c r="L32" s="142">
        <v>0</v>
      </c>
      <c r="M32" s="142">
        <v>0</v>
      </c>
      <c r="N32" s="143"/>
      <c r="O32" s="142">
        <v>0</v>
      </c>
      <c r="P32" s="142">
        <v>0</v>
      </c>
      <c r="Q32" s="142">
        <v>0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50"/>
      <c r="Y32" s="150"/>
      <c r="Z32" s="150"/>
      <c r="AA32" s="150"/>
      <c r="AB32" s="150"/>
      <c r="AC32" s="150"/>
      <c r="AD32" s="150"/>
      <c r="AE32" s="150"/>
      <c r="AF32" s="150"/>
    </row>
    <row r="33" spans="1:32">
      <c r="B33" s="6" t="s">
        <v>48</v>
      </c>
      <c r="C33" s="219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8"/>
      <c r="O33" s="142">
        <v>0</v>
      </c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50"/>
      <c r="Y33" s="150"/>
      <c r="Z33" s="150"/>
      <c r="AA33" s="150"/>
      <c r="AB33" s="150"/>
      <c r="AC33" s="150"/>
      <c r="AD33" s="150"/>
      <c r="AE33" s="150"/>
      <c r="AF33" s="150"/>
    </row>
    <row r="34" spans="1:32">
      <c r="B34" s="6" t="s">
        <v>325</v>
      </c>
      <c r="C34" s="219"/>
      <c r="D34" s="142">
        <v>97888.724513744572</v>
      </c>
      <c r="E34" s="142">
        <v>104530.71686749636</v>
      </c>
      <c r="F34" s="142">
        <v>145096.44904773004</v>
      </c>
      <c r="G34" s="142">
        <v>158097.55663042705</v>
      </c>
      <c r="H34" s="142">
        <v>166961.30676685783</v>
      </c>
      <c r="I34" s="142">
        <v>211422.60684842325</v>
      </c>
      <c r="J34" s="142">
        <v>267924.38772053184</v>
      </c>
      <c r="K34" s="142">
        <v>322255.49140859005</v>
      </c>
      <c r="L34" s="142">
        <v>365012.73689054808</v>
      </c>
      <c r="M34" s="142">
        <v>383213.01017875707</v>
      </c>
      <c r="N34" s="143"/>
      <c r="O34" s="142">
        <v>6641.9923537517889</v>
      </c>
      <c r="P34" s="142">
        <v>40565.732180233681</v>
      </c>
      <c r="Q34" s="142">
        <v>13001.107582697001</v>
      </c>
      <c r="R34" s="142">
        <v>8863.7501364307809</v>
      </c>
      <c r="S34" s="142">
        <v>44461.300081565445</v>
      </c>
      <c r="T34" s="142">
        <v>56501.780872108568</v>
      </c>
      <c r="U34" s="142">
        <v>54331.10368805824</v>
      </c>
      <c r="V34" s="142">
        <v>42757.245481958031</v>
      </c>
      <c r="W34" s="142">
        <v>18200.273288208973</v>
      </c>
      <c r="X34" s="150"/>
      <c r="Y34" s="150"/>
      <c r="Z34" s="150"/>
      <c r="AA34" s="150"/>
      <c r="AB34" s="150"/>
      <c r="AC34" s="150"/>
      <c r="AD34" s="150"/>
      <c r="AE34" s="150"/>
      <c r="AF34" s="150"/>
    </row>
    <row r="35" spans="1:32">
      <c r="B35" s="8" t="s">
        <v>101</v>
      </c>
      <c r="C35" s="219"/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142">
        <v>0</v>
      </c>
      <c r="L35" s="142">
        <v>0</v>
      </c>
      <c r="M35" s="142">
        <v>0</v>
      </c>
      <c r="N35" s="143"/>
      <c r="O35" s="142">
        <v>0</v>
      </c>
      <c r="P35" s="142">
        <v>0</v>
      </c>
      <c r="Q35" s="142">
        <v>0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50"/>
      <c r="Y35" s="150"/>
      <c r="Z35" s="150"/>
      <c r="AA35" s="150"/>
      <c r="AB35" s="150"/>
      <c r="AC35" s="150"/>
      <c r="AD35" s="150"/>
      <c r="AE35" s="150"/>
      <c r="AF35" s="150"/>
    </row>
    <row r="36" spans="1:32" s="45" customFormat="1">
      <c r="A36" s="38"/>
      <c r="B36" s="29" t="s">
        <v>9</v>
      </c>
      <c r="C36" s="209" t="s">
        <v>296</v>
      </c>
      <c r="D36" s="142">
        <v>1239176.734207253</v>
      </c>
      <c r="E36" s="142">
        <v>1370096.0237651956</v>
      </c>
      <c r="F36" s="139">
        <v>1546888.7613071012</v>
      </c>
      <c r="G36" s="139">
        <v>1785462.5816182299</v>
      </c>
      <c r="H36" s="139">
        <v>2175250.2293678536</v>
      </c>
      <c r="I36" s="139">
        <v>2592991.5803963658</v>
      </c>
      <c r="J36" s="139">
        <v>2905583.7101043565</v>
      </c>
      <c r="K36" s="139">
        <v>3220638.3641692633</v>
      </c>
      <c r="L36" s="139">
        <v>3675626.5050598886</v>
      </c>
      <c r="M36" s="139">
        <v>4293216.0999999996</v>
      </c>
      <c r="N36" s="146"/>
      <c r="O36" s="139">
        <v>130919.28955794265</v>
      </c>
      <c r="P36" s="139">
        <v>176792.73754190563</v>
      </c>
      <c r="Q36" s="139">
        <v>238573.82031112866</v>
      </c>
      <c r="R36" s="139">
        <v>389787.64774962363</v>
      </c>
      <c r="S36" s="139">
        <v>417741.35102851212</v>
      </c>
      <c r="T36" s="139">
        <v>312592.12970799091</v>
      </c>
      <c r="U36" s="139">
        <v>315054.65406490694</v>
      </c>
      <c r="V36" s="139">
        <v>454988.14089062507</v>
      </c>
      <c r="W36" s="139">
        <v>617589.59494011139</v>
      </c>
      <c r="X36" s="149"/>
      <c r="Y36" s="149"/>
      <c r="Z36" s="149"/>
      <c r="AA36" s="149"/>
      <c r="AB36" s="149"/>
      <c r="AC36" s="149"/>
      <c r="AD36" s="149"/>
      <c r="AE36" s="149"/>
      <c r="AF36" s="149"/>
    </row>
    <row r="37" spans="1:32">
      <c r="B37" s="208" t="s">
        <v>40</v>
      </c>
      <c r="C37" s="219"/>
      <c r="D37" s="142">
        <v>1239067.250158912</v>
      </c>
      <c r="E37" s="142">
        <v>1369967.6208230061</v>
      </c>
      <c r="F37" s="142">
        <v>1546869.8379718501</v>
      </c>
      <c r="G37" s="142">
        <v>1785462.5816182299</v>
      </c>
      <c r="H37" s="142">
        <v>2170823.1645864942</v>
      </c>
      <c r="I37" s="142">
        <v>2591449.6302706604</v>
      </c>
      <c r="J37" s="142">
        <v>2900107.9338101982</v>
      </c>
      <c r="K37" s="142">
        <v>3218197.0480351136</v>
      </c>
      <c r="L37" s="142">
        <v>3674882.3891827292</v>
      </c>
      <c r="M37" s="142">
        <v>4292357.5135805262</v>
      </c>
      <c r="N37" s="143"/>
      <c r="O37" s="142">
        <v>130900.37066409405</v>
      </c>
      <c r="P37" s="142">
        <v>176902.21714884392</v>
      </c>
      <c r="Q37" s="142">
        <v>238592.74364637985</v>
      </c>
      <c r="R37" s="142">
        <v>385360.58296826447</v>
      </c>
      <c r="S37" s="142">
        <v>420626.46568416606</v>
      </c>
      <c r="T37" s="142">
        <v>308658.30353953788</v>
      </c>
      <c r="U37" s="142">
        <v>318089.1142249151</v>
      </c>
      <c r="V37" s="142">
        <v>456685.34114761569</v>
      </c>
      <c r="W37" s="142">
        <v>617475.12439779751</v>
      </c>
      <c r="X37" s="150"/>
      <c r="Y37" s="150"/>
      <c r="Z37" s="150"/>
      <c r="AA37" s="150"/>
      <c r="AB37" s="150"/>
      <c r="AC37" s="150"/>
      <c r="AD37" s="150"/>
      <c r="AE37" s="150"/>
      <c r="AF37" s="150"/>
    </row>
    <row r="38" spans="1:32">
      <c r="B38" s="6" t="s">
        <v>41</v>
      </c>
      <c r="C38" s="219"/>
      <c r="D38" s="142">
        <v>0</v>
      </c>
      <c r="E38" s="142">
        <v>335.77763256585393</v>
      </c>
      <c r="F38" s="142">
        <v>584.63146276118664</v>
      </c>
      <c r="G38" s="142">
        <v>285.2484744036442</v>
      </c>
      <c r="H38" s="142">
        <v>0</v>
      </c>
      <c r="I38" s="142">
        <v>0</v>
      </c>
      <c r="J38" s="142">
        <v>0</v>
      </c>
      <c r="K38" s="142">
        <v>0</v>
      </c>
      <c r="L38" s="142">
        <v>0</v>
      </c>
      <c r="M38" s="142">
        <v>30161.115438164405</v>
      </c>
      <c r="N38" s="143"/>
      <c r="O38" s="142">
        <v>335.77763256585393</v>
      </c>
      <c r="P38" s="142">
        <v>248.85383019533279</v>
      </c>
      <c r="Q38" s="142">
        <v>-299.3829883575425</v>
      </c>
      <c r="R38" s="142">
        <v>-285.2484744036442</v>
      </c>
      <c r="S38" s="142">
        <v>0</v>
      </c>
      <c r="T38" s="142">
        <v>0</v>
      </c>
      <c r="U38" s="142">
        <v>0</v>
      </c>
      <c r="V38" s="142">
        <v>0</v>
      </c>
      <c r="W38" s="142">
        <v>30161.115438164405</v>
      </c>
      <c r="X38" s="150"/>
      <c r="Y38" s="150"/>
      <c r="Z38" s="150"/>
      <c r="AA38" s="150"/>
      <c r="AB38" s="150"/>
      <c r="AC38" s="150"/>
      <c r="AD38" s="150"/>
      <c r="AE38" s="150"/>
      <c r="AF38" s="150"/>
    </row>
    <row r="39" spans="1:32">
      <c r="B39" s="6" t="s">
        <v>42</v>
      </c>
      <c r="C39" s="219"/>
      <c r="D39" s="142">
        <v>409922.80389970692</v>
      </c>
      <c r="E39" s="142">
        <v>463530.68256319663</v>
      </c>
      <c r="F39" s="142">
        <v>554210.70739734056</v>
      </c>
      <c r="G39" s="142">
        <v>584820.2122370461</v>
      </c>
      <c r="H39" s="142">
        <v>743344.85234527732</v>
      </c>
      <c r="I39" s="142">
        <v>903845.30095194117</v>
      </c>
      <c r="J39" s="142">
        <v>977654.61694925325</v>
      </c>
      <c r="K39" s="142">
        <v>1060001.7649146453</v>
      </c>
      <c r="L39" s="142">
        <v>1268155.1440171564</v>
      </c>
      <c r="M39" s="142">
        <v>1467692.1564878395</v>
      </c>
      <c r="N39" s="143"/>
      <c r="O39" s="142">
        <v>53607.878663489741</v>
      </c>
      <c r="P39" s="142">
        <v>90680.024834143929</v>
      </c>
      <c r="Q39" s="142">
        <v>30609.504839705551</v>
      </c>
      <c r="R39" s="142">
        <v>158524.64010823122</v>
      </c>
      <c r="S39" s="142">
        <v>160500.44860666376</v>
      </c>
      <c r="T39" s="142">
        <v>73809.315997312107</v>
      </c>
      <c r="U39" s="142">
        <v>82347.147965392098</v>
      </c>
      <c r="V39" s="142">
        <v>208153.3791025111</v>
      </c>
      <c r="W39" s="142">
        <v>199537.01247068311</v>
      </c>
      <c r="X39" s="150"/>
      <c r="Y39" s="150"/>
      <c r="Z39" s="150"/>
      <c r="AA39" s="150"/>
      <c r="AB39" s="150"/>
      <c r="AC39" s="150"/>
      <c r="AD39" s="150"/>
      <c r="AE39" s="150"/>
      <c r="AF39" s="150"/>
    </row>
    <row r="40" spans="1:32">
      <c r="B40" s="6" t="s">
        <v>43</v>
      </c>
      <c r="C40" s="219"/>
      <c r="D40" s="142">
        <v>285163.3485234137</v>
      </c>
      <c r="E40" s="142">
        <v>409546.79681840469</v>
      </c>
      <c r="F40" s="142">
        <v>496588.16555203113</v>
      </c>
      <c r="G40" s="142">
        <v>634179.16940404603</v>
      </c>
      <c r="H40" s="142">
        <v>808491.76448255149</v>
      </c>
      <c r="I40" s="142">
        <v>1093184.3703224165</v>
      </c>
      <c r="J40" s="142">
        <v>1356746.6315329443</v>
      </c>
      <c r="K40" s="142">
        <v>1583220.2657069042</v>
      </c>
      <c r="L40" s="142">
        <v>1814064.2709320781</v>
      </c>
      <c r="M40" s="142">
        <v>2192270.7293281257</v>
      </c>
      <c r="N40" s="143"/>
      <c r="O40" s="142">
        <v>124383.44829499102</v>
      </c>
      <c r="P40" s="142">
        <v>87041.368733626412</v>
      </c>
      <c r="Q40" s="142">
        <v>137591.0038520149</v>
      </c>
      <c r="R40" s="142">
        <v>174312.59507850546</v>
      </c>
      <c r="S40" s="142">
        <v>284692.60583986505</v>
      </c>
      <c r="T40" s="142">
        <v>263562.26121052768</v>
      </c>
      <c r="U40" s="142">
        <v>226473.63417396008</v>
      </c>
      <c r="V40" s="142">
        <v>230844.0052251739</v>
      </c>
      <c r="W40" s="142">
        <v>378206.4583960473</v>
      </c>
      <c r="X40" s="150"/>
      <c r="Y40" s="150"/>
      <c r="Z40" s="150"/>
      <c r="AA40" s="150"/>
      <c r="AB40" s="150"/>
      <c r="AC40" s="150"/>
      <c r="AD40" s="150"/>
      <c r="AE40" s="150"/>
      <c r="AF40" s="150"/>
    </row>
    <row r="41" spans="1:32">
      <c r="B41" s="6" t="s">
        <v>44</v>
      </c>
      <c r="C41" s="219"/>
      <c r="D41" s="142">
        <v>517276.71999999991</v>
      </c>
      <c r="E41" s="142">
        <v>517221.27</v>
      </c>
      <c r="F41" s="142">
        <v>519162.99737023801</v>
      </c>
      <c r="G41" s="142">
        <v>543519.75481805066</v>
      </c>
      <c r="H41" s="142">
        <v>571058.69969141099</v>
      </c>
      <c r="I41" s="142">
        <v>538661.35429567762</v>
      </c>
      <c r="J41" s="142">
        <v>508329.78418592777</v>
      </c>
      <c r="K41" s="142">
        <v>474356.43449428416</v>
      </c>
      <c r="L41" s="142">
        <v>446312.40355473512</v>
      </c>
      <c r="M41" s="142">
        <v>422658.03908045893</v>
      </c>
      <c r="N41" s="143"/>
      <c r="O41" s="142">
        <v>-55.449999999927968</v>
      </c>
      <c r="P41" s="142">
        <v>1941.7273702380044</v>
      </c>
      <c r="Q41" s="142">
        <v>24356.757447812652</v>
      </c>
      <c r="R41" s="142">
        <v>27538.944873360288</v>
      </c>
      <c r="S41" s="142">
        <v>-32397.345395733373</v>
      </c>
      <c r="T41" s="142">
        <v>-30331.570109749828</v>
      </c>
      <c r="U41" s="142">
        <v>-33973.349691643583</v>
      </c>
      <c r="V41" s="142">
        <v>-28044.030939549066</v>
      </c>
      <c r="W41" s="142">
        <v>-23654.36447427619</v>
      </c>
      <c r="X41" s="150"/>
      <c r="Y41" s="150"/>
      <c r="Z41" s="150"/>
      <c r="AA41" s="150"/>
      <c r="AB41" s="150"/>
      <c r="AC41" s="150"/>
      <c r="AD41" s="150"/>
      <c r="AE41" s="150"/>
      <c r="AF41" s="150"/>
    </row>
    <row r="42" spans="1:32">
      <c r="B42" s="7" t="s">
        <v>45</v>
      </c>
      <c r="C42" s="219"/>
      <c r="D42" s="142">
        <v>517276.71999999991</v>
      </c>
      <c r="E42" s="142">
        <v>517221.27</v>
      </c>
      <c r="F42" s="142">
        <v>519145.07</v>
      </c>
      <c r="G42" s="142">
        <v>543498.81000000006</v>
      </c>
      <c r="H42" s="142">
        <v>571048.80000000005</v>
      </c>
      <c r="I42" s="142">
        <v>538651.47</v>
      </c>
      <c r="J42" s="142">
        <v>507245.25000000006</v>
      </c>
      <c r="K42" s="142">
        <v>471206.21</v>
      </c>
      <c r="L42" s="142">
        <v>440437.97</v>
      </c>
      <c r="M42" s="142">
        <v>415506.35000000003</v>
      </c>
      <c r="N42" s="143"/>
      <c r="O42" s="142">
        <v>-55.449999999927968</v>
      </c>
      <c r="P42" s="142">
        <v>1923.8000000000284</v>
      </c>
      <c r="Q42" s="142">
        <v>24353.740000000016</v>
      </c>
      <c r="R42" s="142">
        <v>27549.98999999998</v>
      </c>
      <c r="S42" s="142">
        <v>-32397.330000000056</v>
      </c>
      <c r="T42" s="142">
        <v>-31406.219999999939</v>
      </c>
      <c r="U42" s="142">
        <v>-36039.040000000023</v>
      </c>
      <c r="V42" s="142">
        <v>-30768.24000000006</v>
      </c>
      <c r="W42" s="142">
        <v>-24931.61999999993</v>
      </c>
      <c r="X42" s="150"/>
      <c r="Y42" s="150"/>
      <c r="Z42" s="150"/>
      <c r="AA42" s="150"/>
      <c r="AB42" s="150"/>
      <c r="AC42" s="150"/>
      <c r="AD42" s="150"/>
      <c r="AE42" s="150"/>
      <c r="AF42" s="150"/>
    </row>
    <row r="43" spans="1:32">
      <c r="B43" s="7" t="s">
        <v>46</v>
      </c>
      <c r="C43" s="219"/>
      <c r="D43" s="142">
        <v>0</v>
      </c>
      <c r="E43" s="142">
        <v>0</v>
      </c>
      <c r="F43" s="142">
        <v>17.927370237992097</v>
      </c>
      <c r="G43" s="142">
        <v>20.944818050617229</v>
      </c>
      <c r="H43" s="142">
        <v>9.8996914108947713</v>
      </c>
      <c r="I43" s="142">
        <v>9.8842956775988053</v>
      </c>
      <c r="J43" s="142">
        <v>1084.5341859277094</v>
      </c>
      <c r="K43" s="142">
        <v>3150.2244942841417</v>
      </c>
      <c r="L43" s="142">
        <v>5874.4335547351866</v>
      </c>
      <c r="M43" s="142">
        <v>7151.6890804588784</v>
      </c>
      <c r="N43" s="143"/>
      <c r="O43" s="142">
        <v>0</v>
      </c>
      <c r="P43" s="142">
        <v>17.927370237992097</v>
      </c>
      <c r="Q43" s="142">
        <v>3.0174478126251318</v>
      </c>
      <c r="R43" s="142">
        <v>-11.045126639722456</v>
      </c>
      <c r="S43" s="142">
        <v>-1.5395733295965608E-2</v>
      </c>
      <c r="T43" s="142">
        <v>1074.6498902501105</v>
      </c>
      <c r="U43" s="142">
        <v>2065.6903083564325</v>
      </c>
      <c r="V43" s="142">
        <v>2724.2090604510449</v>
      </c>
      <c r="W43" s="142">
        <v>1277.2555257236918</v>
      </c>
      <c r="X43" s="150"/>
      <c r="Y43" s="150"/>
      <c r="Z43" s="150"/>
      <c r="AA43" s="150"/>
      <c r="AB43" s="150"/>
      <c r="AC43" s="150"/>
      <c r="AD43" s="150"/>
      <c r="AE43" s="150"/>
      <c r="AF43" s="150"/>
    </row>
    <row r="44" spans="1:32">
      <c r="B44" s="6" t="s">
        <v>317</v>
      </c>
      <c r="C44" s="219"/>
      <c r="D44" s="142">
        <v>0</v>
      </c>
      <c r="E44" s="142">
        <v>0</v>
      </c>
      <c r="F44" s="142">
        <v>0</v>
      </c>
      <c r="G44" s="142">
        <v>0</v>
      </c>
      <c r="H44" s="142">
        <v>0</v>
      </c>
      <c r="I44" s="142">
        <v>0</v>
      </c>
      <c r="J44" s="142">
        <v>0</v>
      </c>
      <c r="K44" s="142">
        <v>0</v>
      </c>
      <c r="L44" s="142">
        <v>0</v>
      </c>
      <c r="M44" s="142">
        <v>0</v>
      </c>
      <c r="N44" s="143"/>
      <c r="O44" s="142">
        <v>0</v>
      </c>
      <c r="P44" s="142">
        <v>0</v>
      </c>
      <c r="Q44" s="142">
        <v>0</v>
      </c>
      <c r="R44" s="142">
        <v>0</v>
      </c>
      <c r="S44" s="142">
        <v>0</v>
      </c>
      <c r="T44" s="142">
        <v>0</v>
      </c>
      <c r="U44" s="142">
        <v>0</v>
      </c>
      <c r="V44" s="142">
        <v>0</v>
      </c>
      <c r="W44" s="142">
        <v>0</v>
      </c>
      <c r="X44" s="150"/>
      <c r="Y44" s="150"/>
      <c r="Z44" s="150"/>
      <c r="AA44" s="150"/>
      <c r="AB44" s="150"/>
      <c r="AC44" s="150"/>
      <c r="AD44" s="150"/>
      <c r="AE44" s="150"/>
      <c r="AF44" s="150"/>
    </row>
    <row r="45" spans="1:32">
      <c r="B45" s="6" t="s">
        <v>108</v>
      </c>
      <c r="C45" s="219"/>
      <c r="D45" s="142">
        <v>8107.9020243595878</v>
      </c>
      <c r="E45" s="142">
        <v>9514.0278177456912</v>
      </c>
      <c r="F45" s="142">
        <v>3406.8776014274895</v>
      </c>
      <c r="G45" s="142">
        <v>3648.3878299598964</v>
      </c>
      <c r="H45" s="142">
        <v>2022.7199966049645</v>
      </c>
      <c r="I45" s="142">
        <v>3519.3396525312351</v>
      </c>
      <c r="J45" s="142">
        <v>3592.2243701261523</v>
      </c>
      <c r="K45" s="142">
        <v>7993.8041793812727</v>
      </c>
      <c r="L45" s="142">
        <v>9795.6957529437204</v>
      </c>
      <c r="M45" s="142">
        <v>19297.081657337585</v>
      </c>
      <c r="N45" s="143"/>
      <c r="O45" s="142">
        <v>1406.1257933861029</v>
      </c>
      <c r="P45" s="142">
        <v>-6107.1502163182013</v>
      </c>
      <c r="Q45" s="142">
        <v>241.51022853240676</v>
      </c>
      <c r="R45" s="142">
        <v>-1625.6678333549316</v>
      </c>
      <c r="S45" s="142">
        <v>1496.6196559262705</v>
      </c>
      <c r="T45" s="142">
        <v>72.884717594916992</v>
      </c>
      <c r="U45" s="142">
        <v>4401.5798092551204</v>
      </c>
      <c r="V45" s="142">
        <v>1801.8915735624475</v>
      </c>
      <c r="W45" s="142">
        <v>9501.3859043938646</v>
      </c>
      <c r="X45" s="150"/>
      <c r="Y45" s="150"/>
      <c r="Z45" s="150"/>
      <c r="AA45" s="150"/>
      <c r="AB45" s="150"/>
      <c r="AC45" s="150"/>
      <c r="AD45" s="150"/>
      <c r="AE45" s="150"/>
      <c r="AF45" s="150"/>
    </row>
    <row r="46" spans="1:32">
      <c r="B46" s="6" t="s">
        <v>48</v>
      </c>
      <c r="C46" s="219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8"/>
      <c r="O46" s="142">
        <v>0</v>
      </c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50"/>
      <c r="Y46" s="150"/>
      <c r="Z46" s="150"/>
      <c r="AA46" s="150"/>
      <c r="AB46" s="150"/>
      <c r="AC46" s="150"/>
      <c r="AD46" s="150"/>
      <c r="AE46" s="150"/>
      <c r="AF46" s="150"/>
    </row>
    <row r="47" spans="1:32" ht="14.25" customHeight="1">
      <c r="B47" s="6" t="s">
        <v>325</v>
      </c>
      <c r="C47" s="219"/>
      <c r="D47" s="142">
        <v>49455.365711431812</v>
      </c>
      <c r="E47" s="142">
        <v>286.72599109320112</v>
      </c>
      <c r="F47" s="142">
        <v>2831.568588051452</v>
      </c>
      <c r="G47" s="142">
        <v>49293.348854723634</v>
      </c>
      <c r="H47" s="142">
        <v>76764.088070649683</v>
      </c>
      <c r="I47" s="142">
        <v>83057.185048094063</v>
      </c>
      <c r="J47" s="142">
        <v>85354.016171947049</v>
      </c>
      <c r="K47" s="142">
        <v>121811.84043989834</v>
      </c>
      <c r="L47" s="142">
        <v>167395.84492581544</v>
      </c>
      <c r="M47" s="142">
        <v>200660.54158860096</v>
      </c>
      <c r="N47" s="143"/>
      <c r="O47" s="142">
        <v>-49168.639720338608</v>
      </c>
      <c r="P47" s="142">
        <v>2544.8425969582509</v>
      </c>
      <c r="Q47" s="142">
        <v>46461.780266672176</v>
      </c>
      <c r="R47" s="142">
        <v>27470.739215926045</v>
      </c>
      <c r="S47" s="142">
        <v>6293.0969774443838</v>
      </c>
      <c r="T47" s="142">
        <v>2296.831123852985</v>
      </c>
      <c r="U47" s="142">
        <v>36457.824267951284</v>
      </c>
      <c r="V47" s="142">
        <v>45584.004485917103</v>
      </c>
      <c r="W47" s="142">
        <v>33264.696662785514</v>
      </c>
      <c r="X47" s="150"/>
      <c r="Y47" s="150"/>
      <c r="Z47" s="150"/>
      <c r="AA47" s="150"/>
      <c r="AB47" s="150"/>
      <c r="AC47" s="150"/>
      <c r="AD47" s="150"/>
      <c r="AE47" s="150"/>
      <c r="AF47" s="150"/>
    </row>
    <row r="48" spans="1:32" ht="14.25" customHeight="1">
      <c r="B48" s="8" t="s">
        <v>101</v>
      </c>
      <c r="C48" s="219"/>
      <c r="D48" s="142">
        <v>109.48404834093968</v>
      </c>
      <c r="E48" s="142">
        <v>128.40294218940574</v>
      </c>
      <c r="F48" s="142">
        <v>18.923335251213878</v>
      </c>
      <c r="G48" s="142">
        <v>0</v>
      </c>
      <c r="H48" s="142">
        <v>4427.0647813591377</v>
      </c>
      <c r="I48" s="142">
        <v>1541.9501257054137</v>
      </c>
      <c r="J48" s="142">
        <v>5475.7762941583287</v>
      </c>
      <c r="K48" s="142">
        <v>2441.3161341500322</v>
      </c>
      <c r="L48" s="142">
        <v>744.1158771594969</v>
      </c>
      <c r="M48" s="142">
        <v>858.5864194730799</v>
      </c>
      <c r="N48" s="143"/>
      <c r="O48" s="142">
        <v>18.918893848466055</v>
      </c>
      <c r="P48" s="142">
        <v>-109.47960693819185</v>
      </c>
      <c r="Q48" s="142">
        <v>-18.923335251213878</v>
      </c>
      <c r="R48" s="142">
        <v>4427.0647813591377</v>
      </c>
      <c r="S48" s="142">
        <v>-2885.1146556537237</v>
      </c>
      <c r="T48" s="142">
        <v>3933.8261684529152</v>
      </c>
      <c r="U48" s="142">
        <v>-3034.460160008297</v>
      </c>
      <c r="V48" s="142">
        <v>-1697.2002569905349</v>
      </c>
      <c r="W48" s="142">
        <v>114.47054231358305</v>
      </c>
      <c r="X48" s="150"/>
      <c r="Y48" s="150"/>
      <c r="Z48" s="150"/>
      <c r="AA48" s="150"/>
      <c r="AB48" s="150"/>
      <c r="AC48" s="150"/>
      <c r="AD48" s="150"/>
      <c r="AE48" s="150"/>
      <c r="AF48" s="150"/>
    </row>
    <row r="49" spans="1:32" s="45" customFormat="1">
      <c r="A49" s="38"/>
      <c r="B49" s="29" t="s">
        <v>25</v>
      </c>
      <c r="C49" s="209" t="s">
        <v>297</v>
      </c>
      <c r="D49" s="142">
        <v>227240.26020000002</v>
      </c>
      <c r="E49" s="142">
        <v>230550.51303330006</v>
      </c>
      <c r="F49" s="139">
        <v>235970.73559999999</v>
      </c>
      <c r="G49" s="139">
        <v>246403.66290000011</v>
      </c>
      <c r="H49" s="139">
        <v>288489.04599999997</v>
      </c>
      <c r="I49" s="139">
        <v>352876.68560000008</v>
      </c>
      <c r="J49" s="139">
        <v>375731.02569999994</v>
      </c>
      <c r="K49" s="139">
        <v>405104.16889999999</v>
      </c>
      <c r="L49" s="139">
        <v>419284.3</v>
      </c>
      <c r="M49" s="139">
        <v>574733</v>
      </c>
      <c r="N49" s="146"/>
      <c r="O49" s="139">
        <v>3310.2528333000464</v>
      </c>
      <c r="P49" s="139">
        <v>5420.2225666999311</v>
      </c>
      <c r="Q49" s="139">
        <v>10432.927300000119</v>
      </c>
      <c r="R49" s="139">
        <v>42085.383099999854</v>
      </c>
      <c r="S49" s="139">
        <v>64387.639600000148</v>
      </c>
      <c r="T49" s="139">
        <v>22854.340099999856</v>
      </c>
      <c r="U49" s="139">
        <v>29373.14320000005</v>
      </c>
      <c r="V49" s="139">
        <v>14180.131099999971</v>
      </c>
      <c r="W49" s="139">
        <v>155448.70000000001</v>
      </c>
      <c r="X49" s="149"/>
      <c r="Y49" s="149"/>
      <c r="Z49" s="149"/>
      <c r="AA49" s="149"/>
      <c r="AB49" s="149"/>
      <c r="AC49" s="149"/>
      <c r="AD49" s="149"/>
      <c r="AE49" s="149"/>
      <c r="AF49" s="149"/>
    </row>
    <row r="50" spans="1:32">
      <c r="B50" s="208" t="s">
        <v>40</v>
      </c>
      <c r="C50" s="219"/>
      <c r="D50" s="142">
        <v>227240.26020000002</v>
      </c>
      <c r="E50" s="142">
        <v>230550.51303330006</v>
      </c>
      <c r="F50" s="142">
        <v>235970.73559999999</v>
      </c>
      <c r="G50" s="142">
        <v>246403.66290000011</v>
      </c>
      <c r="H50" s="142">
        <v>288489.04599999997</v>
      </c>
      <c r="I50" s="142">
        <v>352876.68560000008</v>
      </c>
      <c r="J50" s="142">
        <v>375731.02569999994</v>
      </c>
      <c r="K50" s="142">
        <v>405104.16889999999</v>
      </c>
      <c r="L50" s="142">
        <v>419284.3</v>
      </c>
      <c r="M50" s="142">
        <v>574733</v>
      </c>
      <c r="N50" s="143"/>
      <c r="O50" s="142">
        <v>3310.2528333000464</v>
      </c>
      <c r="P50" s="142">
        <v>5420.2225666999311</v>
      </c>
      <c r="Q50" s="142">
        <v>10432.927300000119</v>
      </c>
      <c r="R50" s="142">
        <v>42085.383099999854</v>
      </c>
      <c r="S50" s="142">
        <v>64387.639600000148</v>
      </c>
      <c r="T50" s="142">
        <v>22854.340099999856</v>
      </c>
      <c r="U50" s="142">
        <v>29373.14320000005</v>
      </c>
      <c r="V50" s="142">
        <v>14180.131099999971</v>
      </c>
      <c r="W50" s="142">
        <v>155448.70000000001</v>
      </c>
      <c r="X50" s="150"/>
      <c r="Y50" s="150"/>
      <c r="Z50" s="150"/>
      <c r="AA50" s="150"/>
      <c r="AB50" s="150"/>
      <c r="AC50" s="150"/>
      <c r="AD50" s="150"/>
      <c r="AE50" s="150"/>
      <c r="AF50" s="150"/>
    </row>
    <row r="51" spans="1:32">
      <c r="B51" s="6" t="s">
        <v>41</v>
      </c>
      <c r="C51" s="219"/>
      <c r="D51" s="142">
        <v>609.90210000000002</v>
      </c>
      <c r="E51" s="142">
        <v>553.74469999999997</v>
      </c>
      <c r="F51" s="142">
        <v>1402.3391000000004</v>
      </c>
      <c r="G51" s="142">
        <v>4482.547599999999</v>
      </c>
      <c r="H51" s="142">
        <v>57.092700000000008</v>
      </c>
      <c r="I51" s="142">
        <v>842.87320000000022</v>
      </c>
      <c r="J51" s="142">
        <v>1775.3277</v>
      </c>
      <c r="K51" s="142">
        <v>1518.6344999999999</v>
      </c>
      <c r="L51" s="142">
        <v>2493.6999999999998</v>
      </c>
      <c r="M51" s="142">
        <v>2690.7</v>
      </c>
      <c r="N51" s="143"/>
      <c r="O51" s="142">
        <v>-56.157400000000109</v>
      </c>
      <c r="P51" s="142">
        <v>848.59440000000041</v>
      </c>
      <c r="Q51" s="142">
        <v>3080.2084999999984</v>
      </c>
      <c r="R51" s="142">
        <v>-4425.4548999999988</v>
      </c>
      <c r="S51" s="142">
        <v>785.78050000000019</v>
      </c>
      <c r="T51" s="142">
        <v>932.45449999999983</v>
      </c>
      <c r="U51" s="142">
        <v>-256.69320000000016</v>
      </c>
      <c r="V51" s="142">
        <v>975.06549999999982</v>
      </c>
      <c r="W51" s="142">
        <v>196.99999999999989</v>
      </c>
      <c r="X51" s="150"/>
      <c r="Y51" s="150"/>
      <c r="Z51" s="150"/>
      <c r="AA51" s="150"/>
      <c r="AB51" s="150"/>
      <c r="AC51" s="150"/>
      <c r="AD51" s="150"/>
      <c r="AE51" s="150"/>
      <c r="AF51" s="150"/>
    </row>
    <row r="52" spans="1:32">
      <c r="B52" s="6" t="s">
        <v>42</v>
      </c>
      <c r="C52" s="219"/>
      <c r="D52" s="142">
        <v>5477.378200000001</v>
      </c>
      <c r="E52" s="142">
        <v>4983.7653</v>
      </c>
      <c r="F52" s="142">
        <v>3558.2511000000013</v>
      </c>
      <c r="G52" s="142">
        <v>1142.6316999999999</v>
      </c>
      <c r="H52" s="142">
        <v>812.28420000000006</v>
      </c>
      <c r="I52" s="142">
        <v>30092.468100000009</v>
      </c>
      <c r="J52" s="142">
        <v>29246.030199999994</v>
      </c>
      <c r="K52" s="142">
        <v>28592.569799999994</v>
      </c>
      <c r="L52" s="142">
        <v>32570.099999999995</v>
      </c>
      <c r="M52" s="142">
        <v>28168.1</v>
      </c>
      <c r="N52" s="143"/>
      <c r="O52" s="142">
        <v>-493.61290000000082</v>
      </c>
      <c r="P52" s="142">
        <v>-1425.5141999999992</v>
      </c>
      <c r="Q52" s="142">
        <v>-2415.6194000000014</v>
      </c>
      <c r="R52" s="142">
        <v>-330.34749999999985</v>
      </c>
      <c r="S52" s="142">
        <v>29280.183900000007</v>
      </c>
      <c r="T52" s="142">
        <v>-846.43790000001218</v>
      </c>
      <c r="U52" s="142">
        <v>-653.46040000000016</v>
      </c>
      <c r="V52" s="142">
        <v>3977.5302000000011</v>
      </c>
      <c r="W52" s="142">
        <v>-4401.9999999999982</v>
      </c>
      <c r="X52" s="150"/>
      <c r="Y52" s="150"/>
      <c r="Z52" s="150"/>
      <c r="AA52" s="150"/>
      <c r="AB52" s="150"/>
      <c r="AC52" s="150"/>
      <c r="AD52" s="150"/>
      <c r="AE52" s="150"/>
      <c r="AF52" s="150"/>
    </row>
    <row r="53" spans="1:32">
      <c r="B53" s="6" t="s">
        <v>43</v>
      </c>
      <c r="C53" s="219"/>
      <c r="D53" s="142">
        <v>77605.319399999978</v>
      </c>
      <c r="E53" s="142">
        <v>80200.583033300005</v>
      </c>
      <c r="F53" s="142">
        <v>85200.785399999993</v>
      </c>
      <c r="G53" s="142">
        <v>93611.683600000033</v>
      </c>
      <c r="H53" s="142">
        <v>139402.29909999997</v>
      </c>
      <c r="I53" s="142">
        <v>168478.23430000004</v>
      </c>
      <c r="J53" s="142">
        <v>182698.2378</v>
      </c>
      <c r="K53" s="142">
        <v>203458.64460000003</v>
      </c>
      <c r="L53" s="142">
        <v>223406.30000000002</v>
      </c>
      <c r="M53" s="142">
        <v>230363.10000000003</v>
      </c>
      <c r="N53" s="143"/>
      <c r="O53" s="142">
        <v>2595.2636333000214</v>
      </c>
      <c r="P53" s="142">
        <v>5000.2023666999885</v>
      </c>
      <c r="Q53" s="142">
        <v>8410.8982000000306</v>
      </c>
      <c r="R53" s="142">
        <v>45790.615499999956</v>
      </c>
      <c r="S53" s="142">
        <v>29075.935200000051</v>
      </c>
      <c r="T53" s="142">
        <v>14220.003499999984</v>
      </c>
      <c r="U53" s="142">
        <v>20760.406800000012</v>
      </c>
      <c r="V53" s="142">
        <v>19947.655399999985</v>
      </c>
      <c r="W53" s="142">
        <v>6956.8000000000211</v>
      </c>
      <c r="X53" s="150"/>
      <c r="Y53" s="150"/>
      <c r="Z53" s="150"/>
      <c r="AA53" s="150"/>
      <c r="AB53" s="150"/>
      <c r="AC53" s="150"/>
      <c r="AD53" s="150"/>
      <c r="AE53" s="150"/>
      <c r="AF53" s="150"/>
    </row>
    <row r="54" spans="1:32">
      <c r="B54" s="6" t="s">
        <v>44</v>
      </c>
      <c r="C54" s="219"/>
      <c r="D54" s="142">
        <v>145557.88389999999</v>
      </c>
      <c r="E54" s="142">
        <v>151560.7285</v>
      </c>
      <c r="F54" s="142">
        <v>151683.92690000002</v>
      </c>
      <c r="G54" s="142">
        <v>152522.91869999998</v>
      </c>
      <c r="H54" s="142">
        <v>152284.48000000001</v>
      </c>
      <c r="I54" s="142">
        <v>157547.35999999999</v>
      </c>
      <c r="J54" s="142">
        <v>162011.43</v>
      </c>
      <c r="K54" s="142">
        <v>171531.02000000002</v>
      </c>
      <c r="L54" s="142">
        <v>180814.17</v>
      </c>
      <c r="M54" s="142">
        <v>313511.11</v>
      </c>
      <c r="N54" s="143"/>
      <c r="O54" s="142">
        <v>6002.8446000000258</v>
      </c>
      <c r="P54" s="142">
        <v>123.19840000000113</v>
      </c>
      <c r="Q54" s="142">
        <v>838.99179999998523</v>
      </c>
      <c r="R54" s="142">
        <v>-238.43869999998333</v>
      </c>
      <c r="S54" s="142">
        <v>5262.8799999999728</v>
      </c>
      <c r="T54" s="142">
        <v>4464.0700000000152</v>
      </c>
      <c r="U54" s="142">
        <v>9519.5900000000165</v>
      </c>
      <c r="V54" s="142">
        <v>9283.1500000000015</v>
      </c>
      <c r="W54" s="142">
        <v>132696.94</v>
      </c>
      <c r="X54" s="150"/>
      <c r="Y54" s="150"/>
      <c r="Z54" s="150"/>
      <c r="AA54" s="150"/>
      <c r="AB54" s="150"/>
      <c r="AC54" s="150"/>
      <c r="AD54" s="150"/>
      <c r="AE54" s="150"/>
      <c r="AF54" s="150"/>
    </row>
    <row r="55" spans="1:32">
      <c r="B55" s="7" t="s">
        <v>45</v>
      </c>
      <c r="C55" s="219"/>
      <c r="D55" s="142">
        <v>145557.88389999999</v>
      </c>
      <c r="E55" s="142">
        <v>151560.7285</v>
      </c>
      <c r="F55" s="142">
        <v>151683.92690000002</v>
      </c>
      <c r="G55" s="142">
        <v>152522.91869999998</v>
      </c>
      <c r="H55" s="142">
        <v>152284.48000000001</v>
      </c>
      <c r="I55" s="142">
        <v>157547.35999999999</v>
      </c>
      <c r="J55" s="142">
        <v>162011.43</v>
      </c>
      <c r="K55" s="142">
        <v>171531.02000000002</v>
      </c>
      <c r="L55" s="142">
        <v>180814.17</v>
      </c>
      <c r="M55" s="142">
        <v>313511.11</v>
      </c>
      <c r="N55" s="143"/>
      <c r="O55" s="142">
        <v>6002.8446000000258</v>
      </c>
      <c r="P55" s="142">
        <v>123.19840000000113</v>
      </c>
      <c r="Q55" s="142">
        <v>838.99179999998523</v>
      </c>
      <c r="R55" s="142">
        <v>-238.43869999998333</v>
      </c>
      <c r="S55" s="142">
        <v>5262.8799999999728</v>
      </c>
      <c r="T55" s="142">
        <v>4464.0700000000152</v>
      </c>
      <c r="U55" s="142">
        <v>9519.5900000000165</v>
      </c>
      <c r="V55" s="142">
        <v>9283.1500000000015</v>
      </c>
      <c r="W55" s="142">
        <v>132696.94</v>
      </c>
      <c r="X55" s="150"/>
      <c r="Y55" s="150"/>
      <c r="Z55" s="150"/>
      <c r="AA55" s="150"/>
      <c r="AB55" s="150"/>
      <c r="AC55" s="150"/>
      <c r="AD55" s="150"/>
      <c r="AE55" s="150"/>
      <c r="AF55" s="150"/>
    </row>
    <row r="56" spans="1:32">
      <c r="B56" s="7" t="s">
        <v>46</v>
      </c>
      <c r="C56" s="219"/>
      <c r="D56" s="142">
        <v>0</v>
      </c>
      <c r="E56" s="142">
        <v>0</v>
      </c>
      <c r="F56" s="142">
        <v>0</v>
      </c>
      <c r="G56" s="142">
        <v>0</v>
      </c>
      <c r="H56" s="142">
        <v>0</v>
      </c>
      <c r="I56" s="142">
        <v>0</v>
      </c>
      <c r="J56" s="142">
        <v>0</v>
      </c>
      <c r="K56" s="142">
        <v>0</v>
      </c>
      <c r="L56" s="142">
        <v>0</v>
      </c>
      <c r="M56" s="142">
        <v>0</v>
      </c>
      <c r="N56" s="143"/>
      <c r="O56" s="142">
        <v>0</v>
      </c>
      <c r="P56" s="142">
        <v>0</v>
      </c>
      <c r="Q56" s="142">
        <v>0</v>
      </c>
      <c r="R56" s="142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0</v>
      </c>
      <c r="X56" s="150"/>
      <c r="Y56" s="150"/>
      <c r="Z56" s="150"/>
      <c r="AA56" s="150"/>
      <c r="AB56" s="150"/>
      <c r="AC56" s="150"/>
      <c r="AD56" s="150"/>
      <c r="AE56" s="150"/>
      <c r="AF56" s="150"/>
    </row>
    <row r="57" spans="1:32">
      <c r="B57" s="6" t="s">
        <v>317</v>
      </c>
      <c r="C57" s="219"/>
      <c r="D57" s="142">
        <v>0</v>
      </c>
      <c r="E57" s="142">
        <v>0</v>
      </c>
      <c r="F57" s="142">
        <v>0</v>
      </c>
      <c r="G57" s="142">
        <v>0</v>
      </c>
      <c r="H57" s="142">
        <v>0</v>
      </c>
      <c r="I57" s="142">
        <v>0</v>
      </c>
      <c r="J57" s="142">
        <v>0</v>
      </c>
      <c r="K57" s="142">
        <v>0</v>
      </c>
      <c r="L57" s="142">
        <v>0</v>
      </c>
      <c r="M57" s="142">
        <v>0</v>
      </c>
      <c r="N57" s="143"/>
      <c r="O57" s="142">
        <v>0</v>
      </c>
      <c r="P57" s="142">
        <v>0</v>
      </c>
      <c r="Q57" s="142">
        <v>0</v>
      </c>
      <c r="R57" s="142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50"/>
      <c r="Y57" s="150"/>
      <c r="Z57" s="150"/>
      <c r="AA57" s="150"/>
      <c r="AB57" s="150"/>
      <c r="AC57" s="150"/>
      <c r="AD57" s="150"/>
      <c r="AE57" s="150"/>
      <c r="AF57" s="150"/>
    </row>
    <row r="58" spans="1:32">
      <c r="B58" s="6" t="s">
        <v>108</v>
      </c>
      <c r="C58" s="219"/>
      <c r="D58" s="142">
        <v>0</v>
      </c>
      <c r="E58" s="142">
        <v>0</v>
      </c>
      <c r="F58" s="142">
        <v>0</v>
      </c>
      <c r="G58" s="142">
        <v>0</v>
      </c>
      <c r="H58" s="142">
        <v>0</v>
      </c>
      <c r="I58" s="142">
        <v>0</v>
      </c>
      <c r="J58" s="142">
        <v>0</v>
      </c>
      <c r="K58" s="142">
        <v>0</v>
      </c>
      <c r="L58" s="142">
        <v>0</v>
      </c>
      <c r="M58" s="142">
        <v>0</v>
      </c>
      <c r="N58" s="143"/>
      <c r="O58" s="142">
        <v>0</v>
      </c>
      <c r="P58" s="142">
        <v>0</v>
      </c>
      <c r="Q58" s="142">
        <v>0</v>
      </c>
      <c r="R58" s="142">
        <v>0</v>
      </c>
      <c r="S58" s="142">
        <v>0</v>
      </c>
      <c r="T58" s="142">
        <v>0</v>
      </c>
      <c r="U58" s="142">
        <v>0</v>
      </c>
      <c r="V58" s="142">
        <v>0</v>
      </c>
      <c r="W58" s="142">
        <v>0</v>
      </c>
      <c r="X58" s="150"/>
      <c r="Y58" s="150"/>
      <c r="Z58" s="150"/>
      <c r="AA58" s="150"/>
      <c r="AB58" s="150"/>
      <c r="AC58" s="150"/>
      <c r="AD58" s="150"/>
      <c r="AE58" s="150"/>
      <c r="AF58" s="150"/>
    </row>
    <row r="59" spans="1:32">
      <c r="B59" s="6" t="s">
        <v>48</v>
      </c>
      <c r="C59" s="219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8"/>
      <c r="O59" s="142">
        <v>0</v>
      </c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50"/>
      <c r="Y59" s="150"/>
      <c r="Z59" s="150"/>
      <c r="AA59" s="150"/>
      <c r="AB59" s="150"/>
      <c r="AC59" s="150"/>
      <c r="AD59" s="150"/>
      <c r="AE59" s="150"/>
      <c r="AF59" s="150"/>
    </row>
    <row r="60" spans="1:32">
      <c r="B60" s="6" t="s">
        <v>325</v>
      </c>
      <c r="C60" s="219"/>
      <c r="D60" s="142"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3"/>
      <c r="O60" s="142">
        <v>0</v>
      </c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50"/>
      <c r="Y60" s="150"/>
      <c r="Z60" s="150"/>
      <c r="AA60" s="150"/>
      <c r="AB60" s="150"/>
      <c r="AC60" s="150"/>
      <c r="AD60" s="150"/>
      <c r="AE60" s="150"/>
      <c r="AF60" s="150"/>
    </row>
    <row r="61" spans="1:32">
      <c r="B61" s="8" t="s">
        <v>101</v>
      </c>
      <c r="C61" s="219"/>
      <c r="D61" s="142">
        <v>0</v>
      </c>
      <c r="E61" s="142">
        <v>0</v>
      </c>
      <c r="F61" s="142">
        <v>0</v>
      </c>
      <c r="G61" s="142">
        <v>0</v>
      </c>
      <c r="H61" s="142">
        <v>0</v>
      </c>
      <c r="I61" s="142">
        <v>0</v>
      </c>
      <c r="J61" s="142">
        <v>0</v>
      </c>
      <c r="K61" s="142">
        <v>0</v>
      </c>
      <c r="L61" s="142">
        <v>0</v>
      </c>
      <c r="M61" s="142">
        <v>0</v>
      </c>
      <c r="N61" s="143"/>
      <c r="O61" s="142">
        <v>0</v>
      </c>
      <c r="P61" s="142">
        <v>0</v>
      </c>
      <c r="Q61" s="142">
        <v>0</v>
      </c>
      <c r="R61" s="142">
        <v>0</v>
      </c>
      <c r="S61" s="142">
        <v>0</v>
      </c>
      <c r="T61" s="142">
        <v>0</v>
      </c>
      <c r="U61" s="142">
        <v>0</v>
      </c>
      <c r="V61" s="142">
        <v>0</v>
      </c>
      <c r="W61" s="142">
        <v>0</v>
      </c>
      <c r="X61" s="150"/>
      <c r="Y61" s="150"/>
      <c r="Z61" s="150"/>
      <c r="AA61" s="150"/>
      <c r="AB61" s="150"/>
      <c r="AC61" s="150"/>
      <c r="AD61" s="150"/>
      <c r="AE61" s="150"/>
      <c r="AF61" s="150"/>
    </row>
    <row r="62" spans="1:32" s="45" customFormat="1">
      <c r="A62" s="38"/>
      <c r="B62" s="29" t="s">
        <v>10</v>
      </c>
      <c r="C62" s="209" t="s">
        <v>298</v>
      </c>
      <c r="D62" s="142">
        <v>0</v>
      </c>
      <c r="E62" s="142">
        <v>0</v>
      </c>
      <c r="F62" s="139">
        <v>0</v>
      </c>
      <c r="G62" s="139">
        <v>0</v>
      </c>
      <c r="H62" s="139">
        <v>0</v>
      </c>
      <c r="I62" s="139">
        <v>0</v>
      </c>
      <c r="J62" s="139">
        <v>0</v>
      </c>
      <c r="K62" s="139">
        <v>0</v>
      </c>
      <c r="L62" s="139">
        <v>0</v>
      </c>
      <c r="M62" s="139">
        <v>0</v>
      </c>
      <c r="N62" s="146"/>
      <c r="O62" s="139">
        <v>0</v>
      </c>
      <c r="P62" s="139">
        <v>0</v>
      </c>
      <c r="Q62" s="139">
        <v>0</v>
      </c>
      <c r="R62" s="139">
        <v>0</v>
      </c>
      <c r="S62" s="139">
        <v>0</v>
      </c>
      <c r="T62" s="139">
        <v>0</v>
      </c>
      <c r="U62" s="139">
        <v>0</v>
      </c>
      <c r="V62" s="139">
        <v>0</v>
      </c>
      <c r="W62" s="139">
        <v>0</v>
      </c>
      <c r="X62" s="149"/>
      <c r="Y62" s="149"/>
      <c r="Z62" s="149"/>
      <c r="AA62" s="149"/>
      <c r="AB62" s="149"/>
      <c r="AC62" s="149"/>
      <c r="AD62" s="149"/>
      <c r="AE62" s="149"/>
      <c r="AF62" s="149"/>
    </row>
    <row r="63" spans="1:32" s="45" customFormat="1">
      <c r="A63" s="38"/>
      <c r="B63" s="31" t="s">
        <v>26</v>
      </c>
      <c r="C63" s="209" t="s">
        <v>299</v>
      </c>
      <c r="D63" s="142">
        <v>0</v>
      </c>
      <c r="E63" s="142">
        <v>0</v>
      </c>
      <c r="F63" s="139">
        <v>0</v>
      </c>
      <c r="G63" s="139">
        <v>0</v>
      </c>
      <c r="H63" s="139">
        <v>0</v>
      </c>
      <c r="I63" s="139">
        <v>0</v>
      </c>
      <c r="J63" s="139">
        <v>0</v>
      </c>
      <c r="K63" s="139">
        <v>0</v>
      </c>
      <c r="L63" s="139">
        <v>0</v>
      </c>
      <c r="M63" s="139">
        <v>0</v>
      </c>
      <c r="N63" s="146"/>
      <c r="O63" s="139">
        <v>0</v>
      </c>
      <c r="P63" s="139">
        <v>0</v>
      </c>
      <c r="Q63" s="139">
        <v>0</v>
      </c>
      <c r="R63" s="139">
        <v>0</v>
      </c>
      <c r="S63" s="139">
        <v>0</v>
      </c>
      <c r="T63" s="139">
        <v>0</v>
      </c>
      <c r="U63" s="139">
        <v>0</v>
      </c>
      <c r="V63" s="139">
        <v>0</v>
      </c>
      <c r="W63" s="139">
        <v>0</v>
      </c>
      <c r="X63" s="149"/>
      <c r="Y63" s="149"/>
      <c r="Z63" s="149"/>
      <c r="AA63" s="149"/>
      <c r="AB63" s="149"/>
      <c r="AC63" s="149"/>
      <c r="AD63" s="149"/>
      <c r="AE63" s="149"/>
      <c r="AF63" s="149"/>
    </row>
    <row r="64" spans="1:32">
      <c r="B64" s="208" t="s">
        <v>40</v>
      </c>
      <c r="C64" s="219"/>
      <c r="D64" s="142">
        <v>0</v>
      </c>
      <c r="E64" s="142">
        <v>0</v>
      </c>
      <c r="F64" s="142">
        <v>0</v>
      </c>
      <c r="G64" s="142">
        <v>0</v>
      </c>
      <c r="H64" s="142">
        <v>0</v>
      </c>
      <c r="I64" s="142">
        <v>0</v>
      </c>
      <c r="J64" s="142">
        <v>0</v>
      </c>
      <c r="K64" s="142">
        <v>0</v>
      </c>
      <c r="L64" s="142">
        <v>0</v>
      </c>
      <c r="M64" s="142">
        <v>0</v>
      </c>
      <c r="N64" s="143"/>
      <c r="O64" s="142">
        <v>0</v>
      </c>
      <c r="P64" s="142">
        <v>0</v>
      </c>
      <c r="Q64" s="142">
        <v>0</v>
      </c>
      <c r="R64" s="142">
        <v>0</v>
      </c>
      <c r="S64" s="142">
        <v>0</v>
      </c>
      <c r="T64" s="142">
        <v>0</v>
      </c>
      <c r="U64" s="142">
        <v>0</v>
      </c>
      <c r="V64" s="142">
        <v>0</v>
      </c>
      <c r="W64" s="142">
        <v>0</v>
      </c>
      <c r="X64" s="150"/>
      <c r="Y64" s="150"/>
      <c r="Z64" s="150"/>
      <c r="AA64" s="150"/>
      <c r="AB64" s="150"/>
      <c r="AC64" s="150"/>
      <c r="AD64" s="150"/>
      <c r="AE64" s="150"/>
      <c r="AF64" s="150"/>
    </row>
    <row r="65" spans="1:32">
      <c r="B65" s="6" t="s">
        <v>41</v>
      </c>
      <c r="C65" s="219"/>
      <c r="D65" s="142">
        <v>0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142">
        <v>0</v>
      </c>
      <c r="K65" s="142">
        <v>0</v>
      </c>
      <c r="L65" s="142">
        <v>0</v>
      </c>
      <c r="M65" s="142">
        <v>0</v>
      </c>
      <c r="N65" s="143"/>
      <c r="O65" s="142">
        <v>0</v>
      </c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50"/>
      <c r="Y65" s="150"/>
      <c r="Z65" s="150"/>
      <c r="AA65" s="150"/>
      <c r="AB65" s="150"/>
      <c r="AC65" s="150"/>
      <c r="AD65" s="150"/>
      <c r="AE65" s="150"/>
      <c r="AF65" s="150"/>
    </row>
    <row r="66" spans="1:32">
      <c r="B66" s="6" t="s">
        <v>42</v>
      </c>
      <c r="C66" s="219"/>
      <c r="D66" s="142">
        <v>0</v>
      </c>
      <c r="E66" s="142">
        <v>0</v>
      </c>
      <c r="F66" s="142">
        <v>0</v>
      </c>
      <c r="G66" s="142">
        <v>0</v>
      </c>
      <c r="H66" s="142">
        <v>0</v>
      </c>
      <c r="I66" s="142">
        <v>0</v>
      </c>
      <c r="J66" s="142">
        <v>0</v>
      </c>
      <c r="K66" s="142">
        <v>0</v>
      </c>
      <c r="L66" s="142">
        <v>0</v>
      </c>
      <c r="M66" s="142">
        <v>0</v>
      </c>
      <c r="N66" s="143"/>
      <c r="O66" s="142">
        <v>0</v>
      </c>
      <c r="P66" s="142">
        <v>0</v>
      </c>
      <c r="Q66" s="142">
        <v>0</v>
      </c>
      <c r="R66" s="142">
        <v>0</v>
      </c>
      <c r="S66" s="142">
        <v>0</v>
      </c>
      <c r="T66" s="142">
        <v>0</v>
      </c>
      <c r="U66" s="142">
        <v>0</v>
      </c>
      <c r="V66" s="142">
        <v>0</v>
      </c>
      <c r="W66" s="142">
        <v>0</v>
      </c>
      <c r="X66" s="150"/>
      <c r="Y66" s="150"/>
      <c r="Z66" s="150"/>
      <c r="AA66" s="150"/>
      <c r="AB66" s="150"/>
      <c r="AC66" s="150"/>
      <c r="AD66" s="150"/>
      <c r="AE66" s="150"/>
      <c r="AF66" s="150"/>
    </row>
    <row r="67" spans="1:32">
      <c r="B67" s="6" t="s">
        <v>43</v>
      </c>
      <c r="C67" s="219"/>
      <c r="D67" s="142">
        <v>0</v>
      </c>
      <c r="E67" s="142">
        <v>0</v>
      </c>
      <c r="F67" s="142">
        <v>0</v>
      </c>
      <c r="G67" s="142">
        <v>0</v>
      </c>
      <c r="H67" s="142">
        <v>0</v>
      </c>
      <c r="I67" s="142">
        <v>0</v>
      </c>
      <c r="J67" s="142">
        <v>0</v>
      </c>
      <c r="K67" s="142">
        <v>0</v>
      </c>
      <c r="L67" s="142">
        <v>0</v>
      </c>
      <c r="M67" s="142">
        <v>0</v>
      </c>
      <c r="N67" s="143"/>
      <c r="O67" s="142">
        <v>0</v>
      </c>
      <c r="P67" s="142">
        <v>0</v>
      </c>
      <c r="Q67" s="142">
        <v>0</v>
      </c>
      <c r="R67" s="142">
        <v>0</v>
      </c>
      <c r="S67" s="142">
        <v>0</v>
      </c>
      <c r="T67" s="142">
        <v>0</v>
      </c>
      <c r="U67" s="142">
        <v>0</v>
      </c>
      <c r="V67" s="142">
        <v>0</v>
      </c>
      <c r="W67" s="142">
        <v>0</v>
      </c>
      <c r="X67" s="150"/>
      <c r="Y67" s="150"/>
      <c r="Z67" s="150"/>
      <c r="AA67" s="150"/>
      <c r="AB67" s="150"/>
      <c r="AC67" s="150"/>
      <c r="AD67" s="150"/>
      <c r="AE67" s="150"/>
      <c r="AF67" s="150"/>
    </row>
    <row r="68" spans="1:32">
      <c r="B68" s="6" t="s">
        <v>44</v>
      </c>
      <c r="C68" s="219"/>
      <c r="D68" s="142">
        <v>0</v>
      </c>
      <c r="E68" s="142">
        <v>0</v>
      </c>
      <c r="F68" s="142">
        <v>0</v>
      </c>
      <c r="G68" s="142">
        <v>0</v>
      </c>
      <c r="H68" s="142">
        <v>0</v>
      </c>
      <c r="I68" s="142">
        <v>0</v>
      </c>
      <c r="J68" s="142">
        <v>0</v>
      </c>
      <c r="K68" s="142">
        <v>0</v>
      </c>
      <c r="L68" s="142">
        <v>0</v>
      </c>
      <c r="M68" s="142">
        <v>0</v>
      </c>
      <c r="N68" s="143"/>
      <c r="O68" s="142">
        <v>0</v>
      </c>
      <c r="P68" s="142">
        <v>0</v>
      </c>
      <c r="Q68" s="142">
        <v>0</v>
      </c>
      <c r="R68" s="142">
        <v>0</v>
      </c>
      <c r="S68" s="142">
        <v>0</v>
      </c>
      <c r="T68" s="142">
        <v>0</v>
      </c>
      <c r="U68" s="142">
        <v>0</v>
      </c>
      <c r="V68" s="142">
        <v>0</v>
      </c>
      <c r="W68" s="142">
        <v>0</v>
      </c>
      <c r="X68" s="150"/>
      <c r="Y68" s="150"/>
      <c r="Z68" s="150"/>
      <c r="AA68" s="150"/>
      <c r="AB68" s="150"/>
      <c r="AC68" s="150"/>
      <c r="AD68" s="150"/>
      <c r="AE68" s="150"/>
      <c r="AF68" s="150"/>
    </row>
    <row r="69" spans="1:32">
      <c r="B69" s="7" t="s">
        <v>45</v>
      </c>
      <c r="C69" s="219"/>
      <c r="D69" s="142">
        <v>0</v>
      </c>
      <c r="E69" s="142">
        <v>0</v>
      </c>
      <c r="F69" s="142">
        <v>0</v>
      </c>
      <c r="G69" s="142">
        <v>0</v>
      </c>
      <c r="H69" s="142">
        <v>0</v>
      </c>
      <c r="I69" s="142">
        <v>0</v>
      </c>
      <c r="J69" s="142">
        <v>0</v>
      </c>
      <c r="K69" s="142">
        <v>0</v>
      </c>
      <c r="L69" s="142">
        <v>0</v>
      </c>
      <c r="M69" s="142">
        <v>0</v>
      </c>
      <c r="N69" s="143"/>
      <c r="O69" s="142">
        <v>0</v>
      </c>
      <c r="P69" s="142">
        <v>0</v>
      </c>
      <c r="Q69" s="142">
        <v>0</v>
      </c>
      <c r="R69" s="142">
        <v>0</v>
      </c>
      <c r="S69" s="142">
        <v>0</v>
      </c>
      <c r="T69" s="142">
        <v>0</v>
      </c>
      <c r="U69" s="142">
        <v>0</v>
      </c>
      <c r="V69" s="142">
        <v>0</v>
      </c>
      <c r="W69" s="142">
        <v>0</v>
      </c>
      <c r="X69" s="150"/>
      <c r="Y69" s="150"/>
      <c r="Z69" s="150"/>
      <c r="AA69" s="150"/>
      <c r="AB69" s="150"/>
      <c r="AC69" s="150"/>
      <c r="AD69" s="150"/>
      <c r="AE69" s="150"/>
      <c r="AF69" s="150"/>
    </row>
    <row r="70" spans="1:32">
      <c r="B70" s="7" t="s">
        <v>46</v>
      </c>
      <c r="C70" s="219"/>
      <c r="D70" s="142">
        <v>0</v>
      </c>
      <c r="E70" s="142">
        <v>0</v>
      </c>
      <c r="F70" s="142">
        <v>0</v>
      </c>
      <c r="G70" s="142">
        <v>0</v>
      </c>
      <c r="H70" s="142">
        <v>0</v>
      </c>
      <c r="I70" s="142">
        <v>0</v>
      </c>
      <c r="J70" s="142">
        <v>0</v>
      </c>
      <c r="K70" s="142">
        <v>0</v>
      </c>
      <c r="L70" s="142">
        <v>0</v>
      </c>
      <c r="M70" s="142">
        <v>0</v>
      </c>
      <c r="N70" s="143"/>
      <c r="O70" s="142">
        <v>0</v>
      </c>
      <c r="P70" s="142">
        <v>0</v>
      </c>
      <c r="Q70" s="142">
        <v>0</v>
      </c>
      <c r="R70" s="142">
        <v>0</v>
      </c>
      <c r="S70" s="142">
        <v>0</v>
      </c>
      <c r="T70" s="142">
        <v>0</v>
      </c>
      <c r="U70" s="142">
        <v>0</v>
      </c>
      <c r="V70" s="142">
        <v>0</v>
      </c>
      <c r="W70" s="142">
        <v>0</v>
      </c>
      <c r="X70" s="150"/>
      <c r="Y70" s="150"/>
      <c r="Z70" s="150"/>
      <c r="AA70" s="150"/>
      <c r="AB70" s="150"/>
      <c r="AC70" s="150"/>
      <c r="AD70" s="150"/>
      <c r="AE70" s="150"/>
      <c r="AF70" s="150"/>
    </row>
    <row r="71" spans="1:32">
      <c r="B71" s="6" t="s">
        <v>317</v>
      </c>
      <c r="C71" s="219"/>
      <c r="D71" s="142">
        <v>0</v>
      </c>
      <c r="E71" s="142">
        <v>0</v>
      </c>
      <c r="F71" s="142">
        <v>0</v>
      </c>
      <c r="G71" s="142">
        <v>0</v>
      </c>
      <c r="H71" s="142">
        <v>0</v>
      </c>
      <c r="I71" s="142">
        <v>0</v>
      </c>
      <c r="J71" s="142">
        <v>0</v>
      </c>
      <c r="K71" s="142">
        <v>0</v>
      </c>
      <c r="L71" s="142">
        <v>0</v>
      </c>
      <c r="M71" s="142">
        <v>0</v>
      </c>
      <c r="N71" s="143"/>
      <c r="O71" s="142">
        <v>0</v>
      </c>
      <c r="P71" s="142">
        <v>0</v>
      </c>
      <c r="Q71" s="142">
        <v>0</v>
      </c>
      <c r="R71" s="142">
        <v>0</v>
      </c>
      <c r="S71" s="142">
        <v>0</v>
      </c>
      <c r="T71" s="142">
        <v>0</v>
      </c>
      <c r="U71" s="142">
        <v>0</v>
      </c>
      <c r="V71" s="142">
        <v>0</v>
      </c>
      <c r="W71" s="142">
        <v>0</v>
      </c>
      <c r="X71" s="150"/>
      <c r="Y71" s="150"/>
      <c r="Z71" s="150"/>
      <c r="AA71" s="150"/>
      <c r="AB71" s="150"/>
      <c r="AC71" s="150"/>
      <c r="AD71" s="150"/>
      <c r="AE71" s="150"/>
      <c r="AF71" s="150"/>
    </row>
    <row r="72" spans="1:32">
      <c r="B72" s="6" t="s">
        <v>108</v>
      </c>
      <c r="C72" s="219"/>
      <c r="D72" s="142">
        <v>0</v>
      </c>
      <c r="E72" s="142">
        <v>0</v>
      </c>
      <c r="F72" s="142">
        <v>0</v>
      </c>
      <c r="G72" s="142">
        <v>0</v>
      </c>
      <c r="H72" s="142">
        <v>0</v>
      </c>
      <c r="I72" s="142">
        <v>0</v>
      </c>
      <c r="J72" s="142">
        <v>0</v>
      </c>
      <c r="K72" s="142">
        <v>0</v>
      </c>
      <c r="L72" s="142">
        <v>0</v>
      </c>
      <c r="M72" s="142">
        <v>0</v>
      </c>
      <c r="N72" s="143"/>
      <c r="O72" s="142">
        <v>0</v>
      </c>
      <c r="P72" s="142">
        <v>0</v>
      </c>
      <c r="Q72" s="142">
        <v>0</v>
      </c>
      <c r="R72" s="142">
        <v>0</v>
      </c>
      <c r="S72" s="142">
        <v>0</v>
      </c>
      <c r="T72" s="142">
        <v>0</v>
      </c>
      <c r="U72" s="142">
        <v>0</v>
      </c>
      <c r="V72" s="142">
        <v>0</v>
      </c>
      <c r="W72" s="142">
        <v>0</v>
      </c>
      <c r="X72" s="150"/>
      <c r="Y72" s="150"/>
      <c r="Z72" s="150"/>
      <c r="AA72" s="150"/>
      <c r="AB72" s="150"/>
      <c r="AC72" s="150"/>
      <c r="AD72" s="150"/>
      <c r="AE72" s="150"/>
      <c r="AF72" s="150"/>
    </row>
    <row r="73" spans="1:32">
      <c r="B73" s="6" t="s">
        <v>48</v>
      </c>
      <c r="C73" s="219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8"/>
      <c r="O73" s="142">
        <v>0</v>
      </c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50"/>
      <c r="Y73" s="150"/>
      <c r="Z73" s="150"/>
      <c r="AA73" s="150"/>
      <c r="AB73" s="150"/>
      <c r="AC73" s="150"/>
      <c r="AD73" s="150"/>
      <c r="AE73" s="150"/>
      <c r="AF73" s="150"/>
    </row>
    <row r="74" spans="1:32">
      <c r="B74" s="6" t="s">
        <v>325</v>
      </c>
      <c r="C74" s="219"/>
      <c r="D74" s="142">
        <v>0</v>
      </c>
      <c r="E74" s="142">
        <v>0</v>
      </c>
      <c r="F74" s="142">
        <v>0</v>
      </c>
      <c r="G74" s="142">
        <v>0</v>
      </c>
      <c r="H74" s="142">
        <v>0</v>
      </c>
      <c r="I74" s="142">
        <v>0</v>
      </c>
      <c r="J74" s="142">
        <v>0</v>
      </c>
      <c r="K74" s="142">
        <v>0</v>
      </c>
      <c r="L74" s="142">
        <v>0</v>
      </c>
      <c r="M74" s="142">
        <v>0</v>
      </c>
      <c r="N74" s="143"/>
      <c r="O74" s="142">
        <v>0</v>
      </c>
      <c r="P74" s="142">
        <v>0</v>
      </c>
      <c r="Q74" s="142">
        <v>0</v>
      </c>
      <c r="R74" s="142">
        <v>0</v>
      </c>
      <c r="S74" s="142">
        <v>0</v>
      </c>
      <c r="T74" s="142">
        <v>0</v>
      </c>
      <c r="U74" s="142">
        <v>0</v>
      </c>
      <c r="V74" s="142">
        <v>0</v>
      </c>
      <c r="W74" s="142">
        <v>0</v>
      </c>
      <c r="X74" s="150"/>
      <c r="Y74" s="150"/>
      <c r="Z74" s="150"/>
      <c r="AA74" s="150"/>
      <c r="AB74" s="150"/>
      <c r="AC74" s="150"/>
      <c r="AD74" s="150"/>
      <c r="AE74" s="150"/>
      <c r="AF74" s="150"/>
    </row>
    <row r="75" spans="1:32">
      <c r="B75" s="8" t="s">
        <v>101</v>
      </c>
      <c r="C75" s="219"/>
      <c r="D75" s="142">
        <v>0</v>
      </c>
      <c r="E75" s="142">
        <v>0</v>
      </c>
      <c r="F75" s="142">
        <v>0</v>
      </c>
      <c r="G75" s="142">
        <v>0</v>
      </c>
      <c r="H75" s="142">
        <v>0</v>
      </c>
      <c r="I75" s="142">
        <v>0</v>
      </c>
      <c r="J75" s="142">
        <v>0</v>
      </c>
      <c r="K75" s="142">
        <v>0</v>
      </c>
      <c r="L75" s="142">
        <v>0</v>
      </c>
      <c r="M75" s="142">
        <v>0</v>
      </c>
      <c r="N75" s="143"/>
      <c r="O75" s="142">
        <v>0</v>
      </c>
      <c r="P75" s="142">
        <v>0</v>
      </c>
      <c r="Q75" s="142">
        <v>0</v>
      </c>
      <c r="R75" s="142">
        <v>0</v>
      </c>
      <c r="S75" s="142">
        <v>0</v>
      </c>
      <c r="T75" s="142">
        <v>0</v>
      </c>
      <c r="U75" s="142">
        <v>0</v>
      </c>
      <c r="V75" s="142">
        <v>0</v>
      </c>
      <c r="W75" s="142">
        <v>0</v>
      </c>
      <c r="X75" s="150"/>
      <c r="Y75" s="150"/>
      <c r="Z75" s="150"/>
      <c r="AA75" s="150"/>
      <c r="AB75" s="150"/>
      <c r="AC75" s="150"/>
      <c r="AD75" s="150"/>
      <c r="AE75" s="150"/>
      <c r="AF75" s="150"/>
    </row>
    <row r="76" spans="1:32" s="45" customFormat="1">
      <c r="A76" s="38"/>
      <c r="B76" s="31" t="s">
        <v>11</v>
      </c>
      <c r="C76" s="209" t="s">
        <v>300</v>
      </c>
      <c r="D76" s="142">
        <v>0</v>
      </c>
      <c r="E76" s="142">
        <v>0</v>
      </c>
      <c r="F76" s="139">
        <v>0</v>
      </c>
      <c r="G76" s="139">
        <v>0</v>
      </c>
      <c r="H76" s="139">
        <v>0</v>
      </c>
      <c r="I76" s="139">
        <v>0</v>
      </c>
      <c r="J76" s="139">
        <v>0</v>
      </c>
      <c r="K76" s="139">
        <v>0</v>
      </c>
      <c r="L76" s="139">
        <v>0</v>
      </c>
      <c r="M76" s="139">
        <v>0</v>
      </c>
      <c r="N76" s="146"/>
      <c r="O76" s="139">
        <v>0</v>
      </c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39">
        <v>0</v>
      </c>
      <c r="X76" s="149"/>
      <c r="Y76" s="149"/>
      <c r="Z76" s="149"/>
      <c r="AA76" s="149"/>
      <c r="AB76" s="149"/>
      <c r="AC76" s="149"/>
      <c r="AD76" s="149"/>
      <c r="AE76" s="149"/>
      <c r="AF76" s="149"/>
    </row>
    <row r="77" spans="1:32">
      <c r="B77" s="3" t="s">
        <v>12</v>
      </c>
      <c r="C77" s="210" t="s">
        <v>301</v>
      </c>
      <c r="D77" s="142"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3"/>
      <c r="O77" s="142">
        <v>0</v>
      </c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50"/>
      <c r="Y77" s="150"/>
      <c r="Z77" s="150"/>
      <c r="AA77" s="150"/>
      <c r="AB77" s="150"/>
      <c r="AC77" s="150"/>
      <c r="AD77" s="150"/>
      <c r="AE77" s="150"/>
      <c r="AF77" s="150"/>
    </row>
    <row r="78" spans="1:32">
      <c r="B78" s="3" t="s">
        <v>13</v>
      </c>
      <c r="C78" s="210" t="s">
        <v>302</v>
      </c>
      <c r="D78" s="142">
        <v>0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142">
        <v>0</v>
      </c>
      <c r="K78" s="142">
        <v>0</v>
      </c>
      <c r="L78" s="142">
        <v>0</v>
      </c>
      <c r="M78" s="142">
        <v>0</v>
      </c>
      <c r="N78" s="143"/>
      <c r="O78" s="142">
        <v>0</v>
      </c>
      <c r="P78" s="142">
        <v>0</v>
      </c>
      <c r="Q78" s="142">
        <v>0</v>
      </c>
      <c r="R78" s="142">
        <v>0</v>
      </c>
      <c r="S78" s="142">
        <v>0</v>
      </c>
      <c r="T78" s="142">
        <v>0</v>
      </c>
      <c r="U78" s="142">
        <v>0</v>
      </c>
      <c r="V78" s="142">
        <v>0</v>
      </c>
      <c r="W78" s="142">
        <v>0</v>
      </c>
      <c r="X78" s="150"/>
      <c r="Y78" s="150"/>
      <c r="Z78" s="150"/>
      <c r="AA78" s="150"/>
      <c r="AB78" s="150"/>
      <c r="AC78" s="150"/>
      <c r="AD78" s="150"/>
      <c r="AE78" s="150"/>
      <c r="AF78" s="150"/>
    </row>
    <row r="79" spans="1:32" s="45" customFormat="1">
      <c r="A79" s="38"/>
      <c r="B79" s="5" t="s">
        <v>14</v>
      </c>
      <c r="C79" s="209" t="s">
        <v>311</v>
      </c>
      <c r="D79" s="142">
        <v>253445.84080000001</v>
      </c>
      <c r="E79" s="142">
        <v>279364.98990000004</v>
      </c>
      <c r="F79" s="142">
        <v>305796.5316000001</v>
      </c>
      <c r="G79" s="142">
        <v>320085.17050000001</v>
      </c>
      <c r="H79" s="142">
        <v>352210.70809999987</v>
      </c>
      <c r="I79" s="142">
        <v>406154.69179999985</v>
      </c>
      <c r="J79" s="142">
        <v>440484.24289999995</v>
      </c>
      <c r="K79" s="142">
        <v>486938.59889999992</v>
      </c>
      <c r="L79" s="142">
        <v>526095.69999999995</v>
      </c>
      <c r="M79" s="142">
        <v>539887</v>
      </c>
      <c r="N79" s="146"/>
      <c r="O79" s="142">
        <v>25919.14910000005</v>
      </c>
      <c r="P79" s="142">
        <v>26431.541700000071</v>
      </c>
      <c r="Q79" s="142">
        <v>14288.638899999887</v>
      </c>
      <c r="R79" s="142">
        <v>32125.537599999872</v>
      </c>
      <c r="S79" s="142">
        <v>53943.98369999999</v>
      </c>
      <c r="T79" s="142">
        <v>34329.55110000007</v>
      </c>
      <c r="U79" s="142">
        <v>46454.356000000007</v>
      </c>
      <c r="V79" s="142">
        <v>39157.1011</v>
      </c>
      <c r="W79" s="142">
        <v>13791.300000000047</v>
      </c>
      <c r="X79" s="149"/>
      <c r="Y79" s="149"/>
      <c r="Z79" s="149"/>
      <c r="AA79" s="149"/>
      <c r="AB79" s="149"/>
      <c r="AC79" s="149"/>
      <c r="AD79" s="149"/>
      <c r="AE79" s="149"/>
      <c r="AF79" s="149"/>
    </row>
    <row r="80" spans="1:32">
      <c r="B80" s="3" t="s">
        <v>15</v>
      </c>
      <c r="C80" s="210" t="s">
        <v>303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3"/>
      <c r="O80" s="142">
        <v>0</v>
      </c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50"/>
      <c r="Y80" s="150"/>
      <c r="Z80" s="150"/>
      <c r="AA80" s="150"/>
      <c r="AB80" s="150"/>
      <c r="AC80" s="150"/>
      <c r="AD80" s="150"/>
      <c r="AE80" s="150"/>
      <c r="AF80" s="150"/>
    </row>
    <row r="81" spans="1:32">
      <c r="B81" s="3" t="s">
        <v>16</v>
      </c>
      <c r="C81" s="210" t="s">
        <v>304</v>
      </c>
      <c r="D81" s="142">
        <v>0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142">
        <v>0</v>
      </c>
      <c r="K81" s="142">
        <v>0</v>
      </c>
      <c r="L81" s="142">
        <v>0</v>
      </c>
      <c r="M81" s="142">
        <v>0</v>
      </c>
      <c r="N81" s="143"/>
      <c r="O81" s="142">
        <v>0</v>
      </c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50"/>
      <c r="Y81" s="150"/>
      <c r="Z81" s="150"/>
      <c r="AA81" s="150"/>
      <c r="AB81" s="150"/>
      <c r="AC81" s="150"/>
      <c r="AD81" s="150"/>
      <c r="AE81" s="150"/>
      <c r="AF81" s="150"/>
    </row>
    <row r="82" spans="1:32">
      <c r="B82" s="3" t="s">
        <v>17</v>
      </c>
      <c r="C82" s="210" t="s">
        <v>305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0</v>
      </c>
      <c r="M82" s="142">
        <v>0</v>
      </c>
      <c r="N82" s="143"/>
      <c r="O82" s="142">
        <v>0</v>
      </c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50"/>
      <c r="Y82" s="150"/>
      <c r="Z82" s="150"/>
      <c r="AA82" s="150"/>
      <c r="AB82" s="150"/>
      <c r="AC82" s="150"/>
      <c r="AD82" s="150"/>
      <c r="AE82" s="150"/>
      <c r="AF82" s="150"/>
    </row>
    <row r="83" spans="1:32">
      <c r="B83" s="4" t="s">
        <v>18</v>
      </c>
      <c r="C83" s="42"/>
      <c r="D83" s="142">
        <v>253445.84080000001</v>
      </c>
      <c r="E83" s="142">
        <v>279364.98990000004</v>
      </c>
      <c r="F83" s="142">
        <v>305796.5316000001</v>
      </c>
      <c r="G83" s="142">
        <v>320085.17050000001</v>
      </c>
      <c r="H83" s="142">
        <v>352210.70809999987</v>
      </c>
      <c r="I83" s="142">
        <v>406154.69179999985</v>
      </c>
      <c r="J83" s="142">
        <v>440484.24289999995</v>
      </c>
      <c r="K83" s="142">
        <v>486938.59889999992</v>
      </c>
      <c r="L83" s="142">
        <v>526095.69999999995</v>
      </c>
      <c r="M83" s="142">
        <v>539887</v>
      </c>
      <c r="N83" s="143"/>
      <c r="O83" s="142">
        <v>25919.14910000005</v>
      </c>
      <c r="P83" s="142">
        <v>26431.541700000071</v>
      </c>
      <c r="Q83" s="142">
        <v>14288.638899999887</v>
      </c>
      <c r="R83" s="142">
        <v>32125.537599999872</v>
      </c>
      <c r="S83" s="142">
        <v>53943.98369999999</v>
      </c>
      <c r="T83" s="142">
        <v>34329.55110000007</v>
      </c>
      <c r="U83" s="142">
        <v>46454.356000000007</v>
      </c>
      <c r="V83" s="142">
        <v>39157.1011</v>
      </c>
      <c r="W83" s="142">
        <v>13791.300000000047</v>
      </c>
      <c r="X83" s="150"/>
      <c r="Y83" s="150"/>
      <c r="Z83" s="150"/>
      <c r="AA83" s="150"/>
      <c r="AB83" s="150"/>
      <c r="AC83" s="150"/>
      <c r="AD83" s="150"/>
      <c r="AE83" s="150"/>
      <c r="AF83" s="150"/>
    </row>
    <row r="84" spans="1:32">
      <c r="B84" s="3" t="s">
        <v>19</v>
      </c>
      <c r="C84" s="210" t="s">
        <v>306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3"/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50"/>
      <c r="Y84" s="150"/>
      <c r="Z84" s="150"/>
      <c r="AA84" s="150"/>
      <c r="AB84" s="150"/>
      <c r="AC84" s="150"/>
      <c r="AD84" s="150"/>
      <c r="AE84" s="150"/>
      <c r="AF84" s="150"/>
    </row>
    <row r="85" spans="1:32">
      <c r="B85" s="3" t="s">
        <v>20</v>
      </c>
      <c r="C85" s="210" t="s">
        <v>307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3"/>
      <c r="O85" s="142">
        <v>0</v>
      </c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50"/>
      <c r="Y85" s="150"/>
      <c r="Z85" s="150"/>
      <c r="AA85" s="150"/>
      <c r="AB85" s="150"/>
      <c r="AC85" s="150"/>
      <c r="AD85" s="150"/>
      <c r="AE85" s="150"/>
      <c r="AF85" s="150"/>
    </row>
    <row r="86" spans="1:32" s="45" customFormat="1">
      <c r="A86" s="38"/>
      <c r="B86" s="5" t="s">
        <v>21</v>
      </c>
      <c r="C86" s="209" t="s">
        <v>308</v>
      </c>
      <c r="D86" s="142">
        <v>0</v>
      </c>
      <c r="E86" s="142">
        <v>0</v>
      </c>
      <c r="F86" s="139">
        <v>0</v>
      </c>
      <c r="G86" s="139">
        <v>0</v>
      </c>
      <c r="H86" s="139">
        <v>0</v>
      </c>
      <c r="I86" s="139">
        <v>0</v>
      </c>
      <c r="J86" s="139">
        <v>0</v>
      </c>
      <c r="K86" s="139">
        <v>0</v>
      </c>
      <c r="L86" s="139">
        <v>0</v>
      </c>
      <c r="M86" s="139">
        <v>0</v>
      </c>
      <c r="N86" s="146"/>
      <c r="O86" s="139">
        <v>0</v>
      </c>
      <c r="P86" s="139">
        <v>0</v>
      </c>
      <c r="Q86" s="139">
        <v>0</v>
      </c>
      <c r="R86" s="139">
        <v>0</v>
      </c>
      <c r="S86" s="139">
        <v>0</v>
      </c>
      <c r="T86" s="139">
        <v>0</v>
      </c>
      <c r="U86" s="139">
        <v>0</v>
      </c>
      <c r="V86" s="139">
        <v>0</v>
      </c>
      <c r="W86" s="139">
        <v>0</v>
      </c>
      <c r="X86" s="149"/>
      <c r="Y86" s="149"/>
      <c r="Z86" s="149"/>
      <c r="AA86" s="149"/>
      <c r="AB86" s="149"/>
      <c r="AC86" s="149"/>
      <c r="AD86" s="149"/>
      <c r="AE86" s="149"/>
      <c r="AF86" s="149"/>
    </row>
    <row r="87" spans="1:32" s="45" customFormat="1">
      <c r="A87" s="38"/>
      <c r="B87" s="9" t="s">
        <v>94</v>
      </c>
      <c r="C87" s="209" t="s">
        <v>309</v>
      </c>
      <c r="D87" s="142">
        <v>0</v>
      </c>
      <c r="E87" s="142">
        <v>0</v>
      </c>
      <c r="F87" s="139">
        <v>0</v>
      </c>
      <c r="G87" s="139">
        <v>0</v>
      </c>
      <c r="H87" s="139">
        <v>0</v>
      </c>
      <c r="I87" s="139">
        <v>0</v>
      </c>
      <c r="J87" s="139">
        <v>0</v>
      </c>
      <c r="K87" s="139">
        <v>0</v>
      </c>
      <c r="L87" s="139">
        <v>0</v>
      </c>
      <c r="M87" s="139">
        <v>0</v>
      </c>
      <c r="N87" s="146"/>
      <c r="O87" s="139">
        <v>0</v>
      </c>
      <c r="P87" s="139">
        <v>0</v>
      </c>
      <c r="Q87" s="139">
        <v>0</v>
      </c>
      <c r="R87" s="139">
        <v>0</v>
      </c>
      <c r="S87" s="139">
        <v>0</v>
      </c>
      <c r="T87" s="139">
        <v>0</v>
      </c>
      <c r="U87" s="139">
        <v>0</v>
      </c>
      <c r="V87" s="139">
        <v>0</v>
      </c>
      <c r="W87" s="139">
        <v>0</v>
      </c>
      <c r="X87" s="149"/>
      <c r="Y87" s="149"/>
      <c r="Z87" s="149"/>
      <c r="AA87" s="149"/>
      <c r="AB87" s="149"/>
      <c r="AC87" s="149"/>
      <c r="AD87" s="149"/>
      <c r="AE87" s="149"/>
      <c r="AF87" s="149"/>
    </row>
    <row r="88" spans="1:32">
      <c r="B88" s="208" t="s">
        <v>40</v>
      </c>
      <c r="C88" s="219"/>
      <c r="D88" s="142">
        <v>0</v>
      </c>
      <c r="E88" s="142">
        <v>0</v>
      </c>
      <c r="F88" s="142">
        <v>0</v>
      </c>
      <c r="G88" s="142">
        <v>0</v>
      </c>
      <c r="H88" s="142">
        <v>0</v>
      </c>
      <c r="I88" s="142">
        <v>0</v>
      </c>
      <c r="J88" s="142">
        <v>0</v>
      </c>
      <c r="K88" s="142">
        <v>0</v>
      </c>
      <c r="L88" s="142">
        <v>0</v>
      </c>
      <c r="M88" s="142">
        <v>0</v>
      </c>
      <c r="N88" s="143"/>
      <c r="O88" s="142">
        <v>0</v>
      </c>
      <c r="P88" s="142">
        <v>0</v>
      </c>
      <c r="Q88" s="142">
        <v>0</v>
      </c>
      <c r="R88" s="142">
        <v>0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150"/>
      <c r="Y88" s="150"/>
      <c r="Z88" s="150"/>
      <c r="AA88" s="150"/>
      <c r="AB88" s="150"/>
      <c r="AC88" s="150"/>
      <c r="AD88" s="150"/>
      <c r="AE88" s="150"/>
      <c r="AF88" s="150"/>
    </row>
    <row r="89" spans="1:32">
      <c r="B89" s="6" t="s">
        <v>41</v>
      </c>
      <c r="C89" s="219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3"/>
      <c r="O89" s="142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50"/>
      <c r="Y89" s="150"/>
      <c r="Z89" s="150"/>
      <c r="AA89" s="150"/>
      <c r="AB89" s="150"/>
      <c r="AC89" s="150"/>
      <c r="AD89" s="150"/>
      <c r="AE89" s="150"/>
      <c r="AF89" s="150"/>
    </row>
    <row r="90" spans="1:32">
      <c r="B90" s="6" t="s">
        <v>42</v>
      </c>
      <c r="C90" s="219"/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3"/>
      <c r="O90" s="142">
        <v>0</v>
      </c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50"/>
      <c r="Y90" s="150"/>
      <c r="Z90" s="150"/>
      <c r="AA90" s="150"/>
      <c r="AB90" s="150"/>
      <c r="AC90" s="150"/>
      <c r="AD90" s="150"/>
      <c r="AE90" s="150"/>
      <c r="AF90" s="150"/>
    </row>
    <row r="91" spans="1:32">
      <c r="B91" s="6" t="s">
        <v>43</v>
      </c>
      <c r="C91" s="219"/>
      <c r="D91" s="142">
        <v>0</v>
      </c>
      <c r="E91" s="142">
        <v>0</v>
      </c>
      <c r="F91" s="142">
        <v>0</v>
      </c>
      <c r="G91" s="142">
        <v>0</v>
      </c>
      <c r="H91" s="142">
        <v>0</v>
      </c>
      <c r="I91" s="142">
        <v>0</v>
      </c>
      <c r="J91" s="142">
        <v>0</v>
      </c>
      <c r="K91" s="142">
        <v>0</v>
      </c>
      <c r="L91" s="142">
        <v>0</v>
      </c>
      <c r="M91" s="142">
        <v>0</v>
      </c>
      <c r="N91" s="143"/>
      <c r="O91" s="142">
        <v>0</v>
      </c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50"/>
      <c r="Y91" s="150"/>
      <c r="Z91" s="150"/>
      <c r="AA91" s="150"/>
      <c r="AB91" s="150"/>
      <c r="AC91" s="150"/>
      <c r="AD91" s="150"/>
      <c r="AE91" s="150"/>
      <c r="AF91" s="150"/>
    </row>
    <row r="92" spans="1:32">
      <c r="B92" s="6" t="s">
        <v>44</v>
      </c>
      <c r="C92" s="219"/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3"/>
      <c r="O92" s="142">
        <v>0</v>
      </c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50"/>
      <c r="Y92" s="150"/>
      <c r="Z92" s="150"/>
      <c r="AA92" s="150"/>
      <c r="AB92" s="150"/>
      <c r="AC92" s="150"/>
      <c r="AD92" s="150"/>
      <c r="AE92" s="150"/>
      <c r="AF92" s="150"/>
    </row>
    <row r="93" spans="1:32">
      <c r="B93" s="7" t="s">
        <v>45</v>
      </c>
      <c r="C93" s="219"/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3"/>
      <c r="O93" s="142">
        <v>0</v>
      </c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50"/>
      <c r="Y93" s="150"/>
      <c r="Z93" s="150"/>
      <c r="AA93" s="150"/>
      <c r="AB93" s="150"/>
      <c r="AC93" s="150"/>
      <c r="AD93" s="150"/>
      <c r="AE93" s="150"/>
      <c r="AF93" s="150"/>
    </row>
    <row r="94" spans="1:32">
      <c r="B94" s="7" t="s">
        <v>46</v>
      </c>
      <c r="C94" s="219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3"/>
      <c r="O94" s="142">
        <v>0</v>
      </c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50"/>
      <c r="Y94" s="150"/>
      <c r="Z94" s="150"/>
      <c r="AA94" s="150"/>
      <c r="AB94" s="150"/>
      <c r="AC94" s="150"/>
      <c r="AD94" s="150"/>
      <c r="AE94" s="150"/>
      <c r="AF94" s="150"/>
    </row>
    <row r="95" spans="1:32">
      <c r="B95" s="6" t="s">
        <v>317</v>
      </c>
      <c r="C95" s="219"/>
      <c r="D95" s="142">
        <v>0</v>
      </c>
      <c r="E95" s="142">
        <v>0</v>
      </c>
      <c r="F95" s="142">
        <v>0</v>
      </c>
      <c r="G95" s="142">
        <v>0</v>
      </c>
      <c r="H95" s="142">
        <v>0</v>
      </c>
      <c r="I95" s="142">
        <v>0</v>
      </c>
      <c r="J95" s="142">
        <v>0</v>
      </c>
      <c r="K95" s="142">
        <v>0</v>
      </c>
      <c r="L95" s="142">
        <v>0</v>
      </c>
      <c r="M95" s="142">
        <v>0</v>
      </c>
      <c r="N95" s="143"/>
      <c r="O95" s="142">
        <v>0</v>
      </c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50"/>
      <c r="Y95" s="150"/>
      <c r="Z95" s="150"/>
      <c r="AA95" s="150"/>
      <c r="AB95" s="150"/>
      <c r="AC95" s="150"/>
      <c r="AD95" s="150"/>
      <c r="AE95" s="150"/>
      <c r="AF95" s="150"/>
    </row>
    <row r="96" spans="1:32">
      <c r="B96" s="6" t="s">
        <v>108</v>
      </c>
      <c r="C96" s="219"/>
      <c r="D96" s="142">
        <v>0</v>
      </c>
      <c r="E96" s="142">
        <v>0</v>
      </c>
      <c r="F96" s="142">
        <v>0</v>
      </c>
      <c r="G96" s="142">
        <v>0</v>
      </c>
      <c r="H96" s="142">
        <v>0</v>
      </c>
      <c r="I96" s="142">
        <v>0</v>
      </c>
      <c r="J96" s="142">
        <v>0</v>
      </c>
      <c r="K96" s="142">
        <v>0</v>
      </c>
      <c r="L96" s="142">
        <v>0</v>
      </c>
      <c r="M96" s="142">
        <v>0</v>
      </c>
      <c r="N96" s="143"/>
      <c r="O96" s="142">
        <v>0</v>
      </c>
      <c r="P96" s="142">
        <v>0</v>
      </c>
      <c r="Q96" s="142">
        <v>0</v>
      </c>
      <c r="R96" s="142">
        <v>0</v>
      </c>
      <c r="S96" s="142">
        <v>0</v>
      </c>
      <c r="T96" s="142">
        <v>0</v>
      </c>
      <c r="U96" s="142">
        <v>0</v>
      </c>
      <c r="V96" s="142">
        <v>0</v>
      </c>
      <c r="W96" s="142">
        <v>0</v>
      </c>
      <c r="X96" s="150"/>
      <c r="Y96" s="150"/>
      <c r="Z96" s="150"/>
      <c r="AA96" s="150"/>
      <c r="AB96" s="150"/>
      <c r="AC96" s="150"/>
      <c r="AD96" s="150"/>
      <c r="AE96" s="150"/>
      <c r="AF96" s="150"/>
    </row>
    <row r="97" spans="1:32">
      <c r="B97" s="6" t="s">
        <v>48</v>
      </c>
      <c r="C97" s="219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8"/>
      <c r="O97" s="142">
        <v>0</v>
      </c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50"/>
      <c r="Y97" s="150"/>
      <c r="Z97" s="150"/>
      <c r="AA97" s="150"/>
      <c r="AB97" s="150"/>
      <c r="AC97" s="150"/>
      <c r="AD97" s="150"/>
      <c r="AE97" s="150"/>
      <c r="AF97" s="150"/>
    </row>
    <row r="98" spans="1:32">
      <c r="B98" s="6" t="s">
        <v>325</v>
      </c>
      <c r="C98" s="219"/>
      <c r="D98" s="142">
        <v>0</v>
      </c>
      <c r="E98" s="142">
        <v>0</v>
      </c>
      <c r="F98" s="142">
        <v>0</v>
      </c>
      <c r="G98" s="142">
        <v>0</v>
      </c>
      <c r="H98" s="142">
        <v>0</v>
      </c>
      <c r="I98" s="142">
        <v>0</v>
      </c>
      <c r="J98" s="142">
        <v>0</v>
      </c>
      <c r="K98" s="142">
        <v>0</v>
      </c>
      <c r="L98" s="142">
        <v>0</v>
      </c>
      <c r="M98" s="142">
        <v>0</v>
      </c>
      <c r="N98" s="143"/>
      <c r="O98" s="142">
        <v>0</v>
      </c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150"/>
      <c r="Y98" s="150"/>
      <c r="Z98" s="150"/>
      <c r="AA98" s="150"/>
      <c r="AB98" s="150"/>
      <c r="AC98" s="150"/>
      <c r="AD98" s="150"/>
      <c r="AE98" s="150"/>
      <c r="AF98" s="150"/>
    </row>
    <row r="99" spans="1:32">
      <c r="B99" s="8" t="s">
        <v>101</v>
      </c>
      <c r="C99" s="219"/>
      <c r="D99" s="142">
        <v>0</v>
      </c>
      <c r="E99" s="142">
        <v>0</v>
      </c>
      <c r="F99" s="142">
        <v>0</v>
      </c>
      <c r="G99" s="142">
        <v>0</v>
      </c>
      <c r="H99" s="142">
        <v>0</v>
      </c>
      <c r="I99" s="142">
        <v>0</v>
      </c>
      <c r="J99" s="142">
        <v>0</v>
      </c>
      <c r="K99" s="142">
        <v>0</v>
      </c>
      <c r="L99" s="142">
        <v>0</v>
      </c>
      <c r="M99" s="142">
        <v>0</v>
      </c>
      <c r="N99" s="143"/>
      <c r="O99" s="142">
        <v>0</v>
      </c>
      <c r="P99" s="142">
        <v>0</v>
      </c>
      <c r="Q99" s="142">
        <v>0</v>
      </c>
      <c r="R99" s="142">
        <v>0</v>
      </c>
      <c r="S99" s="142">
        <v>0</v>
      </c>
      <c r="T99" s="142">
        <v>0</v>
      </c>
      <c r="U99" s="142">
        <v>0</v>
      </c>
      <c r="V99" s="142">
        <v>0</v>
      </c>
      <c r="W99" s="142">
        <v>0</v>
      </c>
      <c r="X99" s="150"/>
      <c r="Y99" s="150"/>
      <c r="Z99" s="150"/>
      <c r="AA99" s="150"/>
      <c r="AB99" s="150"/>
      <c r="AC99" s="150"/>
      <c r="AD99" s="150"/>
      <c r="AE99" s="150"/>
      <c r="AF99" s="150"/>
    </row>
    <row r="100" spans="1:32" s="45" customFormat="1">
      <c r="A100" s="38"/>
      <c r="B100" s="9" t="s">
        <v>95</v>
      </c>
      <c r="C100" s="209" t="s">
        <v>310</v>
      </c>
      <c r="D100" s="142">
        <v>0</v>
      </c>
      <c r="E100" s="142">
        <v>0</v>
      </c>
      <c r="F100" s="139">
        <v>0</v>
      </c>
      <c r="G100" s="139">
        <v>0</v>
      </c>
      <c r="H100" s="139">
        <v>0</v>
      </c>
      <c r="I100" s="139">
        <v>0</v>
      </c>
      <c r="J100" s="139">
        <v>0</v>
      </c>
      <c r="K100" s="139">
        <v>0</v>
      </c>
      <c r="L100" s="139">
        <v>0</v>
      </c>
      <c r="M100" s="139">
        <v>0</v>
      </c>
      <c r="N100" s="146"/>
      <c r="O100" s="139">
        <v>0</v>
      </c>
      <c r="P100" s="139">
        <v>0</v>
      </c>
      <c r="Q100" s="139">
        <v>0</v>
      </c>
      <c r="R100" s="139">
        <v>0</v>
      </c>
      <c r="S100" s="139">
        <v>0</v>
      </c>
      <c r="T100" s="139">
        <v>0</v>
      </c>
      <c r="U100" s="139">
        <v>0</v>
      </c>
      <c r="V100" s="139">
        <v>0</v>
      </c>
      <c r="W100" s="139">
        <v>0</v>
      </c>
      <c r="X100" s="149"/>
      <c r="Y100" s="149"/>
      <c r="Z100" s="149"/>
      <c r="AA100" s="149"/>
      <c r="AB100" s="149"/>
      <c r="AC100" s="149"/>
      <c r="AD100" s="149"/>
      <c r="AE100" s="149"/>
      <c r="AF100" s="149"/>
    </row>
    <row r="101" spans="1:32">
      <c r="B101" s="208" t="s">
        <v>40</v>
      </c>
      <c r="C101" s="219"/>
      <c r="D101" s="142">
        <v>0</v>
      </c>
      <c r="E101" s="142">
        <v>0</v>
      </c>
      <c r="F101" s="142">
        <v>0</v>
      </c>
      <c r="G101" s="142">
        <v>0</v>
      </c>
      <c r="H101" s="142">
        <v>0</v>
      </c>
      <c r="I101" s="142">
        <v>0</v>
      </c>
      <c r="J101" s="142">
        <v>0</v>
      </c>
      <c r="K101" s="142">
        <v>0</v>
      </c>
      <c r="L101" s="142">
        <v>0</v>
      </c>
      <c r="M101" s="142">
        <v>0</v>
      </c>
      <c r="N101" s="143"/>
      <c r="O101" s="142">
        <v>0</v>
      </c>
      <c r="P101" s="142">
        <v>0</v>
      </c>
      <c r="Q101" s="142">
        <v>0</v>
      </c>
      <c r="R101" s="142">
        <v>0</v>
      </c>
      <c r="S101" s="142">
        <v>0</v>
      </c>
      <c r="T101" s="142">
        <v>0</v>
      </c>
      <c r="U101" s="142">
        <v>0</v>
      </c>
      <c r="V101" s="142">
        <v>0</v>
      </c>
      <c r="W101" s="142">
        <v>0</v>
      </c>
      <c r="X101" s="150"/>
      <c r="Y101" s="150"/>
      <c r="Z101" s="150"/>
      <c r="AA101" s="150"/>
      <c r="AB101" s="150"/>
      <c r="AC101" s="150"/>
      <c r="AD101" s="150"/>
      <c r="AE101" s="150"/>
      <c r="AF101" s="150"/>
    </row>
    <row r="102" spans="1:32">
      <c r="B102" s="6" t="s">
        <v>41</v>
      </c>
      <c r="C102" s="219"/>
      <c r="D102" s="142">
        <v>0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142">
        <v>0</v>
      </c>
      <c r="K102" s="142">
        <v>0</v>
      </c>
      <c r="L102" s="142">
        <v>0</v>
      </c>
      <c r="M102" s="142">
        <v>0</v>
      </c>
      <c r="N102" s="143"/>
      <c r="O102" s="142">
        <v>0</v>
      </c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50"/>
      <c r="Y102" s="150"/>
      <c r="Z102" s="150"/>
      <c r="AA102" s="150"/>
      <c r="AB102" s="150"/>
      <c r="AC102" s="150"/>
      <c r="AD102" s="150"/>
      <c r="AE102" s="150"/>
      <c r="AF102" s="150"/>
    </row>
    <row r="103" spans="1:32">
      <c r="B103" s="6" t="s">
        <v>42</v>
      </c>
      <c r="C103" s="219"/>
      <c r="D103" s="142">
        <v>0</v>
      </c>
      <c r="E103" s="142">
        <v>0</v>
      </c>
      <c r="F103" s="142">
        <v>0</v>
      </c>
      <c r="G103" s="142">
        <v>0</v>
      </c>
      <c r="H103" s="142">
        <v>0</v>
      </c>
      <c r="I103" s="142">
        <v>0</v>
      </c>
      <c r="J103" s="142">
        <v>0</v>
      </c>
      <c r="K103" s="142">
        <v>0</v>
      </c>
      <c r="L103" s="142">
        <v>0</v>
      </c>
      <c r="M103" s="142">
        <v>0</v>
      </c>
      <c r="N103" s="143"/>
      <c r="O103" s="142">
        <v>0</v>
      </c>
      <c r="P103" s="142">
        <v>0</v>
      </c>
      <c r="Q103" s="142">
        <v>0</v>
      </c>
      <c r="R103" s="142">
        <v>0</v>
      </c>
      <c r="S103" s="142">
        <v>0</v>
      </c>
      <c r="T103" s="142">
        <v>0</v>
      </c>
      <c r="U103" s="142">
        <v>0</v>
      </c>
      <c r="V103" s="142">
        <v>0</v>
      </c>
      <c r="W103" s="142">
        <v>0</v>
      </c>
      <c r="X103" s="150"/>
      <c r="Y103" s="150"/>
      <c r="Z103" s="150"/>
      <c r="AA103" s="150"/>
      <c r="AB103" s="150"/>
      <c r="AC103" s="150"/>
      <c r="AD103" s="150"/>
      <c r="AE103" s="150"/>
      <c r="AF103" s="150"/>
    </row>
    <row r="104" spans="1:32">
      <c r="B104" s="6" t="s">
        <v>43</v>
      </c>
      <c r="C104" s="219"/>
      <c r="D104" s="142">
        <v>0</v>
      </c>
      <c r="E104" s="142">
        <v>0</v>
      </c>
      <c r="F104" s="142">
        <v>0</v>
      </c>
      <c r="G104" s="142">
        <v>0</v>
      </c>
      <c r="H104" s="142">
        <v>0</v>
      </c>
      <c r="I104" s="142">
        <v>0</v>
      </c>
      <c r="J104" s="142">
        <v>0</v>
      </c>
      <c r="K104" s="142">
        <v>0</v>
      </c>
      <c r="L104" s="142">
        <v>0</v>
      </c>
      <c r="M104" s="142">
        <v>0</v>
      </c>
      <c r="N104" s="143"/>
      <c r="O104" s="142">
        <v>0</v>
      </c>
      <c r="P104" s="142">
        <v>0</v>
      </c>
      <c r="Q104" s="142">
        <v>0</v>
      </c>
      <c r="R104" s="142">
        <v>0</v>
      </c>
      <c r="S104" s="142">
        <v>0</v>
      </c>
      <c r="T104" s="142">
        <v>0</v>
      </c>
      <c r="U104" s="142">
        <v>0</v>
      </c>
      <c r="V104" s="142">
        <v>0</v>
      </c>
      <c r="W104" s="142">
        <v>0</v>
      </c>
      <c r="X104" s="150"/>
      <c r="Y104" s="150"/>
      <c r="Z104" s="150"/>
      <c r="AA104" s="150"/>
      <c r="AB104" s="150"/>
      <c r="AC104" s="150"/>
      <c r="AD104" s="150"/>
      <c r="AE104" s="150"/>
      <c r="AF104" s="150"/>
    </row>
    <row r="105" spans="1:32">
      <c r="B105" s="6" t="s">
        <v>44</v>
      </c>
      <c r="C105" s="219"/>
      <c r="D105" s="142">
        <v>0</v>
      </c>
      <c r="E105" s="142">
        <v>0</v>
      </c>
      <c r="F105" s="142">
        <v>0</v>
      </c>
      <c r="G105" s="142">
        <v>0</v>
      </c>
      <c r="H105" s="142">
        <v>0</v>
      </c>
      <c r="I105" s="142">
        <v>0</v>
      </c>
      <c r="J105" s="142">
        <v>0</v>
      </c>
      <c r="K105" s="142">
        <v>0</v>
      </c>
      <c r="L105" s="142">
        <v>0</v>
      </c>
      <c r="M105" s="142">
        <v>0</v>
      </c>
      <c r="N105" s="143"/>
      <c r="O105" s="142">
        <v>0</v>
      </c>
      <c r="P105" s="142">
        <v>0</v>
      </c>
      <c r="Q105" s="142">
        <v>0</v>
      </c>
      <c r="R105" s="142">
        <v>0</v>
      </c>
      <c r="S105" s="142">
        <v>0</v>
      </c>
      <c r="T105" s="142">
        <v>0</v>
      </c>
      <c r="U105" s="142">
        <v>0</v>
      </c>
      <c r="V105" s="142">
        <v>0</v>
      </c>
      <c r="W105" s="142">
        <v>0</v>
      </c>
      <c r="X105" s="150"/>
      <c r="Y105" s="150"/>
      <c r="Z105" s="150"/>
      <c r="AA105" s="150"/>
      <c r="AB105" s="150"/>
      <c r="AC105" s="150"/>
      <c r="AD105" s="150"/>
      <c r="AE105" s="150"/>
      <c r="AF105" s="150"/>
    </row>
    <row r="106" spans="1:32">
      <c r="B106" s="7" t="s">
        <v>45</v>
      </c>
      <c r="C106" s="219"/>
      <c r="D106" s="142">
        <v>0</v>
      </c>
      <c r="E106" s="142">
        <v>0</v>
      </c>
      <c r="F106" s="142">
        <v>0</v>
      </c>
      <c r="G106" s="142">
        <v>0</v>
      </c>
      <c r="H106" s="142">
        <v>0</v>
      </c>
      <c r="I106" s="142">
        <v>0</v>
      </c>
      <c r="J106" s="142">
        <v>0</v>
      </c>
      <c r="K106" s="142">
        <v>0</v>
      </c>
      <c r="L106" s="142">
        <v>0</v>
      </c>
      <c r="M106" s="142">
        <v>0</v>
      </c>
      <c r="N106" s="143"/>
      <c r="O106" s="142">
        <v>0</v>
      </c>
      <c r="P106" s="142">
        <v>0</v>
      </c>
      <c r="Q106" s="142">
        <v>0</v>
      </c>
      <c r="R106" s="142">
        <v>0</v>
      </c>
      <c r="S106" s="142">
        <v>0</v>
      </c>
      <c r="T106" s="142">
        <v>0</v>
      </c>
      <c r="U106" s="142">
        <v>0</v>
      </c>
      <c r="V106" s="142">
        <v>0</v>
      </c>
      <c r="W106" s="142">
        <v>0</v>
      </c>
      <c r="X106" s="150"/>
      <c r="Y106" s="150"/>
      <c r="Z106" s="150"/>
      <c r="AA106" s="150"/>
      <c r="AB106" s="150"/>
      <c r="AC106" s="150"/>
      <c r="AD106" s="150"/>
      <c r="AE106" s="150"/>
      <c r="AF106" s="150"/>
    </row>
    <row r="107" spans="1:32">
      <c r="B107" s="7" t="s">
        <v>46</v>
      </c>
      <c r="C107" s="219"/>
      <c r="D107" s="142">
        <v>0</v>
      </c>
      <c r="E107" s="142">
        <v>0</v>
      </c>
      <c r="F107" s="142">
        <v>0</v>
      </c>
      <c r="G107" s="142">
        <v>0</v>
      </c>
      <c r="H107" s="142">
        <v>0</v>
      </c>
      <c r="I107" s="142">
        <v>0</v>
      </c>
      <c r="J107" s="142">
        <v>0</v>
      </c>
      <c r="K107" s="142">
        <v>0</v>
      </c>
      <c r="L107" s="142">
        <v>0</v>
      </c>
      <c r="M107" s="142">
        <v>0</v>
      </c>
      <c r="N107" s="143"/>
      <c r="O107" s="142">
        <v>0</v>
      </c>
      <c r="P107" s="142">
        <v>0</v>
      </c>
      <c r="Q107" s="142">
        <v>0</v>
      </c>
      <c r="R107" s="142">
        <v>0</v>
      </c>
      <c r="S107" s="142">
        <v>0</v>
      </c>
      <c r="T107" s="142">
        <v>0</v>
      </c>
      <c r="U107" s="142">
        <v>0</v>
      </c>
      <c r="V107" s="142">
        <v>0</v>
      </c>
      <c r="W107" s="142">
        <v>0</v>
      </c>
      <c r="X107" s="150"/>
      <c r="Y107" s="150"/>
      <c r="Z107" s="150"/>
      <c r="AA107" s="150"/>
      <c r="AB107" s="150"/>
      <c r="AC107" s="150"/>
      <c r="AD107" s="150"/>
      <c r="AE107" s="150"/>
      <c r="AF107" s="150"/>
    </row>
    <row r="108" spans="1:32">
      <c r="B108" s="6" t="s">
        <v>47</v>
      </c>
      <c r="C108" s="219"/>
      <c r="D108" s="142">
        <v>0</v>
      </c>
      <c r="E108" s="142">
        <v>0</v>
      </c>
      <c r="F108" s="142">
        <v>0</v>
      </c>
      <c r="G108" s="142">
        <v>0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3"/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50"/>
      <c r="Y108" s="150"/>
      <c r="Z108" s="150"/>
      <c r="AA108" s="150"/>
      <c r="AB108" s="150"/>
      <c r="AC108" s="150"/>
      <c r="AD108" s="150"/>
      <c r="AE108" s="150"/>
      <c r="AF108" s="150"/>
    </row>
    <row r="109" spans="1:32">
      <c r="B109" s="6" t="s">
        <v>247</v>
      </c>
      <c r="C109" s="219"/>
      <c r="D109" s="142">
        <v>0</v>
      </c>
      <c r="E109" s="142">
        <v>0</v>
      </c>
      <c r="F109" s="142">
        <v>0</v>
      </c>
      <c r="G109" s="142">
        <v>0</v>
      </c>
      <c r="H109" s="142">
        <v>0</v>
      </c>
      <c r="I109" s="142">
        <v>0</v>
      </c>
      <c r="J109" s="142">
        <v>0</v>
      </c>
      <c r="K109" s="142">
        <v>0</v>
      </c>
      <c r="L109" s="142">
        <v>0</v>
      </c>
      <c r="M109" s="142">
        <v>0</v>
      </c>
      <c r="N109" s="143"/>
      <c r="O109" s="142">
        <v>0</v>
      </c>
      <c r="P109" s="142">
        <v>0</v>
      </c>
      <c r="Q109" s="142">
        <v>0</v>
      </c>
      <c r="R109" s="142">
        <v>0</v>
      </c>
      <c r="S109" s="142">
        <v>0</v>
      </c>
      <c r="T109" s="142">
        <v>0</v>
      </c>
      <c r="U109" s="142">
        <v>0</v>
      </c>
      <c r="V109" s="142">
        <v>0</v>
      </c>
      <c r="W109" s="142">
        <v>0</v>
      </c>
      <c r="X109" s="150"/>
      <c r="Y109" s="150"/>
      <c r="Z109" s="150"/>
      <c r="AA109" s="150"/>
      <c r="AB109" s="150"/>
      <c r="AC109" s="150"/>
      <c r="AD109" s="150"/>
      <c r="AE109" s="150"/>
      <c r="AF109" s="150"/>
    </row>
    <row r="110" spans="1:32">
      <c r="B110" s="6" t="s">
        <v>48</v>
      </c>
      <c r="C110" s="219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8"/>
      <c r="O110" s="142">
        <v>0</v>
      </c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50"/>
      <c r="Y110" s="150"/>
      <c r="Z110" s="150"/>
      <c r="AA110" s="150"/>
      <c r="AB110" s="150"/>
      <c r="AC110" s="150"/>
      <c r="AD110" s="150"/>
      <c r="AE110" s="150"/>
      <c r="AF110" s="150"/>
    </row>
    <row r="111" spans="1:32">
      <c r="B111" s="6" t="s">
        <v>325</v>
      </c>
      <c r="C111" s="219"/>
      <c r="D111" s="142">
        <v>0</v>
      </c>
      <c r="E111" s="142">
        <v>0</v>
      </c>
      <c r="F111" s="142">
        <v>0</v>
      </c>
      <c r="G111" s="142">
        <v>0</v>
      </c>
      <c r="H111" s="142">
        <v>0</v>
      </c>
      <c r="I111" s="142">
        <v>0</v>
      </c>
      <c r="J111" s="142">
        <v>0</v>
      </c>
      <c r="K111" s="142">
        <v>0</v>
      </c>
      <c r="L111" s="142">
        <v>0</v>
      </c>
      <c r="M111" s="142">
        <v>0</v>
      </c>
      <c r="N111" s="143"/>
      <c r="O111" s="142">
        <v>0</v>
      </c>
      <c r="P111" s="142">
        <v>0</v>
      </c>
      <c r="Q111" s="142">
        <v>0</v>
      </c>
      <c r="R111" s="142">
        <v>0</v>
      </c>
      <c r="S111" s="142">
        <v>0</v>
      </c>
      <c r="T111" s="142">
        <v>0</v>
      </c>
      <c r="U111" s="142">
        <v>0</v>
      </c>
      <c r="V111" s="142">
        <v>0</v>
      </c>
      <c r="W111" s="142">
        <v>0</v>
      </c>
      <c r="X111" s="150"/>
      <c r="Y111" s="150"/>
      <c r="Z111" s="150"/>
      <c r="AA111" s="150"/>
      <c r="AB111" s="150"/>
      <c r="AC111" s="150"/>
      <c r="AD111" s="150"/>
      <c r="AE111" s="150"/>
      <c r="AF111" s="150"/>
    </row>
    <row r="112" spans="1:32">
      <c r="B112" s="8" t="s">
        <v>101</v>
      </c>
      <c r="C112" s="219"/>
      <c r="D112" s="142">
        <v>0</v>
      </c>
      <c r="E112" s="142">
        <v>0</v>
      </c>
      <c r="F112" s="142">
        <v>0</v>
      </c>
      <c r="G112" s="142">
        <v>0</v>
      </c>
      <c r="H112" s="142">
        <v>0</v>
      </c>
      <c r="I112" s="142">
        <v>0</v>
      </c>
      <c r="J112" s="142">
        <v>0</v>
      </c>
      <c r="K112" s="142">
        <v>0</v>
      </c>
      <c r="L112" s="142">
        <v>0</v>
      </c>
      <c r="M112" s="142">
        <v>0</v>
      </c>
      <c r="N112" s="143"/>
      <c r="O112" s="142">
        <v>0</v>
      </c>
      <c r="P112" s="142">
        <v>0</v>
      </c>
      <c r="Q112" s="142">
        <v>0</v>
      </c>
      <c r="R112" s="142">
        <v>0</v>
      </c>
      <c r="S112" s="142">
        <v>0</v>
      </c>
      <c r="T112" s="142">
        <v>0</v>
      </c>
      <c r="U112" s="142">
        <v>0</v>
      </c>
      <c r="V112" s="142">
        <v>0</v>
      </c>
      <c r="W112" s="142">
        <v>0</v>
      </c>
      <c r="X112" s="150"/>
      <c r="Y112" s="150"/>
      <c r="Z112" s="150"/>
      <c r="AA112" s="150"/>
      <c r="AB112" s="150"/>
      <c r="AC112" s="150"/>
      <c r="AD112" s="150"/>
      <c r="AE112" s="150"/>
      <c r="AF112" s="150"/>
    </row>
    <row r="113" spans="1:32" s="45" customFormat="1">
      <c r="A113" s="38"/>
      <c r="B113" s="5" t="s">
        <v>22</v>
      </c>
      <c r="C113" s="214"/>
      <c r="D113" s="142">
        <v>0</v>
      </c>
      <c r="E113" s="142">
        <v>0</v>
      </c>
      <c r="F113" s="139">
        <v>0</v>
      </c>
      <c r="G113" s="139">
        <v>0</v>
      </c>
      <c r="H113" s="139">
        <v>0</v>
      </c>
      <c r="I113" s="139">
        <v>0</v>
      </c>
      <c r="J113" s="139">
        <v>0</v>
      </c>
      <c r="K113" s="139">
        <v>0</v>
      </c>
      <c r="L113" s="139">
        <v>0</v>
      </c>
      <c r="M113" s="139">
        <v>0</v>
      </c>
      <c r="N113" s="146"/>
      <c r="O113" s="139">
        <v>0</v>
      </c>
      <c r="P113" s="139">
        <v>0</v>
      </c>
      <c r="Q113" s="139">
        <v>0</v>
      </c>
      <c r="R113" s="139">
        <v>0</v>
      </c>
      <c r="S113" s="139">
        <v>0</v>
      </c>
      <c r="T113" s="139">
        <v>0</v>
      </c>
      <c r="U113" s="139">
        <v>0</v>
      </c>
      <c r="V113" s="139">
        <v>0</v>
      </c>
      <c r="W113" s="139">
        <v>0</v>
      </c>
      <c r="X113" s="150"/>
      <c r="Y113" s="150"/>
      <c r="Z113" s="150"/>
      <c r="AA113" s="150"/>
      <c r="AB113" s="150"/>
      <c r="AC113" s="150"/>
      <c r="AD113" s="150"/>
      <c r="AE113" s="150"/>
      <c r="AF113" s="150"/>
    </row>
    <row r="114" spans="1:32" s="45" customFormat="1">
      <c r="A114" s="38"/>
      <c r="B114" s="5" t="s">
        <v>96</v>
      </c>
      <c r="C114" s="214"/>
      <c r="D114" s="142">
        <v>0</v>
      </c>
      <c r="E114" s="142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40"/>
      <c r="O114" s="139">
        <v>0</v>
      </c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50"/>
      <c r="Y114" s="150"/>
      <c r="Z114" s="150"/>
      <c r="AA114" s="150"/>
      <c r="AB114" s="150"/>
      <c r="AC114" s="150"/>
      <c r="AD114" s="150"/>
      <c r="AE114" s="150"/>
      <c r="AF114" s="150"/>
    </row>
    <row r="115" spans="1:32" s="45" customFormat="1">
      <c r="A115" s="38"/>
      <c r="B115" s="5" t="s">
        <v>54</v>
      </c>
      <c r="C115" s="214"/>
      <c r="D115" s="142">
        <v>1993917.2792168302</v>
      </c>
      <c r="E115" s="142">
        <v>2210245.2259984957</v>
      </c>
      <c r="F115" s="139">
        <v>2471246.2306071017</v>
      </c>
      <c r="G115" s="139">
        <v>2703759.6268182299</v>
      </c>
      <c r="H115" s="139">
        <v>3218125.624167853</v>
      </c>
      <c r="I115" s="139">
        <v>3809357.3094963655</v>
      </c>
      <c r="J115" s="139">
        <v>4292495.2985043554</v>
      </c>
      <c r="K115" s="139">
        <v>4786769.5208692634</v>
      </c>
      <c r="L115" s="139">
        <v>5350716.2050598888</v>
      </c>
      <c r="M115" s="139">
        <v>6155000.1994923586</v>
      </c>
      <c r="N115" s="146"/>
      <c r="O115" s="139">
        <v>216327.94678166538</v>
      </c>
      <c r="P115" s="139">
        <v>261001.00460860593</v>
      </c>
      <c r="Q115" s="139">
        <v>232513.39621112857</v>
      </c>
      <c r="R115" s="139">
        <v>514365.99734962289</v>
      </c>
      <c r="S115" s="139">
        <v>591231.68532851269</v>
      </c>
      <c r="T115" s="139">
        <v>483137.98900799011</v>
      </c>
      <c r="U115" s="139">
        <v>494274.2223649075</v>
      </c>
      <c r="V115" s="139">
        <v>563946.68419062579</v>
      </c>
      <c r="W115" s="139">
        <v>804283.9944324696</v>
      </c>
      <c r="X115" s="149"/>
      <c r="Y115" s="149"/>
      <c r="Z115" s="149"/>
      <c r="AA115" s="149"/>
      <c r="AB115" s="149"/>
      <c r="AC115" s="149"/>
      <c r="AD115" s="149"/>
      <c r="AE115" s="149"/>
      <c r="AF115" s="149"/>
    </row>
    <row r="116" spans="1:32">
      <c r="B116" s="51"/>
      <c r="C116" s="215"/>
      <c r="D116" s="10"/>
      <c r="E116" s="10"/>
      <c r="F116" s="10"/>
      <c r="G116" s="10"/>
      <c r="H116" s="10"/>
      <c r="I116" s="10"/>
      <c r="N116" s="11"/>
      <c r="O116" s="11"/>
      <c r="P116" s="11"/>
      <c r="Q116" s="11"/>
      <c r="R116" s="11"/>
      <c r="S116" s="11"/>
      <c r="T116" s="11"/>
      <c r="U116" s="11"/>
      <c r="V116" s="11"/>
      <c r="W116" s="11"/>
    </row>
    <row r="117" spans="1:32">
      <c r="B117" s="51"/>
      <c r="C117" s="215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1"/>
      <c r="O117" s="10"/>
      <c r="P117" s="10"/>
      <c r="Q117" s="10"/>
      <c r="R117" s="10"/>
      <c r="S117" s="10"/>
      <c r="T117" s="10"/>
      <c r="U117" s="10"/>
      <c r="V117" s="10"/>
      <c r="W117" s="10"/>
    </row>
    <row r="118" spans="1:32">
      <c r="B118" s="51"/>
      <c r="C118" s="215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1"/>
      <c r="O118" s="10"/>
      <c r="P118" s="10"/>
      <c r="Q118" s="10"/>
      <c r="R118" s="10"/>
      <c r="S118" s="10"/>
      <c r="T118" s="10"/>
      <c r="U118" s="10"/>
      <c r="V118" s="10"/>
      <c r="W118" s="10"/>
    </row>
    <row r="119" spans="1:32" s="45" customFormat="1">
      <c r="A119" s="38"/>
      <c r="B119" s="336" t="s">
        <v>279</v>
      </c>
      <c r="C119" s="337"/>
      <c r="D119" s="338"/>
      <c r="E119" s="338"/>
      <c r="F119" s="338"/>
      <c r="G119" s="338"/>
      <c r="H119" s="338"/>
      <c r="I119" s="338"/>
      <c r="J119" s="338"/>
      <c r="K119" s="108"/>
      <c r="L119" s="165"/>
      <c r="M119" s="272"/>
      <c r="N119" s="77"/>
      <c r="O119" s="77"/>
      <c r="P119" s="77"/>
      <c r="Q119" s="77"/>
      <c r="R119" s="77"/>
    </row>
    <row r="120" spans="1:32" s="45" customFormat="1" ht="15" customHeight="1">
      <c r="A120" s="38"/>
      <c r="B120" s="56"/>
      <c r="C120" s="217" t="s">
        <v>251</v>
      </c>
      <c r="D120" s="324" t="s">
        <v>55</v>
      </c>
      <c r="E120" s="324"/>
      <c r="F120" s="324"/>
      <c r="G120" s="324"/>
      <c r="H120" s="324"/>
      <c r="I120" s="324"/>
      <c r="J120" s="324"/>
      <c r="K120" s="324"/>
      <c r="L120" s="324"/>
      <c r="M120" s="324"/>
      <c r="N120" s="77"/>
      <c r="O120" s="326" t="s">
        <v>226</v>
      </c>
      <c r="P120" s="326"/>
      <c r="Q120" s="326"/>
      <c r="R120" s="326"/>
      <c r="S120" s="326"/>
      <c r="T120" s="326"/>
      <c r="U120" s="326"/>
      <c r="V120" s="326"/>
      <c r="W120" s="326"/>
      <c r="Y120" s="72"/>
      <c r="Z120" s="187"/>
      <c r="AA120" s="187"/>
      <c r="AB120" s="187"/>
      <c r="AC120" s="187"/>
      <c r="AD120" s="187"/>
      <c r="AE120" s="187"/>
      <c r="AF120" s="187"/>
    </row>
    <row r="121" spans="1:32" s="45" customFormat="1" ht="15" customHeight="1">
      <c r="A121" s="38"/>
      <c r="B121" s="56"/>
      <c r="C121" s="218"/>
      <c r="D121" s="325" t="s">
        <v>318</v>
      </c>
      <c r="E121" s="325"/>
      <c r="F121" s="325"/>
      <c r="G121" s="325"/>
      <c r="H121" s="325"/>
      <c r="I121" s="325"/>
      <c r="J121" s="325"/>
      <c r="K121" s="325"/>
      <c r="L121" s="325"/>
      <c r="M121" s="325"/>
      <c r="N121" s="77"/>
      <c r="O121" s="331" t="s">
        <v>318</v>
      </c>
      <c r="P121" s="331"/>
      <c r="Q121" s="331"/>
      <c r="R121" s="331"/>
      <c r="S121" s="331"/>
      <c r="T121" s="331"/>
      <c r="U121" s="331"/>
      <c r="V121" s="331"/>
      <c r="W121" s="331"/>
      <c r="Y121" s="168"/>
      <c r="Z121" s="169"/>
      <c r="AA121" s="169"/>
      <c r="AB121" s="169"/>
      <c r="AC121" s="169"/>
      <c r="AD121" s="169"/>
      <c r="AE121" s="169"/>
      <c r="AF121" s="169"/>
    </row>
    <row r="122" spans="1:32" s="45" customFormat="1">
      <c r="A122" s="38"/>
      <c r="B122" s="34" t="s">
        <v>324</v>
      </c>
      <c r="C122" s="199"/>
      <c r="D122" s="186" t="s">
        <v>1</v>
      </c>
      <c r="E122" s="186" t="s">
        <v>2</v>
      </c>
      <c r="F122" s="186" t="s">
        <v>3</v>
      </c>
      <c r="G122" s="186" t="s">
        <v>4</v>
      </c>
      <c r="H122" s="186" t="s">
        <v>104</v>
      </c>
      <c r="I122" s="186" t="s">
        <v>105</v>
      </c>
      <c r="J122" s="186" t="s">
        <v>111</v>
      </c>
      <c r="K122" s="186" t="s">
        <v>268</v>
      </c>
      <c r="L122" s="186" t="s">
        <v>285</v>
      </c>
      <c r="M122" s="186" t="s">
        <v>367</v>
      </c>
      <c r="N122" s="73"/>
      <c r="O122" s="186" t="s">
        <v>2</v>
      </c>
      <c r="P122" s="186" t="s">
        <v>3</v>
      </c>
      <c r="Q122" s="186" t="s">
        <v>4</v>
      </c>
      <c r="R122" s="186" t="s">
        <v>104</v>
      </c>
      <c r="S122" s="186" t="s">
        <v>105</v>
      </c>
      <c r="T122" s="186" t="s">
        <v>111</v>
      </c>
      <c r="U122" s="186" t="s">
        <v>268</v>
      </c>
      <c r="V122" s="186" t="s">
        <v>285</v>
      </c>
      <c r="W122" s="186" t="s">
        <v>367</v>
      </c>
      <c r="Y122" s="180"/>
      <c r="Z122" s="180"/>
      <c r="AA122" s="180"/>
      <c r="AB122" s="180"/>
      <c r="AC122" s="180"/>
      <c r="AD122" s="180"/>
      <c r="AE122" s="180"/>
      <c r="AF122" s="180"/>
    </row>
    <row r="123" spans="1:32" s="45" customFormat="1">
      <c r="A123" s="38"/>
      <c r="B123" s="5" t="s">
        <v>5</v>
      </c>
      <c r="C123" s="209" t="s">
        <v>290</v>
      </c>
      <c r="D123" s="139">
        <v>0</v>
      </c>
      <c r="E123" s="139">
        <v>0</v>
      </c>
      <c r="F123" s="139">
        <v>0</v>
      </c>
      <c r="G123" s="139">
        <v>0</v>
      </c>
      <c r="H123" s="139">
        <v>0</v>
      </c>
      <c r="I123" s="139">
        <v>0</v>
      </c>
      <c r="J123" s="139">
        <v>0</v>
      </c>
      <c r="K123" s="139">
        <v>0</v>
      </c>
      <c r="L123" s="139">
        <v>0</v>
      </c>
      <c r="M123" s="139">
        <v>0</v>
      </c>
      <c r="N123" s="146"/>
      <c r="O123" s="139">
        <v>0</v>
      </c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49"/>
      <c r="Y123" s="149"/>
      <c r="Z123" s="149"/>
      <c r="AA123" s="149"/>
      <c r="AB123" s="149"/>
      <c r="AC123" s="149"/>
      <c r="AD123" s="149"/>
      <c r="AE123" s="149"/>
      <c r="AF123" s="149"/>
    </row>
    <row r="124" spans="1:32">
      <c r="B124" s="1" t="s">
        <v>35</v>
      </c>
      <c r="C124" s="210" t="s">
        <v>291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3"/>
      <c r="O124" s="142">
        <v>0</v>
      </c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50"/>
      <c r="Y124" s="150"/>
      <c r="Z124" s="150"/>
      <c r="AA124" s="150"/>
      <c r="AB124" s="150"/>
      <c r="AC124" s="150"/>
      <c r="AD124" s="150"/>
      <c r="AE124" s="150"/>
      <c r="AF124" s="150"/>
    </row>
    <row r="125" spans="1:32">
      <c r="B125" s="1" t="s">
        <v>36</v>
      </c>
      <c r="C125" s="210" t="s">
        <v>292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0</v>
      </c>
      <c r="M125" s="142">
        <v>0</v>
      </c>
      <c r="N125" s="143"/>
      <c r="O125" s="142">
        <v>0</v>
      </c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50"/>
      <c r="Y125" s="150"/>
      <c r="Z125" s="150"/>
      <c r="AA125" s="150"/>
      <c r="AB125" s="150"/>
      <c r="AC125" s="150"/>
      <c r="AD125" s="150"/>
      <c r="AE125" s="150"/>
      <c r="AF125" s="150"/>
    </row>
    <row r="126" spans="1:32" s="45" customFormat="1">
      <c r="A126" s="38"/>
      <c r="B126" s="5" t="s">
        <v>6</v>
      </c>
      <c r="C126" s="209" t="s">
        <v>293</v>
      </c>
      <c r="D126" s="139">
        <v>661083.03263628553</v>
      </c>
      <c r="E126" s="139">
        <v>774696.66079429339</v>
      </c>
      <c r="F126" s="139">
        <v>846725.31463889463</v>
      </c>
      <c r="G126" s="139">
        <v>903176.98495937907</v>
      </c>
      <c r="H126" s="139">
        <v>864732.56533587724</v>
      </c>
      <c r="I126" s="139">
        <v>1099264.4068421468</v>
      </c>
      <c r="J126" s="139">
        <v>1277516.994622031</v>
      </c>
      <c r="K126" s="139">
        <v>1311695.1311584068</v>
      </c>
      <c r="L126" s="139">
        <v>1316843.6808103744</v>
      </c>
      <c r="M126" s="139">
        <v>1462677.8749948991</v>
      </c>
      <c r="N126" s="146"/>
      <c r="O126" s="139">
        <v>113613.62815800785</v>
      </c>
      <c r="P126" s="139">
        <v>72028.653844601286</v>
      </c>
      <c r="Q126" s="139">
        <v>56451.670320484482</v>
      </c>
      <c r="R126" s="139">
        <v>-38444.419623501926</v>
      </c>
      <c r="S126" s="139">
        <v>234531.84150626967</v>
      </c>
      <c r="T126" s="139">
        <v>178252.5877798842</v>
      </c>
      <c r="U126" s="139">
        <v>34178.13653637586</v>
      </c>
      <c r="V126" s="139">
        <v>5148.5496519675507</v>
      </c>
      <c r="W126" s="139">
        <v>145834.19418452468</v>
      </c>
      <c r="X126" s="149"/>
      <c r="Y126" s="149"/>
      <c r="Z126" s="149"/>
      <c r="AA126" s="149"/>
      <c r="AB126" s="149"/>
      <c r="AC126" s="149"/>
      <c r="AD126" s="149"/>
      <c r="AE126" s="149"/>
      <c r="AF126" s="149"/>
    </row>
    <row r="127" spans="1:32" s="45" customFormat="1">
      <c r="A127" s="38"/>
      <c r="B127" s="31" t="s">
        <v>23</v>
      </c>
      <c r="C127" s="232" t="s">
        <v>294</v>
      </c>
      <c r="D127" s="139">
        <v>0</v>
      </c>
      <c r="E127" s="139">
        <v>0</v>
      </c>
      <c r="F127" s="139">
        <v>0</v>
      </c>
      <c r="G127" s="139">
        <v>0</v>
      </c>
      <c r="H127" s="139">
        <v>0</v>
      </c>
      <c r="I127" s="139">
        <v>0</v>
      </c>
      <c r="J127" s="139">
        <v>0</v>
      </c>
      <c r="K127" s="139">
        <v>0</v>
      </c>
      <c r="L127" s="139">
        <v>0</v>
      </c>
      <c r="M127" s="139">
        <v>0</v>
      </c>
      <c r="N127" s="146"/>
      <c r="O127" s="139">
        <v>0</v>
      </c>
      <c r="P127" s="139">
        <v>0</v>
      </c>
      <c r="Q127" s="139">
        <v>0</v>
      </c>
      <c r="R127" s="139">
        <v>0</v>
      </c>
      <c r="S127" s="139">
        <v>0</v>
      </c>
      <c r="T127" s="139">
        <v>0</v>
      </c>
      <c r="U127" s="139">
        <v>0</v>
      </c>
      <c r="V127" s="139">
        <v>0</v>
      </c>
      <c r="W127" s="139">
        <v>0</v>
      </c>
      <c r="X127" s="149"/>
      <c r="Y127" s="149"/>
      <c r="Z127" s="149"/>
      <c r="AA127" s="149"/>
      <c r="AB127" s="149"/>
      <c r="AC127" s="149"/>
      <c r="AD127" s="149"/>
      <c r="AE127" s="149"/>
      <c r="AF127" s="149"/>
    </row>
    <row r="128" spans="1:32">
      <c r="B128" s="208" t="s">
        <v>40</v>
      </c>
      <c r="C128" s="219"/>
      <c r="D128" s="142">
        <v>0</v>
      </c>
      <c r="E128" s="142">
        <v>0</v>
      </c>
      <c r="F128" s="142">
        <v>0</v>
      </c>
      <c r="G128" s="142">
        <v>0</v>
      </c>
      <c r="H128" s="142">
        <v>0</v>
      </c>
      <c r="I128" s="142">
        <v>0</v>
      </c>
      <c r="J128" s="142">
        <v>0</v>
      </c>
      <c r="K128" s="142">
        <v>0</v>
      </c>
      <c r="L128" s="142">
        <v>0</v>
      </c>
      <c r="M128" s="142">
        <v>0</v>
      </c>
      <c r="N128" s="143"/>
      <c r="O128" s="142">
        <v>0</v>
      </c>
      <c r="P128" s="142">
        <v>0</v>
      </c>
      <c r="Q128" s="142">
        <v>0</v>
      </c>
      <c r="R128" s="142">
        <v>0</v>
      </c>
      <c r="S128" s="142">
        <v>0</v>
      </c>
      <c r="T128" s="142">
        <v>0</v>
      </c>
      <c r="U128" s="142">
        <v>0</v>
      </c>
      <c r="V128" s="142">
        <v>0</v>
      </c>
      <c r="W128" s="142">
        <v>0</v>
      </c>
      <c r="X128" s="150"/>
      <c r="Y128" s="150"/>
      <c r="Z128" s="150"/>
      <c r="AA128" s="150"/>
      <c r="AB128" s="150"/>
      <c r="AC128" s="150"/>
      <c r="AD128" s="150"/>
      <c r="AE128" s="150"/>
      <c r="AF128" s="150"/>
    </row>
    <row r="129" spans="1:32">
      <c r="B129" s="6" t="s">
        <v>41</v>
      </c>
      <c r="C129" s="219"/>
      <c r="D129" s="142">
        <v>0</v>
      </c>
      <c r="E129" s="142">
        <v>0</v>
      </c>
      <c r="F129" s="142">
        <v>0</v>
      </c>
      <c r="G129" s="142">
        <v>0</v>
      </c>
      <c r="H129" s="142">
        <v>0</v>
      </c>
      <c r="I129" s="142">
        <v>0</v>
      </c>
      <c r="J129" s="142">
        <v>0</v>
      </c>
      <c r="K129" s="142">
        <v>0</v>
      </c>
      <c r="L129" s="142">
        <v>0</v>
      </c>
      <c r="M129" s="142">
        <v>0</v>
      </c>
      <c r="N129" s="143"/>
      <c r="O129" s="142">
        <v>0</v>
      </c>
      <c r="P129" s="142">
        <v>0</v>
      </c>
      <c r="Q129" s="142">
        <v>0</v>
      </c>
      <c r="R129" s="142">
        <v>0</v>
      </c>
      <c r="S129" s="142">
        <v>0</v>
      </c>
      <c r="T129" s="142">
        <v>0</v>
      </c>
      <c r="U129" s="142">
        <v>0</v>
      </c>
      <c r="V129" s="142">
        <v>0</v>
      </c>
      <c r="W129" s="142">
        <v>0</v>
      </c>
      <c r="X129" s="150"/>
      <c r="Y129" s="150"/>
      <c r="Z129" s="150"/>
      <c r="AA129" s="150"/>
      <c r="AB129" s="150"/>
      <c r="AC129" s="150"/>
      <c r="AD129" s="150"/>
      <c r="AE129" s="150"/>
      <c r="AF129" s="150"/>
    </row>
    <row r="130" spans="1:32">
      <c r="B130" s="6" t="s">
        <v>42</v>
      </c>
      <c r="C130" s="219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3"/>
      <c r="O130" s="142">
        <v>0</v>
      </c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50"/>
      <c r="Y130" s="150"/>
      <c r="Z130" s="150"/>
      <c r="AA130" s="150"/>
      <c r="AB130" s="150"/>
      <c r="AC130" s="150"/>
      <c r="AD130" s="150"/>
      <c r="AE130" s="150"/>
      <c r="AF130" s="150"/>
    </row>
    <row r="131" spans="1:32">
      <c r="B131" s="6" t="s">
        <v>43</v>
      </c>
      <c r="C131" s="219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3"/>
      <c r="O131" s="142">
        <v>0</v>
      </c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50"/>
      <c r="Y131" s="150"/>
      <c r="Z131" s="150"/>
      <c r="AA131" s="150"/>
      <c r="AB131" s="150"/>
      <c r="AC131" s="150"/>
      <c r="AD131" s="150"/>
      <c r="AE131" s="150"/>
      <c r="AF131" s="150"/>
    </row>
    <row r="132" spans="1:32">
      <c r="B132" s="6" t="s">
        <v>44</v>
      </c>
      <c r="C132" s="219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3"/>
      <c r="O132" s="142">
        <v>0</v>
      </c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50"/>
      <c r="Y132" s="150"/>
      <c r="Z132" s="150"/>
      <c r="AA132" s="150"/>
      <c r="AB132" s="150"/>
      <c r="AC132" s="150"/>
      <c r="AD132" s="150"/>
      <c r="AE132" s="150"/>
      <c r="AF132" s="150"/>
    </row>
    <row r="133" spans="1:32">
      <c r="B133" s="7" t="s">
        <v>45</v>
      </c>
      <c r="C133" s="219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3"/>
      <c r="O133" s="142">
        <v>0</v>
      </c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50"/>
      <c r="Y133" s="150"/>
      <c r="Z133" s="150"/>
      <c r="AA133" s="150"/>
      <c r="AB133" s="150"/>
      <c r="AC133" s="150"/>
      <c r="AD133" s="150"/>
      <c r="AE133" s="150"/>
      <c r="AF133" s="150"/>
    </row>
    <row r="134" spans="1:32">
      <c r="B134" s="7" t="s">
        <v>46</v>
      </c>
      <c r="C134" s="219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3"/>
      <c r="O134" s="142">
        <v>0</v>
      </c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50"/>
      <c r="Y134" s="150"/>
      <c r="Z134" s="150"/>
      <c r="AA134" s="150"/>
      <c r="AB134" s="150"/>
      <c r="AC134" s="150"/>
      <c r="AD134" s="150"/>
      <c r="AE134" s="150"/>
      <c r="AF134" s="150"/>
    </row>
    <row r="135" spans="1:32">
      <c r="B135" s="6" t="s">
        <v>317</v>
      </c>
      <c r="C135" s="219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3"/>
      <c r="O135" s="142">
        <v>0</v>
      </c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50"/>
      <c r="Y135" s="150"/>
      <c r="Z135" s="150"/>
      <c r="AA135" s="150"/>
      <c r="AB135" s="150"/>
      <c r="AC135" s="150"/>
      <c r="AD135" s="150"/>
      <c r="AE135" s="150"/>
      <c r="AF135" s="150"/>
    </row>
    <row r="136" spans="1:32">
      <c r="B136" s="6" t="s">
        <v>108</v>
      </c>
      <c r="C136" s="210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3"/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50"/>
      <c r="Y136" s="150"/>
      <c r="Z136" s="150"/>
      <c r="AA136" s="150"/>
      <c r="AB136" s="150"/>
      <c r="AC136" s="150"/>
      <c r="AD136" s="150"/>
      <c r="AE136" s="150"/>
      <c r="AF136" s="150"/>
    </row>
    <row r="137" spans="1:32">
      <c r="B137" s="6" t="s">
        <v>48</v>
      </c>
      <c r="C137" s="219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8"/>
      <c r="O137" s="142">
        <v>0</v>
      </c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50"/>
      <c r="Y137" s="150"/>
      <c r="Z137" s="150"/>
      <c r="AA137" s="150"/>
      <c r="AB137" s="150"/>
      <c r="AC137" s="150"/>
      <c r="AD137" s="150"/>
      <c r="AE137" s="150"/>
      <c r="AF137" s="150"/>
    </row>
    <row r="138" spans="1:32">
      <c r="B138" s="6" t="s">
        <v>325</v>
      </c>
      <c r="C138" s="219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3"/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50"/>
      <c r="Y138" s="150"/>
      <c r="Z138" s="150"/>
      <c r="AA138" s="150"/>
      <c r="AB138" s="150"/>
      <c r="AC138" s="150"/>
      <c r="AD138" s="150"/>
      <c r="AE138" s="150"/>
      <c r="AF138" s="150"/>
    </row>
    <row r="139" spans="1:32">
      <c r="B139" s="8" t="s">
        <v>101</v>
      </c>
      <c r="C139" s="219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3"/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50"/>
      <c r="Y139" s="150"/>
      <c r="Z139" s="150"/>
      <c r="AA139" s="150"/>
      <c r="AB139" s="150"/>
      <c r="AC139" s="150"/>
      <c r="AD139" s="150"/>
      <c r="AE139" s="150"/>
      <c r="AF139" s="150"/>
    </row>
    <row r="140" spans="1:32" s="45" customFormat="1">
      <c r="A140" s="38"/>
      <c r="B140" s="31" t="s">
        <v>24</v>
      </c>
      <c r="C140" s="209" t="s">
        <v>295</v>
      </c>
      <c r="D140" s="139">
        <v>661083.03263628553</v>
      </c>
      <c r="E140" s="139">
        <v>774696.66079429339</v>
      </c>
      <c r="F140" s="139">
        <v>846725.31463889463</v>
      </c>
      <c r="G140" s="139">
        <v>903176.98495937907</v>
      </c>
      <c r="H140" s="139">
        <v>864732.56533587724</v>
      </c>
      <c r="I140" s="139">
        <v>1099264.4068421468</v>
      </c>
      <c r="J140" s="139">
        <v>1277516.994622031</v>
      </c>
      <c r="K140" s="139">
        <v>1311695.1311584068</v>
      </c>
      <c r="L140" s="139">
        <v>1316843.6808103744</v>
      </c>
      <c r="M140" s="139">
        <v>1462677.8749948991</v>
      </c>
      <c r="N140" s="146"/>
      <c r="O140" s="139">
        <v>113613.62815800785</v>
      </c>
      <c r="P140" s="139">
        <v>72028.653844601286</v>
      </c>
      <c r="Q140" s="139">
        <v>56451.670320484482</v>
      </c>
      <c r="R140" s="139">
        <v>-38444.419623501926</v>
      </c>
      <c r="S140" s="139">
        <v>234531.84150626967</v>
      </c>
      <c r="T140" s="139">
        <v>178252.5877798842</v>
      </c>
      <c r="U140" s="139">
        <v>34178.13653637586</v>
      </c>
      <c r="V140" s="139">
        <v>5148.5496519675507</v>
      </c>
      <c r="W140" s="139">
        <v>145834.19418452468</v>
      </c>
      <c r="X140" s="149"/>
      <c r="Y140" s="149"/>
      <c r="Z140" s="149"/>
      <c r="AA140" s="149"/>
      <c r="AB140" s="149"/>
      <c r="AC140" s="149"/>
      <c r="AD140" s="149"/>
      <c r="AE140" s="149"/>
      <c r="AF140" s="149"/>
    </row>
    <row r="141" spans="1:32">
      <c r="B141" s="208" t="s">
        <v>40</v>
      </c>
      <c r="C141" s="219"/>
      <c r="D141" s="142">
        <v>661083.03263628553</v>
      </c>
      <c r="E141" s="142">
        <v>774696.66079429339</v>
      </c>
      <c r="F141" s="142">
        <v>846725.31463889463</v>
      </c>
      <c r="G141" s="142">
        <v>903176.98495937907</v>
      </c>
      <c r="H141" s="142">
        <v>864732.56533587724</v>
      </c>
      <c r="I141" s="142">
        <v>1099264.4068421468</v>
      </c>
      <c r="J141" s="142">
        <v>1277516.994622031</v>
      </c>
      <c r="K141" s="142">
        <v>1311695.1311584068</v>
      </c>
      <c r="L141" s="142">
        <v>1316843.6808103744</v>
      </c>
      <c r="M141" s="142">
        <v>1462677.8749948991</v>
      </c>
      <c r="N141" s="143"/>
      <c r="O141" s="142">
        <v>113613.62815800785</v>
      </c>
      <c r="P141" s="142">
        <v>72028.653844601286</v>
      </c>
      <c r="Q141" s="142">
        <v>56451.670320484482</v>
      </c>
      <c r="R141" s="142">
        <v>-38444.419623501926</v>
      </c>
      <c r="S141" s="142">
        <v>234531.84150626967</v>
      </c>
      <c r="T141" s="142">
        <v>178252.5877798842</v>
      </c>
      <c r="U141" s="142">
        <v>34178.13653637586</v>
      </c>
      <c r="V141" s="142">
        <v>5148.5496519675507</v>
      </c>
      <c r="W141" s="142">
        <v>145834.19418452468</v>
      </c>
      <c r="X141" s="150"/>
      <c r="Y141" s="150"/>
      <c r="Z141" s="150"/>
      <c r="AA141" s="150"/>
      <c r="AB141" s="150"/>
      <c r="AC141" s="150"/>
      <c r="AD141" s="150"/>
      <c r="AE141" s="150"/>
      <c r="AF141" s="150"/>
    </row>
    <row r="142" spans="1:32">
      <c r="B142" s="6" t="s">
        <v>41</v>
      </c>
      <c r="C142" s="219"/>
      <c r="D142" s="142">
        <v>42.488</v>
      </c>
      <c r="E142" s="142">
        <v>42.447200000000002</v>
      </c>
      <c r="F142" s="142">
        <v>42</v>
      </c>
      <c r="G142" s="142">
        <v>2140</v>
      </c>
      <c r="H142" s="142">
        <v>199</v>
      </c>
      <c r="I142" s="142">
        <v>42</v>
      </c>
      <c r="J142" s="142">
        <v>651</v>
      </c>
      <c r="K142" s="142">
        <v>42</v>
      </c>
      <c r="L142" s="142">
        <v>43</v>
      </c>
      <c r="M142" s="142">
        <v>42.480000000000004</v>
      </c>
      <c r="N142" s="143"/>
      <c r="O142" s="142">
        <v>-4.0799999999996395E-2</v>
      </c>
      <c r="P142" s="142">
        <v>-0.44720000000000315</v>
      </c>
      <c r="Q142" s="142">
        <v>2097.9999999999995</v>
      </c>
      <c r="R142" s="142">
        <v>-1941</v>
      </c>
      <c r="S142" s="142">
        <v>-157</v>
      </c>
      <c r="T142" s="142">
        <v>609</v>
      </c>
      <c r="U142" s="142">
        <v>-609</v>
      </c>
      <c r="V142" s="142">
        <v>1.0000000000000009</v>
      </c>
      <c r="W142" s="142">
        <v>-0.51999999999999824</v>
      </c>
      <c r="X142" s="150"/>
      <c r="Y142" s="150"/>
      <c r="Z142" s="150"/>
      <c r="AA142" s="150"/>
      <c r="AB142" s="150"/>
      <c r="AC142" s="150"/>
      <c r="AD142" s="150"/>
      <c r="AE142" s="150"/>
      <c r="AF142" s="150"/>
    </row>
    <row r="143" spans="1:32">
      <c r="B143" s="6" t="s">
        <v>42</v>
      </c>
      <c r="C143" s="219"/>
      <c r="D143" s="142">
        <v>484874.82514045289</v>
      </c>
      <c r="E143" s="142">
        <v>548951.23116178974</v>
      </c>
      <c r="F143" s="142">
        <v>609189.56158662459</v>
      </c>
      <c r="G143" s="142">
        <v>707326.32978980627</v>
      </c>
      <c r="H143" s="142">
        <v>629319.23140273523</v>
      </c>
      <c r="I143" s="142">
        <v>853310.66199057025</v>
      </c>
      <c r="J143" s="142">
        <v>974094.06254256284</v>
      </c>
      <c r="K143" s="142">
        <v>959820.23366699705</v>
      </c>
      <c r="L143" s="142">
        <v>952103.71770092263</v>
      </c>
      <c r="M143" s="142">
        <v>1098684.3056812978</v>
      </c>
      <c r="N143" s="143"/>
      <c r="O143" s="142">
        <v>64076.406021336879</v>
      </c>
      <c r="P143" s="142">
        <v>60238.330424834843</v>
      </c>
      <c r="Q143" s="142">
        <v>98136.768203181695</v>
      </c>
      <c r="R143" s="142">
        <v>-78007.098387071077</v>
      </c>
      <c r="S143" s="142">
        <v>223991.43058783503</v>
      </c>
      <c r="T143" s="142">
        <v>120783.4005519926</v>
      </c>
      <c r="U143" s="142">
        <v>-14273.828875565778</v>
      </c>
      <c r="V143" s="142">
        <v>-7716.5159660744393</v>
      </c>
      <c r="W143" s="142">
        <v>146580.58798037528</v>
      </c>
      <c r="X143" s="150"/>
      <c r="Y143" s="150"/>
      <c r="Z143" s="150"/>
      <c r="AA143" s="150"/>
      <c r="AB143" s="150"/>
      <c r="AC143" s="150"/>
      <c r="AD143" s="150"/>
      <c r="AE143" s="150"/>
      <c r="AF143" s="150"/>
    </row>
    <row r="144" spans="1:32">
      <c r="B144" s="6" t="s">
        <v>43</v>
      </c>
      <c r="C144" s="219"/>
      <c r="D144" s="142">
        <v>0</v>
      </c>
      <c r="E144" s="142">
        <v>0</v>
      </c>
      <c r="F144" s="142">
        <v>0</v>
      </c>
      <c r="G144" s="142">
        <v>0</v>
      </c>
      <c r="H144" s="142">
        <v>0</v>
      </c>
      <c r="I144" s="142">
        <v>0</v>
      </c>
      <c r="J144" s="142">
        <v>0</v>
      </c>
      <c r="K144" s="142">
        <v>0</v>
      </c>
      <c r="L144" s="142">
        <v>0</v>
      </c>
      <c r="M144" s="142">
        <v>0</v>
      </c>
      <c r="N144" s="143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50"/>
      <c r="Y144" s="150"/>
      <c r="Z144" s="150"/>
      <c r="AA144" s="150"/>
      <c r="AB144" s="150"/>
      <c r="AC144" s="150"/>
      <c r="AD144" s="150"/>
      <c r="AE144" s="150"/>
      <c r="AF144" s="150"/>
    </row>
    <row r="145" spans="1:32">
      <c r="B145" s="6" t="s">
        <v>44</v>
      </c>
      <c r="C145" s="219"/>
      <c r="D145" s="142">
        <v>176165.71949583272</v>
      </c>
      <c r="E145" s="142">
        <v>225702.98243250363</v>
      </c>
      <c r="F145" s="142">
        <v>237493.75305227004</v>
      </c>
      <c r="G145" s="142">
        <v>193710.65516957297</v>
      </c>
      <c r="H145" s="142">
        <v>235214.33393314204</v>
      </c>
      <c r="I145" s="142">
        <v>245911.74485157666</v>
      </c>
      <c r="J145" s="142">
        <v>302771.93207946816</v>
      </c>
      <c r="K145" s="142">
        <v>351832.89749140985</v>
      </c>
      <c r="L145" s="142">
        <v>364696.96310945187</v>
      </c>
      <c r="M145" s="142">
        <v>363951.0893136012</v>
      </c>
      <c r="N145" s="143"/>
      <c r="O145" s="142">
        <v>49537.262936670915</v>
      </c>
      <c r="P145" s="142">
        <v>11790.770619766408</v>
      </c>
      <c r="Q145" s="142">
        <v>-43783.097882697075</v>
      </c>
      <c r="R145" s="142">
        <v>41503.678763569085</v>
      </c>
      <c r="S145" s="142">
        <v>10697.410918434616</v>
      </c>
      <c r="T145" s="142">
        <v>56860.187227891496</v>
      </c>
      <c r="U145" s="142">
        <v>49060.965411941695</v>
      </c>
      <c r="V145" s="142">
        <v>12864.065618042014</v>
      </c>
      <c r="W145" s="142">
        <v>-745.87379585068447</v>
      </c>
      <c r="X145" s="150"/>
      <c r="Y145" s="150"/>
      <c r="Z145" s="150"/>
      <c r="AA145" s="150"/>
      <c r="AB145" s="150"/>
      <c r="AC145" s="150"/>
      <c r="AD145" s="150"/>
      <c r="AE145" s="150"/>
      <c r="AF145" s="150"/>
    </row>
    <row r="146" spans="1:32">
      <c r="B146" s="7" t="s">
        <v>45</v>
      </c>
      <c r="C146" s="219"/>
      <c r="D146" s="142">
        <v>0</v>
      </c>
      <c r="E146" s="142">
        <v>0</v>
      </c>
      <c r="F146" s="142">
        <v>0</v>
      </c>
      <c r="G146" s="142">
        <v>0</v>
      </c>
      <c r="H146" s="142">
        <v>0</v>
      </c>
      <c r="I146" s="142">
        <v>0</v>
      </c>
      <c r="J146" s="142">
        <v>0</v>
      </c>
      <c r="K146" s="142">
        <v>0</v>
      </c>
      <c r="L146" s="142">
        <v>0</v>
      </c>
      <c r="M146" s="142">
        <v>0</v>
      </c>
      <c r="N146" s="143"/>
      <c r="O146" s="142">
        <v>0</v>
      </c>
      <c r="P146" s="142">
        <v>0</v>
      </c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50"/>
      <c r="Y146" s="150"/>
      <c r="Z146" s="150"/>
      <c r="AA146" s="150"/>
      <c r="AB146" s="150"/>
      <c r="AC146" s="150"/>
      <c r="AD146" s="150"/>
      <c r="AE146" s="150"/>
      <c r="AF146" s="150"/>
    </row>
    <row r="147" spans="1:32">
      <c r="B147" s="7" t="s">
        <v>46</v>
      </c>
      <c r="C147" s="219"/>
      <c r="D147" s="142">
        <v>176165.71949583272</v>
      </c>
      <c r="E147" s="142">
        <v>225702.98243250363</v>
      </c>
      <c r="F147" s="142">
        <v>237493.75305227004</v>
      </c>
      <c r="G147" s="142">
        <v>193710.65516957297</v>
      </c>
      <c r="H147" s="142">
        <v>235214.33393314204</v>
      </c>
      <c r="I147" s="142">
        <v>245911.74485157666</v>
      </c>
      <c r="J147" s="142">
        <v>302771.93207946816</v>
      </c>
      <c r="K147" s="142">
        <v>351832.89749140985</v>
      </c>
      <c r="L147" s="142">
        <v>364696.96310945187</v>
      </c>
      <c r="M147" s="142">
        <v>363951.0893136012</v>
      </c>
      <c r="N147" s="143"/>
      <c r="O147" s="142">
        <v>49537.262936670915</v>
      </c>
      <c r="P147" s="142">
        <v>11790.770619766408</v>
      </c>
      <c r="Q147" s="142">
        <v>-43783.097882697075</v>
      </c>
      <c r="R147" s="142">
        <v>41503.678763569085</v>
      </c>
      <c r="S147" s="142">
        <v>10697.410918434616</v>
      </c>
      <c r="T147" s="142">
        <v>56860.187227891496</v>
      </c>
      <c r="U147" s="142">
        <v>49060.965411941695</v>
      </c>
      <c r="V147" s="142">
        <v>12864.065618042014</v>
      </c>
      <c r="W147" s="142">
        <v>-745.87379585068447</v>
      </c>
      <c r="X147" s="150"/>
      <c r="Y147" s="150"/>
      <c r="Z147" s="150"/>
      <c r="AA147" s="150"/>
      <c r="AB147" s="150"/>
      <c r="AC147" s="150"/>
      <c r="AD147" s="150"/>
      <c r="AE147" s="150"/>
      <c r="AF147" s="150"/>
    </row>
    <row r="148" spans="1:32">
      <c r="B148" s="6" t="s">
        <v>317</v>
      </c>
      <c r="C148" s="219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3"/>
      <c r="O148" s="142">
        <v>0</v>
      </c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50"/>
      <c r="Y148" s="150"/>
      <c r="Z148" s="150"/>
      <c r="AA148" s="150"/>
      <c r="AB148" s="150"/>
      <c r="AC148" s="150"/>
      <c r="AD148" s="150"/>
      <c r="AE148" s="150"/>
      <c r="AF148" s="150"/>
    </row>
    <row r="149" spans="1:32">
      <c r="B149" s="6" t="s">
        <v>108</v>
      </c>
      <c r="C149" s="219"/>
      <c r="D149" s="142">
        <v>0</v>
      </c>
      <c r="E149" s="142">
        <v>0</v>
      </c>
      <c r="F149" s="142">
        <v>0</v>
      </c>
      <c r="G149" s="142">
        <v>0</v>
      </c>
      <c r="H149" s="142">
        <v>0</v>
      </c>
      <c r="I149" s="142">
        <v>0</v>
      </c>
      <c r="J149" s="142">
        <v>0</v>
      </c>
      <c r="K149" s="142">
        <v>0</v>
      </c>
      <c r="L149" s="142">
        <v>0</v>
      </c>
      <c r="M149" s="142">
        <v>0</v>
      </c>
      <c r="N149" s="143"/>
      <c r="O149" s="142">
        <v>0</v>
      </c>
      <c r="P149" s="142">
        <v>0</v>
      </c>
      <c r="Q149" s="142">
        <v>0</v>
      </c>
      <c r="R149" s="142">
        <v>0</v>
      </c>
      <c r="S149" s="142">
        <v>0</v>
      </c>
      <c r="T149" s="142">
        <v>0</v>
      </c>
      <c r="U149" s="142">
        <v>0</v>
      </c>
      <c r="V149" s="142">
        <v>0</v>
      </c>
      <c r="W149" s="142">
        <v>0</v>
      </c>
      <c r="X149" s="150"/>
      <c r="Y149" s="150"/>
      <c r="Z149" s="150"/>
      <c r="AA149" s="150"/>
      <c r="AB149" s="150"/>
      <c r="AC149" s="150"/>
      <c r="AD149" s="150"/>
      <c r="AE149" s="150"/>
      <c r="AF149" s="150"/>
    </row>
    <row r="150" spans="1:32">
      <c r="B150" s="6" t="s">
        <v>48</v>
      </c>
      <c r="C150" s="219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8"/>
      <c r="O150" s="142">
        <v>0</v>
      </c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50"/>
      <c r="Y150" s="150"/>
      <c r="Z150" s="150"/>
      <c r="AA150" s="150"/>
      <c r="AB150" s="150"/>
      <c r="AC150" s="150"/>
      <c r="AD150" s="150"/>
      <c r="AE150" s="150"/>
      <c r="AF150" s="150"/>
    </row>
    <row r="151" spans="1:32">
      <c r="B151" s="6" t="s">
        <v>325</v>
      </c>
      <c r="C151" s="219"/>
      <c r="D151" s="142">
        <v>0</v>
      </c>
      <c r="E151" s="142">
        <v>0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3"/>
      <c r="O151" s="142">
        <v>0</v>
      </c>
      <c r="P151" s="142">
        <v>0</v>
      </c>
      <c r="Q151" s="142">
        <v>0</v>
      </c>
      <c r="R151" s="142">
        <v>0</v>
      </c>
      <c r="S151" s="142">
        <v>0</v>
      </c>
      <c r="T151" s="142">
        <v>0</v>
      </c>
      <c r="U151" s="142">
        <v>0</v>
      </c>
      <c r="V151" s="142">
        <v>0</v>
      </c>
      <c r="W151" s="142">
        <v>0</v>
      </c>
      <c r="X151" s="150"/>
      <c r="Y151" s="150"/>
      <c r="Z151" s="150"/>
      <c r="AA151" s="150"/>
      <c r="AB151" s="150"/>
      <c r="AC151" s="150"/>
      <c r="AD151" s="150"/>
      <c r="AE151" s="150"/>
      <c r="AF151" s="150"/>
    </row>
    <row r="152" spans="1:32">
      <c r="B152" s="8" t="s">
        <v>101</v>
      </c>
      <c r="C152" s="219"/>
      <c r="D152" s="142">
        <v>0</v>
      </c>
      <c r="E152" s="142">
        <v>0</v>
      </c>
      <c r="F152" s="142">
        <v>0</v>
      </c>
      <c r="G152" s="142">
        <v>0</v>
      </c>
      <c r="H152" s="142">
        <v>0</v>
      </c>
      <c r="I152" s="142">
        <v>0</v>
      </c>
      <c r="J152" s="142">
        <v>0</v>
      </c>
      <c r="K152" s="142">
        <v>0</v>
      </c>
      <c r="L152" s="142">
        <v>0</v>
      </c>
      <c r="M152" s="142">
        <v>0</v>
      </c>
      <c r="N152" s="143"/>
      <c r="O152" s="142">
        <v>0</v>
      </c>
      <c r="P152" s="142">
        <v>0</v>
      </c>
      <c r="Q152" s="142">
        <v>0</v>
      </c>
      <c r="R152" s="142">
        <v>0</v>
      </c>
      <c r="S152" s="142">
        <v>0</v>
      </c>
      <c r="T152" s="142">
        <v>0</v>
      </c>
      <c r="U152" s="142">
        <v>0</v>
      </c>
      <c r="V152" s="142">
        <v>0</v>
      </c>
      <c r="W152" s="142">
        <v>0</v>
      </c>
      <c r="X152" s="150"/>
      <c r="Y152" s="150"/>
      <c r="Z152" s="150"/>
      <c r="AA152" s="150"/>
      <c r="AB152" s="150"/>
      <c r="AC152" s="150"/>
      <c r="AD152" s="150"/>
      <c r="AE152" s="150"/>
      <c r="AF152" s="150"/>
    </row>
    <row r="153" spans="1:32" s="45" customFormat="1">
      <c r="A153" s="38"/>
      <c r="B153" s="5" t="s">
        <v>9</v>
      </c>
      <c r="C153" s="209" t="s">
        <v>296</v>
      </c>
      <c r="D153" s="139">
        <v>49989.496514464612</v>
      </c>
      <c r="E153" s="139">
        <v>57334.302348800193</v>
      </c>
      <c r="F153" s="139">
        <v>115990.96719101578</v>
      </c>
      <c r="G153" s="139">
        <v>116096.17432062126</v>
      </c>
      <c r="H153" s="139">
        <v>131213.54926251032</v>
      </c>
      <c r="I153" s="139">
        <v>144959.02877500674</v>
      </c>
      <c r="J153" s="139">
        <v>187747.57727772905</v>
      </c>
      <c r="K153" s="139">
        <v>211336.16228199325</v>
      </c>
      <c r="L153" s="139">
        <v>171776.23257359338</v>
      </c>
      <c r="M153" s="139">
        <v>181682.5738744839</v>
      </c>
      <c r="N153" s="146"/>
      <c r="O153" s="139">
        <v>7344.8058343355797</v>
      </c>
      <c r="P153" s="139">
        <v>58656.664842215592</v>
      </c>
      <c r="Q153" s="139">
        <v>105.20712960546916</v>
      </c>
      <c r="R153" s="139">
        <v>15117.37494188908</v>
      </c>
      <c r="S153" s="139">
        <v>13745.4795124964</v>
      </c>
      <c r="T153" s="139">
        <v>42788.548502722326</v>
      </c>
      <c r="U153" s="139">
        <v>23588.585004264201</v>
      </c>
      <c r="V153" s="139">
        <v>-39559.929708399861</v>
      </c>
      <c r="W153" s="139">
        <v>9906.3413008905172</v>
      </c>
      <c r="X153" s="149"/>
      <c r="Y153" s="149"/>
      <c r="Z153" s="149"/>
      <c r="AA153" s="149"/>
      <c r="AB153" s="149"/>
      <c r="AC153" s="149"/>
      <c r="AD153" s="149"/>
      <c r="AE153" s="149"/>
      <c r="AF153" s="149"/>
    </row>
    <row r="154" spans="1:32">
      <c r="B154" s="208" t="s">
        <v>40</v>
      </c>
      <c r="C154" s="219"/>
      <c r="D154" s="142">
        <v>49989.496514464612</v>
      </c>
      <c r="E154" s="142">
        <v>57334.302348800193</v>
      </c>
      <c r="F154" s="142">
        <v>115990.96719101578</v>
      </c>
      <c r="G154" s="142">
        <v>116096.17432062126</v>
      </c>
      <c r="H154" s="142">
        <v>131213.54926251032</v>
      </c>
      <c r="I154" s="142">
        <v>144959.02877500674</v>
      </c>
      <c r="J154" s="142">
        <v>187747.57727772905</v>
      </c>
      <c r="K154" s="142">
        <v>211336.16228199325</v>
      </c>
      <c r="L154" s="142">
        <v>171776.23257359338</v>
      </c>
      <c r="M154" s="142">
        <v>181682.5738744839</v>
      </c>
      <c r="N154" s="143"/>
      <c r="O154" s="142">
        <v>7344.8058343355797</v>
      </c>
      <c r="P154" s="142">
        <v>58656.664842215592</v>
      </c>
      <c r="Q154" s="142">
        <v>105.20712960546916</v>
      </c>
      <c r="R154" s="142">
        <v>15117.37494188908</v>
      </c>
      <c r="S154" s="142">
        <v>13745.4795124964</v>
      </c>
      <c r="T154" s="142">
        <v>42788.548502722326</v>
      </c>
      <c r="U154" s="142">
        <v>23588.585004264201</v>
      </c>
      <c r="V154" s="142">
        <v>-39559.929708399861</v>
      </c>
      <c r="W154" s="142">
        <v>9906.3413008905172</v>
      </c>
      <c r="X154" s="150"/>
      <c r="Y154" s="150"/>
      <c r="Z154" s="150"/>
      <c r="AA154" s="150"/>
      <c r="AB154" s="150"/>
      <c r="AC154" s="150"/>
      <c r="AD154" s="150"/>
      <c r="AE154" s="150"/>
      <c r="AF154" s="150"/>
    </row>
    <row r="155" spans="1:32">
      <c r="B155" s="6" t="s">
        <v>41</v>
      </c>
      <c r="C155" s="219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3"/>
      <c r="O155" s="142">
        <v>0</v>
      </c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50"/>
      <c r="Y155" s="150"/>
      <c r="Z155" s="150"/>
      <c r="AA155" s="150"/>
      <c r="AB155" s="150"/>
      <c r="AC155" s="150"/>
      <c r="AD155" s="150"/>
      <c r="AE155" s="150"/>
      <c r="AF155" s="150"/>
    </row>
    <row r="156" spans="1:32">
      <c r="B156" s="6" t="s">
        <v>42</v>
      </c>
      <c r="C156" s="219"/>
      <c r="D156" s="142">
        <v>289.50407215718207</v>
      </c>
      <c r="E156" s="142">
        <v>366.6283258538291</v>
      </c>
      <c r="F156" s="142">
        <v>426.788489041964</v>
      </c>
      <c r="G156" s="142">
        <v>415.32748240626074</v>
      </c>
      <c r="H156" s="142">
        <v>247.47858461581473</v>
      </c>
      <c r="I156" s="142">
        <v>797.93747024432082</v>
      </c>
      <c r="J156" s="142">
        <v>90.6414140557048</v>
      </c>
      <c r="K156" s="142">
        <v>71.990847118929011</v>
      </c>
      <c r="L156" s="142">
        <v>17.825987705533841</v>
      </c>
      <c r="M156" s="142">
        <v>18.107764828820013</v>
      </c>
      <c r="N156" s="143"/>
      <c r="O156" s="142">
        <v>77.124253696647031</v>
      </c>
      <c r="P156" s="142">
        <v>60.16016318813486</v>
      </c>
      <c r="Q156" s="142">
        <v>-11.461006635703264</v>
      </c>
      <c r="R156" s="142">
        <v>-167.84889779044599</v>
      </c>
      <c r="S156" s="142">
        <v>550.4588856285061</v>
      </c>
      <c r="T156" s="142">
        <v>-707.29605618861603</v>
      </c>
      <c r="U156" s="142">
        <v>-18.650566936775792</v>
      </c>
      <c r="V156" s="142">
        <v>-54.16485941339517</v>
      </c>
      <c r="W156" s="142">
        <v>0.28177712328617266</v>
      </c>
      <c r="X156" s="150"/>
      <c r="Y156" s="150"/>
      <c r="Z156" s="150"/>
      <c r="AA156" s="150"/>
      <c r="AB156" s="150"/>
      <c r="AC156" s="150"/>
      <c r="AD156" s="150"/>
      <c r="AE156" s="150"/>
      <c r="AF156" s="150"/>
    </row>
    <row r="157" spans="1:32">
      <c r="B157" s="6" t="s">
        <v>43</v>
      </c>
      <c r="C157" s="219"/>
      <c r="D157" s="142">
        <v>0</v>
      </c>
      <c r="E157" s="142">
        <v>0</v>
      </c>
      <c r="F157" s="142">
        <v>0</v>
      </c>
      <c r="G157" s="142">
        <v>0</v>
      </c>
      <c r="H157" s="142">
        <v>0</v>
      </c>
      <c r="I157" s="142">
        <v>0</v>
      </c>
      <c r="J157" s="142">
        <v>0</v>
      </c>
      <c r="K157" s="142">
        <v>0</v>
      </c>
      <c r="L157" s="142">
        <v>0</v>
      </c>
      <c r="M157" s="142">
        <v>0</v>
      </c>
      <c r="N157" s="143"/>
      <c r="O157" s="142">
        <v>0</v>
      </c>
      <c r="P157" s="142">
        <v>0</v>
      </c>
      <c r="Q157" s="142">
        <v>0</v>
      </c>
      <c r="R157" s="142">
        <v>0</v>
      </c>
      <c r="S157" s="142">
        <v>0</v>
      </c>
      <c r="T157" s="142">
        <v>0</v>
      </c>
      <c r="U157" s="142">
        <v>0</v>
      </c>
      <c r="V157" s="142">
        <v>0</v>
      </c>
      <c r="W157" s="142">
        <v>0</v>
      </c>
      <c r="X157" s="150"/>
      <c r="Y157" s="150"/>
      <c r="Z157" s="150"/>
      <c r="AA157" s="150"/>
      <c r="AB157" s="150"/>
      <c r="AC157" s="150"/>
      <c r="AD157" s="150"/>
      <c r="AE157" s="150"/>
      <c r="AF157" s="150"/>
    </row>
    <row r="158" spans="1:32">
      <c r="B158" s="6" t="s">
        <v>44</v>
      </c>
      <c r="C158" s="219"/>
      <c r="D158" s="142">
        <v>49699.992442307426</v>
      </c>
      <c r="E158" s="142">
        <v>56967.674022946361</v>
      </c>
      <c r="F158" s="142">
        <v>115564.17870197381</v>
      </c>
      <c r="G158" s="142">
        <v>115680.84683821499</v>
      </c>
      <c r="H158" s="142">
        <v>130966.07067789453</v>
      </c>
      <c r="I158" s="142">
        <v>144161.09130476241</v>
      </c>
      <c r="J158" s="142">
        <v>187656.93586367337</v>
      </c>
      <c r="K158" s="142">
        <v>211264.17143487433</v>
      </c>
      <c r="L158" s="142">
        <v>171758.40658588786</v>
      </c>
      <c r="M158" s="142">
        <v>181664.4661096551</v>
      </c>
      <c r="N158" s="143"/>
      <c r="O158" s="142">
        <v>7267.6815806389295</v>
      </c>
      <c r="P158" s="142">
        <v>58596.50467902745</v>
      </c>
      <c r="Q158" s="142">
        <v>116.66813624117367</v>
      </c>
      <c r="R158" s="142">
        <v>15285.223839679544</v>
      </c>
      <c r="S158" s="142">
        <v>13195.020626867881</v>
      </c>
      <c r="T158" s="142">
        <v>43495.844558910947</v>
      </c>
      <c r="U158" s="142">
        <v>23607.235571200978</v>
      </c>
      <c r="V158" s="142">
        <v>-39505.764848986473</v>
      </c>
      <c r="W158" s="142">
        <v>9906.059523767226</v>
      </c>
      <c r="X158" s="150"/>
      <c r="Y158" s="150"/>
      <c r="Z158" s="150"/>
      <c r="AA158" s="150"/>
      <c r="AB158" s="150"/>
      <c r="AC158" s="150"/>
      <c r="AD158" s="150"/>
      <c r="AE158" s="150"/>
      <c r="AF158" s="150"/>
    </row>
    <row r="159" spans="1:32">
      <c r="B159" s="7" t="s">
        <v>45</v>
      </c>
      <c r="C159" s="219"/>
      <c r="D159" s="142">
        <v>49699.992442307426</v>
      </c>
      <c r="E159" s="142">
        <v>56967.674022946361</v>
      </c>
      <c r="F159" s="142">
        <v>115546.25133173581</v>
      </c>
      <c r="G159" s="142">
        <v>115659.90202016437</v>
      </c>
      <c r="H159" s="142">
        <v>130956.17098648363</v>
      </c>
      <c r="I159" s="142">
        <v>144151.20700908481</v>
      </c>
      <c r="J159" s="142">
        <v>186572.40167774566</v>
      </c>
      <c r="K159" s="142">
        <v>208113.94694059016</v>
      </c>
      <c r="L159" s="142">
        <v>165883.97303115265</v>
      </c>
      <c r="M159" s="142">
        <v>174512.77702919621</v>
      </c>
      <c r="N159" s="143"/>
      <c r="O159" s="142">
        <v>7267.6815806389295</v>
      </c>
      <c r="P159" s="142">
        <v>58578.577308789456</v>
      </c>
      <c r="Q159" s="142">
        <v>113.6506884285609</v>
      </c>
      <c r="R159" s="142">
        <v>15296.268966319258</v>
      </c>
      <c r="S159" s="142">
        <v>13195.036022601176</v>
      </c>
      <c r="T159" s="142">
        <v>42421.194668660835</v>
      </c>
      <c r="U159" s="142">
        <v>21541.545262844535</v>
      </c>
      <c r="V159" s="142">
        <v>-42229.973909437511</v>
      </c>
      <c r="W159" s="142">
        <v>8628.8039980435533</v>
      </c>
      <c r="X159" s="150"/>
      <c r="Y159" s="150"/>
      <c r="Z159" s="150"/>
      <c r="AA159" s="150"/>
      <c r="AB159" s="150"/>
      <c r="AC159" s="150"/>
      <c r="AD159" s="150"/>
      <c r="AE159" s="150"/>
      <c r="AF159" s="150"/>
    </row>
    <row r="160" spans="1:32">
      <c r="B160" s="7" t="s">
        <v>46</v>
      </c>
      <c r="C160" s="219"/>
      <c r="D160" s="142">
        <v>0</v>
      </c>
      <c r="E160" s="142">
        <v>0</v>
      </c>
      <c r="F160" s="142">
        <v>17.927370237992097</v>
      </c>
      <c r="G160" s="142">
        <v>20.944818050617229</v>
      </c>
      <c r="H160" s="142">
        <v>9.8996914108947713</v>
      </c>
      <c r="I160" s="142">
        <v>9.8842956775988053</v>
      </c>
      <c r="J160" s="142">
        <v>1084.5341859277094</v>
      </c>
      <c r="K160" s="142">
        <v>3150.2244942841417</v>
      </c>
      <c r="L160" s="142">
        <v>5874.4335547351866</v>
      </c>
      <c r="M160" s="142">
        <v>7151.6890804588784</v>
      </c>
      <c r="N160" s="143"/>
      <c r="O160" s="142">
        <v>0</v>
      </c>
      <c r="P160" s="142">
        <v>17.927370237992097</v>
      </c>
      <c r="Q160" s="142">
        <v>3.0174478126251318</v>
      </c>
      <c r="R160" s="142">
        <v>-11.045126639722456</v>
      </c>
      <c r="S160" s="142">
        <v>-1.5395733295965608E-2</v>
      </c>
      <c r="T160" s="142">
        <v>1074.6498902501105</v>
      </c>
      <c r="U160" s="142">
        <v>2065.6903083564325</v>
      </c>
      <c r="V160" s="142">
        <v>2724.2090604510449</v>
      </c>
      <c r="W160" s="142">
        <v>1277.2555257236918</v>
      </c>
      <c r="X160" s="150"/>
      <c r="Y160" s="150"/>
      <c r="Z160" s="150"/>
      <c r="AA160" s="150"/>
      <c r="AB160" s="150"/>
      <c r="AC160" s="150"/>
      <c r="AD160" s="150"/>
      <c r="AE160" s="150"/>
      <c r="AF160" s="150"/>
    </row>
    <row r="161" spans="1:32">
      <c r="B161" s="6" t="s">
        <v>317</v>
      </c>
      <c r="C161" s="219"/>
      <c r="D161" s="142">
        <v>0</v>
      </c>
      <c r="E161" s="142">
        <v>0</v>
      </c>
      <c r="F161" s="142">
        <v>0</v>
      </c>
      <c r="G161" s="142">
        <v>0</v>
      </c>
      <c r="H161" s="142">
        <v>0</v>
      </c>
      <c r="I161" s="142">
        <v>0</v>
      </c>
      <c r="J161" s="142">
        <v>0</v>
      </c>
      <c r="K161" s="142">
        <v>0</v>
      </c>
      <c r="L161" s="142">
        <v>0</v>
      </c>
      <c r="M161" s="142">
        <v>0</v>
      </c>
      <c r="N161" s="143"/>
      <c r="O161" s="142">
        <v>0</v>
      </c>
      <c r="P161" s="142">
        <v>0</v>
      </c>
      <c r="Q161" s="142">
        <v>0</v>
      </c>
      <c r="R161" s="142">
        <v>0</v>
      </c>
      <c r="S161" s="142">
        <v>0</v>
      </c>
      <c r="T161" s="142">
        <v>0</v>
      </c>
      <c r="U161" s="142">
        <v>0</v>
      </c>
      <c r="V161" s="142">
        <v>0</v>
      </c>
      <c r="W161" s="142">
        <v>0</v>
      </c>
      <c r="X161" s="150"/>
      <c r="Y161" s="150"/>
      <c r="Z161" s="150"/>
      <c r="AA161" s="150"/>
      <c r="AB161" s="150"/>
      <c r="AC161" s="150"/>
      <c r="AD161" s="150"/>
      <c r="AE161" s="150"/>
      <c r="AF161" s="150"/>
    </row>
    <row r="162" spans="1:32">
      <c r="B162" s="6" t="s">
        <v>108</v>
      </c>
      <c r="C162" s="219"/>
      <c r="D162" s="142">
        <v>0</v>
      </c>
      <c r="E162" s="142">
        <v>0</v>
      </c>
      <c r="F162" s="142">
        <v>0</v>
      </c>
      <c r="G162" s="142">
        <v>0</v>
      </c>
      <c r="H162" s="142">
        <v>0</v>
      </c>
      <c r="I162" s="142">
        <v>0</v>
      </c>
      <c r="J162" s="142">
        <v>0</v>
      </c>
      <c r="K162" s="142">
        <v>0</v>
      </c>
      <c r="L162" s="142">
        <v>0</v>
      </c>
      <c r="M162" s="142">
        <v>0</v>
      </c>
      <c r="N162" s="143"/>
      <c r="O162" s="142">
        <v>0</v>
      </c>
      <c r="P162" s="142">
        <v>0</v>
      </c>
      <c r="Q162" s="142">
        <v>0</v>
      </c>
      <c r="R162" s="142">
        <v>0</v>
      </c>
      <c r="S162" s="142">
        <v>0</v>
      </c>
      <c r="T162" s="142">
        <v>0</v>
      </c>
      <c r="U162" s="142">
        <v>0</v>
      </c>
      <c r="V162" s="142">
        <v>0</v>
      </c>
      <c r="W162" s="142">
        <v>0</v>
      </c>
      <c r="X162" s="150"/>
      <c r="Y162" s="150"/>
      <c r="Z162" s="150"/>
      <c r="AA162" s="150"/>
      <c r="AB162" s="150"/>
      <c r="AC162" s="150"/>
      <c r="AD162" s="150"/>
      <c r="AE162" s="150"/>
      <c r="AF162" s="150"/>
    </row>
    <row r="163" spans="1:32">
      <c r="B163" s="6" t="s">
        <v>48</v>
      </c>
      <c r="C163" s="219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8"/>
      <c r="O163" s="142">
        <v>0</v>
      </c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50"/>
      <c r="Y163" s="150"/>
      <c r="Z163" s="150"/>
      <c r="AA163" s="150"/>
      <c r="AB163" s="150"/>
      <c r="AC163" s="150"/>
      <c r="AD163" s="150"/>
      <c r="AE163" s="150"/>
      <c r="AF163" s="150"/>
    </row>
    <row r="164" spans="1:32">
      <c r="B164" s="6" t="s">
        <v>325</v>
      </c>
      <c r="C164" s="219"/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3"/>
      <c r="O164" s="142">
        <v>0</v>
      </c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50"/>
      <c r="Y164" s="150"/>
      <c r="Z164" s="150"/>
      <c r="AA164" s="150"/>
      <c r="AB164" s="150"/>
      <c r="AC164" s="150"/>
      <c r="AD164" s="150"/>
      <c r="AE164" s="150"/>
      <c r="AF164" s="150"/>
    </row>
    <row r="165" spans="1:32">
      <c r="B165" s="8" t="s">
        <v>101</v>
      </c>
      <c r="C165" s="219"/>
      <c r="D165" s="142">
        <v>0</v>
      </c>
      <c r="E165" s="142">
        <v>0</v>
      </c>
      <c r="F165" s="142">
        <v>0</v>
      </c>
      <c r="G165" s="142">
        <v>0</v>
      </c>
      <c r="H165" s="142">
        <v>0</v>
      </c>
      <c r="I165" s="142">
        <v>0</v>
      </c>
      <c r="J165" s="142">
        <v>0</v>
      </c>
      <c r="K165" s="142">
        <v>0</v>
      </c>
      <c r="L165" s="142">
        <v>0</v>
      </c>
      <c r="M165" s="142">
        <v>0</v>
      </c>
      <c r="N165" s="143"/>
      <c r="O165" s="142">
        <v>0</v>
      </c>
      <c r="P165" s="142">
        <v>0</v>
      </c>
      <c r="Q165" s="142">
        <v>0</v>
      </c>
      <c r="R165" s="142">
        <v>0</v>
      </c>
      <c r="S165" s="142">
        <v>0</v>
      </c>
      <c r="T165" s="142">
        <v>0</v>
      </c>
      <c r="U165" s="142">
        <v>0</v>
      </c>
      <c r="V165" s="142">
        <v>0</v>
      </c>
      <c r="W165" s="142">
        <v>0</v>
      </c>
      <c r="X165" s="150"/>
      <c r="Y165" s="150"/>
      <c r="Z165" s="150"/>
      <c r="AA165" s="150"/>
      <c r="AB165" s="150"/>
      <c r="AC165" s="150"/>
      <c r="AD165" s="150"/>
      <c r="AE165" s="150"/>
      <c r="AF165" s="150"/>
    </row>
    <row r="166" spans="1:32" s="45" customFormat="1">
      <c r="A166" s="38"/>
      <c r="B166" s="5" t="s">
        <v>25</v>
      </c>
      <c r="C166" s="209" t="s">
        <v>297</v>
      </c>
      <c r="D166" s="139">
        <v>10856.884108798266</v>
      </c>
      <c r="E166" s="139">
        <v>9387.4988752010759</v>
      </c>
      <c r="F166" s="139">
        <v>10760.141539072345</v>
      </c>
      <c r="G166" s="139">
        <v>13436.696273612613</v>
      </c>
      <c r="H166" s="139">
        <v>14695.662978428603</v>
      </c>
      <c r="I166" s="139">
        <v>13663.184854725552</v>
      </c>
      <c r="J166" s="139">
        <v>7090.0165063315217</v>
      </c>
      <c r="K166" s="139">
        <v>13493.137445374916</v>
      </c>
      <c r="L166" s="139">
        <v>19394.999270929249</v>
      </c>
      <c r="M166" s="139">
        <v>7950.0489092703601</v>
      </c>
      <c r="N166" s="146"/>
      <c r="O166" s="139">
        <v>-1469.385233597191</v>
      </c>
      <c r="P166" s="139">
        <v>1372.6426638712696</v>
      </c>
      <c r="Q166" s="139">
        <v>2676.5547345402692</v>
      </c>
      <c r="R166" s="139">
        <v>1258.9667048159895</v>
      </c>
      <c r="S166" s="139">
        <v>-1032.478123703052</v>
      </c>
      <c r="T166" s="139">
        <v>-6573.1683483940305</v>
      </c>
      <c r="U166" s="139">
        <v>6403.1209390433942</v>
      </c>
      <c r="V166" s="139">
        <v>5901.8618255543315</v>
      </c>
      <c r="W166" s="139">
        <v>-11444.950361658886</v>
      </c>
      <c r="X166" s="149"/>
      <c r="Y166" s="149"/>
      <c r="Z166" s="149"/>
      <c r="AA166" s="149"/>
      <c r="AB166" s="149"/>
      <c r="AC166" s="149"/>
      <c r="AD166" s="149"/>
      <c r="AE166" s="149"/>
      <c r="AF166" s="149"/>
    </row>
    <row r="167" spans="1:32">
      <c r="B167" s="208" t="s">
        <v>40</v>
      </c>
      <c r="C167" s="219"/>
      <c r="D167" s="142">
        <v>10856.884108798266</v>
      </c>
      <c r="E167" s="142">
        <v>9387.4988752010759</v>
      </c>
      <c r="F167" s="142">
        <v>10760.141539072345</v>
      </c>
      <c r="G167" s="142">
        <v>13436.696273612613</v>
      </c>
      <c r="H167" s="142">
        <v>14695.662978428603</v>
      </c>
      <c r="I167" s="142">
        <v>13663.184854725552</v>
      </c>
      <c r="J167" s="142">
        <v>7090.0165063315217</v>
      </c>
      <c r="K167" s="142">
        <v>13493.137445374916</v>
      </c>
      <c r="L167" s="142">
        <v>19394.999270929249</v>
      </c>
      <c r="M167" s="142">
        <v>7950.0489092703601</v>
      </c>
      <c r="N167" s="143"/>
      <c r="O167" s="142">
        <v>-1469.385233597191</v>
      </c>
      <c r="P167" s="142">
        <v>1372.6426638712696</v>
      </c>
      <c r="Q167" s="142">
        <v>2676.5547345402692</v>
      </c>
      <c r="R167" s="142">
        <v>1258.9667048159895</v>
      </c>
      <c r="S167" s="142">
        <v>-1032.478123703052</v>
      </c>
      <c r="T167" s="142">
        <v>-6573.1683483940305</v>
      </c>
      <c r="U167" s="142">
        <v>6403.1209390433942</v>
      </c>
      <c r="V167" s="142">
        <v>5901.8618255543315</v>
      </c>
      <c r="W167" s="142">
        <v>-11444.950361658886</v>
      </c>
      <c r="X167" s="150"/>
      <c r="Y167" s="150"/>
      <c r="Z167" s="150"/>
      <c r="AA167" s="150"/>
      <c r="AB167" s="150"/>
      <c r="AC167" s="150"/>
      <c r="AD167" s="150"/>
      <c r="AE167" s="150"/>
      <c r="AF167" s="150"/>
    </row>
    <row r="168" spans="1:32">
      <c r="B168" s="6" t="s">
        <v>41</v>
      </c>
      <c r="C168" s="219"/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3"/>
      <c r="O168" s="142">
        <v>0</v>
      </c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50"/>
      <c r="Y168" s="150"/>
      <c r="Z168" s="150"/>
      <c r="AA168" s="150"/>
      <c r="AB168" s="150"/>
      <c r="AC168" s="150"/>
      <c r="AD168" s="150"/>
      <c r="AE168" s="150"/>
      <c r="AF168" s="150"/>
    </row>
    <row r="169" spans="1:32">
      <c r="B169" s="6" t="s">
        <v>42</v>
      </c>
      <c r="C169" s="219"/>
      <c r="D169" s="142">
        <v>5417.1181661046767</v>
      </c>
      <c r="E169" s="142">
        <v>3103.7064255777786</v>
      </c>
      <c r="F169" s="142">
        <v>3454.5119662054881</v>
      </c>
      <c r="G169" s="142">
        <v>3947.8067312208595</v>
      </c>
      <c r="H169" s="142">
        <v>3383.5400072996072</v>
      </c>
      <c r="I169" s="142">
        <v>3745.2186435429612</v>
      </c>
      <c r="J169" s="142">
        <v>4451.5519988519691</v>
      </c>
      <c r="K169" s="142">
        <v>5916.6972333306749</v>
      </c>
      <c r="L169" s="142">
        <v>8020.4532600204575</v>
      </c>
      <c r="M169" s="142">
        <v>7790.4549147820762</v>
      </c>
      <c r="N169" s="143"/>
      <c r="O169" s="142">
        <v>-2313.411740526898</v>
      </c>
      <c r="P169" s="142">
        <v>350.80554062770943</v>
      </c>
      <c r="Q169" s="142">
        <v>493.29476501537147</v>
      </c>
      <c r="R169" s="142">
        <v>-564.26672392125215</v>
      </c>
      <c r="S169" s="142">
        <v>361.67863624335371</v>
      </c>
      <c r="T169" s="142">
        <v>706.3333553090082</v>
      </c>
      <c r="U169" s="142">
        <v>1465.145234478706</v>
      </c>
      <c r="V169" s="142">
        <v>2103.7560266897822</v>
      </c>
      <c r="W169" s="142">
        <v>-229.99834523838132</v>
      </c>
      <c r="X169" s="150"/>
      <c r="Y169" s="150"/>
      <c r="Z169" s="150"/>
      <c r="AA169" s="150"/>
      <c r="AB169" s="150"/>
      <c r="AC169" s="150"/>
      <c r="AD169" s="150"/>
      <c r="AE169" s="150"/>
      <c r="AF169" s="150"/>
    </row>
    <row r="170" spans="1:32">
      <c r="B170" s="6" t="s">
        <v>43</v>
      </c>
      <c r="C170" s="219"/>
      <c r="D170" s="142">
        <v>5280.1719482053049</v>
      </c>
      <c r="E170" s="142">
        <v>6124.1984551350124</v>
      </c>
      <c r="F170" s="142">
        <v>7146.0355783785726</v>
      </c>
      <c r="G170" s="142">
        <v>9329.2955479034717</v>
      </c>
      <c r="H170" s="142">
        <v>11152.528976640711</v>
      </c>
      <c r="I170" s="142">
        <v>9758.3722166943062</v>
      </c>
      <c r="J170" s="142">
        <v>2478.8705129912673</v>
      </c>
      <c r="K170" s="142">
        <v>7416.8462175559571</v>
      </c>
      <c r="L170" s="142">
        <v>11214.952016420508</v>
      </c>
      <c r="M170" s="142">
        <v>0</v>
      </c>
      <c r="N170" s="143"/>
      <c r="O170" s="142">
        <v>844.02650692970838</v>
      </c>
      <c r="P170" s="142">
        <v>1021.8371232435601</v>
      </c>
      <c r="Q170" s="142">
        <v>2183.2599695248987</v>
      </c>
      <c r="R170" s="142">
        <v>1823.2334287372396</v>
      </c>
      <c r="S170" s="142">
        <v>-1394.1567599464051</v>
      </c>
      <c r="T170" s="142">
        <v>-7279.5017037030393</v>
      </c>
      <c r="U170" s="142">
        <v>4937.9757045646893</v>
      </c>
      <c r="V170" s="142">
        <v>3798.1057988645503</v>
      </c>
      <c r="W170" s="142">
        <v>-11214.952016420508</v>
      </c>
      <c r="X170" s="150"/>
      <c r="Y170" s="150"/>
      <c r="Z170" s="150"/>
      <c r="AA170" s="150"/>
      <c r="AB170" s="150"/>
      <c r="AC170" s="150"/>
      <c r="AD170" s="150"/>
      <c r="AE170" s="150"/>
      <c r="AF170" s="150"/>
    </row>
    <row r="171" spans="1:32">
      <c r="B171" s="6" t="s">
        <v>44</v>
      </c>
      <c r="C171" s="219"/>
      <c r="D171" s="142">
        <v>0</v>
      </c>
      <c r="E171" s="142">
        <v>0</v>
      </c>
      <c r="F171" s="142">
        <v>0</v>
      </c>
      <c r="G171" s="142">
        <v>0</v>
      </c>
      <c r="H171" s="142">
        <v>0</v>
      </c>
      <c r="I171" s="142">
        <v>0</v>
      </c>
      <c r="J171" s="142">
        <v>0</v>
      </c>
      <c r="K171" s="142">
        <v>0</v>
      </c>
      <c r="L171" s="142">
        <v>0</v>
      </c>
      <c r="M171" s="142">
        <v>0</v>
      </c>
      <c r="N171" s="143"/>
      <c r="O171" s="142">
        <v>0</v>
      </c>
      <c r="P171" s="142">
        <v>0</v>
      </c>
      <c r="Q171" s="142">
        <v>0</v>
      </c>
      <c r="R171" s="142">
        <v>0</v>
      </c>
      <c r="S171" s="142">
        <v>0</v>
      </c>
      <c r="T171" s="142">
        <v>0</v>
      </c>
      <c r="U171" s="142">
        <v>0</v>
      </c>
      <c r="V171" s="142">
        <v>0</v>
      </c>
      <c r="W171" s="142">
        <v>0</v>
      </c>
      <c r="X171" s="150"/>
      <c r="Y171" s="150"/>
      <c r="Z171" s="150"/>
      <c r="AA171" s="150"/>
      <c r="AB171" s="150"/>
      <c r="AC171" s="150"/>
      <c r="AD171" s="150"/>
      <c r="AE171" s="150"/>
      <c r="AF171" s="150"/>
    </row>
    <row r="172" spans="1:32">
      <c r="B172" s="7" t="s">
        <v>45</v>
      </c>
      <c r="C172" s="219"/>
      <c r="D172" s="142">
        <v>0</v>
      </c>
      <c r="E172" s="142">
        <v>0</v>
      </c>
      <c r="F172" s="142">
        <v>0</v>
      </c>
      <c r="G172" s="142">
        <v>0</v>
      </c>
      <c r="H172" s="142">
        <v>0</v>
      </c>
      <c r="I172" s="142">
        <v>0</v>
      </c>
      <c r="J172" s="142">
        <v>0</v>
      </c>
      <c r="K172" s="142">
        <v>0</v>
      </c>
      <c r="L172" s="142">
        <v>0</v>
      </c>
      <c r="M172" s="142">
        <v>0</v>
      </c>
      <c r="N172" s="143"/>
      <c r="O172" s="142">
        <v>0</v>
      </c>
      <c r="P172" s="142">
        <v>0</v>
      </c>
      <c r="Q172" s="142">
        <v>0</v>
      </c>
      <c r="R172" s="142">
        <v>0</v>
      </c>
      <c r="S172" s="142">
        <v>0</v>
      </c>
      <c r="T172" s="142">
        <v>0</v>
      </c>
      <c r="U172" s="142">
        <v>0</v>
      </c>
      <c r="V172" s="142">
        <v>0</v>
      </c>
      <c r="W172" s="142">
        <v>0</v>
      </c>
      <c r="X172" s="150"/>
      <c r="Y172" s="150"/>
      <c r="Z172" s="150"/>
      <c r="AA172" s="150"/>
      <c r="AB172" s="150"/>
      <c r="AC172" s="150"/>
      <c r="AD172" s="150"/>
      <c r="AE172" s="150"/>
      <c r="AF172" s="150"/>
    </row>
    <row r="173" spans="1:32">
      <c r="B173" s="7" t="s">
        <v>46</v>
      </c>
      <c r="C173" s="219"/>
      <c r="D173" s="142">
        <v>0</v>
      </c>
      <c r="E173" s="142">
        <v>0</v>
      </c>
      <c r="F173" s="142">
        <v>0</v>
      </c>
      <c r="G173" s="142">
        <v>0</v>
      </c>
      <c r="H173" s="142">
        <v>0</v>
      </c>
      <c r="I173" s="142">
        <v>0</v>
      </c>
      <c r="J173" s="142">
        <v>0</v>
      </c>
      <c r="K173" s="142">
        <v>0</v>
      </c>
      <c r="L173" s="142">
        <v>0</v>
      </c>
      <c r="M173" s="142">
        <v>0</v>
      </c>
      <c r="N173" s="143"/>
      <c r="O173" s="142">
        <v>0</v>
      </c>
      <c r="P173" s="142">
        <v>0</v>
      </c>
      <c r="Q173" s="142">
        <v>0</v>
      </c>
      <c r="R173" s="142">
        <v>0</v>
      </c>
      <c r="S173" s="142">
        <v>0</v>
      </c>
      <c r="T173" s="142">
        <v>0</v>
      </c>
      <c r="U173" s="142">
        <v>0</v>
      </c>
      <c r="V173" s="142">
        <v>0</v>
      </c>
      <c r="W173" s="142">
        <v>0</v>
      </c>
      <c r="X173" s="150"/>
      <c r="Y173" s="150"/>
      <c r="Z173" s="150"/>
      <c r="AA173" s="150"/>
      <c r="AB173" s="150"/>
      <c r="AC173" s="150"/>
      <c r="AD173" s="150"/>
      <c r="AE173" s="150"/>
      <c r="AF173" s="150"/>
    </row>
    <row r="174" spans="1:32">
      <c r="B174" s="6" t="s">
        <v>317</v>
      </c>
      <c r="C174" s="219"/>
      <c r="D174" s="142">
        <v>159.59399448828378</v>
      </c>
      <c r="E174" s="142">
        <v>159.59399448828378</v>
      </c>
      <c r="F174" s="142">
        <v>159.59399448828378</v>
      </c>
      <c r="G174" s="142">
        <v>159.59399448828378</v>
      </c>
      <c r="H174" s="142">
        <v>159.59399448828378</v>
      </c>
      <c r="I174" s="142">
        <v>159.59399448828378</v>
      </c>
      <c r="J174" s="142">
        <v>159.59399448828378</v>
      </c>
      <c r="K174" s="142">
        <v>159.59399448828378</v>
      </c>
      <c r="L174" s="142">
        <v>159.59399448828378</v>
      </c>
      <c r="M174" s="142">
        <v>159.59399448828378</v>
      </c>
      <c r="N174" s="143"/>
      <c r="O174" s="142">
        <v>0</v>
      </c>
      <c r="P174" s="142">
        <v>0</v>
      </c>
      <c r="Q174" s="142">
        <v>0</v>
      </c>
      <c r="R174" s="142">
        <v>0</v>
      </c>
      <c r="S174" s="142">
        <v>0</v>
      </c>
      <c r="T174" s="142">
        <v>0</v>
      </c>
      <c r="U174" s="142">
        <v>0</v>
      </c>
      <c r="V174" s="142">
        <v>0</v>
      </c>
      <c r="W174" s="142">
        <v>0</v>
      </c>
      <c r="X174" s="150"/>
      <c r="Y174" s="150"/>
      <c r="Z174" s="150"/>
      <c r="AA174" s="150"/>
      <c r="AB174" s="150"/>
      <c r="AC174" s="150"/>
      <c r="AD174" s="150"/>
      <c r="AE174" s="150"/>
      <c r="AF174" s="150"/>
    </row>
    <row r="175" spans="1:32">
      <c r="B175" s="6" t="s">
        <v>108</v>
      </c>
      <c r="C175" s="219"/>
      <c r="D175" s="142">
        <v>0</v>
      </c>
      <c r="E175" s="142">
        <v>0</v>
      </c>
      <c r="F175" s="142">
        <v>0</v>
      </c>
      <c r="G175" s="142">
        <v>0</v>
      </c>
      <c r="H175" s="142">
        <v>0</v>
      </c>
      <c r="I175" s="142">
        <v>0</v>
      </c>
      <c r="J175" s="142">
        <v>0</v>
      </c>
      <c r="K175" s="142">
        <v>0</v>
      </c>
      <c r="L175" s="142">
        <v>0</v>
      </c>
      <c r="M175" s="142">
        <v>0</v>
      </c>
      <c r="N175" s="143"/>
      <c r="O175" s="142">
        <v>0</v>
      </c>
      <c r="P175" s="142">
        <v>0</v>
      </c>
      <c r="Q175" s="142">
        <v>0</v>
      </c>
      <c r="R175" s="142">
        <v>0</v>
      </c>
      <c r="S175" s="142">
        <v>0</v>
      </c>
      <c r="T175" s="142">
        <v>0</v>
      </c>
      <c r="U175" s="142">
        <v>0</v>
      </c>
      <c r="V175" s="142">
        <v>0</v>
      </c>
      <c r="W175" s="142">
        <v>0</v>
      </c>
      <c r="X175" s="150"/>
      <c r="Y175" s="150"/>
      <c r="Z175" s="150"/>
      <c r="AA175" s="150"/>
      <c r="AB175" s="150"/>
      <c r="AC175" s="150"/>
      <c r="AD175" s="150"/>
      <c r="AE175" s="150"/>
      <c r="AF175" s="150"/>
    </row>
    <row r="176" spans="1:32">
      <c r="B176" s="6" t="s">
        <v>48</v>
      </c>
      <c r="C176" s="219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8"/>
      <c r="O176" s="142">
        <v>0</v>
      </c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50"/>
      <c r="Y176" s="150"/>
      <c r="Z176" s="150"/>
      <c r="AA176" s="150"/>
      <c r="AB176" s="150"/>
      <c r="AC176" s="150"/>
      <c r="AD176" s="150"/>
      <c r="AE176" s="150"/>
      <c r="AF176" s="150"/>
    </row>
    <row r="177" spans="1:32">
      <c r="B177" s="6" t="s">
        <v>325</v>
      </c>
      <c r="C177" s="219"/>
      <c r="D177" s="142">
        <v>0</v>
      </c>
      <c r="E177" s="142">
        <v>0</v>
      </c>
      <c r="F177" s="142">
        <v>0</v>
      </c>
      <c r="G177" s="142">
        <v>0</v>
      </c>
      <c r="H177" s="142">
        <v>0</v>
      </c>
      <c r="I177" s="142">
        <v>0</v>
      </c>
      <c r="J177" s="142">
        <v>0</v>
      </c>
      <c r="K177" s="142">
        <v>0</v>
      </c>
      <c r="L177" s="142">
        <v>0</v>
      </c>
      <c r="M177" s="142">
        <v>0</v>
      </c>
      <c r="N177" s="143"/>
      <c r="O177" s="142">
        <v>0</v>
      </c>
      <c r="P177" s="142">
        <v>0</v>
      </c>
      <c r="Q177" s="142">
        <v>0</v>
      </c>
      <c r="R177" s="142">
        <v>0</v>
      </c>
      <c r="S177" s="142">
        <v>0</v>
      </c>
      <c r="T177" s="142">
        <v>0</v>
      </c>
      <c r="U177" s="142">
        <v>0</v>
      </c>
      <c r="V177" s="142">
        <v>0</v>
      </c>
      <c r="W177" s="142">
        <v>0</v>
      </c>
      <c r="X177" s="150"/>
      <c r="Y177" s="150"/>
      <c r="Z177" s="150"/>
      <c r="AA177" s="150"/>
      <c r="AB177" s="150"/>
      <c r="AC177" s="150"/>
      <c r="AD177" s="150"/>
      <c r="AE177" s="150"/>
      <c r="AF177" s="150"/>
    </row>
    <row r="178" spans="1:32">
      <c r="B178" s="8" t="s">
        <v>101</v>
      </c>
      <c r="C178" s="219"/>
      <c r="D178" s="142">
        <v>0</v>
      </c>
      <c r="E178" s="142">
        <v>0</v>
      </c>
      <c r="F178" s="142">
        <v>0</v>
      </c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3"/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50"/>
      <c r="Y178" s="150"/>
      <c r="Z178" s="150"/>
      <c r="AA178" s="150"/>
      <c r="AB178" s="150"/>
      <c r="AC178" s="150"/>
      <c r="AD178" s="150"/>
      <c r="AE178" s="150"/>
      <c r="AF178" s="150"/>
    </row>
    <row r="179" spans="1:32" s="45" customFormat="1">
      <c r="A179" s="38"/>
      <c r="B179" s="5" t="s">
        <v>10</v>
      </c>
      <c r="C179" s="209" t="s">
        <v>298</v>
      </c>
      <c r="D179" s="139">
        <v>28688.954075915837</v>
      </c>
      <c r="E179" s="139">
        <v>29392.407587594393</v>
      </c>
      <c r="F179" s="139">
        <v>28942.189872559738</v>
      </c>
      <c r="G179" s="139">
        <v>30127.135752906601</v>
      </c>
      <c r="H179" s="139">
        <v>30013.523122527884</v>
      </c>
      <c r="I179" s="139">
        <v>31705.749572977897</v>
      </c>
      <c r="J179" s="139">
        <v>24709.568538936459</v>
      </c>
      <c r="K179" s="139">
        <v>24813.920245831472</v>
      </c>
      <c r="L179" s="139">
        <v>27843.72335285832</v>
      </c>
      <c r="M179" s="139">
        <v>32374.695950032055</v>
      </c>
      <c r="N179" s="146"/>
      <c r="O179" s="139">
        <v>703.45351167855483</v>
      </c>
      <c r="P179" s="139">
        <v>-450.21771503465402</v>
      </c>
      <c r="Q179" s="139">
        <v>1184.9458803468622</v>
      </c>
      <c r="R179" s="139">
        <v>-113.61263037871367</v>
      </c>
      <c r="S179" s="139">
        <v>1692.2264504500106</v>
      </c>
      <c r="T179" s="139">
        <v>-6996.1810340414359</v>
      </c>
      <c r="U179" s="139">
        <v>104.35170689501092</v>
      </c>
      <c r="V179" s="139">
        <v>3029.803107026848</v>
      </c>
      <c r="W179" s="139">
        <v>4530.9725971737353</v>
      </c>
      <c r="X179" s="149"/>
      <c r="Y179" s="149"/>
      <c r="Z179" s="149"/>
      <c r="AA179" s="149"/>
      <c r="AB179" s="149"/>
      <c r="AC179" s="149"/>
      <c r="AD179" s="149"/>
      <c r="AE179" s="149"/>
      <c r="AF179" s="149"/>
    </row>
    <row r="180" spans="1:32" s="45" customFormat="1">
      <c r="A180" s="38"/>
      <c r="B180" s="31" t="s">
        <v>26</v>
      </c>
      <c r="C180" s="209" t="s">
        <v>299</v>
      </c>
      <c r="D180" s="139">
        <v>28688.954075915837</v>
      </c>
      <c r="E180" s="139">
        <v>29392.407587594393</v>
      </c>
      <c r="F180" s="139">
        <v>28942.189872559738</v>
      </c>
      <c r="G180" s="139">
        <v>30127.135752906601</v>
      </c>
      <c r="H180" s="139">
        <v>30013.523122527884</v>
      </c>
      <c r="I180" s="139">
        <v>31705.749572977897</v>
      </c>
      <c r="J180" s="139">
        <v>24709.568538936459</v>
      </c>
      <c r="K180" s="139">
        <v>24813.920245831472</v>
      </c>
      <c r="L180" s="139">
        <v>27843.72335285832</v>
      </c>
      <c r="M180" s="139">
        <v>32374.695950032055</v>
      </c>
      <c r="N180" s="146"/>
      <c r="O180" s="139">
        <v>703.45351167855483</v>
      </c>
      <c r="P180" s="139">
        <v>-450.21771503465402</v>
      </c>
      <c r="Q180" s="139">
        <v>1184.9458803468622</v>
      </c>
      <c r="R180" s="139">
        <v>-113.61263037871367</v>
      </c>
      <c r="S180" s="139">
        <v>1692.2264504500106</v>
      </c>
      <c r="T180" s="139">
        <v>-6996.1810340414359</v>
      </c>
      <c r="U180" s="139">
        <v>104.35170689501092</v>
      </c>
      <c r="V180" s="139">
        <v>3029.803107026848</v>
      </c>
      <c r="W180" s="139">
        <v>4530.9725971737353</v>
      </c>
      <c r="X180" s="149"/>
      <c r="Y180" s="149"/>
      <c r="Z180" s="149"/>
      <c r="AA180" s="149"/>
      <c r="AB180" s="149"/>
      <c r="AC180" s="149"/>
      <c r="AD180" s="149"/>
      <c r="AE180" s="149"/>
      <c r="AF180" s="149"/>
    </row>
    <row r="181" spans="1:32">
      <c r="B181" s="208" t="s">
        <v>40</v>
      </c>
      <c r="C181" s="219"/>
      <c r="D181" s="142">
        <v>28688.954075915837</v>
      </c>
      <c r="E181" s="142">
        <v>29392.407587594393</v>
      </c>
      <c r="F181" s="142">
        <v>28942.189872559738</v>
      </c>
      <c r="G181" s="142">
        <v>30127.135752906601</v>
      </c>
      <c r="H181" s="142">
        <v>30013.523122527884</v>
      </c>
      <c r="I181" s="142">
        <v>31705.749572977897</v>
      </c>
      <c r="J181" s="142">
        <v>24709.568538936459</v>
      </c>
      <c r="K181" s="142">
        <v>24813.920245831472</v>
      </c>
      <c r="L181" s="142">
        <v>27843.72335285832</v>
      </c>
      <c r="M181" s="142">
        <v>32374.695950032055</v>
      </c>
      <c r="N181" s="143"/>
      <c r="O181" s="142">
        <v>703.45351167855483</v>
      </c>
      <c r="P181" s="142">
        <v>-450.21771503465402</v>
      </c>
      <c r="Q181" s="142">
        <v>1184.9458803468622</v>
      </c>
      <c r="R181" s="142">
        <v>-113.61263037871367</v>
      </c>
      <c r="S181" s="142">
        <v>1692.2264504500106</v>
      </c>
      <c r="T181" s="142">
        <v>-6996.1810340414359</v>
      </c>
      <c r="U181" s="142">
        <v>104.35170689501092</v>
      </c>
      <c r="V181" s="142">
        <v>3029.803107026848</v>
      </c>
      <c r="W181" s="142">
        <v>4530.9725971737353</v>
      </c>
      <c r="X181" s="150"/>
      <c r="Y181" s="150"/>
      <c r="Z181" s="150"/>
      <c r="AA181" s="150"/>
      <c r="AB181" s="150"/>
      <c r="AC181" s="150"/>
      <c r="AD181" s="150"/>
      <c r="AE181" s="150"/>
      <c r="AF181" s="150"/>
    </row>
    <row r="182" spans="1:32">
      <c r="B182" s="6" t="s">
        <v>41</v>
      </c>
      <c r="C182" s="219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3"/>
      <c r="O182" s="142">
        <v>0</v>
      </c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50"/>
      <c r="Y182" s="150"/>
      <c r="Z182" s="150"/>
      <c r="AA182" s="150"/>
      <c r="AB182" s="150"/>
      <c r="AC182" s="150"/>
      <c r="AD182" s="150"/>
      <c r="AE182" s="150"/>
      <c r="AF182" s="150"/>
    </row>
    <row r="183" spans="1:32">
      <c r="B183" s="6" t="s">
        <v>42</v>
      </c>
      <c r="C183" s="219"/>
      <c r="D183" s="142">
        <v>3965.0004239711279</v>
      </c>
      <c r="E183" s="142">
        <v>4657.0153157754903</v>
      </c>
      <c r="F183" s="142">
        <v>3841.7942893530521</v>
      </c>
      <c r="G183" s="142">
        <v>4368.3449919228869</v>
      </c>
      <c r="H183" s="142">
        <v>4960.8998023267804</v>
      </c>
      <c r="I183" s="142">
        <v>5463.9108444195226</v>
      </c>
      <c r="J183" s="142">
        <v>5612.0070931156224</v>
      </c>
      <c r="K183" s="142">
        <v>7244.8301952152096</v>
      </c>
      <c r="L183" s="142">
        <v>7000.7638269435547</v>
      </c>
      <c r="M183" s="142">
        <v>8111.6287902676204</v>
      </c>
      <c r="N183" s="143"/>
      <c r="O183" s="142">
        <v>692.01489180436226</v>
      </c>
      <c r="P183" s="142">
        <v>-815.22102642243794</v>
      </c>
      <c r="Q183" s="142">
        <v>526.55070256983481</v>
      </c>
      <c r="R183" s="142">
        <v>592.55481040389384</v>
      </c>
      <c r="S183" s="142">
        <v>503.01104209274143</v>
      </c>
      <c r="T183" s="142">
        <v>148.09624869610047</v>
      </c>
      <c r="U183" s="142">
        <v>1632.8231020995865</v>
      </c>
      <c r="V183" s="142">
        <v>-244.06636827165471</v>
      </c>
      <c r="W183" s="142">
        <v>1110.8649633240659</v>
      </c>
      <c r="X183" s="150"/>
      <c r="Y183" s="150"/>
      <c r="Z183" s="150"/>
      <c r="AA183" s="150"/>
      <c r="AB183" s="150"/>
      <c r="AC183" s="150"/>
      <c r="AD183" s="150"/>
      <c r="AE183" s="150"/>
      <c r="AF183" s="150"/>
    </row>
    <row r="184" spans="1:32">
      <c r="B184" s="6" t="s">
        <v>43</v>
      </c>
      <c r="C184" s="219"/>
      <c r="D184" s="142">
        <v>21394.174947641593</v>
      </c>
      <c r="E184" s="142">
        <v>21540.343202581942</v>
      </c>
      <c r="F184" s="142">
        <v>21687.565639859731</v>
      </c>
      <c r="G184" s="142">
        <v>21835.850000000002</v>
      </c>
      <c r="H184" s="142">
        <v>21892.300000000003</v>
      </c>
      <c r="I184" s="142">
        <v>22135.230000000003</v>
      </c>
      <c r="J184" s="142">
        <v>15289.975471420286</v>
      </c>
      <c r="K184" s="142">
        <v>13688.113681222119</v>
      </c>
      <c r="L184" s="142">
        <v>16973.350400327829</v>
      </c>
      <c r="M184" s="142">
        <v>20307.686759482782</v>
      </c>
      <c r="N184" s="143"/>
      <c r="O184" s="142">
        <v>146.16825494034913</v>
      </c>
      <c r="P184" s="142">
        <v>147.22243727778732</v>
      </c>
      <c r="Q184" s="142">
        <v>148.28436014027204</v>
      </c>
      <c r="R184" s="142">
        <v>56.450000000000955</v>
      </c>
      <c r="S184" s="142">
        <v>242.92999999999836</v>
      </c>
      <c r="T184" s="142">
        <v>-6845.254528579716</v>
      </c>
      <c r="U184" s="142">
        <v>-1601.8617901981656</v>
      </c>
      <c r="V184" s="142">
        <v>3285.2367191057083</v>
      </c>
      <c r="W184" s="142">
        <v>3334.3363591549519</v>
      </c>
      <c r="X184" s="150"/>
      <c r="Y184" s="150"/>
      <c r="Z184" s="150"/>
      <c r="AA184" s="150"/>
      <c r="AB184" s="150"/>
      <c r="AC184" s="150"/>
      <c r="AD184" s="150"/>
      <c r="AE184" s="150"/>
      <c r="AF184" s="150"/>
    </row>
    <row r="185" spans="1:32">
      <c r="B185" s="6" t="s">
        <v>44</v>
      </c>
      <c r="C185" s="219"/>
      <c r="D185" s="142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3"/>
      <c r="O185" s="142">
        <v>0</v>
      </c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50"/>
      <c r="Y185" s="150"/>
      <c r="Z185" s="150"/>
      <c r="AA185" s="150"/>
      <c r="AB185" s="150"/>
      <c r="AC185" s="150"/>
      <c r="AD185" s="150"/>
      <c r="AE185" s="150"/>
      <c r="AF185" s="150"/>
    </row>
    <row r="186" spans="1:32">
      <c r="B186" s="7" t="s">
        <v>45</v>
      </c>
      <c r="C186" s="219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3"/>
      <c r="O186" s="142">
        <v>0</v>
      </c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50"/>
      <c r="Y186" s="150"/>
      <c r="Z186" s="150"/>
      <c r="AA186" s="150"/>
      <c r="AB186" s="150"/>
      <c r="AC186" s="150"/>
      <c r="AD186" s="150"/>
      <c r="AE186" s="150"/>
      <c r="AF186" s="150"/>
    </row>
    <row r="187" spans="1:32">
      <c r="B187" s="7" t="s">
        <v>46</v>
      </c>
      <c r="C187" s="219"/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3"/>
      <c r="O187" s="142">
        <v>0</v>
      </c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50"/>
      <c r="Y187" s="150"/>
      <c r="Z187" s="150"/>
      <c r="AA187" s="150"/>
      <c r="AB187" s="150"/>
      <c r="AC187" s="150"/>
      <c r="AD187" s="150"/>
      <c r="AE187" s="150"/>
      <c r="AF187" s="150"/>
    </row>
    <row r="188" spans="1:32">
      <c r="B188" s="6" t="s">
        <v>317</v>
      </c>
      <c r="C188" s="219"/>
      <c r="D188" s="142">
        <v>3329.7787043031135</v>
      </c>
      <c r="E188" s="142">
        <v>3195.0490692369613</v>
      </c>
      <c r="F188" s="142">
        <v>3412.8299433469538</v>
      </c>
      <c r="G188" s="142">
        <v>3922.9407609837076</v>
      </c>
      <c r="H188" s="142">
        <v>3160.3233202011011</v>
      </c>
      <c r="I188" s="142">
        <v>4106.6087285583708</v>
      </c>
      <c r="J188" s="142">
        <v>3807.5859744005529</v>
      </c>
      <c r="K188" s="142">
        <v>3880.9763693941422</v>
      </c>
      <c r="L188" s="142">
        <v>3869.6091255869369</v>
      </c>
      <c r="M188" s="142">
        <v>3955.3804002816532</v>
      </c>
      <c r="N188" s="143"/>
      <c r="O188" s="142">
        <v>-134.7296350661523</v>
      </c>
      <c r="P188" s="142">
        <v>217.78087410999234</v>
      </c>
      <c r="Q188" s="142">
        <v>510.11081763675395</v>
      </c>
      <c r="R188" s="142">
        <v>-762.61744078260631</v>
      </c>
      <c r="S188" s="142">
        <v>946.28540835726938</v>
      </c>
      <c r="T188" s="142">
        <v>-299.02275415781787</v>
      </c>
      <c r="U188" s="142">
        <v>73.390394993589325</v>
      </c>
      <c r="V188" s="142">
        <v>-11.367243807205085</v>
      </c>
      <c r="W188" s="142">
        <v>85.771274694716482</v>
      </c>
      <c r="X188" s="150"/>
      <c r="Y188" s="150"/>
      <c r="Z188" s="150"/>
      <c r="AA188" s="150"/>
      <c r="AB188" s="150"/>
      <c r="AC188" s="150"/>
      <c r="AD188" s="150"/>
      <c r="AE188" s="150"/>
      <c r="AF188" s="150"/>
    </row>
    <row r="189" spans="1:32">
      <c r="B189" s="6" t="s">
        <v>108</v>
      </c>
      <c r="C189" s="219"/>
      <c r="D189" s="142">
        <v>0</v>
      </c>
      <c r="E189" s="142">
        <v>0</v>
      </c>
      <c r="F189" s="142">
        <v>0</v>
      </c>
      <c r="G189" s="142">
        <v>0</v>
      </c>
      <c r="H189" s="142">
        <v>0</v>
      </c>
      <c r="I189" s="142">
        <v>0</v>
      </c>
      <c r="J189" s="142">
        <v>0</v>
      </c>
      <c r="K189" s="142">
        <v>0</v>
      </c>
      <c r="L189" s="142">
        <v>0</v>
      </c>
      <c r="M189" s="142">
        <v>0</v>
      </c>
      <c r="N189" s="143"/>
      <c r="O189" s="142">
        <v>0</v>
      </c>
      <c r="P189" s="142">
        <v>0</v>
      </c>
      <c r="Q189" s="142">
        <v>0</v>
      </c>
      <c r="R189" s="142">
        <v>0</v>
      </c>
      <c r="S189" s="142">
        <v>0</v>
      </c>
      <c r="T189" s="142">
        <v>0</v>
      </c>
      <c r="U189" s="142">
        <v>0</v>
      </c>
      <c r="V189" s="142">
        <v>0</v>
      </c>
      <c r="W189" s="142">
        <v>0</v>
      </c>
      <c r="X189" s="150"/>
      <c r="Y189" s="150"/>
      <c r="Z189" s="150"/>
      <c r="AA189" s="150"/>
      <c r="AB189" s="150"/>
      <c r="AC189" s="150"/>
      <c r="AD189" s="150"/>
      <c r="AE189" s="150"/>
      <c r="AF189" s="150"/>
    </row>
    <row r="190" spans="1:32">
      <c r="B190" s="6" t="s">
        <v>48</v>
      </c>
      <c r="C190" s="219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8"/>
      <c r="O190" s="142">
        <v>0</v>
      </c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50"/>
      <c r="Y190" s="150"/>
      <c r="Z190" s="150"/>
      <c r="AA190" s="150"/>
      <c r="AB190" s="150"/>
      <c r="AC190" s="150"/>
      <c r="AD190" s="150"/>
      <c r="AE190" s="150"/>
      <c r="AF190" s="150"/>
    </row>
    <row r="191" spans="1:32">
      <c r="B191" s="6" t="s">
        <v>325</v>
      </c>
      <c r="C191" s="219"/>
      <c r="D191" s="142">
        <v>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3"/>
      <c r="O191" s="142">
        <v>0</v>
      </c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50"/>
      <c r="Y191" s="150"/>
      <c r="Z191" s="150"/>
      <c r="AA191" s="150"/>
      <c r="AB191" s="150"/>
      <c r="AC191" s="150"/>
      <c r="AD191" s="150"/>
      <c r="AE191" s="150"/>
      <c r="AF191" s="150"/>
    </row>
    <row r="192" spans="1:32">
      <c r="B192" s="8" t="s">
        <v>101</v>
      </c>
      <c r="C192" s="219"/>
      <c r="D192" s="142">
        <v>0</v>
      </c>
      <c r="E192" s="142">
        <v>0</v>
      </c>
      <c r="F192" s="142">
        <v>0</v>
      </c>
      <c r="G192" s="142">
        <v>0</v>
      </c>
      <c r="H192" s="142">
        <v>0</v>
      </c>
      <c r="I192" s="142">
        <v>0</v>
      </c>
      <c r="J192" s="142">
        <v>0</v>
      </c>
      <c r="K192" s="142">
        <v>0</v>
      </c>
      <c r="L192" s="142">
        <v>0</v>
      </c>
      <c r="M192" s="142">
        <v>0</v>
      </c>
      <c r="N192" s="143"/>
      <c r="O192" s="142">
        <v>0</v>
      </c>
      <c r="P192" s="142">
        <v>0</v>
      </c>
      <c r="Q192" s="142">
        <v>0</v>
      </c>
      <c r="R192" s="142">
        <v>0</v>
      </c>
      <c r="S192" s="142">
        <v>0</v>
      </c>
      <c r="T192" s="142">
        <v>0</v>
      </c>
      <c r="U192" s="142">
        <v>0</v>
      </c>
      <c r="V192" s="142">
        <v>0</v>
      </c>
      <c r="W192" s="142">
        <v>0</v>
      </c>
      <c r="X192" s="150"/>
      <c r="Y192" s="150"/>
      <c r="Z192" s="150"/>
      <c r="AA192" s="150"/>
      <c r="AB192" s="150"/>
      <c r="AC192" s="150"/>
      <c r="AD192" s="150"/>
      <c r="AE192" s="150"/>
      <c r="AF192" s="150"/>
    </row>
    <row r="193" spans="1:32" s="45" customFormat="1">
      <c r="A193" s="38"/>
      <c r="B193" s="31" t="s">
        <v>27</v>
      </c>
      <c r="C193" s="209" t="s">
        <v>300</v>
      </c>
      <c r="D193" s="139">
        <v>0</v>
      </c>
      <c r="E193" s="139">
        <v>0</v>
      </c>
      <c r="F193" s="139">
        <v>0</v>
      </c>
      <c r="G193" s="139">
        <v>0</v>
      </c>
      <c r="H193" s="139">
        <v>0</v>
      </c>
      <c r="I193" s="139">
        <v>0</v>
      </c>
      <c r="J193" s="139">
        <v>0</v>
      </c>
      <c r="K193" s="139">
        <v>0</v>
      </c>
      <c r="L193" s="139">
        <v>0</v>
      </c>
      <c r="M193" s="139">
        <v>0</v>
      </c>
      <c r="N193" s="146"/>
      <c r="O193" s="139">
        <v>0</v>
      </c>
      <c r="P193" s="139">
        <v>0</v>
      </c>
      <c r="Q193" s="139">
        <v>0</v>
      </c>
      <c r="R193" s="139">
        <v>0</v>
      </c>
      <c r="S193" s="139">
        <v>0</v>
      </c>
      <c r="T193" s="139">
        <v>0</v>
      </c>
      <c r="U193" s="139">
        <v>0</v>
      </c>
      <c r="V193" s="139">
        <v>0</v>
      </c>
      <c r="W193" s="139">
        <v>0</v>
      </c>
      <c r="X193" s="149"/>
      <c r="Y193" s="149"/>
      <c r="Z193" s="149"/>
      <c r="AA193" s="149"/>
      <c r="AB193" s="149"/>
      <c r="AC193" s="149"/>
      <c r="AD193" s="149"/>
      <c r="AE193" s="149"/>
      <c r="AF193" s="149"/>
    </row>
    <row r="194" spans="1:32">
      <c r="B194" s="3" t="s">
        <v>12</v>
      </c>
      <c r="C194" s="210" t="s">
        <v>301</v>
      </c>
      <c r="D194" s="142">
        <v>0</v>
      </c>
      <c r="E194" s="142">
        <v>0</v>
      </c>
      <c r="F194" s="142">
        <v>0</v>
      </c>
      <c r="G194" s="142">
        <v>0</v>
      </c>
      <c r="H194" s="142">
        <v>0</v>
      </c>
      <c r="I194" s="142">
        <v>0</v>
      </c>
      <c r="J194" s="142">
        <v>0</v>
      </c>
      <c r="K194" s="142">
        <v>0</v>
      </c>
      <c r="L194" s="142">
        <v>0</v>
      </c>
      <c r="M194" s="142">
        <v>0</v>
      </c>
      <c r="N194" s="143"/>
      <c r="O194" s="142">
        <v>0</v>
      </c>
      <c r="P194" s="142">
        <v>0</v>
      </c>
      <c r="Q194" s="142">
        <v>0</v>
      </c>
      <c r="R194" s="142">
        <v>0</v>
      </c>
      <c r="S194" s="142">
        <v>0</v>
      </c>
      <c r="T194" s="142">
        <v>0</v>
      </c>
      <c r="U194" s="142">
        <v>0</v>
      </c>
      <c r="V194" s="142">
        <v>0</v>
      </c>
      <c r="W194" s="142">
        <v>0</v>
      </c>
      <c r="X194" s="150"/>
      <c r="Y194" s="150"/>
      <c r="Z194" s="150"/>
      <c r="AA194" s="150"/>
      <c r="AB194" s="150"/>
      <c r="AC194" s="150"/>
      <c r="AD194" s="150"/>
      <c r="AE194" s="150"/>
      <c r="AF194" s="150"/>
    </row>
    <row r="195" spans="1:32">
      <c r="B195" s="3" t="s">
        <v>13</v>
      </c>
      <c r="C195" s="210" t="s">
        <v>302</v>
      </c>
      <c r="D195" s="142">
        <v>0</v>
      </c>
      <c r="E195" s="142">
        <v>0</v>
      </c>
      <c r="F195" s="142">
        <v>0</v>
      </c>
      <c r="G195" s="142">
        <v>0</v>
      </c>
      <c r="H195" s="142">
        <v>0</v>
      </c>
      <c r="I195" s="142">
        <v>0</v>
      </c>
      <c r="J195" s="142">
        <v>0</v>
      </c>
      <c r="K195" s="142">
        <v>0</v>
      </c>
      <c r="L195" s="142">
        <v>0</v>
      </c>
      <c r="M195" s="142">
        <v>0</v>
      </c>
      <c r="N195" s="143"/>
      <c r="O195" s="142">
        <v>0</v>
      </c>
      <c r="P195" s="142">
        <v>0</v>
      </c>
      <c r="Q195" s="142">
        <v>0</v>
      </c>
      <c r="R195" s="142">
        <v>0</v>
      </c>
      <c r="S195" s="142">
        <v>0</v>
      </c>
      <c r="T195" s="142">
        <v>0</v>
      </c>
      <c r="U195" s="142">
        <v>0</v>
      </c>
      <c r="V195" s="142">
        <v>0</v>
      </c>
      <c r="W195" s="142">
        <v>0</v>
      </c>
      <c r="X195" s="150"/>
      <c r="Y195" s="150"/>
      <c r="Z195" s="150"/>
      <c r="AA195" s="150"/>
      <c r="AB195" s="150"/>
      <c r="AC195" s="150"/>
      <c r="AD195" s="150"/>
      <c r="AE195" s="150"/>
      <c r="AF195" s="150"/>
    </row>
    <row r="196" spans="1:32" s="45" customFormat="1">
      <c r="A196" s="38"/>
      <c r="B196" s="5" t="s">
        <v>28</v>
      </c>
      <c r="C196" s="209" t="s">
        <v>311</v>
      </c>
      <c r="D196" s="139">
        <v>0</v>
      </c>
      <c r="E196" s="139">
        <v>0</v>
      </c>
      <c r="F196" s="139">
        <v>0</v>
      </c>
      <c r="G196" s="139">
        <v>0</v>
      </c>
      <c r="H196" s="139">
        <v>0</v>
      </c>
      <c r="I196" s="139">
        <v>0</v>
      </c>
      <c r="J196" s="139">
        <v>0</v>
      </c>
      <c r="K196" s="139">
        <v>0</v>
      </c>
      <c r="L196" s="139">
        <v>0</v>
      </c>
      <c r="M196" s="139">
        <v>0</v>
      </c>
      <c r="N196" s="146"/>
      <c r="O196" s="139">
        <v>0</v>
      </c>
      <c r="P196" s="139">
        <v>0</v>
      </c>
      <c r="Q196" s="139">
        <v>0</v>
      </c>
      <c r="R196" s="139">
        <v>0</v>
      </c>
      <c r="S196" s="139">
        <v>0</v>
      </c>
      <c r="T196" s="139">
        <v>0</v>
      </c>
      <c r="U196" s="139">
        <v>0</v>
      </c>
      <c r="V196" s="139">
        <v>0</v>
      </c>
      <c r="W196" s="139">
        <v>0</v>
      </c>
      <c r="X196" s="149"/>
      <c r="Y196" s="149"/>
      <c r="Z196" s="149"/>
      <c r="AA196" s="149"/>
      <c r="AB196" s="149"/>
      <c r="AC196" s="149"/>
      <c r="AD196" s="149"/>
      <c r="AE196" s="149"/>
      <c r="AF196" s="149"/>
    </row>
    <row r="197" spans="1:32">
      <c r="B197" s="3" t="s">
        <v>15</v>
      </c>
      <c r="C197" s="210" t="s">
        <v>303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3"/>
      <c r="O197" s="142">
        <v>0</v>
      </c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50"/>
      <c r="Y197" s="150"/>
      <c r="Z197" s="150"/>
      <c r="AA197" s="150"/>
      <c r="AB197" s="150"/>
      <c r="AC197" s="150"/>
      <c r="AD197" s="150"/>
      <c r="AE197" s="150"/>
      <c r="AF197" s="150"/>
    </row>
    <row r="198" spans="1:32">
      <c r="B198" s="3" t="s">
        <v>16</v>
      </c>
      <c r="C198" s="210" t="s">
        <v>304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3"/>
      <c r="O198" s="142">
        <v>0</v>
      </c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50"/>
      <c r="Y198" s="150"/>
      <c r="Z198" s="150"/>
      <c r="AA198" s="150"/>
      <c r="AB198" s="150"/>
      <c r="AC198" s="150"/>
      <c r="AD198" s="150"/>
      <c r="AE198" s="150"/>
      <c r="AF198" s="150"/>
    </row>
    <row r="199" spans="1:32">
      <c r="B199" s="3" t="s">
        <v>17</v>
      </c>
      <c r="C199" s="210" t="s">
        <v>305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3"/>
      <c r="O199" s="142">
        <v>0</v>
      </c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50"/>
      <c r="Y199" s="150"/>
      <c r="Z199" s="150"/>
      <c r="AA199" s="150"/>
      <c r="AB199" s="150"/>
      <c r="AC199" s="150"/>
      <c r="AD199" s="150"/>
      <c r="AE199" s="150"/>
      <c r="AF199" s="150"/>
    </row>
    <row r="200" spans="1:32">
      <c r="B200" s="4" t="s">
        <v>34</v>
      </c>
      <c r="C200" s="42"/>
      <c r="D200" s="142">
        <v>0</v>
      </c>
      <c r="E200" s="142">
        <v>0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0</v>
      </c>
      <c r="M200" s="142">
        <v>0</v>
      </c>
      <c r="N200" s="143"/>
      <c r="O200" s="142">
        <v>0</v>
      </c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50"/>
      <c r="Y200" s="150"/>
      <c r="Z200" s="150"/>
      <c r="AA200" s="150"/>
      <c r="AB200" s="150"/>
      <c r="AC200" s="150"/>
      <c r="AD200" s="150"/>
      <c r="AE200" s="150"/>
      <c r="AF200" s="150"/>
    </row>
    <row r="201" spans="1:32">
      <c r="B201" s="3" t="s">
        <v>19</v>
      </c>
      <c r="C201" s="210" t="s">
        <v>306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3"/>
      <c r="O201" s="142">
        <v>0</v>
      </c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50"/>
      <c r="Y201" s="150"/>
      <c r="Z201" s="150"/>
      <c r="AA201" s="150"/>
      <c r="AB201" s="150"/>
      <c r="AC201" s="150"/>
      <c r="AD201" s="150"/>
      <c r="AE201" s="150"/>
      <c r="AF201" s="150"/>
    </row>
    <row r="202" spans="1:32">
      <c r="B202" s="3" t="s">
        <v>20</v>
      </c>
      <c r="C202" s="210" t="s">
        <v>307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3"/>
      <c r="O202" s="142">
        <v>0</v>
      </c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50"/>
      <c r="Y202" s="150"/>
      <c r="Z202" s="150"/>
      <c r="AA202" s="150"/>
      <c r="AB202" s="150"/>
      <c r="AC202" s="150"/>
      <c r="AD202" s="150"/>
      <c r="AE202" s="150"/>
      <c r="AF202" s="150"/>
    </row>
    <row r="203" spans="1:32" s="45" customFormat="1">
      <c r="A203" s="38"/>
      <c r="B203" s="5" t="s">
        <v>21</v>
      </c>
      <c r="C203" s="209" t="s">
        <v>308</v>
      </c>
      <c r="D203" s="139">
        <v>17350.692402466098</v>
      </c>
      <c r="E203" s="139">
        <v>21415.427636114386</v>
      </c>
      <c r="F203" s="139">
        <v>22201.44124283503</v>
      </c>
      <c r="G203" s="139">
        <v>26665.289863212074</v>
      </c>
      <c r="H203" s="139">
        <v>26933.118647251315</v>
      </c>
      <c r="I203" s="139">
        <v>22768.282827260067</v>
      </c>
      <c r="J203" s="139">
        <v>24651.949223762433</v>
      </c>
      <c r="K203" s="139">
        <v>21425.192149439321</v>
      </c>
      <c r="L203" s="139">
        <v>26864.118235455102</v>
      </c>
      <c r="M203" s="139">
        <v>31452.077853450231</v>
      </c>
      <c r="N203" s="146"/>
      <c r="O203" s="139">
        <v>4064.7352336482868</v>
      </c>
      <c r="P203" s="139">
        <v>786.01360672064686</v>
      </c>
      <c r="Q203" s="139">
        <v>4463.8486203770444</v>
      </c>
      <c r="R203" s="139">
        <v>267.8287840392386</v>
      </c>
      <c r="S203" s="139">
        <v>-4164.8358199912482</v>
      </c>
      <c r="T203" s="139">
        <v>1883.6663965023661</v>
      </c>
      <c r="U203" s="139">
        <v>-3226.7570743231117</v>
      </c>
      <c r="V203" s="139">
        <v>5438.9260860157801</v>
      </c>
      <c r="W203" s="139">
        <v>4587.9596179951304</v>
      </c>
      <c r="X203" s="149"/>
      <c r="Y203" s="149"/>
      <c r="Z203" s="149"/>
      <c r="AA203" s="149"/>
      <c r="AB203" s="149"/>
      <c r="AC203" s="149"/>
      <c r="AD203" s="149"/>
      <c r="AE203" s="149"/>
      <c r="AF203" s="149"/>
    </row>
    <row r="204" spans="1:32" s="45" customFormat="1">
      <c r="A204" s="38"/>
      <c r="B204" s="9" t="s">
        <v>94</v>
      </c>
      <c r="C204" s="209" t="s">
        <v>309</v>
      </c>
      <c r="D204" s="139">
        <v>0</v>
      </c>
      <c r="E204" s="139">
        <v>0</v>
      </c>
      <c r="F204" s="139">
        <v>0</v>
      </c>
      <c r="G204" s="139">
        <v>0</v>
      </c>
      <c r="H204" s="139">
        <v>0.10677250419350856</v>
      </c>
      <c r="I204" s="139">
        <v>0</v>
      </c>
      <c r="J204" s="139">
        <v>0.99417941085090522</v>
      </c>
      <c r="K204" s="139">
        <v>0.85819442474162133</v>
      </c>
      <c r="L204" s="139">
        <v>0</v>
      </c>
      <c r="M204" s="139">
        <v>0</v>
      </c>
      <c r="N204" s="146"/>
      <c r="O204" s="139">
        <v>0</v>
      </c>
      <c r="P204" s="139">
        <v>0</v>
      </c>
      <c r="Q204" s="139">
        <v>0</v>
      </c>
      <c r="R204" s="139">
        <v>0.10677250419350856</v>
      </c>
      <c r="S204" s="139">
        <v>-0.10677250419350856</v>
      </c>
      <c r="T204" s="139">
        <v>0.99417941085090522</v>
      </c>
      <c r="U204" s="139">
        <v>-0.13598498610928392</v>
      </c>
      <c r="V204" s="139">
        <v>-0.85819442474162133</v>
      </c>
      <c r="W204" s="139">
        <v>0</v>
      </c>
      <c r="X204" s="149"/>
      <c r="Y204" s="149"/>
      <c r="Z204" s="149"/>
      <c r="AA204" s="149"/>
      <c r="AB204" s="149"/>
      <c r="AC204" s="149"/>
      <c r="AD204" s="149"/>
      <c r="AE204" s="149"/>
      <c r="AF204" s="149"/>
    </row>
    <row r="205" spans="1:32">
      <c r="B205" s="208" t="s">
        <v>40</v>
      </c>
      <c r="C205" s="219"/>
      <c r="D205" s="142">
        <v>0</v>
      </c>
      <c r="E205" s="142">
        <v>0</v>
      </c>
      <c r="F205" s="142">
        <v>0</v>
      </c>
      <c r="G205" s="142">
        <v>0</v>
      </c>
      <c r="H205" s="142">
        <v>0.10677250419350856</v>
      </c>
      <c r="I205" s="142">
        <v>0</v>
      </c>
      <c r="J205" s="142">
        <v>0.99417941085090522</v>
      </c>
      <c r="K205" s="142">
        <v>0.85819442474162133</v>
      </c>
      <c r="L205" s="142">
        <v>0</v>
      </c>
      <c r="M205" s="142">
        <v>0</v>
      </c>
      <c r="N205" s="143"/>
      <c r="O205" s="142">
        <v>0</v>
      </c>
      <c r="P205" s="142">
        <v>0</v>
      </c>
      <c r="Q205" s="142">
        <v>0</v>
      </c>
      <c r="R205" s="142">
        <v>0.10677250419350856</v>
      </c>
      <c r="S205" s="142">
        <v>-0.10677250419350856</v>
      </c>
      <c r="T205" s="142">
        <v>0.99417941085090522</v>
      </c>
      <c r="U205" s="142">
        <v>-0.13598498610928392</v>
      </c>
      <c r="V205" s="142">
        <v>-0.85819442474162133</v>
      </c>
      <c r="W205" s="142">
        <v>0</v>
      </c>
      <c r="X205" s="150"/>
      <c r="Y205" s="150"/>
      <c r="Z205" s="150"/>
      <c r="AA205" s="150"/>
      <c r="AB205" s="150"/>
      <c r="AC205" s="150"/>
      <c r="AD205" s="150"/>
      <c r="AE205" s="150"/>
      <c r="AF205" s="150"/>
    </row>
    <row r="206" spans="1:32">
      <c r="B206" s="6" t="s">
        <v>41</v>
      </c>
      <c r="C206" s="219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3"/>
      <c r="O206" s="142">
        <v>0</v>
      </c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50"/>
      <c r="Y206" s="150"/>
      <c r="Z206" s="150"/>
      <c r="AA206" s="150"/>
      <c r="AB206" s="150"/>
      <c r="AC206" s="150"/>
      <c r="AD206" s="150"/>
      <c r="AE206" s="150"/>
      <c r="AF206" s="150"/>
    </row>
    <row r="207" spans="1:32">
      <c r="B207" s="6" t="s">
        <v>42</v>
      </c>
      <c r="C207" s="219"/>
      <c r="D207" s="142">
        <v>0</v>
      </c>
      <c r="E207" s="142">
        <v>0</v>
      </c>
      <c r="F207" s="142">
        <v>0</v>
      </c>
      <c r="G207" s="142">
        <v>0</v>
      </c>
      <c r="H207" s="142">
        <v>0.10677250419350856</v>
      </c>
      <c r="I207" s="142">
        <v>0</v>
      </c>
      <c r="J207" s="142">
        <v>0.99417941085090522</v>
      </c>
      <c r="K207" s="142">
        <v>0.85819442474162133</v>
      </c>
      <c r="L207" s="142">
        <v>0</v>
      </c>
      <c r="M207" s="142">
        <v>0</v>
      </c>
      <c r="N207" s="143"/>
      <c r="O207" s="142">
        <v>0</v>
      </c>
      <c r="P207" s="142">
        <v>0</v>
      </c>
      <c r="Q207" s="142">
        <v>0</v>
      </c>
      <c r="R207" s="142">
        <v>0.10677250419350856</v>
      </c>
      <c r="S207" s="142">
        <v>-0.10677250419350856</v>
      </c>
      <c r="T207" s="142">
        <v>0.99417941085090522</v>
      </c>
      <c r="U207" s="142">
        <v>-0.13598498610928392</v>
      </c>
      <c r="V207" s="142">
        <v>-0.85819442474162133</v>
      </c>
      <c r="W207" s="142">
        <v>0</v>
      </c>
      <c r="X207" s="150"/>
      <c r="Y207" s="150"/>
      <c r="Z207" s="150"/>
      <c r="AA207" s="150"/>
      <c r="AB207" s="150"/>
      <c r="AC207" s="150"/>
      <c r="AD207" s="150"/>
      <c r="AE207" s="150"/>
      <c r="AF207" s="150"/>
    </row>
    <row r="208" spans="1:32">
      <c r="B208" s="6" t="s">
        <v>43</v>
      </c>
      <c r="C208" s="219"/>
      <c r="D208" s="142">
        <v>0</v>
      </c>
      <c r="E208" s="142">
        <v>0</v>
      </c>
      <c r="F208" s="142">
        <v>0</v>
      </c>
      <c r="G208" s="142">
        <v>0</v>
      </c>
      <c r="H208" s="142">
        <v>0</v>
      </c>
      <c r="I208" s="142">
        <v>0</v>
      </c>
      <c r="J208" s="142">
        <v>0</v>
      </c>
      <c r="K208" s="142">
        <v>0</v>
      </c>
      <c r="L208" s="142">
        <v>0</v>
      </c>
      <c r="M208" s="142">
        <v>0</v>
      </c>
      <c r="N208" s="143"/>
      <c r="O208" s="142">
        <v>0</v>
      </c>
      <c r="P208" s="142">
        <v>0</v>
      </c>
      <c r="Q208" s="142">
        <v>0</v>
      </c>
      <c r="R208" s="142">
        <v>0</v>
      </c>
      <c r="S208" s="142">
        <v>0</v>
      </c>
      <c r="T208" s="142">
        <v>0</v>
      </c>
      <c r="U208" s="142">
        <v>0</v>
      </c>
      <c r="V208" s="142">
        <v>0</v>
      </c>
      <c r="W208" s="142">
        <v>0</v>
      </c>
      <c r="X208" s="150"/>
      <c r="Y208" s="150"/>
      <c r="Z208" s="150"/>
      <c r="AA208" s="150"/>
      <c r="AB208" s="150"/>
      <c r="AC208" s="150"/>
      <c r="AD208" s="150"/>
      <c r="AE208" s="150"/>
      <c r="AF208" s="150"/>
    </row>
    <row r="209" spans="1:32">
      <c r="B209" s="6" t="s">
        <v>44</v>
      </c>
      <c r="C209" s="219"/>
      <c r="D209" s="142">
        <v>0</v>
      </c>
      <c r="E209" s="142">
        <v>0</v>
      </c>
      <c r="F209" s="142">
        <v>0</v>
      </c>
      <c r="G209" s="142">
        <v>0</v>
      </c>
      <c r="H209" s="142">
        <v>0</v>
      </c>
      <c r="I209" s="142">
        <v>0</v>
      </c>
      <c r="J209" s="142">
        <v>0</v>
      </c>
      <c r="K209" s="142">
        <v>0</v>
      </c>
      <c r="L209" s="142">
        <v>0</v>
      </c>
      <c r="M209" s="142">
        <v>0</v>
      </c>
      <c r="N209" s="143"/>
      <c r="O209" s="142">
        <v>0</v>
      </c>
      <c r="P209" s="142">
        <v>0</v>
      </c>
      <c r="Q209" s="142">
        <v>0</v>
      </c>
      <c r="R209" s="142">
        <v>0</v>
      </c>
      <c r="S209" s="142">
        <v>0</v>
      </c>
      <c r="T209" s="142">
        <v>0</v>
      </c>
      <c r="U209" s="142">
        <v>0</v>
      </c>
      <c r="V209" s="142">
        <v>0</v>
      </c>
      <c r="W209" s="142">
        <v>0</v>
      </c>
      <c r="X209" s="150"/>
      <c r="Y209" s="150"/>
      <c r="Z209" s="150"/>
      <c r="AA209" s="150"/>
      <c r="AB209" s="150"/>
      <c r="AC209" s="150"/>
      <c r="AD209" s="150"/>
      <c r="AE209" s="150"/>
      <c r="AF209" s="150"/>
    </row>
    <row r="210" spans="1:32">
      <c r="B210" s="7" t="s">
        <v>45</v>
      </c>
      <c r="C210" s="219"/>
      <c r="D210" s="142">
        <v>0</v>
      </c>
      <c r="E210" s="142">
        <v>0</v>
      </c>
      <c r="F210" s="142">
        <v>0</v>
      </c>
      <c r="G210" s="142">
        <v>0</v>
      </c>
      <c r="H210" s="142">
        <v>0</v>
      </c>
      <c r="I210" s="142">
        <v>0</v>
      </c>
      <c r="J210" s="142">
        <v>0</v>
      </c>
      <c r="K210" s="142">
        <v>0</v>
      </c>
      <c r="L210" s="142">
        <v>0</v>
      </c>
      <c r="M210" s="142">
        <v>0</v>
      </c>
      <c r="N210" s="143"/>
      <c r="O210" s="142">
        <v>0</v>
      </c>
      <c r="P210" s="142">
        <v>0</v>
      </c>
      <c r="Q210" s="142">
        <v>0</v>
      </c>
      <c r="R210" s="142">
        <v>0</v>
      </c>
      <c r="S210" s="142">
        <v>0</v>
      </c>
      <c r="T210" s="142">
        <v>0</v>
      </c>
      <c r="U210" s="142">
        <v>0</v>
      </c>
      <c r="V210" s="142">
        <v>0</v>
      </c>
      <c r="W210" s="142">
        <v>0</v>
      </c>
      <c r="X210" s="150"/>
      <c r="Y210" s="150"/>
      <c r="Z210" s="150"/>
      <c r="AA210" s="150"/>
      <c r="AB210" s="150"/>
      <c r="AC210" s="150"/>
      <c r="AD210" s="150"/>
      <c r="AE210" s="150"/>
      <c r="AF210" s="150"/>
    </row>
    <row r="211" spans="1:32">
      <c r="B211" s="7" t="s">
        <v>46</v>
      </c>
      <c r="C211" s="219"/>
      <c r="D211" s="142">
        <v>0</v>
      </c>
      <c r="E211" s="142">
        <v>0</v>
      </c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3"/>
      <c r="O211" s="142">
        <v>0</v>
      </c>
      <c r="P211" s="142">
        <v>0</v>
      </c>
      <c r="Q211" s="142">
        <v>0</v>
      </c>
      <c r="R211" s="142">
        <v>0</v>
      </c>
      <c r="S211" s="142">
        <v>0</v>
      </c>
      <c r="T211" s="142">
        <v>0</v>
      </c>
      <c r="U211" s="142">
        <v>0</v>
      </c>
      <c r="V211" s="142">
        <v>0</v>
      </c>
      <c r="W211" s="142">
        <v>0</v>
      </c>
      <c r="X211" s="150"/>
      <c r="Y211" s="150"/>
      <c r="Z211" s="150"/>
      <c r="AA211" s="150"/>
      <c r="AB211" s="150"/>
      <c r="AC211" s="150"/>
      <c r="AD211" s="150"/>
      <c r="AE211" s="150"/>
      <c r="AF211" s="150"/>
    </row>
    <row r="212" spans="1:32">
      <c r="B212" s="6" t="s">
        <v>317</v>
      </c>
      <c r="C212" s="219"/>
      <c r="D212" s="142">
        <v>0</v>
      </c>
      <c r="E212" s="142">
        <v>0</v>
      </c>
      <c r="F212" s="142">
        <v>0</v>
      </c>
      <c r="G212" s="142">
        <v>0</v>
      </c>
      <c r="H212" s="142">
        <v>0</v>
      </c>
      <c r="I212" s="142">
        <v>0</v>
      </c>
      <c r="J212" s="142">
        <v>0</v>
      </c>
      <c r="K212" s="142">
        <v>0</v>
      </c>
      <c r="L212" s="142">
        <v>0</v>
      </c>
      <c r="M212" s="142">
        <v>0</v>
      </c>
      <c r="N212" s="143"/>
      <c r="O212" s="142">
        <v>0</v>
      </c>
      <c r="P212" s="142">
        <v>0</v>
      </c>
      <c r="Q212" s="142">
        <v>0</v>
      </c>
      <c r="R212" s="142">
        <v>0</v>
      </c>
      <c r="S212" s="142">
        <v>0</v>
      </c>
      <c r="T212" s="142">
        <v>0</v>
      </c>
      <c r="U212" s="142">
        <v>0</v>
      </c>
      <c r="V212" s="142">
        <v>0</v>
      </c>
      <c r="W212" s="142">
        <v>0</v>
      </c>
      <c r="X212" s="150"/>
      <c r="Y212" s="150"/>
      <c r="Z212" s="150"/>
      <c r="AA212" s="150"/>
      <c r="AB212" s="150"/>
      <c r="AC212" s="150"/>
      <c r="AD212" s="150"/>
      <c r="AE212" s="150"/>
      <c r="AF212" s="150"/>
    </row>
    <row r="213" spans="1:32">
      <c r="B213" s="6" t="s">
        <v>108</v>
      </c>
      <c r="C213" s="219"/>
      <c r="D213" s="142">
        <v>0</v>
      </c>
      <c r="E213" s="142">
        <v>0</v>
      </c>
      <c r="F213" s="142">
        <v>0</v>
      </c>
      <c r="G213" s="142">
        <v>0</v>
      </c>
      <c r="H213" s="142">
        <v>0</v>
      </c>
      <c r="I213" s="142">
        <v>0</v>
      </c>
      <c r="J213" s="142">
        <v>0</v>
      </c>
      <c r="K213" s="142">
        <v>0</v>
      </c>
      <c r="L213" s="142">
        <v>0</v>
      </c>
      <c r="M213" s="142">
        <v>0</v>
      </c>
      <c r="N213" s="143"/>
      <c r="O213" s="142">
        <v>0</v>
      </c>
      <c r="P213" s="142">
        <v>0</v>
      </c>
      <c r="Q213" s="142">
        <v>0</v>
      </c>
      <c r="R213" s="142">
        <v>0</v>
      </c>
      <c r="S213" s="142">
        <v>0</v>
      </c>
      <c r="T213" s="142">
        <v>0</v>
      </c>
      <c r="U213" s="142">
        <v>0</v>
      </c>
      <c r="V213" s="142">
        <v>0</v>
      </c>
      <c r="W213" s="142">
        <v>0</v>
      </c>
      <c r="X213" s="150"/>
      <c r="Y213" s="150"/>
      <c r="Z213" s="150"/>
      <c r="AA213" s="150"/>
      <c r="AB213" s="150"/>
      <c r="AC213" s="150"/>
      <c r="AD213" s="150"/>
      <c r="AE213" s="150"/>
      <c r="AF213" s="150"/>
    </row>
    <row r="214" spans="1:32">
      <c r="B214" s="6" t="s">
        <v>48</v>
      </c>
      <c r="C214" s="219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3"/>
      <c r="O214" s="142">
        <v>0</v>
      </c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50"/>
      <c r="Y214" s="150"/>
      <c r="Z214" s="150"/>
      <c r="AA214" s="150"/>
      <c r="AB214" s="150"/>
      <c r="AC214" s="150"/>
      <c r="AD214" s="150"/>
      <c r="AE214" s="150"/>
      <c r="AF214" s="150"/>
    </row>
    <row r="215" spans="1:32">
      <c r="B215" s="6" t="s">
        <v>325</v>
      </c>
      <c r="C215" s="219"/>
      <c r="D215" s="142">
        <v>0</v>
      </c>
      <c r="E215" s="142">
        <v>0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3"/>
      <c r="O215" s="142">
        <v>0</v>
      </c>
      <c r="P215" s="142">
        <v>0</v>
      </c>
      <c r="Q215" s="142">
        <v>0</v>
      </c>
      <c r="R215" s="142">
        <v>0</v>
      </c>
      <c r="S215" s="142">
        <v>0</v>
      </c>
      <c r="T215" s="142">
        <v>0</v>
      </c>
      <c r="U215" s="142">
        <v>0</v>
      </c>
      <c r="V215" s="142">
        <v>0</v>
      </c>
      <c r="W215" s="142">
        <v>0</v>
      </c>
      <c r="X215" s="150"/>
      <c r="Y215" s="150"/>
      <c r="Z215" s="150"/>
      <c r="AA215" s="150"/>
      <c r="AB215" s="150"/>
      <c r="AC215" s="150"/>
      <c r="AD215" s="150"/>
      <c r="AE215" s="150"/>
      <c r="AF215" s="150"/>
    </row>
    <row r="216" spans="1:32">
      <c r="B216" s="8" t="s">
        <v>101</v>
      </c>
      <c r="C216" s="219"/>
      <c r="D216" s="142">
        <v>0</v>
      </c>
      <c r="E216" s="142">
        <v>0</v>
      </c>
      <c r="F216" s="142">
        <v>0</v>
      </c>
      <c r="G216" s="142">
        <v>0</v>
      </c>
      <c r="H216" s="142">
        <v>0</v>
      </c>
      <c r="I216" s="142">
        <v>0</v>
      </c>
      <c r="J216" s="142">
        <v>0</v>
      </c>
      <c r="K216" s="142">
        <v>0</v>
      </c>
      <c r="L216" s="142">
        <v>0</v>
      </c>
      <c r="M216" s="142">
        <v>0</v>
      </c>
      <c r="N216" s="143"/>
      <c r="O216" s="142">
        <v>0</v>
      </c>
      <c r="P216" s="142">
        <v>0</v>
      </c>
      <c r="Q216" s="142">
        <v>0</v>
      </c>
      <c r="R216" s="142">
        <v>0</v>
      </c>
      <c r="S216" s="142">
        <v>0</v>
      </c>
      <c r="T216" s="142">
        <v>0</v>
      </c>
      <c r="U216" s="142">
        <v>0</v>
      </c>
      <c r="V216" s="142">
        <v>0</v>
      </c>
      <c r="W216" s="142">
        <v>0</v>
      </c>
      <c r="X216" s="150"/>
      <c r="Y216" s="150"/>
      <c r="Z216" s="150"/>
      <c r="AA216" s="150"/>
      <c r="AB216" s="150"/>
      <c r="AC216" s="150"/>
      <c r="AD216" s="150"/>
      <c r="AE216" s="150"/>
      <c r="AF216" s="150"/>
    </row>
    <row r="217" spans="1:32" s="45" customFormat="1">
      <c r="A217" s="38"/>
      <c r="B217" s="9" t="s">
        <v>95</v>
      </c>
      <c r="C217" s="209" t="s">
        <v>310</v>
      </c>
      <c r="D217" s="139">
        <v>17350.692402466098</v>
      </c>
      <c r="E217" s="139">
        <v>21415.427636114386</v>
      </c>
      <c r="F217" s="139">
        <v>22201.44124283503</v>
      </c>
      <c r="G217" s="139">
        <v>26665.289863212074</v>
      </c>
      <c r="H217" s="139">
        <v>26933.011874747121</v>
      </c>
      <c r="I217" s="139">
        <v>22768.282827260067</v>
      </c>
      <c r="J217" s="139">
        <v>24650.955044351584</v>
      </c>
      <c r="K217" s="139">
        <v>21424.333955014579</v>
      </c>
      <c r="L217" s="139">
        <v>26864.118235455102</v>
      </c>
      <c r="M217" s="139">
        <v>31452.077853450231</v>
      </c>
      <c r="N217" s="146"/>
      <c r="O217" s="139">
        <v>4064.7352336482868</v>
      </c>
      <c r="P217" s="139">
        <v>786.01360672064686</v>
      </c>
      <c r="Q217" s="139">
        <v>4463.8486203770444</v>
      </c>
      <c r="R217" s="139">
        <v>267.72201153504511</v>
      </c>
      <c r="S217" s="139">
        <v>-4164.7290474870542</v>
      </c>
      <c r="T217" s="139">
        <v>1882.6722170915161</v>
      </c>
      <c r="U217" s="139">
        <v>-3226.6210893370044</v>
      </c>
      <c r="V217" s="139">
        <v>5439.7842804405227</v>
      </c>
      <c r="W217" s="139">
        <v>4587.9596179951304</v>
      </c>
      <c r="X217" s="149"/>
      <c r="Y217" s="149"/>
      <c r="Z217" s="149"/>
      <c r="AA217" s="149"/>
      <c r="AB217" s="149"/>
      <c r="AC217" s="149"/>
      <c r="AD217" s="149"/>
      <c r="AE217" s="149"/>
      <c r="AF217" s="149"/>
    </row>
    <row r="218" spans="1:32">
      <c r="B218" s="208" t="s">
        <v>40</v>
      </c>
      <c r="C218" s="18"/>
      <c r="D218" s="142">
        <v>17350.692402466098</v>
      </c>
      <c r="E218" s="142">
        <v>21415.427636114386</v>
      </c>
      <c r="F218" s="142">
        <v>22201.44124283503</v>
      </c>
      <c r="G218" s="142">
        <v>26665.289863212074</v>
      </c>
      <c r="H218" s="142">
        <v>26933.011874747121</v>
      </c>
      <c r="I218" s="142">
        <v>22768.282827260067</v>
      </c>
      <c r="J218" s="142">
        <v>24650.955044351584</v>
      </c>
      <c r="K218" s="142">
        <v>21424.333955014579</v>
      </c>
      <c r="L218" s="142">
        <v>26864.118235455102</v>
      </c>
      <c r="M218" s="142">
        <v>31452.077853450231</v>
      </c>
      <c r="N218" s="143"/>
      <c r="O218" s="142">
        <v>4064.7352336482868</v>
      </c>
      <c r="P218" s="142">
        <v>786.01360672064686</v>
      </c>
      <c r="Q218" s="142">
        <v>4463.8486203770444</v>
      </c>
      <c r="R218" s="142">
        <v>267.72201153504511</v>
      </c>
      <c r="S218" s="142">
        <v>-4164.7290474870542</v>
      </c>
      <c r="T218" s="142">
        <v>1882.6722170915161</v>
      </c>
      <c r="U218" s="142">
        <v>-3226.6210893370044</v>
      </c>
      <c r="V218" s="142">
        <v>5439.7842804405227</v>
      </c>
      <c r="W218" s="142">
        <v>4587.9596179951304</v>
      </c>
      <c r="X218" s="150"/>
      <c r="Y218" s="150"/>
      <c r="Z218" s="150"/>
      <c r="AA218" s="150"/>
      <c r="AB218" s="150"/>
      <c r="AC218" s="150"/>
      <c r="AD218" s="150"/>
      <c r="AE218" s="150"/>
      <c r="AF218" s="150"/>
    </row>
    <row r="219" spans="1:32">
      <c r="B219" s="6" t="s">
        <v>41</v>
      </c>
      <c r="C219" s="18"/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3"/>
      <c r="O219" s="142">
        <v>0</v>
      </c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50"/>
      <c r="Y219" s="150"/>
      <c r="Z219" s="150"/>
      <c r="AA219" s="150"/>
      <c r="AB219" s="150"/>
      <c r="AC219" s="150"/>
      <c r="AD219" s="150"/>
      <c r="AE219" s="150"/>
      <c r="AF219" s="150"/>
    </row>
    <row r="220" spans="1:32">
      <c r="B220" s="6" t="s">
        <v>42</v>
      </c>
      <c r="C220" s="18"/>
      <c r="D220" s="142">
        <v>2921.047768305752</v>
      </c>
      <c r="E220" s="142">
        <v>3177.0074276987293</v>
      </c>
      <c r="F220" s="142">
        <v>3383.7952593230575</v>
      </c>
      <c r="G220" s="142">
        <v>4267.1645122079763</v>
      </c>
      <c r="H220" s="142">
        <v>3860.9835326996026</v>
      </c>
      <c r="I220" s="142">
        <v>3761.8706449515962</v>
      </c>
      <c r="J220" s="142">
        <v>4293.3590343593323</v>
      </c>
      <c r="K220" s="142">
        <v>4236.4667482636896</v>
      </c>
      <c r="L220" s="142">
        <v>3779.4375022198246</v>
      </c>
      <c r="M220" s="142">
        <v>3645.8197992823934</v>
      </c>
      <c r="N220" s="143"/>
      <c r="O220" s="142">
        <v>255.95965939297756</v>
      </c>
      <c r="P220" s="142">
        <v>206.78783162432808</v>
      </c>
      <c r="Q220" s="142">
        <v>883.36925288491841</v>
      </c>
      <c r="R220" s="142">
        <v>-406.18097950837324</v>
      </c>
      <c r="S220" s="142">
        <v>-99.112887748006528</v>
      </c>
      <c r="T220" s="142">
        <v>531.48838940773612</v>
      </c>
      <c r="U220" s="142">
        <v>-56.892286095642675</v>
      </c>
      <c r="V220" s="142">
        <v>-457.0292460438651</v>
      </c>
      <c r="W220" s="142">
        <v>-133.6177029374312</v>
      </c>
      <c r="X220" s="150"/>
      <c r="Y220" s="150"/>
      <c r="Z220" s="150"/>
      <c r="AA220" s="150"/>
      <c r="AB220" s="150"/>
      <c r="AC220" s="150"/>
      <c r="AD220" s="150"/>
      <c r="AE220" s="150"/>
      <c r="AF220" s="150"/>
    </row>
    <row r="221" spans="1:32">
      <c r="B221" s="6" t="s">
        <v>43</v>
      </c>
      <c r="C221" s="18"/>
      <c r="D221" s="142">
        <v>364.63833416034407</v>
      </c>
      <c r="E221" s="142">
        <v>364.65440841565322</v>
      </c>
      <c r="F221" s="142">
        <v>364.66358351197414</v>
      </c>
      <c r="G221" s="142">
        <v>364.69265100409967</v>
      </c>
      <c r="H221" s="142">
        <v>365.95564204751452</v>
      </c>
      <c r="I221" s="142">
        <v>366.78328230847063</v>
      </c>
      <c r="J221" s="142">
        <v>366.47140999225093</v>
      </c>
      <c r="K221" s="142">
        <v>142.83850675088928</v>
      </c>
      <c r="L221" s="142">
        <v>174.58333323527035</v>
      </c>
      <c r="M221" s="142">
        <v>207.81515416783921</v>
      </c>
      <c r="N221" s="143"/>
      <c r="O221" s="142">
        <v>1.6074255309161956E-2</v>
      </c>
      <c r="P221" s="142">
        <v>9.1750963209236147E-3</v>
      </c>
      <c r="Q221" s="142">
        <v>2.9067492125500749E-2</v>
      </c>
      <c r="R221" s="142">
        <v>1.2629910434148517</v>
      </c>
      <c r="S221" s="142">
        <v>0.82764026095611953</v>
      </c>
      <c r="T221" s="142">
        <v>-0.3118723162196968</v>
      </c>
      <c r="U221" s="142">
        <v>-223.63290324136162</v>
      </c>
      <c r="V221" s="142">
        <v>31.744826484381061</v>
      </c>
      <c r="W221" s="142">
        <v>33.231820932568844</v>
      </c>
      <c r="X221" s="150"/>
      <c r="Y221" s="150"/>
      <c r="Z221" s="150"/>
      <c r="AA221" s="150"/>
      <c r="AB221" s="150"/>
      <c r="AC221" s="150"/>
      <c r="AD221" s="150"/>
      <c r="AE221" s="150"/>
      <c r="AF221" s="150"/>
    </row>
    <row r="222" spans="1:32">
      <c r="B222" s="6" t="s">
        <v>44</v>
      </c>
      <c r="C222" s="18"/>
      <c r="D222" s="142">
        <v>14065.006300000001</v>
      </c>
      <c r="E222" s="142">
        <v>17873.765800000001</v>
      </c>
      <c r="F222" s="142">
        <v>18452.982400000001</v>
      </c>
      <c r="G222" s="142">
        <v>22033.432700000001</v>
      </c>
      <c r="H222" s="142">
        <v>22706.072700000001</v>
      </c>
      <c r="I222" s="142">
        <v>18639.6289</v>
      </c>
      <c r="J222" s="142">
        <v>19991.124599999999</v>
      </c>
      <c r="K222" s="142">
        <v>17045.028699999999</v>
      </c>
      <c r="L222" s="142">
        <v>22910.097400000002</v>
      </c>
      <c r="M222" s="142">
        <v>27598.442899999998</v>
      </c>
      <c r="N222" s="143"/>
      <c r="O222" s="142">
        <v>3808.7594999999992</v>
      </c>
      <c r="P222" s="142">
        <v>579.21659999999804</v>
      </c>
      <c r="Q222" s="142">
        <v>3580.4503000000013</v>
      </c>
      <c r="R222" s="142">
        <v>672.64000000000124</v>
      </c>
      <c r="S222" s="142">
        <v>-4066.4438000000018</v>
      </c>
      <c r="T222" s="142">
        <v>1351.4957000000009</v>
      </c>
      <c r="U222" s="142">
        <v>-2946.0959000000003</v>
      </c>
      <c r="V222" s="142">
        <v>5865.0687000000034</v>
      </c>
      <c r="W222" s="142">
        <v>4688.345499999994</v>
      </c>
      <c r="X222" s="150"/>
      <c r="Y222" s="150"/>
      <c r="Z222" s="150"/>
      <c r="AA222" s="150"/>
      <c r="AB222" s="150"/>
      <c r="AC222" s="150"/>
      <c r="AD222" s="150"/>
      <c r="AE222" s="150"/>
      <c r="AF222" s="150"/>
    </row>
    <row r="223" spans="1:32">
      <c r="B223" s="7" t="s">
        <v>45</v>
      </c>
      <c r="C223" s="18"/>
      <c r="D223" s="142">
        <v>14065.006300000001</v>
      </c>
      <c r="E223" s="142">
        <v>17873.765800000001</v>
      </c>
      <c r="F223" s="142">
        <v>18452.982400000001</v>
      </c>
      <c r="G223" s="142">
        <v>22033.432700000001</v>
      </c>
      <c r="H223" s="142">
        <v>22706.072700000001</v>
      </c>
      <c r="I223" s="142">
        <v>18639.6289</v>
      </c>
      <c r="J223" s="142">
        <v>19991.124599999999</v>
      </c>
      <c r="K223" s="142">
        <v>17045.028699999999</v>
      </c>
      <c r="L223" s="142">
        <v>22910.097400000002</v>
      </c>
      <c r="M223" s="142">
        <v>27598.442899999998</v>
      </c>
      <c r="N223" s="143"/>
      <c r="O223" s="142">
        <v>3808.7594999999992</v>
      </c>
      <c r="P223" s="142">
        <v>579.21659999999804</v>
      </c>
      <c r="Q223" s="142">
        <v>3580.4503000000013</v>
      </c>
      <c r="R223" s="142">
        <v>672.64000000000124</v>
      </c>
      <c r="S223" s="142">
        <v>-4066.4438000000018</v>
      </c>
      <c r="T223" s="142">
        <v>1351.4957000000009</v>
      </c>
      <c r="U223" s="142">
        <v>-2946.0959000000003</v>
      </c>
      <c r="V223" s="142">
        <v>5865.0687000000034</v>
      </c>
      <c r="W223" s="142">
        <v>4688.345499999994</v>
      </c>
      <c r="X223" s="150"/>
      <c r="Y223" s="150"/>
      <c r="Z223" s="150"/>
      <c r="AA223" s="150"/>
      <c r="AB223" s="150"/>
      <c r="AC223" s="150"/>
      <c r="AD223" s="150"/>
      <c r="AE223" s="150"/>
      <c r="AF223" s="150"/>
    </row>
    <row r="224" spans="1:32">
      <c r="B224" s="7" t="s">
        <v>46</v>
      </c>
      <c r="C224" s="18"/>
      <c r="D224" s="142">
        <v>0</v>
      </c>
      <c r="E224" s="142">
        <v>0</v>
      </c>
      <c r="F224" s="142">
        <v>0</v>
      </c>
      <c r="G224" s="142">
        <v>0</v>
      </c>
      <c r="H224" s="142">
        <v>0</v>
      </c>
      <c r="I224" s="142">
        <v>0</v>
      </c>
      <c r="J224" s="142">
        <v>0</v>
      </c>
      <c r="K224" s="142">
        <v>0</v>
      </c>
      <c r="L224" s="142">
        <v>0</v>
      </c>
      <c r="M224" s="142">
        <v>0</v>
      </c>
      <c r="N224" s="143"/>
      <c r="O224" s="142">
        <v>0</v>
      </c>
      <c r="P224" s="142">
        <v>0</v>
      </c>
      <c r="Q224" s="142">
        <v>0</v>
      </c>
      <c r="R224" s="142">
        <v>0</v>
      </c>
      <c r="S224" s="142">
        <v>0</v>
      </c>
      <c r="T224" s="142">
        <v>0</v>
      </c>
      <c r="U224" s="142">
        <v>0</v>
      </c>
      <c r="V224" s="142">
        <v>0</v>
      </c>
      <c r="W224" s="142">
        <v>0</v>
      </c>
      <c r="X224" s="150"/>
      <c r="Y224" s="150"/>
      <c r="Z224" s="150"/>
      <c r="AA224" s="150"/>
      <c r="AB224" s="150"/>
      <c r="AC224" s="150"/>
      <c r="AD224" s="150"/>
      <c r="AE224" s="150"/>
      <c r="AF224" s="150"/>
    </row>
    <row r="225" spans="1:32">
      <c r="B225" s="6" t="s">
        <v>317</v>
      </c>
      <c r="C225" s="18"/>
      <c r="D225" s="142">
        <v>0</v>
      </c>
      <c r="E225" s="142">
        <v>0</v>
      </c>
      <c r="F225" s="142">
        <v>0</v>
      </c>
      <c r="G225" s="142">
        <v>0</v>
      </c>
      <c r="H225" s="142">
        <v>0</v>
      </c>
      <c r="I225" s="142">
        <v>0</v>
      </c>
      <c r="J225" s="142">
        <v>0</v>
      </c>
      <c r="K225" s="142">
        <v>0</v>
      </c>
      <c r="L225" s="142">
        <v>0</v>
      </c>
      <c r="M225" s="142">
        <v>0</v>
      </c>
      <c r="N225" s="143"/>
      <c r="O225" s="142">
        <v>0</v>
      </c>
      <c r="P225" s="142">
        <v>0</v>
      </c>
      <c r="Q225" s="142">
        <v>0</v>
      </c>
      <c r="R225" s="142">
        <v>0</v>
      </c>
      <c r="S225" s="142">
        <v>0</v>
      </c>
      <c r="T225" s="142">
        <v>0</v>
      </c>
      <c r="U225" s="142">
        <v>0</v>
      </c>
      <c r="V225" s="142">
        <v>0</v>
      </c>
      <c r="W225" s="142">
        <v>0</v>
      </c>
      <c r="X225" s="150"/>
      <c r="Y225" s="150"/>
      <c r="Z225" s="150"/>
      <c r="AA225" s="150"/>
      <c r="AB225" s="150"/>
      <c r="AC225" s="150"/>
      <c r="AD225" s="150"/>
      <c r="AE225" s="150"/>
      <c r="AF225" s="150"/>
    </row>
    <row r="226" spans="1:32">
      <c r="B226" s="6" t="s">
        <v>108</v>
      </c>
      <c r="C226" s="18"/>
      <c r="D226" s="142">
        <v>0</v>
      </c>
      <c r="E226" s="142">
        <v>0</v>
      </c>
      <c r="F226" s="142">
        <v>0</v>
      </c>
      <c r="G226" s="142">
        <v>0</v>
      </c>
      <c r="H226" s="142">
        <v>0</v>
      </c>
      <c r="I226" s="142">
        <v>0</v>
      </c>
      <c r="J226" s="142">
        <v>0</v>
      </c>
      <c r="K226" s="142">
        <v>0</v>
      </c>
      <c r="L226" s="142">
        <v>0</v>
      </c>
      <c r="M226" s="142">
        <v>0</v>
      </c>
      <c r="N226" s="143"/>
      <c r="O226" s="142">
        <v>0</v>
      </c>
      <c r="P226" s="142">
        <v>0</v>
      </c>
      <c r="Q226" s="142">
        <v>0</v>
      </c>
      <c r="R226" s="142">
        <v>0</v>
      </c>
      <c r="S226" s="142">
        <v>0</v>
      </c>
      <c r="T226" s="142">
        <v>0</v>
      </c>
      <c r="U226" s="142">
        <v>0</v>
      </c>
      <c r="V226" s="142">
        <v>0</v>
      </c>
      <c r="W226" s="142">
        <v>0</v>
      </c>
      <c r="X226" s="150"/>
      <c r="Y226" s="150"/>
      <c r="Z226" s="150"/>
      <c r="AA226" s="150"/>
      <c r="AB226" s="150"/>
      <c r="AC226" s="150"/>
      <c r="AD226" s="150"/>
      <c r="AE226" s="150"/>
      <c r="AF226" s="150"/>
    </row>
    <row r="227" spans="1:32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3"/>
      <c r="O227" s="142">
        <v>0</v>
      </c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50"/>
      <c r="Y227" s="150"/>
      <c r="Z227" s="150"/>
      <c r="AA227" s="150"/>
      <c r="AB227" s="150"/>
      <c r="AC227" s="150"/>
      <c r="AD227" s="150"/>
      <c r="AE227" s="150"/>
      <c r="AF227" s="150"/>
    </row>
    <row r="228" spans="1:32">
      <c r="B228" s="6" t="s">
        <v>325</v>
      </c>
      <c r="C228" s="18"/>
      <c r="D228" s="142">
        <v>0</v>
      </c>
      <c r="E228" s="142">
        <v>0</v>
      </c>
      <c r="F228" s="142">
        <v>0</v>
      </c>
      <c r="G228" s="142">
        <v>0</v>
      </c>
      <c r="H228" s="142">
        <v>0</v>
      </c>
      <c r="I228" s="142">
        <v>0</v>
      </c>
      <c r="J228" s="142">
        <v>0</v>
      </c>
      <c r="K228" s="142">
        <v>0</v>
      </c>
      <c r="L228" s="142">
        <v>0</v>
      </c>
      <c r="M228" s="142">
        <v>0</v>
      </c>
      <c r="N228" s="143"/>
      <c r="O228" s="142">
        <v>0</v>
      </c>
      <c r="P228" s="142">
        <v>0</v>
      </c>
      <c r="Q228" s="142">
        <v>0</v>
      </c>
      <c r="R228" s="142">
        <v>0</v>
      </c>
      <c r="S228" s="142">
        <v>0</v>
      </c>
      <c r="T228" s="142">
        <v>0</v>
      </c>
      <c r="U228" s="142">
        <v>0</v>
      </c>
      <c r="V228" s="142">
        <v>0</v>
      </c>
      <c r="W228" s="142">
        <v>0</v>
      </c>
      <c r="X228" s="150"/>
      <c r="Y228" s="150"/>
      <c r="Z228" s="150"/>
      <c r="AA228" s="150"/>
      <c r="AB228" s="150"/>
      <c r="AC228" s="150"/>
      <c r="AD228" s="150"/>
      <c r="AE228" s="150"/>
      <c r="AF228" s="150"/>
    </row>
    <row r="229" spans="1:32">
      <c r="B229" s="8" t="s">
        <v>101</v>
      </c>
      <c r="C229" s="18"/>
      <c r="D229" s="142">
        <v>0</v>
      </c>
      <c r="E229" s="142">
        <v>0</v>
      </c>
      <c r="F229" s="142">
        <v>0</v>
      </c>
      <c r="G229" s="142">
        <v>0</v>
      </c>
      <c r="H229" s="142">
        <v>0</v>
      </c>
      <c r="I229" s="142">
        <v>0</v>
      </c>
      <c r="J229" s="142">
        <v>0</v>
      </c>
      <c r="K229" s="142">
        <v>0</v>
      </c>
      <c r="L229" s="142">
        <v>0</v>
      </c>
      <c r="M229" s="142">
        <v>0</v>
      </c>
      <c r="N229" s="143"/>
      <c r="O229" s="142">
        <v>0</v>
      </c>
      <c r="P229" s="142">
        <v>0</v>
      </c>
      <c r="Q229" s="142">
        <v>0</v>
      </c>
      <c r="R229" s="142">
        <v>0</v>
      </c>
      <c r="S229" s="142">
        <v>0</v>
      </c>
      <c r="T229" s="142">
        <v>0</v>
      </c>
      <c r="U229" s="142">
        <v>0</v>
      </c>
      <c r="V229" s="142">
        <v>0</v>
      </c>
      <c r="W229" s="142">
        <v>0</v>
      </c>
      <c r="X229" s="150"/>
      <c r="Y229" s="150"/>
      <c r="Z229" s="150"/>
      <c r="AA229" s="150"/>
      <c r="AB229" s="150"/>
      <c r="AC229" s="150"/>
      <c r="AD229" s="150"/>
      <c r="AE229" s="150"/>
      <c r="AF229" s="150"/>
    </row>
    <row r="230" spans="1:32" s="45" customFormat="1">
      <c r="A230" s="38"/>
      <c r="B230" s="5" t="s">
        <v>29</v>
      </c>
      <c r="C230" s="2"/>
      <c r="D230" s="139">
        <v>0</v>
      </c>
      <c r="E230" s="139">
        <v>0</v>
      </c>
      <c r="F230" s="139">
        <v>0</v>
      </c>
      <c r="G230" s="139">
        <v>0</v>
      </c>
      <c r="H230" s="139">
        <v>0</v>
      </c>
      <c r="I230" s="139">
        <v>0</v>
      </c>
      <c r="J230" s="139">
        <v>0</v>
      </c>
      <c r="K230" s="139">
        <v>0</v>
      </c>
      <c r="L230" s="139">
        <v>0</v>
      </c>
      <c r="M230" s="139">
        <v>0</v>
      </c>
      <c r="N230" s="146"/>
      <c r="O230" s="139">
        <v>0</v>
      </c>
      <c r="P230" s="139">
        <v>0</v>
      </c>
      <c r="Q230" s="139">
        <v>0</v>
      </c>
      <c r="R230" s="139">
        <v>0</v>
      </c>
      <c r="S230" s="139">
        <v>0</v>
      </c>
      <c r="T230" s="139">
        <v>0</v>
      </c>
      <c r="U230" s="139">
        <v>0</v>
      </c>
      <c r="V230" s="139">
        <v>0</v>
      </c>
      <c r="W230" s="139">
        <v>0</v>
      </c>
      <c r="X230" s="149"/>
      <c r="Y230" s="149"/>
      <c r="Z230" s="149"/>
      <c r="AA230" s="149"/>
      <c r="AB230" s="149"/>
      <c r="AC230" s="149"/>
      <c r="AD230" s="149"/>
      <c r="AE230" s="149"/>
      <c r="AF230" s="149"/>
    </row>
    <row r="231" spans="1:32" s="45" customFormat="1">
      <c r="A231" s="38"/>
      <c r="B231" s="5" t="s">
        <v>96</v>
      </c>
      <c r="C231" s="2"/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46"/>
      <c r="O231" s="139">
        <v>0</v>
      </c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49"/>
      <c r="Y231" s="149"/>
      <c r="Z231" s="149"/>
      <c r="AA231" s="149"/>
      <c r="AB231" s="149"/>
      <c r="AC231" s="149"/>
      <c r="AD231" s="149"/>
      <c r="AE231" s="149"/>
      <c r="AF231" s="149"/>
    </row>
    <row r="232" spans="1:32" s="45" customFormat="1">
      <c r="A232" s="38"/>
      <c r="B232" s="5" t="s">
        <v>100</v>
      </c>
      <c r="C232" s="2"/>
      <c r="D232" s="139">
        <v>767969.05973793031</v>
      </c>
      <c r="E232" s="139">
        <v>892226.29724200338</v>
      </c>
      <c r="F232" s="139">
        <v>1024620.0544843776</v>
      </c>
      <c r="G232" s="139">
        <v>1089502.2811697319</v>
      </c>
      <c r="H232" s="139">
        <v>1067588.4193465952</v>
      </c>
      <c r="I232" s="139">
        <v>1312360.652872117</v>
      </c>
      <c r="J232" s="139">
        <v>1521716.1061687905</v>
      </c>
      <c r="K232" s="139">
        <v>1582763.543281046</v>
      </c>
      <c r="L232" s="139">
        <v>1562722.7542432104</v>
      </c>
      <c r="M232" s="139">
        <v>1716137.2715821355</v>
      </c>
      <c r="N232" s="146"/>
      <c r="O232" s="139">
        <v>124257.23750407305</v>
      </c>
      <c r="P232" s="139">
        <v>132393.75724237415</v>
      </c>
      <c r="Q232" s="139">
        <v>64882.226685354181</v>
      </c>
      <c r="R232" s="139">
        <v>-21913.86182313654</v>
      </c>
      <c r="S232" s="139">
        <v>244772.23352552173</v>
      </c>
      <c r="T232" s="139">
        <v>209355.45329667348</v>
      </c>
      <c r="U232" s="139">
        <v>61047.437112255466</v>
      </c>
      <c r="V232" s="139">
        <v>-20040.789037835384</v>
      </c>
      <c r="W232" s="139">
        <v>153414.51733892498</v>
      </c>
      <c r="X232" s="149"/>
      <c r="Y232" s="149"/>
      <c r="Z232" s="149"/>
      <c r="AA232" s="149"/>
      <c r="AB232" s="149"/>
      <c r="AC232" s="149"/>
      <c r="AD232" s="149"/>
      <c r="AE232" s="149"/>
      <c r="AF232" s="149"/>
    </row>
  </sheetData>
  <mergeCells count="9">
    <mergeCell ref="O121:W121"/>
    <mergeCell ref="B119:J119"/>
    <mergeCell ref="D3:M3"/>
    <mergeCell ref="D4:M4"/>
    <mergeCell ref="D120:M120"/>
    <mergeCell ref="D121:M121"/>
    <mergeCell ref="O3:W3"/>
    <mergeCell ref="O4:W4"/>
    <mergeCell ref="O120:W120"/>
  </mergeCells>
  <hyperlinks>
    <hyperlink ref="A1" location="Index!A1" display="Index" xr:uid="{39BE9476-623F-43D8-B67F-B6933A877692}"/>
  </hyperlinks>
  <pageMargins left="0.70866141732283505" right="0.70866141732283505" top="0.74803149606299202" bottom="0.74803149606299202" header="0.31496062992126" footer="0.31496062992126"/>
  <pageSetup paperSize="9" scale="22" orientation="portrait" r:id="rId1"/>
  <headerFooter>
    <oddHeader xml:space="preserve">&amp;C20-04-2016 12:55
</oddHeader>
  </headerFooter>
  <rowBreaks count="3" manualBreakCount="3">
    <brk id="61" max="16383" man="1"/>
    <brk id="119" max="16383" man="1"/>
    <brk id="178" max="16383" man="1"/>
  </rowBreaks>
  <colBreaks count="1" manualBreakCount="1">
    <brk id="16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G232"/>
  <sheetViews>
    <sheetView zoomScale="60" zoomScaleNormal="60" workbookViewId="0">
      <pane xSplit="3" ySplit="5" topLeftCell="D6" activePane="bottomRight" state="frozen"/>
      <selection activeCell="O120" sqref="O120:W232"/>
      <selection pane="topRight" activeCell="O120" sqref="O120:W232"/>
      <selection pane="bottomLeft" activeCell="O120" sqref="O120:W232"/>
      <selection pane="bottomRight"/>
    </sheetView>
  </sheetViews>
  <sheetFormatPr defaultColWidth="9.1796875" defaultRowHeight="14"/>
  <cols>
    <col min="1" max="1" width="6.36328125" style="42" customWidth="1"/>
    <col min="2" max="2" width="72.90625" style="39" customWidth="1"/>
    <col min="3" max="3" width="11.1796875" style="40" customWidth="1"/>
    <col min="4" max="13" width="15.6328125" style="40" customWidth="1"/>
    <col min="14" max="14" width="8.08984375" style="41" customWidth="1"/>
    <col min="15" max="16" width="13.90625" style="41" customWidth="1"/>
    <col min="17" max="23" width="13.90625" style="39" customWidth="1"/>
    <col min="24" max="24" width="7.453125" style="39" customWidth="1"/>
    <col min="25" max="30" width="12.81640625" style="21" customWidth="1"/>
    <col min="31" max="32" width="12.81640625" style="39" customWidth="1"/>
    <col min="33" max="16384" width="9.1796875" style="39"/>
  </cols>
  <sheetData>
    <row r="1" spans="1:33">
      <c r="A1" s="205" t="s">
        <v>315</v>
      </c>
      <c r="B1" s="42"/>
    </row>
    <row r="2" spans="1:33" s="45" customFormat="1" ht="15" customHeight="1">
      <c r="A2" s="38"/>
      <c r="B2" s="196" t="s">
        <v>322</v>
      </c>
      <c r="C2" s="185"/>
      <c r="D2" s="52"/>
      <c r="E2" s="52"/>
      <c r="F2" s="52"/>
      <c r="G2" s="52"/>
      <c r="H2" s="52"/>
      <c r="I2" s="52"/>
      <c r="J2" s="52"/>
      <c r="K2" s="108"/>
      <c r="L2" s="165"/>
      <c r="M2" s="272"/>
      <c r="N2" s="83"/>
      <c r="O2" s="72"/>
      <c r="P2" s="72"/>
      <c r="Q2" s="71"/>
      <c r="R2" s="71"/>
      <c r="Y2" s="25"/>
      <c r="Z2" s="25"/>
      <c r="AA2" s="25"/>
      <c r="AB2" s="27"/>
      <c r="AC2" s="27"/>
      <c r="AD2" s="27"/>
    </row>
    <row r="3" spans="1:33" s="45" customFormat="1" ht="27" customHeight="1">
      <c r="A3" s="38"/>
      <c r="B3" s="104"/>
      <c r="C3" s="130" t="s">
        <v>251</v>
      </c>
      <c r="D3" s="324" t="s">
        <v>55</v>
      </c>
      <c r="E3" s="324"/>
      <c r="F3" s="324"/>
      <c r="G3" s="324"/>
      <c r="H3" s="324"/>
      <c r="I3" s="324"/>
      <c r="J3" s="324"/>
      <c r="K3" s="324"/>
      <c r="L3" s="324"/>
      <c r="M3" s="324"/>
      <c r="N3" s="26"/>
      <c r="O3" s="329" t="s">
        <v>226</v>
      </c>
      <c r="P3" s="329"/>
      <c r="Q3" s="329"/>
      <c r="R3" s="329"/>
      <c r="S3" s="329"/>
      <c r="T3" s="329"/>
      <c r="U3" s="329"/>
      <c r="V3" s="329"/>
      <c r="W3" s="329"/>
      <c r="X3" s="71"/>
      <c r="Y3" s="328" t="s">
        <v>169</v>
      </c>
      <c r="Z3" s="328"/>
      <c r="AA3" s="328"/>
      <c r="AB3" s="328"/>
      <c r="AC3" s="328"/>
      <c r="AD3" s="328"/>
      <c r="AE3" s="328"/>
      <c r="AF3" s="328"/>
      <c r="AG3" s="328"/>
    </row>
    <row r="4" spans="1:33" s="45" customFormat="1" ht="14.5" customHeight="1">
      <c r="A4" s="38"/>
      <c r="B4" s="136"/>
      <c r="C4" s="102"/>
      <c r="D4" s="325" t="s">
        <v>318</v>
      </c>
      <c r="E4" s="325"/>
      <c r="F4" s="325"/>
      <c r="G4" s="325"/>
      <c r="H4" s="325"/>
      <c r="I4" s="325"/>
      <c r="J4" s="325"/>
      <c r="K4" s="325"/>
      <c r="L4" s="325"/>
      <c r="M4" s="325"/>
      <c r="N4" s="26"/>
      <c r="O4" s="344" t="s">
        <v>318</v>
      </c>
      <c r="P4" s="344"/>
      <c r="Q4" s="344"/>
      <c r="R4" s="344"/>
      <c r="S4" s="344"/>
      <c r="T4" s="344"/>
      <c r="U4" s="344"/>
      <c r="V4" s="344"/>
      <c r="W4" s="344"/>
      <c r="X4" s="71"/>
      <c r="Y4" s="344" t="s">
        <v>318</v>
      </c>
      <c r="Z4" s="344"/>
      <c r="AA4" s="344"/>
      <c r="AB4" s="344"/>
      <c r="AC4" s="344"/>
      <c r="AD4" s="344"/>
      <c r="AE4" s="344"/>
      <c r="AF4" s="344"/>
      <c r="AG4" s="344"/>
    </row>
    <row r="5" spans="1:33" s="45" customFormat="1">
      <c r="A5" s="38"/>
      <c r="B5" s="107" t="s">
        <v>323</v>
      </c>
      <c r="C5" s="46"/>
      <c r="D5" s="186" t="s">
        <v>1</v>
      </c>
      <c r="E5" s="186" t="s">
        <v>2</v>
      </c>
      <c r="F5" s="186" t="s">
        <v>3</v>
      </c>
      <c r="G5" s="186" t="s">
        <v>4</v>
      </c>
      <c r="H5" s="186" t="s">
        <v>104</v>
      </c>
      <c r="I5" s="186" t="s">
        <v>105</v>
      </c>
      <c r="J5" s="186" t="s">
        <v>111</v>
      </c>
      <c r="K5" s="186" t="s">
        <v>268</v>
      </c>
      <c r="L5" s="186" t="s">
        <v>285</v>
      </c>
      <c r="M5" s="186" t="s">
        <v>367</v>
      </c>
      <c r="N5" s="73"/>
      <c r="O5" s="186" t="s">
        <v>2</v>
      </c>
      <c r="P5" s="186" t="s">
        <v>3</v>
      </c>
      <c r="Q5" s="186" t="s">
        <v>4</v>
      </c>
      <c r="R5" s="186" t="s">
        <v>104</v>
      </c>
      <c r="S5" s="186" t="s">
        <v>105</v>
      </c>
      <c r="T5" s="186" t="s">
        <v>111</v>
      </c>
      <c r="U5" s="186" t="s">
        <v>268</v>
      </c>
      <c r="V5" s="186" t="s">
        <v>285</v>
      </c>
      <c r="W5" s="186" t="s">
        <v>367</v>
      </c>
      <c r="Y5" s="186" t="s">
        <v>2</v>
      </c>
      <c r="Z5" s="186" t="s">
        <v>3</v>
      </c>
      <c r="AA5" s="186" t="s">
        <v>4</v>
      </c>
      <c r="AB5" s="186" t="s">
        <v>104</v>
      </c>
      <c r="AC5" s="186" t="s">
        <v>105</v>
      </c>
      <c r="AD5" s="186" t="s">
        <v>111</v>
      </c>
      <c r="AE5" s="186" t="s">
        <v>268</v>
      </c>
      <c r="AF5" s="178" t="s">
        <v>285</v>
      </c>
      <c r="AG5" s="186" t="s">
        <v>367</v>
      </c>
    </row>
    <row r="6" spans="1:33" s="45" customFormat="1">
      <c r="A6" s="38"/>
      <c r="B6" s="29" t="s">
        <v>5</v>
      </c>
      <c r="C6" s="209" t="s">
        <v>290</v>
      </c>
      <c r="D6" s="139">
        <v>0</v>
      </c>
      <c r="E6" s="139">
        <v>0</v>
      </c>
      <c r="F6" s="139">
        <v>0</v>
      </c>
      <c r="G6" s="139">
        <v>0</v>
      </c>
      <c r="H6" s="139">
        <v>0</v>
      </c>
      <c r="I6" s="139">
        <v>0</v>
      </c>
      <c r="J6" s="139">
        <v>0</v>
      </c>
      <c r="K6" s="139">
        <v>0</v>
      </c>
      <c r="L6" s="139">
        <v>0</v>
      </c>
      <c r="M6" s="139">
        <v>0</v>
      </c>
      <c r="N6" s="146"/>
      <c r="O6" s="139">
        <v>0</v>
      </c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41"/>
      <c r="Y6" s="139">
        <v>0</v>
      </c>
      <c r="Z6" s="139">
        <v>0</v>
      </c>
      <c r="AA6" s="139">
        <v>0</v>
      </c>
      <c r="AB6" s="139">
        <v>0</v>
      </c>
      <c r="AC6" s="139">
        <v>0</v>
      </c>
      <c r="AD6" s="139">
        <v>0</v>
      </c>
      <c r="AE6" s="139">
        <v>0</v>
      </c>
      <c r="AF6" s="139">
        <v>0</v>
      </c>
      <c r="AG6" s="139">
        <v>0</v>
      </c>
    </row>
    <row r="7" spans="1:33">
      <c r="B7" s="1" t="s">
        <v>35</v>
      </c>
      <c r="C7" s="210" t="s">
        <v>291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3"/>
      <c r="O7" s="142">
        <v>0</v>
      </c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45"/>
      <c r="Y7" s="142">
        <v>0</v>
      </c>
      <c r="Z7" s="142">
        <v>0</v>
      </c>
      <c r="AA7" s="142">
        <v>0</v>
      </c>
      <c r="AB7" s="142">
        <v>0</v>
      </c>
      <c r="AC7" s="142">
        <v>0</v>
      </c>
      <c r="AD7" s="142">
        <v>0</v>
      </c>
      <c r="AE7" s="142">
        <v>0</v>
      </c>
      <c r="AF7" s="142">
        <v>0</v>
      </c>
      <c r="AG7" s="142">
        <v>0</v>
      </c>
    </row>
    <row r="8" spans="1:33">
      <c r="B8" s="1" t="s">
        <v>36</v>
      </c>
      <c r="C8" s="210" t="s">
        <v>292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3"/>
      <c r="O8" s="142">
        <v>0</v>
      </c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45"/>
      <c r="Y8" s="142">
        <v>0</v>
      </c>
      <c r="Z8" s="142">
        <v>0</v>
      </c>
      <c r="AA8" s="142">
        <v>0</v>
      </c>
      <c r="AB8" s="142">
        <v>0</v>
      </c>
      <c r="AC8" s="142">
        <v>0</v>
      </c>
      <c r="AD8" s="142">
        <v>0</v>
      </c>
      <c r="AE8" s="142">
        <v>0</v>
      </c>
      <c r="AF8" s="142">
        <v>0</v>
      </c>
      <c r="AG8" s="142">
        <v>0</v>
      </c>
    </row>
    <row r="9" spans="1:33" s="45" customFormat="1">
      <c r="A9" s="38"/>
      <c r="B9" s="29" t="s">
        <v>6</v>
      </c>
      <c r="C9" s="209" t="s">
        <v>293</v>
      </c>
      <c r="D9" s="139">
        <v>0</v>
      </c>
      <c r="E9" s="139">
        <v>0</v>
      </c>
      <c r="F9" s="139">
        <v>0</v>
      </c>
      <c r="G9" s="139">
        <v>0</v>
      </c>
      <c r="H9" s="139">
        <v>0</v>
      </c>
      <c r="I9" s="139">
        <v>0</v>
      </c>
      <c r="J9" s="139">
        <v>0</v>
      </c>
      <c r="K9" s="139">
        <v>0</v>
      </c>
      <c r="L9" s="139">
        <v>0</v>
      </c>
      <c r="M9" s="139">
        <v>0</v>
      </c>
      <c r="N9" s="146"/>
      <c r="O9" s="139">
        <v>0</v>
      </c>
      <c r="P9" s="139">
        <v>0</v>
      </c>
      <c r="Q9" s="139">
        <v>0</v>
      </c>
      <c r="R9" s="139">
        <v>0</v>
      </c>
      <c r="S9" s="139">
        <v>0</v>
      </c>
      <c r="T9" s="139">
        <v>0</v>
      </c>
      <c r="U9" s="139">
        <v>0</v>
      </c>
      <c r="V9" s="139">
        <v>0</v>
      </c>
      <c r="W9" s="139">
        <v>0</v>
      </c>
      <c r="X9" s="141"/>
      <c r="Y9" s="139">
        <v>0</v>
      </c>
      <c r="Z9" s="139">
        <v>0</v>
      </c>
      <c r="AA9" s="139">
        <v>0</v>
      </c>
      <c r="AB9" s="139">
        <v>0</v>
      </c>
      <c r="AC9" s="139">
        <v>0</v>
      </c>
      <c r="AD9" s="139">
        <v>0</v>
      </c>
      <c r="AE9" s="139">
        <v>0</v>
      </c>
      <c r="AF9" s="139">
        <v>0</v>
      </c>
      <c r="AG9" s="139">
        <v>0</v>
      </c>
    </row>
    <row r="10" spans="1:33" s="45" customFormat="1">
      <c r="A10" s="38"/>
      <c r="B10" s="31" t="s">
        <v>7</v>
      </c>
      <c r="C10" s="209" t="s">
        <v>294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46"/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41"/>
      <c r="Y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</row>
    <row r="11" spans="1:33">
      <c r="A11" s="50"/>
      <c r="B11" s="208" t="s">
        <v>40</v>
      </c>
      <c r="C11" s="219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3"/>
      <c r="O11" s="142">
        <v>0</v>
      </c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5"/>
      <c r="Y11" s="142">
        <v>0</v>
      </c>
      <c r="Z11" s="142">
        <v>0</v>
      </c>
      <c r="AA11" s="142">
        <v>0</v>
      </c>
      <c r="AB11" s="142">
        <v>0</v>
      </c>
      <c r="AC11" s="142">
        <v>0</v>
      </c>
      <c r="AD11" s="142">
        <v>0</v>
      </c>
      <c r="AE11" s="142">
        <v>0</v>
      </c>
      <c r="AF11" s="142">
        <v>0</v>
      </c>
      <c r="AG11" s="142">
        <v>0</v>
      </c>
    </row>
    <row r="12" spans="1:33">
      <c r="A12" s="50"/>
      <c r="B12" s="6" t="s">
        <v>41</v>
      </c>
      <c r="C12" s="219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3"/>
      <c r="O12" s="142">
        <v>0</v>
      </c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5"/>
      <c r="Y12" s="142">
        <v>0</v>
      </c>
      <c r="Z12" s="142">
        <v>0</v>
      </c>
      <c r="AA12" s="142">
        <v>0</v>
      </c>
      <c r="AB12" s="142">
        <v>0</v>
      </c>
      <c r="AC12" s="142">
        <v>0</v>
      </c>
      <c r="AD12" s="142">
        <v>0</v>
      </c>
      <c r="AE12" s="142">
        <v>0</v>
      </c>
      <c r="AF12" s="142">
        <v>0</v>
      </c>
      <c r="AG12" s="142">
        <v>0</v>
      </c>
    </row>
    <row r="13" spans="1:33">
      <c r="A13" s="50"/>
      <c r="B13" s="6" t="s">
        <v>42</v>
      </c>
      <c r="C13" s="219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3"/>
      <c r="O13" s="142">
        <v>0</v>
      </c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5"/>
      <c r="Y13" s="142">
        <v>0</v>
      </c>
      <c r="Z13" s="142">
        <v>0</v>
      </c>
      <c r="AA13" s="142">
        <v>0</v>
      </c>
      <c r="AB13" s="142">
        <v>0</v>
      </c>
      <c r="AC13" s="142">
        <v>0</v>
      </c>
      <c r="AD13" s="142">
        <v>0</v>
      </c>
      <c r="AE13" s="142">
        <v>0</v>
      </c>
      <c r="AF13" s="142">
        <v>0</v>
      </c>
      <c r="AG13" s="142">
        <v>0</v>
      </c>
    </row>
    <row r="14" spans="1:33">
      <c r="A14" s="50"/>
      <c r="B14" s="6" t="s">
        <v>43</v>
      </c>
      <c r="C14" s="219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3"/>
      <c r="O14" s="142">
        <v>0</v>
      </c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45"/>
      <c r="Y14" s="142">
        <v>0</v>
      </c>
      <c r="Z14" s="142">
        <v>0</v>
      </c>
      <c r="AA14" s="142">
        <v>0</v>
      </c>
      <c r="AB14" s="142">
        <v>0</v>
      </c>
      <c r="AC14" s="142">
        <v>0</v>
      </c>
      <c r="AD14" s="142">
        <v>0</v>
      </c>
      <c r="AE14" s="142">
        <v>0</v>
      </c>
      <c r="AF14" s="142">
        <v>0</v>
      </c>
      <c r="AG14" s="142">
        <v>0</v>
      </c>
    </row>
    <row r="15" spans="1:33">
      <c r="A15" s="50"/>
      <c r="B15" s="6" t="s">
        <v>44</v>
      </c>
      <c r="C15" s="219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3"/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5"/>
      <c r="Y15" s="142">
        <v>0</v>
      </c>
      <c r="Z15" s="142">
        <v>0</v>
      </c>
      <c r="AA15" s="142">
        <v>0</v>
      </c>
      <c r="AB15" s="142">
        <v>0</v>
      </c>
      <c r="AC15" s="142">
        <v>0</v>
      </c>
      <c r="AD15" s="142">
        <v>0</v>
      </c>
      <c r="AE15" s="142">
        <v>0</v>
      </c>
      <c r="AF15" s="142">
        <v>0</v>
      </c>
      <c r="AG15" s="142">
        <v>0</v>
      </c>
    </row>
    <row r="16" spans="1:33">
      <c r="A16" s="50"/>
      <c r="B16" s="7" t="s">
        <v>45</v>
      </c>
      <c r="C16" s="219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3"/>
      <c r="O16" s="142">
        <v>0</v>
      </c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5"/>
      <c r="Y16" s="142">
        <v>0</v>
      </c>
      <c r="Z16" s="142">
        <v>0</v>
      </c>
      <c r="AA16" s="142">
        <v>0</v>
      </c>
      <c r="AB16" s="142">
        <v>0</v>
      </c>
      <c r="AC16" s="142">
        <v>0</v>
      </c>
      <c r="AD16" s="142">
        <v>0</v>
      </c>
      <c r="AE16" s="142">
        <v>0</v>
      </c>
      <c r="AF16" s="142">
        <v>0</v>
      </c>
      <c r="AG16" s="142">
        <v>0</v>
      </c>
    </row>
    <row r="17" spans="1:33">
      <c r="A17" s="50"/>
      <c r="B17" s="7" t="s">
        <v>46</v>
      </c>
      <c r="C17" s="219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3"/>
      <c r="O17" s="142">
        <v>0</v>
      </c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5"/>
      <c r="Y17" s="142">
        <v>0</v>
      </c>
      <c r="Z17" s="142">
        <v>0</v>
      </c>
      <c r="AA17" s="142">
        <v>0</v>
      </c>
      <c r="AB17" s="142">
        <v>0</v>
      </c>
      <c r="AC17" s="142">
        <v>0</v>
      </c>
      <c r="AD17" s="142">
        <v>0</v>
      </c>
      <c r="AE17" s="142">
        <v>0</v>
      </c>
      <c r="AF17" s="142">
        <v>0</v>
      </c>
      <c r="AG17" s="142">
        <v>0</v>
      </c>
    </row>
    <row r="18" spans="1:33">
      <c r="A18" s="50"/>
      <c r="B18" s="6" t="s">
        <v>317</v>
      </c>
      <c r="C18" s="219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3"/>
      <c r="O18" s="142">
        <v>0</v>
      </c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5"/>
      <c r="Y18" s="142">
        <v>0</v>
      </c>
      <c r="Z18" s="142">
        <v>0</v>
      </c>
      <c r="AA18" s="142">
        <v>0</v>
      </c>
      <c r="AB18" s="142">
        <v>0</v>
      </c>
      <c r="AC18" s="142">
        <v>0</v>
      </c>
      <c r="AD18" s="142">
        <v>0</v>
      </c>
      <c r="AE18" s="142">
        <v>0</v>
      </c>
      <c r="AF18" s="142">
        <v>0</v>
      </c>
      <c r="AG18" s="142">
        <v>0</v>
      </c>
    </row>
    <row r="19" spans="1:33">
      <c r="A19" s="50"/>
      <c r="B19" s="6" t="s">
        <v>108</v>
      </c>
      <c r="C19" s="210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3"/>
      <c r="O19" s="142">
        <v>0</v>
      </c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5"/>
      <c r="Y19" s="142">
        <v>0</v>
      </c>
      <c r="Z19" s="142">
        <v>0</v>
      </c>
      <c r="AA19" s="142">
        <v>0</v>
      </c>
      <c r="AB19" s="142">
        <v>0</v>
      </c>
      <c r="AC19" s="142">
        <v>0</v>
      </c>
      <c r="AD19" s="142">
        <v>0</v>
      </c>
      <c r="AE19" s="142">
        <v>0</v>
      </c>
      <c r="AF19" s="142">
        <v>0</v>
      </c>
      <c r="AG19" s="142">
        <v>0</v>
      </c>
    </row>
    <row r="20" spans="1:33">
      <c r="A20" s="50"/>
      <c r="B20" s="6" t="s">
        <v>48</v>
      </c>
      <c r="C20" s="219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3"/>
      <c r="O20" s="142">
        <v>0</v>
      </c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5"/>
      <c r="Y20" s="142">
        <v>0</v>
      </c>
      <c r="Z20" s="142">
        <v>0</v>
      </c>
      <c r="AA20" s="142">
        <v>0</v>
      </c>
      <c r="AB20" s="142">
        <v>0</v>
      </c>
      <c r="AC20" s="142">
        <v>0</v>
      </c>
      <c r="AD20" s="142">
        <v>0</v>
      </c>
      <c r="AE20" s="142">
        <v>0</v>
      </c>
      <c r="AF20" s="142">
        <v>0</v>
      </c>
      <c r="AG20" s="142">
        <v>0</v>
      </c>
    </row>
    <row r="21" spans="1:33">
      <c r="A21" s="50"/>
      <c r="B21" s="6" t="s">
        <v>325</v>
      </c>
      <c r="C21" s="219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3"/>
      <c r="O21" s="142">
        <v>0</v>
      </c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5"/>
      <c r="Y21" s="142">
        <v>0</v>
      </c>
      <c r="Z21" s="142">
        <v>0</v>
      </c>
      <c r="AA21" s="142">
        <v>0</v>
      </c>
      <c r="AB21" s="142">
        <v>0</v>
      </c>
      <c r="AC21" s="142">
        <v>0</v>
      </c>
      <c r="AD21" s="142">
        <v>0</v>
      </c>
      <c r="AE21" s="142">
        <v>0</v>
      </c>
      <c r="AF21" s="142">
        <v>0</v>
      </c>
      <c r="AG21" s="142">
        <v>0</v>
      </c>
    </row>
    <row r="22" spans="1:33">
      <c r="A22" s="50"/>
      <c r="B22" s="8" t="s">
        <v>101</v>
      </c>
      <c r="C22" s="219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3"/>
      <c r="O22" s="142">
        <v>0</v>
      </c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5"/>
      <c r="Y22" s="142">
        <v>0</v>
      </c>
      <c r="Z22" s="142">
        <v>0</v>
      </c>
      <c r="AA22" s="142">
        <v>0</v>
      </c>
      <c r="AB22" s="142">
        <v>0</v>
      </c>
      <c r="AC22" s="142">
        <v>0</v>
      </c>
      <c r="AD22" s="142">
        <v>0</v>
      </c>
      <c r="AE22" s="142">
        <v>0</v>
      </c>
      <c r="AF22" s="142">
        <v>0</v>
      </c>
      <c r="AG22" s="142">
        <v>0</v>
      </c>
    </row>
    <row r="23" spans="1:33" s="45" customFormat="1">
      <c r="A23" s="38"/>
      <c r="B23" s="31" t="s">
        <v>8</v>
      </c>
      <c r="C23" s="209" t="s">
        <v>295</v>
      </c>
      <c r="D23" s="139">
        <v>0</v>
      </c>
      <c r="E23" s="139">
        <v>0</v>
      </c>
      <c r="F23" s="139">
        <v>0</v>
      </c>
      <c r="G23" s="139">
        <v>0</v>
      </c>
      <c r="H23" s="139">
        <v>0</v>
      </c>
      <c r="I23" s="139">
        <v>0</v>
      </c>
      <c r="J23" s="139">
        <v>0</v>
      </c>
      <c r="K23" s="139">
        <v>0</v>
      </c>
      <c r="L23" s="139">
        <v>0</v>
      </c>
      <c r="M23" s="139">
        <v>0</v>
      </c>
      <c r="N23" s="146"/>
      <c r="O23" s="139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0</v>
      </c>
      <c r="W23" s="139">
        <v>0</v>
      </c>
      <c r="X23" s="141"/>
      <c r="Y23" s="139">
        <v>0</v>
      </c>
      <c r="Z23" s="139">
        <v>0</v>
      </c>
      <c r="AA23" s="139">
        <v>0</v>
      </c>
      <c r="AB23" s="139">
        <v>0</v>
      </c>
      <c r="AC23" s="139">
        <v>0</v>
      </c>
      <c r="AD23" s="139">
        <v>0</v>
      </c>
      <c r="AE23" s="139">
        <v>0</v>
      </c>
      <c r="AF23" s="139">
        <v>0</v>
      </c>
      <c r="AG23" s="139">
        <v>0</v>
      </c>
    </row>
    <row r="24" spans="1:33">
      <c r="B24" s="208" t="s">
        <v>40</v>
      </c>
      <c r="C24" s="219"/>
      <c r="D24" s="142">
        <v>0</v>
      </c>
      <c r="E24" s="142">
        <v>0</v>
      </c>
      <c r="F24" s="142">
        <v>0</v>
      </c>
      <c r="G24" s="142">
        <v>0</v>
      </c>
      <c r="H24" s="142">
        <v>0</v>
      </c>
      <c r="I24" s="142">
        <v>0</v>
      </c>
      <c r="J24" s="142">
        <v>0</v>
      </c>
      <c r="K24" s="142">
        <v>0</v>
      </c>
      <c r="L24" s="142">
        <v>0</v>
      </c>
      <c r="M24" s="142">
        <v>0</v>
      </c>
      <c r="N24" s="143"/>
      <c r="O24" s="142">
        <v>0</v>
      </c>
      <c r="P24" s="142">
        <v>0</v>
      </c>
      <c r="Q24" s="142">
        <v>0</v>
      </c>
      <c r="R24" s="142">
        <v>0</v>
      </c>
      <c r="S24" s="142">
        <v>0</v>
      </c>
      <c r="T24" s="142">
        <v>0</v>
      </c>
      <c r="U24" s="142">
        <v>0</v>
      </c>
      <c r="V24" s="142">
        <v>0</v>
      </c>
      <c r="W24" s="142">
        <v>0</v>
      </c>
      <c r="X24" s="145"/>
      <c r="Y24" s="142">
        <v>0</v>
      </c>
      <c r="Z24" s="142">
        <v>0</v>
      </c>
      <c r="AA24" s="142">
        <v>0</v>
      </c>
      <c r="AB24" s="142">
        <v>0</v>
      </c>
      <c r="AC24" s="142">
        <v>0</v>
      </c>
      <c r="AD24" s="142">
        <v>0</v>
      </c>
      <c r="AE24" s="142">
        <v>0</v>
      </c>
      <c r="AF24" s="142">
        <v>0</v>
      </c>
      <c r="AG24" s="142">
        <v>0</v>
      </c>
    </row>
    <row r="25" spans="1:33">
      <c r="B25" s="6" t="s">
        <v>41</v>
      </c>
      <c r="C25" s="219"/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3"/>
      <c r="O25" s="142">
        <v>0</v>
      </c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5"/>
      <c r="Y25" s="142">
        <v>0</v>
      </c>
      <c r="Z25" s="142">
        <v>0</v>
      </c>
      <c r="AA25" s="142">
        <v>0</v>
      </c>
      <c r="AB25" s="142">
        <v>0</v>
      </c>
      <c r="AC25" s="142">
        <v>0</v>
      </c>
      <c r="AD25" s="142">
        <v>0</v>
      </c>
      <c r="AE25" s="142">
        <v>0</v>
      </c>
      <c r="AF25" s="142">
        <v>0</v>
      </c>
      <c r="AG25" s="142">
        <v>0</v>
      </c>
    </row>
    <row r="26" spans="1:33">
      <c r="B26" s="6" t="s">
        <v>42</v>
      </c>
      <c r="C26" s="219"/>
      <c r="D26" s="142">
        <v>0</v>
      </c>
      <c r="E26" s="142">
        <v>0</v>
      </c>
      <c r="F26" s="142">
        <v>0</v>
      </c>
      <c r="G26" s="142">
        <v>0</v>
      </c>
      <c r="H26" s="142">
        <v>0</v>
      </c>
      <c r="I26" s="142">
        <v>0</v>
      </c>
      <c r="J26" s="142">
        <v>0</v>
      </c>
      <c r="K26" s="142">
        <v>0</v>
      </c>
      <c r="L26" s="142">
        <v>0</v>
      </c>
      <c r="M26" s="142">
        <v>0</v>
      </c>
      <c r="N26" s="143"/>
      <c r="O26" s="142">
        <v>0</v>
      </c>
      <c r="P26" s="142">
        <v>0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0</v>
      </c>
      <c r="W26" s="142">
        <v>0</v>
      </c>
      <c r="X26" s="145"/>
      <c r="Y26" s="142">
        <v>0</v>
      </c>
      <c r="Z26" s="142">
        <v>0</v>
      </c>
      <c r="AA26" s="142">
        <v>0</v>
      </c>
      <c r="AB26" s="142">
        <v>0</v>
      </c>
      <c r="AC26" s="142">
        <v>0</v>
      </c>
      <c r="AD26" s="142">
        <v>0</v>
      </c>
      <c r="AE26" s="142">
        <v>0</v>
      </c>
      <c r="AF26" s="142">
        <v>0</v>
      </c>
      <c r="AG26" s="142">
        <v>0</v>
      </c>
    </row>
    <row r="27" spans="1:33">
      <c r="B27" s="6" t="s">
        <v>43</v>
      </c>
      <c r="C27" s="219"/>
      <c r="D27" s="142">
        <v>0</v>
      </c>
      <c r="E27" s="142">
        <v>0</v>
      </c>
      <c r="F27" s="142">
        <v>0</v>
      </c>
      <c r="G27" s="142">
        <v>0</v>
      </c>
      <c r="H27" s="142">
        <v>0</v>
      </c>
      <c r="I27" s="142">
        <v>0</v>
      </c>
      <c r="J27" s="142">
        <v>0</v>
      </c>
      <c r="K27" s="142">
        <v>0</v>
      </c>
      <c r="L27" s="142">
        <v>0</v>
      </c>
      <c r="M27" s="142">
        <v>0</v>
      </c>
      <c r="N27" s="143"/>
      <c r="O27" s="142">
        <v>0</v>
      </c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0</v>
      </c>
      <c r="W27" s="142">
        <v>0</v>
      </c>
      <c r="X27" s="145"/>
      <c r="Y27" s="142">
        <v>0</v>
      </c>
      <c r="Z27" s="142">
        <v>0</v>
      </c>
      <c r="AA27" s="142">
        <v>0</v>
      </c>
      <c r="AB27" s="142">
        <v>0</v>
      </c>
      <c r="AC27" s="142">
        <v>0</v>
      </c>
      <c r="AD27" s="142">
        <v>0</v>
      </c>
      <c r="AE27" s="142">
        <v>0</v>
      </c>
      <c r="AF27" s="142">
        <v>0</v>
      </c>
      <c r="AG27" s="142">
        <v>0</v>
      </c>
    </row>
    <row r="28" spans="1:33">
      <c r="B28" s="6" t="s">
        <v>44</v>
      </c>
      <c r="C28" s="219"/>
      <c r="D28" s="142">
        <v>0</v>
      </c>
      <c r="E28" s="142">
        <v>0</v>
      </c>
      <c r="F28" s="142">
        <v>0</v>
      </c>
      <c r="G28" s="142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3"/>
      <c r="O28" s="142">
        <v>0</v>
      </c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45"/>
      <c r="Y28" s="142">
        <v>0</v>
      </c>
      <c r="Z28" s="142">
        <v>0</v>
      </c>
      <c r="AA28" s="142">
        <v>0</v>
      </c>
      <c r="AB28" s="142">
        <v>0</v>
      </c>
      <c r="AC28" s="142">
        <v>0</v>
      </c>
      <c r="AD28" s="142">
        <v>0</v>
      </c>
      <c r="AE28" s="142">
        <v>0</v>
      </c>
      <c r="AF28" s="142">
        <v>0</v>
      </c>
      <c r="AG28" s="142">
        <v>0</v>
      </c>
    </row>
    <row r="29" spans="1:33">
      <c r="B29" s="7" t="s">
        <v>45</v>
      </c>
      <c r="C29" s="219"/>
      <c r="D29" s="142"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3"/>
      <c r="O29" s="142">
        <v>0</v>
      </c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5"/>
      <c r="Y29" s="142">
        <v>0</v>
      </c>
      <c r="Z29" s="142">
        <v>0</v>
      </c>
      <c r="AA29" s="142">
        <v>0</v>
      </c>
      <c r="AB29" s="142">
        <v>0</v>
      </c>
      <c r="AC29" s="142">
        <v>0</v>
      </c>
      <c r="AD29" s="142">
        <v>0</v>
      </c>
      <c r="AE29" s="142">
        <v>0</v>
      </c>
      <c r="AF29" s="142">
        <v>0</v>
      </c>
      <c r="AG29" s="142">
        <v>0</v>
      </c>
    </row>
    <row r="30" spans="1:33">
      <c r="B30" s="7" t="s">
        <v>46</v>
      </c>
      <c r="C30" s="219"/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3"/>
      <c r="O30" s="142">
        <v>0</v>
      </c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5"/>
      <c r="Y30" s="142">
        <v>0</v>
      </c>
      <c r="Z30" s="142">
        <v>0</v>
      </c>
      <c r="AA30" s="142">
        <v>0</v>
      </c>
      <c r="AB30" s="142">
        <v>0</v>
      </c>
      <c r="AC30" s="142">
        <v>0</v>
      </c>
      <c r="AD30" s="142">
        <v>0</v>
      </c>
      <c r="AE30" s="142">
        <v>0</v>
      </c>
      <c r="AF30" s="142">
        <v>0</v>
      </c>
      <c r="AG30" s="142">
        <v>0</v>
      </c>
    </row>
    <row r="31" spans="1:33">
      <c r="B31" s="6" t="s">
        <v>317</v>
      </c>
      <c r="C31" s="219"/>
      <c r="D31" s="142">
        <v>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3"/>
      <c r="O31" s="142">
        <v>0</v>
      </c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45"/>
      <c r="Y31" s="142">
        <v>0</v>
      </c>
      <c r="Z31" s="142">
        <v>0</v>
      </c>
      <c r="AA31" s="142">
        <v>0</v>
      </c>
      <c r="AB31" s="142">
        <v>0</v>
      </c>
      <c r="AC31" s="142">
        <v>0</v>
      </c>
      <c r="AD31" s="142">
        <v>0</v>
      </c>
      <c r="AE31" s="142">
        <v>0</v>
      </c>
      <c r="AF31" s="142">
        <v>0</v>
      </c>
      <c r="AG31" s="142">
        <v>0</v>
      </c>
    </row>
    <row r="32" spans="1:33">
      <c r="B32" s="6" t="s">
        <v>108</v>
      </c>
      <c r="C32" s="219"/>
      <c r="D32" s="142">
        <v>0</v>
      </c>
      <c r="E32" s="142">
        <v>0</v>
      </c>
      <c r="F32" s="142">
        <v>0</v>
      </c>
      <c r="G32" s="142">
        <v>0</v>
      </c>
      <c r="H32" s="142">
        <v>0</v>
      </c>
      <c r="I32" s="142">
        <v>0</v>
      </c>
      <c r="J32" s="142">
        <v>0</v>
      </c>
      <c r="K32" s="142">
        <v>0</v>
      </c>
      <c r="L32" s="142">
        <v>0</v>
      </c>
      <c r="M32" s="142">
        <v>0</v>
      </c>
      <c r="N32" s="143"/>
      <c r="O32" s="142">
        <v>0</v>
      </c>
      <c r="P32" s="142">
        <v>0</v>
      </c>
      <c r="Q32" s="142">
        <v>0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45"/>
      <c r="Y32" s="142">
        <v>0</v>
      </c>
      <c r="Z32" s="142">
        <v>0</v>
      </c>
      <c r="AA32" s="142">
        <v>0</v>
      </c>
      <c r="AB32" s="142">
        <v>0</v>
      </c>
      <c r="AC32" s="142">
        <v>0</v>
      </c>
      <c r="AD32" s="142">
        <v>0</v>
      </c>
      <c r="AE32" s="142">
        <v>0</v>
      </c>
      <c r="AF32" s="142">
        <v>0</v>
      </c>
      <c r="AG32" s="142">
        <v>0</v>
      </c>
    </row>
    <row r="33" spans="1:33">
      <c r="B33" s="6" t="s">
        <v>48</v>
      </c>
      <c r="C33" s="219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3"/>
      <c r="O33" s="142">
        <v>0</v>
      </c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5"/>
      <c r="Y33" s="142">
        <v>0</v>
      </c>
      <c r="Z33" s="142">
        <v>0</v>
      </c>
      <c r="AA33" s="142">
        <v>0</v>
      </c>
      <c r="AB33" s="142">
        <v>0</v>
      </c>
      <c r="AC33" s="142">
        <v>0</v>
      </c>
      <c r="AD33" s="142">
        <v>0</v>
      </c>
      <c r="AE33" s="142">
        <v>0</v>
      </c>
      <c r="AF33" s="142">
        <v>0</v>
      </c>
      <c r="AG33" s="142">
        <v>0</v>
      </c>
    </row>
    <row r="34" spans="1:33">
      <c r="B34" s="6" t="s">
        <v>325</v>
      </c>
      <c r="C34" s="219"/>
      <c r="D34" s="142">
        <v>0</v>
      </c>
      <c r="E34" s="142">
        <v>0</v>
      </c>
      <c r="F34" s="142">
        <v>0</v>
      </c>
      <c r="G34" s="142">
        <v>0</v>
      </c>
      <c r="H34" s="142">
        <v>0</v>
      </c>
      <c r="I34" s="142">
        <v>0</v>
      </c>
      <c r="J34" s="142">
        <v>0</v>
      </c>
      <c r="K34" s="142">
        <v>0</v>
      </c>
      <c r="L34" s="142">
        <v>0</v>
      </c>
      <c r="M34" s="142">
        <v>0</v>
      </c>
      <c r="N34" s="143"/>
      <c r="O34" s="142">
        <v>0</v>
      </c>
      <c r="P34" s="142">
        <v>0</v>
      </c>
      <c r="Q34" s="142">
        <v>0</v>
      </c>
      <c r="R34" s="142">
        <v>0</v>
      </c>
      <c r="S34" s="142">
        <v>0</v>
      </c>
      <c r="T34" s="142">
        <v>0</v>
      </c>
      <c r="U34" s="142">
        <v>0</v>
      </c>
      <c r="V34" s="142">
        <v>0</v>
      </c>
      <c r="W34" s="142">
        <v>0</v>
      </c>
      <c r="X34" s="145"/>
      <c r="Y34" s="142">
        <v>0</v>
      </c>
      <c r="Z34" s="142">
        <v>0</v>
      </c>
      <c r="AA34" s="142">
        <v>0</v>
      </c>
      <c r="AB34" s="142">
        <v>0</v>
      </c>
      <c r="AC34" s="142">
        <v>0</v>
      </c>
      <c r="AD34" s="142">
        <v>0</v>
      </c>
      <c r="AE34" s="142">
        <v>0</v>
      </c>
      <c r="AF34" s="142">
        <v>0</v>
      </c>
      <c r="AG34" s="142">
        <v>0</v>
      </c>
    </row>
    <row r="35" spans="1:33">
      <c r="B35" s="8" t="s">
        <v>101</v>
      </c>
      <c r="C35" s="219"/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142">
        <v>0</v>
      </c>
      <c r="L35" s="142">
        <v>0</v>
      </c>
      <c r="M35" s="142">
        <v>0</v>
      </c>
      <c r="N35" s="143"/>
      <c r="O35" s="142">
        <v>0</v>
      </c>
      <c r="P35" s="142">
        <v>0</v>
      </c>
      <c r="Q35" s="142">
        <v>0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45"/>
      <c r="Y35" s="142">
        <v>0</v>
      </c>
      <c r="Z35" s="142">
        <v>0</v>
      </c>
      <c r="AA35" s="142">
        <v>0</v>
      </c>
      <c r="AB35" s="142">
        <v>0</v>
      </c>
      <c r="AC35" s="142">
        <v>0</v>
      </c>
      <c r="AD35" s="142">
        <v>0</v>
      </c>
      <c r="AE35" s="142">
        <v>0</v>
      </c>
      <c r="AF35" s="142">
        <v>0</v>
      </c>
      <c r="AG35" s="142">
        <v>0</v>
      </c>
    </row>
    <row r="36" spans="1:33" s="45" customFormat="1">
      <c r="A36" s="38"/>
      <c r="B36" s="29" t="s">
        <v>9</v>
      </c>
      <c r="C36" s="209" t="s">
        <v>296</v>
      </c>
      <c r="D36" s="139">
        <v>0</v>
      </c>
      <c r="E36" s="139">
        <v>0</v>
      </c>
      <c r="F36" s="139">
        <v>0</v>
      </c>
      <c r="G36" s="139">
        <v>0</v>
      </c>
      <c r="H36" s="139">
        <v>0</v>
      </c>
      <c r="I36" s="139">
        <v>0</v>
      </c>
      <c r="J36" s="139">
        <v>0</v>
      </c>
      <c r="K36" s="139">
        <v>0</v>
      </c>
      <c r="L36" s="139">
        <v>0</v>
      </c>
      <c r="M36" s="139">
        <v>0</v>
      </c>
      <c r="N36" s="146"/>
      <c r="O36" s="139">
        <v>0</v>
      </c>
      <c r="P36" s="139">
        <v>0</v>
      </c>
      <c r="Q36" s="139">
        <v>0</v>
      </c>
      <c r="R36" s="139">
        <v>0</v>
      </c>
      <c r="S36" s="139">
        <v>0</v>
      </c>
      <c r="T36" s="139">
        <v>0</v>
      </c>
      <c r="U36" s="139">
        <v>0</v>
      </c>
      <c r="V36" s="139">
        <v>0</v>
      </c>
      <c r="W36" s="139">
        <v>0</v>
      </c>
      <c r="X36" s="141"/>
      <c r="Y36" s="139">
        <v>0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</row>
    <row r="37" spans="1:33">
      <c r="B37" s="208" t="s">
        <v>40</v>
      </c>
      <c r="C37" s="219"/>
      <c r="D37" s="142">
        <v>0</v>
      </c>
      <c r="E37" s="142">
        <v>0</v>
      </c>
      <c r="F37" s="142">
        <v>0</v>
      </c>
      <c r="G37" s="142">
        <v>0</v>
      </c>
      <c r="H37" s="142">
        <v>0</v>
      </c>
      <c r="I37" s="142">
        <v>0</v>
      </c>
      <c r="J37" s="142">
        <v>0</v>
      </c>
      <c r="K37" s="142">
        <v>0</v>
      </c>
      <c r="L37" s="142">
        <v>0</v>
      </c>
      <c r="M37" s="142">
        <v>0</v>
      </c>
      <c r="N37" s="143"/>
      <c r="O37" s="142">
        <v>0</v>
      </c>
      <c r="P37" s="142">
        <v>0</v>
      </c>
      <c r="Q37" s="142">
        <v>0</v>
      </c>
      <c r="R37" s="142">
        <v>0</v>
      </c>
      <c r="S37" s="142">
        <v>0</v>
      </c>
      <c r="T37" s="142">
        <v>0</v>
      </c>
      <c r="U37" s="142">
        <v>0</v>
      </c>
      <c r="V37" s="142">
        <v>0</v>
      </c>
      <c r="W37" s="142">
        <v>0</v>
      </c>
      <c r="X37" s="145"/>
      <c r="Y37" s="142">
        <v>0</v>
      </c>
      <c r="Z37" s="142">
        <v>0</v>
      </c>
      <c r="AA37" s="142">
        <v>0</v>
      </c>
      <c r="AB37" s="142">
        <v>0</v>
      </c>
      <c r="AC37" s="142">
        <v>0</v>
      </c>
      <c r="AD37" s="142">
        <v>0</v>
      </c>
      <c r="AE37" s="142">
        <v>0</v>
      </c>
      <c r="AF37" s="142">
        <v>0</v>
      </c>
      <c r="AG37" s="142">
        <v>0</v>
      </c>
    </row>
    <row r="38" spans="1:33">
      <c r="B38" s="6" t="s">
        <v>41</v>
      </c>
      <c r="C38" s="219"/>
      <c r="D38" s="142">
        <v>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0</v>
      </c>
      <c r="K38" s="142">
        <v>0</v>
      </c>
      <c r="L38" s="142">
        <v>0</v>
      </c>
      <c r="M38" s="142">
        <v>0</v>
      </c>
      <c r="N38" s="143"/>
      <c r="O38" s="142">
        <v>0</v>
      </c>
      <c r="P38" s="142">
        <v>0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45"/>
      <c r="Y38" s="142">
        <v>0</v>
      </c>
      <c r="Z38" s="142">
        <v>0</v>
      </c>
      <c r="AA38" s="142">
        <v>0</v>
      </c>
      <c r="AB38" s="142">
        <v>0</v>
      </c>
      <c r="AC38" s="142">
        <v>0</v>
      </c>
      <c r="AD38" s="142">
        <v>0</v>
      </c>
      <c r="AE38" s="142">
        <v>0</v>
      </c>
      <c r="AF38" s="142">
        <v>0</v>
      </c>
      <c r="AG38" s="142">
        <v>0</v>
      </c>
    </row>
    <row r="39" spans="1:33">
      <c r="B39" s="6" t="s">
        <v>42</v>
      </c>
      <c r="C39" s="219"/>
      <c r="D39" s="142">
        <v>0</v>
      </c>
      <c r="E39" s="142">
        <v>0</v>
      </c>
      <c r="F39" s="142">
        <v>0</v>
      </c>
      <c r="G39" s="142">
        <v>0</v>
      </c>
      <c r="H39" s="142">
        <v>0</v>
      </c>
      <c r="I39" s="142">
        <v>0</v>
      </c>
      <c r="J39" s="142">
        <v>0</v>
      </c>
      <c r="K39" s="142">
        <v>0</v>
      </c>
      <c r="L39" s="142">
        <v>0</v>
      </c>
      <c r="M39" s="142">
        <v>0</v>
      </c>
      <c r="N39" s="143"/>
      <c r="O39" s="142">
        <v>0</v>
      </c>
      <c r="P39" s="142">
        <v>0</v>
      </c>
      <c r="Q39" s="142">
        <v>0</v>
      </c>
      <c r="R39" s="142">
        <v>0</v>
      </c>
      <c r="S39" s="142">
        <v>0</v>
      </c>
      <c r="T39" s="142">
        <v>0</v>
      </c>
      <c r="U39" s="142">
        <v>0</v>
      </c>
      <c r="V39" s="142">
        <v>0</v>
      </c>
      <c r="W39" s="142">
        <v>0</v>
      </c>
      <c r="X39" s="145"/>
      <c r="Y39" s="142">
        <v>0</v>
      </c>
      <c r="Z39" s="142">
        <v>0</v>
      </c>
      <c r="AA39" s="142">
        <v>0</v>
      </c>
      <c r="AB39" s="142">
        <v>0</v>
      </c>
      <c r="AC39" s="142">
        <v>0</v>
      </c>
      <c r="AD39" s="142">
        <v>0</v>
      </c>
      <c r="AE39" s="142">
        <v>0</v>
      </c>
      <c r="AF39" s="142">
        <v>0</v>
      </c>
      <c r="AG39" s="142">
        <v>0</v>
      </c>
    </row>
    <row r="40" spans="1:33">
      <c r="B40" s="6" t="s">
        <v>43</v>
      </c>
      <c r="C40" s="219"/>
      <c r="D40" s="142">
        <v>0</v>
      </c>
      <c r="E40" s="142">
        <v>0</v>
      </c>
      <c r="F40" s="142">
        <v>0</v>
      </c>
      <c r="G40" s="142">
        <v>0</v>
      </c>
      <c r="H40" s="142">
        <v>0</v>
      </c>
      <c r="I40" s="142">
        <v>0</v>
      </c>
      <c r="J40" s="142">
        <v>0</v>
      </c>
      <c r="K40" s="142">
        <v>0</v>
      </c>
      <c r="L40" s="142">
        <v>0</v>
      </c>
      <c r="M40" s="142">
        <v>0</v>
      </c>
      <c r="N40" s="143"/>
      <c r="O40" s="142">
        <v>0</v>
      </c>
      <c r="P40" s="142">
        <v>0</v>
      </c>
      <c r="Q40" s="142">
        <v>0</v>
      </c>
      <c r="R40" s="142">
        <v>0</v>
      </c>
      <c r="S40" s="142">
        <v>0</v>
      </c>
      <c r="T40" s="142">
        <v>0</v>
      </c>
      <c r="U40" s="142">
        <v>0</v>
      </c>
      <c r="V40" s="142">
        <v>0</v>
      </c>
      <c r="W40" s="142">
        <v>0</v>
      </c>
      <c r="X40" s="145"/>
      <c r="Y40" s="142">
        <v>0</v>
      </c>
      <c r="Z40" s="142">
        <v>0</v>
      </c>
      <c r="AA40" s="142">
        <v>0</v>
      </c>
      <c r="AB40" s="142">
        <v>0</v>
      </c>
      <c r="AC40" s="142">
        <v>0</v>
      </c>
      <c r="AD40" s="142">
        <v>0</v>
      </c>
      <c r="AE40" s="142">
        <v>0</v>
      </c>
      <c r="AF40" s="142">
        <v>0</v>
      </c>
      <c r="AG40" s="142">
        <v>0</v>
      </c>
    </row>
    <row r="41" spans="1:33">
      <c r="B41" s="6" t="s">
        <v>44</v>
      </c>
      <c r="C41" s="219"/>
      <c r="D41" s="142">
        <v>0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142">
        <v>0</v>
      </c>
      <c r="K41" s="142">
        <v>0</v>
      </c>
      <c r="L41" s="142">
        <v>0</v>
      </c>
      <c r="M41" s="142">
        <v>0</v>
      </c>
      <c r="N41" s="143"/>
      <c r="O41" s="142">
        <v>0</v>
      </c>
      <c r="P41" s="142">
        <v>0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  <c r="V41" s="142">
        <v>0</v>
      </c>
      <c r="W41" s="142">
        <v>0</v>
      </c>
      <c r="X41" s="145"/>
      <c r="Y41" s="142">
        <v>0</v>
      </c>
      <c r="Z41" s="142">
        <v>0</v>
      </c>
      <c r="AA41" s="142">
        <v>0</v>
      </c>
      <c r="AB41" s="142">
        <v>0</v>
      </c>
      <c r="AC41" s="142">
        <v>0</v>
      </c>
      <c r="AD41" s="142">
        <v>0</v>
      </c>
      <c r="AE41" s="142">
        <v>0</v>
      </c>
      <c r="AF41" s="142">
        <v>0</v>
      </c>
      <c r="AG41" s="142">
        <v>0</v>
      </c>
    </row>
    <row r="42" spans="1:33">
      <c r="B42" s="7" t="s">
        <v>45</v>
      </c>
      <c r="C42" s="219"/>
      <c r="D42" s="142">
        <v>0</v>
      </c>
      <c r="E42" s="142">
        <v>0</v>
      </c>
      <c r="F42" s="142">
        <v>0</v>
      </c>
      <c r="G42" s="142">
        <v>0</v>
      </c>
      <c r="H42" s="142">
        <v>0</v>
      </c>
      <c r="I42" s="142">
        <v>0</v>
      </c>
      <c r="J42" s="142">
        <v>0</v>
      </c>
      <c r="K42" s="142">
        <v>0</v>
      </c>
      <c r="L42" s="142">
        <v>0</v>
      </c>
      <c r="M42" s="142">
        <v>0</v>
      </c>
      <c r="N42" s="143"/>
      <c r="O42" s="142">
        <v>0</v>
      </c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45"/>
      <c r="Y42" s="142">
        <v>0</v>
      </c>
      <c r="Z42" s="142">
        <v>0</v>
      </c>
      <c r="AA42" s="142">
        <v>0</v>
      </c>
      <c r="AB42" s="142">
        <v>0</v>
      </c>
      <c r="AC42" s="142">
        <v>0</v>
      </c>
      <c r="AD42" s="142">
        <v>0</v>
      </c>
      <c r="AE42" s="142">
        <v>0</v>
      </c>
      <c r="AF42" s="142">
        <v>0</v>
      </c>
      <c r="AG42" s="142">
        <v>0</v>
      </c>
    </row>
    <row r="43" spans="1:33">
      <c r="B43" s="7" t="s">
        <v>46</v>
      </c>
      <c r="C43" s="219"/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3"/>
      <c r="O43" s="142">
        <v>0</v>
      </c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45"/>
      <c r="Y43" s="142">
        <v>0</v>
      </c>
      <c r="Z43" s="142">
        <v>0</v>
      </c>
      <c r="AA43" s="142">
        <v>0</v>
      </c>
      <c r="AB43" s="142">
        <v>0</v>
      </c>
      <c r="AC43" s="142">
        <v>0</v>
      </c>
      <c r="AD43" s="142">
        <v>0</v>
      </c>
      <c r="AE43" s="142">
        <v>0</v>
      </c>
      <c r="AF43" s="142">
        <v>0</v>
      </c>
      <c r="AG43" s="142">
        <v>0</v>
      </c>
    </row>
    <row r="44" spans="1:33">
      <c r="B44" s="6" t="s">
        <v>317</v>
      </c>
      <c r="C44" s="219"/>
      <c r="D44" s="142">
        <v>0</v>
      </c>
      <c r="E44" s="142">
        <v>0</v>
      </c>
      <c r="F44" s="142">
        <v>0</v>
      </c>
      <c r="G44" s="142">
        <v>0</v>
      </c>
      <c r="H44" s="142">
        <v>0</v>
      </c>
      <c r="I44" s="142">
        <v>0</v>
      </c>
      <c r="J44" s="142">
        <v>0</v>
      </c>
      <c r="K44" s="142">
        <v>0</v>
      </c>
      <c r="L44" s="142">
        <v>0</v>
      </c>
      <c r="M44" s="142">
        <v>0</v>
      </c>
      <c r="N44" s="143"/>
      <c r="O44" s="142">
        <v>0</v>
      </c>
      <c r="P44" s="142">
        <v>0</v>
      </c>
      <c r="Q44" s="142">
        <v>0</v>
      </c>
      <c r="R44" s="142">
        <v>0</v>
      </c>
      <c r="S44" s="142">
        <v>0</v>
      </c>
      <c r="T44" s="142">
        <v>0</v>
      </c>
      <c r="U44" s="142">
        <v>0</v>
      </c>
      <c r="V44" s="142">
        <v>0</v>
      </c>
      <c r="W44" s="142">
        <v>0</v>
      </c>
      <c r="X44" s="145"/>
      <c r="Y44" s="142">
        <v>0</v>
      </c>
      <c r="Z44" s="142">
        <v>0</v>
      </c>
      <c r="AA44" s="142">
        <v>0</v>
      </c>
      <c r="AB44" s="142">
        <v>0</v>
      </c>
      <c r="AC44" s="142">
        <v>0</v>
      </c>
      <c r="AD44" s="142">
        <v>0</v>
      </c>
      <c r="AE44" s="142">
        <v>0</v>
      </c>
      <c r="AF44" s="142">
        <v>0</v>
      </c>
      <c r="AG44" s="142">
        <v>0</v>
      </c>
    </row>
    <row r="45" spans="1:33">
      <c r="B45" s="6" t="s">
        <v>108</v>
      </c>
      <c r="C45" s="219"/>
      <c r="D45" s="142">
        <v>0</v>
      </c>
      <c r="E45" s="142">
        <v>0</v>
      </c>
      <c r="F45" s="142">
        <v>0</v>
      </c>
      <c r="G45" s="142">
        <v>0</v>
      </c>
      <c r="H45" s="142">
        <v>0</v>
      </c>
      <c r="I45" s="142">
        <v>0</v>
      </c>
      <c r="J45" s="142">
        <v>0</v>
      </c>
      <c r="K45" s="142">
        <v>0</v>
      </c>
      <c r="L45" s="142">
        <v>0</v>
      </c>
      <c r="M45" s="142">
        <v>0</v>
      </c>
      <c r="N45" s="143"/>
      <c r="O45" s="142">
        <v>0</v>
      </c>
      <c r="P45" s="142">
        <v>0</v>
      </c>
      <c r="Q45" s="142">
        <v>0</v>
      </c>
      <c r="R45" s="142">
        <v>0</v>
      </c>
      <c r="S45" s="142">
        <v>0</v>
      </c>
      <c r="T45" s="142">
        <v>0</v>
      </c>
      <c r="U45" s="142">
        <v>0</v>
      </c>
      <c r="V45" s="142">
        <v>0</v>
      </c>
      <c r="W45" s="142">
        <v>0</v>
      </c>
      <c r="X45" s="145"/>
      <c r="Y45" s="142">
        <v>0</v>
      </c>
      <c r="Z45" s="142">
        <v>0</v>
      </c>
      <c r="AA45" s="142">
        <v>0</v>
      </c>
      <c r="AB45" s="142">
        <v>0</v>
      </c>
      <c r="AC45" s="142">
        <v>0</v>
      </c>
      <c r="AD45" s="142">
        <v>0</v>
      </c>
      <c r="AE45" s="142">
        <v>0</v>
      </c>
      <c r="AF45" s="142">
        <v>0</v>
      </c>
      <c r="AG45" s="142">
        <v>0</v>
      </c>
    </row>
    <row r="46" spans="1:33">
      <c r="B46" s="6" t="s">
        <v>48</v>
      </c>
      <c r="C46" s="219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3"/>
      <c r="O46" s="142">
        <v>0</v>
      </c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5"/>
      <c r="Y46" s="142">
        <v>0</v>
      </c>
      <c r="Z46" s="142">
        <v>0</v>
      </c>
      <c r="AA46" s="142">
        <v>0</v>
      </c>
      <c r="AB46" s="142">
        <v>0</v>
      </c>
      <c r="AC46" s="142">
        <v>0</v>
      </c>
      <c r="AD46" s="142">
        <v>0</v>
      </c>
      <c r="AE46" s="142">
        <v>0</v>
      </c>
      <c r="AF46" s="142">
        <v>0</v>
      </c>
      <c r="AG46" s="142">
        <v>0</v>
      </c>
    </row>
    <row r="47" spans="1:33">
      <c r="B47" s="6" t="s">
        <v>325</v>
      </c>
      <c r="C47" s="219"/>
      <c r="D47" s="142">
        <v>0</v>
      </c>
      <c r="E47" s="142">
        <v>0</v>
      </c>
      <c r="F47" s="142">
        <v>0</v>
      </c>
      <c r="G47" s="142">
        <v>0</v>
      </c>
      <c r="H47" s="142">
        <v>0</v>
      </c>
      <c r="I47" s="142">
        <v>0</v>
      </c>
      <c r="J47" s="142">
        <v>0</v>
      </c>
      <c r="K47" s="142">
        <v>0</v>
      </c>
      <c r="L47" s="142">
        <v>0</v>
      </c>
      <c r="M47" s="142">
        <v>0</v>
      </c>
      <c r="N47" s="143"/>
      <c r="O47" s="142">
        <v>0</v>
      </c>
      <c r="P47" s="142">
        <v>0</v>
      </c>
      <c r="Q47" s="142">
        <v>0</v>
      </c>
      <c r="R47" s="142">
        <v>0</v>
      </c>
      <c r="S47" s="142">
        <v>0</v>
      </c>
      <c r="T47" s="142">
        <v>0</v>
      </c>
      <c r="U47" s="142">
        <v>0</v>
      </c>
      <c r="V47" s="142">
        <v>0</v>
      </c>
      <c r="W47" s="142">
        <v>0</v>
      </c>
      <c r="X47" s="145"/>
      <c r="Y47" s="142">
        <v>0</v>
      </c>
      <c r="Z47" s="142">
        <v>0</v>
      </c>
      <c r="AA47" s="142">
        <v>0</v>
      </c>
      <c r="AB47" s="142">
        <v>0</v>
      </c>
      <c r="AC47" s="142">
        <v>0</v>
      </c>
      <c r="AD47" s="142">
        <v>0</v>
      </c>
      <c r="AE47" s="142">
        <v>0</v>
      </c>
      <c r="AF47" s="142">
        <v>0</v>
      </c>
      <c r="AG47" s="142">
        <v>0</v>
      </c>
    </row>
    <row r="48" spans="1:33">
      <c r="B48" s="8" t="s">
        <v>101</v>
      </c>
      <c r="C48" s="219"/>
      <c r="D48" s="142">
        <v>0</v>
      </c>
      <c r="E48" s="142">
        <v>0</v>
      </c>
      <c r="F48" s="142">
        <v>0</v>
      </c>
      <c r="G48" s="142">
        <v>0</v>
      </c>
      <c r="H48" s="142">
        <v>0</v>
      </c>
      <c r="I48" s="142">
        <v>0</v>
      </c>
      <c r="J48" s="142">
        <v>0</v>
      </c>
      <c r="K48" s="142">
        <v>0</v>
      </c>
      <c r="L48" s="142">
        <v>0</v>
      </c>
      <c r="M48" s="142">
        <v>0</v>
      </c>
      <c r="N48" s="143"/>
      <c r="O48" s="142">
        <v>0</v>
      </c>
      <c r="P48" s="142">
        <v>0</v>
      </c>
      <c r="Q48" s="142">
        <v>0</v>
      </c>
      <c r="R48" s="142">
        <v>0</v>
      </c>
      <c r="S48" s="142">
        <v>0</v>
      </c>
      <c r="T48" s="142">
        <v>0</v>
      </c>
      <c r="U48" s="142">
        <v>0</v>
      </c>
      <c r="V48" s="142">
        <v>0</v>
      </c>
      <c r="W48" s="142">
        <v>0</v>
      </c>
      <c r="X48" s="145"/>
      <c r="Y48" s="142">
        <v>0</v>
      </c>
      <c r="Z48" s="142">
        <v>0</v>
      </c>
      <c r="AA48" s="142">
        <v>0</v>
      </c>
      <c r="AB48" s="142">
        <v>0</v>
      </c>
      <c r="AC48" s="142">
        <v>0</v>
      </c>
      <c r="AD48" s="142">
        <v>0</v>
      </c>
      <c r="AE48" s="142">
        <v>0</v>
      </c>
      <c r="AF48" s="142">
        <v>0</v>
      </c>
      <c r="AG48" s="142">
        <v>0</v>
      </c>
    </row>
    <row r="49" spans="1:33" s="45" customFormat="1">
      <c r="A49" s="38"/>
      <c r="B49" s="29" t="s">
        <v>25</v>
      </c>
      <c r="C49" s="209" t="s">
        <v>297</v>
      </c>
      <c r="D49" s="139">
        <v>3016094.9390602475</v>
      </c>
      <c r="E49" s="139">
        <v>3346184.4696053551</v>
      </c>
      <c r="F49" s="139">
        <v>3704047.0016330481</v>
      </c>
      <c r="G49" s="139">
        <v>4080557.2070865482</v>
      </c>
      <c r="H49" s="139">
        <v>4465652.9649700485</v>
      </c>
      <c r="I49" s="139">
        <v>4934335.1458756356</v>
      </c>
      <c r="J49" s="139">
        <v>5684921.9744161898</v>
      </c>
      <c r="K49" s="139">
        <v>6455799.8890027739</v>
      </c>
      <c r="L49" s="139">
        <v>7237337.9330418408</v>
      </c>
      <c r="M49" s="139">
        <v>8026345.2622495173</v>
      </c>
      <c r="N49" s="146"/>
      <c r="O49" s="139">
        <v>333420.75608142605</v>
      </c>
      <c r="P49" s="139">
        <v>361501.14369048545</v>
      </c>
      <c r="Q49" s="139">
        <v>379340.80999999994</v>
      </c>
      <c r="R49" s="139">
        <v>389185.13617800002</v>
      </c>
      <c r="S49" s="139">
        <v>475645.30182199995</v>
      </c>
      <c r="T49" s="139">
        <v>735066.51699304988</v>
      </c>
      <c r="U49" s="139">
        <v>773325.94640172645</v>
      </c>
      <c r="V49" s="139">
        <v>777718.77135386982</v>
      </c>
      <c r="W49" s="139">
        <v>788615.78058525617</v>
      </c>
      <c r="X49" s="141"/>
      <c r="Y49" s="139">
        <v>0</v>
      </c>
      <c r="Z49" s="139">
        <v>0</v>
      </c>
      <c r="AA49" s="139">
        <v>0</v>
      </c>
      <c r="AB49" s="139">
        <v>0</v>
      </c>
      <c r="AC49" s="139">
        <v>0</v>
      </c>
      <c r="AD49" s="139">
        <v>0</v>
      </c>
      <c r="AE49" s="139">
        <v>0</v>
      </c>
      <c r="AF49" s="139">
        <v>0</v>
      </c>
      <c r="AG49" s="139">
        <v>0</v>
      </c>
    </row>
    <row r="50" spans="1:33">
      <c r="B50" s="208" t="s">
        <v>40</v>
      </c>
      <c r="C50" s="219"/>
      <c r="D50" s="142">
        <v>3016094.9390602475</v>
      </c>
      <c r="E50" s="142">
        <v>3346184.4696053551</v>
      </c>
      <c r="F50" s="142">
        <v>3704047.0016330481</v>
      </c>
      <c r="G50" s="142">
        <v>4080557.2070865482</v>
      </c>
      <c r="H50" s="142">
        <v>4465429.6920366483</v>
      </c>
      <c r="I50" s="142">
        <v>4934170.1916424474</v>
      </c>
      <c r="J50" s="142">
        <v>5684748.8402557485</v>
      </c>
      <c r="K50" s="142">
        <v>6455606.7900791485</v>
      </c>
      <c r="L50" s="142">
        <v>7237115.4433368109</v>
      </c>
      <c r="M50" s="142">
        <v>8026184.5552613139</v>
      </c>
      <c r="N50" s="143"/>
      <c r="O50" s="142">
        <v>333420.75608142605</v>
      </c>
      <c r="P50" s="142">
        <v>361501.14369048545</v>
      </c>
      <c r="Q50" s="142">
        <v>379340.80999999994</v>
      </c>
      <c r="R50" s="142">
        <v>389185.13617800002</v>
      </c>
      <c r="S50" s="142">
        <v>475645.30182199995</v>
      </c>
      <c r="T50" s="142">
        <v>735066.51699304988</v>
      </c>
      <c r="U50" s="142">
        <v>773325.94640172645</v>
      </c>
      <c r="V50" s="142">
        <v>777718.77135386982</v>
      </c>
      <c r="W50" s="142">
        <v>788615.78058525617</v>
      </c>
      <c r="X50" s="145"/>
      <c r="Y50" s="142">
        <v>0</v>
      </c>
      <c r="Z50" s="142">
        <v>0</v>
      </c>
      <c r="AA50" s="142">
        <v>0</v>
      </c>
      <c r="AB50" s="142">
        <v>0</v>
      </c>
      <c r="AC50" s="142">
        <v>0</v>
      </c>
      <c r="AD50" s="142">
        <v>0</v>
      </c>
      <c r="AE50" s="142">
        <v>0</v>
      </c>
      <c r="AF50" s="142">
        <v>0</v>
      </c>
      <c r="AG50" s="142">
        <v>0</v>
      </c>
    </row>
    <row r="51" spans="1:33">
      <c r="B51" s="6" t="s">
        <v>41</v>
      </c>
      <c r="C51" s="219"/>
      <c r="D51" s="142">
        <v>0</v>
      </c>
      <c r="E51" s="142">
        <v>0</v>
      </c>
      <c r="F51" s="142">
        <v>0</v>
      </c>
      <c r="G51" s="142">
        <v>0</v>
      </c>
      <c r="H51" s="142">
        <v>0</v>
      </c>
      <c r="I51" s="142">
        <v>0</v>
      </c>
      <c r="J51" s="142">
        <v>0</v>
      </c>
      <c r="K51" s="142">
        <v>0</v>
      </c>
      <c r="L51" s="142">
        <v>0</v>
      </c>
      <c r="M51" s="142">
        <v>0</v>
      </c>
      <c r="N51" s="143"/>
      <c r="O51" s="142">
        <v>0</v>
      </c>
      <c r="P51" s="142">
        <v>0</v>
      </c>
      <c r="Q51" s="142">
        <v>0</v>
      </c>
      <c r="R51" s="142">
        <v>0</v>
      </c>
      <c r="S51" s="142">
        <v>0</v>
      </c>
      <c r="T51" s="142">
        <v>0</v>
      </c>
      <c r="U51" s="142">
        <v>0</v>
      </c>
      <c r="V51" s="142">
        <v>0</v>
      </c>
      <c r="W51" s="142">
        <v>0</v>
      </c>
      <c r="X51" s="145"/>
      <c r="Y51" s="142">
        <v>0</v>
      </c>
      <c r="Z51" s="142">
        <v>0</v>
      </c>
      <c r="AA51" s="142">
        <v>0</v>
      </c>
      <c r="AB51" s="142">
        <v>0</v>
      </c>
      <c r="AC51" s="142">
        <v>0</v>
      </c>
      <c r="AD51" s="142">
        <v>0</v>
      </c>
      <c r="AE51" s="142">
        <v>0</v>
      </c>
      <c r="AF51" s="142">
        <v>0</v>
      </c>
      <c r="AG51" s="142">
        <v>0</v>
      </c>
    </row>
    <row r="52" spans="1:33">
      <c r="B52" s="6" t="s">
        <v>42</v>
      </c>
      <c r="C52" s="219"/>
      <c r="D52" s="142">
        <v>2840574.1779223075</v>
      </c>
      <c r="E52" s="142">
        <v>3149321.177922308</v>
      </c>
      <c r="F52" s="142">
        <v>3451657.177922308</v>
      </c>
      <c r="G52" s="142">
        <v>3734100.177922308</v>
      </c>
      <c r="H52" s="142">
        <v>4003517.1779223075</v>
      </c>
      <c r="I52" s="142">
        <v>4349328.3879223075</v>
      </c>
      <c r="J52" s="142">
        <v>4874845.6198523073</v>
      </c>
      <c r="K52" s="142">
        <v>5479356.9781523077</v>
      </c>
      <c r="L52" s="142">
        <v>5988224.616494447</v>
      </c>
      <c r="M52" s="142">
        <v>6636834.5098986579</v>
      </c>
      <c r="N52" s="143"/>
      <c r="O52" s="142">
        <v>308747</v>
      </c>
      <c r="P52" s="142">
        <v>302336</v>
      </c>
      <c r="Q52" s="142">
        <v>282443</v>
      </c>
      <c r="R52" s="142">
        <v>269417</v>
      </c>
      <c r="S52" s="142">
        <v>345811.20999999996</v>
      </c>
      <c r="T52" s="142">
        <v>525517.23193000001</v>
      </c>
      <c r="U52" s="142">
        <v>604511.35829999996</v>
      </c>
      <c r="V52" s="142">
        <v>508867.63834214018</v>
      </c>
      <c r="W52" s="142">
        <v>648609.89340421138</v>
      </c>
      <c r="X52" s="145"/>
      <c r="Y52" s="142">
        <v>0</v>
      </c>
      <c r="Z52" s="142">
        <v>0</v>
      </c>
      <c r="AA52" s="142">
        <v>0</v>
      </c>
      <c r="AB52" s="142">
        <v>0</v>
      </c>
      <c r="AC52" s="142">
        <v>0</v>
      </c>
      <c r="AD52" s="142">
        <v>0</v>
      </c>
      <c r="AE52" s="142">
        <v>0</v>
      </c>
      <c r="AF52" s="142">
        <v>0</v>
      </c>
      <c r="AG52" s="142">
        <v>0</v>
      </c>
    </row>
    <row r="53" spans="1:33">
      <c r="B53" s="6" t="s">
        <v>43</v>
      </c>
      <c r="C53" s="219"/>
      <c r="D53" s="142">
        <v>174603.04243754045</v>
      </c>
      <c r="E53" s="142">
        <v>196113.04243754045</v>
      </c>
      <c r="F53" s="142">
        <v>251791.04243754045</v>
      </c>
      <c r="G53" s="142">
        <v>345987.04243754048</v>
      </c>
      <c r="H53" s="142">
        <v>461563.04243754048</v>
      </c>
      <c r="I53" s="142">
        <v>584428.86643754051</v>
      </c>
      <c r="J53" s="142">
        <v>809388.95711754053</v>
      </c>
      <c r="K53" s="142">
        <v>975576.64711754047</v>
      </c>
      <c r="L53" s="142">
        <v>1248071.6834095649</v>
      </c>
      <c r="M53" s="142">
        <v>1388385.1372906095</v>
      </c>
      <c r="N53" s="143"/>
      <c r="O53" s="142">
        <v>21510</v>
      </c>
      <c r="P53" s="142">
        <v>55678</v>
      </c>
      <c r="Q53" s="142">
        <v>94196</v>
      </c>
      <c r="R53" s="142">
        <v>115576</v>
      </c>
      <c r="S53" s="142">
        <v>122865.82399999999</v>
      </c>
      <c r="T53" s="142">
        <v>224960.09067999999</v>
      </c>
      <c r="U53" s="142">
        <v>166187.69</v>
      </c>
      <c r="V53" s="142">
        <v>272495.03629202436</v>
      </c>
      <c r="W53" s="142">
        <v>140313.45388104478</v>
      </c>
      <c r="X53" s="145"/>
      <c r="Y53" s="142">
        <v>0</v>
      </c>
      <c r="Z53" s="142">
        <v>0</v>
      </c>
      <c r="AA53" s="142">
        <v>0</v>
      </c>
      <c r="AB53" s="142">
        <v>0</v>
      </c>
      <c r="AC53" s="142">
        <v>0</v>
      </c>
      <c r="AD53" s="142">
        <v>0</v>
      </c>
      <c r="AE53" s="142">
        <v>0</v>
      </c>
      <c r="AF53" s="142">
        <v>0</v>
      </c>
      <c r="AG53" s="142">
        <v>0</v>
      </c>
    </row>
    <row r="54" spans="1:33">
      <c r="B54" s="6" t="s">
        <v>44</v>
      </c>
      <c r="C54" s="219"/>
      <c r="D54" s="142">
        <v>905.79560000000004</v>
      </c>
      <c r="E54" s="142">
        <v>740.79560000000004</v>
      </c>
      <c r="F54" s="142">
        <v>588.79560000000004</v>
      </c>
      <c r="G54" s="142">
        <v>461.79560000000015</v>
      </c>
      <c r="H54" s="142">
        <v>341.21560000000011</v>
      </c>
      <c r="I54" s="142">
        <v>405.99560000000014</v>
      </c>
      <c r="J54" s="142">
        <v>508.19560000000018</v>
      </c>
      <c r="K54" s="142">
        <v>666.83560000000011</v>
      </c>
      <c r="L54" s="142">
        <v>811.56560000000013</v>
      </c>
      <c r="M54" s="142">
        <v>957.85560000000009</v>
      </c>
      <c r="N54" s="143"/>
      <c r="O54" s="142">
        <v>168.00000000000003</v>
      </c>
      <c r="P54" s="142">
        <v>665</v>
      </c>
      <c r="Q54" s="142">
        <v>193.00000000000003</v>
      </c>
      <c r="R54" s="142">
        <v>395</v>
      </c>
      <c r="S54" s="142">
        <v>-29.109999999999992</v>
      </c>
      <c r="T54" s="142">
        <v>222.2302</v>
      </c>
      <c r="U54" s="142">
        <v>546.34979999999996</v>
      </c>
      <c r="V54" s="142">
        <v>-0.57000000000000384</v>
      </c>
      <c r="W54" s="142">
        <v>-307.56670000000008</v>
      </c>
      <c r="X54" s="145"/>
      <c r="Y54" s="142">
        <v>0</v>
      </c>
      <c r="Z54" s="142">
        <v>0</v>
      </c>
      <c r="AA54" s="142">
        <v>0</v>
      </c>
      <c r="AB54" s="142">
        <v>0</v>
      </c>
      <c r="AC54" s="142">
        <v>0</v>
      </c>
      <c r="AD54" s="142">
        <v>0</v>
      </c>
      <c r="AE54" s="142">
        <v>0</v>
      </c>
      <c r="AF54" s="142">
        <v>0</v>
      </c>
      <c r="AG54" s="142">
        <v>0</v>
      </c>
    </row>
    <row r="55" spans="1:33">
      <c r="B55" s="7" t="s">
        <v>45</v>
      </c>
      <c r="C55" s="219"/>
      <c r="D55" s="142">
        <v>905.79560000000004</v>
      </c>
      <c r="E55" s="142">
        <v>740.79560000000004</v>
      </c>
      <c r="F55" s="142">
        <v>588.79560000000004</v>
      </c>
      <c r="G55" s="142">
        <v>461.79560000000015</v>
      </c>
      <c r="H55" s="142">
        <v>341.21560000000011</v>
      </c>
      <c r="I55" s="142">
        <v>405.99560000000014</v>
      </c>
      <c r="J55" s="142">
        <v>508.19560000000018</v>
      </c>
      <c r="K55" s="142">
        <v>666.83560000000011</v>
      </c>
      <c r="L55" s="142">
        <v>811.56560000000013</v>
      </c>
      <c r="M55" s="142">
        <v>957.85560000000009</v>
      </c>
      <c r="N55" s="143"/>
      <c r="O55" s="142">
        <v>-165</v>
      </c>
      <c r="P55" s="142">
        <v>-152</v>
      </c>
      <c r="Q55" s="142">
        <v>-127</v>
      </c>
      <c r="R55" s="142">
        <v>-120.58</v>
      </c>
      <c r="S55" s="142">
        <v>64.78</v>
      </c>
      <c r="T55" s="142">
        <v>102.2</v>
      </c>
      <c r="U55" s="142">
        <v>158.63999999999999</v>
      </c>
      <c r="V55" s="142">
        <v>144.72999999999999</v>
      </c>
      <c r="W55" s="142">
        <v>146.29</v>
      </c>
      <c r="X55" s="145"/>
      <c r="Y55" s="142">
        <v>0</v>
      </c>
      <c r="Z55" s="142">
        <v>0</v>
      </c>
      <c r="AA55" s="142">
        <v>0</v>
      </c>
      <c r="AB55" s="142">
        <v>0</v>
      </c>
      <c r="AC55" s="142">
        <v>0</v>
      </c>
      <c r="AD55" s="142">
        <v>0</v>
      </c>
      <c r="AE55" s="142">
        <v>0</v>
      </c>
      <c r="AF55" s="142">
        <v>0</v>
      </c>
      <c r="AG55" s="142">
        <v>0</v>
      </c>
    </row>
    <row r="56" spans="1:33">
      <c r="B56" s="7" t="s">
        <v>46</v>
      </c>
      <c r="C56" s="219"/>
      <c r="D56" s="142">
        <v>0</v>
      </c>
      <c r="E56" s="142">
        <v>0</v>
      </c>
      <c r="F56" s="142">
        <v>0</v>
      </c>
      <c r="G56" s="142">
        <v>0</v>
      </c>
      <c r="H56" s="142">
        <v>0</v>
      </c>
      <c r="I56" s="142">
        <v>0</v>
      </c>
      <c r="J56" s="142">
        <v>0</v>
      </c>
      <c r="K56" s="142">
        <v>0</v>
      </c>
      <c r="L56" s="142">
        <v>0</v>
      </c>
      <c r="M56" s="142">
        <v>0</v>
      </c>
      <c r="N56" s="143"/>
      <c r="O56" s="142">
        <v>333</v>
      </c>
      <c r="P56" s="142">
        <v>817</v>
      </c>
      <c r="Q56" s="142">
        <v>320</v>
      </c>
      <c r="R56" s="142">
        <v>515.58000000000004</v>
      </c>
      <c r="S56" s="142">
        <v>-93.89</v>
      </c>
      <c r="T56" s="142">
        <v>120.03019999999999</v>
      </c>
      <c r="U56" s="142">
        <v>387.70979999999997</v>
      </c>
      <c r="V56" s="142">
        <v>-145.29999999999998</v>
      </c>
      <c r="W56" s="142">
        <v>-453.85670000000005</v>
      </c>
      <c r="X56" s="145"/>
      <c r="Y56" s="142">
        <v>0</v>
      </c>
      <c r="Z56" s="142">
        <v>0</v>
      </c>
      <c r="AA56" s="142">
        <v>0</v>
      </c>
      <c r="AB56" s="142">
        <v>0</v>
      </c>
      <c r="AC56" s="142">
        <v>0</v>
      </c>
      <c r="AD56" s="142">
        <v>0</v>
      </c>
      <c r="AE56" s="142">
        <v>0</v>
      </c>
      <c r="AF56" s="142">
        <v>0</v>
      </c>
      <c r="AG56" s="142">
        <v>0</v>
      </c>
    </row>
    <row r="57" spans="1:33">
      <c r="B57" s="6" t="s">
        <v>317</v>
      </c>
      <c r="C57" s="219"/>
      <c r="D57" s="142">
        <v>11.923100399061202</v>
      </c>
      <c r="E57" s="142">
        <v>9.4536455062864118</v>
      </c>
      <c r="F57" s="142">
        <v>9.9856732000000008</v>
      </c>
      <c r="G57" s="142">
        <v>8.1911267000000016</v>
      </c>
      <c r="H57" s="142">
        <v>8.2560767999999989</v>
      </c>
      <c r="I57" s="142">
        <v>6.9416826</v>
      </c>
      <c r="J57" s="142">
        <v>6.0676858999999999</v>
      </c>
      <c r="K57" s="142">
        <v>6.3292092999999996</v>
      </c>
      <c r="L57" s="142">
        <v>7.5778328000000004</v>
      </c>
      <c r="M57" s="142">
        <v>7.0524720481121541</v>
      </c>
      <c r="N57" s="143"/>
      <c r="O57" s="142">
        <v>-2.469454892774789</v>
      </c>
      <c r="P57" s="142">
        <v>0.53202769371358816</v>
      </c>
      <c r="Q57" s="142">
        <v>-1.7945464999999994</v>
      </c>
      <c r="R57" s="142">
        <v>6.495009999999829E-2</v>
      </c>
      <c r="S57" s="142">
        <v>-1.3143941999999993</v>
      </c>
      <c r="T57" s="142">
        <v>-0.87399670000000018</v>
      </c>
      <c r="U57" s="142">
        <v>0.26152339999999941</v>
      </c>
      <c r="V57" s="142">
        <v>1.2486235000000012</v>
      </c>
      <c r="W57" s="142">
        <v>-0.52536075188784614</v>
      </c>
      <c r="X57" s="145"/>
      <c r="Y57" s="142">
        <v>0</v>
      </c>
      <c r="Z57" s="142">
        <v>0</v>
      </c>
      <c r="AA57" s="142">
        <v>0</v>
      </c>
      <c r="AB57" s="142">
        <v>0</v>
      </c>
      <c r="AC57" s="142">
        <v>0</v>
      </c>
      <c r="AD57" s="142">
        <v>0</v>
      </c>
      <c r="AE57" s="142">
        <v>0</v>
      </c>
      <c r="AF57" s="142">
        <v>0</v>
      </c>
      <c r="AG57" s="142">
        <v>0</v>
      </c>
    </row>
    <row r="58" spans="1:33">
      <c r="B58" s="6" t="s">
        <v>108</v>
      </c>
      <c r="C58" s="219"/>
      <c r="D58" s="142">
        <v>0</v>
      </c>
      <c r="E58" s="142">
        <v>0</v>
      </c>
      <c r="F58" s="142">
        <v>0</v>
      </c>
      <c r="G58" s="142">
        <v>0</v>
      </c>
      <c r="H58" s="142">
        <v>0</v>
      </c>
      <c r="I58" s="142">
        <v>0</v>
      </c>
      <c r="J58" s="142">
        <v>0</v>
      </c>
      <c r="K58" s="142">
        <v>0</v>
      </c>
      <c r="L58" s="142">
        <v>0</v>
      </c>
      <c r="M58" s="142">
        <v>0</v>
      </c>
      <c r="N58" s="143"/>
      <c r="O58" s="142">
        <v>0</v>
      </c>
      <c r="P58" s="142">
        <v>0</v>
      </c>
      <c r="Q58" s="142">
        <v>0</v>
      </c>
      <c r="R58" s="142">
        <v>0</v>
      </c>
      <c r="S58" s="142">
        <v>0</v>
      </c>
      <c r="T58" s="142">
        <v>0</v>
      </c>
      <c r="U58" s="142">
        <v>0</v>
      </c>
      <c r="V58" s="142">
        <v>0</v>
      </c>
      <c r="W58" s="142">
        <v>0</v>
      </c>
      <c r="X58" s="145"/>
      <c r="Y58" s="142">
        <v>0</v>
      </c>
      <c r="Z58" s="142">
        <v>0</v>
      </c>
      <c r="AA58" s="142">
        <v>0</v>
      </c>
      <c r="AB58" s="142">
        <v>0</v>
      </c>
      <c r="AC58" s="142">
        <v>0</v>
      </c>
      <c r="AD58" s="142">
        <v>0</v>
      </c>
      <c r="AE58" s="142">
        <v>0</v>
      </c>
      <c r="AF58" s="142">
        <v>0</v>
      </c>
      <c r="AG58" s="142">
        <v>0</v>
      </c>
    </row>
    <row r="59" spans="1:33">
      <c r="B59" s="6" t="s">
        <v>48</v>
      </c>
      <c r="C59" s="219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3"/>
      <c r="O59" s="142">
        <v>0</v>
      </c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45"/>
      <c r="Y59" s="142">
        <v>0</v>
      </c>
      <c r="Z59" s="142">
        <v>0</v>
      </c>
      <c r="AA59" s="142">
        <v>0</v>
      </c>
      <c r="AB59" s="142">
        <v>0</v>
      </c>
      <c r="AC59" s="142">
        <v>0</v>
      </c>
      <c r="AD59" s="142">
        <v>0</v>
      </c>
      <c r="AE59" s="142">
        <v>0</v>
      </c>
      <c r="AF59" s="142">
        <v>0</v>
      </c>
      <c r="AG59" s="142">
        <v>0</v>
      </c>
    </row>
    <row r="60" spans="1:33">
      <c r="B60" s="6" t="s">
        <v>325</v>
      </c>
      <c r="C60" s="219"/>
      <c r="D60" s="142"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3"/>
      <c r="O60" s="142">
        <v>0</v>
      </c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45"/>
      <c r="Y60" s="142">
        <v>0</v>
      </c>
      <c r="Z60" s="142">
        <v>0</v>
      </c>
      <c r="AA60" s="142">
        <v>0</v>
      </c>
      <c r="AB60" s="142">
        <v>0</v>
      </c>
      <c r="AC60" s="142">
        <v>0</v>
      </c>
      <c r="AD60" s="142">
        <v>0</v>
      </c>
      <c r="AE60" s="142">
        <v>0</v>
      </c>
      <c r="AF60" s="142">
        <v>0</v>
      </c>
      <c r="AG60" s="142">
        <v>0</v>
      </c>
    </row>
    <row r="61" spans="1:33">
      <c r="B61" s="8" t="s">
        <v>101</v>
      </c>
      <c r="C61" s="219"/>
      <c r="D61" s="142">
        <v>0</v>
      </c>
      <c r="E61" s="142">
        <v>0</v>
      </c>
      <c r="F61" s="142">
        <v>0</v>
      </c>
      <c r="G61" s="142">
        <v>0</v>
      </c>
      <c r="H61" s="142">
        <v>223.27293339993858</v>
      </c>
      <c r="I61" s="142">
        <v>164.95423318787263</v>
      </c>
      <c r="J61" s="142">
        <v>173.13416044151174</v>
      </c>
      <c r="K61" s="142">
        <v>193.09892362577187</v>
      </c>
      <c r="L61" s="142">
        <v>222.4897050292827</v>
      </c>
      <c r="M61" s="142">
        <v>160.70698820219161</v>
      </c>
      <c r="N61" s="143"/>
      <c r="O61" s="142">
        <v>0</v>
      </c>
      <c r="P61" s="142">
        <v>0</v>
      </c>
      <c r="Q61" s="142">
        <v>0</v>
      </c>
      <c r="R61" s="142">
        <v>223.27293339993858</v>
      </c>
      <c r="S61" s="142">
        <v>-58.318700212065956</v>
      </c>
      <c r="T61" s="142">
        <v>8.1799272536390966</v>
      </c>
      <c r="U61" s="142">
        <v>19.96476318426015</v>
      </c>
      <c r="V61" s="142">
        <v>29.390781403510836</v>
      </c>
      <c r="W61" s="142">
        <v>-61.782716827091107</v>
      </c>
      <c r="X61" s="145"/>
      <c r="Y61" s="142">
        <v>0</v>
      </c>
      <c r="Z61" s="142">
        <v>0</v>
      </c>
      <c r="AA61" s="142">
        <v>0</v>
      </c>
      <c r="AB61" s="142">
        <v>0</v>
      </c>
      <c r="AC61" s="142">
        <v>0</v>
      </c>
      <c r="AD61" s="142">
        <v>0</v>
      </c>
      <c r="AE61" s="142">
        <v>0</v>
      </c>
      <c r="AF61" s="142">
        <v>0</v>
      </c>
      <c r="AG61" s="142">
        <v>0</v>
      </c>
    </row>
    <row r="62" spans="1:33" s="45" customFormat="1">
      <c r="A62" s="38"/>
      <c r="B62" s="29" t="s">
        <v>10</v>
      </c>
      <c r="C62" s="209" t="s">
        <v>298</v>
      </c>
      <c r="D62" s="139">
        <v>0</v>
      </c>
      <c r="E62" s="139">
        <v>0</v>
      </c>
      <c r="F62" s="139">
        <v>0</v>
      </c>
      <c r="G62" s="139">
        <v>0</v>
      </c>
      <c r="H62" s="139">
        <v>0</v>
      </c>
      <c r="I62" s="139">
        <v>0</v>
      </c>
      <c r="J62" s="139">
        <v>0</v>
      </c>
      <c r="K62" s="139">
        <v>0</v>
      </c>
      <c r="L62" s="139">
        <v>0</v>
      </c>
      <c r="M62" s="139">
        <v>0</v>
      </c>
      <c r="N62" s="146"/>
      <c r="O62" s="139">
        <v>0</v>
      </c>
      <c r="P62" s="139">
        <v>0</v>
      </c>
      <c r="Q62" s="139">
        <v>0</v>
      </c>
      <c r="R62" s="139">
        <v>0</v>
      </c>
      <c r="S62" s="139">
        <v>0</v>
      </c>
      <c r="T62" s="139">
        <v>0</v>
      </c>
      <c r="U62" s="139">
        <v>0</v>
      </c>
      <c r="V62" s="139">
        <v>0</v>
      </c>
      <c r="W62" s="139">
        <v>0</v>
      </c>
      <c r="X62" s="141"/>
      <c r="Y62" s="139">
        <v>0</v>
      </c>
      <c r="Z62" s="139">
        <v>0</v>
      </c>
      <c r="AA62" s="139">
        <v>0</v>
      </c>
      <c r="AB62" s="139">
        <v>0</v>
      </c>
      <c r="AC62" s="139">
        <v>0</v>
      </c>
      <c r="AD62" s="139">
        <v>0</v>
      </c>
      <c r="AE62" s="139">
        <v>0</v>
      </c>
      <c r="AF62" s="139">
        <v>0</v>
      </c>
      <c r="AG62" s="139">
        <v>0</v>
      </c>
    </row>
    <row r="63" spans="1:33" s="45" customFormat="1">
      <c r="A63" s="38"/>
      <c r="B63" s="31" t="s">
        <v>26</v>
      </c>
      <c r="C63" s="209" t="s">
        <v>299</v>
      </c>
      <c r="D63" s="139">
        <v>0</v>
      </c>
      <c r="E63" s="139">
        <v>0</v>
      </c>
      <c r="F63" s="139">
        <v>0</v>
      </c>
      <c r="G63" s="139">
        <v>0</v>
      </c>
      <c r="H63" s="139">
        <v>0</v>
      </c>
      <c r="I63" s="139">
        <v>0</v>
      </c>
      <c r="J63" s="139">
        <v>0</v>
      </c>
      <c r="K63" s="139">
        <v>0</v>
      </c>
      <c r="L63" s="139">
        <v>0</v>
      </c>
      <c r="M63" s="139">
        <v>0</v>
      </c>
      <c r="N63" s="146"/>
      <c r="O63" s="139">
        <v>0</v>
      </c>
      <c r="P63" s="139">
        <v>0</v>
      </c>
      <c r="Q63" s="139">
        <v>0</v>
      </c>
      <c r="R63" s="139">
        <v>0</v>
      </c>
      <c r="S63" s="139">
        <v>0</v>
      </c>
      <c r="T63" s="139">
        <v>0</v>
      </c>
      <c r="U63" s="139">
        <v>0</v>
      </c>
      <c r="V63" s="139">
        <v>0</v>
      </c>
      <c r="W63" s="139">
        <v>0</v>
      </c>
      <c r="X63" s="141"/>
      <c r="Y63" s="139">
        <v>0</v>
      </c>
      <c r="Z63" s="139">
        <v>0</v>
      </c>
      <c r="AA63" s="139">
        <v>0</v>
      </c>
      <c r="AB63" s="139">
        <v>0</v>
      </c>
      <c r="AC63" s="139">
        <v>0</v>
      </c>
      <c r="AD63" s="139">
        <v>0</v>
      </c>
      <c r="AE63" s="139">
        <v>0</v>
      </c>
      <c r="AF63" s="139">
        <v>0</v>
      </c>
      <c r="AG63" s="139">
        <v>0</v>
      </c>
    </row>
    <row r="64" spans="1:33">
      <c r="B64" s="208" t="s">
        <v>40</v>
      </c>
      <c r="C64" s="219"/>
      <c r="D64" s="142">
        <v>0</v>
      </c>
      <c r="E64" s="142">
        <v>0</v>
      </c>
      <c r="F64" s="142">
        <v>0</v>
      </c>
      <c r="G64" s="142">
        <v>0</v>
      </c>
      <c r="H64" s="142">
        <v>0</v>
      </c>
      <c r="I64" s="142">
        <v>0</v>
      </c>
      <c r="J64" s="142">
        <v>0</v>
      </c>
      <c r="K64" s="142">
        <v>0</v>
      </c>
      <c r="L64" s="142">
        <v>0</v>
      </c>
      <c r="M64" s="142">
        <v>0</v>
      </c>
      <c r="N64" s="143"/>
      <c r="O64" s="142">
        <v>0</v>
      </c>
      <c r="P64" s="142">
        <v>0</v>
      </c>
      <c r="Q64" s="142">
        <v>0</v>
      </c>
      <c r="R64" s="142">
        <v>0</v>
      </c>
      <c r="S64" s="142">
        <v>0</v>
      </c>
      <c r="T64" s="142">
        <v>0</v>
      </c>
      <c r="U64" s="142">
        <v>0</v>
      </c>
      <c r="V64" s="142">
        <v>0</v>
      </c>
      <c r="W64" s="142">
        <v>0</v>
      </c>
      <c r="X64" s="145"/>
      <c r="Y64" s="142">
        <v>0</v>
      </c>
      <c r="Z64" s="142">
        <v>0</v>
      </c>
      <c r="AA64" s="142">
        <v>0</v>
      </c>
      <c r="AB64" s="142">
        <v>0</v>
      </c>
      <c r="AC64" s="142">
        <v>0</v>
      </c>
      <c r="AD64" s="142">
        <v>0</v>
      </c>
      <c r="AE64" s="142">
        <v>0</v>
      </c>
      <c r="AF64" s="142">
        <v>0</v>
      </c>
      <c r="AG64" s="142">
        <v>0</v>
      </c>
    </row>
    <row r="65" spans="1:33">
      <c r="B65" s="6" t="s">
        <v>41</v>
      </c>
      <c r="C65" s="219"/>
      <c r="D65" s="142">
        <v>0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142">
        <v>0</v>
      </c>
      <c r="K65" s="142">
        <v>0</v>
      </c>
      <c r="L65" s="142">
        <v>0</v>
      </c>
      <c r="M65" s="142">
        <v>0</v>
      </c>
      <c r="N65" s="143"/>
      <c r="O65" s="142">
        <v>0</v>
      </c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45"/>
      <c r="Y65" s="142">
        <v>0</v>
      </c>
      <c r="Z65" s="142">
        <v>0</v>
      </c>
      <c r="AA65" s="142">
        <v>0</v>
      </c>
      <c r="AB65" s="142">
        <v>0</v>
      </c>
      <c r="AC65" s="142">
        <v>0</v>
      </c>
      <c r="AD65" s="142">
        <v>0</v>
      </c>
      <c r="AE65" s="142">
        <v>0</v>
      </c>
      <c r="AF65" s="142">
        <v>0</v>
      </c>
      <c r="AG65" s="142">
        <v>0</v>
      </c>
    </row>
    <row r="66" spans="1:33">
      <c r="B66" s="6" t="s">
        <v>42</v>
      </c>
      <c r="C66" s="219"/>
      <c r="D66" s="142">
        <v>0</v>
      </c>
      <c r="E66" s="142">
        <v>0</v>
      </c>
      <c r="F66" s="142">
        <v>0</v>
      </c>
      <c r="G66" s="142">
        <v>0</v>
      </c>
      <c r="H66" s="142">
        <v>0</v>
      </c>
      <c r="I66" s="142">
        <v>0</v>
      </c>
      <c r="J66" s="142">
        <v>0</v>
      </c>
      <c r="K66" s="142">
        <v>0</v>
      </c>
      <c r="L66" s="142">
        <v>0</v>
      </c>
      <c r="M66" s="142">
        <v>0</v>
      </c>
      <c r="N66" s="143"/>
      <c r="O66" s="142">
        <v>0</v>
      </c>
      <c r="P66" s="142">
        <v>0</v>
      </c>
      <c r="Q66" s="142">
        <v>0</v>
      </c>
      <c r="R66" s="142">
        <v>0</v>
      </c>
      <c r="S66" s="142">
        <v>0</v>
      </c>
      <c r="T66" s="142">
        <v>0</v>
      </c>
      <c r="U66" s="142">
        <v>0</v>
      </c>
      <c r="V66" s="142">
        <v>0</v>
      </c>
      <c r="W66" s="142">
        <v>0</v>
      </c>
      <c r="X66" s="145"/>
      <c r="Y66" s="142">
        <v>0</v>
      </c>
      <c r="Z66" s="142">
        <v>0</v>
      </c>
      <c r="AA66" s="142">
        <v>0</v>
      </c>
      <c r="AB66" s="142">
        <v>0</v>
      </c>
      <c r="AC66" s="142">
        <v>0</v>
      </c>
      <c r="AD66" s="142">
        <v>0</v>
      </c>
      <c r="AE66" s="142">
        <v>0</v>
      </c>
      <c r="AF66" s="142">
        <v>0</v>
      </c>
      <c r="AG66" s="142">
        <v>0</v>
      </c>
    </row>
    <row r="67" spans="1:33">
      <c r="B67" s="6" t="s">
        <v>43</v>
      </c>
      <c r="C67" s="219"/>
      <c r="D67" s="142">
        <v>0</v>
      </c>
      <c r="E67" s="142">
        <v>0</v>
      </c>
      <c r="F67" s="142">
        <v>0</v>
      </c>
      <c r="G67" s="142">
        <v>0</v>
      </c>
      <c r="H67" s="142">
        <v>0</v>
      </c>
      <c r="I67" s="142">
        <v>0</v>
      </c>
      <c r="J67" s="142">
        <v>0</v>
      </c>
      <c r="K67" s="142">
        <v>0</v>
      </c>
      <c r="L67" s="142">
        <v>0</v>
      </c>
      <c r="M67" s="142">
        <v>0</v>
      </c>
      <c r="N67" s="143"/>
      <c r="O67" s="142">
        <v>0</v>
      </c>
      <c r="P67" s="142">
        <v>0</v>
      </c>
      <c r="Q67" s="142">
        <v>0</v>
      </c>
      <c r="R67" s="142">
        <v>0</v>
      </c>
      <c r="S67" s="142">
        <v>0</v>
      </c>
      <c r="T67" s="142">
        <v>0</v>
      </c>
      <c r="U67" s="142">
        <v>0</v>
      </c>
      <c r="V67" s="142">
        <v>0</v>
      </c>
      <c r="W67" s="142">
        <v>0</v>
      </c>
      <c r="X67" s="145"/>
      <c r="Y67" s="142">
        <v>0</v>
      </c>
      <c r="Z67" s="142">
        <v>0</v>
      </c>
      <c r="AA67" s="142">
        <v>0</v>
      </c>
      <c r="AB67" s="142">
        <v>0</v>
      </c>
      <c r="AC67" s="142">
        <v>0</v>
      </c>
      <c r="AD67" s="142">
        <v>0</v>
      </c>
      <c r="AE67" s="142">
        <v>0</v>
      </c>
      <c r="AF67" s="142">
        <v>0</v>
      </c>
      <c r="AG67" s="142">
        <v>0</v>
      </c>
    </row>
    <row r="68" spans="1:33">
      <c r="B68" s="6" t="s">
        <v>44</v>
      </c>
      <c r="C68" s="219"/>
      <c r="D68" s="142">
        <v>0</v>
      </c>
      <c r="E68" s="142">
        <v>0</v>
      </c>
      <c r="F68" s="142">
        <v>0</v>
      </c>
      <c r="G68" s="142">
        <v>0</v>
      </c>
      <c r="H68" s="142">
        <v>0</v>
      </c>
      <c r="I68" s="142">
        <v>0</v>
      </c>
      <c r="J68" s="142">
        <v>0</v>
      </c>
      <c r="K68" s="142">
        <v>0</v>
      </c>
      <c r="L68" s="142">
        <v>0</v>
      </c>
      <c r="M68" s="142">
        <v>0</v>
      </c>
      <c r="N68" s="143"/>
      <c r="O68" s="142">
        <v>0</v>
      </c>
      <c r="P68" s="142">
        <v>0</v>
      </c>
      <c r="Q68" s="142">
        <v>0</v>
      </c>
      <c r="R68" s="142">
        <v>0</v>
      </c>
      <c r="S68" s="142">
        <v>0</v>
      </c>
      <c r="T68" s="142">
        <v>0</v>
      </c>
      <c r="U68" s="142">
        <v>0</v>
      </c>
      <c r="V68" s="142">
        <v>0</v>
      </c>
      <c r="W68" s="142">
        <v>0</v>
      </c>
      <c r="X68" s="145"/>
      <c r="Y68" s="142">
        <v>0</v>
      </c>
      <c r="Z68" s="142">
        <v>0</v>
      </c>
      <c r="AA68" s="142">
        <v>0</v>
      </c>
      <c r="AB68" s="142">
        <v>0</v>
      </c>
      <c r="AC68" s="142">
        <v>0</v>
      </c>
      <c r="AD68" s="142">
        <v>0</v>
      </c>
      <c r="AE68" s="142">
        <v>0</v>
      </c>
      <c r="AF68" s="142">
        <v>0</v>
      </c>
      <c r="AG68" s="142">
        <v>0</v>
      </c>
    </row>
    <row r="69" spans="1:33">
      <c r="B69" s="7" t="s">
        <v>45</v>
      </c>
      <c r="C69" s="219"/>
      <c r="D69" s="142">
        <v>0</v>
      </c>
      <c r="E69" s="142">
        <v>0</v>
      </c>
      <c r="F69" s="142">
        <v>0</v>
      </c>
      <c r="G69" s="142">
        <v>0</v>
      </c>
      <c r="H69" s="142">
        <v>0</v>
      </c>
      <c r="I69" s="142">
        <v>0</v>
      </c>
      <c r="J69" s="142">
        <v>0</v>
      </c>
      <c r="K69" s="142">
        <v>0</v>
      </c>
      <c r="L69" s="142">
        <v>0</v>
      </c>
      <c r="M69" s="142">
        <v>0</v>
      </c>
      <c r="N69" s="143"/>
      <c r="O69" s="142">
        <v>0</v>
      </c>
      <c r="P69" s="142">
        <v>0</v>
      </c>
      <c r="Q69" s="142">
        <v>0</v>
      </c>
      <c r="R69" s="142">
        <v>0</v>
      </c>
      <c r="S69" s="142">
        <v>0</v>
      </c>
      <c r="T69" s="142">
        <v>0</v>
      </c>
      <c r="U69" s="142">
        <v>0</v>
      </c>
      <c r="V69" s="142">
        <v>0</v>
      </c>
      <c r="W69" s="142">
        <v>0</v>
      </c>
      <c r="X69" s="145"/>
      <c r="Y69" s="142">
        <v>0</v>
      </c>
      <c r="Z69" s="142">
        <v>0</v>
      </c>
      <c r="AA69" s="142">
        <v>0</v>
      </c>
      <c r="AB69" s="142">
        <v>0</v>
      </c>
      <c r="AC69" s="142">
        <v>0</v>
      </c>
      <c r="AD69" s="142">
        <v>0</v>
      </c>
      <c r="AE69" s="142">
        <v>0</v>
      </c>
      <c r="AF69" s="142">
        <v>0</v>
      </c>
      <c r="AG69" s="142">
        <v>0</v>
      </c>
    </row>
    <row r="70" spans="1:33">
      <c r="B70" s="7" t="s">
        <v>46</v>
      </c>
      <c r="C70" s="219"/>
      <c r="D70" s="142">
        <v>0</v>
      </c>
      <c r="E70" s="142">
        <v>0</v>
      </c>
      <c r="F70" s="142">
        <v>0</v>
      </c>
      <c r="G70" s="142">
        <v>0</v>
      </c>
      <c r="H70" s="142">
        <v>0</v>
      </c>
      <c r="I70" s="142">
        <v>0</v>
      </c>
      <c r="J70" s="142">
        <v>0</v>
      </c>
      <c r="K70" s="142">
        <v>0</v>
      </c>
      <c r="L70" s="142">
        <v>0</v>
      </c>
      <c r="M70" s="142">
        <v>0</v>
      </c>
      <c r="N70" s="143"/>
      <c r="O70" s="142">
        <v>0</v>
      </c>
      <c r="P70" s="142">
        <v>0</v>
      </c>
      <c r="Q70" s="142">
        <v>0</v>
      </c>
      <c r="R70" s="142">
        <v>0</v>
      </c>
      <c r="S70" s="142">
        <v>0</v>
      </c>
      <c r="T70" s="142">
        <v>0</v>
      </c>
      <c r="U70" s="142">
        <v>0</v>
      </c>
      <c r="V70" s="142">
        <v>0</v>
      </c>
      <c r="W70" s="142">
        <v>0</v>
      </c>
      <c r="X70" s="145"/>
      <c r="Y70" s="142">
        <v>0</v>
      </c>
      <c r="Z70" s="142">
        <v>0</v>
      </c>
      <c r="AA70" s="142">
        <v>0</v>
      </c>
      <c r="AB70" s="142">
        <v>0</v>
      </c>
      <c r="AC70" s="142">
        <v>0</v>
      </c>
      <c r="AD70" s="142">
        <v>0</v>
      </c>
      <c r="AE70" s="142">
        <v>0</v>
      </c>
      <c r="AF70" s="142">
        <v>0</v>
      </c>
      <c r="AG70" s="142">
        <v>0</v>
      </c>
    </row>
    <row r="71" spans="1:33">
      <c r="B71" s="6" t="s">
        <v>317</v>
      </c>
      <c r="C71" s="219"/>
      <c r="D71" s="142">
        <v>0</v>
      </c>
      <c r="E71" s="142">
        <v>0</v>
      </c>
      <c r="F71" s="142">
        <v>0</v>
      </c>
      <c r="G71" s="142">
        <v>0</v>
      </c>
      <c r="H71" s="142">
        <v>0</v>
      </c>
      <c r="I71" s="142">
        <v>0</v>
      </c>
      <c r="J71" s="142">
        <v>0</v>
      </c>
      <c r="K71" s="142">
        <v>0</v>
      </c>
      <c r="L71" s="142">
        <v>0</v>
      </c>
      <c r="M71" s="142">
        <v>0</v>
      </c>
      <c r="N71" s="143"/>
      <c r="O71" s="142">
        <v>0</v>
      </c>
      <c r="P71" s="142">
        <v>0</v>
      </c>
      <c r="Q71" s="142">
        <v>0</v>
      </c>
      <c r="R71" s="142">
        <v>0</v>
      </c>
      <c r="S71" s="142">
        <v>0</v>
      </c>
      <c r="T71" s="142">
        <v>0</v>
      </c>
      <c r="U71" s="142">
        <v>0</v>
      </c>
      <c r="V71" s="142">
        <v>0</v>
      </c>
      <c r="W71" s="142">
        <v>0</v>
      </c>
      <c r="X71" s="145"/>
      <c r="Y71" s="142">
        <v>0</v>
      </c>
      <c r="Z71" s="142">
        <v>0</v>
      </c>
      <c r="AA71" s="142">
        <v>0</v>
      </c>
      <c r="AB71" s="142">
        <v>0</v>
      </c>
      <c r="AC71" s="142">
        <v>0</v>
      </c>
      <c r="AD71" s="142">
        <v>0</v>
      </c>
      <c r="AE71" s="142">
        <v>0</v>
      </c>
      <c r="AF71" s="142">
        <v>0</v>
      </c>
      <c r="AG71" s="142">
        <v>0</v>
      </c>
    </row>
    <row r="72" spans="1:33">
      <c r="B72" s="6" t="s">
        <v>108</v>
      </c>
      <c r="C72" s="219"/>
      <c r="D72" s="142">
        <v>0</v>
      </c>
      <c r="E72" s="142">
        <v>0</v>
      </c>
      <c r="F72" s="142">
        <v>0</v>
      </c>
      <c r="G72" s="142">
        <v>0</v>
      </c>
      <c r="H72" s="142">
        <v>0</v>
      </c>
      <c r="I72" s="142">
        <v>0</v>
      </c>
      <c r="J72" s="142">
        <v>0</v>
      </c>
      <c r="K72" s="142">
        <v>0</v>
      </c>
      <c r="L72" s="142">
        <v>0</v>
      </c>
      <c r="M72" s="142">
        <v>0</v>
      </c>
      <c r="N72" s="143"/>
      <c r="O72" s="142">
        <v>0</v>
      </c>
      <c r="P72" s="142">
        <v>0</v>
      </c>
      <c r="Q72" s="142">
        <v>0</v>
      </c>
      <c r="R72" s="142">
        <v>0</v>
      </c>
      <c r="S72" s="142">
        <v>0</v>
      </c>
      <c r="T72" s="142">
        <v>0</v>
      </c>
      <c r="U72" s="142">
        <v>0</v>
      </c>
      <c r="V72" s="142">
        <v>0</v>
      </c>
      <c r="W72" s="142">
        <v>0</v>
      </c>
      <c r="X72" s="145"/>
      <c r="Y72" s="142">
        <v>0</v>
      </c>
      <c r="Z72" s="142">
        <v>0</v>
      </c>
      <c r="AA72" s="142">
        <v>0</v>
      </c>
      <c r="AB72" s="142">
        <v>0</v>
      </c>
      <c r="AC72" s="142">
        <v>0</v>
      </c>
      <c r="AD72" s="142">
        <v>0</v>
      </c>
      <c r="AE72" s="142">
        <v>0</v>
      </c>
      <c r="AF72" s="142">
        <v>0</v>
      </c>
      <c r="AG72" s="142">
        <v>0</v>
      </c>
    </row>
    <row r="73" spans="1:33">
      <c r="B73" s="6" t="s">
        <v>48</v>
      </c>
      <c r="C73" s="219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3"/>
      <c r="O73" s="142">
        <v>0</v>
      </c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45"/>
      <c r="Y73" s="142">
        <v>0</v>
      </c>
      <c r="Z73" s="142">
        <v>0</v>
      </c>
      <c r="AA73" s="142">
        <v>0</v>
      </c>
      <c r="AB73" s="142">
        <v>0</v>
      </c>
      <c r="AC73" s="142">
        <v>0</v>
      </c>
      <c r="AD73" s="142">
        <v>0</v>
      </c>
      <c r="AE73" s="142">
        <v>0</v>
      </c>
      <c r="AF73" s="142">
        <v>0</v>
      </c>
      <c r="AG73" s="142">
        <v>0</v>
      </c>
    </row>
    <row r="74" spans="1:33">
      <c r="B74" s="6" t="s">
        <v>325</v>
      </c>
      <c r="C74" s="219"/>
      <c r="D74" s="142">
        <v>0</v>
      </c>
      <c r="E74" s="142">
        <v>0</v>
      </c>
      <c r="F74" s="142">
        <v>0</v>
      </c>
      <c r="G74" s="142">
        <v>0</v>
      </c>
      <c r="H74" s="142">
        <v>0</v>
      </c>
      <c r="I74" s="142">
        <v>0</v>
      </c>
      <c r="J74" s="142">
        <v>0</v>
      </c>
      <c r="K74" s="142">
        <v>0</v>
      </c>
      <c r="L74" s="142">
        <v>0</v>
      </c>
      <c r="M74" s="142">
        <v>0</v>
      </c>
      <c r="N74" s="143"/>
      <c r="O74" s="142">
        <v>0</v>
      </c>
      <c r="P74" s="142">
        <v>0</v>
      </c>
      <c r="Q74" s="142">
        <v>0</v>
      </c>
      <c r="R74" s="142">
        <v>0</v>
      </c>
      <c r="S74" s="142">
        <v>0</v>
      </c>
      <c r="T74" s="142">
        <v>0</v>
      </c>
      <c r="U74" s="142">
        <v>0</v>
      </c>
      <c r="V74" s="142">
        <v>0</v>
      </c>
      <c r="W74" s="142">
        <v>0</v>
      </c>
      <c r="X74" s="145"/>
      <c r="Y74" s="142">
        <v>0</v>
      </c>
      <c r="Z74" s="142">
        <v>0</v>
      </c>
      <c r="AA74" s="142">
        <v>0</v>
      </c>
      <c r="AB74" s="142">
        <v>0</v>
      </c>
      <c r="AC74" s="142">
        <v>0</v>
      </c>
      <c r="AD74" s="142">
        <v>0</v>
      </c>
      <c r="AE74" s="142">
        <v>0</v>
      </c>
      <c r="AF74" s="142">
        <v>0</v>
      </c>
      <c r="AG74" s="142">
        <v>0</v>
      </c>
    </row>
    <row r="75" spans="1:33">
      <c r="B75" s="8" t="s">
        <v>101</v>
      </c>
      <c r="C75" s="219"/>
      <c r="D75" s="142">
        <v>0</v>
      </c>
      <c r="E75" s="142">
        <v>0</v>
      </c>
      <c r="F75" s="142">
        <v>0</v>
      </c>
      <c r="G75" s="142">
        <v>0</v>
      </c>
      <c r="H75" s="142">
        <v>0</v>
      </c>
      <c r="I75" s="142">
        <v>0</v>
      </c>
      <c r="J75" s="142">
        <v>0</v>
      </c>
      <c r="K75" s="142">
        <v>0</v>
      </c>
      <c r="L75" s="142">
        <v>0</v>
      </c>
      <c r="M75" s="142">
        <v>0</v>
      </c>
      <c r="N75" s="143"/>
      <c r="O75" s="142">
        <v>0</v>
      </c>
      <c r="P75" s="142">
        <v>0</v>
      </c>
      <c r="Q75" s="142">
        <v>0</v>
      </c>
      <c r="R75" s="142">
        <v>0</v>
      </c>
      <c r="S75" s="142">
        <v>0</v>
      </c>
      <c r="T75" s="142">
        <v>0</v>
      </c>
      <c r="U75" s="142">
        <v>0</v>
      </c>
      <c r="V75" s="142">
        <v>0</v>
      </c>
      <c r="W75" s="142">
        <v>0</v>
      </c>
      <c r="X75" s="145"/>
      <c r="Y75" s="142">
        <v>0</v>
      </c>
      <c r="Z75" s="142">
        <v>0</v>
      </c>
      <c r="AA75" s="142">
        <v>0</v>
      </c>
      <c r="AB75" s="142">
        <v>0</v>
      </c>
      <c r="AC75" s="142">
        <v>0</v>
      </c>
      <c r="AD75" s="142">
        <v>0</v>
      </c>
      <c r="AE75" s="142">
        <v>0</v>
      </c>
      <c r="AF75" s="142">
        <v>0</v>
      </c>
      <c r="AG75" s="142">
        <v>0</v>
      </c>
    </row>
    <row r="76" spans="1:33" s="45" customFormat="1">
      <c r="A76" s="38"/>
      <c r="B76" s="31" t="s">
        <v>11</v>
      </c>
      <c r="C76" s="209" t="s">
        <v>300</v>
      </c>
      <c r="D76" s="139">
        <v>0</v>
      </c>
      <c r="E76" s="139">
        <v>0</v>
      </c>
      <c r="F76" s="139">
        <v>0</v>
      </c>
      <c r="G76" s="139">
        <v>0</v>
      </c>
      <c r="H76" s="139">
        <v>0</v>
      </c>
      <c r="I76" s="139">
        <v>0</v>
      </c>
      <c r="J76" s="139">
        <v>0</v>
      </c>
      <c r="K76" s="139">
        <v>0</v>
      </c>
      <c r="L76" s="139">
        <v>0</v>
      </c>
      <c r="M76" s="139">
        <v>0</v>
      </c>
      <c r="N76" s="146"/>
      <c r="O76" s="139">
        <v>0</v>
      </c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39">
        <v>0</v>
      </c>
      <c r="X76" s="141"/>
      <c r="Y76" s="139">
        <v>0</v>
      </c>
      <c r="Z76" s="139">
        <v>0</v>
      </c>
      <c r="AA76" s="139">
        <v>0</v>
      </c>
      <c r="AB76" s="139">
        <v>0</v>
      </c>
      <c r="AC76" s="139">
        <v>0</v>
      </c>
      <c r="AD76" s="139">
        <v>0</v>
      </c>
      <c r="AE76" s="139">
        <v>0</v>
      </c>
      <c r="AF76" s="139">
        <v>0</v>
      </c>
      <c r="AG76" s="139">
        <v>0</v>
      </c>
    </row>
    <row r="77" spans="1:33">
      <c r="B77" s="3" t="s">
        <v>12</v>
      </c>
      <c r="C77" s="210" t="s">
        <v>301</v>
      </c>
      <c r="D77" s="142"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3"/>
      <c r="O77" s="142">
        <v>0</v>
      </c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45"/>
      <c r="Y77" s="142">
        <v>0</v>
      </c>
      <c r="Z77" s="142">
        <v>0</v>
      </c>
      <c r="AA77" s="142">
        <v>0</v>
      </c>
      <c r="AB77" s="142">
        <v>0</v>
      </c>
      <c r="AC77" s="142">
        <v>0</v>
      </c>
      <c r="AD77" s="142">
        <v>0</v>
      </c>
      <c r="AE77" s="142">
        <v>0</v>
      </c>
      <c r="AF77" s="142">
        <v>0</v>
      </c>
      <c r="AG77" s="142">
        <v>0</v>
      </c>
    </row>
    <row r="78" spans="1:33">
      <c r="B78" s="3" t="s">
        <v>13</v>
      </c>
      <c r="C78" s="210" t="s">
        <v>302</v>
      </c>
      <c r="D78" s="142">
        <v>0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142">
        <v>0</v>
      </c>
      <c r="K78" s="142">
        <v>0</v>
      </c>
      <c r="L78" s="142">
        <v>0</v>
      </c>
      <c r="M78" s="142">
        <v>0</v>
      </c>
      <c r="N78" s="143"/>
      <c r="O78" s="142">
        <v>0</v>
      </c>
      <c r="P78" s="142">
        <v>0</v>
      </c>
      <c r="Q78" s="142">
        <v>0</v>
      </c>
      <c r="R78" s="142">
        <v>0</v>
      </c>
      <c r="S78" s="142">
        <v>0</v>
      </c>
      <c r="T78" s="142">
        <v>0</v>
      </c>
      <c r="U78" s="142">
        <v>0</v>
      </c>
      <c r="V78" s="142">
        <v>0</v>
      </c>
      <c r="W78" s="142">
        <v>0</v>
      </c>
      <c r="X78" s="145"/>
      <c r="Y78" s="142">
        <v>0</v>
      </c>
      <c r="Z78" s="142">
        <v>0</v>
      </c>
      <c r="AA78" s="142">
        <v>0</v>
      </c>
      <c r="AB78" s="142">
        <v>0</v>
      </c>
      <c r="AC78" s="142">
        <v>0</v>
      </c>
      <c r="AD78" s="142">
        <v>0</v>
      </c>
      <c r="AE78" s="142">
        <v>0</v>
      </c>
      <c r="AF78" s="142">
        <v>0</v>
      </c>
      <c r="AG78" s="142">
        <v>0</v>
      </c>
    </row>
    <row r="79" spans="1:33" s="45" customFormat="1">
      <c r="A79" s="38"/>
      <c r="B79" s="5" t="s">
        <v>14</v>
      </c>
      <c r="C79" s="209" t="s">
        <v>311</v>
      </c>
      <c r="D79" s="139">
        <v>0</v>
      </c>
      <c r="E79" s="139">
        <v>0</v>
      </c>
      <c r="F79" s="139">
        <v>0</v>
      </c>
      <c r="G79" s="139">
        <v>0</v>
      </c>
      <c r="H79" s="139">
        <v>0</v>
      </c>
      <c r="I79" s="139">
        <v>0</v>
      </c>
      <c r="J79" s="139">
        <v>0</v>
      </c>
      <c r="K79" s="139">
        <v>0</v>
      </c>
      <c r="L79" s="139">
        <v>0</v>
      </c>
      <c r="M79" s="139">
        <v>0</v>
      </c>
      <c r="N79" s="146"/>
      <c r="O79" s="139">
        <v>0</v>
      </c>
      <c r="P79" s="139">
        <v>0</v>
      </c>
      <c r="Q79" s="139">
        <v>0</v>
      </c>
      <c r="R79" s="139">
        <v>0</v>
      </c>
      <c r="S79" s="139">
        <v>0</v>
      </c>
      <c r="T79" s="139">
        <v>0</v>
      </c>
      <c r="U79" s="139">
        <v>0</v>
      </c>
      <c r="V79" s="139">
        <v>0</v>
      </c>
      <c r="W79" s="139">
        <v>0</v>
      </c>
      <c r="X79" s="141"/>
      <c r="Y79" s="139">
        <v>0</v>
      </c>
      <c r="Z79" s="139">
        <v>0</v>
      </c>
      <c r="AA79" s="139">
        <v>0</v>
      </c>
      <c r="AB79" s="139">
        <v>0</v>
      </c>
      <c r="AC79" s="139">
        <v>0</v>
      </c>
      <c r="AD79" s="139">
        <v>0</v>
      </c>
      <c r="AE79" s="139">
        <v>0</v>
      </c>
      <c r="AF79" s="139">
        <v>0</v>
      </c>
      <c r="AG79" s="139">
        <v>0</v>
      </c>
    </row>
    <row r="80" spans="1:33">
      <c r="B80" s="3" t="s">
        <v>15</v>
      </c>
      <c r="C80" s="210" t="s">
        <v>303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3"/>
      <c r="O80" s="142">
        <v>0</v>
      </c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45"/>
      <c r="Y80" s="142">
        <v>0</v>
      </c>
      <c r="Z80" s="142">
        <v>0</v>
      </c>
      <c r="AA80" s="142">
        <v>0</v>
      </c>
      <c r="AB80" s="142">
        <v>0</v>
      </c>
      <c r="AC80" s="142">
        <v>0</v>
      </c>
      <c r="AD80" s="142">
        <v>0</v>
      </c>
      <c r="AE80" s="142">
        <v>0</v>
      </c>
      <c r="AF80" s="142">
        <v>0</v>
      </c>
      <c r="AG80" s="142">
        <v>0</v>
      </c>
    </row>
    <row r="81" spans="1:33">
      <c r="B81" s="3" t="s">
        <v>16</v>
      </c>
      <c r="C81" s="210" t="s">
        <v>304</v>
      </c>
      <c r="D81" s="142">
        <v>0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142">
        <v>0</v>
      </c>
      <c r="K81" s="142">
        <v>0</v>
      </c>
      <c r="L81" s="142">
        <v>0</v>
      </c>
      <c r="M81" s="142">
        <v>0</v>
      </c>
      <c r="N81" s="143"/>
      <c r="O81" s="142">
        <v>0</v>
      </c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45"/>
      <c r="Y81" s="142">
        <v>0</v>
      </c>
      <c r="Z81" s="142">
        <v>0</v>
      </c>
      <c r="AA81" s="142">
        <v>0</v>
      </c>
      <c r="AB81" s="142">
        <v>0</v>
      </c>
      <c r="AC81" s="142">
        <v>0</v>
      </c>
      <c r="AD81" s="142">
        <v>0</v>
      </c>
      <c r="AE81" s="142">
        <v>0</v>
      </c>
      <c r="AF81" s="142">
        <v>0</v>
      </c>
      <c r="AG81" s="142">
        <v>0</v>
      </c>
    </row>
    <row r="82" spans="1:33">
      <c r="B82" s="3" t="s">
        <v>17</v>
      </c>
      <c r="C82" s="210" t="s">
        <v>305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0</v>
      </c>
      <c r="M82" s="142">
        <v>0</v>
      </c>
      <c r="N82" s="143"/>
      <c r="O82" s="142">
        <v>0</v>
      </c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45"/>
      <c r="Y82" s="142">
        <v>0</v>
      </c>
      <c r="Z82" s="142">
        <v>0</v>
      </c>
      <c r="AA82" s="142">
        <v>0</v>
      </c>
      <c r="AB82" s="142">
        <v>0</v>
      </c>
      <c r="AC82" s="142">
        <v>0</v>
      </c>
      <c r="AD82" s="142">
        <v>0</v>
      </c>
      <c r="AE82" s="142">
        <v>0</v>
      </c>
      <c r="AF82" s="142">
        <v>0</v>
      </c>
      <c r="AG82" s="142">
        <v>0</v>
      </c>
    </row>
    <row r="83" spans="1:33">
      <c r="B83" s="4" t="s">
        <v>18</v>
      </c>
      <c r="C83" s="42"/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3"/>
      <c r="O83" s="142">
        <v>0</v>
      </c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45"/>
      <c r="Y83" s="142">
        <v>0</v>
      </c>
      <c r="Z83" s="142">
        <v>0</v>
      </c>
      <c r="AA83" s="142">
        <v>0</v>
      </c>
      <c r="AB83" s="142">
        <v>0</v>
      </c>
      <c r="AC83" s="142">
        <v>0</v>
      </c>
      <c r="AD83" s="142">
        <v>0</v>
      </c>
      <c r="AE83" s="142">
        <v>0</v>
      </c>
      <c r="AF83" s="142">
        <v>0</v>
      </c>
      <c r="AG83" s="142">
        <v>0</v>
      </c>
    </row>
    <row r="84" spans="1:33">
      <c r="B84" s="3" t="s">
        <v>19</v>
      </c>
      <c r="C84" s="210" t="s">
        <v>306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3"/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5"/>
      <c r="Y84" s="142">
        <v>0</v>
      </c>
      <c r="Z84" s="142">
        <v>0</v>
      </c>
      <c r="AA84" s="142">
        <v>0</v>
      </c>
      <c r="AB84" s="142">
        <v>0</v>
      </c>
      <c r="AC84" s="142">
        <v>0</v>
      </c>
      <c r="AD84" s="142">
        <v>0</v>
      </c>
      <c r="AE84" s="142">
        <v>0</v>
      </c>
      <c r="AF84" s="142">
        <v>0</v>
      </c>
      <c r="AG84" s="142">
        <v>0</v>
      </c>
    </row>
    <row r="85" spans="1:33">
      <c r="B85" s="3" t="s">
        <v>20</v>
      </c>
      <c r="C85" s="210" t="s">
        <v>307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3"/>
      <c r="O85" s="142">
        <v>0</v>
      </c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5"/>
      <c r="Y85" s="142">
        <v>0</v>
      </c>
      <c r="Z85" s="142">
        <v>0</v>
      </c>
      <c r="AA85" s="142">
        <v>0</v>
      </c>
      <c r="AB85" s="142">
        <v>0</v>
      </c>
      <c r="AC85" s="142">
        <v>0</v>
      </c>
      <c r="AD85" s="142">
        <v>0</v>
      </c>
      <c r="AE85" s="142">
        <v>0</v>
      </c>
      <c r="AF85" s="142">
        <v>0</v>
      </c>
      <c r="AG85" s="142">
        <v>0</v>
      </c>
    </row>
    <row r="86" spans="1:33" s="45" customFormat="1">
      <c r="A86" s="38"/>
      <c r="B86" s="5" t="s">
        <v>21</v>
      </c>
      <c r="C86" s="209" t="s">
        <v>308</v>
      </c>
      <c r="D86" s="139">
        <v>36282.153389053943</v>
      </c>
      <c r="E86" s="139">
        <v>46992.934284069219</v>
      </c>
      <c r="F86" s="139">
        <v>55153.135235568559</v>
      </c>
      <c r="G86" s="139">
        <v>53447.868828419174</v>
      </c>
      <c r="H86" s="139">
        <v>30699.332517225543</v>
      </c>
      <c r="I86" s="139">
        <v>31871.411280785775</v>
      </c>
      <c r="J86" s="139">
        <v>50187.908530937333</v>
      </c>
      <c r="K86" s="139">
        <v>44612.311181498051</v>
      </c>
      <c r="L86" s="139">
        <v>57598.368758636374</v>
      </c>
      <c r="M86" s="139">
        <v>102684.30589063941</v>
      </c>
      <c r="N86" s="146"/>
      <c r="O86" s="139">
        <v>6128.4054113959446</v>
      </c>
      <c r="P86" s="139">
        <v>5518.01146260926</v>
      </c>
      <c r="Q86" s="139">
        <v>-3569.8120295871204</v>
      </c>
      <c r="R86" s="139">
        <v>-25573.031432442785</v>
      </c>
      <c r="S86" s="139">
        <v>-1736.6461386940009</v>
      </c>
      <c r="T86" s="139">
        <v>13128.081500888538</v>
      </c>
      <c r="U86" s="139">
        <v>-9214.5990747182586</v>
      </c>
      <c r="V86" s="139">
        <v>9406.1786140653803</v>
      </c>
      <c r="W86" s="139">
        <v>6771.0110390011923</v>
      </c>
      <c r="X86" s="141"/>
      <c r="Y86" s="139">
        <v>0</v>
      </c>
      <c r="Z86" s="139">
        <v>0</v>
      </c>
      <c r="AA86" s="139">
        <v>0</v>
      </c>
      <c r="AB86" s="139">
        <v>0</v>
      </c>
      <c r="AC86" s="139">
        <v>0</v>
      </c>
      <c r="AD86" s="139">
        <v>0</v>
      </c>
      <c r="AE86" s="139">
        <v>0</v>
      </c>
      <c r="AF86" s="139">
        <v>0</v>
      </c>
      <c r="AG86" s="139">
        <v>0</v>
      </c>
    </row>
    <row r="87" spans="1:33" s="45" customFormat="1">
      <c r="A87" s="38"/>
      <c r="B87" s="9" t="s">
        <v>94</v>
      </c>
      <c r="C87" s="209" t="s">
        <v>309</v>
      </c>
      <c r="D87" s="139">
        <v>20969.365319301367</v>
      </c>
      <c r="E87" s="139">
        <v>26940.767555657923</v>
      </c>
      <c r="F87" s="139">
        <v>32483.776414187658</v>
      </c>
      <c r="G87" s="139">
        <v>28789.662551564084</v>
      </c>
      <c r="H87" s="139">
        <v>677.22060737060485</v>
      </c>
      <c r="I87" s="139">
        <v>34.411739809270294</v>
      </c>
      <c r="J87" s="139">
        <v>7545.4127126909225</v>
      </c>
      <c r="K87" s="139">
        <v>1348.4603943144773</v>
      </c>
      <c r="L87" s="139">
        <v>1463.1478083268391</v>
      </c>
      <c r="M87" s="139">
        <v>1055.9161018687553</v>
      </c>
      <c r="N87" s="146"/>
      <c r="O87" s="139">
        <v>5968.5368187341992</v>
      </c>
      <c r="P87" s="139">
        <v>5542.36887060145</v>
      </c>
      <c r="Q87" s="139">
        <v>-3705.5793020780757</v>
      </c>
      <c r="R87" s="139">
        <v>-28157.178806690346</v>
      </c>
      <c r="S87" s="139">
        <v>-615.35960728545217</v>
      </c>
      <c r="T87" s="139">
        <v>7372.6626064290231</v>
      </c>
      <c r="U87" s="139">
        <v>-6158.6413440260148</v>
      </c>
      <c r="V87" s="139">
        <v>205.03744540335961</v>
      </c>
      <c r="W87" s="139">
        <v>-435.80762604865129</v>
      </c>
      <c r="X87" s="141"/>
      <c r="Y87" s="139">
        <v>0</v>
      </c>
      <c r="Z87" s="139">
        <v>0</v>
      </c>
      <c r="AA87" s="139">
        <v>0</v>
      </c>
      <c r="AB87" s="139">
        <v>0</v>
      </c>
      <c r="AC87" s="139">
        <v>0</v>
      </c>
      <c r="AD87" s="139">
        <v>0</v>
      </c>
      <c r="AE87" s="139">
        <v>0</v>
      </c>
      <c r="AF87" s="139">
        <v>0</v>
      </c>
      <c r="AG87" s="139">
        <v>0</v>
      </c>
    </row>
    <row r="88" spans="1:33">
      <c r="B88" s="208" t="s">
        <v>40</v>
      </c>
      <c r="C88" s="219"/>
      <c r="D88" s="142">
        <v>20969.365319301367</v>
      </c>
      <c r="E88" s="142">
        <v>26940.767555657923</v>
      </c>
      <c r="F88" s="142">
        <v>32483.776414187658</v>
      </c>
      <c r="G88" s="142">
        <v>28789.662551564084</v>
      </c>
      <c r="H88" s="142">
        <v>677.22060737060485</v>
      </c>
      <c r="I88" s="142">
        <v>34.411739809270294</v>
      </c>
      <c r="J88" s="142">
        <v>7545.4127126909225</v>
      </c>
      <c r="K88" s="142">
        <v>1348.4603943144773</v>
      </c>
      <c r="L88" s="142">
        <v>1463.1478083268391</v>
      </c>
      <c r="M88" s="142">
        <v>1055.9161018687553</v>
      </c>
      <c r="N88" s="143"/>
      <c r="O88" s="142">
        <v>0</v>
      </c>
      <c r="P88" s="142">
        <v>0</v>
      </c>
      <c r="Q88" s="142">
        <v>0</v>
      </c>
      <c r="R88" s="142">
        <v>0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145"/>
      <c r="Y88" s="142">
        <v>0</v>
      </c>
      <c r="Z88" s="142">
        <v>0</v>
      </c>
      <c r="AA88" s="142">
        <v>0</v>
      </c>
      <c r="AB88" s="142">
        <v>0</v>
      </c>
      <c r="AC88" s="142">
        <v>0</v>
      </c>
      <c r="AD88" s="142">
        <v>0</v>
      </c>
      <c r="AE88" s="142">
        <v>0</v>
      </c>
      <c r="AF88" s="142">
        <v>0</v>
      </c>
      <c r="AG88" s="142">
        <v>0</v>
      </c>
    </row>
    <row r="89" spans="1:33">
      <c r="B89" s="6" t="s">
        <v>41</v>
      </c>
      <c r="C89" s="219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3"/>
      <c r="O89" s="142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5"/>
      <c r="Y89" s="142">
        <v>0</v>
      </c>
      <c r="Z89" s="142">
        <v>0</v>
      </c>
      <c r="AA89" s="142">
        <v>0</v>
      </c>
      <c r="AB89" s="142">
        <v>0</v>
      </c>
      <c r="AC89" s="142">
        <v>0</v>
      </c>
      <c r="AD89" s="142">
        <v>0</v>
      </c>
      <c r="AE89" s="142">
        <v>0</v>
      </c>
      <c r="AF89" s="142">
        <v>0</v>
      </c>
      <c r="AG89" s="142">
        <v>0</v>
      </c>
    </row>
    <row r="90" spans="1:33">
      <c r="B90" s="6" t="s">
        <v>42</v>
      </c>
      <c r="C90" s="219"/>
      <c r="D90" s="142">
        <v>20967.212026718225</v>
      </c>
      <c r="E90" s="142">
        <v>26935.748845452425</v>
      </c>
      <c r="F90" s="142">
        <v>32478.117716053872</v>
      </c>
      <c r="G90" s="142">
        <v>28772.538413975799</v>
      </c>
      <c r="H90" s="142">
        <v>615.35960728545217</v>
      </c>
      <c r="I90" s="142">
        <v>0</v>
      </c>
      <c r="J90" s="142">
        <v>7372.6626064290231</v>
      </c>
      <c r="K90" s="142">
        <v>1214.0212624030075</v>
      </c>
      <c r="L90" s="142">
        <v>1419.0587078063672</v>
      </c>
      <c r="M90" s="142">
        <v>983.25108175771584</v>
      </c>
      <c r="N90" s="143"/>
      <c r="O90" s="142">
        <v>5968.5368187341992</v>
      </c>
      <c r="P90" s="142">
        <v>5542.36887060145</v>
      </c>
      <c r="Q90" s="142">
        <v>-3705.5793020780757</v>
      </c>
      <c r="R90" s="142">
        <v>-28157.178806690346</v>
      </c>
      <c r="S90" s="142">
        <v>-615.35960728545217</v>
      </c>
      <c r="T90" s="142">
        <v>7372.6626064290231</v>
      </c>
      <c r="U90" s="142">
        <v>-6158.6413440260148</v>
      </c>
      <c r="V90" s="142">
        <v>205.03744540335961</v>
      </c>
      <c r="W90" s="142">
        <v>-435.80762604865129</v>
      </c>
      <c r="X90" s="145"/>
      <c r="Y90" s="142">
        <v>0</v>
      </c>
      <c r="Z90" s="142">
        <v>0</v>
      </c>
      <c r="AA90" s="142">
        <v>0</v>
      </c>
      <c r="AB90" s="142">
        <v>0</v>
      </c>
      <c r="AC90" s="142">
        <v>0</v>
      </c>
      <c r="AD90" s="142">
        <v>0</v>
      </c>
      <c r="AE90" s="142">
        <v>0</v>
      </c>
      <c r="AF90" s="142">
        <v>0</v>
      </c>
      <c r="AG90" s="142">
        <v>0</v>
      </c>
    </row>
    <row r="91" spans="1:33">
      <c r="B91" s="6" t="s">
        <v>43</v>
      </c>
      <c r="C91" s="219"/>
      <c r="D91" s="142">
        <v>2.1532925831441898</v>
      </c>
      <c r="E91" s="142">
        <v>5.0187102055009234</v>
      </c>
      <c r="F91" s="142">
        <v>5.65869813378443</v>
      </c>
      <c r="G91" s="142">
        <v>17.124137588284928</v>
      </c>
      <c r="H91" s="142">
        <v>61.861000085152604</v>
      </c>
      <c r="I91" s="142">
        <v>34.411739809270294</v>
      </c>
      <c r="J91" s="142">
        <v>172.7501062619005</v>
      </c>
      <c r="K91" s="142">
        <v>134.43913191146981</v>
      </c>
      <c r="L91" s="142">
        <v>44.089100520471938</v>
      </c>
      <c r="M91" s="142">
        <v>72.665020111039297</v>
      </c>
      <c r="N91" s="143"/>
      <c r="O91" s="142">
        <v>0</v>
      </c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45"/>
      <c r="Y91" s="142">
        <v>0</v>
      </c>
      <c r="Z91" s="142">
        <v>0</v>
      </c>
      <c r="AA91" s="142">
        <v>0</v>
      </c>
      <c r="AB91" s="142">
        <v>0</v>
      </c>
      <c r="AC91" s="142">
        <v>0</v>
      </c>
      <c r="AD91" s="142">
        <v>0</v>
      </c>
      <c r="AE91" s="142">
        <v>0</v>
      </c>
      <c r="AF91" s="142">
        <v>0</v>
      </c>
      <c r="AG91" s="142">
        <v>0</v>
      </c>
    </row>
    <row r="92" spans="1:33">
      <c r="B92" s="6" t="s">
        <v>44</v>
      </c>
      <c r="C92" s="219"/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3"/>
      <c r="O92" s="142">
        <v>0</v>
      </c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45"/>
      <c r="Y92" s="142">
        <v>0</v>
      </c>
      <c r="Z92" s="142">
        <v>0</v>
      </c>
      <c r="AA92" s="142">
        <v>0</v>
      </c>
      <c r="AB92" s="142">
        <v>0</v>
      </c>
      <c r="AC92" s="142">
        <v>0</v>
      </c>
      <c r="AD92" s="142">
        <v>0</v>
      </c>
      <c r="AE92" s="142">
        <v>0</v>
      </c>
      <c r="AF92" s="142">
        <v>0</v>
      </c>
      <c r="AG92" s="142">
        <v>0</v>
      </c>
    </row>
    <row r="93" spans="1:33">
      <c r="B93" s="7" t="s">
        <v>45</v>
      </c>
      <c r="C93" s="219"/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3"/>
      <c r="O93" s="142">
        <v>0</v>
      </c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5"/>
      <c r="Y93" s="142">
        <v>0</v>
      </c>
      <c r="Z93" s="142">
        <v>0</v>
      </c>
      <c r="AA93" s="142">
        <v>0</v>
      </c>
      <c r="AB93" s="142">
        <v>0</v>
      </c>
      <c r="AC93" s="142">
        <v>0</v>
      </c>
      <c r="AD93" s="142">
        <v>0</v>
      </c>
      <c r="AE93" s="142">
        <v>0</v>
      </c>
      <c r="AF93" s="142">
        <v>0</v>
      </c>
      <c r="AG93" s="142">
        <v>0</v>
      </c>
    </row>
    <row r="94" spans="1:33">
      <c r="B94" s="7" t="s">
        <v>46</v>
      </c>
      <c r="C94" s="219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3"/>
      <c r="O94" s="142">
        <v>0</v>
      </c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5"/>
      <c r="Y94" s="142">
        <v>0</v>
      </c>
      <c r="Z94" s="142">
        <v>0</v>
      </c>
      <c r="AA94" s="142">
        <v>0</v>
      </c>
      <c r="AB94" s="142">
        <v>0</v>
      </c>
      <c r="AC94" s="142">
        <v>0</v>
      </c>
      <c r="AD94" s="142">
        <v>0</v>
      </c>
      <c r="AE94" s="142">
        <v>0</v>
      </c>
      <c r="AF94" s="142">
        <v>0</v>
      </c>
      <c r="AG94" s="142">
        <v>0</v>
      </c>
    </row>
    <row r="95" spans="1:33">
      <c r="B95" s="6" t="s">
        <v>317</v>
      </c>
      <c r="C95" s="219"/>
      <c r="D95" s="142">
        <v>0</v>
      </c>
      <c r="E95" s="142">
        <v>0</v>
      </c>
      <c r="F95" s="142">
        <v>0</v>
      </c>
      <c r="G95" s="142">
        <v>0</v>
      </c>
      <c r="H95" s="142">
        <v>0</v>
      </c>
      <c r="I95" s="142">
        <v>0</v>
      </c>
      <c r="J95" s="142">
        <v>0</v>
      </c>
      <c r="K95" s="142">
        <v>0</v>
      </c>
      <c r="L95" s="142">
        <v>0</v>
      </c>
      <c r="M95" s="142">
        <v>0</v>
      </c>
      <c r="N95" s="143"/>
      <c r="O95" s="142">
        <v>0</v>
      </c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45"/>
      <c r="Y95" s="142">
        <v>0</v>
      </c>
      <c r="Z95" s="142">
        <v>0</v>
      </c>
      <c r="AA95" s="142">
        <v>0</v>
      </c>
      <c r="AB95" s="142">
        <v>0</v>
      </c>
      <c r="AC95" s="142">
        <v>0</v>
      </c>
      <c r="AD95" s="142">
        <v>0</v>
      </c>
      <c r="AE95" s="142">
        <v>0</v>
      </c>
      <c r="AF95" s="142">
        <v>0</v>
      </c>
      <c r="AG95" s="142">
        <v>0</v>
      </c>
    </row>
    <row r="96" spans="1:33">
      <c r="B96" s="6" t="s">
        <v>108</v>
      </c>
      <c r="C96" s="219"/>
      <c r="D96" s="142">
        <v>0</v>
      </c>
      <c r="E96" s="142">
        <v>0</v>
      </c>
      <c r="F96" s="142">
        <v>0</v>
      </c>
      <c r="G96" s="142">
        <v>0</v>
      </c>
      <c r="H96" s="142">
        <v>0</v>
      </c>
      <c r="I96" s="142">
        <v>0</v>
      </c>
      <c r="J96" s="142">
        <v>0</v>
      </c>
      <c r="K96" s="142">
        <v>0</v>
      </c>
      <c r="L96" s="142">
        <v>0</v>
      </c>
      <c r="M96" s="142">
        <v>0</v>
      </c>
      <c r="N96" s="143"/>
      <c r="O96" s="142">
        <v>0</v>
      </c>
      <c r="P96" s="142">
        <v>0</v>
      </c>
      <c r="Q96" s="142">
        <v>0</v>
      </c>
      <c r="R96" s="142">
        <v>0</v>
      </c>
      <c r="S96" s="142">
        <v>0</v>
      </c>
      <c r="T96" s="142">
        <v>0</v>
      </c>
      <c r="U96" s="142">
        <v>0</v>
      </c>
      <c r="V96" s="142">
        <v>0</v>
      </c>
      <c r="W96" s="142">
        <v>0</v>
      </c>
      <c r="X96" s="145"/>
      <c r="Y96" s="142">
        <v>0</v>
      </c>
      <c r="Z96" s="142">
        <v>0</v>
      </c>
      <c r="AA96" s="142">
        <v>0</v>
      </c>
      <c r="AB96" s="142">
        <v>0</v>
      </c>
      <c r="AC96" s="142">
        <v>0</v>
      </c>
      <c r="AD96" s="142">
        <v>0</v>
      </c>
      <c r="AE96" s="142">
        <v>0</v>
      </c>
      <c r="AF96" s="142">
        <v>0</v>
      </c>
      <c r="AG96" s="142">
        <v>0</v>
      </c>
    </row>
    <row r="97" spans="1:33">
      <c r="B97" s="6" t="s">
        <v>48</v>
      </c>
      <c r="C97" s="219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3"/>
      <c r="O97" s="142">
        <v>0</v>
      </c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45"/>
      <c r="Y97" s="142">
        <v>0</v>
      </c>
      <c r="Z97" s="142">
        <v>0</v>
      </c>
      <c r="AA97" s="142">
        <v>0</v>
      </c>
      <c r="AB97" s="142">
        <v>0</v>
      </c>
      <c r="AC97" s="142">
        <v>0</v>
      </c>
      <c r="AD97" s="142">
        <v>0</v>
      </c>
      <c r="AE97" s="142">
        <v>0</v>
      </c>
      <c r="AF97" s="142">
        <v>0</v>
      </c>
      <c r="AG97" s="142">
        <v>0</v>
      </c>
    </row>
    <row r="98" spans="1:33">
      <c r="B98" s="6" t="s">
        <v>325</v>
      </c>
      <c r="C98" s="219"/>
      <c r="D98" s="142">
        <v>0</v>
      </c>
      <c r="E98" s="142">
        <v>0</v>
      </c>
      <c r="F98" s="142">
        <v>0</v>
      </c>
      <c r="G98" s="142">
        <v>0</v>
      </c>
      <c r="H98" s="142">
        <v>0</v>
      </c>
      <c r="I98" s="142">
        <v>0</v>
      </c>
      <c r="J98" s="142">
        <v>0</v>
      </c>
      <c r="K98" s="142">
        <v>0</v>
      </c>
      <c r="L98" s="142">
        <v>0</v>
      </c>
      <c r="M98" s="142">
        <v>0</v>
      </c>
      <c r="N98" s="143"/>
      <c r="O98" s="142">
        <v>0</v>
      </c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145"/>
      <c r="Y98" s="142">
        <v>0</v>
      </c>
      <c r="Z98" s="142">
        <v>0</v>
      </c>
      <c r="AA98" s="142">
        <v>0</v>
      </c>
      <c r="AB98" s="142">
        <v>0</v>
      </c>
      <c r="AC98" s="142">
        <v>0</v>
      </c>
      <c r="AD98" s="142">
        <v>0</v>
      </c>
      <c r="AE98" s="142">
        <v>0</v>
      </c>
      <c r="AF98" s="142">
        <v>0</v>
      </c>
      <c r="AG98" s="142">
        <v>0</v>
      </c>
    </row>
    <row r="99" spans="1:33">
      <c r="B99" s="8" t="s">
        <v>101</v>
      </c>
      <c r="C99" s="219"/>
      <c r="D99" s="142">
        <v>0</v>
      </c>
      <c r="E99" s="142">
        <v>0</v>
      </c>
      <c r="F99" s="142">
        <v>0</v>
      </c>
      <c r="G99" s="142">
        <v>0</v>
      </c>
      <c r="H99" s="142">
        <v>0</v>
      </c>
      <c r="I99" s="142">
        <v>0</v>
      </c>
      <c r="J99" s="142">
        <v>0</v>
      </c>
      <c r="K99" s="142">
        <v>0</v>
      </c>
      <c r="L99" s="142">
        <v>0</v>
      </c>
      <c r="M99" s="142">
        <v>0</v>
      </c>
      <c r="N99" s="143"/>
      <c r="O99" s="142">
        <v>0</v>
      </c>
      <c r="P99" s="142">
        <v>0</v>
      </c>
      <c r="Q99" s="142">
        <v>0</v>
      </c>
      <c r="R99" s="142">
        <v>0</v>
      </c>
      <c r="S99" s="142">
        <v>0</v>
      </c>
      <c r="T99" s="142">
        <v>0</v>
      </c>
      <c r="U99" s="142">
        <v>0</v>
      </c>
      <c r="V99" s="142">
        <v>0</v>
      </c>
      <c r="W99" s="142">
        <v>0</v>
      </c>
      <c r="X99" s="145"/>
      <c r="Y99" s="142">
        <v>0</v>
      </c>
      <c r="Z99" s="142">
        <v>0</v>
      </c>
      <c r="AA99" s="142">
        <v>0</v>
      </c>
      <c r="AB99" s="142">
        <v>0</v>
      </c>
      <c r="AC99" s="142">
        <v>0</v>
      </c>
      <c r="AD99" s="142">
        <v>0</v>
      </c>
      <c r="AE99" s="142">
        <v>0</v>
      </c>
      <c r="AF99" s="142">
        <v>0</v>
      </c>
      <c r="AG99" s="142">
        <v>0</v>
      </c>
    </row>
    <row r="100" spans="1:33" s="45" customFormat="1">
      <c r="A100" s="38"/>
      <c r="B100" s="9" t="s">
        <v>95</v>
      </c>
      <c r="C100" s="209" t="s">
        <v>310</v>
      </c>
      <c r="D100" s="139">
        <v>15312.788069752569</v>
      </c>
      <c r="E100" s="139">
        <v>20052.166728411292</v>
      </c>
      <c r="F100" s="139">
        <v>22669.358821380898</v>
      </c>
      <c r="G100" s="139">
        <v>24658.206276855093</v>
      </c>
      <c r="H100" s="139">
        <v>30022.111909854935</v>
      </c>
      <c r="I100" s="139">
        <v>31836.999540976507</v>
      </c>
      <c r="J100" s="139">
        <v>42642.495818246411</v>
      </c>
      <c r="K100" s="139">
        <v>43263.850787183575</v>
      </c>
      <c r="L100" s="139">
        <v>56135.220950309544</v>
      </c>
      <c r="M100" s="139">
        <v>101628.38978877067</v>
      </c>
      <c r="N100" s="146"/>
      <c r="O100" s="139">
        <v>159.86859266174508</v>
      </c>
      <c r="P100" s="139">
        <v>-24.357407992190083</v>
      </c>
      <c r="Q100" s="139">
        <v>135.76727249095501</v>
      </c>
      <c r="R100" s="139">
        <v>2584.1473742475637</v>
      </c>
      <c r="S100" s="139">
        <v>-1121.2865314085486</v>
      </c>
      <c r="T100" s="139">
        <v>5755.4188944595153</v>
      </c>
      <c r="U100" s="139">
        <v>-3055.9577306922433</v>
      </c>
      <c r="V100" s="139">
        <v>9201.1411686620213</v>
      </c>
      <c r="W100" s="139">
        <v>7206.8186650498428</v>
      </c>
      <c r="X100" s="141"/>
      <c r="Y100" s="139">
        <v>0</v>
      </c>
      <c r="Z100" s="139">
        <v>0</v>
      </c>
      <c r="AA100" s="139">
        <v>0</v>
      </c>
      <c r="AB100" s="139">
        <v>0</v>
      </c>
      <c r="AC100" s="139">
        <v>0</v>
      </c>
      <c r="AD100" s="139">
        <v>0</v>
      </c>
      <c r="AE100" s="139">
        <v>0</v>
      </c>
      <c r="AF100" s="139">
        <v>0</v>
      </c>
      <c r="AG100" s="139">
        <v>0</v>
      </c>
    </row>
    <row r="101" spans="1:33">
      <c r="B101" s="208" t="s">
        <v>40</v>
      </c>
      <c r="C101" s="219"/>
      <c r="D101" s="142">
        <v>15312.788069752569</v>
      </c>
      <c r="E101" s="142">
        <v>20052.166728411292</v>
      </c>
      <c r="F101" s="142">
        <v>22669.358821380898</v>
      </c>
      <c r="G101" s="142">
        <v>24658.206276855093</v>
      </c>
      <c r="H101" s="142">
        <v>30022.111909854935</v>
      </c>
      <c r="I101" s="142">
        <v>31836.999540976507</v>
      </c>
      <c r="J101" s="142">
        <v>42642.495818246411</v>
      </c>
      <c r="K101" s="142">
        <v>43263.850787183575</v>
      </c>
      <c r="L101" s="142">
        <v>56135.220950309544</v>
      </c>
      <c r="M101" s="142">
        <v>101628.38978877067</v>
      </c>
      <c r="N101" s="143"/>
      <c r="O101" s="142">
        <v>159.86859266174508</v>
      </c>
      <c r="P101" s="142">
        <v>-24.357407992190083</v>
      </c>
      <c r="Q101" s="142">
        <v>135.76727249095501</v>
      </c>
      <c r="R101" s="142">
        <v>2584.1473742475637</v>
      </c>
      <c r="S101" s="142">
        <v>-1121.2865314085486</v>
      </c>
      <c r="T101" s="142">
        <v>5755.4188944595153</v>
      </c>
      <c r="U101" s="142">
        <v>-3055.9577306922433</v>
      </c>
      <c r="V101" s="142">
        <v>9201.1411686620213</v>
      </c>
      <c r="W101" s="142">
        <v>7206.8186650498428</v>
      </c>
      <c r="X101" s="145"/>
      <c r="Y101" s="142">
        <v>0</v>
      </c>
      <c r="Z101" s="142">
        <v>0</v>
      </c>
      <c r="AA101" s="142">
        <v>0</v>
      </c>
      <c r="AB101" s="142">
        <v>0</v>
      </c>
      <c r="AC101" s="142">
        <v>0</v>
      </c>
      <c r="AD101" s="142">
        <v>0</v>
      </c>
      <c r="AE101" s="142">
        <v>0</v>
      </c>
      <c r="AF101" s="142">
        <v>0</v>
      </c>
      <c r="AG101" s="142">
        <v>0</v>
      </c>
    </row>
    <row r="102" spans="1:33">
      <c r="B102" s="6" t="s">
        <v>41</v>
      </c>
      <c r="C102" s="219"/>
      <c r="D102" s="142">
        <v>0</v>
      </c>
      <c r="E102" s="142">
        <v>0</v>
      </c>
      <c r="F102" s="142">
        <v>0</v>
      </c>
      <c r="G102" s="142">
        <v>281</v>
      </c>
      <c r="H102" s="142">
        <v>289</v>
      </c>
      <c r="I102" s="142">
        <v>278</v>
      </c>
      <c r="J102" s="142">
        <v>272</v>
      </c>
      <c r="K102" s="142">
        <v>276</v>
      </c>
      <c r="L102" s="142">
        <v>302</v>
      </c>
      <c r="M102" s="142">
        <v>34643.53</v>
      </c>
      <c r="N102" s="143"/>
      <c r="O102" s="142">
        <v>0</v>
      </c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45"/>
      <c r="Y102" s="142">
        <v>0</v>
      </c>
      <c r="Z102" s="142">
        <v>0</v>
      </c>
      <c r="AA102" s="142">
        <v>0</v>
      </c>
      <c r="AB102" s="142">
        <v>0</v>
      </c>
      <c r="AC102" s="142">
        <v>0</v>
      </c>
      <c r="AD102" s="142">
        <v>0</v>
      </c>
      <c r="AE102" s="142">
        <v>0</v>
      </c>
      <c r="AF102" s="142">
        <v>0</v>
      </c>
      <c r="AG102" s="142">
        <v>0</v>
      </c>
    </row>
    <row r="103" spans="1:33">
      <c r="B103" s="6" t="s">
        <v>42</v>
      </c>
      <c r="C103" s="219"/>
      <c r="D103" s="142">
        <v>14102.629635251122</v>
      </c>
      <c r="E103" s="142">
        <v>18689.917564748102</v>
      </c>
      <c r="F103" s="142">
        <v>21342.214486709898</v>
      </c>
      <c r="G103" s="142">
        <v>22920.817668693137</v>
      </c>
      <c r="H103" s="142">
        <v>25697.385416045421</v>
      </c>
      <c r="I103" s="142">
        <v>28649.603044775533</v>
      </c>
      <c r="J103" s="142">
        <v>33709.585513485923</v>
      </c>
      <c r="K103" s="142">
        <v>37384.743473115333</v>
      </c>
      <c r="L103" s="142">
        <v>41030.998071479291</v>
      </c>
      <c r="M103" s="142">
        <v>44977.507918590556</v>
      </c>
      <c r="N103" s="143"/>
      <c r="O103" s="142">
        <v>0</v>
      </c>
      <c r="P103" s="142">
        <v>0</v>
      </c>
      <c r="Q103" s="142">
        <v>0</v>
      </c>
      <c r="R103" s="142">
        <v>0</v>
      </c>
      <c r="S103" s="142">
        <v>0</v>
      </c>
      <c r="T103" s="142">
        <v>0</v>
      </c>
      <c r="U103" s="142">
        <v>0</v>
      </c>
      <c r="V103" s="142">
        <v>0</v>
      </c>
      <c r="W103" s="142">
        <v>0</v>
      </c>
      <c r="X103" s="145"/>
      <c r="Y103" s="142">
        <v>0</v>
      </c>
      <c r="Z103" s="142">
        <v>0</v>
      </c>
      <c r="AA103" s="142">
        <v>0</v>
      </c>
      <c r="AB103" s="142">
        <v>0</v>
      </c>
      <c r="AC103" s="142">
        <v>0</v>
      </c>
      <c r="AD103" s="142">
        <v>0</v>
      </c>
      <c r="AE103" s="142">
        <v>0</v>
      </c>
      <c r="AF103" s="142">
        <v>0</v>
      </c>
      <c r="AG103" s="142">
        <v>0</v>
      </c>
    </row>
    <row r="104" spans="1:33">
      <c r="B104" s="6" t="s">
        <v>43</v>
      </c>
      <c r="C104" s="219"/>
      <c r="D104" s="142">
        <v>1160.8156710014462</v>
      </c>
      <c r="E104" s="142">
        <v>1320.6842636631914</v>
      </c>
      <c r="F104" s="142">
        <v>1296.3268556710013</v>
      </c>
      <c r="G104" s="142">
        <v>1432.0941281619562</v>
      </c>
      <c r="H104" s="142">
        <v>4016.2415024095199</v>
      </c>
      <c r="I104" s="142">
        <v>2894.954971000971</v>
      </c>
      <c r="J104" s="142">
        <v>8650.3738654604858</v>
      </c>
      <c r="K104" s="142">
        <v>5594.416134768242</v>
      </c>
      <c r="L104" s="142">
        <v>14795.557303430263</v>
      </c>
      <c r="M104" s="142">
        <v>22002.375968480108</v>
      </c>
      <c r="N104" s="143"/>
      <c r="O104" s="142">
        <v>159.86859266174508</v>
      </c>
      <c r="P104" s="142">
        <v>-24.357407992190083</v>
      </c>
      <c r="Q104" s="142">
        <v>135.76727249095501</v>
      </c>
      <c r="R104" s="142">
        <v>2584.1473742475637</v>
      </c>
      <c r="S104" s="142">
        <v>-1121.2865314085486</v>
      </c>
      <c r="T104" s="142">
        <v>5755.4188944595153</v>
      </c>
      <c r="U104" s="142">
        <v>-3055.9577306922433</v>
      </c>
      <c r="V104" s="142">
        <v>9201.1411686620213</v>
      </c>
      <c r="W104" s="142">
        <v>7206.8186650498428</v>
      </c>
      <c r="X104" s="145"/>
      <c r="Y104" s="142">
        <v>0</v>
      </c>
      <c r="Z104" s="142">
        <v>0</v>
      </c>
      <c r="AA104" s="142">
        <v>0</v>
      </c>
      <c r="AB104" s="142">
        <v>0</v>
      </c>
      <c r="AC104" s="142">
        <v>0</v>
      </c>
      <c r="AD104" s="142">
        <v>0</v>
      </c>
      <c r="AE104" s="142">
        <v>0</v>
      </c>
      <c r="AF104" s="142">
        <v>0</v>
      </c>
      <c r="AG104" s="142">
        <v>0</v>
      </c>
    </row>
    <row r="105" spans="1:33">
      <c r="B105" s="6" t="s">
        <v>44</v>
      </c>
      <c r="C105" s="219"/>
      <c r="D105" s="142">
        <v>49.332799999999999</v>
      </c>
      <c r="E105" s="142">
        <v>41.564900000000002</v>
      </c>
      <c r="F105" s="142">
        <v>30.810900000000004</v>
      </c>
      <c r="G105" s="142">
        <v>24.2898</v>
      </c>
      <c r="H105" s="142">
        <v>19.4846</v>
      </c>
      <c r="I105" s="142">
        <v>14.44</v>
      </c>
      <c r="J105" s="142">
        <v>10.533899999999999</v>
      </c>
      <c r="K105" s="142">
        <v>8.6889000000000003</v>
      </c>
      <c r="L105" s="142">
        <v>6.6524999999999999</v>
      </c>
      <c r="M105" s="142">
        <v>4.9698000000000002</v>
      </c>
      <c r="N105" s="143"/>
      <c r="O105" s="142">
        <v>0</v>
      </c>
      <c r="P105" s="142">
        <v>0</v>
      </c>
      <c r="Q105" s="142">
        <v>0</v>
      </c>
      <c r="R105" s="142">
        <v>0</v>
      </c>
      <c r="S105" s="142">
        <v>0</v>
      </c>
      <c r="T105" s="142">
        <v>0</v>
      </c>
      <c r="U105" s="142">
        <v>0</v>
      </c>
      <c r="V105" s="142">
        <v>0</v>
      </c>
      <c r="W105" s="142">
        <v>0</v>
      </c>
      <c r="X105" s="145"/>
      <c r="Y105" s="142">
        <v>0</v>
      </c>
      <c r="Z105" s="142">
        <v>0</v>
      </c>
      <c r="AA105" s="142">
        <v>0</v>
      </c>
      <c r="AB105" s="142">
        <v>0</v>
      </c>
      <c r="AC105" s="142">
        <v>0</v>
      </c>
      <c r="AD105" s="142">
        <v>0</v>
      </c>
      <c r="AE105" s="142">
        <v>0</v>
      </c>
      <c r="AF105" s="142">
        <v>0</v>
      </c>
      <c r="AG105" s="142">
        <v>0</v>
      </c>
    </row>
    <row r="106" spans="1:33">
      <c r="B106" s="7" t="s">
        <v>45</v>
      </c>
      <c r="C106" s="219"/>
      <c r="D106" s="142">
        <v>49.332799999999999</v>
      </c>
      <c r="E106" s="142">
        <v>41.564900000000002</v>
      </c>
      <c r="F106" s="142">
        <v>30.810900000000004</v>
      </c>
      <c r="G106" s="142">
        <v>24.2898</v>
      </c>
      <c r="H106" s="142">
        <v>19.4846</v>
      </c>
      <c r="I106" s="142">
        <v>14.44</v>
      </c>
      <c r="J106" s="142">
        <v>10.533899999999999</v>
      </c>
      <c r="K106" s="142">
        <v>8.6889000000000003</v>
      </c>
      <c r="L106" s="142">
        <v>6.6524999999999999</v>
      </c>
      <c r="M106" s="142">
        <v>4.9698000000000002</v>
      </c>
      <c r="N106" s="143"/>
      <c r="O106" s="142">
        <v>0</v>
      </c>
      <c r="P106" s="142">
        <v>0</v>
      </c>
      <c r="Q106" s="142">
        <v>0</v>
      </c>
      <c r="R106" s="142">
        <v>0</v>
      </c>
      <c r="S106" s="142">
        <v>0</v>
      </c>
      <c r="T106" s="142">
        <v>0</v>
      </c>
      <c r="U106" s="142">
        <v>0</v>
      </c>
      <c r="V106" s="142">
        <v>0</v>
      </c>
      <c r="W106" s="142">
        <v>0</v>
      </c>
      <c r="X106" s="145"/>
      <c r="Y106" s="142">
        <v>0</v>
      </c>
      <c r="Z106" s="142">
        <v>0</v>
      </c>
      <c r="AA106" s="142">
        <v>0</v>
      </c>
      <c r="AB106" s="142">
        <v>0</v>
      </c>
      <c r="AC106" s="142">
        <v>0</v>
      </c>
      <c r="AD106" s="142">
        <v>0</v>
      </c>
      <c r="AE106" s="142">
        <v>0</v>
      </c>
      <c r="AF106" s="142">
        <v>0</v>
      </c>
      <c r="AG106" s="142">
        <v>0</v>
      </c>
    </row>
    <row r="107" spans="1:33">
      <c r="B107" s="7" t="s">
        <v>46</v>
      </c>
      <c r="C107" s="219"/>
      <c r="D107" s="142">
        <v>0</v>
      </c>
      <c r="E107" s="142">
        <v>0</v>
      </c>
      <c r="F107" s="142">
        <v>0</v>
      </c>
      <c r="G107" s="142">
        <v>0</v>
      </c>
      <c r="H107" s="142">
        <v>0</v>
      </c>
      <c r="I107" s="142">
        <v>0</v>
      </c>
      <c r="J107" s="142">
        <v>0</v>
      </c>
      <c r="K107" s="142">
        <v>0</v>
      </c>
      <c r="L107" s="142">
        <v>0</v>
      </c>
      <c r="M107" s="142">
        <v>0</v>
      </c>
      <c r="N107" s="143"/>
      <c r="O107" s="142">
        <v>0</v>
      </c>
      <c r="P107" s="142">
        <v>0</v>
      </c>
      <c r="Q107" s="142">
        <v>0</v>
      </c>
      <c r="R107" s="142">
        <v>0</v>
      </c>
      <c r="S107" s="142">
        <v>0</v>
      </c>
      <c r="T107" s="142">
        <v>0</v>
      </c>
      <c r="U107" s="142">
        <v>0</v>
      </c>
      <c r="V107" s="142">
        <v>0</v>
      </c>
      <c r="W107" s="142">
        <v>0</v>
      </c>
      <c r="X107" s="145"/>
      <c r="Y107" s="142">
        <v>0</v>
      </c>
      <c r="Z107" s="142">
        <v>0</v>
      </c>
      <c r="AA107" s="142">
        <v>0</v>
      </c>
      <c r="AB107" s="142">
        <v>0</v>
      </c>
      <c r="AC107" s="142">
        <v>0</v>
      </c>
      <c r="AD107" s="142">
        <v>0</v>
      </c>
      <c r="AE107" s="142">
        <v>0</v>
      </c>
      <c r="AF107" s="142">
        <v>0</v>
      </c>
      <c r="AG107" s="142">
        <v>0</v>
      </c>
    </row>
    <row r="108" spans="1:33">
      <c r="B108" s="6" t="s">
        <v>47</v>
      </c>
      <c r="C108" s="219"/>
      <c r="D108" s="142">
        <v>9.9635000000000001E-3</v>
      </c>
      <c r="E108" s="142">
        <v>0</v>
      </c>
      <c r="F108" s="142">
        <v>6.5789999999999989E-3</v>
      </c>
      <c r="G108" s="142">
        <v>4.6800000000000001E-3</v>
      </c>
      <c r="H108" s="142">
        <v>3.9140000000000003E-4</v>
      </c>
      <c r="I108" s="142">
        <v>1.5252E-3</v>
      </c>
      <c r="J108" s="142">
        <v>2.5393E-3</v>
      </c>
      <c r="K108" s="142">
        <v>2.2793000000000002E-3</v>
      </c>
      <c r="L108" s="142">
        <v>1.3075399999999999E-2</v>
      </c>
      <c r="M108" s="142">
        <v>6.1016999999999998E-3</v>
      </c>
      <c r="N108" s="143"/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5"/>
      <c r="Y108" s="142">
        <v>0</v>
      </c>
      <c r="Z108" s="142">
        <v>0</v>
      </c>
      <c r="AA108" s="142">
        <v>0</v>
      </c>
      <c r="AB108" s="142">
        <v>0</v>
      </c>
      <c r="AC108" s="142">
        <v>0</v>
      </c>
      <c r="AD108" s="142">
        <v>0</v>
      </c>
      <c r="AE108" s="142">
        <v>0</v>
      </c>
      <c r="AF108" s="142">
        <v>0</v>
      </c>
      <c r="AG108" s="142">
        <v>0</v>
      </c>
    </row>
    <row r="109" spans="1:33">
      <c r="B109" s="6" t="s">
        <v>247</v>
      </c>
      <c r="C109" s="219"/>
      <c r="D109" s="142">
        <v>0</v>
      </c>
      <c r="E109" s="142">
        <v>0</v>
      </c>
      <c r="F109" s="142">
        <v>0</v>
      </c>
      <c r="G109" s="142">
        <v>0</v>
      </c>
      <c r="H109" s="142">
        <v>0</v>
      </c>
      <c r="I109" s="142">
        <v>0</v>
      </c>
      <c r="J109" s="142">
        <v>0</v>
      </c>
      <c r="K109" s="142">
        <v>0</v>
      </c>
      <c r="L109" s="142">
        <v>0</v>
      </c>
      <c r="M109" s="142">
        <v>0</v>
      </c>
      <c r="N109" s="143"/>
      <c r="O109" s="142">
        <v>0</v>
      </c>
      <c r="P109" s="142">
        <v>0</v>
      </c>
      <c r="Q109" s="142">
        <v>0</v>
      </c>
      <c r="R109" s="142">
        <v>0</v>
      </c>
      <c r="S109" s="142">
        <v>0</v>
      </c>
      <c r="T109" s="142">
        <v>0</v>
      </c>
      <c r="U109" s="142">
        <v>0</v>
      </c>
      <c r="V109" s="142">
        <v>0</v>
      </c>
      <c r="W109" s="142">
        <v>0</v>
      </c>
      <c r="X109" s="145"/>
      <c r="Y109" s="142">
        <v>0</v>
      </c>
      <c r="Z109" s="142">
        <v>0</v>
      </c>
      <c r="AA109" s="142">
        <v>0</v>
      </c>
      <c r="AB109" s="142">
        <v>0</v>
      </c>
      <c r="AC109" s="142">
        <v>0</v>
      </c>
      <c r="AD109" s="142">
        <v>0</v>
      </c>
      <c r="AE109" s="142">
        <v>0</v>
      </c>
      <c r="AF109" s="142">
        <v>0</v>
      </c>
      <c r="AG109" s="142">
        <v>0</v>
      </c>
    </row>
    <row r="110" spans="1:33">
      <c r="B110" s="6" t="s">
        <v>48</v>
      </c>
      <c r="C110" s="219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3"/>
      <c r="O110" s="142">
        <v>0</v>
      </c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45"/>
      <c r="Y110" s="142">
        <v>0</v>
      </c>
      <c r="Z110" s="142">
        <v>0</v>
      </c>
      <c r="AA110" s="142">
        <v>0</v>
      </c>
      <c r="AB110" s="142">
        <v>0</v>
      </c>
      <c r="AC110" s="142">
        <v>0</v>
      </c>
      <c r="AD110" s="142">
        <v>0</v>
      </c>
      <c r="AE110" s="142">
        <v>0</v>
      </c>
      <c r="AF110" s="142">
        <v>0</v>
      </c>
      <c r="AG110" s="142">
        <v>0</v>
      </c>
    </row>
    <row r="111" spans="1:33">
      <c r="B111" s="6" t="s">
        <v>325</v>
      </c>
      <c r="C111" s="219"/>
      <c r="D111" s="142">
        <v>0</v>
      </c>
      <c r="E111" s="142">
        <v>0</v>
      </c>
      <c r="F111" s="142">
        <v>0</v>
      </c>
      <c r="G111" s="142">
        <v>0</v>
      </c>
      <c r="H111" s="142">
        <v>0</v>
      </c>
      <c r="I111" s="142">
        <v>0</v>
      </c>
      <c r="J111" s="142">
        <v>0</v>
      </c>
      <c r="K111" s="142">
        <v>0</v>
      </c>
      <c r="L111" s="142">
        <v>0</v>
      </c>
      <c r="M111" s="142">
        <v>0</v>
      </c>
      <c r="N111" s="143"/>
      <c r="O111" s="142">
        <v>0</v>
      </c>
      <c r="P111" s="142">
        <v>0</v>
      </c>
      <c r="Q111" s="142">
        <v>0</v>
      </c>
      <c r="R111" s="142">
        <v>0</v>
      </c>
      <c r="S111" s="142">
        <v>0</v>
      </c>
      <c r="T111" s="142">
        <v>0</v>
      </c>
      <c r="U111" s="142">
        <v>0</v>
      </c>
      <c r="V111" s="142">
        <v>0</v>
      </c>
      <c r="W111" s="142">
        <v>0</v>
      </c>
      <c r="X111" s="145"/>
      <c r="Y111" s="142">
        <v>0</v>
      </c>
      <c r="Z111" s="142">
        <v>0</v>
      </c>
      <c r="AA111" s="142">
        <v>0</v>
      </c>
      <c r="AB111" s="142">
        <v>0</v>
      </c>
      <c r="AC111" s="142">
        <v>0</v>
      </c>
      <c r="AD111" s="142">
        <v>0</v>
      </c>
      <c r="AE111" s="142">
        <v>0</v>
      </c>
      <c r="AF111" s="142">
        <v>0</v>
      </c>
      <c r="AG111" s="142">
        <v>0</v>
      </c>
    </row>
    <row r="112" spans="1:33">
      <c r="B112" s="8" t="s">
        <v>101</v>
      </c>
      <c r="C112" s="219"/>
      <c r="D112" s="142">
        <v>0</v>
      </c>
      <c r="E112" s="142">
        <v>0</v>
      </c>
      <c r="F112" s="142">
        <v>0</v>
      </c>
      <c r="G112" s="142">
        <v>0</v>
      </c>
      <c r="H112" s="142">
        <v>0</v>
      </c>
      <c r="I112" s="142">
        <v>0</v>
      </c>
      <c r="J112" s="142">
        <v>0</v>
      </c>
      <c r="K112" s="142">
        <v>0</v>
      </c>
      <c r="L112" s="142">
        <v>0</v>
      </c>
      <c r="M112" s="142">
        <v>0</v>
      </c>
      <c r="N112" s="143"/>
      <c r="O112" s="142">
        <v>0</v>
      </c>
      <c r="P112" s="142">
        <v>0</v>
      </c>
      <c r="Q112" s="142">
        <v>0</v>
      </c>
      <c r="R112" s="142">
        <v>0</v>
      </c>
      <c r="S112" s="142">
        <v>0</v>
      </c>
      <c r="T112" s="142">
        <v>0</v>
      </c>
      <c r="U112" s="142">
        <v>0</v>
      </c>
      <c r="V112" s="142">
        <v>0</v>
      </c>
      <c r="W112" s="142">
        <v>0</v>
      </c>
      <c r="X112" s="145"/>
      <c r="Y112" s="142">
        <v>0</v>
      </c>
      <c r="Z112" s="142">
        <v>0</v>
      </c>
      <c r="AA112" s="142">
        <v>0</v>
      </c>
      <c r="AB112" s="142">
        <v>0</v>
      </c>
      <c r="AC112" s="142">
        <v>0</v>
      </c>
      <c r="AD112" s="142">
        <v>0</v>
      </c>
      <c r="AE112" s="142">
        <v>0</v>
      </c>
      <c r="AF112" s="142">
        <v>0</v>
      </c>
      <c r="AG112" s="142">
        <v>0</v>
      </c>
    </row>
    <row r="113" spans="1:33" s="45" customFormat="1">
      <c r="A113" s="38"/>
      <c r="B113" s="5" t="s">
        <v>22</v>
      </c>
      <c r="C113" s="214"/>
      <c r="D113" s="139">
        <v>0</v>
      </c>
      <c r="E113" s="139">
        <v>0</v>
      </c>
      <c r="F113" s="139">
        <v>0</v>
      </c>
      <c r="G113" s="139">
        <v>0</v>
      </c>
      <c r="H113" s="139">
        <v>0</v>
      </c>
      <c r="I113" s="139">
        <v>0</v>
      </c>
      <c r="J113" s="139">
        <v>0</v>
      </c>
      <c r="K113" s="139">
        <v>0</v>
      </c>
      <c r="L113" s="139">
        <v>0</v>
      </c>
      <c r="M113" s="139">
        <v>0</v>
      </c>
      <c r="N113" s="146"/>
      <c r="O113" s="139">
        <v>0</v>
      </c>
      <c r="P113" s="139">
        <v>0</v>
      </c>
      <c r="Q113" s="139">
        <v>0</v>
      </c>
      <c r="R113" s="139">
        <v>0</v>
      </c>
      <c r="S113" s="139">
        <v>0</v>
      </c>
      <c r="T113" s="139">
        <v>0</v>
      </c>
      <c r="U113" s="139">
        <v>0</v>
      </c>
      <c r="V113" s="139">
        <v>0</v>
      </c>
      <c r="W113" s="139">
        <v>0</v>
      </c>
      <c r="X113" s="141"/>
      <c r="Y113" s="139">
        <v>0</v>
      </c>
      <c r="Z113" s="139">
        <v>0</v>
      </c>
      <c r="AA113" s="139">
        <v>0</v>
      </c>
      <c r="AB113" s="139">
        <v>0</v>
      </c>
      <c r="AC113" s="139">
        <v>0</v>
      </c>
      <c r="AD113" s="139">
        <v>0</v>
      </c>
      <c r="AE113" s="139">
        <v>0</v>
      </c>
      <c r="AF113" s="139">
        <v>0</v>
      </c>
      <c r="AG113" s="139">
        <v>0</v>
      </c>
    </row>
    <row r="114" spans="1:33" s="45" customFormat="1">
      <c r="A114" s="38"/>
      <c r="B114" s="5" t="s">
        <v>96</v>
      </c>
      <c r="C114" s="214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40"/>
      <c r="O114" s="139">
        <v>0</v>
      </c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41"/>
      <c r="Y114" s="139">
        <v>0</v>
      </c>
      <c r="Z114" s="139">
        <v>0</v>
      </c>
      <c r="AA114" s="139">
        <v>0</v>
      </c>
      <c r="AB114" s="139">
        <v>0</v>
      </c>
      <c r="AC114" s="139">
        <v>0</v>
      </c>
      <c r="AD114" s="139">
        <v>0</v>
      </c>
      <c r="AE114" s="139">
        <v>0</v>
      </c>
      <c r="AF114" s="139">
        <v>0</v>
      </c>
      <c r="AG114" s="139">
        <v>0</v>
      </c>
    </row>
    <row r="115" spans="1:33" s="45" customFormat="1">
      <c r="A115" s="38"/>
      <c r="B115" s="5" t="s">
        <v>54</v>
      </c>
      <c r="C115" s="214"/>
      <c r="D115" s="139">
        <v>3052377.0924493014</v>
      </c>
      <c r="E115" s="139">
        <v>3393177.4038894242</v>
      </c>
      <c r="F115" s="139">
        <v>3759200.1368686166</v>
      </c>
      <c r="G115" s="139">
        <v>4134005.0759149678</v>
      </c>
      <c r="H115" s="139">
        <v>4496352.2974872738</v>
      </c>
      <c r="I115" s="139">
        <v>4966206.5571564212</v>
      </c>
      <c r="J115" s="139">
        <v>5735109.8829471273</v>
      </c>
      <c r="K115" s="139">
        <v>6500412.2001842717</v>
      </c>
      <c r="L115" s="139">
        <v>7294936.3018004773</v>
      </c>
      <c r="M115" s="139">
        <v>8129029.5681401566</v>
      </c>
      <c r="N115" s="146"/>
      <c r="O115" s="139">
        <v>339549.16149282199</v>
      </c>
      <c r="P115" s="139">
        <v>367019.15515309467</v>
      </c>
      <c r="Q115" s="139">
        <v>375770.99797041283</v>
      </c>
      <c r="R115" s="139">
        <v>363612.10474555718</v>
      </c>
      <c r="S115" s="139">
        <v>473908.65568330599</v>
      </c>
      <c r="T115" s="139">
        <v>748194.59849393845</v>
      </c>
      <c r="U115" s="139">
        <v>764111.34732700826</v>
      </c>
      <c r="V115" s="139">
        <v>787124.9499679351</v>
      </c>
      <c r="W115" s="139">
        <v>795386.79162425746</v>
      </c>
      <c r="X115" s="141"/>
      <c r="Y115" s="139">
        <v>0</v>
      </c>
      <c r="Z115" s="139">
        <v>0</v>
      </c>
      <c r="AA115" s="139">
        <v>0</v>
      </c>
      <c r="AB115" s="139">
        <v>0</v>
      </c>
      <c r="AC115" s="139">
        <v>0</v>
      </c>
      <c r="AD115" s="139">
        <v>0</v>
      </c>
      <c r="AE115" s="139">
        <v>0</v>
      </c>
      <c r="AF115" s="139">
        <v>0</v>
      </c>
      <c r="AG115" s="139">
        <v>0</v>
      </c>
    </row>
    <row r="116" spans="1:33">
      <c r="B116" s="51"/>
      <c r="C116" s="215"/>
      <c r="D116" s="10"/>
      <c r="E116" s="10"/>
      <c r="F116" s="10"/>
      <c r="G116" s="10"/>
      <c r="H116" s="10"/>
      <c r="N116" s="11"/>
      <c r="O116" s="11"/>
      <c r="P116" s="11"/>
      <c r="Y116" s="35"/>
      <c r="Z116" s="35"/>
      <c r="AA116" s="35"/>
      <c r="AB116" s="35"/>
      <c r="AC116" s="35"/>
      <c r="AD116" s="35"/>
    </row>
    <row r="117" spans="1:33">
      <c r="B117" s="51"/>
      <c r="C117" s="215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54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</row>
    <row r="118" spans="1:33">
      <c r="B118" s="51"/>
      <c r="C118" s="215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54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</row>
    <row r="119" spans="1:33" s="45" customFormat="1">
      <c r="A119" s="38"/>
      <c r="B119" s="185" t="s">
        <v>196</v>
      </c>
      <c r="C119" s="196"/>
      <c r="D119" s="52"/>
      <c r="E119" s="52"/>
      <c r="F119" s="52"/>
      <c r="G119" s="52"/>
      <c r="H119" s="52"/>
      <c r="I119" s="52"/>
      <c r="J119" s="52"/>
      <c r="K119" s="108"/>
      <c r="L119" s="165"/>
      <c r="M119" s="272"/>
      <c r="N119" s="76"/>
      <c r="O119" s="26"/>
      <c r="P119" s="71"/>
      <c r="Q119" s="71"/>
      <c r="R119" s="71"/>
      <c r="S119" s="71"/>
      <c r="T119" s="71"/>
      <c r="U119" s="71"/>
      <c r="V119" s="71"/>
      <c r="W119" s="71"/>
      <c r="X119" s="71"/>
      <c r="Y119" s="25"/>
      <c r="Z119" s="25"/>
      <c r="AA119" s="25"/>
      <c r="AB119" s="25"/>
      <c r="AC119" s="25"/>
      <c r="AD119" s="25"/>
    </row>
    <row r="120" spans="1:33" s="45" customFormat="1" ht="28">
      <c r="A120" s="38"/>
      <c r="B120" s="29"/>
      <c r="C120" s="217" t="s">
        <v>251</v>
      </c>
      <c r="D120" s="324" t="s">
        <v>55</v>
      </c>
      <c r="E120" s="324"/>
      <c r="F120" s="324"/>
      <c r="G120" s="324"/>
      <c r="H120" s="324"/>
      <c r="I120" s="324"/>
      <c r="J120" s="324"/>
      <c r="K120" s="324"/>
      <c r="L120" s="324"/>
      <c r="M120" s="324"/>
      <c r="N120" s="26"/>
      <c r="O120" s="329" t="s">
        <v>226</v>
      </c>
      <c r="P120" s="329"/>
      <c r="Q120" s="329"/>
      <c r="R120" s="329"/>
      <c r="S120" s="329"/>
      <c r="T120" s="329"/>
      <c r="U120" s="329"/>
      <c r="V120" s="329"/>
      <c r="W120" s="329"/>
      <c r="X120" s="71"/>
      <c r="Y120" s="328" t="s">
        <v>169</v>
      </c>
      <c r="Z120" s="328"/>
      <c r="AA120" s="328"/>
      <c r="AB120" s="328"/>
      <c r="AC120" s="328"/>
      <c r="AD120" s="328"/>
      <c r="AE120" s="328"/>
      <c r="AF120" s="328"/>
      <c r="AG120" s="328"/>
    </row>
    <row r="121" spans="1:33" s="45" customFormat="1" ht="14.5" customHeight="1">
      <c r="A121" s="38"/>
      <c r="B121" s="29"/>
      <c r="C121" s="220"/>
      <c r="D121" s="325" t="s">
        <v>318</v>
      </c>
      <c r="E121" s="325"/>
      <c r="F121" s="325"/>
      <c r="G121" s="325"/>
      <c r="H121" s="325"/>
      <c r="I121" s="325"/>
      <c r="J121" s="325"/>
      <c r="K121" s="325"/>
      <c r="L121" s="325"/>
      <c r="M121" s="325"/>
      <c r="N121" s="26"/>
      <c r="O121" s="344" t="s">
        <v>318</v>
      </c>
      <c r="P121" s="344"/>
      <c r="Q121" s="344"/>
      <c r="R121" s="344"/>
      <c r="S121" s="344"/>
      <c r="T121" s="344"/>
      <c r="U121" s="344"/>
      <c r="V121" s="344"/>
      <c r="W121" s="344"/>
      <c r="X121" s="71"/>
      <c r="Y121" s="344" t="s">
        <v>318</v>
      </c>
      <c r="Z121" s="344"/>
      <c r="AA121" s="344"/>
      <c r="AB121" s="344"/>
      <c r="AC121" s="344"/>
      <c r="AD121" s="344"/>
      <c r="AE121" s="344"/>
      <c r="AF121" s="344"/>
      <c r="AG121" s="344"/>
    </row>
    <row r="122" spans="1:33" s="45" customFormat="1">
      <c r="A122" s="38"/>
      <c r="B122" s="34" t="s">
        <v>324</v>
      </c>
      <c r="C122" s="199"/>
      <c r="D122" s="186" t="s">
        <v>1</v>
      </c>
      <c r="E122" s="186" t="s">
        <v>2</v>
      </c>
      <c r="F122" s="186" t="s">
        <v>3</v>
      </c>
      <c r="G122" s="186" t="s">
        <v>4</v>
      </c>
      <c r="H122" s="186" t="s">
        <v>104</v>
      </c>
      <c r="I122" s="186" t="s">
        <v>105</v>
      </c>
      <c r="J122" s="186" t="s">
        <v>111</v>
      </c>
      <c r="K122" s="186" t="s">
        <v>268</v>
      </c>
      <c r="L122" s="186" t="s">
        <v>285</v>
      </c>
      <c r="M122" s="186" t="s">
        <v>367</v>
      </c>
      <c r="N122" s="73"/>
      <c r="O122" s="186" t="s">
        <v>2</v>
      </c>
      <c r="P122" s="186" t="s">
        <v>3</v>
      </c>
      <c r="Q122" s="186" t="s">
        <v>4</v>
      </c>
      <c r="R122" s="186" t="s">
        <v>104</v>
      </c>
      <c r="S122" s="186" t="s">
        <v>105</v>
      </c>
      <c r="T122" s="186" t="s">
        <v>111</v>
      </c>
      <c r="U122" s="186" t="s">
        <v>268</v>
      </c>
      <c r="V122" s="186" t="s">
        <v>285</v>
      </c>
      <c r="W122" s="186" t="s">
        <v>367</v>
      </c>
      <c r="Y122" s="186" t="s">
        <v>2</v>
      </c>
      <c r="Z122" s="186" t="s">
        <v>3</v>
      </c>
      <c r="AA122" s="186" t="s">
        <v>4</v>
      </c>
      <c r="AB122" s="186" t="s">
        <v>104</v>
      </c>
      <c r="AC122" s="186" t="s">
        <v>105</v>
      </c>
      <c r="AD122" s="186" t="s">
        <v>111</v>
      </c>
      <c r="AE122" s="186" t="s">
        <v>268</v>
      </c>
      <c r="AF122" s="178" t="s">
        <v>285</v>
      </c>
      <c r="AG122" s="186" t="s">
        <v>367</v>
      </c>
    </row>
    <row r="123" spans="1:33" s="45" customFormat="1">
      <c r="A123" s="38"/>
      <c r="B123" s="5" t="s">
        <v>5</v>
      </c>
      <c r="C123" s="209" t="s">
        <v>290</v>
      </c>
      <c r="D123" s="139">
        <v>0</v>
      </c>
      <c r="E123" s="139">
        <v>0</v>
      </c>
      <c r="F123" s="139">
        <v>0</v>
      </c>
      <c r="G123" s="139">
        <v>0</v>
      </c>
      <c r="H123" s="139">
        <v>0</v>
      </c>
      <c r="I123" s="139">
        <v>0</v>
      </c>
      <c r="J123" s="139">
        <v>0</v>
      </c>
      <c r="K123" s="139">
        <v>0</v>
      </c>
      <c r="L123" s="139">
        <v>0</v>
      </c>
      <c r="M123" s="139">
        <v>0</v>
      </c>
      <c r="N123" s="146"/>
      <c r="O123" s="139">
        <v>0</v>
      </c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41"/>
      <c r="Y123" s="139">
        <v>0</v>
      </c>
      <c r="Z123" s="139">
        <v>0</v>
      </c>
      <c r="AA123" s="139">
        <v>0</v>
      </c>
      <c r="AB123" s="139">
        <v>0</v>
      </c>
      <c r="AC123" s="139">
        <v>0</v>
      </c>
      <c r="AD123" s="139">
        <v>0</v>
      </c>
      <c r="AE123" s="139">
        <v>0</v>
      </c>
      <c r="AF123" s="139">
        <v>0</v>
      </c>
      <c r="AG123" s="139">
        <v>0</v>
      </c>
    </row>
    <row r="124" spans="1:33">
      <c r="B124" s="1" t="s">
        <v>35</v>
      </c>
      <c r="C124" s="210" t="s">
        <v>291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3"/>
      <c r="O124" s="142">
        <v>0</v>
      </c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45"/>
      <c r="Y124" s="142">
        <v>0</v>
      </c>
      <c r="Z124" s="142">
        <v>0</v>
      </c>
      <c r="AA124" s="142">
        <v>0</v>
      </c>
      <c r="AB124" s="142">
        <v>0</v>
      </c>
      <c r="AC124" s="142">
        <v>0</v>
      </c>
      <c r="AD124" s="142">
        <v>0</v>
      </c>
      <c r="AE124" s="142">
        <v>0</v>
      </c>
      <c r="AF124" s="142">
        <v>0</v>
      </c>
      <c r="AG124" s="142">
        <v>0</v>
      </c>
    </row>
    <row r="125" spans="1:33">
      <c r="B125" s="1" t="s">
        <v>36</v>
      </c>
      <c r="C125" s="210" t="s">
        <v>292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0</v>
      </c>
      <c r="M125" s="142">
        <v>0</v>
      </c>
      <c r="N125" s="143"/>
      <c r="O125" s="142">
        <v>0</v>
      </c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45"/>
      <c r="Y125" s="142">
        <v>0</v>
      </c>
      <c r="Z125" s="142">
        <v>0</v>
      </c>
      <c r="AA125" s="142">
        <v>0</v>
      </c>
      <c r="AB125" s="142">
        <v>0</v>
      </c>
      <c r="AC125" s="142">
        <v>0</v>
      </c>
      <c r="AD125" s="142">
        <v>0</v>
      </c>
      <c r="AE125" s="142">
        <v>0</v>
      </c>
      <c r="AF125" s="142">
        <v>0</v>
      </c>
      <c r="AG125" s="142">
        <v>0</v>
      </c>
    </row>
    <row r="126" spans="1:33" s="45" customFormat="1">
      <c r="A126" s="38"/>
      <c r="B126" s="5" t="s">
        <v>6</v>
      </c>
      <c r="C126" s="209" t="s">
        <v>293</v>
      </c>
      <c r="D126" s="139">
        <v>5864186.7707606647</v>
      </c>
      <c r="E126" s="139">
        <v>6623657.2797789676</v>
      </c>
      <c r="F126" s="139">
        <v>7476426.0965189021</v>
      </c>
      <c r="G126" s="139">
        <v>8285706.4393247496</v>
      </c>
      <c r="H126" s="139">
        <v>9231471.2747938298</v>
      </c>
      <c r="I126" s="139">
        <v>10030732.726090444</v>
      </c>
      <c r="J126" s="139">
        <v>11243894.762861403</v>
      </c>
      <c r="K126" s="139">
        <v>12584185.28652316</v>
      </c>
      <c r="L126" s="139">
        <v>14041331.611062596</v>
      </c>
      <c r="M126" s="139">
        <v>15972576.390369626</v>
      </c>
      <c r="N126" s="146"/>
      <c r="O126" s="139">
        <v>714512</v>
      </c>
      <c r="P126" s="139">
        <v>761640</v>
      </c>
      <c r="Q126" s="139">
        <v>741532</v>
      </c>
      <c r="R126" s="139">
        <v>840964</v>
      </c>
      <c r="S126" s="139">
        <v>640523.13500000001</v>
      </c>
      <c r="T126" s="139">
        <v>1005726.49222</v>
      </c>
      <c r="U126" s="139">
        <v>1088284.8817</v>
      </c>
      <c r="V126" s="139">
        <v>1167240.6114795757</v>
      </c>
      <c r="W126" s="139">
        <v>1641742.840776124</v>
      </c>
      <c r="X126" s="141"/>
      <c r="Y126" s="139">
        <v>-19.168935450000291</v>
      </c>
      <c r="Z126" s="139">
        <v>-869.64424029999986</v>
      </c>
      <c r="AA126" s="139">
        <v>-37.724876850000122</v>
      </c>
      <c r="AB126" s="139">
        <v>-150.12436735000003</v>
      </c>
      <c r="AC126" s="139">
        <v>605.14171505000013</v>
      </c>
      <c r="AD126" s="139">
        <v>1585.198578850009</v>
      </c>
      <c r="AE126" s="139">
        <v>445.53677369999997</v>
      </c>
      <c r="AF126" s="139">
        <v>-1688.6855221000005</v>
      </c>
      <c r="AG126" s="139">
        <v>895.24784269999986</v>
      </c>
    </row>
    <row r="127" spans="1:33" s="45" customFormat="1">
      <c r="A127" s="38"/>
      <c r="B127" s="31" t="s">
        <v>23</v>
      </c>
      <c r="C127" s="232" t="s">
        <v>294</v>
      </c>
      <c r="D127" s="139">
        <v>1002235.6562499999</v>
      </c>
      <c r="E127" s="139">
        <v>1113756.65625</v>
      </c>
      <c r="F127" s="139">
        <v>1213276.65625</v>
      </c>
      <c r="G127" s="139">
        <v>1346621.6562500002</v>
      </c>
      <c r="H127" s="139">
        <v>1547139.6562500002</v>
      </c>
      <c r="I127" s="139">
        <v>1214232.8172500001</v>
      </c>
      <c r="J127" s="139">
        <v>1698946.8084100001</v>
      </c>
      <c r="K127" s="139">
        <v>1976818.9217099999</v>
      </c>
      <c r="L127" s="139">
        <v>2259481.06421</v>
      </c>
      <c r="M127" s="139">
        <v>2641457.1397100003</v>
      </c>
      <c r="N127" s="146"/>
      <c r="O127" s="139">
        <v>111521</v>
      </c>
      <c r="P127" s="139">
        <v>99520</v>
      </c>
      <c r="Q127" s="139">
        <v>133345</v>
      </c>
      <c r="R127" s="139">
        <v>200518</v>
      </c>
      <c r="S127" s="139">
        <v>-332906.83899999998</v>
      </c>
      <c r="T127" s="139">
        <v>484713.99115999992</v>
      </c>
      <c r="U127" s="139">
        <v>277872.11330000003</v>
      </c>
      <c r="V127" s="139">
        <v>282662.14250000002</v>
      </c>
      <c r="W127" s="139">
        <v>381976.07549999998</v>
      </c>
      <c r="X127" s="141"/>
      <c r="Y127" s="139">
        <v>0</v>
      </c>
      <c r="Z127" s="139">
        <v>0</v>
      </c>
      <c r="AA127" s="139">
        <v>0</v>
      </c>
      <c r="AB127" s="139">
        <v>0</v>
      </c>
      <c r="AC127" s="139">
        <v>0</v>
      </c>
      <c r="AD127" s="139">
        <v>0</v>
      </c>
      <c r="AE127" s="139">
        <v>0</v>
      </c>
      <c r="AF127" s="139">
        <v>0</v>
      </c>
      <c r="AG127" s="139">
        <v>0</v>
      </c>
    </row>
    <row r="128" spans="1:33">
      <c r="B128" s="208" t="s">
        <v>40</v>
      </c>
      <c r="C128" s="219"/>
      <c r="D128" s="142">
        <v>1002235.6562499999</v>
      </c>
      <c r="E128" s="142">
        <v>1113756.65625</v>
      </c>
      <c r="F128" s="142">
        <v>1213276.65625</v>
      </c>
      <c r="G128" s="142">
        <v>1346621.6562500002</v>
      </c>
      <c r="H128" s="142">
        <v>1547139.6562500002</v>
      </c>
      <c r="I128" s="142">
        <v>1214232.8172500001</v>
      </c>
      <c r="J128" s="142">
        <v>1698946.8084100001</v>
      </c>
      <c r="K128" s="142">
        <v>1976818.9217099999</v>
      </c>
      <c r="L128" s="142">
        <v>2259481.06421</v>
      </c>
      <c r="M128" s="142">
        <v>2641457.1397100003</v>
      </c>
      <c r="N128" s="143"/>
      <c r="O128" s="142">
        <v>111521</v>
      </c>
      <c r="P128" s="142">
        <v>99520</v>
      </c>
      <c r="Q128" s="142">
        <v>133345</v>
      </c>
      <c r="R128" s="142">
        <v>200518</v>
      </c>
      <c r="S128" s="142">
        <v>-332906.83899999998</v>
      </c>
      <c r="T128" s="142">
        <v>484713.99115999992</v>
      </c>
      <c r="U128" s="142">
        <v>277872.11330000003</v>
      </c>
      <c r="V128" s="142">
        <v>282662.14250000002</v>
      </c>
      <c r="W128" s="142">
        <v>381976.07549999998</v>
      </c>
      <c r="X128" s="145"/>
      <c r="Y128" s="142">
        <v>0</v>
      </c>
      <c r="Z128" s="142">
        <v>0</v>
      </c>
      <c r="AA128" s="142">
        <v>0</v>
      </c>
      <c r="AB128" s="142">
        <v>0</v>
      </c>
      <c r="AC128" s="142">
        <v>0</v>
      </c>
      <c r="AD128" s="142">
        <v>0</v>
      </c>
      <c r="AE128" s="142">
        <v>0</v>
      </c>
      <c r="AF128" s="142">
        <v>0</v>
      </c>
      <c r="AG128" s="142">
        <v>0</v>
      </c>
    </row>
    <row r="129" spans="1:33">
      <c r="B129" s="6" t="s">
        <v>41</v>
      </c>
      <c r="C129" s="219"/>
      <c r="D129" s="142">
        <v>1002235.6562499999</v>
      </c>
      <c r="E129" s="142">
        <v>1113756.65625</v>
      </c>
      <c r="F129" s="142">
        <v>1213276.65625</v>
      </c>
      <c r="G129" s="142">
        <v>1346621.6562500002</v>
      </c>
      <c r="H129" s="142">
        <v>1547139.6562500002</v>
      </c>
      <c r="I129" s="142">
        <v>1214232.8172500001</v>
      </c>
      <c r="J129" s="142">
        <v>1698946.8084100001</v>
      </c>
      <c r="K129" s="142">
        <v>1976818.9217099999</v>
      </c>
      <c r="L129" s="142">
        <v>2259481.06421</v>
      </c>
      <c r="M129" s="142">
        <v>2641457.1397100003</v>
      </c>
      <c r="N129" s="143"/>
      <c r="O129" s="142">
        <v>111521</v>
      </c>
      <c r="P129" s="142">
        <v>99520</v>
      </c>
      <c r="Q129" s="142">
        <v>133345</v>
      </c>
      <c r="R129" s="142">
        <v>200518</v>
      </c>
      <c r="S129" s="142">
        <v>-332906.83899999998</v>
      </c>
      <c r="T129" s="142">
        <v>484713.99115999992</v>
      </c>
      <c r="U129" s="142">
        <v>277872.11330000003</v>
      </c>
      <c r="V129" s="142">
        <v>282662.14250000002</v>
      </c>
      <c r="W129" s="142">
        <v>381976.07549999998</v>
      </c>
      <c r="X129" s="145"/>
      <c r="Y129" s="142">
        <v>0</v>
      </c>
      <c r="Z129" s="142">
        <v>0</v>
      </c>
      <c r="AA129" s="142">
        <v>0</v>
      </c>
      <c r="AB129" s="142">
        <v>0</v>
      </c>
      <c r="AC129" s="142">
        <v>0</v>
      </c>
      <c r="AD129" s="142">
        <v>0</v>
      </c>
      <c r="AE129" s="142">
        <v>0</v>
      </c>
      <c r="AF129" s="142">
        <v>0</v>
      </c>
      <c r="AG129" s="142">
        <v>0</v>
      </c>
    </row>
    <row r="130" spans="1:33">
      <c r="B130" s="6" t="s">
        <v>42</v>
      </c>
      <c r="C130" s="219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3"/>
      <c r="O130" s="142">
        <v>0</v>
      </c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45"/>
      <c r="Y130" s="142">
        <v>0</v>
      </c>
      <c r="Z130" s="142">
        <v>0</v>
      </c>
      <c r="AA130" s="142">
        <v>0</v>
      </c>
      <c r="AB130" s="142">
        <v>0</v>
      </c>
      <c r="AC130" s="142">
        <v>0</v>
      </c>
      <c r="AD130" s="142">
        <v>0</v>
      </c>
      <c r="AE130" s="142">
        <v>0</v>
      </c>
      <c r="AF130" s="142">
        <v>0</v>
      </c>
      <c r="AG130" s="142">
        <v>0</v>
      </c>
    </row>
    <row r="131" spans="1:33">
      <c r="B131" s="6" t="s">
        <v>43</v>
      </c>
      <c r="C131" s="219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3"/>
      <c r="O131" s="142">
        <v>0</v>
      </c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45"/>
      <c r="Y131" s="142">
        <v>0</v>
      </c>
      <c r="Z131" s="142">
        <v>0</v>
      </c>
      <c r="AA131" s="142">
        <v>0</v>
      </c>
      <c r="AB131" s="142">
        <v>0</v>
      </c>
      <c r="AC131" s="142">
        <v>0</v>
      </c>
      <c r="AD131" s="142">
        <v>0</v>
      </c>
      <c r="AE131" s="142">
        <v>0</v>
      </c>
      <c r="AF131" s="142">
        <v>0</v>
      </c>
      <c r="AG131" s="142">
        <v>0</v>
      </c>
    </row>
    <row r="132" spans="1:33">
      <c r="B132" s="6" t="s">
        <v>44</v>
      </c>
      <c r="C132" s="219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3"/>
      <c r="O132" s="142">
        <v>0</v>
      </c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45"/>
      <c r="Y132" s="142">
        <v>0</v>
      </c>
      <c r="Z132" s="142">
        <v>0</v>
      </c>
      <c r="AA132" s="142">
        <v>0</v>
      </c>
      <c r="AB132" s="142">
        <v>0</v>
      </c>
      <c r="AC132" s="142">
        <v>0</v>
      </c>
      <c r="AD132" s="142">
        <v>0</v>
      </c>
      <c r="AE132" s="142">
        <v>0</v>
      </c>
      <c r="AF132" s="142">
        <v>0</v>
      </c>
      <c r="AG132" s="142">
        <v>0</v>
      </c>
    </row>
    <row r="133" spans="1:33">
      <c r="B133" s="7" t="s">
        <v>45</v>
      </c>
      <c r="C133" s="219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3"/>
      <c r="O133" s="142">
        <v>0</v>
      </c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45"/>
      <c r="Y133" s="142">
        <v>0</v>
      </c>
      <c r="Z133" s="142">
        <v>0</v>
      </c>
      <c r="AA133" s="142">
        <v>0</v>
      </c>
      <c r="AB133" s="142">
        <v>0</v>
      </c>
      <c r="AC133" s="142">
        <v>0</v>
      </c>
      <c r="AD133" s="142">
        <v>0</v>
      </c>
      <c r="AE133" s="142">
        <v>0</v>
      </c>
      <c r="AF133" s="142">
        <v>0</v>
      </c>
      <c r="AG133" s="142">
        <v>0</v>
      </c>
    </row>
    <row r="134" spans="1:33">
      <c r="B134" s="7" t="s">
        <v>46</v>
      </c>
      <c r="C134" s="219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3"/>
      <c r="O134" s="142">
        <v>0</v>
      </c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45"/>
      <c r="Y134" s="142">
        <v>0</v>
      </c>
      <c r="Z134" s="142">
        <v>0</v>
      </c>
      <c r="AA134" s="142">
        <v>0</v>
      </c>
      <c r="AB134" s="142">
        <v>0</v>
      </c>
      <c r="AC134" s="142">
        <v>0</v>
      </c>
      <c r="AD134" s="142">
        <v>0</v>
      </c>
      <c r="AE134" s="142">
        <v>0</v>
      </c>
      <c r="AF134" s="142">
        <v>0</v>
      </c>
      <c r="AG134" s="142">
        <v>0</v>
      </c>
    </row>
    <row r="135" spans="1:33">
      <c r="B135" s="6" t="s">
        <v>317</v>
      </c>
      <c r="C135" s="219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3"/>
      <c r="O135" s="142">
        <v>0</v>
      </c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45"/>
      <c r="Y135" s="142">
        <v>0</v>
      </c>
      <c r="Z135" s="142">
        <v>0</v>
      </c>
      <c r="AA135" s="142">
        <v>0</v>
      </c>
      <c r="AB135" s="142">
        <v>0</v>
      </c>
      <c r="AC135" s="142">
        <v>0</v>
      </c>
      <c r="AD135" s="142">
        <v>0</v>
      </c>
      <c r="AE135" s="142">
        <v>0</v>
      </c>
      <c r="AF135" s="142">
        <v>0</v>
      </c>
      <c r="AG135" s="142">
        <v>0</v>
      </c>
    </row>
    <row r="136" spans="1:33">
      <c r="B136" s="6" t="s">
        <v>108</v>
      </c>
      <c r="C136" s="210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3"/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5"/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</row>
    <row r="137" spans="1:33">
      <c r="B137" s="6" t="s">
        <v>48</v>
      </c>
      <c r="C137" s="219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3"/>
      <c r="O137" s="142">
        <v>0</v>
      </c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45"/>
      <c r="Y137" s="142">
        <v>0</v>
      </c>
      <c r="Z137" s="142">
        <v>0</v>
      </c>
      <c r="AA137" s="142">
        <v>0</v>
      </c>
      <c r="AB137" s="142">
        <v>0</v>
      </c>
      <c r="AC137" s="142">
        <v>0</v>
      </c>
      <c r="AD137" s="142">
        <v>0</v>
      </c>
      <c r="AE137" s="142">
        <v>0</v>
      </c>
      <c r="AF137" s="142">
        <v>0</v>
      </c>
      <c r="AG137" s="142">
        <v>0</v>
      </c>
    </row>
    <row r="138" spans="1:33">
      <c r="B138" s="6" t="s">
        <v>325</v>
      </c>
      <c r="C138" s="219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3"/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5"/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</row>
    <row r="139" spans="1:33">
      <c r="B139" s="8" t="s">
        <v>101</v>
      </c>
      <c r="C139" s="219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3"/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5"/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</row>
    <row r="140" spans="1:33" s="45" customFormat="1">
      <c r="A140" s="38"/>
      <c r="B140" s="31" t="s">
        <v>24</v>
      </c>
      <c r="C140" s="209" t="s">
        <v>295</v>
      </c>
      <c r="D140" s="139">
        <v>4861951.1145106647</v>
      </c>
      <c r="E140" s="139">
        <v>5509900.6235289676</v>
      </c>
      <c r="F140" s="139">
        <v>6263149.4402689012</v>
      </c>
      <c r="G140" s="139">
        <v>6939084.7830747487</v>
      </c>
      <c r="H140" s="139">
        <v>7684331.6185438307</v>
      </c>
      <c r="I140" s="139">
        <v>8816499.9088404439</v>
      </c>
      <c r="J140" s="139">
        <v>9544947.9544514026</v>
      </c>
      <c r="K140" s="139">
        <v>10607366.36481316</v>
      </c>
      <c r="L140" s="139">
        <v>11781850.546852596</v>
      </c>
      <c r="M140" s="139">
        <v>13331119.250659628</v>
      </c>
      <c r="N140" s="146"/>
      <c r="O140" s="139">
        <v>602991</v>
      </c>
      <c r="P140" s="139">
        <v>662120</v>
      </c>
      <c r="Q140" s="139">
        <v>608187</v>
      </c>
      <c r="R140" s="139">
        <v>640446</v>
      </c>
      <c r="S140" s="139">
        <v>973429.97400000005</v>
      </c>
      <c r="T140" s="139">
        <v>521012.50105999998</v>
      </c>
      <c r="U140" s="139">
        <v>810412.76839999994</v>
      </c>
      <c r="V140" s="139">
        <v>884578.4689795759</v>
      </c>
      <c r="W140" s="139">
        <v>1259766.765276124</v>
      </c>
      <c r="X140" s="141"/>
      <c r="Y140" s="139">
        <v>-19.168935450000291</v>
      </c>
      <c r="Z140" s="139">
        <v>-869.64424029999986</v>
      </c>
      <c r="AA140" s="139">
        <v>-37.724876850000122</v>
      </c>
      <c r="AB140" s="139">
        <v>-150.12436735000003</v>
      </c>
      <c r="AC140" s="139">
        <v>605.14171505000013</v>
      </c>
      <c r="AD140" s="139">
        <v>1585.198578850009</v>
      </c>
      <c r="AE140" s="139">
        <v>445.53677369999997</v>
      </c>
      <c r="AF140" s="139">
        <v>-1688.6855221000005</v>
      </c>
      <c r="AG140" s="139">
        <v>895.24784269999986</v>
      </c>
    </row>
    <row r="141" spans="1:33">
      <c r="B141" s="208" t="s">
        <v>40</v>
      </c>
      <c r="C141" s="219"/>
      <c r="D141" s="142">
        <v>4861951.1145106656</v>
      </c>
      <c r="E141" s="142">
        <v>5509900.6235289676</v>
      </c>
      <c r="F141" s="142">
        <v>6263149.4402689012</v>
      </c>
      <c r="G141" s="142">
        <v>6939084.7830747487</v>
      </c>
      <c r="H141" s="142">
        <v>7684331.6185438307</v>
      </c>
      <c r="I141" s="142">
        <v>8816499.9088404439</v>
      </c>
      <c r="J141" s="142">
        <v>9544947.9544514026</v>
      </c>
      <c r="K141" s="142">
        <v>10607366.36481316</v>
      </c>
      <c r="L141" s="142">
        <v>11781850.546852596</v>
      </c>
      <c r="M141" s="142">
        <v>13331119.250659628</v>
      </c>
      <c r="N141" s="143"/>
      <c r="O141" s="142">
        <v>602991</v>
      </c>
      <c r="P141" s="142">
        <v>662120</v>
      </c>
      <c r="Q141" s="142">
        <v>608187</v>
      </c>
      <c r="R141" s="142">
        <v>640446</v>
      </c>
      <c r="S141" s="142">
        <v>973429.97400000005</v>
      </c>
      <c r="T141" s="142">
        <v>521012.50105999998</v>
      </c>
      <c r="U141" s="142">
        <v>810412.76839999994</v>
      </c>
      <c r="V141" s="142">
        <v>884578.4689795759</v>
      </c>
      <c r="W141" s="142">
        <v>1259766.765276124</v>
      </c>
      <c r="X141" s="145"/>
      <c r="Y141" s="142">
        <v>-19.168935450000291</v>
      </c>
      <c r="Z141" s="142">
        <v>-869.64424029999986</v>
      </c>
      <c r="AA141" s="142">
        <v>-37.724876850000122</v>
      </c>
      <c r="AB141" s="142">
        <v>-150.12436735000003</v>
      </c>
      <c r="AC141" s="142">
        <v>605.14171505000013</v>
      </c>
      <c r="AD141" s="142">
        <v>1585.198578850009</v>
      </c>
      <c r="AE141" s="142">
        <v>445.53677369999997</v>
      </c>
      <c r="AF141" s="142">
        <v>-1688.6855221000005</v>
      </c>
      <c r="AG141" s="142">
        <v>895.24784269999986</v>
      </c>
    </row>
    <row r="142" spans="1:33">
      <c r="B142" s="6" t="s">
        <v>41</v>
      </c>
      <c r="C142" s="219"/>
      <c r="D142" s="142">
        <v>0</v>
      </c>
      <c r="E142" s="142">
        <v>0</v>
      </c>
      <c r="F142" s="142">
        <v>0</v>
      </c>
      <c r="G142" s="142">
        <v>0</v>
      </c>
      <c r="H142" s="142">
        <v>0</v>
      </c>
      <c r="I142" s="142">
        <v>0</v>
      </c>
      <c r="J142" s="142">
        <v>0</v>
      </c>
      <c r="K142" s="142">
        <v>0</v>
      </c>
      <c r="L142" s="142">
        <v>0</v>
      </c>
      <c r="M142" s="142">
        <v>0</v>
      </c>
      <c r="N142" s="143"/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5"/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</row>
    <row r="143" spans="1:33">
      <c r="B143" s="6" t="s">
        <v>42</v>
      </c>
      <c r="C143" s="219"/>
      <c r="D143" s="142">
        <v>4131557.5935043534</v>
      </c>
      <c r="E143" s="142">
        <v>4706637.5935043534</v>
      </c>
      <c r="F143" s="142">
        <v>5345941.5935043534</v>
      </c>
      <c r="G143" s="142">
        <v>5925213.5935043534</v>
      </c>
      <c r="H143" s="142">
        <v>6547577.5935043534</v>
      </c>
      <c r="I143" s="142">
        <v>7486151.4875043537</v>
      </c>
      <c r="J143" s="142">
        <v>8007731.9791443534</v>
      </c>
      <c r="K143" s="142">
        <v>8784894.586244354</v>
      </c>
      <c r="L143" s="142">
        <v>9612724.5733657889</v>
      </c>
      <c r="M143" s="142">
        <v>10832633.804418653</v>
      </c>
      <c r="N143" s="143"/>
      <c r="O143" s="142">
        <v>575080</v>
      </c>
      <c r="P143" s="142">
        <v>639304</v>
      </c>
      <c r="Q143" s="142">
        <v>579272</v>
      </c>
      <c r="R143" s="142">
        <v>622364</v>
      </c>
      <c r="S143" s="142">
        <v>938573.89400000009</v>
      </c>
      <c r="T143" s="142">
        <v>521580.49163999996</v>
      </c>
      <c r="U143" s="142">
        <v>777162.60709999991</v>
      </c>
      <c r="V143" s="142">
        <v>827829.98712143651</v>
      </c>
      <c r="W143" s="142">
        <v>1219909.2310528629</v>
      </c>
      <c r="X143" s="145"/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</row>
    <row r="144" spans="1:33">
      <c r="B144" s="6" t="s">
        <v>43</v>
      </c>
      <c r="C144" s="219"/>
      <c r="D144" s="142">
        <v>1861.6378360000003</v>
      </c>
      <c r="E144" s="142">
        <v>1842.4689005499999</v>
      </c>
      <c r="F144" s="142">
        <v>972.82466025000008</v>
      </c>
      <c r="G144" s="142">
        <v>935.09978339999998</v>
      </c>
      <c r="H144" s="142">
        <v>784.97541604999992</v>
      </c>
      <c r="I144" s="142">
        <v>1390.1171311000001</v>
      </c>
      <c r="J144" s="142">
        <v>2975.3157099500004</v>
      </c>
      <c r="K144" s="142">
        <v>3420.8524836500005</v>
      </c>
      <c r="L144" s="142">
        <v>1732.16696155</v>
      </c>
      <c r="M144" s="142">
        <v>2627.4148042499996</v>
      </c>
      <c r="N144" s="143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5"/>
      <c r="Y144" s="142">
        <v>-19.168935450000291</v>
      </c>
      <c r="Z144" s="142">
        <v>-869.64424029999986</v>
      </c>
      <c r="AA144" s="142">
        <v>-37.724876850000122</v>
      </c>
      <c r="AB144" s="142">
        <v>-150.12436735000003</v>
      </c>
      <c r="AC144" s="142">
        <v>605.14171505000013</v>
      </c>
      <c r="AD144" s="142">
        <v>1585.1985788500003</v>
      </c>
      <c r="AE144" s="142">
        <v>445.53677369999997</v>
      </c>
      <c r="AF144" s="142">
        <v>-1688.6855221000005</v>
      </c>
      <c r="AG144" s="142">
        <v>895.24784269999986</v>
      </c>
    </row>
    <row r="145" spans="1:33">
      <c r="B145" s="6" t="s">
        <v>44</v>
      </c>
      <c r="C145" s="219"/>
      <c r="D145" s="142">
        <v>678295.9601137446</v>
      </c>
      <c r="E145" s="142">
        <v>723273.63806749636</v>
      </c>
      <c r="F145" s="142">
        <v>815272.09904772998</v>
      </c>
      <c r="G145" s="142">
        <v>883058.16673042695</v>
      </c>
      <c r="H145" s="142">
        <v>988009.1265668578</v>
      </c>
      <c r="I145" s="142">
        <v>1146142.3011484235</v>
      </c>
      <c r="J145" s="142">
        <v>1351992.6471205316</v>
      </c>
      <c r="K145" s="142">
        <v>1603552.7523085901</v>
      </c>
      <c r="L145" s="142">
        <v>1895147.150890548</v>
      </c>
      <c r="M145" s="142">
        <v>2183753.8415787569</v>
      </c>
      <c r="N145" s="143"/>
      <c r="O145" s="142">
        <v>0</v>
      </c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5"/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</row>
    <row r="146" spans="1:33">
      <c r="B146" s="7" t="s">
        <v>45</v>
      </c>
      <c r="C146" s="219"/>
      <c r="D146" s="142">
        <v>580407.23560000001</v>
      </c>
      <c r="E146" s="142">
        <v>618742.92119999998</v>
      </c>
      <c r="F146" s="142">
        <v>670175.64999999991</v>
      </c>
      <c r="G146" s="142">
        <v>724960.61009999993</v>
      </c>
      <c r="H146" s="142">
        <v>821047.81979999994</v>
      </c>
      <c r="I146" s="142">
        <v>934719.69430000009</v>
      </c>
      <c r="J146" s="142">
        <v>1084068.2593999999</v>
      </c>
      <c r="K146" s="142">
        <v>1281297.2609000001</v>
      </c>
      <c r="L146" s="142">
        <v>1530134.4139999999</v>
      </c>
      <c r="M146" s="142">
        <v>1800540.8314</v>
      </c>
      <c r="N146" s="143"/>
      <c r="O146" s="142">
        <v>0</v>
      </c>
      <c r="P146" s="142">
        <v>0</v>
      </c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5"/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</row>
    <row r="147" spans="1:33">
      <c r="B147" s="7" t="s">
        <v>46</v>
      </c>
      <c r="C147" s="219"/>
      <c r="D147" s="142">
        <v>97888.724513744572</v>
      </c>
      <c r="E147" s="142">
        <v>104530.71686749636</v>
      </c>
      <c r="F147" s="142">
        <v>145096.44904773004</v>
      </c>
      <c r="G147" s="142">
        <v>158097.55663042705</v>
      </c>
      <c r="H147" s="142">
        <v>166961.30676685783</v>
      </c>
      <c r="I147" s="142">
        <v>211422.60684842325</v>
      </c>
      <c r="J147" s="142">
        <v>267924.38772053184</v>
      </c>
      <c r="K147" s="142">
        <v>322255.49140859005</v>
      </c>
      <c r="L147" s="142">
        <v>365012.73689054808</v>
      </c>
      <c r="M147" s="142">
        <v>383213.01017875707</v>
      </c>
      <c r="N147" s="143"/>
      <c r="O147" s="142">
        <v>0</v>
      </c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5"/>
      <c r="Y147" s="142">
        <v>6641.9923537517889</v>
      </c>
      <c r="Z147" s="142">
        <v>40565.732180233681</v>
      </c>
      <c r="AA147" s="142">
        <v>13001.107582697001</v>
      </c>
      <c r="AB147" s="142">
        <v>8863.7501364307809</v>
      </c>
      <c r="AC147" s="142">
        <v>44461.300081565445</v>
      </c>
      <c r="AD147" s="142">
        <v>56501.780872108568</v>
      </c>
      <c r="AE147" s="142">
        <v>54331.10368805824</v>
      </c>
      <c r="AF147" s="142">
        <v>42757.245481958031</v>
      </c>
      <c r="AG147" s="142">
        <v>18200.273288208973</v>
      </c>
    </row>
    <row r="148" spans="1:33">
      <c r="B148" s="6" t="s">
        <v>317</v>
      </c>
      <c r="C148" s="219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3"/>
      <c r="O148" s="142">
        <v>0</v>
      </c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5"/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</row>
    <row r="149" spans="1:33">
      <c r="B149" s="6" t="s">
        <v>108</v>
      </c>
      <c r="C149" s="219"/>
      <c r="D149" s="142">
        <v>50235.923056567844</v>
      </c>
      <c r="E149" s="142">
        <v>78146.923056567844</v>
      </c>
      <c r="F149" s="142">
        <v>100962.92305656784</v>
      </c>
      <c r="G149" s="142">
        <v>129877.92305656784</v>
      </c>
      <c r="H149" s="142">
        <v>147959.92305656784</v>
      </c>
      <c r="I149" s="142">
        <v>182816.00305656783</v>
      </c>
      <c r="J149" s="142">
        <v>182248.01247656785</v>
      </c>
      <c r="K149" s="142">
        <v>215498.17377656786</v>
      </c>
      <c r="L149" s="142">
        <v>272246.65563470719</v>
      </c>
      <c r="M149" s="142">
        <v>312104.1898579683</v>
      </c>
      <c r="N149" s="143"/>
      <c r="O149" s="142">
        <v>27911</v>
      </c>
      <c r="P149" s="142">
        <v>22816</v>
      </c>
      <c r="Q149" s="142">
        <v>28914.999999999996</v>
      </c>
      <c r="R149" s="142">
        <v>18082</v>
      </c>
      <c r="S149" s="142">
        <v>34856.080000000002</v>
      </c>
      <c r="T149" s="142">
        <v>-567.99058000000002</v>
      </c>
      <c r="U149" s="142">
        <v>33250.1613</v>
      </c>
      <c r="V149" s="142">
        <v>56748.481858139312</v>
      </c>
      <c r="W149" s="142">
        <v>39857.534223261144</v>
      </c>
      <c r="X149" s="145"/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8.5265128291212022E-12</v>
      </c>
      <c r="AE149" s="142">
        <v>0</v>
      </c>
      <c r="AF149" s="142">
        <v>0</v>
      </c>
      <c r="AG149" s="142">
        <v>0</v>
      </c>
    </row>
    <row r="150" spans="1:33">
      <c r="B150" s="6" t="s">
        <v>48</v>
      </c>
      <c r="C150" s="219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8"/>
      <c r="O150" s="142">
        <v>0</v>
      </c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45"/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</row>
    <row r="151" spans="1:33">
      <c r="B151" s="6" t="s">
        <v>325</v>
      </c>
      <c r="C151" s="219"/>
      <c r="D151" s="142">
        <v>0</v>
      </c>
      <c r="E151" s="142">
        <v>0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3"/>
      <c r="O151" s="142">
        <v>0</v>
      </c>
      <c r="P151" s="142">
        <v>0</v>
      </c>
      <c r="Q151" s="142">
        <v>0</v>
      </c>
      <c r="R151" s="142">
        <v>0</v>
      </c>
      <c r="S151" s="142">
        <v>0</v>
      </c>
      <c r="T151" s="142">
        <v>0</v>
      </c>
      <c r="U151" s="142">
        <v>0</v>
      </c>
      <c r="V151" s="142">
        <v>0</v>
      </c>
      <c r="W151" s="142">
        <v>0</v>
      </c>
      <c r="X151" s="145"/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</row>
    <row r="152" spans="1:33">
      <c r="B152" s="8" t="s">
        <v>101</v>
      </c>
      <c r="C152" s="219"/>
      <c r="D152" s="142">
        <v>0</v>
      </c>
      <c r="E152" s="142">
        <v>0</v>
      </c>
      <c r="F152" s="142">
        <v>0</v>
      </c>
      <c r="G152" s="142">
        <v>0</v>
      </c>
      <c r="H152" s="142">
        <v>0</v>
      </c>
      <c r="I152" s="142">
        <v>0</v>
      </c>
      <c r="J152" s="142">
        <v>0</v>
      </c>
      <c r="K152" s="142">
        <v>0</v>
      </c>
      <c r="L152" s="142">
        <v>0</v>
      </c>
      <c r="M152" s="142">
        <v>0</v>
      </c>
      <c r="N152" s="143"/>
      <c r="O152" s="142">
        <v>0</v>
      </c>
      <c r="P152" s="142">
        <v>0</v>
      </c>
      <c r="Q152" s="142">
        <v>0</v>
      </c>
      <c r="R152" s="142">
        <v>0</v>
      </c>
      <c r="S152" s="142">
        <v>0</v>
      </c>
      <c r="T152" s="142">
        <v>0</v>
      </c>
      <c r="U152" s="142">
        <v>0</v>
      </c>
      <c r="V152" s="142">
        <v>0</v>
      </c>
      <c r="W152" s="142">
        <v>0</v>
      </c>
      <c r="X152" s="145"/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</row>
    <row r="153" spans="1:33" s="45" customFormat="1">
      <c r="A153" s="38"/>
      <c r="B153" s="5" t="s">
        <v>9</v>
      </c>
      <c r="C153" s="209" t="s">
        <v>296</v>
      </c>
      <c r="D153" s="139">
        <v>354151.65296939481</v>
      </c>
      <c r="E153" s="139">
        <v>314527.96541721985</v>
      </c>
      <c r="F153" s="139">
        <v>353673.83176739095</v>
      </c>
      <c r="G153" s="139">
        <v>413545.17518485407</v>
      </c>
      <c r="H153" s="139">
        <v>522782.75354304916</v>
      </c>
      <c r="I153" s="139">
        <v>667415.14647178247</v>
      </c>
      <c r="J153" s="139">
        <v>853745.98064599908</v>
      </c>
      <c r="K153" s="139">
        <v>1104376.7957897736</v>
      </c>
      <c r="L153" s="139">
        <v>1419980.1809357095</v>
      </c>
      <c r="M153" s="139">
        <v>1771450.9096252662</v>
      </c>
      <c r="N153" s="146"/>
      <c r="O153" s="139">
        <v>-56277.639720338608</v>
      </c>
      <c r="P153" s="139">
        <v>25597.842596958249</v>
      </c>
      <c r="Q153" s="139">
        <v>47430.780266672176</v>
      </c>
      <c r="R153" s="139">
        <v>95409.739215926034</v>
      </c>
      <c r="S153" s="139">
        <v>121762.2169774444</v>
      </c>
      <c r="T153" s="139">
        <v>157966.417483853</v>
      </c>
      <c r="U153" s="139">
        <v>242820.56906795123</v>
      </c>
      <c r="V153" s="139">
        <v>312547.06164631707</v>
      </c>
      <c r="W153" s="139">
        <v>299221.1299</v>
      </c>
      <c r="X153" s="141"/>
      <c r="Y153" s="139">
        <v>16653.952168163665</v>
      </c>
      <c r="Z153" s="139">
        <v>13548.023753212832</v>
      </c>
      <c r="AA153" s="139">
        <v>12440.563150790962</v>
      </c>
      <c r="AB153" s="139">
        <v>13827.839142269022</v>
      </c>
      <c r="AC153" s="139">
        <v>22870.175951288911</v>
      </c>
      <c r="AD153" s="139">
        <v>28364.416690363578</v>
      </c>
      <c r="AE153" s="139">
        <v>7810.2460758232155</v>
      </c>
      <c r="AF153" s="139">
        <v>3056.3234996189749</v>
      </c>
      <c r="AG153" s="139">
        <v>52249.598789556738</v>
      </c>
    </row>
    <row r="154" spans="1:33">
      <c r="B154" s="208" t="s">
        <v>40</v>
      </c>
      <c r="C154" s="219"/>
      <c r="D154" s="142">
        <v>354151.65296939475</v>
      </c>
      <c r="E154" s="142">
        <v>314527.96541721979</v>
      </c>
      <c r="F154" s="142">
        <v>353673.83176739106</v>
      </c>
      <c r="G154" s="142">
        <v>413545.17518485407</v>
      </c>
      <c r="H154" s="142">
        <v>522782.75354304916</v>
      </c>
      <c r="I154" s="142">
        <v>667415.14647178235</v>
      </c>
      <c r="J154" s="142">
        <v>853745.98064599908</v>
      </c>
      <c r="K154" s="142">
        <v>1104376.7957897731</v>
      </c>
      <c r="L154" s="142">
        <v>1419980.1809357097</v>
      </c>
      <c r="M154" s="142">
        <v>1771450.9096252667</v>
      </c>
      <c r="N154" s="143"/>
      <c r="O154" s="142">
        <v>-56277.639720338608</v>
      </c>
      <c r="P154" s="142">
        <v>25597.842596958249</v>
      </c>
      <c r="Q154" s="142">
        <v>47430.780266672176</v>
      </c>
      <c r="R154" s="142">
        <v>95409.739215926034</v>
      </c>
      <c r="S154" s="142">
        <v>121762.2169774444</v>
      </c>
      <c r="T154" s="142">
        <v>157966.417483853</v>
      </c>
      <c r="U154" s="142">
        <v>242820.56906795123</v>
      </c>
      <c r="V154" s="142">
        <v>312547.06164631707</v>
      </c>
      <c r="W154" s="142">
        <v>299221.1299</v>
      </c>
      <c r="X154" s="145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</row>
    <row r="155" spans="1:33">
      <c r="B155" s="6" t="s">
        <v>41</v>
      </c>
      <c r="C155" s="219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3"/>
      <c r="O155" s="142">
        <v>0</v>
      </c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45"/>
      <c r="Y155" s="142">
        <v>0</v>
      </c>
      <c r="Z155" s="142">
        <v>0</v>
      </c>
      <c r="AA155" s="142">
        <v>0</v>
      </c>
      <c r="AB155" s="142">
        <v>0</v>
      </c>
      <c r="AC155" s="142">
        <v>0</v>
      </c>
      <c r="AD155" s="142">
        <v>0</v>
      </c>
      <c r="AE155" s="142">
        <v>0</v>
      </c>
      <c r="AF155" s="142">
        <v>0</v>
      </c>
      <c r="AG155" s="142">
        <v>0</v>
      </c>
    </row>
    <row r="156" spans="1:33">
      <c r="B156" s="6" t="s">
        <v>42</v>
      </c>
      <c r="C156" s="219"/>
      <c r="D156" s="142">
        <v>148.98213306018465</v>
      </c>
      <c r="E156" s="142">
        <v>144.07651130368967</v>
      </c>
      <c r="F156" s="142">
        <v>143.44132085629712</v>
      </c>
      <c r="G156" s="142">
        <v>280.95700426537491</v>
      </c>
      <c r="H156" s="142">
        <v>607.16165282941017</v>
      </c>
      <c r="I156" s="142">
        <v>12.044339173499182</v>
      </c>
      <c r="J156" s="142">
        <v>1221.0937667127023</v>
      </c>
      <c r="K156" s="142">
        <v>1671.0281918423509</v>
      </c>
      <c r="L156" s="142">
        <v>1835.4382152630958</v>
      </c>
      <c r="M156" s="142">
        <v>1864.4511658389447</v>
      </c>
      <c r="N156" s="143"/>
      <c r="O156" s="142">
        <v>0</v>
      </c>
      <c r="P156" s="142">
        <v>0</v>
      </c>
      <c r="Q156" s="142">
        <v>0</v>
      </c>
      <c r="R156" s="142">
        <v>0</v>
      </c>
      <c r="S156" s="142">
        <v>0</v>
      </c>
      <c r="T156" s="142">
        <v>0</v>
      </c>
      <c r="U156" s="142">
        <v>0</v>
      </c>
      <c r="V156" s="142">
        <v>0</v>
      </c>
      <c r="W156" s="142">
        <v>0</v>
      </c>
      <c r="X156" s="145"/>
      <c r="Y156" s="142">
        <v>0</v>
      </c>
      <c r="Z156" s="142">
        <v>0</v>
      </c>
      <c r="AA156" s="142">
        <v>0</v>
      </c>
      <c r="AB156" s="142">
        <v>0</v>
      </c>
      <c r="AC156" s="142">
        <v>0</v>
      </c>
      <c r="AD156" s="142">
        <v>0</v>
      </c>
      <c r="AE156" s="142">
        <v>0</v>
      </c>
      <c r="AF156" s="142">
        <v>0</v>
      </c>
      <c r="AG156" s="142">
        <v>0</v>
      </c>
    </row>
    <row r="157" spans="1:33">
      <c r="B157" s="6" t="s">
        <v>43</v>
      </c>
      <c r="C157" s="219"/>
      <c r="D157" s="142">
        <v>74279.175486902735</v>
      </c>
      <c r="E157" s="142">
        <v>90938.033276822869</v>
      </c>
      <c r="F157" s="142">
        <v>104486.69222048327</v>
      </c>
      <c r="G157" s="142">
        <v>116789.73968786505</v>
      </c>
      <c r="H157" s="142">
        <v>130291.37418156999</v>
      </c>
      <c r="I157" s="142">
        <v>153756.66744651477</v>
      </c>
      <c r="J157" s="142">
        <v>180912.03470933941</v>
      </c>
      <c r="K157" s="142">
        <v>188272.34636003248</v>
      </c>
      <c r="L157" s="142">
        <v>191164.25983623115</v>
      </c>
      <c r="M157" s="142">
        <v>210120.14901242682</v>
      </c>
      <c r="N157" s="143"/>
      <c r="O157" s="142">
        <v>0</v>
      </c>
      <c r="P157" s="142">
        <v>0</v>
      </c>
      <c r="Q157" s="142">
        <v>0</v>
      </c>
      <c r="R157" s="142">
        <v>0</v>
      </c>
      <c r="S157" s="142">
        <v>0</v>
      </c>
      <c r="T157" s="142">
        <v>0</v>
      </c>
      <c r="U157" s="142">
        <v>0</v>
      </c>
      <c r="V157" s="142">
        <v>0</v>
      </c>
      <c r="W157" s="142">
        <v>0</v>
      </c>
      <c r="X157" s="145"/>
      <c r="Y157" s="142">
        <v>0</v>
      </c>
      <c r="Z157" s="142">
        <v>0</v>
      </c>
      <c r="AA157" s="142">
        <v>0</v>
      </c>
      <c r="AB157" s="142">
        <v>0</v>
      </c>
      <c r="AC157" s="142">
        <v>0</v>
      </c>
      <c r="AD157" s="142">
        <v>0</v>
      </c>
      <c r="AE157" s="142">
        <v>0</v>
      </c>
      <c r="AF157" s="142">
        <v>0</v>
      </c>
      <c r="AG157" s="142">
        <v>0</v>
      </c>
    </row>
    <row r="158" spans="1:33">
      <c r="B158" s="6" t="s">
        <v>44</v>
      </c>
      <c r="C158" s="219"/>
      <c r="D158" s="142">
        <v>279723.49534943182</v>
      </c>
      <c r="E158" s="142">
        <v>223445.85562909319</v>
      </c>
      <c r="F158" s="142">
        <v>249043.69822605149</v>
      </c>
      <c r="G158" s="142">
        <v>296474.47849272366</v>
      </c>
      <c r="H158" s="142">
        <v>391884.2177086497</v>
      </c>
      <c r="I158" s="142">
        <v>513646.43468609412</v>
      </c>
      <c r="J158" s="142">
        <v>671612.852169947</v>
      </c>
      <c r="K158" s="142">
        <v>914433.42123789829</v>
      </c>
      <c r="L158" s="142">
        <v>1226980.4828842154</v>
      </c>
      <c r="M158" s="142">
        <v>1559466.309447001</v>
      </c>
      <c r="N158" s="143"/>
      <c r="O158" s="142">
        <v>-56277.639720338608</v>
      </c>
      <c r="P158" s="142">
        <v>25597.842596958249</v>
      </c>
      <c r="Q158" s="142">
        <v>47430.780266672176</v>
      </c>
      <c r="R158" s="142">
        <v>95409.739215926034</v>
      </c>
      <c r="S158" s="142">
        <v>121762.2169774444</v>
      </c>
      <c r="T158" s="142">
        <v>157966.417483853</v>
      </c>
      <c r="U158" s="142">
        <v>242820.56906795123</v>
      </c>
      <c r="V158" s="142">
        <v>312547.06164631707</v>
      </c>
      <c r="W158" s="142">
        <v>299221.1299</v>
      </c>
      <c r="X158" s="145"/>
      <c r="Y158" s="142">
        <v>0</v>
      </c>
      <c r="Z158" s="142">
        <v>0</v>
      </c>
      <c r="AA158" s="142">
        <v>0</v>
      </c>
      <c r="AB158" s="142">
        <v>0</v>
      </c>
      <c r="AC158" s="142">
        <v>0</v>
      </c>
      <c r="AD158" s="142">
        <v>0</v>
      </c>
      <c r="AE158" s="142">
        <v>0</v>
      </c>
      <c r="AF158" s="142">
        <v>0</v>
      </c>
      <c r="AG158" s="142">
        <v>0</v>
      </c>
    </row>
    <row r="159" spans="1:33">
      <c r="B159" s="7" t="s">
        <v>45</v>
      </c>
      <c r="C159" s="219"/>
      <c r="D159" s="142">
        <v>230268.12963800004</v>
      </c>
      <c r="E159" s="142">
        <v>223159.12963800001</v>
      </c>
      <c r="F159" s="142">
        <v>246212.12963800004</v>
      </c>
      <c r="G159" s="142">
        <v>247181.12963800004</v>
      </c>
      <c r="H159" s="142">
        <v>315120.12963800004</v>
      </c>
      <c r="I159" s="142">
        <v>430589.24963799998</v>
      </c>
      <c r="J159" s="142">
        <v>586258.835998</v>
      </c>
      <c r="K159" s="142">
        <v>792621.58079799986</v>
      </c>
      <c r="L159" s="142">
        <v>1059584.6379584</v>
      </c>
      <c r="M159" s="142">
        <v>1358805.7678584</v>
      </c>
      <c r="N159" s="143"/>
      <c r="O159" s="142">
        <v>-7109</v>
      </c>
      <c r="P159" s="142">
        <v>23053</v>
      </c>
      <c r="Q159" s="142">
        <v>969</v>
      </c>
      <c r="R159" s="142">
        <v>67939</v>
      </c>
      <c r="S159" s="142">
        <v>115469.12000000002</v>
      </c>
      <c r="T159" s="142">
        <v>155669.58636000002</v>
      </c>
      <c r="U159" s="142">
        <v>206362.74479999999</v>
      </c>
      <c r="V159" s="142">
        <v>266963.05716039997</v>
      </c>
      <c r="W159" s="142">
        <v>299221.1299</v>
      </c>
      <c r="X159" s="145"/>
      <c r="Y159" s="142">
        <v>0</v>
      </c>
      <c r="Z159" s="142">
        <v>0</v>
      </c>
      <c r="AA159" s="142">
        <v>0</v>
      </c>
      <c r="AB159" s="142">
        <v>0</v>
      </c>
      <c r="AC159" s="142">
        <v>0</v>
      </c>
      <c r="AD159" s="142">
        <v>0</v>
      </c>
      <c r="AE159" s="142">
        <v>0</v>
      </c>
      <c r="AF159" s="142">
        <v>0</v>
      </c>
      <c r="AG159" s="142">
        <v>0</v>
      </c>
    </row>
    <row r="160" spans="1:33">
      <c r="B160" s="7" t="s">
        <v>46</v>
      </c>
      <c r="C160" s="219"/>
      <c r="D160" s="142">
        <v>49455.365711431812</v>
      </c>
      <c r="E160" s="142">
        <v>286.72599109320112</v>
      </c>
      <c r="F160" s="142">
        <v>2831.568588051452</v>
      </c>
      <c r="G160" s="142">
        <v>49293.348854723634</v>
      </c>
      <c r="H160" s="142">
        <v>76764.088070649683</v>
      </c>
      <c r="I160" s="142">
        <v>83057.185048094063</v>
      </c>
      <c r="J160" s="142">
        <v>85354.016171947049</v>
      </c>
      <c r="K160" s="142">
        <v>121811.84043989834</v>
      </c>
      <c r="L160" s="142">
        <v>167395.84492581544</v>
      </c>
      <c r="M160" s="142">
        <v>200660.54158860096</v>
      </c>
      <c r="N160" s="143"/>
      <c r="O160" s="142">
        <v>-49168.639720338608</v>
      </c>
      <c r="P160" s="142">
        <v>2544.8425969582509</v>
      </c>
      <c r="Q160" s="142">
        <v>46461.780266672176</v>
      </c>
      <c r="R160" s="142">
        <v>27470.739215926045</v>
      </c>
      <c r="S160" s="142">
        <v>6293.0969774443838</v>
      </c>
      <c r="T160" s="142">
        <v>2296.831123852985</v>
      </c>
      <c r="U160" s="142">
        <v>36457.824267951284</v>
      </c>
      <c r="V160" s="142">
        <v>45584.004485917103</v>
      </c>
      <c r="W160" s="142">
        <v>33264.696662785514</v>
      </c>
      <c r="X160" s="145"/>
      <c r="Y160" s="142">
        <v>0</v>
      </c>
      <c r="Z160" s="142">
        <v>0</v>
      </c>
      <c r="AA160" s="142">
        <v>0</v>
      </c>
      <c r="AB160" s="142">
        <v>0</v>
      </c>
      <c r="AC160" s="142">
        <v>0</v>
      </c>
      <c r="AD160" s="142">
        <v>0</v>
      </c>
      <c r="AE160" s="142">
        <v>0</v>
      </c>
      <c r="AF160" s="142">
        <v>0</v>
      </c>
      <c r="AG160" s="142">
        <v>0</v>
      </c>
    </row>
    <row r="161" spans="1:33">
      <c r="B161" s="6" t="s">
        <v>317</v>
      </c>
      <c r="C161" s="219"/>
      <c r="D161" s="142">
        <v>0</v>
      </c>
      <c r="E161" s="142">
        <v>0</v>
      </c>
      <c r="F161" s="142">
        <v>0</v>
      </c>
      <c r="G161" s="142">
        <v>0</v>
      </c>
      <c r="H161" s="142">
        <v>0</v>
      </c>
      <c r="I161" s="142">
        <v>0</v>
      </c>
      <c r="J161" s="142">
        <v>0</v>
      </c>
      <c r="K161" s="142">
        <v>0</v>
      </c>
      <c r="L161" s="142">
        <v>0</v>
      </c>
      <c r="M161" s="142">
        <v>0</v>
      </c>
      <c r="N161" s="143"/>
      <c r="O161" s="142">
        <v>0</v>
      </c>
      <c r="P161" s="142">
        <v>0</v>
      </c>
      <c r="Q161" s="142">
        <v>0</v>
      </c>
      <c r="R161" s="142">
        <v>0</v>
      </c>
      <c r="S161" s="142">
        <v>0</v>
      </c>
      <c r="T161" s="142">
        <v>0</v>
      </c>
      <c r="U161" s="142">
        <v>0</v>
      </c>
      <c r="V161" s="142">
        <v>0</v>
      </c>
      <c r="W161" s="142">
        <v>0</v>
      </c>
      <c r="X161" s="145"/>
      <c r="Y161" s="142">
        <v>0</v>
      </c>
      <c r="Z161" s="142">
        <v>0</v>
      </c>
      <c r="AA161" s="142">
        <v>0</v>
      </c>
      <c r="AB161" s="142">
        <v>0</v>
      </c>
      <c r="AC161" s="142">
        <v>0</v>
      </c>
      <c r="AD161" s="142">
        <v>0</v>
      </c>
      <c r="AE161" s="142">
        <v>0</v>
      </c>
      <c r="AF161" s="142">
        <v>0</v>
      </c>
      <c r="AG161" s="142">
        <v>0</v>
      </c>
    </row>
    <row r="162" spans="1:33">
      <c r="B162" s="6" t="s">
        <v>108</v>
      </c>
      <c r="C162" s="219"/>
      <c r="D162" s="142">
        <v>0</v>
      </c>
      <c r="E162" s="142">
        <v>0</v>
      </c>
      <c r="F162" s="142">
        <v>0</v>
      </c>
      <c r="G162" s="142">
        <v>0</v>
      </c>
      <c r="H162" s="142">
        <v>0</v>
      </c>
      <c r="I162" s="142">
        <v>0</v>
      </c>
      <c r="J162" s="142">
        <v>0</v>
      </c>
      <c r="K162" s="142">
        <v>0</v>
      </c>
      <c r="L162" s="142">
        <v>0</v>
      </c>
      <c r="M162" s="142">
        <v>0</v>
      </c>
      <c r="N162" s="143"/>
      <c r="O162" s="142">
        <v>0</v>
      </c>
      <c r="P162" s="142">
        <v>0</v>
      </c>
      <c r="Q162" s="142">
        <v>0</v>
      </c>
      <c r="R162" s="142">
        <v>0</v>
      </c>
      <c r="S162" s="142">
        <v>0</v>
      </c>
      <c r="T162" s="142">
        <v>0</v>
      </c>
      <c r="U162" s="142">
        <v>0</v>
      </c>
      <c r="V162" s="142">
        <v>0</v>
      </c>
      <c r="W162" s="142">
        <v>0</v>
      </c>
      <c r="X162" s="145"/>
      <c r="Y162" s="142">
        <v>0</v>
      </c>
      <c r="Z162" s="142">
        <v>0</v>
      </c>
      <c r="AA162" s="142">
        <v>0</v>
      </c>
      <c r="AB162" s="142">
        <v>0</v>
      </c>
      <c r="AC162" s="142">
        <v>0</v>
      </c>
      <c r="AD162" s="142">
        <v>0</v>
      </c>
      <c r="AE162" s="142">
        <v>0</v>
      </c>
      <c r="AF162" s="142">
        <v>0</v>
      </c>
      <c r="AG162" s="142">
        <v>0</v>
      </c>
    </row>
    <row r="163" spans="1:33">
      <c r="B163" s="6" t="s">
        <v>48</v>
      </c>
      <c r="C163" s="219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8"/>
      <c r="O163" s="142">
        <v>0</v>
      </c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45"/>
      <c r="Y163" s="142">
        <v>0</v>
      </c>
      <c r="Z163" s="142">
        <v>0</v>
      </c>
      <c r="AA163" s="142">
        <v>0</v>
      </c>
      <c r="AB163" s="142">
        <v>0</v>
      </c>
      <c r="AC163" s="142">
        <v>0</v>
      </c>
      <c r="AD163" s="142">
        <v>0</v>
      </c>
      <c r="AE163" s="142">
        <v>0</v>
      </c>
      <c r="AF163" s="142">
        <v>0</v>
      </c>
      <c r="AG163" s="142">
        <v>0</v>
      </c>
    </row>
    <row r="164" spans="1:33">
      <c r="B164" s="6" t="s">
        <v>325</v>
      </c>
      <c r="C164" s="219"/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3"/>
      <c r="O164" s="142">
        <v>0</v>
      </c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45"/>
      <c r="Y164" s="142">
        <v>0</v>
      </c>
      <c r="Z164" s="142">
        <v>0</v>
      </c>
      <c r="AA164" s="142">
        <v>0</v>
      </c>
      <c r="AB164" s="142">
        <v>0</v>
      </c>
      <c r="AC164" s="142">
        <v>0</v>
      </c>
      <c r="AD164" s="142">
        <v>0</v>
      </c>
      <c r="AE164" s="142">
        <v>0</v>
      </c>
      <c r="AF164" s="142">
        <v>0</v>
      </c>
      <c r="AG164" s="142">
        <v>0</v>
      </c>
    </row>
    <row r="165" spans="1:33">
      <c r="B165" s="8" t="s">
        <v>101</v>
      </c>
      <c r="C165" s="219"/>
      <c r="D165" s="142">
        <v>0</v>
      </c>
      <c r="E165" s="142">
        <v>0</v>
      </c>
      <c r="F165" s="142">
        <v>0</v>
      </c>
      <c r="G165" s="142">
        <v>0</v>
      </c>
      <c r="H165" s="142">
        <v>0</v>
      </c>
      <c r="I165" s="142">
        <v>0</v>
      </c>
      <c r="J165" s="142">
        <v>0</v>
      </c>
      <c r="K165" s="142">
        <v>0</v>
      </c>
      <c r="L165" s="142">
        <v>0</v>
      </c>
      <c r="M165" s="142">
        <v>0</v>
      </c>
      <c r="N165" s="143"/>
      <c r="O165" s="142">
        <v>0</v>
      </c>
      <c r="P165" s="142">
        <v>0</v>
      </c>
      <c r="Q165" s="142">
        <v>0</v>
      </c>
      <c r="R165" s="142">
        <v>0</v>
      </c>
      <c r="S165" s="142">
        <v>0</v>
      </c>
      <c r="T165" s="142">
        <v>0</v>
      </c>
      <c r="U165" s="142">
        <v>0</v>
      </c>
      <c r="V165" s="142">
        <v>0</v>
      </c>
      <c r="W165" s="142">
        <v>0</v>
      </c>
      <c r="X165" s="145"/>
      <c r="Y165" s="142">
        <v>0</v>
      </c>
      <c r="Z165" s="142">
        <v>0</v>
      </c>
      <c r="AA165" s="142">
        <v>0</v>
      </c>
      <c r="AB165" s="142">
        <v>0</v>
      </c>
      <c r="AC165" s="142">
        <v>0</v>
      </c>
      <c r="AD165" s="142">
        <v>0</v>
      </c>
      <c r="AE165" s="142">
        <v>0</v>
      </c>
      <c r="AF165" s="142">
        <v>0</v>
      </c>
      <c r="AG165" s="142">
        <v>0</v>
      </c>
    </row>
    <row r="166" spans="1:33" s="45" customFormat="1">
      <c r="A166" s="38"/>
      <c r="B166" s="5" t="s">
        <v>25</v>
      </c>
      <c r="C166" s="209" t="s">
        <v>297</v>
      </c>
      <c r="D166" s="139">
        <v>0</v>
      </c>
      <c r="E166" s="139">
        <v>0</v>
      </c>
      <c r="F166" s="139">
        <v>0</v>
      </c>
      <c r="G166" s="139">
        <v>0</v>
      </c>
      <c r="H166" s="139">
        <v>0</v>
      </c>
      <c r="I166" s="139">
        <v>0</v>
      </c>
      <c r="J166" s="139">
        <v>0</v>
      </c>
      <c r="K166" s="139">
        <v>0</v>
      </c>
      <c r="L166" s="139">
        <v>0</v>
      </c>
      <c r="M166" s="139">
        <v>0</v>
      </c>
      <c r="N166" s="146"/>
      <c r="O166" s="139">
        <v>0</v>
      </c>
      <c r="P166" s="139">
        <v>0</v>
      </c>
      <c r="Q166" s="139">
        <v>0</v>
      </c>
      <c r="R166" s="139">
        <v>0</v>
      </c>
      <c r="S166" s="139">
        <v>0</v>
      </c>
      <c r="T166" s="139">
        <v>0</v>
      </c>
      <c r="U166" s="139">
        <v>0</v>
      </c>
      <c r="V166" s="139">
        <v>0</v>
      </c>
      <c r="W166" s="139">
        <v>0</v>
      </c>
      <c r="X166" s="141"/>
      <c r="Y166" s="139">
        <v>0</v>
      </c>
      <c r="Z166" s="139">
        <v>0</v>
      </c>
      <c r="AA166" s="139">
        <v>0</v>
      </c>
      <c r="AB166" s="139">
        <v>0</v>
      </c>
      <c r="AC166" s="139">
        <v>0</v>
      </c>
      <c r="AD166" s="139">
        <v>0</v>
      </c>
      <c r="AE166" s="139">
        <v>0</v>
      </c>
      <c r="AF166" s="139">
        <v>0</v>
      </c>
      <c r="AG166" s="139">
        <v>0</v>
      </c>
    </row>
    <row r="167" spans="1:33">
      <c r="B167" s="208" t="s">
        <v>40</v>
      </c>
      <c r="C167" s="219"/>
      <c r="D167" s="142">
        <v>0</v>
      </c>
      <c r="E167" s="142">
        <v>0</v>
      </c>
      <c r="F167" s="142">
        <v>0</v>
      </c>
      <c r="G167" s="142">
        <v>0</v>
      </c>
      <c r="H167" s="142">
        <v>0</v>
      </c>
      <c r="I167" s="142">
        <v>0</v>
      </c>
      <c r="J167" s="142">
        <v>0</v>
      </c>
      <c r="K167" s="142">
        <v>0</v>
      </c>
      <c r="L167" s="142">
        <v>0</v>
      </c>
      <c r="M167" s="142">
        <v>0</v>
      </c>
      <c r="N167" s="143"/>
      <c r="O167" s="142">
        <v>0</v>
      </c>
      <c r="P167" s="142">
        <v>0</v>
      </c>
      <c r="Q167" s="142">
        <v>0</v>
      </c>
      <c r="R167" s="142">
        <v>0</v>
      </c>
      <c r="S167" s="142">
        <v>0</v>
      </c>
      <c r="T167" s="142">
        <v>0</v>
      </c>
      <c r="U167" s="142">
        <v>0</v>
      </c>
      <c r="V167" s="142">
        <v>0</v>
      </c>
      <c r="W167" s="142">
        <v>0</v>
      </c>
      <c r="X167" s="145"/>
      <c r="Y167" s="142">
        <v>0</v>
      </c>
      <c r="Z167" s="142">
        <v>0</v>
      </c>
      <c r="AA167" s="142">
        <v>0</v>
      </c>
      <c r="AB167" s="142">
        <v>0</v>
      </c>
      <c r="AC167" s="142">
        <v>0</v>
      </c>
      <c r="AD167" s="142">
        <v>0</v>
      </c>
      <c r="AE167" s="142">
        <v>0</v>
      </c>
      <c r="AF167" s="142">
        <v>0</v>
      </c>
      <c r="AG167" s="142">
        <v>0</v>
      </c>
    </row>
    <row r="168" spans="1:33">
      <c r="B168" s="6" t="s">
        <v>41</v>
      </c>
      <c r="C168" s="219"/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3"/>
      <c r="O168" s="142">
        <v>0</v>
      </c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45"/>
      <c r="Y168" s="142">
        <v>0</v>
      </c>
      <c r="Z168" s="142">
        <v>0</v>
      </c>
      <c r="AA168" s="142">
        <v>0</v>
      </c>
      <c r="AB168" s="142">
        <v>0</v>
      </c>
      <c r="AC168" s="142">
        <v>0</v>
      </c>
      <c r="AD168" s="142">
        <v>0</v>
      </c>
      <c r="AE168" s="142">
        <v>0</v>
      </c>
      <c r="AF168" s="142">
        <v>0</v>
      </c>
      <c r="AG168" s="142">
        <v>0</v>
      </c>
    </row>
    <row r="169" spans="1:33">
      <c r="B169" s="6" t="s">
        <v>42</v>
      </c>
      <c r="C169" s="219"/>
      <c r="D169" s="142">
        <v>0</v>
      </c>
      <c r="E169" s="142">
        <v>0</v>
      </c>
      <c r="F169" s="142">
        <v>0</v>
      </c>
      <c r="G169" s="142">
        <v>0</v>
      </c>
      <c r="H169" s="142">
        <v>0</v>
      </c>
      <c r="I169" s="142">
        <v>0</v>
      </c>
      <c r="J169" s="142">
        <v>0</v>
      </c>
      <c r="K169" s="142">
        <v>0</v>
      </c>
      <c r="L169" s="142">
        <v>0</v>
      </c>
      <c r="M169" s="142">
        <v>0</v>
      </c>
      <c r="N169" s="143"/>
      <c r="O169" s="142">
        <v>0</v>
      </c>
      <c r="P169" s="142">
        <v>0</v>
      </c>
      <c r="Q169" s="142">
        <v>0</v>
      </c>
      <c r="R169" s="142">
        <v>0</v>
      </c>
      <c r="S169" s="142">
        <v>0</v>
      </c>
      <c r="T169" s="142">
        <v>0</v>
      </c>
      <c r="U169" s="142">
        <v>0</v>
      </c>
      <c r="V169" s="142">
        <v>0</v>
      </c>
      <c r="W169" s="142">
        <v>0</v>
      </c>
      <c r="X169" s="145"/>
      <c r="Y169" s="142">
        <v>0</v>
      </c>
      <c r="Z169" s="142">
        <v>0</v>
      </c>
      <c r="AA169" s="142">
        <v>0</v>
      </c>
      <c r="AB169" s="142">
        <v>0</v>
      </c>
      <c r="AC169" s="142">
        <v>0</v>
      </c>
      <c r="AD169" s="142">
        <v>0</v>
      </c>
      <c r="AE169" s="142">
        <v>0</v>
      </c>
      <c r="AF169" s="142">
        <v>0</v>
      </c>
      <c r="AG169" s="142">
        <v>0</v>
      </c>
    </row>
    <row r="170" spans="1:33">
      <c r="B170" s="6" t="s">
        <v>43</v>
      </c>
      <c r="C170" s="219"/>
      <c r="D170" s="142">
        <v>0</v>
      </c>
      <c r="E170" s="142">
        <v>0</v>
      </c>
      <c r="F170" s="142">
        <v>0</v>
      </c>
      <c r="G170" s="142">
        <v>0</v>
      </c>
      <c r="H170" s="142">
        <v>0</v>
      </c>
      <c r="I170" s="142">
        <v>0</v>
      </c>
      <c r="J170" s="142">
        <v>0</v>
      </c>
      <c r="K170" s="142">
        <v>0</v>
      </c>
      <c r="L170" s="142">
        <v>0</v>
      </c>
      <c r="M170" s="142">
        <v>0</v>
      </c>
      <c r="N170" s="143"/>
      <c r="O170" s="142">
        <v>0</v>
      </c>
      <c r="P170" s="142">
        <v>0</v>
      </c>
      <c r="Q170" s="142">
        <v>0</v>
      </c>
      <c r="R170" s="142">
        <v>0</v>
      </c>
      <c r="S170" s="142">
        <v>0</v>
      </c>
      <c r="T170" s="142">
        <v>0</v>
      </c>
      <c r="U170" s="142">
        <v>0</v>
      </c>
      <c r="V170" s="142">
        <v>0</v>
      </c>
      <c r="W170" s="142">
        <v>0</v>
      </c>
      <c r="X170" s="145"/>
      <c r="Y170" s="142">
        <v>0</v>
      </c>
      <c r="Z170" s="142">
        <v>0</v>
      </c>
      <c r="AA170" s="142">
        <v>0</v>
      </c>
      <c r="AB170" s="142">
        <v>0</v>
      </c>
      <c r="AC170" s="142">
        <v>0</v>
      </c>
      <c r="AD170" s="142">
        <v>0</v>
      </c>
      <c r="AE170" s="142">
        <v>0</v>
      </c>
      <c r="AF170" s="142">
        <v>0</v>
      </c>
      <c r="AG170" s="142">
        <v>0</v>
      </c>
    </row>
    <row r="171" spans="1:33">
      <c r="B171" s="6" t="s">
        <v>44</v>
      </c>
      <c r="C171" s="219"/>
      <c r="D171" s="142">
        <v>0</v>
      </c>
      <c r="E171" s="142">
        <v>0</v>
      </c>
      <c r="F171" s="142">
        <v>0</v>
      </c>
      <c r="G171" s="142">
        <v>0</v>
      </c>
      <c r="H171" s="142">
        <v>0</v>
      </c>
      <c r="I171" s="142">
        <v>0</v>
      </c>
      <c r="J171" s="142">
        <v>0</v>
      </c>
      <c r="K171" s="142">
        <v>0</v>
      </c>
      <c r="L171" s="142">
        <v>0</v>
      </c>
      <c r="M171" s="142">
        <v>0</v>
      </c>
      <c r="N171" s="143"/>
      <c r="O171" s="142">
        <v>0</v>
      </c>
      <c r="P171" s="142">
        <v>0</v>
      </c>
      <c r="Q171" s="142">
        <v>0</v>
      </c>
      <c r="R171" s="142">
        <v>0</v>
      </c>
      <c r="S171" s="142">
        <v>0</v>
      </c>
      <c r="T171" s="142">
        <v>0</v>
      </c>
      <c r="U171" s="142">
        <v>0</v>
      </c>
      <c r="V171" s="142">
        <v>0</v>
      </c>
      <c r="W171" s="142">
        <v>0</v>
      </c>
      <c r="X171" s="145"/>
      <c r="Y171" s="142">
        <v>0</v>
      </c>
      <c r="Z171" s="142">
        <v>0</v>
      </c>
      <c r="AA171" s="142">
        <v>0</v>
      </c>
      <c r="AB171" s="142">
        <v>0</v>
      </c>
      <c r="AC171" s="142">
        <v>0</v>
      </c>
      <c r="AD171" s="142">
        <v>0</v>
      </c>
      <c r="AE171" s="142">
        <v>0</v>
      </c>
      <c r="AF171" s="142">
        <v>0</v>
      </c>
      <c r="AG171" s="142">
        <v>0</v>
      </c>
    </row>
    <row r="172" spans="1:33">
      <c r="B172" s="7" t="s">
        <v>45</v>
      </c>
      <c r="C172" s="219"/>
      <c r="D172" s="142">
        <v>0</v>
      </c>
      <c r="E172" s="142">
        <v>0</v>
      </c>
      <c r="F172" s="142">
        <v>0</v>
      </c>
      <c r="G172" s="142">
        <v>0</v>
      </c>
      <c r="H172" s="142">
        <v>0</v>
      </c>
      <c r="I172" s="142">
        <v>0</v>
      </c>
      <c r="J172" s="142">
        <v>0</v>
      </c>
      <c r="K172" s="142">
        <v>0</v>
      </c>
      <c r="L172" s="142">
        <v>0</v>
      </c>
      <c r="M172" s="142">
        <v>0</v>
      </c>
      <c r="N172" s="143"/>
      <c r="O172" s="142">
        <v>0</v>
      </c>
      <c r="P172" s="142">
        <v>0</v>
      </c>
      <c r="Q172" s="142">
        <v>0</v>
      </c>
      <c r="R172" s="142">
        <v>0</v>
      </c>
      <c r="S172" s="142">
        <v>0</v>
      </c>
      <c r="T172" s="142">
        <v>0</v>
      </c>
      <c r="U172" s="142">
        <v>0</v>
      </c>
      <c r="V172" s="142">
        <v>0</v>
      </c>
      <c r="W172" s="142">
        <v>0</v>
      </c>
      <c r="X172" s="145"/>
      <c r="Y172" s="142">
        <v>0</v>
      </c>
      <c r="Z172" s="142">
        <v>0</v>
      </c>
      <c r="AA172" s="142">
        <v>0</v>
      </c>
      <c r="AB172" s="142">
        <v>0</v>
      </c>
      <c r="AC172" s="142">
        <v>0</v>
      </c>
      <c r="AD172" s="142">
        <v>0</v>
      </c>
      <c r="AE172" s="142">
        <v>0</v>
      </c>
      <c r="AF172" s="142">
        <v>0</v>
      </c>
      <c r="AG172" s="142">
        <v>0</v>
      </c>
    </row>
    <row r="173" spans="1:33">
      <c r="B173" s="7" t="s">
        <v>46</v>
      </c>
      <c r="C173" s="219"/>
      <c r="D173" s="142">
        <v>0</v>
      </c>
      <c r="E173" s="142">
        <v>0</v>
      </c>
      <c r="F173" s="142">
        <v>0</v>
      </c>
      <c r="G173" s="142">
        <v>0</v>
      </c>
      <c r="H173" s="142">
        <v>0</v>
      </c>
      <c r="I173" s="142">
        <v>0</v>
      </c>
      <c r="J173" s="142">
        <v>0</v>
      </c>
      <c r="K173" s="142">
        <v>0</v>
      </c>
      <c r="L173" s="142">
        <v>0</v>
      </c>
      <c r="M173" s="142">
        <v>0</v>
      </c>
      <c r="N173" s="143"/>
      <c r="O173" s="142">
        <v>0</v>
      </c>
      <c r="P173" s="142">
        <v>0</v>
      </c>
      <c r="Q173" s="142">
        <v>0</v>
      </c>
      <c r="R173" s="142">
        <v>0</v>
      </c>
      <c r="S173" s="142">
        <v>0</v>
      </c>
      <c r="T173" s="142">
        <v>0</v>
      </c>
      <c r="U173" s="142">
        <v>0</v>
      </c>
      <c r="V173" s="142">
        <v>0</v>
      </c>
      <c r="W173" s="142">
        <v>0</v>
      </c>
      <c r="X173" s="145"/>
      <c r="Y173" s="142">
        <v>0</v>
      </c>
      <c r="Z173" s="142">
        <v>0</v>
      </c>
      <c r="AA173" s="142">
        <v>0</v>
      </c>
      <c r="AB173" s="142">
        <v>0</v>
      </c>
      <c r="AC173" s="142">
        <v>0</v>
      </c>
      <c r="AD173" s="142">
        <v>0</v>
      </c>
      <c r="AE173" s="142">
        <v>0</v>
      </c>
      <c r="AF173" s="142">
        <v>0</v>
      </c>
      <c r="AG173" s="142">
        <v>0</v>
      </c>
    </row>
    <row r="174" spans="1:33">
      <c r="B174" s="6" t="s">
        <v>317</v>
      </c>
      <c r="C174" s="219"/>
      <c r="D174" s="142">
        <v>0</v>
      </c>
      <c r="E174" s="142">
        <v>0</v>
      </c>
      <c r="F174" s="142">
        <v>0</v>
      </c>
      <c r="G174" s="142">
        <v>0</v>
      </c>
      <c r="H174" s="142">
        <v>0</v>
      </c>
      <c r="I174" s="142">
        <v>0</v>
      </c>
      <c r="J174" s="142">
        <v>0</v>
      </c>
      <c r="K174" s="142">
        <v>0</v>
      </c>
      <c r="L174" s="142">
        <v>0</v>
      </c>
      <c r="M174" s="142">
        <v>0</v>
      </c>
      <c r="N174" s="143"/>
      <c r="O174" s="142">
        <v>0</v>
      </c>
      <c r="P174" s="142">
        <v>0</v>
      </c>
      <c r="Q174" s="142">
        <v>0</v>
      </c>
      <c r="R174" s="142">
        <v>0</v>
      </c>
      <c r="S174" s="142">
        <v>0</v>
      </c>
      <c r="T174" s="142">
        <v>0</v>
      </c>
      <c r="U174" s="142">
        <v>0</v>
      </c>
      <c r="V174" s="142">
        <v>0</v>
      </c>
      <c r="W174" s="142">
        <v>0</v>
      </c>
      <c r="X174" s="145"/>
      <c r="Y174" s="142">
        <v>0</v>
      </c>
      <c r="Z174" s="142">
        <v>0</v>
      </c>
      <c r="AA174" s="142">
        <v>0</v>
      </c>
      <c r="AB174" s="142">
        <v>0</v>
      </c>
      <c r="AC174" s="142">
        <v>0</v>
      </c>
      <c r="AD174" s="142">
        <v>0</v>
      </c>
      <c r="AE174" s="142">
        <v>0</v>
      </c>
      <c r="AF174" s="142">
        <v>0</v>
      </c>
      <c r="AG174" s="142">
        <v>0</v>
      </c>
    </row>
    <row r="175" spans="1:33">
      <c r="B175" s="6" t="s">
        <v>108</v>
      </c>
      <c r="C175" s="219"/>
      <c r="D175" s="142">
        <v>0</v>
      </c>
      <c r="E175" s="142">
        <v>0</v>
      </c>
      <c r="F175" s="142">
        <v>0</v>
      </c>
      <c r="G175" s="142">
        <v>0</v>
      </c>
      <c r="H175" s="142">
        <v>0</v>
      </c>
      <c r="I175" s="142">
        <v>0</v>
      </c>
      <c r="J175" s="142">
        <v>0</v>
      </c>
      <c r="K175" s="142">
        <v>0</v>
      </c>
      <c r="L175" s="142">
        <v>0</v>
      </c>
      <c r="M175" s="142">
        <v>0</v>
      </c>
      <c r="N175" s="143"/>
      <c r="O175" s="142">
        <v>0</v>
      </c>
      <c r="P175" s="142">
        <v>0</v>
      </c>
      <c r="Q175" s="142">
        <v>0</v>
      </c>
      <c r="R175" s="142">
        <v>0</v>
      </c>
      <c r="S175" s="142">
        <v>0</v>
      </c>
      <c r="T175" s="142">
        <v>0</v>
      </c>
      <c r="U175" s="142">
        <v>0</v>
      </c>
      <c r="V175" s="142">
        <v>0</v>
      </c>
      <c r="W175" s="142">
        <v>0</v>
      </c>
      <c r="X175" s="145"/>
      <c r="Y175" s="142">
        <v>0</v>
      </c>
      <c r="Z175" s="142">
        <v>0</v>
      </c>
      <c r="AA175" s="142">
        <v>0</v>
      </c>
      <c r="AB175" s="142">
        <v>0</v>
      </c>
      <c r="AC175" s="142">
        <v>0</v>
      </c>
      <c r="AD175" s="142">
        <v>0</v>
      </c>
      <c r="AE175" s="142">
        <v>0</v>
      </c>
      <c r="AF175" s="142">
        <v>0</v>
      </c>
      <c r="AG175" s="142">
        <v>0</v>
      </c>
    </row>
    <row r="176" spans="1:33">
      <c r="B176" s="6" t="s">
        <v>48</v>
      </c>
      <c r="C176" s="219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8"/>
      <c r="O176" s="142">
        <v>0</v>
      </c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5"/>
      <c r="Y176" s="142">
        <v>0</v>
      </c>
      <c r="Z176" s="142">
        <v>0</v>
      </c>
      <c r="AA176" s="142">
        <v>0</v>
      </c>
      <c r="AB176" s="142">
        <v>0</v>
      </c>
      <c r="AC176" s="142">
        <v>0</v>
      </c>
      <c r="AD176" s="142">
        <v>0</v>
      </c>
      <c r="AE176" s="142">
        <v>0</v>
      </c>
      <c r="AF176" s="142">
        <v>0</v>
      </c>
      <c r="AG176" s="142">
        <v>0</v>
      </c>
    </row>
    <row r="177" spans="1:33">
      <c r="B177" s="6" t="s">
        <v>325</v>
      </c>
      <c r="C177" s="219"/>
      <c r="D177" s="142">
        <v>0</v>
      </c>
      <c r="E177" s="142">
        <v>0</v>
      </c>
      <c r="F177" s="142">
        <v>0</v>
      </c>
      <c r="G177" s="142">
        <v>0</v>
      </c>
      <c r="H177" s="142">
        <v>0</v>
      </c>
      <c r="I177" s="142">
        <v>0</v>
      </c>
      <c r="J177" s="142">
        <v>0</v>
      </c>
      <c r="K177" s="142">
        <v>0</v>
      </c>
      <c r="L177" s="142">
        <v>0</v>
      </c>
      <c r="M177" s="142">
        <v>0</v>
      </c>
      <c r="N177" s="143"/>
      <c r="O177" s="142">
        <v>0</v>
      </c>
      <c r="P177" s="142">
        <v>0</v>
      </c>
      <c r="Q177" s="142">
        <v>0</v>
      </c>
      <c r="R177" s="142">
        <v>0</v>
      </c>
      <c r="S177" s="142">
        <v>0</v>
      </c>
      <c r="T177" s="142">
        <v>0</v>
      </c>
      <c r="U177" s="142">
        <v>0</v>
      </c>
      <c r="V177" s="142">
        <v>0</v>
      </c>
      <c r="W177" s="142">
        <v>0</v>
      </c>
      <c r="X177" s="145"/>
      <c r="Y177" s="142">
        <v>0</v>
      </c>
      <c r="Z177" s="142">
        <v>0</v>
      </c>
      <c r="AA177" s="142">
        <v>0</v>
      </c>
      <c r="AB177" s="142">
        <v>0</v>
      </c>
      <c r="AC177" s="142">
        <v>0</v>
      </c>
      <c r="AD177" s="142">
        <v>0</v>
      </c>
      <c r="AE177" s="142">
        <v>0</v>
      </c>
      <c r="AF177" s="142">
        <v>0</v>
      </c>
      <c r="AG177" s="142">
        <v>0</v>
      </c>
    </row>
    <row r="178" spans="1:33">
      <c r="B178" s="8" t="s">
        <v>101</v>
      </c>
      <c r="C178" s="219"/>
      <c r="D178" s="142">
        <v>0</v>
      </c>
      <c r="E178" s="142">
        <v>0</v>
      </c>
      <c r="F178" s="142">
        <v>0</v>
      </c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3"/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5"/>
      <c r="Y178" s="142">
        <v>0</v>
      </c>
      <c r="Z178" s="142">
        <v>0</v>
      </c>
      <c r="AA178" s="142">
        <v>0</v>
      </c>
      <c r="AB178" s="142">
        <v>0</v>
      </c>
      <c r="AC178" s="142">
        <v>0</v>
      </c>
      <c r="AD178" s="142">
        <v>0</v>
      </c>
      <c r="AE178" s="142">
        <v>0</v>
      </c>
      <c r="AF178" s="142">
        <v>0</v>
      </c>
      <c r="AG178" s="142">
        <v>0</v>
      </c>
    </row>
    <row r="179" spans="1:33" s="45" customFormat="1">
      <c r="A179" s="38"/>
      <c r="B179" s="5" t="s">
        <v>10</v>
      </c>
      <c r="C179" s="209" t="s">
        <v>298</v>
      </c>
      <c r="D179" s="139">
        <v>733971.36045584106</v>
      </c>
      <c r="E179" s="139">
        <v>784316.75487310288</v>
      </c>
      <c r="F179" s="139">
        <v>830593.79547499248</v>
      </c>
      <c r="G179" s="139">
        <v>994022.16967254388</v>
      </c>
      <c r="H179" s="139">
        <v>1076697.0007642375</v>
      </c>
      <c r="I179" s="139">
        <v>1346364.8854820353</v>
      </c>
      <c r="J179" s="139">
        <v>1687680.6561844202</v>
      </c>
      <c r="K179" s="139">
        <v>1920981.8959539912</v>
      </c>
      <c r="L179" s="139">
        <v>1773871.4916486235</v>
      </c>
      <c r="M179" s="139">
        <v>2351425.5201152274</v>
      </c>
      <c r="N179" s="146"/>
      <c r="O179" s="139">
        <v>50993.706552368494</v>
      </c>
      <c r="P179" s="139">
        <v>23424.457123668875</v>
      </c>
      <c r="Q179" s="139">
        <v>61873.726229666077</v>
      </c>
      <c r="R179" s="139">
        <v>80035.148015030922</v>
      </c>
      <c r="S179" s="139">
        <v>177504.21949294442</v>
      </c>
      <c r="T179" s="139">
        <v>211207.50867203425</v>
      </c>
      <c r="U179" s="139">
        <v>172932.82559999998</v>
      </c>
      <c r="V179" s="139">
        <v>94641.70689999999</v>
      </c>
      <c r="W179" s="139">
        <v>107184.39409999999</v>
      </c>
      <c r="X179" s="141"/>
      <c r="Y179" s="139">
        <v>-648.31213510670841</v>
      </c>
      <c r="Z179" s="139">
        <v>22852.583478220698</v>
      </c>
      <c r="AA179" s="139">
        <v>101554.64796788554</v>
      </c>
      <c r="AB179" s="139">
        <v>2639.6830766624857</v>
      </c>
      <c r="AC179" s="139">
        <v>92163.665224853336</v>
      </c>
      <c r="AD179" s="139">
        <v>130108.26203035079</v>
      </c>
      <c r="AE179" s="139">
        <v>60368.414169571159</v>
      </c>
      <c r="AF179" s="139">
        <v>-241752.11120536807</v>
      </c>
      <c r="AG179" s="139">
        <v>470369.63436660427</v>
      </c>
    </row>
    <row r="180" spans="1:33" s="45" customFormat="1">
      <c r="A180" s="38"/>
      <c r="B180" s="31" t="s">
        <v>26</v>
      </c>
      <c r="C180" s="209" t="s">
        <v>299</v>
      </c>
      <c r="D180" s="139">
        <v>416903.19045584102</v>
      </c>
      <c r="E180" s="139">
        <v>428722.67487310281</v>
      </c>
      <c r="F180" s="139">
        <v>430422.53547499247</v>
      </c>
      <c r="G180" s="139">
        <v>436295.85967254388</v>
      </c>
      <c r="H180" s="139">
        <v>448140.43076423748</v>
      </c>
      <c r="I180" s="139">
        <v>473604.75548203511</v>
      </c>
      <c r="J180" s="139">
        <v>515477.68618442013</v>
      </c>
      <c r="K180" s="139">
        <v>539466.61595399119</v>
      </c>
      <c r="L180" s="139">
        <v>576778.56164862332</v>
      </c>
      <c r="M180" s="139">
        <v>620966.12011522753</v>
      </c>
      <c r="N180" s="146"/>
      <c r="O180" s="139">
        <v>8810</v>
      </c>
      <c r="P180" s="139">
        <v>3938.0000000000005</v>
      </c>
      <c r="Q180" s="139">
        <v>5893</v>
      </c>
      <c r="R180" s="139">
        <v>9485</v>
      </c>
      <c r="S180" s="139">
        <v>23499.280999999999</v>
      </c>
      <c r="T180" s="139">
        <v>39197.805270000004</v>
      </c>
      <c r="U180" s="139">
        <v>21372.965599999996</v>
      </c>
      <c r="V180" s="139">
        <v>33055.986899999996</v>
      </c>
      <c r="W180" s="139">
        <v>43100.5841</v>
      </c>
      <c r="X180" s="141"/>
      <c r="Y180" s="139">
        <v>3009.4844172618095</v>
      </c>
      <c r="Z180" s="139">
        <v>-2238.1393981103338</v>
      </c>
      <c r="AA180" s="139">
        <v>-19.675802448548986</v>
      </c>
      <c r="AB180" s="139">
        <v>2359.5710916935941</v>
      </c>
      <c r="AC180" s="139">
        <v>1965.0437177976394</v>
      </c>
      <c r="AD180" s="139">
        <v>2675.1254323849607</v>
      </c>
      <c r="AE180" s="139">
        <v>2615.9641695710607</v>
      </c>
      <c r="AF180" s="139">
        <v>4255.9587946321162</v>
      </c>
      <c r="AG180" s="139">
        <v>1086.9743666041809</v>
      </c>
    </row>
    <row r="181" spans="1:33">
      <c r="B181" s="208" t="s">
        <v>40</v>
      </c>
      <c r="C181" s="219"/>
      <c r="D181" s="142">
        <v>416903.19045584102</v>
      </c>
      <c r="E181" s="142">
        <v>428722.67487310281</v>
      </c>
      <c r="F181" s="142">
        <v>430422.53547499247</v>
      </c>
      <c r="G181" s="142">
        <v>436295.85967254388</v>
      </c>
      <c r="H181" s="142">
        <v>448140.43076423748</v>
      </c>
      <c r="I181" s="142">
        <v>473604.75548203511</v>
      </c>
      <c r="J181" s="142">
        <v>515477.68618442013</v>
      </c>
      <c r="K181" s="142">
        <v>539466.61595399119</v>
      </c>
      <c r="L181" s="142">
        <v>576778.56164862332</v>
      </c>
      <c r="M181" s="142">
        <v>620966.12011522753</v>
      </c>
      <c r="N181" s="143"/>
      <c r="O181" s="142">
        <v>8810</v>
      </c>
      <c r="P181" s="142">
        <v>3938.0000000000005</v>
      </c>
      <c r="Q181" s="142">
        <v>5893</v>
      </c>
      <c r="R181" s="142">
        <v>9485</v>
      </c>
      <c r="S181" s="142">
        <v>23499.280999999999</v>
      </c>
      <c r="T181" s="142">
        <v>39197.805270000004</v>
      </c>
      <c r="U181" s="142">
        <v>21372.965599999996</v>
      </c>
      <c r="V181" s="142">
        <v>33055.986899999996</v>
      </c>
      <c r="W181" s="142">
        <v>43100.5841</v>
      </c>
      <c r="X181" s="145"/>
      <c r="Y181" s="142">
        <v>3009.4844172618095</v>
      </c>
      <c r="Z181" s="142">
        <v>-2238.1393981103338</v>
      </c>
      <c r="AA181" s="142">
        <v>-19.675802448548986</v>
      </c>
      <c r="AB181" s="142">
        <v>2359.5710916935941</v>
      </c>
      <c r="AC181" s="142">
        <v>1965.0437177976394</v>
      </c>
      <c r="AD181" s="142">
        <v>2675.1254323849607</v>
      </c>
      <c r="AE181" s="142">
        <v>2615.9641695710607</v>
      </c>
      <c r="AF181" s="142">
        <v>4255.9587946321162</v>
      </c>
      <c r="AG181" s="142">
        <v>1086.9743666041809</v>
      </c>
    </row>
    <row r="182" spans="1:33">
      <c r="B182" s="6" t="s">
        <v>41</v>
      </c>
      <c r="C182" s="219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3"/>
      <c r="O182" s="142">
        <v>0</v>
      </c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5"/>
      <c r="Y182" s="142">
        <v>0</v>
      </c>
      <c r="Z182" s="142">
        <v>0</v>
      </c>
      <c r="AA182" s="142">
        <v>0</v>
      </c>
      <c r="AB182" s="142">
        <v>0</v>
      </c>
      <c r="AC182" s="142">
        <v>0</v>
      </c>
      <c r="AD182" s="142">
        <v>0</v>
      </c>
      <c r="AE182" s="142">
        <v>0</v>
      </c>
      <c r="AF182" s="142">
        <v>0</v>
      </c>
      <c r="AG182" s="142">
        <v>0</v>
      </c>
    </row>
    <row r="183" spans="1:33">
      <c r="B183" s="6" t="s">
        <v>42</v>
      </c>
      <c r="C183" s="219"/>
      <c r="D183" s="142">
        <v>13567.429597565328</v>
      </c>
      <c r="E183" s="142">
        <v>13855.855801636138</v>
      </c>
      <c r="F183" s="142">
        <v>14774.997491922173</v>
      </c>
      <c r="G183" s="142">
        <v>14933.449314098843</v>
      </c>
      <c r="H183" s="142">
        <v>16612.852409085608</v>
      </c>
      <c r="I183" s="142">
        <v>18240.098174394221</v>
      </c>
      <c r="J183" s="142">
        <v>20185.142736882506</v>
      </c>
      <c r="K183" s="142">
        <v>22463.33520610413</v>
      </c>
      <c r="L183" s="142">
        <v>24735.291100876642</v>
      </c>
      <c r="M183" s="142">
        <v>26240.451202646916</v>
      </c>
      <c r="N183" s="143"/>
      <c r="O183" s="142">
        <v>405</v>
      </c>
      <c r="P183" s="142">
        <v>261</v>
      </c>
      <c r="Q183" s="142">
        <v>300</v>
      </c>
      <c r="R183" s="142">
        <v>306</v>
      </c>
      <c r="S183" s="142">
        <v>298.42099999999999</v>
      </c>
      <c r="T183" s="142">
        <v>313.28500000000003</v>
      </c>
      <c r="U183" s="142">
        <v>318.85050000000001</v>
      </c>
      <c r="V183" s="142">
        <v>324.5102</v>
      </c>
      <c r="W183" s="142">
        <v>334.23410000000001</v>
      </c>
      <c r="X183" s="145"/>
      <c r="Y183" s="142">
        <v>-116.57379592918913</v>
      </c>
      <c r="Z183" s="142">
        <v>658.14169028603396</v>
      </c>
      <c r="AA183" s="142">
        <v>-141.54817782332998</v>
      </c>
      <c r="AB183" s="142">
        <v>1373.4030949867647</v>
      </c>
      <c r="AC183" s="142">
        <v>1328.8247653086148</v>
      </c>
      <c r="AD183" s="142">
        <v>1631.7595624882831</v>
      </c>
      <c r="AE183" s="142">
        <v>1959.341969221625</v>
      </c>
      <c r="AF183" s="142">
        <v>1947.4456947725121</v>
      </c>
      <c r="AG183" s="142">
        <v>1170.9260017702723</v>
      </c>
    </row>
    <row r="184" spans="1:33">
      <c r="B184" s="6" t="s">
        <v>43</v>
      </c>
      <c r="C184" s="219"/>
      <c r="D184" s="142">
        <v>6640.0859352361604</v>
      </c>
      <c r="E184" s="142">
        <v>6976.9147309495866</v>
      </c>
      <c r="F184" s="142">
        <v>6895.1198330553962</v>
      </c>
      <c r="G184" s="142">
        <v>6863.6417327603904</v>
      </c>
      <c r="H184" s="142">
        <v>7858.9731492259698</v>
      </c>
      <c r="I184" s="142">
        <v>8627.7820301447446</v>
      </c>
      <c r="J184" s="142">
        <v>9683.6600694557183</v>
      </c>
      <c r="K184" s="142">
        <v>10339.203715042331</v>
      </c>
      <c r="L184" s="142">
        <v>12609.626347022215</v>
      </c>
      <c r="M184" s="142">
        <v>12562.31685841863</v>
      </c>
      <c r="N184" s="143"/>
      <c r="O184" s="142">
        <v>0</v>
      </c>
      <c r="P184" s="142">
        <v>0</v>
      </c>
      <c r="Q184" s="142">
        <v>0</v>
      </c>
      <c r="R184" s="142">
        <v>0</v>
      </c>
      <c r="S184" s="142">
        <v>0</v>
      </c>
      <c r="T184" s="142">
        <v>0</v>
      </c>
      <c r="U184" s="142">
        <v>0</v>
      </c>
      <c r="V184" s="142">
        <v>0</v>
      </c>
      <c r="W184" s="142">
        <v>0</v>
      </c>
      <c r="X184" s="145"/>
      <c r="Y184" s="142">
        <v>336.82879571342568</v>
      </c>
      <c r="Z184" s="142">
        <v>-81.794897894189944</v>
      </c>
      <c r="AA184" s="142">
        <v>-31.478100295005618</v>
      </c>
      <c r="AB184" s="142">
        <v>995.33141646557942</v>
      </c>
      <c r="AC184" s="142">
        <v>768.80888091877466</v>
      </c>
      <c r="AD184" s="142">
        <v>1055.8780393109741</v>
      </c>
      <c r="AE184" s="142">
        <v>655.54364558661155</v>
      </c>
      <c r="AF184" s="142">
        <v>2270.4226319798836</v>
      </c>
      <c r="AG184" s="142">
        <v>-47.309488603585237</v>
      </c>
    </row>
    <row r="185" spans="1:33">
      <c r="B185" s="6" t="s">
        <v>44</v>
      </c>
      <c r="C185" s="219"/>
      <c r="D185" s="142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3"/>
      <c r="O185" s="142">
        <v>0</v>
      </c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45"/>
      <c r="Y185" s="142">
        <v>0</v>
      </c>
      <c r="Z185" s="142">
        <v>0</v>
      </c>
      <c r="AA185" s="142">
        <v>0</v>
      </c>
      <c r="AB185" s="142">
        <v>0</v>
      </c>
      <c r="AC185" s="142">
        <v>0</v>
      </c>
      <c r="AD185" s="142">
        <v>0</v>
      </c>
      <c r="AE185" s="142">
        <v>0</v>
      </c>
      <c r="AF185" s="142">
        <v>0</v>
      </c>
      <c r="AG185" s="142">
        <v>0</v>
      </c>
    </row>
    <row r="186" spans="1:33">
      <c r="B186" s="7" t="s">
        <v>45</v>
      </c>
      <c r="C186" s="219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3"/>
      <c r="O186" s="142">
        <v>0</v>
      </c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45"/>
      <c r="Y186" s="142">
        <v>0</v>
      </c>
      <c r="Z186" s="142">
        <v>0</v>
      </c>
      <c r="AA186" s="142">
        <v>0</v>
      </c>
      <c r="AB186" s="142">
        <v>0</v>
      </c>
      <c r="AC186" s="142">
        <v>0</v>
      </c>
      <c r="AD186" s="142">
        <v>0</v>
      </c>
      <c r="AE186" s="142">
        <v>0</v>
      </c>
      <c r="AF186" s="142">
        <v>0</v>
      </c>
      <c r="AG186" s="142">
        <v>0</v>
      </c>
    </row>
    <row r="187" spans="1:33">
      <c r="B187" s="7" t="s">
        <v>46</v>
      </c>
      <c r="C187" s="219"/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3"/>
      <c r="O187" s="142">
        <v>0</v>
      </c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45"/>
      <c r="Y187" s="142">
        <v>0</v>
      </c>
      <c r="Z187" s="142">
        <v>0</v>
      </c>
      <c r="AA187" s="142">
        <v>0</v>
      </c>
      <c r="AB187" s="142">
        <v>0</v>
      </c>
      <c r="AC187" s="142">
        <v>0</v>
      </c>
      <c r="AD187" s="142">
        <v>0</v>
      </c>
      <c r="AE187" s="142">
        <v>0</v>
      </c>
      <c r="AF187" s="142">
        <v>0</v>
      </c>
      <c r="AG187" s="142">
        <v>0</v>
      </c>
    </row>
    <row r="188" spans="1:33">
      <c r="B188" s="6" t="s">
        <v>317</v>
      </c>
      <c r="C188" s="219"/>
      <c r="D188" s="142">
        <v>41.02492303954687</v>
      </c>
      <c r="E188" s="142">
        <v>2830.2543405171014</v>
      </c>
      <c r="F188" s="142">
        <v>15.768150014923551</v>
      </c>
      <c r="G188" s="142">
        <v>169.11862568472651</v>
      </c>
      <c r="H188" s="142">
        <v>159.95520592597705</v>
      </c>
      <c r="I188" s="142">
        <v>27.365277496226977</v>
      </c>
      <c r="J188" s="142">
        <v>14.853108081930289</v>
      </c>
      <c r="K188" s="142">
        <v>15.931662844717417</v>
      </c>
      <c r="L188" s="142">
        <v>54.022130724438732</v>
      </c>
      <c r="M188" s="142">
        <v>17.379984161932839</v>
      </c>
      <c r="N188" s="143"/>
      <c r="O188" s="142">
        <v>0</v>
      </c>
      <c r="P188" s="142">
        <v>0</v>
      </c>
      <c r="Q188" s="142">
        <v>0</v>
      </c>
      <c r="R188" s="142">
        <v>0</v>
      </c>
      <c r="S188" s="142">
        <v>0</v>
      </c>
      <c r="T188" s="142">
        <v>0</v>
      </c>
      <c r="U188" s="142">
        <v>0</v>
      </c>
      <c r="V188" s="142">
        <v>0</v>
      </c>
      <c r="W188" s="142">
        <v>0</v>
      </c>
      <c r="X188" s="145"/>
      <c r="Y188" s="142">
        <v>2789.2294174775548</v>
      </c>
      <c r="Z188" s="142">
        <v>-2814.486190502178</v>
      </c>
      <c r="AA188" s="142">
        <v>153.35047566980296</v>
      </c>
      <c r="AB188" s="142">
        <v>-9.163419758749459</v>
      </c>
      <c r="AC188" s="142">
        <v>-132.58992842975007</v>
      </c>
      <c r="AD188" s="142">
        <v>-12.512169414296686</v>
      </c>
      <c r="AE188" s="142">
        <v>1.078554762787129</v>
      </c>
      <c r="AF188" s="142">
        <v>38.090467879721309</v>
      </c>
      <c r="AG188" s="142">
        <v>-36.642146562505893</v>
      </c>
    </row>
    <row r="189" spans="1:33">
      <c r="B189" s="6" t="s">
        <v>108</v>
      </c>
      <c r="C189" s="219"/>
      <c r="D189" s="142">
        <v>396654.64999999997</v>
      </c>
      <c r="E189" s="142">
        <v>405059.64999999997</v>
      </c>
      <c r="F189" s="142">
        <v>408736.64999999997</v>
      </c>
      <c r="G189" s="142">
        <v>414329.64999999997</v>
      </c>
      <c r="H189" s="142">
        <v>423508.64999999997</v>
      </c>
      <c r="I189" s="142">
        <v>446709.50999999995</v>
      </c>
      <c r="J189" s="142">
        <v>485594.03026999999</v>
      </c>
      <c r="K189" s="142">
        <v>506648.14537000004</v>
      </c>
      <c r="L189" s="142">
        <v>539379.62207000004</v>
      </c>
      <c r="M189" s="142">
        <v>582145.97207000002</v>
      </c>
      <c r="N189" s="143"/>
      <c r="O189" s="142">
        <v>8405</v>
      </c>
      <c r="P189" s="142">
        <v>3677.0000000000005</v>
      </c>
      <c r="Q189" s="142">
        <v>5593</v>
      </c>
      <c r="R189" s="142">
        <v>9179</v>
      </c>
      <c r="S189" s="142">
        <v>23200.86</v>
      </c>
      <c r="T189" s="142">
        <v>38884.520270000001</v>
      </c>
      <c r="U189" s="142">
        <v>21054.115099999999</v>
      </c>
      <c r="V189" s="142">
        <v>32731.476700000003</v>
      </c>
      <c r="W189" s="142">
        <v>42766.35</v>
      </c>
      <c r="X189" s="145"/>
      <c r="Y189" s="142">
        <v>1.8474111129762605E-11</v>
      </c>
      <c r="Z189" s="142">
        <v>0</v>
      </c>
      <c r="AA189" s="142">
        <v>-1.6342482922482304E-11</v>
      </c>
      <c r="AB189" s="142">
        <v>0</v>
      </c>
      <c r="AC189" s="142">
        <v>0</v>
      </c>
      <c r="AD189" s="142">
        <v>0</v>
      </c>
      <c r="AE189" s="142">
        <v>3.694822225952521E-11</v>
      </c>
      <c r="AF189" s="142">
        <v>0</v>
      </c>
      <c r="AG189" s="142">
        <v>0</v>
      </c>
    </row>
    <row r="190" spans="1:33">
      <c r="B190" s="6" t="s">
        <v>48</v>
      </c>
      <c r="C190" s="219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8"/>
      <c r="O190" s="142">
        <v>0</v>
      </c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45"/>
      <c r="Y190" s="142">
        <v>0</v>
      </c>
      <c r="Z190" s="142">
        <v>0</v>
      </c>
      <c r="AA190" s="142">
        <v>0</v>
      </c>
      <c r="AB190" s="142">
        <v>0</v>
      </c>
      <c r="AC190" s="142">
        <v>0</v>
      </c>
      <c r="AD190" s="142">
        <v>0</v>
      </c>
      <c r="AE190" s="142">
        <v>0</v>
      </c>
      <c r="AF190" s="142">
        <v>0</v>
      </c>
      <c r="AG190" s="142">
        <v>0</v>
      </c>
    </row>
    <row r="191" spans="1:33">
      <c r="B191" s="6" t="s">
        <v>325</v>
      </c>
      <c r="C191" s="219"/>
      <c r="D191" s="142">
        <v>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3"/>
      <c r="O191" s="142">
        <v>0</v>
      </c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45"/>
      <c r="Y191" s="142">
        <v>0</v>
      </c>
      <c r="Z191" s="142">
        <v>0</v>
      </c>
      <c r="AA191" s="142">
        <v>0</v>
      </c>
      <c r="AB191" s="142">
        <v>0</v>
      </c>
      <c r="AC191" s="142">
        <v>0</v>
      </c>
      <c r="AD191" s="142">
        <v>0</v>
      </c>
      <c r="AE191" s="142">
        <v>0</v>
      </c>
      <c r="AF191" s="142">
        <v>0</v>
      </c>
      <c r="AG191" s="142">
        <v>0</v>
      </c>
    </row>
    <row r="192" spans="1:33">
      <c r="B192" s="8" t="s">
        <v>101</v>
      </c>
      <c r="C192" s="219"/>
      <c r="D192" s="142">
        <v>0</v>
      </c>
      <c r="E192" s="142">
        <v>0</v>
      </c>
      <c r="F192" s="142">
        <v>0</v>
      </c>
      <c r="G192" s="142">
        <v>0</v>
      </c>
      <c r="H192" s="142">
        <v>0</v>
      </c>
      <c r="I192" s="142">
        <v>0</v>
      </c>
      <c r="J192" s="142">
        <v>0</v>
      </c>
      <c r="K192" s="142">
        <v>0</v>
      </c>
      <c r="L192" s="142">
        <v>0</v>
      </c>
      <c r="M192" s="142">
        <v>0</v>
      </c>
      <c r="N192" s="143"/>
      <c r="O192" s="142">
        <v>0</v>
      </c>
      <c r="P192" s="142">
        <v>0</v>
      </c>
      <c r="Q192" s="142">
        <v>0</v>
      </c>
      <c r="R192" s="142">
        <v>0</v>
      </c>
      <c r="S192" s="142">
        <v>0</v>
      </c>
      <c r="T192" s="142">
        <v>0</v>
      </c>
      <c r="U192" s="142">
        <v>0</v>
      </c>
      <c r="V192" s="142">
        <v>0</v>
      </c>
      <c r="W192" s="142">
        <v>0</v>
      </c>
      <c r="X192" s="145"/>
      <c r="Y192" s="142">
        <v>0</v>
      </c>
      <c r="Z192" s="142">
        <v>0</v>
      </c>
      <c r="AA192" s="142">
        <v>0</v>
      </c>
      <c r="AB192" s="142">
        <v>0</v>
      </c>
      <c r="AC192" s="142">
        <v>0</v>
      </c>
      <c r="AD192" s="142">
        <v>0</v>
      </c>
      <c r="AE192" s="142">
        <v>0</v>
      </c>
      <c r="AF192" s="142">
        <v>0</v>
      </c>
      <c r="AG192" s="142">
        <v>0</v>
      </c>
    </row>
    <row r="193" spans="1:33" s="45" customFormat="1">
      <c r="A193" s="38"/>
      <c r="B193" s="31" t="s">
        <v>27</v>
      </c>
      <c r="C193" s="209" t="s">
        <v>300</v>
      </c>
      <c r="D193" s="139">
        <v>317068.17000000004</v>
      </c>
      <c r="E193" s="139">
        <v>355594.08</v>
      </c>
      <c r="F193" s="139">
        <v>400171.25999999995</v>
      </c>
      <c r="G193" s="139">
        <v>557726.31000000006</v>
      </c>
      <c r="H193" s="139">
        <v>628556.56999999995</v>
      </c>
      <c r="I193" s="139">
        <v>872760.13</v>
      </c>
      <c r="J193" s="139">
        <v>1172202.9700000002</v>
      </c>
      <c r="K193" s="139">
        <v>1381515.2800000003</v>
      </c>
      <c r="L193" s="139">
        <v>1197092.93</v>
      </c>
      <c r="M193" s="139">
        <v>1730459.4000000001</v>
      </c>
      <c r="N193" s="146"/>
      <c r="O193" s="139">
        <v>42183.706552368494</v>
      </c>
      <c r="P193" s="139">
        <v>19486.457123668875</v>
      </c>
      <c r="Q193" s="139">
        <v>55980.726229666085</v>
      </c>
      <c r="R193" s="139">
        <v>70550.148015030922</v>
      </c>
      <c r="S193" s="139">
        <v>154004.93849294441</v>
      </c>
      <c r="T193" s="139">
        <v>172009.70340203427</v>
      </c>
      <c r="U193" s="139">
        <v>151559.85999999999</v>
      </c>
      <c r="V193" s="139">
        <v>61585.719999999979</v>
      </c>
      <c r="W193" s="139">
        <v>64083.81</v>
      </c>
      <c r="X193" s="141"/>
      <c r="Y193" s="139">
        <v>-3657.796552368518</v>
      </c>
      <c r="Z193" s="139">
        <v>25090.72287633103</v>
      </c>
      <c r="AA193" s="139">
        <v>101574.32377033409</v>
      </c>
      <c r="AB193" s="139">
        <v>280.11198496889165</v>
      </c>
      <c r="AC193" s="139">
        <v>90198.621507055694</v>
      </c>
      <c r="AD193" s="139">
        <v>127433.13659796581</v>
      </c>
      <c r="AE193" s="139">
        <v>57752.450000000092</v>
      </c>
      <c r="AF193" s="139">
        <v>-246008.07000000018</v>
      </c>
      <c r="AG193" s="139">
        <v>469282.66000000015</v>
      </c>
    </row>
    <row r="194" spans="1:33">
      <c r="B194" s="3" t="s">
        <v>12</v>
      </c>
      <c r="C194" s="210" t="s">
        <v>301</v>
      </c>
      <c r="D194" s="142">
        <v>4938.74</v>
      </c>
      <c r="E194" s="142">
        <v>7020.12</v>
      </c>
      <c r="F194" s="142">
        <v>15611.439999999999</v>
      </c>
      <c r="G194" s="142">
        <v>16718.96</v>
      </c>
      <c r="H194" s="142">
        <v>23864.82</v>
      </c>
      <c r="I194" s="142">
        <v>31635.899999999998</v>
      </c>
      <c r="J194" s="142">
        <v>42471.58</v>
      </c>
      <c r="K194" s="142">
        <v>78588.14</v>
      </c>
      <c r="L194" s="142">
        <v>99106.760000000009</v>
      </c>
      <c r="M194" s="142">
        <v>104139.72000000002</v>
      </c>
      <c r="N194" s="143"/>
      <c r="O194" s="142">
        <v>242.98737511148607</v>
      </c>
      <c r="P194" s="142">
        <v>2822.7815004690874</v>
      </c>
      <c r="Q194" s="142">
        <v>1006.0439377260479</v>
      </c>
      <c r="R194" s="142">
        <v>2047.620906250942</v>
      </c>
      <c r="S194" s="142">
        <v>9651.9517318002345</v>
      </c>
      <c r="T194" s="142">
        <v>-371.6463250406527</v>
      </c>
      <c r="U194" s="142">
        <v>105127.97902462145</v>
      </c>
      <c r="V194" s="142">
        <v>-12216.919838692238</v>
      </c>
      <c r="W194" s="142">
        <v>30961.288476929956</v>
      </c>
      <c r="X194" s="145"/>
      <c r="Y194" s="142">
        <v>1838.3926248885139</v>
      </c>
      <c r="Z194" s="142">
        <v>5768.5384995309114</v>
      </c>
      <c r="AA194" s="142">
        <v>101.47606227395158</v>
      </c>
      <c r="AB194" s="142">
        <v>5098.23909374906</v>
      </c>
      <c r="AC194" s="142">
        <v>-1880.8717318002366</v>
      </c>
      <c r="AD194" s="142">
        <v>11207.326325040656</v>
      </c>
      <c r="AE194" s="142">
        <v>-69011.419024621457</v>
      </c>
      <c r="AF194" s="142">
        <v>32735.53983869225</v>
      </c>
      <c r="AG194" s="142">
        <v>-25928.328476929953</v>
      </c>
    </row>
    <row r="195" spans="1:33">
      <c r="B195" s="3" t="s">
        <v>13</v>
      </c>
      <c r="C195" s="210" t="s">
        <v>302</v>
      </c>
      <c r="D195" s="142">
        <v>312129.43000000005</v>
      </c>
      <c r="E195" s="142">
        <v>348573.96</v>
      </c>
      <c r="F195" s="142">
        <v>384559.81999999995</v>
      </c>
      <c r="G195" s="142">
        <v>541007.35000000009</v>
      </c>
      <c r="H195" s="142">
        <v>604691.75</v>
      </c>
      <c r="I195" s="142">
        <v>841124.23</v>
      </c>
      <c r="J195" s="142">
        <v>1129731.3900000001</v>
      </c>
      <c r="K195" s="142">
        <v>1302927.1400000001</v>
      </c>
      <c r="L195" s="142">
        <v>1097986.17</v>
      </c>
      <c r="M195" s="142">
        <v>1626319.6800000002</v>
      </c>
      <c r="N195" s="143"/>
      <c r="O195" s="142">
        <v>41940.719177257008</v>
      </c>
      <c r="P195" s="142">
        <v>16663.675623199786</v>
      </c>
      <c r="Q195" s="142">
        <v>54974.682291940044</v>
      </c>
      <c r="R195" s="142">
        <v>68502.527108779992</v>
      </c>
      <c r="S195" s="142">
        <v>144352.98676114419</v>
      </c>
      <c r="T195" s="142">
        <v>172381.34972707491</v>
      </c>
      <c r="U195" s="142">
        <v>46431.880975378524</v>
      </c>
      <c r="V195" s="142">
        <v>73802.639838692223</v>
      </c>
      <c r="W195" s="142">
        <v>33122.521523070041</v>
      </c>
      <c r="X195" s="145"/>
      <c r="Y195" s="142">
        <v>-5496.1891772570198</v>
      </c>
      <c r="Z195" s="142">
        <v>19322.184376800124</v>
      </c>
      <c r="AA195" s="142">
        <v>101472.84770806014</v>
      </c>
      <c r="AB195" s="142">
        <v>-4818.1271087801633</v>
      </c>
      <c r="AC195" s="142">
        <v>92079.493238855837</v>
      </c>
      <c r="AD195" s="142">
        <v>116225.8102729252</v>
      </c>
      <c r="AE195" s="142">
        <v>126763.86902462153</v>
      </c>
      <c r="AF195" s="142">
        <v>-278743.60983869241</v>
      </c>
      <c r="AG195" s="142">
        <v>495210.98847693019</v>
      </c>
    </row>
    <row r="196" spans="1:33" s="45" customFormat="1">
      <c r="A196" s="38"/>
      <c r="B196" s="5" t="s">
        <v>28</v>
      </c>
      <c r="C196" s="209" t="s">
        <v>311</v>
      </c>
      <c r="D196" s="139">
        <v>2670699.9494372956</v>
      </c>
      <c r="E196" s="139">
        <v>2981638.106443733</v>
      </c>
      <c r="F196" s="139">
        <v>3378741.4869053988</v>
      </c>
      <c r="G196" s="139">
        <v>3918978.4343265519</v>
      </c>
      <c r="H196" s="139">
        <v>4386107.4671244035</v>
      </c>
      <c r="I196" s="139">
        <v>5148433.5674096281</v>
      </c>
      <c r="J196" s="139">
        <v>5829907.4706701841</v>
      </c>
      <c r="K196" s="139">
        <v>6573669.7502255151</v>
      </c>
      <c r="L196" s="139">
        <v>7098914.7524398463</v>
      </c>
      <c r="M196" s="139">
        <v>8428440.5516870059</v>
      </c>
      <c r="N196" s="146"/>
      <c r="O196" s="139">
        <v>336428</v>
      </c>
      <c r="P196" s="139">
        <v>382310</v>
      </c>
      <c r="Q196" s="139">
        <v>490205.99999999994</v>
      </c>
      <c r="R196" s="139">
        <v>554907</v>
      </c>
      <c r="S196" s="139">
        <v>679859.01800000004</v>
      </c>
      <c r="T196" s="139">
        <v>713391.55762999994</v>
      </c>
      <c r="U196" s="139">
        <v>791900.97989999992</v>
      </c>
      <c r="V196" s="139">
        <v>797292.85474550386</v>
      </c>
      <c r="W196" s="139">
        <v>1059361.0645345235</v>
      </c>
      <c r="X196" s="141"/>
      <c r="Y196" s="139">
        <v>-25489.842993562299</v>
      </c>
      <c r="Z196" s="139">
        <v>14793.380461665241</v>
      </c>
      <c r="AA196" s="139">
        <v>50030.947421152996</v>
      </c>
      <c r="AB196" s="139">
        <v>-87777.967202148517</v>
      </c>
      <c r="AC196" s="139">
        <v>82467.082285225712</v>
      </c>
      <c r="AD196" s="139">
        <v>-31917.654369444608</v>
      </c>
      <c r="AE196" s="139">
        <v>-48138.700344668905</v>
      </c>
      <c r="AF196" s="139">
        <v>-272047.85253117292</v>
      </c>
      <c r="AG196" s="139">
        <v>270164.73471263651</v>
      </c>
    </row>
    <row r="197" spans="1:33">
      <c r="B197" s="3" t="s">
        <v>15</v>
      </c>
      <c r="C197" s="210" t="s">
        <v>303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3"/>
      <c r="O197" s="142">
        <v>0</v>
      </c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5"/>
      <c r="Y197" s="142">
        <v>0</v>
      </c>
      <c r="Z197" s="142">
        <v>0</v>
      </c>
      <c r="AA197" s="142">
        <v>0</v>
      </c>
      <c r="AB197" s="142">
        <v>0</v>
      </c>
      <c r="AC197" s="142">
        <v>0</v>
      </c>
      <c r="AD197" s="142">
        <v>0</v>
      </c>
      <c r="AE197" s="142">
        <v>0</v>
      </c>
      <c r="AF197" s="142">
        <v>0</v>
      </c>
      <c r="AG197" s="142">
        <v>0</v>
      </c>
    </row>
    <row r="198" spans="1:33">
      <c r="B198" s="3" t="s">
        <v>16</v>
      </c>
      <c r="C198" s="210" t="s">
        <v>304</v>
      </c>
      <c r="D198" s="142">
        <v>1711815.96</v>
      </c>
      <c r="E198" s="142">
        <v>1881364.5899999999</v>
      </c>
      <c r="F198" s="142">
        <v>2112242</v>
      </c>
      <c r="G198" s="142">
        <v>2464030.6399999997</v>
      </c>
      <c r="H198" s="142">
        <v>2669888.1697448068</v>
      </c>
      <c r="I198" s="142">
        <v>3126234.44</v>
      </c>
      <c r="J198" s="142">
        <v>3494809.468064209</v>
      </c>
      <c r="K198" s="142">
        <v>3869817.7673120694</v>
      </c>
      <c r="L198" s="142">
        <v>3991792.7788064284</v>
      </c>
      <c r="M198" s="142">
        <v>4868941.1618531784</v>
      </c>
      <c r="N198" s="143"/>
      <c r="O198" s="142">
        <v>179949</v>
      </c>
      <c r="P198" s="142">
        <v>204469</v>
      </c>
      <c r="Q198" s="142">
        <v>299323</v>
      </c>
      <c r="R198" s="142">
        <v>264178</v>
      </c>
      <c r="S198" s="142">
        <v>354320.51</v>
      </c>
      <c r="T198" s="142">
        <v>343988.73</v>
      </c>
      <c r="U198" s="142">
        <v>387511.77999999997</v>
      </c>
      <c r="V198" s="142">
        <v>340082.34704999981</v>
      </c>
      <c r="W198" s="142">
        <v>567602.1760759016</v>
      </c>
      <c r="X198" s="145"/>
      <c r="Y198" s="142">
        <v>-10400.369999999952</v>
      </c>
      <c r="Z198" s="142">
        <v>26408.410000000229</v>
      </c>
      <c r="AA198" s="142">
        <v>52465.639999999577</v>
      </c>
      <c r="AB198" s="142">
        <v>-58320.470255192915</v>
      </c>
      <c r="AC198" s="142">
        <v>102025.76025519293</v>
      </c>
      <c r="AD198" s="142">
        <v>24586.298064209266</v>
      </c>
      <c r="AE198" s="142">
        <v>-12503.480752139831</v>
      </c>
      <c r="AF198" s="142">
        <v>-218107.3355556406</v>
      </c>
      <c r="AG198" s="142">
        <v>309546.20697084838</v>
      </c>
    </row>
    <row r="199" spans="1:33">
      <c r="B199" s="3" t="s">
        <v>17</v>
      </c>
      <c r="C199" s="210" t="s">
        <v>305</v>
      </c>
      <c r="D199" s="142">
        <v>197229.57011622799</v>
      </c>
      <c r="E199" s="142">
        <v>236556.08501076107</v>
      </c>
      <c r="F199" s="142">
        <v>283339.3217526658</v>
      </c>
      <c r="G199" s="142">
        <v>347707.68586001307</v>
      </c>
      <c r="H199" s="142">
        <v>430190.70871767</v>
      </c>
      <c r="I199" s="142">
        <v>533231.72020248137</v>
      </c>
      <c r="J199" s="142">
        <v>643806.32687349967</v>
      </c>
      <c r="K199" s="142">
        <v>784305.18484432204</v>
      </c>
      <c r="L199" s="142">
        <v>951285.83029953949</v>
      </c>
      <c r="M199" s="142">
        <v>1186409.3486477989</v>
      </c>
      <c r="N199" s="143"/>
      <c r="O199" s="142">
        <v>78239.5</v>
      </c>
      <c r="P199" s="142">
        <v>88920.5</v>
      </c>
      <c r="Q199" s="142">
        <v>95441.5</v>
      </c>
      <c r="R199" s="142">
        <v>145364.5</v>
      </c>
      <c r="S199" s="142">
        <v>162769.25399999999</v>
      </c>
      <c r="T199" s="142">
        <v>184701.41381500001</v>
      </c>
      <c r="U199" s="142">
        <v>202194.59995</v>
      </c>
      <c r="V199" s="142">
        <v>228605.253847752</v>
      </c>
      <c r="W199" s="142">
        <v>245879.44422931099</v>
      </c>
      <c r="X199" s="145"/>
      <c r="Y199" s="142">
        <v>-38912.98510546692</v>
      </c>
      <c r="Z199" s="142">
        <v>-42137.263258095314</v>
      </c>
      <c r="AA199" s="142">
        <v>-31073.135892652725</v>
      </c>
      <c r="AB199" s="142">
        <v>-62881.477142343057</v>
      </c>
      <c r="AC199" s="142">
        <v>-59728.242515188569</v>
      </c>
      <c r="AD199" s="142">
        <v>-74126.807143981772</v>
      </c>
      <c r="AE199" s="142">
        <v>-61695.741979177568</v>
      </c>
      <c r="AF199" s="142">
        <v>-61624.608392534537</v>
      </c>
      <c r="AG199" s="142">
        <v>-10755.925881051689</v>
      </c>
    </row>
    <row r="200" spans="1:33">
      <c r="B200" s="4" t="s">
        <v>34</v>
      </c>
      <c r="C200" s="42"/>
      <c r="D200" s="142">
        <v>761654.41932106763</v>
      </c>
      <c r="E200" s="142">
        <v>863717.43143297231</v>
      </c>
      <c r="F200" s="142">
        <v>983160.16515273263</v>
      </c>
      <c r="G200" s="142">
        <v>1107240.1084665388</v>
      </c>
      <c r="H200" s="142">
        <v>1286028.5886619261</v>
      </c>
      <c r="I200" s="142">
        <v>1488967.4072071475</v>
      </c>
      <c r="J200" s="142">
        <v>1691291.6757324755</v>
      </c>
      <c r="K200" s="142">
        <v>1919546.7980691239</v>
      </c>
      <c r="L200" s="142">
        <v>2155836.1433338784</v>
      </c>
      <c r="M200" s="142">
        <v>2373090.0411860291</v>
      </c>
      <c r="N200" s="143"/>
      <c r="O200" s="142">
        <v>78239.5</v>
      </c>
      <c r="P200" s="142">
        <v>88920.5</v>
      </c>
      <c r="Q200" s="142">
        <v>95441.5</v>
      </c>
      <c r="R200" s="142">
        <v>145364.5</v>
      </c>
      <c r="S200" s="142">
        <v>162769.25399999999</v>
      </c>
      <c r="T200" s="142">
        <v>184701.41381500001</v>
      </c>
      <c r="U200" s="142">
        <v>202194.59995</v>
      </c>
      <c r="V200" s="142">
        <v>228605.253847752</v>
      </c>
      <c r="W200" s="142">
        <v>245879.44422931099</v>
      </c>
      <c r="X200" s="145"/>
      <c r="Y200" s="142">
        <v>23823.512111904573</v>
      </c>
      <c r="Z200" s="142">
        <v>30522.233719760323</v>
      </c>
      <c r="AA200" s="142">
        <v>28638.443313806147</v>
      </c>
      <c r="AB200" s="142">
        <v>33423.980195387456</v>
      </c>
      <c r="AC200" s="142">
        <v>40169.56454522135</v>
      </c>
      <c r="AD200" s="142">
        <v>17622.854710327898</v>
      </c>
      <c r="AE200" s="142">
        <v>26060.522386648496</v>
      </c>
      <c r="AF200" s="142">
        <v>7684.0914170022188</v>
      </c>
      <c r="AG200" s="142">
        <v>-28625.546377160164</v>
      </c>
    </row>
    <row r="201" spans="1:33">
      <c r="B201" s="3" t="s">
        <v>19</v>
      </c>
      <c r="C201" s="210" t="s">
        <v>306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3"/>
      <c r="O201" s="142">
        <v>0</v>
      </c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5"/>
      <c r="Y201" s="142">
        <v>0</v>
      </c>
      <c r="Z201" s="142">
        <v>0</v>
      </c>
      <c r="AA201" s="142">
        <v>0</v>
      </c>
      <c r="AB201" s="142">
        <v>0</v>
      </c>
      <c r="AC201" s="142">
        <v>0</v>
      </c>
      <c r="AD201" s="142">
        <v>0</v>
      </c>
      <c r="AE201" s="142">
        <v>0</v>
      </c>
      <c r="AF201" s="142">
        <v>0</v>
      </c>
      <c r="AG201" s="142">
        <v>0</v>
      </c>
    </row>
    <row r="202" spans="1:33">
      <c r="B202" s="3" t="s">
        <v>20</v>
      </c>
      <c r="C202" s="210" t="s">
        <v>307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3"/>
      <c r="O202" s="142">
        <v>0</v>
      </c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5"/>
      <c r="Y202" s="142">
        <v>0</v>
      </c>
      <c r="Z202" s="142">
        <v>0</v>
      </c>
      <c r="AA202" s="142">
        <v>0</v>
      </c>
      <c r="AB202" s="142">
        <v>0</v>
      </c>
      <c r="AC202" s="142">
        <v>0</v>
      </c>
      <c r="AD202" s="142">
        <v>0</v>
      </c>
      <c r="AE202" s="142">
        <v>0</v>
      </c>
      <c r="AF202" s="142">
        <v>0</v>
      </c>
      <c r="AG202" s="142">
        <v>0</v>
      </c>
    </row>
    <row r="203" spans="1:33" s="45" customFormat="1">
      <c r="A203" s="38"/>
      <c r="B203" s="5" t="s">
        <v>21</v>
      </c>
      <c r="C203" s="209" t="s">
        <v>308</v>
      </c>
      <c r="D203" s="139">
        <v>47883.429319094932</v>
      </c>
      <c r="E203" s="139">
        <v>53060.821908706159</v>
      </c>
      <c r="F203" s="139">
        <v>61982.065727239446</v>
      </c>
      <c r="G203" s="139">
        <v>68608.310852316077</v>
      </c>
      <c r="H203" s="139">
        <v>62456.494771076519</v>
      </c>
      <c r="I203" s="139">
        <v>68049.921400309657</v>
      </c>
      <c r="J203" s="139">
        <v>80962.237187498424</v>
      </c>
      <c r="K203" s="139">
        <v>119690.35113974205</v>
      </c>
      <c r="L203" s="139">
        <v>129645.33076899662</v>
      </c>
      <c r="M203" s="139">
        <v>61965.954201217355</v>
      </c>
      <c r="N203" s="146"/>
      <c r="O203" s="139">
        <v>7919.3420567339626</v>
      </c>
      <c r="P203" s="139">
        <v>13333.510810677788</v>
      </c>
      <c r="Q203" s="139">
        <v>10938.126653080437</v>
      </c>
      <c r="R203" s="139">
        <v>-2051.1659178906866</v>
      </c>
      <c r="S203" s="139">
        <v>10136.910119672671</v>
      </c>
      <c r="T203" s="139">
        <v>14337.427430687416</v>
      </c>
      <c r="U203" s="139">
        <v>42738.490428513644</v>
      </c>
      <c r="V203" s="139">
        <v>14686.680255490424</v>
      </c>
      <c r="W203" s="139">
        <v>-63382.665234212902</v>
      </c>
      <c r="X203" s="141"/>
      <c r="Y203" s="139">
        <v>-2741.9494671227435</v>
      </c>
      <c r="Z203" s="139">
        <v>-4412.2669921444976</v>
      </c>
      <c r="AA203" s="139">
        <v>-4311.8815280038061</v>
      </c>
      <c r="AB203" s="139">
        <v>-4100.6501633488742</v>
      </c>
      <c r="AC203" s="139">
        <v>-4543.4834904395348</v>
      </c>
      <c r="AD203" s="139">
        <v>-1425.1116434986382</v>
      </c>
      <c r="AE203" s="139">
        <v>-4010.3764762700221</v>
      </c>
      <c r="AF203" s="139">
        <v>-4731.7006262358536</v>
      </c>
      <c r="AG203" s="139">
        <v>-4296.7113335663516</v>
      </c>
    </row>
    <row r="204" spans="1:33" s="45" customFormat="1">
      <c r="A204" s="38"/>
      <c r="B204" s="9" t="s">
        <v>94</v>
      </c>
      <c r="C204" s="209" t="s">
        <v>309</v>
      </c>
      <c r="D204" s="139">
        <v>16.163058336322841</v>
      </c>
      <c r="E204" s="139">
        <v>19.228149260001693</v>
      </c>
      <c r="F204" s="139">
        <v>19.384690942729943</v>
      </c>
      <c r="G204" s="139">
        <v>18.012364448410015</v>
      </c>
      <c r="H204" s="139">
        <v>322.77959484653832</v>
      </c>
      <c r="I204" s="139">
        <v>60.088023088003894</v>
      </c>
      <c r="J204" s="139">
        <v>2490.2968666483703</v>
      </c>
      <c r="K204" s="139">
        <v>2499.8128187633429</v>
      </c>
      <c r="L204" s="139">
        <v>2205.4634340835109</v>
      </c>
      <c r="M204" s="139">
        <v>2100.1614338730342</v>
      </c>
      <c r="N204" s="146"/>
      <c r="O204" s="139">
        <v>3183</v>
      </c>
      <c r="P204" s="139">
        <v>4838</v>
      </c>
      <c r="Q204" s="139">
        <v>4177</v>
      </c>
      <c r="R204" s="139">
        <v>4065.9999999999995</v>
      </c>
      <c r="S204" s="139">
        <v>4360.16</v>
      </c>
      <c r="T204" s="139">
        <v>4200.8233499999997</v>
      </c>
      <c r="U204" s="139">
        <v>4208.9125000000004</v>
      </c>
      <c r="V204" s="139">
        <v>4256.6318000000001</v>
      </c>
      <c r="W204" s="139">
        <v>4222.1225000000004</v>
      </c>
      <c r="X204" s="141"/>
      <c r="Y204" s="139">
        <v>-3179.9349090763212</v>
      </c>
      <c r="Z204" s="139">
        <v>-4837.8434583172721</v>
      </c>
      <c r="AA204" s="139">
        <v>-4178.3723264943201</v>
      </c>
      <c r="AB204" s="139">
        <v>-3761.2327696018715</v>
      </c>
      <c r="AC204" s="139">
        <v>-4622.8515717585342</v>
      </c>
      <c r="AD204" s="139">
        <v>-1770.6145064396335</v>
      </c>
      <c r="AE204" s="139">
        <v>-4199.3965478850268</v>
      </c>
      <c r="AF204" s="139">
        <v>-4550.9811846798329</v>
      </c>
      <c r="AG204" s="139">
        <v>-4327.4245002104772</v>
      </c>
    </row>
    <row r="205" spans="1:33">
      <c r="B205" s="208" t="s">
        <v>40</v>
      </c>
      <c r="C205" s="219"/>
      <c r="D205" s="142">
        <v>16.163058336322841</v>
      </c>
      <c r="E205" s="142">
        <v>19.228149260001693</v>
      </c>
      <c r="F205" s="142">
        <v>19.384690942729943</v>
      </c>
      <c r="G205" s="142">
        <v>18.012364448410015</v>
      </c>
      <c r="H205" s="142">
        <v>322.77959484653832</v>
      </c>
      <c r="I205" s="142">
        <v>60.088023088003894</v>
      </c>
      <c r="J205" s="142">
        <v>2490.2968666483703</v>
      </c>
      <c r="K205" s="142">
        <v>2499.8128187633429</v>
      </c>
      <c r="L205" s="142">
        <v>2205.4634340835109</v>
      </c>
      <c r="M205" s="142">
        <v>2100.1614338730342</v>
      </c>
      <c r="N205" s="143"/>
      <c r="O205" s="142">
        <v>3183</v>
      </c>
      <c r="P205" s="142">
        <v>4838</v>
      </c>
      <c r="Q205" s="142">
        <v>4177</v>
      </c>
      <c r="R205" s="142">
        <v>4065.9999999999995</v>
      </c>
      <c r="S205" s="142">
        <v>4360.16</v>
      </c>
      <c r="T205" s="142">
        <v>4200.8233499999997</v>
      </c>
      <c r="U205" s="142">
        <v>4208.9125000000004</v>
      </c>
      <c r="V205" s="142">
        <v>4256.6318000000001</v>
      </c>
      <c r="W205" s="142">
        <v>4222.1225000000004</v>
      </c>
      <c r="X205" s="145"/>
      <c r="Y205" s="142">
        <v>0</v>
      </c>
      <c r="Z205" s="142">
        <v>0</v>
      </c>
      <c r="AA205" s="142">
        <v>0</v>
      </c>
      <c r="AB205" s="142">
        <v>0</v>
      </c>
      <c r="AC205" s="142">
        <v>0</v>
      </c>
      <c r="AD205" s="142">
        <v>0</v>
      </c>
      <c r="AE205" s="142">
        <v>0</v>
      </c>
      <c r="AF205" s="142">
        <v>0</v>
      </c>
      <c r="AG205" s="142">
        <v>0</v>
      </c>
    </row>
    <row r="206" spans="1:33">
      <c r="B206" s="6" t="s">
        <v>41</v>
      </c>
      <c r="C206" s="219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3"/>
      <c r="O206" s="142">
        <v>0</v>
      </c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45"/>
      <c r="Y206" s="142">
        <v>0</v>
      </c>
      <c r="Z206" s="142">
        <v>0</v>
      </c>
      <c r="AA206" s="142">
        <v>0</v>
      </c>
      <c r="AB206" s="142">
        <v>0</v>
      </c>
      <c r="AC206" s="142">
        <v>0</v>
      </c>
      <c r="AD206" s="142">
        <v>0</v>
      </c>
      <c r="AE206" s="142">
        <v>0</v>
      </c>
      <c r="AF206" s="142">
        <v>0</v>
      </c>
      <c r="AG206" s="142">
        <v>0</v>
      </c>
    </row>
    <row r="207" spans="1:33">
      <c r="B207" s="6" t="s">
        <v>42</v>
      </c>
      <c r="C207" s="219"/>
      <c r="D207" s="142">
        <v>0</v>
      </c>
      <c r="E207" s="142">
        <v>0</v>
      </c>
      <c r="F207" s="142">
        <v>0</v>
      </c>
      <c r="G207" s="142">
        <v>0</v>
      </c>
      <c r="H207" s="142">
        <v>278.18643107228218</v>
      </c>
      <c r="I207" s="142">
        <v>0</v>
      </c>
      <c r="J207" s="142">
        <v>2414.0952139091696</v>
      </c>
      <c r="K207" s="142">
        <v>2397.7082979170896</v>
      </c>
      <c r="L207" s="142">
        <v>2106.6958720021421</v>
      </c>
      <c r="M207" s="142">
        <v>2030.1347200112052</v>
      </c>
      <c r="N207" s="143"/>
      <c r="O207" s="142">
        <v>0</v>
      </c>
      <c r="P207" s="142">
        <v>0</v>
      </c>
      <c r="Q207" s="142">
        <v>0</v>
      </c>
      <c r="R207" s="142">
        <v>0</v>
      </c>
      <c r="S207" s="142">
        <v>0</v>
      </c>
      <c r="T207" s="142">
        <v>0</v>
      </c>
      <c r="U207" s="142">
        <v>0</v>
      </c>
      <c r="V207" s="142">
        <v>0</v>
      </c>
      <c r="W207" s="142">
        <v>0</v>
      </c>
      <c r="X207" s="145"/>
      <c r="Y207" s="142">
        <v>0</v>
      </c>
      <c r="Z207" s="142">
        <v>0</v>
      </c>
      <c r="AA207" s="142">
        <v>0</v>
      </c>
      <c r="AB207" s="142">
        <v>0</v>
      </c>
      <c r="AC207" s="142">
        <v>0</v>
      </c>
      <c r="AD207" s="142">
        <v>0</v>
      </c>
      <c r="AE207" s="142">
        <v>0</v>
      </c>
      <c r="AF207" s="142">
        <v>0</v>
      </c>
      <c r="AG207" s="142">
        <v>0</v>
      </c>
    </row>
    <row r="208" spans="1:33">
      <c r="B208" s="6" t="s">
        <v>43</v>
      </c>
      <c r="C208" s="219"/>
      <c r="D208" s="142">
        <v>16.163058336322841</v>
      </c>
      <c r="E208" s="142">
        <v>19.228149260001693</v>
      </c>
      <c r="F208" s="142">
        <v>19.384690942729943</v>
      </c>
      <c r="G208" s="142">
        <v>18.012364448410015</v>
      </c>
      <c r="H208" s="142">
        <v>44.593163774256105</v>
      </c>
      <c r="I208" s="142">
        <v>60.088023088003894</v>
      </c>
      <c r="J208" s="142">
        <v>76.201652739200767</v>
      </c>
      <c r="K208" s="142">
        <v>102.10452084625348</v>
      </c>
      <c r="L208" s="142">
        <v>98.767562081368496</v>
      </c>
      <c r="M208" s="142">
        <v>70.026713861828995</v>
      </c>
      <c r="N208" s="143"/>
      <c r="O208" s="142">
        <v>0</v>
      </c>
      <c r="P208" s="142">
        <v>0</v>
      </c>
      <c r="Q208" s="142">
        <v>0</v>
      </c>
      <c r="R208" s="142">
        <v>0</v>
      </c>
      <c r="S208" s="142">
        <v>0</v>
      </c>
      <c r="T208" s="142">
        <v>0</v>
      </c>
      <c r="U208" s="142">
        <v>0</v>
      </c>
      <c r="V208" s="142">
        <v>0</v>
      </c>
      <c r="W208" s="142">
        <v>0</v>
      </c>
      <c r="X208" s="145"/>
      <c r="Y208" s="142">
        <v>0</v>
      </c>
      <c r="Z208" s="142">
        <v>0</v>
      </c>
      <c r="AA208" s="142">
        <v>0</v>
      </c>
      <c r="AB208" s="142">
        <v>0</v>
      </c>
      <c r="AC208" s="142">
        <v>0</v>
      </c>
      <c r="AD208" s="142">
        <v>0</v>
      </c>
      <c r="AE208" s="142">
        <v>0</v>
      </c>
      <c r="AF208" s="142">
        <v>0</v>
      </c>
      <c r="AG208" s="142">
        <v>0</v>
      </c>
    </row>
    <row r="209" spans="1:33">
      <c r="B209" s="6" t="s">
        <v>44</v>
      </c>
      <c r="C209" s="219"/>
      <c r="D209" s="142">
        <v>0</v>
      </c>
      <c r="E209" s="142">
        <v>0</v>
      </c>
      <c r="F209" s="142">
        <v>0</v>
      </c>
      <c r="G209" s="142">
        <v>0</v>
      </c>
      <c r="H209" s="142">
        <v>0</v>
      </c>
      <c r="I209" s="142">
        <v>0</v>
      </c>
      <c r="J209" s="142">
        <v>0</v>
      </c>
      <c r="K209" s="142">
        <v>0</v>
      </c>
      <c r="L209" s="142">
        <v>0</v>
      </c>
      <c r="M209" s="142">
        <v>0</v>
      </c>
      <c r="N209" s="143"/>
      <c r="O209" s="142">
        <v>0</v>
      </c>
      <c r="P209" s="142">
        <v>0</v>
      </c>
      <c r="Q209" s="142">
        <v>0</v>
      </c>
      <c r="R209" s="142">
        <v>0</v>
      </c>
      <c r="S209" s="142">
        <v>0</v>
      </c>
      <c r="T209" s="142">
        <v>0</v>
      </c>
      <c r="U209" s="142">
        <v>0</v>
      </c>
      <c r="V209" s="142">
        <v>0</v>
      </c>
      <c r="W209" s="142">
        <v>0</v>
      </c>
      <c r="X209" s="145"/>
      <c r="Y209" s="142">
        <v>0</v>
      </c>
      <c r="Z209" s="142">
        <v>0</v>
      </c>
      <c r="AA209" s="142">
        <v>0</v>
      </c>
      <c r="AB209" s="142">
        <v>0</v>
      </c>
      <c r="AC209" s="142">
        <v>0</v>
      </c>
      <c r="AD209" s="142">
        <v>0</v>
      </c>
      <c r="AE209" s="142">
        <v>0</v>
      </c>
      <c r="AF209" s="142">
        <v>0</v>
      </c>
      <c r="AG209" s="142">
        <v>0</v>
      </c>
    </row>
    <row r="210" spans="1:33">
      <c r="B210" s="7" t="s">
        <v>45</v>
      </c>
      <c r="C210" s="219"/>
      <c r="D210" s="142">
        <v>0</v>
      </c>
      <c r="E210" s="142">
        <v>0</v>
      </c>
      <c r="F210" s="142">
        <v>0</v>
      </c>
      <c r="G210" s="142">
        <v>0</v>
      </c>
      <c r="H210" s="142">
        <v>0</v>
      </c>
      <c r="I210" s="142">
        <v>0</v>
      </c>
      <c r="J210" s="142">
        <v>0</v>
      </c>
      <c r="K210" s="142">
        <v>0</v>
      </c>
      <c r="L210" s="142">
        <v>0</v>
      </c>
      <c r="M210" s="142">
        <v>0</v>
      </c>
      <c r="N210" s="143"/>
      <c r="O210" s="142">
        <v>0</v>
      </c>
      <c r="P210" s="142">
        <v>0</v>
      </c>
      <c r="Q210" s="142">
        <v>0</v>
      </c>
      <c r="R210" s="142">
        <v>0</v>
      </c>
      <c r="S210" s="142">
        <v>0</v>
      </c>
      <c r="T210" s="142">
        <v>0</v>
      </c>
      <c r="U210" s="142">
        <v>0</v>
      </c>
      <c r="V210" s="142">
        <v>0</v>
      </c>
      <c r="W210" s="142">
        <v>0</v>
      </c>
      <c r="X210" s="145"/>
      <c r="Y210" s="142">
        <v>0</v>
      </c>
      <c r="Z210" s="142">
        <v>0</v>
      </c>
      <c r="AA210" s="142">
        <v>0</v>
      </c>
      <c r="AB210" s="142">
        <v>0</v>
      </c>
      <c r="AC210" s="142">
        <v>0</v>
      </c>
      <c r="AD210" s="142">
        <v>0</v>
      </c>
      <c r="AE210" s="142">
        <v>0</v>
      </c>
      <c r="AF210" s="142">
        <v>0</v>
      </c>
      <c r="AG210" s="142">
        <v>0</v>
      </c>
    </row>
    <row r="211" spans="1:33">
      <c r="B211" s="7" t="s">
        <v>46</v>
      </c>
      <c r="C211" s="219"/>
      <c r="D211" s="142">
        <v>0</v>
      </c>
      <c r="E211" s="142">
        <v>0</v>
      </c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3"/>
      <c r="O211" s="142">
        <v>0</v>
      </c>
      <c r="P211" s="142">
        <v>0</v>
      </c>
      <c r="Q211" s="142">
        <v>0</v>
      </c>
      <c r="R211" s="142">
        <v>0</v>
      </c>
      <c r="S211" s="142">
        <v>0</v>
      </c>
      <c r="T211" s="142">
        <v>0</v>
      </c>
      <c r="U211" s="142">
        <v>0</v>
      </c>
      <c r="V211" s="142">
        <v>0</v>
      </c>
      <c r="W211" s="142">
        <v>0</v>
      </c>
      <c r="X211" s="145"/>
      <c r="Y211" s="142">
        <v>0</v>
      </c>
      <c r="Z211" s="142">
        <v>0</v>
      </c>
      <c r="AA211" s="142">
        <v>0</v>
      </c>
      <c r="AB211" s="142">
        <v>0</v>
      </c>
      <c r="AC211" s="142">
        <v>0</v>
      </c>
      <c r="AD211" s="142">
        <v>0</v>
      </c>
      <c r="AE211" s="142">
        <v>0</v>
      </c>
      <c r="AF211" s="142">
        <v>0</v>
      </c>
      <c r="AG211" s="142">
        <v>0</v>
      </c>
    </row>
    <row r="212" spans="1:33">
      <c r="B212" s="6" t="s">
        <v>317</v>
      </c>
      <c r="C212" s="219"/>
      <c r="D212" s="142">
        <v>0</v>
      </c>
      <c r="E212" s="142">
        <v>0</v>
      </c>
      <c r="F212" s="142">
        <v>0</v>
      </c>
      <c r="G212" s="142">
        <v>0</v>
      </c>
      <c r="H212" s="142">
        <v>0</v>
      </c>
      <c r="I212" s="142">
        <v>0</v>
      </c>
      <c r="J212" s="142">
        <v>0</v>
      </c>
      <c r="K212" s="142">
        <v>0</v>
      </c>
      <c r="L212" s="142">
        <v>0</v>
      </c>
      <c r="M212" s="142">
        <v>0</v>
      </c>
      <c r="N212" s="143"/>
      <c r="O212" s="142">
        <v>0</v>
      </c>
      <c r="P212" s="142">
        <v>0</v>
      </c>
      <c r="Q212" s="142">
        <v>0</v>
      </c>
      <c r="R212" s="142">
        <v>0</v>
      </c>
      <c r="S212" s="142">
        <v>0</v>
      </c>
      <c r="T212" s="142">
        <v>0</v>
      </c>
      <c r="U212" s="142">
        <v>0</v>
      </c>
      <c r="V212" s="142">
        <v>0</v>
      </c>
      <c r="W212" s="142">
        <v>0</v>
      </c>
      <c r="X212" s="145"/>
      <c r="Y212" s="142">
        <v>0</v>
      </c>
      <c r="Z212" s="142">
        <v>0</v>
      </c>
      <c r="AA212" s="142">
        <v>0</v>
      </c>
      <c r="AB212" s="142">
        <v>0</v>
      </c>
      <c r="AC212" s="142">
        <v>0</v>
      </c>
      <c r="AD212" s="142">
        <v>0</v>
      </c>
      <c r="AE212" s="142">
        <v>0</v>
      </c>
      <c r="AF212" s="142">
        <v>0</v>
      </c>
      <c r="AG212" s="142">
        <v>0</v>
      </c>
    </row>
    <row r="213" spans="1:33">
      <c r="B213" s="6" t="s">
        <v>108</v>
      </c>
      <c r="C213" s="219"/>
      <c r="D213" s="142">
        <v>0</v>
      </c>
      <c r="E213" s="142">
        <v>0</v>
      </c>
      <c r="F213" s="142">
        <v>0</v>
      </c>
      <c r="G213" s="142">
        <v>0</v>
      </c>
      <c r="H213" s="142">
        <v>0</v>
      </c>
      <c r="I213" s="142">
        <v>0</v>
      </c>
      <c r="J213" s="142">
        <v>0</v>
      </c>
      <c r="K213" s="142">
        <v>0</v>
      </c>
      <c r="L213" s="142">
        <v>0</v>
      </c>
      <c r="M213" s="142">
        <v>0</v>
      </c>
      <c r="N213" s="143"/>
      <c r="O213" s="142">
        <v>3183</v>
      </c>
      <c r="P213" s="142">
        <v>4838</v>
      </c>
      <c r="Q213" s="142">
        <v>4177</v>
      </c>
      <c r="R213" s="142">
        <v>4065.9999999999995</v>
      </c>
      <c r="S213" s="142">
        <v>4360.16</v>
      </c>
      <c r="T213" s="142">
        <v>4200.8233499999997</v>
      </c>
      <c r="U213" s="142">
        <v>4208.9125000000004</v>
      </c>
      <c r="V213" s="142">
        <v>4256.6318000000001</v>
      </c>
      <c r="W213" s="142">
        <v>4222.1225000000004</v>
      </c>
      <c r="X213" s="145"/>
      <c r="Y213" s="142">
        <v>0</v>
      </c>
      <c r="Z213" s="142">
        <v>0</v>
      </c>
      <c r="AA213" s="142">
        <v>0</v>
      </c>
      <c r="AB213" s="142">
        <v>0</v>
      </c>
      <c r="AC213" s="142">
        <v>0</v>
      </c>
      <c r="AD213" s="142">
        <v>0</v>
      </c>
      <c r="AE213" s="142">
        <v>0</v>
      </c>
      <c r="AF213" s="142">
        <v>0</v>
      </c>
      <c r="AG213" s="142">
        <v>0</v>
      </c>
    </row>
    <row r="214" spans="1:33">
      <c r="B214" s="6" t="s">
        <v>48</v>
      </c>
      <c r="C214" s="219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8"/>
      <c r="O214" s="142">
        <v>0</v>
      </c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45"/>
      <c r="Y214" s="142">
        <v>0</v>
      </c>
      <c r="Z214" s="142">
        <v>0</v>
      </c>
      <c r="AA214" s="142">
        <v>0</v>
      </c>
      <c r="AB214" s="142">
        <v>0</v>
      </c>
      <c r="AC214" s="142">
        <v>0</v>
      </c>
      <c r="AD214" s="142">
        <v>0</v>
      </c>
      <c r="AE214" s="142">
        <v>0</v>
      </c>
      <c r="AF214" s="142">
        <v>0</v>
      </c>
      <c r="AG214" s="142">
        <v>0</v>
      </c>
    </row>
    <row r="215" spans="1:33">
      <c r="B215" s="6" t="s">
        <v>325</v>
      </c>
      <c r="C215" s="219"/>
      <c r="D215" s="142">
        <v>0</v>
      </c>
      <c r="E215" s="142">
        <v>0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3"/>
      <c r="O215" s="142">
        <v>0</v>
      </c>
      <c r="P215" s="142">
        <v>0</v>
      </c>
      <c r="Q215" s="142">
        <v>0</v>
      </c>
      <c r="R215" s="142">
        <v>0</v>
      </c>
      <c r="S215" s="142">
        <v>0</v>
      </c>
      <c r="T215" s="142">
        <v>0</v>
      </c>
      <c r="U215" s="142">
        <v>0</v>
      </c>
      <c r="V215" s="142">
        <v>0</v>
      </c>
      <c r="W215" s="142">
        <v>0</v>
      </c>
      <c r="X215" s="145"/>
      <c r="Y215" s="142">
        <v>0</v>
      </c>
      <c r="Z215" s="142">
        <v>0</v>
      </c>
      <c r="AA215" s="142">
        <v>0</v>
      </c>
      <c r="AB215" s="142">
        <v>0</v>
      </c>
      <c r="AC215" s="142">
        <v>0</v>
      </c>
      <c r="AD215" s="142">
        <v>0</v>
      </c>
      <c r="AE215" s="142">
        <v>0</v>
      </c>
      <c r="AF215" s="142">
        <v>0</v>
      </c>
      <c r="AG215" s="142">
        <v>0</v>
      </c>
    </row>
    <row r="216" spans="1:33">
      <c r="B216" s="8" t="s">
        <v>101</v>
      </c>
      <c r="C216" s="219"/>
      <c r="D216" s="142">
        <v>0</v>
      </c>
      <c r="E216" s="142">
        <v>0</v>
      </c>
      <c r="F216" s="142">
        <v>0</v>
      </c>
      <c r="G216" s="142">
        <v>0</v>
      </c>
      <c r="H216" s="142">
        <v>0</v>
      </c>
      <c r="I216" s="142">
        <v>0</v>
      </c>
      <c r="J216" s="142">
        <v>0</v>
      </c>
      <c r="K216" s="142">
        <v>0</v>
      </c>
      <c r="L216" s="142">
        <v>0</v>
      </c>
      <c r="M216" s="142">
        <v>0</v>
      </c>
      <c r="N216" s="143"/>
      <c r="O216" s="142">
        <v>0</v>
      </c>
      <c r="P216" s="142">
        <v>0</v>
      </c>
      <c r="Q216" s="142">
        <v>0</v>
      </c>
      <c r="R216" s="142">
        <v>0</v>
      </c>
      <c r="S216" s="142">
        <v>0</v>
      </c>
      <c r="T216" s="142">
        <v>0</v>
      </c>
      <c r="U216" s="142">
        <v>0</v>
      </c>
      <c r="V216" s="142">
        <v>0</v>
      </c>
      <c r="W216" s="142">
        <v>0</v>
      </c>
      <c r="X216" s="145"/>
      <c r="Y216" s="142">
        <v>0</v>
      </c>
      <c r="Z216" s="142">
        <v>0</v>
      </c>
      <c r="AA216" s="142">
        <v>0</v>
      </c>
      <c r="AB216" s="142">
        <v>0</v>
      </c>
      <c r="AC216" s="142">
        <v>0</v>
      </c>
      <c r="AD216" s="142">
        <v>0</v>
      </c>
      <c r="AE216" s="142">
        <v>0</v>
      </c>
      <c r="AF216" s="142">
        <v>0</v>
      </c>
      <c r="AG216" s="142">
        <v>0</v>
      </c>
    </row>
    <row r="217" spans="1:33" s="45" customFormat="1">
      <c r="A217" s="38"/>
      <c r="B217" s="9" t="s">
        <v>95</v>
      </c>
      <c r="C217" s="209" t="s">
        <v>310</v>
      </c>
      <c r="D217" s="139">
        <v>47867.26626075861</v>
      </c>
      <c r="E217" s="139">
        <v>53041.59375944615</v>
      </c>
      <c r="F217" s="139">
        <v>61962.681036296715</v>
      </c>
      <c r="G217" s="139">
        <v>68590.298487867665</v>
      </c>
      <c r="H217" s="139">
        <v>62133.715176229976</v>
      </c>
      <c r="I217" s="139">
        <v>67989.833377221643</v>
      </c>
      <c r="J217" s="139">
        <v>78471.940320850059</v>
      </c>
      <c r="K217" s="139">
        <v>117190.5383209787</v>
      </c>
      <c r="L217" s="139">
        <v>127439.86733491311</v>
      </c>
      <c r="M217" s="139">
        <v>59865.792767344326</v>
      </c>
      <c r="N217" s="146"/>
      <c r="O217" s="139">
        <v>4736.3420567339635</v>
      </c>
      <c r="P217" s="139">
        <v>8495.510810677788</v>
      </c>
      <c r="Q217" s="139">
        <v>6761.126653080436</v>
      </c>
      <c r="R217" s="139">
        <v>-6117.1659178906866</v>
      </c>
      <c r="S217" s="139">
        <v>5776.7501196726716</v>
      </c>
      <c r="T217" s="139">
        <v>10136.604080687417</v>
      </c>
      <c r="U217" s="139">
        <v>38529.577928513638</v>
      </c>
      <c r="V217" s="139">
        <v>10430.048455490423</v>
      </c>
      <c r="W217" s="139">
        <v>-67604.787734212907</v>
      </c>
      <c r="X217" s="141"/>
      <c r="Y217" s="139">
        <v>437.98544195357749</v>
      </c>
      <c r="Z217" s="139">
        <v>425.57646617277385</v>
      </c>
      <c r="AA217" s="139">
        <v>-133.50920150948582</v>
      </c>
      <c r="AB217" s="139">
        <v>-339.4173937470029</v>
      </c>
      <c r="AC217" s="139">
        <v>79.368081318998662</v>
      </c>
      <c r="AD217" s="139">
        <v>345.50286294099521</v>
      </c>
      <c r="AE217" s="139">
        <v>189.02007161500478</v>
      </c>
      <c r="AF217" s="139">
        <v>-180.7194415560204</v>
      </c>
      <c r="AG217" s="139">
        <v>30.713166644125067</v>
      </c>
    </row>
    <row r="218" spans="1:33">
      <c r="B218" s="208" t="s">
        <v>40</v>
      </c>
      <c r="C218" s="18"/>
      <c r="D218" s="142">
        <v>47867.26626075861</v>
      </c>
      <c r="E218" s="142">
        <v>53041.59375944615</v>
      </c>
      <c r="F218" s="142">
        <v>61962.681036296715</v>
      </c>
      <c r="G218" s="142">
        <v>68590.298487867665</v>
      </c>
      <c r="H218" s="142">
        <v>62133.715176229976</v>
      </c>
      <c r="I218" s="142">
        <v>67989.833377221643</v>
      </c>
      <c r="J218" s="142">
        <v>78471.940320850059</v>
      </c>
      <c r="K218" s="142">
        <v>117190.5383209787</v>
      </c>
      <c r="L218" s="142">
        <v>127439.86733491311</v>
      </c>
      <c r="M218" s="142">
        <v>59865.792767344326</v>
      </c>
      <c r="N218" s="143"/>
      <c r="O218" s="142">
        <v>4736.3420567339635</v>
      </c>
      <c r="P218" s="142">
        <v>8495.510810677788</v>
      </c>
      <c r="Q218" s="142">
        <v>6761.126653080436</v>
      </c>
      <c r="R218" s="142">
        <v>-6117.1659178906866</v>
      </c>
      <c r="S218" s="142">
        <v>5776.7501196726716</v>
      </c>
      <c r="T218" s="142">
        <v>10136.604080687417</v>
      </c>
      <c r="U218" s="142">
        <v>38529.577928513638</v>
      </c>
      <c r="V218" s="142">
        <v>10430.048455490423</v>
      </c>
      <c r="W218" s="142">
        <v>-67604.787734212907</v>
      </c>
      <c r="X218" s="145"/>
      <c r="Y218" s="142">
        <v>0</v>
      </c>
      <c r="Z218" s="142">
        <v>0</v>
      </c>
      <c r="AA218" s="142">
        <v>0</v>
      </c>
      <c r="AB218" s="142">
        <v>0</v>
      </c>
      <c r="AC218" s="142">
        <v>0</v>
      </c>
      <c r="AD218" s="142">
        <v>0</v>
      </c>
      <c r="AE218" s="142">
        <v>0</v>
      </c>
      <c r="AF218" s="142">
        <v>0</v>
      </c>
      <c r="AG218" s="142">
        <v>0</v>
      </c>
    </row>
    <row r="219" spans="1:33">
      <c r="B219" s="6" t="s">
        <v>41</v>
      </c>
      <c r="C219" s="18"/>
      <c r="D219" s="142">
        <v>23482.502451487115</v>
      </c>
      <c r="E219" s="142">
        <v>27326.705113130061</v>
      </c>
      <c r="F219" s="142">
        <v>33702.294006601936</v>
      </c>
      <c r="G219" s="142">
        <v>41346</v>
      </c>
      <c r="H219" s="142">
        <v>34410</v>
      </c>
      <c r="I219" s="142">
        <v>26410.000000000004</v>
      </c>
      <c r="J219" s="142">
        <v>34049</v>
      </c>
      <c r="K219" s="142">
        <v>69045</v>
      </c>
      <c r="L219" s="142">
        <v>78538</v>
      </c>
      <c r="M219" s="142">
        <v>13665.86</v>
      </c>
      <c r="N219" s="143"/>
      <c r="O219" s="142">
        <v>3844.2026616429443</v>
      </c>
      <c r="P219" s="142">
        <v>6375.5888934718769</v>
      </c>
      <c r="Q219" s="142">
        <v>7643.7059933980609</v>
      </c>
      <c r="R219" s="142">
        <v>-6935.9999999999955</v>
      </c>
      <c r="S219" s="142">
        <v>-8000</v>
      </c>
      <c r="T219" s="142">
        <v>7638.9999999999982</v>
      </c>
      <c r="U219" s="142">
        <v>34996</v>
      </c>
      <c r="V219" s="142">
        <v>9492.9999999999945</v>
      </c>
      <c r="W219" s="142">
        <v>-64872.14</v>
      </c>
      <c r="X219" s="145"/>
      <c r="Y219" s="142">
        <v>0</v>
      </c>
      <c r="Z219" s="142">
        <v>0</v>
      </c>
      <c r="AA219" s="142">
        <v>0</v>
      </c>
      <c r="AB219" s="142">
        <v>0</v>
      </c>
      <c r="AC219" s="142">
        <v>0</v>
      </c>
      <c r="AD219" s="142">
        <v>0</v>
      </c>
      <c r="AE219" s="142">
        <v>0</v>
      </c>
      <c r="AF219" s="142">
        <v>0</v>
      </c>
      <c r="AG219" s="142">
        <v>0</v>
      </c>
    </row>
    <row r="220" spans="1:33">
      <c r="B220" s="6" t="s">
        <v>42</v>
      </c>
      <c r="C220" s="18"/>
      <c r="D220" s="142">
        <v>22335.536761792428</v>
      </c>
      <c r="E220" s="142">
        <v>22995.059202010536</v>
      </c>
      <c r="F220" s="142">
        <v>25105.533086271855</v>
      </c>
      <c r="G220" s="142">
        <v>24376.801033022122</v>
      </c>
      <c r="H220" s="142">
        <v>24837.454392343647</v>
      </c>
      <c r="I220" s="142">
        <v>38462.566851052667</v>
      </c>
      <c r="J220" s="142">
        <v>40062.913736910203</v>
      </c>
      <c r="K220" s="142">
        <v>41332.30962187054</v>
      </c>
      <c r="L220" s="142">
        <v>43001.32480429054</v>
      </c>
      <c r="M220" s="142">
        <v>40891.470544657648</v>
      </c>
      <c r="N220" s="143"/>
      <c r="O220" s="142">
        <v>659.52244021810884</v>
      </c>
      <c r="P220" s="142">
        <v>2110.4738842613187</v>
      </c>
      <c r="Q220" s="142">
        <v>-728.73205324973469</v>
      </c>
      <c r="R220" s="142">
        <v>460.65335932152607</v>
      </c>
      <c r="S220" s="142">
        <v>13625.11245870902</v>
      </c>
      <c r="T220" s="142">
        <v>1600.3468858575332</v>
      </c>
      <c r="U220" s="142">
        <v>1269.3958849603405</v>
      </c>
      <c r="V220" s="142">
        <v>1669.0151824199972</v>
      </c>
      <c r="W220" s="142">
        <v>-2109.8542596328912</v>
      </c>
      <c r="X220" s="145"/>
      <c r="Y220" s="142">
        <v>0</v>
      </c>
      <c r="Z220" s="142">
        <v>0</v>
      </c>
      <c r="AA220" s="142">
        <v>0</v>
      </c>
      <c r="AB220" s="142">
        <v>0</v>
      </c>
      <c r="AC220" s="142">
        <v>0</v>
      </c>
      <c r="AD220" s="142">
        <v>0</v>
      </c>
      <c r="AE220" s="142">
        <v>0</v>
      </c>
      <c r="AF220" s="142">
        <v>0</v>
      </c>
      <c r="AG220" s="142">
        <v>0</v>
      </c>
    </row>
    <row r="221" spans="1:33">
      <c r="B221" s="6" t="s">
        <v>43</v>
      </c>
      <c r="C221" s="18"/>
      <c r="D221" s="142">
        <v>1316.964805855931</v>
      </c>
      <c r="E221" s="142">
        <v>1549.5817607288411</v>
      </c>
      <c r="F221" s="142">
        <v>1559.0297936734339</v>
      </c>
      <c r="G221" s="142">
        <v>1405.1825066055435</v>
      </c>
      <c r="H221" s="142">
        <v>1763.3632293933267</v>
      </c>
      <c r="I221" s="142">
        <v>1915.0008903569783</v>
      </c>
      <c r="J221" s="142">
        <v>2812.2580851868629</v>
      </c>
      <c r="K221" s="142">
        <v>5076.4401287401615</v>
      </c>
      <c r="L221" s="142">
        <v>4344.4734018105928</v>
      </c>
      <c r="M221" s="142">
        <v>3721.6799272305861</v>
      </c>
      <c r="N221" s="143"/>
      <c r="O221" s="142">
        <v>232.61695487291013</v>
      </c>
      <c r="P221" s="142">
        <v>9.4480329445929101</v>
      </c>
      <c r="Q221" s="142">
        <v>-153.84728706789036</v>
      </c>
      <c r="R221" s="142">
        <v>358.18072278778317</v>
      </c>
      <c r="S221" s="142">
        <v>151.63766096365165</v>
      </c>
      <c r="T221" s="142">
        <v>897.25719482988461</v>
      </c>
      <c r="U221" s="142">
        <v>2264.1820435532986</v>
      </c>
      <c r="V221" s="142">
        <v>-731.96672692956918</v>
      </c>
      <c r="W221" s="142">
        <v>-622.79347458000632</v>
      </c>
      <c r="X221" s="145"/>
      <c r="Y221" s="142">
        <v>0</v>
      </c>
      <c r="Z221" s="142">
        <v>0</v>
      </c>
      <c r="AA221" s="142">
        <v>0</v>
      </c>
      <c r="AB221" s="142">
        <v>0</v>
      </c>
      <c r="AC221" s="142">
        <v>0</v>
      </c>
      <c r="AD221" s="142">
        <v>0</v>
      </c>
      <c r="AE221" s="142">
        <v>0</v>
      </c>
      <c r="AF221" s="142">
        <v>0</v>
      </c>
      <c r="AG221" s="142">
        <v>0</v>
      </c>
    </row>
    <row r="222" spans="1:33">
      <c r="B222" s="6" t="s">
        <v>44</v>
      </c>
      <c r="C222" s="18"/>
      <c r="D222" s="142">
        <v>317.58759999999995</v>
      </c>
      <c r="E222" s="142">
        <v>371.79730000000001</v>
      </c>
      <c r="F222" s="142">
        <v>918.46399999999994</v>
      </c>
      <c r="G222" s="142">
        <v>928.31439999999998</v>
      </c>
      <c r="H222" s="142">
        <v>563.70699999999999</v>
      </c>
      <c r="I222" s="142">
        <v>679.80709999999999</v>
      </c>
      <c r="J222" s="142">
        <v>677.7870999999999</v>
      </c>
      <c r="K222" s="142">
        <v>601.48970000000008</v>
      </c>
      <c r="L222" s="142">
        <v>718.4686999999999</v>
      </c>
      <c r="M222" s="142">
        <v>767.20820000000003</v>
      </c>
      <c r="N222" s="143"/>
      <c r="O222" s="142">
        <v>0</v>
      </c>
      <c r="P222" s="142">
        <v>0</v>
      </c>
      <c r="Q222" s="142">
        <v>0</v>
      </c>
      <c r="R222" s="142">
        <v>0</v>
      </c>
      <c r="S222" s="142">
        <v>0</v>
      </c>
      <c r="T222" s="142">
        <v>0</v>
      </c>
      <c r="U222" s="142">
        <v>0</v>
      </c>
      <c r="V222" s="142">
        <v>0</v>
      </c>
      <c r="W222" s="142">
        <v>0</v>
      </c>
      <c r="X222" s="145"/>
      <c r="Y222" s="142">
        <v>0</v>
      </c>
      <c r="Z222" s="142">
        <v>0</v>
      </c>
      <c r="AA222" s="142">
        <v>0</v>
      </c>
      <c r="AB222" s="142">
        <v>0</v>
      </c>
      <c r="AC222" s="142">
        <v>0</v>
      </c>
      <c r="AD222" s="142">
        <v>0</v>
      </c>
      <c r="AE222" s="142">
        <v>0</v>
      </c>
      <c r="AF222" s="142">
        <v>0</v>
      </c>
      <c r="AG222" s="142">
        <v>0</v>
      </c>
    </row>
    <row r="223" spans="1:33">
      <c r="B223" s="7" t="s">
        <v>45</v>
      </c>
      <c r="C223" s="18"/>
      <c r="D223" s="142">
        <v>317.58759999999995</v>
      </c>
      <c r="E223" s="142">
        <v>371.79730000000001</v>
      </c>
      <c r="F223" s="142">
        <v>918.46399999999994</v>
      </c>
      <c r="G223" s="142">
        <v>928.31439999999998</v>
      </c>
      <c r="H223" s="142">
        <v>563.70699999999999</v>
      </c>
      <c r="I223" s="142">
        <v>679.80709999999999</v>
      </c>
      <c r="J223" s="142">
        <v>677.7870999999999</v>
      </c>
      <c r="K223" s="142">
        <v>601.48970000000008</v>
      </c>
      <c r="L223" s="142">
        <v>718.4686999999999</v>
      </c>
      <c r="M223" s="142">
        <v>767.20820000000003</v>
      </c>
      <c r="N223" s="143"/>
      <c r="O223" s="142">
        <v>0</v>
      </c>
      <c r="P223" s="142">
        <v>0</v>
      </c>
      <c r="Q223" s="142">
        <v>0</v>
      </c>
      <c r="R223" s="142">
        <v>0</v>
      </c>
      <c r="S223" s="142">
        <v>0</v>
      </c>
      <c r="T223" s="142">
        <v>0</v>
      </c>
      <c r="U223" s="142">
        <v>0</v>
      </c>
      <c r="V223" s="142">
        <v>0</v>
      </c>
      <c r="W223" s="142">
        <v>0</v>
      </c>
      <c r="X223" s="145"/>
      <c r="Y223" s="142">
        <v>0</v>
      </c>
      <c r="Z223" s="142">
        <v>0</v>
      </c>
      <c r="AA223" s="142">
        <v>0</v>
      </c>
      <c r="AB223" s="142">
        <v>0</v>
      </c>
      <c r="AC223" s="142">
        <v>0</v>
      </c>
      <c r="AD223" s="142">
        <v>0</v>
      </c>
      <c r="AE223" s="142">
        <v>0</v>
      </c>
      <c r="AF223" s="142">
        <v>0</v>
      </c>
      <c r="AG223" s="142">
        <v>0</v>
      </c>
    </row>
    <row r="224" spans="1:33">
      <c r="B224" s="7" t="s">
        <v>46</v>
      </c>
      <c r="C224" s="18"/>
      <c r="D224" s="142">
        <v>0</v>
      </c>
      <c r="E224" s="142">
        <v>0</v>
      </c>
      <c r="F224" s="142">
        <v>0</v>
      </c>
      <c r="G224" s="142">
        <v>0</v>
      </c>
      <c r="H224" s="142">
        <v>0</v>
      </c>
      <c r="I224" s="142">
        <v>0</v>
      </c>
      <c r="J224" s="142">
        <v>0</v>
      </c>
      <c r="K224" s="142">
        <v>0</v>
      </c>
      <c r="L224" s="142">
        <v>0</v>
      </c>
      <c r="M224" s="142">
        <v>0</v>
      </c>
      <c r="N224" s="143"/>
      <c r="O224" s="142">
        <v>0</v>
      </c>
      <c r="P224" s="142">
        <v>0</v>
      </c>
      <c r="Q224" s="142">
        <v>0</v>
      </c>
      <c r="R224" s="142">
        <v>0</v>
      </c>
      <c r="S224" s="142">
        <v>0</v>
      </c>
      <c r="T224" s="142">
        <v>0</v>
      </c>
      <c r="U224" s="142">
        <v>0</v>
      </c>
      <c r="V224" s="142">
        <v>0</v>
      </c>
      <c r="W224" s="142">
        <v>0</v>
      </c>
      <c r="X224" s="145"/>
      <c r="Y224" s="142">
        <v>0</v>
      </c>
      <c r="Z224" s="142">
        <v>0</v>
      </c>
      <c r="AA224" s="142">
        <v>0</v>
      </c>
      <c r="AB224" s="142">
        <v>0</v>
      </c>
      <c r="AC224" s="142">
        <v>0</v>
      </c>
      <c r="AD224" s="142">
        <v>0</v>
      </c>
      <c r="AE224" s="142">
        <v>0</v>
      </c>
      <c r="AF224" s="142">
        <v>0</v>
      </c>
      <c r="AG224" s="142">
        <v>0</v>
      </c>
    </row>
    <row r="225" spans="1:33">
      <c r="B225" s="6" t="s">
        <v>317</v>
      </c>
      <c r="C225" s="18"/>
      <c r="D225" s="142">
        <v>414.67464162314042</v>
      </c>
      <c r="E225" s="142">
        <v>798.45038357670694</v>
      </c>
      <c r="F225" s="142">
        <v>677.3601497494858</v>
      </c>
      <c r="G225" s="142">
        <v>534.00054824000006</v>
      </c>
      <c r="H225" s="142">
        <v>559.19055449299992</v>
      </c>
      <c r="I225" s="142">
        <v>522.45853581199992</v>
      </c>
      <c r="J225" s="142">
        <v>869.98139875300001</v>
      </c>
      <c r="K225" s="142">
        <v>1135.2988703680001</v>
      </c>
      <c r="L225" s="142">
        <v>837.6004288119999</v>
      </c>
      <c r="M225" s="142">
        <v>819.5740954560996</v>
      </c>
      <c r="N225" s="143"/>
      <c r="O225" s="142">
        <v>0</v>
      </c>
      <c r="P225" s="142">
        <v>0</v>
      </c>
      <c r="Q225" s="142">
        <v>0</v>
      </c>
      <c r="R225" s="142">
        <v>0</v>
      </c>
      <c r="S225" s="142">
        <v>0</v>
      </c>
      <c r="T225" s="142">
        <v>0</v>
      </c>
      <c r="U225" s="142">
        <v>0</v>
      </c>
      <c r="V225" s="142">
        <v>0</v>
      </c>
      <c r="W225" s="142">
        <v>0</v>
      </c>
      <c r="X225" s="145"/>
      <c r="Y225" s="142">
        <v>0</v>
      </c>
      <c r="Z225" s="142">
        <v>0</v>
      </c>
      <c r="AA225" s="142">
        <v>0</v>
      </c>
      <c r="AB225" s="142">
        <v>0</v>
      </c>
      <c r="AC225" s="142">
        <v>0</v>
      </c>
      <c r="AD225" s="142">
        <v>0</v>
      </c>
      <c r="AE225" s="142">
        <v>0</v>
      </c>
      <c r="AF225" s="142">
        <v>0</v>
      </c>
      <c r="AG225" s="142">
        <v>0</v>
      </c>
    </row>
    <row r="226" spans="1:33">
      <c r="B226" s="6" t="s">
        <v>108</v>
      </c>
      <c r="C226" s="18"/>
      <c r="D226" s="142">
        <v>0</v>
      </c>
      <c r="E226" s="142">
        <v>0</v>
      </c>
      <c r="F226" s="142">
        <v>0</v>
      </c>
      <c r="G226" s="142">
        <v>0</v>
      </c>
      <c r="H226" s="142">
        <v>0</v>
      </c>
      <c r="I226" s="142">
        <v>0</v>
      </c>
      <c r="J226" s="142">
        <v>0</v>
      </c>
      <c r="K226" s="142">
        <v>0</v>
      </c>
      <c r="L226" s="142">
        <v>0</v>
      </c>
      <c r="M226" s="142">
        <v>0</v>
      </c>
      <c r="N226" s="143"/>
      <c r="O226" s="142">
        <v>0</v>
      </c>
      <c r="P226" s="142">
        <v>0</v>
      </c>
      <c r="Q226" s="142">
        <v>0</v>
      </c>
      <c r="R226" s="142">
        <v>0</v>
      </c>
      <c r="S226" s="142">
        <v>0</v>
      </c>
      <c r="T226" s="142">
        <v>0</v>
      </c>
      <c r="U226" s="142">
        <v>0</v>
      </c>
      <c r="V226" s="142">
        <v>0</v>
      </c>
      <c r="W226" s="142">
        <v>0</v>
      </c>
      <c r="X226" s="145"/>
      <c r="Y226" s="142">
        <v>0</v>
      </c>
      <c r="Z226" s="142">
        <v>0</v>
      </c>
      <c r="AA226" s="142">
        <v>0</v>
      </c>
      <c r="AB226" s="142">
        <v>0</v>
      </c>
      <c r="AC226" s="142">
        <v>0</v>
      </c>
      <c r="AD226" s="142">
        <v>0</v>
      </c>
      <c r="AE226" s="142">
        <v>0</v>
      </c>
      <c r="AF226" s="142">
        <v>0</v>
      </c>
      <c r="AG226" s="142">
        <v>0</v>
      </c>
    </row>
    <row r="227" spans="1:33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8"/>
      <c r="O227" s="142">
        <v>0</v>
      </c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45"/>
      <c r="Y227" s="142">
        <v>0</v>
      </c>
      <c r="Z227" s="142">
        <v>0</v>
      </c>
      <c r="AA227" s="142">
        <v>0</v>
      </c>
      <c r="AB227" s="142">
        <v>0</v>
      </c>
      <c r="AC227" s="142">
        <v>0</v>
      </c>
      <c r="AD227" s="142">
        <v>0</v>
      </c>
      <c r="AE227" s="142">
        <v>0</v>
      </c>
      <c r="AF227" s="142">
        <v>0</v>
      </c>
      <c r="AG227" s="142">
        <v>0</v>
      </c>
    </row>
    <row r="228" spans="1:33">
      <c r="B228" s="6" t="s">
        <v>325</v>
      </c>
      <c r="C228" s="18"/>
      <c r="D228" s="142">
        <v>0</v>
      </c>
      <c r="E228" s="142">
        <v>0</v>
      </c>
      <c r="F228" s="142">
        <v>0</v>
      </c>
      <c r="G228" s="142">
        <v>0</v>
      </c>
      <c r="H228" s="142">
        <v>0</v>
      </c>
      <c r="I228" s="142">
        <v>0</v>
      </c>
      <c r="J228" s="142">
        <v>0</v>
      </c>
      <c r="K228" s="142">
        <v>0</v>
      </c>
      <c r="L228" s="142">
        <v>0</v>
      </c>
      <c r="M228" s="142">
        <v>0</v>
      </c>
      <c r="N228" s="143"/>
      <c r="O228" s="142">
        <v>0</v>
      </c>
      <c r="P228" s="142">
        <v>0</v>
      </c>
      <c r="Q228" s="142">
        <v>0</v>
      </c>
      <c r="R228" s="142">
        <v>0</v>
      </c>
      <c r="S228" s="142">
        <v>0</v>
      </c>
      <c r="T228" s="142">
        <v>0</v>
      </c>
      <c r="U228" s="142">
        <v>0</v>
      </c>
      <c r="V228" s="142">
        <v>0</v>
      </c>
      <c r="W228" s="142">
        <v>0</v>
      </c>
      <c r="X228" s="145"/>
      <c r="Y228" s="142">
        <v>0</v>
      </c>
      <c r="Z228" s="142">
        <v>0</v>
      </c>
      <c r="AA228" s="142">
        <v>0</v>
      </c>
      <c r="AB228" s="142">
        <v>0</v>
      </c>
      <c r="AC228" s="142">
        <v>0</v>
      </c>
      <c r="AD228" s="142">
        <v>0</v>
      </c>
      <c r="AE228" s="142">
        <v>0</v>
      </c>
      <c r="AF228" s="142">
        <v>0</v>
      </c>
      <c r="AG228" s="142">
        <v>0</v>
      </c>
    </row>
    <row r="229" spans="1:33">
      <c r="B229" s="8" t="s">
        <v>101</v>
      </c>
      <c r="C229" s="18"/>
      <c r="D229" s="142">
        <v>0</v>
      </c>
      <c r="E229" s="142">
        <v>0</v>
      </c>
      <c r="F229" s="142">
        <v>0</v>
      </c>
      <c r="G229" s="142">
        <v>0</v>
      </c>
      <c r="H229" s="142">
        <v>0</v>
      </c>
      <c r="I229" s="142">
        <v>0</v>
      </c>
      <c r="J229" s="142">
        <v>0</v>
      </c>
      <c r="K229" s="142">
        <v>0</v>
      </c>
      <c r="L229" s="142">
        <v>0</v>
      </c>
      <c r="M229" s="142">
        <v>0</v>
      </c>
      <c r="N229" s="143"/>
      <c r="O229" s="142">
        <v>0</v>
      </c>
      <c r="P229" s="142">
        <v>0</v>
      </c>
      <c r="Q229" s="142">
        <v>0</v>
      </c>
      <c r="R229" s="142">
        <v>0</v>
      </c>
      <c r="S229" s="142">
        <v>0</v>
      </c>
      <c r="T229" s="142">
        <v>0</v>
      </c>
      <c r="U229" s="142">
        <v>0</v>
      </c>
      <c r="V229" s="142">
        <v>0</v>
      </c>
      <c r="W229" s="142">
        <v>0</v>
      </c>
      <c r="X229" s="145"/>
      <c r="Y229" s="142">
        <v>0</v>
      </c>
      <c r="Z229" s="142">
        <v>0</v>
      </c>
      <c r="AA229" s="142">
        <v>0</v>
      </c>
      <c r="AB229" s="142">
        <v>0</v>
      </c>
      <c r="AC229" s="142">
        <v>0</v>
      </c>
      <c r="AD229" s="142">
        <v>0</v>
      </c>
      <c r="AE229" s="142">
        <v>0</v>
      </c>
      <c r="AF229" s="142">
        <v>0</v>
      </c>
      <c r="AG229" s="142">
        <v>0</v>
      </c>
    </row>
    <row r="230" spans="1:33" s="45" customFormat="1">
      <c r="A230" s="38"/>
      <c r="B230" s="5" t="s">
        <v>29</v>
      </c>
      <c r="C230" s="2"/>
      <c r="D230" s="139">
        <v>0</v>
      </c>
      <c r="E230" s="139">
        <v>0</v>
      </c>
      <c r="F230" s="139">
        <v>0</v>
      </c>
      <c r="G230" s="139">
        <v>0</v>
      </c>
      <c r="H230" s="139">
        <v>0</v>
      </c>
      <c r="I230" s="139">
        <v>0</v>
      </c>
      <c r="J230" s="139">
        <v>0</v>
      </c>
      <c r="K230" s="139">
        <v>0</v>
      </c>
      <c r="L230" s="139">
        <v>0</v>
      </c>
      <c r="M230" s="139">
        <v>0</v>
      </c>
      <c r="N230" s="146"/>
      <c r="O230" s="139">
        <v>0</v>
      </c>
      <c r="P230" s="139">
        <v>0</v>
      </c>
      <c r="Q230" s="139">
        <v>0</v>
      </c>
      <c r="R230" s="139">
        <v>0</v>
      </c>
      <c r="S230" s="139">
        <v>0</v>
      </c>
      <c r="T230" s="139">
        <v>0</v>
      </c>
      <c r="U230" s="139">
        <v>0</v>
      </c>
      <c r="V230" s="139">
        <v>0</v>
      </c>
      <c r="W230" s="139">
        <v>0</v>
      </c>
      <c r="X230" s="141"/>
      <c r="Y230" s="139">
        <v>0</v>
      </c>
      <c r="Z230" s="139">
        <v>0</v>
      </c>
      <c r="AA230" s="139">
        <v>0</v>
      </c>
      <c r="AB230" s="139">
        <v>0</v>
      </c>
      <c r="AC230" s="139">
        <v>0</v>
      </c>
      <c r="AD230" s="139">
        <v>0</v>
      </c>
      <c r="AE230" s="139">
        <v>0</v>
      </c>
      <c r="AF230" s="139">
        <v>0</v>
      </c>
      <c r="AG230" s="139">
        <v>0</v>
      </c>
    </row>
    <row r="231" spans="1:33" s="45" customFormat="1">
      <c r="A231" s="38"/>
      <c r="B231" s="5" t="s">
        <v>96</v>
      </c>
      <c r="C231" s="2"/>
      <c r="D231" s="139">
        <v>-7.2759576141834259E-10</v>
      </c>
      <c r="E231" s="139">
        <v>-7.2759576141834259E-10</v>
      </c>
      <c r="F231" s="139">
        <v>-7.2759576141834259E-10</v>
      </c>
      <c r="G231" s="139">
        <v>-7.2759576141834259E-10</v>
      </c>
      <c r="H231" s="139">
        <v>-1.4551915228366852E-9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40"/>
      <c r="O231" s="139">
        <v>0</v>
      </c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41"/>
      <c r="Y231" s="139">
        <v>0</v>
      </c>
      <c r="Z231" s="139">
        <v>0</v>
      </c>
      <c r="AA231" s="139">
        <v>0</v>
      </c>
      <c r="AB231" s="139">
        <v>0</v>
      </c>
      <c r="AC231" s="139">
        <v>0</v>
      </c>
      <c r="AD231" s="139">
        <v>0</v>
      </c>
      <c r="AE231" s="139">
        <v>0</v>
      </c>
      <c r="AF231" s="139">
        <v>0</v>
      </c>
      <c r="AG231" s="139">
        <v>0</v>
      </c>
    </row>
    <row r="232" spans="1:33" s="45" customFormat="1">
      <c r="A232" s="38"/>
      <c r="B232" s="5" t="s">
        <v>100</v>
      </c>
      <c r="C232" s="2"/>
      <c r="D232" s="139">
        <v>9670893.1629422884</v>
      </c>
      <c r="E232" s="139">
        <v>10757200.92842173</v>
      </c>
      <c r="F232" s="139">
        <v>12101417.276393924</v>
      </c>
      <c r="G232" s="139">
        <v>13680860.529361013</v>
      </c>
      <c r="H232" s="139">
        <v>15279514.990996595</v>
      </c>
      <c r="I232" s="139">
        <v>17260996.246854197</v>
      </c>
      <c r="J232" s="139">
        <v>19696191.1075495</v>
      </c>
      <c r="K232" s="139">
        <v>22302904.079632182</v>
      </c>
      <c r="L232" s="139">
        <v>24463743.36685577</v>
      </c>
      <c r="M232" s="139">
        <v>28585859.32599834</v>
      </c>
      <c r="N232" s="140"/>
      <c r="O232" s="139">
        <v>1053575.4088887637</v>
      </c>
      <c r="P232" s="139">
        <v>1206305.8105313049</v>
      </c>
      <c r="Q232" s="139">
        <v>1351980.6331494187</v>
      </c>
      <c r="R232" s="139">
        <v>1569264.7213130661</v>
      </c>
      <c r="S232" s="139">
        <v>1629785.4995900616</v>
      </c>
      <c r="T232" s="139">
        <v>2102629.4034365746</v>
      </c>
      <c r="U232" s="139">
        <v>2338677.7466964652</v>
      </c>
      <c r="V232" s="139">
        <v>2386408.9150268873</v>
      </c>
      <c r="W232" s="139">
        <v>3044126.7640764341</v>
      </c>
      <c r="X232" s="141"/>
      <c r="Y232" s="139">
        <v>32732.356590677409</v>
      </c>
      <c r="Z232" s="139">
        <v>137910.53744088969</v>
      </c>
      <c r="AA232" s="139">
        <v>227462.61981766985</v>
      </c>
      <c r="AB232" s="139">
        <v>29389.740322516082</v>
      </c>
      <c r="AC232" s="139">
        <v>351695.7562675412</v>
      </c>
      <c r="AD232" s="139">
        <v>332565.45725872787</v>
      </c>
      <c r="AE232" s="139">
        <v>268035.22538621584</v>
      </c>
      <c r="AF232" s="139">
        <v>-225569.62780329888</v>
      </c>
      <c r="AG232" s="139">
        <v>1077989.1950661363</v>
      </c>
    </row>
  </sheetData>
  <mergeCells count="12">
    <mergeCell ref="Y3:AG3"/>
    <mergeCell ref="Y4:AG4"/>
    <mergeCell ref="Y120:AG120"/>
    <mergeCell ref="Y121:AG121"/>
    <mergeCell ref="D3:M3"/>
    <mergeCell ref="D4:M4"/>
    <mergeCell ref="D120:M120"/>
    <mergeCell ref="D121:M121"/>
    <mergeCell ref="O3:W3"/>
    <mergeCell ref="O4:W4"/>
    <mergeCell ref="O120:W120"/>
    <mergeCell ref="O121:W121"/>
  </mergeCells>
  <hyperlinks>
    <hyperlink ref="A1" location="Index!A1" display="Index" xr:uid="{EED213A4-749A-4694-ACE2-B578AD562D57}"/>
  </hyperlinks>
  <pageMargins left="0.7" right="0.7" top="0.75" bottom="0.75" header="0.3" footer="0.3"/>
  <pageSetup scale="20" orientation="landscape" r:id="rId1"/>
  <headerFooter>
    <oddHeader xml:space="preserve">&amp;C22-04-2016 13:00
</oddHeader>
  </headerFooter>
  <rowBreaks count="2" manualBreakCount="2">
    <brk id="61" max="16383" man="1"/>
    <brk id="119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G232"/>
  <sheetViews>
    <sheetView zoomScale="57" zoomScaleNormal="57" workbookViewId="0">
      <pane xSplit="3" ySplit="5" topLeftCell="D6" activePane="bottomRight" state="frozen"/>
      <selection activeCell="O120" sqref="O120:W232"/>
      <selection pane="topRight" activeCell="O120" sqref="O120:W232"/>
      <selection pane="bottomLeft" activeCell="O120" sqref="O120:W232"/>
      <selection pane="bottomRight"/>
    </sheetView>
  </sheetViews>
  <sheetFormatPr defaultColWidth="9.1796875" defaultRowHeight="14"/>
  <cols>
    <col min="1" max="1" width="5.54296875" style="42" customWidth="1"/>
    <col min="2" max="2" width="72.90625" style="39" customWidth="1"/>
    <col min="3" max="3" width="11.1796875" style="40" customWidth="1"/>
    <col min="4" max="9" width="15.6328125" style="40" customWidth="1"/>
    <col min="10" max="13" width="15.6328125" style="41" customWidth="1"/>
    <col min="14" max="14" width="8.08984375" style="41" customWidth="1"/>
    <col min="15" max="16" width="13.90625" style="41" customWidth="1"/>
    <col min="17" max="23" width="13.90625" style="39" customWidth="1"/>
    <col min="24" max="24" width="7.453125" style="39" customWidth="1"/>
    <col min="25" max="30" width="12.81640625" style="21" customWidth="1"/>
    <col min="31" max="32" width="12.81640625" style="39" customWidth="1"/>
    <col min="33" max="33" width="11.90625" style="39" customWidth="1"/>
    <col min="34" max="16384" width="9.1796875" style="39"/>
  </cols>
  <sheetData>
    <row r="1" spans="1:33">
      <c r="A1" s="205" t="s">
        <v>315</v>
      </c>
      <c r="F1" s="10"/>
      <c r="G1" s="10"/>
      <c r="H1" s="10"/>
      <c r="I1" s="10"/>
    </row>
    <row r="2" spans="1:33" s="45" customFormat="1" ht="15" customHeight="1">
      <c r="A2" s="38"/>
      <c r="B2" s="196" t="s">
        <v>197</v>
      </c>
      <c r="C2" s="185"/>
      <c r="D2" s="52"/>
      <c r="E2" s="52"/>
      <c r="F2" s="52"/>
      <c r="G2" s="52"/>
      <c r="H2" s="52"/>
      <c r="I2" s="52"/>
      <c r="J2" s="52"/>
      <c r="K2" s="108"/>
      <c r="L2" s="165"/>
      <c r="M2" s="272"/>
      <c r="N2" s="83"/>
      <c r="O2" s="72"/>
      <c r="P2" s="72"/>
      <c r="Q2" s="71"/>
      <c r="R2" s="71"/>
      <c r="Y2" s="25"/>
      <c r="Z2" s="25"/>
      <c r="AA2" s="25"/>
      <c r="AB2" s="27"/>
      <c r="AC2" s="27"/>
      <c r="AD2" s="27"/>
    </row>
    <row r="3" spans="1:33" s="45" customFormat="1" ht="27" customHeight="1">
      <c r="A3" s="38"/>
      <c r="B3" s="103"/>
      <c r="C3" s="130" t="s">
        <v>251</v>
      </c>
      <c r="D3" s="329" t="s">
        <v>55</v>
      </c>
      <c r="E3" s="329"/>
      <c r="F3" s="329"/>
      <c r="G3" s="329"/>
      <c r="H3" s="329"/>
      <c r="I3" s="329"/>
      <c r="J3" s="329"/>
      <c r="K3" s="329"/>
      <c r="L3" s="329"/>
      <c r="M3" s="329"/>
      <c r="N3" s="72"/>
      <c r="O3" s="324" t="s">
        <v>226</v>
      </c>
      <c r="P3" s="324"/>
      <c r="Q3" s="324"/>
      <c r="R3" s="324"/>
      <c r="S3" s="324"/>
      <c r="T3" s="324"/>
      <c r="U3" s="324"/>
      <c r="V3" s="324"/>
      <c r="W3" s="324"/>
      <c r="X3" s="43"/>
      <c r="Y3" s="328" t="s">
        <v>169</v>
      </c>
      <c r="Z3" s="328"/>
      <c r="AA3" s="328"/>
      <c r="AB3" s="328"/>
      <c r="AC3" s="328"/>
      <c r="AD3" s="328"/>
      <c r="AE3" s="328"/>
      <c r="AF3" s="328"/>
      <c r="AG3" s="328"/>
    </row>
    <row r="4" spans="1:33" s="45" customFormat="1" ht="14.5" customHeight="1">
      <c r="A4" s="38"/>
      <c r="B4" s="135"/>
      <c r="C4" s="101"/>
      <c r="D4" s="344" t="s">
        <v>318</v>
      </c>
      <c r="E4" s="344"/>
      <c r="F4" s="344"/>
      <c r="G4" s="344"/>
      <c r="H4" s="344"/>
      <c r="I4" s="344"/>
      <c r="J4" s="344"/>
      <c r="K4" s="344"/>
      <c r="L4" s="344"/>
      <c r="M4" s="344"/>
      <c r="N4" s="72"/>
      <c r="O4" s="325" t="s">
        <v>318</v>
      </c>
      <c r="P4" s="325"/>
      <c r="Q4" s="325"/>
      <c r="R4" s="325"/>
      <c r="S4" s="325"/>
      <c r="T4" s="325"/>
      <c r="U4" s="325"/>
      <c r="V4" s="325"/>
      <c r="W4" s="325"/>
      <c r="X4" s="43"/>
      <c r="Y4" s="344" t="s">
        <v>318</v>
      </c>
      <c r="Z4" s="344"/>
      <c r="AA4" s="344"/>
      <c r="AB4" s="344"/>
      <c r="AC4" s="344"/>
      <c r="AD4" s="344"/>
      <c r="AE4" s="344"/>
      <c r="AF4" s="344"/>
      <c r="AG4" s="344"/>
    </row>
    <row r="5" spans="1:33" s="45" customFormat="1">
      <c r="A5" s="38"/>
      <c r="B5" s="107" t="s">
        <v>323</v>
      </c>
      <c r="C5" s="46"/>
      <c r="D5" s="186" t="s">
        <v>1</v>
      </c>
      <c r="E5" s="269" t="s">
        <v>2</v>
      </c>
      <c r="F5" s="269" t="s">
        <v>3</v>
      </c>
      <c r="G5" s="269" t="s">
        <v>4</v>
      </c>
      <c r="H5" s="269" t="s">
        <v>104</v>
      </c>
      <c r="I5" s="269" t="s">
        <v>105</v>
      </c>
      <c r="J5" s="269" t="s">
        <v>111</v>
      </c>
      <c r="K5" s="269" t="s">
        <v>268</v>
      </c>
      <c r="L5" s="269" t="s">
        <v>285</v>
      </c>
      <c r="M5" s="269" t="s">
        <v>367</v>
      </c>
      <c r="N5" s="73"/>
      <c r="O5" s="269" t="s">
        <v>2</v>
      </c>
      <c r="P5" s="269" t="s">
        <v>3</v>
      </c>
      <c r="Q5" s="269" t="s">
        <v>4</v>
      </c>
      <c r="R5" s="269" t="s">
        <v>104</v>
      </c>
      <c r="S5" s="269" t="s">
        <v>105</v>
      </c>
      <c r="T5" s="269" t="s">
        <v>111</v>
      </c>
      <c r="U5" s="269" t="s">
        <v>268</v>
      </c>
      <c r="V5" s="269" t="s">
        <v>285</v>
      </c>
      <c r="W5" s="269" t="s">
        <v>367</v>
      </c>
      <c r="Y5" s="186" t="s">
        <v>2</v>
      </c>
      <c r="Z5" s="186" t="s">
        <v>3</v>
      </c>
      <c r="AA5" s="186" t="s">
        <v>4</v>
      </c>
      <c r="AB5" s="186" t="s">
        <v>104</v>
      </c>
      <c r="AC5" s="186" t="s">
        <v>105</v>
      </c>
      <c r="AD5" s="186" t="s">
        <v>111</v>
      </c>
      <c r="AE5" s="186" t="s">
        <v>268</v>
      </c>
      <c r="AF5" s="178" t="s">
        <v>285</v>
      </c>
      <c r="AG5" s="186" t="s">
        <v>367</v>
      </c>
    </row>
    <row r="6" spans="1:33" s="45" customFormat="1">
      <c r="A6" s="38"/>
      <c r="B6" s="29" t="s">
        <v>5</v>
      </c>
      <c r="C6" s="209" t="s">
        <v>290</v>
      </c>
      <c r="D6" s="139">
        <v>37372.01</v>
      </c>
      <c r="E6" s="139">
        <v>36049.230000000003</v>
      </c>
      <c r="F6" s="139">
        <v>37845.440000000002</v>
      </c>
      <c r="G6" s="139">
        <v>33018.46</v>
      </c>
      <c r="H6" s="139">
        <v>26140.070000000003</v>
      </c>
      <c r="I6" s="139">
        <v>24420.420000000002</v>
      </c>
      <c r="J6" s="139">
        <v>23532.45</v>
      </c>
      <c r="K6" s="139">
        <v>30733.479999999996</v>
      </c>
      <c r="L6" s="139">
        <v>37814.550000000003</v>
      </c>
      <c r="M6" s="139">
        <v>46873.140798364919</v>
      </c>
      <c r="N6" s="146"/>
      <c r="O6" s="139">
        <v>0</v>
      </c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41"/>
      <c r="Y6" s="139">
        <v>-1322.7800000000002</v>
      </c>
      <c r="Z6" s="139">
        <v>1796.2100000000021</v>
      </c>
      <c r="AA6" s="139">
        <v>-4826.9800000000032</v>
      </c>
      <c r="AB6" s="139">
        <v>-6878.3899999999958</v>
      </c>
      <c r="AC6" s="139">
        <v>-1719.6500000000015</v>
      </c>
      <c r="AD6" s="139">
        <v>-887.97000000000139</v>
      </c>
      <c r="AE6" s="139">
        <v>7201.029999999997</v>
      </c>
      <c r="AF6" s="139">
        <v>7081.0700000000052</v>
      </c>
      <c r="AG6" s="139">
        <v>9058.5907983649176</v>
      </c>
    </row>
    <row r="7" spans="1:33">
      <c r="B7" s="1" t="s">
        <v>35</v>
      </c>
      <c r="C7" s="210" t="s">
        <v>291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3"/>
      <c r="O7" s="142">
        <v>0</v>
      </c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45"/>
      <c r="Y7" s="142">
        <v>0</v>
      </c>
      <c r="Z7" s="142">
        <v>0</v>
      </c>
      <c r="AA7" s="142">
        <v>0</v>
      </c>
      <c r="AB7" s="142">
        <v>0</v>
      </c>
      <c r="AC7" s="142">
        <v>0</v>
      </c>
      <c r="AD7" s="142">
        <v>0</v>
      </c>
      <c r="AE7" s="142">
        <v>0</v>
      </c>
      <c r="AF7" s="142">
        <v>0</v>
      </c>
      <c r="AG7" s="142">
        <v>0</v>
      </c>
    </row>
    <row r="8" spans="1:33">
      <c r="B8" s="1" t="s">
        <v>36</v>
      </c>
      <c r="C8" s="210" t="s">
        <v>292</v>
      </c>
      <c r="D8" s="142">
        <v>37372.01</v>
      </c>
      <c r="E8" s="142">
        <v>36049.230000000003</v>
      </c>
      <c r="F8" s="142">
        <v>37845.440000000002</v>
      </c>
      <c r="G8" s="142">
        <v>33018.46</v>
      </c>
      <c r="H8" s="142">
        <v>26140.070000000003</v>
      </c>
      <c r="I8" s="142">
        <v>24420.420000000002</v>
      </c>
      <c r="J8" s="142">
        <v>23532.45</v>
      </c>
      <c r="K8" s="142">
        <v>30733.479999999996</v>
      </c>
      <c r="L8" s="142">
        <v>37814.550000000003</v>
      </c>
      <c r="M8" s="142">
        <v>46873.140798364919</v>
      </c>
      <c r="N8" s="143"/>
      <c r="O8" s="142">
        <v>0</v>
      </c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45"/>
      <c r="Y8" s="142">
        <v>-1322.7800000000002</v>
      </c>
      <c r="Z8" s="142">
        <v>1796.2100000000021</v>
      </c>
      <c r="AA8" s="142">
        <v>-4826.9800000000032</v>
      </c>
      <c r="AB8" s="142">
        <v>-6878.3899999999958</v>
      </c>
      <c r="AC8" s="142">
        <v>-1719.6500000000015</v>
      </c>
      <c r="AD8" s="142">
        <v>-887.97000000000139</v>
      </c>
      <c r="AE8" s="142">
        <v>7201.029999999997</v>
      </c>
      <c r="AF8" s="142">
        <v>7081.0700000000052</v>
      </c>
      <c r="AG8" s="142">
        <v>9058.5907983649176</v>
      </c>
    </row>
    <row r="9" spans="1:33" s="45" customFormat="1">
      <c r="A9" s="38"/>
      <c r="B9" s="29" t="s">
        <v>6</v>
      </c>
      <c r="C9" s="209" t="s">
        <v>293</v>
      </c>
      <c r="D9" s="139">
        <v>668957.97789081722</v>
      </c>
      <c r="E9" s="139">
        <v>654079.20329909015</v>
      </c>
      <c r="F9" s="139">
        <v>738166.72280303645</v>
      </c>
      <c r="G9" s="139">
        <v>827440.67578037188</v>
      </c>
      <c r="H9" s="139">
        <v>875316.84080877679</v>
      </c>
      <c r="I9" s="139">
        <v>1007840.8222023352</v>
      </c>
      <c r="J9" s="139">
        <v>1028959.9985736442</v>
      </c>
      <c r="K9" s="139">
        <v>1199749.073292617</v>
      </c>
      <c r="L9" s="139">
        <v>1543776.1222714491</v>
      </c>
      <c r="M9" s="139">
        <v>1604815.6733206075</v>
      </c>
      <c r="N9" s="146"/>
      <c r="O9" s="139">
        <v>7182.354265179174</v>
      </c>
      <c r="P9" s="139">
        <v>44863.727525392438</v>
      </c>
      <c r="Q9" s="139">
        <v>9454.1398406204498</v>
      </c>
      <c r="R9" s="139">
        <v>27194.789802778359</v>
      </c>
      <c r="S9" s="139">
        <v>-5980.089775705278</v>
      </c>
      <c r="T9" s="139">
        <v>1873.9961585368746</v>
      </c>
      <c r="U9" s="139">
        <v>48428.506531745959</v>
      </c>
      <c r="V9" s="139">
        <v>32453.10320641438</v>
      </c>
      <c r="W9" s="139">
        <v>157368.77234436758</v>
      </c>
      <c r="X9" s="141"/>
      <c r="Y9" s="139">
        <v>-22061.128856906136</v>
      </c>
      <c r="Z9" s="139">
        <v>39223.791978553825</v>
      </c>
      <c r="AA9" s="139">
        <v>79819.81313671502</v>
      </c>
      <c r="AB9" s="139">
        <v>20681.375225626471</v>
      </c>
      <c r="AC9" s="139">
        <v>138504.07116926374</v>
      </c>
      <c r="AD9" s="139">
        <v>19245.180212772131</v>
      </c>
      <c r="AE9" s="139">
        <v>122360.56818722677</v>
      </c>
      <c r="AF9" s="139">
        <v>311573.94577241776</v>
      </c>
      <c r="AG9" s="139">
        <v>-96329.22129520918</v>
      </c>
    </row>
    <row r="10" spans="1:33" s="45" customFormat="1">
      <c r="A10" s="38"/>
      <c r="B10" s="31" t="s">
        <v>7</v>
      </c>
      <c r="C10" s="209" t="s">
        <v>294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46"/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41"/>
      <c r="Y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</row>
    <row r="11" spans="1:33">
      <c r="A11" s="50"/>
      <c r="B11" s="208" t="s">
        <v>40</v>
      </c>
      <c r="C11" s="219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3"/>
      <c r="O11" s="142">
        <v>0</v>
      </c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5"/>
      <c r="Y11" s="142">
        <v>0</v>
      </c>
      <c r="Z11" s="142">
        <v>0</v>
      </c>
      <c r="AA11" s="142">
        <v>0</v>
      </c>
      <c r="AB11" s="142">
        <v>0</v>
      </c>
      <c r="AC11" s="142">
        <v>0</v>
      </c>
      <c r="AD11" s="142">
        <v>0</v>
      </c>
      <c r="AE11" s="142">
        <v>0</v>
      </c>
      <c r="AF11" s="142">
        <v>0</v>
      </c>
      <c r="AG11" s="142">
        <v>0</v>
      </c>
    </row>
    <row r="12" spans="1:33">
      <c r="A12" s="50"/>
      <c r="B12" s="6" t="s">
        <v>41</v>
      </c>
      <c r="C12" s="219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3"/>
      <c r="O12" s="142">
        <v>0</v>
      </c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5"/>
      <c r="Y12" s="142">
        <v>0</v>
      </c>
      <c r="Z12" s="142">
        <v>0</v>
      </c>
      <c r="AA12" s="142">
        <v>0</v>
      </c>
      <c r="AB12" s="142">
        <v>0</v>
      </c>
      <c r="AC12" s="142">
        <v>0</v>
      </c>
      <c r="AD12" s="142">
        <v>0</v>
      </c>
      <c r="AE12" s="142">
        <v>0</v>
      </c>
      <c r="AF12" s="142">
        <v>0</v>
      </c>
      <c r="AG12" s="142">
        <v>0</v>
      </c>
    </row>
    <row r="13" spans="1:33">
      <c r="A13" s="50"/>
      <c r="B13" s="6" t="s">
        <v>42</v>
      </c>
      <c r="C13" s="219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3"/>
      <c r="O13" s="142">
        <v>0</v>
      </c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5"/>
      <c r="Y13" s="142">
        <v>0</v>
      </c>
      <c r="Z13" s="142">
        <v>0</v>
      </c>
      <c r="AA13" s="142">
        <v>0</v>
      </c>
      <c r="AB13" s="142">
        <v>0</v>
      </c>
      <c r="AC13" s="142">
        <v>0</v>
      </c>
      <c r="AD13" s="142">
        <v>0</v>
      </c>
      <c r="AE13" s="142">
        <v>0</v>
      </c>
      <c r="AF13" s="142">
        <v>0</v>
      </c>
      <c r="AG13" s="142">
        <v>0</v>
      </c>
    </row>
    <row r="14" spans="1:33">
      <c r="A14" s="50"/>
      <c r="B14" s="6" t="s">
        <v>43</v>
      </c>
      <c r="C14" s="219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3"/>
      <c r="O14" s="142">
        <v>0</v>
      </c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45"/>
      <c r="Y14" s="142">
        <v>0</v>
      </c>
      <c r="Z14" s="142">
        <v>0</v>
      </c>
      <c r="AA14" s="142">
        <v>0</v>
      </c>
      <c r="AB14" s="142">
        <v>0</v>
      </c>
      <c r="AC14" s="142">
        <v>0</v>
      </c>
      <c r="AD14" s="142">
        <v>0</v>
      </c>
      <c r="AE14" s="142">
        <v>0</v>
      </c>
      <c r="AF14" s="142">
        <v>0</v>
      </c>
      <c r="AG14" s="142">
        <v>0</v>
      </c>
    </row>
    <row r="15" spans="1:33">
      <c r="A15" s="50"/>
      <c r="B15" s="6" t="s">
        <v>44</v>
      </c>
      <c r="C15" s="219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3"/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5"/>
      <c r="Y15" s="142">
        <v>0</v>
      </c>
      <c r="Z15" s="142">
        <v>0</v>
      </c>
      <c r="AA15" s="142">
        <v>0</v>
      </c>
      <c r="AB15" s="142">
        <v>0</v>
      </c>
      <c r="AC15" s="142">
        <v>0</v>
      </c>
      <c r="AD15" s="142">
        <v>0</v>
      </c>
      <c r="AE15" s="142">
        <v>0</v>
      </c>
      <c r="AF15" s="142">
        <v>0</v>
      </c>
      <c r="AG15" s="142">
        <v>0</v>
      </c>
    </row>
    <row r="16" spans="1:33">
      <c r="A16" s="50"/>
      <c r="B16" s="7" t="s">
        <v>45</v>
      </c>
      <c r="C16" s="219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3"/>
      <c r="O16" s="142">
        <v>0</v>
      </c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5"/>
      <c r="Y16" s="142">
        <v>0</v>
      </c>
      <c r="Z16" s="142">
        <v>0</v>
      </c>
      <c r="AA16" s="142">
        <v>0</v>
      </c>
      <c r="AB16" s="142">
        <v>0</v>
      </c>
      <c r="AC16" s="142">
        <v>0</v>
      </c>
      <c r="AD16" s="142">
        <v>0</v>
      </c>
      <c r="AE16" s="142">
        <v>0</v>
      </c>
      <c r="AF16" s="142">
        <v>0</v>
      </c>
      <c r="AG16" s="142">
        <v>0</v>
      </c>
    </row>
    <row r="17" spans="1:33">
      <c r="A17" s="50"/>
      <c r="B17" s="7" t="s">
        <v>46</v>
      </c>
      <c r="C17" s="219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3"/>
      <c r="O17" s="142">
        <v>0</v>
      </c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5"/>
      <c r="Y17" s="142">
        <v>0</v>
      </c>
      <c r="Z17" s="142">
        <v>0</v>
      </c>
      <c r="AA17" s="142">
        <v>0</v>
      </c>
      <c r="AB17" s="142">
        <v>0</v>
      </c>
      <c r="AC17" s="142">
        <v>0</v>
      </c>
      <c r="AD17" s="142">
        <v>0</v>
      </c>
      <c r="AE17" s="142">
        <v>0</v>
      </c>
      <c r="AF17" s="142">
        <v>0</v>
      </c>
      <c r="AG17" s="142">
        <v>0</v>
      </c>
    </row>
    <row r="18" spans="1:33">
      <c r="A18" s="50"/>
      <c r="B18" s="6" t="s">
        <v>317</v>
      </c>
      <c r="C18" s="219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3"/>
      <c r="O18" s="142">
        <v>0</v>
      </c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5"/>
      <c r="Y18" s="142">
        <v>0</v>
      </c>
      <c r="Z18" s="142">
        <v>0</v>
      </c>
      <c r="AA18" s="142">
        <v>0</v>
      </c>
      <c r="AB18" s="142">
        <v>0</v>
      </c>
      <c r="AC18" s="142">
        <v>0</v>
      </c>
      <c r="AD18" s="142">
        <v>0</v>
      </c>
      <c r="AE18" s="142">
        <v>0</v>
      </c>
      <c r="AF18" s="142">
        <v>0</v>
      </c>
      <c r="AG18" s="142">
        <v>0</v>
      </c>
    </row>
    <row r="19" spans="1:33">
      <c r="A19" s="50"/>
      <c r="B19" s="6" t="s">
        <v>108</v>
      </c>
      <c r="C19" s="210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3"/>
      <c r="O19" s="142">
        <v>0</v>
      </c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5"/>
      <c r="Y19" s="142">
        <v>0</v>
      </c>
      <c r="Z19" s="142">
        <v>0</v>
      </c>
      <c r="AA19" s="142">
        <v>0</v>
      </c>
      <c r="AB19" s="142">
        <v>0</v>
      </c>
      <c r="AC19" s="142">
        <v>0</v>
      </c>
      <c r="AD19" s="142">
        <v>0</v>
      </c>
      <c r="AE19" s="142">
        <v>0</v>
      </c>
      <c r="AF19" s="142">
        <v>0</v>
      </c>
      <c r="AG19" s="142">
        <v>0</v>
      </c>
    </row>
    <row r="20" spans="1:33">
      <c r="A20" s="50"/>
      <c r="B20" s="6" t="s">
        <v>48</v>
      </c>
      <c r="C20" s="219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3"/>
      <c r="O20" s="142">
        <v>0</v>
      </c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5"/>
      <c r="Y20" s="142">
        <v>0</v>
      </c>
      <c r="Z20" s="142">
        <v>0</v>
      </c>
      <c r="AA20" s="142">
        <v>0</v>
      </c>
      <c r="AB20" s="142">
        <v>0</v>
      </c>
      <c r="AC20" s="142">
        <v>0</v>
      </c>
      <c r="AD20" s="142">
        <v>0</v>
      </c>
      <c r="AE20" s="142">
        <v>0</v>
      </c>
      <c r="AF20" s="142">
        <v>0</v>
      </c>
      <c r="AG20" s="142">
        <v>0</v>
      </c>
    </row>
    <row r="21" spans="1:33">
      <c r="A21" s="50"/>
      <c r="B21" s="6" t="s">
        <v>325</v>
      </c>
      <c r="C21" s="219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3"/>
      <c r="O21" s="142">
        <v>0</v>
      </c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5"/>
      <c r="Y21" s="142">
        <v>0</v>
      </c>
      <c r="Z21" s="142">
        <v>0</v>
      </c>
      <c r="AA21" s="142">
        <v>0</v>
      </c>
      <c r="AB21" s="142">
        <v>0</v>
      </c>
      <c r="AC21" s="142">
        <v>0</v>
      </c>
      <c r="AD21" s="142">
        <v>0</v>
      </c>
      <c r="AE21" s="142">
        <v>0</v>
      </c>
      <c r="AF21" s="142">
        <v>0</v>
      </c>
      <c r="AG21" s="142">
        <v>0</v>
      </c>
    </row>
    <row r="22" spans="1:33">
      <c r="A22" s="50"/>
      <c r="B22" s="8" t="s">
        <v>101</v>
      </c>
      <c r="C22" s="219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3"/>
      <c r="O22" s="142">
        <v>0</v>
      </c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5"/>
      <c r="Y22" s="142">
        <v>0</v>
      </c>
      <c r="Z22" s="142">
        <v>0</v>
      </c>
      <c r="AA22" s="142">
        <v>0</v>
      </c>
      <c r="AB22" s="142">
        <v>0</v>
      </c>
      <c r="AC22" s="142">
        <v>0</v>
      </c>
      <c r="AD22" s="142">
        <v>0</v>
      </c>
      <c r="AE22" s="142">
        <v>0</v>
      </c>
      <c r="AF22" s="142">
        <v>0</v>
      </c>
      <c r="AG22" s="142">
        <v>0</v>
      </c>
    </row>
    <row r="23" spans="1:33" s="45" customFormat="1">
      <c r="A23" s="38"/>
      <c r="B23" s="31" t="s">
        <v>8</v>
      </c>
      <c r="C23" s="209" t="s">
        <v>295</v>
      </c>
      <c r="D23" s="139">
        <v>668957.97789081722</v>
      </c>
      <c r="E23" s="139">
        <v>654079.20329909015</v>
      </c>
      <c r="F23" s="139">
        <v>738166.72280303645</v>
      </c>
      <c r="G23" s="139">
        <v>827440.67578037188</v>
      </c>
      <c r="H23" s="139">
        <v>875316.84080877679</v>
      </c>
      <c r="I23" s="139">
        <v>1007840.8222023352</v>
      </c>
      <c r="J23" s="139">
        <v>1028959.9985736442</v>
      </c>
      <c r="K23" s="139">
        <v>1199749.073292617</v>
      </c>
      <c r="L23" s="139">
        <v>1543776.1222714491</v>
      </c>
      <c r="M23" s="139">
        <v>1604815.6733206075</v>
      </c>
      <c r="N23" s="146"/>
      <c r="O23" s="139">
        <v>7182.354265179174</v>
      </c>
      <c r="P23" s="139">
        <v>44863.727525392438</v>
      </c>
      <c r="Q23" s="139">
        <v>9454.1398406204498</v>
      </c>
      <c r="R23" s="139">
        <v>27194.789802778359</v>
      </c>
      <c r="S23" s="139">
        <v>-5980.089775705278</v>
      </c>
      <c r="T23" s="139">
        <v>1873.9961585368746</v>
      </c>
      <c r="U23" s="139">
        <v>48428.506531745959</v>
      </c>
      <c r="V23" s="139">
        <v>32453.10320641438</v>
      </c>
      <c r="W23" s="139">
        <v>157368.77234436758</v>
      </c>
      <c r="X23" s="141"/>
      <c r="Y23" s="139">
        <v>-22061.128856906136</v>
      </c>
      <c r="Z23" s="139">
        <v>39223.791978553825</v>
      </c>
      <c r="AA23" s="139">
        <v>79819.81313671502</v>
      </c>
      <c r="AB23" s="139">
        <v>20681.375225626471</v>
      </c>
      <c r="AC23" s="139">
        <v>138504.07116926374</v>
      </c>
      <c r="AD23" s="139">
        <v>19245.180212772131</v>
      </c>
      <c r="AE23" s="139">
        <v>122360.56818722677</v>
      </c>
      <c r="AF23" s="139">
        <v>311573.94577241776</v>
      </c>
      <c r="AG23" s="139">
        <v>-96329.22129520918</v>
      </c>
    </row>
    <row r="24" spans="1:33">
      <c r="B24" s="208" t="s">
        <v>40</v>
      </c>
      <c r="C24" s="219"/>
      <c r="D24" s="142">
        <v>668957.97789081722</v>
      </c>
      <c r="E24" s="142">
        <v>654079.20329909015</v>
      </c>
      <c r="F24" s="142">
        <v>738166.72280303645</v>
      </c>
      <c r="G24" s="142">
        <v>827440.67578037188</v>
      </c>
      <c r="H24" s="142">
        <v>875316.84080877679</v>
      </c>
      <c r="I24" s="142">
        <v>1007840.8222023352</v>
      </c>
      <c r="J24" s="142">
        <v>1028959.9985736442</v>
      </c>
      <c r="K24" s="142">
        <v>1199749.073292617</v>
      </c>
      <c r="L24" s="142">
        <v>1543776.1222714491</v>
      </c>
      <c r="M24" s="142">
        <v>1604815.6733206075</v>
      </c>
      <c r="N24" s="143"/>
      <c r="O24" s="142">
        <v>7182.354265179174</v>
      </c>
      <c r="P24" s="142">
        <v>44863.727525392438</v>
      </c>
      <c r="Q24" s="142">
        <v>9454.1398406204498</v>
      </c>
      <c r="R24" s="142">
        <v>27194.789802778359</v>
      </c>
      <c r="S24" s="142">
        <v>-5980.089775705278</v>
      </c>
      <c r="T24" s="142">
        <v>1873.9961585368746</v>
      </c>
      <c r="U24" s="142">
        <v>48428.506531745959</v>
      </c>
      <c r="V24" s="142">
        <v>32453.10320641438</v>
      </c>
      <c r="W24" s="142">
        <v>157368.77234436758</v>
      </c>
      <c r="X24" s="145"/>
      <c r="Y24" s="142">
        <v>-22061.128856906136</v>
      </c>
      <c r="Z24" s="142">
        <v>39223.791978553825</v>
      </c>
      <c r="AA24" s="142">
        <v>79819.81313671502</v>
      </c>
      <c r="AB24" s="142">
        <v>20681.375225626471</v>
      </c>
      <c r="AC24" s="142">
        <v>138504.07116926374</v>
      </c>
      <c r="AD24" s="142">
        <v>19245.180212772131</v>
      </c>
      <c r="AE24" s="142">
        <v>122360.56818722677</v>
      </c>
      <c r="AF24" s="142">
        <v>311573.94577241776</v>
      </c>
      <c r="AG24" s="142">
        <v>-96329.22129520918</v>
      </c>
    </row>
    <row r="25" spans="1:33">
      <c r="B25" s="6" t="s">
        <v>41</v>
      </c>
      <c r="C25" s="219"/>
      <c r="D25" s="142">
        <v>612880.57999999996</v>
      </c>
      <c r="E25" s="142">
        <v>583058.82000000007</v>
      </c>
      <c r="F25" s="142">
        <v>630813.95000000007</v>
      </c>
      <c r="G25" s="142">
        <v>705814.2</v>
      </c>
      <c r="H25" s="142">
        <v>735092.07</v>
      </c>
      <c r="I25" s="142">
        <v>864933.00999999989</v>
      </c>
      <c r="J25" s="142">
        <v>893731.74</v>
      </c>
      <c r="K25" s="142">
        <v>1025731.2699999999</v>
      </c>
      <c r="L25" s="142">
        <v>1347688.88</v>
      </c>
      <c r="M25" s="142">
        <v>1292890.6134063173</v>
      </c>
      <c r="N25" s="143"/>
      <c r="O25" s="142">
        <v>0</v>
      </c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5"/>
      <c r="Y25" s="142">
        <v>-29821.759999999995</v>
      </c>
      <c r="Z25" s="142">
        <v>47755.130000000005</v>
      </c>
      <c r="AA25" s="142">
        <v>75000.249999999956</v>
      </c>
      <c r="AB25" s="142">
        <v>29277.869999999984</v>
      </c>
      <c r="AC25" s="142">
        <v>129840.93999999996</v>
      </c>
      <c r="AD25" s="142">
        <v>28798.730000000069</v>
      </c>
      <c r="AE25" s="142">
        <v>131999.52999999985</v>
      </c>
      <c r="AF25" s="142">
        <v>321957.61000000004</v>
      </c>
      <c r="AG25" s="142">
        <v>-54798.266593682638</v>
      </c>
    </row>
    <row r="26" spans="1:33">
      <c r="B26" s="6" t="s">
        <v>42</v>
      </c>
      <c r="C26" s="219"/>
      <c r="D26" s="142">
        <v>52774.057890817108</v>
      </c>
      <c r="E26" s="142">
        <v>64517.359999999993</v>
      </c>
      <c r="F26" s="142">
        <v>97759.440341898706</v>
      </c>
      <c r="G26" s="142">
        <v>107535.85218611851</v>
      </c>
      <c r="H26" s="142">
        <v>124246.72608682099</v>
      </c>
      <c r="I26" s="142">
        <v>127493.67831077302</v>
      </c>
      <c r="J26" s="142">
        <v>119531.92908009834</v>
      </c>
      <c r="K26" s="142">
        <v>158887.49417495797</v>
      </c>
      <c r="L26" s="142">
        <v>174583.28980160103</v>
      </c>
      <c r="M26" s="142">
        <v>288539.73561974772</v>
      </c>
      <c r="N26" s="143"/>
      <c r="O26" s="142">
        <v>7182.354265179174</v>
      </c>
      <c r="P26" s="142">
        <v>44863.727525392438</v>
      </c>
      <c r="Q26" s="142">
        <v>9454.1398406204498</v>
      </c>
      <c r="R26" s="142">
        <v>27194.789802778359</v>
      </c>
      <c r="S26" s="142">
        <v>-5980.089775705278</v>
      </c>
      <c r="T26" s="142">
        <v>1873.9961585368746</v>
      </c>
      <c r="U26" s="142">
        <v>48428.506531745959</v>
      </c>
      <c r="V26" s="142">
        <v>32453.10320641438</v>
      </c>
      <c r="W26" s="142">
        <v>157368.77234436758</v>
      </c>
      <c r="X26" s="145"/>
      <c r="Y26" s="142">
        <v>4560.9478440037146</v>
      </c>
      <c r="Z26" s="142">
        <v>-11621.647183493724</v>
      </c>
      <c r="AA26" s="142">
        <v>322.2720035993575</v>
      </c>
      <c r="AB26" s="142">
        <v>-10483.915902075887</v>
      </c>
      <c r="AC26" s="142">
        <v>9227.0419996573073</v>
      </c>
      <c r="AD26" s="142">
        <v>-9835.7453892115482</v>
      </c>
      <c r="AE26" s="142">
        <v>-9072.9414368863218</v>
      </c>
      <c r="AF26" s="142">
        <v>-16757.307579771328</v>
      </c>
      <c r="AG26" s="142">
        <v>-43412.32652622091</v>
      </c>
    </row>
    <row r="27" spans="1:33">
      <c r="B27" s="6" t="s">
        <v>43</v>
      </c>
      <c r="C27" s="219"/>
      <c r="D27" s="142">
        <v>0</v>
      </c>
      <c r="E27" s="142">
        <v>0</v>
      </c>
      <c r="F27" s="142">
        <v>0</v>
      </c>
      <c r="G27" s="142">
        <v>0</v>
      </c>
      <c r="H27" s="142">
        <v>745.90743455979157</v>
      </c>
      <c r="I27" s="142">
        <v>311.4357658091389</v>
      </c>
      <c r="J27" s="142">
        <v>286.93370021106233</v>
      </c>
      <c r="K27" s="142">
        <v>288.73325721975885</v>
      </c>
      <c r="L27" s="142">
        <v>2.9462988974031146</v>
      </c>
      <c r="M27" s="142">
        <v>9.2490345894570414</v>
      </c>
      <c r="N27" s="143"/>
      <c r="O27" s="142">
        <v>0</v>
      </c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0</v>
      </c>
      <c r="W27" s="142">
        <v>0</v>
      </c>
      <c r="X27" s="145"/>
      <c r="Y27" s="142">
        <v>0</v>
      </c>
      <c r="Z27" s="142">
        <v>0</v>
      </c>
      <c r="AA27" s="142">
        <v>0</v>
      </c>
      <c r="AB27" s="142">
        <v>745.90743455979157</v>
      </c>
      <c r="AC27" s="142">
        <v>-434.47166875065261</v>
      </c>
      <c r="AD27" s="142">
        <v>-24.502065598076548</v>
      </c>
      <c r="AE27" s="142">
        <v>1.7995570086965174</v>
      </c>
      <c r="AF27" s="142">
        <v>-285.78695832235576</v>
      </c>
      <c r="AG27" s="142">
        <v>6.3027356920539273</v>
      </c>
    </row>
    <row r="28" spans="1:33">
      <c r="B28" s="6" t="s">
        <v>44</v>
      </c>
      <c r="C28" s="219"/>
      <c r="D28" s="142">
        <v>4.32</v>
      </c>
      <c r="E28" s="142">
        <v>4.0437129999999994</v>
      </c>
      <c r="F28" s="142">
        <v>4.1824611377699998</v>
      </c>
      <c r="G28" s="142">
        <v>3.74546112183</v>
      </c>
      <c r="H28" s="142">
        <v>4.2916946523400004</v>
      </c>
      <c r="I28" s="142">
        <v>4.2393627158399987</v>
      </c>
      <c r="J28" s="142">
        <v>4.5057154708399993</v>
      </c>
      <c r="K28" s="142">
        <v>4.5828724250400006</v>
      </c>
      <c r="L28" s="142">
        <v>5.1116000000000001</v>
      </c>
      <c r="M28" s="142">
        <v>4.8755924968799995</v>
      </c>
      <c r="N28" s="143"/>
      <c r="O28" s="142">
        <v>0</v>
      </c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45"/>
      <c r="Y28" s="142">
        <v>-0.27628700000000073</v>
      </c>
      <c r="Z28" s="142">
        <v>0.13874813776999992</v>
      </c>
      <c r="AA28" s="142">
        <v>-0.43700001593999921</v>
      </c>
      <c r="AB28" s="142">
        <v>0.5462335305099999</v>
      </c>
      <c r="AC28" s="142">
        <v>-5.2331936500001064E-2</v>
      </c>
      <c r="AD28" s="142">
        <v>0.26635275500000027</v>
      </c>
      <c r="AE28" s="142">
        <v>7.7156954200001404E-2</v>
      </c>
      <c r="AF28" s="142">
        <v>0.52872757495999945</v>
      </c>
      <c r="AG28" s="142">
        <v>-0.23600750312000041</v>
      </c>
    </row>
    <row r="29" spans="1:33">
      <c r="B29" s="7" t="s">
        <v>45</v>
      </c>
      <c r="C29" s="219"/>
      <c r="D29" s="142">
        <v>4.32</v>
      </c>
      <c r="E29" s="142">
        <v>4.0437129999999994</v>
      </c>
      <c r="F29" s="142">
        <v>4.1824611377699998</v>
      </c>
      <c r="G29" s="142">
        <v>3.74546112183</v>
      </c>
      <c r="H29" s="142">
        <v>4.2916946523400004</v>
      </c>
      <c r="I29" s="142">
        <v>4.2393627158399987</v>
      </c>
      <c r="J29" s="142">
        <v>4.5057154708399993</v>
      </c>
      <c r="K29" s="142">
        <v>4.5828724250400006</v>
      </c>
      <c r="L29" s="142">
        <v>5.1116000000000001</v>
      </c>
      <c r="M29" s="142">
        <v>4.8755924968799995</v>
      </c>
      <c r="N29" s="143"/>
      <c r="O29" s="142">
        <v>0</v>
      </c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5"/>
      <c r="Y29" s="142">
        <v>-0.27628700000000073</v>
      </c>
      <c r="Z29" s="142">
        <v>0.13874813776999992</v>
      </c>
      <c r="AA29" s="142">
        <v>-0.43700001593999921</v>
      </c>
      <c r="AB29" s="142">
        <v>0.5462335305099999</v>
      </c>
      <c r="AC29" s="142">
        <v>-5.2331936500001064E-2</v>
      </c>
      <c r="AD29" s="142">
        <v>0.26635275500000027</v>
      </c>
      <c r="AE29" s="142">
        <v>7.7156954200001404E-2</v>
      </c>
      <c r="AF29" s="142">
        <v>0.52872757495999945</v>
      </c>
      <c r="AG29" s="142">
        <v>-0.23600750312000041</v>
      </c>
    </row>
    <row r="30" spans="1:33">
      <c r="B30" s="7" t="s">
        <v>46</v>
      </c>
      <c r="C30" s="219"/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3"/>
      <c r="O30" s="142">
        <v>0</v>
      </c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5"/>
      <c r="Y30" s="142">
        <v>0</v>
      </c>
      <c r="Z30" s="142">
        <v>0</v>
      </c>
      <c r="AA30" s="142">
        <v>0</v>
      </c>
      <c r="AB30" s="142">
        <v>0</v>
      </c>
      <c r="AC30" s="142">
        <v>0</v>
      </c>
      <c r="AD30" s="142">
        <v>0</v>
      </c>
      <c r="AE30" s="142">
        <v>0</v>
      </c>
      <c r="AF30" s="142">
        <v>0</v>
      </c>
      <c r="AG30" s="142">
        <v>0</v>
      </c>
    </row>
    <row r="31" spans="1:33">
      <c r="B31" s="6" t="s">
        <v>317</v>
      </c>
      <c r="C31" s="219"/>
      <c r="D31" s="142">
        <v>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3"/>
      <c r="O31" s="142">
        <v>0</v>
      </c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45"/>
      <c r="Y31" s="142">
        <v>0</v>
      </c>
      <c r="Z31" s="142">
        <v>0</v>
      </c>
      <c r="AA31" s="142">
        <v>0</v>
      </c>
      <c r="AB31" s="142">
        <v>0</v>
      </c>
      <c r="AC31" s="142">
        <v>0</v>
      </c>
      <c r="AD31" s="142">
        <v>0</v>
      </c>
      <c r="AE31" s="142">
        <v>0</v>
      </c>
      <c r="AF31" s="142">
        <v>0</v>
      </c>
      <c r="AG31" s="142">
        <v>0</v>
      </c>
    </row>
    <row r="32" spans="1:33">
      <c r="B32" s="6" t="s">
        <v>108</v>
      </c>
      <c r="C32" s="219"/>
      <c r="D32" s="142">
        <v>3299.0199999999995</v>
      </c>
      <c r="E32" s="142">
        <v>6498.9795860901513</v>
      </c>
      <c r="F32" s="142">
        <v>9589.15</v>
      </c>
      <c r="G32" s="142">
        <v>14086.878133131544</v>
      </c>
      <c r="H32" s="142">
        <v>15227.845592743683</v>
      </c>
      <c r="I32" s="142">
        <v>15098.458763037337</v>
      </c>
      <c r="J32" s="142">
        <v>15404.890077863914</v>
      </c>
      <c r="K32" s="142">
        <v>14836.992988014223</v>
      </c>
      <c r="L32" s="142">
        <v>21495.894570950823</v>
      </c>
      <c r="M32" s="142">
        <v>23371.199667456272</v>
      </c>
      <c r="N32" s="143"/>
      <c r="O32" s="142">
        <v>0</v>
      </c>
      <c r="P32" s="142">
        <v>0</v>
      </c>
      <c r="Q32" s="142">
        <v>0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45"/>
      <c r="Y32" s="142">
        <v>3199.9595860901513</v>
      </c>
      <c r="Z32" s="142">
        <v>3090.1704139098483</v>
      </c>
      <c r="AA32" s="142">
        <v>4497.7281331315435</v>
      </c>
      <c r="AB32" s="142">
        <v>1140.967459612139</v>
      </c>
      <c r="AC32" s="142">
        <v>-129.38682970634545</v>
      </c>
      <c r="AD32" s="142">
        <v>306.43131482657679</v>
      </c>
      <c r="AE32" s="142">
        <v>-567.89708984969138</v>
      </c>
      <c r="AF32" s="142">
        <v>6658.9015829366017</v>
      </c>
      <c r="AG32" s="142">
        <v>1875.3050965054485</v>
      </c>
    </row>
    <row r="33" spans="1:33">
      <c r="B33" s="6" t="s">
        <v>48</v>
      </c>
      <c r="C33" s="219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3"/>
      <c r="O33" s="142">
        <v>0</v>
      </c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5"/>
      <c r="Y33" s="142">
        <v>0</v>
      </c>
      <c r="Z33" s="142">
        <v>0</v>
      </c>
      <c r="AA33" s="142">
        <v>0</v>
      </c>
      <c r="AB33" s="142">
        <v>0</v>
      </c>
      <c r="AC33" s="142">
        <v>0</v>
      </c>
      <c r="AD33" s="142">
        <v>0</v>
      </c>
      <c r="AE33" s="142">
        <v>0</v>
      </c>
      <c r="AF33" s="142">
        <v>0</v>
      </c>
      <c r="AG33" s="142">
        <v>0</v>
      </c>
    </row>
    <row r="34" spans="1:33">
      <c r="B34" s="6" t="s">
        <v>325</v>
      </c>
      <c r="C34" s="219"/>
      <c r="D34" s="142">
        <v>0</v>
      </c>
      <c r="E34" s="142">
        <v>0</v>
      </c>
      <c r="F34" s="142">
        <v>0</v>
      </c>
      <c r="G34" s="142">
        <v>0</v>
      </c>
      <c r="H34" s="142">
        <v>0</v>
      </c>
      <c r="I34" s="142">
        <v>0</v>
      </c>
      <c r="J34" s="142">
        <v>0</v>
      </c>
      <c r="K34" s="142">
        <v>0</v>
      </c>
      <c r="L34" s="142">
        <v>0</v>
      </c>
      <c r="M34" s="142">
        <v>0</v>
      </c>
      <c r="N34" s="143"/>
      <c r="O34" s="142">
        <v>0</v>
      </c>
      <c r="P34" s="142">
        <v>0</v>
      </c>
      <c r="Q34" s="142">
        <v>0</v>
      </c>
      <c r="R34" s="142">
        <v>0</v>
      </c>
      <c r="S34" s="142">
        <v>0</v>
      </c>
      <c r="T34" s="142">
        <v>0</v>
      </c>
      <c r="U34" s="142">
        <v>0</v>
      </c>
      <c r="V34" s="142">
        <v>0</v>
      </c>
      <c r="W34" s="142">
        <v>0</v>
      </c>
      <c r="X34" s="145"/>
      <c r="Y34" s="142">
        <v>0</v>
      </c>
      <c r="Z34" s="142">
        <v>0</v>
      </c>
      <c r="AA34" s="142">
        <v>0</v>
      </c>
      <c r="AB34" s="142">
        <v>0</v>
      </c>
      <c r="AC34" s="142">
        <v>0</v>
      </c>
      <c r="AD34" s="142">
        <v>0</v>
      </c>
      <c r="AE34" s="142">
        <v>0</v>
      </c>
      <c r="AF34" s="142">
        <v>0</v>
      </c>
      <c r="AG34" s="142">
        <v>0</v>
      </c>
    </row>
    <row r="35" spans="1:33">
      <c r="B35" s="8" t="s">
        <v>101</v>
      </c>
      <c r="C35" s="219"/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142">
        <v>0</v>
      </c>
      <c r="L35" s="142">
        <v>0</v>
      </c>
      <c r="M35" s="142">
        <v>0</v>
      </c>
      <c r="N35" s="143"/>
      <c r="O35" s="142">
        <v>0</v>
      </c>
      <c r="P35" s="142">
        <v>0</v>
      </c>
      <c r="Q35" s="142">
        <v>0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45"/>
      <c r="Y35" s="142">
        <v>0</v>
      </c>
      <c r="Z35" s="142">
        <v>0</v>
      </c>
      <c r="AA35" s="142">
        <v>0</v>
      </c>
      <c r="AB35" s="142">
        <v>0</v>
      </c>
      <c r="AC35" s="142">
        <v>0</v>
      </c>
      <c r="AD35" s="142">
        <v>0</v>
      </c>
      <c r="AE35" s="142">
        <v>0</v>
      </c>
      <c r="AF35" s="142">
        <v>0</v>
      </c>
      <c r="AG35" s="142">
        <v>0</v>
      </c>
    </row>
    <row r="36" spans="1:33" s="45" customFormat="1">
      <c r="A36" s="38"/>
      <c r="B36" s="29" t="s">
        <v>9</v>
      </c>
      <c r="C36" s="209" t="s">
        <v>296</v>
      </c>
      <c r="D36" s="139">
        <v>870322.82999999984</v>
      </c>
      <c r="E36" s="139">
        <v>1018705.22055</v>
      </c>
      <c r="F36" s="139">
        <v>1258883.553995</v>
      </c>
      <c r="G36" s="139">
        <v>1540457.3904469605</v>
      </c>
      <c r="H36" s="139">
        <v>1787029.4257557646</v>
      </c>
      <c r="I36" s="139">
        <v>1705214.31</v>
      </c>
      <c r="J36" s="139">
        <v>2062676.6799999997</v>
      </c>
      <c r="K36" s="139">
        <v>2075379.7578583327</v>
      </c>
      <c r="L36" s="139">
        <v>2496387.5202414677</v>
      </c>
      <c r="M36" s="139">
        <v>3195423.6971082599</v>
      </c>
      <c r="N36" s="146"/>
      <c r="O36" s="139">
        <v>20702.353991786298</v>
      </c>
      <c r="P36" s="139">
        <v>96054.006562705501</v>
      </c>
      <c r="Q36" s="139">
        <v>377924.56488643494</v>
      </c>
      <c r="R36" s="139">
        <v>115829.90722624</v>
      </c>
      <c r="S36" s="139">
        <v>144233.898382174</v>
      </c>
      <c r="T36" s="139">
        <v>280815.54393633723</v>
      </c>
      <c r="U36" s="139">
        <v>-20204.205433845586</v>
      </c>
      <c r="V36" s="139">
        <v>423205.57437260589</v>
      </c>
      <c r="W36" s="139">
        <v>649680.54424585868</v>
      </c>
      <c r="X36" s="141"/>
      <c r="Y36" s="139">
        <v>127680.03655821383</v>
      </c>
      <c r="Z36" s="139">
        <v>144124.32688229447</v>
      </c>
      <c r="AA36" s="139">
        <v>-96350.728434474513</v>
      </c>
      <c r="AB36" s="139">
        <v>130742.12808256416</v>
      </c>
      <c r="AC36" s="139">
        <v>-226049.01413793841</v>
      </c>
      <c r="AD36" s="139">
        <v>76646.826063662418</v>
      </c>
      <c r="AE36" s="139">
        <v>32907.283292178421</v>
      </c>
      <c r="AF36" s="139">
        <v>-2197.8119894706651</v>
      </c>
      <c r="AG36" s="139">
        <v>49355.632620933378</v>
      </c>
    </row>
    <row r="37" spans="1:33">
      <c r="B37" s="208" t="s">
        <v>40</v>
      </c>
      <c r="C37" s="219"/>
      <c r="D37" s="142">
        <v>870322.82999999984</v>
      </c>
      <c r="E37" s="142">
        <v>1018705.22055</v>
      </c>
      <c r="F37" s="142">
        <v>1258883.553995</v>
      </c>
      <c r="G37" s="142">
        <v>1540457.3904469605</v>
      </c>
      <c r="H37" s="142">
        <v>1787029.4257557646</v>
      </c>
      <c r="I37" s="142">
        <v>1705214.31</v>
      </c>
      <c r="J37" s="142">
        <v>2062676.6799999997</v>
      </c>
      <c r="K37" s="142">
        <v>2075379.7578583327</v>
      </c>
      <c r="L37" s="142">
        <v>2496387.5202414677</v>
      </c>
      <c r="M37" s="142">
        <v>3195423.6971082599</v>
      </c>
      <c r="N37" s="143"/>
      <c r="O37" s="142">
        <v>20702.353991786298</v>
      </c>
      <c r="P37" s="142">
        <v>96054.006562705501</v>
      </c>
      <c r="Q37" s="142">
        <v>377924.56488643494</v>
      </c>
      <c r="R37" s="142">
        <v>115829.90722624</v>
      </c>
      <c r="S37" s="142">
        <v>144233.898382174</v>
      </c>
      <c r="T37" s="142">
        <v>280815.54393633723</v>
      </c>
      <c r="U37" s="142">
        <v>-20204.205433845586</v>
      </c>
      <c r="V37" s="142">
        <v>423205.57437260589</v>
      </c>
      <c r="W37" s="142">
        <v>649680.54424585868</v>
      </c>
      <c r="X37" s="145"/>
      <c r="Y37" s="142">
        <v>127680.03655821383</v>
      </c>
      <c r="Z37" s="142">
        <v>144124.32688229447</v>
      </c>
      <c r="AA37" s="142">
        <v>-96350.728434474513</v>
      </c>
      <c r="AB37" s="142">
        <v>130742.12808256416</v>
      </c>
      <c r="AC37" s="142">
        <v>-226049.01413793841</v>
      </c>
      <c r="AD37" s="142">
        <v>76646.826063662418</v>
      </c>
      <c r="AE37" s="142">
        <v>32907.283292178421</v>
      </c>
      <c r="AF37" s="142">
        <v>-2197.8119894706651</v>
      </c>
      <c r="AG37" s="142">
        <v>49355.632620933378</v>
      </c>
    </row>
    <row r="38" spans="1:33">
      <c r="B38" s="6" t="s">
        <v>41</v>
      </c>
      <c r="C38" s="219"/>
      <c r="D38" s="142">
        <v>717619.42</v>
      </c>
      <c r="E38" s="142">
        <v>829572.93</v>
      </c>
      <c r="F38" s="142">
        <v>1030099.26</v>
      </c>
      <c r="G38" s="142">
        <v>1279698.48</v>
      </c>
      <c r="H38" s="142">
        <v>1484660.91</v>
      </c>
      <c r="I38" s="142">
        <v>1380047.6500000001</v>
      </c>
      <c r="J38" s="142">
        <v>1703872.54</v>
      </c>
      <c r="K38" s="142">
        <v>1639830.8499999999</v>
      </c>
      <c r="L38" s="142">
        <v>1986125.1599999997</v>
      </c>
      <c r="M38" s="142">
        <v>2631454.6014598729</v>
      </c>
      <c r="N38" s="143"/>
      <c r="O38" s="142">
        <v>20702.353991786298</v>
      </c>
      <c r="P38" s="142">
        <v>96054.006562705501</v>
      </c>
      <c r="Q38" s="142">
        <v>377924.56488643494</v>
      </c>
      <c r="R38" s="142">
        <v>115829.90722624</v>
      </c>
      <c r="S38" s="142">
        <v>144233.898382174</v>
      </c>
      <c r="T38" s="142">
        <v>280815.54393633723</v>
      </c>
      <c r="U38" s="142">
        <v>-20204.205433845586</v>
      </c>
      <c r="V38" s="142">
        <v>423205.57437260589</v>
      </c>
      <c r="W38" s="142">
        <v>649680.54424585868</v>
      </c>
      <c r="X38" s="145"/>
      <c r="Y38" s="142">
        <v>91251.156008213802</v>
      </c>
      <c r="Z38" s="142">
        <v>104472.32343729438</v>
      </c>
      <c r="AA38" s="142">
        <v>-128325.34488643488</v>
      </c>
      <c r="AB38" s="142">
        <v>89132.522773759963</v>
      </c>
      <c r="AC38" s="142">
        <v>-248847.15838217389</v>
      </c>
      <c r="AD38" s="142">
        <v>43009.346063662633</v>
      </c>
      <c r="AE38" s="142">
        <v>-43837.484566154431</v>
      </c>
      <c r="AF38" s="142">
        <v>-76911.26437260618</v>
      </c>
      <c r="AG38" s="142">
        <v>-4351.1027859855858</v>
      </c>
    </row>
    <row r="39" spans="1:33">
      <c r="B39" s="6" t="s">
        <v>42</v>
      </c>
      <c r="C39" s="219"/>
      <c r="D39" s="142">
        <v>0</v>
      </c>
      <c r="E39" s="142">
        <v>515</v>
      </c>
      <c r="F39" s="142">
        <v>1556</v>
      </c>
      <c r="G39" s="142">
        <v>2357</v>
      </c>
      <c r="H39" s="142">
        <v>6077.2329513500008</v>
      </c>
      <c r="I39" s="142">
        <v>6611.8092593700003</v>
      </c>
      <c r="J39" s="142">
        <v>9232.0655043374991</v>
      </c>
      <c r="K39" s="142">
        <v>27373.390639143003</v>
      </c>
      <c r="L39" s="142">
        <v>23272.0643067487</v>
      </c>
      <c r="M39" s="142">
        <v>39023.7553488794</v>
      </c>
      <c r="N39" s="143"/>
      <c r="O39" s="142">
        <v>0</v>
      </c>
      <c r="P39" s="142">
        <v>0</v>
      </c>
      <c r="Q39" s="142">
        <v>0</v>
      </c>
      <c r="R39" s="142">
        <v>0</v>
      </c>
      <c r="S39" s="142">
        <v>0</v>
      </c>
      <c r="T39" s="142">
        <v>0</v>
      </c>
      <c r="U39" s="142">
        <v>0</v>
      </c>
      <c r="V39" s="142">
        <v>0</v>
      </c>
      <c r="W39" s="142">
        <v>0</v>
      </c>
      <c r="X39" s="145"/>
      <c r="Y39" s="142">
        <v>515</v>
      </c>
      <c r="Z39" s="142">
        <v>1041</v>
      </c>
      <c r="AA39" s="142">
        <v>801</v>
      </c>
      <c r="AB39" s="142">
        <v>3720.2329513500013</v>
      </c>
      <c r="AC39" s="142">
        <v>534.57630801999869</v>
      </c>
      <c r="AD39" s="142">
        <v>2620.2562449675002</v>
      </c>
      <c r="AE39" s="142">
        <v>18141.325134805506</v>
      </c>
      <c r="AF39" s="142">
        <v>-4101.326332394302</v>
      </c>
      <c r="AG39" s="142">
        <v>15751.691042130698</v>
      </c>
    </row>
    <row r="40" spans="1:33">
      <c r="B40" s="6" t="s">
        <v>43</v>
      </c>
      <c r="C40" s="219"/>
      <c r="D40" s="142">
        <v>0</v>
      </c>
      <c r="E40" s="142">
        <v>0</v>
      </c>
      <c r="F40" s="142">
        <v>0</v>
      </c>
      <c r="G40" s="142">
        <v>0</v>
      </c>
      <c r="H40" s="142">
        <v>11.906771766519517</v>
      </c>
      <c r="I40" s="142">
        <v>0</v>
      </c>
      <c r="J40" s="142">
        <v>0</v>
      </c>
      <c r="K40" s="142">
        <v>22.857032026528714</v>
      </c>
      <c r="L40" s="142">
        <v>4.3384945599846851</v>
      </c>
      <c r="M40" s="142">
        <v>0</v>
      </c>
      <c r="N40" s="143"/>
      <c r="O40" s="142">
        <v>0</v>
      </c>
      <c r="P40" s="142">
        <v>0</v>
      </c>
      <c r="Q40" s="142">
        <v>0</v>
      </c>
      <c r="R40" s="142">
        <v>0</v>
      </c>
      <c r="S40" s="142">
        <v>0</v>
      </c>
      <c r="T40" s="142">
        <v>0</v>
      </c>
      <c r="U40" s="142">
        <v>0</v>
      </c>
      <c r="V40" s="142">
        <v>0</v>
      </c>
      <c r="W40" s="142">
        <v>0</v>
      </c>
      <c r="X40" s="145"/>
      <c r="Y40" s="142">
        <v>0</v>
      </c>
      <c r="Z40" s="142">
        <v>0</v>
      </c>
      <c r="AA40" s="142">
        <v>0</v>
      </c>
      <c r="AB40" s="142">
        <v>11.906771766519517</v>
      </c>
      <c r="AC40" s="142">
        <v>-11.906771766519517</v>
      </c>
      <c r="AD40" s="142">
        <v>0</v>
      </c>
      <c r="AE40" s="142">
        <v>22.857032026528714</v>
      </c>
      <c r="AF40" s="142">
        <v>-18.518537466544029</v>
      </c>
      <c r="AG40" s="142">
        <v>-4.3384945599846851</v>
      </c>
    </row>
    <row r="41" spans="1:33">
      <c r="B41" s="6" t="s">
        <v>44</v>
      </c>
      <c r="C41" s="219"/>
      <c r="D41" s="142">
        <v>0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142">
        <v>0</v>
      </c>
      <c r="K41" s="142">
        <v>0</v>
      </c>
      <c r="L41" s="142">
        <v>0</v>
      </c>
      <c r="M41" s="142">
        <v>0</v>
      </c>
      <c r="N41" s="143"/>
      <c r="O41" s="142">
        <v>0</v>
      </c>
      <c r="P41" s="142">
        <v>0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  <c r="V41" s="142">
        <v>0</v>
      </c>
      <c r="W41" s="142">
        <v>0</v>
      </c>
      <c r="X41" s="145"/>
      <c r="Y41" s="142">
        <v>0</v>
      </c>
      <c r="Z41" s="142">
        <v>0</v>
      </c>
      <c r="AA41" s="142">
        <v>0</v>
      </c>
      <c r="AB41" s="142">
        <v>0</v>
      </c>
      <c r="AC41" s="142">
        <v>0</v>
      </c>
      <c r="AD41" s="142">
        <v>0</v>
      </c>
      <c r="AE41" s="142">
        <v>0</v>
      </c>
      <c r="AF41" s="142">
        <v>0</v>
      </c>
      <c r="AG41" s="142">
        <v>0</v>
      </c>
    </row>
    <row r="42" spans="1:33">
      <c r="B42" s="7" t="s">
        <v>45</v>
      </c>
      <c r="C42" s="219"/>
      <c r="D42" s="142">
        <v>0</v>
      </c>
      <c r="E42" s="142">
        <v>0</v>
      </c>
      <c r="F42" s="142">
        <v>0</v>
      </c>
      <c r="G42" s="142">
        <v>0</v>
      </c>
      <c r="H42" s="142">
        <v>0</v>
      </c>
      <c r="I42" s="142">
        <v>0</v>
      </c>
      <c r="J42" s="142">
        <v>0</v>
      </c>
      <c r="K42" s="142">
        <v>0</v>
      </c>
      <c r="L42" s="142">
        <v>0</v>
      </c>
      <c r="M42" s="142">
        <v>0</v>
      </c>
      <c r="N42" s="143"/>
      <c r="O42" s="142">
        <v>0</v>
      </c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45"/>
      <c r="Y42" s="142">
        <v>0</v>
      </c>
      <c r="Z42" s="142">
        <v>0</v>
      </c>
      <c r="AA42" s="142">
        <v>0</v>
      </c>
      <c r="AB42" s="142">
        <v>0</v>
      </c>
      <c r="AC42" s="142">
        <v>0</v>
      </c>
      <c r="AD42" s="142">
        <v>0</v>
      </c>
      <c r="AE42" s="142">
        <v>0</v>
      </c>
      <c r="AF42" s="142">
        <v>0</v>
      </c>
      <c r="AG42" s="142">
        <v>0</v>
      </c>
    </row>
    <row r="43" spans="1:33">
      <c r="B43" s="7" t="s">
        <v>46</v>
      </c>
      <c r="C43" s="219"/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3"/>
      <c r="O43" s="142">
        <v>0</v>
      </c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45"/>
      <c r="Y43" s="142">
        <v>0</v>
      </c>
      <c r="Z43" s="142">
        <v>0</v>
      </c>
      <c r="AA43" s="142">
        <v>0</v>
      </c>
      <c r="AB43" s="142">
        <v>0</v>
      </c>
      <c r="AC43" s="142">
        <v>0</v>
      </c>
      <c r="AD43" s="142">
        <v>0</v>
      </c>
      <c r="AE43" s="142">
        <v>0</v>
      </c>
      <c r="AF43" s="142">
        <v>0</v>
      </c>
      <c r="AG43" s="142">
        <v>0</v>
      </c>
    </row>
    <row r="44" spans="1:33">
      <c r="B44" s="6" t="s">
        <v>317</v>
      </c>
      <c r="C44" s="219"/>
      <c r="D44" s="142">
        <v>0</v>
      </c>
      <c r="E44" s="142">
        <v>0</v>
      </c>
      <c r="F44" s="142">
        <v>0</v>
      </c>
      <c r="G44" s="142">
        <v>0</v>
      </c>
      <c r="H44" s="142">
        <v>0</v>
      </c>
      <c r="I44" s="142">
        <v>0</v>
      </c>
      <c r="J44" s="142">
        <v>0</v>
      </c>
      <c r="K44" s="142">
        <v>0</v>
      </c>
      <c r="L44" s="142">
        <v>0</v>
      </c>
      <c r="M44" s="142">
        <v>0</v>
      </c>
      <c r="N44" s="143"/>
      <c r="O44" s="142">
        <v>0</v>
      </c>
      <c r="P44" s="142">
        <v>0</v>
      </c>
      <c r="Q44" s="142">
        <v>0</v>
      </c>
      <c r="R44" s="142">
        <v>0</v>
      </c>
      <c r="S44" s="142">
        <v>0</v>
      </c>
      <c r="T44" s="142">
        <v>0</v>
      </c>
      <c r="U44" s="142">
        <v>0</v>
      </c>
      <c r="V44" s="142">
        <v>0</v>
      </c>
      <c r="W44" s="142">
        <v>0</v>
      </c>
      <c r="X44" s="145"/>
      <c r="Y44" s="142">
        <v>0</v>
      </c>
      <c r="Z44" s="142">
        <v>0</v>
      </c>
      <c r="AA44" s="142">
        <v>0</v>
      </c>
      <c r="AB44" s="142">
        <v>0</v>
      </c>
      <c r="AC44" s="142">
        <v>0</v>
      </c>
      <c r="AD44" s="142">
        <v>0</v>
      </c>
      <c r="AE44" s="142">
        <v>0</v>
      </c>
      <c r="AF44" s="142">
        <v>0</v>
      </c>
      <c r="AG44" s="142">
        <v>0</v>
      </c>
    </row>
    <row r="45" spans="1:33">
      <c r="B45" s="6" t="s">
        <v>108</v>
      </c>
      <c r="C45" s="219"/>
      <c r="D45" s="142">
        <v>152703.40999999997</v>
      </c>
      <c r="E45" s="142">
        <v>188617.29054999998</v>
      </c>
      <c r="F45" s="142">
        <v>227228.29399499996</v>
      </c>
      <c r="G45" s="142">
        <v>258401.91044696039</v>
      </c>
      <c r="H45" s="142">
        <v>296279.37603264779</v>
      </c>
      <c r="I45" s="142">
        <v>318554.85074063001</v>
      </c>
      <c r="J45" s="142">
        <v>349572.07449566247</v>
      </c>
      <c r="K45" s="142">
        <v>408152.66018716304</v>
      </c>
      <c r="L45" s="142">
        <v>486985.9574401594</v>
      </c>
      <c r="M45" s="142">
        <v>524945.34029950772</v>
      </c>
      <c r="N45" s="143"/>
      <c r="O45" s="142">
        <v>0</v>
      </c>
      <c r="P45" s="142">
        <v>0</v>
      </c>
      <c r="Q45" s="142">
        <v>0</v>
      </c>
      <c r="R45" s="142">
        <v>0</v>
      </c>
      <c r="S45" s="142">
        <v>0</v>
      </c>
      <c r="T45" s="142">
        <v>0</v>
      </c>
      <c r="U45" s="142">
        <v>0</v>
      </c>
      <c r="V45" s="142">
        <v>0</v>
      </c>
      <c r="W45" s="142">
        <v>0</v>
      </c>
      <c r="X45" s="145"/>
      <c r="Y45" s="142">
        <v>35913.880550000002</v>
      </c>
      <c r="Z45" s="142">
        <v>38611.00344499998</v>
      </c>
      <c r="AA45" s="142">
        <v>31173.616451960424</v>
      </c>
      <c r="AB45" s="142">
        <v>37877.465585687423</v>
      </c>
      <c r="AC45" s="142">
        <v>22275.474707982175</v>
      </c>
      <c r="AD45" s="142">
        <v>31017.223755032501</v>
      </c>
      <c r="AE45" s="142">
        <v>58580.585691500528</v>
      </c>
      <c r="AF45" s="142">
        <v>78833.297252996359</v>
      </c>
      <c r="AG45" s="142">
        <v>37959.382859348349</v>
      </c>
    </row>
    <row r="46" spans="1:33">
      <c r="B46" s="6" t="s">
        <v>48</v>
      </c>
      <c r="C46" s="219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3"/>
      <c r="O46" s="142">
        <v>0</v>
      </c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5"/>
      <c r="Y46" s="142">
        <v>0</v>
      </c>
      <c r="Z46" s="142">
        <v>0</v>
      </c>
      <c r="AA46" s="142">
        <v>0</v>
      </c>
      <c r="AB46" s="142">
        <v>0</v>
      </c>
      <c r="AC46" s="142">
        <v>0</v>
      </c>
      <c r="AD46" s="142">
        <v>0</v>
      </c>
      <c r="AE46" s="142">
        <v>0</v>
      </c>
      <c r="AF46" s="142">
        <v>0</v>
      </c>
      <c r="AG46" s="142">
        <v>0</v>
      </c>
    </row>
    <row r="47" spans="1:33">
      <c r="B47" s="6" t="s">
        <v>325</v>
      </c>
      <c r="C47" s="219"/>
      <c r="D47" s="142">
        <v>0</v>
      </c>
      <c r="E47" s="142">
        <v>0</v>
      </c>
      <c r="F47" s="142">
        <v>0</v>
      </c>
      <c r="G47" s="142">
        <v>0</v>
      </c>
      <c r="H47" s="142">
        <v>0</v>
      </c>
      <c r="I47" s="142">
        <v>0</v>
      </c>
      <c r="J47" s="142">
        <v>0</v>
      </c>
      <c r="K47" s="142">
        <v>0</v>
      </c>
      <c r="L47" s="142">
        <v>0</v>
      </c>
      <c r="M47" s="142">
        <v>0</v>
      </c>
      <c r="N47" s="143"/>
      <c r="O47" s="142">
        <v>0</v>
      </c>
      <c r="P47" s="142">
        <v>0</v>
      </c>
      <c r="Q47" s="142">
        <v>0</v>
      </c>
      <c r="R47" s="142">
        <v>0</v>
      </c>
      <c r="S47" s="142">
        <v>0</v>
      </c>
      <c r="T47" s="142">
        <v>0</v>
      </c>
      <c r="U47" s="142">
        <v>0</v>
      </c>
      <c r="V47" s="142">
        <v>0</v>
      </c>
      <c r="W47" s="142">
        <v>0</v>
      </c>
      <c r="X47" s="145"/>
      <c r="Y47" s="142">
        <v>0</v>
      </c>
      <c r="Z47" s="142">
        <v>0</v>
      </c>
      <c r="AA47" s="142">
        <v>0</v>
      </c>
      <c r="AB47" s="142">
        <v>0</v>
      </c>
      <c r="AC47" s="142">
        <v>0</v>
      </c>
      <c r="AD47" s="142">
        <v>0</v>
      </c>
      <c r="AE47" s="142">
        <v>0</v>
      </c>
      <c r="AF47" s="142">
        <v>0</v>
      </c>
      <c r="AG47" s="142">
        <v>0</v>
      </c>
    </row>
    <row r="48" spans="1:33">
      <c r="B48" s="8" t="s">
        <v>101</v>
      </c>
      <c r="C48" s="219"/>
      <c r="D48" s="142">
        <v>0</v>
      </c>
      <c r="E48" s="142">
        <v>0</v>
      </c>
      <c r="F48" s="142">
        <v>0</v>
      </c>
      <c r="G48" s="142">
        <v>0</v>
      </c>
      <c r="H48" s="142">
        <v>0</v>
      </c>
      <c r="I48" s="142">
        <v>0</v>
      </c>
      <c r="J48" s="142">
        <v>0</v>
      </c>
      <c r="K48" s="142">
        <v>0</v>
      </c>
      <c r="L48" s="142">
        <v>0</v>
      </c>
      <c r="M48" s="142">
        <v>0</v>
      </c>
      <c r="N48" s="143"/>
      <c r="O48" s="142">
        <v>0</v>
      </c>
      <c r="P48" s="142">
        <v>0</v>
      </c>
      <c r="Q48" s="142">
        <v>0</v>
      </c>
      <c r="R48" s="142">
        <v>0</v>
      </c>
      <c r="S48" s="142">
        <v>0</v>
      </c>
      <c r="T48" s="142">
        <v>0</v>
      </c>
      <c r="U48" s="142">
        <v>0</v>
      </c>
      <c r="V48" s="142">
        <v>0</v>
      </c>
      <c r="W48" s="142">
        <v>0</v>
      </c>
      <c r="X48" s="145"/>
      <c r="Y48" s="142">
        <v>0</v>
      </c>
      <c r="Z48" s="142">
        <v>0</v>
      </c>
      <c r="AA48" s="142">
        <v>0</v>
      </c>
      <c r="AB48" s="142">
        <v>0</v>
      </c>
      <c r="AC48" s="142">
        <v>0</v>
      </c>
      <c r="AD48" s="142">
        <v>0</v>
      </c>
      <c r="AE48" s="142">
        <v>0</v>
      </c>
      <c r="AF48" s="142">
        <v>0</v>
      </c>
      <c r="AG48" s="142">
        <v>0</v>
      </c>
    </row>
    <row r="49" spans="1:33" s="45" customFormat="1">
      <c r="A49" s="38"/>
      <c r="B49" s="29" t="s">
        <v>25</v>
      </c>
      <c r="C49" s="209" t="s">
        <v>297</v>
      </c>
      <c r="D49" s="139">
        <v>30100.266225997399</v>
      </c>
      <c r="E49" s="139">
        <v>26745.226189441</v>
      </c>
      <c r="F49" s="139">
        <v>41244.834232999994</v>
      </c>
      <c r="G49" s="139">
        <v>35152.910150800497</v>
      </c>
      <c r="H49" s="139">
        <v>44470.035938166504</v>
      </c>
      <c r="I49" s="139">
        <v>47821.091890590505</v>
      </c>
      <c r="J49" s="139">
        <v>53566.4630578785</v>
      </c>
      <c r="K49" s="139">
        <v>68343.128368595499</v>
      </c>
      <c r="L49" s="139">
        <v>50731.8320044395</v>
      </c>
      <c r="M49" s="139">
        <v>97905.723901710502</v>
      </c>
      <c r="N49" s="146"/>
      <c r="O49" s="139">
        <v>2110.6357054537716</v>
      </c>
      <c r="P49" s="139">
        <v>-5084.5174250237405</v>
      </c>
      <c r="Q49" s="139">
        <v>-6188.5610654959937</v>
      </c>
      <c r="R49" s="139">
        <v>-5602.7900328590695</v>
      </c>
      <c r="S49" s="139">
        <v>-8835.8352848645445</v>
      </c>
      <c r="T49" s="139">
        <v>-3521.8650428457659</v>
      </c>
      <c r="U49" s="139">
        <v>-3973.9861795453799</v>
      </c>
      <c r="V49" s="139">
        <v>-8438.3003754267575</v>
      </c>
      <c r="W49" s="139">
        <v>3212.9293906326288</v>
      </c>
      <c r="X49" s="141"/>
      <c r="Y49" s="139">
        <v>-5465.6757420101685</v>
      </c>
      <c r="Z49" s="139">
        <v>19584.125468582733</v>
      </c>
      <c r="AA49" s="139">
        <v>96.636983296499324</v>
      </c>
      <c r="AB49" s="139">
        <v>14919.915820225076</v>
      </c>
      <c r="AC49" s="139">
        <v>12186.891237288542</v>
      </c>
      <c r="AD49" s="139">
        <v>9267.2362101337658</v>
      </c>
      <c r="AE49" s="139">
        <v>18750.651490262379</v>
      </c>
      <c r="AF49" s="139">
        <v>-9172.9959887292407</v>
      </c>
      <c r="AG49" s="139">
        <v>43960.962506638367</v>
      </c>
    </row>
    <row r="50" spans="1:33">
      <c r="B50" s="208" t="s">
        <v>40</v>
      </c>
      <c r="C50" s="219"/>
      <c r="D50" s="142">
        <v>30100.266225997399</v>
      </c>
      <c r="E50" s="142">
        <v>26745.226189441</v>
      </c>
      <c r="F50" s="142">
        <v>41244.834232999994</v>
      </c>
      <c r="G50" s="142">
        <v>35152.910150800497</v>
      </c>
      <c r="H50" s="142">
        <v>44470.035938166504</v>
      </c>
      <c r="I50" s="142">
        <v>47821.091890590505</v>
      </c>
      <c r="J50" s="142">
        <v>53566.4630578785</v>
      </c>
      <c r="K50" s="142">
        <v>68343.128368595499</v>
      </c>
      <c r="L50" s="142">
        <v>50731.8320044395</v>
      </c>
      <c r="M50" s="142">
        <v>97905.723901710502</v>
      </c>
      <c r="N50" s="143"/>
      <c r="O50" s="142">
        <v>2110.6357054537716</v>
      </c>
      <c r="P50" s="142">
        <v>-5084.5174250237405</v>
      </c>
      <c r="Q50" s="142">
        <v>-6188.5610654959937</v>
      </c>
      <c r="R50" s="142">
        <v>-5602.7900328590695</v>
      </c>
      <c r="S50" s="142">
        <v>-8835.8352848645445</v>
      </c>
      <c r="T50" s="142">
        <v>-3521.8650428457659</v>
      </c>
      <c r="U50" s="142">
        <v>-3973.9861795453799</v>
      </c>
      <c r="V50" s="142">
        <v>-8438.3003754267575</v>
      </c>
      <c r="W50" s="142">
        <v>3212.9293906326288</v>
      </c>
      <c r="X50" s="145"/>
      <c r="Y50" s="142">
        <v>-5465.6757420101685</v>
      </c>
      <c r="Z50" s="142">
        <v>19584.125468582733</v>
      </c>
      <c r="AA50" s="142">
        <v>96.636983296499324</v>
      </c>
      <c r="AB50" s="142">
        <v>14919.915820225076</v>
      </c>
      <c r="AC50" s="142">
        <v>12186.891237288542</v>
      </c>
      <c r="AD50" s="142">
        <v>9267.2362101337658</v>
      </c>
      <c r="AE50" s="142">
        <v>18750.651490262379</v>
      </c>
      <c r="AF50" s="142">
        <v>-9172.9959887292407</v>
      </c>
      <c r="AG50" s="142">
        <v>43960.962506638367</v>
      </c>
    </row>
    <row r="51" spans="1:33">
      <c r="B51" s="6" t="s">
        <v>41</v>
      </c>
      <c r="C51" s="219"/>
      <c r="D51" s="142">
        <v>0</v>
      </c>
      <c r="E51" s="142">
        <v>0</v>
      </c>
      <c r="F51" s="142">
        <v>0</v>
      </c>
      <c r="G51" s="142">
        <v>0</v>
      </c>
      <c r="H51" s="142">
        <v>0</v>
      </c>
      <c r="I51" s="142">
        <v>0</v>
      </c>
      <c r="J51" s="142">
        <v>0</v>
      </c>
      <c r="K51" s="142">
        <v>0</v>
      </c>
      <c r="L51" s="142">
        <v>0</v>
      </c>
      <c r="M51" s="142">
        <v>0</v>
      </c>
      <c r="N51" s="143"/>
      <c r="O51" s="142">
        <v>0</v>
      </c>
      <c r="P51" s="142">
        <v>0</v>
      </c>
      <c r="Q51" s="142">
        <v>0</v>
      </c>
      <c r="R51" s="142">
        <v>0</v>
      </c>
      <c r="S51" s="142">
        <v>0</v>
      </c>
      <c r="T51" s="142">
        <v>0</v>
      </c>
      <c r="U51" s="142">
        <v>0</v>
      </c>
      <c r="V51" s="142">
        <v>0</v>
      </c>
      <c r="W51" s="142">
        <v>0</v>
      </c>
      <c r="X51" s="145"/>
      <c r="Y51" s="142">
        <v>0</v>
      </c>
      <c r="Z51" s="142">
        <v>0</v>
      </c>
      <c r="AA51" s="142">
        <v>0</v>
      </c>
      <c r="AB51" s="142">
        <v>0</v>
      </c>
      <c r="AC51" s="142">
        <v>0</v>
      </c>
      <c r="AD51" s="142">
        <v>0</v>
      </c>
      <c r="AE51" s="142">
        <v>0</v>
      </c>
      <c r="AF51" s="142">
        <v>0</v>
      </c>
      <c r="AG51" s="142">
        <v>0</v>
      </c>
    </row>
    <row r="52" spans="1:33">
      <c r="B52" s="6" t="s">
        <v>42</v>
      </c>
      <c r="C52" s="219"/>
      <c r="D52" s="142">
        <v>17194.276225997401</v>
      </c>
      <c r="E52" s="142">
        <v>12002.34</v>
      </c>
      <c r="F52" s="142">
        <v>22576.217238000001</v>
      </c>
      <c r="G52" s="142">
        <v>16649.6787282</v>
      </c>
      <c r="H52" s="142">
        <v>23041.2354805</v>
      </c>
      <c r="I52" s="142">
        <v>23769.783541500001</v>
      </c>
      <c r="J52" s="142">
        <v>29870.763654500002</v>
      </c>
      <c r="K52" s="142">
        <v>45231.331725600001</v>
      </c>
      <c r="L52" s="142">
        <v>26053.114834299999</v>
      </c>
      <c r="M52" s="142">
        <v>72869.604649000001</v>
      </c>
      <c r="N52" s="143"/>
      <c r="O52" s="142">
        <v>0</v>
      </c>
      <c r="P52" s="142">
        <v>0</v>
      </c>
      <c r="Q52" s="142">
        <v>0</v>
      </c>
      <c r="R52" s="142">
        <v>0</v>
      </c>
      <c r="S52" s="142">
        <v>0</v>
      </c>
      <c r="T52" s="142">
        <v>0</v>
      </c>
      <c r="U52" s="142">
        <v>0</v>
      </c>
      <c r="V52" s="142">
        <v>0</v>
      </c>
      <c r="W52" s="142">
        <v>0</v>
      </c>
      <c r="X52" s="145"/>
      <c r="Y52" s="142">
        <v>-5191.9362259973996</v>
      </c>
      <c r="Z52" s="142">
        <v>10573.877238000001</v>
      </c>
      <c r="AA52" s="142">
        <v>-5926.5385097999997</v>
      </c>
      <c r="AB52" s="142">
        <v>6391.5567522999991</v>
      </c>
      <c r="AC52" s="142">
        <v>728.54806100000076</v>
      </c>
      <c r="AD52" s="142">
        <v>6100.9801129999996</v>
      </c>
      <c r="AE52" s="142">
        <v>15360.568071099999</v>
      </c>
      <c r="AF52" s="142">
        <v>-19178.216891300002</v>
      </c>
      <c r="AG52" s="142">
        <v>46816.489814699999</v>
      </c>
    </row>
    <row r="53" spans="1:33">
      <c r="B53" s="6" t="s">
        <v>43</v>
      </c>
      <c r="C53" s="219"/>
      <c r="D53" s="142">
        <v>0</v>
      </c>
      <c r="E53" s="142">
        <v>0</v>
      </c>
      <c r="F53" s="142">
        <v>0</v>
      </c>
      <c r="G53" s="142">
        <v>0</v>
      </c>
      <c r="H53" s="142">
        <v>2268.3875179369174</v>
      </c>
      <c r="I53" s="142">
        <v>171.41497162224638</v>
      </c>
      <c r="J53" s="142">
        <v>645.28416617878747</v>
      </c>
      <c r="K53" s="142">
        <v>58.063143418895976</v>
      </c>
      <c r="L53" s="142">
        <v>0</v>
      </c>
      <c r="M53" s="142">
        <v>0</v>
      </c>
      <c r="N53" s="143"/>
      <c r="O53" s="142">
        <v>0</v>
      </c>
      <c r="P53" s="142">
        <v>0</v>
      </c>
      <c r="Q53" s="142">
        <v>0</v>
      </c>
      <c r="R53" s="142">
        <v>0</v>
      </c>
      <c r="S53" s="142">
        <v>0</v>
      </c>
      <c r="T53" s="142">
        <v>0</v>
      </c>
      <c r="U53" s="142">
        <v>0</v>
      </c>
      <c r="V53" s="142">
        <v>0</v>
      </c>
      <c r="W53" s="142">
        <v>0</v>
      </c>
      <c r="X53" s="145"/>
      <c r="Y53" s="142">
        <v>0</v>
      </c>
      <c r="Z53" s="142">
        <v>0</v>
      </c>
      <c r="AA53" s="142">
        <v>0</v>
      </c>
      <c r="AB53" s="142">
        <v>2268.3875179369174</v>
      </c>
      <c r="AC53" s="142">
        <v>-2096.972546314671</v>
      </c>
      <c r="AD53" s="142">
        <v>473.86919455654112</v>
      </c>
      <c r="AE53" s="142">
        <v>-587.22102275989153</v>
      </c>
      <c r="AF53" s="142">
        <v>-58.063143418895976</v>
      </c>
      <c r="AG53" s="142">
        <v>0</v>
      </c>
    </row>
    <row r="54" spans="1:33">
      <c r="B54" s="6" t="s">
        <v>44</v>
      </c>
      <c r="C54" s="219"/>
      <c r="D54" s="142">
        <v>5288.77</v>
      </c>
      <c r="E54" s="142">
        <v>6845</v>
      </c>
      <c r="F54" s="142">
        <v>8092.4799999999987</v>
      </c>
      <c r="G54" s="142">
        <v>9521.6299999999992</v>
      </c>
      <c r="H54" s="142">
        <v>12345.6</v>
      </c>
      <c r="I54" s="142">
        <v>13231.15</v>
      </c>
      <c r="J54" s="142">
        <v>13744.02</v>
      </c>
      <c r="K54" s="142">
        <v>13868.87</v>
      </c>
      <c r="L54" s="142">
        <v>14527.78</v>
      </c>
      <c r="M54" s="142">
        <v>14756.21</v>
      </c>
      <c r="N54" s="143"/>
      <c r="O54" s="142">
        <v>1556.2299999999998</v>
      </c>
      <c r="P54" s="142">
        <v>1203.2290389762597</v>
      </c>
      <c r="Q54" s="142">
        <v>2001.3462835040066</v>
      </c>
      <c r="R54" s="142">
        <v>3016.4873781409265</v>
      </c>
      <c r="S54" s="142">
        <v>1159.9077640265182</v>
      </c>
      <c r="T54" s="142">
        <v>446.14341515426571</v>
      </c>
      <c r="U54" s="142">
        <v>511.34335145462205</v>
      </c>
      <c r="V54" s="142">
        <v>746.80046517021867</v>
      </c>
      <c r="W54" s="142">
        <v>327.20925963262704</v>
      </c>
      <c r="X54" s="145"/>
      <c r="Y54" s="142">
        <v>0</v>
      </c>
      <c r="Z54" s="142">
        <v>44.250961023739066</v>
      </c>
      <c r="AA54" s="142">
        <v>-572.19628350400671</v>
      </c>
      <c r="AB54" s="142">
        <v>-192.51737814092493</v>
      </c>
      <c r="AC54" s="142">
        <v>-274.35776402651885</v>
      </c>
      <c r="AD54" s="142">
        <v>66.726584845735189</v>
      </c>
      <c r="AE54" s="142">
        <v>-386.49335145462135</v>
      </c>
      <c r="AF54" s="142">
        <v>-87.890465170218505</v>
      </c>
      <c r="AG54" s="142">
        <v>-98.779259632629703</v>
      </c>
    </row>
    <row r="55" spans="1:33">
      <c r="B55" s="7" t="s">
        <v>45</v>
      </c>
      <c r="C55" s="219"/>
      <c r="D55" s="142">
        <v>5288.77</v>
      </c>
      <c r="E55" s="142">
        <v>6845</v>
      </c>
      <c r="F55" s="142">
        <v>8092.4799999999987</v>
      </c>
      <c r="G55" s="142">
        <v>9521.6299999999992</v>
      </c>
      <c r="H55" s="142">
        <v>12345.6</v>
      </c>
      <c r="I55" s="142">
        <v>13231.15</v>
      </c>
      <c r="J55" s="142">
        <v>13744.02</v>
      </c>
      <c r="K55" s="142">
        <v>13868.87</v>
      </c>
      <c r="L55" s="142">
        <v>14527.78</v>
      </c>
      <c r="M55" s="142">
        <v>14756.21</v>
      </c>
      <c r="N55" s="143"/>
      <c r="O55" s="142">
        <v>1556.2299999999998</v>
      </c>
      <c r="P55" s="142">
        <v>1203.2290389762597</v>
      </c>
      <c r="Q55" s="142">
        <v>2001.3462835040066</v>
      </c>
      <c r="R55" s="142">
        <v>3016.4873781409265</v>
      </c>
      <c r="S55" s="142">
        <v>1159.9077640265182</v>
      </c>
      <c r="T55" s="142">
        <v>446.14341515426571</v>
      </c>
      <c r="U55" s="142">
        <v>511.34335145462205</v>
      </c>
      <c r="V55" s="142">
        <v>746.80046517021867</v>
      </c>
      <c r="W55" s="142">
        <v>327.20925963262704</v>
      </c>
      <c r="X55" s="145"/>
      <c r="Y55" s="142">
        <v>0</v>
      </c>
      <c r="Z55" s="142">
        <v>44.250961023739066</v>
      </c>
      <c r="AA55" s="142">
        <v>-572.19628350400671</v>
      </c>
      <c r="AB55" s="142">
        <v>-192.51737814092493</v>
      </c>
      <c r="AC55" s="142">
        <v>-274.35776402651885</v>
      </c>
      <c r="AD55" s="142">
        <v>66.726584845735189</v>
      </c>
      <c r="AE55" s="142">
        <v>-386.49335145462135</v>
      </c>
      <c r="AF55" s="142">
        <v>-87.890465170218505</v>
      </c>
      <c r="AG55" s="142">
        <v>-98.779259632629703</v>
      </c>
    </row>
    <row r="56" spans="1:33">
      <c r="B56" s="7" t="s">
        <v>46</v>
      </c>
      <c r="C56" s="219"/>
      <c r="D56" s="142">
        <v>0</v>
      </c>
      <c r="E56" s="142">
        <v>0</v>
      </c>
      <c r="F56" s="142">
        <v>0</v>
      </c>
      <c r="G56" s="142">
        <v>0</v>
      </c>
      <c r="H56" s="142">
        <v>0</v>
      </c>
      <c r="I56" s="142">
        <v>0</v>
      </c>
      <c r="J56" s="142">
        <v>0</v>
      </c>
      <c r="K56" s="142">
        <v>0</v>
      </c>
      <c r="L56" s="142">
        <v>0</v>
      </c>
      <c r="M56" s="142">
        <v>0</v>
      </c>
      <c r="N56" s="143"/>
      <c r="O56" s="142">
        <v>0</v>
      </c>
      <c r="P56" s="142">
        <v>0</v>
      </c>
      <c r="Q56" s="142">
        <v>0</v>
      </c>
      <c r="R56" s="142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0</v>
      </c>
      <c r="X56" s="145"/>
      <c r="Y56" s="142">
        <v>0</v>
      </c>
      <c r="Z56" s="142">
        <v>0</v>
      </c>
      <c r="AA56" s="142">
        <v>0</v>
      </c>
      <c r="AB56" s="142">
        <v>0</v>
      </c>
      <c r="AC56" s="142">
        <v>0</v>
      </c>
      <c r="AD56" s="142">
        <v>0</v>
      </c>
      <c r="AE56" s="142">
        <v>0</v>
      </c>
      <c r="AF56" s="142">
        <v>0</v>
      </c>
      <c r="AG56" s="142">
        <v>0</v>
      </c>
    </row>
    <row r="57" spans="1:33">
      <c r="B57" s="6" t="s">
        <v>317</v>
      </c>
      <c r="C57" s="219"/>
      <c r="D57" s="142">
        <v>0</v>
      </c>
      <c r="E57" s="142">
        <v>0</v>
      </c>
      <c r="F57" s="142">
        <v>0</v>
      </c>
      <c r="G57" s="142">
        <v>0</v>
      </c>
      <c r="H57" s="142">
        <v>0</v>
      </c>
      <c r="I57" s="142">
        <v>0</v>
      </c>
      <c r="J57" s="142">
        <v>0</v>
      </c>
      <c r="K57" s="142">
        <v>0</v>
      </c>
      <c r="L57" s="142">
        <v>0</v>
      </c>
      <c r="M57" s="142">
        <v>0</v>
      </c>
      <c r="N57" s="143"/>
      <c r="O57" s="142">
        <v>0</v>
      </c>
      <c r="P57" s="142">
        <v>0</v>
      </c>
      <c r="Q57" s="142">
        <v>0</v>
      </c>
      <c r="R57" s="142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45"/>
      <c r="Y57" s="142">
        <v>0</v>
      </c>
      <c r="Z57" s="142">
        <v>0</v>
      </c>
      <c r="AA57" s="142">
        <v>0</v>
      </c>
      <c r="AB57" s="142">
        <v>0</v>
      </c>
      <c r="AC57" s="142">
        <v>0</v>
      </c>
      <c r="AD57" s="142">
        <v>0</v>
      </c>
      <c r="AE57" s="142">
        <v>0</v>
      </c>
      <c r="AF57" s="142">
        <v>0</v>
      </c>
      <c r="AG57" s="142">
        <v>0</v>
      </c>
    </row>
    <row r="58" spans="1:33">
      <c r="B58" s="6" t="s">
        <v>108</v>
      </c>
      <c r="C58" s="219"/>
      <c r="D58" s="142">
        <v>7617.22</v>
      </c>
      <c r="E58" s="142">
        <v>7897.8861894410002</v>
      </c>
      <c r="F58" s="142">
        <v>10576.136994999999</v>
      </c>
      <c r="G58" s="142">
        <v>8981.6014226004991</v>
      </c>
      <c r="H58" s="142">
        <v>6814.8129397295834</v>
      </c>
      <c r="I58" s="142">
        <v>10648.743377468258</v>
      </c>
      <c r="J58" s="142">
        <v>9306.3952371997129</v>
      </c>
      <c r="K58" s="142">
        <v>9184.863499576606</v>
      </c>
      <c r="L58" s="142">
        <v>10150.937170139501</v>
      </c>
      <c r="M58" s="142">
        <v>10279.9092527105</v>
      </c>
      <c r="N58" s="143"/>
      <c r="O58" s="142">
        <v>554.4057054537717</v>
      </c>
      <c r="P58" s="142">
        <v>-6287.7464639999998</v>
      </c>
      <c r="Q58" s="142">
        <v>-8189.907349000001</v>
      </c>
      <c r="R58" s="142">
        <v>-8619.2774109999955</v>
      </c>
      <c r="S58" s="142">
        <v>-9995.7430488910632</v>
      </c>
      <c r="T58" s="142">
        <v>-3968.0084580000312</v>
      </c>
      <c r="U58" s="142">
        <v>-4485.3295310000021</v>
      </c>
      <c r="V58" s="142">
        <v>-9185.1008405969769</v>
      </c>
      <c r="W58" s="142">
        <v>2885.7201310000023</v>
      </c>
      <c r="X58" s="145"/>
      <c r="Y58" s="142">
        <v>-273.73951601277184</v>
      </c>
      <c r="Z58" s="142">
        <v>8965.9972695589986</v>
      </c>
      <c r="AA58" s="142">
        <v>6595.3717766005011</v>
      </c>
      <c r="AB58" s="142">
        <v>6452.4889281290798</v>
      </c>
      <c r="AC58" s="142">
        <v>13829.673486629736</v>
      </c>
      <c r="AD58" s="142">
        <v>2625.6603177314873</v>
      </c>
      <c r="AE58" s="142">
        <v>4363.7977933768952</v>
      </c>
      <c r="AF58" s="142">
        <v>10151.174511159872</v>
      </c>
      <c r="AG58" s="142">
        <v>-2756.7480484290031</v>
      </c>
    </row>
    <row r="59" spans="1:33">
      <c r="B59" s="6" t="s">
        <v>48</v>
      </c>
      <c r="C59" s="219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3"/>
      <c r="O59" s="142">
        <v>0</v>
      </c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45"/>
      <c r="Y59" s="142">
        <v>0</v>
      </c>
      <c r="Z59" s="142">
        <v>0</v>
      </c>
      <c r="AA59" s="142">
        <v>0</v>
      </c>
      <c r="AB59" s="142">
        <v>0</v>
      </c>
      <c r="AC59" s="142">
        <v>0</v>
      </c>
      <c r="AD59" s="142">
        <v>0</v>
      </c>
      <c r="AE59" s="142">
        <v>0</v>
      </c>
      <c r="AF59" s="142">
        <v>0</v>
      </c>
      <c r="AG59" s="142">
        <v>0</v>
      </c>
    </row>
    <row r="60" spans="1:33">
      <c r="B60" s="6" t="s">
        <v>325</v>
      </c>
      <c r="C60" s="219"/>
      <c r="D60" s="142"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3"/>
      <c r="O60" s="142">
        <v>0</v>
      </c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45"/>
      <c r="Y60" s="142">
        <v>0</v>
      </c>
      <c r="Z60" s="142">
        <v>0</v>
      </c>
      <c r="AA60" s="142">
        <v>0</v>
      </c>
      <c r="AB60" s="142">
        <v>0</v>
      </c>
      <c r="AC60" s="142">
        <v>0</v>
      </c>
      <c r="AD60" s="142">
        <v>0</v>
      </c>
      <c r="AE60" s="142">
        <v>0</v>
      </c>
      <c r="AF60" s="142">
        <v>0</v>
      </c>
      <c r="AG60" s="142">
        <v>0</v>
      </c>
    </row>
    <row r="61" spans="1:33">
      <c r="B61" s="8" t="s">
        <v>101</v>
      </c>
      <c r="C61" s="219"/>
      <c r="D61" s="142">
        <v>0</v>
      </c>
      <c r="E61" s="142">
        <v>0</v>
      </c>
      <c r="F61" s="142">
        <v>0</v>
      </c>
      <c r="G61" s="142">
        <v>0</v>
      </c>
      <c r="H61" s="142">
        <v>0</v>
      </c>
      <c r="I61" s="142">
        <v>0</v>
      </c>
      <c r="J61" s="142">
        <v>0</v>
      </c>
      <c r="K61" s="142">
        <v>0</v>
      </c>
      <c r="L61" s="142">
        <v>0</v>
      </c>
      <c r="M61" s="142">
        <v>0</v>
      </c>
      <c r="N61" s="143"/>
      <c r="O61" s="142">
        <v>0</v>
      </c>
      <c r="P61" s="142">
        <v>0</v>
      </c>
      <c r="Q61" s="142">
        <v>0</v>
      </c>
      <c r="R61" s="142">
        <v>0</v>
      </c>
      <c r="S61" s="142">
        <v>0</v>
      </c>
      <c r="T61" s="142">
        <v>0</v>
      </c>
      <c r="U61" s="142">
        <v>0</v>
      </c>
      <c r="V61" s="142">
        <v>0</v>
      </c>
      <c r="W61" s="142">
        <v>0</v>
      </c>
      <c r="X61" s="145"/>
      <c r="Y61" s="142">
        <v>0</v>
      </c>
      <c r="Z61" s="142">
        <v>0</v>
      </c>
      <c r="AA61" s="142">
        <v>0</v>
      </c>
      <c r="AB61" s="142">
        <v>0</v>
      </c>
      <c r="AC61" s="142">
        <v>0</v>
      </c>
      <c r="AD61" s="142">
        <v>0</v>
      </c>
      <c r="AE61" s="142">
        <v>0</v>
      </c>
      <c r="AF61" s="142">
        <v>0</v>
      </c>
      <c r="AG61" s="142">
        <v>0</v>
      </c>
    </row>
    <row r="62" spans="1:33" s="45" customFormat="1">
      <c r="A62" s="38"/>
      <c r="B62" s="29" t="s">
        <v>10</v>
      </c>
      <c r="C62" s="209" t="s">
        <v>298</v>
      </c>
      <c r="D62" s="139">
        <v>420197.95999999996</v>
      </c>
      <c r="E62" s="139">
        <v>468348.57050499995</v>
      </c>
      <c r="F62" s="139">
        <v>551995.68313000002</v>
      </c>
      <c r="G62" s="139">
        <v>578792.92313203949</v>
      </c>
      <c r="H62" s="139">
        <v>652763.68592823565</v>
      </c>
      <c r="I62" s="139">
        <v>653323.21</v>
      </c>
      <c r="J62" s="139">
        <v>688084.57000000007</v>
      </c>
      <c r="K62" s="139">
        <v>773044.34858266753</v>
      </c>
      <c r="L62" s="139">
        <v>895710.93895049288</v>
      </c>
      <c r="M62" s="139">
        <v>918384.31795446412</v>
      </c>
      <c r="N62" s="146"/>
      <c r="O62" s="139">
        <v>43552.109952970335</v>
      </c>
      <c r="P62" s="139">
        <v>58283.113171951052</v>
      </c>
      <c r="Q62" s="139">
        <v>24583.565025719803</v>
      </c>
      <c r="R62" s="139">
        <v>61856.985838373941</v>
      </c>
      <c r="S62" s="139">
        <v>45419.746319488135</v>
      </c>
      <c r="T62" s="139">
        <v>59241.379364572116</v>
      </c>
      <c r="U62" s="139">
        <v>89747.977984843776</v>
      </c>
      <c r="V62" s="139">
        <v>85940.43650746817</v>
      </c>
      <c r="W62" s="139">
        <v>100538.92334055147</v>
      </c>
      <c r="X62" s="141"/>
      <c r="Y62" s="139">
        <v>4598.5005520296509</v>
      </c>
      <c r="Z62" s="139">
        <v>25363.999453048997</v>
      </c>
      <c r="AA62" s="139">
        <v>2213.6749763197031</v>
      </c>
      <c r="AB62" s="139">
        <v>12113.7769578222</v>
      </c>
      <c r="AC62" s="139">
        <v>-44860.222247723766</v>
      </c>
      <c r="AD62" s="139">
        <v>-24480.019364572057</v>
      </c>
      <c r="AE62" s="139">
        <v>-4788.1994021762694</v>
      </c>
      <c r="AF62" s="139">
        <v>36726.153860357139</v>
      </c>
      <c r="AG62" s="139">
        <v>-77865.544336580235</v>
      </c>
    </row>
    <row r="63" spans="1:33" s="45" customFormat="1">
      <c r="A63" s="38"/>
      <c r="B63" s="31" t="s">
        <v>26</v>
      </c>
      <c r="C63" s="209" t="s">
        <v>299</v>
      </c>
      <c r="D63" s="139">
        <v>420197.95999999996</v>
      </c>
      <c r="E63" s="139">
        <v>468348.57050499995</v>
      </c>
      <c r="F63" s="139">
        <v>551995.68313000002</v>
      </c>
      <c r="G63" s="139">
        <v>578792.92313203949</v>
      </c>
      <c r="H63" s="139">
        <v>652763.68592823565</v>
      </c>
      <c r="I63" s="139">
        <v>653323.21</v>
      </c>
      <c r="J63" s="139">
        <v>688084.57000000007</v>
      </c>
      <c r="K63" s="139">
        <v>773044.34858266753</v>
      </c>
      <c r="L63" s="139">
        <v>895710.93895049288</v>
      </c>
      <c r="M63" s="139">
        <v>918384.31795446412</v>
      </c>
      <c r="N63" s="146"/>
      <c r="O63" s="139">
        <v>43552.109952970335</v>
      </c>
      <c r="P63" s="139">
        <v>58283.113171951052</v>
      </c>
      <c r="Q63" s="139">
        <v>24583.565025719803</v>
      </c>
      <c r="R63" s="139">
        <v>61856.985838373941</v>
      </c>
      <c r="S63" s="139">
        <v>45419.746319488135</v>
      </c>
      <c r="T63" s="139">
        <v>59241.379364572116</v>
      </c>
      <c r="U63" s="139">
        <v>89747.977984843776</v>
      </c>
      <c r="V63" s="139">
        <v>85940.43650746817</v>
      </c>
      <c r="W63" s="139">
        <v>100538.92334055147</v>
      </c>
      <c r="X63" s="141"/>
      <c r="Y63" s="139">
        <v>4598.5005520296509</v>
      </c>
      <c r="Z63" s="139">
        <v>25363.999453048997</v>
      </c>
      <c r="AA63" s="139">
        <v>2213.6749763197031</v>
      </c>
      <c r="AB63" s="139">
        <v>12113.7769578222</v>
      </c>
      <c r="AC63" s="139">
        <v>-44860.222247723766</v>
      </c>
      <c r="AD63" s="139">
        <v>-24480.019364572057</v>
      </c>
      <c r="AE63" s="139">
        <v>-4788.1994021762694</v>
      </c>
      <c r="AF63" s="139">
        <v>36726.153860357139</v>
      </c>
      <c r="AG63" s="139">
        <v>-77865.544336580235</v>
      </c>
    </row>
    <row r="64" spans="1:33">
      <c r="B64" s="208" t="s">
        <v>40</v>
      </c>
      <c r="C64" s="219"/>
      <c r="D64" s="142">
        <v>420197.95999999996</v>
      </c>
      <c r="E64" s="142">
        <v>468348.57050499995</v>
      </c>
      <c r="F64" s="142">
        <v>551995.68313000002</v>
      </c>
      <c r="G64" s="142">
        <v>578792.92313203949</v>
      </c>
      <c r="H64" s="142">
        <v>652763.68592823565</v>
      </c>
      <c r="I64" s="142">
        <v>653323.21</v>
      </c>
      <c r="J64" s="142">
        <v>688084.57000000007</v>
      </c>
      <c r="K64" s="142">
        <v>773044.34858266753</v>
      </c>
      <c r="L64" s="142">
        <v>895710.93895049288</v>
      </c>
      <c r="M64" s="142">
        <v>918384.31795446412</v>
      </c>
      <c r="N64" s="143"/>
      <c r="O64" s="142">
        <v>43552.109952970335</v>
      </c>
      <c r="P64" s="142">
        <v>58283.113171951052</v>
      </c>
      <c r="Q64" s="142">
        <v>24583.565025719803</v>
      </c>
      <c r="R64" s="142">
        <v>61856.985838373941</v>
      </c>
      <c r="S64" s="142">
        <v>45419.746319488135</v>
      </c>
      <c r="T64" s="142">
        <v>59241.379364572116</v>
      </c>
      <c r="U64" s="142">
        <v>89747.977984843776</v>
      </c>
      <c r="V64" s="142">
        <v>85940.43650746817</v>
      </c>
      <c r="W64" s="142">
        <v>100538.92334055147</v>
      </c>
      <c r="X64" s="145"/>
      <c r="Y64" s="142">
        <v>4598.5005520296509</v>
      </c>
      <c r="Z64" s="142">
        <v>25363.999453048997</v>
      </c>
      <c r="AA64" s="142">
        <v>2213.6749763197031</v>
      </c>
      <c r="AB64" s="142">
        <v>12113.7769578222</v>
      </c>
      <c r="AC64" s="142">
        <v>-44860.222247723766</v>
      </c>
      <c r="AD64" s="142">
        <v>-24480.019364572057</v>
      </c>
      <c r="AE64" s="142">
        <v>-4788.1994021762694</v>
      </c>
      <c r="AF64" s="142">
        <v>36726.153860357139</v>
      </c>
      <c r="AG64" s="142">
        <v>-77865.544336580235</v>
      </c>
    </row>
    <row r="65" spans="1:33">
      <c r="B65" s="6" t="s">
        <v>41</v>
      </c>
      <c r="C65" s="219"/>
      <c r="D65" s="142">
        <v>0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142">
        <v>0</v>
      </c>
      <c r="K65" s="142">
        <v>0</v>
      </c>
      <c r="L65" s="142">
        <v>0</v>
      </c>
      <c r="M65" s="142">
        <v>0</v>
      </c>
      <c r="N65" s="143"/>
      <c r="O65" s="142">
        <v>0</v>
      </c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45"/>
      <c r="Y65" s="142">
        <v>0</v>
      </c>
      <c r="Z65" s="142">
        <v>0</v>
      </c>
      <c r="AA65" s="142">
        <v>0</v>
      </c>
      <c r="AB65" s="142">
        <v>0</v>
      </c>
      <c r="AC65" s="142">
        <v>0</v>
      </c>
      <c r="AD65" s="142">
        <v>0</v>
      </c>
      <c r="AE65" s="142">
        <v>0</v>
      </c>
      <c r="AF65" s="142">
        <v>0</v>
      </c>
      <c r="AG65" s="142">
        <v>0</v>
      </c>
    </row>
    <row r="66" spans="1:33">
      <c r="B66" s="6" t="s">
        <v>42</v>
      </c>
      <c r="C66" s="219"/>
      <c r="D66" s="142">
        <v>2307</v>
      </c>
      <c r="E66" s="142">
        <v>2153</v>
      </c>
      <c r="F66" s="142">
        <v>2007</v>
      </c>
      <c r="G66" s="142">
        <v>2054</v>
      </c>
      <c r="H66" s="142">
        <v>1750.3330901799995</v>
      </c>
      <c r="I66" s="142">
        <v>1453.7548772031002</v>
      </c>
      <c r="J66" s="142">
        <v>1128.7147926376999</v>
      </c>
      <c r="K66" s="142">
        <v>1312.9154176029003</v>
      </c>
      <c r="L66" s="142">
        <v>1135.7472547145001</v>
      </c>
      <c r="M66" s="142">
        <v>1138.6107397059</v>
      </c>
      <c r="N66" s="143"/>
      <c r="O66" s="142">
        <v>0</v>
      </c>
      <c r="P66" s="142">
        <v>0</v>
      </c>
      <c r="Q66" s="142">
        <v>0</v>
      </c>
      <c r="R66" s="142">
        <v>0</v>
      </c>
      <c r="S66" s="142">
        <v>0</v>
      </c>
      <c r="T66" s="142">
        <v>0</v>
      </c>
      <c r="U66" s="142">
        <v>0</v>
      </c>
      <c r="V66" s="142">
        <v>0</v>
      </c>
      <c r="W66" s="142">
        <v>0</v>
      </c>
      <c r="X66" s="145"/>
      <c r="Y66" s="142">
        <v>-153.99999999999991</v>
      </c>
      <c r="Z66" s="142">
        <v>-146.00000000000009</v>
      </c>
      <c r="AA66" s="142">
        <v>46.999999999999886</v>
      </c>
      <c r="AB66" s="142">
        <v>-303.66690982000046</v>
      </c>
      <c r="AC66" s="142">
        <v>-296.57821297689929</v>
      </c>
      <c r="AD66" s="142">
        <v>-325.04008456540026</v>
      </c>
      <c r="AE66" s="142">
        <v>184.20062496520035</v>
      </c>
      <c r="AF66" s="142">
        <v>-177.16816288840019</v>
      </c>
      <c r="AG66" s="142">
        <v>2.8634849913999005</v>
      </c>
    </row>
    <row r="67" spans="1:33">
      <c r="B67" s="6" t="s">
        <v>43</v>
      </c>
      <c r="C67" s="219"/>
      <c r="D67" s="142">
        <v>0</v>
      </c>
      <c r="E67" s="142">
        <v>0</v>
      </c>
      <c r="F67" s="142">
        <v>0</v>
      </c>
      <c r="G67" s="142">
        <v>0</v>
      </c>
      <c r="H67" s="142">
        <v>737.38577513483176</v>
      </c>
      <c r="I67" s="142">
        <v>1176.2651628873618</v>
      </c>
      <c r="J67" s="142">
        <v>2104.4330124623689</v>
      </c>
      <c r="K67" s="142">
        <v>288.00278777491695</v>
      </c>
      <c r="L67" s="142">
        <v>29.330862154850877</v>
      </c>
      <c r="M67" s="142">
        <v>390.1715691856088</v>
      </c>
      <c r="N67" s="143"/>
      <c r="O67" s="142">
        <v>0</v>
      </c>
      <c r="P67" s="142">
        <v>0</v>
      </c>
      <c r="Q67" s="142">
        <v>0</v>
      </c>
      <c r="R67" s="142">
        <v>0</v>
      </c>
      <c r="S67" s="142">
        <v>0</v>
      </c>
      <c r="T67" s="142">
        <v>0</v>
      </c>
      <c r="U67" s="142">
        <v>0</v>
      </c>
      <c r="V67" s="142">
        <v>0</v>
      </c>
      <c r="W67" s="142">
        <v>0</v>
      </c>
      <c r="X67" s="145"/>
      <c r="Y67" s="142">
        <v>0</v>
      </c>
      <c r="Z67" s="142">
        <v>0</v>
      </c>
      <c r="AA67" s="142">
        <v>0</v>
      </c>
      <c r="AB67" s="142">
        <v>737.38577513483176</v>
      </c>
      <c r="AC67" s="142">
        <v>438.87938775253002</v>
      </c>
      <c r="AD67" s="142">
        <v>928.16784957500693</v>
      </c>
      <c r="AE67" s="142">
        <v>-1816.430224687452</v>
      </c>
      <c r="AF67" s="142">
        <v>-258.67192562006608</v>
      </c>
      <c r="AG67" s="142">
        <v>360.84070703075793</v>
      </c>
    </row>
    <row r="68" spans="1:33">
      <c r="B68" s="6" t="s">
        <v>44</v>
      </c>
      <c r="C68" s="219"/>
      <c r="D68" s="142">
        <v>0</v>
      </c>
      <c r="E68" s="142">
        <v>0</v>
      </c>
      <c r="F68" s="142">
        <v>0</v>
      </c>
      <c r="G68" s="142">
        <v>0</v>
      </c>
      <c r="H68" s="142">
        <v>0</v>
      </c>
      <c r="I68" s="142">
        <v>0</v>
      </c>
      <c r="J68" s="142">
        <v>0</v>
      </c>
      <c r="K68" s="142">
        <v>0</v>
      </c>
      <c r="L68" s="142">
        <v>0</v>
      </c>
      <c r="M68" s="142">
        <v>0</v>
      </c>
      <c r="N68" s="143"/>
      <c r="O68" s="142">
        <v>0</v>
      </c>
      <c r="P68" s="142">
        <v>0</v>
      </c>
      <c r="Q68" s="142">
        <v>0</v>
      </c>
      <c r="R68" s="142">
        <v>0</v>
      </c>
      <c r="S68" s="142">
        <v>0</v>
      </c>
      <c r="T68" s="142">
        <v>0</v>
      </c>
      <c r="U68" s="142">
        <v>0</v>
      </c>
      <c r="V68" s="142">
        <v>0</v>
      </c>
      <c r="W68" s="142">
        <v>0</v>
      </c>
      <c r="X68" s="145"/>
      <c r="Y68" s="142">
        <v>0</v>
      </c>
      <c r="Z68" s="142">
        <v>0</v>
      </c>
      <c r="AA68" s="142">
        <v>0</v>
      </c>
      <c r="AB68" s="142">
        <v>0</v>
      </c>
      <c r="AC68" s="142">
        <v>0</v>
      </c>
      <c r="AD68" s="142">
        <v>0</v>
      </c>
      <c r="AE68" s="142">
        <v>0</v>
      </c>
      <c r="AF68" s="142">
        <v>0</v>
      </c>
      <c r="AG68" s="142">
        <v>0</v>
      </c>
    </row>
    <row r="69" spans="1:33">
      <c r="B69" s="7" t="s">
        <v>45</v>
      </c>
      <c r="C69" s="219"/>
      <c r="D69" s="142">
        <v>0</v>
      </c>
      <c r="E69" s="142">
        <v>0</v>
      </c>
      <c r="F69" s="142">
        <v>0</v>
      </c>
      <c r="G69" s="142">
        <v>0</v>
      </c>
      <c r="H69" s="142">
        <v>0</v>
      </c>
      <c r="I69" s="142">
        <v>0</v>
      </c>
      <c r="J69" s="142">
        <v>0</v>
      </c>
      <c r="K69" s="142">
        <v>0</v>
      </c>
      <c r="L69" s="142">
        <v>0</v>
      </c>
      <c r="M69" s="142">
        <v>0</v>
      </c>
      <c r="N69" s="143"/>
      <c r="O69" s="142">
        <v>0</v>
      </c>
      <c r="P69" s="142">
        <v>0</v>
      </c>
      <c r="Q69" s="142">
        <v>0</v>
      </c>
      <c r="R69" s="142">
        <v>0</v>
      </c>
      <c r="S69" s="142">
        <v>0</v>
      </c>
      <c r="T69" s="142">
        <v>0</v>
      </c>
      <c r="U69" s="142">
        <v>0</v>
      </c>
      <c r="V69" s="142">
        <v>0</v>
      </c>
      <c r="W69" s="142">
        <v>0</v>
      </c>
      <c r="X69" s="145"/>
      <c r="Y69" s="142">
        <v>0</v>
      </c>
      <c r="Z69" s="142">
        <v>0</v>
      </c>
      <c r="AA69" s="142">
        <v>0</v>
      </c>
      <c r="AB69" s="142">
        <v>0</v>
      </c>
      <c r="AC69" s="142">
        <v>0</v>
      </c>
      <c r="AD69" s="142">
        <v>0</v>
      </c>
      <c r="AE69" s="142">
        <v>0</v>
      </c>
      <c r="AF69" s="142">
        <v>0</v>
      </c>
      <c r="AG69" s="142">
        <v>0</v>
      </c>
    </row>
    <row r="70" spans="1:33">
      <c r="B70" s="7" t="s">
        <v>46</v>
      </c>
      <c r="C70" s="219"/>
      <c r="D70" s="142">
        <v>0</v>
      </c>
      <c r="E70" s="142">
        <v>0</v>
      </c>
      <c r="F70" s="142">
        <v>0</v>
      </c>
      <c r="G70" s="142">
        <v>0</v>
      </c>
      <c r="H70" s="142">
        <v>0</v>
      </c>
      <c r="I70" s="142">
        <v>0</v>
      </c>
      <c r="J70" s="142">
        <v>0</v>
      </c>
      <c r="K70" s="142">
        <v>0</v>
      </c>
      <c r="L70" s="142">
        <v>0</v>
      </c>
      <c r="M70" s="142">
        <v>0</v>
      </c>
      <c r="N70" s="143"/>
      <c r="O70" s="142">
        <v>0</v>
      </c>
      <c r="P70" s="142">
        <v>0</v>
      </c>
      <c r="Q70" s="142">
        <v>0</v>
      </c>
      <c r="R70" s="142">
        <v>0</v>
      </c>
      <c r="S70" s="142">
        <v>0</v>
      </c>
      <c r="T70" s="142">
        <v>0</v>
      </c>
      <c r="U70" s="142">
        <v>0</v>
      </c>
      <c r="V70" s="142">
        <v>0</v>
      </c>
      <c r="W70" s="142">
        <v>0</v>
      </c>
      <c r="X70" s="145"/>
      <c r="Y70" s="142">
        <v>0</v>
      </c>
      <c r="Z70" s="142">
        <v>0</v>
      </c>
      <c r="AA70" s="142">
        <v>0</v>
      </c>
      <c r="AB70" s="142">
        <v>0</v>
      </c>
      <c r="AC70" s="142">
        <v>0</v>
      </c>
      <c r="AD70" s="142">
        <v>0</v>
      </c>
      <c r="AE70" s="142">
        <v>0</v>
      </c>
      <c r="AF70" s="142">
        <v>0</v>
      </c>
      <c r="AG70" s="142">
        <v>0</v>
      </c>
    </row>
    <row r="71" spans="1:33">
      <c r="B71" s="6" t="s">
        <v>317</v>
      </c>
      <c r="C71" s="219"/>
      <c r="D71" s="142">
        <v>0</v>
      </c>
      <c r="E71" s="142">
        <v>0</v>
      </c>
      <c r="F71" s="142">
        <v>0</v>
      </c>
      <c r="G71" s="142">
        <v>0</v>
      </c>
      <c r="H71" s="142">
        <v>0</v>
      </c>
      <c r="I71" s="142">
        <v>0</v>
      </c>
      <c r="J71" s="142">
        <v>0</v>
      </c>
      <c r="K71" s="142">
        <v>0</v>
      </c>
      <c r="L71" s="142">
        <v>0</v>
      </c>
      <c r="M71" s="142">
        <v>0</v>
      </c>
      <c r="N71" s="143"/>
      <c r="O71" s="142">
        <v>0</v>
      </c>
      <c r="P71" s="142">
        <v>0</v>
      </c>
      <c r="Q71" s="142">
        <v>0</v>
      </c>
      <c r="R71" s="142">
        <v>0</v>
      </c>
      <c r="S71" s="142">
        <v>0</v>
      </c>
      <c r="T71" s="142">
        <v>0</v>
      </c>
      <c r="U71" s="142">
        <v>0</v>
      </c>
      <c r="V71" s="142">
        <v>0</v>
      </c>
      <c r="W71" s="142">
        <v>0</v>
      </c>
      <c r="X71" s="145"/>
      <c r="Y71" s="142">
        <v>0</v>
      </c>
      <c r="Z71" s="142">
        <v>0</v>
      </c>
      <c r="AA71" s="142">
        <v>0</v>
      </c>
      <c r="AB71" s="142">
        <v>0</v>
      </c>
      <c r="AC71" s="142">
        <v>0</v>
      </c>
      <c r="AD71" s="142">
        <v>0</v>
      </c>
      <c r="AE71" s="142">
        <v>0</v>
      </c>
      <c r="AF71" s="142">
        <v>0</v>
      </c>
      <c r="AG71" s="142">
        <v>0</v>
      </c>
    </row>
    <row r="72" spans="1:33">
      <c r="B72" s="6" t="s">
        <v>108</v>
      </c>
      <c r="C72" s="219"/>
      <c r="D72" s="142">
        <v>417890.96</v>
      </c>
      <c r="E72" s="142">
        <v>466195.57050499995</v>
      </c>
      <c r="F72" s="142">
        <v>549988.68313000002</v>
      </c>
      <c r="G72" s="142">
        <v>576738.92313203949</v>
      </c>
      <c r="H72" s="142">
        <v>650275.9670629208</v>
      </c>
      <c r="I72" s="142">
        <v>650693.18995990953</v>
      </c>
      <c r="J72" s="142">
        <v>684851.42219489999</v>
      </c>
      <c r="K72" s="142">
        <v>771443.43037728977</v>
      </c>
      <c r="L72" s="142">
        <v>894545.86083362356</v>
      </c>
      <c r="M72" s="142">
        <v>916855.5356455727</v>
      </c>
      <c r="N72" s="143"/>
      <c r="O72" s="142">
        <v>43552.109952970335</v>
      </c>
      <c r="P72" s="142">
        <v>58283.113171951052</v>
      </c>
      <c r="Q72" s="142">
        <v>24583.565025719803</v>
      </c>
      <c r="R72" s="142">
        <v>61856.985838373941</v>
      </c>
      <c r="S72" s="142">
        <v>45419.746319488135</v>
      </c>
      <c r="T72" s="142">
        <v>59241.379364572116</v>
      </c>
      <c r="U72" s="142">
        <v>89747.977984843776</v>
      </c>
      <c r="V72" s="142">
        <v>85940.43650746817</v>
      </c>
      <c r="W72" s="142">
        <v>100538.92334055147</v>
      </c>
      <c r="X72" s="145"/>
      <c r="Y72" s="142">
        <v>4752.5005520296472</v>
      </c>
      <c r="Z72" s="142">
        <v>25509.999453049</v>
      </c>
      <c r="AA72" s="142">
        <v>2166.6749763196776</v>
      </c>
      <c r="AB72" s="142">
        <v>11680.058092507341</v>
      </c>
      <c r="AC72" s="142">
        <v>-45002.523422499406</v>
      </c>
      <c r="AD72" s="142">
        <v>-25083.147129581652</v>
      </c>
      <c r="AE72" s="142">
        <v>-3155.9698024540012</v>
      </c>
      <c r="AF72" s="142">
        <v>37161.993948865624</v>
      </c>
      <c r="AG72" s="142">
        <v>-78229.248528602358</v>
      </c>
    </row>
    <row r="73" spans="1:33">
      <c r="B73" s="6" t="s">
        <v>48</v>
      </c>
      <c r="C73" s="219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3"/>
      <c r="O73" s="142">
        <v>0</v>
      </c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45"/>
      <c r="Y73" s="142">
        <v>0</v>
      </c>
      <c r="Z73" s="142">
        <v>0</v>
      </c>
      <c r="AA73" s="142">
        <v>0</v>
      </c>
      <c r="AB73" s="142">
        <v>0</v>
      </c>
      <c r="AC73" s="142">
        <v>0</v>
      </c>
      <c r="AD73" s="142">
        <v>0</v>
      </c>
      <c r="AE73" s="142">
        <v>0</v>
      </c>
      <c r="AF73" s="142">
        <v>0</v>
      </c>
      <c r="AG73" s="142">
        <v>0</v>
      </c>
    </row>
    <row r="74" spans="1:33">
      <c r="B74" s="6" t="s">
        <v>325</v>
      </c>
      <c r="C74" s="219"/>
      <c r="D74" s="142">
        <v>0</v>
      </c>
      <c r="E74" s="142">
        <v>0</v>
      </c>
      <c r="F74" s="142">
        <v>0</v>
      </c>
      <c r="G74" s="142">
        <v>0</v>
      </c>
      <c r="H74" s="142">
        <v>0</v>
      </c>
      <c r="I74" s="142">
        <v>0</v>
      </c>
      <c r="J74" s="142">
        <v>0</v>
      </c>
      <c r="K74" s="142">
        <v>0</v>
      </c>
      <c r="L74" s="142">
        <v>0</v>
      </c>
      <c r="M74" s="142">
        <v>0</v>
      </c>
      <c r="N74" s="143"/>
      <c r="O74" s="142">
        <v>0</v>
      </c>
      <c r="P74" s="142">
        <v>0</v>
      </c>
      <c r="Q74" s="142">
        <v>0</v>
      </c>
      <c r="R74" s="142">
        <v>0</v>
      </c>
      <c r="S74" s="142">
        <v>0</v>
      </c>
      <c r="T74" s="142">
        <v>0</v>
      </c>
      <c r="U74" s="142">
        <v>0</v>
      </c>
      <c r="V74" s="142">
        <v>0</v>
      </c>
      <c r="W74" s="142">
        <v>0</v>
      </c>
      <c r="X74" s="145"/>
      <c r="Y74" s="142">
        <v>0</v>
      </c>
      <c r="Z74" s="142">
        <v>0</v>
      </c>
      <c r="AA74" s="142">
        <v>0</v>
      </c>
      <c r="AB74" s="142">
        <v>0</v>
      </c>
      <c r="AC74" s="142">
        <v>0</v>
      </c>
      <c r="AD74" s="142">
        <v>0</v>
      </c>
      <c r="AE74" s="142">
        <v>0</v>
      </c>
      <c r="AF74" s="142">
        <v>0</v>
      </c>
      <c r="AG74" s="142">
        <v>0</v>
      </c>
    </row>
    <row r="75" spans="1:33">
      <c r="B75" s="8" t="s">
        <v>101</v>
      </c>
      <c r="C75" s="219"/>
      <c r="D75" s="142">
        <v>0</v>
      </c>
      <c r="E75" s="142">
        <v>0</v>
      </c>
      <c r="F75" s="142">
        <v>0</v>
      </c>
      <c r="G75" s="142">
        <v>0</v>
      </c>
      <c r="H75" s="142">
        <v>0</v>
      </c>
      <c r="I75" s="142">
        <v>0</v>
      </c>
      <c r="J75" s="142">
        <v>0</v>
      </c>
      <c r="K75" s="142">
        <v>0</v>
      </c>
      <c r="L75" s="142">
        <v>0</v>
      </c>
      <c r="M75" s="142">
        <v>0</v>
      </c>
      <c r="N75" s="143"/>
      <c r="O75" s="142">
        <v>0</v>
      </c>
      <c r="P75" s="142">
        <v>0</v>
      </c>
      <c r="Q75" s="142">
        <v>0</v>
      </c>
      <c r="R75" s="142">
        <v>0</v>
      </c>
      <c r="S75" s="142">
        <v>0</v>
      </c>
      <c r="T75" s="142">
        <v>0</v>
      </c>
      <c r="U75" s="142">
        <v>0</v>
      </c>
      <c r="V75" s="142">
        <v>0</v>
      </c>
      <c r="W75" s="142">
        <v>0</v>
      </c>
      <c r="X75" s="145"/>
      <c r="Y75" s="142">
        <v>0</v>
      </c>
      <c r="Z75" s="142">
        <v>0</v>
      </c>
      <c r="AA75" s="142">
        <v>0</v>
      </c>
      <c r="AB75" s="142">
        <v>0</v>
      </c>
      <c r="AC75" s="142">
        <v>0</v>
      </c>
      <c r="AD75" s="142">
        <v>0</v>
      </c>
      <c r="AE75" s="142">
        <v>0</v>
      </c>
      <c r="AF75" s="142">
        <v>0</v>
      </c>
      <c r="AG75" s="142">
        <v>0</v>
      </c>
    </row>
    <row r="76" spans="1:33" s="45" customFormat="1">
      <c r="A76" s="38"/>
      <c r="B76" s="31" t="s">
        <v>11</v>
      </c>
      <c r="C76" s="209" t="s">
        <v>300</v>
      </c>
      <c r="D76" s="139">
        <v>0</v>
      </c>
      <c r="E76" s="139">
        <v>0</v>
      </c>
      <c r="F76" s="139">
        <v>0</v>
      </c>
      <c r="G76" s="139">
        <v>0</v>
      </c>
      <c r="H76" s="139">
        <v>0</v>
      </c>
      <c r="I76" s="139">
        <v>0</v>
      </c>
      <c r="J76" s="139">
        <v>0</v>
      </c>
      <c r="K76" s="139">
        <v>0</v>
      </c>
      <c r="L76" s="139">
        <v>0</v>
      </c>
      <c r="M76" s="139">
        <v>0</v>
      </c>
      <c r="N76" s="146"/>
      <c r="O76" s="139">
        <v>0</v>
      </c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39">
        <v>0</v>
      </c>
      <c r="X76" s="141"/>
      <c r="Y76" s="139">
        <v>0</v>
      </c>
      <c r="Z76" s="139">
        <v>0</v>
      </c>
      <c r="AA76" s="139">
        <v>0</v>
      </c>
      <c r="AB76" s="139">
        <v>0</v>
      </c>
      <c r="AC76" s="139">
        <v>0</v>
      </c>
      <c r="AD76" s="139">
        <v>0</v>
      </c>
      <c r="AE76" s="139">
        <v>0</v>
      </c>
      <c r="AF76" s="139">
        <v>0</v>
      </c>
      <c r="AG76" s="139">
        <v>0</v>
      </c>
    </row>
    <row r="77" spans="1:33">
      <c r="B77" s="3" t="s">
        <v>12</v>
      </c>
      <c r="C77" s="210" t="s">
        <v>301</v>
      </c>
      <c r="D77" s="142"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3"/>
      <c r="O77" s="142">
        <v>0</v>
      </c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45"/>
      <c r="Y77" s="142">
        <v>0</v>
      </c>
      <c r="Z77" s="142">
        <v>0</v>
      </c>
      <c r="AA77" s="142">
        <v>0</v>
      </c>
      <c r="AB77" s="142">
        <v>0</v>
      </c>
      <c r="AC77" s="142">
        <v>0</v>
      </c>
      <c r="AD77" s="142">
        <v>0</v>
      </c>
      <c r="AE77" s="142">
        <v>0</v>
      </c>
      <c r="AF77" s="142">
        <v>0</v>
      </c>
      <c r="AG77" s="142">
        <v>0</v>
      </c>
    </row>
    <row r="78" spans="1:33">
      <c r="B78" s="3" t="s">
        <v>13</v>
      </c>
      <c r="C78" s="210" t="s">
        <v>302</v>
      </c>
      <c r="D78" s="142">
        <v>0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142">
        <v>0</v>
      </c>
      <c r="K78" s="142">
        <v>0</v>
      </c>
      <c r="L78" s="142">
        <v>0</v>
      </c>
      <c r="M78" s="142">
        <v>0</v>
      </c>
      <c r="N78" s="143"/>
      <c r="O78" s="142">
        <v>0</v>
      </c>
      <c r="P78" s="142">
        <v>0</v>
      </c>
      <c r="Q78" s="142">
        <v>0</v>
      </c>
      <c r="R78" s="142">
        <v>0</v>
      </c>
      <c r="S78" s="142">
        <v>0</v>
      </c>
      <c r="T78" s="142">
        <v>0</v>
      </c>
      <c r="U78" s="142">
        <v>0</v>
      </c>
      <c r="V78" s="142">
        <v>0</v>
      </c>
      <c r="W78" s="142">
        <v>0</v>
      </c>
      <c r="X78" s="145"/>
      <c r="Y78" s="142">
        <v>0</v>
      </c>
      <c r="Z78" s="142">
        <v>0</v>
      </c>
      <c r="AA78" s="142">
        <v>0</v>
      </c>
      <c r="AB78" s="142">
        <v>0</v>
      </c>
      <c r="AC78" s="142">
        <v>0</v>
      </c>
      <c r="AD78" s="142">
        <v>0</v>
      </c>
      <c r="AE78" s="142">
        <v>0</v>
      </c>
      <c r="AF78" s="142">
        <v>0</v>
      </c>
      <c r="AG78" s="142">
        <v>0</v>
      </c>
    </row>
    <row r="79" spans="1:33" s="45" customFormat="1">
      <c r="A79" s="38"/>
      <c r="B79" s="5" t="s">
        <v>14</v>
      </c>
      <c r="C79" s="209" t="s">
        <v>311</v>
      </c>
      <c r="D79" s="139">
        <v>0</v>
      </c>
      <c r="E79" s="139">
        <v>0</v>
      </c>
      <c r="F79" s="139">
        <v>0</v>
      </c>
      <c r="G79" s="139">
        <v>0</v>
      </c>
      <c r="H79" s="139">
        <v>0</v>
      </c>
      <c r="I79" s="139">
        <v>0</v>
      </c>
      <c r="J79" s="139">
        <v>0</v>
      </c>
      <c r="K79" s="139">
        <v>0</v>
      </c>
      <c r="L79" s="139">
        <v>0</v>
      </c>
      <c r="M79" s="139">
        <v>0</v>
      </c>
      <c r="N79" s="146"/>
      <c r="O79" s="139">
        <v>0</v>
      </c>
      <c r="P79" s="139">
        <v>0</v>
      </c>
      <c r="Q79" s="139">
        <v>0</v>
      </c>
      <c r="R79" s="139">
        <v>0</v>
      </c>
      <c r="S79" s="139">
        <v>0</v>
      </c>
      <c r="T79" s="139">
        <v>0</v>
      </c>
      <c r="U79" s="139">
        <v>0</v>
      </c>
      <c r="V79" s="139">
        <v>0</v>
      </c>
      <c r="W79" s="139">
        <v>0</v>
      </c>
      <c r="X79" s="141"/>
      <c r="Y79" s="139">
        <v>0</v>
      </c>
      <c r="Z79" s="139">
        <v>0</v>
      </c>
      <c r="AA79" s="139">
        <v>0</v>
      </c>
      <c r="AB79" s="139">
        <v>0</v>
      </c>
      <c r="AC79" s="139">
        <v>0</v>
      </c>
      <c r="AD79" s="139">
        <v>0</v>
      </c>
      <c r="AE79" s="139">
        <v>0</v>
      </c>
      <c r="AF79" s="139">
        <v>0</v>
      </c>
      <c r="AG79" s="139">
        <v>0</v>
      </c>
    </row>
    <row r="80" spans="1:33">
      <c r="B80" s="3" t="s">
        <v>15</v>
      </c>
      <c r="C80" s="210" t="s">
        <v>303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3"/>
      <c r="O80" s="142">
        <v>0</v>
      </c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45"/>
      <c r="Y80" s="142">
        <v>0</v>
      </c>
      <c r="Z80" s="142">
        <v>0</v>
      </c>
      <c r="AA80" s="142">
        <v>0</v>
      </c>
      <c r="AB80" s="142">
        <v>0</v>
      </c>
      <c r="AC80" s="142">
        <v>0</v>
      </c>
      <c r="AD80" s="142">
        <v>0</v>
      </c>
      <c r="AE80" s="142">
        <v>0</v>
      </c>
      <c r="AF80" s="142">
        <v>0</v>
      </c>
      <c r="AG80" s="142">
        <v>0</v>
      </c>
    </row>
    <row r="81" spans="1:33">
      <c r="B81" s="3" t="s">
        <v>16</v>
      </c>
      <c r="C81" s="210" t="s">
        <v>304</v>
      </c>
      <c r="D81" s="142">
        <v>0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142">
        <v>0</v>
      </c>
      <c r="K81" s="142">
        <v>0</v>
      </c>
      <c r="L81" s="142">
        <v>0</v>
      </c>
      <c r="M81" s="142">
        <v>0</v>
      </c>
      <c r="N81" s="143"/>
      <c r="O81" s="142">
        <v>0</v>
      </c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45"/>
      <c r="Y81" s="142">
        <v>0</v>
      </c>
      <c r="Z81" s="142">
        <v>0</v>
      </c>
      <c r="AA81" s="142">
        <v>0</v>
      </c>
      <c r="AB81" s="142">
        <v>0</v>
      </c>
      <c r="AC81" s="142">
        <v>0</v>
      </c>
      <c r="AD81" s="142">
        <v>0</v>
      </c>
      <c r="AE81" s="142">
        <v>0</v>
      </c>
      <c r="AF81" s="142">
        <v>0</v>
      </c>
      <c r="AG81" s="142">
        <v>0</v>
      </c>
    </row>
    <row r="82" spans="1:33">
      <c r="B82" s="3" t="s">
        <v>17</v>
      </c>
      <c r="C82" s="210" t="s">
        <v>305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0</v>
      </c>
      <c r="M82" s="142">
        <v>0</v>
      </c>
      <c r="N82" s="143"/>
      <c r="O82" s="142">
        <v>0</v>
      </c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45"/>
      <c r="Y82" s="142">
        <v>0</v>
      </c>
      <c r="Z82" s="142">
        <v>0</v>
      </c>
      <c r="AA82" s="142">
        <v>0</v>
      </c>
      <c r="AB82" s="142">
        <v>0</v>
      </c>
      <c r="AC82" s="142">
        <v>0</v>
      </c>
      <c r="AD82" s="142">
        <v>0</v>
      </c>
      <c r="AE82" s="142">
        <v>0</v>
      </c>
      <c r="AF82" s="142">
        <v>0</v>
      </c>
      <c r="AG82" s="142">
        <v>0</v>
      </c>
    </row>
    <row r="83" spans="1:33">
      <c r="B83" s="4" t="s">
        <v>18</v>
      </c>
      <c r="C83" s="42"/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3"/>
      <c r="O83" s="142">
        <v>0</v>
      </c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45"/>
      <c r="Y83" s="142">
        <v>0</v>
      </c>
      <c r="Z83" s="142">
        <v>0</v>
      </c>
      <c r="AA83" s="142">
        <v>0</v>
      </c>
      <c r="AB83" s="142">
        <v>0</v>
      </c>
      <c r="AC83" s="142">
        <v>0</v>
      </c>
      <c r="AD83" s="142">
        <v>0</v>
      </c>
      <c r="AE83" s="142">
        <v>0</v>
      </c>
      <c r="AF83" s="142">
        <v>0</v>
      </c>
      <c r="AG83" s="142">
        <v>0</v>
      </c>
    </row>
    <row r="84" spans="1:33">
      <c r="B84" s="3" t="s">
        <v>19</v>
      </c>
      <c r="C84" s="210" t="s">
        <v>306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3"/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5"/>
      <c r="Y84" s="142">
        <v>0</v>
      </c>
      <c r="Z84" s="142">
        <v>0</v>
      </c>
      <c r="AA84" s="142">
        <v>0</v>
      </c>
      <c r="AB84" s="142">
        <v>0</v>
      </c>
      <c r="AC84" s="142">
        <v>0</v>
      </c>
      <c r="AD84" s="142">
        <v>0</v>
      </c>
      <c r="AE84" s="142">
        <v>0</v>
      </c>
      <c r="AF84" s="142">
        <v>0</v>
      </c>
      <c r="AG84" s="142">
        <v>0</v>
      </c>
    </row>
    <row r="85" spans="1:33">
      <c r="B85" s="3" t="s">
        <v>20</v>
      </c>
      <c r="C85" s="210" t="s">
        <v>307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3"/>
      <c r="O85" s="142">
        <v>0</v>
      </c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5"/>
      <c r="Y85" s="142">
        <v>0</v>
      </c>
      <c r="Z85" s="142">
        <v>0</v>
      </c>
      <c r="AA85" s="142">
        <v>0</v>
      </c>
      <c r="AB85" s="142">
        <v>0</v>
      </c>
      <c r="AC85" s="142">
        <v>0</v>
      </c>
      <c r="AD85" s="142">
        <v>0</v>
      </c>
      <c r="AE85" s="142">
        <v>0</v>
      </c>
      <c r="AF85" s="142">
        <v>0</v>
      </c>
      <c r="AG85" s="142">
        <v>0</v>
      </c>
    </row>
    <row r="86" spans="1:33" s="45" customFormat="1">
      <c r="A86" s="38"/>
      <c r="B86" s="5" t="s">
        <v>21</v>
      </c>
      <c r="C86" s="209" t="s">
        <v>308</v>
      </c>
      <c r="D86" s="139">
        <v>59848.029999999992</v>
      </c>
      <c r="E86" s="139">
        <v>91541.045868914764</v>
      </c>
      <c r="F86" s="139">
        <v>150822.32909665999</v>
      </c>
      <c r="G86" s="139">
        <v>133352.47023502737</v>
      </c>
      <c r="H86" s="139">
        <v>129468.61816828746</v>
      </c>
      <c r="I86" s="139">
        <v>127444.50186536458</v>
      </c>
      <c r="J86" s="139">
        <v>125015.08694814074</v>
      </c>
      <c r="K86" s="139">
        <v>131685.06462158012</v>
      </c>
      <c r="L86" s="139">
        <v>146463.63392215368</v>
      </c>
      <c r="M86" s="139">
        <v>180934.04255650169</v>
      </c>
      <c r="N86" s="146"/>
      <c r="O86" s="139">
        <v>27946.147065945821</v>
      </c>
      <c r="P86" s="139">
        <v>67090.787156153121</v>
      </c>
      <c r="Q86" s="139">
        <v>-7150.8007304609464</v>
      </c>
      <c r="R86" s="139">
        <v>-22744.490106394573</v>
      </c>
      <c r="S86" s="139">
        <v>-50746.644263498572</v>
      </c>
      <c r="T86" s="139">
        <v>-40068.978679027896</v>
      </c>
      <c r="U86" s="139">
        <v>-8353.9094040684631</v>
      </c>
      <c r="V86" s="139">
        <v>-133427.88364975722</v>
      </c>
      <c r="W86" s="139">
        <v>16517.794547566111</v>
      </c>
      <c r="X86" s="141"/>
      <c r="Y86" s="139">
        <v>3746.8688029689474</v>
      </c>
      <c r="Z86" s="139">
        <v>-7809.5039284078894</v>
      </c>
      <c r="AA86" s="139">
        <v>-10319.058131171687</v>
      </c>
      <c r="AB86" s="139">
        <v>18860.638039654666</v>
      </c>
      <c r="AC86" s="139">
        <v>48722.527960575688</v>
      </c>
      <c r="AD86" s="139">
        <v>37639.563761804064</v>
      </c>
      <c r="AE86" s="139">
        <v>15023.887077507858</v>
      </c>
      <c r="AF86" s="139">
        <v>148206.45295033077</v>
      </c>
      <c r="AG86" s="139">
        <v>17952.614086781887</v>
      </c>
    </row>
    <row r="87" spans="1:33" s="45" customFormat="1">
      <c r="A87" s="38"/>
      <c r="B87" s="9" t="s">
        <v>94</v>
      </c>
      <c r="C87" s="209" t="s">
        <v>309</v>
      </c>
      <c r="D87" s="139">
        <v>0</v>
      </c>
      <c r="E87" s="139">
        <v>21236.760000000002</v>
      </c>
      <c r="F87" s="139">
        <v>54141.07672166</v>
      </c>
      <c r="G87" s="139">
        <v>33189.140132466637</v>
      </c>
      <c r="H87" s="139">
        <v>16043.411508641793</v>
      </c>
      <c r="I87" s="139">
        <v>11628.774792567825</v>
      </c>
      <c r="J87" s="139">
        <v>11032.855081919559</v>
      </c>
      <c r="K87" s="139">
        <v>5617.053846746443</v>
      </c>
      <c r="L87" s="139">
        <v>9186.1657506077536</v>
      </c>
      <c r="M87" s="139">
        <v>39872.670599967234</v>
      </c>
      <c r="N87" s="146"/>
      <c r="O87" s="139">
        <v>27946.147065945821</v>
      </c>
      <c r="P87" s="139">
        <v>67090.787156153121</v>
      </c>
      <c r="Q87" s="139">
        <v>-7150.8007304609464</v>
      </c>
      <c r="R87" s="139">
        <v>-22744.490106394573</v>
      </c>
      <c r="S87" s="139">
        <v>-50746.644263498572</v>
      </c>
      <c r="T87" s="139">
        <v>-40068.978679027896</v>
      </c>
      <c r="U87" s="139">
        <v>-8353.9094040684631</v>
      </c>
      <c r="V87" s="139">
        <v>-133427.88364975722</v>
      </c>
      <c r="W87" s="139">
        <v>16517.794547566111</v>
      </c>
      <c r="X87" s="141"/>
      <c r="Y87" s="139">
        <v>-6709.3870659458162</v>
      </c>
      <c r="Z87" s="139">
        <v>-34186.470434493131</v>
      </c>
      <c r="AA87" s="139">
        <v>-13801.135858732419</v>
      </c>
      <c r="AB87" s="139">
        <v>5598.7614825697337</v>
      </c>
      <c r="AC87" s="139">
        <v>46332.007547424597</v>
      </c>
      <c r="AD87" s="139">
        <v>39473.058968379635</v>
      </c>
      <c r="AE87" s="139">
        <v>2938.1081688953477</v>
      </c>
      <c r="AF87" s="139">
        <v>136996.99555361853</v>
      </c>
      <c r="AG87" s="139">
        <v>14168.710301793373</v>
      </c>
    </row>
    <row r="88" spans="1:33">
      <c r="B88" s="208" t="s">
        <v>40</v>
      </c>
      <c r="C88" s="219"/>
      <c r="D88" s="142">
        <v>0</v>
      </c>
      <c r="E88" s="142">
        <v>21236.760000000002</v>
      </c>
      <c r="F88" s="142">
        <v>54141.07672166</v>
      </c>
      <c r="G88" s="142">
        <v>33189.140132466637</v>
      </c>
      <c r="H88" s="142">
        <v>16043.411508641793</v>
      </c>
      <c r="I88" s="142">
        <v>11628.774792567825</v>
      </c>
      <c r="J88" s="142">
        <v>11032.855081919559</v>
      </c>
      <c r="K88" s="142">
        <v>5617.053846746443</v>
      </c>
      <c r="L88" s="142">
        <v>9186.1657506077536</v>
      </c>
      <c r="M88" s="142">
        <v>39872.670599967234</v>
      </c>
      <c r="N88" s="143"/>
      <c r="O88" s="142">
        <v>27946.147065945821</v>
      </c>
      <c r="P88" s="142">
        <v>67090.787156153121</v>
      </c>
      <c r="Q88" s="142">
        <v>-7150.8007304609464</v>
      </c>
      <c r="R88" s="142">
        <v>-22744.490106394573</v>
      </c>
      <c r="S88" s="142">
        <v>-50746.644263498572</v>
      </c>
      <c r="T88" s="142">
        <v>-40068.978679027896</v>
      </c>
      <c r="U88" s="142">
        <v>-8353.9094040684631</v>
      </c>
      <c r="V88" s="142">
        <v>-133427.88364975722</v>
      </c>
      <c r="W88" s="142">
        <v>16517.794547566111</v>
      </c>
      <c r="X88" s="145"/>
      <c r="Y88" s="142">
        <v>-6709.3870659458162</v>
      </c>
      <c r="Z88" s="142">
        <v>-34186.470434493131</v>
      </c>
      <c r="AA88" s="142">
        <v>-13801.135858732419</v>
      </c>
      <c r="AB88" s="142">
        <v>5598.7614825697337</v>
      </c>
      <c r="AC88" s="142">
        <v>46332.007547424597</v>
      </c>
      <c r="AD88" s="142">
        <v>39473.058968379635</v>
      </c>
      <c r="AE88" s="142">
        <v>2938.1081688953477</v>
      </c>
      <c r="AF88" s="142">
        <v>136996.99555361853</v>
      </c>
      <c r="AG88" s="142">
        <v>14168.710301793373</v>
      </c>
    </row>
    <row r="89" spans="1:33">
      <c r="B89" s="6" t="s">
        <v>41</v>
      </c>
      <c r="C89" s="219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3"/>
      <c r="O89" s="142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5"/>
      <c r="Y89" s="142">
        <v>0</v>
      </c>
      <c r="Z89" s="142">
        <v>0</v>
      </c>
      <c r="AA89" s="142">
        <v>0</v>
      </c>
      <c r="AB89" s="142">
        <v>0</v>
      </c>
      <c r="AC89" s="142">
        <v>0</v>
      </c>
      <c r="AD89" s="142">
        <v>0</v>
      </c>
      <c r="AE89" s="142">
        <v>0</v>
      </c>
      <c r="AF89" s="142">
        <v>0</v>
      </c>
      <c r="AG89" s="142">
        <v>0</v>
      </c>
    </row>
    <row r="90" spans="1:33">
      <c r="B90" s="6" t="s">
        <v>42</v>
      </c>
      <c r="C90" s="219"/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3"/>
      <c r="O90" s="142">
        <v>0</v>
      </c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5"/>
      <c r="Y90" s="142">
        <v>0</v>
      </c>
      <c r="Z90" s="142">
        <v>0</v>
      </c>
      <c r="AA90" s="142">
        <v>0</v>
      </c>
      <c r="AB90" s="142">
        <v>0</v>
      </c>
      <c r="AC90" s="142">
        <v>0</v>
      </c>
      <c r="AD90" s="142">
        <v>0</v>
      </c>
      <c r="AE90" s="142">
        <v>0</v>
      </c>
      <c r="AF90" s="142">
        <v>0</v>
      </c>
      <c r="AG90" s="142">
        <v>0</v>
      </c>
    </row>
    <row r="91" spans="1:33">
      <c r="B91" s="6" t="s">
        <v>43</v>
      </c>
      <c r="C91" s="219"/>
      <c r="D91" s="142">
        <v>0</v>
      </c>
      <c r="E91" s="142">
        <v>0</v>
      </c>
      <c r="F91" s="142">
        <v>0</v>
      </c>
      <c r="G91" s="142">
        <v>0</v>
      </c>
      <c r="H91" s="142">
        <v>0</v>
      </c>
      <c r="I91" s="142">
        <v>0</v>
      </c>
      <c r="J91" s="142">
        <v>0</v>
      </c>
      <c r="K91" s="142">
        <v>0</v>
      </c>
      <c r="L91" s="142">
        <v>0</v>
      </c>
      <c r="M91" s="142">
        <v>0</v>
      </c>
      <c r="N91" s="143"/>
      <c r="O91" s="142">
        <v>0</v>
      </c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45"/>
      <c r="Y91" s="142">
        <v>0</v>
      </c>
      <c r="Z91" s="142">
        <v>0</v>
      </c>
      <c r="AA91" s="142">
        <v>0</v>
      </c>
      <c r="AB91" s="142">
        <v>0</v>
      </c>
      <c r="AC91" s="142">
        <v>0</v>
      </c>
      <c r="AD91" s="142">
        <v>0</v>
      </c>
      <c r="AE91" s="142">
        <v>0</v>
      </c>
      <c r="AF91" s="142">
        <v>0</v>
      </c>
      <c r="AG91" s="142">
        <v>0</v>
      </c>
    </row>
    <row r="92" spans="1:33">
      <c r="B92" s="6" t="s">
        <v>44</v>
      </c>
      <c r="C92" s="219"/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3"/>
      <c r="O92" s="142">
        <v>0</v>
      </c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45"/>
      <c r="Y92" s="142">
        <v>0</v>
      </c>
      <c r="Z92" s="142">
        <v>0</v>
      </c>
      <c r="AA92" s="142">
        <v>0</v>
      </c>
      <c r="AB92" s="142">
        <v>0</v>
      </c>
      <c r="AC92" s="142">
        <v>0</v>
      </c>
      <c r="AD92" s="142">
        <v>0</v>
      </c>
      <c r="AE92" s="142">
        <v>0</v>
      </c>
      <c r="AF92" s="142">
        <v>0</v>
      </c>
      <c r="AG92" s="142">
        <v>0</v>
      </c>
    </row>
    <row r="93" spans="1:33">
      <c r="B93" s="7" t="s">
        <v>45</v>
      </c>
      <c r="C93" s="219"/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3"/>
      <c r="O93" s="142">
        <v>0</v>
      </c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5"/>
      <c r="Y93" s="142">
        <v>0</v>
      </c>
      <c r="Z93" s="142">
        <v>0</v>
      </c>
      <c r="AA93" s="142">
        <v>0</v>
      </c>
      <c r="AB93" s="142">
        <v>0</v>
      </c>
      <c r="AC93" s="142">
        <v>0</v>
      </c>
      <c r="AD93" s="142">
        <v>0</v>
      </c>
      <c r="AE93" s="142">
        <v>0</v>
      </c>
      <c r="AF93" s="142">
        <v>0</v>
      </c>
      <c r="AG93" s="142">
        <v>0</v>
      </c>
    </row>
    <row r="94" spans="1:33">
      <c r="B94" s="7" t="s">
        <v>46</v>
      </c>
      <c r="C94" s="219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3"/>
      <c r="O94" s="142">
        <v>0</v>
      </c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5"/>
      <c r="Y94" s="142">
        <v>0</v>
      </c>
      <c r="Z94" s="142">
        <v>0</v>
      </c>
      <c r="AA94" s="142">
        <v>0</v>
      </c>
      <c r="AB94" s="142">
        <v>0</v>
      </c>
      <c r="AC94" s="142">
        <v>0</v>
      </c>
      <c r="AD94" s="142">
        <v>0</v>
      </c>
      <c r="AE94" s="142">
        <v>0</v>
      </c>
      <c r="AF94" s="142">
        <v>0</v>
      </c>
      <c r="AG94" s="142">
        <v>0</v>
      </c>
    </row>
    <row r="95" spans="1:33">
      <c r="B95" s="6" t="s">
        <v>317</v>
      </c>
      <c r="C95" s="219"/>
      <c r="D95" s="142">
        <v>0</v>
      </c>
      <c r="E95" s="142">
        <v>0</v>
      </c>
      <c r="F95" s="142">
        <v>0</v>
      </c>
      <c r="G95" s="142">
        <v>0</v>
      </c>
      <c r="H95" s="142">
        <v>0</v>
      </c>
      <c r="I95" s="142">
        <v>0</v>
      </c>
      <c r="J95" s="142">
        <v>0</v>
      </c>
      <c r="K95" s="142">
        <v>0</v>
      </c>
      <c r="L95" s="142">
        <v>0</v>
      </c>
      <c r="M95" s="142">
        <v>0</v>
      </c>
      <c r="N95" s="143"/>
      <c r="O95" s="142">
        <v>0</v>
      </c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45"/>
      <c r="Y95" s="142">
        <v>0</v>
      </c>
      <c r="Z95" s="142">
        <v>0</v>
      </c>
      <c r="AA95" s="142">
        <v>0</v>
      </c>
      <c r="AB95" s="142">
        <v>0</v>
      </c>
      <c r="AC95" s="142">
        <v>0</v>
      </c>
      <c r="AD95" s="142">
        <v>0</v>
      </c>
      <c r="AE95" s="142">
        <v>0</v>
      </c>
      <c r="AF95" s="142">
        <v>0</v>
      </c>
      <c r="AG95" s="142">
        <v>0</v>
      </c>
    </row>
    <row r="96" spans="1:33">
      <c r="B96" s="6" t="s">
        <v>108</v>
      </c>
      <c r="C96" s="219"/>
      <c r="D96" s="142">
        <v>0</v>
      </c>
      <c r="E96" s="142">
        <v>21236.760000000002</v>
      </c>
      <c r="F96" s="142">
        <v>54141.07672166</v>
      </c>
      <c r="G96" s="142">
        <v>33189.140132466637</v>
      </c>
      <c r="H96" s="142">
        <v>16043.411508641793</v>
      </c>
      <c r="I96" s="142">
        <v>11628.774792567825</v>
      </c>
      <c r="J96" s="142">
        <v>11032.855081919559</v>
      </c>
      <c r="K96" s="142">
        <v>5617.053846746443</v>
      </c>
      <c r="L96" s="142">
        <v>9186.1657506077536</v>
      </c>
      <c r="M96" s="142">
        <v>39872.670599967234</v>
      </c>
      <c r="N96" s="143"/>
      <c r="O96" s="142">
        <v>27946.147065945821</v>
      </c>
      <c r="P96" s="142">
        <v>67090.787156153121</v>
      </c>
      <c r="Q96" s="142">
        <v>-7150.8007304609464</v>
      </c>
      <c r="R96" s="142">
        <v>-22744.490106394573</v>
      </c>
      <c r="S96" s="142">
        <v>-50746.644263498572</v>
      </c>
      <c r="T96" s="142">
        <v>-40068.978679027896</v>
      </c>
      <c r="U96" s="142">
        <v>-8353.9094040684631</v>
      </c>
      <c r="V96" s="142">
        <v>-133427.88364975722</v>
      </c>
      <c r="W96" s="142">
        <v>16517.794547566111</v>
      </c>
      <c r="X96" s="145"/>
      <c r="Y96" s="142">
        <v>-6709.3870659458162</v>
      </c>
      <c r="Z96" s="142">
        <v>-34186.470434493131</v>
      </c>
      <c r="AA96" s="142">
        <v>-13801.135858732419</v>
      </c>
      <c r="AB96" s="142">
        <v>5598.7614825697337</v>
      </c>
      <c r="AC96" s="142">
        <v>46332.007547424597</v>
      </c>
      <c r="AD96" s="142">
        <v>39473.058968379635</v>
      </c>
      <c r="AE96" s="142">
        <v>2938.1081688953477</v>
      </c>
      <c r="AF96" s="142">
        <v>136996.99555361853</v>
      </c>
      <c r="AG96" s="142">
        <v>14168.710301793373</v>
      </c>
    </row>
    <row r="97" spans="1:33">
      <c r="B97" s="6" t="s">
        <v>48</v>
      </c>
      <c r="C97" s="219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3"/>
      <c r="O97" s="142">
        <v>0</v>
      </c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45"/>
      <c r="Y97" s="142">
        <v>0</v>
      </c>
      <c r="Z97" s="142">
        <v>0</v>
      </c>
      <c r="AA97" s="142">
        <v>0</v>
      </c>
      <c r="AB97" s="142">
        <v>0</v>
      </c>
      <c r="AC97" s="142">
        <v>0</v>
      </c>
      <c r="AD97" s="142">
        <v>0</v>
      </c>
      <c r="AE97" s="142">
        <v>0</v>
      </c>
      <c r="AF97" s="142">
        <v>0</v>
      </c>
      <c r="AG97" s="142">
        <v>0</v>
      </c>
    </row>
    <row r="98" spans="1:33">
      <c r="B98" s="6" t="s">
        <v>325</v>
      </c>
      <c r="C98" s="219"/>
      <c r="D98" s="142">
        <v>0</v>
      </c>
      <c r="E98" s="142">
        <v>0</v>
      </c>
      <c r="F98" s="142">
        <v>0</v>
      </c>
      <c r="G98" s="142">
        <v>0</v>
      </c>
      <c r="H98" s="142">
        <v>0</v>
      </c>
      <c r="I98" s="142">
        <v>0</v>
      </c>
      <c r="J98" s="142">
        <v>0</v>
      </c>
      <c r="K98" s="142">
        <v>0</v>
      </c>
      <c r="L98" s="142">
        <v>0</v>
      </c>
      <c r="M98" s="142">
        <v>0</v>
      </c>
      <c r="N98" s="143"/>
      <c r="O98" s="142">
        <v>0</v>
      </c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145"/>
      <c r="Y98" s="142">
        <v>0</v>
      </c>
      <c r="Z98" s="142">
        <v>0</v>
      </c>
      <c r="AA98" s="142">
        <v>0</v>
      </c>
      <c r="AB98" s="142">
        <v>0</v>
      </c>
      <c r="AC98" s="142">
        <v>0</v>
      </c>
      <c r="AD98" s="142">
        <v>0</v>
      </c>
      <c r="AE98" s="142">
        <v>0</v>
      </c>
      <c r="AF98" s="142">
        <v>0</v>
      </c>
      <c r="AG98" s="142">
        <v>0</v>
      </c>
    </row>
    <row r="99" spans="1:33">
      <c r="B99" s="8" t="s">
        <v>101</v>
      </c>
      <c r="C99" s="219"/>
      <c r="D99" s="142">
        <v>0</v>
      </c>
      <c r="E99" s="142">
        <v>0</v>
      </c>
      <c r="F99" s="142">
        <v>0</v>
      </c>
      <c r="G99" s="142">
        <v>0</v>
      </c>
      <c r="H99" s="142">
        <v>0</v>
      </c>
      <c r="I99" s="142">
        <v>0</v>
      </c>
      <c r="J99" s="142">
        <v>0</v>
      </c>
      <c r="K99" s="142">
        <v>0</v>
      </c>
      <c r="L99" s="142">
        <v>0</v>
      </c>
      <c r="M99" s="142">
        <v>0</v>
      </c>
      <c r="N99" s="143"/>
      <c r="O99" s="142">
        <v>0</v>
      </c>
      <c r="P99" s="142">
        <v>0</v>
      </c>
      <c r="Q99" s="142">
        <v>0</v>
      </c>
      <c r="R99" s="142">
        <v>0</v>
      </c>
      <c r="S99" s="142">
        <v>0</v>
      </c>
      <c r="T99" s="142">
        <v>0</v>
      </c>
      <c r="U99" s="142">
        <v>0</v>
      </c>
      <c r="V99" s="142">
        <v>0</v>
      </c>
      <c r="W99" s="142">
        <v>0</v>
      </c>
      <c r="X99" s="145"/>
      <c r="Y99" s="142">
        <v>0</v>
      </c>
      <c r="Z99" s="142">
        <v>0</v>
      </c>
      <c r="AA99" s="142">
        <v>0</v>
      </c>
      <c r="AB99" s="142">
        <v>0</v>
      </c>
      <c r="AC99" s="142">
        <v>0</v>
      </c>
      <c r="AD99" s="142">
        <v>0</v>
      </c>
      <c r="AE99" s="142">
        <v>0</v>
      </c>
      <c r="AF99" s="142">
        <v>0</v>
      </c>
      <c r="AG99" s="142">
        <v>0</v>
      </c>
    </row>
    <row r="100" spans="1:33" s="45" customFormat="1">
      <c r="A100" s="38"/>
      <c r="B100" s="9" t="s">
        <v>95</v>
      </c>
      <c r="C100" s="209" t="s">
        <v>310</v>
      </c>
      <c r="D100" s="139">
        <v>59848.029999999992</v>
      </c>
      <c r="E100" s="139">
        <v>70304.285868914754</v>
      </c>
      <c r="F100" s="139">
        <v>96681.252374999996</v>
      </c>
      <c r="G100" s="139">
        <v>100163.33010256074</v>
      </c>
      <c r="H100" s="139">
        <v>113425.20665964566</v>
      </c>
      <c r="I100" s="139">
        <v>115815.72707279674</v>
      </c>
      <c r="J100" s="139">
        <v>113982.23186622119</v>
      </c>
      <c r="K100" s="139">
        <v>126068.01077483369</v>
      </c>
      <c r="L100" s="139">
        <v>137277.46817154594</v>
      </c>
      <c r="M100" s="139">
        <v>141061.37195653445</v>
      </c>
      <c r="N100" s="146"/>
      <c r="O100" s="139">
        <v>0</v>
      </c>
      <c r="P100" s="139">
        <v>0</v>
      </c>
      <c r="Q100" s="139">
        <v>0</v>
      </c>
      <c r="R100" s="139">
        <v>0</v>
      </c>
      <c r="S100" s="139">
        <v>0</v>
      </c>
      <c r="T100" s="139">
        <v>0</v>
      </c>
      <c r="U100" s="139">
        <v>0</v>
      </c>
      <c r="V100" s="139">
        <v>0</v>
      </c>
      <c r="W100" s="139">
        <v>0</v>
      </c>
      <c r="X100" s="141"/>
      <c r="Y100" s="139">
        <v>10456.255868914763</v>
      </c>
      <c r="Z100" s="139">
        <v>26376.966506085239</v>
      </c>
      <c r="AA100" s="139">
        <v>3482.0777275607384</v>
      </c>
      <c r="AB100" s="139">
        <v>13261.876557084928</v>
      </c>
      <c r="AC100" s="139">
        <v>2390.52041315108</v>
      </c>
      <c r="AD100" s="139">
        <v>-1833.4952065755488</v>
      </c>
      <c r="AE100" s="139">
        <v>12085.778908612498</v>
      </c>
      <c r="AF100" s="139">
        <v>11209.457396712241</v>
      </c>
      <c r="AG100" s="139">
        <v>3783.9037849885244</v>
      </c>
    </row>
    <row r="101" spans="1:33">
      <c r="B101" s="208" t="s">
        <v>40</v>
      </c>
      <c r="C101" s="219"/>
      <c r="D101" s="142">
        <v>59848.029999999992</v>
      </c>
      <c r="E101" s="142">
        <v>70304.285868914754</v>
      </c>
      <c r="F101" s="142">
        <v>96681.252374999996</v>
      </c>
      <c r="G101" s="142">
        <v>100163.33010256074</v>
      </c>
      <c r="H101" s="142">
        <v>113425.20665964566</v>
      </c>
      <c r="I101" s="142">
        <v>115815.72707279674</v>
      </c>
      <c r="J101" s="142">
        <v>113982.23186622119</v>
      </c>
      <c r="K101" s="142">
        <v>126068.01077483369</v>
      </c>
      <c r="L101" s="142">
        <v>137277.46817154594</v>
      </c>
      <c r="M101" s="142">
        <v>141061.37195653445</v>
      </c>
      <c r="N101" s="143"/>
      <c r="O101" s="142">
        <v>0</v>
      </c>
      <c r="P101" s="142">
        <v>0</v>
      </c>
      <c r="Q101" s="142">
        <v>0</v>
      </c>
      <c r="R101" s="142">
        <v>0</v>
      </c>
      <c r="S101" s="142">
        <v>0</v>
      </c>
      <c r="T101" s="142">
        <v>0</v>
      </c>
      <c r="U101" s="142">
        <v>0</v>
      </c>
      <c r="V101" s="142">
        <v>0</v>
      </c>
      <c r="W101" s="142">
        <v>0</v>
      </c>
      <c r="X101" s="145"/>
      <c r="Y101" s="142">
        <v>10456.255868914763</v>
      </c>
      <c r="Z101" s="142">
        <v>26376.966506085239</v>
      </c>
      <c r="AA101" s="142">
        <v>3482.0777275607384</v>
      </c>
      <c r="AB101" s="142">
        <v>13261.876557084928</v>
      </c>
      <c r="AC101" s="142">
        <v>2390.52041315108</v>
      </c>
      <c r="AD101" s="142">
        <v>-1833.4952065755488</v>
      </c>
      <c r="AE101" s="142">
        <v>12085.778908612498</v>
      </c>
      <c r="AF101" s="142">
        <v>11209.457396712241</v>
      </c>
      <c r="AG101" s="142">
        <v>3783.9037849885244</v>
      </c>
    </row>
    <row r="102" spans="1:33">
      <c r="B102" s="6" t="s">
        <v>41</v>
      </c>
      <c r="C102" s="219"/>
      <c r="D102" s="142">
        <v>0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142">
        <v>0</v>
      </c>
      <c r="K102" s="142">
        <v>0</v>
      </c>
      <c r="L102" s="142">
        <v>0</v>
      </c>
      <c r="M102" s="142">
        <v>0</v>
      </c>
      <c r="N102" s="143"/>
      <c r="O102" s="142">
        <v>0</v>
      </c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45"/>
      <c r="Y102" s="142">
        <v>0</v>
      </c>
      <c r="Z102" s="142">
        <v>0</v>
      </c>
      <c r="AA102" s="142">
        <v>0</v>
      </c>
      <c r="AB102" s="142">
        <v>0</v>
      </c>
      <c r="AC102" s="142">
        <v>0</v>
      </c>
      <c r="AD102" s="142">
        <v>0</v>
      </c>
      <c r="AE102" s="142">
        <v>0</v>
      </c>
      <c r="AF102" s="142">
        <v>0</v>
      </c>
      <c r="AG102" s="142">
        <v>0</v>
      </c>
    </row>
    <row r="103" spans="1:33">
      <c r="B103" s="6" t="s">
        <v>42</v>
      </c>
      <c r="C103" s="219"/>
      <c r="D103" s="142">
        <v>48741.94</v>
      </c>
      <c r="E103" s="142">
        <v>56901.390000000007</v>
      </c>
      <c r="F103" s="142">
        <v>74698.03</v>
      </c>
      <c r="G103" s="142">
        <v>72946.59</v>
      </c>
      <c r="H103" s="142">
        <v>72839.45</v>
      </c>
      <c r="I103" s="142">
        <v>66686.710000000006</v>
      </c>
      <c r="J103" s="142">
        <v>69000.88</v>
      </c>
      <c r="K103" s="142">
        <v>77531.8</v>
      </c>
      <c r="L103" s="142">
        <v>90090.25</v>
      </c>
      <c r="M103" s="142">
        <v>86331.256355400008</v>
      </c>
      <c r="N103" s="143"/>
      <c r="O103" s="142">
        <v>0</v>
      </c>
      <c r="P103" s="142">
        <v>0</v>
      </c>
      <c r="Q103" s="142">
        <v>0</v>
      </c>
      <c r="R103" s="142">
        <v>0</v>
      </c>
      <c r="S103" s="142">
        <v>0</v>
      </c>
      <c r="T103" s="142">
        <v>0</v>
      </c>
      <c r="U103" s="142">
        <v>0</v>
      </c>
      <c r="V103" s="142">
        <v>0</v>
      </c>
      <c r="W103" s="142">
        <v>0</v>
      </c>
      <c r="X103" s="145"/>
      <c r="Y103" s="142">
        <v>8159.4500000000044</v>
      </c>
      <c r="Z103" s="142">
        <v>17796.640000000003</v>
      </c>
      <c r="AA103" s="142">
        <v>-1751.4400000000137</v>
      </c>
      <c r="AB103" s="142">
        <v>-107.1399999999926</v>
      </c>
      <c r="AC103" s="142">
        <v>-6152.7399999999943</v>
      </c>
      <c r="AD103" s="142">
        <v>2314.1700000000014</v>
      </c>
      <c r="AE103" s="142">
        <v>8530.919999999991</v>
      </c>
      <c r="AF103" s="142">
        <v>12558.450000000004</v>
      </c>
      <c r="AG103" s="142">
        <v>-3758.9936445999911</v>
      </c>
    </row>
    <row r="104" spans="1:33">
      <c r="B104" s="6" t="s">
        <v>43</v>
      </c>
      <c r="C104" s="219"/>
      <c r="D104" s="142">
        <v>0</v>
      </c>
      <c r="E104" s="142">
        <v>0</v>
      </c>
      <c r="F104" s="142">
        <v>0</v>
      </c>
      <c r="G104" s="142">
        <v>0</v>
      </c>
      <c r="H104" s="142">
        <v>1984.0353381564353</v>
      </c>
      <c r="I104" s="142">
        <v>1576.5018277778047</v>
      </c>
      <c r="J104" s="142">
        <v>458.6462676064026</v>
      </c>
      <c r="K104" s="142">
        <v>965.33015867009124</v>
      </c>
      <c r="L104" s="142">
        <v>429.29236890077334</v>
      </c>
      <c r="M104" s="142">
        <v>447.75047351144002</v>
      </c>
      <c r="N104" s="143"/>
      <c r="O104" s="142">
        <v>0</v>
      </c>
      <c r="P104" s="142">
        <v>0</v>
      </c>
      <c r="Q104" s="142">
        <v>0</v>
      </c>
      <c r="R104" s="142">
        <v>0</v>
      </c>
      <c r="S104" s="142">
        <v>0</v>
      </c>
      <c r="T104" s="142">
        <v>0</v>
      </c>
      <c r="U104" s="142">
        <v>0</v>
      </c>
      <c r="V104" s="142">
        <v>0</v>
      </c>
      <c r="W104" s="142">
        <v>0</v>
      </c>
      <c r="X104" s="145"/>
      <c r="Y104" s="142">
        <v>0</v>
      </c>
      <c r="Z104" s="142">
        <v>0</v>
      </c>
      <c r="AA104" s="142">
        <v>0</v>
      </c>
      <c r="AB104" s="142">
        <v>1984.0353381564353</v>
      </c>
      <c r="AC104" s="142">
        <v>-407.53351037863047</v>
      </c>
      <c r="AD104" s="142">
        <v>-1117.855560171402</v>
      </c>
      <c r="AE104" s="142">
        <v>506.68389106368863</v>
      </c>
      <c r="AF104" s="142">
        <v>-536.0377897693179</v>
      </c>
      <c r="AG104" s="142">
        <v>18.458104610666659</v>
      </c>
    </row>
    <row r="105" spans="1:33">
      <c r="B105" s="6" t="s">
        <v>44</v>
      </c>
      <c r="C105" s="219"/>
      <c r="D105" s="142">
        <v>5080.68</v>
      </c>
      <c r="E105" s="142">
        <v>5684.88</v>
      </c>
      <c r="F105" s="142">
        <v>6508.5899999999992</v>
      </c>
      <c r="G105" s="142">
        <v>6953.12</v>
      </c>
      <c r="H105" s="142">
        <v>8802.77</v>
      </c>
      <c r="I105" s="142">
        <v>8647.26</v>
      </c>
      <c r="J105" s="142">
        <v>8848.98</v>
      </c>
      <c r="K105" s="142">
        <v>10566.74</v>
      </c>
      <c r="L105" s="142">
        <v>11827.59</v>
      </c>
      <c r="M105" s="142">
        <v>16937.7615257</v>
      </c>
      <c r="N105" s="143"/>
      <c r="O105" s="142">
        <v>0</v>
      </c>
      <c r="P105" s="142">
        <v>0</v>
      </c>
      <c r="Q105" s="142">
        <v>0</v>
      </c>
      <c r="R105" s="142">
        <v>0</v>
      </c>
      <c r="S105" s="142">
        <v>0</v>
      </c>
      <c r="T105" s="142">
        <v>0</v>
      </c>
      <c r="U105" s="142">
        <v>0</v>
      </c>
      <c r="V105" s="142">
        <v>0</v>
      </c>
      <c r="W105" s="142">
        <v>0</v>
      </c>
      <c r="X105" s="145"/>
      <c r="Y105" s="142">
        <v>604.20000000000016</v>
      </c>
      <c r="Z105" s="142">
        <v>823.70999999999913</v>
      </c>
      <c r="AA105" s="142">
        <v>444.53000000000031</v>
      </c>
      <c r="AB105" s="142">
        <v>1849.6500000000012</v>
      </c>
      <c r="AC105" s="142">
        <v>-155.51000000000101</v>
      </c>
      <c r="AD105" s="142">
        <v>201.71999999999883</v>
      </c>
      <c r="AE105" s="142">
        <v>1717.7600000000011</v>
      </c>
      <c r="AF105" s="142">
        <v>1260.8499999999992</v>
      </c>
      <c r="AG105" s="142">
        <v>5110.1715257000005</v>
      </c>
    </row>
    <row r="106" spans="1:33">
      <c r="B106" s="7" t="s">
        <v>45</v>
      </c>
      <c r="C106" s="219"/>
      <c r="D106" s="142">
        <v>5080.68</v>
      </c>
      <c r="E106" s="142">
        <v>5684.88</v>
      </c>
      <c r="F106" s="142">
        <v>6508.5899999999992</v>
      </c>
      <c r="G106" s="142">
        <v>6953.12</v>
      </c>
      <c r="H106" s="142">
        <v>8802.77</v>
      </c>
      <c r="I106" s="142">
        <v>8647.26</v>
      </c>
      <c r="J106" s="142">
        <v>8848.98</v>
      </c>
      <c r="K106" s="142">
        <v>10566.74</v>
      </c>
      <c r="L106" s="142">
        <v>11827.59</v>
      </c>
      <c r="M106" s="142">
        <v>16937.7615257</v>
      </c>
      <c r="N106" s="143"/>
      <c r="O106" s="142">
        <v>0</v>
      </c>
      <c r="P106" s="142">
        <v>0</v>
      </c>
      <c r="Q106" s="142">
        <v>0</v>
      </c>
      <c r="R106" s="142">
        <v>0</v>
      </c>
      <c r="S106" s="142">
        <v>0</v>
      </c>
      <c r="T106" s="142">
        <v>0</v>
      </c>
      <c r="U106" s="142">
        <v>0</v>
      </c>
      <c r="V106" s="142">
        <v>0</v>
      </c>
      <c r="W106" s="142">
        <v>0</v>
      </c>
      <c r="X106" s="145"/>
      <c r="Y106" s="142">
        <v>604.20000000000016</v>
      </c>
      <c r="Z106" s="142">
        <v>823.70999999999913</v>
      </c>
      <c r="AA106" s="142">
        <v>444.53000000000031</v>
      </c>
      <c r="AB106" s="142">
        <v>1849.6500000000012</v>
      </c>
      <c r="AC106" s="142">
        <v>-155.51000000000101</v>
      </c>
      <c r="AD106" s="142">
        <v>201.71999999999883</v>
      </c>
      <c r="AE106" s="142">
        <v>1717.7600000000011</v>
      </c>
      <c r="AF106" s="142">
        <v>1260.8499999999992</v>
      </c>
      <c r="AG106" s="142">
        <v>5110.1715257000005</v>
      </c>
    </row>
    <row r="107" spans="1:33">
      <c r="B107" s="7" t="s">
        <v>46</v>
      </c>
      <c r="C107" s="219"/>
      <c r="D107" s="142">
        <v>0</v>
      </c>
      <c r="E107" s="142">
        <v>0</v>
      </c>
      <c r="F107" s="142">
        <v>0</v>
      </c>
      <c r="G107" s="142">
        <v>0</v>
      </c>
      <c r="H107" s="142">
        <v>0</v>
      </c>
      <c r="I107" s="142">
        <v>0</v>
      </c>
      <c r="J107" s="142">
        <v>0</v>
      </c>
      <c r="K107" s="142">
        <v>0</v>
      </c>
      <c r="L107" s="142">
        <v>0</v>
      </c>
      <c r="M107" s="142">
        <v>0</v>
      </c>
      <c r="N107" s="143"/>
      <c r="O107" s="142">
        <v>0</v>
      </c>
      <c r="P107" s="142">
        <v>0</v>
      </c>
      <c r="Q107" s="142">
        <v>0</v>
      </c>
      <c r="R107" s="142">
        <v>0</v>
      </c>
      <c r="S107" s="142">
        <v>0</v>
      </c>
      <c r="T107" s="142">
        <v>0</v>
      </c>
      <c r="U107" s="142">
        <v>0</v>
      </c>
      <c r="V107" s="142">
        <v>0</v>
      </c>
      <c r="W107" s="142">
        <v>0</v>
      </c>
      <c r="X107" s="145"/>
      <c r="Y107" s="142">
        <v>0</v>
      </c>
      <c r="Z107" s="142">
        <v>0</v>
      </c>
      <c r="AA107" s="142">
        <v>0</v>
      </c>
      <c r="AB107" s="142">
        <v>0</v>
      </c>
      <c r="AC107" s="142">
        <v>0</v>
      </c>
      <c r="AD107" s="142">
        <v>0</v>
      </c>
      <c r="AE107" s="142">
        <v>0</v>
      </c>
      <c r="AF107" s="142">
        <v>0</v>
      </c>
      <c r="AG107" s="142">
        <v>0</v>
      </c>
    </row>
    <row r="108" spans="1:33">
      <c r="B108" s="6" t="s">
        <v>47</v>
      </c>
      <c r="C108" s="219"/>
      <c r="D108" s="142">
        <v>0</v>
      </c>
      <c r="E108" s="142">
        <v>0</v>
      </c>
      <c r="F108" s="142">
        <v>0</v>
      </c>
      <c r="G108" s="142">
        <v>0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3"/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5"/>
      <c r="Y108" s="142">
        <v>0</v>
      </c>
      <c r="Z108" s="142">
        <v>0</v>
      </c>
      <c r="AA108" s="142">
        <v>0</v>
      </c>
      <c r="AB108" s="142">
        <v>0</v>
      </c>
      <c r="AC108" s="142">
        <v>0</v>
      </c>
      <c r="AD108" s="142">
        <v>0</v>
      </c>
      <c r="AE108" s="142">
        <v>0</v>
      </c>
      <c r="AF108" s="142">
        <v>0</v>
      </c>
      <c r="AG108" s="142">
        <v>0</v>
      </c>
    </row>
    <row r="109" spans="1:33">
      <c r="B109" s="6" t="s">
        <v>247</v>
      </c>
      <c r="C109" s="219"/>
      <c r="D109" s="142">
        <v>6025.41</v>
      </c>
      <c r="E109" s="142">
        <v>7718.0158689147502</v>
      </c>
      <c r="F109" s="142">
        <v>15474.63237499999</v>
      </c>
      <c r="G109" s="142">
        <v>20263.620102560737</v>
      </c>
      <c r="H109" s="142">
        <v>29798.951321489239</v>
      </c>
      <c r="I109" s="142">
        <v>38905.255245018918</v>
      </c>
      <c r="J109" s="142">
        <v>35673.725598614787</v>
      </c>
      <c r="K109" s="142">
        <v>37004.140616163611</v>
      </c>
      <c r="L109" s="142">
        <v>34930.335802645168</v>
      </c>
      <c r="M109" s="142">
        <v>37344.603601923031</v>
      </c>
      <c r="N109" s="143"/>
      <c r="O109" s="142">
        <v>0</v>
      </c>
      <c r="P109" s="142">
        <v>0</v>
      </c>
      <c r="Q109" s="142">
        <v>0</v>
      </c>
      <c r="R109" s="142">
        <v>0</v>
      </c>
      <c r="S109" s="142">
        <v>0</v>
      </c>
      <c r="T109" s="142">
        <v>0</v>
      </c>
      <c r="U109" s="142">
        <v>0</v>
      </c>
      <c r="V109" s="142">
        <v>0</v>
      </c>
      <c r="W109" s="142">
        <v>0</v>
      </c>
      <c r="X109" s="145"/>
      <c r="Y109" s="142">
        <v>1692.6058689147503</v>
      </c>
      <c r="Z109" s="142">
        <v>7756.61650608524</v>
      </c>
      <c r="AA109" s="142">
        <v>4788.987727560746</v>
      </c>
      <c r="AB109" s="142">
        <v>9535.3312189285025</v>
      </c>
      <c r="AC109" s="142">
        <v>9106.3039235296801</v>
      </c>
      <c r="AD109" s="142">
        <v>-3231.5296464041294</v>
      </c>
      <c r="AE109" s="142">
        <v>1330.4150175488246</v>
      </c>
      <c r="AF109" s="142">
        <v>-2073.8048135184445</v>
      </c>
      <c r="AG109" s="142">
        <v>2414.2677992778599</v>
      </c>
    </row>
    <row r="110" spans="1:33">
      <c r="B110" s="6" t="s">
        <v>48</v>
      </c>
      <c r="C110" s="219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3"/>
      <c r="O110" s="142">
        <v>0</v>
      </c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45"/>
      <c r="Y110" s="142">
        <v>0</v>
      </c>
      <c r="Z110" s="142">
        <v>0</v>
      </c>
      <c r="AA110" s="142">
        <v>0</v>
      </c>
      <c r="AB110" s="142">
        <v>0</v>
      </c>
      <c r="AC110" s="142">
        <v>0</v>
      </c>
      <c r="AD110" s="142">
        <v>0</v>
      </c>
      <c r="AE110" s="142">
        <v>0</v>
      </c>
      <c r="AF110" s="142">
        <v>0</v>
      </c>
      <c r="AG110" s="142">
        <v>0</v>
      </c>
    </row>
    <row r="111" spans="1:33">
      <c r="B111" s="6" t="s">
        <v>325</v>
      </c>
      <c r="C111" s="219"/>
      <c r="D111" s="142">
        <v>0</v>
      </c>
      <c r="E111" s="142">
        <v>0</v>
      </c>
      <c r="F111" s="142">
        <v>0</v>
      </c>
      <c r="G111" s="142">
        <v>0</v>
      </c>
      <c r="H111" s="142">
        <v>0</v>
      </c>
      <c r="I111" s="142">
        <v>0</v>
      </c>
      <c r="J111" s="142">
        <v>0</v>
      </c>
      <c r="K111" s="142">
        <v>0</v>
      </c>
      <c r="L111" s="142">
        <v>0</v>
      </c>
      <c r="M111" s="142">
        <v>0</v>
      </c>
      <c r="N111" s="143"/>
      <c r="O111" s="142">
        <v>0</v>
      </c>
      <c r="P111" s="142">
        <v>0</v>
      </c>
      <c r="Q111" s="142">
        <v>0</v>
      </c>
      <c r="R111" s="142">
        <v>0</v>
      </c>
      <c r="S111" s="142">
        <v>0</v>
      </c>
      <c r="T111" s="142">
        <v>0</v>
      </c>
      <c r="U111" s="142">
        <v>0</v>
      </c>
      <c r="V111" s="142">
        <v>0</v>
      </c>
      <c r="W111" s="142">
        <v>0</v>
      </c>
      <c r="X111" s="145"/>
      <c r="Y111" s="142">
        <v>0</v>
      </c>
      <c r="Z111" s="142">
        <v>0</v>
      </c>
      <c r="AA111" s="142">
        <v>0</v>
      </c>
      <c r="AB111" s="142">
        <v>0</v>
      </c>
      <c r="AC111" s="142">
        <v>0</v>
      </c>
      <c r="AD111" s="142">
        <v>0</v>
      </c>
      <c r="AE111" s="142">
        <v>0</v>
      </c>
      <c r="AF111" s="142">
        <v>0</v>
      </c>
      <c r="AG111" s="142">
        <v>0</v>
      </c>
    </row>
    <row r="112" spans="1:33">
      <c r="B112" s="8" t="s">
        <v>101</v>
      </c>
      <c r="C112" s="219"/>
      <c r="D112" s="142">
        <v>0</v>
      </c>
      <c r="E112" s="142">
        <v>0</v>
      </c>
      <c r="F112" s="142">
        <v>0</v>
      </c>
      <c r="G112" s="142">
        <v>0</v>
      </c>
      <c r="H112" s="142">
        <v>0</v>
      </c>
      <c r="I112" s="142">
        <v>0</v>
      </c>
      <c r="J112" s="142">
        <v>0</v>
      </c>
      <c r="K112" s="142">
        <v>0</v>
      </c>
      <c r="L112" s="142">
        <v>0</v>
      </c>
      <c r="M112" s="142">
        <v>0</v>
      </c>
      <c r="N112" s="143"/>
      <c r="O112" s="142">
        <v>0</v>
      </c>
      <c r="P112" s="142">
        <v>0</v>
      </c>
      <c r="Q112" s="142">
        <v>0</v>
      </c>
      <c r="R112" s="142">
        <v>0</v>
      </c>
      <c r="S112" s="142">
        <v>0</v>
      </c>
      <c r="T112" s="142">
        <v>0</v>
      </c>
      <c r="U112" s="142">
        <v>0</v>
      </c>
      <c r="V112" s="142">
        <v>0</v>
      </c>
      <c r="W112" s="142">
        <v>0</v>
      </c>
      <c r="X112" s="145"/>
      <c r="Y112" s="142">
        <v>0</v>
      </c>
      <c r="Z112" s="142">
        <v>0</v>
      </c>
      <c r="AA112" s="142">
        <v>0</v>
      </c>
      <c r="AB112" s="142">
        <v>0</v>
      </c>
      <c r="AC112" s="142">
        <v>0</v>
      </c>
      <c r="AD112" s="142">
        <v>0</v>
      </c>
      <c r="AE112" s="142">
        <v>0</v>
      </c>
      <c r="AF112" s="142">
        <v>0</v>
      </c>
      <c r="AG112" s="142">
        <v>0</v>
      </c>
    </row>
    <row r="113" spans="1:33" s="45" customFormat="1">
      <c r="A113" s="38"/>
      <c r="B113" s="5" t="s">
        <v>22</v>
      </c>
      <c r="C113" s="214"/>
      <c r="D113" s="139">
        <v>0</v>
      </c>
      <c r="E113" s="139">
        <v>0</v>
      </c>
      <c r="F113" s="139">
        <v>0</v>
      </c>
      <c r="G113" s="139">
        <v>0</v>
      </c>
      <c r="H113" s="139">
        <v>0</v>
      </c>
      <c r="I113" s="139">
        <v>0</v>
      </c>
      <c r="J113" s="139">
        <v>0</v>
      </c>
      <c r="K113" s="139">
        <v>0</v>
      </c>
      <c r="L113" s="139">
        <v>0</v>
      </c>
      <c r="M113" s="139">
        <v>0</v>
      </c>
      <c r="N113" s="146"/>
      <c r="O113" s="139">
        <v>0</v>
      </c>
      <c r="P113" s="139">
        <v>0</v>
      </c>
      <c r="Q113" s="139">
        <v>0</v>
      </c>
      <c r="R113" s="139">
        <v>0</v>
      </c>
      <c r="S113" s="139">
        <v>0</v>
      </c>
      <c r="T113" s="139">
        <v>0</v>
      </c>
      <c r="U113" s="139">
        <v>0</v>
      </c>
      <c r="V113" s="139">
        <v>0</v>
      </c>
      <c r="W113" s="139">
        <v>0</v>
      </c>
      <c r="X113" s="141"/>
      <c r="Y113" s="139">
        <v>0</v>
      </c>
      <c r="Z113" s="139">
        <v>0</v>
      </c>
      <c r="AA113" s="139">
        <v>0</v>
      </c>
      <c r="AB113" s="139">
        <v>0</v>
      </c>
      <c r="AC113" s="139">
        <v>0</v>
      </c>
      <c r="AD113" s="139">
        <v>0</v>
      </c>
      <c r="AE113" s="139">
        <v>0</v>
      </c>
      <c r="AF113" s="139">
        <v>0</v>
      </c>
      <c r="AG113" s="139">
        <v>0</v>
      </c>
    </row>
    <row r="114" spans="1:33" s="45" customFormat="1">
      <c r="A114" s="38"/>
      <c r="B114" s="5" t="s">
        <v>96</v>
      </c>
      <c r="C114" s="214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40"/>
      <c r="O114" s="139">
        <v>0</v>
      </c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41"/>
      <c r="Y114" s="139">
        <v>0</v>
      </c>
      <c r="Z114" s="139">
        <v>0</v>
      </c>
      <c r="AA114" s="139">
        <v>0</v>
      </c>
      <c r="AB114" s="139">
        <v>0</v>
      </c>
      <c r="AC114" s="139">
        <v>0</v>
      </c>
      <c r="AD114" s="139">
        <v>0</v>
      </c>
      <c r="AE114" s="139">
        <v>0</v>
      </c>
      <c r="AF114" s="139">
        <v>0</v>
      </c>
      <c r="AG114" s="139">
        <v>0</v>
      </c>
    </row>
    <row r="115" spans="1:33" s="45" customFormat="1">
      <c r="A115" s="38"/>
      <c r="B115" s="5" t="s">
        <v>54</v>
      </c>
      <c r="C115" s="214"/>
      <c r="D115" s="139">
        <v>2086799.0741168144</v>
      </c>
      <c r="E115" s="139">
        <v>2295468.4964124458</v>
      </c>
      <c r="F115" s="139">
        <v>2778958.5632576966</v>
      </c>
      <c r="G115" s="139">
        <v>3148214.8297451995</v>
      </c>
      <c r="H115" s="139">
        <v>3515188.6765992311</v>
      </c>
      <c r="I115" s="139">
        <v>3566064.3559582909</v>
      </c>
      <c r="J115" s="139">
        <v>3981835.2485796628</v>
      </c>
      <c r="K115" s="139">
        <v>4278934.8527237931</v>
      </c>
      <c r="L115" s="139">
        <v>5170884.5973900026</v>
      </c>
      <c r="M115" s="139">
        <v>6044336.5956399087</v>
      </c>
      <c r="N115" s="146"/>
      <c r="O115" s="139">
        <v>101493.6009813354</v>
      </c>
      <c r="P115" s="139">
        <v>261207.11699117837</v>
      </c>
      <c r="Q115" s="139">
        <v>398622.90795681818</v>
      </c>
      <c r="R115" s="139">
        <v>176534.40272813867</v>
      </c>
      <c r="S115" s="139">
        <v>124091.07537759376</v>
      </c>
      <c r="T115" s="139">
        <v>298340.07573757251</v>
      </c>
      <c r="U115" s="139">
        <v>105644.38349913032</v>
      </c>
      <c r="V115" s="139">
        <v>399732.93006130442</v>
      </c>
      <c r="W115" s="139">
        <v>927318.96386897657</v>
      </c>
      <c r="X115" s="141"/>
      <c r="Y115" s="139">
        <v>107175.82131429597</v>
      </c>
      <c r="Z115" s="139">
        <v>222282.9498540721</v>
      </c>
      <c r="AA115" s="139">
        <v>-29366.641469314891</v>
      </c>
      <c r="AB115" s="139">
        <v>190439.44412589291</v>
      </c>
      <c r="AC115" s="139">
        <v>-73215.39601853404</v>
      </c>
      <c r="AD115" s="139">
        <v>117430.81688379907</v>
      </c>
      <c r="AE115" s="139">
        <v>191455.2206450004</v>
      </c>
      <c r="AF115" s="139">
        <v>492216.81460490474</v>
      </c>
      <c r="AG115" s="139">
        <v>-53866.965619070288</v>
      </c>
    </row>
    <row r="116" spans="1:33">
      <c r="B116" s="51"/>
      <c r="C116" s="215"/>
      <c r="D116" s="10"/>
      <c r="E116" s="10"/>
      <c r="F116" s="10"/>
      <c r="G116" s="10"/>
      <c r="J116" s="11"/>
      <c r="K116" s="11"/>
      <c r="L116" s="11"/>
      <c r="M116" s="11"/>
      <c r="N116" s="11"/>
      <c r="P116" s="11"/>
      <c r="Q116" s="11"/>
      <c r="R116" s="11"/>
      <c r="Y116" s="35"/>
      <c r="Z116" s="35"/>
      <c r="AA116" s="35"/>
      <c r="AB116" s="35"/>
      <c r="AC116" s="35"/>
      <c r="AD116" s="35"/>
    </row>
    <row r="117" spans="1:33">
      <c r="B117" s="51"/>
      <c r="C117" s="215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1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3">
      <c r="B118" s="51"/>
      <c r="C118" s="215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1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3" s="45" customFormat="1">
      <c r="A119" s="38"/>
      <c r="B119" s="185" t="s">
        <v>198</v>
      </c>
      <c r="C119" s="196"/>
      <c r="D119" s="52"/>
      <c r="E119" s="52"/>
      <c r="F119" s="52"/>
      <c r="G119" s="52"/>
      <c r="H119" s="52"/>
      <c r="I119" s="52"/>
      <c r="J119" s="52"/>
      <c r="K119" s="108"/>
      <c r="L119" s="165"/>
      <c r="M119" s="272"/>
      <c r="N119" s="72"/>
      <c r="O119" s="26"/>
      <c r="P119" s="43"/>
      <c r="Q119" s="43"/>
      <c r="R119" s="43"/>
      <c r="S119" s="43"/>
      <c r="T119" s="43"/>
      <c r="U119" s="43"/>
      <c r="V119" s="43"/>
      <c r="W119" s="43"/>
      <c r="X119" s="43"/>
      <c r="Y119" s="25"/>
      <c r="Z119" s="25"/>
      <c r="AA119" s="25"/>
      <c r="AB119" s="25"/>
      <c r="AC119" s="25"/>
      <c r="AD119" s="25"/>
    </row>
    <row r="120" spans="1:33" s="45" customFormat="1" ht="28">
      <c r="A120" s="38"/>
      <c r="B120" s="56"/>
      <c r="C120" s="217" t="s">
        <v>251</v>
      </c>
      <c r="D120" s="329" t="s">
        <v>55</v>
      </c>
      <c r="E120" s="329"/>
      <c r="F120" s="329"/>
      <c r="G120" s="329"/>
      <c r="H120" s="329"/>
      <c r="I120" s="329"/>
      <c r="J120" s="329"/>
      <c r="K120" s="329"/>
      <c r="L120" s="329"/>
      <c r="M120" s="329"/>
      <c r="N120" s="72"/>
      <c r="O120" s="324" t="s">
        <v>226</v>
      </c>
      <c r="P120" s="324"/>
      <c r="Q120" s="324"/>
      <c r="R120" s="324"/>
      <c r="S120" s="324"/>
      <c r="T120" s="324"/>
      <c r="U120" s="324"/>
      <c r="V120" s="324"/>
      <c r="W120" s="324"/>
      <c r="X120" s="43"/>
      <c r="Y120" s="328" t="s">
        <v>169</v>
      </c>
      <c r="Z120" s="328"/>
      <c r="AA120" s="328"/>
      <c r="AB120" s="328"/>
      <c r="AC120" s="328"/>
      <c r="AD120" s="328"/>
      <c r="AE120" s="328"/>
      <c r="AF120" s="328"/>
      <c r="AG120" s="328"/>
    </row>
    <row r="121" spans="1:33" s="45" customFormat="1" ht="14.5" customHeight="1">
      <c r="A121" s="38"/>
      <c r="B121" s="56"/>
      <c r="C121" s="218"/>
      <c r="D121" s="344" t="s">
        <v>318</v>
      </c>
      <c r="E121" s="344"/>
      <c r="F121" s="344"/>
      <c r="G121" s="344"/>
      <c r="H121" s="344"/>
      <c r="I121" s="344"/>
      <c r="J121" s="344"/>
      <c r="K121" s="344"/>
      <c r="L121" s="344"/>
      <c r="M121" s="344"/>
      <c r="N121" s="72"/>
      <c r="O121" s="325" t="s">
        <v>318</v>
      </c>
      <c r="P121" s="325"/>
      <c r="Q121" s="325"/>
      <c r="R121" s="325"/>
      <c r="S121" s="325"/>
      <c r="T121" s="325"/>
      <c r="U121" s="325"/>
      <c r="V121" s="325"/>
      <c r="W121" s="325"/>
      <c r="X121" s="43"/>
      <c r="Y121" s="344" t="s">
        <v>318</v>
      </c>
      <c r="Z121" s="344"/>
      <c r="AA121" s="344"/>
      <c r="AB121" s="344"/>
      <c r="AC121" s="344"/>
      <c r="AD121" s="344"/>
      <c r="AE121" s="344"/>
      <c r="AF121" s="344"/>
      <c r="AG121" s="344"/>
    </row>
    <row r="122" spans="1:33" s="45" customFormat="1">
      <c r="A122" s="38"/>
      <c r="B122" s="34" t="s">
        <v>324</v>
      </c>
      <c r="C122" s="199"/>
      <c r="D122" s="186" t="s">
        <v>1</v>
      </c>
      <c r="E122" s="269" t="s">
        <v>2</v>
      </c>
      <c r="F122" s="269" t="s">
        <v>3</v>
      </c>
      <c r="G122" s="269" t="s">
        <v>4</v>
      </c>
      <c r="H122" s="269" t="s">
        <v>104</v>
      </c>
      <c r="I122" s="269" t="s">
        <v>105</v>
      </c>
      <c r="J122" s="269" t="s">
        <v>111</v>
      </c>
      <c r="K122" s="269" t="s">
        <v>268</v>
      </c>
      <c r="L122" s="269" t="s">
        <v>285</v>
      </c>
      <c r="M122" s="269" t="s">
        <v>367</v>
      </c>
      <c r="N122" s="73"/>
      <c r="O122" s="269" t="s">
        <v>2</v>
      </c>
      <c r="P122" s="269" t="s">
        <v>3</v>
      </c>
      <c r="Q122" s="269" t="s">
        <v>4</v>
      </c>
      <c r="R122" s="269" t="s">
        <v>104</v>
      </c>
      <c r="S122" s="269" t="s">
        <v>105</v>
      </c>
      <c r="T122" s="269" t="s">
        <v>111</v>
      </c>
      <c r="U122" s="269" t="s">
        <v>268</v>
      </c>
      <c r="V122" s="269" t="s">
        <v>285</v>
      </c>
      <c r="W122" s="269" t="s">
        <v>367</v>
      </c>
      <c r="Y122" s="186" t="s">
        <v>2</v>
      </c>
      <c r="Z122" s="186" t="s">
        <v>3</v>
      </c>
      <c r="AA122" s="186" t="s">
        <v>4</v>
      </c>
      <c r="AB122" s="186" t="s">
        <v>104</v>
      </c>
      <c r="AC122" s="186" t="s">
        <v>105</v>
      </c>
      <c r="AD122" s="186" t="s">
        <v>111</v>
      </c>
      <c r="AE122" s="186" t="s">
        <v>268</v>
      </c>
      <c r="AF122" s="178" t="s">
        <v>285</v>
      </c>
      <c r="AG122" s="186" t="s">
        <v>367</v>
      </c>
    </row>
    <row r="123" spans="1:33" s="45" customFormat="1">
      <c r="A123" s="38"/>
      <c r="B123" s="5" t="s">
        <v>5</v>
      </c>
      <c r="C123" s="209" t="s">
        <v>290</v>
      </c>
      <c r="D123" s="139">
        <v>31527.999999999996</v>
      </c>
      <c r="E123" s="139">
        <v>32439</v>
      </c>
      <c r="F123" s="139">
        <v>36909.883000000002</v>
      </c>
      <c r="G123" s="139">
        <v>34350</v>
      </c>
      <c r="H123" s="139">
        <v>37177.221985098702</v>
      </c>
      <c r="I123" s="139">
        <v>35129.055462877623</v>
      </c>
      <c r="J123" s="139">
        <v>37716.474902679052</v>
      </c>
      <c r="K123" s="139">
        <v>38202.140680460012</v>
      </c>
      <c r="L123" s="139">
        <v>40931.106551891899</v>
      </c>
      <c r="M123" s="139">
        <v>41441.91492236271</v>
      </c>
      <c r="N123" s="146"/>
      <c r="O123" s="139">
        <v>0</v>
      </c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41"/>
      <c r="Y123" s="139">
        <v>911.00000000000136</v>
      </c>
      <c r="Z123" s="139">
        <v>4470.8830000000034</v>
      </c>
      <c r="AA123" s="139">
        <v>-2559.8830000000021</v>
      </c>
      <c r="AB123" s="139">
        <v>2827.221985098703</v>
      </c>
      <c r="AC123" s="139">
        <v>-2048.1665222210836</v>
      </c>
      <c r="AD123" s="139">
        <v>2587.4194398014311</v>
      </c>
      <c r="AE123" s="139">
        <v>485.66577778096303</v>
      </c>
      <c r="AF123" s="139">
        <v>2728.9658714318875</v>
      </c>
      <c r="AG123" s="139">
        <v>510.80837047080649</v>
      </c>
    </row>
    <row r="124" spans="1:33">
      <c r="B124" s="1" t="s">
        <v>35</v>
      </c>
      <c r="C124" s="210" t="s">
        <v>291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3"/>
      <c r="O124" s="142">
        <v>0</v>
      </c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45"/>
      <c r="Y124" s="142">
        <v>0</v>
      </c>
      <c r="Z124" s="142">
        <v>0</v>
      </c>
      <c r="AA124" s="142">
        <v>0</v>
      </c>
      <c r="AB124" s="142">
        <v>0</v>
      </c>
      <c r="AC124" s="142">
        <v>0</v>
      </c>
      <c r="AD124" s="142">
        <v>0</v>
      </c>
      <c r="AE124" s="142">
        <v>0</v>
      </c>
      <c r="AF124" s="142">
        <v>0</v>
      </c>
      <c r="AG124" s="142">
        <v>0</v>
      </c>
    </row>
    <row r="125" spans="1:33">
      <c r="B125" s="1" t="s">
        <v>36</v>
      </c>
      <c r="C125" s="210" t="s">
        <v>292</v>
      </c>
      <c r="D125" s="142">
        <v>31527.999999999996</v>
      </c>
      <c r="E125" s="142">
        <v>32439</v>
      </c>
      <c r="F125" s="142">
        <v>36909.883000000002</v>
      </c>
      <c r="G125" s="142">
        <v>34350</v>
      </c>
      <c r="H125" s="142">
        <v>37177.221985098702</v>
      </c>
      <c r="I125" s="142">
        <v>35129.055462877623</v>
      </c>
      <c r="J125" s="142">
        <v>37716.474902679052</v>
      </c>
      <c r="K125" s="142">
        <v>38202.140680460012</v>
      </c>
      <c r="L125" s="142">
        <v>40931.106551891899</v>
      </c>
      <c r="M125" s="142">
        <v>41441.91492236271</v>
      </c>
      <c r="N125" s="143"/>
      <c r="O125" s="142">
        <v>0</v>
      </c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45"/>
      <c r="Y125" s="142">
        <v>911.00000000000136</v>
      </c>
      <c r="Z125" s="142">
        <v>4470.8830000000034</v>
      </c>
      <c r="AA125" s="142">
        <v>-2559.8830000000021</v>
      </c>
      <c r="AB125" s="142">
        <v>2827.221985098703</v>
      </c>
      <c r="AC125" s="142">
        <v>-2048.1665222210836</v>
      </c>
      <c r="AD125" s="142">
        <v>2587.4194398014311</v>
      </c>
      <c r="AE125" s="142">
        <v>485.66577778096303</v>
      </c>
      <c r="AF125" s="142">
        <v>2728.9658714318875</v>
      </c>
      <c r="AG125" s="142">
        <v>510.80837047080649</v>
      </c>
    </row>
    <row r="126" spans="1:33" s="45" customFormat="1">
      <c r="A126" s="38"/>
      <c r="B126" s="5" t="s">
        <v>6</v>
      </c>
      <c r="C126" s="209" t="s">
        <v>293</v>
      </c>
      <c r="D126" s="139">
        <v>300711.2</v>
      </c>
      <c r="E126" s="139">
        <v>386187</v>
      </c>
      <c r="F126" s="139">
        <v>624992.794434916</v>
      </c>
      <c r="G126" s="139">
        <v>721936</v>
      </c>
      <c r="H126" s="139">
        <v>843152.3476853004</v>
      </c>
      <c r="I126" s="139">
        <v>759325.3366552185</v>
      </c>
      <c r="J126" s="139">
        <v>822519.09708012443</v>
      </c>
      <c r="K126" s="139">
        <v>903680.73381937179</v>
      </c>
      <c r="L126" s="139">
        <v>1003914.1372435426</v>
      </c>
      <c r="M126" s="139">
        <v>1041092.6888559767</v>
      </c>
      <c r="N126" s="146"/>
      <c r="O126" s="139">
        <v>97450.106149313753</v>
      </c>
      <c r="P126" s="139">
        <v>196527.49235483533</v>
      </c>
      <c r="Q126" s="139">
        <v>81536.754184496138</v>
      </c>
      <c r="R126" s="139">
        <v>92452.240916717972</v>
      </c>
      <c r="S126" s="139">
        <v>-117157.23525751205</v>
      </c>
      <c r="T126" s="139">
        <v>106301.0137890522</v>
      </c>
      <c r="U126" s="139">
        <v>98070.7121221899</v>
      </c>
      <c r="V126" s="139">
        <v>-6371.91274544725</v>
      </c>
      <c r="W126" s="139">
        <v>2137.4095273928915</v>
      </c>
      <c r="X126" s="141"/>
      <c r="Y126" s="139">
        <v>-11974.30614931377</v>
      </c>
      <c r="Z126" s="139">
        <v>42278.302080080626</v>
      </c>
      <c r="AA126" s="139">
        <v>15406.451380587965</v>
      </c>
      <c r="AB126" s="139">
        <v>28764.106768582416</v>
      </c>
      <c r="AC126" s="139">
        <v>33330.22422743011</v>
      </c>
      <c r="AD126" s="139">
        <v>-43107.253364146251</v>
      </c>
      <c r="AE126" s="139">
        <v>-16909.075382942603</v>
      </c>
      <c r="AF126" s="139">
        <v>106605.31616961812</v>
      </c>
      <c r="AG126" s="139">
        <v>35041.142085041167</v>
      </c>
    </row>
    <row r="127" spans="1:33" s="45" customFormat="1">
      <c r="A127" s="38"/>
      <c r="B127" s="31" t="s">
        <v>23</v>
      </c>
      <c r="C127" s="232" t="s">
        <v>294</v>
      </c>
      <c r="D127" s="139">
        <v>0</v>
      </c>
      <c r="E127" s="139">
        <v>0</v>
      </c>
      <c r="F127" s="139">
        <v>0</v>
      </c>
      <c r="G127" s="139">
        <v>0</v>
      </c>
      <c r="H127" s="139">
        <v>0</v>
      </c>
      <c r="I127" s="139">
        <v>0</v>
      </c>
      <c r="J127" s="139">
        <v>0</v>
      </c>
      <c r="K127" s="139">
        <v>0</v>
      </c>
      <c r="L127" s="139">
        <v>0</v>
      </c>
      <c r="M127" s="139">
        <v>0</v>
      </c>
      <c r="N127" s="146"/>
      <c r="O127" s="139">
        <v>0</v>
      </c>
      <c r="P127" s="139">
        <v>0</v>
      </c>
      <c r="Q127" s="139">
        <v>0</v>
      </c>
      <c r="R127" s="139">
        <v>0</v>
      </c>
      <c r="S127" s="139">
        <v>0</v>
      </c>
      <c r="T127" s="139">
        <v>0</v>
      </c>
      <c r="U127" s="139">
        <v>0</v>
      </c>
      <c r="V127" s="139">
        <v>0</v>
      </c>
      <c r="W127" s="139">
        <v>0</v>
      </c>
      <c r="X127" s="141"/>
      <c r="Y127" s="139">
        <v>0</v>
      </c>
      <c r="Z127" s="139">
        <v>0</v>
      </c>
      <c r="AA127" s="139">
        <v>0</v>
      </c>
      <c r="AB127" s="139">
        <v>0</v>
      </c>
      <c r="AC127" s="139">
        <v>0</v>
      </c>
      <c r="AD127" s="139">
        <v>0</v>
      </c>
      <c r="AE127" s="139">
        <v>0</v>
      </c>
      <c r="AF127" s="139">
        <v>0</v>
      </c>
      <c r="AG127" s="139">
        <v>0</v>
      </c>
    </row>
    <row r="128" spans="1:33">
      <c r="B128" s="208" t="s">
        <v>40</v>
      </c>
      <c r="C128" s="219"/>
      <c r="D128" s="142">
        <v>0</v>
      </c>
      <c r="E128" s="142">
        <v>0</v>
      </c>
      <c r="F128" s="142">
        <v>0</v>
      </c>
      <c r="G128" s="142">
        <v>0</v>
      </c>
      <c r="H128" s="142">
        <v>0</v>
      </c>
      <c r="I128" s="142">
        <v>0</v>
      </c>
      <c r="J128" s="142">
        <v>0</v>
      </c>
      <c r="K128" s="142">
        <v>0</v>
      </c>
      <c r="L128" s="142">
        <v>0</v>
      </c>
      <c r="M128" s="142">
        <v>0</v>
      </c>
      <c r="N128" s="143"/>
      <c r="O128" s="142">
        <v>0</v>
      </c>
      <c r="P128" s="142">
        <v>0</v>
      </c>
      <c r="Q128" s="142">
        <v>0</v>
      </c>
      <c r="R128" s="142">
        <v>0</v>
      </c>
      <c r="S128" s="142">
        <v>0</v>
      </c>
      <c r="T128" s="142">
        <v>0</v>
      </c>
      <c r="U128" s="142">
        <v>0</v>
      </c>
      <c r="V128" s="142">
        <v>0</v>
      </c>
      <c r="W128" s="142">
        <v>0</v>
      </c>
      <c r="X128" s="145"/>
      <c r="Y128" s="142">
        <v>0</v>
      </c>
      <c r="Z128" s="142">
        <v>0</v>
      </c>
      <c r="AA128" s="142">
        <v>0</v>
      </c>
      <c r="AB128" s="142">
        <v>0</v>
      </c>
      <c r="AC128" s="142">
        <v>0</v>
      </c>
      <c r="AD128" s="142">
        <v>0</v>
      </c>
      <c r="AE128" s="142">
        <v>0</v>
      </c>
      <c r="AF128" s="142">
        <v>0</v>
      </c>
      <c r="AG128" s="142">
        <v>0</v>
      </c>
    </row>
    <row r="129" spans="1:33">
      <c r="B129" s="6" t="s">
        <v>41</v>
      </c>
      <c r="C129" s="219"/>
      <c r="D129" s="142">
        <v>0</v>
      </c>
      <c r="E129" s="142">
        <v>0</v>
      </c>
      <c r="F129" s="142">
        <v>0</v>
      </c>
      <c r="G129" s="142">
        <v>0</v>
      </c>
      <c r="H129" s="142">
        <v>0</v>
      </c>
      <c r="I129" s="142">
        <v>0</v>
      </c>
      <c r="J129" s="142">
        <v>0</v>
      </c>
      <c r="K129" s="142">
        <v>0</v>
      </c>
      <c r="L129" s="142">
        <v>0</v>
      </c>
      <c r="M129" s="142">
        <v>0</v>
      </c>
      <c r="N129" s="143"/>
      <c r="O129" s="142">
        <v>0</v>
      </c>
      <c r="P129" s="142">
        <v>0</v>
      </c>
      <c r="Q129" s="142">
        <v>0</v>
      </c>
      <c r="R129" s="142">
        <v>0</v>
      </c>
      <c r="S129" s="142">
        <v>0</v>
      </c>
      <c r="T129" s="142">
        <v>0</v>
      </c>
      <c r="U129" s="142">
        <v>0</v>
      </c>
      <c r="V129" s="142">
        <v>0</v>
      </c>
      <c r="W129" s="142">
        <v>0</v>
      </c>
      <c r="X129" s="145"/>
      <c r="Y129" s="142">
        <v>0</v>
      </c>
      <c r="Z129" s="142">
        <v>0</v>
      </c>
      <c r="AA129" s="142">
        <v>0</v>
      </c>
      <c r="AB129" s="142">
        <v>0</v>
      </c>
      <c r="AC129" s="142">
        <v>0</v>
      </c>
      <c r="AD129" s="142">
        <v>0</v>
      </c>
      <c r="AE129" s="142">
        <v>0</v>
      </c>
      <c r="AF129" s="142">
        <v>0</v>
      </c>
      <c r="AG129" s="142">
        <v>0</v>
      </c>
    </row>
    <row r="130" spans="1:33">
      <c r="B130" s="6" t="s">
        <v>42</v>
      </c>
      <c r="C130" s="219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3"/>
      <c r="O130" s="142">
        <v>0</v>
      </c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45"/>
      <c r="Y130" s="142">
        <v>0</v>
      </c>
      <c r="Z130" s="142">
        <v>0</v>
      </c>
      <c r="AA130" s="142">
        <v>0</v>
      </c>
      <c r="AB130" s="142">
        <v>0</v>
      </c>
      <c r="AC130" s="142">
        <v>0</v>
      </c>
      <c r="AD130" s="142">
        <v>0</v>
      </c>
      <c r="AE130" s="142">
        <v>0</v>
      </c>
      <c r="AF130" s="142">
        <v>0</v>
      </c>
      <c r="AG130" s="142">
        <v>0</v>
      </c>
    </row>
    <row r="131" spans="1:33">
      <c r="B131" s="6" t="s">
        <v>43</v>
      </c>
      <c r="C131" s="219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3"/>
      <c r="O131" s="142">
        <v>0</v>
      </c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45"/>
      <c r="Y131" s="142">
        <v>0</v>
      </c>
      <c r="Z131" s="142">
        <v>0</v>
      </c>
      <c r="AA131" s="142">
        <v>0</v>
      </c>
      <c r="AB131" s="142">
        <v>0</v>
      </c>
      <c r="AC131" s="142">
        <v>0</v>
      </c>
      <c r="AD131" s="142">
        <v>0</v>
      </c>
      <c r="AE131" s="142">
        <v>0</v>
      </c>
      <c r="AF131" s="142">
        <v>0</v>
      </c>
      <c r="AG131" s="142">
        <v>0</v>
      </c>
    </row>
    <row r="132" spans="1:33">
      <c r="B132" s="6" t="s">
        <v>44</v>
      </c>
      <c r="C132" s="219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3"/>
      <c r="O132" s="142">
        <v>0</v>
      </c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45"/>
      <c r="Y132" s="142">
        <v>0</v>
      </c>
      <c r="Z132" s="142">
        <v>0</v>
      </c>
      <c r="AA132" s="142">
        <v>0</v>
      </c>
      <c r="AB132" s="142">
        <v>0</v>
      </c>
      <c r="AC132" s="142">
        <v>0</v>
      </c>
      <c r="AD132" s="142">
        <v>0</v>
      </c>
      <c r="AE132" s="142">
        <v>0</v>
      </c>
      <c r="AF132" s="142">
        <v>0</v>
      </c>
      <c r="AG132" s="142">
        <v>0</v>
      </c>
    </row>
    <row r="133" spans="1:33">
      <c r="B133" s="7" t="s">
        <v>45</v>
      </c>
      <c r="C133" s="219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3"/>
      <c r="O133" s="142">
        <v>0</v>
      </c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45"/>
      <c r="Y133" s="142">
        <v>0</v>
      </c>
      <c r="Z133" s="142">
        <v>0</v>
      </c>
      <c r="AA133" s="142">
        <v>0</v>
      </c>
      <c r="AB133" s="142">
        <v>0</v>
      </c>
      <c r="AC133" s="142">
        <v>0</v>
      </c>
      <c r="AD133" s="142">
        <v>0</v>
      </c>
      <c r="AE133" s="142">
        <v>0</v>
      </c>
      <c r="AF133" s="142">
        <v>0</v>
      </c>
      <c r="AG133" s="142">
        <v>0</v>
      </c>
    </row>
    <row r="134" spans="1:33">
      <c r="B134" s="7" t="s">
        <v>46</v>
      </c>
      <c r="C134" s="219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3"/>
      <c r="O134" s="142">
        <v>0</v>
      </c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45"/>
      <c r="Y134" s="142">
        <v>0</v>
      </c>
      <c r="Z134" s="142">
        <v>0</v>
      </c>
      <c r="AA134" s="142">
        <v>0</v>
      </c>
      <c r="AB134" s="142">
        <v>0</v>
      </c>
      <c r="AC134" s="142">
        <v>0</v>
      </c>
      <c r="AD134" s="142">
        <v>0</v>
      </c>
      <c r="AE134" s="142">
        <v>0</v>
      </c>
      <c r="AF134" s="142">
        <v>0</v>
      </c>
      <c r="AG134" s="142">
        <v>0</v>
      </c>
    </row>
    <row r="135" spans="1:33">
      <c r="B135" s="6" t="s">
        <v>317</v>
      </c>
      <c r="C135" s="219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3"/>
      <c r="O135" s="142">
        <v>0</v>
      </c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45"/>
      <c r="Y135" s="142">
        <v>0</v>
      </c>
      <c r="Z135" s="142">
        <v>0</v>
      </c>
      <c r="AA135" s="142">
        <v>0</v>
      </c>
      <c r="AB135" s="142">
        <v>0</v>
      </c>
      <c r="AC135" s="142">
        <v>0</v>
      </c>
      <c r="AD135" s="142">
        <v>0</v>
      </c>
      <c r="AE135" s="142">
        <v>0</v>
      </c>
      <c r="AF135" s="142">
        <v>0</v>
      </c>
      <c r="AG135" s="142">
        <v>0</v>
      </c>
    </row>
    <row r="136" spans="1:33">
      <c r="B136" s="6" t="s">
        <v>108</v>
      </c>
      <c r="C136" s="210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3"/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5"/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</row>
    <row r="137" spans="1:33">
      <c r="B137" s="6" t="s">
        <v>48</v>
      </c>
      <c r="C137" s="219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3"/>
      <c r="O137" s="142">
        <v>0</v>
      </c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45"/>
      <c r="Y137" s="142">
        <v>0</v>
      </c>
      <c r="Z137" s="142">
        <v>0</v>
      </c>
      <c r="AA137" s="142">
        <v>0</v>
      </c>
      <c r="AB137" s="142">
        <v>0</v>
      </c>
      <c r="AC137" s="142">
        <v>0</v>
      </c>
      <c r="AD137" s="142">
        <v>0</v>
      </c>
      <c r="AE137" s="142">
        <v>0</v>
      </c>
      <c r="AF137" s="142">
        <v>0</v>
      </c>
      <c r="AG137" s="142">
        <v>0</v>
      </c>
    </row>
    <row r="138" spans="1:33">
      <c r="B138" s="6" t="s">
        <v>325</v>
      </c>
      <c r="C138" s="219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3"/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5"/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</row>
    <row r="139" spans="1:33">
      <c r="B139" s="8" t="s">
        <v>101</v>
      </c>
      <c r="C139" s="219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3"/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5"/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</row>
    <row r="140" spans="1:33" s="45" customFormat="1">
      <c r="A140" s="38"/>
      <c r="B140" s="31" t="s">
        <v>24</v>
      </c>
      <c r="C140" s="209" t="s">
        <v>295</v>
      </c>
      <c r="D140" s="139">
        <v>300711.2</v>
      </c>
      <c r="E140" s="139">
        <v>386187</v>
      </c>
      <c r="F140" s="139">
        <v>624992.794434916</v>
      </c>
      <c r="G140" s="139">
        <v>721936</v>
      </c>
      <c r="H140" s="139">
        <v>843152.3476853004</v>
      </c>
      <c r="I140" s="139">
        <v>759325.3366552185</v>
      </c>
      <c r="J140" s="139">
        <v>822519.09708012443</v>
      </c>
      <c r="K140" s="139">
        <v>903680.73381937179</v>
      </c>
      <c r="L140" s="139">
        <v>1003914.1372435426</v>
      </c>
      <c r="M140" s="139">
        <v>1041092.6888559767</v>
      </c>
      <c r="N140" s="146"/>
      <c r="O140" s="139">
        <v>97450.106149313753</v>
      </c>
      <c r="P140" s="139">
        <v>196527.49235483533</v>
      </c>
      <c r="Q140" s="139">
        <v>81536.754184496138</v>
      </c>
      <c r="R140" s="139">
        <v>92452.240916717972</v>
      </c>
      <c r="S140" s="139">
        <v>-117157.23525751205</v>
      </c>
      <c r="T140" s="139">
        <v>106301.0137890522</v>
      </c>
      <c r="U140" s="139">
        <v>98070.7121221899</v>
      </c>
      <c r="V140" s="139">
        <v>-6371.91274544725</v>
      </c>
      <c r="W140" s="139">
        <v>2137.4095273928915</v>
      </c>
      <c r="X140" s="141"/>
      <c r="Y140" s="139">
        <v>-11974.30614931377</v>
      </c>
      <c r="Z140" s="139">
        <v>42278.302080080626</v>
      </c>
      <c r="AA140" s="139">
        <v>15406.451380587965</v>
      </c>
      <c r="AB140" s="139">
        <v>28764.106768582416</v>
      </c>
      <c r="AC140" s="139">
        <v>33330.22422743011</v>
      </c>
      <c r="AD140" s="139">
        <v>-43107.253364146251</v>
      </c>
      <c r="AE140" s="139">
        <v>-16909.075382942603</v>
      </c>
      <c r="AF140" s="139">
        <v>106605.31616961812</v>
      </c>
      <c r="AG140" s="139">
        <v>35041.142085041167</v>
      </c>
    </row>
    <row r="141" spans="1:33">
      <c r="B141" s="208" t="s">
        <v>40</v>
      </c>
      <c r="C141" s="219"/>
      <c r="D141" s="142">
        <v>300711.2</v>
      </c>
      <c r="E141" s="142">
        <v>386187</v>
      </c>
      <c r="F141" s="142">
        <v>624992.794434916</v>
      </c>
      <c r="G141" s="142">
        <v>721936</v>
      </c>
      <c r="H141" s="142">
        <v>843152.3476853004</v>
      </c>
      <c r="I141" s="142">
        <v>759325.3366552185</v>
      </c>
      <c r="J141" s="142">
        <v>822519.09708012443</v>
      </c>
      <c r="K141" s="142">
        <v>903680.73381937179</v>
      </c>
      <c r="L141" s="142">
        <v>1003914.1372435426</v>
      </c>
      <c r="M141" s="142">
        <v>1041092.6888559767</v>
      </c>
      <c r="N141" s="143"/>
      <c r="O141" s="142">
        <v>97450.106149313753</v>
      </c>
      <c r="P141" s="142">
        <v>196527.49235483533</v>
      </c>
      <c r="Q141" s="142">
        <v>81536.754184496138</v>
      </c>
      <c r="R141" s="142">
        <v>92452.240916717972</v>
      </c>
      <c r="S141" s="142">
        <v>-117157.23525751205</v>
      </c>
      <c r="T141" s="142">
        <v>106301.0137890522</v>
      </c>
      <c r="U141" s="142">
        <v>98070.7121221899</v>
      </c>
      <c r="V141" s="142">
        <v>-6371.91274544725</v>
      </c>
      <c r="W141" s="142">
        <v>2137.4095273928915</v>
      </c>
      <c r="X141" s="145"/>
      <c r="Y141" s="142">
        <v>-11974.30614931377</v>
      </c>
      <c r="Z141" s="142">
        <v>42278.302080080626</v>
      </c>
      <c r="AA141" s="142">
        <v>15406.451380587965</v>
      </c>
      <c r="AB141" s="142">
        <v>28764.106768582416</v>
      </c>
      <c r="AC141" s="142">
        <v>33330.22422743011</v>
      </c>
      <c r="AD141" s="142">
        <v>-43107.253364146251</v>
      </c>
      <c r="AE141" s="142">
        <v>-16909.075382942603</v>
      </c>
      <c r="AF141" s="142">
        <v>106605.31616961812</v>
      </c>
      <c r="AG141" s="142">
        <v>35041.142085041167</v>
      </c>
    </row>
    <row r="142" spans="1:33">
      <c r="B142" s="6" t="s">
        <v>41</v>
      </c>
      <c r="C142" s="219"/>
      <c r="D142" s="142">
        <v>871.00000000000011</v>
      </c>
      <c r="E142" s="142">
        <v>985</v>
      </c>
      <c r="F142" s="142">
        <v>891.89443491601708</v>
      </c>
      <c r="G142" s="142">
        <v>939</v>
      </c>
      <c r="H142" s="142">
        <v>1196.7076853002104</v>
      </c>
      <c r="I142" s="142">
        <v>1574.5264552184401</v>
      </c>
      <c r="J142" s="142">
        <v>1781.9276801245671</v>
      </c>
      <c r="K142" s="142">
        <v>1528.7414193717484</v>
      </c>
      <c r="L142" s="142">
        <v>1357.1177563424524</v>
      </c>
      <c r="M142" s="142">
        <v>1281.6783501767154</v>
      </c>
      <c r="N142" s="143"/>
      <c r="O142" s="142">
        <v>2611.2731696000028</v>
      </c>
      <c r="P142" s="142">
        <v>2990.4944535769923</v>
      </c>
      <c r="Q142" s="142">
        <v>10729.945058222002</v>
      </c>
      <c r="R142" s="142">
        <v>-1530.7461126909966</v>
      </c>
      <c r="S142" s="142">
        <v>1914.0361461269958</v>
      </c>
      <c r="T142" s="142">
        <v>-2.6216111939991293</v>
      </c>
      <c r="U142" s="142">
        <v>2303.8553657419989</v>
      </c>
      <c r="V142" s="142">
        <v>-4616.1063587589952</v>
      </c>
      <c r="W142" s="142">
        <v>-1258.692876322003</v>
      </c>
      <c r="X142" s="145"/>
      <c r="Y142" s="142">
        <v>-2497.2731696000033</v>
      </c>
      <c r="Z142" s="142">
        <v>-3083.6000186609754</v>
      </c>
      <c r="AA142" s="142">
        <v>-10682.839493138019</v>
      </c>
      <c r="AB142" s="142">
        <v>1788.4537979912072</v>
      </c>
      <c r="AC142" s="142">
        <v>-1536.2173762087662</v>
      </c>
      <c r="AD142" s="142">
        <v>210.02283610012603</v>
      </c>
      <c r="AE142" s="142">
        <v>-2557.041626494818</v>
      </c>
      <c r="AF142" s="142">
        <v>4444.4826957296991</v>
      </c>
      <c r="AG142" s="142">
        <v>1183.2534701562658</v>
      </c>
    </row>
    <row r="143" spans="1:33">
      <c r="B143" s="6" t="s">
        <v>42</v>
      </c>
      <c r="C143" s="219"/>
      <c r="D143" s="142">
        <v>299840.2</v>
      </c>
      <c r="E143" s="142">
        <v>385202</v>
      </c>
      <c r="F143" s="142">
        <v>624100.89999999991</v>
      </c>
      <c r="G143" s="142">
        <v>720997</v>
      </c>
      <c r="H143" s="142">
        <v>841955.64000000036</v>
      </c>
      <c r="I143" s="142">
        <v>757750.81020000007</v>
      </c>
      <c r="J143" s="142">
        <v>820737.1693999999</v>
      </c>
      <c r="K143" s="142">
        <v>902151.99239999999</v>
      </c>
      <c r="L143" s="142">
        <v>1002557.0194872002</v>
      </c>
      <c r="M143" s="142">
        <v>1039811.0105058</v>
      </c>
      <c r="N143" s="143"/>
      <c r="O143" s="142">
        <v>94838.832979713741</v>
      </c>
      <c r="P143" s="142">
        <v>193536.99790125835</v>
      </c>
      <c r="Q143" s="142">
        <v>70806.809126274136</v>
      </c>
      <c r="R143" s="142">
        <v>93982.987029408963</v>
      </c>
      <c r="S143" s="142">
        <v>-119071.27140363905</v>
      </c>
      <c r="T143" s="142">
        <v>106303.63540024619</v>
      </c>
      <c r="U143" s="142">
        <v>95766.856756447902</v>
      </c>
      <c r="V143" s="142">
        <v>-1755.8063866882549</v>
      </c>
      <c r="W143" s="142">
        <v>3396.1024037148945</v>
      </c>
      <c r="X143" s="145"/>
      <c r="Y143" s="142">
        <v>-9477.0329797137492</v>
      </c>
      <c r="Z143" s="142">
        <v>45361.902098741572</v>
      </c>
      <c r="AA143" s="142">
        <v>26089.290873725986</v>
      </c>
      <c r="AB143" s="142">
        <v>26975.65297059132</v>
      </c>
      <c r="AC143" s="142">
        <v>34866.441603638807</v>
      </c>
      <c r="AD143" s="142">
        <v>-43317.276200246306</v>
      </c>
      <c r="AE143" s="142">
        <v>-14352.033756447827</v>
      </c>
      <c r="AF143" s="142">
        <v>102160.8334738884</v>
      </c>
      <c r="AG143" s="142">
        <v>33857.888614884949</v>
      </c>
    </row>
    <row r="144" spans="1:33">
      <c r="B144" s="6" t="s">
        <v>43</v>
      </c>
      <c r="C144" s="219"/>
      <c r="D144" s="142">
        <v>0</v>
      </c>
      <c r="E144" s="142">
        <v>0</v>
      </c>
      <c r="F144" s="142">
        <v>0</v>
      </c>
      <c r="G144" s="142">
        <v>0</v>
      </c>
      <c r="H144" s="142">
        <v>0</v>
      </c>
      <c r="I144" s="142">
        <v>0</v>
      </c>
      <c r="J144" s="142">
        <v>0</v>
      </c>
      <c r="K144" s="142">
        <v>0</v>
      </c>
      <c r="L144" s="142">
        <v>0</v>
      </c>
      <c r="M144" s="142">
        <v>0</v>
      </c>
      <c r="N144" s="143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5"/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</row>
    <row r="145" spans="1:33">
      <c r="B145" s="6" t="s">
        <v>44</v>
      </c>
      <c r="C145" s="219"/>
      <c r="D145" s="142">
        <v>0</v>
      </c>
      <c r="E145" s="142">
        <v>0</v>
      </c>
      <c r="F145" s="142">
        <v>0</v>
      </c>
      <c r="G145" s="142">
        <v>0</v>
      </c>
      <c r="H145" s="142">
        <v>0</v>
      </c>
      <c r="I145" s="142">
        <v>0</v>
      </c>
      <c r="J145" s="142">
        <v>0</v>
      </c>
      <c r="K145" s="142">
        <v>0</v>
      </c>
      <c r="L145" s="142">
        <v>0</v>
      </c>
      <c r="M145" s="142">
        <v>0</v>
      </c>
      <c r="N145" s="143"/>
      <c r="O145" s="142">
        <v>0</v>
      </c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5"/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</row>
    <row r="146" spans="1:33">
      <c r="B146" s="7" t="s">
        <v>45</v>
      </c>
      <c r="C146" s="219"/>
      <c r="D146" s="142">
        <v>0</v>
      </c>
      <c r="E146" s="142">
        <v>0</v>
      </c>
      <c r="F146" s="142">
        <v>0</v>
      </c>
      <c r="G146" s="142">
        <v>0</v>
      </c>
      <c r="H146" s="142">
        <v>0</v>
      </c>
      <c r="I146" s="142">
        <v>0</v>
      </c>
      <c r="J146" s="142">
        <v>0</v>
      </c>
      <c r="K146" s="142">
        <v>0</v>
      </c>
      <c r="L146" s="142">
        <v>0</v>
      </c>
      <c r="M146" s="142">
        <v>0</v>
      </c>
      <c r="N146" s="143"/>
      <c r="O146" s="142">
        <v>0</v>
      </c>
      <c r="P146" s="142">
        <v>0</v>
      </c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5"/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</row>
    <row r="147" spans="1:33">
      <c r="B147" s="7" t="s">
        <v>46</v>
      </c>
      <c r="C147" s="219"/>
      <c r="D147" s="142">
        <v>0</v>
      </c>
      <c r="E147" s="142">
        <v>0</v>
      </c>
      <c r="F147" s="142">
        <v>0</v>
      </c>
      <c r="G147" s="142">
        <v>0</v>
      </c>
      <c r="H147" s="142">
        <v>0</v>
      </c>
      <c r="I147" s="142">
        <v>0</v>
      </c>
      <c r="J147" s="142">
        <v>0</v>
      </c>
      <c r="K147" s="142">
        <v>0</v>
      </c>
      <c r="L147" s="142">
        <v>0</v>
      </c>
      <c r="M147" s="142">
        <v>0</v>
      </c>
      <c r="N147" s="143"/>
      <c r="O147" s="142">
        <v>0</v>
      </c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5"/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</row>
    <row r="148" spans="1:33">
      <c r="B148" s="6" t="s">
        <v>317</v>
      </c>
      <c r="C148" s="219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3"/>
      <c r="O148" s="142">
        <v>0</v>
      </c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5"/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</row>
    <row r="149" spans="1:33">
      <c r="B149" s="6" t="s">
        <v>108</v>
      </c>
      <c r="C149" s="219"/>
      <c r="D149" s="142">
        <v>0</v>
      </c>
      <c r="E149" s="142">
        <v>0</v>
      </c>
      <c r="F149" s="142">
        <v>0</v>
      </c>
      <c r="G149" s="142">
        <v>0</v>
      </c>
      <c r="H149" s="142">
        <v>0</v>
      </c>
      <c r="I149" s="142">
        <v>0</v>
      </c>
      <c r="J149" s="142">
        <v>0</v>
      </c>
      <c r="K149" s="142">
        <v>0</v>
      </c>
      <c r="L149" s="142">
        <v>0</v>
      </c>
      <c r="M149" s="142">
        <v>0</v>
      </c>
      <c r="N149" s="143"/>
      <c r="O149" s="142">
        <v>0</v>
      </c>
      <c r="P149" s="142">
        <v>0</v>
      </c>
      <c r="Q149" s="142">
        <v>0</v>
      </c>
      <c r="R149" s="142">
        <v>0</v>
      </c>
      <c r="S149" s="142">
        <v>0</v>
      </c>
      <c r="T149" s="142">
        <v>0</v>
      </c>
      <c r="U149" s="142">
        <v>0</v>
      </c>
      <c r="V149" s="142">
        <v>0</v>
      </c>
      <c r="W149" s="142">
        <v>0</v>
      </c>
      <c r="X149" s="145"/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</row>
    <row r="150" spans="1:33">
      <c r="B150" s="6" t="s">
        <v>48</v>
      </c>
      <c r="C150" s="219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3"/>
      <c r="O150" s="142">
        <v>0</v>
      </c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45"/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</row>
    <row r="151" spans="1:33">
      <c r="B151" s="6" t="s">
        <v>325</v>
      </c>
      <c r="C151" s="219"/>
      <c r="D151" s="142">
        <v>0</v>
      </c>
      <c r="E151" s="142">
        <v>0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3"/>
      <c r="O151" s="142">
        <v>0</v>
      </c>
      <c r="P151" s="142">
        <v>0</v>
      </c>
      <c r="Q151" s="142">
        <v>0</v>
      </c>
      <c r="R151" s="142">
        <v>0</v>
      </c>
      <c r="S151" s="142">
        <v>0</v>
      </c>
      <c r="T151" s="142">
        <v>0</v>
      </c>
      <c r="U151" s="142">
        <v>0</v>
      </c>
      <c r="V151" s="142">
        <v>0</v>
      </c>
      <c r="W151" s="142">
        <v>0</v>
      </c>
      <c r="X151" s="145"/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</row>
    <row r="152" spans="1:33">
      <c r="B152" s="8" t="s">
        <v>101</v>
      </c>
      <c r="C152" s="219"/>
      <c r="D152" s="142">
        <v>0</v>
      </c>
      <c r="E152" s="142">
        <v>0</v>
      </c>
      <c r="F152" s="142">
        <v>0</v>
      </c>
      <c r="G152" s="142">
        <v>0</v>
      </c>
      <c r="H152" s="142">
        <v>0</v>
      </c>
      <c r="I152" s="142">
        <v>0</v>
      </c>
      <c r="J152" s="142">
        <v>0</v>
      </c>
      <c r="K152" s="142">
        <v>0</v>
      </c>
      <c r="L152" s="142">
        <v>0</v>
      </c>
      <c r="M152" s="142">
        <v>0</v>
      </c>
      <c r="N152" s="143"/>
      <c r="O152" s="142">
        <v>0</v>
      </c>
      <c r="P152" s="142">
        <v>0</v>
      </c>
      <c r="Q152" s="142">
        <v>0</v>
      </c>
      <c r="R152" s="142">
        <v>0</v>
      </c>
      <c r="S152" s="142">
        <v>0</v>
      </c>
      <c r="T152" s="142">
        <v>0</v>
      </c>
      <c r="U152" s="142">
        <v>0</v>
      </c>
      <c r="V152" s="142">
        <v>0</v>
      </c>
      <c r="W152" s="142">
        <v>0</v>
      </c>
      <c r="X152" s="145"/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</row>
    <row r="153" spans="1:33" s="45" customFormat="1">
      <c r="A153" s="38"/>
      <c r="B153" s="5" t="s">
        <v>9</v>
      </c>
      <c r="C153" s="209" t="s">
        <v>296</v>
      </c>
      <c r="D153" s="139">
        <v>333656.28225286701</v>
      </c>
      <c r="E153" s="139">
        <v>393455.67268817802</v>
      </c>
      <c r="F153" s="139">
        <v>413525.02336461202</v>
      </c>
      <c r="G153" s="139">
        <v>572665.79741911497</v>
      </c>
      <c r="H153" s="139">
        <v>638475.66441268113</v>
      </c>
      <c r="I153" s="139">
        <v>641434.35127979715</v>
      </c>
      <c r="J153" s="139">
        <v>863598.02570856991</v>
      </c>
      <c r="K153" s="139">
        <v>899564.60587198066</v>
      </c>
      <c r="L153" s="139">
        <v>906697.27058590273</v>
      </c>
      <c r="M153" s="139">
        <v>981634.28398451174</v>
      </c>
      <c r="N153" s="140"/>
      <c r="O153" s="139">
        <v>0</v>
      </c>
      <c r="P153" s="139">
        <v>0</v>
      </c>
      <c r="Q153" s="139">
        <v>0</v>
      </c>
      <c r="R153" s="139">
        <v>0</v>
      </c>
      <c r="S153" s="139">
        <v>0</v>
      </c>
      <c r="T153" s="139">
        <v>0</v>
      </c>
      <c r="U153" s="139">
        <v>0</v>
      </c>
      <c r="V153" s="139">
        <v>0</v>
      </c>
      <c r="W153" s="139">
        <v>0</v>
      </c>
      <c r="X153" s="141"/>
      <c r="Y153" s="139">
        <v>59799.39043531099</v>
      </c>
      <c r="Z153" s="139">
        <v>20069.350676434035</v>
      </c>
      <c r="AA153" s="139">
        <v>159140.77405450298</v>
      </c>
      <c r="AB153" s="139">
        <v>65809.866993566087</v>
      </c>
      <c r="AC153" s="139">
        <v>2958.6868671160119</v>
      </c>
      <c r="AD153" s="139">
        <v>222163.67442877282</v>
      </c>
      <c r="AE153" s="139">
        <v>35966.580163410799</v>
      </c>
      <c r="AF153" s="139">
        <v>7132.6647139219858</v>
      </c>
      <c r="AG153" s="139">
        <v>74937.013398609095</v>
      </c>
    </row>
    <row r="154" spans="1:33">
      <c r="B154" s="208" t="s">
        <v>40</v>
      </c>
      <c r="C154" s="219"/>
      <c r="D154" s="142">
        <v>333656.28225286701</v>
      </c>
      <c r="E154" s="142">
        <v>393455.67268817802</v>
      </c>
      <c r="F154" s="142">
        <v>413525.02336461202</v>
      </c>
      <c r="G154" s="142">
        <v>572665.79741911497</v>
      </c>
      <c r="H154" s="142">
        <v>638475.66441268113</v>
      </c>
      <c r="I154" s="142">
        <v>641434.35127979715</v>
      </c>
      <c r="J154" s="142">
        <v>863598.02570856991</v>
      </c>
      <c r="K154" s="142">
        <v>899564.60587198066</v>
      </c>
      <c r="L154" s="142">
        <v>906697.27058590273</v>
      </c>
      <c r="M154" s="142">
        <v>981634.28398451174</v>
      </c>
      <c r="N154" s="148"/>
      <c r="O154" s="142">
        <v>0</v>
      </c>
      <c r="P154" s="142">
        <v>0</v>
      </c>
      <c r="Q154" s="142">
        <v>0</v>
      </c>
      <c r="R154" s="142">
        <v>0</v>
      </c>
      <c r="S154" s="142">
        <v>0</v>
      </c>
      <c r="T154" s="142">
        <v>0</v>
      </c>
      <c r="U154" s="142">
        <v>0</v>
      </c>
      <c r="V154" s="142">
        <v>0</v>
      </c>
      <c r="W154" s="142">
        <v>0</v>
      </c>
      <c r="X154" s="145"/>
      <c r="Y154" s="142">
        <v>59799.39043531099</v>
      </c>
      <c r="Z154" s="142">
        <v>20069.350676434035</v>
      </c>
      <c r="AA154" s="142">
        <v>159140.77405450298</v>
      </c>
      <c r="AB154" s="142">
        <v>65809.866993566087</v>
      </c>
      <c r="AC154" s="142">
        <v>2958.6868671160119</v>
      </c>
      <c r="AD154" s="142">
        <v>222163.67442877282</v>
      </c>
      <c r="AE154" s="142">
        <v>35966.580163410799</v>
      </c>
      <c r="AF154" s="142">
        <v>7132.6647139219858</v>
      </c>
      <c r="AG154" s="142">
        <v>74937.013398609095</v>
      </c>
    </row>
    <row r="155" spans="1:33">
      <c r="B155" s="6" t="s">
        <v>41</v>
      </c>
      <c r="C155" s="219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8"/>
      <c r="O155" s="142">
        <v>0</v>
      </c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45"/>
      <c r="Y155" s="142">
        <v>0</v>
      </c>
      <c r="Z155" s="142">
        <v>0</v>
      </c>
      <c r="AA155" s="142">
        <v>0</v>
      </c>
      <c r="AB155" s="142">
        <v>0</v>
      </c>
      <c r="AC155" s="142">
        <v>0</v>
      </c>
      <c r="AD155" s="142">
        <v>0</v>
      </c>
      <c r="AE155" s="142">
        <v>0</v>
      </c>
      <c r="AF155" s="142">
        <v>0</v>
      </c>
      <c r="AG155" s="142">
        <v>0</v>
      </c>
    </row>
    <row r="156" spans="1:33">
      <c r="B156" s="6" t="s">
        <v>42</v>
      </c>
      <c r="C156" s="219"/>
      <c r="D156" s="142">
        <v>2406.6221563600002</v>
      </c>
      <c r="E156" s="142">
        <v>6413.2636387600005</v>
      </c>
      <c r="F156" s="142">
        <v>7074.3550075599996</v>
      </c>
      <c r="G156" s="142">
        <v>10152.303534800001</v>
      </c>
      <c r="H156" s="142">
        <v>127814.25098512448</v>
      </c>
      <c r="I156" s="142">
        <v>102755.56245123025</v>
      </c>
      <c r="J156" s="142">
        <v>164378.20378727763</v>
      </c>
      <c r="K156" s="142">
        <v>189584.0117837734</v>
      </c>
      <c r="L156" s="142">
        <v>52619.060280499776</v>
      </c>
      <c r="M156" s="142">
        <v>54351.134708925369</v>
      </c>
      <c r="N156" s="148"/>
      <c r="O156" s="142">
        <v>0</v>
      </c>
      <c r="P156" s="142">
        <v>0</v>
      </c>
      <c r="Q156" s="142">
        <v>0</v>
      </c>
      <c r="R156" s="142">
        <v>0</v>
      </c>
      <c r="S156" s="142">
        <v>0</v>
      </c>
      <c r="T156" s="142">
        <v>0</v>
      </c>
      <c r="U156" s="142">
        <v>0</v>
      </c>
      <c r="V156" s="142">
        <v>0</v>
      </c>
      <c r="W156" s="142">
        <v>0</v>
      </c>
      <c r="X156" s="145"/>
      <c r="Y156" s="142">
        <v>4006.6414823999999</v>
      </c>
      <c r="Z156" s="142">
        <v>661.0913687999996</v>
      </c>
      <c r="AA156" s="142">
        <v>3077.9485272400011</v>
      </c>
      <c r="AB156" s="142">
        <v>117661.94745032449</v>
      </c>
      <c r="AC156" s="142">
        <v>-25058.688533894223</v>
      </c>
      <c r="AD156" s="142">
        <v>61622.641336047374</v>
      </c>
      <c r="AE156" s="142">
        <v>25205.807996495765</v>
      </c>
      <c r="AF156" s="142">
        <v>-136964.95150327362</v>
      </c>
      <c r="AG156" s="142">
        <v>1732.0744284255966</v>
      </c>
    </row>
    <row r="157" spans="1:33">
      <c r="B157" s="6" t="s">
        <v>43</v>
      </c>
      <c r="C157" s="219"/>
      <c r="D157" s="142">
        <v>0</v>
      </c>
      <c r="E157" s="142">
        <v>0</v>
      </c>
      <c r="F157" s="142">
        <v>0</v>
      </c>
      <c r="G157" s="142">
        <v>0</v>
      </c>
      <c r="H157" s="142">
        <v>49786.889361152025</v>
      </c>
      <c r="I157" s="142">
        <v>48900.956408491118</v>
      </c>
      <c r="J157" s="142">
        <v>87466.652033139413</v>
      </c>
      <c r="K157" s="142">
        <v>100887.41775577056</v>
      </c>
      <c r="L157" s="142">
        <v>136003.22341180692</v>
      </c>
      <c r="M157" s="142">
        <v>212272.30279204808</v>
      </c>
      <c r="N157" s="148"/>
      <c r="O157" s="142">
        <v>0</v>
      </c>
      <c r="P157" s="142">
        <v>0</v>
      </c>
      <c r="Q157" s="142">
        <v>0</v>
      </c>
      <c r="R157" s="142">
        <v>0</v>
      </c>
      <c r="S157" s="142">
        <v>0</v>
      </c>
      <c r="T157" s="142">
        <v>0</v>
      </c>
      <c r="U157" s="142">
        <v>0</v>
      </c>
      <c r="V157" s="142">
        <v>0</v>
      </c>
      <c r="W157" s="142">
        <v>0</v>
      </c>
      <c r="X157" s="145"/>
      <c r="Y157" s="142">
        <v>0</v>
      </c>
      <c r="Z157" s="142">
        <v>0</v>
      </c>
      <c r="AA157" s="142">
        <v>0</v>
      </c>
      <c r="AB157" s="142">
        <v>49786.889361152025</v>
      </c>
      <c r="AC157" s="142">
        <v>-885.93295266090877</v>
      </c>
      <c r="AD157" s="142">
        <v>38565.695624648302</v>
      </c>
      <c r="AE157" s="142">
        <v>13420.765722631142</v>
      </c>
      <c r="AF157" s="142">
        <v>35115.80565603634</v>
      </c>
      <c r="AG157" s="142">
        <v>76269.079380241194</v>
      </c>
    </row>
    <row r="158" spans="1:33">
      <c r="B158" s="6" t="s">
        <v>44</v>
      </c>
      <c r="C158" s="219"/>
      <c r="D158" s="142">
        <v>48390.678172200001</v>
      </c>
      <c r="E158" s="142">
        <v>30116.19</v>
      </c>
      <c r="F158" s="142">
        <v>34256.730964611997</v>
      </c>
      <c r="G158" s="142">
        <v>8019.6998253310003</v>
      </c>
      <c r="H158" s="142">
        <v>832.56100359300001</v>
      </c>
      <c r="I158" s="142">
        <v>886.87948255599986</v>
      </c>
      <c r="J158" s="142">
        <v>1607.5247085699996</v>
      </c>
      <c r="K158" s="142">
        <v>197290.860205114</v>
      </c>
      <c r="L158" s="142">
        <v>165025.03263677002</v>
      </c>
      <c r="M158" s="142">
        <v>151984.32100716987</v>
      </c>
      <c r="N158" s="148"/>
      <c r="O158" s="142">
        <v>0</v>
      </c>
      <c r="P158" s="142">
        <v>0</v>
      </c>
      <c r="Q158" s="142">
        <v>0</v>
      </c>
      <c r="R158" s="142">
        <v>0</v>
      </c>
      <c r="S158" s="142">
        <v>0</v>
      </c>
      <c r="T158" s="142">
        <v>0</v>
      </c>
      <c r="U158" s="142">
        <v>0</v>
      </c>
      <c r="V158" s="142">
        <v>0</v>
      </c>
      <c r="W158" s="142">
        <v>0</v>
      </c>
      <c r="X158" s="145"/>
      <c r="Y158" s="142">
        <v>-18274.488172199999</v>
      </c>
      <c r="Z158" s="142">
        <v>4140.5409646120006</v>
      </c>
      <c r="AA158" s="142">
        <v>-26237.031139280996</v>
      </c>
      <c r="AB158" s="142">
        <v>-7187.1388217379999</v>
      </c>
      <c r="AC158" s="142">
        <v>54.318478962999883</v>
      </c>
      <c r="AD158" s="142">
        <v>720.64522601399972</v>
      </c>
      <c r="AE158" s="142">
        <v>195683.33549654402</v>
      </c>
      <c r="AF158" s="142">
        <v>-32265.827568344001</v>
      </c>
      <c r="AG158" s="142">
        <v>-13040.711629600151</v>
      </c>
    </row>
    <row r="159" spans="1:33">
      <c r="B159" s="7" t="s">
        <v>45</v>
      </c>
      <c r="C159" s="219"/>
      <c r="D159" s="142">
        <v>48390.678172200001</v>
      </c>
      <c r="E159" s="142">
        <v>30116.19</v>
      </c>
      <c r="F159" s="142">
        <v>34256.730964611997</v>
      </c>
      <c r="G159" s="142">
        <v>8019.6998253310003</v>
      </c>
      <c r="H159" s="142">
        <v>832.56100359300001</v>
      </c>
      <c r="I159" s="142">
        <v>886.87948255599986</v>
      </c>
      <c r="J159" s="142">
        <v>1607.5247085699996</v>
      </c>
      <c r="K159" s="142">
        <v>197290.860205114</v>
      </c>
      <c r="L159" s="142">
        <v>165025.03263677002</v>
      </c>
      <c r="M159" s="142">
        <v>151984.32100716987</v>
      </c>
      <c r="N159" s="148"/>
      <c r="O159" s="142">
        <v>0</v>
      </c>
      <c r="P159" s="142">
        <v>0</v>
      </c>
      <c r="Q159" s="142">
        <v>0</v>
      </c>
      <c r="R159" s="142">
        <v>0</v>
      </c>
      <c r="S159" s="142">
        <v>0</v>
      </c>
      <c r="T159" s="142">
        <v>0</v>
      </c>
      <c r="U159" s="142">
        <v>0</v>
      </c>
      <c r="V159" s="142">
        <v>0</v>
      </c>
      <c r="W159" s="142">
        <v>0</v>
      </c>
      <c r="X159" s="145"/>
      <c r="Y159" s="142">
        <v>-18274.488172199999</v>
      </c>
      <c r="Z159" s="142">
        <v>4140.5409646120006</v>
      </c>
      <c r="AA159" s="142">
        <v>-26237.031139280996</v>
      </c>
      <c r="AB159" s="142">
        <v>-7187.1388217379999</v>
      </c>
      <c r="AC159" s="142">
        <v>54.318478962999883</v>
      </c>
      <c r="AD159" s="142">
        <v>720.64522601399972</v>
      </c>
      <c r="AE159" s="142">
        <v>195683.33549654402</v>
      </c>
      <c r="AF159" s="142">
        <v>-32265.827568344001</v>
      </c>
      <c r="AG159" s="142">
        <v>-13040.711629600151</v>
      </c>
    </row>
    <row r="160" spans="1:33">
      <c r="B160" s="7" t="s">
        <v>46</v>
      </c>
      <c r="C160" s="219"/>
      <c r="D160" s="142">
        <v>0</v>
      </c>
      <c r="E160" s="142">
        <v>0</v>
      </c>
      <c r="F160" s="142">
        <v>0</v>
      </c>
      <c r="G160" s="142">
        <v>0</v>
      </c>
      <c r="H160" s="142">
        <v>0</v>
      </c>
      <c r="I160" s="142">
        <v>0</v>
      </c>
      <c r="J160" s="142">
        <v>0</v>
      </c>
      <c r="K160" s="142">
        <v>0</v>
      </c>
      <c r="L160" s="142">
        <v>0</v>
      </c>
      <c r="M160" s="142">
        <v>0</v>
      </c>
      <c r="N160" s="148"/>
      <c r="O160" s="142">
        <v>0</v>
      </c>
      <c r="P160" s="142">
        <v>0</v>
      </c>
      <c r="Q160" s="142">
        <v>0</v>
      </c>
      <c r="R160" s="142">
        <v>0</v>
      </c>
      <c r="S160" s="142">
        <v>0</v>
      </c>
      <c r="T160" s="142">
        <v>0</v>
      </c>
      <c r="U160" s="142">
        <v>0</v>
      </c>
      <c r="V160" s="142">
        <v>0</v>
      </c>
      <c r="W160" s="142">
        <v>0</v>
      </c>
      <c r="X160" s="145"/>
      <c r="Y160" s="142">
        <v>0</v>
      </c>
      <c r="Z160" s="142">
        <v>0</v>
      </c>
      <c r="AA160" s="142">
        <v>0</v>
      </c>
      <c r="AB160" s="142">
        <v>0</v>
      </c>
      <c r="AC160" s="142">
        <v>0</v>
      </c>
      <c r="AD160" s="142">
        <v>0</v>
      </c>
      <c r="AE160" s="142">
        <v>0</v>
      </c>
      <c r="AF160" s="142">
        <v>0</v>
      </c>
      <c r="AG160" s="142">
        <v>0</v>
      </c>
    </row>
    <row r="161" spans="1:33">
      <c r="B161" s="6" t="s">
        <v>317</v>
      </c>
      <c r="C161" s="219"/>
      <c r="D161" s="142">
        <v>0</v>
      </c>
      <c r="E161" s="142">
        <v>0</v>
      </c>
      <c r="F161" s="142">
        <v>0</v>
      </c>
      <c r="G161" s="142">
        <v>0</v>
      </c>
      <c r="H161" s="142">
        <v>0</v>
      </c>
      <c r="I161" s="142">
        <v>0</v>
      </c>
      <c r="J161" s="142">
        <v>0</v>
      </c>
      <c r="K161" s="142">
        <v>0</v>
      </c>
      <c r="L161" s="142">
        <v>0</v>
      </c>
      <c r="M161" s="142">
        <v>0</v>
      </c>
      <c r="N161" s="148"/>
      <c r="O161" s="142">
        <v>0</v>
      </c>
      <c r="P161" s="142">
        <v>0</v>
      </c>
      <c r="Q161" s="142">
        <v>0</v>
      </c>
      <c r="R161" s="142">
        <v>0</v>
      </c>
      <c r="S161" s="142">
        <v>0</v>
      </c>
      <c r="T161" s="142">
        <v>0</v>
      </c>
      <c r="U161" s="142">
        <v>0</v>
      </c>
      <c r="V161" s="142">
        <v>0</v>
      </c>
      <c r="W161" s="142">
        <v>0</v>
      </c>
      <c r="X161" s="145"/>
      <c r="Y161" s="142">
        <v>0</v>
      </c>
      <c r="Z161" s="142">
        <v>0</v>
      </c>
      <c r="AA161" s="142">
        <v>0</v>
      </c>
      <c r="AB161" s="142">
        <v>0</v>
      </c>
      <c r="AC161" s="142">
        <v>0</v>
      </c>
      <c r="AD161" s="142">
        <v>0</v>
      </c>
      <c r="AE161" s="142">
        <v>0</v>
      </c>
      <c r="AF161" s="142">
        <v>0</v>
      </c>
      <c r="AG161" s="142">
        <v>0</v>
      </c>
    </row>
    <row r="162" spans="1:33">
      <c r="B162" s="6" t="s">
        <v>108</v>
      </c>
      <c r="C162" s="219"/>
      <c r="D162" s="142">
        <v>282858.98192430701</v>
      </c>
      <c r="E162" s="142">
        <v>356926.219049418</v>
      </c>
      <c r="F162" s="142">
        <v>372193.93739244004</v>
      </c>
      <c r="G162" s="142">
        <v>554493.79405898403</v>
      </c>
      <c r="H162" s="142">
        <v>460040.70213789918</v>
      </c>
      <c r="I162" s="142">
        <v>488889.60887744842</v>
      </c>
      <c r="J162" s="142">
        <v>610143.91381505888</v>
      </c>
      <c r="K162" s="142">
        <v>411801.31612731505</v>
      </c>
      <c r="L162" s="142">
        <v>553042.95425678999</v>
      </c>
      <c r="M162" s="142">
        <v>563019.52547633694</v>
      </c>
      <c r="N162" s="148"/>
      <c r="O162" s="142">
        <v>0</v>
      </c>
      <c r="P162" s="142">
        <v>0</v>
      </c>
      <c r="Q162" s="142">
        <v>0</v>
      </c>
      <c r="R162" s="142">
        <v>0</v>
      </c>
      <c r="S162" s="142">
        <v>0</v>
      </c>
      <c r="T162" s="142">
        <v>0</v>
      </c>
      <c r="U162" s="142">
        <v>0</v>
      </c>
      <c r="V162" s="142">
        <v>0</v>
      </c>
      <c r="W162" s="142">
        <v>0</v>
      </c>
      <c r="X162" s="145"/>
      <c r="Y162" s="142">
        <v>74067.237125110973</v>
      </c>
      <c r="Z162" s="142">
        <v>15267.718343022079</v>
      </c>
      <c r="AA162" s="142">
        <v>182299.85666654393</v>
      </c>
      <c r="AB162" s="142">
        <v>-94453.091921084793</v>
      </c>
      <c r="AC162" s="142">
        <v>28848.906739549238</v>
      </c>
      <c r="AD162" s="142">
        <v>121254.3049376105</v>
      </c>
      <c r="AE162" s="142">
        <v>-198342.5976877439</v>
      </c>
      <c r="AF162" s="142">
        <v>141241.638129475</v>
      </c>
      <c r="AG162" s="142">
        <v>9976.571219546986</v>
      </c>
    </row>
    <row r="163" spans="1:33">
      <c r="B163" s="6" t="s">
        <v>48</v>
      </c>
      <c r="C163" s="219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8"/>
      <c r="O163" s="142">
        <v>0</v>
      </c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45"/>
      <c r="Y163" s="142">
        <v>0</v>
      </c>
      <c r="Z163" s="142">
        <v>0</v>
      </c>
      <c r="AA163" s="142">
        <v>0</v>
      </c>
      <c r="AB163" s="142">
        <v>0</v>
      </c>
      <c r="AC163" s="142">
        <v>0</v>
      </c>
      <c r="AD163" s="142">
        <v>0</v>
      </c>
      <c r="AE163" s="142">
        <v>0</v>
      </c>
      <c r="AF163" s="142">
        <v>0</v>
      </c>
      <c r="AG163" s="142">
        <v>0</v>
      </c>
    </row>
    <row r="164" spans="1:33">
      <c r="B164" s="6" t="s">
        <v>325</v>
      </c>
      <c r="C164" s="219"/>
      <c r="D164" s="142">
        <v>0</v>
      </c>
      <c r="E164" s="142">
        <v>0</v>
      </c>
      <c r="F164" s="142">
        <v>0</v>
      </c>
      <c r="G164" s="142">
        <v>0</v>
      </c>
      <c r="H164" s="142">
        <v>1.2609249123931427</v>
      </c>
      <c r="I164" s="142">
        <v>1.3440600712376998</v>
      </c>
      <c r="J164" s="142">
        <v>1.7313645238737967</v>
      </c>
      <c r="K164" s="142">
        <v>1.0000000076319002</v>
      </c>
      <c r="L164" s="142">
        <v>7.0000000359899008</v>
      </c>
      <c r="M164" s="142">
        <v>7.0000000314282014</v>
      </c>
      <c r="N164" s="148"/>
      <c r="O164" s="142">
        <v>0</v>
      </c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45"/>
      <c r="Y164" s="142">
        <v>0</v>
      </c>
      <c r="Z164" s="142">
        <v>0</v>
      </c>
      <c r="AA164" s="142">
        <v>0</v>
      </c>
      <c r="AB164" s="142">
        <v>1.2609249123931427</v>
      </c>
      <c r="AC164" s="142">
        <v>8.3135158844557105E-2</v>
      </c>
      <c r="AD164" s="142">
        <v>0.38730445263609681</v>
      </c>
      <c r="AE164" s="142">
        <v>-0.73136451624189647</v>
      </c>
      <c r="AF164" s="142">
        <v>6.0000000283580004</v>
      </c>
      <c r="AG164" s="142">
        <v>-4.5616996291464318E-9</v>
      </c>
    </row>
    <row r="165" spans="1:33">
      <c r="B165" s="8" t="s">
        <v>101</v>
      </c>
      <c r="C165" s="219"/>
      <c r="D165" s="142">
        <v>0</v>
      </c>
      <c r="E165" s="142">
        <v>0</v>
      </c>
      <c r="F165" s="142">
        <v>0</v>
      </c>
      <c r="G165" s="142">
        <v>0</v>
      </c>
      <c r="H165" s="142">
        <v>0</v>
      </c>
      <c r="I165" s="142">
        <v>0</v>
      </c>
      <c r="J165" s="142">
        <v>0</v>
      </c>
      <c r="K165" s="142">
        <v>0</v>
      </c>
      <c r="L165" s="142">
        <v>0</v>
      </c>
      <c r="M165" s="142">
        <v>0</v>
      </c>
      <c r="N165" s="148"/>
      <c r="O165" s="142">
        <v>0</v>
      </c>
      <c r="P165" s="142">
        <v>0</v>
      </c>
      <c r="Q165" s="142">
        <v>0</v>
      </c>
      <c r="R165" s="142">
        <v>0</v>
      </c>
      <c r="S165" s="142">
        <v>0</v>
      </c>
      <c r="T165" s="142">
        <v>0</v>
      </c>
      <c r="U165" s="142">
        <v>0</v>
      </c>
      <c r="V165" s="142">
        <v>0</v>
      </c>
      <c r="W165" s="142">
        <v>0</v>
      </c>
      <c r="X165" s="145"/>
      <c r="Y165" s="142">
        <v>0</v>
      </c>
      <c r="Z165" s="142">
        <v>0</v>
      </c>
      <c r="AA165" s="142">
        <v>0</v>
      </c>
      <c r="AB165" s="142">
        <v>0</v>
      </c>
      <c r="AC165" s="142">
        <v>0</v>
      </c>
      <c r="AD165" s="142">
        <v>0</v>
      </c>
      <c r="AE165" s="142">
        <v>0</v>
      </c>
      <c r="AF165" s="142">
        <v>0</v>
      </c>
      <c r="AG165" s="142">
        <v>0</v>
      </c>
    </row>
    <row r="166" spans="1:33" s="45" customFormat="1">
      <c r="A166" s="38"/>
      <c r="B166" s="5" t="s">
        <v>25</v>
      </c>
      <c r="C166" s="209" t="s">
        <v>297</v>
      </c>
      <c r="D166" s="139">
        <v>816350.795919333</v>
      </c>
      <c r="E166" s="139">
        <v>905931.50331182207</v>
      </c>
      <c r="F166" s="139">
        <v>1077743.9303799998</v>
      </c>
      <c r="G166" s="139">
        <v>1103494.9024062159</v>
      </c>
      <c r="H166" s="139">
        <v>1131843.0654009117</v>
      </c>
      <c r="I166" s="139">
        <v>1034644.0045627591</v>
      </c>
      <c r="J166" s="139">
        <v>1038887.1753000001</v>
      </c>
      <c r="K166" s="139">
        <v>1182522.3355997303</v>
      </c>
      <c r="L166" s="139">
        <v>1459208.8396627924</v>
      </c>
      <c r="M166" s="139">
        <v>1390527.3339253278</v>
      </c>
      <c r="N166" s="146"/>
      <c r="O166" s="139">
        <v>216244.4159729956</v>
      </c>
      <c r="P166" s="139">
        <v>170486.7691224218</v>
      </c>
      <c r="Q166" s="139">
        <v>152631.53659769028</v>
      </c>
      <c r="R166" s="139">
        <v>141313.43089798896</v>
      </c>
      <c r="S166" s="139">
        <v>157153.76230949536</v>
      </c>
      <c r="T166" s="139">
        <v>204322.98569159821</v>
      </c>
      <c r="U166" s="139">
        <v>149486.0745020335</v>
      </c>
      <c r="V166" s="139">
        <v>181513.36360603615</v>
      </c>
      <c r="W166" s="139">
        <v>84206.163742610734</v>
      </c>
      <c r="X166" s="141"/>
      <c r="Y166" s="139">
        <v>-126663.70858050654</v>
      </c>
      <c r="Z166" s="139">
        <v>1325.6579457559383</v>
      </c>
      <c r="AA166" s="139">
        <v>-126880.56457147408</v>
      </c>
      <c r="AB166" s="139">
        <v>-112965.26790329331</v>
      </c>
      <c r="AC166" s="139">
        <v>-254352.82314764796</v>
      </c>
      <c r="AD166" s="139">
        <v>-200079.81495435716</v>
      </c>
      <c r="AE166" s="139">
        <v>-5850.9142023033519</v>
      </c>
      <c r="AF166" s="139">
        <v>95173.140457025918</v>
      </c>
      <c r="AG166" s="139">
        <v>-152887.66948007536</v>
      </c>
    </row>
    <row r="167" spans="1:33">
      <c r="B167" s="208" t="s">
        <v>40</v>
      </c>
      <c r="C167" s="219"/>
      <c r="D167" s="142">
        <v>816350.795919333</v>
      </c>
      <c r="E167" s="142">
        <v>905931.50331182207</v>
      </c>
      <c r="F167" s="142">
        <v>1077743.9303799998</v>
      </c>
      <c r="G167" s="142">
        <v>1103494.9024062159</v>
      </c>
      <c r="H167" s="142">
        <v>1131843.0654009117</v>
      </c>
      <c r="I167" s="142">
        <v>1034644.0045627591</v>
      </c>
      <c r="J167" s="142">
        <v>1038887.1753000001</v>
      </c>
      <c r="K167" s="142">
        <v>1182522.3355997303</v>
      </c>
      <c r="L167" s="142">
        <v>1459208.8396627924</v>
      </c>
      <c r="M167" s="142">
        <v>1390527.3339253278</v>
      </c>
      <c r="N167" s="143"/>
      <c r="O167" s="142">
        <v>216244.4159729956</v>
      </c>
      <c r="P167" s="142">
        <v>170486.7691224218</v>
      </c>
      <c r="Q167" s="142">
        <v>152631.53659769028</v>
      </c>
      <c r="R167" s="142">
        <v>141313.43089798896</v>
      </c>
      <c r="S167" s="142">
        <v>157153.76230949536</v>
      </c>
      <c r="T167" s="142">
        <v>204322.98569159821</v>
      </c>
      <c r="U167" s="142">
        <v>149486.0745020335</v>
      </c>
      <c r="V167" s="142">
        <v>181513.36360603615</v>
      </c>
      <c r="W167" s="142">
        <v>84206.163742610734</v>
      </c>
      <c r="X167" s="145"/>
      <c r="Y167" s="142">
        <v>-126663.70858050654</v>
      </c>
      <c r="Z167" s="142">
        <v>1325.6579457559383</v>
      </c>
      <c r="AA167" s="142">
        <v>-126880.56457147408</v>
      </c>
      <c r="AB167" s="142">
        <v>-112965.26790329331</v>
      </c>
      <c r="AC167" s="142">
        <v>-254352.82314764796</v>
      </c>
      <c r="AD167" s="142">
        <v>-200079.81495435716</v>
      </c>
      <c r="AE167" s="142">
        <v>-5850.9142023033519</v>
      </c>
      <c r="AF167" s="142">
        <v>95173.140457025918</v>
      </c>
      <c r="AG167" s="142">
        <v>-152887.66948007536</v>
      </c>
    </row>
    <row r="168" spans="1:33">
      <c r="B168" s="6" t="s">
        <v>41</v>
      </c>
      <c r="C168" s="219"/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3"/>
      <c r="O168" s="142">
        <v>0</v>
      </c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45"/>
      <c r="Y168" s="142">
        <v>0</v>
      </c>
      <c r="Z168" s="142">
        <v>0</v>
      </c>
      <c r="AA168" s="142">
        <v>0</v>
      </c>
      <c r="AB168" s="142">
        <v>0</v>
      </c>
      <c r="AC168" s="142">
        <v>0</v>
      </c>
      <c r="AD168" s="142">
        <v>0</v>
      </c>
      <c r="AE168" s="142">
        <v>0</v>
      </c>
      <c r="AF168" s="142">
        <v>0</v>
      </c>
      <c r="AG168" s="142">
        <v>0</v>
      </c>
    </row>
    <row r="169" spans="1:33">
      <c r="B169" s="6" t="s">
        <v>42</v>
      </c>
      <c r="C169" s="219"/>
      <c r="D169" s="142">
        <v>16861</v>
      </c>
      <c r="E169" s="142">
        <v>21095.584999999995</v>
      </c>
      <c r="F169" s="142">
        <v>25796.979999999996</v>
      </c>
      <c r="G169" s="142">
        <v>27716.000000000004</v>
      </c>
      <c r="H169" s="142">
        <v>31058.874000000003</v>
      </c>
      <c r="I169" s="142">
        <v>38227.654000000002</v>
      </c>
      <c r="J169" s="142">
        <v>38147.147000000004</v>
      </c>
      <c r="K169" s="142">
        <v>40252.908999999992</v>
      </c>
      <c r="L169" s="142">
        <v>129834.62888932147</v>
      </c>
      <c r="M169" s="142">
        <v>71052.633096477177</v>
      </c>
      <c r="N169" s="143"/>
      <c r="O169" s="142">
        <v>0</v>
      </c>
      <c r="P169" s="142">
        <v>0</v>
      </c>
      <c r="Q169" s="142">
        <v>0</v>
      </c>
      <c r="R169" s="142">
        <v>0</v>
      </c>
      <c r="S169" s="142">
        <v>0</v>
      </c>
      <c r="T169" s="142">
        <v>0</v>
      </c>
      <c r="U169" s="142">
        <v>0</v>
      </c>
      <c r="V169" s="142">
        <v>0</v>
      </c>
      <c r="W169" s="142">
        <v>0</v>
      </c>
      <c r="X169" s="145"/>
      <c r="Y169" s="142">
        <v>4234.5849999999955</v>
      </c>
      <c r="Z169" s="142">
        <v>4701.3949999999995</v>
      </c>
      <c r="AA169" s="142">
        <v>1919.0200000000061</v>
      </c>
      <c r="AB169" s="142">
        <v>3342.8740000000007</v>
      </c>
      <c r="AC169" s="142">
        <v>7168.7799999999979</v>
      </c>
      <c r="AD169" s="142">
        <v>-80.507000000000062</v>
      </c>
      <c r="AE169" s="142">
        <v>2105.7619999999929</v>
      </c>
      <c r="AF169" s="142">
        <v>89581.719889321466</v>
      </c>
      <c r="AG169" s="142">
        <v>-58781.995792844296</v>
      </c>
    </row>
    <row r="170" spans="1:33">
      <c r="B170" s="6" t="s">
        <v>43</v>
      </c>
      <c r="C170" s="219"/>
      <c r="D170" s="142">
        <v>0</v>
      </c>
      <c r="E170" s="142">
        <v>0</v>
      </c>
      <c r="F170" s="142">
        <v>0</v>
      </c>
      <c r="G170" s="142">
        <v>0</v>
      </c>
      <c r="H170" s="142">
        <v>50720.249789741931</v>
      </c>
      <c r="I170" s="142">
        <v>114281.1988101024</v>
      </c>
      <c r="J170" s="142">
        <v>59515.043747353229</v>
      </c>
      <c r="K170" s="142">
        <v>115084.12000373</v>
      </c>
      <c r="L170" s="142">
        <v>170349.24256527927</v>
      </c>
      <c r="M170" s="142">
        <v>192974.55053567365</v>
      </c>
      <c r="N170" s="143"/>
      <c r="O170" s="142">
        <v>0</v>
      </c>
      <c r="P170" s="142">
        <v>0</v>
      </c>
      <c r="Q170" s="142">
        <v>0</v>
      </c>
      <c r="R170" s="142">
        <v>0</v>
      </c>
      <c r="S170" s="142">
        <v>0</v>
      </c>
      <c r="T170" s="142">
        <v>0</v>
      </c>
      <c r="U170" s="142">
        <v>0</v>
      </c>
      <c r="V170" s="142">
        <v>0</v>
      </c>
      <c r="W170" s="142">
        <v>0</v>
      </c>
      <c r="X170" s="145"/>
      <c r="Y170" s="142">
        <v>0</v>
      </c>
      <c r="Z170" s="142">
        <v>0</v>
      </c>
      <c r="AA170" s="142">
        <v>0</v>
      </c>
      <c r="AB170" s="142">
        <v>50720.249789741931</v>
      </c>
      <c r="AC170" s="142">
        <v>63560.94902036048</v>
      </c>
      <c r="AD170" s="142">
        <v>-54766.155062749182</v>
      </c>
      <c r="AE170" s="142">
        <v>55569.076256376778</v>
      </c>
      <c r="AF170" s="142">
        <v>55265.122561549266</v>
      </c>
      <c r="AG170" s="142">
        <v>22625.307970394373</v>
      </c>
    </row>
    <row r="171" spans="1:33">
      <c r="B171" s="6" t="s">
        <v>44</v>
      </c>
      <c r="C171" s="219"/>
      <c r="D171" s="142">
        <v>321142.40000000002</v>
      </c>
      <c r="E171" s="142">
        <v>330515</v>
      </c>
      <c r="F171" s="142">
        <v>374235.28278000001</v>
      </c>
      <c r="G171" s="142">
        <v>367309</v>
      </c>
      <c r="H171" s="142">
        <v>405525.92180999997</v>
      </c>
      <c r="I171" s="142">
        <v>405949.91425999999</v>
      </c>
      <c r="J171" s="142">
        <v>441426.16330000001</v>
      </c>
      <c r="K171" s="142">
        <v>469752.76891999994</v>
      </c>
      <c r="L171" s="142">
        <v>536214.67555660009</v>
      </c>
      <c r="M171" s="142">
        <v>604644.82717629999</v>
      </c>
      <c r="N171" s="143"/>
      <c r="O171" s="142">
        <v>6881.9999999999964</v>
      </c>
      <c r="P171" s="142">
        <v>7400</v>
      </c>
      <c r="Q171" s="142">
        <v>12623.000000000002</v>
      </c>
      <c r="R171" s="142">
        <v>13031.000000000005</v>
      </c>
      <c r="S171" s="142">
        <v>14665.000000000004</v>
      </c>
      <c r="T171" s="142">
        <v>19423</v>
      </c>
      <c r="U171" s="142">
        <v>24653.999999999996</v>
      </c>
      <c r="V171" s="142">
        <v>27250.000000000007</v>
      </c>
      <c r="W171" s="142">
        <v>83332</v>
      </c>
      <c r="X171" s="145"/>
      <c r="Y171" s="142">
        <v>2490.6000000000149</v>
      </c>
      <c r="Z171" s="142">
        <v>36320.28277999998</v>
      </c>
      <c r="AA171" s="142">
        <v>-19549.282779999976</v>
      </c>
      <c r="AB171" s="142">
        <v>25185.921809999934</v>
      </c>
      <c r="AC171" s="142">
        <v>-14241.007549999989</v>
      </c>
      <c r="AD171" s="142">
        <v>16053.249040000037</v>
      </c>
      <c r="AE171" s="142">
        <v>3672.6056199999221</v>
      </c>
      <c r="AF171" s="142">
        <v>39211.906636600172</v>
      </c>
      <c r="AG171" s="142">
        <v>-14901.848380300111</v>
      </c>
    </row>
    <row r="172" spans="1:33">
      <c r="B172" s="7" t="s">
        <v>45</v>
      </c>
      <c r="C172" s="219"/>
      <c r="D172" s="142">
        <v>321142.40000000002</v>
      </c>
      <c r="E172" s="142">
        <v>330515</v>
      </c>
      <c r="F172" s="142">
        <v>374235.28278000001</v>
      </c>
      <c r="G172" s="142">
        <v>367309</v>
      </c>
      <c r="H172" s="142">
        <v>405525.92180999997</v>
      </c>
      <c r="I172" s="142">
        <v>405949.91425999999</v>
      </c>
      <c r="J172" s="142">
        <v>441426.16330000001</v>
      </c>
      <c r="K172" s="142">
        <v>469752.76891999994</v>
      </c>
      <c r="L172" s="142">
        <v>536214.67555660009</v>
      </c>
      <c r="M172" s="142">
        <v>604644.82717629999</v>
      </c>
      <c r="N172" s="143"/>
      <c r="O172" s="142">
        <v>6881.9999999999964</v>
      </c>
      <c r="P172" s="142">
        <v>7400</v>
      </c>
      <c r="Q172" s="142">
        <v>12623.000000000002</v>
      </c>
      <c r="R172" s="142">
        <v>13031.000000000005</v>
      </c>
      <c r="S172" s="142">
        <v>14665.000000000004</v>
      </c>
      <c r="T172" s="142">
        <v>19423</v>
      </c>
      <c r="U172" s="142">
        <v>24653.999999999996</v>
      </c>
      <c r="V172" s="142">
        <v>27250.000000000007</v>
      </c>
      <c r="W172" s="142">
        <v>83332</v>
      </c>
      <c r="X172" s="145"/>
      <c r="Y172" s="142">
        <v>2490.6000000000149</v>
      </c>
      <c r="Z172" s="142">
        <v>36320.28277999998</v>
      </c>
      <c r="AA172" s="142">
        <v>-19549.282779999976</v>
      </c>
      <c r="AB172" s="142">
        <v>25185.921809999934</v>
      </c>
      <c r="AC172" s="142">
        <v>-14241.007549999989</v>
      </c>
      <c r="AD172" s="142">
        <v>16053.249040000037</v>
      </c>
      <c r="AE172" s="142">
        <v>3672.6056199999221</v>
      </c>
      <c r="AF172" s="142">
        <v>39211.906636600172</v>
      </c>
      <c r="AG172" s="142">
        <v>-14901.848380300111</v>
      </c>
    </row>
    <row r="173" spans="1:33">
      <c r="B173" s="7" t="s">
        <v>46</v>
      </c>
      <c r="C173" s="219"/>
      <c r="D173" s="142">
        <v>0</v>
      </c>
      <c r="E173" s="142">
        <v>0</v>
      </c>
      <c r="F173" s="142">
        <v>0</v>
      </c>
      <c r="G173" s="142">
        <v>0</v>
      </c>
      <c r="H173" s="142">
        <v>0</v>
      </c>
      <c r="I173" s="142">
        <v>0</v>
      </c>
      <c r="J173" s="142">
        <v>0</v>
      </c>
      <c r="K173" s="142">
        <v>0</v>
      </c>
      <c r="L173" s="142">
        <v>0</v>
      </c>
      <c r="M173" s="142">
        <v>0</v>
      </c>
      <c r="N173" s="143"/>
      <c r="O173" s="142">
        <v>0</v>
      </c>
      <c r="P173" s="142">
        <v>0</v>
      </c>
      <c r="Q173" s="142">
        <v>0</v>
      </c>
      <c r="R173" s="142">
        <v>0</v>
      </c>
      <c r="S173" s="142">
        <v>0</v>
      </c>
      <c r="T173" s="142">
        <v>0</v>
      </c>
      <c r="U173" s="142">
        <v>0</v>
      </c>
      <c r="V173" s="142">
        <v>0</v>
      </c>
      <c r="W173" s="142">
        <v>0</v>
      </c>
      <c r="X173" s="145"/>
      <c r="Y173" s="142">
        <v>0</v>
      </c>
      <c r="Z173" s="142">
        <v>0</v>
      </c>
      <c r="AA173" s="142">
        <v>0</v>
      </c>
      <c r="AB173" s="142">
        <v>0</v>
      </c>
      <c r="AC173" s="142">
        <v>0</v>
      </c>
      <c r="AD173" s="142">
        <v>0</v>
      </c>
      <c r="AE173" s="142">
        <v>0</v>
      </c>
      <c r="AF173" s="142">
        <v>0</v>
      </c>
      <c r="AG173" s="142">
        <v>0</v>
      </c>
    </row>
    <row r="174" spans="1:33">
      <c r="B174" s="6" t="s">
        <v>317</v>
      </c>
      <c r="C174" s="219"/>
      <c r="D174" s="142">
        <v>0</v>
      </c>
      <c r="E174" s="142">
        <v>0</v>
      </c>
      <c r="F174" s="142">
        <v>0</v>
      </c>
      <c r="G174" s="142">
        <v>0</v>
      </c>
      <c r="H174" s="142">
        <v>0</v>
      </c>
      <c r="I174" s="142">
        <v>0</v>
      </c>
      <c r="J174" s="142">
        <v>0</v>
      </c>
      <c r="K174" s="142">
        <v>0</v>
      </c>
      <c r="L174" s="142">
        <v>0</v>
      </c>
      <c r="M174" s="142">
        <v>0</v>
      </c>
      <c r="N174" s="143"/>
      <c r="O174" s="142">
        <v>0</v>
      </c>
      <c r="P174" s="142">
        <v>0</v>
      </c>
      <c r="Q174" s="142">
        <v>0</v>
      </c>
      <c r="R174" s="142">
        <v>0</v>
      </c>
      <c r="S174" s="142">
        <v>0</v>
      </c>
      <c r="T174" s="142">
        <v>0</v>
      </c>
      <c r="U174" s="142">
        <v>0</v>
      </c>
      <c r="V174" s="142">
        <v>0</v>
      </c>
      <c r="W174" s="142">
        <v>0</v>
      </c>
      <c r="X174" s="145"/>
      <c r="Y174" s="142">
        <v>0</v>
      </c>
      <c r="Z174" s="142">
        <v>0</v>
      </c>
      <c r="AA174" s="142">
        <v>0</v>
      </c>
      <c r="AB174" s="142">
        <v>0</v>
      </c>
      <c r="AC174" s="142">
        <v>0</v>
      </c>
      <c r="AD174" s="142">
        <v>0</v>
      </c>
      <c r="AE174" s="142">
        <v>0</v>
      </c>
      <c r="AF174" s="142">
        <v>0</v>
      </c>
      <c r="AG174" s="142">
        <v>0</v>
      </c>
    </row>
    <row r="175" spans="1:33">
      <c r="B175" s="6" t="s">
        <v>108</v>
      </c>
      <c r="C175" s="219"/>
      <c r="D175" s="142">
        <v>478347.39591933304</v>
      </c>
      <c r="E175" s="142">
        <v>554320.91831182211</v>
      </c>
      <c r="F175" s="142">
        <v>677711.66759999993</v>
      </c>
      <c r="G175" s="142">
        <v>708469.90240621613</v>
      </c>
      <c r="H175" s="142">
        <v>644314.74686776998</v>
      </c>
      <c r="I175" s="142">
        <v>476020.28325946874</v>
      </c>
      <c r="J175" s="142">
        <v>499625.68709220533</v>
      </c>
      <c r="K175" s="142">
        <v>557239.43875237461</v>
      </c>
      <c r="L175" s="142">
        <v>622587.80294656218</v>
      </c>
      <c r="M175" s="142">
        <v>521694.61612867471</v>
      </c>
      <c r="N175" s="143"/>
      <c r="O175" s="142">
        <v>209362.41597299557</v>
      </c>
      <c r="P175" s="142">
        <v>163086.7691224218</v>
      </c>
      <c r="Q175" s="142">
        <v>140008.53659769028</v>
      </c>
      <c r="R175" s="142">
        <v>128282.43089798898</v>
      </c>
      <c r="S175" s="142">
        <v>142488.76230949536</v>
      </c>
      <c r="T175" s="142">
        <v>184899.98569159821</v>
      </c>
      <c r="U175" s="142">
        <v>124832.07450203352</v>
      </c>
      <c r="V175" s="142">
        <v>154263.36360603615</v>
      </c>
      <c r="W175" s="142">
        <v>874.16374261074452</v>
      </c>
      <c r="X175" s="145"/>
      <c r="Y175" s="142">
        <v>-133388.89358050656</v>
      </c>
      <c r="Z175" s="142">
        <v>-39696.019834243998</v>
      </c>
      <c r="AA175" s="142">
        <v>-109250.30179147406</v>
      </c>
      <c r="AB175" s="142">
        <v>-192437.58643643506</v>
      </c>
      <c r="AC175" s="142">
        <v>-310783.2259177966</v>
      </c>
      <c r="AD175" s="142">
        <v>-161294.58185886164</v>
      </c>
      <c r="AE175" s="142">
        <v>-67218.322841864181</v>
      </c>
      <c r="AF175" s="142">
        <v>-88914.999411848607</v>
      </c>
      <c r="AG175" s="142">
        <v>-101767.35056049819</v>
      </c>
    </row>
    <row r="176" spans="1:33">
      <c r="B176" s="6" t="s">
        <v>48</v>
      </c>
      <c r="C176" s="219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3"/>
      <c r="O176" s="142">
        <v>0</v>
      </c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5"/>
      <c r="Y176" s="142">
        <v>0</v>
      </c>
      <c r="Z176" s="142">
        <v>0</v>
      </c>
      <c r="AA176" s="142">
        <v>0</v>
      </c>
      <c r="AB176" s="142">
        <v>0</v>
      </c>
      <c r="AC176" s="142">
        <v>0</v>
      </c>
      <c r="AD176" s="142">
        <v>0</v>
      </c>
      <c r="AE176" s="142">
        <v>0</v>
      </c>
      <c r="AF176" s="142">
        <v>0</v>
      </c>
      <c r="AG176" s="142">
        <v>0</v>
      </c>
    </row>
    <row r="177" spans="1:33">
      <c r="B177" s="6" t="s">
        <v>325</v>
      </c>
      <c r="C177" s="219"/>
      <c r="D177" s="142">
        <v>0</v>
      </c>
      <c r="E177" s="142">
        <v>0</v>
      </c>
      <c r="F177" s="142">
        <v>0</v>
      </c>
      <c r="G177" s="142">
        <v>0</v>
      </c>
      <c r="H177" s="142">
        <v>223.27293339993858</v>
      </c>
      <c r="I177" s="142">
        <v>164.95423318787263</v>
      </c>
      <c r="J177" s="142">
        <v>173.13416044151174</v>
      </c>
      <c r="K177" s="142">
        <v>193.09892362577187</v>
      </c>
      <c r="L177" s="142">
        <v>222.4897050292827</v>
      </c>
      <c r="M177" s="142">
        <v>160.70698820219161</v>
      </c>
      <c r="N177" s="143"/>
      <c r="O177" s="142">
        <v>0</v>
      </c>
      <c r="P177" s="142">
        <v>0</v>
      </c>
      <c r="Q177" s="142">
        <v>0</v>
      </c>
      <c r="R177" s="142">
        <v>0</v>
      </c>
      <c r="S177" s="142">
        <v>0</v>
      </c>
      <c r="T177" s="142">
        <v>0</v>
      </c>
      <c r="U177" s="142">
        <v>0</v>
      </c>
      <c r="V177" s="142">
        <v>0</v>
      </c>
      <c r="W177" s="142">
        <v>0</v>
      </c>
      <c r="X177" s="145"/>
      <c r="Y177" s="142">
        <v>0</v>
      </c>
      <c r="Z177" s="142">
        <v>0</v>
      </c>
      <c r="AA177" s="142">
        <v>0</v>
      </c>
      <c r="AB177" s="142">
        <v>223.27293339993858</v>
      </c>
      <c r="AC177" s="142">
        <v>-58.318700212065956</v>
      </c>
      <c r="AD177" s="142">
        <v>8.1799272536390966</v>
      </c>
      <c r="AE177" s="142">
        <v>19.96476318426015</v>
      </c>
      <c r="AF177" s="142">
        <v>29.390781403510836</v>
      </c>
      <c r="AG177" s="142">
        <v>-61.782716827091107</v>
      </c>
    </row>
    <row r="178" spans="1:33">
      <c r="B178" s="8" t="s">
        <v>101</v>
      </c>
      <c r="C178" s="219"/>
      <c r="D178" s="142">
        <v>0</v>
      </c>
      <c r="E178" s="142">
        <v>0</v>
      </c>
      <c r="F178" s="142">
        <v>0</v>
      </c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3"/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5"/>
      <c r="Y178" s="142">
        <v>0</v>
      </c>
      <c r="Z178" s="142">
        <v>0</v>
      </c>
      <c r="AA178" s="142">
        <v>0</v>
      </c>
      <c r="AB178" s="142">
        <v>0</v>
      </c>
      <c r="AC178" s="142">
        <v>0</v>
      </c>
      <c r="AD178" s="142">
        <v>0</v>
      </c>
      <c r="AE178" s="142">
        <v>0</v>
      </c>
      <c r="AF178" s="142">
        <v>0</v>
      </c>
      <c r="AG178" s="142">
        <v>0</v>
      </c>
    </row>
    <row r="179" spans="1:33" s="45" customFormat="1">
      <c r="A179" s="38"/>
      <c r="B179" s="5" t="s">
        <v>10</v>
      </c>
      <c r="C179" s="209" t="s">
        <v>298</v>
      </c>
      <c r="D179" s="139">
        <v>1703056.430979423</v>
      </c>
      <c r="E179" s="139">
        <v>1972170.6655713853</v>
      </c>
      <c r="F179" s="139">
        <v>2256638.2541792248</v>
      </c>
      <c r="G179" s="139">
        <v>2551800.9409802658</v>
      </c>
      <c r="H179" s="139">
        <v>2800121.0500768982</v>
      </c>
      <c r="I179" s="139">
        <v>3124072.8930473574</v>
      </c>
      <c r="J179" s="139">
        <v>3371206.9491352262</v>
      </c>
      <c r="K179" s="139">
        <v>3663201.2670394322</v>
      </c>
      <c r="L179" s="139">
        <v>3996989.0633849418</v>
      </c>
      <c r="M179" s="139">
        <v>4661857.1657673279</v>
      </c>
      <c r="N179" s="146"/>
      <c r="O179" s="139">
        <v>298205.15854916011</v>
      </c>
      <c r="P179" s="139">
        <v>217932.64931097857</v>
      </c>
      <c r="Q179" s="139">
        <v>473655.37489469425</v>
      </c>
      <c r="R179" s="139">
        <v>270435.8058546097</v>
      </c>
      <c r="S179" s="139">
        <v>334814.14071403962</v>
      </c>
      <c r="T179" s="139">
        <v>396924.96671480767</v>
      </c>
      <c r="U179" s="139">
        <v>301926.9421803194</v>
      </c>
      <c r="V179" s="139">
        <v>398155.56234957912</v>
      </c>
      <c r="W179" s="139">
        <v>692395.39544537582</v>
      </c>
      <c r="X179" s="141"/>
      <c r="Y179" s="139">
        <v>-29090.923957197811</v>
      </c>
      <c r="Z179" s="139">
        <v>66534.939296861005</v>
      </c>
      <c r="AA179" s="139">
        <v>-178492.68809365312</v>
      </c>
      <c r="AB179" s="139">
        <v>-22115.696757977457</v>
      </c>
      <c r="AC179" s="139">
        <v>-10862.297743580348</v>
      </c>
      <c r="AD179" s="139">
        <v>-149790.91062693915</v>
      </c>
      <c r="AE179" s="139">
        <v>-9932.6242761129834</v>
      </c>
      <c r="AF179" s="139">
        <v>-64367.766004069563</v>
      </c>
      <c r="AG179" s="139">
        <v>-27527.293062989702</v>
      </c>
    </row>
    <row r="180" spans="1:33" s="45" customFormat="1">
      <c r="A180" s="38"/>
      <c r="B180" s="31" t="s">
        <v>26</v>
      </c>
      <c r="C180" s="209" t="s">
        <v>299</v>
      </c>
      <c r="D180" s="139">
        <v>1703056.430979423</v>
      </c>
      <c r="E180" s="139">
        <v>1972170.6655713853</v>
      </c>
      <c r="F180" s="139">
        <v>2256638.2541792248</v>
      </c>
      <c r="G180" s="139">
        <v>2551800.9409802658</v>
      </c>
      <c r="H180" s="139">
        <v>2800121.0500768982</v>
      </c>
      <c r="I180" s="139">
        <v>3124072.8930473574</v>
      </c>
      <c r="J180" s="139">
        <v>3371206.9491352262</v>
      </c>
      <c r="K180" s="139">
        <v>3663201.2670394322</v>
      </c>
      <c r="L180" s="139">
        <v>3996989.0633849418</v>
      </c>
      <c r="M180" s="139">
        <v>4661857.1657673279</v>
      </c>
      <c r="N180" s="146"/>
      <c r="O180" s="139">
        <v>298205.15854916011</v>
      </c>
      <c r="P180" s="139">
        <v>217932.64931097857</v>
      </c>
      <c r="Q180" s="139">
        <v>473655.37489469425</v>
      </c>
      <c r="R180" s="139">
        <v>270435.8058546097</v>
      </c>
      <c r="S180" s="139">
        <v>334814.14071403962</v>
      </c>
      <c r="T180" s="139">
        <v>396924.96671480767</v>
      </c>
      <c r="U180" s="139">
        <v>301926.9421803194</v>
      </c>
      <c r="V180" s="139">
        <v>398155.56234957912</v>
      </c>
      <c r="W180" s="139">
        <v>692395.39544537582</v>
      </c>
      <c r="X180" s="141"/>
      <c r="Y180" s="139">
        <v>-29090.923957197811</v>
      </c>
      <c r="Z180" s="139">
        <v>66534.939296861005</v>
      </c>
      <c r="AA180" s="139">
        <v>-178492.68809365312</v>
      </c>
      <c r="AB180" s="139">
        <v>-22115.696757977457</v>
      </c>
      <c r="AC180" s="139">
        <v>-10862.297743580348</v>
      </c>
      <c r="AD180" s="139">
        <v>-149790.91062693915</v>
      </c>
      <c r="AE180" s="139">
        <v>-9932.6242761129834</v>
      </c>
      <c r="AF180" s="139">
        <v>-64367.766004069563</v>
      </c>
      <c r="AG180" s="139">
        <v>-27527.293062989702</v>
      </c>
    </row>
    <row r="181" spans="1:33">
      <c r="B181" s="208" t="s">
        <v>40</v>
      </c>
      <c r="C181" s="219"/>
      <c r="D181" s="142">
        <v>0</v>
      </c>
      <c r="E181" s="142">
        <v>0</v>
      </c>
      <c r="F181" s="142">
        <v>0</v>
      </c>
      <c r="G181" s="142">
        <v>0</v>
      </c>
      <c r="H181" s="142">
        <v>0</v>
      </c>
      <c r="I181" s="142">
        <v>0</v>
      </c>
      <c r="J181" s="142">
        <v>0</v>
      </c>
      <c r="K181" s="142">
        <v>0</v>
      </c>
      <c r="L181" s="142">
        <v>0</v>
      </c>
      <c r="M181" s="142">
        <v>0</v>
      </c>
      <c r="N181" s="143"/>
      <c r="O181" s="142">
        <v>298205.15854916011</v>
      </c>
      <c r="P181" s="142">
        <v>217932.64931097857</v>
      </c>
      <c r="Q181" s="142">
        <v>473655.37489469425</v>
      </c>
      <c r="R181" s="142">
        <v>270435.8058546097</v>
      </c>
      <c r="S181" s="142">
        <v>334814.14071403962</v>
      </c>
      <c r="T181" s="142">
        <v>396924.96671480767</v>
      </c>
      <c r="U181" s="142">
        <v>301926.9421803194</v>
      </c>
      <c r="V181" s="142">
        <v>398155.56234957912</v>
      </c>
      <c r="W181" s="142">
        <v>692395.39544537582</v>
      </c>
      <c r="X181" s="145"/>
      <c r="Y181" s="142">
        <v>-298205.15854916011</v>
      </c>
      <c r="Z181" s="142">
        <v>-217932.64931097857</v>
      </c>
      <c r="AA181" s="142">
        <v>-473655.37489469425</v>
      </c>
      <c r="AB181" s="142">
        <v>-270435.8058546097</v>
      </c>
      <c r="AC181" s="142">
        <v>-334814.14071403962</v>
      </c>
      <c r="AD181" s="142">
        <v>-396924.96671480767</v>
      </c>
      <c r="AE181" s="142">
        <v>-301926.9421803194</v>
      </c>
      <c r="AF181" s="142">
        <v>-398155.56234957912</v>
      </c>
      <c r="AG181" s="142">
        <v>-692395.39544537582</v>
      </c>
    </row>
    <row r="182" spans="1:33">
      <c r="B182" s="6" t="s">
        <v>41</v>
      </c>
      <c r="C182" s="219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3"/>
      <c r="O182" s="142">
        <v>0</v>
      </c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5"/>
      <c r="Y182" s="142">
        <v>0</v>
      </c>
      <c r="Z182" s="142">
        <v>0</v>
      </c>
      <c r="AA182" s="142">
        <v>0</v>
      </c>
      <c r="AB182" s="142">
        <v>0</v>
      </c>
      <c r="AC182" s="142">
        <v>0</v>
      </c>
      <c r="AD182" s="142">
        <v>0</v>
      </c>
      <c r="AE182" s="142">
        <v>0</v>
      </c>
      <c r="AF182" s="142">
        <v>0</v>
      </c>
      <c r="AG182" s="142">
        <v>0</v>
      </c>
    </row>
    <row r="183" spans="1:33">
      <c r="B183" s="6" t="s">
        <v>42</v>
      </c>
      <c r="C183" s="219"/>
      <c r="D183" s="142">
        <v>0</v>
      </c>
      <c r="E183" s="142">
        <v>0</v>
      </c>
      <c r="F183" s="142">
        <v>0</v>
      </c>
      <c r="G183" s="142">
        <v>0</v>
      </c>
      <c r="H183" s="142">
        <v>0</v>
      </c>
      <c r="I183" s="142">
        <v>0</v>
      </c>
      <c r="J183" s="142">
        <v>0</v>
      </c>
      <c r="K183" s="142">
        <v>0</v>
      </c>
      <c r="L183" s="142">
        <v>0</v>
      </c>
      <c r="M183" s="142">
        <v>0</v>
      </c>
      <c r="N183" s="143"/>
      <c r="O183" s="142">
        <v>0</v>
      </c>
      <c r="P183" s="142">
        <v>0</v>
      </c>
      <c r="Q183" s="142">
        <v>0</v>
      </c>
      <c r="R183" s="142">
        <v>0</v>
      </c>
      <c r="S183" s="142">
        <v>0</v>
      </c>
      <c r="T183" s="142">
        <v>0</v>
      </c>
      <c r="U183" s="142">
        <v>0</v>
      </c>
      <c r="V183" s="142">
        <v>0</v>
      </c>
      <c r="W183" s="142">
        <v>0</v>
      </c>
      <c r="X183" s="145"/>
      <c r="Y183" s="142">
        <v>0</v>
      </c>
      <c r="Z183" s="142">
        <v>0</v>
      </c>
      <c r="AA183" s="142">
        <v>0</v>
      </c>
      <c r="AB183" s="142">
        <v>0</v>
      </c>
      <c r="AC183" s="142">
        <v>0</v>
      </c>
      <c r="AD183" s="142">
        <v>0</v>
      </c>
      <c r="AE183" s="142">
        <v>0</v>
      </c>
      <c r="AF183" s="142">
        <v>0</v>
      </c>
      <c r="AG183" s="142">
        <v>0</v>
      </c>
    </row>
    <row r="184" spans="1:33">
      <c r="B184" s="6" t="s">
        <v>43</v>
      </c>
      <c r="C184" s="219"/>
      <c r="D184" s="142">
        <v>0</v>
      </c>
      <c r="E184" s="142">
        <v>0</v>
      </c>
      <c r="F184" s="142">
        <v>0</v>
      </c>
      <c r="G184" s="142">
        <v>0</v>
      </c>
      <c r="H184" s="142">
        <v>0</v>
      </c>
      <c r="I184" s="142">
        <v>0</v>
      </c>
      <c r="J184" s="142">
        <v>0</v>
      </c>
      <c r="K184" s="142">
        <v>0</v>
      </c>
      <c r="L184" s="142">
        <v>0</v>
      </c>
      <c r="M184" s="142">
        <v>0</v>
      </c>
      <c r="N184" s="143"/>
      <c r="O184" s="142">
        <v>0</v>
      </c>
      <c r="P184" s="142">
        <v>0</v>
      </c>
      <c r="Q184" s="142">
        <v>0</v>
      </c>
      <c r="R184" s="142">
        <v>0</v>
      </c>
      <c r="S184" s="142">
        <v>0</v>
      </c>
      <c r="T184" s="142">
        <v>0</v>
      </c>
      <c r="U184" s="142">
        <v>0</v>
      </c>
      <c r="V184" s="142">
        <v>0</v>
      </c>
      <c r="W184" s="142">
        <v>0</v>
      </c>
      <c r="X184" s="145"/>
      <c r="Y184" s="142">
        <v>0</v>
      </c>
      <c r="Z184" s="142">
        <v>0</v>
      </c>
      <c r="AA184" s="142">
        <v>0</v>
      </c>
      <c r="AB184" s="142">
        <v>0</v>
      </c>
      <c r="AC184" s="142">
        <v>0</v>
      </c>
      <c r="AD184" s="142">
        <v>0</v>
      </c>
      <c r="AE184" s="142">
        <v>0</v>
      </c>
      <c r="AF184" s="142">
        <v>0</v>
      </c>
      <c r="AG184" s="142">
        <v>0</v>
      </c>
    </row>
    <row r="185" spans="1:33">
      <c r="B185" s="6" t="s">
        <v>44</v>
      </c>
      <c r="C185" s="219"/>
      <c r="D185" s="142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3"/>
      <c r="O185" s="142">
        <v>0</v>
      </c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45"/>
      <c r="Y185" s="142">
        <v>0</v>
      </c>
      <c r="Z185" s="142">
        <v>0</v>
      </c>
      <c r="AA185" s="142">
        <v>0</v>
      </c>
      <c r="AB185" s="142">
        <v>0</v>
      </c>
      <c r="AC185" s="142">
        <v>0</v>
      </c>
      <c r="AD185" s="142">
        <v>0</v>
      </c>
      <c r="AE185" s="142">
        <v>0</v>
      </c>
      <c r="AF185" s="142">
        <v>0</v>
      </c>
      <c r="AG185" s="142">
        <v>0</v>
      </c>
    </row>
    <row r="186" spans="1:33">
      <c r="B186" s="7" t="s">
        <v>45</v>
      </c>
      <c r="C186" s="219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3"/>
      <c r="O186" s="142">
        <v>0</v>
      </c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45"/>
      <c r="Y186" s="142">
        <v>0</v>
      </c>
      <c r="Z186" s="142">
        <v>0</v>
      </c>
      <c r="AA186" s="142">
        <v>0</v>
      </c>
      <c r="AB186" s="142">
        <v>0</v>
      </c>
      <c r="AC186" s="142">
        <v>0</v>
      </c>
      <c r="AD186" s="142">
        <v>0</v>
      </c>
      <c r="AE186" s="142">
        <v>0</v>
      </c>
      <c r="AF186" s="142">
        <v>0</v>
      </c>
      <c r="AG186" s="142">
        <v>0</v>
      </c>
    </row>
    <row r="187" spans="1:33">
      <c r="B187" s="7" t="s">
        <v>46</v>
      </c>
      <c r="C187" s="219"/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3"/>
      <c r="O187" s="142">
        <v>0</v>
      </c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45"/>
      <c r="Y187" s="142">
        <v>0</v>
      </c>
      <c r="Z187" s="142">
        <v>0</v>
      </c>
      <c r="AA187" s="142">
        <v>0</v>
      </c>
      <c r="AB187" s="142">
        <v>0</v>
      </c>
      <c r="AC187" s="142">
        <v>0</v>
      </c>
      <c r="AD187" s="142">
        <v>0</v>
      </c>
      <c r="AE187" s="142">
        <v>0</v>
      </c>
      <c r="AF187" s="142">
        <v>0</v>
      </c>
      <c r="AG187" s="142">
        <v>0</v>
      </c>
    </row>
    <row r="188" spans="1:33">
      <c r="B188" s="6" t="s">
        <v>317</v>
      </c>
      <c r="C188" s="219"/>
      <c r="D188" s="142">
        <v>0</v>
      </c>
      <c r="E188" s="142">
        <v>0</v>
      </c>
      <c r="F188" s="142">
        <v>0</v>
      </c>
      <c r="G188" s="142">
        <v>0</v>
      </c>
      <c r="H188" s="142">
        <v>0</v>
      </c>
      <c r="I188" s="142">
        <v>0</v>
      </c>
      <c r="J188" s="142">
        <v>0</v>
      </c>
      <c r="K188" s="142">
        <v>0</v>
      </c>
      <c r="L188" s="142">
        <v>0</v>
      </c>
      <c r="M188" s="142">
        <v>0</v>
      </c>
      <c r="N188" s="143"/>
      <c r="O188" s="142">
        <v>0</v>
      </c>
      <c r="P188" s="142">
        <v>0</v>
      </c>
      <c r="Q188" s="142">
        <v>0</v>
      </c>
      <c r="R188" s="142">
        <v>0</v>
      </c>
      <c r="S188" s="142">
        <v>0</v>
      </c>
      <c r="T188" s="142">
        <v>0</v>
      </c>
      <c r="U188" s="142">
        <v>0</v>
      </c>
      <c r="V188" s="142">
        <v>0</v>
      </c>
      <c r="W188" s="142">
        <v>0</v>
      </c>
      <c r="X188" s="145"/>
      <c r="Y188" s="142">
        <v>0</v>
      </c>
      <c r="Z188" s="142">
        <v>0</v>
      </c>
      <c r="AA188" s="142">
        <v>0</v>
      </c>
      <c r="AB188" s="142">
        <v>0</v>
      </c>
      <c r="AC188" s="142">
        <v>0</v>
      </c>
      <c r="AD188" s="142">
        <v>0</v>
      </c>
      <c r="AE188" s="142">
        <v>0</v>
      </c>
      <c r="AF188" s="142">
        <v>0</v>
      </c>
      <c r="AG188" s="142">
        <v>0</v>
      </c>
    </row>
    <row r="189" spans="1:33">
      <c r="B189" s="6" t="s">
        <v>108</v>
      </c>
      <c r="C189" s="219"/>
      <c r="D189" s="142">
        <v>1703056.430979423</v>
      </c>
      <c r="E189" s="142">
        <v>1972170.6655713853</v>
      </c>
      <c r="F189" s="142">
        <v>2256638.2541792248</v>
      </c>
      <c r="G189" s="142">
        <v>2551800.9409802658</v>
      </c>
      <c r="H189" s="142">
        <v>2800121.0500768982</v>
      </c>
      <c r="I189" s="142">
        <v>3124072.8930473574</v>
      </c>
      <c r="J189" s="142">
        <v>3371206.9491352262</v>
      </c>
      <c r="K189" s="142">
        <v>3663201.2670394322</v>
      </c>
      <c r="L189" s="142">
        <v>3996989.0633849418</v>
      </c>
      <c r="M189" s="142">
        <v>4661857.1657673279</v>
      </c>
      <c r="N189" s="143"/>
      <c r="O189" s="142">
        <v>298205.15854916011</v>
      </c>
      <c r="P189" s="142">
        <v>217932.64931097857</v>
      </c>
      <c r="Q189" s="142">
        <v>473655.37489469425</v>
      </c>
      <c r="R189" s="142">
        <v>270435.8058546097</v>
      </c>
      <c r="S189" s="142">
        <v>334814.14071403962</v>
      </c>
      <c r="T189" s="142">
        <v>396924.96671480767</v>
      </c>
      <c r="U189" s="142">
        <v>301926.9421803194</v>
      </c>
      <c r="V189" s="142">
        <v>398155.56234957912</v>
      </c>
      <c r="W189" s="142">
        <v>692395.39544537582</v>
      </c>
      <c r="X189" s="145"/>
      <c r="Y189" s="142">
        <v>-29090.923957197811</v>
      </c>
      <c r="Z189" s="142">
        <v>66534.939296861005</v>
      </c>
      <c r="AA189" s="142">
        <v>-178492.68809365312</v>
      </c>
      <c r="AB189" s="142">
        <v>-22115.696757977457</v>
      </c>
      <c r="AC189" s="142">
        <v>-10862.297743580348</v>
      </c>
      <c r="AD189" s="142">
        <v>-149790.91062693915</v>
      </c>
      <c r="AE189" s="142">
        <v>-9932.6242761129834</v>
      </c>
      <c r="AF189" s="142">
        <v>-64367.766004069563</v>
      </c>
      <c r="AG189" s="142">
        <v>-27527.293062989702</v>
      </c>
    </row>
    <row r="190" spans="1:33">
      <c r="B190" s="6" t="s">
        <v>48</v>
      </c>
      <c r="C190" s="219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3"/>
      <c r="O190" s="142">
        <v>0</v>
      </c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45"/>
      <c r="Y190" s="142">
        <v>0</v>
      </c>
      <c r="Z190" s="142">
        <v>0</v>
      </c>
      <c r="AA190" s="142">
        <v>0</v>
      </c>
      <c r="AB190" s="142">
        <v>0</v>
      </c>
      <c r="AC190" s="142">
        <v>0</v>
      </c>
      <c r="AD190" s="142">
        <v>0</v>
      </c>
      <c r="AE190" s="142">
        <v>0</v>
      </c>
      <c r="AF190" s="142">
        <v>0</v>
      </c>
      <c r="AG190" s="142">
        <v>0</v>
      </c>
    </row>
    <row r="191" spans="1:33">
      <c r="B191" s="6" t="s">
        <v>325</v>
      </c>
      <c r="C191" s="219"/>
      <c r="D191" s="142">
        <v>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3"/>
      <c r="O191" s="142">
        <v>0</v>
      </c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45"/>
      <c r="Y191" s="142">
        <v>0</v>
      </c>
      <c r="Z191" s="142">
        <v>0</v>
      </c>
      <c r="AA191" s="142">
        <v>0</v>
      </c>
      <c r="AB191" s="142">
        <v>0</v>
      </c>
      <c r="AC191" s="142">
        <v>0</v>
      </c>
      <c r="AD191" s="142">
        <v>0</v>
      </c>
      <c r="AE191" s="142">
        <v>0</v>
      </c>
      <c r="AF191" s="142">
        <v>0</v>
      </c>
      <c r="AG191" s="142">
        <v>0</v>
      </c>
    </row>
    <row r="192" spans="1:33">
      <c r="B192" s="8" t="s">
        <v>101</v>
      </c>
      <c r="C192" s="219"/>
      <c r="D192" s="142">
        <v>0</v>
      </c>
      <c r="E192" s="142">
        <v>0</v>
      </c>
      <c r="F192" s="142">
        <v>0</v>
      </c>
      <c r="G192" s="142">
        <v>0</v>
      </c>
      <c r="H192" s="142">
        <v>0</v>
      </c>
      <c r="I192" s="142">
        <v>0</v>
      </c>
      <c r="J192" s="142">
        <v>0</v>
      </c>
      <c r="K192" s="142">
        <v>0</v>
      </c>
      <c r="L192" s="142">
        <v>0</v>
      </c>
      <c r="M192" s="142">
        <v>0</v>
      </c>
      <c r="N192" s="143"/>
      <c r="O192" s="142">
        <v>0</v>
      </c>
      <c r="P192" s="142">
        <v>0</v>
      </c>
      <c r="Q192" s="142">
        <v>0</v>
      </c>
      <c r="R192" s="142">
        <v>0</v>
      </c>
      <c r="S192" s="142">
        <v>0</v>
      </c>
      <c r="T192" s="142">
        <v>0</v>
      </c>
      <c r="U192" s="142">
        <v>0</v>
      </c>
      <c r="V192" s="142">
        <v>0</v>
      </c>
      <c r="W192" s="142">
        <v>0</v>
      </c>
      <c r="X192" s="145"/>
      <c r="Y192" s="142">
        <v>0</v>
      </c>
      <c r="Z192" s="142">
        <v>0</v>
      </c>
      <c r="AA192" s="142">
        <v>0</v>
      </c>
      <c r="AB192" s="142">
        <v>0</v>
      </c>
      <c r="AC192" s="142">
        <v>0</v>
      </c>
      <c r="AD192" s="142">
        <v>0</v>
      </c>
      <c r="AE192" s="142">
        <v>0</v>
      </c>
      <c r="AF192" s="142">
        <v>0</v>
      </c>
      <c r="AG192" s="142">
        <v>0</v>
      </c>
    </row>
    <row r="193" spans="1:33" s="45" customFormat="1">
      <c r="A193" s="38"/>
      <c r="B193" s="31" t="s">
        <v>27</v>
      </c>
      <c r="C193" s="209" t="s">
        <v>300</v>
      </c>
      <c r="D193" s="139">
        <v>0</v>
      </c>
      <c r="E193" s="139">
        <v>0</v>
      </c>
      <c r="F193" s="139">
        <v>0</v>
      </c>
      <c r="G193" s="139">
        <v>0</v>
      </c>
      <c r="H193" s="139">
        <v>0</v>
      </c>
      <c r="I193" s="139">
        <v>0</v>
      </c>
      <c r="J193" s="139">
        <v>0</v>
      </c>
      <c r="K193" s="139">
        <v>0</v>
      </c>
      <c r="L193" s="139">
        <v>0</v>
      </c>
      <c r="M193" s="139">
        <v>0</v>
      </c>
      <c r="N193" s="146"/>
      <c r="O193" s="139">
        <v>0</v>
      </c>
      <c r="P193" s="139">
        <v>0</v>
      </c>
      <c r="Q193" s="139">
        <v>0</v>
      </c>
      <c r="R193" s="139">
        <v>0</v>
      </c>
      <c r="S193" s="139">
        <v>0</v>
      </c>
      <c r="T193" s="139">
        <v>0</v>
      </c>
      <c r="U193" s="139">
        <v>0</v>
      </c>
      <c r="V193" s="139">
        <v>0</v>
      </c>
      <c r="W193" s="139">
        <v>0</v>
      </c>
      <c r="X193" s="141"/>
      <c r="Y193" s="139">
        <v>0</v>
      </c>
      <c r="Z193" s="139">
        <v>0</v>
      </c>
      <c r="AA193" s="139">
        <v>0</v>
      </c>
      <c r="AB193" s="139">
        <v>0</v>
      </c>
      <c r="AC193" s="139">
        <v>0</v>
      </c>
      <c r="AD193" s="139">
        <v>0</v>
      </c>
      <c r="AE193" s="139">
        <v>0</v>
      </c>
      <c r="AF193" s="139">
        <v>0</v>
      </c>
      <c r="AG193" s="139">
        <v>0</v>
      </c>
    </row>
    <row r="194" spans="1:33">
      <c r="B194" s="3" t="s">
        <v>12</v>
      </c>
      <c r="C194" s="210" t="s">
        <v>301</v>
      </c>
      <c r="D194" s="142">
        <v>0</v>
      </c>
      <c r="E194" s="142">
        <v>0</v>
      </c>
      <c r="F194" s="142">
        <v>0</v>
      </c>
      <c r="G194" s="142">
        <v>0</v>
      </c>
      <c r="H194" s="142">
        <v>0</v>
      </c>
      <c r="I194" s="142">
        <v>0</v>
      </c>
      <c r="J194" s="142">
        <v>0</v>
      </c>
      <c r="K194" s="142">
        <v>0</v>
      </c>
      <c r="L194" s="142">
        <v>0</v>
      </c>
      <c r="M194" s="142">
        <v>0</v>
      </c>
      <c r="N194" s="143"/>
      <c r="O194" s="142">
        <v>0</v>
      </c>
      <c r="P194" s="142">
        <v>0</v>
      </c>
      <c r="Q194" s="142">
        <v>0</v>
      </c>
      <c r="R194" s="142">
        <v>0</v>
      </c>
      <c r="S194" s="142">
        <v>0</v>
      </c>
      <c r="T194" s="142">
        <v>0</v>
      </c>
      <c r="U194" s="142">
        <v>0</v>
      </c>
      <c r="V194" s="142">
        <v>0</v>
      </c>
      <c r="W194" s="142">
        <v>0</v>
      </c>
      <c r="X194" s="145"/>
      <c r="Y194" s="142">
        <v>0</v>
      </c>
      <c r="Z194" s="142">
        <v>0</v>
      </c>
      <c r="AA194" s="142">
        <v>0</v>
      </c>
      <c r="AB194" s="142">
        <v>0</v>
      </c>
      <c r="AC194" s="142">
        <v>0</v>
      </c>
      <c r="AD194" s="142">
        <v>0</v>
      </c>
      <c r="AE194" s="142">
        <v>0</v>
      </c>
      <c r="AF194" s="142">
        <v>0</v>
      </c>
      <c r="AG194" s="142">
        <v>0</v>
      </c>
    </row>
    <row r="195" spans="1:33">
      <c r="B195" s="3" t="s">
        <v>13</v>
      </c>
      <c r="C195" s="210" t="s">
        <v>302</v>
      </c>
      <c r="D195" s="142">
        <v>0</v>
      </c>
      <c r="E195" s="142">
        <v>0</v>
      </c>
      <c r="F195" s="142">
        <v>0</v>
      </c>
      <c r="G195" s="142">
        <v>0</v>
      </c>
      <c r="H195" s="142">
        <v>0</v>
      </c>
      <c r="I195" s="142">
        <v>0</v>
      </c>
      <c r="J195" s="142">
        <v>0</v>
      </c>
      <c r="K195" s="142">
        <v>0</v>
      </c>
      <c r="L195" s="142">
        <v>0</v>
      </c>
      <c r="M195" s="142">
        <v>0</v>
      </c>
      <c r="N195" s="143"/>
      <c r="O195" s="142">
        <v>0</v>
      </c>
      <c r="P195" s="142">
        <v>0</v>
      </c>
      <c r="Q195" s="142">
        <v>0</v>
      </c>
      <c r="R195" s="142">
        <v>0</v>
      </c>
      <c r="S195" s="142">
        <v>0</v>
      </c>
      <c r="T195" s="142">
        <v>0</v>
      </c>
      <c r="U195" s="142">
        <v>0</v>
      </c>
      <c r="V195" s="142">
        <v>0</v>
      </c>
      <c r="W195" s="142">
        <v>0</v>
      </c>
      <c r="X195" s="145"/>
      <c r="Y195" s="142">
        <v>0</v>
      </c>
      <c r="Z195" s="142">
        <v>0</v>
      </c>
      <c r="AA195" s="142">
        <v>0</v>
      </c>
      <c r="AB195" s="142">
        <v>0</v>
      </c>
      <c r="AC195" s="142">
        <v>0</v>
      </c>
      <c r="AD195" s="142">
        <v>0</v>
      </c>
      <c r="AE195" s="142">
        <v>0</v>
      </c>
      <c r="AF195" s="142">
        <v>0</v>
      </c>
      <c r="AG195" s="142">
        <v>0</v>
      </c>
    </row>
    <row r="196" spans="1:33" s="45" customFormat="1">
      <c r="A196" s="38"/>
      <c r="B196" s="5" t="s">
        <v>28</v>
      </c>
      <c r="C196" s="209" t="s">
        <v>311</v>
      </c>
      <c r="D196" s="139">
        <v>0</v>
      </c>
      <c r="E196" s="139">
        <v>0</v>
      </c>
      <c r="F196" s="139">
        <v>0</v>
      </c>
      <c r="G196" s="139">
        <v>0</v>
      </c>
      <c r="H196" s="139">
        <v>0</v>
      </c>
      <c r="I196" s="139">
        <v>0</v>
      </c>
      <c r="J196" s="139">
        <v>0</v>
      </c>
      <c r="K196" s="139">
        <v>0</v>
      </c>
      <c r="L196" s="139">
        <v>0</v>
      </c>
      <c r="M196" s="139">
        <v>0</v>
      </c>
      <c r="N196" s="146"/>
      <c r="O196" s="139">
        <v>0</v>
      </c>
      <c r="P196" s="139">
        <v>0</v>
      </c>
      <c r="Q196" s="139">
        <v>0</v>
      </c>
      <c r="R196" s="139">
        <v>0</v>
      </c>
      <c r="S196" s="139">
        <v>0</v>
      </c>
      <c r="T196" s="139">
        <v>0</v>
      </c>
      <c r="U196" s="139">
        <v>0</v>
      </c>
      <c r="V196" s="139">
        <v>0</v>
      </c>
      <c r="W196" s="139">
        <v>0</v>
      </c>
      <c r="X196" s="141"/>
      <c r="Y196" s="139">
        <v>0</v>
      </c>
      <c r="Z196" s="139">
        <v>0</v>
      </c>
      <c r="AA196" s="139">
        <v>0</v>
      </c>
      <c r="AB196" s="139">
        <v>0</v>
      </c>
      <c r="AC196" s="139">
        <v>0</v>
      </c>
      <c r="AD196" s="139">
        <v>0</v>
      </c>
      <c r="AE196" s="139">
        <v>0</v>
      </c>
      <c r="AF196" s="139">
        <v>0</v>
      </c>
      <c r="AG196" s="139">
        <v>0</v>
      </c>
    </row>
    <row r="197" spans="1:33">
      <c r="B197" s="3" t="s">
        <v>15</v>
      </c>
      <c r="C197" s="210" t="s">
        <v>303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3"/>
      <c r="O197" s="142">
        <v>0</v>
      </c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5"/>
      <c r="Y197" s="142">
        <v>0</v>
      </c>
      <c r="Z197" s="142">
        <v>0</v>
      </c>
      <c r="AA197" s="142">
        <v>0</v>
      </c>
      <c r="AB197" s="142">
        <v>0</v>
      </c>
      <c r="AC197" s="142">
        <v>0</v>
      </c>
      <c r="AD197" s="142">
        <v>0</v>
      </c>
      <c r="AE197" s="142">
        <v>0</v>
      </c>
      <c r="AF197" s="142">
        <v>0</v>
      </c>
      <c r="AG197" s="142">
        <v>0</v>
      </c>
    </row>
    <row r="198" spans="1:33">
      <c r="B198" s="3" t="s">
        <v>16</v>
      </c>
      <c r="C198" s="210" t="s">
        <v>304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3"/>
      <c r="O198" s="142">
        <v>0</v>
      </c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45"/>
      <c r="Y198" s="142">
        <v>0</v>
      </c>
      <c r="Z198" s="142">
        <v>0</v>
      </c>
      <c r="AA198" s="142">
        <v>0</v>
      </c>
      <c r="AB198" s="142">
        <v>0</v>
      </c>
      <c r="AC198" s="142">
        <v>0</v>
      </c>
      <c r="AD198" s="142">
        <v>0</v>
      </c>
      <c r="AE198" s="142">
        <v>0</v>
      </c>
      <c r="AF198" s="142">
        <v>0</v>
      </c>
      <c r="AG198" s="142">
        <v>0</v>
      </c>
    </row>
    <row r="199" spans="1:33">
      <c r="B199" s="3" t="s">
        <v>17</v>
      </c>
      <c r="C199" s="210" t="s">
        <v>305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3"/>
      <c r="O199" s="142">
        <v>0</v>
      </c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45"/>
      <c r="Y199" s="142">
        <v>0</v>
      </c>
      <c r="Z199" s="142">
        <v>0</v>
      </c>
      <c r="AA199" s="142">
        <v>0</v>
      </c>
      <c r="AB199" s="142">
        <v>0</v>
      </c>
      <c r="AC199" s="142">
        <v>0</v>
      </c>
      <c r="AD199" s="142">
        <v>0</v>
      </c>
      <c r="AE199" s="142">
        <v>0</v>
      </c>
      <c r="AF199" s="142">
        <v>0</v>
      </c>
      <c r="AG199" s="142">
        <v>0</v>
      </c>
    </row>
    <row r="200" spans="1:33">
      <c r="B200" s="4" t="s">
        <v>34</v>
      </c>
      <c r="C200" s="42"/>
      <c r="D200" s="142">
        <v>0</v>
      </c>
      <c r="E200" s="142">
        <v>0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0</v>
      </c>
      <c r="M200" s="142">
        <v>0</v>
      </c>
      <c r="N200" s="143"/>
      <c r="O200" s="142">
        <v>0</v>
      </c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45"/>
      <c r="Y200" s="142">
        <v>0</v>
      </c>
      <c r="Z200" s="142">
        <v>0</v>
      </c>
      <c r="AA200" s="142">
        <v>0</v>
      </c>
      <c r="AB200" s="142">
        <v>0</v>
      </c>
      <c r="AC200" s="142">
        <v>0</v>
      </c>
      <c r="AD200" s="142">
        <v>0</v>
      </c>
      <c r="AE200" s="142">
        <v>0</v>
      </c>
      <c r="AF200" s="142">
        <v>0</v>
      </c>
      <c r="AG200" s="142">
        <v>0</v>
      </c>
    </row>
    <row r="201" spans="1:33">
      <c r="B201" s="3" t="s">
        <v>19</v>
      </c>
      <c r="C201" s="210" t="s">
        <v>306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3"/>
      <c r="O201" s="142">
        <v>0</v>
      </c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5"/>
      <c r="Y201" s="142">
        <v>0</v>
      </c>
      <c r="Z201" s="142">
        <v>0</v>
      </c>
      <c r="AA201" s="142">
        <v>0</v>
      </c>
      <c r="AB201" s="142">
        <v>0</v>
      </c>
      <c r="AC201" s="142">
        <v>0</v>
      </c>
      <c r="AD201" s="142">
        <v>0</v>
      </c>
      <c r="AE201" s="142">
        <v>0</v>
      </c>
      <c r="AF201" s="142">
        <v>0</v>
      </c>
      <c r="AG201" s="142">
        <v>0</v>
      </c>
    </row>
    <row r="202" spans="1:33">
      <c r="B202" s="3" t="s">
        <v>20</v>
      </c>
      <c r="C202" s="210" t="s">
        <v>307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3"/>
      <c r="O202" s="142">
        <v>0</v>
      </c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5"/>
      <c r="Y202" s="142">
        <v>0</v>
      </c>
      <c r="Z202" s="142">
        <v>0</v>
      </c>
      <c r="AA202" s="142">
        <v>0</v>
      </c>
      <c r="AB202" s="142">
        <v>0</v>
      </c>
      <c r="AC202" s="142">
        <v>0</v>
      </c>
      <c r="AD202" s="142">
        <v>0</v>
      </c>
      <c r="AE202" s="142">
        <v>0</v>
      </c>
      <c r="AF202" s="142">
        <v>0</v>
      </c>
      <c r="AG202" s="142">
        <v>0</v>
      </c>
    </row>
    <row r="203" spans="1:33" s="45" customFormat="1">
      <c r="A203" s="38"/>
      <c r="B203" s="5" t="s">
        <v>21</v>
      </c>
      <c r="C203" s="209" t="s">
        <v>308</v>
      </c>
      <c r="D203" s="139">
        <v>376199.53</v>
      </c>
      <c r="E203" s="139">
        <v>519993.4898819176</v>
      </c>
      <c r="F203" s="139">
        <v>545834.13727321778</v>
      </c>
      <c r="G203" s="139">
        <v>565848.57575054187</v>
      </c>
      <c r="H203" s="139">
        <v>593859.04497219692</v>
      </c>
      <c r="I203" s="139">
        <v>618316.04686577781</v>
      </c>
      <c r="J203" s="139">
        <v>709660.39793492586</v>
      </c>
      <c r="K203" s="139">
        <v>795395.4534708088</v>
      </c>
      <c r="L203" s="139">
        <v>815057.99570278102</v>
      </c>
      <c r="M203" s="139">
        <v>786875.97947650857</v>
      </c>
      <c r="N203" s="146"/>
      <c r="O203" s="139">
        <v>-45374.030263792454</v>
      </c>
      <c r="P203" s="139">
        <v>-129974.66483954918</v>
      </c>
      <c r="Q203" s="139">
        <v>-139575.64475589345</v>
      </c>
      <c r="R203" s="139">
        <v>-177158.63858603264</v>
      </c>
      <c r="S203" s="139">
        <v>-150616.59474662712</v>
      </c>
      <c r="T203" s="139">
        <v>-100905.16770043925</v>
      </c>
      <c r="U203" s="139">
        <v>-40231.826430387962</v>
      </c>
      <c r="V203" s="139">
        <v>-8186.1088082743363</v>
      </c>
      <c r="W203" s="139">
        <v>-30894.295960581661</v>
      </c>
      <c r="X203" s="141"/>
      <c r="Y203" s="139">
        <v>189167.99014571001</v>
      </c>
      <c r="Z203" s="139">
        <v>155815.31223084935</v>
      </c>
      <c r="AA203" s="139">
        <v>159590.08323321762</v>
      </c>
      <c r="AB203" s="139">
        <v>205169.10780768757</v>
      </c>
      <c r="AC203" s="139">
        <v>175073.59664020795</v>
      </c>
      <c r="AD203" s="139">
        <v>192249.51876958733</v>
      </c>
      <c r="AE203" s="139">
        <v>125966.88196627099</v>
      </c>
      <c r="AF203" s="139">
        <v>27848.651040246539</v>
      </c>
      <c r="AG203" s="139">
        <v>2712.2797343091806</v>
      </c>
    </row>
    <row r="204" spans="1:33" s="45" customFormat="1">
      <c r="A204" s="38"/>
      <c r="B204" s="9" t="s">
        <v>94</v>
      </c>
      <c r="C204" s="209" t="s">
        <v>309</v>
      </c>
      <c r="D204" s="139">
        <v>344853.59</v>
      </c>
      <c r="E204" s="139">
        <v>483915.66999999993</v>
      </c>
      <c r="F204" s="139">
        <v>504477.64313501091</v>
      </c>
      <c r="G204" s="139">
        <v>523847</v>
      </c>
      <c r="H204" s="139">
        <v>545843.97482510807</v>
      </c>
      <c r="I204" s="139">
        <v>576417.70820592996</v>
      </c>
      <c r="J204" s="139">
        <v>670945.80580965744</v>
      </c>
      <c r="K204" s="139">
        <v>727543.74658062903</v>
      </c>
      <c r="L204" s="139">
        <v>785996.567716941</v>
      </c>
      <c r="M204" s="139">
        <v>737293.36820031854</v>
      </c>
      <c r="N204" s="146"/>
      <c r="O204" s="139">
        <v>-45060.563485959123</v>
      </c>
      <c r="P204" s="139">
        <v>-129670.55561680208</v>
      </c>
      <c r="Q204" s="139">
        <v>-139086.86245614698</v>
      </c>
      <c r="R204" s="139">
        <v>-176682.79499730034</v>
      </c>
      <c r="S204" s="139">
        <v>-149951.40803972341</v>
      </c>
      <c r="T204" s="139">
        <v>-100422.91220918264</v>
      </c>
      <c r="U204" s="139">
        <v>-40018.802544094113</v>
      </c>
      <c r="V204" s="139">
        <v>-7703.5589462926964</v>
      </c>
      <c r="W204" s="139">
        <v>-30410.714200207349</v>
      </c>
      <c r="X204" s="141"/>
      <c r="Y204" s="139">
        <v>184122.64348595904</v>
      </c>
      <c r="Z204" s="139">
        <v>150232.52875181305</v>
      </c>
      <c r="AA204" s="139">
        <v>158456.21932113607</v>
      </c>
      <c r="AB204" s="139">
        <v>198679.76982240845</v>
      </c>
      <c r="AC204" s="139">
        <v>180525.1414205452</v>
      </c>
      <c r="AD204" s="139">
        <v>194951.0098129102</v>
      </c>
      <c r="AE204" s="139">
        <v>96616.7433150656</v>
      </c>
      <c r="AF204" s="139">
        <v>66156.380082604708</v>
      </c>
      <c r="AG204" s="139">
        <v>-18292.48531641515</v>
      </c>
    </row>
    <row r="205" spans="1:33">
      <c r="B205" s="208" t="s">
        <v>40</v>
      </c>
      <c r="C205" s="219"/>
      <c r="D205" s="142">
        <v>344853.59</v>
      </c>
      <c r="E205" s="142">
        <v>483915.66999999993</v>
      </c>
      <c r="F205" s="142">
        <v>504477.64313501091</v>
      </c>
      <c r="G205" s="142">
        <v>523847</v>
      </c>
      <c r="H205" s="142">
        <v>545843.97482510807</v>
      </c>
      <c r="I205" s="142">
        <v>576417.70820592996</v>
      </c>
      <c r="J205" s="142">
        <v>670945.80580965744</v>
      </c>
      <c r="K205" s="142">
        <v>727543.74658062903</v>
      </c>
      <c r="L205" s="142">
        <v>785996.567716941</v>
      </c>
      <c r="M205" s="142">
        <v>737293.36820031854</v>
      </c>
      <c r="N205" s="143"/>
      <c r="O205" s="142">
        <v>-45060.563485959123</v>
      </c>
      <c r="P205" s="142">
        <v>-129670.55561680208</v>
      </c>
      <c r="Q205" s="142">
        <v>-139086.86245614698</v>
      </c>
      <c r="R205" s="142">
        <v>-176682.79499730034</v>
      </c>
      <c r="S205" s="142">
        <v>-149951.40803972341</v>
      </c>
      <c r="T205" s="142">
        <v>-100422.91220918264</v>
      </c>
      <c r="U205" s="142">
        <v>-40018.802544094113</v>
      </c>
      <c r="V205" s="142">
        <v>-7703.5589462926964</v>
      </c>
      <c r="W205" s="142">
        <v>-30410.714200207349</v>
      </c>
      <c r="X205" s="145"/>
      <c r="Y205" s="142">
        <v>184122.64348595904</v>
      </c>
      <c r="Z205" s="142">
        <v>150232.52875181305</v>
      </c>
      <c r="AA205" s="142">
        <v>158456.21932113607</v>
      </c>
      <c r="AB205" s="142">
        <v>198679.76982240845</v>
      </c>
      <c r="AC205" s="142">
        <v>180525.1414205452</v>
      </c>
      <c r="AD205" s="142">
        <v>194951.0098129102</v>
      </c>
      <c r="AE205" s="142">
        <v>96616.7433150656</v>
      </c>
      <c r="AF205" s="142">
        <v>66156.380082604708</v>
      </c>
      <c r="AG205" s="142">
        <v>-18292.48531641515</v>
      </c>
    </row>
    <row r="206" spans="1:33">
      <c r="B206" s="6" t="s">
        <v>41</v>
      </c>
      <c r="C206" s="219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3"/>
      <c r="O206" s="142">
        <v>0</v>
      </c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45"/>
      <c r="Y206" s="142">
        <v>0</v>
      </c>
      <c r="Z206" s="142">
        <v>0</v>
      </c>
      <c r="AA206" s="142">
        <v>0</v>
      </c>
      <c r="AB206" s="142">
        <v>0</v>
      </c>
      <c r="AC206" s="142">
        <v>0</v>
      </c>
      <c r="AD206" s="142">
        <v>0</v>
      </c>
      <c r="AE206" s="142">
        <v>0</v>
      </c>
      <c r="AF206" s="142">
        <v>0</v>
      </c>
      <c r="AG206" s="142">
        <v>0</v>
      </c>
    </row>
    <row r="207" spans="1:33">
      <c r="B207" s="6" t="s">
        <v>42</v>
      </c>
      <c r="C207" s="219"/>
      <c r="D207" s="142">
        <v>0</v>
      </c>
      <c r="E207" s="142">
        <v>0</v>
      </c>
      <c r="F207" s="142">
        <v>0</v>
      </c>
      <c r="G207" s="142">
        <v>0</v>
      </c>
      <c r="H207" s="142">
        <v>0</v>
      </c>
      <c r="I207" s="142">
        <v>0</v>
      </c>
      <c r="J207" s="142">
        <v>0</v>
      </c>
      <c r="K207" s="142">
        <v>0</v>
      </c>
      <c r="L207" s="142">
        <v>0</v>
      </c>
      <c r="M207" s="142">
        <v>0</v>
      </c>
      <c r="N207" s="143"/>
      <c r="O207" s="142">
        <v>0</v>
      </c>
      <c r="P207" s="142">
        <v>0</v>
      </c>
      <c r="Q207" s="142">
        <v>0</v>
      </c>
      <c r="R207" s="142">
        <v>0</v>
      </c>
      <c r="S207" s="142">
        <v>0</v>
      </c>
      <c r="T207" s="142">
        <v>0</v>
      </c>
      <c r="U207" s="142">
        <v>0</v>
      </c>
      <c r="V207" s="142">
        <v>0</v>
      </c>
      <c r="W207" s="142">
        <v>0</v>
      </c>
      <c r="X207" s="145"/>
      <c r="Y207" s="142">
        <v>0</v>
      </c>
      <c r="Z207" s="142">
        <v>0</v>
      </c>
      <c r="AA207" s="142">
        <v>0</v>
      </c>
      <c r="AB207" s="142">
        <v>0</v>
      </c>
      <c r="AC207" s="142">
        <v>0</v>
      </c>
      <c r="AD207" s="142">
        <v>0</v>
      </c>
      <c r="AE207" s="142">
        <v>0</v>
      </c>
      <c r="AF207" s="142">
        <v>0</v>
      </c>
      <c r="AG207" s="142">
        <v>0</v>
      </c>
    </row>
    <row r="208" spans="1:33">
      <c r="B208" s="6" t="s">
        <v>43</v>
      </c>
      <c r="C208" s="219"/>
      <c r="D208" s="142">
        <v>0</v>
      </c>
      <c r="E208" s="142">
        <v>0</v>
      </c>
      <c r="F208" s="142">
        <v>0</v>
      </c>
      <c r="G208" s="142">
        <v>0</v>
      </c>
      <c r="H208" s="142">
        <v>0</v>
      </c>
      <c r="I208" s="142">
        <v>0</v>
      </c>
      <c r="J208" s="142">
        <v>0</v>
      </c>
      <c r="K208" s="142">
        <v>0</v>
      </c>
      <c r="L208" s="142">
        <v>0</v>
      </c>
      <c r="M208" s="142">
        <v>0</v>
      </c>
      <c r="N208" s="143"/>
      <c r="O208" s="142">
        <v>0</v>
      </c>
      <c r="P208" s="142">
        <v>0</v>
      </c>
      <c r="Q208" s="142">
        <v>0</v>
      </c>
      <c r="R208" s="142">
        <v>0</v>
      </c>
      <c r="S208" s="142">
        <v>0</v>
      </c>
      <c r="T208" s="142">
        <v>0</v>
      </c>
      <c r="U208" s="142">
        <v>0</v>
      </c>
      <c r="V208" s="142">
        <v>0</v>
      </c>
      <c r="W208" s="142">
        <v>0</v>
      </c>
      <c r="X208" s="145"/>
      <c r="Y208" s="142">
        <v>0</v>
      </c>
      <c r="Z208" s="142">
        <v>0</v>
      </c>
      <c r="AA208" s="142">
        <v>0</v>
      </c>
      <c r="AB208" s="142">
        <v>0</v>
      </c>
      <c r="AC208" s="142">
        <v>0</v>
      </c>
      <c r="AD208" s="142">
        <v>0</v>
      </c>
      <c r="AE208" s="142">
        <v>0</v>
      </c>
      <c r="AF208" s="142">
        <v>0</v>
      </c>
      <c r="AG208" s="142">
        <v>0</v>
      </c>
    </row>
    <row r="209" spans="1:33">
      <c r="B209" s="6" t="s">
        <v>44</v>
      </c>
      <c r="C209" s="219"/>
      <c r="D209" s="142">
        <v>7969</v>
      </c>
      <c r="E209" s="142">
        <v>7653</v>
      </c>
      <c r="F209" s="142">
        <v>8427.6699999999983</v>
      </c>
      <c r="G209" s="142">
        <v>7692</v>
      </c>
      <c r="H209" s="142">
        <v>8950</v>
      </c>
      <c r="I209" s="142">
        <v>9542.7900000000009</v>
      </c>
      <c r="J209" s="142">
        <v>11212.58</v>
      </c>
      <c r="K209" s="142">
        <v>12296.52</v>
      </c>
      <c r="L209" s="142">
        <v>14564.748135000002</v>
      </c>
      <c r="M209" s="142">
        <v>15573.950251199998</v>
      </c>
      <c r="N209" s="143"/>
      <c r="O209" s="142">
        <v>0</v>
      </c>
      <c r="P209" s="142">
        <v>0</v>
      </c>
      <c r="Q209" s="142">
        <v>0</v>
      </c>
      <c r="R209" s="142">
        <v>0</v>
      </c>
      <c r="S209" s="142">
        <v>0</v>
      </c>
      <c r="T209" s="142">
        <v>0</v>
      </c>
      <c r="U209" s="142">
        <v>0</v>
      </c>
      <c r="V209" s="142">
        <v>0</v>
      </c>
      <c r="W209" s="142">
        <v>0</v>
      </c>
      <c r="X209" s="145"/>
      <c r="Y209" s="142">
        <v>-315.99999999999966</v>
      </c>
      <c r="Z209" s="142">
        <v>774.66999999999894</v>
      </c>
      <c r="AA209" s="142">
        <v>-735.66999999999894</v>
      </c>
      <c r="AB209" s="142">
        <v>1257.9999999999998</v>
      </c>
      <c r="AC209" s="142">
        <v>592.79000000000087</v>
      </c>
      <c r="AD209" s="142">
        <v>1669.7899999999991</v>
      </c>
      <c r="AE209" s="142">
        <v>1083.9400000000012</v>
      </c>
      <c r="AF209" s="142">
        <v>2268.2281350000012</v>
      </c>
      <c r="AG209" s="142">
        <v>1009.2021161999952</v>
      </c>
    </row>
    <row r="210" spans="1:33">
      <c r="B210" s="7" t="s">
        <v>45</v>
      </c>
      <c r="C210" s="219"/>
      <c r="D210" s="142">
        <v>7969</v>
      </c>
      <c r="E210" s="142">
        <v>7653</v>
      </c>
      <c r="F210" s="142">
        <v>8427.6699999999983</v>
      </c>
      <c r="G210" s="142">
        <v>7692</v>
      </c>
      <c r="H210" s="142">
        <v>8950</v>
      </c>
      <c r="I210" s="142">
        <v>9542.7900000000009</v>
      </c>
      <c r="J210" s="142">
        <v>11212.58</v>
      </c>
      <c r="K210" s="142">
        <v>12296.52</v>
      </c>
      <c r="L210" s="142">
        <v>14564.748135000002</v>
      </c>
      <c r="M210" s="142">
        <v>15573.950251199998</v>
      </c>
      <c r="N210" s="143"/>
      <c r="O210" s="142">
        <v>0</v>
      </c>
      <c r="P210" s="142">
        <v>0</v>
      </c>
      <c r="Q210" s="142">
        <v>0</v>
      </c>
      <c r="R210" s="142">
        <v>0</v>
      </c>
      <c r="S210" s="142">
        <v>0</v>
      </c>
      <c r="T210" s="142">
        <v>0</v>
      </c>
      <c r="U210" s="142">
        <v>0</v>
      </c>
      <c r="V210" s="142">
        <v>0</v>
      </c>
      <c r="W210" s="142">
        <v>0</v>
      </c>
      <c r="X210" s="145"/>
      <c r="Y210" s="142">
        <v>-315.99999999999966</v>
      </c>
      <c r="Z210" s="142">
        <v>774.66999999999894</v>
      </c>
      <c r="AA210" s="142">
        <v>-735.66999999999894</v>
      </c>
      <c r="AB210" s="142">
        <v>1257.9999999999998</v>
      </c>
      <c r="AC210" s="142">
        <v>592.79000000000087</v>
      </c>
      <c r="AD210" s="142">
        <v>1669.7899999999991</v>
      </c>
      <c r="AE210" s="142">
        <v>1083.9400000000012</v>
      </c>
      <c r="AF210" s="142">
        <v>2268.2281350000012</v>
      </c>
      <c r="AG210" s="142">
        <v>1009.2021161999952</v>
      </c>
    </row>
    <row r="211" spans="1:33">
      <c r="B211" s="7" t="s">
        <v>46</v>
      </c>
      <c r="C211" s="219"/>
      <c r="D211" s="142">
        <v>0</v>
      </c>
      <c r="E211" s="142">
        <v>0</v>
      </c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3"/>
      <c r="O211" s="142">
        <v>0</v>
      </c>
      <c r="P211" s="142">
        <v>0</v>
      </c>
      <c r="Q211" s="142">
        <v>0</v>
      </c>
      <c r="R211" s="142">
        <v>0</v>
      </c>
      <c r="S211" s="142">
        <v>0</v>
      </c>
      <c r="T211" s="142">
        <v>0</v>
      </c>
      <c r="U211" s="142">
        <v>0</v>
      </c>
      <c r="V211" s="142">
        <v>0</v>
      </c>
      <c r="W211" s="142">
        <v>0</v>
      </c>
      <c r="X211" s="145"/>
      <c r="Y211" s="142">
        <v>0</v>
      </c>
      <c r="Z211" s="142">
        <v>0</v>
      </c>
      <c r="AA211" s="142">
        <v>0</v>
      </c>
      <c r="AB211" s="142">
        <v>0</v>
      </c>
      <c r="AC211" s="142">
        <v>0</v>
      </c>
      <c r="AD211" s="142">
        <v>0</v>
      </c>
      <c r="AE211" s="142">
        <v>0</v>
      </c>
      <c r="AF211" s="142">
        <v>0</v>
      </c>
      <c r="AG211" s="142">
        <v>0</v>
      </c>
    </row>
    <row r="212" spans="1:33">
      <c r="B212" s="6" t="s">
        <v>317</v>
      </c>
      <c r="C212" s="219"/>
      <c r="D212" s="142">
        <v>0</v>
      </c>
      <c r="E212" s="142">
        <v>0</v>
      </c>
      <c r="F212" s="142">
        <v>0</v>
      </c>
      <c r="G212" s="142">
        <v>0</v>
      </c>
      <c r="H212" s="142">
        <v>0</v>
      </c>
      <c r="I212" s="142">
        <v>0</v>
      </c>
      <c r="J212" s="142">
        <v>0</v>
      </c>
      <c r="K212" s="142">
        <v>0</v>
      </c>
      <c r="L212" s="142">
        <v>0</v>
      </c>
      <c r="M212" s="142">
        <v>0</v>
      </c>
      <c r="N212" s="143"/>
      <c r="O212" s="142">
        <v>0</v>
      </c>
      <c r="P212" s="142">
        <v>0</v>
      </c>
      <c r="Q212" s="142">
        <v>0</v>
      </c>
      <c r="R212" s="142">
        <v>0</v>
      </c>
      <c r="S212" s="142">
        <v>0</v>
      </c>
      <c r="T212" s="142">
        <v>0</v>
      </c>
      <c r="U212" s="142">
        <v>0</v>
      </c>
      <c r="V212" s="142">
        <v>0</v>
      </c>
      <c r="W212" s="142">
        <v>0</v>
      </c>
      <c r="X212" s="145"/>
      <c r="Y212" s="142">
        <v>0</v>
      </c>
      <c r="Z212" s="142">
        <v>0</v>
      </c>
      <c r="AA212" s="142">
        <v>0</v>
      </c>
      <c r="AB212" s="142">
        <v>0</v>
      </c>
      <c r="AC212" s="142">
        <v>0</v>
      </c>
      <c r="AD212" s="142">
        <v>0</v>
      </c>
      <c r="AE212" s="142">
        <v>0</v>
      </c>
      <c r="AF212" s="142">
        <v>0</v>
      </c>
      <c r="AG212" s="142">
        <v>0</v>
      </c>
    </row>
    <row r="213" spans="1:33">
      <c r="B213" s="6" t="s">
        <v>108</v>
      </c>
      <c r="C213" s="219"/>
      <c r="D213" s="142">
        <v>336884.59</v>
      </c>
      <c r="E213" s="142">
        <v>476262.67</v>
      </c>
      <c r="F213" s="142">
        <v>496049.97313501092</v>
      </c>
      <c r="G213" s="142">
        <v>516155</v>
      </c>
      <c r="H213" s="142">
        <v>536893.97482510807</v>
      </c>
      <c r="I213" s="142">
        <v>566874.91820592992</v>
      </c>
      <c r="J213" s="142">
        <v>659733.22580965748</v>
      </c>
      <c r="K213" s="142">
        <v>715247.22658062901</v>
      </c>
      <c r="L213" s="142">
        <v>771431.819581941</v>
      </c>
      <c r="M213" s="142">
        <v>721719.41794911842</v>
      </c>
      <c r="N213" s="143"/>
      <c r="O213" s="142">
        <v>-45060.563485959123</v>
      </c>
      <c r="P213" s="142">
        <v>-129670.55561680208</v>
      </c>
      <c r="Q213" s="142">
        <v>-139086.86245614698</v>
      </c>
      <c r="R213" s="142">
        <v>-176682.79499730034</v>
      </c>
      <c r="S213" s="142">
        <v>-149951.40803972341</v>
      </c>
      <c r="T213" s="142">
        <v>-100422.91220918264</v>
      </c>
      <c r="U213" s="142">
        <v>-40018.802544094113</v>
      </c>
      <c r="V213" s="142">
        <v>-7703.5589462926964</v>
      </c>
      <c r="W213" s="142">
        <v>-30410.714200207349</v>
      </c>
      <c r="X213" s="145"/>
      <c r="Y213" s="142">
        <v>184438.64348595907</v>
      </c>
      <c r="Z213" s="142">
        <v>149457.85875181301</v>
      </c>
      <c r="AA213" s="142">
        <v>159191.88932113611</v>
      </c>
      <c r="AB213" s="142">
        <v>197421.76982240845</v>
      </c>
      <c r="AC213" s="142">
        <v>179932.35142054522</v>
      </c>
      <c r="AD213" s="142">
        <v>193281.21981291019</v>
      </c>
      <c r="AE213" s="142">
        <v>95532.803315065627</v>
      </c>
      <c r="AF213" s="142">
        <v>63888.151947604681</v>
      </c>
      <c r="AG213" s="142">
        <v>-19301.687432615199</v>
      </c>
    </row>
    <row r="214" spans="1:33">
      <c r="B214" s="6" t="s">
        <v>48</v>
      </c>
      <c r="C214" s="219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3"/>
      <c r="O214" s="142">
        <v>0</v>
      </c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45"/>
      <c r="Y214" s="142">
        <v>0</v>
      </c>
      <c r="Z214" s="142">
        <v>0</v>
      </c>
      <c r="AA214" s="142">
        <v>0</v>
      </c>
      <c r="AB214" s="142">
        <v>0</v>
      </c>
      <c r="AC214" s="142">
        <v>0</v>
      </c>
      <c r="AD214" s="142">
        <v>0</v>
      </c>
      <c r="AE214" s="142">
        <v>0</v>
      </c>
      <c r="AF214" s="142">
        <v>0</v>
      </c>
      <c r="AG214" s="142">
        <v>0</v>
      </c>
    </row>
    <row r="215" spans="1:33">
      <c r="B215" s="6" t="s">
        <v>325</v>
      </c>
      <c r="C215" s="219"/>
      <c r="D215" s="142">
        <v>0</v>
      </c>
      <c r="E215" s="142">
        <v>0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3"/>
      <c r="O215" s="142">
        <v>0</v>
      </c>
      <c r="P215" s="142">
        <v>0</v>
      </c>
      <c r="Q215" s="142">
        <v>0</v>
      </c>
      <c r="R215" s="142">
        <v>0</v>
      </c>
      <c r="S215" s="142">
        <v>0</v>
      </c>
      <c r="T215" s="142">
        <v>0</v>
      </c>
      <c r="U215" s="142">
        <v>0</v>
      </c>
      <c r="V215" s="142">
        <v>0</v>
      </c>
      <c r="W215" s="142">
        <v>0</v>
      </c>
      <c r="X215" s="145"/>
      <c r="Y215" s="142">
        <v>0</v>
      </c>
      <c r="Z215" s="142">
        <v>0</v>
      </c>
      <c r="AA215" s="142">
        <v>0</v>
      </c>
      <c r="AB215" s="142">
        <v>0</v>
      </c>
      <c r="AC215" s="142">
        <v>0</v>
      </c>
      <c r="AD215" s="142">
        <v>0</v>
      </c>
      <c r="AE215" s="142">
        <v>0</v>
      </c>
      <c r="AF215" s="142">
        <v>0</v>
      </c>
      <c r="AG215" s="142">
        <v>0</v>
      </c>
    </row>
    <row r="216" spans="1:33">
      <c r="B216" s="8" t="s">
        <v>101</v>
      </c>
      <c r="C216" s="219"/>
      <c r="D216" s="142">
        <v>0</v>
      </c>
      <c r="E216" s="142">
        <v>0</v>
      </c>
      <c r="F216" s="142">
        <v>0</v>
      </c>
      <c r="G216" s="142">
        <v>0</v>
      </c>
      <c r="H216" s="142">
        <v>0</v>
      </c>
      <c r="I216" s="142">
        <v>0</v>
      </c>
      <c r="J216" s="142">
        <v>0</v>
      </c>
      <c r="K216" s="142">
        <v>0</v>
      </c>
      <c r="L216" s="142">
        <v>0</v>
      </c>
      <c r="M216" s="142">
        <v>0</v>
      </c>
      <c r="N216" s="143"/>
      <c r="O216" s="142">
        <v>0</v>
      </c>
      <c r="P216" s="142">
        <v>0</v>
      </c>
      <c r="Q216" s="142">
        <v>0</v>
      </c>
      <c r="R216" s="142">
        <v>0</v>
      </c>
      <c r="S216" s="142">
        <v>0</v>
      </c>
      <c r="T216" s="142">
        <v>0</v>
      </c>
      <c r="U216" s="142">
        <v>0</v>
      </c>
      <c r="V216" s="142">
        <v>0</v>
      </c>
      <c r="W216" s="142">
        <v>0</v>
      </c>
      <c r="X216" s="145"/>
      <c r="Y216" s="142">
        <v>0</v>
      </c>
      <c r="Z216" s="142">
        <v>0</v>
      </c>
      <c r="AA216" s="142">
        <v>0</v>
      </c>
      <c r="AB216" s="142">
        <v>0</v>
      </c>
      <c r="AC216" s="142">
        <v>0</v>
      </c>
      <c r="AD216" s="142">
        <v>0</v>
      </c>
      <c r="AE216" s="142">
        <v>0</v>
      </c>
      <c r="AF216" s="142">
        <v>0</v>
      </c>
      <c r="AG216" s="142">
        <v>0</v>
      </c>
    </row>
    <row r="217" spans="1:33" s="45" customFormat="1">
      <c r="A217" s="38"/>
      <c r="B217" s="9" t="s">
        <v>95</v>
      </c>
      <c r="C217" s="209" t="s">
        <v>310</v>
      </c>
      <c r="D217" s="139">
        <v>31345.939999999995</v>
      </c>
      <c r="E217" s="139">
        <v>36077.819881917603</v>
      </c>
      <c r="F217" s="139">
        <v>41356.494138206872</v>
      </c>
      <c r="G217" s="139">
        <v>42001.575750541881</v>
      </c>
      <c r="H217" s="139">
        <v>48015.070147088816</v>
      </c>
      <c r="I217" s="139">
        <v>41898.338659847868</v>
      </c>
      <c r="J217" s="139">
        <v>38714.59212526834</v>
      </c>
      <c r="K217" s="139">
        <v>67851.706890179834</v>
      </c>
      <c r="L217" s="139">
        <v>29061.427985840084</v>
      </c>
      <c r="M217" s="139">
        <v>49582.611276190073</v>
      </c>
      <c r="N217" s="146"/>
      <c r="O217" s="139">
        <v>-313.46677783333331</v>
      </c>
      <c r="P217" s="139">
        <v>-304.1092227470848</v>
      </c>
      <c r="Q217" s="139">
        <v>-488.78229974646456</v>
      </c>
      <c r="R217" s="139">
        <v>-475.84358873230019</v>
      </c>
      <c r="S217" s="139">
        <v>-665.18670690369959</v>
      </c>
      <c r="T217" s="139">
        <v>-482.25549125661826</v>
      </c>
      <c r="U217" s="139">
        <v>-213.02388629385004</v>
      </c>
      <c r="V217" s="139">
        <v>-482.54986198164016</v>
      </c>
      <c r="W217" s="139">
        <v>-483.58176037431201</v>
      </c>
      <c r="X217" s="141"/>
      <c r="Y217" s="139">
        <v>5045.3466597509423</v>
      </c>
      <c r="Z217" s="139">
        <v>5582.7834790363486</v>
      </c>
      <c r="AA217" s="139">
        <v>1133.8639120814782</v>
      </c>
      <c r="AB217" s="139">
        <v>6489.337985279235</v>
      </c>
      <c r="AC217" s="139">
        <v>-5451.5447803372526</v>
      </c>
      <c r="AD217" s="139">
        <v>-2701.4910433229056</v>
      </c>
      <c r="AE217" s="139">
        <v>29350.13865120534</v>
      </c>
      <c r="AF217" s="139">
        <v>-38307.729042358107</v>
      </c>
      <c r="AG217" s="139">
        <v>21004.765050724302</v>
      </c>
    </row>
    <row r="218" spans="1:33">
      <c r="B218" s="208" t="s">
        <v>40</v>
      </c>
      <c r="C218" s="18"/>
      <c r="D218" s="142">
        <v>31345.939999999995</v>
      </c>
      <c r="E218" s="142">
        <v>36077.819881917603</v>
      </c>
      <c r="F218" s="142">
        <v>41356.494138206872</v>
      </c>
      <c r="G218" s="142">
        <v>42001.575750541881</v>
      </c>
      <c r="H218" s="142">
        <v>48015.070147088816</v>
      </c>
      <c r="I218" s="142">
        <v>41898.338659847868</v>
      </c>
      <c r="J218" s="142">
        <v>38714.59212526834</v>
      </c>
      <c r="K218" s="142">
        <v>67851.706890179834</v>
      </c>
      <c r="L218" s="142">
        <v>29061.427985840084</v>
      </c>
      <c r="M218" s="142">
        <v>49582.611276190073</v>
      </c>
      <c r="N218" s="143"/>
      <c r="O218" s="142">
        <v>-313.46677783333331</v>
      </c>
      <c r="P218" s="142">
        <v>-304.1092227470848</v>
      </c>
      <c r="Q218" s="142">
        <v>-488.78229974646456</v>
      </c>
      <c r="R218" s="142">
        <v>-475.84358873230019</v>
      </c>
      <c r="S218" s="142">
        <v>-665.18670690369959</v>
      </c>
      <c r="T218" s="142">
        <v>-482.25549125661826</v>
      </c>
      <c r="U218" s="142">
        <v>-213.02388629385004</v>
      </c>
      <c r="V218" s="142">
        <v>-482.54986198164016</v>
      </c>
      <c r="W218" s="142">
        <v>-483.58176037431201</v>
      </c>
      <c r="X218" s="145"/>
      <c r="Y218" s="142">
        <v>5045.3466597509423</v>
      </c>
      <c r="Z218" s="142">
        <v>5582.7834790363486</v>
      </c>
      <c r="AA218" s="142">
        <v>1133.8639120814782</v>
      </c>
      <c r="AB218" s="142">
        <v>6489.337985279235</v>
      </c>
      <c r="AC218" s="142">
        <v>-5451.5447803372526</v>
      </c>
      <c r="AD218" s="142">
        <v>-2701.4910433229056</v>
      </c>
      <c r="AE218" s="142">
        <v>29350.13865120534</v>
      </c>
      <c r="AF218" s="142">
        <v>-38307.729042358107</v>
      </c>
      <c r="AG218" s="142">
        <v>21004.765050724302</v>
      </c>
    </row>
    <row r="219" spans="1:33">
      <c r="B219" s="6" t="s">
        <v>41</v>
      </c>
      <c r="C219" s="18"/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3"/>
      <c r="O219" s="142">
        <v>0</v>
      </c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45"/>
      <c r="Y219" s="142">
        <v>0</v>
      </c>
      <c r="Z219" s="142">
        <v>0</v>
      </c>
      <c r="AA219" s="142">
        <v>0</v>
      </c>
      <c r="AB219" s="142">
        <v>0</v>
      </c>
      <c r="AC219" s="142">
        <v>0</v>
      </c>
      <c r="AD219" s="142">
        <v>0</v>
      </c>
      <c r="AE219" s="142">
        <v>0</v>
      </c>
      <c r="AF219" s="142">
        <v>0</v>
      </c>
      <c r="AG219" s="142">
        <v>0</v>
      </c>
    </row>
    <row r="220" spans="1:33">
      <c r="B220" s="6" t="s">
        <v>42</v>
      </c>
      <c r="C220" s="18"/>
      <c r="D220" s="142">
        <v>17497</v>
      </c>
      <c r="E220" s="142">
        <v>22802</v>
      </c>
      <c r="F220" s="142">
        <v>24563.51778820686</v>
      </c>
      <c r="G220" s="142">
        <v>15247</v>
      </c>
      <c r="H220" s="142">
        <v>20195.3729709</v>
      </c>
      <c r="I220" s="142">
        <v>7193.9077119000003</v>
      </c>
      <c r="J220" s="142">
        <v>7452.5280632000004</v>
      </c>
      <c r="K220" s="142">
        <v>26192.645461399996</v>
      </c>
      <c r="L220" s="142">
        <v>0</v>
      </c>
      <c r="M220" s="142">
        <v>0</v>
      </c>
      <c r="N220" s="143"/>
      <c r="O220" s="142">
        <v>0</v>
      </c>
      <c r="P220" s="142">
        <v>0</v>
      </c>
      <c r="Q220" s="142">
        <v>0</v>
      </c>
      <c r="R220" s="142">
        <v>0</v>
      </c>
      <c r="S220" s="142">
        <v>0</v>
      </c>
      <c r="T220" s="142">
        <v>0</v>
      </c>
      <c r="U220" s="142">
        <v>0</v>
      </c>
      <c r="V220" s="142">
        <v>0</v>
      </c>
      <c r="W220" s="142">
        <v>0</v>
      </c>
      <c r="X220" s="145"/>
      <c r="Y220" s="142">
        <v>5305.0000000000009</v>
      </c>
      <c r="Z220" s="142">
        <v>1761.5177882068592</v>
      </c>
      <c r="AA220" s="142">
        <v>-9316.5177882068601</v>
      </c>
      <c r="AB220" s="142">
        <v>4948.3729709000017</v>
      </c>
      <c r="AC220" s="142">
        <v>-13001.465259000002</v>
      </c>
      <c r="AD220" s="142">
        <v>258.6203513000001</v>
      </c>
      <c r="AE220" s="142">
        <v>18740.117398199996</v>
      </c>
      <c r="AF220" s="142">
        <v>-26192.645461399996</v>
      </c>
      <c r="AG220" s="142">
        <v>0</v>
      </c>
    </row>
    <row r="221" spans="1:33">
      <c r="B221" s="6" t="s">
        <v>43</v>
      </c>
      <c r="C221" s="18"/>
      <c r="D221" s="142">
        <v>0</v>
      </c>
      <c r="E221" s="142">
        <v>0</v>
      </c>
      <c r="F221" s="142">
        <v>0</v>
      </c>
      <c r="G221" s="142">
        <v>0</v>
      </c>
      <c r="H221" s="142">
        <v>562.60303694741674</v>
      </c>
      <c r="I221" s="142">
        <v>502.55241472845648</v>
      </c>
      <c r="J221" s="142">
        <v>124.51502673986757</v>
      </c>
      <c r="K221" s="142">
        <v>68.970991265815485</v>
      </c>
      <c r="L221" s="142">
        <v>22.987998723176776</v>
      </c>
      <c r="M221" s="142">
        <v>269.21260803051138</v>
      </c>
      <c r="N221" s="143"/>
      <c r="O221" s="142">
        <v>0</v>
      </c>
      <c r="P221" s="142">
        <v>0</v>
      </c>
      <c r="Q221" s="142">
        <v>0</v>
      </c>
      <c r="R221" s="142">
        <v>0</v>
      </c>
      <c r="S221" s="142">
        <v>0</v>
      </c>
      <c r="T221" s="142">
        <v>0</v>
      </c>
      <c r="U221" s="142">
        <v>0</v>
      </c>
      <c r="V221" s="142">
        <v>0</v>
      </c>
      <c r="W221" s="142">
        <v>0</v>
      </c>
      <c r="X221" s="145"/>
      <c r="Y221" s="142">
        <v>0</v>
      </c>
      <c r="Z221" s="142">
        <v>0</v>
      </c>
      <c r="AA221" s="142">
        <v>0</v>
      </c>
      <c r="AB221" s="142">
        <v>562.60303694741674</v>
      </c>
      <c r="AC221" s="142">
        <v>-60.0506222189602</v>
      </c>
      <c r="AD221" s="142">
        <v>-378.03738798858893</v>
      </c>
      <c r="AE221" s="142">
        <v>-55.54403547405208</v>
      </c>
      <c r="AF221" s="142">
        <v>-45.982992542638712</v>
      </c>
      <c r="AG221" s="142">
        <v>246.22460930733459</v>
      </c>
    </row>
    <row r="222" spans="1:33">
      <c r="B222" s="6" t="s">
        <v>44</v>
      </c>
      <c r="C222" s="18"/>
      <c r="D222" s="142">
        <v>0</v>
      </c>
      <c r="E222" s="142">
        <v>0</v>
      </c>
      <c r="F222" s="142">
        <v>0</v>
      </c>
      <c r="G222" s="142">
        <v>0</v>
      </c>
      <c r="H222" s="142">
        <v>0</v>
      </c>
      <c r="I222" s="142">
        <v>0</v>
      </c>
      <c r="J222" s="142">
        <v>0</v>
      </c>
      <c r="K222" s="142">
        <v>0</v>
      </c>
      <c r="L222" s="142">
        <v>0</v>
      </c>
      <c r="M222" s="142">
        <v>0</v>
      </c>
      <c r="N222" s="143"/>
      <c r="O222" s="142">
        <v>-313.46677783333331</v>
      </c>
      <c r="P222" s="142">
        <v>-304.1092227470848</v>
      </c>
      <c r="Q222" s="142">
        <v>-488.78229974646456</v>
      </c>
      <c r="R222" s="142">
        <v>-475.84358873230019</v>
      </c>
      <c r="S222" s="142">
        <v>-665.18670690369959</v>
      </c>
      <c r="T222" s="142">
        <v>-482.25549125661826</v>
      </c>
      <c r="U222" s="142">
        <v>-213.02388629385004</v>
      </c>
      <c r="V222" s="142">
        <v>-482.54986198164016</v>
      </c>
      <c r="W222" s="142">
        <v>-483.58176037431201</v>
      </c>
      <c r="X222" s="145"/>
      <c r="Y222" s="142">
        <v>313.46677783333331</v>
      </c>
      <c r="Z222" s="142">
        <v>304.1092227470848</v>
      </c>
      <c r="AA222" s="142">
        <v>488.78229974646456</v>
      </c>
      <c r="AB222" s="142">
        <v>475.84358873230019</v>
      </c>
      <c r="AC222" s="142">
        <v>665.18670690369959</v>
      </c>
      <c r="AD222" s="142">
        <v>482.25549125661826</v>
      </c>
      <c r="AE222" s="142">
        <v>213.02388629385004</v>
      </c>
      <c r="AF222" s="142">
        <v>482.54986198164016</v>
      </c>
      <c r="AG222" s="142">
        <v>483.58176037431201</v>
      </c>
    </row>
    <row r="223" spans="1:33">
      <c r="B223" s="7" t="s">
        <v>45</v>
      </c>
      <c r="C223" s="18"/>
      <c r="D223" s="142">
        <v>0</v>
      </c>
      <c r="E223" s="142">
        <v>0</v>
      </c>
      <c r="F223" s="142">
        <v>0</v>
      </c>
      <c r="G223" s="142">
        <v>0</v>
      </c>
      <c r="H223" s="142">
        <v>0</v>
      </c>
      <c r="I223" s="142">
        <v>0</v>
      </c>
      <c r="J223" s="142">
        <v>0</v>
      </c>
      <c r="K223" s="142">
        <v>0</v>
      </c>
      <c r="L223" s="142">
        <v>0</v>
      </c>
      <c r="M223" s="142">
        <v>0</v>
      </c>
      <c r="N223" s="143"/>
      <c r="O223" s="142">
        <v>-313.46677783333331</v>
      </c>
      <c r="P223" s="142">
        <v>-304.1092227470848</v>
      </c>
      <c r="Q223" s="142">
        <v>-488.78229974646456</v>
      </c>
      <c r="R223" s="142">
        <v>-475.84358873230019</v>
      </c>
      <c r="S223" s="142">
        <v>-665.18670690369959</v>
      </c>
      <c r="T223" s="142">
        <v>-482.25549125661826</v>
      </c>
      <c r="U223" s="142">
        <v>-213.02388629385004</v>
      </c>
      <c r="V223" s="142">
        <v>-482.54986198164016</v>
      </c>
      <c r="W223" s="142">
        <v>-483.58176037431201</v>
      </c>
      <c r="X223" s="145"/>
      <c r="Y223" s="142">
        <v>313.46677783333331</v>
      </c>
      <c r="Z223" s="142">
        <v>304.1092227470848</v>
      </c>
      <c r="AA223" s="142">
        <v>488.78229974646456</v>
      </c>
      <c r="AB223" s="142">
        <v>475.84358873230019</v>
      </c>
      <c r="AC223" s="142">
        <v>665.18670690369959</v>
      </c>
      <c r="AD223" s="142">
        <v>482.25549125661826</v>
      </c>
      <c r="AE223" s="142">
        <v>213.02388629385004</v>
      </c>
      <c r="AF223" s="142">
        <v>482.54986198164016</v>
      </c>
      <c r="AG223" s="142">
        <v>483.58176037431201</v>
      </c>
    </row>
    <row r="224" spans="1:33">
      <c r="B224" s="7" t="s">
        <v>46</v>
      </c>
      <c r="C224" s="18"/>
      <c r="D224" s="142">
        <v>0</v>
      </c>
      <c r="E224" s="142">
        <v>0</v>
      </c>
      <c r="F224" s="142">
        <v>0</v>
      </c>
      <c r="G224" s="142">
        <v>0</v>
      </c>
      <c r="H224" s="142">
        <v>0</v>
      </c>
      <c r="I224" s="142">
        <v>0</v>
      </c>
      <c r="J224" s="142">
        <v>0</v>
      </c>
      <c r="K224" s="142">
        <v>0</v>
      </c>
      <c r="L224" s="142">
        <v>0</v>
      </c>
      <c r="M224" s="142">
        <v>0</v>
      </c>
      <c r="N224" s="143"/>
      <c r="O224" s="142">
        <v>0</v>
      </c>
      <c r="P224" s="142">
        <v>0</v>
      </c>
      <c r="Q224" s="142">
        <v>0</v>
      </c>
      <c r="R224" s="142">
        <v>0</v>
      </c>
      <c r="S224" s="142">
        <v>0</v>
      </c>
      <c r="T224" s="142">
        <v>0</v>
      </c>
      <c r="U224" s="142">
        <v>0</v>
      </c>
      <c r="V224" s="142">
        <v>0</v>
      </c>
      <c r="W224" s="142">
        <v>0</v>
      </c>
      <c r="X224" s="145"/>
      <c r="Y224" s="142">
        <v>0</v>
      </c>
      <c r="Z224" s="142">
        <v>0</v>
      </c>
      <c r="AA224" s="142">
        <v>0</v>
      </c>
      <c r="AB224" s="142">
        <v>0</v>
      </c>
      <c r="AC224" s="142">
        <v>0</v>
      </c>
      <c r="AD224" s="142">
        <v>0</v>
      </c>
      <c r="AE224" s="142">
        <v>0</v>
      </c>
      <c r="AF224" s="142">
        <v>0</v>
      </c>
      <c r="AG224" s="142">
        <v>0</v>
      </c>
    </row>
    <row r="225" spans="1:33">
      <c r="B225" s="6" t="s">
        <v>317</v>
      </c>
      <c r="C225" s="18"/>
      <c r="D225" s="142">
        <v>0</v>
      </c>
      <c r="E225" s="142">
        <v>0</v>
      </c>
      <c r="F225" s="142">
        <v>0</v>
      </c>
      <c r="G225" s="142">
        <v>0</v>
      </c>
      <c r="H225" s="142">
        <v>0</v>
      </c>
      <c r="I225" s="142">
        <v>0</v>
      </c>
      <c r="J225" s="142">
        <v>0</v>
      </c>
      <c r="K225" s="142">
        <v>0</v>
      </c>
      <c r="L225" s="142">
        <v>0</v>
      </c>
      <c r="M225" s="142">
        <v>0</v>
      </c>
      <c r="N225" s="143"/>
      <c r="O225" s="142">
        <v>0</v>
      </c>
      <c r="P225" s="142">
        <v>0</v>
      </c>
      <c r="Q225" s="142">
        <v>0</v>
      </c>
      <c r="R225" s="142">
        <v>0</v>
      </c>
      <c r="S225" s="142">
        <v>0</v>
      </c>
      <c r="T225" s="142">
        <v>0</v>
      </c>
      <c r="U225" s="142">
        <v>0</v>
      </c>
      <c r="V225" s="142">
        <v>0</v>
      </c>
      <c r="W225" s="142">
        <v>0</v>
      </c>
      <c r="X225" s="145"/>
      <c r="Y225" s="142">
        <v>0</v>
      </c>
      <c r="Z225" s="142">
        <v>0</v>
      </c>
      <c r="AA225" s="142">
        <v>0</v>
      </c>
      <c r="AB225" s="142">
        <v>0</v>
      </c>
      <c r="AC225" s="142">
        <v>0</v>
      </c>
      <c r="AD225" s="142">
        <v>0</v>
      </c>
      <c r="AE225" s="142">
        <v>0</v>
      </c>
      <c r="AF225" s="142">
        <v>0</v>
      </c>
      <c r="AG225" s="142">
        <v>0</v>
      </c>
    </row>
    <row r="226" spans="1:33">
      <c r="B226" s="6" t="s">
        <v>108</v>
      </c>
      <c r="C226" s="18"/>
      <c r="D226" s="142">
        <v>13848.939999999999</v>
      </c>
      <c r="E226" s="142">
        <v>13275.819881917601</v>
      </c>
      <c r="F226" s="142">
        <v>16792.976350000012</v>
      </c>
      <c r="G226" s="142">
        <v>26754.575750541888</v>
      </c>
      <c r="H226" s="142">
        <v>27257.094139241399</v>
      </c>
      <c r="I226" s="142">
        <v>34201.878533219409</v>
      </c>
      <c r="J226" s="142">
        <v>31137.549035328477</v>
      </c>
      <c r="K226" s="142">
        <v>41590.090437514024</v>
      </c>
      <c r="L226" s="142">
        <v>29038.439987116908</v>
      </c>
      <c r="M226" s="142">
        <v>49313.398668159563</v>
      </c>
      <c r="N226" s="143"/>
      <c r="O226" s="142">
        <v>0</v>
      </c>
      <c r="P226" s="142">
        <v>0</v>
      </c>
      <c r="Q226" s="142">
        <v>0</v>
      </c>
      <c r="R226" s="142">
        <v>0</v>
      </c>
      <c r="S226" s="142">
        <v>0</v>
      </c>
      <c r="T226" s="142">
        <v>0</v>
      </c>
      <c r="U226" s="142">
        <v>0</v>
      </c>
      <c r="V226" s="142">
        <v>0</v>
      </c>
      <c r="W226" s="142">
        <v>0</v>
      </c>
      <c r="X226" s="145"/>
      <c r="Y226" s="142">
        <v>-573.12011808239731</v>
      </c>
      <c r="Z226" s="142">
        <v>3517.1564680824104</v>
      </c>
      <c r="AA226" s="142">
        <v>9961.5994005418743</v>
      </c>
      <c r="AB226" s="142">
        <v>502.51838869951371</v>
      </c>
      <c r="AC226" s="142">
        <v>6944.7843939780059</v>
      </c>
      <c r="AD226" s="142">
        <v>-3064.3294978909298</v>
      </c>
      <c r="AE226" s="142">
        <v>10452.541402185545</v>
      </c>
      <c r="AF226" s="142">
        <v>-12551.650450397114</v>
      </c>
      <c r="AG226" s="142">
        <v>20274.958681042655</v>
      </c>
    </row>
    <row r="227" spans="1:33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3"/>
      <c r="O227" s="142">
        <v>0</v>
      </c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45"/>
      <c r="Y227" s="142">
        <v>0</v>
      </c>
      <c r="Z227" s="142">
        <v>0</v>
      </c>
      <c r="AA227" s="142">
        <v>0</v>
      </c>
      <c r="AB227" s="142">
        <v>0</v>
      </c>
      <c r="AC227" s="142">
        <v>0</v>
      </c>
      <c r="AD227" s="142">
        <v>0</v>
      </c>
      <c r="AE227" s="142">
        <v>0</v>
      </c>
      <c r="AF227" s="142">
        <v>0</v>
      </c>
      <c r="AG227" s="142">
        <v>0</v>
      </c>
    </row>
    <row r="228" spans="1:33">
      <c r="B228" s="6" t="s">
        <v>325</v>
      </c>
      <c r="C228" s="18"/>
      <c r="D228" s="142">
        <v>0</v>
      </c>
      <c r="E228" s="142">
        <v>0</v>
      </c>
      <c r="F228" s="142">
        <v>0</v>
      </c>
      <c r="G228" s="142">
        <v>0</v>
      </c>
      <c r="H228" s="142">
        <v>0</v>
      </c>
      <c r="I228" s="142">
        <v>0</v>
      </c>
      <c r="J228" s="142">
        <v>0</v>
      </c>
      <c r="K228" s="142">
        <v>0</v>
      </c>
      <c r="L228" s="142">
        <v>0</v>
      </c>
      <c r="M228" s="142">
        <v>0</v>
      </c>
      <c r="N228" s="143"/>
      <c r="O228" s="142">
        <v>0</v>
      </c>
      <c r="P228" s="142">
        <v>0</v>
      </c>
      <c r="Q228" s="142">
        <v>0</v>
      </c>
      <c r="R228" s="142">
        <v>0</v>
      </c>
      <c r="S228" s="142">
        <v>0</v>
      </c>
      <c r="T228" s="142">
        <v>0</v>
      </c>
      <c r="U228" s="142">
        <v>0</v>
      </c>
      <c r="V228" s="142">
        <v>0</v>
      </c>
      <c r="W228" s="142">
        <v>0</v>
      </c>
      <c r="X228" s="145"/>
      <c r="Y228" s="142">
        <v>0</v>
      </c>
      <c r="Z228" s="142">
        <v>0</v>
      </c>
      <c r="AA228" s="142">
        <v>0</v>
      </c>
      <c r="AB228" s="142">
        <v>0</v>
      </c>
      <c r="AC228" s="142">
        <v>0</v>
      </c>
      <c r="AD228" s="142">
        <v>0</v>
      </c>
      <c r="AE228" s="142">
        <v>0</v>
      </c>
      <c r="AF228" s="142">
        <v>0</v>
      </c>
      <c r="AG228" s="142">
        <v>0</v>
      </c>
    </row>
    <row r="229" spans="1:33">
      <c r="B229" s="8" t="s">
        <v>101</v>
      </c>
      <c r="C229" s="18"/>
      <c r="D229" s="142">
        <v>0</v>
      </c>
      <c r="E229" s="142">
        <v>0</v>
      </c>
      <c r="F229" s="142">
        <v>0</v>
      </c>
      <c r="G229" s="142">
        <v>0</v>
      </c>
      <c r="H229" s="142">
        <v>0</v>
      </c>
      <c r="I229" s="142">
        <v>0</v>
      </c>
      <c r="J229" s="142">
        <v>0</v>
      </c>
      <c r="K229" s="142">
        <v>0</v>
      </c>
      <c r="L229" s="142">
        <v>0</v>
      </c>
      <c r="M229" s="142">
        <v>0</v>
      </c>
      <c r="N229" s="143"/>
      <c r="O229" s="142">
        <v>0</v>
      </c>
      <c r="P229" s="142">
        <v>0</v>
      </c>
      <c r="Q229" s="142">
        <v>0</v>
      </c>
      <c r="R229" s="142">
        <v>0</v>
      </c>
      <c r="S229" s="142">
        <v>0</v>
      </c>
      <c r="T229" s="142">
        <v>0</v>
      </c>
      <c r="U229" s="142">
        <v>0</v>
      </c>
      <c r="V229" s="142">
        <v>0</v>
      </c>
      <c r="W229" s="142">
        <v>0</v>
      </c>
      <c r="X229" s="145"/>
      <c r="Y229" s="142">
        <v>0</v>
      </c>
      <c r="Z229" s="142">
        <v>0</v>
      </c>
      <c r="AA229" s="142">
        <v>0</v>
      </c>
      <c r="AB229" s="142">
        <v>0</v>
      </c>
      <c r="AC229" s="142">
        <v>0</v>
      </c>
      <c r="AD229" s="142">
        <v>0</v>
      </c>
      <c r="AE229" s="142">
        <v>0</v>
      </c>
      <c r="AF229" s="142">
        <v>0</v>
      </c>
      <c r="AG229" s="142">
        <v>0</v>
      </c>
    </row>
    <row r="230" spans="1:33" s="45" customFormat="1">
      <c r="A230" s="38"/>
      <c r="B230" s="5" t="s">
        <v>29</v>
      </c>
      <c r="C230" s="2"/>
      <c r="D230" s="139">
        <v>0</v>
      </c>
      <c r="E230" s="139">
        <v>0</v>
      </c>
      <c r="F230" s="139">
        <v>0</v>
      </c>
      <c r="G230" s="139">
        <v>0</v>
      </c>
      <c r="H230" s="139">
        <v>0</v>
      </c>
      <c r="I230" s="139">
        <v>0</v>
      </c>
      <c r="J230" s="139">
        <v>0</v>
      </c>
      <c r="K230" s="139">
        <v>0</v>
      </c>
      <c r="L230" s="139">
        <v>0</v>
      </c>
      <c r="M230" s="139">
        <v>0</v>
      </c>
      <c r="N230" s="146"/>
      <c r="O230" s="139">
        <v>0</v>
      </c>
      <c r="P230" s="139">
        <v>0</v>
      </c>
      <c r="Q230" s="139">
        <v>0</v>
      </c>
      <c r="R230" s="139">
        <v>0</v>
      </c>
      <c r="S230" s="139">
        <v>0</v>
      </c>
      <c r="T230" s="139">
        <v>0</v>
      </c>
      <c r="U230" s="139">
        <v>0</v>
      </c>
      <c r="V230" s="139">
        <v>0</v>
      </c>
      <c r="W230" s="139">
        <v>0</v>
      </c>
      <c r="X230" s="141"/>
      <c r="Y230" s="139">
        <v>0</v>
      </c>
      <c r="Z230" s="139">
        <v>0</v>
      </c>
      <c r="AA230" s="139">
        <v>0</v>
      </c>
      <c r="AB230" s="139">
        <v>0</v>
      </c>
      <c r="AC230" s="139">
        <v>0</v>
      </c>
      <c r="AD230" s="139">
        <v>0</v>
      </c>
      <c r="AE230" s="139">
        <v>0</v>
      </c>
      <c r="AF230" s="139">
        <v>0</v>
      </c>
      <c r="AG230" s="139">
        <v>0</v>
      </c>
    </row>
    <row r="231" spans="1:33" s="45" customFormat="1">
      <c r="A231" s="38"/>
      <c r="B231" s="5" t="s">
        <v>96</v>
      </c>
      <c r="C231" s="2"/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40"/>
      <c r="O231" s="139">
        <v>0</v>
      </c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41"/>
      <c r="Y231" s="139">
        <v>0</v>
      </c>
      <c r="Z231" s="139">
        <v>0</v>
      </c>
      <c r="AA231" s="139">
        <v>0</v>
      </c>
      <c r="AB231" s="139">
        <v>0</v>
      </c>
      <c r="AC231" s="139">
        <v>0</v>
      </c>
      <c r="AD231" s="139">
        <v>0</v>
      </c>
      <c r="AE231" s="139">
        <v>0</v>
      </c>
      <c r="AF231" s="139">
        <v>0</v>
      </c>
      <c r="AG231" s="139">
        <v>0</v>
      </c>
    </row>
    <row r="232" spans="1:33" s="45" customFormat="1">
      <c r="A232" s="38"/>
      <c r="B232" s="5" t="s">
        <v>100</v>
      </c>
      <c r="C232" s="2"/>
      <c r="D232" s="139">
        <v>3561502.2391516226</v>
      </c>
      <c r="E232" s="139">
        <v>4210177.3314533029</v>
      </c>
      <c r="F232" s="139">
        <v>4955644.0226319693</v>
      </c>
      <c r="G232" s="139">
        <v>5550096.2165561393</v>
      </c>
      <c r="H232" s="139">
        <v>6044628.3945330866</v>
      </c>
      <c r="I232" s="139">
        <v>6212921.6878737872</v>
      </c>
      <c r="J232" s="139">
        <v>6843588.1200615242</v>
      </c>
      <c r="K232" s="139">
        <v>7482566.5364817828</v>
      </c>
      <c r="L232" s="139">
        <v>8222798.4131318517</v>
      </c>
      <c r="M232" s="139">
        <v>8903429.366932014</v>
      </c>
      <c r="N232" s="140"/>
      <c r="O232" s="139">
        <v>566525.65040767705</v>
      </c>
      <c r="P232" s="139">
        <v>454972.24594868656</v>
      </c>
      <c r="Q232" s="139">
        <v>568248.02092098724</v>
      </c>
      <c r="R232" s="139">
        <v>327042.83908328397</v>
      </c>
      <c r="S232" s="139">
        <v>224194.07301939582</v>
      </c>
      <c r="T232" s="139">
        <v>606643.79849501885</v>
      </c>
      <c r="U232" s="139">
        <v>509251.90237415483</v>
      </c>
      <c r="V232" s="139">
        <v>565110.90440189361</v>
      </c>
      <c r="W232" s="139">
        <v>747844.67275479785</v>
      </c>
      <c r="X232" s="141"/>
      <c r="Y232" s="139">
        <v>82149.441894002943</v>
      </c>
      <c r="Z232" s="139">
        <v>290494.4452299804</v>
      </c>
      <c r="AA232" s="139">
        <v>26204.173003181859</v>
      </c>
      <c r="AB232" s="139">
        <v>167489.33889366419</v>
      </c>
      <c r="AC232" s="139">
        <v>-55900.779678695195</v>
      </c>
      <c r="AD232" s="139">
        <v>24022.633692717955</v>
      </c>
      <c r="AE232" s="139">
        <v>129726.51404610406</v>
      </c>
      <c r="AF232" s="139">
        <v>175120.9722481748</v>
      </c>
      <c r="AG232" s="139">
        <v>-67213.718954634707</v>
      </c>
    </row>
  </sheetData>
  <mergeCells count="12">
    <mergeCell ref="Y3:AG3"/>
    <mergeCell ref="Y4:AG4"/>
    <mergeCell ref="Y120:AG120"/>
    <mergeCell ref="Y121:AG121"/>
    <mergeCell ref="D3:M3"/>
    <mergeCell ref="D4:M4"/>
    <mergeCell ref="D120:M120"/>
    <mergeCell ref="D121:M121"/>
    <mergeCell ref="O3:W3"/>
    <mergeCell ref="O4:W4"/>
    <mergeCell ref="O120:W120"/>
    <mergeCell ref="O121:W121"/>
  </mergeCells>
  <hyperlinks>
    <hyperlink ref="A1" location="Index!A1" display="Index" xr:uid="{D8657197-0EA4-4964-ADC5-50EABF7C6004}"/>
  </hyperlinks>
  <pageMargins left="0.7" right="0.7" top="0.75" bottom="0.75" header="0.3" footer="0.3"/>
  <pageSetup paperSize="9" scale="15" orientation="landscape" r:id="rId1"/>
  <headerFooter>
    <oddHeader xml:space="preserve">&amp;C20-04-2016 12:42
</oddHeader>
  </headerFooter>
  <rowBreaks count="3" manualBreakCount="3">
    <brk id="61" max="16383" man="1"/>
    <brk id="119" max="16383" man="1"/>
    <brk id="178" max="16383" man="1"/>
  </rowBreaks>
  <colBreaks count="1" manualBreakCount="1">
    <brk id="16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U218"/>
  <sheetViews>
    <sheetView zoomScale="60" zoomScaleNormal="60" workbookViewId="0"/>
  </sheetViews>
  <sheetFormatPr defaultColWidth="9.1796875" defaultRowHeight="14.5"/>
  <cols>
    <col min="1" max="1" width="5.6328125" style="12" customWidth="1"/>
    <col min="2" max="2" width="6" style="12" customWidth="1"/>
    <col min="3" max="3" width="37.1796875" style="12" bestFit="1" customWidth="1"/>
    <col min="4" max="12" width="16.54296875" style="12" bestFit="1" customWidth="1"/>
    <col min="13" max="13" width="16.08984375" style="12" bestFit="1" customWidth="1"/>
    <col min="14" max="15" width="18.54296875" style="12" bestFit="1" customWidth="1"/>
    <col min="16" max="16" width="16.54296875" style="12" bestFit="1" customWidth="1"/>
    <col min="17" max="17" width="17.45312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205" t="s">
        <v>315</v>
      </c>
    </row>
    <row r="2" spans="1:21" ht="24" customHeight="1">
      <c r="B2" s="345" t="s">
        <v>227</v>
      </c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</row>
    <row r="3" spans="1:21" ht="19.25" customHeight="1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27" t="s">
        <v>318</v>
      </c>
    </row>
    <row r="4" spans="1:21" ht="31.5" customHeight="1">
      <c r="B4" s="200"/>
      <c r="C4" s="257" t="s">
        <v>74</v>
      </c>
      <c r="D4" s="346" t="s">
        <v>41</v>
      </c>
      <c r="E4" s="346"/>
      <c r="F4" s="346" t="s">
        <v>42</v>
      </c>
      <c r="G4" s="346"/>
      <c r="H4" s="346" t="s">
        <v>43</v>
      </c>
      <c r="I4" s="346"/>
      <c r="J4" s="346" t="s">
        <v>44</v>
      </c>
      <c r="K4" s="346"/>
      <c r="L4" s="346" t="s">
        <v>317</v>
      </c>
      <c r="M4" s="346"/>
      <c r="N4" s="346" t="s">
        <v>108</v>
      </c>
      <c r="O4" s="346"/>
      <c r="P4" s="346" t="s">
        <v>325</v>
      </c>
      <c r="Q4" s="346"/>
      <c r="R4" s="346" t="s">
        <v>101</v>
      </c>
      <c r="S4" s="346"/>
      <c r="T4" s="346" t="s">
        <v>78</v>
      </c>
      <c r="U4" s="346"/>
    </row>
    <row r="5" spans="1:21">
      <c r="B5" s="200"/>
      <c r="C5" s="257"/>
      <c r="D5" s="201" t="s">
        <v>79</v>
      </c>
      <c r="E5" s="201" t="s">
        <v>80</v>
      </c>
      <c r="F5" s="201" t="s">
        <v>79</v>
      </c>
      <c r="G5" s="201" t="s">
        <v>80</v>
      </c>
      <c r="H5" s="201" t="s">
        <v>79</v>
      </c>
      <c r="I5" s="201" t="s">
        <v>80</v>
      </c>
      <c r="J5" s="201" t="s">
        <v>79</v>
      </c>
      <c r="K5" s="201" t="s">
        <v>80</v>
      </c>
      <c r="L5" s="201" t="s">
        <v>79</v>
      </c>
      <c r="M5" s="201" t="s">
        <v>80</v>
      </c>
      <c r="N5" s="201" t="s">
        <v>79</v>
      </c>
      <c r="O5" s="201" t="s">
        <v>80</v>
      </c>
      <c r="P5" s="201" t="s">
        <v>79</v>
      </c>
      <c r="Q5" s="201" t="s">
        <v>80</v>
      </c>
      <c r="R5" s="201" t="s">
        <v>79</v>
      </c>
      <c r="S5" s="201" t="s">
        <v>80</v>
      </c>
      <c r="T5" s="201" t="s">
        <v>79</v>
      </c>
      <c r="U5" s="201" t="s">
        <v>80</v>
      </c>
    </row>
    <row r="6" spans="1:21">
      <c r="B6" s="28" t="s">
        <v>56</v>
      </c>
      <c r="C6" s="28" t="s">
        <v>41</v>
      </c>
      <c r="D6" s="142">
        <f>+'St 1.1'!$D$12+'St 1.1'!$D$25+'St 1.1'!$D$38+'St 1.1'!$D$51+'St 1.1'!$D$65+'St 1.1'!$D$89+'St 1.1'!$D$102</f>
        <v>11.706999999999999</v>
      </c>
      <c r="E6" s="142">
        <f>+'St 1.1'!$D$129+'St 1.1'!$D$142+'St 1.1'!$D$155+'St 1.1'!$D$168+'St 1.1'!$D$182+'St 1.1'!$D$206+'St 1.1'!$D$219</f>
        <v>233.68480000000002</v>
      </c>
      <c r="F6" s="142">
        <f>+'St 1.2'!$D$12+'St 1.2'!$D$25+'St 1.2'!$D$38+'St 1.2'!$D$51+'St 1.2'!$D$65+'St 1.2'!$D$89+'St 1.2'!$D$102</f>
        <v>98758.220109575996</v>
      </c>
      <c r="G6" s="142">
        <f>+'St 1.2'!$D$129+'St 1.2'!$D$142+'St 1.2'!$D$155+'St 1.2'!$D$168+'St 1.2'!$D$182+'St 1.2'!$D$206+'St 1.2'!$D$219</f>
        <v>408831.68415170186</v>
      </c>
      <c r="H6" s="142">
        <f>+'St 1.3'!$D$12+'St 1.3'!$D$25+'St 1.3'!$D$38+'St 1.3'!$D$51+'St 1.3'!$D$65+'St 1.3'!$D$89+'St 1.3'!$D$102</f>
        <v>3276.6784819594213</v>
      </c>
      <c r="I6" s="142">
        <f>+'St 1.3'!$D$129+'St 1.3'!$D$142+'St 1.3'!$D$155+'St 1.3'!$D$168+'St 1.3'!$D$182+'St 1.3'!$D$206+'St 1.3'!$D$219</f>
        <v>7555.296652647562</v>
      </c>
      <c r="J6" s="142">
        <f>+'St 3'!$D$12+'St 3'!$D$25+'St 3'!$D$38+'St 3'!$D$51+'St 3'!$D$65+'St 3'!$D$89+'St 3'!$D$102</f>
        <v>347268.31723691628</v>
      </c>
      <c r="K6" s="142">
        <f>+'St 3'!$D$129+'St 3'!$D$142+'St 3'!$D$155+'St 3'!$D$168+'St 3'!$D$182+'St 3'!$D$206+'St 3'!$D$219</f>
        <v>48999.560700000002</v>
      </c>
      <c r="L6" s="142">
        <f>+'St 2.1'!$D$12+'St 2.1'!$D$25+'St 2.1'!$D$38+'St 2.1'!$D$51+'St 2.1'!$D$65+'St 2.1'!$D$89+'St 2.1'!$D$102</f>
        <v>0</v>
      </c>
      <c r="M6" s="142">
        <f>+'St 2.1'!$D$129+'St 2.1'!$D$142+'St 2.1'!$D$155+'St 2.1'!$D$168+'St 2.1'!$D$182+'St 2.1'!$D$206+'St 2.1'!$D$219</f>
        <v>2.0125246627090898</v>
      </c>
      <c r="N6" s="142">
        <f>+'St 2.2'!$D$12+'St 2.2'!$D$25+'St 2.2'!$D$38+'St 2.2'!$D$51+'St 2.2'!$D$65+'St 2.2'!$D$89+'St 2.2'!$D$102</f>
        <v>800</v>
      </c>
      <c r="O6" s="142">
        <f>+'St 2.2'!$D$129+'St 2.2'!$D$142+'St 2.2'!$D$155+'St 2.2'!$D$168+'St 2.2'!$D$182+'St 2.2'!$D$206+'St 2.2'!$D$219</f>
        <v>6438.6010152575527</v>
      </c>
      <c r="P6" s="142">
        <f>+'St 4'!$D$12+'St 4'!$D$25+'St 4'!$D$38+'St 4'!$D$51+'St 4'!$D$65+'St 4'!$D$89+'St 4'!$D$102</f>
        <v>0</v>
      </c>
      <c r="Q6" s="142">
        <f>+'St 4'!$D$129+'St 4'!$D$142+'St 4'!$D$155+'St 4'!$D$168+'St 4'!$D$182+'St 4'!$D$206+'St 4'!$D$219</f>
        <v>1025718.158701487</v>
      </c>
      <c r="R6" s="142">
        <f>+'St 5'!$D$12+'St 5'!$D$25+'St 5'!$D$38+'St 5'!$D$51+'St 5'!$D$65+'St 5'!$D$89+'St 5'!$D$102</f>
        <v>1330500</v>
      </c>
      <c r="S6" s="142">
        <f>+'St 5'!$D$129+'St 5'!$D$142+'St 5'!$D$155+'St 5'!$D$168+'St 5'!$D$182+'St 5'!$D$206+'St 5'!$D$219</f>
        <v>871.00000000000011</v>
      </c>
      <c r="T6" s="142">
        <f>+D6+F6+H6+J6+L6+N6+P6+R6</f>
        <v>1780614.9228284517</v>
      </c>
      <c r="U6" s="142">
        <f>+E6+G6+I6+K6+M6+O6+Q6+S6</f>
        <v>1498649.9985457566</v>
      </c>
    </row>
    <row r="7" spans="1:21">
      <c r="B7" s="28" t="s">
        <v>59</v>
      </c>
      <c r="C7" s="28" t="s">
        <v>42</v>
      </c>
      <c r="D7" s="142">
        <f>+'St 1.1'!$D$13+'St 1.1'!$D$26+'St 1.1'!$D$39+'St 1.1'!$D$52+'St 1.1'!$D$66+'St 1.1'!$D$90+'St 1.1'!$D$103</f>
        <v>435388.54164796992</v>
      </c>
      <c r="E7" s="142">
        <f>+'St 1.1'!$D$130+'St 1.1'!$D$143+'St 1.1'!$D$156+'St 1.1'!$D$169+'St 1.1'!$D$183+'St 1.1'!$D$207+'St 1.1'!$D$220</f>
        <v>6325.28</v>
      </c>
      <c r="F7" s="142">
        <f>+'St 1.2'!$D$13+'St 1.2'!$D$26+'St 1.2'!$D$39+'St 1.2'!$D$52+'St 1.2'!$D$66+'St 1.2'!$D$90+'St 1.2'!$D$103</f>
        <v>740360.21300095972</v>
      </c>
      <c r="G7" s="142">
        <f>+'St 1.2'!$D$130+'St 1.2'!$D$143+'St 1.2'!$D$156+'St 1.2'!$D$169+'St 1.2'!$D$183+'St 1.2'!$D$207+'St 1.2'!$D$220</f>
        <v>443820.34020015068</v>
      </c>
      <c r="H7" s="142">
        <f>+'St 1.3'!$D$13+'St 1.3'!$D$26+'St 1.3'!$D$39+'St 1.3'!$D$52+'St 1.3'!$D$66+'St 1.3'!$D$90+'St 1.3'!$D$103</f>
        <v>397168.84422504337</v>
      </c>
      <c r="I7" s="142">
        <f>+'St 1.3'!$D$130+'St 1.3'!$D$143+'St 1.3'!$D$156+'St 1.3'!$D$169+'St 1.3'!$D$183+'St 1.3'!$D$207+'St 1.3'!$D$220</f>
        <v>948653.48706819548</v>
      </c>
      <c r="J7" s="142">
        <f>+'St 3'!$D$13+'St 3'!$D$26+'St 3'!$D$39+'St 3'!$D$52+'St 3'!$D$66+'St 3'!$D$90+'St 3'!$D$103</f>
        <v>2205814.8769823452</v>
      </c>
      <c r="K7" s="142">
        <f>+'St 3'!$D$130+'St 3'!$D$143+'St 3'!$D$156+'St 3'!$D$169+'St 3'!$D$183+'St 3'!$D$207+'St 3'!$D$220</f>
        <v>746109.69870966359</v>
      </c>
      <c r="L7" s="142">
        <f>+'St 2.1'!$D$13+'St 2.1'!$D$26+'St 2.1'!$D$39+'St 2.1'!$D$52+'St 2.1'!$D$66+'St 2.1'!$D$90+'St 2.1'!$D$103</f>
        <v>359695.17491425708</v>
      </c>
      <c r="M7" s="142">
        <f>+'St 2.1'!$D$130+'St 2.1'!$D$143+'St 2.1'!$D$156+'St 2.1'!$D$169+'St 2.1'!$D$183+'St 2.1'!$D$207+'St 2.1'!$D$220</f>
        <v>278656.01415933814</v>
      </c>
      <c r="N7" s="142">
        <f>+'St 2.2'!$D$13+'St 2.2'!$D$26+'St 2.2'!$D$39+'St 2.2'!$D$52+'St 2.2'!$D$66+'St 2.2'!$D$90+'St 2.2'!$D$103</f>
        <v>2146816.2983888793</v>
      </c>
      <c r="O7" s="142">
        <f>+'St 2.2'!$D$130+'St 2.2'!$D$143+'St 2.2'!$D$156+'St 2.2'!$D$169+'St 2.2'!$D$183+'St 2.2'!$D$207+'St 2.2'!$D$220</f>
        <v>1049478.8838459232</v>
      </c>
      <c r="P7" s="142">
        <f>+'St 4'!$D$13+'St 4'!$D$26+'St 4'!$D$39+'St 4'!$D$52+'St 4'!$D$66+'St 4'!$D$90+'St 4'!$D$103</f>
        <v>2875644.0195842767</v>
      </c>
      <c r="Q7" s="142">
        <f>+'St 4'!$D$130+'St 4'!$D$143+'St 4'!$D$156+'St 4'!$D$169+'St 4'!$D$183+'St 4'!$D$207+'St 4'!$D$220</f>
        <v>4167609.5419967715</v>
      </c>
      <c r="R7" s="142">
        <f>+'St 5'!$D$13+'St 5'!$D$26+'St 5'!$D$39+'St 5'!$D$52+'St 5'!$D$66+'St 5'!$D$90+'St 5'!$D$103</f>
        <v>121017.27411681451</v>
      </c>
      <c r="S7" s="142">
        <f>+'St 5'!$D$130+'St 5'!$D$143+'St 5'!$D$156+'St 5'!$D$169+'St 5'!$D$183+'St 5'!$D$207+'St 5'!$D$220</f>
        <v>336604.82215636002</v>
      </c>
      <c r="T7" s="142">
        <f t="shared" ref="T7:U14" si="0">+D7+F7+H7+J7+L7+N7+P7+R7</f>
        <v>9281905.2428605445</v>
      </c>
      <c r="U7" s="142">
        <f t="shared" si="0"/>
        <v>7977258.0681364033</v>
      </c>
    </row>
    <row r="8" spans="1:21">
      <c r="B8" s="28" t="s">
        <v>60</v>
      </c>
      <c r="C8" s="28" t="s">
        <v>43</v>
      </c>
      <c r="D8" s="142">
        <f>+'St 1.1'!$D$14+'St 1.1'!$D$27+'St 1.1'!$D$40+'St 1.1'!$D$53+'St 1.1'!$D$67+'St 1.1'!$D$91+'St 1.1'!$D$104+'St 1.1'!$D$76+'St 1.1'!$D$79</f>
        <v>26712.044220177424</v>
      </c>
      <c r="E8" s="142">
        <f>+'St 1.1'!$D$131+'St 1.1'!$D$144+'St 1.1'!$D$157+'St 1.1'!$D$170+'St 1.1'!$D$184+'St 1.1'!$D$208+'St 1.1'!$D$221+'St 1.1'!$D$193+'St 1.1'!$D$196</f>
        <v>3212.855</v>
      </c>
      <c r="F8" s="142">
        <f>+'St 1.2'!$D$14+'St 1.2'!$D$27+'St 1.2'!$D$40+'St 1.2'!$D$53+'St 1.2'!$D$67+'St 1.2'!$D$91+'St 1.2'!$D$104+'St 1.2'!$D$76+'St 1.2'!$D$79</f>
        <v>997618.80975322134</v>
      </c>
      <c r="G8" s="142">
        <f>+'St 1.2'!$D$131+'St 1.2'!$D$144+'St 1.2'!$D$157+'St 1.2'!$D$170+'St 1.2'!$D$184+'St 1.2'!$D$208+'St 1.2'!$D$221+'St 1.2'!$D$193+'St 1.2'!$D$196</f>
        <v>811239.13194069313</v>
      </c>
      <c r="H8" s="142">
        <f>+'St 1.3'!$D$14+'St 1.3'!$D$27+'St 1.3'!$D$40+'St 1.3'!$D$53+'St 1.3'!$D$67+'St 1.3'!$D$91+'St 1.3'!$D$104+'St 1.3'!$D$76+'St 1.3'!$D$79</f>
        <v>3600010.820360844</v>
      </c>
      <c r="I8" s="142">
        <f>+'St 1.3'!$D$131+'St 1.3'!$D$144+'St 1.3'!$D$157+'St 1.3'!$D$170+'St 1.3'!$D$184+'St 1.3'!$D$208+'St 1.3'!$D$221+'St 1.3'!$D$193+'St 1.3'!$D$196</f>
        <v>1436286.4339639668</v>
      </c>
      <c r="J8" s="142">
        <f>+'St 3'!$D$14+'St 3'!$D$27+'St 3'!$D$40+'St 3'!$D$53+'St 3'!$D$67+'St 3'!$D$91+'St 3'!$D$104+'St 3'!$D$76+'St 3'!$D$79</f>
        <v>1568495.8675136995</v>
      </c>
      <c r="K8" s="142">
        <f>+'St 3'!$D$131+'St 3'!$D$144+'St 3'!$D$157+'St 3'!$D$170+'St 3'!$D$184+'St 3'!$D$208+'St 3'!$D$221+'St 3'!$D$193+'St 3'!$D$196</f>
        <v>65434.745022469353</v>
      </c>
      <c r="L8" s="142">
        <f>+'St 2.1'!$D$14+'St 2.1'!$D$27+'St 2.1'!$D$40+'St 2.1'!$D$53+'St 2.1'!$D$67+'St 2.1'!$D$91+'St 2.1'!$D$104+'St 2.1'!$D$76+'St 2.1'!$D$79</f>
        <v>38466.771970435686</v>
      </c>
      <c r="M8" s="142">
        <f>+'St 2.1'!$D$131+'St 2.1'!$D$144+'St 2.1'!$D$157+'St 2.1'!$D$170+'St 2.1'!$D$184+'St 2.1'!$D$208+'St 2.1'!$D$221+'St 2.1'!$D$193+'St 2.1'!$D$196</f>
        <v>4072.3227160632287</v>
      </c>
      <c r="N8" s="142">
        <f>+'St 2.2'!$D$14+'St 2.2'!$D$27+'St 2.2'!$D$40+'St 2.2'!$D$53+'St 2.2'!$D$67+'St 2.2'!$D$91+'St 2.2'!$D$104+'St 2.2'!$D$76+'St 2.2'!$D$79</f>
        <v>1028208.873939016</v>
      </c>
      <c r="O8" s="142">
        <f>+'St 2.2'!$D$131+'St 2.2'!$D$144+'St 2.2'!$D$157+'St 2.2'!$D$170+'St 2.2'!$D$184+'St 2.2'!$D$208+'St 2.2'!$D$221+'St 2.2'!$D$193+'St 2.2'!$D$196</f>
        <v>483786.69803640223</v>
      </c>
      <c r="P8" s="142">
        <f>+'St 4'!$D$14+'St 4'!$D$27+'St 4'!$D$40+'St 4'!$D$53+'St 4'!$D$67+'St 4'!$D$91+'St 4'!$D$104+'St 4'!$D$76+'St 4'!$D$79</f>
        <v>175766.01140112506</v>
      </c>
      <c r="Q8" s="142">
        <f>+'St 4'!$D$131+'St 4'!$D$144+'St 4'!$D$157+'St 4'!$D$170+'St 4'!$D$184+'St 4'!$D$208+'St 4'!$D$221+'St 4'!$D$193+'St 4'!$D$196</f>
        <v>3071882.1465596268</v>
      </c>
      <c r="R8" s="142">
        <f>+'St 5'!$D$14+'St 5'!$D$27+'St 5'!$D$40+'St 5'!$D$53+'St 5'!$D$67+'St 5'!$D$91+'St 5'!$D$104+'St 5'!$D$76+'St 5'!$D$79</f>
        <v>0</v>
      </c>
      <c r="S8" s="142">
        <f>+'St 5'!$D$131+'St 5'!$D$144+'St 5'!$D$157+'St 5'!$D$170+'St 5'!$D$184+'St 5'!$D$208+'St 5'!$D$221+'St 5'!$D$193+'St 5'!$D$196</f>
        <v>0</v>
      </c>
      <c r="T8" s="142">
        <f t="shared" si="0"/>
        <v>7435279.1991585195</v>
      </c>
      <c r="U8" s="142">
        <f t="shared" si="0"/>
        <v>5875914.333239221</v>
      </c>
    </row>
    <row r="9" spans="1:21">
      <c r="B9" s="28" t="s">
        <v>61</v>
      </c>
      <c r="C9" s="28" t="s">
        <v>44</v>
      </c>
      <c r="D9" s="142">
        <f>+'St 1.1'!$D$15+'St 1.1'!$D$28+'St 1.1'!$D$41+'St 1.1'!$D$54+'St 1.1'!$D$68+'St 1.1'!$D$92+'St 1.1'!$D$105</f>
        <v>48998.692999999999</v>
      </c>
      <c r="E9" s="142">
        <f>+'St 1.1'!$D$132+'St 1.1'!$D$145+'St 1.1'!$D$158+'St 1.1'!$D$171+'St 1.1'!$D$185+'St 1.1'!$D$209+'St 1.1'!$D$222</f>
        <v>590190.57199999993</v>
      </c>
      <c r="F9" s="142">
        <f>+'St 1.2'!$D$15+'St 1.2'!$D$28+'St 1.2'!$D$41+'St 1.2'!$D$54+'St 1.2'!$D$68+'St 1.2'!$D$92+'St 1.2'!$D$105</f>
        <v>711768.66027651983</v>
      </c>
      <c r="G9" s="142">
        <f>+'St 1.2'!$D$132+'St 1.2'!$D$145+'St 1.2'!$D$158+'St 1.2'!$D$171+'St 1.2'!$D$185+'St 1.2'!$D$209+'St 1.2'!$D$222</f>
        <v>2160416.2977764863</v>
      </c>
      <c r="H9" s="142">
        <f>+'St 1.3'!$D$15+'St 1.3'!$D$28+'St 1.3'!$D$41+'St 1.3'!$D$54+'St 1.3'!$D$68+'St 1.3'!$D$92+'St 1.3'!$D$105</f>
        <v>96802.628803663771</v>
      </c>
      <c r="I9" s="142">
        <f>+'St 1.3'!$D$132+'St 1.3'!$D$145+'St 1.3'!$D$158+'St 1.3'!$D$171+'St 1.3'!$D$185+'St 1.3'!$D$209+'St 1.3'!$D$222</f>
        <v>1127261.3387286481</v>
      </c>
      <c r="J9" s="142">
        <f>+'St 3'!$D$15+'St 3'!$D$28+'St 3'!$D$41+'St 3'!$D$54+'St 3'!$D$68+'St 3'!$D$92+'St 3'!$D$105</f>
        <v>918965.32213814009</v>
      </c>
      <c r="K9" s="142">
        <f>+'St 3'!$D$132+'St 3'!$D$145+'St 3'!$D$158+'St 3'!$D$171+'St 3'!$D$185+'St 3'!$D$209+'St 3'!$D$222</f>
        <v>928963.55113814003</v>
      </c>
      <c r="L9" s="142">
        <f>+'St 2.1'!$D$15+'St 2.1'!$D$28+'St 2.1'!$D$41+'St 2.1'!$D$54+'St 2.1'!$D$68+'St 2.1'!$D$92+'St 2.1'!$D$105</f>
        <v>153267.62833104306</v>
      </c>
      <c r="M9" s="142">
        <f>+'St 2.1'!$D$132+'St 2.1'!$D$145+'St 2.1'!$D$158+'St 2.1'!$D$171+'St 2.1'!$D$185+'St 2.1'!$D$209+'St 2.1'!$D$222</f>
        <v>4521.6946414670765</v>
      </c>
      <c r="N9" s="142">
        <f>+'St 2.2'!$D$15+'St 2.2'!$D$28+'St 2.2'!$D$41+'St 2.2'!$D$54+'St 2.2'!$D$68+'St 2.2'!$D$92+'St 2.2'!$D$105</f>
        <v>1751.4375000000005</v>
      </c>
      <c r="O9" s="142">
        <f>+'St 2.2'!$D$132+'St 2.2'!$D$145+'St 2.2'!$D$158+'St 2.2'!$D$171+'St 2.2'!$D$185+'St 2.2'!$D$209+'St 2.2'!$D$222</f>
        <v>25946.448961660706</v>
      </c>
      <c r="P9" s="142">
        <f>+'St 4'!$D$15+'St 4'!$D$28+'St 4'!$D$41+'St 4'!$D$54+'St 4'!$D$68+'St 4'!$D$92+'St 4'!$D$105</f>
        <v>955.12840000000006</v>
      </c>
      <c r="Q9" s="142">
        <f>+'St 4'!$D$132+'St 4'!$D$145+'St 4'!$D$158+'St 4'!$D$171+'St 4'!$D$185+'St 4'!$D$209+'St 4'!$D$222</f>
        <v>958337.04306317633</v>
      </c>
      <c r="R9" s="142">
        <f>+'St 5'!$D$15+'St 5'!$D$28+'St 5'!$D$41+'St 5'!$D$54+'St 5'!$D$68+'St 5'!$D$92+'St 5'!$D$105</f>
        <v>10373.77</v>
      </c>
      <c r="S9" s="142">
        <f>+'St 5'!$D$132+'St 5'!$D$145+'St 5'!$D$158+'St 5'!$D$171+'St 5'!$D$185+'St 5'!$D$209+'St 5'!$D$222</f>
        <v>377502.07817220001</v>
      </c>
      <c r="T9" s="142">
        <f t="shared" si="0"/>
        <v>1942883.2684493668</v>
      </c>
      <c r="U9" s="142">
        <f t="shared" si="0"/>
        <v>6173139.024481778</v>
      </c>
    </row>
    <row r="10" spans="1:21">
      <c r="B10" s="28" t="s">
        <v>62</v>
      </c>
      <c r="C10" s="28" t="s">
        <v>317</v>
      </c>
      <c r="D10" s="142">
        <f>+'St 1.1'!$D$18+'St 1.1'!$D$31+'St 1.1'!$D$44+'St 1.1'!$D$57+'St 1.1'!$D$71+'St 1.1'!$D$95+'St 1.1'!$D$108</f>
        <v>2.0125246627090898</v>
      </c>
      <c r="E10" s="142">
        <f>+'St 1.1'!$D$135+'St 1.1'!$D$148+'St 1.1'!$D$161+'St 1.1'!$D$174+'St 1.1'!$D$188+'St 1.1'!$D$212+'St 1.1'!$D$225</f>
        <v>0</v>
      </c>
      <c r="F10" s="142">
        <f>+'St 1.2'!$D$18+'St 1.2'!$D$31+'St 1.2'!$D$44+'St 1.2'!$D$57+'St 1.2'!$D$71+'St 1.2'!$D$95+'St 1.2'!$D$108</f>
        <v>299959.05373436311</v>
      </c>
      <c r="G10" s="142">
        <f>+'St 1.2'!$D$135+'St 1.2'!$D$148+'St 1.2'!$D$161+'St 1.2'!$D$174+'St 1.2'!$D$188+'St 1.2'!$D$212+'St 1.2'!$D$225</f>
        <v>634693.19998846145</v>
      </c>
      <c r="H10" s="142">
        <f>+'St 1.3'!$D$18+'St 1.3'!$D$31+'St 1.3'!$D$44+'St 1.3'!$D$57+'St 1.3'!$D$71+'St 1.3'!$D$95+'St 1.3'!$D$108</f>
        <v>9771.2980199446702</v>
      </c>
      <c r="I10" s="142">
        <f>+'St 1.3'!$D$135+'St 1.3'!$D$148+'St 1.3'!$D$161+'St 1.3'!$D$174+'St 1.3'!$D$188+'St 1.3'!$D$212+'St 1.3'!$D$225</f>
        <v>451181.28493858606</v>
      </c>
      <c r="J10" s="142">
        <f>+'St 3'!$D$18+'St 3'!$D$31+'St 3'!$D$44+'St 3'!$D$57+'St 3'!$D$71+'St 3'!$D$95+'St 3'!$D$108</f>
        <v>280315.3212373011</v>
      </c>
      <c r="K10" s="142">
        <f>+'St 3'!$D$135+'St 3'!$D$148+'St 3'!$D$161+'St 3'!$D$174+'St 3'!$D$188+'St 3'!$D$212+'St 3'!$D$225</f>
        <v>337108.47852663446</v>
      </c>
      <c r="L10" s="142">
        <f>+'St 2.1'!$D$18+'St 2.1'!$D$31+'St 2.1'!$D$44+'St 2.1'!$D$57+'St 2.1'!$D$71+'St 2.1'!$D$95+'St 2.1'!$D$108</f>
        <v>295184.90216159273</v>
      </c>
      <c r="M10" s="142">
        <f>+'St 2.1'!$D$135+'St 2.1'!$D$148+'St 2.1'!$D$161+'St 2.1'!$D$174+'St 2.1'!$D$188+'St 2.1'!$D$212+'St 2.1'!$D$225</f>
        <v>298278.06199864449</v>
      </c>
      <c r="N10" s="142">
        <f>+'St 2.2'!$D$18+'St 2.2'!$D$31+'St 2.2'!$D$44+'St 2.2'!$D$57+'St 2.2'!$D$71+'St 2.2'!$D$95+'St 2.2'!$D$108</f>
        <v>298556.59867111139</v>
      </c>
      <c r="O10" s="142">
        <f>+'St 2.2'!$D$135+'St 2.2'!$D$148+'St 2.2'!$D$161+'St 2.2'!$D$174+'St 2.2'!$D$188+'St 2.2'!$D$212+'St 2.2'!$D$225</f>
        <v>136995.46837767301</v>
      </c>
      <c r="P10" s="142">
        <f>+'St 4'!$D$18+'St 4'!$D$31+'St 4'!$D$44+'St 4'!$D$57+'St 4'!$D$71+'St 4'!$D$95+'St 4'!$D$108</f>
        <v>11.933063899061201</v>
      </c>
      <c r="Q10" s="142">
        <f>+'St 4'!$D$135+'St 4'!$D$148+'St 4'!$D$161+'St 4'!$D$174+'St 4'!$D$188+'St 4'!$D$212+'St 4'!$D$225</f>
        <v>455.69956466268729</v>
      </c>
      <c r="R10" s="142">
        <f>+'St 5'!$D$18+'St 5'!$D$31+'St 5'!$D$44+'St 5'!$D$57+'St 5'!$D$71+'St 5'!$D$95+'St 5'!$D$108</f>
        <v>0</v>
      </c>
      <c r="S10" s="142">
        <f>+'St 5'!$D$135+'St 5'!$D$148+'St 5'!$D$161+'St 5'!$D$174+'St 5'!$D$188+'St 5'!$D$212+'St 5'!$D$225</f>
        <v>0</v>
      </c>
      <c r="T10" s="142">
        <f t="shared" si="0"/>
        <v>1183801.1194128748</v>
      </c>
      <c r="U10" s="142">
        <f t="shared" si="0"/>
        <v>1858712.1933946623</v>
      </c>
    </row>
    <row r="11" spans="1:21">
      <c r="B11" s="28" t="s">
        <v>75</v>
      </c>
      <c r="C11" s="28" t="s">
        <v>108</v>
      </c>
      <c r="D11" s="142">
        <f>+'St 1.1'!$D$19+'St 1.1'!$D$32+'St 1.1'!$D$45+'St 1.1'!$D$58+'St 1.1'!$D$72+'St 1.1'!$D$96+'St 1.1'!$D$109</f>
        <v>6438.6010152575527</v>
      </c>
      <c r="E11" s="142">
        <f>+'St 1.1'!$D$136+'St 1.1'!$D$149+'St 1.1'!$D$162+'St 1.1'!$D$175+'St 1.1'!$D$189+'St 1.1'!$D$213+'St 1.1'!$D$226</f>
        <v>800</v>
      </c>
      <c r="F11" s="142">
        <f>+'St 1.2'!$D$19+'St 1.2'!$D$32+'St 1.2'!$D$45+'St 1.2'!$D$58+'St 1.2'!$D$72+'St 1.2'!$D$96+'St 1.2'!$D$109</f>
        <v>1049478.8838459232</v>
      </c>
      <c r="G11" s="142">
        <f>+'St 1.2'!$D$136+'St 1.2'!$D$149+'St 1.2'!$D$162+'St 1.2'!$D$175+'St 1.2'!$D$189+'St 1.2'!$D$213+'St 1.2'!$D$226</f>
        <v>2147294.9085358907</v>
      </c>
      <c r="H11" s="142">
        <f>+'St 1.3'!$D$19+'St 1.3'!$D$32+'St 1.3'!$D$45+'St 1.3'!$D$58+'St 1.3'!$D$72+'St 1.3'!$D$96+'St 1.3'!$D$109</f>
        <v>60961.297936609932</v>
      </c>
      <c r="I11" s="142">
        <f>+'St 1.3'!$D$136+'St 1.3'!$D$149+'St 1.3'!$D$162+'St 1.3'!$D$175+'St 1.3'!$D$189+'St 1.3'!$D$213+'St 1.3'!$D$226</f>
        <v>1028231.7667726814</v>
      </c>
      <c r="J11" s="142">
        <f>+'St 3'!$D$19+'St 3'!$D$32+'St 3'!$D$45+'St 3'!$D$58+'St 3'!$D$72+'St 3'!$D$96+'St 3'!$D$109</f>
        <v>25946.448961660706</v>
      </c>
      <c r="K11" s="142">
        <f>+'St 3'!$D$136+'St 3'!$D$149+'St 3'!$D$162+'St 3'!$D$175+'St 3'!$D$189+'St 3'!$D$213+'St 3'!$D$226</f>
        <v>1751.4375000000005</v>
      </c>
      <c r="L11" s="142">
        <f>+'St 2.1'!$D$19+'St 2.1'!$D$32+'St 2.1'!$D$45+'St 2.1'!$D$58+'St 2.1'!$D$72+'St 2.1'!$D$96+'St 2.1'!$D$109</f>
        <v>136995.46837767301</v>
      </c>
      <c r="M11" s="142">
        <f>+'St 2.1'!$D$136+'St 2.1'!$D$149+'St 2.1'!$D$162+'St 2.1'!$D$175+'St 2.1'!$D$189+'St 2.1'!$D$213+'St 2.1'!$D$226</f>
        <v>298556.59867111139</v>
      </c>
      <c r="N11" s="142">
        <f>+'St 2.2'!$D$19+'St 2.2'!$D$32+'St 2.2'!$D$45+'St 2.2'!$D$58+'St 2.2'!$D$72+'St 2.2'!$D$96+'St 2.2'!$D$109</f>
        <v>5850548.1064407397</v>
      </c>
      <c r="O11" s="142">
        <f>+'St 2.2'!$D$136+'St 2.2'!$D$149+'St 2.2'!$D$162+'St 2.2'!$D$175+'St 2.2'!$D$189+'St 2.2'!$D$213+'St 2.2'!$D$226</f>
        <v>6853721.4673868138</v>
      </c>
      <c r="P11" s="142">
        <f>+'St 4'!$D$19+'St 4'!$D$32+'St 4'!$D$45+'St 4'!$D$58+'St 4'!$D$72+'St 4'!$D$96+'St 4'!$D$109</f>
        <v>0</v>
      </c>
      <c r="Q11" s="142">
        <f>+'St 4'!$D$136+'St 4'!$D$149+'St 4'!$D$162+'St 4'!$D$175+'St 4'!$D$189+'St 4'!$D$213+'St 4'!$D$226</f>
        <v>446890.57305656781</v>
      </c>
      <c r="R11" s="142">
        <f>+'St 5'!$D$19+'St 5'!$D$32+'St 5'!$D$45+'St 5'!$D$58+'St 5'!$D$72+'St 5'!$D$96+'St 5'!$D$109</f>
        <v>587536.02</v>
      </c>
      <c r="S11" s="142">
        <f>+'St 5'!$D$136+'St 5'!$D$149+'St 5'!$D$162+'St 5'!$D$175+'St 5'!$D$189+'St 5'!$D$213+'St 5'!$D$226</f>
        <v>2814996.3388230628</v>
      </c>
      <c r="T11" s="142">
        <f t="shared" si="0"/>
        <v>7717904.8265778646</v>
      </c>
      <c r="U11" s="142">
        <f t="shared" si="0"/>
        <v>13592243.090746129</v>
      </c>
    </row>
    <row r="12" spans="1:21">
      <c r="B12" s="28" t="s">
        <v>76</v>
      </c>
      <c r="C12" s="28" t="s">
        <v>48</v>
      </c>
      <c r="D12" s="142">
        <f>+'St 1.1'!$D$20+'St 1.1'!$D$33+'St 1.1'!$D$46+'St 1.1'!$D$59+'St 1.1'!$D$73+'St 1.1'!$D$97+'St 1.1'!$D$110+'St 1.1'!$D$113+'St 1.1'!$D$114+'St 1.1'!$D$6</f>
        <v>9.2194307743653781E-11</v>
      </c>
      <c r="E12" s="142">
        <f>+'St 1.1'!$D$137+'St 1.1'!$D$150+'St 1.1'!$D$163+'St 1.1'!$D$176+'St 1.1'!$D$190+'St 1.1'!$D$214+'St 1.1'!$D$227+'St 1.1'!$D$230+'St 1.1'!$D$231+'St 1.1'!$D$123</f>
        <v>138250.16899999999</v>
      </c>
      <c r="F12" s="142">
        <f>+'St 1.2'!$D$20+'St 1.2'!$D$33+'St 1.2'!$D$46+'St 1.2'!$D$59+'St 1.2'!$D$73+'St 1.2'!$D$97+'St 1.2'!$D$110+'St 1.2'!$D$6+'St 1.2'!$D$113+'St 1.2'!$D$114</f>
        <v>266331.33292817103</v>
      </c>
      <c r="G12" s="142">
        <f>+'St 1.2'!$D$137+'St 1.2'!$D$150+'St 1.2'!$D$163+'St 1.2'!$D$176+'St 1.2'!$D$190+'St 1.2'!$D$214+'St 1.2'!$D$227+'St 1.2'!$D$123+'St 1.2'!$D$230+'St 1.2'!$D$231</f>
        <v>285965.16542026744</v>
      </c>
      <c r="H12" s="142">
        <f>+'St 1.3'!$D$20+'St 1.3'!$D$33+'St 1.3'!$D$46+'St 1.3'!$D$59+'St 1.3'!$D$73+'St 1.3'!$D$97+'St 1.3'!$D$110+'St 1.3'!$D$6+'St 1.3'!$D$113+'St 1.3'!$D$114</f>
        <v>24415.353006916717</v>
      </c>
      <c r="I12" s="142">
        <f>+'St 1.3'!$D$137+'St 1.3'!$D$150+'St 1.3'!$D$163+'St 1.3'!$D$176+'St 1.3'!$D$190+'St 1.3'!$D$214+'St 1.3'!$D$227+'St 1.3'!$D$123+'St 1.3'!$D$230+'St 1.3'!$D$231</f>
        <v>84191.726302440176</v>
      </c>
      <c r="J12" s="142">
        <f>+'St 3'!$D$20+'St 3'!$D$33+'St 3'!$D$46+'St 3'!$D$59+'St 3'!$D$73+'St 3'!$D$97+'St 3'!$D$110+'St 3'!$D$6+'St 3'!$D$113+'St 3'!$D$114</f>
        <v>31527.999999999996</v>
      </c>
      <c r="K12" s="142">
        <f>+'St 3'!$D$137+'St 3'!$D$150+'St 3'!$D$163+'St 3'!$D$176+'St 3'!$D$190+'St 3'!$D$214+'St 3'!$D$227+'St 3'!$D$123+'St 3'!$D$230+'St 3'!$D$231</f>
        <v>37372.01</v>
      </c>
      <c r="L12" s="142">
        <f>+'St 2.1'!$D$20+'St 2.1'!$D$33+'St 2.1'!$D$46+'St 2.1'!$D$59+'St 2.1'!$D$73+'St 2.1'!$D$97+'St 2.1'!$D$110+'St 2.1'!$D$6+'St 2.1'!$D$113+'St 2.1'!$D$114</f>
        <v>2593.4612433565258</v>
      </c>
      <c r="M12" s="142">
        <f>+'St 2.1'!$D$137+'St 2.1'!$D$150+'St 2.1'!$D$163+'St 2.1'!$D$176+'St 2.1'!$D$190+'St 2.1'!$D$214+'St 2.1'!$D$227+'St 2.1'!$D$230+'St 2.1'!$D$231+'St 2.1'!$D$123</f>
        <v>0</v>
      </c>
      <c r="N12" s="142">
        <f>+'St 2.2'!$D$20+'St 2.2'!$D$33+'St 2.2'!$D$46+'St 2.2'!$D$59+'St 2.2'!$D$73+'St 2.2'!$D$97+'St 2.2'!$D$110+'St 2.2'!$D$6+'St 2.2'!$D$113+'St 2.2'!$D$114</f>
        <v>2623074.54052749</v>
      </c>
      <c r="O12" s="142">
        <f>+'St 2.2'!$D$137+'St 2.2'!$D$150+'St 2.2'!$D$163+'St 2.2'!$D$176+'St 2.2'!$D$190+'St 2.2'!$D$214+'St 2.2'!$D$227+'St 2.2'!$D$230+'St 2.2'!$D$231+'St 2.2'!$D$123</f>
        <v>2106111.3523834199</v>
      </c>
      <c r="P12" s="142">
        <f>+'St 4'!$D$20+'St 4'!$D$33+'St 4'!$D$46+'St 4'!$D$59+'St 4'!$D$73+'St 4'!$D$97+'St 4'!$D$110+'St 4'!$D$113+'St 4'!$D$114+'St 4'!$D$6</f>
        <v>0</v>
      </c>
      <c r="Q12" s="142">
        <f>+'St 4'!$D$137+'St 4'!$D$163+'St 4'!$D$176+'St 4'!$D$190+'St 4'!$D$214+'St 4'!$D$227+'St 4'!$D$123+'St 4'!$D$230+'St 4'!$D$231</f>
        <v>-7.2759576141834259E-10</v>
      </c>
      <c r="R12" s="142">
        <f>+'St 5'!$D$20+'St 5'!$D$33+'St 5'!$D$46+'St 5'!$D$59+'St 5'!$D$73+'St 5'!$D$97+'St 5'!$D$110+'St 5'!$D$113+'St 5'!$D$114+'St 5'!$D$6</f>
        <v>37372.01</v>
      </c>
      <c r="S12" s="142">
        <f>+'St 5'!$D$137+'St 5'!$D$150+'St 5'!$D$163+'St 5'!$D$176+'St 5'!$D$190+'St 5'!$D$214+'St 5'!$D$227+'St 5'!$D$230+'St 5'!$D$231+'St 5'!$D$123+'St 5'!$D$193+'St 5'!$D$196</f>
        <v>31527.999999999996</v>
      </c>
      <c r="T12" s="142">
        <f t="shared" si="0"/>
        <v>2985314.6977059343</v>
      </c>
      <c r="U12" s="142">
        <f t="shared" si="0"/>
        <v>2683418.4231061265</v>
      </c>
    </row>
    <row r="13" spans="1:21">
      <c r="B13" s="28" t="s">
        <v>77</v>
      </c>
      <c r="C13" s="28" t="s">
        <v>325</v>
      </c>
      <c r="D13" s="142">
        <f>+'St 1.1'!$D$21+'St 1.1'!$D$34+'St 1.1'!$D$47+'St 1.1'!$D$60+'St 1.1'!$D$74+'St 1.1'!$D$98+'St 1.1'!$D$111</f>
        <v>996900.912572462</v>
      </c>
      <c r="E13" s="142">
        <f>+'St 1.1'!$D$138+'St 1.1'!$D$151+'St 1.1'!$D$164+'St 1.1'!$D$177+'St 1.1'!$D$191+'St 1.1'!$D$215+'St 1.1'!$D$228</f>
        <v>0</v>
      </c>
      <c r="F13" s="142">
        <f>+'St 1.2'!$D$21+'St 1.2'!$D$34+'St 1.2'!$D$47+'St 1.2'!$D$60+'St 1.2'!$D$74+'St 1.2'!$D$98+'St 1.2'!$D$111</f>
        <v>4082409.541996771</v>
      </c>
      <c r="G13" s="142">
        <f>+'St 1.2'!$D$138+'St 1.2'!$D$151+'St 1.2'!$D$164+'St 1.2'!$D$177+'St 1.2'!$D$191+'St 1.2'!$D$215+'St 1.2'!$D$228</f>
        <v>2419944.0195842767</v>
      </c>
      <c r="H13" s="142">
        <f>+'St 1.3'!$D$21+'St 1.3'!$D$34+'St 1.3'!$D$47+'St 1.3'!$D$60+'St 1.3'!$D$74+'St 1.3'!$D$98+'St 1.3'!$D$111</f>
        <v>85448.235950380084</v>
      </c>
      <c r="I13" s="142">
        <f>+'St 1.3'!$D$138+'St 1.3'!$D$151+'St 1.3'!$D$164+'St 1.3'!$D$177+'St 1.3'!$D$191+'St 1.3'!$D$215+'St 1.3'!$D$228</f>
        <v>175985.57818923352</v>
      </c>
      <c r="J13" s="142">
        <f>+'St 3'!$D$21+'St 3'!$D$34+'St 3'!$D$47+'St 3'!$D$60+'St 3'!$D$74+'St 3'!$D$98+'St 3'!$D$111</f>
        <v>958337.04306317645</v>
      </c>
      <c r="K13" s="142">
        <f>+'St 3'!$D$138+'St 3'!$D$151+'St 3'!$D$164+'St 3'!$D$177+'St 3'!$D$191+'St 3'!$D$215+'St 3'!$D$228</f>
        <v>955.12840000000006</v>
      </c>
      <c r="L13" s="142">
        <f>+'St 2.1'!$D$21+'St 2.1'!$D$34+'St 2.1'!$D$47+'St 2.1'!$D$60+'St 2.1'!$D$74+'St 2.1'!$D$98+'St 2.1'!$D$111</f>
        <v>455.69956466268729</v>
      </c>
      <c r="M13" s="142">
        <f>+'St 2.1'!$D$138+'St 2.1'!$D$151+'St 2.1'!$D$164+'St 2.1'!$D$177+'St 2.1'!$D$191+'St 2.1'!$D$215+'St 2.1'!$D$228</f>
        <v>11.933063899061201</v>
      </c>
      <c r="N13" s="142">
        <f>+'St 2.2'!$D$21+'St 2.2'!$D$34+'St 2.2'!$D$47+'St 2.2'!$D$60+'St 2.2'!$D$74+'St 2.2'!$D$98+'St 2.2'!$D$111</f>
        <v>446890.57305656781</v>
      </c>
      <c r="O13" s="142">
        <f>+'St 2.2'!$D$138+'St 2.2'!$D$151+'St 2.2'!$D$164+'St 2.2'!$D$177+'St 2.2'!$D$191+'St 2.2'!$D$215+'St 2.2'!$D$228</f>
        <v>0</v>
      </c>
      <c r="P13" s="142">
        <f>+'St 4'!$D$21+'St 4'!$D$34+'St 4'!$D$47+'St 4'!$D$60+'St 4'!$D$74+'St 4'!$D$98+'St 4'!$D$111</f>
        <v>0</v>
      </c>
      <c r="Q13" s="142">
        <f>+'St 4'!$D$138+'St 4'!$D$164+'St 4'!$D$177+'St 4'!$D$191+'St 4'!$D$215+'St 4'!$D$228</f>
        <v>0</v>
      </c>
      <c r="R13" s="142">
        <f>+'St 5'!$D$21+'St 5'!$D$34+'St 5'!$D$47+'St 5'!$D$60+'St 5'!$D$74+'St 5'!$D$98+'St 5'!$D$111</f>
        <v>0</v>
      </c>
      <c r="S13" s="142">
        <f>+'St 5'!$D$138+'St 5'!$D$151+'St 5'!$D$164+'St 5'!$D$177+'St 5'!$D$191+'St 5'!$D$215+'St 5'!$D$228</f>
        <v>0</v>
      </c>
      <c r="T13" s="142">
        <f t="shared" si="0"/>
        <v>6570442.0062040193</v>
      </c>
      <c r="U13" s="142">
        <f t="shared" si="0"/>
        <v>2596896.659237409</v>
      </c>
    </row>
    <row r="14" spans="1:21">
      <c r="B14" s="28" t="s">
        <v>81</v>
      </c>
      <c r="C14" s="28" t="s">
        <v>101</v>
      </c>
      <c r="D14" s="142">
        <f>+'St 1.1'!$D$22+'St 1.1'!$D$35+'St 1.1'!$D$48+'St 1.1'!$D$61+'St 1.1'!$D$75+'St 1.1'!$D$99+'St 1.1'!$D$112</f>
        <v>0</v>
      </c>
      <c r="E14" s="142">
        <f>+'St 1.1'!$D$139+'St 1.1'!$D$152+'St 1.1'!$D$165+'St 1.1'!$D$178+'St 1.1'!$D$192+'St 1.1'!$D$216+'St 1.1'!$D$229</f>
        <v>1333954.3739999998</v>
      </c>
      <c r="F14" s="142">
        <f>+'St 1.2'!$D$22+'St 1.2'!$D$35+'St 1.2'!$D$48+'St 1.2'!$D$61+'St 1.2'!$D$75+'St 1.2'!$D$99+'St 1.2'!$D$112</f>
        <v>967664.49998740491</v>
      </c>
      <c r="G14" s="142">
        <f>+'St 1.2'!$D$139+'St 1.2'!$D$152+'St 1.2'!$D$165+'St 1.2'!$D$178+'St 1.2'!$D$192+'St 1.2'!$D$216+'St 1.2'!$D$229</f>
        <v>666876.44157744432</v>
      </c>
      <c r="H14" s="142">
        <f>+'St 1.3'!$D$22+'St 1.3'!$D$35+'St 1.3'!$D$48+'St 1.3'!$D$61+'St 1.3'!$D$75+'St 1.3'!$D$99+'St 1.3'!$D$112</f>
        <v>161727.8036097124</v>
      </c>
      <c r="I14" s="142">
        <f>+'St 1.3'!$D$139+'St 1.3'!$D$152+'St 1.3'!$D$165+'St 1.3'!$D$178+'St 1.3'!$D$192+'St 1.3'!$D$216+'St 1.3'!$D$229</f>
        <v>56452.779281006449</v>
      </c>
      <c r="J14" s="142">
        <f>+'St 3'!$D$22+'St 3'!$D$35+'St 3'!$D$48+'St 3'!$D$61+'St 3'!$D$75+'St 3'!$D$99+'St 3'!$D$112</f>
        <v>257239.93021652175</v>
      </c>
      <c r="K14" s="142">
        <f>+'St 3'!$D$139+'St 3'!$D$152+'St 3'!$D$165+'St 3'!$D$178+'St 3'!$D$192+'St 3'!$D$216+'St 3'!$D$229</f>
        <v>63429.939299999991</v>
      </c>
      <c r="L14" s="142">
        <f>+'St 2.1'!$D$22+'St 2.1'!$D$35+'St 2.1'!$D$48+'St 2.1'!$D$61+'St 2.1'!$D$75+'St 2.1'!$D$99+'St 2.1'!$D$112</f>
        <v>148829.74772854004</v>
      </c>
      <c r="M14" s="142">
        <f>+'St 2.1'!$D$139+'St 2.1'!$D$152+'St 2.1'!$D$165+'St 2.1'!$D$178+'St 2.1'!$D$192+'St 2.1'!$D$216+'St 2.1'!$D$229</f>
        <v>0</v>
      </c>
      <c r="N14" s="142">
        <f>+'St 2.2'!$D$22+'St 2.2'!$D$35+'St 2.2'!$D$48+'St 2.2'!$D$61+'St 2.2'!$D$75+'St 2.2'!$D$99+'St 2.2'!$D$112</f>
        <v>1375900.554806632</v>
      </c>
      <c r="O14" s="142">
        <f>+'St 2.2'!$D$139+'St 2.2'!$D$152+'St 2.2'!$D$165+'St 2.2'!$D$178+'St 2.2'!$D$192+'St 2.2'!$D$216+'St 2.2'!$D$229</f>
        <v>587536.02</v>
      </c>
      <c r="P14" s="142">
        <f>+'St 4'!$D$22+'St 4'!$D$35+'St 4'!$D$48+'St 4'!$D$61+'St 4'!$D$75+'St 4'!$D$99+'St 4'!$D$112</f>
        <v>0</v>
      </c>
      <c r="Q14" s="142">
        <f>+'St 4'!$D$139+'St 4'!$D$165+'St 4'!$D$178+'St 4'!$D$192+'St 4'!$D$216+'St 4'!$D$229</f>
        <v>0</v>
      </c>
      <c r="R14" s="142">
        <f>+'St 5'!$D$22+'St 5'!$D$35+'St 5'!$D$48+'St 5'!$D$61+'St 5'!$D$75+'St 5'!$D$99+'St 5'!$D$112</f>
        <v>0</v>
      </c>
      <c r="S14" s="142">
        <f>+'St 5'!$D$139+'St 5'!$D$152+'St 5'!$D$165+'St 5'!$D$178+'St 5'!$D$192+'St 5'!$D$216+'St 5'!$D$229</f>
        <v>0</v>
      </c>
      <c r="T14" s="142">
        <f t="shared" si="0"/>
        <v>2911362.5363488114</v>
      </c>
      <c r="U14" s="142">
        <f t="shared" si="0"/>
        <v>2708249.5541584506</v>
      </c>
    </row>
    <row r="15" spans="1:21">
      <c r="B15" s="28" t="s">
        <v>82</v>
      </c>
      <c r="C15" s="28" t="s">
        <v>78</v>
      </c>
      <c r="D15" s="147">
        <f t="shared" ref="D15:S15" si="1">+D6+D7+D8+D9+D10+D11+D12+D13+D14</f>
        <v>1514452.5119805296</v>
      </c>
      <c r="E15" s="147">
        <f t="shared" si="1"/>
        <v>2072966.9347999999</v>
      </c>
      <c r="F15" s="147">
        <f t="shared" si="1"/>
        <v>9214349.2156329099</v>
      </c>
      <c r="G15" s="147">
        <f t="shared" si="1"/>
        <v>9979081.1891753729</v>
      </c>
      <c r="H15" s="147">
        <f t="shared" si="1"/>
        <v>4439582.9603950735</v>
      </c>
      <c r="I15" s="147">
        <f t="shared" si="1"/>
        <v>5315799.6918974053</v>
      </c>
      <c r="J15" s="147">
        <f t="shared" si="1"/>
        <v>6593911.1273497613</v>
      </c>
      <c r="K15" s="147">
        <f t="shared" si="1"/>
        <v>2230124.5492969071</v>
      </c>
      <c r="L15" s="147">
        <f t="shared" si="1"/>
        <v>1135488.8542915608</v>
      </c>
      <c r="M15" s="147">
        <f t="shared" si="1"/>
        <v>884098.6377751861</v>
      </c>
      <c r="N15" s="147">
        <f t="shared" si="1"/>
        <v>13772546.983330436</v>
      </c>
      <c r="O15" s="147">
        <f t="shared" si="1"/>
        <v>11250014.94000715</v>
      </c>
      <c r="P15" s="147">
        <f t="shared" si="1"/>
        <v>3052377.0924493009</v>
      </c>
      <c r="Q15" s="147">
        <f t="shared" si="1"/>
        <v>9670893.1629422903</v>
      </c>
      <c r="R15" s="147">
        <f t="shared" si="1"/>
        <v>2086799.0741168146</v>
      </c>
      <c r="S15" s="147">
        <f t="shared" si="1"/>
        <v>3561502.2391516231</v>
      </c>
      <c r="T15" s="147">
        <f>+SUM(T6:T14)</f>
        <v>41809507.819546387</v>
      </c>
      <c r="U15" s="147">
        <f>+SUM(U6:U14)</f>
        <v>44964481.345045932</v>
      </c>
    </row>
    <row r="16" spans="1:21" ht="15.5"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9" spans="4:21"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</row>
    <row r="20" spans="4:21"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</row>
    <row r="21" spans="4:21"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</row>
    <row r="217" spans="13:15">
      <c r="M217" s="12">
        <f t="shared" ref="M217:M218" si="2">+M214-M215</f>
        <v>0</v>
      </c>
      <c r="O217" s="12">
        <f>+O111+O124+O137+O150+O164+O188+O201</f>
        <v>0</v>
      </c>
    </row>
    <row r="218" spans="13:15">
      <c r="M218" s="12">
        <f t="shared" si="2"/>
        <v>0</v>
      </c>
    </row>
  </sheetData>
  <mergeCells count="1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411AFA8B-8EDA-4BE4-952B-9E7EA0A8B6F1}"/>
  </hyperlinks>
  <pageMargins left="0.7" right="0.7" top="0.75" bottom="0.75" header="0.3" footer="0.3"/>
  <pageSetup paperSize="9" orientation="portrait" verticalDpi="3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U219"/>
  <sheetViews>
    <sheetView zoomScale="60" zoomScaleNormal="60" workbookViewId="0"/>
  </sheetViews>
  <sheetFormatPr defaultColWidth="9.1796875" defaultRowHeight="14.5"/>
  <cols>
    <col min="1" max="1" width="5.81640625" style="12" customWidth="1"/>
    <col min="2" max="2" width="6" style="12" customWidth="1"/>
    <col min="3" max="3" width="37.1796875" style="12" bestFit="1" customWidth="1"/>
    <col min="4" max="5" width="16.54296875" style="12" bestFit="1" customWidth="1"/>
    <col min="6" max="7" width="18.54296875" style="12" bestFit="1" customWidth="1"/>
    <col min="8" max="12" width="16.54296875" style="12" bestFit="1" customWidth="1"/>
    <col min="13" max="13" width="16.08984375" style="12" bestFit="1" customWidth="1"/>
    <col min="14" max="15" width="18.54296875" style="12" bestFit="1" customWidth="1"/>
    <col min="16" max="16" width="16.54296875" style="12" bestFit="1" customWidth="1"/>
    <col min="17" max="17" width="18.5429687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205" t="s">
        <v>315</v>
      </c>
    </row>
    <row r="2" spans="1:21" ht="24" customHeight="1">
      <c r="B2" s="345" t="s">
        <v>228</v>
      </c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</row>
    <row r="3" spans="1:21" ht="24" customHeight="1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27" t="s">
        <v>318</v>
      </c>
    </row>
    <row r="4" spans="1:21" ht="31.5" customHeight="1">
      <c r="B4" s="200"/>
      <c r="C4" s="257" t="s">
        <v>74</v>
      </c>
      <c r="D4" s="346" t="s">
        <v>41</v>
      </c>
      <c r="E4" s="346"/>
      <c r="F4" s="346" t="s">
        <v>42</v>
      </c>
      <c r="G4" s="346"/>
      <c r="H4" s="346" t="s">
        <v>43</v>
      </c>
      <c r="I4" s="346"/>
      <c r="J4" s="346" t="s">
        <v>44</v>
      </c>
      <c r="K4" s="346"/>
      <c r="L4" s="346" t="s">
        <v>317</v>
      </c>
      <c r="M4" s="346"/>
      <c r="N4" s="346" t="s">
        <v>108</v>
      </c>
      <c r="O4" s="346"/>
      <c r="P4" s="346" t="s">
        <v>325</v>
      </c>
      <c r="Q4" s="346"/>
      <c r="R4" s="346" t="s">
        <v>101</v>
      </c>
      <c r="S4" s="346"/>
      <c r="T4" s="346" t="s">
        <v>78</v>
      </c>
      <c r="U4" s="346"/>
    </row>
    <row r="5" spans="1:21">
      <c r="B5" s="200"/>
      <c r="C5" s="257"/>
      <c r="D5" s="201" t="s">
        <v>79</v>
      </c>
      <c r="E5" s="201" t="s">
        <v>80</v>
      </c>
      <c r="F5" s="201" t="s">
        <v>79</v>
      </c>
      <c r="G5" s="201" t="s">
        <v>80</v>
      </c>
      <c r="H5" s="201" t="s">
        <v>79</v>
      </c>
      <c r="I5" s="201" t="s">
        <v>80</v>
      </c>
      <c r="J5" s="201" t="s">
        <v>79</v>
      </c>
      <c r="K5" s="201" t="s">
        <v>80</v>
      </c>
      <c r="L5" s="201" t="s">
        <v>79</v>
      </c>
      <c r="M5" s="201" t="s">
        <v>80</v>
      </c>
      <c r="N5" s="201" t="s">
        <v>79</v>
      </c>
      <c r="O5" s="201" t="s">
        <v>80</v>
      </c>
      <c r="P5" s="201" t="s">
        <v>79</v>
      </c>
      <c r="Q5" s="201" t="s">
        <v>80</v>
      </c>
      <c r="R5" s="201" t="s">
        <v>79</v>
      </c>
      <c r="S5" s="201" t="s">
        <v>80</v>
      </c>
      <c r="T5" s="201" t="s">
        <v>79</v>
      </c>
      <c r="U5" s="201" t="s">
        <v>80</v>
      </c>
    </row>
    <row r="6" spans="1:21">
      <c r="B6" s="28" t="s">
        <v>56</v>
      </c>
      <c r="C6" s="28" t="s">
        <v>41</v>
      </c>
      <c r="D6" s="142">
        <f>+'St 1.1'!$E$12+'St 1.1'!$E$25+'St 1.1'!$E$38+'St 1.1'!$E$51+'St 1.1'!$E$65+'St 1.1'!$E$89+'St 1.1'!$E$102</f>
        <v>8.3129999999999988</v>
      </c>
      <c r="E6" s="142">
        <f>+'St 1.1'!$E$129+'St 1.1'!$E$142+'St 1.1'!$E$155+'St 1.1'!$E$168+'St 1.1'!$E$182+'St 1.1'!$E$206+'St 1.1'!$E$219</f>
        <v>244.928</v>
      </c>
      <c r="F6" s="142">
        <f>+'St 1.2'!$E$12+'St 1.2'!$E$25+'St 1.2'!$E$38+'St 1.2'!$E$51+'St 1.2'!$E$65+'St 1.2'!$E$89+'St 1.2'!$E$102</f>
        <v>131608.56807499606</v>
      </c>
      <c r="G6" s="142">
        <f>+'St 1.2'!$E$129+'St 1.2'!$E$142+'St 1.2'!$E$155+'St 1.2'!$E$168+'St 1.2'!$E$182+'St 1.2'!$E$206+'St 1.2'!$E$219</f>
        <v>407340.6336364692</v>
      </c>
      <c r="H6" s="142">
        <f>+'St 1.3'!$E$12+'St 1.3'!$E$25+'St 1.3'!$E$38+'St 1.3'!$E$51+'St 1.3'!$E$65+'St 1.3'!$E$89+'St 1.3'!$E$102</f>
        <v>2493.6941228312767</v>
      </c>
      <c r="I6" s="142">
        <f>+'St 1.3'!$E$129+'St 1.3'!$E$142+'St 1.3'!$E$155+'St 1.3'!$E$168+'St 1.3'!$E$182+'St 1.3'!$E$206+'St 1.3'!$E$219</f>
        <v>9507.1560871787005</v>
      </c>
      <c r="J6" s="142">
        <f>+'St 3'!$E$12+'St 3'!$E$25+'St 3'!$E$38+'St 3'!$E$51+'St 3'!$E$65+'St 3'!$E$89+'St 3'!$E$102</f>
        <v>521217.11915896868</v>
      </c>
      <c r="K6" s="142">
        <f>+'St 3'!$E$129+'St 3'!$E$142+'St 3'!$E$155+'St 3'!$E$168+'St 3'!$E$182+'St 3'!$E$206+'St 3'!$E$219</f>
        <v>81807.025599999994</v>
      </c>
      <c r="L6" s="142">
        <f>+'St 2.1'!$E$12+'St 2.1'!$E$25+'St 2.1'!$E$38+'St 2.1'!$E$51+'St 2.1'!$E$65+'St 2.1'!$E$89+'St 2.1'!$E$102</f>
        <v>0</v>
      </c>
      <c r="M6" s="142">
        <f>+'St 2.1'!$E$129+'St 2.1'!$E$142+'St 2.1'!$E$155+'St 2.1'!$E$168+'St 2.1'!$E$182+'St 2.1'!$E$206+'St 2.1'!$E$219</f>
        <v>2.700174427870365</v>
      </c>
      <c r="N6" s="142">
        <f>+'St 2.2'!$E$12+'St 2.2'!$E$25+'St 2.2'!$E$38+'St 2.2'!$E$51+'St 2.2'!$E$65+'St 2.2'!$E$89+'St 2.2'!$E$102</f>
        <v>800</v>
      </c>
      <c r="O6" s="142">
        <f>+'St 2.2'!$E$129+'St 2.2'!$E$142+'St 2.2'!$E$155+'St 2.2'!$E$168+'St 2.2'!$E$182+'St 2.2'!$E$206+'St 2.2'!$E$219</f>
        <v>13490.379075422319</v>
      </c>
      <c r="P6" s="142">
        <f>+'St 4'!$E$12+'St 4'!$E$25+'St 4'!$E$38+'St 4'!$E$51+'St 4'!$E$65+'St 4'!$E$89+'St 4'!$E$102</f>
        <v>0</v>
      </c>
      <c r="Q6" s="142">
        <f>+'St 4'!$E$129+'St 4'!$E$142+'St 4'!$E$155+'St 4'!$E$168+'St 4'!$E$182+'St 4'!$E$206+'St 4'!$E$219</f>
        <v>1141083.3613631302</v>
      </c>
      <c r="R6" s="142">
        <f>+'St 5'!$E$12+'St 5'!$E$25+'St 5'!$E$38+'St 5'!$E$51+'St 5'!$E$65+'St 5'!$E$89+'St 5'!$E$102</f>
        <v>1412631.75</v>
      </c>
      <c r="S6" s="142">
        <f>+'St 5'!$E$129+'St 5'!$E$142+'St 5'!$E$155+'St 5'!$E$168+'St 5'!$E$182+'St 5'!$E$206+'St 5'!$E$219</f>
        <v>985</v>
      </c>
      <c r="T6" s="142">
        <f>+D6+F6+H6+J6+L6+N6+P6+R6</f>
        <v>2068759.4443567959</v>
      </c>
      <c r="U6" s="142">
        <f>+E6+G6+I6+K6+M6+O6+Q6+S6</f>
        <v>1654461.1839366283</v>
      </c>
    </row>
    <row r="7" spans="1:21">
      <c r="B7" s="28" t="s">
        <v>59</v>
      </c>
      <c r="C7" s="28" t="s">
        <v>42</v>
      </c>
      <c r="D7" s="142">
        <f>+'St 1.1'!$E$13+'St 1.1'!$E$26+'St 1.1'!$E$39+'St 1.1'!$E$52+'St 1.1'!$E$66+'St 1.1'!$E$90+'St 1.1'!$E$103</f>
        <v>434825.37713624031</v>
      </c>
      <c r="E7" s="142">
        <f>+'St 1.1'!$E$130+'St 1.1'!$E$143+'St 1.1'!$E$156+'St 1.1'!$E$169+'St 1.1'!$E$183+'St 1.1'!$E$207+'St 1.1'!$E$220</f>
        <v>41865.589999999997</v>
      </c>
      <c r="F7" s="142">
        <f>+'St 1.2'!$E$13+'St 1.2'!$E$26+'St 1.2'!$E$39+'St 1.2'!$E$52+'St 1.2'!$E$66+'St 1.2'!$E$90+'St 1.2'!$E$103</f>
        <v>815782.65402068396</v>
      </c>
      <c r="G7" s="142">
        <f>+'St 1.2'!$E$130+'St 1.2'!$E$143+'St 1.2'!$E$156+'St 1.2'!$E$169+'St 1.2'!$E$183+'St 1.2'!$E$207+'St 1.2'!$E$220</f>
        <v>519427.73322169652</v>
      </c>
      <c r="H7" s="142">
        <f>+'St 1.3'!$E$13+'St 1.3'!$E$26+'St 1.3'!$E$39+'St 1.3'!$E$52+'St 1.3'!$E$66+'St 1.3'!$E$90+'St 1.3'!$E$103</f>
        <v>461633.73052611441</v>
      </c>
      <c r="I7" s="142">
        <f>+'St 1.3'!$E$130+'St 1.3'!$E$143+'St 1.3'!$E$156+'St 1.3'!$E$169+'St 1.3'!$E$183+'St 1.3'!$E$207+'St 1.3'!$E$220</f>
        <v>976109.69559253193</v>
      </c>
      <c r="J7" s="142">
        <f>+'St 3'!$E$13+'St 3'!$E$26+'St 3'!$E$39+'St 3'!$E$52+'St 3'!$E$66+'St 3'!$E$90+'St 3'!$E$103</f>
        <v>2230364.0360360895</v>
      </c>
      <c r="K7" s="142">
        <f>+'St 3'!$E$130+'St 3'!$E$143+'St 3'!$E$156+'St 3'!$E$169+'St 3'!$E$183+'St 3'!$E$207+'St 3'!$E$220</f>
        <v>863927.60241492477</v>
      </c>
      <c r="L7" s="142">
        <f>+'St 2.1'!$E$13+'St 2.1'!$E$26+'St 2.1'!$E$39+'St 2.1'!$E$52+'St 2.1'!$E$66+'St 2.1'!$E$90+'St 2.1'!$E$103</f>
        <v>384569.30962742475</v>
      </c>
      <c r="M7" s="142">
        <f>+'St 2.1'!$E$130+'St 2.1'!$E$143+'St 2.1'!$E$156+'St 2.1'!$E$169+'St 2.1'!$E$183+'St 2.1'!$E$207+'St 2.1'!$E$220</f>
        <v>262872.82001637277</v>
      </c>
      <c r="N7" s="142">
        <f>+'St 2.2'!$E$13+'St 2.2'!$E$26+'St 2.2'!$E$39+'St 2.2'!$E$52+'St 2.2'!$E$66+'St 2.2'!$E$90+'St 2.2'!$E$103</f>
        <v>2249737.3462744053</v>
      </c>
      <c r="O7" s="142">
        <f>+'St 2.2'!$E$130+'St 2.2'!$E$143+'St 2.2'!$E$156+'St 2.2'!$E$169+'St 2.2'!$E$183+'St 2.2'!$E$207+'St 2.2'!$E$220</f>
        <v>1036427.4298315946</v>
      </c>
      <c r="P7" s="142">
        <f>+'St 4'!$E$13+'St 4'!$E$26+'St 4'!$E$39+'St 4'!$E$52+'St 4'!$E$66+'St 4'!$E$90+'St 4'!$E$103</f>
        <v>3194946.8443325087</v>
      </c>
      <c r="Q7" s="142">
        <f>+'St 4'!$E$130+'St 4'!$E$143+'St 4'!$E$156+'St 4'!$E$169+'St 4'!$E$183+'St 4'!$E$207+'St 4'!$E$220</f>
        <v>4743632.5850193044</v>
      </c>
      <c r="R7" s="142">
        <f>+'St 5'!$E$13+'St 5'!$E$26+'St 5'!$E$39+'St 5'!$E$52+'St 5'!$E$66+'St 5'!$E$90+'St 5'!$E$103</f>
        <v>136089.09</v>
      </c>
      <c r="S7" s="142">
        <f>+'St 5'!$E$130+'St 5'!$E$143+'St 5'!$E$156+'St 5'!$E$169+'St 5'!$E$183+'St 5'!$E$207+'St 5'!$E$220</f>
        <v>435512.84863876004</v>
      </c>
      <c r="T7" s="142">
        <f t="shared" ref="T7:U14" si="0">+D7+F7+H7+J7+L7+N7+P7+R7</f>
        <v>9907948.3879534677</v>
      </c>
      <c r="U7" s="142">
        <f t="shared" si="0"/>
        <v>8879776.3047351856</v>
      </c>
    </row>
    <row r="8" spans="1:21">
      <c r="B8" s="28" t="s">
        <v>60</v>
      </c>
      <c r="C8" s="28" t="s">
        <v>43</v>
      </c>
      <c r="D8" s="142">
        <f>+'St 1.1'!$E$14+'St 1.1'!$E$27+'St 1.1'!$E$40+'St 1.1'!$E$53+'St 1.1'!$E$67+'St 1.1'!$E$91+'St 1.1'!$E$104+'St 1.1'!$E$76+'St 1.1'!$E$79</f>
        <v>32826.870969924981</v>
      </c>
      <c r="E8" s="142">
        <f>+'St 1.1'!$E$131+'St 1.1'!$E$144+'St 1.1'!$E$157+'St 1.1'!$E$170+'St 1.1'!$E$184+'St 1.1'!$E$208+'St 1.1'!$E$221+'St 1.1'!$E$193+'St 1.1'!$E$196</f>
        <v>2420.3298</v>
      </c>
      <c r="F8" s="142">
        <f>+'St 1.2'!$E$14+'St 1.2'!$E$27+'St 1.2'!$E$40+'St 1.2'!$E$53+'St 1.2'!$E$67+'St 1.2'!$E$91+'St 1.2'!$E$104+'St 1.2'!$E$76+'St 1.2'!$E$79</f>
        <v>1211067.5299586463</v>
      </c>
      <c r="G8" s="142">
        <f>+'St 1.2'!$E$131+'St 1.2'!$E$144+'St 1.2'!$E$157+'St 1.2'!$E$170+'St 1.2'!$E$184+'St 1.2'!$E$208+'St 1.2'!$E$221+'St 1.2'!$E$193+'St 1.2'!$E$196</f>
        <v>867807.05225055071</v>
      </c>
      <c r="H8" s="142">
        <f>+'St 1.3'!$E$14+'St 1.3'!$E$27+'St 1.3'!$E$40+'St 1.3'!$E$53+'St 1.3'!$E$67+'St 1.3'!$E$91+'St 1.3'!$E$104+'St 1.3'!$E$76+'St 1.3'!$E$79</f>
        <v>3988098.9193774024</v>
      </c>
      <c r="I8" s="142">
        <f>+'St 1.3'!$E$131+'St 1.3'!$E$144+'St 1.3'!$E$157+'St 1.3'!$E$170+'St 1.3'!$E$184+'St 1.3'!$E$208+'St 1.3'!$E$221+'St 1.3'!$E$193+'St 1.3'!$E$196</f>
        <v>1751619.1100273682</v>
      </c>
      <c r="J8" s="142">
        <f>+'St 3'!$E$14+'St 3'!$E$27+'St 3'!$E$40+'St 3'!$E$53+'St 3'!$E$67+'St 3'!$E$91+'St 3'!$E$104+'St 3'!$E$76+'St 3'!$E$79</f>
        <v>1907877.8109754161</v>
      </c>
      <c r="K8" s="142">
        <f>+'St 3'!$E$131+'St 3'!$E$144+'St 3'!$E$157+'St 3'!$E$170+'St 3'!$E$184+'St 3'!$E$208+'St 3'!$E$221+'St 3'!$E$193+'St 3'!$E$196</f>
        <v>70467.154840594143</v>
      </c>
      <c r="L8" s="142">
        <f>+'St 2.1'!$E$14+'St 2.1'!$E$27+'St 2.1'!$E$40+'St 2.1'!$E$53+'St 2.1'!$E$67+'St 2.1'!$E$91+'St 2.1'!$E$104+'St 2.1'!$E$76+'St 2.1'!$E$79</f>
        <v>39325.521865935392</v>
      </c>
      <c r="M8" s="142">
        <f>+'St 2.1'!$E$131+'St 2.1'!$E$144+'St 2.1'!$E$157+'St 2.1'!$E$170+'St 2.1'!$E$184+'St 2.1'!$E$208+'St 2.1'!$E$221+'St 2.1'!$E$193+'St 2.1'!$E$196</f>
        <v>4337.9999990100005</v>
      </c>
      <c r="N8" s="142">
        <f>+'St 2.2'!$E$14+'St 2.2'!$E$27+'St 2.2'!$E$40+'St 2.2'!$E$53+'St 2.2'!$E$67+'St 2.2'!$E$91+'St 2.2'!$E$104+'St 2.2'!$E$76+'St 2.2'!$E$79</f>
        <v>1109236.0744209366</v>
      </c>
      <c r="O8" s="142">
        <f>+'St 2.2'!$E$131+'St 2.2'!$E$144+'St 2.2'!$E$157+'St 2.2'!$E$170+'St 2.2'!$E$184+'St 2.2'!$E$208+'St 2.2'!$E$221+'St 2.2'!$E$193+'St 2.2'!$E$196</f>
        <v>794168.6160917856</v>
      </c>
      <c r="P8" s="142">
        <f>+'St 4'!$E$14+'St 4'!$E$27+'St 4'!$E$40+'St 4'!$E$53+'St 4'!$E$67+'St 4'!$E$91+'St 4'!$E$104+'St 4'!$E$76+'St 4'!$E$79</f>
        <v>197438.74541140915</v>
      </c>
      <c r="Q8" s="142">
        <f>+'St 4'!$E$131+'St 4'!$E$144+'St 4'!$E$157+'St 4'!$E$170+'St 4'!$E$184+'St 4'!$E$208+'St 4'!$E$221+'St 4'!$E$193+'St 4'!$E$196</f>
        <v>3438558.4132620441</v>
      </c>
      <c r="R8" s="142">
        <f>+'St 5'!$E$14+'St 5'!$E$27+'St 5'!$E$40+'St 5'!$E$53+'St 5'!$E$67+'St 5'!$E$91+'St 5'!$E$104+'St 5'!$E$76+'St 5'!$E$79</f>
        <v>0</v>
      </c>
      <c r="S8" s="142">
        <f>+'St 5'!$E$131+'St 5'!$E$144+'St 5'!$E$157+'St 5'!$E$170+'St 5'!$E$184+'St 5'!$E$208+'St 5'!$E$221+'St 5'!$E$193+'St 5'!$E$196</f>
        <v>0</v>
      </c>
      <c r="T8" s="142">
        <f t="shared" si="0"/>
        <v>8485871.4729796704</v>
      </c>
      <c r="U8" s="142">
        <f t="shared" si="0"/>
        <v>6929378.6762713529</v>
      </c>
    </row>
    <row r="9" spans="1:21">
      <c r="B9" s="28" t="s">
        <v>61</v>
      </c>
      <c r="C9" s="28" t="s">
        <v>44</v>
      </c>
      <c r="D9" s="142">
        <f>+'St 1.1'!$E$15+'St 1.1'!$E$28+'St 1.1'!$E$41+'St 1.1'!$E$54+'St 1.1'!$E$68+'St 1.1'!$E$92+'St 1.1'!$E$105</f>
        <v>81806.168700000009</v>
      </c>
      <c r="E9" s="142">
        <f>+'St 1.1'!$E$132+'St 1.1'!$E$145+'St 1.1'!$E$158+'St 1.1'!$E$171+'St 1.1'!$E$185+'St 1.1'!$E$209+'St 1.1'!$E$222</f>
        <v>718354.87089999998</v>
      </c>
      <c r="F9" s="142">
        <f>+'St 1.2'!$E$15+'St 1.2'!$E$28+'St 1.2'!$E$41+'St 1.2'!$E$54+'St 1.2'!$E$68+'St 1.2'!$E$92+'St 1.2'!$E$105</f>
        <v>817296.71573050681</v>
      </c>
      <c r="G9" s="142">
        <f>+'St 1.2'!$E$132+'St 1.2'!$E$145+'St 1.2'!$E$158+'St 1.2'!$E$171+'St 1.2'!$E$185+'St 1.2'!$E$209+'St 1.2'!$E$222</f>
        <v>2402600.3784237844</v>
      </c>
      <c r="H9" s="142">
        <f>+'St 1.3'!$E$15+'St 1.3'!$E$28+'St 1.3'!$E$41+'St 1.3'!$E$54+'St 1.3'!$E$68+'St 1.3'!$E$92+'St 1.3'!$E$105</f>
        <v>105705.17856786744</v>
      </c>
      <c r="I9" s="142">
        <f>+'St 1.3'!$E$132+'St 1.3'!$E$145+'St 1.3'!$E$158+'St 1.3'!$E$171+'St 1.3'!$E$185+'St 1.3'!$E$209+'St 1.3'!$E$222</f>
        <v>1332470.6631655341</v>
      </c>
      <c r="J9" s="142">
        <f>+'St 3'!$E$15+'St 3'!$E$28+'St 3'!$E$41+'St 3'!$E$54+'St 3'!$E$68+'St 3'!$E$92+'St 3'!$E$105</f>
        <v>985526.42075545003</v>
      </c>
      <c r="K9" s="142">
        <f>+'St 3'!$E$132+'St 3'!$E$145+'St 3'!$E$158+'St 3'!$E$171+'St 3'!$E$185+'St 3'!$E$209+'St 3'!$E$222</f>
        <v>1005009.72375545</v>
      </c>
      <c r="L9" s="142">
        <f>+'St 2.1'!$E$15+'St 2.1'!$E$28+'St 2.1'!$E$41+'St 2.1'!$E$54+'St 2.1'!$E$68+'St 2.1'!$E$92+'St 2.1'!$E$105</f>
        <v>153624.1725717732</v>
      </c>
      <c r="M9" s="142">
        <f>+'St 2.1'!$E$132+'St 2.1'!$E$145+'St 2.1'!$E$158+'St 2.1'!$E$171+'St 2.1'!$E$185+'St 2.1'!$E$209+'St 2.1'!$E$222</f>
        <v>5083.8689170766374</v>
      </c>
      <c r="N9" s="142">
        <f>+'St 2.2'!$E$15+'St 2.2'!$E$28+'St 2.2'!$E$41+'St 2.2'!$E$54+'St 2.2'!$E$68+'St 2.2'!$E$92+'St 2.2'!$E$105</f>
        <v>2475.7321499999998</v>
      </c>
      <c r="O9" s="142">
        <f>+'St 2.2'!$E$132+'St 2.2'!$E$145+'St 2.2'!$E$158+'St 2.2'!$E$171+'St 2.2'!$E$185+'St 2.2'!$E$209+'St 2.2'!$E$222</f>
        <v>30479.272763900612</v>
      </c>
      <c r="P9" s="142">
        <f>+'St 4'!$E$15+'St 4'!$E$28+'St 4'!$E$41+'St 4'!$E$54+'St 4'!$E$68+'St 4'!$E$92+'St 4'!$E$105</f>
        <v>782.3605</v>
      </c>
      <c r="Q9" s="142">
        <f>+'St 4'!$E$132+'St 4'!$E$145+'St 4'!$E$158+'St 4'!$E$171+'St 4'!$E$185+'St 4'!$E$209+'St 4'!$E$222</f>
        <v>947091.29099658947</v>
      </c>
      <c r="R9" s="142">
        <f>+'St 5'!$E$15+'St 5'!$E$28+'St 5'!$E$41+'St 5'!$E$54+'St 5'!$E$68+'St 5'!$E$92+'St 5'!$E$105</f>
        <v>12533.923713</v>
      </c>
      <c r="S9" s="142">
        <f>+'St 5'!$E$132+'St 5'!$E$145+'St 5'!$E$158+'St 5'!$E$171+'St 5'!$E$185+'St 5'!$E$209+'St 5'!$E$222</f>
        <v>368284.19</v>
      </c>
      <c r="T9" s="142">
        <f t="shared" si="0"/>
        <v>2159750.6726885973</v>
      </c>
      <c r="U9" s="142">
        <f t="shared" si="0"/>
        <v>6809374.2589223357</v>
      </c>
    </row>
    <row r="10" spans="1:21">
      <c r="B10" s="28" t="s">
        <v>62</v>
      </c>
      <c r="C10" s="28" t="s">
        <v>317</v>
      </c>
      <c r="D10" s="142">
        <f>+'St 1.1'!$E$18+'St 1.1'!$E$31+'St 1.1'!$E$44+'St 1.1'!$E$57+'St 1.1'!$E$71+'St 1.1'!$E$95+'St 1.1'!$E$108</f>
        <v>2.700174427870365</v>
      </c>
      <c r="E10" s="142">
        <f>+'St 1.1'!$E$135+'St 1.1'!$E$148+'St 1.1'!$E$161+'St 1.1'!$E$174+'St 1.1'!$E$188+'St 1.1'!$E$212+'St 1.1'!$E$225</f>
        <v>0</v>
      </c>
      <c r="F10" s="142">
        <f>+'St 1.2'!$E$18+'St 1.2'!$E$31+'St 1.2'!$E$44+'St 1.2'!$E$57+'St 1.2'!$E$71+'St 1.2'!$E$95+'St 1.2'!$E$108</f>
        <v>278216.07182149449</v>
      </c>
      <c r="G10" s="142">
        <f>+'St 1.2'!$E$135+'St 1.2'!$E$148+'St 1.2'!$E$161+'St 1.2'!$E$174+'St 1.2'!$E$188+'St 1.2'!$E$212+'St 1.2'!$E$225</f>
        <v>701417.37005489017</v>
      </c>
      <c r="H10" s="142">
        <f>+'St 1.3'!$E$18+'St 1.3'!$E$31+'St 1.3'!$E$44+'St 1.3'!$E$57+'St 1.3'!$E$71+'St 1.3'!$E$95+'St 1.3'!$E$108</f>
        <v>11401.960402632825</v>
      </c>
      <c r="I10" s="142">
        <f>+'St 1.3'!$E$135+'St 1.3'!$E$148+'St 1.3'!$E$161+'St 1.3'!$E$174+'St 1.3'!$E$188+'St 1.3'!$E$212+'St 1.3'!$E$225</f>
        <v>485289.97378006671</v>
      </c>
      <c r="J10" s="142">
        <f>+'St 3'!$E$18+'St 3'!$E$31+'St 3'!$E$44+'St 3'!$E$57+'St 3'!$E$71+'St 3'!$E$95+'St 3'!$E$108</f>
        <v>284117.21044615493</v>
      </c>
      <c r="K10" s="142">
        <f>+'St 3'!$E$135+'St 3'!$E$148+'St 3'!$E$161+'St 3'!$E$174+'St 3'!$E$188+'St 3'!$E$212+'St 3'!$E$225</f>
        <v>354107.5309007754</v>
      </c>
      <c r="L10" s="142">
        <f>+'St 2.1'!$E$18+'St 2.1'!$E$31+'St 2.1'!$E$44+'St 2.1'!$E$57+'St 2.1'!$E$71+'St 2.1'!$E$95+'St 2.1'!$E$108</f>
        <v>298605.61196055828</v>
      </c>
      <c r="M10" s="142">
        <f>+'St 2.1'!$E$135+'St 2.1'!$E$148+'St 2.1'!$E$161+'St 2.1'!$E$174+'St 2.1'!$E$188+'St 2.1'!$E$212+'St 2.1'!$E$225</f>
        <v>320433.55517720705</v>
      </c>
      <c r="N10" s="142">
        <f>+'St 2.2'!$E$18+'St 2.2'!$E$31+'St 2.2'!$E$44+'St 2.2'!$E$57+'St 2.2'!$E$71+'St 2.2'!$E$95+'St 2.2'!$E$108</f>
        <v>321087.38693030895</v>
      </c>
      <c r="O10" s="142">
        <f>+'St 2.2'!$E$135+'St 2.2'!$E$148+'St 2.2'!$E$161+'St 2.2'!$E$174+'St 2.2'!$E$188+'St 2.2'!$E$212+'St 2.2'!$E$225</f>
        <v>152318.00799145197</v>
      </c>
      <c r="P10" s="142">
        <f>+'St 4'!$E$18+'St 4'!$E$31+'St 4'!$E$44+'St 4'!$E$57+'St 4'!$E$71+'St 4'!$E$95+'St 4'!$E$108</f>
        <v>9.4536455062864118</v>
      </c>
      <c r="Q10" s="142">
        <f>+'St 4'!$E$135+'St 4'!$E$148+'St 4'!$E$161+'St 4'!$E$174+'St 4'!$E$188+'St 4'!$E$212+'St 4'!$E$225</f>
        <v>3628.7047240938082</v>
      </c>
      <c r="R10" s="142">
        <f>+'St 5'!$E$18+'St 5'!$E$31+'St 5'!$E$44+'St 5'!$E$57+'St 5'!$E$71+'St 5'!$E$95+'St 5'!$E$108</f>
        <v>0</v>
      </c>
      <c r="S10" s="142">
        <f>+'St 5'!$E$135+'St 5'!$E$148+'St 5'!$E$161+'St 5'!$E$174+'St 5'!$E$188+'St 5'!$E$212+'St 5'!$E$225</f>
        <v>0</v>
      </c>
      <c r="T10" s="142">
        <f t="shared" si="0"/>
        <v>1193440.3953810835</v>
      </c>
      <c r="U10" s="142">
        <f t="shared" si="0"/>
        <v>2017195.1426284853</v>
      </c>
    </row>
    <row r="11" spans="1:21">
      <c r="B11" s="28" t="s">
        <v>75</v>
      </c>
      <c r="C11" s="28" t="s">
        <v>108</v>
      </c>
      <c r="D11" s="142">
        <f>+'St 1.1'!$E$19+'St 1.1'!$E$32+'St 1.1'!$E$45+'St 1.1'!$E$58+'St 1.1'!$E$72+'St 1.1'!$E$96+'St 1.1'!$E$109</f>
        <v>13490.379075422319</v>
      </c>
      <c r="E11" s="142">
        <f>+'St 1.1'!$E$136+'St 1.1'!$E$149+'St 1.1'!$E$162+'St 1.1'!$E$175+'St 1.1'!$E$189+'St 1.1'!$E$213+'St 1.1'!$E$226</f>
        <v>800</v>
      </c>
      <c r="F11" s="142">
        <f>+'St 1.2'!$E$19+'St 1.2'!$E$32+'St 1.2'!$E$45+'St 1.2'!$E$58+'St 1.2'!$E$72+'St 1.2'!$E$96+'St 1.2'!$E$109</f>
        <v>1036427.4298315947</v>
      </c>
      <c r="G11" s="142">
        <f>+'St 1.2'!$E$136+'St 1.2'!$E$149+'St 1.2'!$E$162+'St 1.2'!$E$175+'St 1.2'!$E$189+'St 1.2'!$E$213+'St 1.2'!$E$226</f>
        <v>2250366.1355621563</v>
      </c>
      <c r="H11" s="142">
        <f>+'St 1.3'!$E$19+'St 1.3'!$E$32+'St 1.3'!$E$45+'St 1.3'!$E$58+'St 1.3'!$E$72+'St 1.3'!$E$96+'St 1.3'!$E$109</f>
        <v>63326.427573935332</v>
      </c>
      <c r="I11" s="142">
        <f>+'St 1.3'!$E$136+'St 1.3'!$E$149+'St 1.3'!$E$162+'St 1.3'!$E$175+'St 1.3'!$E$189+'St 1.3'!$E$213+'St 1.3'!$E$226</f>
        <v>1109240.2932167575</v>
      </c>
      <c r="J11" s="142">
        <f>+'St 3'!$E$19+'St 3'!$E$32+'St 3'!$E$45+'St 3'!$E$58+'St 3'!$E$72+'St 3'!$E$96+'St 3'!$E$109</f>
        <v>30479.272763900612</v>
      </c>
      <c r="K11" s="142">
        <f>+'St 3'!$E$136+'St 3'!$E$149+'St 3'!$E$162+'St 3'!$E$175+'St 3'!$E$189+'St 3'!$E$213+'St 3'!$E$226</f>
        <v>2475.7321499999998</v>
      </c>
      <c r="L11" s="142">
        <f>+'St 2.1'!$E$19+'St 2.1'!$E$32+'St 2.1'!$E$45+'St 2.1'!$E$58+'St 2.1'!$E$72+'St 2.1'!$E$96+'St 2.1'!$E$109</f>
        <v>152318.00799145197</v>
      </c>
      <c r="M11" s="142">
        <f>+'St 2.1'!$E$136+'St 2.1'!$E$149+'St 2.1'!$E$162+'St 2.1'!$E$175+'St 2.1'!$E$189+'St 2.1'!$E$213+'St 2.1'!$E$226</f>
        <v>321087.38693030889</v>
      </c>
      <c r="N11" s="142">
        <f>+'St 2.2'!$E$19+'St 2.2'!$E$32+'St 2.2'!$E$45+'St 2.2'!$E$58+'St 2.2'!$E$72+'St 2.2'!$E$96+'St 2.2'!$E$109</f>
        <v>6450869.2536807591</v>
      </c>
      <c r="O11" s="142">
        <f>+'St 2.2'!$E$136+'St 2.2'!$E$149+'St 2.2'!$E$162+'St 2.2'!$E$175+'St 2.2'!$E$189+'St 2.2'!$E$213+'St 2.2'!$E$226</f>
        <v>7551538.2446523979</v>
      </c>
      <c r="P11" s="142">
        <f>+'St 4'!$E$19+'St 4'!$E$32+'St 4'!$E$45+'St 4'!$E$58+'St 4'!$E$72+'St 4'!$E$96+'St 4'!$E$109</f>
        <v>0</v>
      </c>
      <c r="Q11" s="142">
        <f>+'St 4'!$E$136+'St 4'!$E$149+'St 4'!$E$162+'St 4'!$E$175+'St 4'!$E$189+'St 4'!$E$213+'St 4'!$E$226</f>
        <v>483206.57305656781</v>
      </c>
      <c r="R11" s="142">
        <f>+'St 5'!$E$19+'St 5'!$E$32+'St 5'!$E$45+'St 5'!$E$58+'St 5'!$E$72+'St 5'!$E$96+'St 5'!$E$109</f>
        <v>698164.50269944593</v>
      </c>
      <c r="S11" s="142">
        <f>+'St 5'!$E$136+'St 5'!$E$149+'St 5'!$E$162+'St 5'!$E$175+'St 5'!$E$189+'St 5'!$E$213+'St 5'!$E$226</f>
        <v>3372956.292814543</v>
      </c>
      <c r="T11" s="142">
        <f t="shared" si="0"/>
        <v>8445075.2736165114</v>
      </c>
      <c r="U11" s="142">
        <f t="shared" si="0"/>
        <v>15091670.658382731</v>
      </c>
    </row>
    <row r="12" spans="1:21">
      <c r="B12" s="28" t="s">
        <v>76</v>
      </c>
      <c r="C12" s="28" t="s">
        <v>48</v>
      </c>
      <c r="D12" s="142">
        <f>+'St 1.1'!$E$20+'St 1.1'!$E$33+'St 1.1'!$E$46+'St 1.1'!$E$59+'St 1.1'!$E$73+'St 1.1'!$E$97+'St 1.1'!$E$110+'St 1.1'!$E$113+'St 1.1'!$E$114+'St 1.1'!$E$6</f>
        <v>4.3758052736819764E-11</v>
      </c>
      <c r="E12" s="142">
        <f>+'St 1.1'!$E$137+'St 1.1'!$E$150+'St 1.1'!$E$163+'St 1.1'!$E$176+'St 1.1'!$E$190+'St 1.1'!$E$214+'St 1.1'!$E$227+'St 1.1'!$E$230+'St 1.1'!$E$231+'St 1.1'!$E$123</f>
        <v>141383.0698</v>
      </c>
      <c r="F12" s="142">
        <f>+'St 1.2'!$E$20+'St 1.2'!$E$33+'St 1.2'!$E$46+'St 1.2'!$E$59+'St 1.2'!$E$73+'St 1.2'!$E$97+'St 1.2'!$E$110+'St 1.2'!$E$6+'St 1.2'!$E$113+'St 1.2'!$E$114</f>
        <v>255876.21040476343</v>
      </c>
      <c r="G12" s="142">
        <f>+'St 1.2'!$E$137+'St 1.2'!$E$150+'St 1.2'!$E$163+'St 1.2'!$E$176+'St 1.2'!$E$190+'St 1.2'!$E$214+'St 1.2'!$E$227+'St 1.2'!$E$123+'St 1.2'!$E$230+'St 1.2'!$E$231</f>
        <v>256004.09489315824</v>
      </c>
      <c r="H12" s="142">
        <f>+'St 1.3'!$E$20+'St 1.3'!$E$33+'St 1.3'!$E$46+'St 1.3'!$E$59+'St 1.3'!$E$73+'St 1.3'!$E$97+'St 1.3'!$E$110+'St 1.3'!$E$6+'St 1.3'!$E$113+'St 1.3'!$E$114</f>
        <v>28365.679716708753</v>
      </c>
      <c r="I12" s="142">
        <f>+'St 1.3'!$E$137+'St 1.3'!$E$150+'St 1.3'!$E$163+'St 1.3'!$E$176+'St 1.3'!$E$190+'St 1.3'!$E$214+'St 1.3'!$E$227+'St 1.3'!$E$123+'St 1.3'!$E$230+'St 1.3'!$E$231</f>
        <v>85122.359462776512</v>
      </c>
      <c r="J12" s="142">
        <f>+'St 3'!$E$20+'St 3'!$E$33+'St 3'!$E$46+'St 3'!$E$59+'St 3'!$E$73+'St 3'!$E$97+'St 3'!$E$110+'St 3'!$E$6+'St 3'!$E$113+'St 3'!$E$114</f>
        <v>32439</v>
      </c>
      <c r="K12" s="142">
        <f>+'St 3'!$E$137+'St 3'!$E$150+'St 3'!$E$163+'St 3'!$E$176+'St 3'!$E$190+'St 3'!$E$214+'St 3'!$E$227+'St 3'!$E$123+'St 3'!$E$230+'St 3'!$E$231</f>
        <v>36049.230000000774</v>
      </c>
      <c r="L12" s="142">
        <f>+'St 2.1'!$E$20+'St 2.1'!$E$33+'St 2.1'!$E$46+'St 2.1'!$E$59+'St 2.1'!$E$73+'St 2.1'!$E$97+'St 2.1'!$E$110+'St 2.1'!$E$6+'St 2.1'!$E$113+'St 2.1'!$E$114</f>
        <v>2363.0381685869334</v>
      </c>
      <c r="M12" s="142">
        <f>+'St 2.1'!$E$137+'St 2.1'!$E$150+'St 2.1'!$E$163+'St 2.1'!$E$176+'St 2.1'!$E$190+'St 2.1'!$E$214+'St 2.1'!$E$227+'St 2.1'!$E$230+'St 2.1'!$E$231+'St 2.1'!$E$123</f>
        <v>85.488377999999997</v>
      </c>
      <c r="N12" s="142">
        <f>+'St 2.2'!$E$20+'St 2.2'!$E$33+'St 2.2'!$E$46+'St 2.2'!$E$59+'St 2.2'!$E$73+'St 2.2'!$E$97+'St 2.2'!$E$110+'St 2.2'!$E$6+'St 2.2'!$E$113+'St 2.2'!$E$114</f>
        <v>2482521.9922826202</v>
      </c>
      <c r="O12" s="142">
        <f>+'St 2.2'!$E$137+'St 2.2'!$E$150+'St 2.2'!$E$163+'St 2.2'!$E$176+'St 2.2'!$E$190+'St 2.2'!$E$214+'St 2.2'!$E$227+'St 2.2'!$E$230+'St 2.2'!$E$231+'St 2.2'!$E$123</f>
        <v>1362316.2710076801</v>
      </c>
      <c r="P12" s="142">
        <f>+'St 4'!$E$20+'St 4'!$E$33+'St 4'!$E$46+'St 4'!$E$59+'St 4'!$E$73+'St 4'!$E$97+'St 4'!$E$110+'St 4'!$E$113+'St 4'!$E$114+'St 4'!$E$6</f>
        <v>0</v>
      </c>
      <c r="Q12" s="142">
        <f>+'St 4'!$E$137+'St 4'!$E$163+'St 4'!$E$176+'St 4'!$E$190+'St 4'!$E$214+'St 4'!$E$227+'St 4'!$E$123+'St 4'!$E$230+'St 4'!$E$231</f>
        <v>-7.2759576141834259E-10</v>
      </c>
      <c r="R12" s="142">
        <f>+'St 5'!$E$20+'St 5'!$E$33+'St 5'!$E$46+'St 5'!$E$59+'St 5'!$E$73+'St 5'!$E$97+'St 5'!$E$110+'St 5'!$E$113+'St 5'!$E$114+'St 5'!$E$6</f>
        <v>36049.230000000003</v>
      </c>
      <c r="S12" s="142">
        <f>+'St 5'!$E$137+'St 5'!$E$150+'St 5'!$E$163+'St 5'!$E$176+'St 5'!$E$190+'St 5'!$E$214+'St 5'!$E$227+'St 5'!$E$230+'St 5'!$E$231+'St 5'!$E$123+'St 5'!$E$193+'St 5'!$E$196</f>
        <v>32439</v>
      </c>
      <c r="T12" s="142">
        <f t="shared" si="0"/>
        <v>2837615.1505726795</v>
      </c>
      <c r="U12" s="142">
        <f t="shared" si="0"/>
        <v>1913399.5135416149</v>
      </c>
    </row>
    <row r="13" spans="1:21">
      <c r="B13" s="28" t="s">
        <v>77</v>
      </c>
      <c r="C13" s="28" t="s">
        <v>325</v>
      </c>
      <c r="D13" s="142">
        <f>+'St 1.1'!$E$21+'St 1.1'!$E$34+'St 1.1'!$E$47+'St 1.1'!$E$60+'St 1.1'!$E$74+'St 1.1'!$E$98+'St 1.1'!$E$111</f>
        <v>1110507.3941266444</v>
      </c>
      <c r="E13" s="142">
        <f>+'St 1.1'!$E$138+'St 1.1'!$E$151+'St 1.1'!$E$164+'St 1.1'!$E$177+'St 1.1'!$E$191+'St 1.1'!$E$215+'St 1.1'!$E$228</f>
        <v>0</v>
      </c>
      <c r="F13" s="142">
        <f>+'St 1.2'!$E$21+'St 1.2'!$E$34+'St 1.2'!$E$47+'St 1.2'!$E$60+'St 1.2'!$E$74+'St 1.2'!$E$98+'St 1.2'!$E$111</f>
        <v>4786984.135997788</v>
      </c>
      <c r="G13" s="142">
        <f>+'St 1.2'!$E$138+'St 1.2'!$E$151+'St 1.2'!$E$164+'St 1.2'!$E$177+'St 1.2'!$E$191+'St 1.2'!$E$215+'St 1.2'!$E$228</f>
        <v>3188113.2857902218</v>
      </c>
      <c r="H13" s="142">
        <f>+'St 1.3'!$E$21+'St 1.3'!$E$34+'St 1.3'!$E$47+'St 1.3'!$E$60+'St 1.3'!$E$74+'St 1.3'!$E$98+'St 1.3'!$E$111</f>
        <v>103936.2499274744</v>
      </c>
      <c r="I13" s="142">
        <f>+'St 1.3'!$E$138+'St 1.3'!$E$151+'St 1.3'!$E$164+'St 1.3'!$E$177+'St 1.3'!$E$191+'St 1.3'!$E$215+'St 1.3'!$E$228</f>
        <v>196237.11606557682</v>
      </c>
      <c r="J13" s="142">
        <f>+'St 3'!$E$21+'St 3'!$E$34+'St 3'!$E$47+'St 3'!$E$60+'St 3'!$E$74+'St 3'!$E$98+'St 3'!$E$111</f>
        <v>935646.63512258953</v>
      </c>
      <c r="K13" s="142">
        <f>+'St 3'!$E$138+'St 3'!$E$151+'St 3'!$E$164+'St 3'!$E$177+'St 3'!$E$191+'St 3'!$E$215+'St 3'!$E$228</f>
        <v>780.41060000000004</v>
      </c>
      <c r="L13" s="142">
        <f>+'St 2.1'!$E$21+'St 2.1'!$E$34+'St 2.1'!$E$47+'St 2.1'!$E$60+'St 2.1'!$E$74+'St 2.1'!$E$98+'St 2.1'!$E$111</f>
        <v>3628.7047240938082</v>
      </c>
      <c r="M13" s="142">
        <f>+'St 2.1'!$E$138+'St 2.1'!$E$151+'St 2.1'!$E$164+'St 2.1'!$E$177+'St 2.1'!$E$191+'St 2.1'!$E$215+'St 2.1'!$E$228</f>
        <v>9.4536455062864118</v>
      </c>
      <c r="N13" s="142">
        <f>+'St 2.2'!$E$21+'St 2.2'!$E$34+'St 2.2'!$E$47+'St 2.2'!$E$60+'St 2.2'!$E$74+'St 2.2'!$E$98+'St 2.2'!$E$111</f>
        <v>477316.90778089332</v>
      </c>
      <c r="O13" s="142">
        <f>+'St 2.2'!$E$138+'St 2.2'!$E$151+'St 2.2'!$E$164+'St 2.2'!$E$177+'St 2.2'!$E$191+'St 2.2'!$E$215+'St 2.2'!$E$228</f>
        <v>0</v>
      </c>
      <c r="P13" s="142">
        <f>+'St 4'!$E$21+'St 4'!$E$34+'St 4'!$E$47+'St 4'!$E$60+'St 4'!$E$74+'St 4'!$E$98+'St 4'!$E$111</f>
        <v>0</v>
      </c>
      <c r="Q13" s="142">
        <f>+'St 4'!$E$138+'St 4'!$E$164+'St 4'!$E$177+'St 4'!$E$191+'St 4'!$E$215+'St 4'!$E$228</f>
        <v>0</v>
      </c>
      <c r="R13" s="142">
        <f>+'St 5'!$E$21+'St 5'!$E$34+'St 5'!$E$47+'St 5'!$E$60+'St 5'!$E$74+'St 5'!$E$98+'St 5'!$E$111</f>
        <v>0</v>
      </c>
      <c r="S13" s="142">
        <f>+'St 5'!$E$138+'St 5'!$E$151+'St 5'!$E$164+'St 5'!$E$177+'St 5'!$E$191+'St 5'!$E$215+'St 5'!$E$228</f>
        <v>0</v>
      </c>
      <c r="T13" s="142">
        <f t="shared" si="0"/>
        <v>7418020.0276794834</v>
      </c>
      <c r="U13" s="142">
        <f t="shared" si="0"/>
        <v>3385140.2661013049</v>
      </c>
    </row>
    <row r="14" spans="1:21">
      <c r="B14" s="28" t="s">
        <v>81</v>
      </c>
      <c r="C14" s="28" t="s">
        <v>101</v>
      </c>
      <c r="D14" s="142">
        <f>+'St 1.1'!$E$22+'St 1.1'!$E$35+'St 1.1'!$E$48+'St 1.1'!$E$61+'St 1.1'!$E$75+'St 1.1'!$E$99+'St 1.1'!$E$112</f>
        <v>0</v>
      </c>
      <c r="E14" s="142">
        <f>+'St 1.1'!$E$139+'St 1.1'!$E$152+'St 1.1'!$E$165+'St 1.1'!$E$178+'St 1.1'!$E$192+'St 1.1'!$E$216+'St 1.1'!$E$229</f>
        <v>1418338.8269999998</v>
      </c>
      <c r="F14" s="142">
        <f>+'St 1.2'!$E$22+'St 1.2'!$E$35+'St 1.2'!$E$48+'St 1.2'!$E$61+'St 1.2'!$E$75+'St 1.2'!$E$99+'St 1.2'!$E$112</f>
        <v>1251869.9577905054</v>
      </c>
      <c r="G14" s="142">
        <f>+'St 1.2'!$E$139+'St 1.2'!$E$152+'St 1.2'!$E$165+'St 1.2'!$E$178+'St 1.2'!$E$192+'St 1.2'!$E$216+'St 1.2'!$E$229</f>
        <v>861145.6553219076</v>
      </c>
      <c r="H14" s="142">
        <f>+'St 1.3'!$E$22+'St 1.3'!$E$35+'St 1.3'!$E$48+'St 1.3'!$E$61+'St 1.3'!$E$75+'St 1.3'!$E$99+'St 1.3'!$E$112</f>
        <v>207459.80732677868</v>
      </c>
      <c r="I14" s="142">
        <f>+'St 1.3'!$E$139+'St 1.3'!$E$152+'St 1.3'!$E$165+'St 1.3'!$E$178+'St 1.3'!$E$192+'St 1.3'!$E$216+'St 1.3'!$E$229</f>
        <v>78751.436761131496</v>
      </c>
      <c r="J14" s="142">
        <f>+'St 3'!$E$22+'St 3'!$E$35+'St 3'!$E$48+'St 3'!$E$61+'St 3'!$E$75+'St 3'!$E$99+'St 3'!$E$112</f>
        <v>454294.9708992769</v>
      </c>
      <c r="K14" s="142">
        <f>+'St 3'!$E$139+'St 3'!$E$152+'St 3'!$E$165+'St 3'!$E$178+'St 3'!$E$192+'St 3'!$E$216+'St 3'!$E$229</f>
        <v>70070.66810000001</v>
      </c>
      <c r="L14" s="142">
        <f>+'St 2.1'!$E$22+'St 2.1'!$E$35+'St 2.1'!$E$48+'St 2.1'!$E$61+'St 2.1'!$E$75+'St 2.1'!$E$99+'St 2.1'!$E$112</f>
        <v>176222.2918835124</v>
      </c>
      <c r="M14" s="142">
        <f>+'St 2.1'!$E$139+'St 2.1'!$E$152+'St 2.1'!$E$165+'St 2.1'!$E$178+'St 2.1'!$E$192+'St 2.1'!$E$216+'St 2.1'!$E$229</f>
        <v>0</v>
      </c>
      <c r="N14" s="142">
        <f>+'St 2.2'!$E$22+'St 2.2'!$E$35+'St 2.2'!$E$48+'St 2.2'!$E$61+'St 2.2'!$E$75+'St 2.2'!$E$99+'St 2.2'!$E$112</f>
        <v>1831105.5326260494</v>
      </c>
      <c r="O14" s="142">
        <f>+'St 2.2'!$E$139+'St 2.2'!$E$152+'St 2.2'!$E$165+'St 2.2'!$E$178+'St 2.2'!$E$192+'St 2.2'!$E$216+'St 2.2'!$E$229</f>
        <v>698164.50269944593</v>
      </c>
      <c r="P14" s="142">
        <f>+'St 4'!$E$22+'St 4'!$E$35+'St 4'!$E$48+'St 4'!$E$61+'St 4'!$E$75+'St 4'!$E$99+'St 4'!$E$112</f>
        <v>0</v>
      </c>
      <c r="Q14" s="142">
        <f>+'St 4'!$E$139+'St 4'!$E$165+'St 4'!$E$178+'St 4'!$E$192+'St 4'!$E$216+'St 4'!$E$229</f>
        <v>0</v>
      </c>
      <c r="R14" s="142">
        <f>+'St 5'!$E$22+'St 5'!$E$35+'St 5'!$E$48+'St 5'!$E$61+'St 5'!$E$75+'St 5'!$E$99+'St 5'!$E$112</f>
        <v>0</v>
      </c>
      <c r="S14" s="142">
        <f>+'St 5'!$E$139+'St 5'!$E$152+'St 5'!$E$165+'St 5'!$E$178+'St 5'!$E$192+'St 5'!$E$216+'St 5'!$E$229</f>
        <v>0</v>
      </c>
      <c r="T14" s="142">
        <f t="shared" si="0"/>
        <v>3920952.5605261228</v>
      </c>
      <c r="U14" s="142">
        <f t="shared" si="0"/>
        <v>3126471.0898824846</v>
      </c>
    </row>
    <row r="15" spans="1:21">
      <c r="B15" s="28" t="s">
        <v>82</v>
      </c>
      <c r="C15" s="28" t="s">
        <v>78</v>
      </c>
      <c r="D15" s="147">
        <f t="shared" ref="D15:S15" si="1">+D6+D7+D8+D9+D10+D11+D12+D13+D14</f>
        <v>1673467.2031826598</v>
      </c>
      <c r="E15" s="147">
        <f t="shared" si="1"/>
        <v>2323407.6154999998</v>
      </c>
      <c r="F15" s="147">
        <f t="shared" si="1"/>
        <v>10585129.273630979</v>
      </c>
      <c r="G15" s="147">
        <f t="shared" si="1"/>
        <v>11454222.339154836</v>
      </c>
      <c r="H15" s="147">
        <f t="shared" si="1"/>
        <v>4972421.6475417456</v>
      </c>
      <c r="I15" s="147">
        <f t="shared" si="1"/>
        <v>6024347.8041589214</v>
      </c>
      <c r="J15" s="147">
        <f t="shared" si="1"/>
        <v>7381962.4761578459</v>
      </c>
      <c r="K15" s="147">
        <f t="shared" si="1"/>
        <v>2484695.078361745</v>
      </c>
      <c r="L15" s="147">
        <f t="shared" si="1"/>
        <v>1210656.6587933367</v>
      </c>
      <c r="M15" s="147">
        <f t="shared" si="1"/>
        <v>913913.27323790942</v>
      </c>
      <c r="N15" s="147">
        <f t="shared" si="1"/>
        <v>14925150.226145972</v>
      </c>
      <c r="O15" s="147">
        <f t="shared" si="1"/>
        <v>11638902.724113679</v>
      </c>
      <c r="P15" s="147">
        <f t="shared" si="1"/>
        <v>3393177.4038894242</v>
      </c>
      <c r="Q15" s="147">
        <f t="shared" si="1"/>
        <v>10757200.92842173</v>
      </c>
      <c r="R15" s="147">
        <f t="shared" si="1"/>
        <v>2295468.4964124463</v>
      </c>
      <c r="S15" s="147">
        <f t="shared" si="1"/>
        <v>4210177.3314533029</v>
      </c>
      <c r="T15" s="147">
        <f>+SUM(T6:T14)</f>
        <v>46437433.385754406</v>
      </c>
      <c r="U15" s="147">
        <f>+SUM(U6:U14)</f>
        <v>49806867.094402127</v>
      </c>
    </row>
    <row r="16" spans="1:21" ht="15.5"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2:21">
      <c r="O17" s="15"/>
    </row>
    <row r="18" spans="2:21">
      <c r="B18" s="345" t="s">
        <v>245</v>
      </c>
      <c r="C18" s="345"/>
      <c r="D18" s="345"/>
      <c r="E18" s="345"/>
      <c r="F18" s="345"/>
      <c r="G18" s="345"/>
      <c r="H18" s="345"/>
      <c r="I18" s="345"/>
      <c r="J18" s="345"/>
      <c r="K18" s="345"/>
      <c r="L18" s="345"/>
      <c r="M18" s="345"/>
      <c r="N18" s="345"/>
      <c r="O18" s="345"/>
      <c r="P18" s="345"/>
      <c r="Q18" s="345"/>
      <c r="R18" s="345"/>
      <c r="S18" s="345"/>
      <c r="T18" s="345"/>
      <c r="U18" s="345"/>
    </row>
    <row r="19" spans="2:21"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7" t="s">
        <v>318</v>
      </c>
    </row>
    <row r="20" spans="2:21" ht="58.5" customHeight="1">
      <c r="B20" s="200"/>
      <c r="C20" s="258" t="s">
        <v>74</v>
      </c>
      <c r="D20" s="347" t="s">
        <v>41</v>
      </c>
      <c r="E20" s="347"/>
      <c r="F20" s="347" t="s">
        <v>42</v>
      </c>
      <c r="G20" s="347"/>
      <c r="H20" s="347" t="s">
        <v>43</v>
      </c>
      <c r="I20" s="347"/>
      <c r="J20" s="347" t="s">
        <v>44</v>
      </c>
      <c r="K20" s="347"/>
      <c r="L20" s="347" t="s">
        <v>317</v>
      </c>
      <c r="M20" s="347"/>
      <c r="N20" s="347" t="s">
        <v>108</v>
      </c>
      <c r="O20" s="347"/>
      <c r="P20" s="347" t="s">
        <v>325</v>
      </c>
      <c r="Q20" s="347"/>
      <c r="R20" s="347" t="s">
        <v>101</v>
      </c>
      <c r="S20" s="347"/>
      <c r="T20" s="347" t="s">
        <v>78</v>
      </c>
      <c r="U20" s="347"/>
    </row>
    <row r="21" spans="2:21">
      <c r="B21" s="200"/>
      <c r="C21" s="257"/>
      <c r="D21" s="201" t="s">
        <v>79</v>
      </c>
      <c r="E21" s="201" t="s">
        <v>80</v>
      </c>
      <c r="F21" s="201" t="s">
        <v>79</v>
      </c>
      <c r="G21" s="201" t="s">
        <v>80</v>
      </c>
      <c r="H21" s="201" t="s">
        <v>79</v>
      </c>
      <c r="I21" s="201" t="s">
        <v>80</v>
      </c>
      <c r="J21" s="201" t="s">
        <v>79</v>
      </c>
      <c r="K21" s="201" t="s">
        <v>80</v>
      </c>
      <c r="L21" s="201" t="s">
        <v>79</v>
      </c>
      <c r="M21" s="201" t="s">
        <v>80</v>
      </c>
      <c r="N21" s="201" t="s">
        <v>79</v>
      </c>
      <c r="O21" s="201" t="s">
        <v>80</v>
      </c>
      <c r="P21" s="201" t="s">
        <v>79</v>
      </c>
      <c r="Q21" s="201" t="s">
        <v>80</v>
      </c>
      <c r="R21" s="201" t="s">
        <v>79</v>
      </c>
      <c r="S21" s="201" t="s">
        <v>80</v>
      </c>
      <c r="T21" s="201" t="s">
        <v>79</v>
      </c>
      <c r="U21" s="201" t="s">
        <v>80</v>
      </c>
    </row>
    <row r="22" spans="2:21">
      <c r="B22" s="28" t="s">
        <v>56</v>
      </c>
      <c r="C22" s="28" t="s">
        <v>41</v>
      </c>
      <c r="D22" s="142">
        <f>+'St 1.1'!$O$12+'St 1.1'!$O$25+'St 1.1'!$O$38+'St 1.1'!$O$51+'St 1.1'!$O$65+'St 1.1'!$O$89+'St 1.1'!$O$102</f>
        <v>-3.3939999999999997</v>
      </c>
      <c r="E22" s="142">
        <f>+'St 1.1'!$O$129+'St 1.1'!$O$142+'St 1.1'!$O$155+'St 1.1'!$O$168+'St 1.1'!$O$182+'St 1.1'!$O$206+'St 1.1'!$O$219</f>
        <v>11.243199999999964</v>
      </c>
      <c r="F22" s="142">
        <f>+'St 1.2'!$O$12+'St 1.2'!$O$25+'St 1.2'!$O$38+'St 1.2'!$O$51+'St 1.2'!$O$65+'St 1.2'!$O$89+'St 1.2'!$O$102</f>
        <v>32850.347965420064</v>
      </c>
      <c r="G22" s="142">
        <f>+'St 1.2'!$O$129+'St 1.2'!$O$142+'St 1.2'!$O$155+'St 1.2'!$O$168+'St 1.2'!$O$182+'St 1.2'!$O$206+'St 1.2'!$O$219</f>
        <v>-1491.0505152326864</v>
      </c>
      <c r="H22" s="142">
        <f>+'St 1.3'!$O$12+'St 1.3'!$O$25+'St 1.3'!$O$38+'St 1.3'!$O$51+'St 1.3'!$O$65+'St 1.3'!$O$89+'St 1.3'!$O$102</f>
        <v>520.21830952203243</v>
      </c>
      <c r="I22" s="142">
        <f>+'St 1.3'!$O$129+'St 1.3'!$O$142+'St 1.3'!$O$155+'St 1.3'!$O$168+'St 1.3'!$O$182+'St 1.3'!$O$206+'St 1.3'!$O$219</f>
        <v>2458.9061637936511</v>
      </c>
      <c r="J22" s="142">
        <f>+'St 3'!$O$12+'St 3'!$O$25+'St 3'!$O$38+'St 3'!$O$51+'St 3'!$O$65+'St 3'!$O$89+'St 3'!$O$102</f>
        <v>173948.8019220524</v>
      </c>
      <c r="K22" s="142">
        <f>+'St 3'!$O$129+'St 3'!$O$142+'St 3'!$O$155+'St 3'!$O$168+'St 3'!$O$182+'St 3'!$O$206+'St 3'!$O$219</f>
        <v>32807.464900000006</v>
      </c>
      <c r="L22" s="142">
        <f>+'St 2.1'!$O$12+'St 2.1'!$O$25+'St 2.1'!$O$38+'St 2.1'!$O$51+'St 2.1'!$O$65+'St 2.1'!$O$89+'St 2.1'!$O$102</f>
        <v>0</v>
      </c>
      <c r="M22" s="142">
        <f>+'St 2.1'!$O$129+'St 2.1'!$O$142+'St 2.1'!$O$155+'St 2.1'!$O$168+'St 2.1'!$O$182+'St 2.1'!$O$206+'St 2.1'!$O$219</f>
        <v>0.68764976516127518</v>
      </c>
      <c r="N22" s="142">
        <f>+'St 2.2'!$O$12+'St 2.2'!$O$25+'St 2.2'!$O$38+'St 2.2'!$O$51+'St 2.2'!$O$65+'St 2.2'!$O$89+'St 2.2'!$O$102</f>
        <v>0</v>
      </c>
      <c r="O22" s="142">
        <f>+'St 2.2'!$O$129+'St 2.2'!$O$142+'St 2.2'!$O$155+'St 2.2'!$O$168+'St 2.2'!$O$182+'St 2.2'!$O$206+'St 2.2'!$O$219</f>
        <v>7051.7780601647673</v>
      </c>
      <c r="P22" s="142">
        <f>+'St 4'!$O$12+'St 4'!$O$25+'St 4'!$O$38+'St 4'!$O$51+'St 4'!$O$65+'St 4'!$O$89+'St 4'!$O$102</f>
        <v>0</v>
      </c>
      <c r="Q22" s="142">
        <f>+'St 4'!$O$129+'St 4'!$O$142+'St 4'!$O$155+'St 4'!$O$168+'St 4'!$O$182+'St 4'!$O$206+'St 4'!$O$219</f>
        <v>115365.20266164295</v>
      </c>
      <c r="R22" s="142">
        <f>+'St 5'!$O$12+'St 5'!$O$25+'St 5'!$O$38+'St 5'!$O$51+'St 5'!$O$65+'St 5'!$O$89+'St 5'!$O$102</f>
        <v>20702.353991786298</v>
      </c>
      <c r="S22" s="142">
        <f>+'St 5'!$O$129+'St 5'!$O$142+'St 5'!$O$155+'St 5'!$O$168+'St 5'!$O$182+'St 5'!$O$206+'St 5'!$O$219</f>
        <v>2611.2731696000028</v>
      </c>
      <c r="T22" s="142">
        <f>+D22+F22+H22+J22+L22+N22+P22+R22</f>
        <v>228018.32818878081</v>
      </c>
      <c r="U22" s="142">
        <f>+E22+G22+I22+K22+M22+O22+Q22+S22</f>
        <v>158815.50528973385</v>
      </c>
    </row>
    <row r="23" spans="2:21">
      <c r="B23" s="28" t="s">
        <v>59</v>
      </c>
      <c r="C23" s="28" t="s">
        <v>42</v>
      </c>
      <c r="D23" s="142">
        <f>+'St 1.1'!$O$13+'St 1.1'!$O$26+'St 1.1'!$O$39+'St 1.1'!$O$52+'St 1.1'!$O$66+'St 1.1'!$O$90+'St 1.1'!$O$103</f>
        <v>-563.16451172967481</v>
      </c>
      <c r="E23" s="142">
        <f>+'St 1.1'!$O$130+'St 1.1'!$O$143+'St 1.1'!$O$156+'St 1.1'!$O$169+'St 1.1'!$O$183+'St 1.1'!$O$207+'St 1.1'!$O$220</f>
        <v>35540.31</v>
      </c>
      <c r="F23" s="142">
        <f>+'St 1.2'!$O$13+'St 1.2'!$O$26+'St 1.2'!$O$39+'St 1.2'!$O$52+'St 1.2'!$O$66+'St 1.2'!$O$90+'St 1.2'!$O$103</f>
        <v>62528.32232122292</v>
      </c>
      <c r="G23" s="142">
        <f>+'St 1.2'!$O$130+'St 1.2'!$O$143+'St 1.2'!$O$156+'St 1.2'!$O$169+'St 1.2'!$O$183+'St 1.2'!$O$207+'St 1.2'!$O$220</f>
        <v>75607.393021545722</v>
      </c>
      <c r="H23" s="142">
        <f>+'St 1.3'!$O$13+'St 1.3'!$O$26+'St 1.3'!$O$39+'St 1.3'!$O$52+'St 1.3'!$O$66+'St 1.3'!$O$90+'St 1.3'!$O$103</f>
        <v>43416.707955993537</v>
      </c>
      <c r="I23" s="142">
        <f>+'St 1.3'!$O$130+'St 1.3'!$O$143+'St 1.3'!$O$156+'St 1.3'!$O$169+'St 1.3'!$O$183+'St 1.3'!$O$207+'St 1.3'!$O$220</f>
        <v>11359.159964949215</v>
      </c>
      <c r="J23" s="142">
        <f>+'St 3'!$O$13+'St 3'!$O$26+'St 3'!$O$39+'St 3'!$O$52+'St 3'!$O$66+'St 3'!$O$90+'St 3'!$O$103</f>
        <v>24549.159053743992</v>
      </c>
      <c r="K23" s="142">
        <f>+'St 3'!$O$130+'St 3'!$O$143+'St 3'!$O$156+'St 3'!$O$169+'St 3'!$O$183+'St 3'!$O$207+'St 3'!$O$220</f>
        <v>117817.90370526137</v>
      </c>
      <c r="L23" s="142">
        <f>+'St 2.1'!$O$13+'St 2.1'!$O$26+'St 2.1'!$O$39+'St 2.1'!$O$52+'St 2.1'!$O$66+'St 2.1'!$O$90+'St 2.1'!$O$103</f>
        <v>24874.134713167645</v>
      </c>
      <c r="M23" s="142">
        <f>+'St 2.1'!$O$130+'St 2.1'!$O$143+'St 2.1'!$O$156+'St 2.1'!$O$169+'St 2.1'!$O$183+'St 2.1'!$O$207+'St 2.1'!$O$220</f>
        <v>-15783.194142965465</v>
      </c>
      <c r="N23" s="142">
        <f>+'St 2.2'!$O$13+'St 2.2'!$O$26+'St 2.2'!$O$39+'St 2.2'!$O$52+'St 2.2'!$O$66+'St 2.2'!$O$90+'St 2.2'!$O$103</f>
        <v>102921.04788552561</v>
      </c>
      <c r="O23" s="142">
        <f>+'St 2.2'!$O$130+'St 2.2'!$O$143+'St 2.2'!$O$156+'St 2.2'!$O$169+'St 2.2'!$O$183+'St 2.2'!$O$207+'St 2.2'!$O$220</f>
        <v>-13051.454014328829</v>
      </c>
      <c r="P23" s="142">
        <f>+'St 4'!$O$13+'St 4'!$O$26+'St 4'!$O$39+'St 4'!$O$52+'St 4'!$O$66+'St 4'!$O$90+'St 4'!$O$103</f>
        <v>314715.5368187342</v>
      </c>
      <c r="Q23" s="142">
        <f>+'St 4'!$O$130+'St 4'!$O$143+'St 4'!$O$156+'St 4'!$O$169+'St 4'!$O$183+'St 4'!$O$207+'St 4'!$O$220</f>
        <v>576144.52244021813</v>
      </c>
      <c r="R23" s="142">
        <f>+'St 5'!$O$13+'St 5'!$O$26+'St 5'!$O$39+'St 5'!$O$52+'St 5'!$O$66+'St 5'!$O$90+'St 5'!$O$103</f>
        <v>7182.354265179174</v>
      </c>
      <c r="S23" s="142">
        <f>+'St 5'!$O$130+'St 5'!$O$143+'St 5'!$O$156+'St 5'!$O$169+'St 5'!$O$183+'St 5'!$O$207+'St 5'!$O$220</f>
        <v>94838.832979713741</v>
      </c>
      <c r="T23" s="142">
        <f t="shared" ref="T23:U30" si="2">+D23+F23+H23+J23+L23+N23+P23+R23</f>
        <v>579624.09850183735</v>
      </c>
      <c r="U23" s="142">
        <f t="shared" si="2"/>
        <v>882473.47395439399</v>
      </c>
    </row>
    <row r="24" spans="2:21">
      <c r="B24" s="28" t="s">
        <v>60</v>
      </c>
      <c r="C24" s="28" t="s">
        <v>43</v>
      </c>
      <c r="D24" s="142">
        <f>+'St 1.1'!$O$14+'St 1.1'!$O$27+'St 1.1'!$O$40+'St 1.1'!$O$53+'St 1.1'!$O$67+'St 1.1'!$O$91+'St 1.1'!$O$104+'St 1.1'!$O$76+'St 1.1'!$O$79</f>
        <v>6114.8267497475554</v>
      </c>
      <c r="E24" s="142">
        <f>+'St 1.1'!$O$131+'St 1.1'!$O$144+'St 1.1'!$O$157+'St 1.1'!$O$170+'St 1.1'!$O$184+'St 1.1'!$O$208+'St 1.1'!$O$221+'St 1.1'!$O$193+'St 1.1'!$O$196</f>
        <v>-792.52520000000004</v>
      </c>
      <c r="F24" s="142">
        <f>+'St 1.2'!$O$14+'St 1.2'!$O$27+'St 1.2'!$O$40+'St 1.2'!$O$53+'St 1.2'!$O$67+'St 1.2'!$O$91+'St 1.2'!$O$104+'St 1.2'!$O$76+'St 1.2'!$O$79</f>
        <v>182264.76976478234</v>
      </c>
      <c r="G24" s="142">
        <f>+'St 1.2'!$O$131+'St 1.2'!$O$144+'St 1.2'!$O$157+'St 1.2'!$O$170+'St 1.2'!$O$184+'St 1.2'!$O$208+'St 1.2'!$O$221+'St 1.2'!$O$193+'St 1.2'!$O$196</f>
        <v>56567.920309857655</v>
      </c>
      <c r="H24" s="142">
        <f>+'St 1.3'!$O$14+'St 1.3'!$O$27+'St 1.3'!$O$40+'St 1.3'!$O$53+'St 1.3'!$O$67+'St 1.3'!$O$91+'St 1.3'!$O$104+'St 1.3'!$O$76+'St 1.3'!$O$79</f>
        <v>303054.82993612473</v>
      </c>
      <c r="I24" s="142">
        <f>+'St 1.3'!$O$131+'St 1.3'!$O$144+'St 1.3'!$O$157+'St 1.3'!$O$170+'St 1.3'!$O$184+'St 1.3'!$O$208+'St 1.3'!$O$221+'St 1.3'!$O$193+'St 1.3'!$O$196</f>
        <v>224130.56588049716</v>
      </c>
      <c r="J24" s="142">
        <f>+'St 3'!$O$14+'St 3'!$O$27+'St 3'!$O$40+'St 3'!$O$53+'St 3'!$O$67+'St 3'!$O$91+'St 3'!$O$104+'St 3'!$O$76+'St 3'!$O$79</f>
        <v>339381.94346171664</v>
      </c>
      <c r="K24" s="142">
        <f>+'St 3'!$O$131+'St 3'!$O$144+'St 3'!$O$157+'St 3'!$O$170+'St 3'!$O$184+'St 3'!$O$208+'St 3'!$O$221+'St 3'!$O$193+'St 3'!$O$196</f>
        <v>5032.4098181248019</v>
      </c>
      <c r="L24" s="142">
        <f>+'St 2.1'!$O$14+'St 2.1'!$O$27+'St 2.1'!$O$40+'St 2.1'!$O$53+'St 2.1'!$O$67+'St 2.1'!$O$91+'St 2.1'!$O$104+'St 2.1'!$O$76+'St 2.1'!$O$79</f>
        <v>858.74989549971144</v>
      </c>
      <c r="M24" s="142">
        <f>+'St 2.1'!$O$131+'St 2.1'!$O$144+'St 2.1'!$O$157+'St 2.1'!$O$170+'St 2.1'!$O$184+'St 2.1'!$O$208+'St 2.1'!$O$221+'St 2.1'!$O$193+'St 2.1'!$O$196</f>
        <v>265.67728294677073</v>
      </c>
      <c r="N24" s="142">
        <f>+'St 2.2'!$O$14+'St 2.2'!$O$27+'St 2.2'!$O$40+'St 2.2'!$O$53+'St 2.2'!$O$67+'St 2.2'!$O$91+'St 2.2'!$O$104+'St 2.2'!$O$76+'St 2.2'!$O$79</f>
        <v>81027.200481920547</v>
      </c>
      <c r="O24" s="142">
        <f>+'St 2.2'!$O$131+'St 2.2'!$O$144+'St 2.2'!$O$157+'St 2.2'!$O$170+'St 2.2'!$O$184+'St 2.2'!$O$208+'St 2.2'!$O$221+'St 2.2'!$O$193+'St 2.2'!$O$196</f>
        <v>310381.91805538337</v>
      </c>
      <c r="P24" s="142">
        <f>+'St 4'!$O$14+'St 4'!$O$27+'St 4'!$O$40+'St 4'!$O$53+'St 4'!$O$67+'St 4'!$O$91+'St 4'!$O$104+'St 4'!$O$76+'St 4'!$O$79</f>
        <v>21669.868592661744</v>
      </c>
      <c r="Q24" s="142">
        <f>+'St 4'!$O$131+'St 4'!$O$144+'St 4'!$O$157+'St 4'!$O$170+'St 4'!$O$184+'St 4'!$O$208+'St 4'!$O$221+'St 4'!$O$193+'St 4'!$O$196</f>
        <v>378844.32350724138</v>
      </c>
      <c r="R24" s="142">
        <f>+'St 5'!$O$14+'St 5'!$O$27+'St 5'!$O$40+'St 5'!$O$53+'St 5'!$O$67+'St 5'!$O$91+'St 5'!$O$104+'St 5'!$O$76+'St 5'!$O$79</f>
        <v>0</v>
      </c>
      <c r="S24" s="142">
        <f>+'St 5'!$O$131+'St 5'!$O$144+'St 5'!$O$157+'St 5'!$O$170+'St 5'!$O$184+'St 5'!$O$208+'St 5'!$O$221+'St 5'!$O$193+'St 5'!$O$196</f>
        <v>0</v>
      </c>
      <c r="T24" s="142">
        <f t="shared" si="2"/>
        <v>934372.18888245313</v>
      </c>
      <c r="U24" s="142">
        <f t="shared" si="2"/>
        <v>974430.28965405119</v>
      </c>
    </row>
    <row r="25" spans="2:21">
      <c r="B25" s="28" t="s">
        <v>61</v>
      </c>
      <c r="C25" s="28" t="s">
        <v>44</v>
      </c>
      <c r="D25" s="142">
        <f>+'St 1.1'!$O$15+'St 1.1'!$O$28+'St 1.1'!$O$41+'St 1.1'!$O$54+'St 1.1'!$O$68+'St 1.1'!$O$92+'St 1.1'!$O$105</f>
        <v>32807.47570000001</v>
      </c>
      <c r="E25" s="142">
        <f>+'St 1.1'!$O$132+'St 1.1'!$O$145+'St 1.1'!$O$158+'St 1.1'!$O$171+'St 1.1'!$O$185+'St 1.1'!$O$209+'St 1.1'!$O$222</f>
        <v>125134.14148295175</v>
      </c>
      <c r="F25" s="142">
        <f>+'St 1.2'!$O$15+'St 1.2'!$O$28+'St 1.2'!$O$41+'St 1.2'!$O$54+'St 1.2'!$O$68+'St 1.2'!$O$92+'St 1.2'!$O$105</f>
        <v>102445.03598932724</v>
      </c>
      <c r="G25" s="142">
        <f>+'St 1.2'!$O$132+'St 1.2'!$O$145+'St 1.2'!$O$158+'St 1.2'!$O$171+'St 1.2'!$O$185+'St 1.2'!$O$209+'St 1.2'!$O$222</f>
        <v>242184.08064729843</v>
      </c>
      <c r="H25" s="142">
        <f>+'St 1.3'!$O$15+'St 1.3'!$O$28+'St 1.3'!$O$41+'St 1.3'!$O$54+'St 1.3'!$O$68+'St 1.3'!$O$92+'St 1.3'!$O$105</f>
        <v>10884.048257085344</v>
      </c>
      <c r="I25" s="142">
        <f>+'St 1.3'!$O$132+'St 1.3'!$O$145+'St 1.3'!$O$158+'St 1.3'!$O$171+'St 1.3'!$O$185+'St 1.3'!$O$209+'St 1.3'!$O$222</f>
        <v>201267.25890190699</v>
      </c>
      <c r="J25" s="142">
        <f>+'St 3'!$O$15+'St 3'!$O$28+'St 3'!$O$41+'St 3'!$O$54+'St 3'!$O$68+'St 3'!$O$92+'St 3'!$O$105</f>
        <v>66561.098617309937</v>
      </c>
      <c r="K25" s="142">
        <f>+'St 3'!$O$132+'St 3'!$O$145+'St 3'!$O$158+'St 3'!$O$171+'St 3'!$O$185+'St 3'!$O$209+'St 3'!$O$222</f>
        <v>76046.172617309945</v>
      </c>
      <c r="L25" s="142">
        <f>+'St 2.1'!$O$15+'St 2.1'!$O$28+'St 2.1'!$O$41+'St 2.1'!$O$54+'St 2.1'!$O$68+'St 2.1'!$O$92+'St 2.1'!$O$105</f>
        <v>356.54424073014616</v>
      </c>
      <c r="M25" s="142">
        <f>+'St 2.1'!$O$132+'St 2.1'!$O$145+'St 2.1'!$O$158+'St 2.1'!$O$171+'St 2.1'!$O$185+'St 2.1'!$O$209+'St 2.1'!$O$222</f>
        <v>562.17427560956139</v>
      </c>
      <c r="N25" s="142">
        <f>+'St 2.2'!$O$15+'St 2.2'!$O$28+'St 2.2'!$O$41+'St 2.2'!$O$54+'St 2.2'!$O$68+'St 2.2'!$O$92+'St 2.2'!$O$105</f>
        <v>724.29464999999959</v>
      </c>
      <c r="O25" s="142">
        <f>+'St 2.2'!$O$132+'St 2.2'!$O$145+'St 2.2'!$O$158+'St 2.2'!$O$171+'St 2.2'!$O$185+'St 2.2'!$O$209+'St 2.2'!$O$222</f>
        <v>4532.8238022399037</v>
      </c>
      <c r="P25" s="142">
        <f>+'St 4'!$O$15+'St 4'!$O$28+'St 4'!$O$41+'St 4'!$O$54+'St 4'!$O$68+'St 4'!$O$92+'St 4'!$O$105</f>
        <v>168.00000000000003</v>
      </c>
      <c r="Q25" s="142">
        <f>+'St 4'!$O$132+'St 4'!$O$145+'St 4'!$O$158+'St 4'!$O$171+'St 4'!$O$185+'St 4'!$O$209+'St 4'!$O$222</f>
        <v>-56277.639720338608</v>
      </c>
      <c r="R25" s="142">
        <f>+'St 5'!$O$15+'St 5'!$O$28+'St 5'!$O$41+'St 5'!$O$54+'St 5'!$O$68+'St 5'!$O$92+'St 5'!$O$105</f>
        <v>1556.2299999999998</v>
      </c>
      <c r="S25" s="142">
        <f>+'St 5'!$O$132+'St 5'!$O$145+'St 5'!$O$158+'St 5'!$O$171+'St 5'!$O$185+'St 5'!$O$209+'St 5'!$O$222</f>
        <v>6568.5332221666631</v>
      </c>
      <c r="T25" s="142">
        <f t="shared" si="2"/>
        <v>215502.72745445269</v>
      </c>
      <c r="U25" s="142">
        <f t="shared" si="2"/>
        <v>600017.54522914474</v>
      </c>
    </row>
    <row r="26" spans="2:21">
      <c r="B26" s="28" t="s">
        <v>62</v>
      </c>
      <c r="C26" s="28" t="s">
        <v>317</v>
      </c>
      <c r="D26" s="142">
        <f>+'St 1.1'!$O$18+'St 1.1'!$O$31+'St 1.1'!$O$44+'St 1.1'!$O$57+'St 1.1'!$O$71+'St 1.1'!$O$95+'St 1.1'!$O$108</f>
        <v>0.68764976516127518</v>
      </c>
      <c r="E26" s="142">
        <f>+'St 1.1'!$O$135+'St 1.1'!$O$148+'St 1.1'!$O$161+'St 1.1'!$O$174+'St 1.1'!$O$188+'St 1.1'!$O$212+'St 1.1'!$O$225</f>
        <v>0</v>
      </c>
      <c r="F26" s="142">
        <f>+'St 1.2'!$O$18+'St 1.2'!$O$31+'St 1.2'!$O$44+'St 1.2'!$O$57+'St 1.2'!$O$71+'St 1.2'!$O$95+'St 1.2'!$O$108</f>
        <v>-21736.834549177125</v>
      </c>
      <c r="G26" s="142">
        <f>+'St 1.2'!$O$135+'St 1.2'!$O$148+'St 1.2'!$O$161+'St 1.2'!$O$174+'St 1.2'!$O$188+'St 1.2'!$O$212+'St 1.2'!$O$225</f>
        <v>66724.170066428866</v>
      </c>
      <c r="H26" s="142">
        <f>+'St 1.3'!$O$18+'St 1.3'!$O$31+'St 1.3'!$O$44+'St 1.3'!$O$57+'St 1.3'!$O$71+'St 1.3'!$O$95+'St 1.3'!$O$108</f>
        <v>1419.4850189966794</v>
      </c>
      <c r="I26" s="142">
        <f>+'St 1.3'!$O$135+'St 1.3'!$O$148+'St 1.3'!$O$161+'St 1.3'!$O$174+'St 1.3'!$O$188+'St 1.3'!$O$212+'St 1.3'!$O$225</f>
        <v>31818.163463283025</v>
      </c>
      <c r="J26" s="142">
        <f>+'St 3'!$O$18+'St 3'!$O$31+'St 3'!$O$44+'St 3'!$O$57+'St 3'!$O$71+'St 3'!$O$95+'St 3'!$O$108</f>
        <v>3801.889208853845</v>
      </c>
      <c r="K26" s="142">
        <f>+'St 3'!$O$135+'St 3'!$O$148+'St 3'!$O$161+'St 3'!$O$174+'St 3'!$O$188+'St 3'!$O$212+'St 3'!$O$225</f>
        <v>16999.052374140978</v>
      </c>
      <c r="L26" s="142">
        <f>+'St 2.1'!$O$18+'St 2.1'!$O$31+'St 2.1'!$O$44+'St 2.1'!$O$57+'St 2.1'!$O$71+'St 2.1'!$O$95+'St 2.1'!$O$108</f>
        <v>3420.7097989655108</v>
      </c>
      <c r="M26" s="142">
        <f>+'St 2.1'!$O$135+'St 2.1'!$O$148+'St 2.1'!$O$161+'St 2.1'!$O$174+'St 2.1'!$O$188+'St 2.1'!$O$212+'St 2.1'!$O$225</f>
        <v>22155.493178562574</v>
      </c>
      <c r="N26" s="142">
        <f>+'St 2.2'!$O$18+'St 2.2'!$O$31+'St 2.2'!$O$44+'St 2.2'!$O$57+'St 2.2'!$O$71+'St 2.2'!$O$95+'St 2.2'!$O$108</f>
        <v>22530.788259197529</v>
      </c>
      <c r="O26" s="142">
        <f>+'St 2.2'!$O$135+'St 2.2'!$O$148+'St 2.2'!$O$161+'St 2.2'!$O$174+'St 2.2'!$O$188+'St 2.2'!$O$212+'St 2.2'!$O$225</f>
        <v>15322.539613778956</v>
      </c>
      <c r="P26" s="142">
        <f>+'St 4'!$O$18+'St 4'!$O$31+'St 4'!$O$44+'St 4'!$O$57+'St 4'!$O$71+'St 4'!$O$95+'St 4'!$O$108</f>
        <v>-2.469454892774789</v>
      </c>
      <c r="Q26" s="142">
        <f>+'St 4'!$O$135+'St 4'!$O$148+'St 4'!$O$161+'St 4'!$O$174+'St 4'!$O$188+'St 4'!$O$212+'St 4'!$O$225</f>
        <v>0</v>
      </c>
      <c r="R26" s="142">
        <f>+'St 5'!$O$18+'St 5'!$O$31+'St 5'!$O$44+'St 5'!$O$57+'St 5'!$O$71+'St 5'!$O$95+'St 5'!$O$108</f>
        <v>0</v>
      </c>
      <c r="S26" s="142">
        <f>+'St 5'!$O$135+'St 5'!$O$148+'St 5'!$O$161+'St 5'!$O$174+'St 5'!$O$188+'St 5'!$O$212+'St 5'!$O$225</f>
        <v>0</v>
      </c>
      <c r="T26" s="142">
        <f t="shared" si="2"/>
        <v>9434.2559317088235</v>
      </c>
      <c r="U26" s="142">
        <f t="shared" si="2"/>
        <v>153019.41869619442</v>
      </c>
    </row>
    <row r="27" spans="2:21">
      <c r="B27" s="28" t="s">
        <v>75</v>
      </c>
      <c r="C27" s="28" t="s">
        <v>108</v>
      </c>
      <c r="D27" s="142">
        <f>+'St 1.1'!$O$19+'St 1.1'!$O$32+'St 1.1'!$O$45+'St 1.1'!$O$58+'St 1.1'!$O$72+'St 1.1'!$O$96+'St 1.1'!$O$109</f>
        <v>7051.7780601647673</v>
      </c>
      <c r="E27" s="142">
        <f>+'St 1.1'!$O$136+'St 1.1'!$O$149+'St 1.1'!$O$162+'St 1.1'!$O$175+'St 1.1'!$O$189+'St 1.1'!$O$213+'St 1.1'!$O$226</f>
        <v>0</v>
      </c>
      <c r="F27" s="142">
        <f>+'St 1.2'!$O$19+'St 1.2'!$O$32+'St 1.2'!$O$45+'St 1.2'!$O$58+'St 1.2'!$O$72+'St 1.2'!$O$96+'St 1.2'!$O$109</f>
        <v>-14913.082999922568</v>
      </c>
      <c r="G27" s="142">
        <f>+'St 1.2'!$O$136+'St 1.2'!$O$149+'St 1.2'!$O$162+'St 1.2'!$O$175+'St 1.2'!$O$189+'St 1.2'!$O$213+'St 1.2'!$O$226</f>
        <v>103071.22702626618</v>
      </c>
      <c r="H27" s="142">
        <f>+'St 1.3'!$O$19+'St 1.3'!$O$32+'St 1.3'!$O$45+'St 1.3'!$O$58+'St 1.3'!$O$72+'St 1.3'!$O$96+'St 1.3'!$O$109</f>
        <v>3075.9729219032824</v>
      </c>
      <c r="I27" s="142">
        <f>+'St 1.3'!$O$136+'St 1.3'!$O$149+'St 1.3'!$O$162+'St 1.3'!$O$175+'St 1.3'!$O$189+'St 1.3'!$O$213+'St 1.3'!$O$226</f>
        <v>54939.874622921154</v>
      </c>
      <c r="J27" s="142">
        <f>+'St 3'!$O$19+'St 3'!$O$32+'St 3'!$O$45+'St 3'!$O$58+'St 3'!$O$72+'St 3'!$O$96+'St 3'!$O$109</f>
        <v>4532.8238022399055</v>
      </c>
      <c r="K27" s="142">
        <f>+'St 3'!$O$136+'St 3'!$O$149+'St 3'!$O$162+'St 3'!$O$175+'St 3'!$O$189+'St 3'!$O$213+'St 3'!$O$226</f>
        <v>724.29464999999959</v>
      </c>
      <c r="L27" s="142">
        <f>+'St 2.1'!$O$19+'St 2.1'!$O$32+'St 2.1'!$O$45+'St 2.1'!$O$58+'St 2.1'!$O$72+'St 2.1'!$O$96+'St 2.1'!$O$109</f>
        <v>15322.539613778948</v>
      </c>
      <c r="M27" s="142">
        <f>+'St 2.1'!$O$136+'St 2.1'!$O$149+'St 2.1'!$O$162+'St 2.1'!$O$175+'St 2.1'!$O$189+'St 2.1'!$O$213+'St 2.1'!$O$226</f>
        <v>22530.788259197514</v>
      </c>
      <c r="N27" s="142">
        <f>+'St 2.2'!$O$19+'St 2.2'!$O$32+'St 2.2'!$O$45+'St 2.2'!$O$58+'St 2.2'!$O$72+'St 2.2'!$O$96+'St 2.2'!$O$109</f>
        <v>600321.1472400194</v>
      </c>
      <c r="O27" s="142">
        <f>+'St 2.2'!$O$136+'St 2.2'!$O$149+'St 2.2'!$O$162+'St 2.2'!$O$175+'St 2.2'!$O$189+'St 2.2'!$O$213+'St 2.2'!$O$226</f>
        <v>697816.77726558584</v>
      </c>
      <c r="P27" s="142">
        <f>+'St 4'!$O$19+'St 4'!$O$32+'St 4'!$O$45+'St 4'!$O$58+'St 4'!$O$72+'St 4'!$O$96+'St 4'!$O$109</f>
        <v>0</v>
      </c>
      <c r="Q27" s="142">
        <f>+'St 4'!$O$136+'St 4'!$O$149+'St 4'!$O$162+'St 4'!$O$175+'St 4'!$O$189+'St 4'!$O$213+'St 4'!$O$226</f>
        <v>39499</v>
      </c>
      <c r="R27" s="142">
        <f>+'St 5'!$O$19+'St 5'!$O$32+'St 5'!$O$45+'St 5'!$O$58+'St 5'!$O$72+'St 5'!$O$96+'St 5'!$O$109</f>
        <v>72052.662724369933</v>
      </c>
      <c r="S27" s="142">
        <f>+'St 5'!$O$136+'St 5'!$O$149+'St 5'!$O$162+'St 5'!$O$175+'St 5'!$O$189+'St 5'!$O$213+'St 5'!$O$226</f>
        <v>462507.01103619655</v>
      </c>
      <c r="T27" s="142">
        <f t="shared" si="2"/>
        <v>687443.84136255365</v>
      </c>
      <c r="U27" s="142">
        <f t="shared" si="2"/>
        <v>1381088.9728601673</v>
      </c>
    </row>
    <row r="28" spans="2:21">
      <c r="B28" s="28" t="s">
        <v>76</v>
      </c>
      <c r="C28" s="28" t="s">
        <v>48</v>
      </c>
      <c r="D28" s="142">
        <f>+'St 1.1'!$O$20+'St 1.1'!$O$33+'St 1.1'!$O$46+'St 1.1'!$O$59+'St 1.1'!$O$73+'St 1.1'!$O$97+'St 1.1'!$O$110+'St 1.1'!$O$113+'St 1.1'!$O$114+'St 1.1'!$O$6</f>
        <v>-4.8436255006834017E-11</v>
      </c>
      <c r="E28" s="142">
        <f>+'St 1.1'!$O$137+'St 1.1'!$O$150+'St 1.1'!$O$163+'St 1.1'!$O$176+'St 1.1'!$O$190+'St 1.1'!$O$214+'St 1.1'!$O$227+'St 1.1'!$O$230+'St 1.1'!$O$231+'St 1.1'!$O$123</f>
        <v>-2325.5392214105896</v>
      </c>
      <c r="F28" s="142">
        <f>+'St 1.2'!$O$20+'St 1.2'!$O$33+'St 1.2'!$O$46+'St 1.2'!$O$59+'St 1.2'!$O$73+'St 1.2'!$O$97+'St 1.2'!$O$110+'St 1.2'!$O$113+'St 1.2'!$O$114+'St 1.2'!$O$6</f>
        <v>-10487.3483572655</v>
      </c>
      <c r="G28" s="142">
        <f>+'St 1.2'!$O$137+'St 1.2'!$O$150+'St 1.2'!$O$163+'St 1.2'!$O$176+'St 1.2'!$O$190+'St 1.2'!$O$214+'St 1.2'!$O$227+'St 1.2'!$O$230+'St 1.2'!$O$231+'St 1.2'!$O$123</f>
        <v>-29961.070527109165</v>
      </c>
      <c r="H28" s="142">
        <f>+'St 1.3'!$O$20+'St 1.3'!$O$33+'St 1.3'!$O$46+'St 1.3'!$O$59+'St 1.3'!$O$73+'St 1.3'!$O$97+'St 1.3'!$O$110+'St 1.3'!$O$113+'St 1.3'!$O$114+'St 1.3'!$O$6</f>
        <v>2712.1321851920356</v>
      </c>
      <c r="I28" s="142">
        <f>+'St 1.3'!$O$137+'St 1.3'!$O$150+'St 1.3'!$O$163+'St 1.3'!$O$176+'St 1.3'!$O$190+'St 1.3'!$O$214+'St 1.3'!$O$227+'St 1.3'!$O$230+'St 1.3'!$O$231+'St 1.3'!$O$123</f>
        <v>413.72297123633501</v>
      </c>
      <c r="J28" s="142">
        <f>+'St 3'!$O$20+'St 3'!$O$33+'St 3'!$O$46+'St 3'!$O$59+'St 3'!$O$73+'St 3'!$O$97+'St 3'!$O$110+'St 3'!$O$113+'St 3'!$O$114+'St 3'!$O$6</f>
        <v>911.00000000000136</v>
      </c>
      <c r="K28" s="142">
        <f>+'St 3'!$O$137+'St 3'!$O$150+'St 3'!$O$163+'St 3'!$O$176+'St 3'!$O$190+'St 3'!$O$214+'St 3'!$O$227+'St 3'!$O$230+'St 3'!$O$231+'St 3'!$O$123</f>
        <v>-1322.7799999992271</v>
      </c>
      <c r="L28" s="142">
        <f>+'St 2.1'!$O$20+'St 2.1'!$O$33+'St 2.1'!$O$46+'St 2.1'!$O$59+'St 2.1'!$O$73+'St 2.1'!$O$97+'St 2.1'!$O$110+'St 2.1'!$O$113+'St 2.1'!$O$114+'St 2.1'!$O$6</f>
        <v>-230.4230747695926</v>
      </c>
      <c r="M28" s="142">
        <f>+'St 2.1'!$O$137+'St 2.1'!$O$150+'St 2.1'!$O$163+'St 2.1'!$O$176+'St 2.1'!$O$190+'St 2.1'!$O$214+'St 2.1'!$O$227+'St 2.1'!$O$230+'St 2.1'!$O$231+'St 2.1'!$O$123</f>
        <v>85.488377999999997</v>
      </c>
      <c r="N28" s="142">
        <f>+'St 2.2'!$O$20+'St 2.2'!$O$33+'St 2.2'!$O$46+'St 2.2'!$O$59+'St 2.2'!$O$73+'St 2.2'!$O$97+'St 2.2'!$O$110+'St 2.2'!$O$113+'St 2.2'!$O$114+'St 2.2'!$O$6</f>
        <v>-140552.54824487021</v>
      </c>
      <c r="O28" s="142">
        <f>+'St 2.2'!$O$137+'St 2.2'!$O$150+'St 2.2'!$O$163+'St 2.2'!$O$176+'St 2.2'!$O$190+'St 2.2'!$O$214+'St 2.2'!$O$227+'St 2.2'!$O$230+'St 2.2'!$O$231+'St 2.2'!$O$123</f>
        <v>-743795.08137573989</v>
      </c>
      <c r="P28" s="142">
        <f>+'St 4'!$O$20+'St 4'!$O$33+'St 4'!$O$46+'St 4'!$O$59+'St 4'!$O$73+'St 4'!$O$97+'St 4'!$O$110+'St 4'!$O$113+'St 4'!$O$114+'St 4'!$O$6</f>
        <v>0</v>
      </c>
      <c r="Q28" s="142">
        <f>+'St 4'!$O$137+'St 4'!$O$150+'St 4'!$O$163+'St 4'!$O$176+'St 4'!$O$190+'St 4'!$O$214+'St 4'!$O$227+'St 4'!$O$230+'St 4'!$O$231+'St 4'!$O$123</f>
        <v>0</v>
      </c>
      <c r="R28" s="142">
        <f>+'St 5'!$O$20+'St 5'!$O$33+'St 5'!$O$46+'St 5'!$O$59+'St 5'!$O$73+'St 5'!$O$97+'St 5'!$O$110+'St 5'!$O$113+'St 5'!$O$114+'St 5'!$O$6</f>
        <v>0</v>
      </c>
      <c r="S28" s="142">
        <f>+'St 5'!$O$137+'St 5'!$O$150+'St 5'!$O$163+'St 5'!$O$176+'St 5'!$O$190+'St 5'!$O$214+'St 5'!$O$227+'St 5'!$O$230+'St 5'!$O$231+'St 5'!$O$123</f>
        <v>0</v>
      </c>
      <c r="T28" s="142">
        <f t="shared" si="2"/>
        <v>-147647.18749171332</v>
      </c>
      <c r="U28" s="142">
        <f t="shared" si="2"/>
        <v>-776905.25977502251</v>
      </c>
    </row>
    <row r="29" spans="2:21">
      <c r="B29" s="28" t="s">
        <v>77</v>
      </c>
      <c r="C29" s="28" t="s">
        <v>325</v>
      </c>
      <c r="D29" s="142">
        <f>+'St 1.1'!$O$21+'St 1.1'!$O$34+'St 1.1'!$O$47+'St 1.1'!$O$60+'St 1.1'!$O$74+'St 1.1'!$O$98+'St 1.1'!$O$111</f>
        <v>113606.48155418228</v>
      </c>
      <c r="E29" s="142">
        <f>+'St 1.1'!$O$138+'St 1.1'!$O$151+'St 1.1'!$O$164+'St 1.1'!$O$177+'St 1.1'!$O$191+'St 1.1'!$O$215+'St 1.1'!$O$228</f>
        <v>0</v>
      </c>
      <c r="F29" s="142">
        <f>+'St 1.2'!$O$21+'St 1.2'!$O$34+'St 1.2'!$O$47+'St 1.2'!$O$60+'St 1.2'!$O$74+'St 1.2'!$O$98+'St 1.2'!$O$111</f>
        <v>693524.58348912268</v>
      </c>
      <c r="G29" s="142">
        <f>+'St 1.2'!$O$138+'St 1.2'!$O$151+'St 1.2'!$O$164+'St 1.2'!$O$177+'St 1.2'!$O$191+'St 1.2'!$O$215+'St 1.2'!$O$228</f>
        <v>768169.2662059447</v>
      </c>
      <c r="H29" s="142">
        <f>+'St 1.3'!$O$21+'St 1.3'!$O$34+'St 1.3'!$O$47+'St 1.3'!$O$60+'St 1.3'!$O$74+'St 1.3'!$O$98+'St 1.3'!$O$111</f>
        <v>26159.38445081421</v>
      </c>
      <c r="I29" s="142">
        <f>+'St 1.3'!$O$138+'St 1.3'!$O$151+'St 1.3'!$O$164+'St 1.3'!$O$177+'St 1.3'!$O$191+'St 1.3'!$O$215+'St 1.3'!$O$228</f>
        <v>65287.599553155211</v>
      </c>
      <c r="J29" s="142">
        <f>+'St 3'!$O$21+'St 3'!$O$34+'St 3'!$O$47+'St 3'!$O$60+'St 3'!$O$74+'St 3'!$O$98+'St 3'!$O$111</f>
        <v>-22690.407940586891</v>
      </c>
      <c r="K29" s="142">
        <f>+'St 3'!$O$138+'St 3'!$O$151+'St 3'!$O$164+'St 3'!$O$177+'St 3'!$O$191+'St 3'!$O$215+'St 3'!$O$228</f>
        <v>-174.71780000000001</v>
      </c>
      <c r="L29" s="142">
        <f>+'St 2.1'!$O$21+'St 2.1'!$O$34+'St 2.1'!$O$47+'St 2.1'!$O$60+'St 2.1'!$O$74+'St 2.1'!$O$98+'St 2.1'!$O$111</f>
        <v>3173.0051594311212</v>
      </c>
      <c r="M29" s="142">
        <f>+'St 2.1'!$O$138+'St 2.1'!$O$151+'St 2.1'!$O$164+'St 2.1'!$O$177+'St 2.1'!$O$191+'St 2.1'!$O$215+'St 2.1'!$O$228</f>
        <v>-2.479418392774789</v>
      </c>
      <c r="N29" s="142">
        <f>+'St 2.2'!$O$21+'St 2.2'!$O$34+'St 2.2'!$O$47+'St 2.2'!$O$60+'St 2.2'!$O$74+'St 2.2'!$O$98+'St 2.2'!$O$111</f>
        <v>30426.334724325527</v>
      </c>
      <c r="O29" s="142">
        <f>+'St 2.2'!$O$138+'St 2.2'!$O$151+'St 2.2'!$O$164+'St 2.2'!$O$177+'St 2.2'!$O$191+'St 2.2'!$O$215+'St 2.2'!$O$228</f>
        <v>8405</v>
      </c>
      <c r="P29" s="142">
        <f>+'St 4'!$O$21+'St 4'!$O$34+'St 4'!$O$47+'St 4'!$O$60+'St 4'!$O$74+'St 4'!$O$98+'St 4'!$O$111</f>
        <v>0</v>
      </c>
      <c r="Q29" s="142">
        <f>+'St 4'!$O$138+'St 4'!$O$151+'St 4'!$O$164+'St 4'!$O$177+'St 4'!$O$191+'St 4'!$O$215+'St 4'!$O$228</f>
        <v>0</v>
      </c>
      <c r="R29" s="142">
        <f>+'St 5'!$O$21+'St 5'!$O$34+'St 5'!$O$47+'St 5'!$O$60+'St 5'!$O$74+'St 5'!$O$98+'St 5'!$O$111</f>
        <v>0</v>
      </c>
      <c r="S29" s="142">
        <f>+'St 5'!$O$138+'St 5'!$O$151+'St 5'!$O$164+'St 5'!$O$177+'St 5'!$O$191+'St 5'!$O$215+'St 5'!$O$228</f>
        <v>0</v>
      </c>
      <c r="T29" s="142">
        <f t="shared" si="2"/>
        <v>844199.38143728895</v>
      </c>
      <c r="U29" s="142">
        <f t="shared" si="2"/>
        <v>841684.66854070721</v>
      </c>
    </row>
    <row r="30" spans="2:21">
      <c r="B30" s="28" t="s">
        <v>81</v>
      </c>
      <c r="C30" s="28" t="s">
        <v>101</v>
      </c>
      <c r="D30" s="142">
        <f>+'St 1.1'!$O$22+'St 1.1'!$O$35+'St 1.1'!$O$48+'St 1.1'!$O$61+'St 1.1'!$O$75+'St 1.1'!$O$99+'St 1.1'!$O$112</f>
        <v>0</v>
      </c>
      <c r="E30" s="142">
        <f>+'St 1.1'!$O$139+'St 1.1'!$O$152+'St 1.1'!$O$165+'St 1.1'!$O$178+'St 1.1'!$O$192+'St 1.1'!$O$216+'St 1.1'!$O$229</f>
        <v>28758.910802067883</v>
      </c>
      <c r="F30" s="142">
        <f>+'St 1.2'!$O$22+'St 1.2'!$O$35+'St 1.2'!$O$48+'St 1.2'!$O$61+'St 1.2'!$O$75+'St 1.2'!$O$99+'St 1.2'!$O$112</f>
        <v>280710.22661112616</v>
      </c>
      <c r="G30" s="142">
        <f>+'St 1.2'!$O$139+'St 1.2'!$O$152+'St 1.2'!$O$165+'St 1.2'!$O$178+'St 1.2'!$O$192+'St 1.2'!$O$216+'St 1.2'!$O$229</f>
        <v>194269.21374446325</v>
      </c>
      <c r="H30" s="142">
        <f>+'St 1.3'!$O$22+'St 1.3'!$O$35+'St 1.3'!$O$48+'St 1.3'!$O$61+'St 1.3'!$O$75+'St 1.3'!$O$99+'St 1.3'!$O$112</f>
        <v>40065.59477460332</v>
      </c>
      <c r="I30" s="142">
        <f>+'St 1.3'!$O$139+'St 1.3'!$O$152+'St 1.3'!$O$165+'St 1.3'!$O$178+'St 1.3'!$O$192+'St 1.3'!$O$216+'St 1.3'!$O$229</f>
        <v>19292.040982038186</v>
      </c>
      <c r="J30" s="142">
        <f>+'St 3'!$O$22+'St 3'!$O$35+'St 3'!$O$48+'St 3'!$O$61+'St 3'!$O$75+'St 3'!$O$99+'St 3'!$O$112</f>
        <v>197055.04068275512</v>
      </c>
      <c r="K30" s="142">
        <f>+'St 3'!$O$139+'St 3'!$O$152+'St 3'!$O$165+'St 3'!$O$178+'St 3'!$O$192+'St 3'!$O$216+'St 3'!$O$229</f>
        <v>6640.7288000000071</v>
      </c>
      <c r="L30" s="142">
        <f>+'St 2.1'!$O$22+'St 2.1'!$O$35+'St 2.1'!$O$48+'St 2.1'!$O$61+'St 2.1'!$O$75+'St 2.1'!$O$99+'St 2.1'!$O$112</f>
        <v>27392.544154972398</v>
      </c>
      <c r="M30" s="142">
        <f>+'St 2.1'!$O$139+'St 2.1'!$O$152+'St 2.1'!$O$165+'St 2.1'!$O$178+'St 2.1'!$O$192+'St 2.1'!$O$216+'St 2.1'!$O$229</f>
        <v>0</v>
      </c>
      <c r="N30" s="142">
        <f>+'St 2.2'!$O$22+'St 2.2'!$O$35+'St 2.2'!$O$48+'St 2.2'!$O$61+'St 2.2'!$O$75+'St 2.2'!$O$99+'St 2.2'!$O$112</f>
        <v>455204.97781941737</v>
      </c>
      <c r="O30" s="142">
        <f>+'St 2.2'!$O$139+'St 2.2'!$O$152+'St 2.2'!$O$165+'St 2.2'!$O$178+'St 2.2'!$O$192+'St 2.2'!$O$216+'St 2.2'!$O$229</f>
        <v>110628.48269944589</v>
      </c>
      <c r="P30" s="142">
        <f>+'St 4'!$O$22+'St 4'!$O$35+'St 4'!$O$48+'St 4'!$O$61+'St 4'!$O$75+'St 4'!$O$99+'St 4'!$O$112</f>
        <v>0</v>
      </c>
      <c r="Q30" s="142">
        <f>+'St 4'!$O$139+'St 4'!$O$152+'St 4'!$O$165+'St 4'!$O$178+'St 4'!$O$192+'St 4'!$O$216+'St 4'!$O$229</f>
        <v>0</v>
      </c>
      <c r="R30" s="142">
        <f>+'St 5'!$O$22+'St 5'!$O$35+'St 5'!$O$48+'St 5'!$O$61+'St 5'!$O$75+'St 5'!$O$99+'St 5'!$O$112</f>
        <v>0</v>
      </c>
      <c r="S30" s="142">
        <f>+'St 5'!$O$139+'St 5'!$O$152+'St 5'!$O$165+'St 5'!$O$178+'St 5'!$O$192+'St 5'!$O$216+'St 5'!$O$229</f>
        <v>0</v>
      </c>
      <c r="T30" s="142">
        <f t="shared" si="2"/>
        <v>1000428.3840428743</v>
      </c>
      <c r="U30" s="142">
        <f t="shared" si="2"/>
        <v>359589.37702801521</v>
      </c>
    </row>
    <row r="31" spans="2:21">
      <c r="B31" s="28" t="s">
        <v>82</v>
      </c>
      <c r="C31" s="28" t="s">
        <v>78</v>
      </c>
      <c r="D31" s="147">
        <f t="shared" ref="D31" si="3">+D22+D23+D24+D25+D26+D27+D28+D29+D30</f>
        <v>159014.69120213005</v>
      </c>
      <c r="E31" s="147">
        <f t="shared" ref="E31:S31" si="4">+E22+E23+E24+E25+E26+E27+E28+E29+E30</f>
        <v>186326.54106360907</v>
      </c>
      <c r="F31" s="147">
        <f t="shared" si="4"/>
        <v>1307186.0202346363</v>
      </c>
      <c r="G31" s="147">
        <f t="shared" si="4"/>
        <v>1475141.1499794628</v>
      </c>
      <c r="H31" s="147">
        <f t="shared" si="4"/>
        <v>431308.37381023518</v>
      </c>
      <c r="I31" s="147">
        <f t="shared" si="4"/>
        <v>610967.29250378092</v>
      </c>
      <c r="J31" s="147">
        <f t="shared" si="4"/>
        <v>788051.34880808508</v>
      </c>
      <c r="K31" s="147">
        <f t="shared" si="4"/>
        <v>254570.52906483787</v>
      </c>
      <c r="L31" s="147">
        <f t="shared" si="4"/>
        <v>75167.804501775885</v>
      </c>
      <c r="M31" s="147">
        <f t="shared" si="4"/>
        <v>29814.635462723341</v>
      </c>
      <c r="N31" s="147">
        <f t="shared" si="4"/>
        <v>1152603.242815536</v>
      </c>
      <c r="O31" s="147">
        <f t="shared" si="4"/>
        <v>397292.78410653002</v>
      </c>
      <c r="P31" s="147">
        <f t="shared" si="4"/>
        <v>336550.93595650315</v>
      </c>
      <c r="Q31" s="147">
        <f t="shared" si="4"/>
        <v>1053575.4088887637</v>
      </c>
      <c r="R31" s="147">
        <f t="shared" si="4"/>
        <v>101493.6009813354</v>
      </c>
      <c r="S31" s="147">
        <f t="shared" si="4"/>
        <v>566525.65040767693</v>
      </c>
      <c r="T31" s="147">
        <f>+SUM(T22:T30)</f>
        <v>4351376.0183102367</v>
      </c>
      <c r="U31" s="147">
        <f>+SUM(U22:U30)</f>
        <v>4574213.9914773852</v>
      </c>
    </row>
    <row r="34" spans="3:3">
      <c r="C34"/>
    </row>
    <row r="218" spans="13:15">
      <c r="M218" s="12">
        <f t="shared" ref="M218:M219" si="5">+M215-M216</f>
        <v>0</v>
      </c>
      <c r="O218" s="12">
        <f>+O112+O125+O138+O151+O165+O189+O202</f>
        <v>0</v>
      </c>
    </row>
    <row r="219" spans="13:15">
      <c r="M219" s="12">
        <f t="shared" si="5"/>
        <v>0</v>
      </c>
    </row>
  </sheetData>
  <mergeCells count="20">
    <mergeCell ref="N20:O20"/>
    <mergeCell ref="P20:Q20"/>
    <mergeCell ref="R20:S20"/>
    <mergeCell ref="T20:U20"/>
    <mergeCell ref="D20:E20"/>
    <mergeCell ref="F20:G20"/>
    <mergeCell ref="H20:I20"/>
    <mergeCell ref="J20:K20"/>
    <mergeCell ref="L20:M20"/>
    <mergeCell ref="B2:U2"/>
    <mergeCell ref="T4:U4"/>
    <mergeCell ref="B18:U18"/>
    <mergeCell ref="R4:S4"/>
    <mergeCell ref="N4:O4"/>
    <mergeCell ref="P4:Q4"/>
    <mergeCell ref="L4:M4"/>
    <mergeCell ref="D4:E4"/>
    <mergeCell ref="F4:G4"/>
    <mergeCell ref="H4:I4"/>
    <mergeCell ref="J4:K4"/>
  </mergeCells>
  <hyperlinks>
    <hyperlink ref="A1" location="Index!A1" display="Index" xr:uid="{94CF9DCB-56C4-4154-BBD5-1756A3B915EC}"/>
  </hyperlinks>
  <pageMargins left="0.7" right="0.7" top="0.75" bottom="0.75" header="0.3" footer="0.3"/>
  <pageSetup scale="15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U219"/>
  <sheetViews>
    <sheetView zoomScale="60" zoomScaleNormal="60" workbookViewId="0"/>
  </sheetViews>
  <sheetFormatPr defaultColWidth="9.1796875" defaultRowHeight="14.5"/>
  <cols>
    <col min="1" max="1" width="6.453125" style="12" customWidth="1"/>
    <col min="2" max="2" width="6" style="12" customWidth="1"/>
    <col min="3" max="3" width="37.1796875" style="12" bestFit="1" customWidth="1"/>
    <col min="4" max="5" width="16.54296875" style="12" bestFit="1" customWidth="1"/>
    <col min="6" max="7" width="18.54296875" style="12" bestFit="1" customWidth="1"/>
    <col min="8" max="12" width="16.54296875" style="12" bestFit="1" customWidth="1"/>
    <col min="13" max="13" width="16.08984375" style="12" bestFit="1" customWidth="1"/>
    <col min="14" max="15" width="18.54296875" style="12" bestFit="1" customWidth="1"/>
    <col min="16" max="16" width="16.54296875" style="12" bestFit="1" customWidth="1"/>
    <col min="17" max="17" width="18.5429687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205" t="s">
        <v>315</v>
      </c>
    </row>
    <row r="2" spans="1:21" ht="24" customHeight="1">
      <c r="B2" s="345" t="s">
        <v>229</v>
      </c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</row>
    <row r="3" spans="1:21" ht="24" customHeight="1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27" t="s">
        <v>318</v>
      </c>
    </row>
    <row r="4" spans="1:21" ht="31.5" customHeight="1">
      <c r="B4" s="200"/>
      <c r="C4" s="257" t="s">
        <v>74</v>
      </c>
      <c r="D4" s="346" t="s">
        <v>41</v>
      </c>
      <c r="E4" s="346"/>
      <c r="F4" s="346" t="s">
        <v>42</v>
      </c>
      <c r="G4" s="346"/>
      <c r="H4" s="346" t="s">
        <v>43</v>
      </c>
      <c r="I4" s="346"/>
      <c r="J4" s="346" t="s">
        <v>44</v>
      </c>
      <c r="K4" s="346"/>
      <c r="L4" s="346" t="s">
        <v>317</v>
      </c>
      <c r="M4" s="346"/>
      <c r="N4" s="346" t="s">
        <v>108</v>
      </c>
      <c r="O4" s="346"/>
      <c r="P4" s="346" t="s">
        <v>325</v>
      </c>
      <c r="Q4" s="346"/>
      <c r="R4" s="346" t="s">
        <v>101</v>
      </c>
      <c r="S4" s="346"/>
      <c r="T4" s="346" t="s">
        <v>78</v>
      </c>
      <c r="U4" s="346"/>
    </row>
    <row r="5" spans="1:21">
      <c r="B5" s="200"/>
      <c r="C5" s="257"/>
      <c r="D5" s="201" t="s">
        <v>79</v>
      </c>
      <c r="E5" s="201" t="s">
        <v>80</v>
      </c>
      <c r="F5" s="201" t="s">
        <v>79</v>
      </c>
      <c r="G5" s="201" t="s">
        <v>80</v>
      </c>
      <c r="H5" s="201" t="s">
        <v>79</v>
      </c>
      <c r="I5" s="201" t="s">
        <v>80</v>
      </c>
      <c r="J5" s="201" t="s">
        <v>79</v>
      </c>
      <c r="K5" s="201" t="s">
        <v>80</v>
      </c>
      <c r="L5" s="201" t="s">
        <v>79</v>
      </c>
      <c r="M5" s="201" t="s">
        <v>80</v>
      </c>
      <c r="N5" s="201" t="s">
        <v>79</v>
      </c>
      <c r="O5" s="201" t="s">
        <v>80</v>
      </c>
      <c r="P5" s="201" t="s">
        <v>79</v>
      </c>
      <c r="Q5" s="201" t="s">
        <v>80</v>
      </c>
      <c r="R5" s="201" t="s">
        <v>79</v>
      </c>
      <c r="S5" s="201" t="s">
        <v>80</v>
      </c>
      <c r="T5" s="201" t="s">
        <v>79</v>
      </c>
      <c r="U5" s="201" t="s">
        <v>80</v>
      </c>
    </row>
    <row r="6" spans="1:21">
      <c r="B6" s="28" t="s">
        <v>56</v>
      </c>
      <c r="C6" s="28" t="s">
        <v>41</v>
      </c>
      <c r="D6" s="142">
        <f>+'St 1.1'!$F$12+'St 1.1'!$F$25+'St 1.1'!$F$38+'St 1.1'!$F$51+'St 1.1'!$F$65+'St 1.1'!$F$89+'St 1.1'!$F$102</f>
        <v>16</v>
      </c>
      <c r="E6" s="142">
        <f>+'St 1.1'!$F$129+'St 1.1'!$F$142+'St 1.1'!$F$155+'St 1.1'!$F$168+'St 1.1'!$F$182+'St 1.1'!$F$206+'St 1.1'!$F$219</f>
        <v>156.99999999999997</v>
      </c>
      <c r="F6" s="142">
        <f>+'St 1.2'!$F$12+'St 1.2'!$F$25+'St 1.2'!$F$38+'St 1.2'!$F$51+'St 1.2'!$F$65+'St 1.2'!$F$89+'St 1.2'!$F$102</f>
        <v>163529.81367453476</v>
      </c>
      <c r="G6" s="142">
        <f>+'St 1.2'!$F$129+'St 1.2'!$F$142+'St 1.2'!$F$155+'St 1.2'!$F$168+'St 1.2'!$F$182+'St 1.2'!$F$206+'St 1.2'!$F$219</f>
        <v>504673.53413995152</v>
      </c>
      <c r="H6" s="142">
        <f>+'St 1.3'!$F$12+'St 1.3'!$F$25+'St 1.3'!$F$38+'St 1.3'!$F$51+'St 1.3'!$F$65+'St 1.3'!$F$89+'St 1.3'!$F$102</f>
        <v>7828.0596334822667</v>
      </c>
      <c r="I6" s="142">
        <f>+'St 1.3'!$F$129+'St 1.3'!$F$142+'St 1.3'!$F$155+'St 1.3'!$F$168+'St 1.3'!$F$182+'St 1.3'!$F$206+'St 1.3'!$F$219</f>
        <v>8571.8654490862882</v>
      </c>
      <c r="J6" s="142">
        <f>+'St 3'!$F$12+'St 3'!$F$25+'St 3'!$F$38+'St 3'!$F$51+'St 3'!$F$65+'St 3'!$F$89+'St 3'!$F$102</f>
        <v>565876.20770467143</v>
      </c>
      <c r="K6" s="142">
        <f>+'St 3'!$F$129+'St 3'!$F$142+'St 3'!$F$155+'St 3'!$F$168+'St 3'!$F$182+'St 3'!$F$206+'St 3'!$F$219</f>
        <v>53473.155500000001</v>
      </c>
      <c r="L6" s="142">
        <f>+'St 2.1'!$F$12+'St 2.1'!$F$25+'St 2.1'!$F$38+'St 2.1'!$F$51+'St 2.1'!$F$65+'St 2.1'!$F$89+'St 2.1'!$F$102</f>
        <v>0</v>
      </c>
      <c r="M6" s="142">
        <f>+'St 2.1'!$F$129+'St 2.1'!$F$142+'St 2.1'!$F$155+'St 2.1'!$F$168+'St 2.1'!$F$182+'St 2.1'!$F$206+'St 2.1'!$F$219</f>
        <v>2.90818578164652</v>
      </c>
      <c r="N6" s="142">
        <f>+'St 2.2'!$F$12+'St 2.2'!$F$25+'St 2.2'!$F$38+'St 2.2'!$F$51+'St 2.2'!$F$65+'St 2.2'!$F$89+'St 2.2'!$F$102</f>
        <v>800</v>
      </c>
      <c r="O6" s="142">
        <f>+'St 2.2'!$F$129+'St 2.2'!$F$142+'St 2.2'!$F$155+'St 2.2'!$F$168+'St 2.2'!$F$182+'St 2.2'!$F$206+'St 2.2'!$F$219</f>
        <v>7966.8858893022889</v>
      </c>
      <c r="P6" s="142">
        <f>+'St 4'!$F$12+'St 4'!$F$25+'St 4'!$F$38+'St 4'!$F$51+'St 4'!$F$65+'St 4'!$F$89+'St 4'!$F$102</f>
        <v>0</v>
      </c>
      <c r="Q6" s="142">
        <f>+'St 4'!$F$129+'St 4'!$F$142+'St 4'!$F$155+'St 4'!$F$168+'St 4'!$F$182+'St 4'!$F$206+'St 4'!$F$219</f>
        <v>1246978.9502566019</v>
      </c>
      <c r="R6" s="142">
        <f>+'St 5'!$F$12+'St 5'!$F$25+'St 5'!$F$38+'St 5'!$F$51+'St 5'!$F$65+'St 5'!$F$89+'St 5'!$F$102</f>
        <v>1660913.21</v>
      </c>
      <c r="S6" s="142">
        <f>+'St 5'!$F$129+'St 5'!$F$142+'St 5'!$F$155+'St 5'!$F$168+'St 5'!$F$182+'St 5'!$F$206+'St 5'!$F$219</f>
        <v>891.89443491601708</v>
      </c>
      <c r="T6" s="142">
        <f>+D6+F6+H6+J6+L6+N6+P6+R6</f>
        <v>2398963.2910126885</v>
      </c>
      <c r="U6" s="142">
        <f>+E6+G6+I6+K6+M6+O6+Q6+S6</f>
        <v>1822716.1938556398</v>
      </c>
    </row>
    <row r="7" spans="1:21">
      <c r="B7" s="28" t="s">
        <v>59</v>
      </c>
      <c r="C7" s="28" t="s">
        <v>42</v>
      </c>
      <c r="D7" s="142">
        <f>+'St 1.1'!$F$13+'St 1.1'!$F$26+'St 1.1'!$F$39+'St 1.1'!$F$52+'St 1.1'!$F$66+'St 1.1'!$F$90+'St 1.1'!$F$103</f>
        <v>467540.46393897315</v>
      </c>
      <c r="E7" s="142">
        <f>+'St 1.1'!$F$130+'St 1.1'!$F$143+'St 1.1'!$F$156+'St 1.1'!$F$169+'St 1.1'!$F$183+'St 1.1'!$F$207+'St 1.1'!$F$220</f>
        <v>42354</v>
      </c>
      <c r="F7" s="142">
        <f>+'St 1.2'!$F$13+'St 1.2'!$F$26+'St 1.2'!$F$39+'St 1.2'!$F$52+'St 1.2'!$F$66+'St 1.2'!$F$90+'St 1.2'!$F$103</f>
        <v>932916.91186624125</v>
      </c>
      <c r="G7" s="142">
        <f>+'St 1.2'!$F$130+'St 1.2'!$F$143+'St 1.2'!$F$156+'St 1.2'!$F$169+'St 1.2'!$F$183+'St 1.2'!$F$207+'St 1.2'!$F$220</f>
        <v>597601.79085754266</v>
      </c>
      <c r="H7" s="142">
        <f>+'St 1.3'!$F$13+'St 1.3'!$F$26+'St 1.3'!$F$39+'St 1.3'!$F$52+'St 1.3'!$F$66+'St 1.3'!$F$90+'St 1.3'!$F$103</f>
        <v>540968.26061812986</v>
      </c>
      <c r="I7" s="142">
        <f>+'St 1.3'!$F$130+'St 1.3'!$F$143+'St 1.3'!$F$156+'St 1.3'!$F$169+'St 1.3'!$F$183+'St 1.3'!$F$207+'St 1.3'!$F$220</f>
        <v>980811.38551557204</v>
      </c>
      <c r="J7" s="142">
        <f>+'St 3'!$F$13+'St 3'!$F$26+'St 3'!$F$39+'St 3'!$F$52+'St 3'!$F$66+'St 3'!$F$90+'St 3'!$F$103</f>
        <v>2565667.7543648961</v>
      </c>
      <c r="K7" s="142">
        <f>+'St 3'!$F$130+'St 3'!$F$143+'St 3'!$F$156+'St 3'!$F$169+'St 3'!$F$183+'St 3'!$F$207+'St 3'!$F$220</f>
        <v>932329.9021849347</v>
      </c>
      <c r="L7" s="142">
        <f>+'St 2.1'!$F$13+'St 2.1'!$F$26+'St 2.1'!$F$39+'St 2.1'!$F$52+'St 2.1'!$F$66+'St 2.1'!$F$90+'St 2.1'!$F$103</f>
        <v>443559.83828633919</v>
      </c>
      <c r="M7" s="142">
        <f>+'St 2.1'!$F$130+'St 2.1'!$F$143+'St 2.1'!$F$156+'St 2.1'!$F$169+'St 2.1'!$F$183+'St 2.1'!$F$207+'St 2.1'!$F$220</f>
        <v>261192.97330201289</v>
      </c>
      <c r="N7" s="142">
        <f>+'St 2.2'!$F$13+'St 2.2'!$F$26+'St 2.2'!$F$39+'St 2.2'!$F$52+'St 2.2'!$F$66+'St 2.2'!$F$90+'St 2.2'!$F$103</f>
        <v>2616602.7469165311</v>
      </c>
      <c r="O7" s="142">
        <f>+'St 2.2'!$F$130+'St 2.2'!$F$143+'St 2.2'!$F$156+'St 2.2'!$F$169+'St 2.2'!$F$183+'St 2.2'!$F$207+'St 2.2'!$F$220</f>
        <v>974346.50659097114</v>
      </c>
      <c r="P7" s="142">
        <f>+'St 4'!$F$13+'St 4'!$F$26+'St 4'!$F$39+'St 4'!$F$52+'St 4'!$F$66+'St 4'!$F$90+'St 4'!$F$103</f>
        <v>3505477.5101250717</v>
      </c>
      <c r="Q7" s="142">
        <f>+'St 4'!$F$130+'St 4'!$F$143+'St 4'!$F$156+'St 4'!$F$169+'St 4'!$F$183+'St 4'!$F$207+'St 4'!$F$220</f>
        <v>5385965.5654034037</v>
      </c>
      <c r="R7" s="142">
        <f>+'St 5'!$F$13+'St 5'!$F$26+'St 5'!$F$39+'St 5'!$F$52+'St 5'!$F$66+'St 5'!$F$90+'St 5'!$F$103</f>
        <v>198596.68757989869</v>
      </c>
      <c r="S7" s="142">
        <f>+'St 5'!$F$130+'St 5'!$F$143+'St 5'!$F$156+'St 5'!$F$169+'St 5'!$F$183+'St 5'!$F$207+'St 5'!$F$220</f>
        <v>681535.75279576669</v>
      </c>
      <c r="T7" s="142">
        <f t="shared" ref="T7:U14" si="0">+D7+F7+H7+J7+L7+N7+P7+R7</f>
        <v>11271330.17369608</v>
      </c>
      <c r="U7" s="142">
        <f t="shared" si="0"/>
        <v>9856137.8766502049</v>
      </c>
    </row>
    <row r="8" spans="1:21">
      <c r="B8" s="28" t="s">
        <v>60</v>
      </c>
      <c r="C8" s="28" t="s">
        <v>43</v>
      </c>
      <c r="D8" s="142">
        <f>+'St 1.1'!$F$14+'St 1.1'!$F$27+'St 1.1'!$F$40+'St 1.1'!$F$53+'St 1.1'!$F$67+'St 1.1'!$F$91+'St 1.1'!$F$104+'St 1.1'!$F$76+'St 1.1'!$F$79</f>
        <v>37011.976524926824</v>
      </c>
      <c r="E8" s="142">
        <f>+'St 1.1'!$F$131+'St 1.1'!$F$144+'St 1.1'!$F$157+'St 1.1'!$F$170+'St 1.1'!$F$184+'St 1.1'!$F$208+'St 1.1'!$F$221+'St 1.1'!$F$193+'St 1.1'!$F$196</f>
        <v>8059</v>
      </c>
      <c r="F8" s="142">
        <f>+'St 1.2'!$F$14+'St 1.2'!$F$27+'St 1.2'!$F$40+'St 1.2'!$F$53+'St 1.2'!$F$67+'St 1.2'!$F$91+'St 1.2'!$F$104+'St 1.2'!$F$76+'St 1.2'!$F$79</f>
        <v>1317096.4440532965</v>
      </c>
      <c r="G8" s="142">
        <f>+'St 1.2'!$F$131+'St 1.2'!$F$144+'St 1.2'!$F$157+'St 1.2'!$F$170+'St 1.2'!$F$184+'St 1.2'!$F$208+'St 1.2'!$F$221+'St 1.2'!$F$193+'St 1.2'!$F$196</f>
        <v>907123.56980098074</v>
      </c>
      <c r="H8" s="142">
        <f>+'St 1.3'!$F$14+'St 1.3'!$F$27+'St 1.3'!$F$40+'St 1.3'!$F$53+'St 1.3'!$F$67+'St 1.3'!$F$91+'St 1.3'!$F$104+'St 1.3'!$F$76+'St 1.3'!$F$79</f>
        <v>4399916.3201647196</v>
      </c>
      <c r="I8" s="142">
        <f>+'St 1.3'!$F$131+'St 1.3'!$F$144+'St 1.3'!$F$157+'St 1.3'!$F$170+'St 1.3'!$F$184+'St 1.3'!$F$208+'St 1.3'!$F$221+'St 1.3'!$F$193+'St 1.3'!$F$196</f>
        <v>1897743.899028332</v>
      </c>
      <c r="J8" s="142">
        <f>+'St 3'!$F$14+'St 3'!$F$27+'St 3'!$F$40+'St 3'!$F$53+'St 3'!$F$67+'St 3'!$F$91+'St 3'!$F$104+'St 3'!$F$76+'St 3'!$F$79</f>
        <v>2243684.1553347213</v>
      </c>
      <c r="K8" s="142">
        <f>+'St 3'!$F$131+'St 3'!$F$144+'St 3'!$F$157+'St 3'!$F$170+'St 3'!$F$184+'St 3'!$F$208+'St 3'!$F$221+'St 3'!$F$193+'St 3'!$F$196</f>
        <v>76165.073343761425</v>
      </c>
      <c r="L8" s="142">
        <f>+'St 2.1'!$F$14+'St 2.1'!$F$27+'St 2.1'!$F$40+'St 2.1'!$F$53+'St 2.1'!$F$67+'St 2.1'!$F$91+'St 2.1'!$F$104+'St 2.1'!$F$76+'St 2.1'!$F$79</f>
        <v>39843.346531682961</v>
      </c>
      <c r="M8" s="142">
        <f>+'St 2.1'!$F$131+'St 2.1'!$F$144+'St 2.1'!$F$157+'St 2.1'!$F$170+'St 2.1'!$F$184+'St 2.1'!$F$208+'St 2.1'!$F$221+'St 2.1'!$F$193+'St 2.1'!$F$196</f>
        <v>2654.5032975830281</v>
      </c>
      <c r="N8" s="142">
        <f>+'St 2.2'!$F$14+'St 2.2'!$F$27+'St 2.2'!$F$40+'St 2.2'!$F$53+'St 2.2'!$F$67+'St 2.2'!$F$91+'St 2.2'!$F$104+'St 2.2'!$F$76+'St 2.2'!$F$79</f>
        <v>1192671.5010615264</v>
      </c>
      <c r="O8" s="142">
        <f>+'St 2.2'!$F$131+'St 2.2'!$F$144+'St 2.2'!$F$157+'St 2.2'!$F$170+'St 2.2'!$F$184+'St 2.2'!$F$208+'St 2.2'!$F$221+'St 2.2'!$F$193+'St 2.2'!$F$196</f>
        <v>634383.55192503962</v>
      </c>
      <c r="P8" s="142">
        <f>+'St 4'!$F$14+'St 4'!$F$27+'St 4'!$F$40+'St 4'!$F$53+'St 4'!$F$67+'St 4'!$F$91+'St 4'!$F$104+'St 4'!$F$76+'St 4'!$F$79</f>
        <v>253093.02799134524</v>
      </c>
      <c r="Q8" s="142">
        <f>+'St 4'!$F$131+'St 4'!$F$144+'St 4'!$F$157+'St 4'!$F$170+'St 4'!$F$184+'St 4'!$F$208+'St 4'!$F$221+'St 4'!$F$193+'St 4'!$F$196</f>
        <v>3892845.7981038038</v>
      </c>
      <c r="R8" s="142">
        <f>+'St 5'!$F$14+'St 5'!$F$27+'St 5'!$F$40+'St 5'!$F$53+'St 5'!$F$67+'St 5'!$F$91+'St 5'!$F$104+'St 5'!$F$76+'St 5'!$F$79</f>
        <v>0</v>
      </c>
      <c r="S8" s="142">
        <f>+'St 5'!$F$131+'St 5'!$F$144+'St 5'!$F$157+'St 5'!$F$170+'St 5'!$F$184+'St 5'!$F$208+'St 5'!$F$221+'St 5'!$F$193+'St 5'!$F$196</f>
        <v>0</v>
      </c>
      <c r="T8" s="142">
        <f t="shared" si="0"/>
        <v>9483316.7716622185</v>
      </c>
      <c r="U8" s="142">
        <f t="shared" si="0"/>
        <v>7418975.3954995004</v>
      </c>
    </row>
    <row r="9" spans="1:21">
      <c r="B9" s="28" t="s">
        <v>61</v>
      </c>
      <c r="C9" s="28" t="s">
        <v>44</v>
      </c>
      <c r="D9" s="142">
        <f>+'St 1.1'!$F$15+'St 1.1'!$F$28+'St 1.1'!$F$41+'St 1.1'!$F$54+'St 1.1'!$F$68+'St 1.1'!$F$92+'St 1.1'!$F$105</f>
        <v>53471.999999999993</v>
      </c>
      <c r="E9" s="142">
        <f>+'St 1.1'!$F$132+'St 1.1'!$F$145+'St 1.1'!$F$158+'St 1.1'!$F$171+'St 1.1'!$F$185+'St 1.1'!$F$209+'St 1.1'!$F$222</f>
        <v>792202</v>
      </c>
      <c r="F9" s="142">
        <f>+'St 1.2'!$F$15+'St 1.2'!$F$28+'St 1.2'!$F$41+'St 1.2'!$F$54+'St 1.2'!$F$68+'St 1.2'!$F$92+'St 1.2'!$F$105</f>
        <v>870984.69461021223</v>
      </c>
      <c r="G9" s="142">
        <f>+'St 1.2'!$F$132+'St 1.2'!$F$145+'St 1.2'!$F$158+'St 1.2'!$F$171+'St 1.2'!$F$185+'St 1.2'!$F$209+'St 1.2'!$F$222</f>
        <v>2695699.5819125245</v>
      </c>
      <c r="H9" s="142">
        <f>+'St 1.3'!$F$15+'St 1.3'!$F$28+'St 1.3'!$F$41+'St 1.3'!$F$54+'St 1.3'!$F$68+'St 1.3'!$F$92+'St 1.3'!$F$105</f>
        <v>113531.83269501057</v>
      </c>
      <c r="I9" s="142">
        <f>+'St 1.3'!$F$132+'St 1.3'!$F$145+'St 1.3'!$F$158+'St 1.3'!$F$171+'St 1.3'!$F$185+'St 1.3'!$F$209+'St 1.3'!$F$222</f>
        <v>1593450.1496068642</v>
      </c>
      <c r="J9" s="142">
        <f>+'St 3'!$F$15+'St 3'!$F$28+'St 3'!$F$41+'St 3'!$F$54+'St 3'!$F$68+'St 3'!$F$92+'St 3'!$F$105</f>
        <v>1058539.911054244</v>
      </c>
      <c r="K9" s="142">
        <f>+'St 3'!$F$132+'St 3'!$F$145+'St 3'!$F$158+'St 3'!$F$171+'St 3'!$F$185+'St 3'!$F$209+'St 3'!$F$222</f>
        <v>1092138.426554244</v>
      </c>
      <c r="L9" s="142">
        <f>+'St 2.1'!$F$15+'St 2.1'!$F$28+'St 2.1'!$F$41+'St 2.1'!$F$54+'St 2.1'!$F$68+'St 2.1'!$F$92+'St 2.1'!$F$105</f>
        <v>154361.91868358402</v>
      </c>
      <c r="M9" s="142">
        <f>+'St 2.1'!$F$132+'St 2.1'!$F$145+'St 2.1'!$F$158+'St 2.1'!$F$171+'St 2.1'!$F$185+'St 2.1'!$F$209+'St 2.1'!$F$222</f>
        <v>5576.1686566229018</v>
      </c>
      <c r="N9" s="142">
        <f>+'St 2.2'!$F$15+'St 2.2'!$F$28+'St 2.2'!$F$41+'St 2.2'!$F$54+'St 2.2'!$F$68+'St 2.2'!$F$92+'St 2.2'!$F$105</f>
        <v>2774.6392499999997</v>
      </c>
      <c r="O9" s="142">
        <f>+'St 2.2'!$F$132+'St 2.2'!$F$145+'St 2.2'!$F$158+'St 2.2'!$F$171+'St 2.2'!$F$185+'St 2.2'!$F$209+'St 2.2'!$F$222</f>
        <v>20982.958359057095</v>
      </c>
      <c r="P9" s="142">
        <f>+'St 4'!$F$15+'St 4'!$F$28+'St 4'!$F$41+'St 4'!$F$54+'St 4'!$F$68+'St 4'!$F$92+'St 4'!$F$105</f>
        <v>619.6065000000001</v>
      </c>
      <c r="Q9" s="142">
        <f>+'St 4'!$F$132+'St 4'!$F$145+'St 4'!$F$158+'St 4'!$F$171+'St 4'!$F$185+'St 4'!$F$209+'St 4'!$F$222</f>
        <v>1065234.2612737813</v>
      </c>
      <c r="R9" s="142">
        <f>+'St 5'!$F$15+'St 5'!$F$28+'St 5'!$F$41+'St 5'!$F$54+'St 5'!$F$68+'St 5'!$F$92+'St 5'!$F$105</f>
        <v>14605.252461137767</v>
      </c>
      <c r="S9" s="142">
        <f>+'St 5'!$F$132+'St 5'!$F$145+'St 5'!$F$158+'St 5'!$F$171+'St 5'!$F$185+'St 5'!$F$209+'St 5'!$F$222</f>
        <v>416919.68374461198</v>
      </c>
      <c r="T9" s="142">
        <f t="shared" si="0"/>
        <v>2268889.8552541886</v>
      </c>
      <c r="U9" s="142">
        <f t="shared" si="0"/>
        <v>7682203.230107707</v>
      </c>
    </row>
    <row r="10" spans="1:21">
      <c r="B10" s="28" t="s">
        <v>62</v>
      </c>
      <c r="C10" s="28" t="s">
        <v>317</v>
      </c>
      <c r="D10" s="142">
        <f>+'St 1.1'!$F$18+'St 1.1'!$F$31+'St 1.1'!$F$44+'St 1.1'!$F$57+'St 1.1'!$F$71+'St 1.1'!$F$95+'St 1.1'!$F$108</f>
        <v>2.90818578164652</v>
      </c>
      <c r="E10" s="142">
        <f>+'St 1.1'!$F$135+'St 1.1'!$F$148+'St 1.1'!$F$161+'St 1.1'!$F$174+'St 1.1'!$F$188+'St 1.1'!$F$212+'St 1.1'!$F$225</f>
        <v>0</v>
      </c>
      <c r="F10" s="142">
        <f>+'St 1.2'!$F$18+'St 1.2'!$F$31+'St 1.2'!$F$44+'St 1.2'!$F$57+'St 1.2'!$F$71+'St 1.2'!$F$95+'St 1.2'!$F$108</f>
        <v>380609.73996569618</v>
      </c>
      <c r="G10" s="142">
        <f>+'St 1.2'!$F$135+'St 1.2'!$F$148+'St 1.2'!$F$161+'St 1.2'!$F$174+'St 1.2'!$F$188+'St 1.2'!$F$212+'St 1.2'!$F$225</f>
        <v>909394.49124010128</v>
      </c>
      <c r="H10" s="142">
        <f>+'St 1.3'!$F$18+'St 1.3'!$F$31+'St 1.3'!$F$44+'St 1.3'!$F$57+'St 1.3'!$F$71+'St 1.3'!$F$95+'St 1.3'!$F$108</f>
        <v>13478.860933561709</v>
      </c>
      <c r="I10" s="142">
        <f>+'St 1.3'!$F$135+'St 1.3'!$F$148+'St 1.3'!$F$161+'St 1.3'!$F$174+'St 1.3'!$F$188+'St 1.3'!$F$212+'St 1.3'!$F$225</f>
        <v>529773.68081148795</v>
      </c>
      <c r="J10" s="142">
        <f>+'St 3'!$F$18+'St 3'!$F$31+'St 3'!$F$44+'St 3'!$F$57+'St 3'!$F$71+'St 3'!$F$95+'St 3'!$F$108</f>
        <v>293412.2941576296</v>
      </c>
      <c r="K10" s="142">
        <f>+'St 3'!$F$135+'St 3'!$F$148+'St 3'!$F$161+'St 3'!$F$174+'St 3'!$F$188+'St 3'!$F$212+'St 3'!$F$225</f>
        <v>374237.15273687884</v>
      </c>
      <c r="L10" s="142">
        <f>+'St 2.1'!$F$18+'St 2.1'!$F$31+'St 2.1'!$F$44+'St 2.1'!$F$57+'St 2.1'!$F$71+'St 2.1'!$F$95+'St 2.1'!$F$108</f>
        <v>342022.352829482</v>
      </c>
      <c r="M10" s="142">
        <f>+'St 2.1'!$F$135+'St 2.1'!$F$148+'St 2.1'!$F$161+'St 2.1'!$F$174+'St 2.1'!$F$188+'St 2.1'!$F$212+'St 2.1'!$F$225</f>
        <v>333628.33424432459</v>
      </c>
      <c r="N10" s="142">
        <f>+'St 2.2'!$F$18+'St 2.2'!$F$31+'St 2.2'!$F$44+'St 2.2'!$F$57+'St 2.2'!$F$71+'St 2.2'!$F$95+'St 2.2'!$F$108</f>
        <v>334385.18121165934</v>
      </c>
      <c r="O10" s="142">
        <f>+'St 2.2'!$F$135+'St 2.2'!$F$148+'St 2.2'!$F$161+'St 2.2'!$F$174+'St 2.2'!$F$188+'St 2.2'!$F$212+'St 2.2'!$F$225</f>
        <v>175822.95637637435</v>
      </c>
      <c r="P10" s="142">
        <f>+'St 4'!$F$18+'St 4'!$F$31+'St 4'!$F$44+'St 4'!$F$57+'St 4'!$F$71+'St 4'!$F$95+'St 4'!$F$108</f>
        <v>9.9922522000000011</v>
      </c>
      <c r="Q10" s="142">
        <f>+'St 4'!$F$135+'St 4'!$F$148+'St 4'!$F$161+'St 4'!$F$174+'St 4'!$F$188+'St 4'!$F$212+'St 4'!$F$225</f>
        <v>693.12829976440935</v>
      </c>
      <c r="R10" s="142">
        <f>+'St 5'!$F$18+'St 5'!$F$31+'St 5'!$F$44+'St 5'!$F$57+'St 5'!$F$71+'St 5'!$F$95+'St 5'!$F$108</f>
        <v>0</v>
      </c>
      <c r="S10" s="142">
        <f>+'St 5'!$F$135+'St 5'!$F$148+'St 5'!$F$161+'St 5'!$F$174+'St 5'!$F$188+'St 5'!$F$212+'St 5'!$F$225</f>
        <v>0</v>
      </c>
      <c r="T10" s="142">
        <f t="shared" si="0"/>
        <v>1363921.3295360105</v>
      </c>
      <c r="U10" s="142">
        <f t="shared" si="0"/>
        <v>2323549.7437089314</v>
      </c>
    </row>
    <row r="11" spans="1:21">
      <c r="B11" s="28" t="s">
        <v>75</v>
      </c>
      <c r="C11" s="28" t="s">
        <v>108</v>
      </c>
      <c r="D11" s="142">
        <f>+'St 1.1'!$F$19+'St 1.1'!$F$32+'St 1.1'!$F$45+'St 1.1'!$F$58+'St 1.1'!$F$72+'St 1.1'!$F$96+'St 1.1'!$F$109</f>
        <v>7966.8858893022889</v>
      </c>
      <c r="E11" s="142">
        <f>+'St 1.1'!$F$136+'St 1.1'!$F$149+'St 1.1'!$F$162+'St 1.1'!$F$175+'St 1.1'!$F$189+'St 1.1'!$F$213+'St 1.1'!$F$226</f>
        <v>800</v>
      </c>
      <c r="F11" s="142">
        <f>+'St 1.2'!$F$19+'St 1.2'!$F$32+'St 1.2'!$F$45+'St 1.2'!$F$58+'St 1.2'!$F$72+'St 1.2'!$F$96+'St 1.2'!$F$109</f>
        <v>974346.50659097114</v>
      </c>
      <c r="G11" s="142">
        <f>+'St 1.2'!$F$136+'St 1.2'!$F$149+'St 1.2'!$F$162+'St 1.2'!$F$175+'St 1.2'!$F$189+'St 1.2'!$F$213+'St 1.2'!$F$226</f>
        <v>2617270.2757844659</v>
      </c>
      <c r="H11" s="142">
        <f>+'St 1.3'!$F$19+'St 1.3'!$F$32+'St 1.3'!$F$45+'St 1.3'!$F$58+'St 1.3'!$F$72+'St 1.3'!$F$96+'St 1.3'!$F$109</f>
        <v>61828.631919410451</v>
      </c>
      <c r="I11" s="142">
        <f>+'St 1.3'!$F$136+'St 1.3'!$F$149+'St 1.3'!$F$162+'St 1.3'!$F$175+'St 1.3'!$F$189+'St 1.3'!$F$213+'St 1.3'!$F$226</f>
        <v>1192671.8994685267</v>
      </c>
      <c r="J11" s="142">
        <f>+'St 3'!$F$19+'St 3'!$F$32+'St 3'!$F$45+'St 3'!$F$58+'St 3'!$F$72+'St 3'!$F$96+'St 3'!$F$109</f>
        <v>20982.958359057095</v>
      </c>
      <c r="K11" s="142">
        <f>+'St 3'!$F$136+'St 3'!$F$149+'St 3'!$F$162+'St 3'!$F$175+'St 3'!$F$189+'St 3'!$F$213+'St 3'!$F$226</f>
        <v>2774.6392499999997</v>
      </c>
      <c r="L11" s="142">
        <f>+'St 2.1'!$F$19+'St 2.1'!$F$32+'St 2.1'!$F$45+'St 2.1'!$F$58+'St 2.1'!$F$72+'St 2.1'!$F$96+'St 2.1'!$F$109</f>
        <v>175822.95637637435</v>
      </c>
      <c r="M11" s="142">
        <f>+'St 2.1'!$F$136+'St 2.1'!$F$149+'St 2.1'!$F$162+'St 2.1'!$F$175+'St 2.1'!$F$189+'St 2.1'!$F$213+'St 2.1'!$F$226</f>
        <v>334385.18121165934</v>
      </c>
      <c r="N11" s="142">
        <f>+'St 2.2'!$F$19+'St 2.2'!$F$32+'St 2.2'!$F$45+'St 2.2'!$F$58+'St 2.2'!$F$72+'St 2.2'!$F$96+'St 2.2'!$F$109</f>
        <v>5296045.4223612566</v>
      </c>
      <c r="O11" s="142">
        <f>+'St 2.2'!$F$136+'St 2.2'!$F$149+'St 2.2'!$F$162+'St 2.2'!$F$175+'St 2.2'!$F$189+'St 2.2'!$F$213+'St 2.2'!$F$226</f>
        <v>6593395.165601803</v>
      </c>
      <c r="P11" s="142">
        <f>+'St 4'!$F$19+'St 4'!$F$32+'St 4'!$F$45+'St 4'!$F$58+'St 4'!$F$72+'St 4'!$F$96+'St 4'!$F$109</f>
        <v>0</v>
      </c>
      <c r="Q11" s="142">
        <f>+'St 4'!$F$136+'St 4'!$F$149+'St 4'!$F$162+'St 4'!$F$175+'St 4'!$F$189+'St 4'!$F$213+'St 4'!$F$226</f>
        <v>509699.57305656781</v>
      </c>
      <c r="R11" s="142">
        <f>+'St 5'!$F$19+'St 5'!$F$32+'St 5'!$F$45+'St 5'!$F$58+'St 5'!$F$72+'St 5'!$F$96+'St 5'!$F$109</f>
        <v>866997.97321665997</v>
      </c>
      <c r="S11" s="142">
        <f>+'St 5'!$F$136+'St 5'!$F$149+'St 5'!$F$162+'St 5'!$F$175+'St 5'!$F$189+'St 5'!$F$213+'St 5'!$F$226</f>
        <v>3819386.8086566757</v>
      </c>
      <c r="T11" s="142">
        <f t="shared" si="0"/>
        <v>7403991.3347130325</v>
      </c>
      <c r="U11" s="142">
        <f t="shared" si="0"/>
        <v>15070383.543029698</v>
      </c>
    </row>
    <row r="12" spans="1:21">
      <c r="B12" s="28" t="s">
        <v>76</v>
      </c>
      <c r="C12" s="28" t="s">
        <v>48</v>
      </c>
      <c r="D12" s="142">
        <f>+'St 1.1'!$F$20+'St 1.1'!$F$33+'St 1.1'!$F$46+'St 1.1'!$F$59+'St 1.1'!$F$73+'St 1.1'!$F$97+'St 1.1'!$F$110+'St 1.1'!$F$113+'St 1.1'!$F$114+'St 1.1'!$F$6</f>
        <v>-1.4552248295274239E-11</v>
      </c>
      <c r="E12" s="142">
        <f>+'St 1.1'!$F$137+'St 1.1'!$F$150+'St 1.1'!$F$163+'St 1.1'!$F$176+'St 1.1'!$F$190+'St 1.1'!$F$214+'St 1.1'!$F$227+'St 1.1'!$F$230+'St 1.1'!$F$231+'St 1.1'!$F$123</f>
        <v>135146</v>
      </c>
      <c r="F12" s="142">
        <f>+'St 1.2'!$F$20+'St 1.2'!$F$33+'St 1.2'!$F$46+'St 1.2'!$F$59+'St 1.2'!$F$73+'St 1.2'!$F$97+'St 1.2'!$F$110+'St 1.2'!$F$6+'St 1.2'!$F$113+'St 1.2'!$F$114</f>
        <v>348201.63141157519</v>
      </c>
      <c r="G12" s="142">
        <f>+'St 1.2'!$F$137+'St 1.2'!$F$150+'St 1.2'!$F$163+'St 1.2'!$F$176+'St 1.2'!$F$190+'St 1.2'!$F$214+'St 1.2'!$F$227+'St 1.2'!$F$123+'St 1.2'!$F$230+'St 1.2'!$F$231</f>
        <v>317150.37963183201</v>
      </c>
      <c r="H12" s="142">
        <f>+'St 1.3'!$F$20+'St 1.3'!$F$33+'St 1.3'!$F$46+'St 1.3'!$F$59+'St 1.3'!$F$73+'St 1.3'!$F$97+'St 1.3'!$F$110+'St 1.3'!$F$6+'St 1.3'!$F$113+'St 1.3'!$F$114</f>
        <v>28472.291098425005</v>
      </c>
      <c r="I12" s="142">
        <f>+'St 1.3'!$F$137+'St 1.3'!$F$150+'St 1.3'!$F$163+'St 1.3'!$F$176+'St 1.3'!$F$190+'St 1.3'!$F$214+'St 1.3'!$F$227+'St 1.3'!$F$123+'St 1.3'!$F$230+'St 1.3'!$F$231</f>
        <v>87083.129826979071</v>
      </c>
      <c r="J12" s="142">
        <f>+'St 3'!$F$20+'St 3'!$F$33+'St 3'!$F$46+'St 3'!$F$59+'St 3'!$F$73+'St 3'!$F$97+'St 3'!$F$110+'St 3'!$F$6+'St 3'!$F$113+'St 3'!$F$114</f>
        <v>36910</v>
      </c>
      <c r="K12" s="142">
        <f>+'St 3'!$F$137+'St 3'!$F$150+'St 3'!$F$163+'St 3'!$F$176+'St 3'!$F$190+'St 3'!$F$214+'St 3'!$F$227+'St 3'!$F$123+'St 3'!$F$230+'St 3'!$F$231</f>
        <v>32914.44</v>
      </c>
      <c r="L12" s="142">
        <f>+'St 2.1'!$F$20+'St 2.1'!$F$33+'St 2.1'!$F$46+'St 2.1'!$F$59+'St 2.1'!$F$73+'St 2.1'!$F$97+'St 2.1'!$F$110+'St 2.1'!$F$6+'St 2.1'!$F$113+'St 2.1'!$F$114</f>
        <v>4134.5791438242832</v>
      </c>
      <c r="M12" s="142">
        <f>+'St 2.1'!$F$137+'St 2.1'!$F$150+'St 2.1'!$F$163+'St 2.1'!$F$176+'St 2.1'!$F$190+'St 2.1'!$F$214+'St 2.1'!$F$227+'St 2.1'!$F$230+'St 2.1'!$F$231+'St 2.1'!$F$123</f>
        <v>344.83908680000002</v>
      </c>
      <c r="N12" s="142">
        <f>+'St 2.2'!$F$20+'St 2.2'!$F$33+'St 2.2'!$F$46+'St 2.2'!$F$59+'St 2.2'!$F$73+'St 2.2'!$F$97+'St 2.2'!$F$110+'St 2.2'!$F$6+'St 2.2'!$F$113+'St 2.2'!$F$114</f>
        <v>2320131.8186546802</v>
      </c>
      <c r="O12" s="142">
        <f>+'St 2.2'!$F$137+'St 2.2'!$F$150+'St 2.2'!$F$163+'St 2.2'!$F$176+'St 2.2'!$F$190+'St 2.2'!$F$214+'St 2.2'!$F$227+'St 2.2'!$F$230+'St 2.2'!$F$231+'St 2.2'!$F$123</f>
        <v>1463889.9295514578</v>
      </c>
      <c r="P12" s="142">
        <f>+'St 4'!$F$20+'St 4'!$F$33+'St 4'!$F$46+'St 4'!$F$59+'St 4'!$F$73+'St 4'!$F$97+'St 4'!$F$110+'St 4'!$F$113+'St 4'!$F$114+'St 4'!$F$6</f>
        <v>0</v>
      </c>
      <c r="Q12" s="142">
        <f>+'St 4'!$F$137+'St 4'!$F$163+'St 4'!$F$176+'St 4'!$F$190+'St 4'!$F$214+'St 4'!$F$227+'St 4'!$F$123+'St 4'!$F$230+'St 4'!$F$231</f>
        <v>-7.2759576141834259E-10</v>
      </c>
      <c r="R12" s="142">
        <f>+'St 5'!$F$20+'St 5'!$F$33+'St 5'!$F$46+'St 5'!$F$59+'St 5'!$F$73+'St 5'!$F$97+'St 5'!$F$110+'St 5'!$F$113+'St 5'!$F$114+'St 5'!$F$6</f>
        <v>37845.440000000002</v>
      </c>
      <c r="S12" s="142">
        <f>+'St 5'!$F$137+'St 5'!$F$150+'St 5'!$F$163+'St 5'!$F$176+'St 5'!$F$190+'St 5'!$F$214+'St 5'!$F$227+'St 5'!$F$230+'St 5'!$F$231+'St 5'!$F$123+'St 5'!$F$193+'St 5'!$F$196</f>
        <v>36909.883000000002</v>
      </c>
      <c r="T12" s="142">
        <f t="shared" si="0"/>
        <v>2775695.7603085046</v>
      </c>
      <c r="U12" s="142">
        <f t="shared" si="0"/>
        <v>2073438.6010970681</v>
      </c>
    </row>
    <row r="13" spans="1:21">
      <c r="B13" s="28" t="s">
        <v>77</v>
      </c>
      <c r="C13" s="28" t="s">
        <v>325</v>
      </c>
      <c r="D13" s="142">
        <f>+'St 1.1'!$F$21+'St 1.1'!$F$34+'St 1.1'!$F$47+'St 1.1'!$F$60+'St 1.1'!$F$74+'St 1.1'!$F$98+'St 1.1'!$F$111</f>
        <v>1237120.8557348137</v>
      </c>
      <c r="E13" s="142">
        <f>+'St 1.1'!$F$138+'St 1.1'!$F$151+'St 1.1'!$F$164+'St 1.1'!$F$177+'St 1.1'!$F$191+'St 1.1'!$F$215+'St 1.1'!$F$228</f>
        <v>13207.192339112533</v>
      </c>
      <c r="F13" s="142">
        <f>+'St 1.2'!$F$21+'St 1.2'!$F$34+'St 1.2'!$F$47+'St 1.2'!$F$60+'St 1.2'!$F$74+'St 1.2'!$F$98+'St 1.2'!$F$111</f>
        <v>5473879.4410578934</v>
      </c>
      <c r="G13" s="142">
        <f>+'St 1.2'!$F$138+'St 1.2'!$F$151+'St 1.2'!$F$164+'St 1.2'!$F$177+'St 1.2'!$F$191+'St 1.2'!$F$215+'St 1.2'!$F$228</f>
        <v>3533739.5680483677</v>
      </c>
      <c r="H13" s="142">
        <f>+'St 1.3'!$F$21+'St 1.3'!$F$34+'St 1.3'!$F$47+'St 1.3'!$F$60+'St 1.3'!$F$74+'St 1.3'!$F$98+'St 1.3'!$F$111</f>
        <v>116568.01645271674</v>
      </c>
      <c r="I13" s="142">
        <f>+'St 1.3'!$F$138+'St 1.3'!$F$151+'St 1.3'!$F$164+'St 1.3'!$F$177+'St 1.3'!$F$191+'St 1.3'!$F$215+'St 1.3'!$F$228</f>
        <v>215528.44252642104</v>
      </c>
      <c r="J13" s="142">
        <f>+'St 3'!$F$21+'St 3'!$F$34+'St 3'!$F$47+'St 3'!$F$60+'St 3'!$F$74+'St 3'!$F$98+'St 3'!$F$111</f>
        <v>1023173.2599197815</v>
      </c>
      <c r="K13" s="142">
        <f>+'St 3'!$F$138+'St 3'!$F$151+'St 3'!$F$164+'St 3'!$F$177+'St 3'!$F$191+'St 3'!$F$215+'St 3'!$F$228</f>
        <v>621.33860000000004</v>
      </c>
      <c r="L13" s="142">
        <f>+'St 2.1'!$F$21+'St 2.1'!$F$34+'St 2.1'!$F$47+'St 2.1'!$F$60+'St 2.1'!$F$74+'St 2.1'!$F$98+'St 2.1'!$F$111</f>
        <v>693.12829976440935</v>
      </c>
      <c r="M13" s="142">
        <f>+'St 2.1'!$F$138+'St 2.1'!$F$151+'St 2.1'!$F$164+'St 2.1'!$F$177+'St 2.1'!$F$191+'St 2.1'!$F$215+'St 2.1'!$F$228</f>
        <v>9.9922522000000011</v>
      </c>
      <c r="N13" s="142">
        <f>+'St 2.2'!$F$21+'St 2.2'!$F$34+'St 2.2'!$F$47+'St 2.2'!$F$60+'St 2.2'!$F$74+'St 2.2'!$F$98+'St 2.2'!$F$111</f>
        <v>460153.51899414591</v>
      </c>
      <c r="O13" s="142">
        <f>+'St 2.2'!$F$138+'St 2.2'!$F$151+'St 2.2'!$F$164+'St 2.2'!$F$177+'St 2.2'!$F$191+'St 2.2'!$F$215+'St 2.2'!$F$228</f>
        <v>0</v>
      </c>
      <c r="P13" s="142">
        <f>+'St 4'!$F$21+'St 4'!$F$34+'St 4'!$F$47+'St 4'!$F$60+'St 4'!$F$74+'St 4'!$F$98+'St 4'!$F$111</f>
        <v>0</v>
      </c>
      <c r="Q13" s="142">
        <f>+'St 4'!$F$138+'St 4'!$F$164+'St 4'!$F$177+'St 4'!$F$191+'St 4'!$F$215+'St 4'!$F$228</f>
        <v>0</v>
      </c>
      <c r="R13" s="142">
        <f>+'St 5'!$F$21+'St 5'!$F$34+'St 5'!$F$47+'St 5'!$F$60+'St 5'!$F$74+'St 5'!$F$98+'St 5'!$F$111</f>
        <v>0</v>
      </c>
      <c r="S13" s="142">
        <f>+'St 5'!$F$138+'St 5'!$F$151+'St 5'!$F$164+'St 5'!$F$177+'St 5'!$F$191+'St 5'!$F$215+'St 5'!$F$228</f>
        <v>0</v>
      </c>
      <c r="T13" s="142">
        <f t="shared" si="0"/>
        <v>8311588.2204591157</v>
      </c>
      <c r="U13" s="142">
        <f t="shared" si="0"/>
        <v>3763106.5337661011</v>
      </c>
    </row>
    <row r="14" spans="1:21">
      <c r="B14" s="28" t="s">
        <v>81</v>
      </c>
      <c r="C14" s="28" t="s">
        <v>101</v>
      </c>
      <c r="D14" s="142">
        <f>+'St 1.1'!$F$22+'St 1.1'!$F$35+'St 1.1'!$F$48+'St 1.1'!$F$61+'St 1.1'!$F$75+'St 1.1'!$F$99+'St 1.1'!$F$112</f>
        <v>0</v>
      </c>
      <c r="E14" s="142">
        <f>+'St 1.1'!$F$139+'St 1.1'!$F$152+'St 1.1'!$F$165+'St 1.1'!$F$178+'St 1.1'!$F$192+'St 1.1'!$F$216+'St 1.1'!$F$229</f>
        <v>1617115.9999999998</v>
      </c>
      <c r="F14" s="142">
        <f>+'St 1.2'!$F$22+'St 1.2'!$F$35+'St 1.2'!$F$48+'St 1.2'!$F$61+'St 1.2'!$F$75+'St 1.2'!$F$99+'St 1.2'!$F$112</f>
        <v>1699178.0996558981</v>
      </c>
      <c r="G14" s="142">
        <f>+'St 1.2'!$F$139+'St 1.2'!$F$152+'St 1.2'!$F$165+'St 1.2'!$F$178+'St 1.2'!$F$192+'St 1.2'!$F$216+'St 1.2'!$F$229</f>
        <v>1100213.2643598896</v>
      </c>
      <c r="H14" s="142">
        <f>+'St 1.3'!$F$22+'St 1.3'!$F$35+'St 1.3'!$F$48+'St 1.3'!$F$61+'St 1.3'!$F$75+'St 1.3'!$F$99+'St 1.3'!$F$112</f>
        <v>217755.42751959251</v>
      </c>
      <c r="I14" s="142">
        <f>+'St 1.3'!$F$139+'St 1.3'!$F$152+'St 1.3'!$F$165+'St 1.3'!$F$178+'St 1.3'!$F$192+'St 1.3'!$F$216+'St 1.3'!$F$229</f>
        <v>92582.454555385237</v>
      </c>
      <c r="J14" s="142">
        <f>+'St 3'!$F$22+'St 3'!$F$35+'St 3'!$F$48+'St 3'!$F$61+'St 3'!$F$75+'St 3'!$F$99+'St 3'!$F$112</f>
        <v>438926.40068068763</v>
      </c>
      <c r="K14" s="142">
        <f>+'St 3'!$F$139+'St 3'!$F$152+'St 3'!$F$165+'St 3'!$F$178+'St 3'!$F$192+'St 3'!$F$216+'St 3'!$F$229</f>
        <v>73018.929999999993</v>
      </c>
      <c r="L14" s="142">
        <f>+'St 2.1'!$F$22+'St 2.1'!$F$35+'St 2.1'!$F$48+'St 2.1'!$F$61+'St 2.1'!$F$75+'St 2.1'!$F$99+'St 2.1'!$F$112</f>
        <v>174513.98463851382</v>
      </c>
      <c r="M14" s="142">
        <f>+'St 2.1'!$F$139+'St 2.1'!$F$152+'St 2.1'!$F$165+'St 2.1'!$F$178+'St 2.1'!$F$192+'St 2.1'!$F$216+'St 2.1'!$F$229</f>
        <v>0</v>
      </c>
      <c r="N14" s="142">
        <f>+'St 2.2'!$F$22+'St 2.2'!$F$35+'St 2.2'!$F$48+'St 2.2'!$F$61+'St 2.2'!$F$75+'St 2.2'!$F$99+'St 2.2'!$F$112</f>
        <v>2288565.9209475555</v>
      </c>
      <c r="O14" s="142">
        <f>+'St 2.2'!$F$139+'St 2.2'!$F$152+'St 2.2'!$F$165+'St 2.2'!$F$178+'St 2.2'!$F$192+'St 2.2'!$F$216+'St 2.2'!$F$229</f>
        <v>866997.97321665997</v>
      </c>
      <c r="P14" s="142">
        <f>+'St 4'!$F$22+'St 4'!$F$35+'St 4'!$F$48+'St 4'!$F$61+'St 4'!$F$75+'St 4'!$F$99+'St 4'!$F$112</f>
        <v>0</v>
      </c>
      <c r="Q14" s="142">
        <f>+'St 4'!$F$139+'St 4'!$F$165+'St 4'!$F$178+'St 4'!$F$192+'St 4'!$F$216+'St 4'!$F$229</f>
        <v>0</v>
      </c>
      <c r="R14" s="142">
        <f>+'St 5'!$F$22+'St 5'!$F$35+'St 5'!$F$48+'St 5'!$F$61+'St 5'!$F$75+'St 5'!$F$99+'St 5'!$F$112</f>
        <v>0</v>
      </c>
      <c r="S14" s="142">
        <f>+'St 5'!$F$139+'St 5'!$F$152+'St 5'!$F$165+'St 5'!$F$178+'St 5'!$F$192+'St 5'!$F$216+'St 5'!$F$229</f>
        <v>0</v>
      </c>
      <c r="T14" s="142">
        <f t="shared" si="0"/>
        <v>4818939.8334422475</v>
      </c>
      <c r="U14" s="142">
        <f t="shared" si="0"/>
        <v>3749928.6221319349</v>
      </c>
    </row>
    <row r="15" spans="1:21">
      <c r="B15" s="28" t="s">
        <v>82</v>
      </c>
      <c r="C15" s="28" t="s">
        <v>78</v>
      </c>
      <c r="D15" s="147">
        <f t="shared" ref="D15:S15" si="1">+D6+D7+D8+D9+D10+D11+D12+D13+D14</f>
        <v>1803131.0902737975</v>
      </c>
      <c r="E15" s="147">
        <f t="shared" si="1"/>
        <v>2609041.1923391121</v>
      </c>
      <c r="F15" s="147">
        <f t="shared" si="1"/>
        <v>12160743.282886319</v>
      </c>
      <c r="G15" s="147">
        <f t="shared" si="1"/>
        <v>13182866.455775656</v>
      </c>
      <c r="H15" s="147">
        <f t="shared" si="1"/>
        <v>5500347.7010350479</v>
      </c>
      <c r="I15" s="147">
        <f t="shared" si="1"/>
        <v>6598216.9067886546</v>
      </c>
      <c r="J15" s="147">
        <f t="shared" si="1"/>
        <v>8247172.9415756883</v>
      </c>
      <c r="K15" s="147">
        <f t="shared" si="1"/>
        <v>2637673.0581698189</v>
      </c>
      <c r="L15" s="147">
        <f t="shared" si="1"/>
        <v>1334952.1047895649</v>
      </c>
      <c r="M15" s="147">
        <f t="shared" si="1"/>
        <v>937794.90023698437</v>
      </c>
      <c r="N15" s="147">
        <f t="shared" si="1"/>
        <v>14512130.749397354</v>
      </c>
      <c r="O15" s="147">
        <f t="shared" si="1"/>
        <v>10737785.927510666</v>
      </c>
      <c r="P15" s="147">
        <f t="shared" si="1"/>
        <v>3759200.136868617</v>
      </c>
      <c r="Q15" s="147">
        <f t="shared" si="1"/>
        <v>12101417.276393922</v>
      </c>
      <c r="R15" s="147">
        <f t="shared" si="1"/>
        <v>2778958.5632576961</v>
      </c>
      <c r="S15" s="147">
        <f t="shared" si="1"/>
        <v>4955644.0226319702</v>
      </c>
      <c r="T15" s="147">
        <f>+SUM(T6:T14)</f>
        <v>50096636.570084088</v>
      </c>
      <c r="U15" s="147">
        <f>+SUM(U6:U14)</f>
        <v>53760439.739846781</v>
      </c>
    </row>
    <row r="16" spans="1:21" ht="15.5"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2:21">
      <c r="H17" s="15"/>
      <c r="O17" s="15"/>
    </row>
    <row r="18" spans="2:21">
      <c r="B18" s="345" t="s">
        <v>230</v>
      </c>
      <c r="C18" s="345"/>
      <c r="D18" s="345"/>
      <c r="E18" s="345"/>
      <c r="F18" s="345"/>
      <c r="G18" s="345"/>
      <c r="H18" s="345"/>
      <c r="I18" s="345"/>
      <c r="J18" s="345"/>
      <c r="K18" s="345"/>
      <c r="L18" s="345"/>
      <c r="M18" s="345"/>
      <c r="N18" s="345"/>
      <c r="O18" s="345"/>
      <c r="P18" s="345"/>
      <c r="Q18" s="345"/>
      <c r="R18" s="345"/>
      <c r="S18" s="345"/>
      <c r="T18" s="345"/>
      <c r="U18" s="345"/>
    </row>
    <row r="19" spans="2:21"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7" t="s">
        <v>318</v>
      </c>
    </row>
    <row r="20" spans="2:21" ht="75.75" customHeight="1">
      <c r="B20" s="200"/>
      <c r="C20" s="258" t="s">
        <v>74</v>
      </c>
      <c r="D20" s="347" t="s">
        <v>41</v>
      </c>
      <c r="E20" s="347"/>
      <c r="F20" s="347" t="s">
        <v>42</v>
      </c>
      <c r="G20" s="347"/>
      <c r="H20" s="347" t="s">
        <v>43</v>
      </c>
      <c r="I20" s="347"/>
      <c r="J20" s="347" t="s">
        <v>44</v>
      </c>
      <c r="K20" s="347"/>
      <c r="L20" s="347" t="s">
        <v>317</v>
      </c>
      <c r="M20" s="347"/>
      <c r="N20" s="347" t="s">
        <v>108</v>
      </c>
      <c r="O20" s="347"/>
      <c r="P20" s="347" t="s">
        <v>325</v>
      </c>
      <c r="Q20" s="347"/>
      <c r="R20" s="347" t="s">
        <v>101</v>
      </c>
      <c r="S20" s="347"/>
      <c r="T20" s="347" t="s">
        <v>78</v>
      </c>
      <c r="U20" s="347"/>
    </row>
    <row r="21" spans="2:21">
      <c r="B21" s="200"/>
      <c r="C21" s="257"/>
      <c r="D21" s="201" t="s">
        <v>79</v>
      </c>
      <c r="E21" s="201" t="s">
        <v>80</v>
      </c>
      <c r="F21" s="201" t="s">
        <v>79</v>
      </c>
      <c r="G21" s="201" t="s">
        <v>80</v>
      </c>
      <c r="H21" s="201" t="s">
        <v>79</v>
      </c>
      <c r="I21" s="201" t="s">
        <v>80</v>
      </c>
      <c r="J21" s="201" t="s">
        <v>79</v>
      </c>
      <c r="K21" s="201" t="s">
        <v>80</v>
      </c>
      <c r="L21" s="201" t="s">
        <v>79</v>
      </c>
      <c r="M21" s="201" t="s">
        <v>80</v>
      </c>
      <c r="N21" s="201" t="s">
        <v>79</v>
      </c>
      <c r="O21" s="201" t="s">
        <v>80</v>
      </c>
      <c r="P21" s="201" t="s">
        <v>79</v>
      </c>
      <c r="Q21" s="201" t="s">
        <v>80</v>
      </c>
      <c r="R21" s="201" t="s">
        <v>79</v>
      </c>
      <c r="S21" s="201" t="s">
        <v>80</v>
      </c>
      <c r="T21" s="201" t="s">
        <v>79</v>
      </c>
      <c r="U21" s="201" t="s">
        <v>80</v>
      </c>
    </row>
    <row r="22" spans="2:21">
      <c r="B22" s="28" t="s">
        <v>56</v>
      </c>
      <c r="C22" s="28" t="s">
        <v>41</v>
      </c>
      <c r="D22" s="142">
        <f>+'St 1.1'!$O$12+'St 1.1'!$O$25+'St 1.1'!$O$38+'St 1.1'!$O$51+'St 1.1'!$O$65+'St 1.1'!$O$89+'St 1.1'!$O$102</f>
        <v>-3.3939999999999997</v>
      </c>
      <c r="E22" s="142">
        <f>+'St 1.1'!$P$129+'St 1.1'!$P$142+'St 1.1'!$P$155+'St 1.1'!$P$168+'St 1.1'!$P$182+'St 1.1'!$P$206+'St 1.1'!$P$219</f>
        <v>-87.928000000000011</v>
      </c>
      <c r="F22" s="142">
        <f>+'St 1.2'!$P$12+'St 1.2'!$P$25+'St 1.2'!$P$38+'St 1.2'!$P$51+'St 1.2'!$P$65+'St 1.2'!$P$89+'St 1.2'!$P$102</f>
        <v>31921.245599538695</v>
      </c>
      <c r="G22" s="142">
        <f>+'St 1.2'!$P$129+'St 1.2'!$P$142+'St 1.2'!$P$155+'St 1.2'!$P$168+'St 1.2'!$P$182+'St 1.2'!$P$206+'St 1.2'!$P$219</f>
        <v>97332.900503482364</v>
      </c>
      <c r="H22" s="142">
        <f>+'St 1.3'!$P$12+'St 1.3'!$P$25+'St 1.3'!$P$38+'St 1.3'!$P$51+'St 1.3'!$P$65+'St 1.3'!$P$89+'St 1.3'!$P$102</f>
        <v>332.1055106509898</v>
      </c>
      <c r="I22" s="142">
        <f>+'St 1.3'!$P$129+'St 1.3'!$P$142+'St 1.3'!$P$155+'St 1.3'!$P$168+'St 1.3'!$P$182+'St 1.3'!$P$206+'St 1.3'!$P$219</f>
        <v>-508.08310425501747</v>
      </c>
      <c r="J22" s="142">
        <f>+'St 3'!$P$12+'St 3'!$P$25+'St 3'!$P$38+'St 3'!$P$51+'St 3'!$P$65+'St 3'!$P$89+'St 3'!$P$102</f>
        <v>44659.088545702762</v>
      </c>
      <c r="K22" s="142">
        <f>+'St 3'!$P$129+'St 3'!$P$142+'St 3'!$P$155+'St 3'!$P$168+'St 3'!$P$182+'St 3'!$P$206+'St 3'!$P$219</f>
        <v>-28333.8701</v>
      </c>
      <c r="L22" s="142">
        <f>+'St 2.1'!$P$12+'St 2.1'!$P$25+'St 2.1'!$P$38+'St 2.1'!$P$51+'St 2.1'!$P$65+'St 2.1'!$P$89+'St 2.1'!$P$102</f>
        <v>0</v>
      </c>
      <c r="M22" s="142">
        <f>+'St 2.1'!$P$129+'St 2.1'!$P$142+'St 2.1'!$P$155+'St 2.1'!$P$168+'St 2.1'!$P$182+'St 2.1'!$P$206+'St 2.1'!$P$219</f>
        <v>0.20801135377615487</v>
      </c>
      <c r="N22" s="142">
        <f>+'St 2.2'!$P$12+'St 2.2'!$P$25+'St 2.2'!$P$38+'St 2.2'!$P$51+'St 2.2'!$P$65+'St 2.2'!$P$89+'St 2.2'!$P$102</f>
        <v>0</v>
      </c>
      <c r="O22" s="142">
        <f>+'St 2.2'!$P$129+'St 2.2'!$P$142+'St 2.2'!$P$155+'St 2.2'!$P$168+'St 2.2'!$P$182+'St 2.2'!$P$206+'St 2.2'!$P$219</f>
        <v>-5523.4931861200312</v>
      </c>
      <c r="P22" s="142">
        <f>+'St 4'!$P$12+'St 4'!$P$25+'St 4'!$P$38+'St 4'!$P$51+'St 4'!$P$65+'St 4'!$P$89+'St 4'!$P$102</f>
        <v>0</v>
      </c>
      <c r="Q22" s="142">
        <f>+'St 4'!$P$129+'St 4'!$P$142+'St 4'!$P$155+'St 4'!$P$168+'St 4'!$P$182+'St 4'!$P$206+'St 4'!$P$219</f>
        <v>105895.58889347188</v>
      </c>
      <c r="R22" s="142">
        <f>+'St 5'!$P$12+'St 5'!$P$25+'St 5'!$P$38+'St 5'!$P$51+'St 5'!$P$65+'St 5'!$P$89+'St 5'!$P$102</f>
        <v>96054.006562705501</v>
      </c>
      <c r="S22" s="142">
        <f>+'St 5'!$P$129+'St 5'!$P$142+'St 5'!$P$155+'St 5'!$P$168+'St 5'!$P$182+'St 5'!$P$206+'St 5'!$P$219</f>
        <v>2990.4944535769923</v>
      </c>
      <c r="T22" s="142">
        <f>+D22+F22+H22+J22+L22+N22+P22+R22</f>
        <v>172963.05221859796</v>
      </c>
      <c r="U22" s="142">
        <f>+E22+G22+I22+K22+M22+O22+Q22+S22</f>
        <v>171765.81747151</v>
      </c>
    </row>
    <row r="23" spans="2:21">
      <c r="B23" s="28" t="s">
        <v>59</v>
      </c>
      <c r="C23" s="28" t="s">
        <v>42</v>
      </c>
      <c r="D23" s="142">
        <f>+'St 1.1'!$O$13+'St 1.1'!$O$26+'St 1.1'!$O$39+'St 1.1'!$O$52+'St 1.1'!$O$66+'St 1.1'!$O$90+'St 1.1'!$O$103</f>
        <v>-563.16451172967481</v>
      </c>
      <c r="E23" s="142">
        <f>+'St 1.1'!$P$130+'St 1.1'!$P$143+'St 1.1'!$P$156+'St 1.1'!$P$169+'St 1.1'!$P$183+'St 1.1'!$P$207+'St 1.1'!$P$220</f>
        <v>488.40999999999894</v>
      </c>
      <c r="F23" s="142">
        <f>+'St 1.2'!$P$13+'St 1.2'!$P$26+'St 1.2'!$P$39+'St 1.2'!$P$52+'St 1.2'!$P$66+'St 1.2'!$P$90+'St 1.2'!$P$103</f>
        <v>125852.74280799598</v>
      </c>
      <c r="G23" s="142">
        <f>+'St 1.2'!$P$130+'St 1.2'!$P$143+'St 1.2'!$P$156+'St 1.2'!$P$169+'St 1.2'!$P$183+'St 1.2'!$P$207+'St 1.2'!$P$220</f>
        <v>78174.057635846271</v>
      </c>
      <c r="H23" s="142">
        <f>+'St 1.3'!$P$13+'St 1.3'!$P$26+'St 1.3'!$P$39+'St 1.3'!$P$52+'St 1.3'!$P$66+'St 1.3'!$P$90+'St 1.3'!$P$103</f>
        <v>30249.82542771869</v>
      </c>
      <c r="I23" s="142">
        <f>+'St 1.3'!$P$130+'St 1.3'!$P$143+'St 1.3'!$P$156+'St 1.3'!$P$169+'St 1.3'!$P$183+'St 1.3'!$P$207+'St 1.3'!$P$220</f>
        <v>-24994.248410275202</v>
      </c>
      <c r="J23" s="142">
        <f>+'St 3'!$P$13+'St 3'!$P$26+'St 3'!$P$39+'St 3'!$P$52+'St 3'!$P$66+'St 3'!$P$90+'St 3'!$P$103</f>
        <v>335303.71832880663</v>
      </c>
      <c r="K23" s="142">
        <f>+'St 3'!$P$130+'St 3'!$P$143+'St 3'!$P$156+'St 3'!$P$169+'St 3'!$P$183+'St 3'!$P$207+'St 3'!$P$220</f>
        <v>68402.29977000982</v>
      </c>
      <c r="L23" s="142">
        <f>+'St 2.1'!$P$13+'St 2.1'!$P$26+'St 2.1'!$P$39+'St 2.1'!$P$52+'St 2.1'!$P$66+'St 2.1'!$P$90+'St 2.1'!$P$103</f>
        <v>58990.528658914482</v>
      </c>
      <c r="M23" s="142">
        <f>+'St 2.1'!$P$130+'St 2.1'!$P$143+'St 2.1'!$P$156+'St 2.1'!$P$169+'St 2.1'!$P$183+'St 2.1'!$P$207+'St 2.1'!$P$220</f>
        <v>-1679.8467143598318</v>
      </c>
      <c r="N23" s="142">
        <f>+'St 2.2'!$P$13+'St 2.2'!$P$26+'St 2.2'!$P$39+'St 2.2'!$P$52+'St 2.2'!$P$66+'St 2.2'!$P$90+'St 2.2'!$P$103</f>
        <v>366865.40064212604</v>
      </c>
      <c r="O23" s="142">
        <f>+'St 2.2'!$P$130+'St 2.2'!$P$143+'St 2.2'!$P$156+'St 2.2'!$P$169+'St 2.2'!$P$183+'St 2.2'!$P$207+'St 2.2'!$P$220</f>
        <v>-62080.92324062327</v>
      </c>
      <c r="P23" s="142">
        <f>+'St 4'!$P$13+'St 4'!$P$26+'St 4'!$P$39+'St 4'!$P$52+'St 4'!$P$66+'St 4'!$P$90+'St 4'!$P$103</f>
        <v>307878.36887060147</v>
      </c>
      <c r="Q23" s="142">
        <f>+'St 4'!$P$130+'St 4'!$P$143+'St 4'!$P$156+'St 4'!$P$169+'St 4'!$P$183+'St 4'!$P$207+'St 4'!$P$220</f>
        <v>641675.47388426133</v>
      </c>
      <c r="R23" s="142">
        <f>+'St 5'!$P$13+'St 5'!$P$26+'St 5'!$P$39+'St 5'!$P$52+'St 5'!$P$66+'St 5'!$P$90+'St 5'!$P$103</f>
        <v>44863.727525392438</v>
      </c>
      <c r="S23" s="142">
        <f>+'St 5'!$P$130+'St 5'!$P$143+'St 5'!$P$156+'St 5'!$P$169+'St 5'!$P$183+'St 5'!$P$207+'St 5'!$P$220</f>
        <v>193536.99790125835</v>
      </c>
      <c r="T23" s="142">
        <f t="shared" ref="T23:U30" si="2">+D23+F23+H23+J23+L23+N23+P23+R23</f>
        <v>1269441.1477498263</v>
      </c>
      <c r="U23" s="142">
        <f t="shared" si="2"/>
        <v>893522.22082611755</v>
      </c>
    </row>
    <row r="24" spans="2:21">
      <c r="B24" s="28" t="s">
        <v>60</v>
      </c>
      <c r="C24" s="28" t="s">
        <v>43</v>
      </c>
      <c r="D24" s="142">
        <f>+'St 1.1'!$O$14+'St 1.1'!$O$27+'St 1.1'!$O$40+'St 1.1'!$O$53+'St 1.1'!$O$67+'St 1.1'!$O$91+'St 1.1'!$O$104+'St 1.1'!$O$76+'St 1.1'!$O$79</f>
        <v>6114.8267497475554</v>
      </c>
      <c r="E24" s="142">
        <f>+'St 1.1'!$P$131+'St 1.1'!$P$144+'St 1.1'!$P$157+'St 1.1'!$P$170+'St 1.1'!$P$184+'St 1.1'!$P$208+'St 1.1'!$P$221+'St 1.1'!$P$193+'St 1.1'!$P$196</f>
        <v>5638.6701999999996</v>
      </c>
      <c r="F24" s="142">
        <f>+'St 1.2'!$P$14+'St 1.2'!$P$27+'St 1.2'!$P$40+'St 1.2'!$P$53+'St 1.2'!$P$67+'St 1.2'!$P$91+'St 1.2'!$P$104+'St 1.2'!$P$76+'St 1.2'!$P$79</f>
        <v>85716.948284983606</v>
      </c>
      <c r="G24" s="142">
        <f>+'St 1.2'!$P$131+'St 1.2'!$P$144+'St 1.2'!$P$157+'St 1.2'!$P$170+'St 1.2'!$P$184+'St 1.2'!$P$208+'St 1.2'!$P$221+'St 1.2'!$P$193+'St 1.2'!$P$196</f>
        <v>39316.517550430028</v>
      </c>
      <c r="H24" s="142">
        <f>+'St 1.3'!$P$14+'St 1.3'!$P$27+'St 1.3'!$P$40+'St 1.3'!$P$53+'St 1.3'!$P$67+'St 1.3'!$P$91+'St 1.3'!$P$104+'St 1.3'!$P$76+'St 1.3'!$P$79</f>
        <v>285595.63086761936</v>
      </c>
      <c r="I24" s="142">
        <f>+'St 1.3'!$P$131+'St 1.3'!$P$144+'St 1.3'!$P$157+'St 1.3'!$P$170+'St 1.3'!$P$184+'St 1.3'!$P$208+'St 1.3'!$P$221+'St 1.3'!$P$193+'St 1.3'!$P$196</f>
        <v>14133.753956194523</v>
      </c>
      <c r="J24" s="142">
        <f>+'St 3'!$P$14+'St 3'!$P$27+'St 3'!$P$40+'St 3'!$P$53+'St 3'!$P$67+'St 3'!$P$91+'St 3'!$P$104+'St 3'!$P$76+'St 3'!$P$79</f>
        <v>335806.34435930511</v>
      </c>
      <c r="K24" s="142">
        <f>+'St 3'!$P$131+'St 3'!$P$144+'St 3'!$P$157+'St 3'!$P$170+'St 3'!$P$184+'St 3'!$P$208+'St 3'!$P$221+'St 3'!$P$193+'St 3'!$P$196</f>
        <v>5697.9185031672614</v>
      </c>
      <c r="L24" s="142">
        <f>+'St 2.1'!$P$14+'St 2.1'!$P$27+'St 2.1'!$P$40+'St 2.1'!$P$53+'St 2.1'!$P$67+'St 2.1'!$P$91+'St 2.1'!$P$104+'St 2.1'!$P$76+'St 2.1'!$P$79</f>
        <v>517.82466574756722</v>
      </c>
      <c r="M24" s="142">
        <f>+'St 2.1'!$P$131+'St 2.1'!$P$144+'St 2.1'!$P$157+'St 2.1'!$P$170+'St 2.1'!$P$184+'St 2.1'!$P$208+'St 2.1'!$P$221+'St 2.1'!$P$193+'St 2.1'!$P$196</f>
        <v>-1683.4967014269716</v>
      </c>
      <c r="N24" s="142">
        <f>+'St 2.2'!$P$14+'St 2.2'!$P$27+'St 2.2'!$P$40+'St 2.2'!$P$53+'St 2.2'!$P$67+'St 2.2'!$P$91+'St 2.2'!$P$104+'St 2.2'!$P$76+'St 2.2'!$P$79</f>
        <v>83435.426640589954</v>
      </c>
      <c r="O24" s="142">
        <f>+'St 2.2'!$P$131+'St 2.2'!$P$144+'St 2.2'!$P$157+'St 2.2'!$P$170+'St 2.2'!$P$184+'St 2.2'!$P$208+'St 2.2'!$P$221+'St 2.2'!$P$193+'St 2.2'!$P$196</f>
        <v>-159785.06416674596</v>
      </c>
      <c r="P24" s="142">
        <f>+'St 4'!$P$14+'St 4'!$P$27+'St 4'!$P$40+'St 4'!$P$53+'St 4'!$P$67+'St 4'!$P$91+'St 4'!$P$104+'St 4'!$P$76+'St 4'!$P$79</f>
        <v>55653.642592007811</v>
      </c>
      <c r="Q24" s="142">
        <f>+'St 4'!$P$131+'St 4'!$P$144+'St 4'!$P$157+'St 4'!$P$170+'St 4'!$P$184+'St 4'!$P$208+'St 4'!$P$221+'St 4'!$P$193+'St 4'!$P$196</f>
        <v>401805.90515661344</v>
      </c>
      <c r="R24" s="142">
        <f>+'St 5'!$P$14+'St 5'!$P$27+'St 5'!$P$40+'St 5'!$P$53+'St 5'!$P$67+'St 5'!$P$91+'St 5'!$P$104+'St 5'!$P$76+'St 5'!$P$79</f>
        <v>0</v>
      </c>
      <c r="S24" s="142">
        <f>+'St 5'!$P$131+'St 5'!$P$144+'St 5'!$P$157+'St 5'!$P$170+'St 5'!$P$184+'St 5'!$P$208+'St 5'!$P$221+'St 5'!$P$193+'St 5'!$P$196</f>
        <v>0</v>
      </c>
      <c r="T24" s="142">
        <f t="shared" si="2"/>
        <v>852840.64416000096</v>
      </c>
      <c r="U24" s="142">
        <f t="shared" si="2"/>
        <v>305124.20449823234</v>
      </c>
    </row>
    <row r="25" spans="2:21">
      <c r="B25" s="28" t="s">
        <v>61</v>
      </c>
      <c r="C25" s="28" t="s">
        <v>44</v>
      </c>
      <c r="D25" s="142">
        <f>+'St 1.1'!$O$15+'St 1.1'!$O$28+'St 1.1'!$O$41+'St 1.1'!$O$54+'St 1.1'!$O$68+'St 1.1'!$O$92+'St 1.1'!$O$105</f>
        <v>32807.47570000001</v>
      </c>
      <c r="E25" s="142">
        <f>+'St 1.1'!$P$132+'St 1.1'!$P$145+'St 1.1'!$P$158+'St 1.1'!$P$171+'St 1.1'!$P$185+'St 1.1'!$P$209+'St 1.1'!$P$222</f>
        <v>68821.629750975568</v>
      </c>
      <c r="F25" s="142">
        <f>+'St 1.2'!$P$15+'St 1.2'!$P$28+'St 1.2'!$P$41+'St 1.2'!$P$54+'St 1.2'!$P$68+'St 1.2'!$P$92+'St 1.2'!$P$105</f>
        <v>51766.831582049759</v>
      </c>
      <c r="G25" s="142">
        <f>+'St 1.2'!$P$132+'St 1.2'!$P$145+'St 1.2'!$P$158+'St 1.2'!$P$171+'St 1.2'!$P$185+'St 1.2'!$P$209+'St 1.2'!$P$222</f>
        <v>293099.20348873979</v>
      </c>
      <c r="H25" s="142">
        <f>+'St 1.3'!$P$15+'St 1.3'!$P$28+'St 1.3'!$P$41+'St 1.3'!$P$54+'St 1.3'!$P$68+'St 1.3'!$P$92+'St 1.3'!$P$105</f>
        <v>6213.6042145905903</v>
      </c>
      <c r="I25" s="142">
        <f>+'St 1.3'!$P$132+'St 1.3'!$P$145+'St 1.3'!$P$158+'St 1.3'!$P$171+'St 1.3'!$P$185+'St 1.3'!$P$209+'St 1.3'!$P$222</f>
        <v>249938.16179966886</v>
      </c>
      <c r="J25" s="142">
        <f>+'St 3'!$P$15+'St 3'!$P$28+'St 3'!$P$41+'St 3'!$P$54+'St 3'!$P$68+'St 3'!$P$92+'St 3'!$P$105</f>
        <v>73013.490298793869</v>
      </c>
      <c r="K25" s="142">
        <f>+'St 3'!$P$132+'St 3'!$P$145+'St 3'!$P$158+'St 3'!$P$171+'St 3'!$P$185+'St 3'!$P$209+'St 3'!$P$222</f>
        <v>87128.702798793893</v>
      </c>
      <c r="L25" s="142">
        <f>+'St 2.1'!$P$15+'St 2.1'!$P$28+'St 2.1'!$P$41+'St 2.1'!$P$54+'St 2.1'!$P$68+'St 2.1'!$P$92+'St 2.1'!$P$105</f>
        <v>737.74611181082764</v>
      </c>
      <c r="M25" s="142">
        <f>+'St 2.1'!$P$132+'St 2.1'!$P$145+'St 2.1'!$P$158+'St 2.1'!$P$171+'St 2.1'!$P$185+'St 2.1'!$P$209+'St 2.1'!$P$222</f>
        <v>492.29973954626325</v>
      </c>
      <c r="N25" s="142">
        <f>+'St 2.2'!$P$15+'St 2.2'!$P$28+'St 2.2'!$P$41+'St 2.2'!$P$54+'St 2.2'!$P$68+'St 2.2'!$P$92+'St 2.2'!$P$105</f>
        <v>298.90709999999984</v>
      </c>
      <c r="O25" s="142">
        <f>+'St 2.2'!$P$132+'St 2.2'!$P$145+'St 2.2'!$P$158+'St 2.2'!$P$171+'St 2.2'!$P$185+'St 2.2'!$P$209+'St 2.2'!$P$222</f>
        <v>-9496.3144048435133</v>
      </c>
      <c r="P25" s="142">
        <f>+'St 4'!$P$15+'St 4'!$P$28+'St 4'!$P$41+'St 4'!$P$54+'St 4'!$P$68+'St 4'!$P$92+'St 4'!$P$105</f>
        <v>665</v>
      </c>
      <c r="Q25" s="142">
        <f>+'St 4'!$P$132+'St 4'!$P$145+'St 4'!$P$158+'St 4'!$P$171+'St 4'!$P$185+'St 4'!$P$209+'St 4'!$P$222</f>
        <v>25597.842596958249</v>
      </c>
      <c r="R25" s="142">
        <f>+'St 5'!$P$15+'St 5'!$P$28+'St 5'!$P$41+'St 5'!$P$54+'St 5'!$P$68+'St 5'!$P$92+'St 5'!$P$105</f>
        <v>1203.2290389762597</v>
      </c>
      <c r="S25" s="142">
        <f>+'St 5'!$P$132+'St 5'!$P$145+'St 5'!$P$158+'St 5'!$P$171+'St 5'!$P$185+'St 5'!$P$209+'St 5'!$P$222</f>
        <v>7095.8907772529155</v>
      </c>
      <c r="T25" s="142">
        <f t="shared" si="2"/>
        <v>166706.28404622132</v>
      </c>
      <c r="U25" s="142">
        <f t="shared" si="2"/>
        <v>722677.41654709214</v>
      </c>
    </row>
    <row r="26" spans="2:21">
      <c r="B26" s="28" t="s">
        <v>62</v>
      </c>
      <c r="C26" s="28" t="s">
        <v>317</v>
      </c>
      <c r="D26" s="142">
        <f>+'St 1.1'!$O$18+'St 1.1'!$O$31+'St 1.1'!$O$44+'St 1.1'!$O$57+'St 1.1'!$O$71+'St 1.1'!$O$95+'St 1.1'!$O$108</f>
        <v>0.68764976516127518</v>
      </c>
      <c r="E26" s="142">
        <f>+'St 1.1'!$P$135+'St 1.1'!$P$148+'St 1.1'!$P$161+'St 1.1'!$P$174+'St 1.1'!$P$188+'St 1.1'!$P$212+'St 1.1'!$P$225</f>
        <v>0</v>
      </c>
      <c r="F26" s="142">
        <f>+'St 1.2'!$P$18+'St 1.2'!$P$31+'St 1.2'!$P$44+'St 1.2'!$P$57+'St 1.2'!$P$71+'St 1.2'!$P$95+'St 1.2'!$P$108</f>
        <v>102374.55448271937</v>
      </c>
      <c r="G26" s="142">
        <f>+'St 1.2'!$P$135+'St 1.2'!$P$148+'St 1.2'!$P$161+'St 1.2'!$P$174+'St 1.2'!$P$188+'St 1.2'!$P$212+'St 1.2'!$P$225</f>
        <v>207977.12118521106</v>
      </c>
      <c r="H26" s="142">
        <f>+'St 1.3'!$P$18+'St 1.3'!$P$31+'St 1.3'!$P$44+'St 1.3'!$P$57+'St 1.3'!$P$71+'St 1.3'!$P$95+'St 1.3'!$P$108</f>
        <v>533.24419241119813</v>
      </c>
      <c r="I26" s="142">
        <f>+'St 1.3'!$P$135+'St 1.3'!$P$148+'St 1.3'!$P$161+'St 1.3'!$P$174+'St 1.3'!$P$188+'St 1.3'!$P$212+'St 1.3'!$P$225</f>
        <v>34105.330212221736</v>
      </c>
      <c r="J26" s="142">
        <f>+'St 3'!$P$18+'St 3'!$P$31+'St 3'!$P$44+'St 3'!$P$57+'St 3'!$P$71+'St 3'!$P$95+'St 3'!$P$108</f>
        <v>9295.0837114746719</v>
      </c>
      <c r="K26" s="142">
        <f>+'St 3'!$P$135+'St 3'!$P$148+'St 3'!$P$161+'St 3'!$P$174+'St 3'!$P$188+'St 3'!$P$212+'St 3'!$P$225</f>
        <v>20129.621836103401</v>
      </c>
      <c r="L26" s="142">
        <f>+'St 2.1'!$P$18+'St 2.1'!$P$31+'St 2.1'!$P$44+'St 2.1'!$P$57+'St 2.1'!$P$71+'St 2.1'!$P$95+'St 2.1'!$P$108</f>
        <v>43416.74086892372</v>
      </c>
      <c r="M26" s="142">
        <f>+'St 2.1'!$P$135+'St 2.1'!$P$148+'St 2.1'!$P$161+'St 2.1'!$P$174+'St 2.1'!$P$188+'St 2.1'!$P$212+'St 2.1'!$P$225</f>
        <v>13194.779067117499</v>
      </c>
      <c r="N26" s="142">
        <f>+'St 2.2'!$P$18+'St 2.2'!$P$31+'St 2.2'!$P$44+'St 2.2'!$P$57+'St 2.2'!$P$71+'St 2.2'!$P$95+'St 2.2'!$P$108</f>
        <v>13297.794281350383</v>
      </c>
      <c r="O26" s="142">
        <f>+'St 2.2'!$P$135+'St 2.2'!$P$148+'St 2.2'!$P$161+'St 2.2'!$P$174+'St 2.2'!$P$188+'St 2.2'!$P$212+'St 2.2'!$P$225</f>
        <v>23504.948384922405</v>
      </c>
      <c r="P26" s="142">
        <f>+'St 4'!$P$18+'St 4'!$P$31+'St 4'!$P$44+'St 4'!$P$57+'St 4'!$P$71+'St 4'!$P$95+'St 4'!$P$108</f>
        <v>0.53202769371358816</v>
      </c>
      <c r="Q26" s="142">
        <f>+'St 4'!$P$135+'St 4'!$P$148+'St 4'!$P$161+'St 4'!$P$174+'St 4'!$P$188+'St 4'!$P$212+'St 4'!$P$225</f>
        <v>0</v>
      </c>
      <c r="R26" s="142">
        <f>+'St 5'!$P$18+'St 5'!$P$31+'St 5'!$P$44+'St 5'!$P$57+'St 5'!$P$71+'St 5'!$P$95+'St 5'!$P$108</f>
        <v>0</v>
      </c>
      <c r="S26" s="142">
        <f>+'St 5'!$P$135+'St 5'!$P$148+'St 5'!$P$161+'St 5'!$P$174+'St 5'!$P$188+'St 5'!$P$212+'St 5'!$P$225</f>
        <v>0</v>
      </c>
      <c r="T26" s="142">
        <f t="shared" si="2"/>
        <v>168918.63721433823</v>
      </c>
      <c r="U26" s="142">
        <f t="shared" si="2"/>
        <v>298911.80068557611</v>
      </c>
    </row>
    <row r="27" spans="2:21">
      <c r="B27" s="28" t="s">
        <v>75</v>
      </c>
      <c r="C27" s="28" t="s">
        <v>108</v>
      </c>
      <c r="D27" s="142">
        <f>+'St 1.1'!$O$19+'St 1.1'!$O$32+'St 1.1'!$O$45+'St 1.1'!$O$58+'St 1.1'!$O$72+'St 1.1'!$O$96+'St 1.1'!$O$109</f>
        <v>7051.7780601647673</v>
      </c>
      <c r="E27" s="142">
        <f>+'St 1.1'!$P$136+'St 1.1'!$P$149+'St 1.1'!$P$162+'St 1.1'!$P$175+'St 1.1'!$P$189+'St 1.1'!$P$213+'St 1.1'!$P$226</f>
        <v>0</v>
      </c>
      <c r="F27" s="142">
        <f>+'St 1.2'!$P$19+'St 1.2'!$P$32+'St 1.2'!$P$45+'St 1.2'!$P$58+'St 1.2'!$P$72+'St 1.2'!$P$96+'St 1.2'!$P$109</f>
        <v>-64535.182627751114</v>
      </c>
      <c r="G27" s="142">
        <f>+'St 1.2'!$P$136+'St 1.2'!$P$149+'St 1.2'!$P$162+'St 1.2'!$P$175+'St 1.2'!$P$189+'St 1.2'!$P$213+'St 1.2'!$P$226</f>
        <v>366904.14022230922</v>
      </c>
      <c r="H27" s="142">
        <f>+'St 1.3'!$P$19+'St 1.3'!$P$32+'St 1.3'!$P$45+'St 1.3'!$P$58+'St 1.3'!$P$72+'St 1.3'!$P$96+'St 1.3'!$P$109</f>
        <v>1127.9430803575415</v>
      </c>
      <c r="I27" s="142">
        <f>+'St 1.3'!$P$136+'St 1.3'!$P$149+'St 1.3'!$P$162+'St 1.3'!$P$175+'St 1.3'!$P$189+'St 1.3'!$P$213+'St 1.3'!$P$226</f>
        <v>52581.486795301433</v>
      </c>
      <c r="J27" s="142">
        <f>+'St 3'!$P$19+'St 3'!$P$32+'St 3'!$P$45+'St 3'!$P$58+'St 3'!$P$72+'St 3'!$P$96+'St 3'!$P$109</f>
        <v>-9496.3144048435151</v>
      </c>
      <c r="K27" s="142">
        <f>+'St 3'!$P$136+'St 3'!$P$149+'St 3'!$P$162+'St 3'!$P$175+'St 3'!$P$189+'St 3'!$P$213+'St 3'!$P$226</f>
        <v>298.90709999999984</v>
      </c>
      <c r="L27" s="142">
        <f>+'St 2.1'!$P$19+'St 2.1'!$P$32+'St 2.1'!$P$45+'St 2.1'!$P$58+'St 2.1'!$P$72+'St 2.1'!$P$96+'St 2.1'!$P$109</f>
        <v>23504.948384922413</v>
      </c>
      <c r="M27" s="142">
        <f>+'St 2.1'!$P$136+'St 2.1'!$P$149+'St 2.1'!$P$162+'St 2.1'!$P$175+'St 2.1'!$P$189+'St 2.1'!$P$213+'St 2.1'!$P$226</f>
        <v>13297.794281350405</v>
      </c>
      <c r="N27" s="142">
        <f>+'St 2.2'!$P$19+'St 2.2'!$P$32+'St 2.2'!$P$45+'St 2.2'!$P$58+'St 2.2'!$P$72+'St 2.2'!$P$96+'St 2.2'!$P$109</f>
        <v>-1154823.8313195026</v>
      </c>
      <c r="O27" s="142">
        <f>+'St 2.2'!$P$136+'St 2.2'!$P$149+'St 2.2'!$P$162+'St 2.2'!$P$175+'St 2.2'!$P$189+'St 2.2'!$P$213+'St 2.2'!$P$226</f>
        <v>-958143.07905059494</v>
      </c>
      <c r="P27" s="142">
        <f>+'St 4'!$P$19+'St 4'!$P$32+'St 4'!$P$45+'St 4'!$P$58+'St 4'!$P$72+'St 4'!$P$96+'St 4'!$P$109</f>
        <v>0</v>
      </c>
      <c r="Q27" s="142">
        <f>+'St 4'!$P$136+'St 4'!$P$149+'St 4'!$P$162+'St 4'!$P$175+'St 4'!$P$189+'St 4'!$P$213+'St 4'!$P$226</f>
        <v>31331</v>
      </c>
      <c r="R27" s="142">
        <f>+'St 5'!$P$19+'St 5'!$P$32+'St 5'!$P$45+'St 5'!$P$58+'St 5'!$P$72+'St 5'!$P$96+'St 5'!$P$109</f>
        <v>119086.15386410417</v>
      </c>
      <c r="S27" s="142">
        <f>+'St 5'!$P$136+'St 5'!$P$149+'St 5'!$P$162+'St 5'!$P$175+'St 5'!$P$189+'St 5'!$P$213+'St 5'!$P$226</f>
        <v>251348.86281659827</v>
      </c>
      <c r="T27" s="142">
        <f t="shared" si="2"/>
        <v>-1078084.5049625484</v>
      </c>
      <c r="U27" s="142">
        <f t="shared" si="2"/>
        <v>-242380.88783503557</v>
      </c>
    </row>
    <row r="28" spans="2:21">
      <c r="B28" s="28" t="s">
        <v>76</v>
      </c>
      <c r="C28" s="28" t="s">
        <v>48</v>
      </c>
      <c r="D28" s="142">
        <f>+'St 1.1'!$O$20+'St 1.1'!$O$33+'St 1.1'!$O$46+'St 1.1'!$O$59+'St 1.1'!$O$73+'St 1.1'!$O$97+'St 1.1'!$O$110+'St 1.1'!$O$113+'St 1.1'!$O$114+'St 1.1'!$O$6</f>
        <v>-4.8436255006834017E-11</v>
      </c>
      <c r="E28" s="142">
        <f>+'St 1.1'!$P$137+'St 1.1'!$P$150+'St 1.1'!$P$163+'St 1.1'!$P$176+'St 1.1'!$P$190+'St 1.1'!$P$214+'St 1.1'!$P$227+'St 1.1'!$P$230+'St 1.1'!$P$231+'St 1.1'!$P$123</f>
        <v>-13517.339872542459</v>
      </c>
      <c r="F28" s="142">
        <f>+'St 1.2'!$P$20+'St 1.2'!$P$33+'St 1.2'!$P$46+'St 1.2'!$P$59+'St 1.2'!$P$73+'St 1.2'!$P$97+'St 1.2'!$P$110+'St 1.2'!$P$113+'St 1.2'!$P$114+'St 1.2'!$P$6</f>
        <v>92307.239113623684</v>
      </c>
      <c r="G28" s="142">
        <f>+'St 1.2'!$P$137+'St 1.2'!$P$150+'St 1.2'!$P$163+'St 1.2'!$P$176+'St 1.2'!$P$190+'St 1.2'!$P$214+'St 1.2'!$P$227+'St 1.2'!$P$230+'St 1.2'!$P$231+'St 1.2'!$P$123</f>
        <v>61146.284738673792</v>
      </c>
      <c r="H28" s="142">
        <f>+'St 1.3'!$P$20+'St 1.3'!$P$33+'St 1.3'!$P$46+'St 1.3'!$P$59+'St 1.3'!$P$73+'St 1.3'!$P$97+'St 1.3'!$P$110+'St 1.3'!$P$113+'St 1.3'!$P$114+'St 1.3'!$P$6</f>
        <v>-716.21223628375299</v>
      </c>
      <c r="I28" s="142">
        <f>+'St 1.3'!$P$137+'St 1.3'!$P$150+'St 1.3'!$P$163+'St 1.3'!$P$176+'St 1.3'!$P$190+'St 1.3'!$P$214+'St 1.3'!$P$227+'St 1.3'!$P$230+'St 1.3'!$P$231+'St 1.3'!$P$123</f>
        <v>368.32832530254296</v>
      </c>
      <c r="J28" s="142">
        <f>+'St 3'!$P$20+'St 3'!$P$33+'St 3'!$P$46+'St 3'!$P$59+'St 3'!$P$73+'St 3'!$P$97+'St 3'!$P$110+'St 3'!$P$113+'St 3'!$P$114+'St 3'!$P$6</f>
        <v>4471.0000000000036</v>
      </c>
      <c r="K28" s="142">
        <f>+'St 3'!$P$137+'St 3'!$P$150+'St 3'!$P$163+'St 3'!$P$176+'St 3'!$P$190+'St 3'!$P$214+'St 3'!$P$227+'St 3'!$P$230+'St 3'!$P$231+'St 3'!$P$123</f>
        <v>-3134.7900000007712</v>
      </c>
      <c r="L28" s="142">
        <f>+'St 2.1'!$P$20+'St 2.1'!$P$33+'St 2.1'!$P$46+'St 2.1'!$P$59+'St 2.1'!$P$73+'St 2.1'!$P$97+'St 2.1'!$P$110+'St 2.1'!$P$113+'St 2.1'!$P$114+'St 2.1'!$P$6</f>
        <v>1771.54097523735</v>
      </c>
      <c r="M28" s="142">
        <f>+'St 2.1'!$P$137+'St 2.1'!$P$150+'St 2.1'!$P$163+'St 2.1'!$P$176+'St 2.1'!$P$190+'St 2.1'!$P$214+'St 2.1'!$P$227+'St 2.1'!$P$230+'St 2.1'!$P$231+'St 2.1'!$P$123</f>
        <v>259.35070880000001</v>
      </c>
      <c r="N28" s="142">
        <f>+'St 2.2'!$P$20+'St 2.2'!$P$33+'St 2.2'!$P$46+'St 2.2'!$P$59+'St 2.2'!$P$73+'St 2.2'!$P$97+'St 2.2'!$P$110+'St 2.2'!$P$113+'St 2.2'!$P$114+'St 2.2'!$P$6</f>
        <v>-162390.17362794001</v>
      </c>
      <c r="O28" s="142">
        <f>+'St 2.2'!$P$137+'St 2.2'!$P$150+'St 2.2'!$P$163+'St 2.2'!$P$176+'St 2.2'!$P$190+'St 2.2'!$P$214+'St 2.2'!$P$227+'St 2.2'!$P$230+'St 2.2'!$P$231+'St 2.2'!$P$123</f>
        <v>101573.65854377768</v>
      </c>
      <c r="P28" s="142">
        <f>+'St 4'!$P$20+'St 4'!$P$33+'St 4'!$P$46+'St 4'!$P$59+'St 4'!$P$73+'St 4'!$P$97+'St 4'!$P$110+'St 4'!$P$113+'St 4'!$P$114+'St 4'!$P$6</f>
        <v>0</v>
      </c>
      <c r="Q28" s="142">
        <f>+'St 4'!$P$137+'St 4'!$P$150+'St 4'!$P$163+'St 4'!$P$176+'St 4'!$P$190+'St 4'!$P$214+'St 4'!$P$227+'St 4'!$P$230+'St 4'!$P$231+'St 4'!$P$123</f>
        <v>0</v>
      </c>
      <c r="R28" s="142">
        <f>+'St 5'!$P$20+'St 5'!$P$33+'St 5'!$P$46+'St 5'!$P$59+'St 5'!$P$73+'St 5'!$P$97+'St 5'!$P$110+'St 5'!$P$113+'St 5'!$P$114+'St 5'!$P$6</f>
        <v>0</v>
      </c>
      <c r="S28" s="142">
        <f>+'St 5'!$P$137+'St 5'!$P$150+'St 5'!$P$163+'St 5'!$P$176+'St 5'!$P$190+'St 5'!$P$214+'St 5'!$P$227+'St 5'!$P$230+'St 5'!$P$231+'St 5'!$P$123</f>
        <v>0</v>
      </c>
      <c r="T28" s="142">
        <f t="shared" si="2"/>
        <v>-64556.605775362768</v>
      </c>
      <c r="U28" s="142">
        <f t="shared" si="2"/>
        <v>146695.4924440108</v>
      </c>
    </row>
    <row r="29" spans="2:21">
      <c r="B29" s="28" t="s">
        <v>77</v>
      </c>
      <c r="C29" s="28" t="s">
        <v>325</v>
      </c>
      <c r="D29" s="142">
        <f>+'St 1.1'!$O$21+'St 1.1'!$O$34+'St 1.1'!$O$47+'St 1.1'!$O$60+'St 1.1'!$O$74+'St 1.1'!$O$98+'St 1.1'!$O$111</f>
        <v>113606.48155418228</v>
      </c>
      <c r="E29" s="142">
        <f>+'St 1.1'!$P$138+'St 1.1'!$P$151+'St 1.1'!$P$164+'St 1.1'!$P$177+'St 1.1'!$P$191+'St 1.1'!$P$215+'St 1.1'!$P$228</f>
        <v>13207.192339112533</v>
      </c>
      <c r="F29" s="142">
        <f>+'St 1.2'!$P$21+'St 1.2'!$P$34+'St 1.2'!$P$47+'St 1.2'!$P$60+'St 1.2'!$P$74+'St 1.2'!$P$98+'St 1.2'!$P$111</f>
        <v>689560.74052195402</v>
      </c>
      <c r="G29" s="142">
        <f>+'St 1.2'!$P$138+'St 1.2'!$P$151+'St 1.2'!$P$164+'St 1.2'!$P$177+'St 1.2'!$P$191+'St 1.2'!$P$215+'St 1.2'!$P$228</f>
        <v>345626.28225814586</v>
      </c>
      <c r="H29" s="142">
        <f>+'St 1.3'!$P$21+'St 1.3'!$P$34+'St 1.3'!$P$47+'St 1.3'!$P$60+'St 1.3'!$P$74+'St 1.3'!$P$98+'St 1.3'!$P$111</f>
        <v>16421.490976248882</v>
      </c>
      <c r="I29" s="142">
        <f>+'St 1.3'!$P$138+'St 1.3'!$P$151+'St 1.3'!$P$164+'St 1.3'!$P$177+'St 1.3'!$P$191+'St 1.3'!$P$215+'St 1.3'!$P$228</f>
        <v>68290.698735160084</v>
      </c>
      <c r="J29" s="142">
        <f>+'St 3'!$P$21+'St 3'!$P$34+'St 3'!$P$47+'St 3'!$P$60+'St 3'!$P$74+'St 3'!$P$98+'St 3'!$P$111</f>
        <v>87526.624797191893</v>
      </c>
      <c r="K29" s="142">
        <f>+'St 3'!$P$138+'St 3'!$P$151+'St 3'!$P$164+'St 3'!$P$177+'St 3'!$P$191+'St 3'!$P$215+'St 3'!$P$228</f>
        <v>-159.07200000000009</v>
      </c>
      <c r="L29" s="142">
        <f>+'St 2.1'!$P$21+'St 2.1'!$P$34+'St 2.1'!$P$47+'St 2.1'!$P$60+'St 2.1'!$P$74+'St 2.1'!$P$98+'St 2.1'!$P$111</f>
        <v>-2935.5764243293988</v>
      </c>
      <c r="M29" s="142">
        <f>+'St 2.1'!$P$138+'St 2.1'!$P$151+'St 2.1'!$P$164+'St 2.1'!$P$177+'St 2.1'!$P$191+'St 2.1'!$P$215+'St 2.1'!$P$228</f>
        <v>0.53860669371358816</v>
      </c>
      <c r="N29" s="142">
        <f>+'St 2.2'!$P$21+'St 2.2'!$P$34+'St 2.2'!$P$47+'St 2.2'!$P$60+'St 2.2'!$P$74+'St 2.2'!$P$98+'St 2.2'!$P$111</f>
        <v>-17163.388786747451</v>
      </c>
      <c r="O29" s="142">
        <f>+'St 2.2'!$P$138+'St 2.2'!$P$151+'St 2.2'!$P$164+'St 2.2'!$P$177+'St 2.2'!$P$191+'St 2.2'!$P$215+'St 2.2'!$P$228</f>
        <v>3677.0000000000005</v>
      </c>
      <c r="P29" s="142">
        <f>+'St 4'!$P$21+'St 4'!$P$34+'St 4'!$P$47+'St 4'!$P$60+'St 4'!$P$74+'St 4'!$P$98+'St 4'!$P$111</f>
        <v>0</v>
      </c>
      <c r="Q29" s="142">
        <f>+'St 4'!$P$138+'St 4'!$P$151+'St 4'!$P$164+'St 4'!$P$177+'St 4'!$P$191+'St 4'!$P$215+'St 4'!$P$228</f>
        <v>0</v>
      </c>
      <c r="R29" s="142">
        <f>+'St 5'!$P$21+'St 5'!$P$34+'St 5'!$P$47+'St 5'!$P$60+'St 5'!$P$74+'St 5'!$P$98+'St 5'!$P$111</f>
        <v>0</v>
      </c>
      <c r="S29" s="142">
        <f>+'St 5'!$P$138+'St 5'!$P$151+'St 5'!$P$164+'St 5'!$P$177+'St 5'!$P$191+'St 5'!$P$215+'St 5'!$P$228</f>
        <v>0</v>
      </c>
      <c r="T29" s="142">
        <f t="shared" si="2"/>
        <v>887016.37263850018</v>
      </c>
      <c r="U29" s="142">
        <f t="shared" si="2"/>
        <v>430642.63993911218</v>
      </c>
    </row>
    <row r="30" spans="2:21">
      <c r="B30" s="28" t="s">
        <v>81</v>
      </c>
      <c r="C30" s="28" t="s">
        <v>101</v>
      </c>
      <c r="D30" s="142">
        <f>+'St 1.1'!$O$22+'St 1.1'!$O$35+'St 1.1'!$O$48+'St 1.1'!$O$61+'St 1.1'!$O$75+'St 1.1'!$O$99+'St 1.1'!$O$112</f>
        <v>0</v>
      </c>
      <c r="E30" s="142">
        <f>+'St 1.1'!$P$139+'St 1.1'!$P$152+'St 1.1'!$P$165+'St 1.1'!$P$178+'St 1.1'!$P$192+'St 1.1'!$P$216+'St 1.1'!$P$229</f>
        <v>104749.99575907738</v>
      </c>
      <c r="F30" s="142">
        <f>+'St 1.2'!$P$22+'St 1.2'!$P$35+'St 1.2'!$P$48+'St 1.2'!$P$61+'St 1.2'!$P$75+'St 1.2'!$P$99+'St 1.2'!$P$112</f>
        <v>443675.29250719817</v>
      </c>
      <c r="G30" s="142">
        <f>+'St 1.2'!$P$139+'St 1.2'!$P$152+'St 1.2'!$P$165+'St 1.2'!$P$178+'St 1.2'!$P$192+'St 1.2'!$P$216+'St 1.2'!$P$229</f>
        <v>239067.60903798247</v>
      </c>
      <c r="H30" s="142">
        <f>+'St 1.3'!$P$22+'St 1.3'!$P$35+'St 1.3'!$P$48+'St 1.3'!$P$61+'St 1.3'!$P$75+'St 1.3'!$P$99+'St 1.3'!$P$112</f>
        <v>19426.171455030541</v>
      </c>
      <c r="I30" s="142">
        <f>+'St 1.3'!$P$139+'St 1.3'!$P$152+'St 1.3'!$P$165+'St 1.3'!$P$178+'St 1.3'!$P$192+'St 1.3'!$P$216+'St 1.3'!$P$229</f>
        <v>8929.6416408538353</v>
      </c>
      <c r="J30" s="142">
        <f>+'St 3'!$P$22+'St 3'!$P$35+'St 3'!$P$48+'St 3'!$P$61+'St 3'!$P$75+'St 3'!$P$99+'St 3'!$P$112</f>
        <v>-15368.570218589311</v>
      </c>
      <c r="K30" s="142">
        <f>+'St 3'!$P$139+'St 3'!$P$152+'St 3'!$P$165+'St 3'!$P$178+'St 3'!$P$192+'St 3'!$P$216+'St 3'!$P$229</f>
        <v>2948.261899999995</v>
      </c>
      <c r="L30" s="142">
        <f>+'St 2.1'!$P$22+'St 2.1'!$P$35+'St 2.1'!$P$48+'St 2.1'!$P$61+'St 2.1'!$P$75+'St 2.1'!$P$99+'St 2.1'!$P$112</f>
        <v>-1708.3072449985623</v>
      </c>
      <c r="M30" s="142">
        <f>+'St 2.1'!$P$139+'St 2.1'!$P$152+'St 2.1'!$P$165+'St 2.1'!$P$178+'St 2.1'!$P$192+'St 2.1'!$P$216+'St 2.1'!$P$229</f>
        <v>0</v>
      </c>
      <c r="N30" s="142">
        <f>+'St 2.2'!$P$22+'St 2.2'!$P$35+'St 2.2'!$P$48+'St 2.2'!$P$61+'St 2.2'!$P$75+'St 2.2'!$P$99+'St 2.2'!$P$112</f>
        <v>457460.38832150586</v>
      </c>
      <c r="O30" s="142">
        <f>+'St 2.2'!$P$139+'St 2.2'!$P$152+'St 2.2'!$P$165+'St 2.2'!$P$178+'St 2.2'!$P$192+'St 2.2'!$P$216+'St 2.2'!$P$229</f>
        <v>168833.47051721413</v>
      </c>
      <c r="P30" s="142">
        <f>+'St 4'!$P$22+'St 4'!$P$35+'St 4'!$P$48+'St 4'!$P$61+'St 4'!$P$75+'St 4'!$P$99+'St 4'!$P$112</f>
        <v>0</v>
      </c>
      <c r="Q30" s="142">
        <f>+'St 4'!$P$139+'St 4'!$P$152+'St 4'!$P$165+'St 4'!$P$178+'St 4'!$P$192+'St 4'!$P$216+'St 4'!$P$229</f>
        <v>0</v>
      </c>
      <c r="R30" s="142">
        <f>+'St 5'!$P$22+'St 5'!$P$35+'St 5'!$P$48+'St 5'!$P$61+'St 5'!$P$75+'St 5'!$P$99+'St 5'!$P$112</f>
        <v>0</v>
      </c>
      <c r="S30" s="142">
        <f>+'St 5'!$P$139+'St 5'!$P$152+'St 5'!$P$165+'St 5'!$P$178+'St 5'!$P$192+'St 5'!$P$216+'St 5'!$P$229</f>
        <v>0</v>
      </c>
      <c r="T30" s="142">
        <f t="shared" si="2"/>
        <v>903484.97482014669</v>
      </c>
      <c r="U30" s="142">
        <f t="shared" si="2"/>
        <v>524528.97885512782</v>
      </c>
    </row>
    <row r="31" spans="2:21">
      <c r="B31" s="28" t="s">
        <v>82</v>
      </c>
      <c r="C31" s="28" t="s">
        <v>78</v>
      </c>
      <c r="D31" s="147">
        <f t="shared" ref="D31:S31" si="3">+D22+D23+D24+D25+D26+D27+D28+D29+D30</f>
        <v>159014.69120213005</v>
      </c>
      <c r="E31" s="147">
        <f t="shared" si="3"/>
        <v>179300.630176623</v>
      </c>
      <c r="F31" s="147">
        <f t="shared" si="3"/>
        <v>1558640.4122723122</v>
      </c>
      <c r="G31" s="147">
        <f t="shared" si="3"/>
        <v>1728644.1166208207</v>
      </c>
      <c r="H31" s="147">
        <f t="shared" si="3"/>
        <v>359183.80348834401</v>
      </c>
      <c r="I31" s="147">
        <f t="shared" si="3"/>
        <v>402845.06995017279</v>
      </c>
      <c r="J31" s="147">
        <f t="shared" si="3"/>
        <v>865210.46541784215</v>
      </c>
      <c r="K31" s="147">
        <f t="shared" si="3"/>
        <v>152977.97980807364</v>
      </c>
      <c r="L31" s="147">
        <f t="shared" si="3"/>
        <v>124295.44599622839</v>
      </c>
      <c r="M31" s="147">
        <f t="shared" si="3"/>
        <v>23881.626999074855</v>
      </c>
      <c r="N31" s="147">
        <f t="shared" si="3"/>
        <v>-413019.47674861772</v>
      </c>
      <c r="O31" s="147">
        <f t="shared" si="3"/>
        <v>-897439.79660301353</v>
      </c>
      <c r="P31" s="147">
        <f t="shared" si="3"/>
        <v>364197.54349030298</v>
      </c>
      <c r="Q31" s="147">
        <f t="shared" si="3"/>
        <v>1206305.8105313049</v>
      </c>
      <c r="R31" s="147">
        <f t="shared" si="3"/>
        <v>261207.11699117837</v>
      </c>
      <c r="S31" s="147">
        <f t="shared" si="3"/>
        <v>454972.2459486865</v>
      </c>
      <c r="T31" s="147">
        <f>+SUM(T22:T30)</f>
        <v>3278730.0021097208</v>
      </c>
      <c r="U31" s="147">
        <f>+SUM(U22:U30)</f>
        <v>3251487.6834317436</v>
      </c>
    </row>
    <row r="34" spans="3:3">
      <c r="C34"/>
    </row>
    <row r="218" spans="13:15">
      <c r="M218" s="12">
        <f t="shared" ref="M218:M219" si="4">+M215-M216</f>
        <v>0</v>
      </c>
      <c r="O218" s="12">
        <f>+O112+O125+O138+O151+O165+O189+O202</f>
        <v>0</v>
      </c>
    </row>
    <row r="219" spans="13:15">
      <c r="M219" s="12">
        <f t="shared" si="4"/>
        <v>0</v>
      </c>
    </row>
  </sheetData>
  <mergeCells count="20">
    <mergeCell ref="B18:U18"/>
    <mergeCell ref="N20:O20"/>
    <mergeCell ref="P20:Q20"/>
    <mergeCell ref="R20:S20"/>
    <mergeCell ref="T20:U20"/>
    <mergeCell ref="D20:E20"/>
    <mergeCell ref="F20:G20"/>
    <mergeCell ref="H20:I20"/>
    <mergeCell ref="J20:K20"/>
    <mergeCell ref="L20:M20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2134CFE3-D205-445F-9FDD-605DE52A1F31}"/>
  </hyperlinks>
  <pageMargins left="0.7" right="0.7" top="0.75" bottom="0.75" header="0.3" footer="0.3"/>
  <pageSetup scale="15" orientation="landscape" horizontalDpi="4294967295" verticalDpi="4294967295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U34"/>
  <sheetViews>
    <sheetView zoomScale="60" zoomScaleNormal="60" workbookViewId="0"/>
  </sheetViews>
  <sheetFormatPr defaultColWidth="9.1796875" defaultRowHeight="14.5"/>
  <cols>
    <col min="1" max="1" width="6.453125" style="12" customWidth="1"/>
    <col min="2" max="2" width="9.1796875" style="12"/>
    <col min="3" max="3" width="37.1796875" style="12" bestFit="1" customWidth="1"/>
    <col min="4" max="5" width="16.54296875" style="12" bestFit="1" customWidth="1"/>
    <col min="6" max="7" width="18.54296875" style="12" bestFit="1" customWidth="1"/>
    <col min="8" max="12" width="16.54296875" style="12" bestFit="1" customWidth="1"/>
    <col min="13" max="13" width="16.08984375" style="12" bestFit="1" customWidth="1"/>
    <col min="14" max="15" width="18.54296875" style="12" bestFit="1" customWidth="1"/>
    <col min="16" max="16" width="16.54296875" style="12" bestFit="1" customWidth="1"/>
    <col min="17" max="17" width="18.5429687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205" t="s">
        <v>315</v>
      </c>
    </row>
    <row r="2" spans="1:21">
      <c r="B2" s="345" t="s">
        <v>231</v>
      </c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</row>
    <row r="3" spans="1:21" ht="16.5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27" t="s">
        <v>318</v>
      </c>
    </row>
    <row r="4" spans="1:21" ht="28">
      <c r="B4" s="200"/>
      <c r="C4" s="257" t="s">
        <v>74</v>
      </c>
      <c r="D4" s="346" t="s">
        <v>41</v>
      </c>
      <c r="E4" s="346"/>
      <c r="F4" s="346" t="s">
        <v>42</v>
      </c>
      <c r="G4" s="346"/>
      <c r="H4" s="346" t="s">
        <v>43</v>
      </c>
      <c r="I4" s="346"/>
      <c r="J4" s="346" t="s">
        <v>44</v>
      </c>
      <c r="K4" s="346"/>
      <c r="L4" s="346" t="s">
        <v>317</v>
      </c>
      <c r="M4" s="346"/>
      <c r="N4" s="346" t="s">
        <v>108</v>
      </c>
      <c r="O4" s="346"/>
      <c r="P4" s="346" t="s">
        <v>325</v>
      </c>
      <c r="Q4" s="346"/>
      <c r="R4" s="346" t="s">
        <v>101</v>
      </c>
      <c r="S4" s="346"/>
      <c r="T4" s="346" t="s">
        <v>78</v>
      </c>
      <c r="U4" s="346"/>
    </row>
    <row r="5" spans="1:21">
      <c r="B5" s="200"/>
      <c r="C5" s="257"/>
      <c r="D5" s="201" t="s">
        <v>79</v>
      </c>
      <c r="E5" s="201" t="s">
        <v>80</v>
      </c>
      <c r="F5" s="201" t="s">
        <v>79</v>
      </c>
      <c r="G5" s="201" t="s">
        <v>80</v>
      </c>
      <c r="H5" s="201" t="s">
        <v>79</v>
      </c>
      <c r="I5" s="201" t="s">
        <v>80</v>
      </c>
      <c r="J5" s="201" t="s">
        <v>79</v>
      </c>
      <c r="K5" s="201" t="s">
        <v>80</v>
      </c>
      <c r="L5" s="201" t="s">
        <v>79</v>
      </c>
      <c r="M5" s="201" t="s">
        <v>80</v>
      </c>
      <c r="N5" s="201" t="s">
        <v>79</v>
      </c>
      <c r="O5" s="201" t="s">
        <v>80</v>
      </c>
      <c r="P5" s="201" t="s">
        <v>79</v>
      </c>
      <c r="Q5" s="201" t="s">
        <v>80</v>
      </c>
      <c r="R5" s="201" t="s">
        <v>79</v>
      </c>
      <c r="S5" s="201" t="s">
        <v>80</v>
      </c>
      <c r="T5" s="201" t="s">
        <v>79</v>
      </c>
      <c r="U5" s="201" t="s">
        <v>80</v>
      </c>
    </row>
    <row r="6" spans="1:21">
      <c r="B6" s="28" t="s">
        <v>56</v>
      </c>
      <c r="C6" s="28" t="s">
        <v>41</v>
      </c>
      <c r="D6" s="142">
        <f>+'St 1.1'!$G$12+'St 1.1'!$G$25+'St 1.1'!$G$38+'St 1.1'!$G$51+'St 1.1'!$G$65+'St 1.1'!$G$89+'St 1.1'!$G$102</f>
        <v>12</v>
      </c>
      <c r="E6" s="142">
        <f>+'St 1.1'!$G$129+'St 1.1'!$G$142+'St 1.1'!$G$155+'St 1.1'!$G$168+'St 1.1'!$G$182+'St 1.1'!$G$206+'St 1.1'!$G$219</f>
        <v>250</v>
      </c>
      <c r="F6" s="142">
        <f>+'St 1.2'!$G$12+'St 1.2'!$G$25+'St 1.2'!$G$38+'St 1.2'!$G$51+'St 1.2'!$G$65+'St 1.2'!$G$89+'St 1.2'!$G$102</f>
        <v>112507.29156647252</v>
      </c>
      <c r="G6" s="142">
        <f>+'St 1.2'!$G$129+'St 1.2'!$G$142+'St 1.2'!$G$155+'St 1.2'!$G$168+'St 1.2'!$G$182+'St 1.2'!$G$206+'St 1.2'!$G$219</f>
        <v>565133.03442486946</v>
      </c>
      <c r="H6" s="142">
        <f>+'St 1.3'!$G$12+'St 1.3'!$G$25+'St 1.3'!$G$38+'St 1.3'!$G$51+'St 1.3'!$G$65+'St 1.3'!$G$89+'St 1.3'!$G$102</f>
        <v>3692.9585881688158</v>
      </c>
      <c r="I6" s="142">
        <f>+'St 1.3'!$G$129+'St 1.3'!$G$142+'St 1.3'!$G$155+'St 1.3'!$G$168+'St 1.3'!$G$182+'St 1.3'!$G$206+'St 1.3'!$G$219</f>
        <v>13606.952993833349</v>
      </c>
      <c r="J6" s="142">
        <f>+'St 3'!$G$12+'St 3'!$G$25+'St 3'!$G$38+'St 3'!$G$51+'St 3'!$G$65+'St 3'!$G$89+'St 3'!$G$102</f>
        <v>538803.3425736177</v>
      </c>
      <c r="K6" s="142">
        <f>+'St 3'!$G$129+'St 3'!$G$142+'St 3'!$G$155+'St 3'!$G$168+'St 3'!$G$182+'St 3'!$G$206+'St 3'!$G$219</f>
        <v>2247.1719000000003</v>
      </c>
      <c r="L6" s="142">
        <f>+'St 2.1'!$G$12+'St 2.1'!$G$25+'St 2.1'!$G$38+'St 2.1'!$G$51+'St 2.1'!$G$65+'St 2.1'!$G$89+'St 2.1'!$G$102</f>
        <v>0</v>
      </c>
      <c r="M6" s="142">
        <f>+'St 2.1'!$G$129+'St 2.1'!$G$142+'St 2.1'!$G$155+'St 2.1'!$G$168+'St 2.1'!$G$182+'St 2.1'!$G$206+'St 2.1'!$G$219</f>
        <v>2.7619453430000003</v>
      </c>
      <c r="N6" s="142">
        <f>+'St 2.2'!$G$12+'St 2.2'!$G$25+'St 2.2'!$G$38+'St 2.2'!$G$51+'St 2.2'!$G$65+'St 2.2'!$G$89+'St 2.2'!$G$102</f>
        <v>800</v>
      </c>
      <c r="O6" s="142">
        <f>+'St 2.2'!$G$129+'St 2.2'!$G$142+'St 2.2'!$G$155+'St 2.2'!$G$168+'St 2.2'!$G$182+'St 2.2'!$G$206+'St 2.2'!$G$219</f>
        <v>13787.947182222069</v>
      </c>
      <c r="P6" s="142">
        <f>+'St 4'!$G$12+'St 4'!$G$25+'St 4'!$G$38+'St 4'!$G$51+'St 4'!$G$65+'St 4'!$G$89+'St 4'!$G$102</f>
        <v>281</v>
      </c>
      <c r="Q6" s="142">
        <f>+'St 4'!$G$129+'St 4'!$G$142+'St 4'!$G$155+'St 4'!$G$168+'St 4'!$G$182+'St 4'!$G$206+'St 4'!$G$219</f>
        <v>1387967.6562500002</v>
      </c>
      <c r="R6" s="142">
        <f>+'St 5'!$G$12+'St 5'!$G$25+'St 5'!$G$38+'St 5'!$G$51+'St 5'!$G$65+'St 5'!$G$89+'St 5'!$G$102</f>
        <v>1985512.68</v>
      </c>
      <c r="S6" s="142">
        <f>+'St 5'!$G$129+'St 5'!$G$142+'St 5'!$G$155+'St 5'!$G$168+'St 5'!$G$182+'St 5'!$G$206+'St 5'!$G$219</f>
        <v>939</v>
      </c>
      <c r="T6" s="142">
        <f>+D6+F6+H6+J6+L6+N6+P6+R6</f>
        <v>2641609.2727282587</v>
      </c>
      <c r="U6" s="142">
        <f>+E6+G6+I6+K6+M6+O6+Q6+S6</f>
        <v>1983934.5246962681</v>
      </c>
    </row>
    <row r="7" spans="1:21">
      <c r="B7" s="28" t="s">
        <v>59</v>
      </c>
      <c r="C7" s="28" t="s">
        <v>42</v>
      </c>
      <c r="D7" s="142">
        <f>+'St 1.1'!$G$13+'St 1.1'!$G$26+'St 1.1'!$G$39+'St 1.1'!$G$52+'St 1.1'!$G$66+'St 1.1'!$G$90+'St 1.1'!$G$103</f>
        <v>647679.61432543513</v>
      </c>
      <c r="E7" s="142">
        <f>+'St 1.1'!$G$130+'St 1.1'!$G$143+'St 1.1'!$G$156+'St 1.1'!$G$169+'St 1.1'!$G$183+'St 1.1'!$G$207+'St 1.1'!$G$220</f>
        <v>140438</v>
      </c>
      <c r="F7" s="142">
        <f>+'St 1.2'!$G$13+'St 1.2'!$G$26+'St 1.2'!$G$39+'St 1.2'!$G$52+'St 1.2'!$G$66+'St 1.2'!$G$90+'St 1.2'!$G$103</f>
        <v>967922.99002340971</v>
      </c>
      <c r="G7" s="142">
        <f>+'St 1.2'!$G$130+'St 1.2'!$G$143+'St 1.2'!$G$156+'St 1.2'!$G$169+'St 1.2'!$G$183+'St 1.2'!$G$207+'St 1.2'!$G$220</f>
        <v>638454.33680806414</v>
      </c>
      <c r="H7" s="142">
        <f>+'St 1.3'!$G$13+'St 1.3'!$G$26+'St 1.3'!$G$39+'St 1.3'!$G$52+'St 1.3'!$G$66+'St 1.3'!$G$90+'St 1.3'!$G$103</f>
        <v>664945.61855315045</v>
      </c>
      <c r="I7" s="142">
        <f>+'St 1.3'!$G$130+'St 1.3'!$G$143+'St 1.3'!$G$156+'St 1.3'!$G$169+'St 1.3'!$G$183+'St 1.3'!$G$207+'St 1.3'!$G$220</f>
        <v>1065726.67060749</v>
      </c>
      <c r="J7" s="142">
        <f>+'St 3'!$G$13+'St 3'!$G$26+'St 3'!$G$39+'St 3'!$G$52+'St 3'!$G$66+'St 3'!$G$90+'St 3'!$G$103</f>
        <v>2813532.0530683286</v>
      </c>
      <c r="K7" s="142">
        <f>+'St 3'!$G$130+'St 3'!$G$143+'St 3'!$G$156+'St 3'!$G$169+'St 3'!$G$183+'St 3'!$G$207+'St 3'!$G$220</f>
        <v>1107473.2756070716</v>
      </c>
      <c r="L7" s="142">
        <f>+'St 2.1'!$G$13+'St 2.1'!$G$26+'St 2.1'!$G$39+'St 2.1'!$G$52+'St 2.1'!$G$66+'St 2.1'!$G$90+'St 2.1'!$G$103</f>
        <v>460658.61306267715</v>
      </c>
      <c r="M7" s="142">
        <f>+'St 2.1'!$G$130+'St 2.1'!$G$143+'St 2.1'!$G$156+'St 2.1'!$G$169+'St 2.1'!$G$183+'St 2.1'!$G$207+'St 2.1'!$G$220</f>
        <v>253169.7324118726</v>
      </c>
      <c r="N7" s="142">
        <f>+'St 2.2'!$G$13+'St 2.2'!$G$26+'St 2.2'!$G$39+'St 2.2'!$G$52+'St 2.2'!$G$66+'St 2.2'!$G$90+'St 2.2'!$G$103</f>
        <v>2770778.2176116621</v>
      </c>
      <c r="O7" s="142">
        <f>+'St 2.2'!$G$130+'St 2.2'!$G$143+'St 2.2'!$G$156+'St 2.2'!$G$169+'St 2.2'!$G$183+'St 2.2'!$G$207+'St 2.2'!$G$220</f>
        <v>1093940.6162886682</v>
      </c>
      <c r="P7" s="142">
        <f>+'St 4'!$G$13+'St 4'!$G$26+'St 4'!$G$39+'St 4'!$G$52+'St 4'!$G$66+'St 4'!$G$90+'St 4'!$G$103</f>
        <v>3785793.534004977</v>
      </c>
      <c r="Q7" s="142">
        <f>+'St 4'!$G$130+'St 4'!$G$143+'St 4'!$G$156+'St 4'!$G$169+'St 4'!$G$183+'St 4'!$G$207+'St 4'!$G$220</f>
        <v>5964804.800855739</v>
      </c>
      <c r="R7" s="142">
        <f>+'St 5'!$G$13+'St 5'!$G$26+'St 5'!$G$39+'St 5'!$G$52+'St 5'!$G$66+'St 5'!$G$90+'St 5'!$G$103</f>
        <v>201543.12091431851</v>
      </c>
      <c r="S7" s="142">
        <f>+'St 5'!$G$130+'St 5'!$G$143+'St 5'!$G$156+'St 5'!$G$169+'St 5'!$G$183+'St 5'!$G$207+'St 5'!$G$220</f>
        <v>774112.30353479995</v>
      </c>
      <c r="T7" s="142">
        <f t="shared" ref="T7:U14" si="0">+D7+F7+H7+J7+L7+N7+P7+R7</f>
        <v>12312853.761563957</v>
      </c>
      <c r="U7" s="142">
        <f t="shared" si="0"/>
        <v>11038119.736113707</v>
      </c>
    </row>
    <row r="8" spans="1:21">
      <c r="B8" s="28" t="s">
        <v>60</v>
      </c>
      <c r="C8" s="28" t="s">
        <v>43</v>
      </c>
      <c r="D8" s="142">
        <f>+'St 1.1'!$G$14+'St 1.1'!$G$27+'St 1.1'!$G$40+'St 1.1'!$G$53+'St 1.1'!$G$67+'St 1.1'!$G$91+'St 1.1'!$G$104+'St 1.1'!$G$76+'St 1.1'!$G$79</f>
        <v>33596.18200651012</v>
      </c>
      <c r="E8" s="142">
        <f>+'St 1.1'!$G$131+'St 1.1'!$G$144+'St 1.1'!$G$157+'St 1.1'!$G$170+'St 1.1'!$G$184+'St 1.1'!$G$208+'St 1.1'!$G$221+'St 1.1'!$G$193+'St 1.1'!$G$196</f>
        <v>11248</v>
      </c>
      <c r="F8" s="142">
        <f>+'St 1.2'!$G$14+'St 1.2'!$G$27+'St 1.2'!$G$40+'St 1.2'!$G$53+'St 1.2'!$G$67+'St 1.2'!$G$91+'St 1.2'!$G$104+'St 1.2'!$G$76+'St 1.2'!$G$79</f>
        <v>1360042.1532890182</v>
      </c>
      <c r="G8" s="142">
        <f>+'St 1.2'!$G$131+'St 1.2'!$G$144+'St 1.2'!$G$157+'St 1.2'!$G$170+'St 1.2'!$G$184+'St 1.2'!$G$208+'St 1.2'!$G$221+'St 1.2'!$G$193+'St 1.2'!$G$196</f>
        <v>1001122.1161543181</v>
      </c>
      <c r="H8" s="142">
        <f>+'St 1.3'!$G$14+'St 1.3'!$G$27+'St 1.3'!$G$40+'St 1.3'!$G$53+'St 1.3'!$G$67+'St 1.3'!$G$91+'St 1.3'!$G$104+'St 1.3'!$G$76+'St 1.3'!$G$79</f>
        <v>5199813.8878059657</v>
      </c>
      <c r="I8" s="142">
        <f>+'St 1.3'!$G$131+'St 1.3'!$G$144+'St 1.3'!$G$157+'St 1.3'!$G$170+'St 1.3'!$G$184+'St 1.3'!$G$208+'St 1.3'!$G$221+'St 1.3'!$G$193+'St 1.3'!$G$196</f>
        <v>2439709.973208813</v>
      </c>
      <c r="J8" s="142">
        <f>+'St 3'!$G$14+'St 3'!$G$27+'St 3'!$G$40+'St 3'!$G$53+'St 3'!$G$67+'St 3'!$G$91+'St 3'!$G$104+'St 3'!$G$76+'St 3'!$G$79</f>
        <v>2724413.2227966124</v>
      </c>
      <c r="K8" s="142">
        <f>+'St 3'!$G$131+'St 3'!$G$144+'St 3'!$G$157+'St 3'!$G$170+'St 3'!$G$184+'St 3'!$G$208+'St 3'!$G$221+'St 3'!$G$193+'St 3'!$G$196</f>
        <v>82232.679979971901</v>
      </c>
      <c r="L8" s="142">
        <f>+'St 2.1'!$G$14+'St 2.1'!$G$27+'St 2.1'!$G$40+'St 2.1'!$G$53+'St 2.1'!$G$67+'St 2.1'!$G$91+'St 2.1'!$G$104+'St 2.1'!$G$76+'St 2.1'!$G$79</f>
        <v>45801.87723777366</v>
      </c>
      <c r="M8" s="142">
        <f>+'St 2.1'!$G$131+'St 2.1'!$G$144+'St 2.1'!$G$157+'St 2.1'!$G$170+'St 2.1'!$G$184+'St 2.1'!$G$208+'St 2.1'!$G$221+'St 2.1'!$G$193+'St 2.1'!$G$196</f>
        <v>3126.8358925016228</v>
      </c>
      <c r="N8" s="142">
        <f>+'St 2.2'!$G$14+'St 2.2'!$G$27+'St 2.2'!$G$40+'St 2.2'!$G$53+'St 2.2'!$G$67+'St 2.2'!$G$91+'St 2.2'!$G$104+'St 2.2'!$G$76+'St 2.2'!$G$79</f>
        <v>1362733.0112074316</v>
      </c>
      <c r="O8" s="142">
        <f>+'St 2.2'!$G$131+'St 2.2'!$G$144+'St 2.2'!$G$157+'St 2.2'!$G$170+'St 2.2'!$G$184+'St 2.2'!$G$208+'St 2.2'!$G$221+'St 2.2'!$G$193+'St 2.2'!$G$196</f>
        <v>636227.40755962091</v>
      </c>
      <c r="P8" s="142">
        <f>+'St 4'!$G$14+'St 4'!$G$27+'St 4'!$G$40+'St 4'!$G$53+'St 4'!$G$67+'St 4'!$G$91+'St 4'!$G$104+'St 4'!$G$76+'St 4'!$G$79</f>
        <v>347436.26070329075</v>
      </c>
      <c r="Q8" s="142">
        <f>+'St 4'!$G$131+'St 4'!$G$144+'St 4'!$G$157+'St 4'!$G$170+'St 4'!$G$184+'St 4'!$G$208+'St 4'!$G$221+'St 4'!$G$193+'St 4'!$G$196</f>
        <v>4602716.4204016309</v>
      </c>
      <c r="R8" s="142">
        <f>+'St 5'!$G$14+'St 5'!$G$27+'St 5'!$G$40+'St 5'!$G$53+'St 5'!$G$67+'St 5'!$G$91+'St 5'!$G$104+'St 5'!$G$76+'St 5'!$G$79</f>
        <v>0</v>
      </c>
      <c r="S8" s="142">
        <f>+'St 5'!$G$131+'St 5'!$G$144+'St 5'!$G$157+'St 5'!$G$170+'St 5'!$G$184+'St 5'!$G$208+'St 5'!$G$221+'St 5'!$G$193+'St 5'!$G$196</f>
        <v>0</v>
      </c>
      <c r="T8" s="142">
        <f t="shared" si="0"/>
        <v>11073836.595046602</v>
      </c>
      <c r="U8" s="142">
        <f t="shared" si="0"/>
        <v>8776383.4331968576</v>
      </c>
    </row>
    <row r="9" spans="1:21">
      <c r="B9" s="28" t="s">
        <v>61</v>
      </c>
      <c r="C9" s="28" t="s">
        <v>44</v>
      </c>
      <c r="D9" s="142">
        <f>+'St 1.1'!$G$15+'St 1.1'!$G$28+'St 1.1'!$G$41+'St 1.1'!$G$54+'St 1.1'!$G$68+'St 1.1'!$G$92+'St 1.1'!$G$105</f>
        <v>2246</v>
      </c>
      <c r="E9" s="142">
        <f>+'St 1.1'!$G$132+'St 1.1'!$G$145+'St 1.1'!$G$158+'St 1.1'!$G$171+'St 1.1'!$G$185+'St 1.1'!$G$209+'St 1.1'!$G$222</f>
        <v>531518</v>
      </c>
      <c r="F9" s="142">
        <f>+'St 1.2'!$G$15+'St 1.2'!$G$28+'St 1.2'!$G$41+'St 1.2'!$G$54+'St 1.2'!$G$68+'St 1.2'!$G$92+'St 1.2'!$G$105</f>
        <v>1034487.0722057677</v>
      </c>
      <c r="G9" s="142">
        <f>+'St 1.2'!$G$132+'St 1.2'!$G$145+'St 1.2'!$G$158+'St 1.2'!$G$171+'St 1.2'!$G$185+'St 1.2'!$G$209+'St 1.2'!$G$222</f>
        <v>2968962.8554201485</v>
      </c>
      <c r="H9" s="142">
        <f>+'St 1.3'!$G$15+'St 1.3'!$G$28+'St 1.3'!$G$41+'St 1.3'!$G$54+'St 1.3'!$G$68+'St 1.3'!$G$92+'St 1.3'!$G$105</f>
        <v>123163.8253387944</v>
      </c>
      <c r="I9" s="142">
        <f>+'St 1.3'!$G$132+'St 1.3'!$G$145+'St 1.3'!$G$158+'St 1.3'!$G$171+'St 1.3'!$G$185+'St 1.3'!$G$209+'St 1.3'!$G$222</f>
        <v>1963981.304300101</v>
      </c>
      <c r="J9" s="142">
        <f>+'St 3'!$G$15+'St 3'!$G$28+'St 3'!$G$41+'St 3'!$G$54+'St 3'!$G$68+'St 3'!$G$92+'St 3'!$G$105</f>
        <v>1043646.6634077879</v>
      </c>
      <c r="K9" s="142">
        <f>+'St 3'!$G$132+'St 3'!$G$145+'St 3'!$G$158+'St 3'!$G$171+'St 3'!$G$185+'St 3'!$G$209+'St 3'!$G$222</f>
        <v>1090562.3403077882</v>
      </c>
      <c r="L9" s="142">
        <f>+'St 2.1'!$G$15+'St 2.1'!$G$28+'St 2.1'!$G$41+'St 2.1'!$G$54+'St 2.1'!$G$68+'St 2.1'!$G$92+'St 2.1'!$G$105</f>
        <v>182510.41198278754</v>
      </c>
      <c r="M9" s="142">
        <f>+'St 2.1'!$G$132+'St 2.1'!$G$145+'St 2.1'!$G$158+'St 2.1'!$G$171+'St 2.1'!$G$185+'St 2.1'!$G$209+'St 2.1'!$G$222</f>
        <v>6406.9054691247757</v>
      </c>
      <c r="N9" s="142">
        <f>+'St 2.2'!$G$15+'St 2.2'!$G$28+'St 2.2'!$G$41+'St 2.2'!$G$54+'St 2.2'!$G$68+'St 2.2'!$G$92+'St 2.2'!$G$105</f>
        <v>2716.1945000000001</v>
      </c>
      <c r="O9" s="142">
        <f>+'St 2.2'!$G$132+'St 2.2'!$G$145+'St 2.2'!$G$158+'St 2.2'!$G$171+'St 2.2'!$G$185+'St 2.2'!$G$209+'St 2.2'!$G$222</f>
        <v>30619.161751947202</v>
      </c>
      <c r="P9" s="142">
        <f>+'St 4'!$G$15+'St 4'!$G$28+'St 4'!$G$41+'St 4'!$G$54+'St 4'!$G$68+'St 4'!$G$92+'St 4'!$G$105</f>
        <v>486.08540000000016</v>
      </c>
      <c r="Q9" s="142">
        <f>+'St 4'!$G$132+'St 4'!$G$145+'St 4'!$G$158+'St 4'!$G$171+'St 4'!$G$185+'St 4'!$G$209+'St 4'!$G$222</f>
        <v>1180460.9596231505</v>
      </c>
      <c r="R9" s="142">
        <f>+'St 5'!$G$15+'St 5'!$G$28+'St 5'!$G$41+'St 5'!$G$54+'St 5'!$G$68+'St 5'!$G$92+'St 5'!$G$105</f>
        <v>16478.495461121831</v>
      </c>
      <c r="S9" s="142">
        <f>+'St 5'!$G$132+'St 5'!$G$145+'St 5'!$G$158+'St 5'!$G$171+'St 5'!$G$185+'St 5'!$G$209+'St 5'!$G$222</f>
        <v>383020.69982533099</v>
      </c>
      <c r="T9" s="142">
        <f t="shared" si="0"/>
        <v>2405734.7482962594</v>
      </c>
      <c r="U9" s="142">
        <f t="shared" si="0"/>
        <v>8155532.2266975911</v>
      </c>
    </row>
    <row r="10" spans="1:21">
      <c r="B10" s="28" t="s">
        <v>62</v>
      </c>
      <c r="C10" s="28" t="s">
        <v>317</v>
      </c>
      <c r="D10" s="142">
        <f>+'St 1.1'!$G$18+'St 1.1'!$G$31+'St 1.1'!$G$44+'St 1.1'!$G$57+'St 1.1'!$G$71+'St 1.1'!$G$95+'St 1.1'!$G$108</f>
        <v>2.7619453430000003</v>
      </c>
      <c r="E10" s="142">
        <f>+'St 1.1'!$G$135+'St 1.1'!$G$148+'St 1.1'!$G$161+'St 1.1'!$G$174+'St 1.1'!$G$188+'St 1.1'!$G$212+'St 1.1'!$G$225</f>
        <v>0</v>
      </c>
      <c r="F10" s="142">
        <f>+'St 1.2'!$G$18+'St 1.2'!$G$31+'St 1.2'!$G$44+'St 1.2'!$G$57+'St 1.2'!$G$71+'St 1.2'!$G$95+'St 1.2'!$G$108</f>
        <v>380974.2938503031</v>
      </c>
      <c r="G10" s="142">
        <f>+'St 1.2'!$G$135+'St 1.2'!$G$148+'St 1.2'!$G$161+'St 1.2'!$G$174+'St 1.2'!$G$188+'St 1.2'!$G$212+'St 1.2'!$G$225</f>
        <v>933940.33424710599</v>
      </c>
      <c r="H10" s="142">
        <f>+'St 1.3'!$G$18+'St 1.3'!$G$31+'St 1.3'!$G$44+'St 1.3'!$G$57+'St 1.3'!$G$71+'St 1.3'!$G$95+'St 1.3'!$G$108</f>
        <v>13881.858235530981</v>
      </c>
      <c r="I10" s="142">
        <f>+'St 1.3'!$G$135+'St 1.3'!$G$148+'St 1.3'!$G$161+'St 1.3'!$G$174+'St 1.3'!$G$188+'St 1.3'!$G$212+'St 1.3'!$G$225</f>
        <v>604603.16819009453</v>
      </c>
      <c r="J10" s="142">
        <f>+'St 3'!$G$18+'St 3'!$G$31+'St 3'!$G$44+'St 3'!$G$57+'St 3'!$G$71+'St 3'!$G$95+'St 3'!$G$108</f>
        <v>327003.85742198728</v>
      </c>
      <c r="K10" s="142">
        <f>+'St 3'!$G$135+'St 3'!$G$148+'St 3'!$G$161+'St 3'!$G$174+'St 3'!$G$188+'St 3'!$G$212+'St 3'!$G$225</f>
        <v>501447.43228665402</v>
      </c>
      <c r="L10" s="142">
        <f>+'St 2.1'!$G$18+'St 2.1'!$G$31+'St 2.1'!$G$44+'St 2.1'!$G$57+'St 2.1'!$G$71+'St 2.1'!$G$95+'St 2.1'!$G$108</f>
        <v>351165.97455251304</v>
      </c>
      <c r="M10" s="142">
        <f>+'St 2.1'!$G$135+'St 2.1'!$G$148+'St 2.1'!$G$161+'St 2.1'!$G$174+'St 2.1'!$G$188+'St 2.1'!$G$212+'St 2.1'!$G$225</f>
        <v>334781.99176999589</v>
      </c>
      <c r="N10" s="142">
        <f>+'St 2.2'!$G$18+'St 2.2'!$G$31+'St 2.2'!$G$44+'St 2.2'!$G$57+'St 2.2'!$G$71+'St 2.2'!$G$95+'St 2.2'!$G$108</f>
        <v>337763.2418682694</v>
      </c>
      <c r="O10" s="142">
        <f>+'St 2.2'!$G$135+'St 2.2'!$G$148+'St 2.2'!$G$161+'St 2.2'!$G$174+'St 2.2'!$G$188+'St 2.2'!$G$212+'St 2.2'!$G$225</f>
        <v>192832.72524031115</v>
      </c>
      <c r="P10" s="142">
        <f>+'St 4'!$G$18+'St 4'!$G$31+'St 4'!$G$44+'St 4'!$G$57+'St 4'!$G$71+'St 4'!$G$95+'St 4'!$G$108</f>
        <v>8.1958067000000021</v>
      </c>
      <c r="Q10" s="142">
        <f>+'St 4'!$G$135+'St 4'!$G$148+'St 4'!$G$161+'St 4'!$G$174+'St 4'!$G$188+'St 4'!$G$212+'St 4'!$G$225</f>
        <v>703.11917392472651</v>
      </c>
      <c r="R10" s="142">
        <f>+'St 5'!$G$18+'St 5'!$G$31+'St 5'!$G$44+'St 5'!$G$57+'St 5'!$G$71+'St 5'!$G$95+'St 5'!$G$108</f>
        <v>0</v>
      </c>
      <c r="S10" s="142">
        <f>+'St 5'!$G$135+'St 5'!$G$148+'St 5'!$G$161+'St 5'!$G$174+'St 5'!$G$188+'St 5'!$G$212+'St 5'!$G$225</f>
        <v>0</v>
      </c>
      <c r="T10" s="142">
        <f t="shared" si="0"/>
        <v>1410800.1836806468</v>
      </c>
      <c r="U10" s="142">
        <f t="shared" si="0"/>
        <v>2568308.7709080866</v>
      </c>
    </row>
    <row r="11" spans="1:21">
      <c r="B11" s="28" t="s">
        <v>75</v>
      </c>
      <c r="C11" s="28" t="s">
        <v>108</v>
      </c>
      <c r="D11" s="142">
        <f>+'St 1.1'!$G$19+'St 1.1'!$G$32+'St 1.1'!$G$45+'St 1.1'!$G$58+'St 1.1'!$G$72+'St 1.1'!$G$96+'St 1.1'!$G$109</f>
        <v>13787.947182222069</v>
      </c>
      <c r="E11" s="142">
        <f>+'St 1.1'!$G$136+'St 1.1'!$G$149+'St 1.1'!$G$162+'St 1.1'!$G$175+'St 1.1'!$G$189+'St 1.1'!$G$213+'St 1.1'!$G$226</f>
        <v>800</v>
      </c>
      <c r="F11" s="142">
        <f>+'St 1.2'!$G$19+'St 1.2'!$G$32+'St 1.2'!$G$45+'St 1.2'!$G$58+'St 1.2'!$G$72+'St 1.2'!$G$96+'St 1.2'!$G$109</f>
        <v>1093940.6162886682</v>
      </c>
      <c r="G11" s="142">
        <f>+'St 1.2'!$G$136+'St 1.2'!$G$149+'St 1.2'!$G$162+'St 1.2'!$G$175+'St 1.2'!$G$189+'St 1.2'!$G$213+'St 1.2'!$G$226</f>
        <v>2771451.6941986573</v>
      </c>
      <c r="H11" s="142">
        <f>+'St 1.3'!$G$19+'St 1.3'!$G$32+'St 1.3'!$G$45+'St 1.3'!$G$58+'St 1.3'!$G$72+'St 1.3'!$G$96+'St 1.3'!$G$109</f>
        <v>64320.061243508433</v>
      </c>
      <c r="I11" s="142">
        <f>+'St 1.3'!$G$136+'St 1.3'!$G$149+'St 1.3'!$G$162+'St 1.3'!$G$175+'St 1.3'!$G$189+'St 1.3'!$G$213+'St 1.3'!$G$226</f>
        <v>1362733.7222349688</v>
      </c>
      <c r="J11" s="142">
        <f>+'St 3'!$G$19+'St 3'!$G$32+'St 3'!$G$45+'St 3'!$G$58+'St 3'!$G$72+'St 3'!$G$96+'St 3'!$G$109</f>
        <v>30619.161751947198</v>
      </c>
      <c r="K11" s="142">
        <f>+'St 3'!$G$136+'St 3'!$G$149+'St 3'!$G$162+'St 3'!$G$175+'St 3'!$G$189+'St 3'!$G$213+'St 3'!$G$226</f>
        <v>2716.1945000000001</v>
      </c>
      <c r="L11" s="142">
        <f>+'St 2.1'!$G$19+'St 2.1'!$G$32+'St 2.1'!$G$45+'St 2.1'!$G$58+'St 2.1'!$G$72+'St 2.1'!$G$96+'St 2.1'!$G$109</f>
        <v>192832.72524031115</v>
      </c>
      <c r="M11" s="142">
        <f>+'St 2.1'!$G$136+'St 2.1'!$G$149+'St 2.1'!$G$162+'St 2.1'!$G$175+'St 2.1'!$G$189+'St 2.1'!$G$213+'St 2.1'!$G$226</f>
        <v>337763.2418682694</v>
      </c>
      <c r="N11" s="142">
        <f>+'St 2.2'!$G$19+'St 2.2'!$G$32+'St 2.2'!$G$45+'St 2.2'!$G$58+'St 2.2'!$G$72+'St 2.2'!$G$96+'St 2.2'!$G$109</f>
        <v>6313373.0812286884</v>
      </c>
      <c r="O11" s="142">
        <f>+'St 2.2'!$G$136+'St 2.2'!$G$149+'St 2.2'!$G$162+'St 2.2'!$G$175+'St 2.2'!$G$189+'St 2.2'!$G$213+'St 2.2'!$G$226</f>
        <v>7392702.231633001</v>
      </c>
      <c r="P11" s="142">
        <f>+'St 4'!$G$19+'St 4'!$G$32+'St 4'!$G$45+'St 4'!$G$58+'St 4'!$G$72+'St 4'!$G$96+'St 4'!$G$109</f>
        <v>0</v>
      </c>
      <c r="Q11" s="142">
        <f>+'St 4'!$G$136+'St 4'!$G$149+'St 4'!$G$162+'St 4'!$G$175+'St 4'!$G$189+'St 4'!$G$213+'St 4'!$G$226</f>
        <v>544207.57305656781</v>
      </c>
      <c r="R11" s="142">
        <f>+'St 5'!$G$19+'St 5'!$G$32+'St 5'!$G$45+'St 5'!$G$58+'St 5'!$G$72+'St 5'!$G$96+'St 5'!$G$109</f>
        <v>911662.07336975937</v>
      </c>
      <c r="S11" s="142">
        <f>+'St 5'!$G$136+'St 5'!$G$149+'St 5'!$G$162+'St 5'!$G$175+'St 5'!$G$189+'St 5'!$G$213+'St 5'!$G$226</f>
        <v>4357674.2131960085</v>
      </c>
      <c r="T11" s="142">
        <f t="shared" si="0"/>
        <v>8620535.6663051043</v>
      </c>
      <c r="U11" s="142">
        <f t="shared" si="0"/>
        <v>16770048.870687474</v>
      </c>
    </row>
    <row r="12" spans="1:21">
      <c r="B12" s="28" t="s">
        <v>76</v>
      </c>
      <c r="C12" s="28" t="s">
        <v>48</v>
      </c>
      <c r="D12" s="142">
        <f>+'St 1.1'!$G$20+'St 1.1'!$G$33+'St 1.1'!$G$46+'St 1.1'!$G$59+'St 1.1'!$G$73+'St 1.1'!$G$97+'St 1.1'!$G$110+'St 1.1'!$G$113+'St 1.1'!$G$114+'St 1.1'!$G$6</f>
        <v>1.1823875212257917E-11</v>
      </c>
      <c r="E12" s="142">
        <f>+'St 1.1'!$G$137+'St 1.1'!$G$150+'St 1.1'!$G$163+'St 1.1'!$G$176+'St 1.1'!$G$190+'St 1.1'!$G$214+'St 1.1'!$G$227+'St 1.1'!$G$230+'St 1.1'!$G$231+'St 1.1'!$G$123</f>
        <v>132483</v>
      </c>
      <c r="F12" s="142">
        <f>+'St 1.2'!$G$20+'St 1.2'!$G$33+'St 1.2'!$G$46+'St 1.2'!$G$59+'St 1.2'!$G$73+'St 1.2'!$G$97+'St 1.2'!$G$110+'St 1.2'!$G$6+'St 1.2'!$G$113+'St 1.2'!$G$114</f>
        <v>305392.89801731985</v>
      </c>
      <c r="G12" s="142">
        <f>+'St 1.2'!$G$137+'St 1.2'!$G$150+'St 1.2'!$G$163+'St 1.2'!$G$176+'St 1.2'!$G$190+'St 1.2'!$G$214+'St 1.2'!$G$227+'St 1.2'!$G$123+'St 1.2'!$G$230+'St 1.2'!$G$231</f>
        <v>513037.85201634408</v>
      </c>
      <c r="H12" s="142">
        <f>+'St 1.3'!$G$20+'St 1.3'!$G$33+'St 1.3'!$G$46+'St 1.3'!$G$59+'St 1.3'!$G$73+'St 1.3'!$G$97+'St 1.3'!$G$110+'St 1.3'!$G$6+'St 1.3'!$G$113+'St 1.3'!$G$114</f>
        <v>36783.545742390983</v>
      </c>
      <c r="I12" s="142">
        <f>+'St 1.3'!$G$137+'St 1.3'!$G$150+'St 1.3'!$G$163+'St 1.3'!$G$176+'St 1.3'!$G$190+'St 1.3'!$G$214+'St 1.3'!$G$227+'St 1.3'!$G$123+'St 1.3'!$G$230+'St 1.3'!$G$231</f>
        <v>108694.20121686703</v>
      </c>
      <c r="J12" s="142">
        <f>+'St 3'!$G$20+'St 3'!$G$33+'St 3'!$G$46+'St 3'!$G$59+'St 3'!$G$73+'St 3'!$G$97+'St 3'!$G$110+'St 3'!$G$6+'St 3'!$G$113+'St 3'!$G$114</f>
        <v>34350</v>
      </c>
      <c r="K12" s="142">
        <f>+'St 3'!$G$137+'St 3'!$G$150+'St 3'!$G$163+'St 3'!$G$176+'St 3'!$G$190+'St 3'!$G$214+'St 3'!$G$227+'St 3'!$G$123+'St 3'!$G$230+'St 3'!$G$231</f>
        <v>23110.459999999995</v>
      </c>
      <c r="L12" s="142">
        <f>+'St 2.1'!$G$20+'St 2.1'!$G$33+'St 2.1'!$G$46+'St 2.1'!$G$59+'St 2.1'!$G$73+'St 2.1'!$G$97+'St 2.1'!$G$110+'St 2.1'!$G$6+'St 2.1'!$G$113+'St 2.1'!$G$114</f>
        <v>8124.8327809090006</v>
      </c>
      <c r="M12" s="142">
        <f>+'St 2.1'!$G$137+'St 2.1'!$G$150+'St 2.1'!$G$163+'St 2.1'!$G$176+'St 2.1'!$G$190+'St 2.1'!$G$214+'St 2.1'!$G$227+'St 2.1'!$G$230+'St 2.1'!$G$231+'St 2.1'!$G$123</f>
        <v>324.25361229999999</v>
      </c>
      <c r="N12" s="142">
        <f>+'St 2.2'!$G$20+'St 2.2'!$G$33+'St 2.2'!$G$46+'St 2.2'!$G$59+'St 2.2'!$G$73+'St 2.2'!$G$97+'St 2.2'!$G$110+'St 2.2'!$G$6+'St 2.2'!$G$113+'St 2.2'!$G$114</f>
        <v>2512123.9313582401</v>
      </c>
      <c r="O12" s="142">
        <f>+'St 2.2'!$G$137+'St 2.2'!$G$150+'St 2.2'!$G$163+'St 2.2'!$G$176+'St 2.2'!$G$190+'St 2.2'!$G$214+'St 2.2'!$G$227+'St 2.2'!$G$230+'St 2.2'!$G$231+'St 2.2'!$G$123</f>
        <v>1339481.6056265822</v>
      </c>
      <c r="P12" s="142">
        <f>+'St 4'!$G$20+'St 4'!$G$33+'St 4'!$G$46+'St 4'!$G$59+'St 4'!$G$73+'St 4'!$G$97+'St 4'!$G$110+'St 4'!$G$113+'St 4'!$G$114+'St 4'!$G$6</f>
        <v>0</v>
      </c>
      <c r="Q12" s="142">
        <f>+'St 4'!$G$137+'St 4'!$G$163+'St 4'!$G$176+'St 4'!$G$190+'St 4'!$G$214+'St 4'!$G$227+'St 4'!$G$123+'St 4'!$G$230+'St 4'!$G$231</f>
        <v>-7.2759576141834259E-10</v>
      </c>
      <c r="R12" s="142">
        <f>+'St 5'!$G$20+'St 5'!$G$33+'St 5'!$G$46+'St 5'!$G$59+'St 5'!$G$73+'St 5'!$G$97+'St 5'!$G$110+'St 5'!$G$113+'St 5'!$G$114+'St 5'!$G$6</f>
        <v>33018.46</v>
      </c>
      <c r="S12" s="142">
        <f>+'St 5'!$G$137+'St 5'!$G$150+'St 5'!$G$163+'St 5'!$G$176+'St 5'!$G$190+'St 5'!$G$214+'St 5'!$G$227+'St 5'!$G$230+'St 5'!$G$231+'St 5'!$G$123+'St 5'!$G$193+'St 5'!$G$196</f>
        <v>34350</v>
      </c>
      <c r="T12" s="142">
        <f t="shared" si="0"/>
        <v>2929793.6678988598</v>
      </c>
      <c r="U12" s="142">
        <f t="shared" si="0"/>
        <v>2151481.3724720925</v>
      </c>
    </row>
    <row r="13" spans="1:21">
      <c r="B13" s="28" t="s">
        <v>77</v>
      </c>
      <c r="C13" s="28" t="s">
        <v>325</v>
      </c>
      <c r="D13" s="142">
        <f>+'St 1.1'!$G$21+'St 1.1'!$G$34+'St 1.1'!$G$47+'St 1.1'!$G$60+'St 1.1'!$G$74+'St 1.1'!$G$98+'St 1.1'!$G$111</f>
        <v>1364396.4945404897</v>
      </c>
      <c r="E13" s="142">
        <f>+'St 1.1'!$G$138+'St 1.1'!$G$151+'St 1.1'!$G$164+'St 1.1'!$G$177+'St 1.1'!$G$191+'St 1.1'!$G$215+'St 1.1'!$G$228</f>
        <v>8837</v>
      </c>
      <c r="F13" s="142">
        <f>+'St 1.2'!$G$21+'St 1.2'!$G$34+'St 1.2'!$G$47+'St 1.2'!$G$60+'St 1.2'!$G$74+'St 1.2'!$G$98+'St 1.2'!$G$111</f>
        <v>6096450.6592176771</v>
      </c>
      <c r="G13" s="142">
        <f>+'St 1.2'!$G$138+'St 1.2'!$G$151+'St 1.2'!$G$164+'St 1.2'!$G$177+'St 1.2'!$G$191+'St 1.2'!$G$215+'St 1.2'!$G$228</f>
        <v>3779959.9407480354</v>
      </c>
      <c r="H13" s="142">
        <f>+'St 1.3'!$G$21+'St 1.3'!$G$34+'St 1.3'!$G$47+'St 1.3'!$G$60+'St 1.3'!$G$74+'St 1.3'!$G$98+'St 1.3'!$G$111</f>
        <v>127839.73782429782</v>
      </c>
      <c r="I13" s="142">
        <f>+'St 1.3'!$G$138+'St 1.3'!$G$151+'St 1.3'!$G$164+'St 1.3'!$G$177+'St 1.3'!$G$191+'St 1.3'!$G$215+'St 1.3'!$G$228</f>
        <v>252475.17254117801</v>
      </c>
      <c r="J13" s="142">
        <f>+'St 3'!$G$21+'St 3'!$G$34+'St 3'!$G$47+'St 3'!$G$60+'St 3'!$G$74+'St 3'!$G$98+'St 3'!$G$111</f>
        <v>1132670.4577451507</v>
      </c>
      <c r="K13" s="142">
        <f>+'St 3'!$G$138+'St 3'!$G$151+'St 3'!$G$164+'St 3'!$G$177+'St 3'!$G$191+'St 3'!$G$215+'St 3'!$G$228</f>
        <v>513.89909999999998</v>
      </c>
      <c r="L13" s="142">
        <f>+'St 2.1'!$G$21+'St 2.1'!$G$34+'St 2.1'!$G$47+'St 2.1'!$G$60+'St 2.1'!$G$74+'St 2.1'!$G$98+'St 2.1'!$G$111</f>
        <v>703.11917392472651</v>
      </c>
      <c r="M13" s="142">
        <f>+'St 2.1'!$G$138+'St 2.1'!$G$151+'St 2.1'!$G$164+'St 2.1'!$G$177+'St 2.1'!$G$191+'St 2.1'!$G$215+'St 2.1'!$G$228</f>
        <v>8.1958067000000021</v>
      </c>
      <c r="N13" s="142">
        <f>+'St 2.2'!$G$21+'St 2.2'!$G$34+'St 2.2'!$G$47+'St 2.2'!$G$60+'St 2.2'!$G$74+'St 2.2'!$G$98+'St 2.2'!$G$111</f>
        <v>489557.07499379199</v>
      </c>
      <c r="O13" s="142">
        <f>+'St 2.2'!$G$138+'St 2.2'!$G$151+'St 2.2'!$G$164+'St 2.2'!$G$177+'St 2.2'!$G$191+'St 2.2'!$G$215+'St 2.2'!$G$228</f>
        <v>0</v>
      </c>
      <c r="P13" s="142">
        <f>+'St 4'!$G$21+'St 4'!$G$34+'St 4'!$G$47+'St 4'!$G$60+'St 4'!$G$74+'St 4'!$G$98+'St 4'!$G$111</f>
        <v>0</v>
      </c>
      <c r="Q13" s="142">
        <f>+'St 4'!$G$138+'St 4'!$G$164+'St 4'!$G$177+'St 4'!$G$191+'St 4'!$G$215+'St 4'!$G$228</f>
        <v>0</v>
      </c>
      <c r="R13" s="142">
        <f>+'St 5'!$G$21+'St 5'!$G$34+'St 5'!$G$47+'St 5'!$G$60+'St 5'!$G$74+'St 5'!$G$98+'St 5'!$G$111</f>
        <v>0</v>
      </c>
      <c r="S13" s="142">
        <f>+'St 5'!$G$138+'St 5'!$G$151+'St 5'!$G$164+'St 5'!$G$177+'St 5'!$G$191+'St 5'!$G$215+'St 5'!$G$228</f>
        <v>0</v>
      </c>
      <c r="T13" s="142">
        <f t="shared" si="0"/>
        <v>9211617.543495331</v>
      </c>
      <c r="U13" s="142">
        <f t="shared" si="0"/>
        <v>4041794.2081959131</v>
      </c>
    </row>
    <row r="14" spans="1:21">
      <c r="B14" s="28" t="s">
        <v>81</v>
      </c>
      <c r="C14" s="28" t="s">
        <v>101</v>
      </c>
      <c r="D14" s="142">
        <f>+'St 1.1'!$G$22+'St 1.1'!$G$35+'St 1.1'!$G$48+'St 1.1'!$G$61+'St 1.1'!$G$75+'St 1.1'!$G$99+'St 1.1'!$G$112</f>
        <v>1524</v>
      </c>
      <c r="E14" s="142">
        <f>+'St 1.1'!$G$139+'St 1.1'!$G$152+'St 1.1'!$G$165+'St 1.1'!$G$178+'St 1.1'!$G$192+'St 1.1'!$G$216+'St 1.1'!$G$229</f>
        <v>1991961</v>
      </c>
      <c r="F14" s="142">
        <f>+'St 1.2'!$G$22+'St 1.2'!$G$35+'St 1.2'!$G$48+'St 1.2'!$G$61+'St 1.2'!$G$75+'St 1.2'!$G$99+'St 1.2'!$G$112</f>
        <v>1929841.9547532408</v>
      </c>
      <c r="G14" s="142">
        <f>+'St 1.2'!$G$139+'St 1.2'!$G$152+'St 1.2'!$G$165+'St 1.2'!$G$178+'St 1.2'!$G$192+'St 1.2'!$G$216+'St 1.2'!$G$229</f>
        <v>1244109.6052106537</v>
      </c>
      <c r="H14" s="142">
        <f>+'St 1.3'!$G$22+'St 1.3'!$G$35+'St 1.3'!$G$48+'St 1.3'!$G$61+'St 1.3'!$G$75+'St 1.3'!$G$99+'St 1.3'!$G$112</f>
        <v>260204.38556763649</v>
      </c>
      <c r="I14" s="142">
        <f>+'St 1.3'!$G$139+'St 1.3'!$G$152+'St 1.3'!$G$165+'St 1.3'!$G$178+'St 1.3'!$G$192+'St 1.3'!$G$216+'St 1.3'!$G$229</f>
        <v>118382.98850290346</v>
      </c>
      <c r="J14" s="142">
        <f>+'St 3'!$G$22+'St 3'!$G$35+'St 3'!$G$48+'St 3'!$G$61+'St 3'!$G$75+'St 3'!$G$99+'St 3'!$G$112</f>
        <v>416678.74765279831</v>
      </c>
      <c r="K14" s="142">
        <f>+'St 3'!$G$139+'St 3'!$G$152+'St 3'!$G$165+'St 3'!$G$178+'St 3'!$G$192+'St 3'!$G$216+'St 3'!$G$229</f>
        <v>80040.92349999999</v>
      </c>
      <c r="L14" s="142">
        <f>+'St 2.1'!$G$22+'St 2.1'!$G$35+'St 2.1'!$G$48+'St 2.1'!$G$61+'St 2.1'!$G$75+'St 2.1'!$G$99+'St 2.1'!$G$112</f>
        <v>126858.0594816127</v>
      </c>
      <c r="M14" s="142">
        <f>+'St 2.1'!$G$139+'St 2.1'!$G$152+'St 2.1'!$G$165+'St 2.1'!$G$178+'St 2.1'!$G$192+'St 2.1'!$G$216+'St 2.1'!$G$229</f>
        <v>0</v>
      </c>
      <c r="N14" s="142">
        <f>+'St 2.2'!$G$22+'St 2.2'!$G$35+'St 2.2'!$G$48+'St 2.2'!$G$61+'St 2.2'!$G$75+'St 2.2'!$G$99+'St 2.2'!$G$112</f>
        <v>2542574.5761143113</v>
      </c>
      <c r="O14" s="142">
        <f>+'St 2.2'!$G$139+'St 2.2'!$G$152+'St 2.2'!$G$165+'St 2.2'!$G$178+'St 2.2'!$G$192+'St 2.2'!$G$216+'St 2.2'!$G$229</f>
        <v>911662.07336975937</v>
      </c>
      <c r="P14" s="142">
        <f>+'St 4'!$G$22+'St 4'!$G$35+'St 4'!$G$48+'St 4'!$G$61+'St 4'!$G$75+'St 4'!$G$99+'St 4'!$G$112</f>
        <v>0</v>
      </c>
      <c r="Q14" s="142">
        <f>+'St 4'!$G$139+'St 4'!$G$165+'St 4'!$G$178+'St 4'!$G$192+'St 4'!$G$216+'St 4'!$G$229</f>
        <v>0</v>
      </c>
      <c r="R14" s="142">
        <f>+'St 5'!$G$22+'St 5'!$G$35+'St 5'!$G$48+'St 5'!$G$61+'St 5'!$G$75+'St 5'!$G$99+'St 5'!$G$112</f>
        <v>0</v>
      </c>
      <c r="S14" s="142">
        <f>+'St 5'!$G$139+'St 5'!$G$152+'St 5'!$G$165+'St 5'!$G$178+'St 5'!$G$192+'St 5'!$G$216+'St 5'!$G$229</f>
        <v>0</v>
      </c>
      <c r="T14" s="142">
        <f t="shared" si="0"/>
        <v>5277681.7235695999</v>
      </c>
      <c r="U14" s="142">
        <f t="shared" si="0"/>
        <v>4346156.5905833161</v>
      </c>
    </row>
    <row r="15" spans="1:21">
      <c r="B15" s="28" t="s">
        <v>82</v>
      </c>
      <c r="C15" s="28" t="s">
        <v>78</v>
      </c>
      <c r="D15" s="147">
        <f t="shared" ref="D15:S15" si="1">+D6+D7+D8+D9+D10+D11+D12+D13+D14</f>
        <v>2063245</v>
      </c>
      <c r="E15" s="147">
        <f t="shared" si="1"/>
        <v>2817535</v>
      </c>
      <c r="F15" s="147">
        <f t="shared" si="1"/>
        <v>13281559.929211877</v>
      </c>
      <c r="G15" s="147">
        <f t="shared" si="1"/>
        <v>14416171.769228198</v>
      </c>
      <c r="H15" s="147">
        <f t="shared" si="1"/>
        <v>6494645.878899443</v>
      </c>
      <c r="I15" s="147">
        <f t="shared" si="1"/>
        <v>7929914.15379625</v>
      </c>
      <c r="J15" s="147">
        <f t="shared" si="1"/>
        <v>9061717.5064182319</v>
      </c>
      <c r="K15" s="147">
        <f t="shared" si="1"/>
        <v>2890344.3771814862</v>
      </c>
      <c r="L15" s="147">
        <f t="shared" si="1"/>
        <v>1368655.6135125088</v>
      </c>
      <c r="M15" s="147">
        <f t="shared" si="1"/>
        <v>935583.91877610737</v>
      </c>
      <c r="N15" s="147">
        <f t="shared" si="1"/>
        <v>16332419.328882396</v>
      </c>
      <c r="O15" s="147">
        <f t="shared" si="1"/>
        <v>11611253.768652111</v>
      </c>
      <c r="P15" s="147">
        <f t="shared" si="1"/>
        <v>4134005.0759149678</v>
      </c>
      <c r="Q15" s="147">
        <f t="shared" si="1"/>
        <v>13680860.529361013</v>
      </c>
      <c r="R15" s="147">
        <f t="shared" si="1"/>
        <v>3148214.8297451995</v>
      </c>
      <c r="S15" s="147">
        <f t="shared" si="1"/>
        <v>5550096.2165561393</v>
      </c>
      <c r="T15" s="147">
        <f>+SUM(T6:T14)</f>
        <v>55884463.162584618</v>
      </c>
      <c r="U15" s="147">
        <f>+SUM(U6:U14)</f>
        <v>59831759.733551301</v>
      </c>
    </row>
    <row r="16" spans="1:21" ht="15.5"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2:21">
      <c r="O17" s="15"/>
    </row>
    <row r="18" spans="2:21">
      <c r="B18" s="345" t="s">
        <v>232</v>
      </c>
      <c r="C18" s="345"/>
      <c r="D18" s="345"/>
      <c r="E18" s="345"/>
      <c r="F18" s="345"/>
      <c r="G18" s="345"/>
      <c r="H18" s="345"/>
      <c r="I18" s="345"/>
      <c r="J18" s="345"/>
      <c r="K18" s="345"/>
      <c r="L18" s="345"/>
      <c r="M18" s="345"/>
      <c r="N18" s="345"/>
      <c r="O18" s="345"/>
      <c r="P18" s="345"/>
      <c r="Q18" s="345"/>
      <c r="R18" s="345"/>
      <c r="S18" s="345"/>
      <c r="T18" s="345"/>
      <c r="U18" s="345"/>
    </row>
    <row r="19" spans="2:21"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7" t="s">
        <v>318</v>
      </c>
    </row>
    <row r="20" spans="2:21" ht="28">
      <c r="B20" s="200"/>
      <c r="C20" s="258" t="s">
        <v>74</v>
      </c>
      <c r="D20" s="347" t="s">
        <v>41</v>
      </c>
      <c r="E20" s="347"/>
      <c r="F20" s="347" t="s">
        <v>42</v>
      </c>
      <c r="G20" s="347"/>
      <c r="H20" s="347" t="s">
        <v>43</v>
      </c>
      <c r="I20" s="347"/>
      <c r="J20" s="347" t="s">
        <v>44</v>
      </c>
      <c r="K20" s="347"/>
      <c r="L20" s="347" t="s">
        <v>317</v>
      </c>
      <c r="M20" s="347"/>
      <c r="N20" s="347" t="s">
        <v>108</v>
      </c>
      <c r="O20" s="347"/>
      <c r="P20" s="347" t="s">
        <v>325</v>
      </c>
      <c r="Q20" s="347"/>
      <c r="R20" s="347" t="s">
        <v>101</v>
      </c>
      <c r="S20" s="347"/>
      <c r="T20" s="347" t="s">
        <v>78</v>
      </c>
      <c r="U20" s="347"/>
    </row>
    <row r="21" spans="2:21">
      <c r="B21" s="200"/>
      <c r="C21" s="257"/>
      <c r="D21" s="201" t="s">
        <v>79</v>
      </c>
      <c r="E21" s="201" t="s">
        <v>80</v>
      </c>
      <c r="F21" s="201" t="s">
        <v>79</v>
      </c>
      <c r="G21" s="201" t="s">
        <v>80</v>
      </c>
      <c r="H21" s="201" t="s">
        <v>79</v>
      </c>
      <c r="I21" s="201" t="s">
        <v>80</v>
      </c>
      <c r="J21" s="201" t="s">
        <v>79</v>
      </c>
      <c r="K21" s="201" t="s">
        <v>80</v>
      </c>
      <c r="L21" s="201" t="s">
        <v>79</v>
      </c>
      <c r="M21" s="201" t="s">
        <v>80</v>
      </c>
      <c r="N21" s="201" t="s">
        <v>79</v>
      </c>
      <c r="O21" s="201" t="s">
        <v>80</v>
      </c>
      <c r="P21" s="201" t="s">
        <v>79</v>
      </c>
      <c r="Q21" s="201" t="s">
        <v>80</v>
      </c>
      <c r="R21" s="201" t="s">
        <v>79</v>
      </c>
      <c r="S21" s="201" t="s">
        <v>80</v>
      </c>
      <c r="T21" s="201" t="s">
        <v>79</v>
      </c>
      <c r="U21" s="201" t="s">
        <v>80</v>
      </c>
    </row>
    <row r="22" spans="2:21">
      <c r="B22" s="28" t="s">
        <v>56</v>
      </c>
      <c r="C22" s="28" t="s">
        <v>41</v>
      </c>
      <c r="D22" s="142">
        <f>+'St 1.1'!$Q$12+'St 1.1'!$Q$25+'St 1.1'!$Q$38+'St 1.1'!$Q$51+'St 1.1'!$Q$65+'St 1.1'!$Q$89+'St 1.1'!$Q$102</f>
        <v>-4.0000000000000009</v>
      </c>
      <c r="E22" s="142">
        <f>+'St 1.1'!$Q$129+'St 1.1'!$Q$142+'St 1.1'!$Q$155+'St 1.1'!$Q$168+'St 1.1'!$Q$182+'St 1.1'!$Q$206+'St 1.1'!$Q$219</f>
        <v>93.000000000000014</v>
      </c>
      <c r="F22" s="142">
        <f>+'St 1.2'!$Q$12+'St 1.2'!$Q$25+'St 1.2'!$Q$38+'St 1.2'!$Q$51+'St 1.2'!$Q$65+'St 1.2'!$Q$89+'St 1.2'!$Q$102</f>
        <v>-51022.522108062236</v>
      </c>
      <c r="G22" s="142">
        <f>+'St 1.2'!$Q$129+'St 1.2'!$Q$142+'St 1.2'!$Q$155+'St 1.2'!$Q$168+'St 1.2'!$Q$182+'St 1.2'!$Q$206+'St 1.2'!$Q$219</f>
        <v>60459.5002849179</v>
      </c>
      <c r="H22" s="142">
        <f>+'St 1.3'!$Q$12+'St 1.3'!$Q$25+'St 1.3'!$Q$38+'St 1.3'!$Q$51+'St 1.3'!$Q$65+'St 1.3'!$Q$89+'St 1.3'!$Q$102</f>
        <v>865.42895468654933</v>
      </c>
      <c r="I22" s="142">
        <f>+'St 1.3'!$Q$129+'St 1.3'!$Q$142+'St 1.3'!$Q$155+'St 1.3'!$Q$168+'St 1.3'!$Q$182+'St 1.3'!$Q$206+'St 1.3'!$Q$219</f>
        <v>3259.0893433716133</v>
      </c>
      <c r="J22" s="142">
        <f>+'St 3'!$Q$12+'St 3'!$Q$25+'St 3'!$Q$38+'St 3'!$Q$51+'St 3'!$Q$65+'St 3'!$Q$89+'St 3'!$Q$102</f>
        <v>-27072.86513105371</v>
      </c>
      <c r="K22" s="142">
        <f>+'St 3'!$Q$129+'St 3'!$Q$142+'St 3'!$Q$155+'St 3'!$Q$168+'St 3'!$Q$182+'St 3'!$Q$206+'St 3'!$Q$219</f>
        <v>-51225.9836</v>
      </c>
      <c r="L22" s="142">
        <f>+'St 2.1'!$Q$12+'St 2.1'!$Q$25+'St 2.1'!$Q$38+'St 2.1'!$Q$51+'St 2.1'!$Q$65+'St 2.1'!$Q$89+'St 2.1'!$Q$102</f>
        <v>0</v>
      </c>
      <c r="M22" s="142">
        <f>+'St 2.1'!$Q$129+'St 2.1'!$Q$142+'St 2.1'!$Q$155+'St 2.1'!$Q$168+'St 2.1'!$Q$182+'St 2.1'!$Q$206+'St 2.1'!$Q$219</f>
        <v>-0.1462404386465197</v>
      </c>
      <c r="N22" s="142">
        <f>+'St 2.2'!$Q$12+'St 2.2'!$Q$25+'St 2.2'!$Q$38+'St 2.2'!$Q$51+'St 2.2'!$Q$65+'St 2.2'!$Q$89+'St 2.2'!$Q$102</f>
        <v>0</v>
      </c>
      <c r="O22" s="142">
        <f>+'St 2.2'!$Q$129+'St 2.2'!$Q$142+'St 2.2'!$Q$155+'St 2.2'!$Q$168+'St 2.2'!$Q$182+'St 2.2'!$Q$206+'St 2.2'!$Q$219</f>
        <v>5821.0612929197805</v>
      </c>
      <c r="P22" s="142">
        <f>+'St 4'!$Q$12+'St 4'!$Q$25+'St 4'!$Q$38+'St 4'!$Q$51+'St 4'!$Q$65+'St 4'!$Q$89+'St 4'!$Q$102</f>
        <v>0</v>
      </c>
      <c r="Q22" s="142">
        <f>+'St 4'!$Q$129+'St 4'!$Q$142+'St 4'!$Q$155+'St 4'!$Q$168+'St 4'!$Q$182+'St 4'!$Q$206+'St 4'!$Q$219</f>
        <v>140988.70599339806</v>
      </c>
      <c r="R22" s="142">
        <f>+'St 5'!$Q$12+'St 5'!$Q$25+'St 5'!$Q$38+'St 5'!$Q$51+'St 5'!$Q$65+'St 5'!$Q$89+'St 5'!$Q$102</f>
        <v>377924.56488643494</v>
      </c>
      <c r="S22" s="142">
        <f>+'St 5'!$Q$129+'St 5'!$Q$142+'St 5'!$Q$155+'St 5'!$Q$168+'St 5'!$Q$182+'St 5'!$Q$206+'St 5'!$Q$219</f>
        <v>10729.945058222002</v>
      </c>
      <c r="T22" s="142">
        <f>+D22+F22+H22+J22+L22+N22+P22+R22</f>
        <v>300690.60660200554</v>
      </c>
      <c r="U22" s="142">
        <f>+E22+G22+I22+K22+M22+O22+Q22+S22</f>
        <v>170125.17213239073</v>
      </c>
    </row>
    <row r="23" spans="2:21">
      <c r="B23" s="28" t="s">
        <v>59</v>
      </c>
      <c r="C23" s="28" t="s">
        <v>42</v>
      </c>
      <c r="D23" s="142">
        <f>+'St 1.1'!$Q$13+'St 1.1'!$Q$26+'St 1.1'!$Q$39+'St 1.1'!$Q$52+'St 1.1'!$Q$66+'St 1.1'!$Q$90+'St 1.1'!$Q$103</f>
        <v>180139.15038646208</v>
      </c>
      <c r="E23" s="142">
        <f>+'St 1.1'!$Q$130+'St 1.1'!$Q$143+'St 1.1'!$Q$156+'St 1.1'!$Q$169+'St 1.1'!$Q$183+'St 1.1'!$Q$207+'St 1.1'!$Q$220</f>
        <v>98084.000000000015</v>
      </c>
      <c r="F23" s="142">
        <f>+'St 1.2'!$Q$13+'St 1.2'!$Q$26+'St 1.2'!$Q$39+'St 1.2'!$Q$52+'St 1.2'!$Q$66+'St 1.2'!$Q$90+'St 1.2'!$Q$103</f>
        <v>33187.233706874715</v>
      </c>
      <c r="G23" s="142">
        <f>+'St 1.2'!$Q$130+'St 1.2'!$Q$143+'St 1.2'!$Q$156+'St 1.2'!$Q$169+'St 1.2'!$Q$183+'St 1.2'!$Q$207+'St 1.2'!$Q$220</f>
        <v>40852.54595052138</v>
      </c>
      <c r="H23" s="142">
        <f>+'St 1.3'!$Q$13+'St 1.3'!$Q$26+'St 1.3'!$Q$39+'St 1.3'!$Q$52+'St 1.3'!$Q$66+'St 1.3'!$Q$90+'St 1.3'!$Q$103</f>
        <v>105082.48652593164</v>
      </c>
      <c r="I23" s="142">
        <f>+'St 1.3'!$Q$130+'St 1.3'!$Q$143+'St 1.3'!$Q$156+'St 1.3'!$Q$169+'St 1.3'!$Q$183+'St 1.3'!$Q$207+'St 1.3'!$Q$220</f>
        <v>-1459.7338435124732</v>
      </c>
      <c r="J23" s="142">
        <f>+'St 3'!$Q$13+'St 3'!$Q$26+'St 3'!$Q$39+'St 3'!$Q$52+'St 3'!$Q$66+'St 3'!$Q$90+'St 3'!$Q$103</f>
        <v>247864.2987034329</v>
      </c>
      <c r="K23" s="142">
        <f>+'St 3'!$Q$130+'St 3'!$Q$143+'St 3'!$Q$156+'St 3'!$Q$169+'St 3'!$Q$183+'St 3'!$Q$207+'St 3'!$Q$220</f>
        <v>175143.37342213691</v>
      </c>
      <c r="L23" s="142">
        <f>+'St 2.1'!$Q$13+'St 2.1'!$Q$26+'St 2.1'!$Q$39+'St 2.1'!$Q$52+'St 2.1'!$Q$66+'St 2.1'!$Q$90+'St 2.1'!$Q$103</f>
        <v>17098.774776337919</v>
      </c>
      <c r="M23" s="142">
        <f>+'St 2.1'!$Q$130+'St 2.1'!$Q$143+'St 2.1'!$Q$156+'St 2.1'!$Q$169+'St 2.1'!$Q$183+'St 2.1'!$Q$207+'St 2.1'!$Q$220</f>
        <v>-8023.2408901402932</v>
      </c>
      <c r="N23" s="142">
        <f>+'St 2.2'!$Q$13+'St 2.2'!$Q$26+'St 2.2'!$Q$39+'St 2.2'!$Q$52+'St 2.2'!$Q$66+'St 2.2'!$Q$90+'St 2.2'!$Q$103</f>
        <v>154175.47069513143</v>
      </c>
      <c r="O23" s="142">
        <f>+'St 2.2'!$Q$130+'St 2.2'!$Q$143+'St 2.2'!$Q$156+'St 2.2'!$Q$169+'St 2.2'!$Q$183+'St 2.2'!$Q$207+'St 2.2'!$Q$220</f>
        <v>119594.10969769699</v>
      </c>
      <c r="P23" s="142">
        <f>+'St 4'!$Q$13+'St 4'!$Q$26+'St 4'!$Q$39+'St 4'!$Q$52+'St 4'!$Q$66+'St 4'!$Q$90+'St 4'!$Q$103</f>
        <v>278737.42069792195</v>
      </c>
      <c r="Q23" s="142">
        <f>+'St 4'!$Q$130+'St 4'!$Q$143+'St 4'!$Q$156+'St 4'!$Q$169+'St 4'!$Q$183+'St 4'!$Q$207+'St 4'!$Q$220</f>
        <v>578843.26794675027</v>
      </c>
      <c r="R23" s="142">
        <f>+'St 5'!$Q$13+'St 5'!$Q$26+'St 5'!$Q$39+'St 5'!$Q$52+'St 5'!$Q$66+'St 5'!$Q$90+'St 5'!$Q$103</f>
        <v>9454.1398406204498</v>
      </c>
      <c r="S23" s="142">
        <f>+'St 5'!$Q$130+'St 5'!$Q$143+'St 5'!$Q$156+'St 5'!$Q$169+'St 5'!$Q$183+'St 5'!$Q$207+'St 5'!$Q$220</f>
        <v>70806.809126274136</v>
      </c>
      <c r="T23" s="142">
        <f t="shared" ref="T23:T30" si="2">+D23+F23+H23+J23+L23+N23+P23+R23</f>
        <v>1025738.9753327131</v>
      </c>
      <c r="U23" s="142">
        <f t="shared" ref="U23:U30" si="3">+E23+G23+I23+K23+M23+O23+Q23+S23</f>
        <v>1073841.131409727</v>
      </c>
    </row>
    <row r="24" spans="2:21">
      <c r="B24" s="28" t="s">
        <v>60</v>
      </c>
      <c r="C24" s="28" t="s">
        <v>43</v>
      </c>
      <c r="D24" s="142">
        <f>+'St 1.1'!$Q$14+'St 1.1'!$Q$27+'St 1.1'!$Q$40+'St 1.1'!$Q$53+'St 1.1'!$Q$67+'St 1.1'!$Q$91+'St 1.1'!$Q$104+'St 1.1'!$Q$76+'St 1.1'!$Q$79</f>
        <v>-3415.7945184167006</v>
      </c>
      <c r="E24" s="142">
        <f>+'St 1.1'!$Q$131+'St 1.1'!$Q$144+'St 1.1'!$Q$157+'St 1.1'!$Q$170+'St 1.1'!$Q$184+'St 1.1'!$Q$208+'St 1.1'!$Q$221+'St 1.1'!$Q$193+'St 1.1'!$Q$196</f>
        <v>3189</v>
      </c>
      <c r="F24" s="142">
        <f>+'St 1.2'!$Q$14+'St 1.2'!$Q$27+'St 1.2'!$Q$40+'St 1.2'!$Q$53+'St 1.2'!$Q$67+'St 1.2'!$Q$91+'St 1.2'!$Q$104+'St 1.2'!$Q$76+'St 1.2'!$Q$79</f>
        <v>23364.757812129359</v>
      </c>
      <c r="G24" s="142">
        <f>+'St 1.2'!$Q$131+'St 1.2'!$Q$144+'St 1.2'!$Q$157+'St 1.2'!$Q$170+'St 1.2'!$Q$184+'St 1.2'!$Q$208+'St 1.2'!$Q$221+'St 1.2'!$Q$193+'St 1.2'!$Q$196</f>
        <v>93998.546353337209</v>
      </c>
      <c r="H24" s="142">
        <f>+'St 1.3'!$Q$14+'St 1.3'!$Q$27+'St 1.3'!$Q$40+'St 1.3'!$Q$53+'St 1.3'!$Q$67+'St 1.3'!$Q$91+'St 1.3'!$Q$104+'St 1.3'!$Q$76+'St 1.3'!$Q$79</f>
        <v>494016.48685861751</v>
      </c>
      <c r="I24" s="142">
        <f>+'St 1.3'!$Q$131+'St 1.3'!$Q$144+'St 1.3'!$Q$157+'St 1.3'!$Q$170+'St 1.3'!$Q$184+'St 1.3'!$Q$208+'St 1.3'!$Q$221+'St 1.3'!$Q$193+'St 1.3'!$Q$196</f>
        <v>354048.66843148775</v>
      </c>
      <c r="J24" s="142">
        <f>+'St 3'!$Q$14+'St 3'!$Q$27+'St 3'!$Q$40+'St 3'!$Q$53+'St 3'!$Q$67+'St 3'!$Q$91+'St 3'!$Q$104+'St 3'!$Q$76+'St 3'!$Q$79</f>
        <v>480729.06746189122</v>
      </c>
      <c r="K24" s="142">
        <f>+'St 3'!$Q$131+'St 3'!$Q$144+'St 3'!$Q$157+'St 3'!$Q$170+'St 3'!$Q$184+'St 3'!$Q$208+'St 3'!$Q$221+'St 3'!$Q$193+'St 3'!$Q$196</f>
        <v>6067.6066362104757</v>
      </c>
      <c r="L24" s="142">
        <f>+'St 2.1'!$Q$14+'St 2.1'!$Q$27+'St 2.1'!$Q$40+'St 2.1'!$Q$53+'St 2.1'!$Q$67+'St 2.1'!$Q$91+'St 2.1'!$Q$104+'St 2.1'!$Q$76+'St 2.1'!$Q$79</f>
        <v>5958.5307060906998</v>
      </c>
      <c r="M24" s="142">
        <f>+'St 2.1'!$Q$131+'St 2.1'!$Q$144+'St 2.1'!$Q$157+'St 2.1'!$Q$170+'St 2.1'!$Q$184+'St 2.1'!$Q$208+'St 2.1'!$Q$221+'St 2.1'!$Q$193+'St 2.1'!$Q$196</f>
        <v>472.33259491859428</v>
      </c>
      <c r="N24" s="142">
        <f>+'St 2.2'!$Q$14+'St 2.2'!$Q$27+'St 2.2'!$Q$40+'St 2.2'!$Q$53+'St 2.2'!$Q$67+'St 2.2'!$Q$91+'St 2.2'!$Q$104+'St 2.2'!$Q$76+'St 2.2'!$Q$79</f>
        <v>170061.51014590496</v>
      </c>
      <c r="O24" s="142">
        <f>+'St 2.2'!$Q$131+'St 2.2'!$Q$144+'St 2.2'!$Q$157+'St 2.2'!$Q$170+'St 2.2'!$Q$184+'St 2.2'!$Q$208+'St 2.2'!$Q$221+'St 2.2'!$Q$193+'St 2.2'!$Q$196</f>
        <v>1843.8556345812872</v>
      </c>
      <c r="P24" s="142">
        <f>+'St 4'!$Q$14+'St 4'!$Q$27+'St 4'!$Q$40+'St 4'!$Q$53+'St 4'!$Q$67+'St 4'!$Q$91+'St 4'!$Q$104+'St 4'!$Q$76+'St 4'!$Q$79</f>
        <v>94331.76727249095</v>
      </c>
      <c r="Q24" s="142">
        <f>+'St 4'!$Q$131+'St 4'!$Q$144+'St 4'!$Q$157+'St 4'!$Q$170+'St 4'!$Q$184+'St 4'!$Q$208+'St 4'!$Q$221+'St 4'!$Q$193+'St 4'!$Q$196</f>
        <v>546032.87894259812</v>
      </c>
      <c r="R24" s="142">
        <f>+'St 5'!$Q$14+'St 5'!$Q$27+'St 5'!$Q$40+'St 5'!$Q$53+'St 5'!$Q$67+'St 5'!$Q$91+'St 5'!$Q$104+'St 5'!$Q$76+'St 5'!$Q$79</f>
        <v>0</v>
      </c>
      <c r="S24" s="142">
        <f>+'St 5'!$Q$131+'St 5'!$Q$144+'St 5'!$Q$157+'St 5'!$Q$170+'St 5'!$Q$184+'St 5'!$Q$208+'St 5'!$Q$221+'St 5'!$Q$193+'St 5'!$Q$196</f>
        <v>0</v>
      </c>
      <c r="T24" s="142">
        <f t="shared" si="2"/>
        <v>1265046.325738708</v>
      </c>
      <c r="U24" s="142">
        <f t="shared" si="3"/>
        <v>1005652.8885931335</v>
      </c>
    </row>
    <row r="25" spans="2:21">
      <c r="B25" s="28" t="s">
        <v>61</v>
      </c>
      <c r="C25" s="28" t="s">
        <v>44</v>
      </c>
      <c r="D25" s="142">
        <f>+'St 1.1'!$Q$15+'St 1.1'!$Q$28+'St 1.1'!$Q$41+'St 1.1'!$Q$54+'St 1.1'!$Q$68+'St 1.1'!$Q$92+'St 1.1'!$Q$105</f>
        <v>-51226</v>
      </c>
      <c r="E25" s="142">
        <f>+'St 1.1'!$Q$132+'St 1.1'!$Q$145+'St 1.1'!$Q$158+'St 1.1'!$Q$171+'St 1.1'!$Q$185+'St 1.1'!$Q$209+'St 1.1'!$Q$222</f>
        <v>-234118.47649765635</v>
      </c>
      <c r="F25" s="142">
        <f>+'St 1.2'!$Q$15+'St 1.2'!$Q$28+'St 1.2'!$Q$41+'St 1.2'!$Q$54+'St 1.2'!$Q$68+'St 1.2'!$Q$92+'St 1.2'!$Q$105</f>
        <v>163807.62602183406</v>
      </c>
      <c r="G25" s="142">
        <f>+'St 1.2'!$Q$132+'St 1.2'!$Q$145+'St 1.2'!$Q$158+'St 1.2'!$Q$171+'St 1.2'!$Q$185+'St 1.2'!$Q$209+'St 1.2'!$Q$222</f>
        <v>273263.27350762335</v>
      </c>
      <c r="H25" s="142">
        <f>+'St 1.3'!$Q$15+'St 1.3'!$Q$28+'St 1.3'!$Q$41+'St 1.3'!$Q$54+'St 1.3'!$Q$68+'St 1.3'!$Q$92+'St 1.3'!$Q$105</f>
        <v>7779.7308800004939</v>
      </c>
      <c r="I25" s="142">
        <f>+'St 1.3'!$Q$132+'St 1.3'!$Q$145+'St 1.3'!$Q$158+'St 1.3'!$Q$171+'St 1.3'!$Q$185+'St 1.3'!$Q$209+'St 1.3'!$Q$222</f>
        <v>344306.36927621393</v>
      </c>
      <c r="J25" s="142">
        <f>+'St 3'!$Q$15+'St 3'!$Q$28+'St 3'!$Q$41+'St 3'!$Q$54+'St 3'!$Q$68+'St 3'!$Q$92+'St 3'!$Q$105</f>
        <v>-14893.247646455879</v>
      </c>
      <c r="K25" s="142">
        <f>+'St 3'!$Q$132+'St 3'!$Q$145+'St 3'!$Q$158+'St 3'!$Q$171+'St 3'!$Q$185+'St 3'!$Q$209+'St 3'!$Q$222</f>
        <v>-1576.0862464558923</v>
      </c>
      <c r="L25" s="142">
        <f>+'St 2.1'!$Q$15+'St 2.1'!$Q$28+'St 2.1'!$Q$41+'St 2.1'!$Q$54+'St 2.1'!$Q$68+'St 2.1'!$Q$92+'St 2.1'!$Q$105</f>
        <v>28148.493299203488</v>
      </c>
      <c r="M25" s="142">
        <f>+'St 2.1'!$Q$132+'St 2.1'!$Q$145+'St 2.1'!$Q$158+'St 2.1'!$Q$171+'St 2.1'!$Q$185+'St 2.1'!$Q$209+'St 2.1'!$Q$222</f>
        <v>830.73681250187394</v>
      </c>
      <c r="N25" s="142">
        <f>+'St 2.2'!$Q$15+'St 2.2'!$Q$28+'St 2.2'!$Q$41+'St 2.2'!$Q$54+'St 2.2'!$Q$68+'St 2.2'!$Q$92+'St 2.2'!$Q$105</f>
        <v>-58.444749999999857</v>
      </c>
      <c r="O25" s="142">
        <f>+'St 2.2'!$Q$132+'St 2.2'!$Q$145+'St 2.2'!$Q$158+'St 2.2'!$Q$171+'St 2.2'!$Q$185+'St 2.2'!$Q$209+'St 2.2'!$Q$222</f>
        <v>9636.2033928901037</v>
      </c>
      <c r="P25" s="142">
        <f>+'St 4'!$Q$15+'St 4'!$Q$28+'St 4'!$Q$41+'St 4'!$Q$54+'St 4'!$Q$68+'St 4'!$Q$92+'St 4'!$Q$105</f>
        <v>193.00000000000003</v>
      </c>
      <c r="Q25" s="142">
        <f>+'St 4'!$Q$132+'St 4'!$Q$145+'St 4'!$Q$158+'St 4'!$Q$171+'St 4'!$Q$185+'St 4'!$Q$209+'St 4'!$Q$222</f>
        <v>47430.780266672176</v>
      </c>
      <c r="R25" s="142">
        <f>+'St 5'!$Q$15+'St 5'!$Q$28+'St 5'!$Q$41+'St 5'!$Q$54+'St 5'!$Q$68+'St 5'!$Q$92+'St 5'!$Q$105</f>
        <v>2001.3462835040066</v>
      </c>
      <c r="S25" s="142">
        <f>+'St 5'!$Q$132+'St 5'!$Q$145+'St 5'!$Q$158+'St 5'!$Q$171+'St 5'!$Q$185+'St 5'!$Q$209+'St 5'!$Q$222</f>
        <v>12134.217700253537</v>
      </c>
      <c r="T25" s="142">
        <f t="shared" si="2"/>
        <v>135752.50408808619</v>
      </c>
      <c r="U25" s="142">
        <f t="shared" si="3"/>
        <v>451907.01821204275</v>
      </c>
    </row>
    <row r="26" spans="2:21">
      <c r="B26" s="28" t="s">
        <v>62</v>
      </c>
      <c r="C26" s="28" t="s">
        <v>317</v>
      </c>
      <c r="D26" s="142">
        <f>+'St 1.1'!$Q$18+'St 1.1'!$Q$31+'St 1.1'!$Q$44+'St 1.1'!$Q$57+'St 1.1'!$Q$71+'St 1.1'!$Q$95+'St 1.1'!$Q$108</f>
        <v>-0.1462404386465197</v>
      </c>
      <c r="E26" s="142">
        <f>+'St 1.1'!$Q$135+'St 1.1'!$Q$148+'St 1.1'!$Q$161+'St 1.1'!$Q$174+'St 1.1'!$Q$188+'St 1.1'!$Q$212+'St 1.1'!$Q$225</f>
        <v>0</v>
      </c>
      <c r="F26" s="142">
        <f>+'St 1.2'!$Q$18+'St 1.2'!$Q$31+'St 1.2'!$Q$44+'St 1.2'!$Q$57+'St 1.2'!$Q$71+'St 1.2'!$Q$95+'St 1.2'!$Q$108</f>
        <v>-234.31358448149595</v>
      </c>
      <c r="G26" s="142">
        <f>+'St 1.2'!$Q$135+'St 1.2'!$Q$148+'St 1.2'!$Q$161+'St 1.2'!$Q$174+'St 1.2'!$Q$188+'St 1.2'!$Q$212+'St 1.2'!$Q$225</f>
        <v>24545.843007004602</v>
      </c>
      <c r="H26" s="142">
        <f>+'St 1.3'!$Q$18+'St 1.3'!$Q$31+'St 1.3'!$Q$44+'St 1.3'!$Q$57+'St 1.3'!$Q$71+'St 1.3'!$Q$95+'St 1.3'!$Q$108</f>
        <v>1062.8247710576859</v>
      </c>
      <c r="I26" s="142">
        <f>+'St 1.3'!$Q$135+'St 1.3'!$Q$148+'St 1.3'!$Q$161+'St 1.3'!$Q$174+'St 1.3'!$Q$188+'St 1.3'!$Q$212+'St 1.3'!$Q$225</f>
        <v>81379.297897136625</v>
      </c>
      <c r="J26" s="142">
        <f>+'St 3'!$Q$18+'St 3'!$Q$31+'St 3'!$Q$44+'St 3'!$Q$57+'St 3'!$Q$71+'St 3'!$Q$95+'St 3'!$Q$108</f>
        <v>33591.563264357661</v>
      </c>
      <c r="K26" s="142">
        <f>+'St 3'!$Q$135+'St 3'!$Q$148+'St 3'!$Q$161+'St 3'!$Q$174+'St 3'!$Q$188+'St 3'!$Q$212+'St 3'!$Q$225</f>
        <v>127210.27954977515</v>
      </c>
      <c r="L26" s="142">
        <f>+'St 2.1'!$Q$18+'St 2.1'!$Q$31+'St 2.1'!$Q$44+'St 2.1'!$Q$57+'St 2.1'!$Q$71+'St 2.1'!$Q$95+'St 2.1'!$Q$108</f>
        <v>9143.6217230311267</v>
      </c>
      <c r="M26" s="142">
        <f>+'St 2.1'!$Q$135+'St 2.1'!$Q$148+'St 2.1'!$Q$161+'St 2.1'!$Q$174+'St 2.1'!$Q$188+'St 2.1'!$Q$212+'St 2.1'!$Q$225</f>
        <v>1153.6575256712995</v>
      </c>
      <c r="N26" s="142">
        <f>+'St 2.2'!$Q$18+'St 2.2'!$Q$31+'St 2.2'!$Q$44+'St 2.2'!$Q$57+'St 2.2'!$Q$71+'St 2.2'!$Q$95+'St 2.2'!$Q$108</f>
        <v>3378.0606566101096</v>
      </c>
      <c r="O26" s="142">
        <f>+'St 2.2'!$Q$135+'St 2.2'!$Q$148+'St 2.2'!$Q$161+'St 2.2'!$Q$174+'St 2.2'!$Q$188+'St 2.2'!$Q$212+'St 2.2'!$Q$225</f>
        <v>17009.768863936788</v>
      </c>
      <c r="P26" s="142">
        <f>+'St 4'!$Q$18+'St 4'!$Q$31+'St 4'!$Q$44+'St 4'!$Q$57+'St 4'!$Q$71+'St 4'!$Q$95+'St 4'!$Q$108</f>
        <v>-1.7945464999999994</v>
      </c>
      <c r="Q26" s="142">
        <f>+'St 4'!$Q$135+'St 4'!$Q$148+'St 4'!$Q$161+'St 4'!$Q$174+'St 4'!$Q$188+'St 4'!$Q$212+'St 4'!$Q$225</f>
        <v>0</v>
      </c>
      <c r="R26" s="142">
        <f>+'St 5'!$Q$18+'St 5'!$Q$31+'St 5'!$Q$44+'St 5'!$Q$57+'St 5'!$Q$71+'St 5'!$Q$95+'St 5'!$Q$108</f>
        <v>0</v>
      </c>
      <c r="S26" s="142">
        <f>+'St 5'!$Q$135+'St 5'!$Q$148+'St 5'!$Q$161+'St 5'!$Q$174+'St 5'!$Q$188+'St 5'!$Q$212+'St 5'!$Q$225</f>
        <v>0</v>
      </c>
      <c r="T26" s="142">
        <f t="shared" si="2"/>
        <v>46939.816043636441</v>
      </c>
      <c r="U26" s="142">
        <f t="shared" si="3"/>
        <v>251298.84684352446</v>
      </c>
    </row>
    <row r="27" spans="2:21">
      <c r="B27" s="28" t="s">
        <v>75</v>
      </c>
      <c r="C27" s="28" t="s">
        <v>108</v>
      </c>
      <c r="D27" s="142">
        <f>+'St 1.1'!$Q$19+'St 1.1'!$Q$32+'St 1.1'!$Q$45+'St 1.1'!$Q$58+'St 1.1'!$Q$72+'St 1.1'!$Q$96+'St 1.1'!$Q$109</f>
        <v>5821.0612929197805</v>
      </c>
      <c r="E27" s="142">
        <f>+'St 1.1'!$Q$136+'St 1.1'!$Q$149+'St 1.1'!$Q$162+'St 1.1'!$Q$175+'St 1.1'!$Q$189+'St 1.1'!$Q$213+'St 1.1'!$Q$226</f>
        <v>0</v>
      </c>
      <c r="F27" s="142">
        <f>+'St 1.2'!$Q$19+'St 1.2'!$Q$32+'St 1.2'!$Q$45+'St 1.2'!$Q$58+'St 1.2'!$Q$72+'St 1.2'!$Q$96+'St 1.2'!$Q$109</f>
        <v>119256.63804325109</v>
      </c>
      <c r="G27" s="142">
        <f>+'St 1.2'!$Q$136+'St 1.2'!$Q$149+'St 1.2'!$Q$162+'St 1.2'!$Q$175+'St 1.2'!$Q$189+'St 1.2'!$Q$213+'St 1.2'!$Q$226</f>
        <v>154181.41841419166</v>
      </c>
      <c r="H27" s="142">
        <f>+'St 1.3'!$Q$19+'St 1.3'!$Q$32+'St 1.3'!$Q$45+'St 1.3'!$Q$58+'St 1.3'!$Q$72+'St 1.3'!$Q$96+'St 1.3'!$Q$109</f>
        <v>2286.0109108954057</v>
      </c>
      <c r="I27" s="142">
        <f>+'St 1.3'!$Q$136+'St 1.3'!$Q$149+'St 1.3'!$Q$162+'St 1.3'!$Q$175+'St 1.3'!$Q$189+'St 1.3'!$Q$213+'St 1.3'!$Q$226</f>
        <v>125579.63018364579</v>
      </c>
      <c r="J27" s="142">
        <f>+'St 3'!$Q$19+'St 3'!$Q$32+'St 3'!$Q$45+'St 3'!$Q$58+'St 3'!$Q$72+'St 3'!$Q$96+'St 3'!$Q$109</f>
        <v>9636.2033928901019</v>
      </c>
      <c r="K27" s="142">
        <f>+'St 3'!$Q$136+'St 3'!$Q$149+'St 3'!$Q$162+'St 3'!$Q$175+'St 3'!$Q$189+'St 3'!$Q$213+'St 3'!$Q$226</f>
        <v>-58.444749999999857</v>
      </c>
      <c r="L27" s="142">
        <f>+'St 2.1'!$Q$19+'St 2.1'!$Q$32+'St 2.1'!$Q$45+'St 2.1'!$Q$58+'St 2.1'!$Q$72+'St 2.1'!$Q$96+'St 2.1'!$Q$109</f>
        <v>17009.768863936788</v>
      </c>
      <c r="M27" s="142">
        <f>+'St 2.1'!$Q$136+'St 2.1'!$Q$149+'St 2.1'!$Q$162+'St 2.1'!$Q$175+'St 2.1'!$Q$189+'St 2.1'!$Q$213+'St 2.1'!$Q$226</f>
        <v>3378.0606566101014</v>
      </c>
      <c r="N27" s="142">
        <f>+'St 2.2'!$Q$19+'St 2.2'!$Q$32+'St 2.2'!$Q$45+'St 2.2'!$Q$58+'St 2.2'!$Q$72+'St 2.2'!$Q$96+'St 2.2'!$Q$109</f>
        <v>1017327.6588674313</v>
      </c>
      <c r="O27" s="142">
        <f>+'St 2.2'!$Q$136+'St 2.2'!$Q$149+'St 2.2'!$Q$162+'St 2.2'!$Q$175+'St 2.2'!$Q$189+'St 2.2'!$Q$213+'St 2.2'!$Q$226</f>
        <v>799307.06603119755</v>
      </c>
      <c r="P27" s="142">
        <f>+'St 4'!$Q$19+'St 4'!$Q$32+'St 4'!$Q$45+'St 4'!$Q$58+'St 4'!$Q$72+'St 4'!$Q$96+'St 4'!$Q$109</f>
        <v>0</v>
      </c>
      <c r="Q27" s="142">
        <f>+'St 4'!$Q$136+'St 4'!$Q$149+'St 4'!$Q$162+'St 4'!$Q$175+'St 4'!$Q$189+'St 4'!$Q$213+'St 4'!$Q$226</f>
        <v>38685</v>
      </c>
      <c r="R27" s="142">
        <f>+'St 5'!$Q$19+'St 5'!$Q$32+'St 5'!$Q$45+'St 5'!$Q$58+'St 5'!$Q$72+'St 5'!$Q$96+'St 5'!$Q$109</f>
        <v>9242.8569462588566</v>
      </c>
      <c r="S27" s="142">
        <f>+'St 5'!$Q$136+'St 5'!$Q$149+'St 5'!$Q$162+'St 5'!$Q$175+'St 5'!$Q$189+'St 5'!$Q$213+'St 5'!$Q$226</f>
        <v>474577.04903623753</v>
      </c>
      <c r="T27" s="142">
        <f t="shared" si="2"/>
        <v>1180580.1983175834</v>
      </c>
      <c r="U27" s="142">
        <f t="shared" si="3"/>
        <v>1595649.7795718824</v>
      </c>
    </row>
    <row r="28" spans="2:21">
      <c r="B28" s="28" t="s">
        <v>76</v>
      </c>
      <c r="C28" s="28" t="s">
        <v>48</v>
      </c>
      <c r="D28" s="142">
        <f>+'St 1.1'!$Q$20+'St 1.1'!$Q$33+'St 1.1'!$Q$46+'St 1.1'!$Q$59+'St 1.1'!$Q$73+'St 1.1'!$Q$97+'St 1.1'!$Q$110+'St 1.1'!$Q$113+'St 1.1'!$Q$114+'St 1.1'!$Q$6</f>
        <v>2.6376123507532157E-11</v>
      </c>
      <c r="E28" s="142">
        <f>+'St 1.1'!$Q$137+'St 1.1'!$Q$150+'St 1.1'!$Q$163+'St 1.1'!$Q$176+'St 1.1'!$Q$190+'St 1.1'!$Q$214+'St 1.1'!$Q$227+'St 1.1'!$Q$230+'St 1.1'!$Q$231+'St 1.1'!$Q$123</f>
        <v>-1023.7427023270086</v>
      </c>
      <c r="F28" s="142">
        <f>+'St 1.2'!$Q$20+'St 1.2'!$Q$33+'St 1.2'!$Q$46+'St 1.2'!$Q$59+'St 1.2'!$Q$73+'St 1.2'!$Q$97+'St 1.2'!$Q$110+'St 1.2'!$Q$113+'St 1.2'!$Q$114+'St 1.2'!$Q$6</f>
        <v>-42804.24428851081</v>
      </c>
      <c r="G28" s="142">
        <f>+'St 1.2'!$Q$137+'St 1.2'!$Q$150+'St 1.2'!$Q$163+'St 1.2'!$Q$176+'St 1.2'!$Q$190+'St 1.2'!$Q$214+'St 1.2'!$Q$227+'St 1.2'!$Q$230+'St 1.2'!$Q$231+'St 1.2'!$Q$123</f>
        <v>195887.47238451205</v>
      </c>
      <c r="H28" s="142">
        <f>+'St 1.3'!$Q$20+'St 1.3'!$Q$33+'St 1.3'!$Q$46+'St 1.3'!$Q$59+'St 1.3'!$Q$73+'St 1.3'!$Q$97+'St 1.3'!$Q$110+'St 1.3'!$Q$113+'St 1.3'!$Q$114+'St 1.3'!$Q$6</f>
        <v>7107.7903383659786</v>
      </c>
      <c r="I28" s="142">
        <f>+'St 1.3'!$Q$137+'St 1.3'!$Q$150+'St 1.3'!$Q$163+'St 1.3'!$Q$176+'St 1.3'!$Q$190+'St 1.3'!$Q$214+'St 1.3'!$Q$227+'St 1.3'!$Q$230+'St 1.3'!$Q$231+'St 1.3'!$Q$123</f>
        <v>21167.371960487977</v>
      </c>
      <c r="J28" s="142">
        <f>+'St 3'!$Q$20+'St 3'!$Q$33+'St 3'!$Q$46+'St 3'!$Q$59+'St 3'!$Q$73+'St 3'!$Q$97+'St 3'!$Q$110+'St 3'!$Q$113+'St 3'!$Q$114+'St 3'!$Q$6</f>
        <v>-2560.0000000000023</v>
      </c>
      <c r="K28" s="142">
        <f>+'St 3'!$Q$137+'St 3'!$Q$150+'St 3'!$Q$163+'St 3'!$Q$176+'St 3'!$Q$190+'St 3'!$Q$214+'St 3'!$Q$227+'St 3'!$Q$230+'St 3'!$Q$231+'St 3'!$Q$123</f>
        <v>-9803.9800000000068</v>
      </c>
      <c r="L28" s="142">
        <f>+'St 2.1'!$Q$20+'St 2.1'!$Q$33+'St 2.1'!$Q$46+'St 2.1'!$Q$59+'St 2.1'!$Q$73+'St 2.1'!$Q$97+'St 2.1'!$Q$110+'St 2.1'!$Q$113+'St 2.1'!$Q$114+'St 2.1'!$Q$6</f>
        <v>3990.2536370847165</v>
      </c>
      <c r="M28" s="142">
        <f>+'St 2.1'!$Q$137+'St 2.1'!$Q$150+'St 2.1'!$Q$163+'St 2.1'!$Q$176+'St 2.1'!$Q$190+'St 2.1'!$Q$214+'St 2.1'!$Q$227+'St 2.1'!$Q$230+'St 2.1'!$Q$231+'St 2.1'!$Q$123</f>
        <v>-20.585474500000032</v>
      </c>
      <c r="N28" s="142">
        <f>+'St 2.2'!$Q$20+'St 2.2'!$Q$33+'St 2.2'!$Q$46+'St 2.2'!$Q$59+'St 2.2'!$Q$73+'St 2.2'!$Q$97+'St 2.2'!$Q$110+'St 2.2'!$Q$113+'St 2.2'!$Q$114+'St 2.2'!$Q$6</f>
        <v>191992.11270355992</v>
      </c>
      <c r="O28" s="142">
        <f>+'St 2.2'!$Q$137+'St 2.2'!$Q$150+'St 2.2'!$Q$163+'St 2.2'!$Q$176+'St 2.2'!$Q$190+'St 2.2'!$Q$214+'St 2.2'!$Q$227+'St 2.2'!$Q$230+'St 2.2'!$Q$231+'St 2.2'!$Q$123</f>
        <v>-124408.32392487556</v>
      </c>
      <c r="P28" s="142">
        <f>+'St 4'!$Q$20+'St 4'!$Q$33+'St 4'!$Q$46+'St 4'!$Q$59+'St 4'!$Q$73+'St 4'!$Q$97+'St 4'!$Q$110+'St 4'!$Q$113+'St 4'!$Q$114+'St 4'!$Q$6</f>
        <v>0</v>
      </c>
      <c r="Q28" s="142">
        <f>+'St 4'!$Q$137+'St 4'!$Q$150+'St 4'!$Q$163+'St 4'!$Q$176+'St 4'!$Q$190+'St 4'!$Q$214+'St 4'!$Q$227+'St 4'!$Q$230+'St 4'!$Q$231+'St 4'!$Q$123</f>
        <v>0</v>
      </c>
      <c r="R28" s="142">
        <f>+'St 5'!$Q$20+'St 5'!$Q$33+'St 5'!$Q$46+'St 5'!$Q$59+'St 5'!$Q$73+'St 5'!$Q$97+'St 5'!$Q$110+'St 5'!$Q$113+'St 5'!$Q$114+'St 5'!$Q$6</f>
        <v>0</v>
      </c>
      <c r="S28" s="142">
        <f>+'St 5'!$Q$137+'St 5'!$Q$150+'St 5'!$Q$163+'St 5'!$Q$176+'St 5'!$Q$190+'St 5'!$Q$214+'St 5'!$Q$227+'St 5'!$Q$230+'St 5'!$Q$231+'St 5'!$Q$123</f>
        <v>0</v>
      </c>
      <c r="T28" s="142">
        <f t="shared" si="2"/>
        <v>157725.91239049984</v>
      </c>
      <c r="U28" s="142">
        <f t="shared" si="3"/>
        <v>81798.212243297457</v>
      </c>
    </row>
    <row r="29" spans="2:21">
      <c r="B29" s="28" t="s">
        <v>77</v>
      </c>
      <c r="C29" s="28" t="s">
        <v>325</v>
      </c>
      <c r="D29" s="142">
        <f>+'St 1.1'!$Q$21+'St 1.1'!$Q$34+'St 1.1'!$Q$47+'St 1.1'!$Q$60+'St 1.1'!$Q$74+'St 1.1'!$Q$98+'St 1.1'!$Q$111</f>
        <v>127275.63880567602</v>
      </c>
      <c r="E29" s="142">
        <f>+'St 1.1'!$Q$138+'St 1.1'!$Q$151+'St 1.1'!$Q$164+'St 1.1'!$Q$177+'St 1.1'!$Q$191+'St 1.1'!$Q$215+'St 1.1'!$Q$228</f>
        <v>-4370.192339112532</v>
      </c>
      <c r="F29" s="142">
        <f>+'St 1.2'!$Q$21+'St 1.2'!$Q$34+'St 1.2'!$Q$47+'St 1.2'!$Q$60+'St 1.2'!$Q$74+'St 1.2'!$Q$98+'St 1.2'!$Q$111</f>
        <v>625659.15879221691</v>
      </c>
      <c r="G29" s="142">
        <f>+'St 1.2'!$Q$138+'St 1.2'!$Q$151+'St 1.2'!$Q$164+'St 1.2'!$Q$177+'St 1.2'!$Q$191+'St 1.2'!$Q$215+'St 1.2'!$Q$228</f>
        <v>246220.37269966723</v>
      </c>
      <c r="H29" s="142">
        <f>+'St 1.3'!$Q$21+'St 1.3'!$Q$34+'St 1.3'!$Q$47+'St 1.3'!$Q$60+'St 1.3'!$Q$74+'St 1.3'!$Q$98+'St 1.3'!$Q$111</f>
        <v>9418.9470130460741</v>
      </c>
      <c r="I29" s="142">
        <f>+'St 1.3'!$Q$138+'St 1.3'!$Q$151+'St 1.3'!$Q$164+'St 1.3'!$Q$177+'St 1.3'!$Q$191+'St 1.3'!$Q$215+'St 1.3'!$Q$228</f>
        <v>53651.058748008552</v>
      </c>
      <c r="J29" s="142">
        <f>+'St 3'!$Q$21+'St 3'!$Q$34+'St 3'!$Q$47+'St 3'!$Q$60+'St 3'!$Q$74+'St 3'!$Q$98+'St 3'!$Q$111</f>
        <v>109497.19782536913</v>
      </c>
      <c r="K29" s="142">
        <f>+'St 3'!$Q$138+'St 3'!$Q$151+'St 3'!$Q$164+'St 3'!$Q$177+'St 3'!$Q$191+'St 3'!$Q$215+'St 3'!$Q$228</f>
        <v>-107.43950000000004</v>
      </c>
      <c r="L29" s="142">
        <f>+'St 2.1'!$Q$21+'St 2.1'!$Q$34+'St 2.1'!$Q$47+'St 2.1'!$Q$60+'St 2.1'!$Q$74+'St 2.1'!$Q$98+'St 2.1'!$Q$111</f>
        <v>9.9908741603172189</v>
      </c>
      <c r="M29" s="142">
        <f>+'St 2.1'!$Q$138+'St 2.1'!$Q$151+'St 2.1'!$Q$164+'St 2.1'!$Q$177+'St 2.1'!$Q$191+'St 2.1'!$Q$215+'St 2.1'!$Q$228</f>
        <v>-1.7964454999999995</v>
      </c>
      <c r="N29" s="142">
        <f>+'St 2.2'!$Q$21+'St 2.2'!$Q$34+'St 2.2'!$Q$47+'St 2.2'!$Q$60+'St 2.2'!$Q$74+'St 2.2'!$Q$98+'St 2.2'!$Q$111</f>
        <v>29403.555999646102</v>
      </c>
      <c r="O29" s="142">
        <f>+'St 2.2'!$Q$138+'St 2.2'!$Q$151+'St 2.2'!$Q$164+'St 2.2'!$Q$177+'St 2.2'!$Q$191+'St 2.2'!$Q$215+'St 2.2'!$Q$228</f>
        <v>5593</v>
      </c>
      <c r="P29" s="142">
        <f>+'St 4'!$Q$21+'St 4'!$Q$34+'St 4'!$Q$47+'St 4'!$Q$60+'St 4'!$Q$74+'St 4'!$Q$98+'St 4'!$Q$111</f>
        <v>0</v>
      </c>
      <c r="Q29" s="142">
        <f>+'St 4'!$Q$138+'St 4'!$Q$151+'St 4'!$Q$164+'St 4'!$Q$177+'St 4'!$Q$191+'St 4'!$Q$215+'St 4'!$Q$228</f>
        <v>0</v>
      </c>
      <c r="R29" s="142">
        <f>+'St 5'!$Q$21+'St 5'!$Q$34+'St 5'!$Q$47+'St 5'!$Q$60+'St 5'!$Q$74+'St 5'!$Q$98+'St 5'!$Q$111</f>
        <v>0</v>
      </c>
      <c r="S29" s="142">
        <f>+'St 5'!$Q$138+'St 5'!$Q$151+'St 5'!$Q$164+'St 5'!$Q$177+'St 5'!$Q$191+'St 5'!$Q$215+'St 5'!$Q$228</f>
        <v>0</v>
      </c>
      <c r="T29" s="142">
        <f t="shared" si="2"/>
        <v>901264.48931011453</v>
      </c>
      <c r="U29" s="142">
        <f t="shared" si="3"/>
        <v>300985.00316306326</v>
      </c>
    </row>
    <row r="30" spans="2:21">
      <c r="B30" s="28" t="s">
        <v>81</v>
      </c>
      <c r="C30" s="28" t="s">
        <v>101</v>
      </c>
      <c r="D30" s="142">
        <f>+'St 1.1'!$Q$22+'St 1.1'!$Q$35+'St 1.1'!$Q$48+'St 1.1'!$Q$61+'St 1.1'!$Q$75+'St 1.1'!$Q$99+'St 1.1'!$Q$112</f>
        <v>1524</v>
      </c>
      <c r="E30" s="142">
        <f>+'St 1.1'!$Q$139+'St 1.1'!$Q$152+'St 1.1'!$Q$165+'St 1.1'!$Q$178+'St 1.1'!$Q$192+'St 1.1'!$Q$216+'St 1.1'!$Q$229</f>
        <v>399431.70453351038</v>
      </c>
      <c r="F30" s="142">
        <f>+'St 1.2'!$Q$22+'St 1.2'!$Q$35+'St 1.2'!$Q$48+'St 1.2'!$Q$61+'St 1.2'!$Q$75+'St 1.2'!$Q$99+'St 1.2'!$Q$112</f>
        <v>230714.00560246862</v>
      </c>
      <c r="G30" s="142">
        <f>+'St 1.2'!$Q$139+'St 1.2'!$Q$152+'St 1.2'!$Q$165+'St 1.2'!$Q$178+'St 1.2'!$Q$192+'St 1.2'!$Q$216+'St 1.2'!$Q$229</f>
        <v>143896.34085076366</v>
      </c>
      <c r="H30" s="142">
        <f>+'St 1.3'!$Q$22+'St 1.3'!$Q$35+'St 1.3'!$Q$48+'St 1.3'!$Q$61+'St 1.3'!$Q$75+'St 1.3'!$Q$99+'St 1.3'!$Q$112</f>
        <v>31807.865456467895</v>
      </c>
      <c r="I30" s="142">
        <f>+'St 1.3'!$Q$139+'St 1.3'!$Q$152+'St 1.3'!$Q$165+'St 1.3'!$Q$178+'St 1.3'!$Q$192+'St 1.3'!$Q$216+'St 1.3'!$Q$229</f>
        <v>16713.677636820474</v>
      </c>
      <c r="J30" s="142">
        <f>+'St 3'!$Q$22+'St 3'!$Q$35+'St 3'!$Q$48+'St 3'!$Q$61+'St 3'!$Q$75+'St 3'!$Q$99+'St 3'!$Q$112</f>
        <v>-22247.653027889275</v>
      </c>
      <c r="K30" s="142">
        <f>+'St 3'!$Q$139+'St 3'!$Q$152+'St 3'!$Q$165+'St 3'!$Q$178+'St 3'!$Q$192+'St 3'!$Q$216+'St 3'!$Q$229</f>
        <v>7021.9935000000023</v>
      </c>
      <c r="L30" s="142">
        <f>+'St 2.1'!$Q$22+'St 2.1'!$Q$35+'St 2.1'!$Q$48+'St 2.1'!$Q$61+'St 2.1'!$Q$75+'St 2.1'!$Q$99+'St 2.1'!$Q$112</f>
        <v>-47655.925156901154</v>
      </c>
      <c r="M30" s="142">
        <f>+'St 2.1'!$Q$139+'St 2.1'!$Q$152+'St 2.1'!$Q$165+'St 2.1'!$Q$178+'St 2.1'!$Q$192+'St 2.1'!$Q$216+'St 2.1'!$Q$229</f>
        <v>0</v>
      </c>
      <c r="N30" s="142">
        <f>+'St 2.2'!$Q$22+'St 2.2'!$Q$35+'St 2.2'!$Q$48+'St 2.2'!$Q$61+'St 2.2'!$Q$75+'St 2.2'!$Q$99+'St 2.2'!$Q$112</f>
        <v>254008.65516675613</v>
      </c>
      <c r="O30" s="142">
        <f>+'St 2.2'!$Q$139+'St 2.2'!$Q$152+'St 2.2'!$Q$165+'St 2.2'!$Q$178+'St 2.2'!$Q$192+'St 2.2'!$Q$216+'St 2.2'!$Q$229</f>
        <v>44664.100153099324</v>
      </c>
      <c r="P30" s="142">
        <f>+'St 4'!$Q$22+'St 4'!$Q$35+'St 4'!$Q$48+'St 4'!$Q$61+'St 4'!$Q$75+'St 4'!$Q$99+'St 4'!$Q$112</f>
        <v>0</v>
      </c>
      <c r="Q30" s="142">
        <f>+'St 4'!$Q$139+'St 4'!$Q$152+'St 4'!$Q$165+'St 4'!$Q$178+'St 4'!$Q$192+'St 4'!$Q$216+'St 4'!$Q$229</f>
        <v>0</v>
      </c>
      <c r="R30" s="142">
        <f>+'St 5'!$Q$22+'St 5'!$Q$35+'St 5'!$Q$48+'St 5'!$Q$61+'St 5'!$Q$75+'St 5'!$Q$99+'St 5'!$Q$112</f>
        <v>0</v>
      </c>
      <c r="S30" s="142">
        <f>+'St 5'!$Q$139+'St 5'!$Q$152+'St 5'!$Q$165+'St 5'!$Q$178+'St 5'!$Q$192+'St 5'!$Q$216+'St 5'!$Q$229</f>
        <v>0</v>
      </c>
      <c r="T30" s="142">
        <f t="shared" si="2"/>
        <v>448150.94804090227</v>
      </c>
      <c r="U30" s="142">
        <f t="shared" si="3"/>
        <v>611727.81667419383</v>
      </c>
    </row>
    <row r="31" spans="2:21">
      <c r="B31" s="28" t="s">
        <v>82</v>
      </c>
      <c r="C31" s="28" t="s">
        <v>78</v>
      </c>
      <c r="D31" s="147">
        <f t="shared" ref="D31:S31" si="4">+D22+D23+D24+D25+D26+D27+D28+D29+D30</f>
        <v>260113.90972620258</v>
      </c>
      <c r="E31" s="147">
        <f t="shared" si="4"/>
        <v>261285.29299441451</v>
      </c>
      <c r="F31" s="147">
        <f t="shared" si="4"/>
        <v>1101928.3399977204</v>
      </c>
      <c r="G31" s="147">
        <f t="shared" si="4"/>
        <v>1233305.3134525393</v>
      </c>
      <c r="H31" s="147">
        <f t="shared" si="4"/>
        <v>659427.57170906919</v>
      </c>
      <c r="I31" s="147">
        <f t="shared" si="4"/>
        <v>998645.42963366024</v>
      </c>
      <c r="J31" s="147">
        <f t="shared" si="4"/>
        <v>814544.56484254193</v>
      </c>
      <c r="K31" s="147">
        <f t="shared" si="4"/>
        <v>252671.31901166664</v>
      </c>
      <c r="L31" s="147">
        <f t="shared" si="4"/>
        <v>33703.508722943909</v>
      </c>
      <c r="M31" s="147">
        <f t="shared" si="4"/>
        <v>-2210.9814608770707</v>
      </c>
      <c r="N31" s="147">
        <f t="shared" si="4"/>
        <v>1820288.5794850402</v>
      </c>
      <c r="O31" s="147">
        <f t="shared" si="4"/>
        <v>879060.84114144626</v>
      </c>
      <c r="P31" s="147">
        <f t="shared" si="4"/>
        <v>373260.39342391287</v>
      </c>
      <c r="Q31" s="147">
        <f t="shared" si="4"/>
        <v>1351980.6331494187</v>
      </c>
      <c r="R31" s="147">
        <f t="shared" si="4"/>
        <v>398622.90795681824</v>
      </c>
      <c r="S31" s="147">
        <f t="shared" si="4"/>
        <v>568248.02092098724</v>
      </c>
      <c r="T31" s="147">
        <f>+SUM(T22:T30)</f>
        <v>5461889.7758642491</v>
      </c>
      <c r="U31" s="147">
        <f>+SUM(U22:U30)</f>
        <v>5542985.8688432537</v>
      </c>
    </row>
    <row r="34" spans="3:3">
      <c r="C34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</mergeCells>
  <hyperlinks>
    <hyperlink ref="A1" location="Index!A1" display="Index" xr:uid="{47D654A7-60C5-4FD5-AEE6-3875311F0515}"/>
  </hyperlinks>
  <pageMargins left="0.7" right="0.7" top="0.75" bottom="0.75" header="0.3" footer="0.3"/>
  <pageSetup scale="33" orientation="landscape" horizontalDpi="4294967295" verticalDpi="4294967295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U34"/>
  <sheetViews>
    <sheetView zoomScale="60" zoomScaleNormal="60" workbookViewId="0"/>
  </sheetViews>
  <sheetFormatPr defaultColWidth="9.1796875" defaultRowHeight="14.5"/>
  <cols>
    <col min="1" max="1" width="6" style="12" customWidth="1"/>
    <col min="2" max="2" width="9.1796875" style="12"/>
    <col min="3" max="3" width="37.1796875" style="12" bestFit="1" customWidth="1"/>
    <col min="4" max="5" width="16.54296875" style="12" bestFit="1" customWidth="1"/>
    <col min="6" max="7" width="18.54296875" style="12" bestFit="1" customWidth="1"/>
    <col min="8" max="9" width="16.54296875" style="12" bestFit="1" customWidth="1"/>
    <col min="10" max="10" width="18.54296875" style="12" bestFit="1" customWidth="1"/>
    <col min="11" max="12" width="16.54296875" style="12" bestFit="1" customWidth="1"/>
    <col min="13" max="13" width="16.08984375" style="12" bestFit="1" customWidth="1"/>
    <col min="14" max="15" width="18.54296875" style="12" bestFit="1" customWidth="1"/>
    <col min="16" max="16" width="16.54296875" style="12" bestFit="1" customWidth="1"/>
    <col min="17" max="17" width="18.5429687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205" t="s">
        <v>315</v>
      </c>
    </row>
    <row r="2" spans="1:21">
      <c r="B2" s="345" t="s">
        <v>233</v>
      </c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</row>
    <row r="3" spans="1:21" ht="16.5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27" t="s">
        <v>318</v>
      </c>
    </row>
    <row r="4" spans="1:21" ht="28">
      <c r="B4" s="200"/>
      <c r="C4" s="257" t="s">
        <v>74</v>
      </c>
      <c r="D4" s="346" t="s">
        <v>41</v>
      </c>
      <c r="E4" s="346"/>
      <c r="F4" s="346" t="s">
        <v>42</v>
      </c>
      <c r="G4" s="346"/>
      <c r="H4" s="346" t="s">
        <v>43</v>
      </c>
      <c r="I4" s="346"/>
      <c r="J4" s="346" t="s">
        <v>44</v>
      </c>
      <c r="K4" s="346"/>
      <c r="L4" s="346" t="s">
        <v>317</v>
      </c>
      <c r="M4" s="346"/>
      <c r="N4" s="346" t="s">
        <v>108</v>
      </c>
      <c r="O4" s="346"/>
      <c r="P4" s="346" t="s">
        <v>325</v>
      </c>
      <c r="Q4" s="346"/>
      <c r="R4" s="346" t="s">
        <v>101</v>
      </c>
      <c r="S4" s="346"/>
      <c r="T4" s="346" t="s">
        <v>78</v>
      </c>
      <c r="U4" s="346"/>
    </row>
    <row r="5" spans="1:21">
      <c r="B5" s="200"/>
      <c r="C5" s="257"/>
      <c r="D5" s="201" t="s">
        <v>79</v>
      </c>
      <c r="E5" s="201" t="s">
        <v>80</v>
      </c>
      <c r="F5" s="201" t="s">
        <v>79</v>
      </c>
      <c r="G5" s="201" t="s">
        <v>80</v>
      </c>
      <c r="H5" s="201" t="s">
        <v>79</v>
      </c>
      <c r="I5" s="201" t="s">
        <v>80</v>
      </c>
      <c r="J5" s="201" t="s">
        <v>79</v>
      </c>
      <c r="K5" s="201" t="s">
        <v>80</v>
      </c>
      <c r="L5" s="201" t="s">
        <v>79</v>
      </c>
      <c r="M5" s="201" t="s">
        <v>80</v>
      </c>
      <c r="N5" s="201" t="s">
        <v>79</v>
      </c>
      <c r="O5" s="201" t="s">
        <v>80</v>
      </c>
      <c r="P5" s="201" t="s">
        <v>79</v>
      </c>
      <c r="Q5" s="201" t="s">
        <v>80</v>
      </c>
      <c r="R5" s="201" t="s">
        <v>79</v>
      </c>
      <c r="S5" s="201" t="s">
        <v>80</v>
      </c>
      <c r="T5" s="201" t="s">
        <v>79</v>
      </c>
      <c r="U5" s="201" t="s">
        <v>80</v>
      </c>
    </row>
    <row r="6" spans="1:21">
      <c r="B6" s="28" t="s">
        <v>56</v>
      </c>
      <c r="C6" s="28" t="s">
        <v>41</v>
      </c>
      <c r="D6" s="142">
        <f>+'St 1.1'!$H$12+'St 1.1'!$H$25+'St 1.1'!$H$38+'St 1.1'!$H$51+'St 1.1'!$H$65+'St 1.1'!$H$89+'St 1.1'!$H$102</f>
        <v>16</v>
      </c>
      <c r="E6" s="142">
        <f>+'St 1.1'!$H$129+'St 1.1'!$H$142+'St 1.1'!$H$155+'St 1.1'!$H$168+'St 1.1'!$H$182+'St 1.1'!$H$206+'St 1.1'!$H$219</f>
        <v>330</v>
      </c>
      <c r="F6" s="142">
        <f>+'St 1.2'!$H$12+'St 1.2'!$H$25+'St 1.2'!$H$38+'St 1.2'!$H$51+'St 1.2'!$H$65+'St 1.2'!$H$89+'St 1.2'!$H$102</f>
        <v>282533.79847682081</v>
      </c>
      <c r="G6" s="142">
        <f>+'St 1.2'!$H$129+'St 1.2'!$H$142+'St 1.2'!$H$155+'St 1.2'!$H$168+'St 1.2'!$H$182+'St 1.2'!$H$206+'St 1.2'!$H$219</f>
        <v>602848.60461834352</v>
      </c>
      <c r="H6" s="142">
        <f>+'St 1.3'!$H$12+'St 1.3'!$H$25+'St 1.3'!$H$38+'St 1.3'!$H$51+'St 1.3'!$H$65+'St 1.3'!$H$89+'St 1.3'!$H$102</f>
        <v>5069.1034195985267</v>
      </c>
      <c r="I6" s="142">
        <f>+'St 1.3'!$H$129+'St 1.3'!$H$142+'St 1.3'!$H$155+'St 1.3'!$H$168+'St 1.3'!$H$182+'St 1.3'!$H$206+'St 1.3'!$H$219</f>
        <v>12884.820486891189</v>
      </c>
      <c r="J6" s="142">
        <f>+'St 3'!$H$12+'St 3'!$H$25+'St 3'!$H$38+'St 3'!$H$51+'St 3'!$H$65+'St 3'!$H$89+'St 3'!$H$102</f>
        <v>587934.46935523127</v>
      </c>
      <c r="K6" s="142">
        <f>+'St 3'!$H$129+'St 3'!$H$142+'St 3'!$H$155+'St 3'!$H$168+'St 3'!$H$182+'St 3'!$H$206+'St 3'!$H$219</f>
        <v>306.20490000000001</v>
      </c>
      <c r="L6" s="142">
        <f>+'St 2.1'!$H$12+'St 2.1'!$H$25+'St 2.1'!$H$38+'St 2.1'!$H$51+'St 2.1'!$H$65+'St 2.1'!$H$89+'St 2.1'!$H$102</f>
        <v>0</v>
      </c>
      <c r="M6" s="142">
        <f>+'St 2.1'!$H$129+'St 2.1'!$H$142+'St 2.1'!$H$155+'St 2.1'!$H$168+'St 2.1'!$H$182+'St 2.1'!$H$206+'St 2.1'!$H$219</f>
        <v>2.7011574530000004</v>
      </c>
      <c r="N6" s="142">
        <f>+'St 2.2'!$H$12+'St 2.2'!$H$25+'St 2.2'!$H$38+'St 2.2'!$H$51+'St 2.2'!$H$65+'St 2.2'!$H$89+'St 2.2'!$H$102</f>
        <v>800</v>
      </c>
      <c r="O6" s="142">
        <f>+'St 2.2'!$H$129+'St 2.2'!$H$142+'St 2.2'!$H$155+'St 2.2'!$H$168+'St 2.2'!$H$182+'St 2.2'!$H$206+'St 2.2'!$H$219</f>
        <v>20994.952692264207</v>
      </c>
      <c r="P6" s="142">
        <f>+'St 4'!$H$12+'St 4'!$H$25+'St 4'!$H$38+'St 4'!$H$51+'St 4'!$H$65+'St 4'!$H$89+'St 4'!$H$102</f>
        <v>289</v>
      </c>
      <c r="Q6" s="142">
        <f>+'St 4'!$H$129+'St 4'!$H$142+'St 4'!$H$155+'St 4'!$H$168+'St 4'!$H$182+'St 4'!$H$206+'St 4'!$H$219</f>
        <v>1581549.6562500002</v>
      </c>
      <c r="R6" s="142">
        <f>+'St 5'!$H$12+'St 5'!$H$25+'St 5'!$H$38+'St 5'!$H$51+'St 5'!$H$65+'St 5'!$H$89+'St 5'!$H$102</f>
        <v>2219752.98</v>
      </c>
      <c r="S6" s="142">
        <f>+'St 5'!$H$129+'St 5'!$H$142+'St 5'!$H$155+'St 5'!$H$168+'St 5'!$H$182+'St 5'!$H$206+'St 5'!$H$219</f>
        <v>1196.7076853002104</v>
      </c>
      <c r="T6" s="142">
        <f>+D6+F6+H6+J6+L6+N6+P6+R6</f>
        <v>3096395.3512516506</v>
      </c>
      <c r="U6" s="142">
        <f>+E6+G6+I6+K6+M6+O6+Q6+S6</f>
        <v>2220113.6477902522</v>
      </c>
    </row>
    <row r="7" spans="1:21">
      <c r="B7" s="28" t="s">
        <v>59</v>
      </c>
      <c r="C7" s="28" t="s">
        <v>42</v>
      </c>
      <c r="D7" s="142">
        <f>+'St 1.1'!$H$13+'St 1.1'!$H$26+'St 1.1'!$H$39+'St 1.1'!$H$52+'St 1.1'!$H$66+'St 1.1'!$H$90+'St 1.1'!$H$103</f>
        <v>713671.7974183436</v>
      </c>
      <c r="E7" s="142">
        <f>+'St 1.1'!$H$130+'St 1.1'!$H$143+'St 1.1'!$H$156+'St 1.1'!$H$169+'St 1.1'!$H$183+'St 1.1'!$H$207+'St 1.1'!$H$220</f>
        <v>246569</v>
      </c>
      <c r="F7" s="142">
        <f>+'St 1.2'!$H$13+'St 1.2'!$H$26+'St 1.2'!$H$39+'St 1.2'!$H$52+'St 1.2'!$H$66+'St 1.2'!$H$90+'St 1.2'!$H$103</f>
        <v>1005450.4535019151</v>
      </c>
      <c r="G7" s="142">
        <f>+'St 1.2'!$H$130+'St 1.2'!$H$143+'St 1.2'!$H$156+'St 1.2'!$H$169+'St 1.2'!$H$183+'St 1.2'!$H$207+'St 1.2'!$H$220</f>
        <v>614424.92438988981</v>
      </c>
      <c r="H7" s="142">
        <f>+'St 1.3'!$H$13+'St 1.3'!$H$26+'St 1.3'!$H$39+'St 1.3'!$H$52+'St 1.3'!$H$66+'St 1.3'!$H$90+'St 1.3'!$H$103</f>
        <v>732799.55469865887</v>
      </c>
      <c r="I7" s="142">
        <f>+'St 1.3'!$H$130+'St 1.3'!$H$143+'St 1.3'!$H$156+'St 1.3'!$H$169+'St 1.3'!$H$183+'St 1.3'!$H$207+'St 1.3'!$H$220</f>
        <v>1133927.1732077992</v>
      </c>
      <c r="J7" s="142">
        <f>+'St 3'!$H$13+'St 3'!$H$26+'St 3'!$H$39+'St 3'!$H$52+'St 3'!$H$66+'St 3'!$H$90+'St 3'!$H$103</f>
        <v>3153335.5081098308</v>
      </c>
      <c r="K7" s="142">
        <f>+'St 3'!$H$130+'St 3'!$H$143+'St 3'!$H$156+'St 3'!$H$169+'St 3'!$H$183+'St 3'!$H$207+'St 3'!$H$220</f>
        <v>1031227.9468716225</v>
      </c>
      <c r="L7" s="142">
        <f>+'St 2.1'!$H$13+'St 2.1'!$H$26+'St 2.1'!$H$39+'St 2.1'!$H$52+'St 2.1'!$H$66+'St 2.1'!$H$90+'St 2.1'!$H$103</f>
        <v>433977.25416458701</v>
      </c>
      <c r="M7" s="142">
        <f>+'St 2.1'!$H$130+'St 2.1'!$H$143+'St 2.1'!$H$156+'St 2.1'!$H$169+'St 2.1'!$H$183+'St 2.1'!$H$207+'St 2.1'!$H$220</f>
        <v>241845.81487619627</v>
      </c>
      <c r="N7" s="142">
        <f>+'St 2.2'!$H$13+'St 2.2'!$H$26+'St 2.2'!$H$39+'St 2.2'!$H$52+'St 2.2'!$H$66+'St 2.2'!$H$90+'St 2.2'!$H$103</f>
        <v>2917745.3438717183</v>
      </c>
      <c r="O7" s="142">
        <f>+'St 2.2'!$H$130+'St 2.2'!$H$143+'St 2.2'!$H$156+'St 2.2'!$H$169+'St 2.2'!$H$183+'St 2.2'!$H$207+'St 2.2'!$H$220</f>
        <v>1259838.4184884857</v>
      </c>
      <c r="P7" s="142">
        <f>+'St 4'!$H$13+'St 4'!$H$26+'St 4'!$H$39+'St 4'!$H$52+'St 4'!$H$66+'St 4'!$H$90+'St 4'!$H$103</f>
        <v>4029829.9229456382</v>
      </c>
      <c r="Q7" s="142">
        <f>+'St 4'!$H$130+'St 4'!$H$143+'St 4'!$H$156+'St 4'!$H$169+'St 4'!$H$183+'St 4'!$H$207+'St 4'!$H$220</f>
        <v>6589913.2483896846</v>
      </c>
      <c r="R7" s="142">
        <f>+'St 5'!$H$13+'St 5'!$H$26+'St 5'!$H$39+'St 5'!$H$52+'St 5'!$H$66+'St 5'!$H$90+'St 5'!$H$103</f>
        <v>227954.97760885098</v>
      </c>
      <c r="S7" s="142">
        <f>+'St 5'!$H$130+'St 5'!$H$143+'St 5'!$H$156+'St 5'!$H$169+'St 5'!$H$183+'St 5'!$H$207+'St 5'!$H$220</f>
        <v>1021024.1379560248</v>
      </c>
      <c r="T7" s="142">
        <f t="shared" ref="T7:U14" si="0">+D7+F7+H7+J7+L7+N7+P7+R7</f>
        <v>13214764.812319541</v>
      </c>
      <c r="U7" s="142">
        <f t="shared" si="0"/>
        <v>12138770.664179703</v>
      </c>
    </row>
    <row r="8" spans="1:21">
      <c r="B8" s="28" t="s">
        <v>60</v>
      </c>
      <c r="C8" s="28" t="s">
        <v>43</v>
      </c>
      <c r="D8" s="142">
        <f>+'St 1.1'!$H$14+'St 1.1'!$H$27+'St 1.1'!$H$40+'St 1.1'!$H$53+'St 1.1'!$H$67+'St 1.1'!$H$91+'St 1.1'!$H$104+'St 1.1'!$H$76+'St 1.1'!$H$79</f>
        <v>38917.03708406142</v>
      </c>
      <c r="E8" s="142">
        <f>+'St 1.1'!$H$131+'St 1.1'!$H$144+'St 1.1'!$H$157+'St 1.1'!$H$170+'St 1.1'!$H$184+'St 1.1'!$H$208+'St 1.1'!$H$221+'St 1.1'!$H$193+'St 1.1'!$H$196</f>
        <v>16113</v>
      </c>
      <c r="F8" s="142">
        <f>+'St 1.2'!$H$14+'St 1.2'!$H$27+'St 1.2'!$H$40+'St 1.2'!$H$53+'St 1.2'!$H$67+'St 1.2'!$H$91+'St 1.2'!$H$104+'St 1.2'!$H$76+'St 1.2'!$H$79</f>
        <v>1400303.8322151911</v>
      </c>
      <c r="G8" s="142">
        <f>+'St 1.2'!$H$131+'St 1.2'!$H$144+'St 1.2'!$H$157+'St 1.2'!$H$170+'St 1.2'!$H$184+'St 1.2'!$H$208+'St 1.2'!$H$221+'St 1.2'!$H$193+'St 1.2'!$H$196</f>
        <v>1095158.651615873</v>
      </c>
      <c r="H8" s="142">
        <f>+'St 1.3'!$H$14+'St 1.3'!$H$27+'St 1.3'!$H$40+'St 1.3'!$H$53+'St 1.3'!$H$67+'St 1.3'!$H$91+'St 1.3'!$H$104+'St 1.3'!$H$76+'St 1.3'!$H$79</f>
        <v>5920787.0984017216</v>
      </c>
      <c r="I8" s="142">
        <f>+'St 1.3'!$H$131+'St 1.3'!$H$144+'St 1.3'!$H$157+'St 1.3'!$H$170+'St 1.3'!$H$184+'St 1.3'!$H$208+'St 1.3'!$H$221+'St 1.3'!$H$193+'St 1.3'!$H$196</f>
        <v>2550367.4733610619</v>
      </c>
      <c r="J8" s="142">
        <f>+'St 3'!$H$14+'St 3'!$H$27+'St 3'!$H$40+'St 3'!$H$53+'St 3'!$H$67+'St 3'!$H$91+'St 3'!$H$104+'St 3'!$H$76+'St 3'!$H$79</f>
        <v>3048878.9566518595</v>
      </c>
      <c r="K8" s="142">
        <f>+'St 3'!$H$131+'St 3'!$H$144+'St 3'!$H$157+'St 3'!$H$170+'St 3'!$H$184+'St 3'!$H$208+'St 3'!$H$221+'St 3'!$H$193+'St 3'!$H$196</f>
        <v>85059.915947538233</v>
      </c>
      <c r="L8" s="142">
        <f>+'St 2.1'!$H$14+'St 2.1'!$H$27+'St 2.1'!$H$40+'St 2.1'!$H$53+'St 2.1'!$H$67+'St 2.1'!$H$91+'St 2.1'!$H$104+'St 2.1'!$H$76+'St 2.1'!$H$79</f>
        <v>42352.845078515231</v>
      </c>
      <c r="M8" s="142">
        <f>+'St 2.1'!$H$131+'St 2.1'!$H$144+'St 2.1'!$H$157+'St 2.1'!$H$170+'St 2.1'!$H$184+'St 2.1'!$H$208+'St 2.1'!$H$221+'St 2.1'!$H$193+'St 2.1'!$H$196</f>
        <v>2466.9748662903266</v>
      </c>
      <c r="N8" s="142">
        <f>+'St 2.2'!$H$14+'St 2.2'!$H$27+'St 2.2'!$H$40+'St 2.2'!$H$53+'St 2.2'!$H$67+'St 2.2'!$H$91+'St 2.2'!$H$104+'St 2.2'!$H$76+'St 2.2'!$H$79</f>
        <v>1494856.4916916236</v>
      </c>
      <c r="O8" s="142">
        <f>+'St 2.2'!$H$131+'St 2.2'!$H$144+'St 2.2'!$H$157+'St 2.2'!$H$170+'St 2.2'!$H$184+'St 2.2'!$H$208+'St 2.2'!$H$221+'St 2.2'!$H$193+'St 2.2'!$H$196</f>
        <v>735772.37531245034</v>
      </c>
      <c r="P8" s="142">
        <f>+'St 4'!$H$14+'St 4'!$H$27+'St 4'!$H$40+'St 4'!$H$53+'St 4'!$H$67+'St 4'!$H$91+'St 4'!$H$104+'St 4'!$H$76+'St 4'!$H$79</f>
        <v>465641.14494003513</v>
      </c>
      <c r="Q8" s="142">
        <f>+'St 4'!$H$131+'St 4'!$H$144+'St 4'!$H$157+'St 4'!$H$170+'St 4'!$H$184+'St 4'!$H$208+'St 4'!$H$221+'St 4'!$H$193+'St 4'!$H$196</f>
        <v>5155407.316264417</v>
      </c>
      <c r="R8" s="142">
        <f>+'St 5'!$H$14+'St 5'!$H$27+'St 5'!$H$40+'St 5'!$H$53+'St 5'!$H$67+'St 5'!$H$91+'St 5'!$H$104+'St 5'!$H$76+'St 5'!$H$79</f>
        <v>5747.6228375544961</v>
      </c>
      <c r="S8" s="142">
        <f>+'St 5'!$H$131+'St 5'!$H$144+'St 5'!$H$157+'St 5'!$H$170+'St 5'!$H$184+'St 5'!$H$208+'St 5'!$H$221+'St 5'!$H$193+'St 5'!$H$196</f>
        <v>101069.74218784137</v>
      </c>
      <c r="T8" s="142">
        <f t="shared" si="0"/>
        <v>12417485.028900562</v>
      </c>
      <c r="U8" s="142">
        <f t="shared" si="0"/>
        <v>9741415.4495554715</v>
      </c>
    </row>
    <row r="9" spans="1:21">
      <c r="B9" s="28" t="s">
        <v>61</v>
      </c>
      <c r="C9" s="28" t="s">
        <v>44</v>
      </c>
      <c r="D9" s="142">
        <f>+'St 1.1'!$H$15+'St 1.1'!$H$28+'St 1.1'!$H$41+'St 1.1'!$H$54+'St 1.1'!$H$68+'St 1.1'!$H$92+'St 1.1'!$H$105</f>
        <v>305</v>
      </c>
      <c r="E9" s="142">
        <f>+'St 1.1'!$H$132+'St 1.1'!$H$145+'St 1.1'!$H$158+'St 1.1'!$H$171+'St 1.1'!$H$185+'St 1.1'!$H$209+'St 1.1'!$H$222</f>
        <v>612212</v>
      </c>
      <c r="F9" s="142">
        <f>+'St 1.2'!$H$15+'St 1.2'!$H$28+'St 1.2'!$H$41+'St 1.2'!$H$54+'St 1.2'!$H$68+'St 1.2'!$H$92+'St 1.2'!$H$105</f>
        <v>929510.37556779699</v>
      </c>
      <c r="G9" s="142">
        <f>+'St 1.2'!$H$132+'St 1.2'!$H$145+'St 1.2'!$H$158+'St 1.2'!$H$171+'St 1.2'!$H$185+'St 1.2'!$H$209+'St 1.2'!$H$222</f>
        <v>3294627.4580425946</v>
      </c>
      <c r="H9" s="142">
        <f>+'St 1.3'!$H$15+'St 1.3'!$H$28+'St 1.3'!$H$41+'St 1.3'!$H$54+'St 1.3'!$H$68+'St 1.3'!$H$92+'St 1.3'!$H$105</f>
        <v>134702.87098350117</v>
      </c>
      <c r="I9" s="142">
        <f>+'St 1.3'!$H$132+'St 1.3'!$H$145+'St 1.3'!$H$158+'St 1.3'!$H$171+'St 1.3'!$H$185+'St 1.3'!$H$209+'St 1.3'!$H$222</f>
        <v>2367761.4002684569</v>
      </c>
      <c r="J9" s="142">
        <f>+'St 3'!$H$15+'St 3'!$H$28+'St 3'!$H$41+'St 3'!$H$54+'St 3'!$H$68+'St 3'!$H$92+'St 3'!$H$105</f>
        <v>1128419.7573110366</v>
      </c>
      <c r="K9" s="142">
        <f>+'St 3'!$H$132+'St 3'!$H$145+'St 3'!$H$158+'St 3'!$H$171+'St 3'!$H$185+'St 3'!$H$209+'St 3'!$H$222</f>
        <v>1165814.1031110366</v>
      </c>
      <c r="L9" s="142">
        <f>+'St 2.1'!$H$15+'St 2.1'!$H$28+'St 2.1'!$H$41+'St 2.1'!$H$54+'St 2.1'!$H$68+'St 2.1'!$H$92+'St 2.1'!$H$105</f>
        <v>182349.8337425694</v>
      </c>
      <c r="M9" s="142">
        <f>+'St 2.1'!$H$132+'St 2.1'!$H$145+'St 2.1'!$H$158+'St 2.1'!$H$171+'St 2.1'!$H$185+'St 2.1'!$H$209+'St 2.1'!$H$222</f>
        <v>6610.5875136383129</v>
      </c>
      <c r="N9" s="142">
        <f>+'St 2.2'!$H$15+'St 2.2'!$H$28+'St 2.2'!$H$41+'St 2.2'!$H$54+'St 2.2'!$H$68+'St 2.2'!$H$92+'St 2.2'!$H$105</f>
        <v>3315.2675499999996</v>
      </c>
      <c r="O9" s="142">
        <f>+'St 2.2'!$H$132+'St 2.2'!$H$145+'St 2.2'!$H$158+'St 2.2'!$H$171+'St 2.2'!$H$185+'St 2.2'!$H$209+'St 2.2'!$H$222</f>
        <v>34105.899603732549</v>
      </c>
      <c r="P9" s="142">
        <f>+'St 4'!$H$15+'St 4'!$H$28+'St 4'!$H$41+'St 4'!$H$54+'St 4'!$H$68+'St 4'!$H$92+'St 4'!$H$105</f>
        <v>360.70020000000011</v>
      </c>
      <c r="Q9" s="142">
        <f>+'St 4'!$H$132+'St 4'!$H$145+'St 4'!$H$158+'St 4'!$H$171+'St 4'!$H$185+'St 4'!$H$209+'St 4'!$H$222</f>
        <v>1380457.0512755075</v>
      </c>
      <c r="R9" s="142">
        <f>+'St 5'!$H$15+'St 5'!$H$28+'St 5'!$H$41+'St 5'!$H$54+'St 5'!$H$68+'St 5'!$H$92+'St 5'!$H$105</f>
        <v>21152.661694652343</v>
      </c>
      <c r="S9" s="142">
        <f>+'St 5'!$H$132+'St 5'!$H$145+'St 5'!$H$158+'St 5'!$H$171+'St 5'!$H$185+'St 5'!$H$209+'St 5'!$H$222</f>
        <v>415308.48281359294</v>
      </c>
      <c r="T9" s="142">
        <f t="shared" si="0"/>
        <v>2400116.4670495559</v>
      </c>
      <c r="U9" s="142">
        <f t="shared" si="0"/>
        <v>9276896.9826285597</v>
      </c>
    </row>
    <row r="10" spans="1:21">
      <c r="B10" s="28" t="s">
        <v>62</v>
      </c>
      <c r="C10" s="28" t="s">
        <v>317</v>
      </c>
      <c r="D10" s="142">
        <f>+'St 1.1'!$H$18+'St 1.1'!$H$31+'St 1.1'!$H$44+'St 1.1'!$H$57+'St 1.1'!$H$71+'St 1.1'!$H$95+'St 1.1'!$H$108</f>
        <v>2.7011574530000004</v>
      </c>
      <c r="E10" s="142">
        <f>+'St 1.1'!$H$135+'St 1.1'!$H$148+'St 1.1'!$H$161+'St 1.1'!$H$174+'St 1.1'!$H$188+'St 1.1'!$H$212+'St 1.1'!$H$225</f>
        <v>0</v>
      </c>
      <c r="F10" s="142">
        <f>+'St 1.2'!$H$18+'St 1.2'!$H$31+'St 1.2'!$H$44+'St 1.2'!$H$57+'St 1.2'!$H$71+'St 1.2'!$H$95+'St 1.2'!$H$108</f>
        <v>424486.82734060293</v>
      </c>
      <c r="G10" s="142">
        <f>+'St 1.2'!$H$135+'St 1.2'!$H$148+'St 1.2'!$H$161+'St 1.2'!$H$174+'St 1.2'!$H$188+'St 1.2'!$H$212+'St 1.2'!$H$225</f>
        <v>974507.12197500817</v>
      </c>
      <c r="H10" s="142">
        <f>+'St 1.3'!$H$18+'St 1.3'!$H$31+'St 1.3'!$H$44+'St 1.3'!$H$57+'St 1.3'!$H$71+'St 1.3'!$H$95+'St 1.3'!$H$108</f>
        <v>15444.946615235956</v>
      </c>
      <c r="I10" s="142">
        <f>+'St 1.3'!$H$135+'St 1.3'!$H$148+'St 1.3'!$H$161+'St 1.3'!$H$174+'St 1.3'!$H$188+'St 1.3'!$H$212+'St 1.3'!$H$225</f>
        <v>703233.45431242697</v>
      </c>
      <c r="J10" s="142">
        <f>+'St 3'!$H$18+'St 3'!$H$31+'St 3'!$H$44+'St 3'!$H$57+'St 3'!$H$71+'St 3'!$H$95+'St 3'!$H$108</f>
        <v>345093.75870712753</v>
      </c>
      <c r="K10" s="142">
        <f>+'St 3'!$H$135+'St 3'!$H$148+'St 3'!$H$161+'St 3'!$H$174+'St 3'!$H$188+'St 3'!$H$212+'St 3'!$H$225</f>
        <v>552989.5944761883</v>
      </c>
      <c r="L10" s="142">
        <f>+'St 2.1'!$H$18+'St 2.1'!$H$31+'St 2.1'!$H$44+'St 2.1'!$H$57+'St 2.1'!$H$71+'St 2.1'!$H$95+'St 2.1'!$H$108</f>
        <v>365855.94186602172</v>
      </c>
      <c r="M10" s="142">
        <f>+'St 2.1'!$H$135+'St 2.1'!$H$148+'St 2.1'!$H$161+'St 2.1'!$H$174+'St 2.1'!$H$188+'St 2.1'!$H$212+'St 2.1'!$H$225</f>
        <v>332707.58636316936</v>
      </c>
      <c r="N10" s="142">
        <f>+'St 2.2'!$H$18+'St 2.2'!$H$31+'St 2.2'!$H$44+'St 2.2'!$H$57+'St 2.2'!$H$71+'St 2.2'!$H$95+'St 2.2'!$H$108</f>
        <v>336146.03262290615</v>
      </c>
      <c r="O10" s="142">
        <f>+'St 2.2'!$H$135+'St 2.2'!$H$148+'St 2.2'!$H$161+'St 2.2'!$H$174+'St 2.2'!$H$188+'St 2.2'!$H$212+'St 2.2'!$H$225</f>
        <v>219810.38951572275</v>
      </c>
      <c r="P10" s="142">
        <f>+'St 4'!$H$18+'St 4'!$H$31+'St 4'!$H$44+'St 4'!$H$57+'St 4'!$H$71+'St 4'!$H$95+'St 4'!$H$108</f>
        <v>8.2564681999999987</v>
      </c>
      <c r="Q10" s="142">
        <f>+'St 4'!$H$135+'St 4'!$H$148+'St 4'!$H$161+'St 4'!$H$174+'St 4'!$H$188+'St 4'!$H$212+'St 4'!$H$225</f>
        <v>719.14576041897703</v>
      </c>
      <c r="R10" s="142">
        <f>+'St 5'!$H$18+'St 5'!$H$31+'St 5'!$H$44+'St 5'!$H$57+'St 5'!$H$71+'St 5'!$H$95+'St 5'!$H$108</f>
        <v>0</v>
      </c>
      <c r="S10" s="142">
        <f>+'St 5'!$H$135+'St 5'!$H$148+'St 5'!$H$161+'St 5'!$H$174+'St 5'!$H$188+'St 5'!$H$212+'St 5'!$H$225</f>
        <v>0</v>
      </c>
      <c r="T10" s="142">
        <f t="shared" si="0"/>
        <v>1487038.4647775472</v>
      </c>
      <c r="U10" s="142">
        <f t="shared" si="0"/>
        <v>2783967.2924029343</v>
      </c>
    </row>
    <row r="11" spans="1:21">
      <c r="B11" s="28" t="s">
        <v>75</v>
      </c>
      <c r="C11" s="28" t="s">
        <v>108</v>
      </c>
      <c r="D11" s="142">
        <f>+'St 1.1'!$H$19+'St 1.1'!$H$32+'St 1.1'!$H$45+'St 1.1'!$H$58+'St 1.1'!$H$72+'St 1.1'!$H$96+'St 1.1'!$H$109</f>
        <v>10994.952692264207</v>
      </c>
      <c r="E11" s="142">
        <f>+'St 1.1'!$H$136+'St 1.1'!$H$149+'St 1.1'!$H$162+'St 1.1'!$H$175+'St 1.1'!$H$189+'St 1.1'!$H$213+'St 1.1'!$H$226</f>
        <v>800</v>
      </c>
      <c r="F11" s="142">
        <f>+'St 1.2'!$H$19+'St 1.2'!$H$32+'St 1.2'!$H$45+'St 1.2'!$H$58+'St 1.2'!$H$72+'St 1.2'!$H$96+'St 1.2'!$H$109</f>
        <v>1259838.4184884857</v>
      </c>
      <c r="G11" s="142">
        <f>+'St 1.2'!$H$136+'St 1.2'!$H$149+'St 1.2'!$H$162+'St 1.2'!$H$175+'St 1.2'!$H$189+'St 1.2'!$H$213+'St 1.2'!$H$226</f>
        <v>2918064.6871210206</v>
      </c>
      <c r="H11" s="142">
        <f>+'St 1.3'!$H$19+'St 1.3'!$H$32+'St 1.3'!$H$45+'St 1.3'!$H$58+'St 1.3'!$H$72+'St 1.3'!$H$96+'St 1.3'!$H$109</f>
        <v>81580.19846825533</v>
      </c>
      <c r="I11" s="142">
        <f>+'St 1.3'!$H$136+'St 1.3'!$H$149+'St 1.3'!$H$162+'St 1.3'!$H$175+'St 1.3'!$H$189+'St 1.3'!$H$213+'St 1.3'!$H$226</f>
        <v>1494857.6810885738</v>
      </c>
      <c r="J11" s="142">
        <f>+'St 3'!$H$19+'St 3'!$H$32+'St 3'!$H$45+'St 3'!$H$58+'St 3'!$H$72+'St 3'!$H$96+'St 3'!$H$109</f>
        <v>34105.899603732549</v>
      </c>
      <c r="K11" s="142">
        <f>+'St 3'!$H$136+'St 3'!$H$149+'St 3'!$H$162+'St 3'!$H$175+'St 3'!$H$189+'St 3'!$H$213+'St 3'!$H$226</f>
        <v>3315.2675499999996</v>
      </c>
      <c r="L11" s="142">
        <f>+'St 2.1'!$H$19+'St 2.1'!$H$32+'St 2.1'!$H$45+'St 2.1'!$H$58+'St 2.1'!$H$72+'St 2.1'!$H$96+'St 2.1'!$H$109</f>
        <v>219810.38951572272</v>
      </c>
      <c r="M11" s="142">
        <f>+'St 2.1'!$H$136+'St 2.1'!$H$149+'St 2.1'!$H$162+'St 2.1'!$H$175+'St 2.1'!$H$189+'St 2.1'!$H$213+'St 2.1'!$H$226</f>
        <v>336146.03262290615</v>
      </c>
      <c r="N11" s="142">
        <f>+'St 2.2'!$H$19+'St 2.2'!$H$32+'St 2.2'!$H$45+'St 2.2'!$H$58+'St 2.2'!$H$72+'St 2.2'!$H$96+'St 2.2'!$H$109</f>
        <v>7632308.9905506596</v>
      </c>
      <c r="O11" s="142">
        <f>+'St 2.2'!$H$136+'St 2.2'!$H$149+'St 2.2'!$H$162+'St 2.2'!$H$175+'St 2.2'!$H$189+'St 2.2'!$H$213+'St 2.2'!$H$226</f>
        <v>7849584.9078590572</v>
      </c>
      <c r="P11" s="142">
        <f>+'St 4'!$H$19+'St 4'!$H$32+'St 4'!$H$45+'St 4'!$H$58+'St 4'!$H$72+'St 4'!$H$96+'St 4'!$H$109</f>
        <v>0</v>
      </c>
      <c r="Q11" s="142">
        <f>+'St 4'!$H$136+'St 4'!$H$149+'St 4'!$H$162+'St 4'!$H$175+'St 4'!$H$189+'St 4'!$H$213+'St 4'!$H$226</f>
        <v>571468.57305656781</v>
      </c>
      <c r="R11" s="142">
        <f>+'St 5'!$H$19+'St 5'!$H$32+'St 5'!$H$45+'St 5'!$H$58+'St 5'!$H$72+'St 5'!$H$96+'St 5'!$H$109</f>
        <v>1014440.3644581729</v>
      </c>
      <c r="S11" s="142">
        <f>+'St 5'!$H$136+'St 5'!$H$149+'St 5'!$H$162+'St 5'!$H$175+'St 5'!$H$189+'St 5'!$H$213+'St 5'!$H$226</f>
        <v>4468627.5680469172</v>
      </c>
      <c r="T11" s="142">
        <f t="shared" si="0"/>
        <v>10253079.213777294</v>
      </c>
      <c r="U11" s="142">
        <f t="shared" si="0"/>
        <v>17642864.717345044</v>
      </c>
    </row>
    <row r="12" spans="1:21">
      <c r="B12" s="28" t="s">
        <v>76</v>
      </c>
      <c r="C12" s="28" t="s">
        <v>48</v>
      </c>
      <c r="D12" s="142">
        <f>+'St 1.1'!$H$20+'St 1.1'!$H$33+'St 1.1'!$H$46+'St 1.1'!$H$59+'St 1.1'!$H$73+'St 1.1'!$H$97+'St 1.1'!$H$110+'St 1.1'!$H$113+'St 1.1'!$H$114+'St 1.1'!$H$6</f>
        <v>3.0922486793372173E-11</v>
      </c>
      <c r="E12" s="142">
        <f>+'St 1.1'!$H$137+'St 1.1'!$H$150+'St 1.1'!$H$163+'St 1.1'!$H$176+'St 1.1'!$H$190+'St 1.1'!$H$214+'St 1.1'!$H$227+'St 1.1'!$H$230+'St 1.1'!$H$231+'St 1.1'!$H$123</f>
        <v>142660</v>
      </c>
      <c r="F12" s="142">
        <f>+'St 1.2'!$H$20+'St 1.2'!$H$33+'St 1.2'!$H$46+'St 1.2'!$H$59+'St 1.2'!$H$73+'St 1.2'!$H$97+'St 1.2'!$H$110+'St 1.2'!$H$6+'St 1.2'!$H$113+'St 1.2'!$H$114</f>
        <v>273453.2660062667</v>
      </c>
      <c r="G12" s="142">
        <f>+'St 1.2'!$H$137+'St 1.2'!$H$150+'St 1.2'!$H$163+'St 1.2'!$H$176+'St 1.2'!$H$190+'St 1.2'!$H$214+'St 1.2'!$H$227+'St 1.2'!$H$123+'St 1.2'!$H$230+'St 1.2'!$H$231</f>
        <v>592213.44269975799</v>
      </c>
      <c r="H12" s="142">
        <f>+'St 1.3'!$H$20+'St 1.3'!$H$33+'St 1.3'!$H$46+'St 1.3'!$H$59+'St 1.3'!$H$73+'St 1.3'!$H$97+'St 1.3'!$H$110+'St 1.3'!$H$6+'St 1.3'!$H$113+'St 1.3'!$H$114</f>
        <v>42222.840943627518</v>
      </c>
      <c r="I12" s="142">
        <f>+'St 1.3'!$H$137+'St 1.3'!$H$150+'St 1.3'!$H$163+'St 1.3'!$H$176+'St 1.3'!$H$190+'St 1.3'!$H$214+'St 1.3'!$H$227+'St 1.3'!$H$123+'St 1.3'!$H$230+'St 1.3'!$H$231</f>
        <v>113543.30531772703</v>
      </c>
      <c r="J12" s="142">
        <f>+'St 3'!$H$20+'St 3'!$H$33+'St 3'!$H$46+'St 3'!$H$59+'St 3'!$H$73+'St 3'!$H$97+'St 3'!$H$110+'St 3'!$H$6+'St 3'!$H$113+'St 3'!$H$114</f>
        <v>38255.097399999999</v>
      </c>
      <c r="K12" s="142">
        <f>+'St 3'!$H$137+'St 3'!$H$150+'St 3'!$H$163+'St 3'!$H$176+'St 3'!$H$190+'St 3'!$H$214+'St 3'!$H$227+'St 3'!$H$123+'St 3'!$H$230+'St 3'!$H$231</f>
        <v>16082.070000000002</v>
      </c>
      <c r="L12" s="142">
        <f>+'St 2.1'!$H$20+'St 2.1'!$H$33+'St 2.1'!$H$46+'St 2.1'!$H$59+'St 2.1'!$H$73+'St 2.1'!$H$97+'St 2.1'!$H$110+'St 2.1'!$H$6+'St 2.1'!$H$113+'St 2.1'!$H$114</f>
        <v>4876.9273613349997</v>
      </c>
      <c r="M12" s="142">
        <f>+'St 2.1'!$H$137+'St 2.1'!$H$150+'St 2.1'!$H$163+'St 2.1'!$H$176+'St 2.1'!$H$190+'St 2.1'!$H$214+'St 2.1'!$H$227+'St 2.1'!$H$230+'St 2.1'!$H$231+'St 2.1'!$H$123</f>
        <v>231.87094139999999</v>
      </c>
      <c r="N12" s="142">
        <f>+'St 2.2'!$H$20+'St 2.2'!$H$33+'St 2.2'!$H$46+'St 2.2'!$H$59+'St 2.2'!$H$73+'St 2.2'!$H$97+'St 2.2'!$H$110+'St 2.2'!$H$6+'St 2.2'!$H$113+'St 2.2'!$H$114</f>
        <v>2767572.7279879698</v>
      </c>
      <c r="O12" s="142">
        <f>+'St 2.2'!$H$137+'St 2.2'!$H$150+'St 2.2'!$H$163+'St 2.2'!$H$176+'St 2.2'!$H$190+'St 2.2'!$H$214+'St 2.2'!$H$227+'St 2.2'!$H$230+'St 2.2'!$H$231+'St 2.2'!$H$123</f>
        <v>1711551.5966125706</v>
      </c>
      <c r="P12" s="142">
        <f>+'St 4'!$H$20+'St 4'!$H$33+'St 4'!$H$46+'St 4'!$H$59+'St 4'!$H$73+'St 4'!$H$97+'St 4'!$H$110+'St 4'!$H$113+'St 4'!$H$114+'St 4'!$H$6</f>
        <v>0</v>
      </c>
      <c r="Q12" s="142">
        <f>+'St 4'!$H$137+'St 4'!$H$163+'St 4'!$H$176+'St 4'!$H$190+'St 4'!$H$214+'St 4'!$H$227+'St 4'!$H$123+'St 4'!$H$230+'St 4'!$H$231</f>
        <v>-1.4551915228366852E-9</v>
      </c>
      <c r="R12" s="142">
        <f>+'St 5'!$H$20+'St 5'!$H$33+'St 5'!$H$46+'St 5'!$H$59+'St 5'!$H$73+'St 5'!$H$97+'St 5'!$H$110+'St 5'!$H$113+'St 5'!$H$114+'St 5'!$H$6</f>
        <v>26140.070000000003</v>
      </c>
      <c r="S12" s="142">
        <f>+'St 5'!$H$137+'St 5'!$H$150+'St 5'!$H$163+'St 5'!$H$176+'St 5'!$H$190+'St 5'!$H$214+'St 5'!$H$227+'St 5'!$H$230+'St 5'!$H$231+'St 5'!$H$123+'St 5'!$H$193+'St 5'!$H$196</f>
        <v>37177.221985098702</v>
      </c>
      <c r="T12" s="142">
        <f t="shared" si="0"/>
        <v>3152520.9296991988</v>
      </c>
      <c r="U12" s="142">
        <f t="shared" si="0"/>
        <v>2613459.507556553</v>
      </c>
    </row>
    <row r="13" spans="1:21">
      <c r="B13" s="28" t="s">
        <v>77</v>
      </c>
      <c r="C13" s="28" t="s">
        <v>325</v>
      </c>
      <c r="D13" s="142">
        <f>+'St 1.1'!$H$21+'St 1.1'!$H$34+'St 1.1'!$H$47+'St 1.1'!$H$60+'St 1.1'!$H$74+'St 1.1'!$H$98+'St 1.1'!$H$111</f>
        <v>1582342.5116478775</v>
      </c>
      <c r="E13" s="142">
        <f>+'St 1.1'!$H$138+'St 1.1'!$H$151+'St 1.1'!$H$164+'St 1.1'!$H$177+'St 1.1'!$H$191+'St 1.1'!$H$215+'St 1.1'!$H$228</f>
        <v>7965.0000000000009</v>
      </c>
      <c r="F13" s="142">
        <f>+'St 1.2'!$H$21+'St 1.2'!$H$34+'St 1.2'!$H$47+'St 1.2'!$H$60+'St 1.2'!$H$74+'St 1.2'!$H$98+'St 1.2'!$H$111</f>
        <v>6746259.8341991957</v>
      </c>
      <c r="G13" s="142">
        <f>+'St 1.2'!$H$138+'St 1.2'!$H$151+'St 1.2'!$H$164+'St 1.2'!$H$177+'St 1.2'!$H$191+'St 1.2'!$H$215+'St 1.2'!$H$228</f>
        <v>4018048.5146445306</v>
      </c>
      <c r="H13" s="142">
        <f>+'St 1.3'!$H$21+'St 1.3'!$H$34+'St 1.3'!$H$47+'St 1.3'!$H$60+'St 1.3'!$H$74+'St 1.3'!$H$98+'St 1.3'!$H$111</f>
        <v>143128.24535440592</v>
      </c>
      <c r="I13" s="142">
        <f>+'St 1.3'!$H$138+'St 1.3'!$H$151+'St 1.3'!$H$164+'St 1.3'!$H$177+'St 1.3'!$H$191+'St 1.3'!$H$215+'St 1.3'!$H$228</f>
        <v>289681.59860694694</v>
      </c>
      <c r="J13" s="142">
        <f>+'St 3'!$H$21+'St 3'!$H$34+'St 3'!$H$47+'St 3'!$H$60+'St 3'!$H$74+'St 3'!$H$98+'St 3'!$H$111</f>
        <v>1274857.1467995076</v>
      </c>
      <c r="K13" s="142">
        <f>+'St 3'!$H$138+'St 3'!$H$151+'St 3'!$H$164+'St 3'!$H$177+'St 3'!$H$191+'St 3'!$H$215+'St 3'!$H$228</f>
        <v>414.27930000000003</v>
      </c>
      <c r="L13" s="142">
        <f>+'St 2.1'!$H$21+'St 2.1'!$H$34+'St 2.1'!$H$47+'St 2.1'!$H$60+'St 2.1'!$H$74+'St 2.1'!$H$98+'St 2.1'!$H$111</f>
        <v>719.14576041897703</v>
      </c>
      <c r="M13" s="142">
        <f>+'St 2.1'!$H$138+'St 2.1'!$H$151+'St 2.1'!$H$164+'St 2.1'!$H$177+'St 2.1'!$H$191+'St 2.1'!$H$215+'St 2.1'!$H$228</f>
        <v>8.7374681999999986</v>
      </c>
      <c r="N13" s="142">
        <f>+'St 2.2'!$H$21+'St 2.2'!$H$34+'St 2.2'!$H$47+'St 2.2'!$H$60+'St 2.2'!$H$74+'St 2.2'!$H$98+'St 2.2'!$H$111</f>
        <v>464221.33760294964</v>
      </c>
      <c r="O13" s="142">
        <f>+'St 2.2'!$H$138+'St 2.2'!$H$151+'St 2.2'!$H$164+'St 2.2'!$H$177+'St 2.2'!$H$191+'St 2.2'!$H$215+'St 2.2'!$H$228</f>
        <v>0</v>
      </c>
      <c r="P13" s="142">
        <f>+'St 4'!$H$21+'St 4'!$H$34+'St 4'!$H$47+'St 4'!$H$60+'St 4'!$H$74+'St 4'!$H$98+'St 4'!$H$111</f>
        <v>0</v>
      </c>
      <c r="Q13" s="142">
        <f>+'St 4'!$H$138+'St 4'!$H$164+'St 4'!$H$177+'St 4'!$H$191+'St 4'!$H$215+'St 4'!$H$228</f>
        <v>0</v>
      </c>
      <c r="R13" s="142">
        <f>+'St 5'!$H$21+'St 5'!$H$34+'St 5'!$H$47+'St 5'!$H$60+'St 5'!$H$74+'St 5'!$H$98+'St 5'!$H$111</f>
        <v>0</v>
      </c>
      <c r="S13" s="142">
        <f>+'St 5'!$H$138+'St 5'!$H$151+'St 5'!$H$164+'St 5'!$H$177+'St 5'!$H$191+'St 5'!$H$215+'St 5'!$H$228</f>
        <v>224.53385831233172</v>
      </c>
      <c r="T13" s="142">
        <f t="shared" si="0"/>
        <v>10211528.221364353</v>
      </c>
      <c r="U13" s="142">
        <f t="shared" si="0"/>
        <v>4316342.6638779892</v>
      </c>
    </row>
    <row r="14" spans="1:21">
      <c r="B14" s="28" t="s">
        <v>81</v>
      </c>
      <c r="C14" s="28" t="s">
        <v>101</v>
      </c>
      <c r="D14" s="142">
        <f>+'St 1.1'!$H$22+'St 1.1'!$H$35+'St 1.1'!$H$48+'St 1.1'!$H$61+'St 1.1'!$H$75+'St 1.1'!$H$99+'St 1.1'!$H$112</f>
        <v>1664.9999999999998</v>
      </c>
      <c r="E14" s="142">
        <f>+'St 1.1'!$H$139+'St 1.1'!$H$152+'St 1.1'!$H$165+'St 1.1'!$H$178+'St 1.1'!$H$192+'St 1.1'!$H$216+'St 1.1'!$H$229</f>
        <v>2225681</v>
      </c>
      <c r="F14" s="142">
        <f>+'St 1.2'!$H$22+'St 1.2'!$H$35+'St 1.2'!$H$48+'St 1.2'!$H$61+'St 1.2'!$H$75+'St 1.2'!$H$99+'St 1.2'!$H$112</f>
        <v>2128440.8696582932</v>
      </c>
      <c r="G14" s="142">
        <f>+'St 1.2'!$H$139+'St 1.2'!$H$152+'St 1.2'!$H$165+'St 1.2'!$H$178+'St 1.2'!$H$192+'St 1.2'!$H$216+'St 1.2'!$H$229</f>
        <v>1515232.2606037331</v>
      </c>
      <c r="H14" s="142">
        <f>+'St 1.3'!$H$22+'St 1.3'!$H$35+'St 1.3'!$H$48+'St 1.3'!$H$61+'St 1.3'!$H$75+'St 1.3'!$H$99+'St 1.3'!$H$112</f>
        <v>273034.96549720049</v>
      </c>
      <c r="I14" s="142">
        <f>+'St 1.3'!$H$139+'St 1.3'!$H$152+'St 1.3'!$H$165+'St 1.3'!$H$178+'St 1.3'!$H$192+'St 1.3'!$H$216+'St 1.3'!$H$229</f>
        <v>158860.44989368744</v>
      </c>
      <c r="J14" s="142">
        <f>+'St 3'!$H$22+'St 3'!$H$35+'St 3'!$H$48+'St 3'!$H$61+'St 3'!$H$75+'St 3'!$H$99+'St 3'!$H$112</f>
        <v>627466.15711994702</v>
      </c>
      <c r="K14" s="142">
        <f>+'St 3'!$H$139+'St 3'!$H$152+'St 3'!$H$165+'St 3'!$H$178+'St 3'!$H$192+'St 3'!$H$216+'St 3'!$H$229</f>
        <v>156351.42819999999</v>
      </c>
      <c r="L14" s="142">
        <f>+'St 2.1'!$H$22+'St 2.1'!$H$35+'St 2.1'!$H$48+'St 2.1'!$H$61+'St 2.1'!$H$75+'St 2.1'!$H$99+'St 2.1'!$H$112</f>
        <v>144641.25871886805</v>
      </c>
      <c r="M14" s="142">
        <f>+'St 2.1'!$H$139+'St 2.1'!$H$152+'St 2.1'!$H$165+'St 2.1'!$H$178+'St 2.1'!$H$192+'St 2.1'!$H$216+'St 2.1'!$H$229</f>
        <v>0</v>
      </c>
      <c r="N14" s="142">
        <f>+'St 2.2'!$H$22+'St 2.2'!$H$35+'St 2.2'!$H$48+'St 2.2'!$H$61+'St 2.2'!$H$75+'St 2.2'!$H$99+'St 2.2'!$H$112</f>
        <v>2312233.1413611239</v>
      </c>
      <c r="O14" s="142">
        <f>+'St 2.2'!$H$139+'St 2.2'!$H$152+'St 2.2'!$H$165+'St 2.2'!$H$178+'St 2.2'!$H$192+'St 2.2'!$H$216+'St 2.2'!$H$229</f>
        <v>1014440.3644581729</v>
      </c>
      <c r="P14" s="142">
        <f>+'St 4'!$H$22+'St 4'!$H$35+'St 4'!$H$48+'St 4'!$H$61+'St 4'!$H$75+'St 4'!$H$99+'St 4'!$H$112</f>
        <v>223.27293339993858</v>
      </c>
      <c r="Q14" s="142">
        <f>+'St 4'!$H$139+'St 4'!$H$165+'St 4'!$H$178+'St 4'!$H$192+'St 4'!$H$216+'St 4'!$H$229</f>
        <v>0</v>
      </c>
      <c r="R14" s="142">
        <f>+'St 5'!$H$22+'St 5'!$H$35+'St 5'!$H$48+'St 5'!$H$61+'St 5'!$H$75+'St 5'!$H$99+'St 5'!$H$112</f>
        <v>0</v>
      </c>
      <c r="S14" s="142">
        <f>+'St 5'!$H$139+'St 5'!$H$152+'St 5'!$H$165+'St 5'!$H$178+'St 5'!$H$192+'St 5'!$H$216+'St 5'!$H$229</f>
        <v>0</v>
      </c>
      <c r="T14" s="142">
        <f t="shared" si="0"/>
        <v>5487704.665288833</v>
      </c>
      <c r="U14" s="142">
        <f t="shared" si="0"/>
        <v>5070565.5031555938</v>
      </c>
    </row>
    <row r="15" spans="1:21">
      <c r="B15" s="28" t="s">
        <v>82</v>
      </c>
      <c r="C15" s="28" t="s">
        <v>78</v>
      </c>
      <c r="D15" s="147">
        <f t="shared" ref="D15:S15" si="1">+D6+D7+D8+D9+D10+D11+D12+D13+D14</f>
        <v>2347915</v>
      </c>
      <c r="E15" s="147">
        <f t="shared" si="1"/>
        <v>3252330</v>
      </c>
      <c r="F15" s="147">
        <f t="shared" si="1"/>
        <v>14450277.675454568</v>
      </c>
      <c r="G15" s="147">
        <f t="shared" si="1"/>
        <v>15625125.665710751</v>
      </c>
      <c r="H15" s="147">
        <f t="shared" si="1"/>
        <v>7348769.8243822036</v>
      </c>
      <c r="I15" s="147">
        <f t="shared" si="1"/>
        <v>8825117.3565435708</v>
      </c>
      <c r="J15" s="147">
        <f t="shared" si="1"/>
        <v>10238346.751058273</v>
      </c>
      <c r="K15" s="147">
        <f t="shared" si="1"/>
        <v>3011560.810356386</v>
      </c>
      <c r="L15" s="147">
        <f t="shared" si="1"/>
        <v>1394583.596208038</v>
      </c>
      <c r="M15" s="147">
        <f t="shared" si="1"/>
        <v>920020.30580925336</v>
      </c>
      <c r="N15" s="147">
        <f t="shared" si="1"/>
        <v>17929199.333238952</v>
      </c>
      <c r="O15" s="147">
        <f t="shared" si="1"/>
        <v>12846098.904542457</v>
      </c>
      <c r="P15" s="147">
        <f t="shared" si="1"/>
        <v>4496352.2974872738</v>
      </c>
      <c r="Q15" s="147">
        <f t="shared" si="1"/>
        <v>15279514.990996592</v>
      </c>
      <c r="R15" s="147">
        <f t="shared" si="1"/>
        <v>3515188.6765992311</v>
      </c>
      <c r="S15" s="147">
        <f t="shared" si="1"/>
        <v>6044628.3945330875</v>
      </c>
      <c r="T15" s="147">
        <f>+SUM(T6:T14)</f>
        <v>61720633.154428542</v>
      </c>
      <c r="U15" s="147">
        <f>+SUM(U6:U14)</f>
        <v>65804396.428492092</v>
      </c>
    </row>
    <row r="16" spans="1:21" ht="15.5">
      <c r="D16" s="59"/>
      <c r="E16" s="59"/>
      <c r="F16" s="59"/>
      <c r="G16" s="59"/>
      <c r="H16" s="59"/>
      <c r="I16" s="59"/>
      <c r="J16" s="59"/>
      <c r="K16" s="59"/>
      <c r="L16" s="59"/>
      <c r="M16" s="59"/>
      <c r="P16" s="59"/>
      <c r="Q16" s="59"/>
      <c r="R16" s="59"/>
      <c r="S16" s="59"/>
      <c r="T16" s="59"/>
      <c r="U16" s="59"/>
    </row>
    <row r="17" spans="2:21">
      <c r="O17" s="15"/>
    </row>
    <row r="18" spans="2:21">
      <c r="B18" s="345" t="s">
        <v>234</v>
      </c>
      <c r="C18" s="345"/>
      <c r="D18" s="345"/>
      <c r="E18" s="345"/>
      <c r="F18" s="345"/>
      <c r="G18" s="345"/>
      <c r="H18" s="345"/>
      <c r="I18" s="345"/>
      <c r="J18" s="345"/>
      <c r="K18" s="345"/>
      <c r="L18" s="345"/>
      <c r="M18" s="345"/>
      <c r="N18" s="345"/>
      <c r="O18" s="345"/>
      <c r="P18" s="345"/>
      <c r="Q18" s="345"/>
      <c r="R18" s="345"/>
      <c r="S18" s="345"/>
      <c r="T18" s="345"/>
      <c r="U18" s="345"/>
    </row>
    <row r="19" spans="2:21"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7" t="s">
        <v>318</v>
      </c>
    </row>
    <row r="20" spans="2:21" ht="28">
      <c r="B20" s="200"/>
      <c r="C20" s="258" t="s">
        <v>74</v>
      </c>
      <c r="D20" s="347" t="s">
        <v>41</v>
      </c>
      <c r="E20" s="347"/>
      <c r="F20" s="347" t="s">
        <v>42</v>
      </c>
      <c r="G20" s="347"/>
      <c r="H20" s="347" t="s">
        <v>43</v>
      </c>
      <c r="I20" s="347"/>
      <c r="J20" s="347" t="s">
        <v>44</v>
      </c>
      <c r="K20" s="347"/>
      <c r="L20" s="347" t="s">
        <v>317</v>
      </c>
      <c r="M20" s="347"/>
      <c r="N20" s="347" t="s">
        <v>108</v>
      </c>
      <c r="O20" s="347"/>
      <c r="P20" s="347" t="s">
        <v>325</v>
      </c>
      <c r="Q20" s="347"/>
      <c r="R20" s="347" t="s">
        <v>101</v>
      </c>
      <c r="S20" s="347"/>
      <c r="T20" s="347" t="s">
        <v>78</v>
      </c>
      <c r="U20" s="347"/>
    </row>
    <row r="21" spans="2:21">
      <c r="B21" s="200"/>
      <c r="C21" s="257"/>
      <c r="D21" s="201" t="s">
        <v>79</v>
      </c>
      <c r="E21" s="201" t="s">
        <v>80</v>
      </c>
      <c r="F21" s="201" t="s">
        <v>79</v>
      </c>
      <c r="G21" s="201" t="s">
        <v>80</v>
      </c>
      <c r="H21" s="201" t="s">
        <v>79</v>
      </c>
      <c r="I21" s="201" t="s">
        <v>80</v>
      </c>
      <c r="J21" s="201" t="s">
        <v>79</v>
      </c>
      <c r="K21" s="201" t="s">
        <v>80</v>
      </c>
      <c r="L21" s="201" t="s">
        <v>79</v>
      </c>
      <c r="M21" s="201" t="s">
        <v>80</v>
      </c>
      <c r="N21" s="201" t="s">
        <v>79</v>
      </c>
      <c r="O21" s="201" t="s">
        <v>80</v>
      </c>
      <c r="P21" s="201" t="s">
        <v>79</v>
      </c>
      <c r="Q21" s="201" t="s">
        <v>80</v>
      </c>
      <c r="R21" s="201" t="s">
        <v>79</v>
      </c>
      <c r="S21" s="201" t="s">
        <v>80</v>
      </c>
      <c r="T21" s="201" t="s">
        <v>79</v>
      </c>
      <c r="U21" s="201" t="s">
        <v>80</v>
      </c>
    </row>
    <row r="22" spans="2:21">
      <c r="B22" s="28" t="s">
        <v>56</v>
      </c>
      <c r="C22" s="28" t="s">
        <v>41</v>
      </c>
      <c r="D22" s="142">
        <f>+'St 1.1'!$R$12+'St 1.1'!$R$25+'St 1.1'!$R$38+'St 1.1'!$R$51+'St 1.1'!$R$65+'St 1.1'!$R$89+'St 1.1'!$R$102</f>
        <v>4.0000000000000009</v>
      </c>
      <c r="E22" s="142">
        <f>+'St 1.1'!$R$129+'St 1.1'!$R$142+'St 1.1'!$R$155+'St 1.1'!$R$168+'St 1.1'!$R$182+'St 1.1'!$R$206+'St 1.1'!$R$219</f>
        <v>80.000000000000028</v>
      </c>
      <c r="F22" s="142">
        <f>+'St 1.2'!$R$12+'St 1.2'!$R$25+'St 1.2'!$R$38+'St 1.2'!$R$51+'St 1.2'!$R$65+'St 1.2'!$R$89+'St 1.2'!$R$102</f>
        <v>169572.53807449195</v>
      </c>
      <c r="G22" s="142">
        <f>+'St 1.2'!$R$129+'St 1.2'!$R$142+'St 1.2'!$R$155+'St 1.2'!$R$168+'St 1.2'!$R$182+'St 1.2'!$R$206+'St 1.2'!$R$219</f>
        <v>37715.570193474159</v>
      </c>
      <c r="H22" s="142">
        <f>+'St 1.3'!$R$12+'St 1.3'!$R$25+'St 1.3'!$R$38+'St 1.3'!$R$51+'St 1.3'!$R$65+'St 1.3'!$R$89+'St 1.3'!$R$102</f>
        <v>830.65366728606182</v>
      </c>
      <c r="I22" s="142">
        <f>+'St 1.3'!$R$129+'St 1.3'!$R$142+'St 1.3'!$R$155+'St 1.3'!$R$168+'St 1.3'!$R$182+'St 1.3'!$R$206+'St 1.3'!$R$219</f>
        <v>560.30844292068707</v>
      </c>
      <c r="J22" s="142">
        <f>+'St 3'!$R$12+'St 3'!$R$25+'St 3'!$R$38+'St 3'!$R$51+'St 3'!$R$65+'St 3'!$R$89+'St 3'!$R$102</f>
        <v>49131.126781613566</v>
      </c>
      <c r="K22" s="142">
        <f>+'St 3'!$R$129+'St 3'!$R$142+'St 3'!$R$155+'St 3'!$R$168+'St 3'!$R$182+'St 3'!$R$206+'St 3'!$R$219</f>
        <v>-1940.9670000000001</v>
      </c>
      <c r="L22" s="142">
        <f>+'St 2.1'!$R$12+'St 2.1'!$R$25+'St 2.1'!$R$38+'St 2.1'!$R$51+'St 2.1'!$R$65+'St 2.1'!$R$89+'St 2.1'!$R$102</f>
        <v>0</v>
      </c>
      <c r="M22" s="142">
        <f>+'St 2.1'!$R$129+'St 2.1'!$R$142+'St 2.1'!$R$155+'St 2.1'!$R$168+'St 2.1'!$R$182+'St 2.1'!$R$206+'St 2.1'!$R$219</f>
        <v>-6.0787889999999734E-2</v>
      </c>
      <c r="N22" s="142">
        <f>+'St 2.2'!$R$12+'St 2.2'!$R$25+'St 2.2'!$R$38+'St 2.2'!$R$51+'St 2.2'!$R$65+'St 2.2'!$R$89+'St 2.2'!$R$102</f>
        <v>0</v>
      </c>
      <c r="O22" s="142">
        <f>+'St 2.2'!$R$129+'St 2.2'!$R$142+'St 2.2'!$R$155+'St 2.2'!$R$168+'St 2.2'!$R$182+'St 2.2'!$R$206+'St 2.2'!$R$219</f>
        <v>7207.0055100421368</v>
      </c>
      <c r="P22" s="142">
        <f>+'St 4'!$R$12+'St 4'!$R$25+'St 4'!$R$38+'St 4'!$R$51+'St 4'!$R$65+'St 4'!$R$89+'St 4'!$R$102</f>
        <v>0</v>
      </c>
      <c r="Q22" s="142">
        <f>+'St 4'!$R$129+'St 4'!$R$142+'St 4'!$R$155+'St 4'!$R$168+'St 4'!$R$182+'St 4'!$R$206+'St 4'!$R$219</f>
        <v>193582</v>
      </c>
      <c r="R22" s="142">
        <f>+'St 5'!$R$12+'St 5'!$R$25+'St 5'!$R$38+'St 5'!$R$51+'St 5'!$R$65+'St 5'!$R$89+'St 5'!$R$102</f>
        <v>115829.90722624</v>
      </c>
      <c r="S22" s="142">
        <f>+'St 5'!$R$129+'St 5'!$R$142+'St 5'!$R$155+'St 5'!$R$168+'St 5'!$R$182+'St 5'!$R$206+'St 5'!$R$219</f>
        <v>-1530.7461126909966</v>
      </c>
      <c r="T22" s="142">
        <f>+D22+F22+H22+J22+L22+N22+P22+R22</f>
        <v>335368.22574963159</v>
      </c>
      <c r="U22" s="142">
        <f>+E22+G22+I22+K22+M22+O22+Q22+S22</f>
        <v>235673.11024585599</v>
      </c>
    </row>
    <row r="23" spans="2:21">
      <c r="B23" s="28" t="s">
        <v>59</v>
      </c>
      <c r="C23" s="28" t="s">
        <v>42</v>
      </c>
      <c r="D23" s="142">
        <f>+'St 1.1'!$R$13+'St 1.1'!$R$26+'St 1.1'!$R$39+'St 1.1'!$R$52+'St 1.1'!$R$66+'St 1.1'!$R$90+'St 1.1'!$R$103</f>
        <v>65992.183092908454</v>
      </c>
      <c r="E23" s="142">
        <f>+'St 1.1'!$R$130+'St 1.1'!$R$143+'St 1.1'!$R$156+'St 1.1'!$R$169+'St 1.1'!$R$183+'St 1.1'!$R$207+'St 1.1'!$R$220</f>
        <v>106131</v>
      </c>
      <c r="F23" s="142">
        <f>+'St 1.2'!$R$13+'St 1.2'!$R$26+'St 1.2'!$R$39+'St 1.2'!$R$52+'St 1.2'!$R$66+'St 1.2'!$R$90+'St 1.2'!$R$103</f>
        <v>-22727.082321819144</v>
      </c>
      <c r="G23" s="142">
        <f>+'St 1.2'!$R$130+'St 1.2'!$R$143+'St 1.2'!$R$156+'St 1.2'!$R$169+'St 1.2'!$R$183+'St 1.2'!$R$207+'St 1.2'!$R$220</f>
        <v>-24029.412418174481</v>
      </c>
      <c r="H23" s="142">
        <f>+'St 1.3'!$R$13+'St 1.3'!$R$26+'St 1.3'!$R$39+'St 1.3'!$R$52+'St 1.3'!$R$66+'St 1.3'!$R$90+'St 1.3'!$R$103</f>
        <v>95412.141613108499</v>
      </c>
      <c r="I23" s="142">
        <f>+'St 1.3'!$R$130+'St 1.3'!$R$143+'St 1.3'!$R$156+'St 1.3'!$R$169+'St 1.3'!$R$183+'St 1.3'!$R$207+'St 1.3'!$R$220</f>
        <v>82861.847433642761</v>
      </c>
      <c r="J23" s="142">
        <f>+'St 3'!$R$13+'St 3'!$R$26+'St 3'!$R$39+'St 3'!$R$52+'St 3'!$R$66+'St 3'!$R$90+'St 3'!$R$103</f>
        <v>339803.45504150179</v>
      </c>
      <c r="K23" s="142">
        <f>+'St 3'!$R$130+'St 3'!$R$143+'St 3'!$R$156+'St 3'!$R$169+'St 3'!$R$183+'St 3'!$R$207+'St 3'!$R$220</f>
        <v>-76245.328735449089</v>
      </c>
      <c r="L23" s="142">
        <f>+'St 2.1'!$R$13+'St 2.1'!$R$26+'St 2.1'!$R$39+'St 2.1'!$R$52+'St 2.1'!$R$66+'St 2.1'!$R$90+'St 2.1'!$R$103</f>
        <v>-26681.358898090159</v>
      </c>
      <c r="M23" s="142">
        <f>+'St 2.1'!$R$130+'St 2.1'!$R$143+'St 2.1'!$R$156+'St 2.1'!$R$169+'St 2.1'!$R$183+'St 2.1'!$R$207+'St 2.1'!$R$220</f>
        <v>-11323.917535676323</v>
      </c>
      <c r="N23" s="142">
        <f>+'St 2.2'!$R$13+'St 2.2'!$R$26+'St 2.2'!$R$39+'St 2.2'!$R$52+'St 2.2'!$R$66+'St 2.2'!$R$90+'St 2.2'!$R$103</f>
        <v>146967.12626005607</v>
      </c>
      <c r="O23" s="142">
        <f>+'St 2.2'!$R$130+'St 2.2'!$R$143+'St 2.2'!$R$156+'St 2.2'!$R$169+'St 2.2'!$R$183+'St 2.2'!$R$207+'St 2.2'!$R$220</f>
        <v>165897.80219981747</v>
      </c>
      <c r="P23" s="142">
        <f>+'St 4'!$R$13+'St 4'!$R$26+'St 4'!$R$39+'St 4'!$R$52+'St 4'!$R$66+'St 4'!$R$90+'St 4'!$R$103</f>
        <v>241259.82119330965</v>
      </c>
      <c r="Q23" s="142">
        <f>+'St 4'!$R$130+'St 4'!$R$143+'St 4'!$R$156+'St 4'!$R$169+'St 4'!$R$183+'St 4'!$R$207+'St 4'!$R$220</f>
        <v>623130.65335932153</v>
      </c>
      <c r="R23" s="142">
        <f>+'St 5'!$R$13+'St 5'!$R$26+'St 5'!$R$39+'St 5'!$R$52+'St 5'!$R$66+'St 5'!$R$90+'St 5'!$R$103</f>
        <v>27194.789802778359</v>
      </c>
      <c r="S23" s="142">
        <f>+'St 5'!$R$130+'St 5'!$R$143+'St 5'!$R$156+'St 5'!$R$169+'St 5'!$R$183+'St 5'!$R$207+'St 5'!$R$220</f>
        <v>93982.987029408963</v>
      </c>
      <c r="T23" s="142">
        <f t="shared" ref="T23:U30" si="2">+D23+F23+H23+J23+L23+N23+P23+R23</f>
        <v>867221.07578375353</v>
      </c>
      <c r="U23" s="142">
        <f t="shared" si="2"/>
        <v>960405.63133289071</v>
      </c>
    </row>
    <row r="24" spans="2:21">
      <c r="B24" s="28" t="s">
        <v>60</v>
      </c>
      <c r="C24" s="28" t="s">
        <v>43</v>
      </c>
      <c r="D24" s="142">
        <f>+'St 1.1'!$R$14+'St 1.1'!$R$27+'St 1.1'!$R$40+'St 1.1'!$R$53+'St 1.1'!$R$67+'St 1.1'!$R$91+'St 1.1'!$R$104+'St 1.1'!$R$76+'St 1.1'!$R$79</f>
        <v>5320.8550775512977</v>
      </c>
      <c r="E24" s="142">
        <f>+'St 1.1'!$R$131+'St 1.1'!$R$144+'St 1.1'!$R$157+'St 1.1'!$R$170+'St 1.1'!$R$184+'St 1.1'!$R$208+'St 1.1'!$R$221+'St 1.1'!$R$193+'St 1.1'!$R$196</f>
        <v>4865</v>
      </c>
      <c r="F24" s="142">
        <f>+'St 1.2'!$R$14+'St 1.2'!$R$27+'St 1.2'!$R$40+'St 1.2'!$R$53+'St 1.2'!$R$67+'St 1.2'!$R$91+'St 1.2'!$R$104+'St 1.2'!$R$76+'St 1.2'!$R$79</f>
        <v>137186.36593133476</v>
      </c>
      <c r="G24" s="142">
        <f>+'St 1.2'!$R$131+'St 1.2'!$R$144+'St 1.2'!$R$157+'St 1.2'!$R$170+'St 1.2'!$R$184+'St 1.2'!$R$208+'St 1.2'!$R$221+'St 1.2'!$R$193+'St 1.2'!$R$196</f>
        <v>94036.535461555148</v>
      </c>
      <c r="H24" s="142">
        <f>+'St 1.3'!$R$14+'St 1.3'!$R$27+'St 1.3'!$R$40+'St 1.3'!$R$53+'St 1.3'!$R$67+'St 1.3'!$R$91+'St 1.3'!$R$104+'St 1.3'!$R$76+'St 1.3'!$R$79</f>
        <v>510092.09776972159</v>
      </c>
      <c r="I24" s="142">
        <f>+'St 1.3'!$R$131+'St 1.3'!$R$144+'St 1.3'!$R$157+'St 1.3'!$R$170+'St 1.3'!$R$184+'St 1.3'!$R$208+'St 1.3'!$R$221+'St 1.3'!$R$193+'St 1.3'!$R$196</f>
        <v>-24785.18839209502</v>
      </c>
      <c r="J24" s="142">
        <f>+'St 3'!$R$14+'St 3'!$R$27+'St 3'!$R$40+'St 3'!$R$53+'St 3'!$R$67+'St 3'!$R$91+'St 3'!$R$104+'St 3'!$R$76+'St 3'!$R$79</f>
        <v>324465.73385524692</v>
      </c>
      <c r="K24" s="142">
        <f>+'St 3'!$R$131+'St 3'!$R$144+'St 3'!$R$157+'St 3'!$R$170+'St 3'!$R$184+'St 3'!$R$208+'St 3'!$R$221+'St 3'!$R$193+'St 3'!$R$196</f>
        <v>2827.2359675663415</v>
      </c>
      <c r="L24" s="142">
        <f>+'St 2.1'!$R$14+'St 2.1'!$R$27+'St 2.1'!$R$40+'St 2.1'!$R$53+'St 2.1'!$R$67+'St 2.1'!$R$91+'St 2.1'!$R$104+'St 2.1'!$R$76+'St 2.1'!$R$79</f>
        <v>-3449.0321592584273</v>
      </c>
      <c r="M24" s="142">
        <f>+'St 2.1'!$R$131+'St 2.1'!$R$144+'St 2.1'!$R$157+'St 2.1'!$R$170+'St 2.1'!$R$184+'St 2.1'!$R$208+'St 2.1'!$R$221+'St 2.1'!$R$193+'St 2.1'!$R$196</f>
        <v>-659.86102621129589</v>
      </c>
      <c r="N24" s="142">
        <f>+'St 2.2'!$R$14+'St 2.2'!$R$27+'St 2.2'!$R$40+'St 2.2'!$R$53+'St 2.2'!$R$67+'St 2.2'!$R$91+'St 2.2'!$R$104+'St 2.2'!$R$76+'St 2.2'!$R$79</f>
        <v>132123.48048419208</v>
      </c>
      <c r="O24" s="142">
        <f>+'St 2.2'!$R$131+'St 2.2'!$R$144+'St 2.2'!$R$157+'St 2.2'!$R$170+'St 2.2'!$R$184+'St 2.2'!$R$208+'St 2.2'!$R$221+'St 2.2'!$R$193+'St 2.2'!$R$196</f>
        <v>99544.967752829412</v>
      </c>
      <c r="P24" s="142">
        <f>+'St 4'!$R$14+'St 4'!$R$27+'St 4'!$R$40+'St 4'!$R$53+'St 4'!$R$67+'St 4'!$R$91+'St 4'!$R$104+'St 4'!$R$76+'St 4'!$R$79</f>
        <v>118160.14737424756</v>
      </c>
      <c r="Q24" s="142">
        <f>+'St 4'!$R$131+'St 4'!$R$144+'St 4'!$R$157+'St 4'!$R$170+'St 4'!$R$184+'St 4'!$R$208+'St 4'!$R$221+'St 4'!$R$193+'St 4'!$R$196</f>
        <v>625815.32873781875</v>
      </c>
      <c r="R24" s="142">
        <f>+'St 5'!$R$14+'St 5'!$R$27+'St 5'!$R$40+'St 5'!$R$53+'St 5'!$R$67+'St 5'!$R$91+'St 5'!$R$104+'St 5'!$R$76+'St 5'!$R$79</f>
        <v>0</v>
      </c>
      <c r="S24" s="142">
        <f>+'St 5'!$R$131+'St 5'!$R$144+'St 5'!$R$157+'St 5'!$R$170+'St 5'!$R$184+'St 5'!$R$208+'St 5'!$R$221+'St 5'!$R$193+'St 5'!$R$196</f>
        <v>0</v>
      </c>
      <c r="T24" s="142">
        <f t="shared" si="2"/>
        <v>1223899.6483330359</v>
      </c>
      <c r="U24" s="142">
        <f t="shared" si="2"/>
        <v>801644.01850146335</v>
      </c>
    </row>
    <row r="25" spans="2:21">
      <c r="B25" s="28" t="s">
        <v>61</v>
      </c>
      <c r="C25" s="28" t="s">
        <v>44</v>
      </c>
      <c r="D25" s="142">
        <f>+'St 1.1'!$R$15+'St 1.1'!$R$28+'St 1.1'!$R$41+'St 1.1'!$R$54+'St 1.1'!$R$68+'St 1.1'!$R$92+'St 1.1'!$R$105</f>
        <v>-1941</v>
      </c>
      <c r="E25" s="142">
        <f>+'St 1.1'!$R$132+'St 1.1'!$R$145+'St 1.1'!$R$158+'St 1.1'!$R$171+'St 1.1'!$R$185+'St 1.1'!$R$209+'St 1.1'!$R$222</f>
        <v>50276.999999999985</v>
      </c>
      <c r="F25" s="142">
        <f>+'St 1.2'!$R$15+'St 1.2'!$R$28+'St 1.2'!$R$41+'St 1.2'!$R$54+'St 1.2'!$R$68+'St 1.2'!$R$92+'St 1.2'!$R$105</f>
        <v>-103921.24828810951</v>
      </c>
      <c r="G25" s="142">
        <f>+'St 1.2'!$R$132+'St 1.2'!$R$145+'St 1.2'!$R$158+'St 1.2'!$R$171+'St 1.2'!$R$185+'St 1.2'!$R$209+'St 1.2'!$R$222</f>
        <v>325664.60262244724</v>
      </c>
      <c r="H25" s="142">
        <f>+'St 1.3'!$R$15+'St 1.3'!$R$28+'St 1.3'!$R$41+'St 1.3'!$R$54+'St 1.3'!$R$68+'St 1.3'!$R$92+'St 1.3'!$R$105</f>
        <v>10445.633243832413</v>
      </c>
      <c r="I25" s="142">
        <f>+'St 1.3'!$R$132+'St 1.3'!$R$145+'St 1.3'!$R$158+'St 1.3'!$R$171+'St 1.3'!$R$185+'St 1.3'!$R$209+'St 1.3'!$R$222</f>
        <v>383973.60315304314</v>
      </c>
      <c r="J25" s="142">
        <f>+'St 3'!$R$15+'St 3'!$R$28+'St 3'!$R$41+'St 3'!$R$54+'St 3'!$R$68+'St 3'!$R$92+'St 3'!$R$105</f>
        <v>84773.093903248649</v>
      </c>
      <c r="K25" s="142">
        <f>+'St 3'!$R$132+'St 3'!$R$145+'St 3'!$R$158+'St 3'!$R$171+'St 3'!$R$185+'St 3'!$R$209+'St 3'!$R$222</f>
        <v>75251.76280324861</v>
      </c>
      <c r="L25" s="142">
        <f>+'St 2.1'!$R$15+'St 2.1'!$R$28+'St 2.1'!$R$41+'St 2.1'!$R$54+'St 2.1'!$R$68+'St 2.1'!$R$92+'St 2.1'!$R$105</f>
        <v>-160.57824021812166</v>
      </c>
      <c r="M25" s="142">
        <f>+'St 2.1'!$R$132+'St 2.1'!$R$145+'St 2.1'!$R$158+'St 2.1'!$R$171+'St 2.1'!$R$185+'St 2.1'!$R$209+'St 2.1'!$R$222</f>
        <v>203.68204451353694</v>
      </c>
      <c r="N25" s="142">
        <f>+'St 2.2'!$R$15+'St 2.2'!$R$28+'St 2.2'!$R$41+'St 2.2'!$R$54+'St 2.2'!$R$68+'St 2.2'!$R$92+'St 2.2'!$R$105</f>
        <v>599.07304999999963</v>
      </c>
      <c r="O25" s="142">
        <f>+'St 2.2'!$R$132+'St 2.2'!$R$145+'St 2.2'!$R$158+'St 2.2'!$R$171+'St 2.2'!$R$185+'St 2.2'!$R$209+'St 2.2'!$R$222</f>
        <v>3486.7378517853467</v>
      </c>
      <c r="P25" s="142">
        <f>+'St 4'!$R$15+'St 4'!$R$28+'St 4'!$R$41+'St 4'!$R$54+'St 4'!$R$68+'St 4'!$R$92+'St 4'!$R$105</f>
        <v>395</v>
      </c>
      <c r="Q25" s="142">
        <f>+'St 4'!$R$132+'St 4'!$R$145+'St 4'!$R$158+'St 4'!$R$171+'St 4'!$R$185+'St 4'!$R$209+'St 4'!$R$222</f>
        <v>95409.739215926034</v>
      </c>
      <c r="R25" s="142">
        <f>+'St 5'!$R$15+'St 5'!$R$28+'St 5'!$R$41+'St 5'!$R$54+'St 5'!$R$68+'St 5'!$R$92+'St 5'!$R$105</f>
        <v>3016.4873781409265</v>
      </c>
      <c r="S25" s="142">
        <f>+'St 5'!$R$132+'St 5'!$R$145+'St 5'!$R$158+'St 5'!$R$171+'St 5'!$R$185+'St 5'!$R$209+'St 5'!$R$222</f>
        <v>12555.156411267706</v>
      </c>
      <c r="T25" s="142">
        <f t="shared" si="2"/>
        <v>-6793.5389531056353</v>
      </c>
      <c r="U25" s="142">
        <f t="shared" si="2"/>
        <v>946822.28410223161</v>
      </c>
    </row>
    <row r="26" spans="2:21">
      <c r="B26" s="28" t="s">
        <v>62</v>
      </c>
      <c r="C26" s="28" t="s">
        <v>317</v>
      </c>
      <c r="D26" s="142">
        <f>+'St 1.1'!$R$18+'St 1.1'!$R$31+'St 1.1'!$R$44+'St 1.1'!$R$57+'St 1.1'!$R$71+'St 1.1'!$R$95+'St 1.1'!$R$108</f>
        <v>-6.0787889999999734E-2</v>
      </c>
      <c r="E26" s="142">
        <f>+'St 1.1'!$R$135+'St 1.1'!$R$148+'St 1.1'!$R$161+'St 1.1'!$R$174+'St 1.1'!$R$188+'St 1.1'!$R$212+'St 1.1'!$R$225</f>
        <v>0</v>
      </c>
      <c r="F26" s="142">
        <f>+'St 1.2'!$R$18+'St 1.2'!$R$31+'St 1.2'!$R$44+'St 1.2'!$R$57+'St 1.2'!$R$71+'St 1.2'!$R$95+'St 1.2'!$R$108</f>
        <v>28815.452807234255</v>
      </c>
      <c r="G26" s="142">
        <f>+'St 1.2'!$R$135+'St 1.2'!$R$148+'St 1.2'!$R$161+'St 1.2'!$R$174+'St 1.2'!$R$188+'St 1.2'!$R$212+'St 1.2'!$R$225</f>
        <v>40566.787727902156</v>
      </c>
      <c r="H26" s="142">
        <f>+'St 1.3'!$R$18+'St 1.3'!$R$31+'St 1.3'!$R$44+'St 1.3'!$R$57+'St 1.3'!$R$71+'St 1.3'!$R$95+'St 1.3'!$R$108</f>
        <v>16017.409062770528</v>
      </c>
      <c r="I26" s="142">
        <f>+'St 1.3'!$R$135+'St 1.3'!$R$148+'St 1.3'!$R$161+'St 1.3'!$R$174+'St 1.3'!$R$188+'St 1.3'!$R$212+'St 1.3'!$R$225</f>
        <v>66439.953342576337</v>
      </c>
      <c r="J26" s="142">
        <f>+'St 3'!$R$18+'St 3'!$R$31+'St 3'!$R$44+'St 3'!$R$57+'St 3'!$R$71+'St 3'!$R$95+'St 3'!$R$108</f>
        <v>18089.901285140288</v>
      </c>
      <c r="K26" s="142">
        <f>+'St 3'!$R$135+'St 3'!$R$148+'St 3'!$R$161+'St 3'!$R$174+'St 3'!$R$188+'St 3'!$R$212+'St 3'!$R$225</f>
        <v>51542.162189534392</v>
      </c>
      <c r="L26" s="142">
        <f>+'St 2.1'!$R$18+'St 2.1'!$R$31+'St 2.1'!$R$44+'St 2.1'!$R$57+'St 2.1'!$R$71+'St 2.1'!$R$95+'St 2.1'!$R$108</f>
        <v>14689.967313508609</v>
      </c>
      <c r="M26" s="142">
        <f>+'St 2.1'!$R$135+'St 2.1'!$R$148+'St 2.1'!$R$161+'St 2.1'!$R$174+'St 2.1'!$R$188+'St 2.1'!$R$212+'St 2.1'!$R$225</f>
        <v>-2074.4054068264777</v>
      </c>
      <c r="N26" s="142">
        <f>+'St 2.2'!$R$18+'St 2.2'!$R$31+'St 2.2'!$R$44+'St 2.2'!$R$57+'St 2.2'!$R$71+'St 2.2'!$R$95+'St 2.2'!$R$108</f>
        <v>-1617.2092453632413</v>
      </c>
      <c r="O26" s="142">
        <f>+'St 2.2'!$R$135+'St 2.2'!$R$148+'St 2.2'!$R$161+'St 2.2'!$R$174+'St 2.2'!$R$188+'St 2.2'!$R$212+'St 2.2'!$R$225</f>
        <v>26977.664275411586</v>
      </c>
      <c r="P26" s="142">
        <f>+'St 4'!$R$18+'St 4'!$R$31+'St 4'!$R$44+'St 4'!$R$57+'St 4'!$R$71+'St 4'!$R$95+'St 4'!$R$108</f>
        <v>6.495009999999829E-2</v>
      </c>
      <c r="Q26" s="142">
        <f>+'St 4'!$R$135+'St 4'!$R$148+'St 4'!$R$161+'St 4'!$R$174+'St 4'!$R$188+'St 4'!$R$212+'St 4'!$R$225</f>
        <v>0</v>
      </c>
      <c r="R26" s="142">
        <f>+'St 5'!$R$18+'St 5'!$R$31+'St 5'!$R$44+'St 5'!$R$57+'St 5'!$R$71+'St 5'!$R$95+'St 5'!$R$108</f>
        <v>0</v>
      </c>
      <c r="S26" s="142">
        <f>+'St 5'!$R$135+'St 5'!$R$148+'St 5'!$R$161+'St 5'!$R$174+'St 5'!$R$188+'St 5'!$R$212+'St 5'!$R$225</f>
        <v>0</v>
      </c>
      <c r="T26" s="142">
        <f t="shared" si="2"/>
        <v>75995.525385500441</v>
      </c>
      <c r="U26" s="142">
        <f t="shared" si="2"/>
        <v>183452.16212859799</v>
      </c>
    </row>
    <row r="27" spans="2:21">
      <c r="B27" s="28" t="s">
        <v>75</v>
      </c>
      <c r="C27" s="28" t="s">
        <v>108</v>
      </c>
      <c r="D27" s="142">
        <f>+'St 1.1'!$R$19+'St 1.1'!$R$32+'St 1.1'!$R$45+'St 1.1'!$R$58+'St 1.1'!$R$72+'St 1.1'!$R$96+'St 1.1'!$R$109</f>
        <v>-2792.9944899578632</v>
      </c>
      <c r="E27" s="142">
        <f>+'St 1.1'!$R$136+'St 1.1'!$R$149+'St 1.1'!$R$162+'St 1.1'!$R$175+'St 1.1'!$R$189+'St 1.1'!$R$213+'St 1.1'!$R$226</f>
        <v>0</v>
      </c>
      <c r="F27" s="142">
        <f>+'St 1.2'!$R$19+'St 1.2'!$R$32+'St 1.2'!$R$45+'St 1.2'!$R$58+'St 1.2'!$R$72+'St 1.2'!$R$96+'St 1.2'!$R$109</f>
        <v>182527.39236072081</v>
      </c>
      <c r="G27" s="142">
        <f>+'St 1.2'!$R$136+'St 1.2'!$R$149+'St 1.2'!$R$162+'St 1.2'!$R$175+'St 1.2'!$R$189+'St 1.2'!$R$213+'St 1.2'!$R$226</f>
        <v>146612.99292236281</v>
      </c>
      <c r="H27" s="142">
        <f>+'St 1.3'!$R$19+'St 1.3'!$R$32+'St 1.3'!$R$45+'St 1.3'!$R$58+'St 1.3'!$R$72+'St 1.3'!$R$96+'St 1.3'!$R$109</f>
        <v>13629.231779002857</v>
      </c>
      <c r="I27" s="142">
        <f>+'St 1.3'!$R$136+'St 1.3'!$R$149+'St 1.3'!$R$162+'St 1.3'!$R$175+'St 1.3'!$R$189+'St 1.3'!$R$213+'St 1.3'!$R$226</f>
        <v>90836.05197906353</v>
      </c>
      <c r="J27" s="142">
        <f>+'St 3'!$R$19+'St 3'!$R$32+'St 3'!$R$45+'St 3'!$R$58+'St 3'!$R$72+'St 3'!$R$96+'St 3'!$R$109</f>
        <v>3486.7378517853513</v>
      </c>
      <c r="K27" s="142">
        <f>+'St 3'!$R$136+'St 3'!$R$149+'St 3'!$R$162+'St 3'!$R$175+'St 3'!$R$189+'St 3'!$R$213+'St 3'!$R$226</f>
        <v>599.07304999999963</v>
      </c>
      <c r="L27" s="142">
        <f>+'St 2.1'!$R$19+'St 2.1'!$R$32+'St 2.1'!$R$45+'St 2.1'!$R$58+'St 2.1'!$R$72+'St 2.1'!$R$96+'St 2.1'!$R$109</f>
        <v>26977.664275411564</v>
      </c>
      <c r="M27" s="142">
        <f>+'St 2.1'!$R$136+'St 2.1'!$R$149+'St 2.1'!$R$162+'St 2.1'!$R$175+'St 2.1'!$R$189+'St 2.1'!$R$213+'St 2.1'!$R$226</f>
        <v>-1617.2092453632686</v>
      </c>
      <c r="N27" s="142">
        <f>+'St 2.2'!$R$19+'St 2.2'!$R$32+'St 2.2'!$R$45+'St 2.2'!$R$58+'St 2.2'!$R$72+'St 2.2'!$R$96+'St 2.2'!$R$109</f>
        <v>1318935.9093219708</v>
      </c>
      <c r="O27" s="142">
        <f>+'St 2.2'!$R$136+'St 2.2'!$R$149+'St 2.2'!$R$162+'St 2.2'!$R$175+'St 2.2'!$R$189+'St 2.2'!$R$213+'St 2.2'!$R$226</f>
        <v>456882.67622605531</v>
      </c>
      <c r="P27" s="142">
        <f>+'St 4'!$R$19+'St 4'!$R$32+'St 4'!$R$45+'St 4'!$R$58+'St 4'!$R$72+'St 4'!$R$96+'St 4'!$R$109</f>
        <v>0</v>
      </c>
      <c r="Q27" s="142">
        <f>+'St 4'!$R$136+'St 4'!$R$149+'St 4'!$R$162+'St 4'!$R$175+'St 4'!$R$189+'St 4'!$R$213+'St 4'!$R$226</f>
        <v>31327</v>
      </c>
      <c r="R27" s="142">
        <f>+'St 5'!$R$19+'St 5'!$R$32+'St 5'!$R$45+'St 5'!$R$58+'St 5'!$R$72+'St 5'!$R$96+'St 5'!$R$109</f>
        <v>30493.218320979373</v>
      </c>
      <c r="S27" s="142">
        <f>+'St 5'!$R$136+'St 5'!$R$149+'St 5'!$R$162+'St 5'!$R$175+'St 5'!$R$189+'St 5'!$R$213+'St 5'!$R$226</f>
        <v>222035.44175529832</v>
      </c>
      <c r="T27" s="142">
        <f t="shared" si="2"/>
        <v>1573257.1594199128</v>
      </c>
      <c r="U27" s="142">
        <f t="shared" si="2"/>
        <v>946676.02668741671</v>
      </c>
    </row>
    <row r="28" spans="2:21">
      <c r="B28" s="28" t="s">
        <v>76</v>
      </c>
      <c r="C28" s="28" t="s">
        <v>48</v>
      </c>
      <c r="D28" s="142">
        <f>+'St 1.1'!$R$20+'St 1.1'!$R$33+'St 1.1'!$R$46+'St 1.1'!$R$59+'St 1.1'!$R$73+'St 1.1'!$R$97+'St 1.1'!$R$110+'St 1.1'!$R$113+'St 1.1'!$R$114+'St 1.1'!$R$6</f>
        <v>1.9098611581114255E-11</v>
      </c>
      <c r="E28" s="142">
        <f>+'St 1.1'!$R$137+'St 1.1'!$R$150+'St 1.1'!$R$163+'St 1.1'!$R$176+'St 1.1'!$R$190+'St 1.1'!$R$214+'St 1.1'!$R$227+'St 1.1'!$R$230+'St 1.1'!$R$231+'St 1.1'!$R$123</f>
        <v>3272.4715259150926</v>
      </c>
      <c r="F28" s="142">
        <f>+'St 1.2'!$R$20+'St 1.2'!$R$33+'St 1.2'!$R$46+'St 1.2'!$R$59+'St 1.2'!$R$73+'St 1.2'!$R$97+'St 1.2'!$R$110+'St 1.2'!$R$113+'St 1.2'!$R$114+'St 1.2'!$R$6</f>
        <v>-31915.581222106328</v>
      </c>
      <c r="G28" s="142">
        <f>+'St 1.2'!$R$137+'St 1.2'!$R$150+'St 1.2'!$R$163+'St 1.2'!$R$176+'St 1.2'!$R$190+'St 1.2'!$R$214+'St 1.2'!$R$227+'St 1.2'!$R$230+'St 1.2'!$R$231+'St 1.2'!$R$123</f>
        <v>79175.590683413888</v>
      </c>
      <c r="H28" s="142">
        <f>+'St 1.3'!$R$20+'St 1.3'!$R$33+'St 1.3'!$R$46+'St 1.3'!$R$59+'St 1.3'!$R$73+'St 1.3'!$R$97+'St 1.3'!$R$110+'St 1.3'!$R$113+'St 1.3'!$R$114+'St 1.3'!$R$6</f>
        <v>3661.1928619365226</v>
      </c>
      <c r="I28" s="142">
        <f>+'St 1.3'!$R$137+'St 1.3'!$R$150+'St 1.3'!$R$163+'St 1.3'!$R$176+'St 1.3'!$R$190+'St 1.3'!$R$214+'St 1.3'!$R$227+'St 1.3'!$R$230+'St 1.3'!$R$231+'St 1.3'!$R$123</f>
        <v>4947.574057959996</v>
      </c>
      <c r="J28" s="142">
        <f>+'St 3'!$R$20+'St 3'!$R$33+'St 3'!$R$46+'St 3'!$R$59+'St 3'!$R$73+'St 3'!$R$97+'St 3'!$R$110+'St 3'!$R$113+'St 3'!$R$114+'St 3'!$R$6</f>
        <v>3905.0973999999983</v>
      </c>
      <c r="K28" s="142">
        <f>+'St 3'!$R$137+'St 3'!$R$150+'St 3'!$R$163+'St 3'!$R$176+'St 3'!$R$190+'St 3'!$R$214+'St 3'!$R$227+'St 3'!$R$230+'St 3'!$R$231+'St 3'!$R$123</f>
        <v>-7028.3899999999931</v>
      </c>
      <c r="L28" s="142">
        <f>+'St 2.1'!$R$20+'St 2.1'!$R$33+'St 2.1'!$R$46+'St 2.1'!$R$59+'St 2.1'!$R$73+'St 2.1'!$R$97+'St 2.1'!$R$110+'St 2.1'!$R$113+'St 2.1'!$R$114+'St 2.1'!$R$6</f>
        <v>-3247.9054195740005</v>
      </c>
      <c r="M28" s="142">
        <f>+'St 2.1'!$R$137+'St 2.1'!$R$150+'St 2.1'!$R$163+'St 2.1'!$R$176+'St 2.1'!$R$190+'St 2.1'!$R$214+'St 2.1'!$R$227+'St 2.1'!$R$230+'St 2.1'!$R$231+'St 2.1'!$R$123</f>
        <v>-92.382670900000008</v>
      </c>
      <c r="N28" s="142">
        <f>+'St 2.2'!$R$20+'St 2.2'!$R$33+'St 2.2'!$R$46+'St 2.2'!$R$59+'St 2.2'!$R$73+'St 2.2'!$R$97+'St 2.2'!$R$110+'St 2.2'!$R$113+'St 2.2'!$R$114+'St 2.2'!$R$6</f>
        <v>255448.79662972997</v>
      </c>
      <c r="O28" s="142">
        <f>+'St 2.2'!$R$137+'St 2.2'!$R$150+'St 2.2'!$R$163+'St 2.2'!$R$176+'St 2.2'!$R$190+'St 2.2'!$R$214+'St 2.2'!$R$227+'St 2.2'!$R$230+'St 2.2'!$R$231+'St 2.2'!$R$123</f>
        <v>372069.99098598846</v>
      </c>
      <c r="P28" s="142">
        <f>+'St 4'!$R$20+'St 4'!$R$33+'St 4'!$R$46+'St 4'!$R$59+'St 4'!$R$73+'St 4'!$R$97+'St 4'!$R$110+'St 4'!$R$113+'St 4'!$R$114+'St 4'!$R$6</f>
        <v>0</v>
      </c>
      <c r="Q28" s="142">
        <f>+'St 4'!$R$137+'St 4'!$R$150+'St 4'!$R$163+'St 4'!$R$176+'St 4'!$R$190+'St 4'!$R$214+'St 4'!$R$227+'St 4'!$R$230+'St 4'!$R$231+'St 4'!$R$123</f>
        <v>0</v>
      </c>
      <c r="R28" s="142">
        <f>+'St 5'!$R$20+'St 5'!$R$33+'St 5'!$R$46+'St 5'!$R$59+'St 5'!$R$73+'St 5'!$R$97+'St 5'!$R$110+'St 5'!$R$113+'St 5'!$R$114+'St 5'!$R$6</f>
        <v>0</v>
      </c>
      <c r="S28" s="142">
        <f>+'St 5'!$R$137+'St 5'!$R$150+'St 5'!$R$163+'St 5'!$R$176+'St 5'!$R$190+'St 5'!$R$214+'St 5'!$R$227+'St 5'!$R$230+'St 5'!$R$231+'St 5'!$R$123</f>
        <v>0</v>
      </c>
      <c r="T28" s="142">
        <f t="shared" si="2"/>
        <v>227851.60024998619</v>
      </c>
      <c r="U28" s="142">
        <f t="shared" si="2"/>
        <v>452344.85458237748</v>
      </c>
    </row>
    <row r="29" spans="2:21">
      <c r="B29" s="28" t="s">
        <v>77</v>
      </c>
      <c r="C29" s="28" t="s">
        <v>325</v>
      </c>
      <c r="D29" s="142">
        <f>+'St 1.1'!$R$21+'St 1.1'!$R$34+'St 1.1'!$R$47+'St 1.1'!$R$60+'St 1.1'!$R$74+'St 1.1'!$R$98+'St 1.1'!$R$111</f>
        <v>217946.01710738795</v>
      </c>
      <c r="E29" s="142">
        <f>+'St 1.1'!$R$138+'St 1.1'!$R$151+'St 1.1'!$R$164+'St 1.1'!$R$177+'St 1.1'!$R$191+'St 1.1'!$R$215+'St 1.1'!$R$228</f>
        <v>-871.99999999999977</v>
      </c>
      <c r="F29" s="142">
        <f>+'St 1.2'!$R$21+'St 1.2'!$R$34+'St 1.2'!$R$47+'St 1.2'!$R$60+'St 1.2'!$R$74+'St 1.2'!$R$98+'St 1.2'!$R$111</f>
        <v>647738.09897280671</v>
      </c>
      <c r="G29" s="142">
        <f>+'St 1.2'!$R$138+'St 1.2'!$R$151+'St 1.2'!$R$164+'St 1.2'!$R$177+'St 1.2'!$R$191+'St 1.2'!$R$215+'St 1.2'!$R$228</f>
        <v>238088.57389649554</v>
      </c>
      <c r="H29" s="142">
        <f>+'St 1.3'!$R$21+'St 1.3'!$R$34+'St 1.3'!$R$47+'St 1.3'!$R$60+'St 1.3'!$R$74+'St 1.3'!$R$98+'St 1.3'!$R$111</f>
        <v>16883.209091020042</v>
      </c>
      <c r="I29" s="142">
        <f>+'St 1.3'!$R$138+'St 1.3'!$R$151+'St 1.3'!$R$164+'St 1.3'!$R$177+'St 1.3'!$R$191+'St 1.3'!$R$215+'St 1.3'!$R$228</f>
        <v>-68990.59294343584</v>
      </c>
      <c r="J29" s="142">
        <f>+'St 3'!$R$21+'St 3'!$R$34+'St 3'!$R$47+'St 3'!$R$60+'St 3'!$R$74+'St 3'!$R$98+'St 3'!$R$111</f>
        <v>142186.6890543568</v>
      </c>
      <c r="K29" s="142">
        <f>+'St 3'!$R$138+'St 3'!$R$151+'St 3'!$R$164+'St 3'!$R$177+'St 3'!$R$191+'St 3'!$R$215+'St 3'!$R$228</f>
        <v>-99.619799999999955</v>
      </c>
      <c r="L29" s="142">
        <f>+'St 2.1'!$R$21+'St 2.1'!$R$34+'St 2.1'!$R$47+'St 2.1'!$R$60+'St 2.1'!$R$74+'St 2.1'!$R$98+'St 2.1'!$R$111</f>
        <v>16.026586494250449</v>
      </c>
      <c r="M29" s="142">
        <f>+'St 2.1'!$R$138+'St 2.1'!$R$151+'St 2.1'!$R$164+'St 2.1'!$R$177+'St 2.1'!$R$191+'St 2.1'!$R$215+'St 2.1'!$R$228</f>
        <v>0.54166149999999824</v>
      </c>
      <c r="N29" s="142">
        <f>+'St 2.2'!$R$21+'St 2.2'!$R$34+'St 2.2'!$R$47+'St 2.2'!$R$60+'St 2.2'!$R$74+'St 2.2'!$R$98+'St 2.2'!$R$111</f>
        <v>-25335.737390842354</v>
      </c>
      <c r="O29" s="142">
        <f>+'St 2.2'!$R$138+'St 2.2'!$R$151+'St 2.2'!$R$164+'St 2.2'!$R$177+'St 2.2'!$R$191+'St 2.2'!$R$215+'St 2.2'!$R$228</f>
        <v>9179</v>
      </c>
      <c r="P29" s="142">
        <f>+'St 4'!$R$21+'St 4'!$R$34+'St 4'!$R$47+'St 4'!$R$60+'St 4'!$R$74+'St 4'!$R$98+'St 4'!$R$111</f>
        <v>0</v>
      </c>
      <c r="Q29" s="142">
        <f>+'St 4'!$R$138+'St 4'!$R$151+'St 4'!$R$164+'St 4'!$R$177+'St 4'!$R$191+'St 4'!$R$215+'St 4'!$R$228</f>
        <v>0</v>
      </c>
      <c r="R29" s="142">
        <f>+'St 5'!$R$21+'St 5'!$R$34+'St 5'!$R$47+'St 5'!$R$60+'St 5'!$R$74+'St 5'!$R$98+'St 5'!$R$111</f>
        <v>0</v>
      </c>
      <c r="S29" s="142">
        <f>+'St 5'!$R$138+'St 5'!$R$151+'St 5'!$R$164+'St 5'!$R$177+'St 5'!$R$191+'St 5'!$R$215+'St 5'!$R$228</f>
        <v>0</v>
      </c>
      <c r="T29" s="142">
        <f t="shared" si="2"/>
        <v>999434.30342122342</v>
      </c>
      <c r="U29" s="142">
        <f t="shared" si="2"/>
        <v>177305.9028145597</v>
      </c>
    </row>
    <row r="30" spans="2:21">
      <c r="B30" s="28" t="s">
        <v>81</v>
      </c>
      <c r="C30" s="28" t="s">
        <v>101</v>
      </c>
      <c r="D30" s="142">
        <f>+'St 1.1'!$R$22+'St 1.1'!$R$35+'St 1.1'!$R$48+'St 1.1'!$R$61+'St 1.1'!$R$75+'St 1.1'!$R$99+'St 1.1'!$R$112</f>
        <v>140.99999999999983</v>
      </c>
      <c r="E30" s="142">
        <f>+'St 1.1'!$R$139+'St 1.1'!$R$152+'St 1.1'!$R$165+'St 1.1'!$R$178+'St 1.1'!$R$192+'St 1.1'!$R$216+'St 1.1'!$R$229</f>
        <v>116214.52847408487</v>
      </c>
      <c r="F30" s="142">
        <f>+'St 1.2'!$R$22+'St 1.2'!$R$35+'St 1.2'!$R$48+'St 1.2'!$R$61+'St 1.2'!$R$75+'St 1.2'!$R$99+'St 1.2'!$R$112</f>
        <v>141427.11817867597</v>
      </c>
      <c r="G30" s="142">
        <f>+'St 1.2'!$R$139+'St 1.2'!$R$152+'St 1.2'!$R$165+'St 1.2'!$R$178+'St 1.2'!$R$192+'St 1.2'!$R$216+'St 1.2'!$R$229</f>
        <v>271122.65539307962</v>
      </c>
      <c r="H30" s="142">
        <f>+'St 1.3'!$R$22+'St 1.3'!$R$35+'St 1.3'!$R$48+'St 1.3'!$R$61+'St 1.3'!$R$75+'St 1.3'!$R$99+'St 1.3'!$R$112</f>
        <v>63852.810504391513</v>
      </c>
      <c r="I30" s="142">
        <f>+'St 1.3'!$R$139+'St 1.3'!$R$152+'St 1.3'!$R$165+'St 1.3'!$R$178+'St 1.3'!$R$192+'St 1.3'!$R$216+'St 1.3'!$R$229</f>
        <v>243306.17288853566</v>
      </c>
      <c r="J30" s="142">
        <f>+'St 3'!$R$22+'St 3'!$R$35+'St 3'!$R$48+'St 3'!$R$61+'St 3'!$R$75+'St 3'!$R$99+'St 3'!$R$112</f>
        <v>210787.40946714868</v>
      </c>
      <c r="K30" s="142">
        <f>+'St 3'!$R$139+'St 3'!$R$152+'St 3'!$R$165+'St 3'!$R$178+'St 3'!$R$192+'St 3'!$R$216+'St 3'!$R$229</f>
        <v>76310.50470000002</v>
      </c>
      <c r="L30" s="142">
        <f>+'St 2.1'!$R$22+'St 2.1'!$R$35+'St 2.1'!$R$48+'St 2.1'!$R$61+'St 2.1'!$R$75+'St 2.1'!$R$99+'St 2.1'!$R$112</f>
        <v>17783.199237255354</v>
      </c>
      <c r="M30" s="142">
        <f>+'St 2.1'!$R$139+'St 2.1'!$R$152+'St 2.1'!$R$165+'St 2.1'!$R$178+'St 2.1'!$R$192+'St 2.1'!$R$216+'St 2.1'!$R$229</f>
        <v>0</v>
      </c>
      <c r="N30" s="142">
        <f>+'St 2.2'!$R$22+'St 2.2'!$R$35+'St 2.2'!$R$48+'St 2.2'!$R$61+'St 2.2'!$R$75+'St 2.2'!$R$99+'St 2.2'!$R$112</f>
        <v>-230341.43475318755</v>
      </c>
      <c r="O30" s="142">
        <f>+'St 2.2'!$R$139+'St 2.2'!$R$152+'St 2.2'!$R$165+'St 2.2'!$R$178+'St 2.2'!$R$192+'St 2.2'!$R$216+'St 2.2'!$R$229</f>
        <v>102778.29108841359</v>
      </c>
      <c r="P30" s="142">
        <f>+'St 4'!$R$22+'St 4'!$R$35+'St 4'!$R$48+'St 4'!$R$61+'St 4'!$R$75+'St 4'!$R$99+'St 4'!$R$112</f>
        <v>223.27293339993858</v>
      </c>
      <c r="Q30" s="142">
        <f>+'St 4'!$R$139+'St 4'!$R$152+'St 4'!$R$165+'St 4'!$R$178+'St 4'!$R$192+'St 4'!$R$216+'St 4'!$R$229</f>
        <v>0</v>
      </c>
      <c r="R30" s="142">
        <f>+'St 5'!$R$22+'St 5'!$R$35+'St 5'!$R$48+'St 5'!$R$61+'St 5'!$R$75+'St 5'!$R$99+'St 5'!$R$112</f>
        <v>0</v>
      </c>
      <c r="S30" s="142">
        <f>+'St 5'!$R$139+'St 5'!$R$152+'St 5'!$R$165+'St 5'!$R$178+'St 5'!$R$192+'St 5'!$R$216+'St 5'!$R$229</f>
        <v>0</v>
      </c>
      <c r="T30" s="142">
        <f t="shared" si="2"/>
        <v>203873.37556768392</v>
      </c>
      <c r="U30" s="142">
        <f t="shared" si="2"/>
        <v>809732.15254411381</v>
      </c>
    </row>
    <row r="31" spans="2:21">
      <c r="B31" s="28" t="s">
        <v>82</v>
      </c>
      <c r="C31" s="28" t="s">
        <v>78</v>
      </c>
      <c r="D31" s="147">
        <f t="shared" ref="D31:S31" si="3">+D22+D23+D24+D25+D26+D27+D28+D29+D30</f>
        <v>284669.99999999983</v>
      </c>
      <c r="E31" s="147">
        <f t="shared" si="3"/>
        <v>279967.99999999994</v>
      </c>
      <c r="F31" s="147">
        <f t="shared" si="3"/>
        <v>1148703.0544932294</v>
      </c>
      <c r="G31" s="147">
        <f t="shared" si="3"/>
        <v>1208953.8964825561</v>
      </c>
      <c r="H31" s="147">
        <f t="shared" si="3"/>
        <v>730824.37959307001</v>
      </c>
      <c r="I31" s="147">
        <f t="shared" si="3"/>
        <v>779149.7299622111</v>
      </c>
      <c r="J31" s="147">
        <f t="shared" si="3"/>
        <v>1176629.2446400421</v>
      </c>
      <c r="K31" s="147">
        <f t="shared" si="3"/>
        <v>121216.43317490027</v>
      </c>
      <c r="L31" s="147">
        <f t="shared" si="3"/>
        <v>25927.98269552907</v>
      </c>
      <c r="M31" s="147">
        <f t="shared" si="3"/>
        <v>-15563.612966853829</v>
      </c>
      <c r="N31" s="147">
        <f t="shared" si="3"/>
        <v>1596780.0043565559</v>
      </c>
      <c r="O31" s="147">
        <f t="shared" si="3"/>
        <v>1244024.1358903432</v>
      </c>
      <c r="P31" s="147">
        <f t="shared" si="3"/>
        <v>360038.30645105714</v>
      </c>
      <c r="Q31" s="147">
        <f t="shared" si="3"/>
        <v>1569264.7213130663</v>
      </c>
      <c r="R31" s="147">
        <f t="shared" si="3"/>
        <v>176534.40272813867</v>
      </c>
      <c r="S31" s="147">
        <f t="shared" si="3"/>
        <v>327042.83908328402</v>
      </c>
      <c r="T31" s="147">
        <f>+SUM(T22:T30)</f>
        <v>5500107.374957623</v>
      </c>
      <c r="U31" s="147">
        <f>+SUM(U22:U30)</f>
        <v>5514056.142939507</v>
      </c>
    </row>
    <row r="34" spans="3:3">
      <c r="C34"/>
    </row>
  </sheetData>
  <mergeCells count="20"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A465C348-6210-4B21-B2A7-104E9B15EBEA}"/>
  </hyperlinks>
  <pageMargins left="0.7" right="0.7" top="0.75" bottom="0.75" header="0.3" footer="0.3"/>
  <pageSetup scale="33" orientation="landscape" horizontalDpi="4294967295" verticalDpi="4294967295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U34"/>
  <sheetViews>
    <sheetView zoomScale="60" zoomScaleNormal="60" workbookViewId="0"/>
  </sheetViews>
  <sheetFormatPr defaultColWidth="9.1796875" defaultRowHeight="14.5"/>
  <cols>
    <col min="1" max="1" width="6.36328125" style="12" customWidth="1"/>
    <col min="2" max="2" width="6.1796875" style="12" customWidth="1"/>
    <col min="3" max="3" width="37.1796875" style="12" bestFit="1" customWidth="1"/>
    <col min="4" max="5" width="16.54296875" style="12" bestFit="1" customWidth="1"/>
    <col min="6" max="7" width="18.54296875" style="12" bestFit="1" customWidth="1"/>
    <col min="8" max="8" width="16.54296875" style="12" bestFit="1" customWidth="1"/>
    <col min="9" max="10" width="18.54296875" style="12" bestFit="1" customWidth="1"/>
    <col min="11" max="13" width="16.54296875" style="12" bestFit="1" customWidth="1"/>
    <col min="14" max="15" width="18.54296875" style="12" bestFit="1" customWidth="1"/>
    <col min="16" max="16" width="16.54296875" style="12" bestFit="1" customWidth="1"/>
    <col min="17" max="17" width="18.5429687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205" t="s">
        <v>315</v>
      </c>
    </row>
    <row r="2" spans="1:21">
      <c r="B2" s="345" t="s">
        <v>235</v>
      </c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</row>
    <row r="3" spans="1:21" ht="16.5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27" t="s">
        <v>318</v>
      </c>
    </row>
    <row r="4" spans="1:21" ht="48.75" customHeight="1">
      <c r="B4" s="200"/>
      <c r="C4" s="257" t="s">
        <v>74</v>
      </c>
      <c r="D4" s="346" t="s">
        <v>41</v>
      </c>
      <c r="E4" s="346"/>
      <c r="F4" s="346" t="s">
        <v>42</v>
      </c>
      <c r="G4" s="346"/>
      <c r="H4" s="346" t="s">
        <v>43</v>
      </c>
      <c r="I4" s="346"/>
      <c r="J4" s="346" t="s">
        <v>44</v>
      </c>
      <c r="K4" s="346"/>
      <c r="L4" s="346" t="s">
        <v>317</v>
      </c>
      <c r="M4" s="346"/>
      <c r="N4" s="346" t="s">
        <v>108</v>
      </c>
      <c r="O4" s="346"/>
      <c r="P4" s="346" t="s">
        <v>325</v>
      </c>
      <c r="Q4" s="346"/>
      <c r="R4" s="346" t="s">
        <v>101</v>
      </c>
      <c r="S4" s="346"/>
      <c r="T4" s="346" t="s">
        <v>78</v>
      </c>
      <c r="U4" s="346"/>
    </row>
    <row r="5" spans="1:21">
      <c r="B5" s="200"/>
      <c r="C5" s="257"/>
      <c r="D5" s="201" t="s">
        <v>79</v>
      </c>
      <c r="E5" s="201" t="s">
        <v>80</v>
      </c>
      <c r="F5" s="201" t="s">
        <v>79</v>
      </c>
      <c r="G5" s="201" t="s">
        <v>80</v>
      </c>
      <c r="H5" s="201" t="s">
        <v>79</v>
      </c>
      <c r="I5" s="201" t="s">
        <v>80</v>
      </c>
      <c r="J5" s="201" t="s">
        <v>79</v>
      </c>
      <c r="K5" s="201" t="s">
        <v>80</v>
      </c>
      <c r="L5" s="201" t="s">
        <v>79</v>
      </c>
      <c r="M5" s="201" t="s">
        <v>80</v>
      </c>
      <c r="N5" s="201" t="s">
        <v>79</v>
      </c>
      <c r="O5" s="201" t="s">
        <v>80</v>
      </c>
      <c r="P5" s="201" t="s">
        <v>79</v>
      </c>
      <c r="Q5" s="201" t="s">
        <v>80</v>
      </c>
      <c r="R5" s="201" t="s">
        <v>79</v>
      </c>
      <c r="S5" s="201" t="s">
        <v>80</v>
      </c>
      <c r="T5" s="201" t="s">
        <v>79</v>
      </c>
      <c r="U5" s="201" t="s">
        <v>80</v>
      </c>
    </row>
    <row r="6" spans="1:21">
      <c r="B6" s="28" t="s">
        <v>56</v>
      </c>
      <c r="C6" s="28" t="s">
        <v>41</v>
      </c>
      <c r="D6" s="142">
        <f>+'St 1.1'!$I$12+'St 1.1'!$I$25+'St 1.1'!$I$38+'St 1.1'!$I$51+'St 1.1'!$I$65+'St 1.1'!$I$89+'St 1.1'!$I$102</f>
        <v>12</v>
      </c>
      <c r="E6" s="142">
        <f>+'St 1.1'!$I$129+'St 1.1'!$I$142+'St 1.1'!$I$155+'St 1.1'!$I$168+'St 1.1'!$I$182+'St 1.1'!$I$206+'St 1.1'!$I$219</f>
        <v>462</v>
      </c>
      <c r="F6" s="142">
        <f>+'St 1.2'!$I$12+'St 1.2'!$I$25+'St 1.2'!$I$38+'St 1.2'!$I$51+'St 1.2'!$I$65+'St 1.2'!$I$89+'St 1.2'!$I$102</f>
        <v>9112.7554372819977</v>
      </c>
      <c r="G6" s="142">
        <f>+'St 1.2'!$I$129+'St 1.2'!$I$142+'St 1.2'!$I$155+'St 1.2'!$I$168+'St 1.2'!$I$182+'St 1.2'!$I$206+'St 1.2'!$I$219</f>
        <v>730573.2782195477</v>
      </c>
      <c r="H6" s="142">
        <f>+'St 1.3'!$I$12+'St 1.3'!$I$25+'St 1.3'!$I$38+'St 1.3'!$I$51+'St 1.3'!$I$65+'St 1.3'!$I$89+'St 1.3'!$I$102</f>
        <v>4626.4117767851385</v>
      </c>
      <c r="I6" s="142">
        <f>+'St 1.3'!$I$129+'St 1.3'!$I$142+'St 1.3'!$I$155+'St 1.3'!$I$168+'St 1.3'!$I$182+'St 1.3'!$I$206+'St 1.3'!$I$219</f>
        <v>14983.512679690968</v>
      </c>
      <c r="J6" s="142">
        <f>+'St 3'!$I$12+'St 3'!$I$25+'St 3'!$I$38+'St 3'!$I$51+'St 3'!$I$65+'St 3'!$I$89+'St 3'!$I$102</f>
        <v>688651.41994254675</v>
      </c>
      <c r="K6" s="142">
        <f>+'St 3'!$I$129+'St 3'!$I$142+'St 3'!$I$155+'St 3'!$I$168+'St 3'!$I$182+'St 3'!$I$206+'St 3'!$I$219</f>
        <v>5048.08</v>
      </c>
      <c r="L6" s="142">
        <f>+'St 2.1'!$I$12+'St 2.1'!$I$25+'St 2.1'!$I$38+'St 2.1'!$I$51+'St 2.1'!$I$65+'St 2.1'!$I$89+'St 2.1'!$I$102</f>
        <v>0</v>
      </c>
      <c r="M6" s="142">
        <f>+'St 2.1'!$I$129+'St 2.1'!$I$142+'St 2.1'!$I$155+'St 2.1'!$I$168+'St 2.1'!$I$182+'St 2.1'!$I$206+'St 2.1'!$I$219</f>
        <v>2.4673254930000001</v>
      </c>
      <c r="N6" s="142">
        <f>+'St 2.2'!$I$12+'St 2.2'!$I$25+'St 2.2'!$I$38+'St 2.2'!$I$51+'St 2.2'!$I$65+'St 2.2'!$I$89+'St 2.2'!$I$102</f>
        <v>1800</v>
      </c>
      <c r="O6" s="142">
        <f>+'St 2.2'!$I$129+'St 2.2'!$I$142+'St 2.2'!$I$155+'St 2.2'!$I$168+'St 2.2'!$I$182+'St 2.2'!$I$206+'St 2.2'!$I$219</f>
        <v>10808.633180066357</v>
      </c>
      <c r="P6" s="142">
        <f>+'St 4'!$I$12+'St 4'!$I$25+'St 4'!$I$38+'St 4'!$I$51+'St 4'!$I$65+'St 4'!$I$89+'St 4'!$I$102</f>
        <v>278</v>
      </c>
      <c r="Q6" s="142">
        <f>+'St 4'!$I$129+'St 4'!$I$142+'St 4'!$I$155+'St 4'!$I$168+'St 4'!$I$182+'St 4'!$I$206+'St 4'!$I$219</f>
        <v>1240642.8172500001</v>
      </c>
      <c r="R6" s="142">
        <f>+'St 5'!$I$12+'St 5'!$I$25+'St 5'!$I$38+'St 5'!$I$51+'St 5'!$I$65+'St 5'!$I$89+'St 5'!$I$102</f>
        <v>2244980.66</v>
      </c>
      <c r="S6" s="142">
        <f>+'St 5'!$I$129+'St 5'!$I$142+'St 5'!$I$155+'St 5'!$I$168+'St 5'!$I$182+'St 5'!$I$206+'St 5'!$I$219</f>
        <v>1574.5264552184401</v>
      </c>
      <c r="T6" s="142">
        <f>+D6+F6+H6+J6+L6+N6+P6+R6</f>
        <v>2949461.247156614</v>
      </c>
      <c r="U6" s="142">
        <f>+E6+G6+I6+K6+M6+O6+Q6+S6</f>
        <v>2004095.3151100166</v>
      </c>
    </row>
    <row r="7" spans="1:21">
      <c r="B7" s="28" t="s">
        <v>59</v>
      </c>
      <c r="C7" s="28" t="s">
        <v>42</v>
      </c>
      <c r="D7" s="142">
        <f>+'St 1.1'!$I$13+'St 1.1'!$I$26+'St 1.1'!$I$39+'St 1.1'!$I$52+'St 1.1'!$I$66+'St 1.1'!$I$90+'St 1.1'!$I$103</f>
        <v>1095962.2429195477</v>
      </c>
      <c r="E7" s="142">
        <f>+'St 1.1'!$I$130+'St 1.1'!$I$143+'St 1.1'!$I$156+'St 1.1'!$I$169+'St 1.1'!$I$183+'St 1.1'!$I$207+'St 1.1'!$I$220</f>
        <v>21810</v>
      </c>
      <c r="F7" s="142">
        <f>+'St 1.2'!$I$13+'St 1.2'!$I$26+'St 1.2'!$I$39+'St 1.2'!$I$52+'St 1.2'!$I$66+'St 1.2'!$I$90+'St 1.2'!$I$103</f>
        <v>968598.28763412032</v>
      </c>
      <c r="G7" s="142">
        <f>+'St 1.2'!$I$130+'St 1.2'!$I$143+'St 1.2'!$I$156+'St 1.2'!$I$169+'St 1.2'!$I$183+'St 1.2'!$I$207+'St 1.2'!$I$220</f>
        <v>864658.32963161217</v>
      </c>
      <c r="H7" s="142">
        <f>+'St 1.3'!$I$13+'St 1.3'!$I$26+'St 1.3'!$I$39+'St 1.3'!$I$52+'St 1.3'!$I$66+'St 1.3'!$I$90+'St 1.3'!$I$103</f>
        <v>712419.0742444857</v>
      </c>
      <c r="I7" s="142">
        <f>+'St 1.3'!$I$130+'St 1.3'!$I$143+'St 1.3'!$I$156+'St 1.3'!$I$169+'St 1.3'!$I$183+'St 1.3'!$I$207+'St 1.3'!$I$220</f>
        <v>1367510.1838446313</v>
      </c>
      <c r="J7" s="142">
        <f>+'St 3'!$I$13+'St 3'!$I$26+'St 3'!$I$39+'St 3'!$I$52+'St 3'!$I$66+'St 3'!$I$90+'St 3'!$I$103</f>
        <v>3349067.8672597767</v>
      </c>
      <c r="K7" s="142">
        <f>+'St 3'!$I$130+'St 3'!$I$143+'St 3'!$I$156+'St 3'!$I$169+'St 3'!$I$183+'St 3'!$I$207+'St 3'!$I$220</f>
        <v>1331687.6580029174</v>
      </c>
      <c r="L7" s="142">
        <f>+'St 2.1'!$I$13+'St 2.1'!$I$26+'St 2.1'!$I$39+'St 2.1'!$I$52+'St 2.1'!$I$66+'St 2.1'!$I$90+'St 2.1'!$I$103</f>
        <v>377777.27929754468</v>
      </c>
      <c r="M7" s="142">
        <f>+'St 2.1'!$I$130+'St 2.1'!$I$143+'St 2.1'!$I$156+'St 2.1'!$I$169+'St 2.1'!$I$183+'St 2.1'!$I$207+'St 2.1'!$I$220</f>
        <v>198166.23750139863</v>
      </c>
      <c r="N7" s="142">
        <f>+'St 2.2'!$I$13+'St 2.2'!$I$26+'St 2.2'!$I$39+'St 2.2'!$I$52+'St 2.2'!$I$66+'St 2.2'!$I$90+'St 2.2'!$I$103</f>
        <v>3071403.1827272661</v>
      </c>
      <c r="O7" s="142">
        <f>+'St 2.2'!$I$130+'St 2.2'!$I$143+'St 2.2'!$I$156+'St 2.2'!$I$169+'St 2.2'!$I$183+'St 2.2'!$I$207+'St 2.2'!$I$220</f>
        <v>1340918.3304013144</v>
      </c>
      <c r="P7" s="142">
        <f>+'St 4'!$I$13+'St 4'!$I$26+'St 4'!$I$39+'St 4'!$I$52+'St 4'!$I$66+'St 4'!$I$90+'St 4'!$I$103</f>
        <v>4377977.9909670828</v>
      </c>
      <c r="Q7" s="142">
        <f>+'St 4'!$I$130+'St 4'!$I$143+'St 4'!$I$156+'St 4'!$I$169+'St 4'!$I$183+'St 4'!$I$207+'St 4'!$I$220</f>
        <v>7542866.1968689738</v>
      </c>
      <c r="R7" s="142">
        <f>+'St 5'!$I$13+'St 5'!$I$26+'St 5'!$I$39+'St 5'!$I$52+'St 5'!$I$66+'St 5'!$I$90+'St 5'!$I$103</f>
        <v>226015.73598884611</v>
      </c>
      <c r="S7" s="142">
        <f>+'St 5'!$I$130+'St 5'!$I$143+'St 5'!$I$156+'St 5'!$I$169+'St 5'!$I$183+'St 5'!$I$207+'St 5'!$I$220</f>
        <v>905927.93436313025</v>
      </c>
      <c r="T7" s="142">
        <f t="shared" ref="T7:U14" si="0">+D7+F7+H7+J7+L7+N7+P7+R7</f>
        <v>14179221.661038673</v>
      </c>
      <c r="U7" s="142">
        <f t="shared" si="0"/>
        <v>13573544.870613977</v>
      </c>
    </row>
    <row r="8" spans="1:21">
      <c r="B8" s="28" t="s">
        <v>60</v>
      </c>
      <c r="C8" s="28" t="s">
        <v>43</v>
      </c>
      <c r="D8" s="142">
        <f>+'St 1.1'!$I$14+'St 1.1'!$I$27+'St 1.1'!$I$40+'St 1.1'!$I$53+'St 1.1'!$I$67+'St 1.1'!$I$91+'St 1.1'!$I$104+'St 1.1'!$I$76+'St 1.1'!$I$79</f>
        <v>47001.830551211344</v>
      </c>
      <c r="E8" s="142">
        <f>+'St 1.1'!$I$131+'St 1.1'!$I$144+'St 1.1'!$I$157+'St 1.1'!$I$170+'St 1.1'!$I$184+'St 1.1'!$I$208+'St 1.1'!$I$221+'St 1.1'!$I$193+'St 1.1'!$I$196</f>
        <v>5511</v>
      </c>
      <c r="F8" s="142">
        <f>+'St 1.2'!$I$14+'St 1.2'!$I$27+'St 1.2'!$I$40+'St 1.2'!$I$53+'St 1.2'!$I$67+'St 1.2'!$I$91+'St 1.2'!$I$104+'St 1.2'!$I$76+'St 1.2'!$I$79</f>
        <v>1702874.7860748172</v>
      </c>
      <c r="G8" s="142">
        <f>+'St 1.2'!$I$131+'St 1.2'!$I$144+'St 1.2'!$I$157+'St 1.2'!$I$170+'St 1.2'!$I$184+'St 1.2'!$I$208+'St 1.2'!$I$221+'St 1.2'!$I$193+'St 1.2'!$I$196</f>
        <v>951402.88986993965</v>
      </c>
      <c r="H8" s="142">
        <f>+'St 1.3'!$I$14+'St 1.3'!$I$27+'St 1.3'!$I$40+'St 1.3'!$I$53+'St 1.3'!$I$67+'St 1.3'!$I$91+'St 1.3'!$I$104+'St 1.3'!$I$76+'St 1.3'!$I$79</f>
        <v>7166503.2235811148</v>
      </c>
      <c r="I8" s="142">
        <f>+'St 1.3'!$I$131+'St 1.3'!$I$144+'St 1.3'!$I$157+'St 1.3'!$I$170+'St 1.3'!$I$184+'St 1.3'!$I$208+'St 1.3'!$I$221+'St 1.3'!$I$193+'St 1.3'!$I$196</f>
        <v>3463389.1225726586</v>
      </c>
      <c r="J8" s="142">
        <f>+'St 3'!$I$14+'St 3'!$I$27+'St 3'!$I$40+'St 3'!$I$53+'St 3'!$I$67+'St 3'!$I$91+'St 3'!$I$104+'St 3'!$I$76+'St 3'!$I$79</f>
        <v>3608138.9165892685</v>
      </c>
      <c r="K8" s="142">
        <f>+'St 3'!$I$131+'St 3'!$I$144+'St 3'!$I$157+'St 3'!$I$170+'St 3'!$I$184+'St 3'!$I$208+'St 3'!$I$221+'St 3'!$I$193+'St 3'!$I$196</f>
        <v>92166.194716788799</v>
      </c>
      <c r="L8" s="142">
        <f>+'St 2.1'!$I$14+'St 2.1'!$I$27+'St 2.1'!$I$40+'St 2.1'!$I$53+'St 2.1'!$I$67+'St 2.1'!$I$91+'St 2.1'!$I$104+'St 2.1'!$I$76+'St 2.1'!$I$79</f>
        <v>44572.215699406945</v>
      </c>
      <c r="M8" s="142">
        <f>+'St 2.1'!$I$131+'St 2.1'!$I$144+'St 2.1'!$I$157+'St 2.1'!$I$170+'St 2.1'!$I$184+'St 2.1'!$I$208+'St 2.1'!$I$221+'St 2.1'!$I$193+'St 2.1'!$I$196</f>
        <v>1720.3230688577687</v>
      </c>
      <c r="N8" s="142">
        <f>+'St 2.2'!$I$14+'St 2.2'!$I$27+'St 2.2'!$I$40+'St 2.2'!$I$53+'St 2.2'!$I$67+'St 2.2'!$I$91+'St 2.2'!$I$104+'St 2.2'!$I$76+'St 2.2'!$I$79</f>
        <v>1727944.115189604</v>
      </c>
      <c r="O8" s="142">
        <f>+'St 2.2'!$I$131+'St 2.2'!$I$144+'St 2.2'!$I$157+'St 2.2'!$I$170+'St 2.2'!$I$184+'St 2.2'!$I$208+'St 2.2'!$I$221+'St 2.2'!$I$193+'St 2.2'!$I$196</f>
        <v>892191.51423957013</v>
      </c>
      <c r="P8" s="142">
        <f>+'St 4'!$I$14+'St 4'!$I$27+'St 4'!$I$40+'St 4'!$I$53+'St 4'!$I$67+'St 4'!$I$91+'St 4'!$I$104+'St 4'!$I$76+'St 4'!$I$79</f>
        <v>587358.23314835085</v>
      </c>
      <c r="Q8" s="142">
        <f>+'St 4'!$I$131+'St 4'!$I$144+'St 4'!$I$157+'St 4'!$I$170+'St 4'!$I$184+'St 4'!$I$208+'St 4'!$I$221+'St 4'!$I$193+'St 4'!$I$196</f>
        <v>6186943.3529308327</v>
      </c>
      <c r="R8" s="142">
        <f>+'St 5'!$I$14+'St 5'!$I$27+'St 5'!$I$40+'St 5'!$I$53+'St 5'!$I$67+'St 5'!$I$91+'St 5'!$I$104+'St 5'!$I$76+'St 5'!$I$79</f>
        <v>3235.6177280965521</v>
      </c>
      <c r="S8" s="142">
        <f>+'St 5'!$I$131+'St 5'!$I$144+'St 5'!$I$157+'St 5'!$I$170+'St 5'!$I$184+'St 5'!$I$208+'St 5'!$I$221+'St 5'!$I$193+'St 5'!$I$196</f>
        <v>163684.70763332196</v>
      </c>
      <c r="T8" s="142">
        <f t="shared" si="0"/>
        <v>14887628.938561872</v>
      </c>
      <c r="U8" s="142">
        <f t="shared" si="0"/>
        <v>11757009.105031969</v>
      </c>
    </row>
    <row r="9" spans="1:21">
      <c r="B9" s="28" t="s">
        <v>61</v>
      </c>
      <c r="C9" s="28" t="s">
        <v>44</v>
      </c>
      <c r="D9" s="142">
        <f>+'St 1.1'!$I$15+'St 1.1'!$I$28+'St 1.1'!$I$41+'St 1.1'!$I$54+'St 1.1'!$I$68+'St 1.1'!$I$92+'St 1.1'!$I$105</f>
        <v>5047</v>
      </c>
      <c r="E9" s="142">
        <f>+'St 1.1'!$I$132+'St 1.1'!$I$145+'St 1.1'!$I$158+'St 1.1'!$I$171+'St 1.1'!$I$185+'St 1.1'!$I$209+'St 1.1'!$I$222</f>
        <v>750753</v>
      </c>
      <c r="F9" s="142">
        <f>+'St 1.2'!$I$15+'St 1.2'!$I$28+'St 1.2'!$I$41+'St 1.2'!$I$54+'St 1.2'!$I$68+'St 1.2'!$I$92+'St 1.2'!$I$105</f>
        <v>1215308.9515850951</v>
      </c>
      <c r="G9" s="142">
        <f>+'St 1.2'!$I$132+'St 1.2'!$I$145+'St 1.2'!$I$158+'St 1.2'!$I$171+'St 1.2'!$I$185+'St 1.2'!$I$209+'St 1.2'!$I$222</f>
        <v>3630291.4375408534</v>
      </c>
      <c r="H9" s="142">
        <f>+'St 1.3'!$I$15+'St 1.3'!$I$28+'St 1.3'!$I$41+'St 1.3'!$I$54+'St 1.3'!$I$68+'St 1.3'!$I$92+'St 1.3'!$I$105</f>
        <v>145657.20977254189</v>
      </c>
      <c r="I9" s="142">
        <f>+'St 1.3'!$I$132+'St 1.3'!$I$145+'St 1.3'!$I$158+'St 1.3'!$I$171+'St 1.3'!$I$185+'St 1.3'!$I$209+'St 1.3'!$I$222</f>
        <v>2736909.5082887746</v>
      </c>
      <c r="J9" s="142">
        <f>+'St 3'!$I$15+'St 3'!$I$28+'St 3'!$I$41+'St 3'!$I$54+'St 3'!$I$68+'St 3'!$I$92+'St 3'!$I$105</f>
        <v>1121111.2950563389</v>
      </c>
      <c r="K9" s="142">
        <f>+'St 3'!$I$132+'St 3'!$I$145+'St 3'!$I$158+'St 3'!$I$171+'St 3'!$I$185+'St 3'!$I$209+'St 3'!$I$222</f>
        <v>1259385.5817563389</v>
      </c>
      <c r="L9" s="142">
        <f>+'St 2.1'!$I$15+'St 2.1'!$I$28+'St 2.1'!$I$41+'St 2.1'!$I$54+'St 2.1'!$I$68+'St 2.1'!$I$92+'St 2.1'!$I$105</f>
        <v>203074.83938313814</v>
      </c>
      <c r="M9" s="142">
        <f>+'St 2.1'!$I$132+'St 2.1'!$I$145+'St 2.1'!$I$158+'St 2.1'!$I$171+'St 2.1'!$I$185+'St 2.1'!$I$209+'St 2.1'!$I$222</f>
        <v>7711.1482291413849</v>
      </c>
      <c r="N9" s="142">
        <f>+'St 2.2'!$I$15+'St 2.2'!$I$28+'St 2.2'!$I$41+'St 2.2'!$I$54+'St 2.2'!$I$68+'St 2.2'!$I$92+'St 2.2'!$I$105</f>
        <v>1326.9985999999999</v>
      </c>
      <c r="O9" s="142">
        <f>+'St 2.2'!$I$132+'St 2.2'!$I$145+'St 2.2'!$I$158+'St 2.2'!$I$171+'St 2.2'!$I$185+'St 2.2'!$I$209+'St 2.2'!$I$222</f>
        <v>32726.046081103301</v>
      </c>
      <c r="P9" s="142">
        <f>+'St 4'!$I$15+'St 4'!$I$28+'St 4'!$I$41+'St 4'!$I$54+'St 4'!$I$68+'St 4'!$I$92+'St 4'!$I$105</f>
        <v>420.43560000000014</v>
      </c>
      <c r="Q9" s="142">
        <f>+'St 4'!$I$132+'St 4'!$I$145+'St 4'!$I$158+'St 4'!$I$171+'St 4'!$I$185+'St 4'!$I$209+'St 4'!$I$222</f>
        <v>1660468.5429345176</v>
      </c>
      <c r="R9" s="142">
        <f>+'St 5'!$I$15+'St 5'!$I$28+'St 5'!$I$41+'St 5'!$I$54+'St 5'!$I$68+'St 5'!$I$92+'St 5'!$I$105</f>
        <v>21882.649362715842</v>
      </c>
      <c r="S9" s="142">
        <f>+'St 5'!$I$132+'St 5'!$I$145+'St 5'!$I$158+'St 5'!$I$171+'St 5'!$I$185+'St 5'!$I$209+'St 5'!$I$222</f>
        <v>416379.58374255599</v>
      </c>
      <c r="T9" s="142">
        <f t="shared" si="0"/>
        <v>2713829.3793598302</v>
      </c>
      <c r="U9" s="142">
        <f t="shared" si="0"/>
        <v>10494624.848573284</v>
      </c>
    </row>
    <row r="10" spans="1:21">
      <c r="B10" s="28" t="s">
        <v>62</v>
      </c>
      <c r="C10" s="28" t="s">
        <v>317</v>
      </c>
      <c r="D10" s="142">
        <f>+'St 1.1'!$I$18+'St 1.1'!$I$31+'St 1.1'!$I$44+'St 1.1'!$I$57+'St 1.1'!$I$71+'St 1.1'!$I$95+'St 1.1'!$I$108</f>
        <v>2.4673254930000001</v>
      </c>
      <c r="E10" s="142">
        <f>+'St 1.1'!$I$135+'St 1.1'!$I$148+'St 1.1'!$I$161+'St 1.1'!$I$174+'St 1.1'!$I$188+'St 1.1'!$I$212+'St 1.1'!$I$225</f>
        <v>0</v>
      </c>
      <c r="F10" s="142">
        <f>+'St 1.2'!$I$18+'St 1.2'!$I$31+'St 1.2'!$I$44+'St 1.2'!$I$57+'St 1.2'!$I$71+'St 1.2'!$I$95+'St 1.2'!$I$108</f>
        <v>439920.59824376501</v>
      </c>
      <c r="G10" s="142">
        <f>+'St 1.2'!$I$135+'St 1.2'!$I$148+'St 1.2'!$I$161+'St 1.2'!$I$174+'St 1.2'!$I$188+'St 1.2'!$I$212+'St 1.2'!$I$225</f>
        <v>1099279.8261465123</v>
      </c>
      <c r="H10" s="142">
        <f>+'St 1.3'!$I$18+'St 1.3'!$I$31+'St 1.3'!$I$44+'St 1.3'!$I$57+'St 1.3'!$I$71+'St 1.3'!$I$95+'St 1.3'!$I$108</f>
        <v>15721.378913348175</v>
      </c>
      <c r="I10" s="142">
        <f>+'St 1.3'!$I$135+'St 1.3'!$I$148+'St 1.3'!$I$161+'St 1.3'!$I$174+'St 1.3'!$I$188+'St 1.3'!$I$212+'St 1.3'!$I$225</f>
        <v>857339.71199331083</v>
      </c>
      <c r="J10" s="142">
        <f>+'St 3'!$I$18+'St 3'!$I$31+'St 3'!$I$44+'St 3'!$I$57+'St 3'!$I$71+'St 3'!$I$95+'St 3'!$I$108</f>
        <v>358269.22082857206</v>
      </c>
      <c r="K10" s="142">
        <f>+'St 3'!$I$135+'St 3'!$I$148+'St 3'!$I$161+'St 3'!$I$174+'St 3'!$I$188+'St 3'!$I$212+'St 3'!$I$225</f>
        <v>586054.57784633257</v>
      </c>
      <c r="L10" s="142">
        <f>+'St 2.1'!$I$18+'St 2.1'!$I$31+'St 2.1'!$I$44+'St 2.1'!$I$57+'St 2.1'!$I$71+'St 2.1'!$I$95+'St 2.1'!$I$108</f>
        <v>402196.53642533248</v>
      </c>
      <c r="M10" s="142">
        <f>+'St 2.1'!$I$135+'St 2.1'!$I$148+'St 2.1'!$I$161+'St 2.1'!$I$174+'St 2.1'!$I$188+'St 2.1'!$I$212+'St 2.1'!$I$225</f>
        <v>367353.82501961471</v>
      </c>
      <c r="N10" s="142">
        <f>+'St 2.2'!$I$18+'St 2.2'!$I$31+'St 2.2'!$I$44+'St 2.2'!$I$57+'St 2.2'!$I$71+'St 2.2'!$I$95+'St 2.2'!$I$108</f>
        <v>370983.07717266877</v>
      </c>
      <c r="O10" s="142">
        <f>+'St 2.2'!$I$135+'St 2.2'!$I$148+'St 2.2'!$I$161+'St 2.2'!$I$174+'St 2.2'!$I$188+'St 2.2'!$I$212+'St 2.2'!$I$225</f>
        <v>255215.11149370283</v>
      </c>
      <c r="P10" s="142">
        <f>+'St 4'!$I$18+'St 4'!$I$31+'St 4'!$I$44+'St 4'!$I$57+'St 4'!$I$71+'St 4'!$I$95+'St 4'!$I$108</f>
        <v>6.9432077999999997</v>
      </c>
      <c r="Q10" s="142">
        <f>+'St 4'!$I$135+'St 4'!$I$148+'St 4'!$I$161+'St 4'!$I$174+'St 4'!$I$188+'St 4'!$I$212+'St 4'!$I$225</f>
        <v>549.82381330822693</v>
      </c>
      <c r="R10" s="142">
        <f>+'St 5'!$I$18+'St 5'!$I$31+'St 5'!$I$44+'St 5'!$I$57+'St 5'!$I$71+'St 5'!$I$95+'St 5'!$I$108</f>
        <v>0</v>
      </c>
      <c r="S10" s="142">
        <f>+'St 5'!$I$135+'St 5'!$I$148+'St 5'!$I$161+'St 5'!$I$174+'St 5'!$I$188+'St 5'!$I$212+'St 5'!$I$225</f>
        <v>0</v>
      </c>
      <c r="T10" s="142">
        <f t="shared" si="0"/>
        <v>1587100.2221169793</v>
      </c>
      <c r="U10" s="142">
        <f t="shared" si="0"/>
        <v>3165792.8763127816</v>
      </c>
    </row>
    <row r="11" spans="1:21">
      <c r="B11" s="28" t="s">
        <v>75</v>
      </c>
      <c r="C11" s="28" t="s">
        <v>108</v>
      </c>
      <c r="D11" s="142">
        <f>+'St 1.1'!$I$19+'St 1.1'!$I$32+'St 1.1'!$I$45+'St 1.1'!$I$58+'St 1.1'!$I$72+'St 1.1'!$I$96+'St 1.1'!$I$109</f>
        <v>808.63318006635723</v>
      </c>
      <c r="E11" s="142">
        <f>+'St 1.1'!$I$136+'St 1.1'!$I$149+'St 1.1'!$I$162+'St 1.1'!$I$175+'St 1.1'!$I$189+'St 1.1'!$I$213+'St 1.1'!$I$226</f>
        <v>1800</v>
      </c>
      <c r="F11" s="142">
        <f>+'St 1.2'!$I$19+'St 1.2'!$I$32+'St 1.2'!$I$45+'St 1.2'!$I$58+'St 1.2'!$I$72+'St 1.2'!$I$96+'St 1.2'!$I$109</f>
        <v>1340918.3304013142</v>
      </c>
      <c r="G11" s="142">
        <f>+'St 1.2'!$I$136+'St 1.2'!$I$149+'St 1.2'!$I$162+'St 1.2'!$I$175+'St 1.2'!$I$189+'St 1.2'!$I$213+'St 1.2'!$I$226</f>
        <v>3072970.6103111701</v>
      </c>
      <c r="H11" s="142">
        <f>+'St 1.3'!$I$19+'St 1.3'!$I$32+'St 1.3'!$I$45+'St 1.3'!$I$58+'St 1.3'!$I$72+'St 1.3'!$I$96+'St 1.3'!$I$109</f>
        <v>87221.779032989958</v>
      </c>
      <c r="I11" s="142">
        <f>+'St 1.3'!$I$136+'St 1.3'!$I$149+'St 1.3'!$I$162+'St 1.3'!$I$175+'St 1.3'!$I$189+'St 1.3'!$I$213+'St 1.3'!$I$226</f>
        <v>1727945.4270204026</v>
      </c>
      <c r="J11" s="142">
        <f>+'St 3'!$I$19+'St 3'!$I$32+'St 3'!$I$45+'St 3'!$I$58+'St 3'!$I$72+'St 3'!$I$96+'St 3'!$I$109</f>
        <v>32726.046081103301</v>
      </c>
      <c r="K11" s="142">
        <f>+'St 3'!$I$136+'St 3'!$I$149+'St 3'!$I$162+'St 3'!$I$175+'St 3'!$I$189+'St 3'!$I$213+'St 3'!$I$226</f>
        <v>1326.9985999999999</v>
      </c>
      <c r="L11" s="142">
        <f>+'St 2.1'!$I$19+'St 2.1'!$I$32+'St 2.1'!$I$45+'St 2.1'!$I$58+'St 2.1'!$I$72+'St 2.1'!$I$96+'St 2.1'!$I$109</f>
        <v>255215.11149370283</v>
      </c>
      <c r="M11" s="142">
        <f>+'St 2.1'!$I$136+'St 2.1'!$I$149+'St 2.1'!$I$162+'St 2.1'!$I$175+'St 2.1'!$I$189+'St 2.1'!$I$213+'St 2.1'!$I$226</f>
        <v>370983.07717266877</v>
      </c>
      <c r="N11" s="142">
        <f>+'St 2.2'!$I$19+'St 2.2'!$I$32+'St 2.2'!$I$45+'St 2.2'!$I$58+'St 2.2'!$I$72+'St 2.2'!$I$96+'St 2.2'!$I$109</f>
        <v>7782082.6366189122</v>
      </c>
      <c r="O11" s="142">
        <f>+'St 2.2'!$I$136+'St 2.2'!$I$149+'St 2.2'!$I$162+'St 2.2'!$I$175+'St 2.2'!$I$189+'St 2.2'!$I$213+'St 2.2'!$I$226</f>
        <v>7645077.1189480945</v>
      </c>
      <c r="P11" s="142">
        <f>+'St 4'!$I$19+'St 4'!$I$32+'St 4'!$I$45+'St 4'!$I$58+'St 4'!$I$72+'St 4'!$I$96+'St 4'!$I$109</f>
        <v>0</v>
      </c>
      <c r="Q11" s="142">
        <f>+'St 4'!$I$136+'St 4'!$I$149+'St 4'!$I$162+'St 4'!$I$175+'St 4'!$I$189+'St 4'!$I$213+'St 4'!$I$226</f>
        <v>629525.51305656775</v>
      </c>
      <c r="R11" s="142">
        <f>+'St 5'!$I$19+'St 5'!$I$32+'St 5'!$I$45+'St 5'!$I$58+'St 5'!$I$72+'St 5'!$I$96+'St 5'!$I$109</f>
        <v>1045529.2728786318</v>
      </c>
      <c r="S11" s="142">
        <f>+'St 5'!$I$136+'St 5'!$I$149+'St 5'!$I$162+'St 5'!$I$175+'St 5'!$I$189+'St 5'!$I$213+'St 5'!$I$226</f>
        <v>4690059.5819234233</v>
      </c>
      <c r="T11" s="142">
        <f t="shared" si="0"/>
        <v>10544501.80968672</v>
      </c>
      <c r="U11" s="142">
        <f t="shared" si="0"/>
        <v>18139688.327032328</v>
      </c>
    </row>
    <row r="12" spans="1:21">
      <c r="B12" s="28" t="s">
        <v>76</v>
      </c>
      <c r="C12" s="28" t="s">
        <v>48</v>
      </c>
      <c r="D12" s="142">
        <f>+'St 1.1'!$I$20+'St 1.1'!$I$33+'St 1.1'!$I$46+'St 1.1'!$I$59+'St 1.1'!$I$73+'St 1.1'!$I$97+'St 1.1'!$I$110+'St 1.1'!$I$113+'St 1.1'!$I$114+'St 1.1'!$I$6</f>
        <v>-6.7756911192873304E-11</v>
      </c>
      <c r="E12" s="142">
        <f>+'St 1.1'!$I$137+'St 1.1'!$I$150+'St 1.1'!$I$163+'St 1.1'!$I$176+'St 1.1'!$I$190+'St 1.1'!$I$214+'St 1.1'!$I$227+'St 1.1'!$I$230+'St 1.1'!$I$231+'St 1.1'!$I$123</f>
        <v>138407</v>
      </c>
      <c r="F12" s="142">
        <f>+'St 1.2'!$I$20+'St 1.2'!$I$33+'St 1.2'!$I$46+'St 1.2'!$I$59+'St 1.2'!$I$73+'St 1.2'!$I$97+'St 1.2'!$I$110+'St 1.2'!$I$6+'St 1.2'!$I$113+'St 1.2'!$I$114</f>
        <v>329060.71026026946</v>
      </c>
      <c r="G12" s="142">
        <f>+'St 1.2'!$I$137+'St 1.2'!$I$150+'St 1.2'!$I$163+'St 1.2'!$I$176+'St 1.2'!$I$190+'St 1.2'!$I$214+'St 1.2'!$I$227+'St 1.2'!$I$123+'St 1.2'!$I$230+'St 1.2'!$I$231</f>
        <v>733666.10058789735</v>
      </c>
      <c r="H12" s="142">
        <f>+'St 1.3'!$I$20+'St 1.3'!$I$33+'St 1.3'!$I$46+'St 1.3'!$I$59+'St 1.3'!$I$73+'St 1.3'!$I$97+'St 1.3'!$I$110+'St 1.3'!$I$6+'St 1.3'!$I$113+'St 1.3'!$I$114</f>
        <v>31271.589366868749</v>
      </c>
      <c r="I12" s="142">
        <f>+'St 1.3'!$I$137+'St 1.3'!$I$150+'St 1.3'!$I$163+'St 1.3'!$I$176+'St 1.3'!$I$190+'St 1.3'!$I$214+'St 1.3'!$I$227+'St 1.3'!$I$123+'St 1.3'!$I$230+'St 1.3'!$I$231</f>
        <v>141966.90944309707</v>
      </c>
      <c r="J12" s="142">
        <f>+'St 3'!$I$20+'St 3'!$I$33+'St 3'!$I$46+'St 3'!$I$59+'St 3'!$I$73+'St 3'!$I$97+'St 3'!$I$110+'St 3'!$I$6+'St 3'!$I$113+'St 3'!$I$114</f>
        <v>36629.783062877621</v>
      </c>
      <c r="K12" s="142">
        <f>+'St 3'!$I$137+'St 3'!$I$150+'St 3'!$I$163+'St 3'!$I$176+'St 3'!$I$190+'St 3'!$I$214+'St 3'!$I$227+'St 3'!$I$123+'St 3'!$I$230+'St 3'!$I$231</f>
        <v>16765.862099999998</v>
      </c>
      <c r="L12" s="142">
        <f>+'St 2.1'!$I$20+'St 2.1'!$I$33+'St 2.1'!$I$46+'St 2.1'!$I$59+'St 2.1'!$I$73+'St 2.1'!$I$97+'St 2.1'!$I$110+'St 2.1'!$I$6+'St 2.1'!$I$113+'St 2.1'!$I$114</f>
        <v>7019.6962216440006</v>
      </c>
      <c r="M12" s="142">
        <f>+'St 2.1'!$I$137+'St 2.1'!$I$150+'St 2.1'!$I$163+'St 2.1'!$I$176+'St 2.1'!$I$190+'St 2.1'!$I$214+'St 2.1'!$I$227+'St 2.1'!$I$230+'St 2.1'!$I$231+'St 2.1'!$I$123</f>
        <v>222.52297230000002</v>
      </c>
      <c r="N12" s="142">
        <f>+'St 2.2'!$I$20+'St 2.2'!$I$33+'St 2.2'!$I$46+'St 2.2'!$I$59+'St 2.2'!$I$73+'St 2.2'!$I$97+'St 2.2'!$I$110+'St 2.2'!$I$6+'St 2.2'!$I$113+'St 2.2'!$I$114</f>
        <v>3539789.5174308796</v>
      </c>
      <c r="O12" s="142">
        <f>+'St 2.2'!$I$137+'St 2.2'!$I$150+'St 2.2'!$I$163+'St 2.2'!$I$176+'St 2.2'!$I$190+'St 2.2'!$I$214+'St 2.2'!$I$227+'St 2.2'!$I$230+'St 2.2'!$I$231+'St 2.2'!$I$123</f>
        <v>1782802.7486376511</v>
      </c>
      <c r="P12" s="142">
        <f>+'St 4'!$I$20+'St 4'!$I$33+'St 4'!$I$46+'St 4'!$I$59+'St 4'!$I$73+'St 4'!$I$97+'St 4'!$I$110+'St 4'!$I$113+'St 4'!$I$114+'St 4'!$I$6</f>
        <v>0</v>
      </c>
      <c r="Q12" s="142">
        <f>+'St 4'!$I$137+'St 4'!$I$163+'St 4'!$I$176+'St 4'!$I$190+'St 4'!$I$214+'St 4'!$I$227+'St 4'!$I$123+'St 4'!$I$230+'St 4'!$I$231</f>
        <v>0</v>
      </c>
      <c r="R12" s="142">
        <f>+'St 5'!$I$20+'St 5'!$I$33+'St 5'!$I$46+'St 5'!$I$59+'St 5'!$I$73+'St 5'!$I$97+'St 5'!$I$110+'St 5'!$I$113+'St 5'!$I$114+'St 5'!$I$6</f>
        <v>24420.420000000002</v>
      </c>
      <c r="S12" s="142">
        <f>+'St 5'!$I$137+'St 5'!$I$150+'St 5'!$I$163+'St 5'!$I$176+'St 5'!$I$190+'St 5'!$I$214+'St 5'!$I$227+'St 5'!$I$230+'St 5'!$I$231+'St 5'!$I$123+'St 5'!$I$193+'St 5'!$I$196</f>
        <v>35129.055462877623</v>
      </c>
      <c r="T12" s="142">
        <f t="shared" si="0"/>
        <v>3968191.7163425395</v>
      </c>
      <c r="U12" s="142">
        <f t="shared" si="0"/>
        <v>2848960.1992038232</v>
      </c>
    </row>
    <row r="13" spans="1:21">
      <c r="B13" s="28" t="s">
        <v>77</v>
      </c>
      <c r="C13" s="28" t="s">
        <v>325</v>
      </c>
      <c r="D13" s="142">
        <f>+'St 1.1'!$I$21+'St 1.1'!$I$34+'St 1.1'!$I$47+'St 1.1'!$I$60+'St 1.1'!$I$74+'St 1.1'!$I$98+'St 1.1'!$I$111</f>
        <v>1239251.8260236816</v>
      </c>
      <c r="E13" s="142">
        <f>+'St 1.1'!$I$138+'St 1.1'!$I$151+'St 1.1'!$I$164+'St 1.1'!$I$177+'St 1.1'!$I$191+'St 1.1'!$I$215+'St 1.1'!$I$228</f>
        <v>10757</v>
      </c>
      <c r="F13" s="142">
        <f>+'St 1.2'!$I$21+'St 1.2'!$I$34+'St 1.2'!$I$47+'St 1.2'!$I$60+'St 1.2'!$I$74+'St 1.2'!$I$98+'St 1.2'!$I$111</f>
        <v>7725777.2996068178</v>
      </c>
      <c r="G13" s="142">
        <f>+'St 1.2'!$I$138+'St 1.2'!$I$151+'St 1.2'!$I$164+'St 1.2'!$I$177+'St 1.2'!$I$191+'St 1.2'!$I$215+'St 1.2'!$I$228</f>
        <v>4590999.988294146</v>
      </c>
      <c r="H13" s="142">
        <f>+'St 1.3'!$I$21+'St 1.3'!$I$34+'St 1.3'!$I$47+'St 1.3'!$I$60+'St 1.3'!$I$74+'St 1.3'!$I$98+'St 1.3'!$I$111</f>
        <v>168664.08151954992</v>
      </c>
      <c r="I13" s="142">
        <f>+'St 1.3'!$I$138+'St 1.3'!$I$151+'St 1.3'!$I$164+'St 1.3'!$I$177+'St 1.3'!$I$191+'St 1.3'!$I$215+'St 1.3'!$I$228</f>
        <v>337711.56782811816</v>
      </c>
      <c r="J13" s="142">
        <f>+'St 3'!$I$21+'St 3'!$I$34+'St 3'!$I$47+'St 3'!$I$60+'St 3'!$I$74+'St 3'!$I$98+'St 3'!$I$111</f>
        <v>1455868.8686585177</v>
      </c>
      <c r="K13" s="142">
        <f>+'St 3'!$I$138+'St 3'!$I$151+'St 3'!$I$164+'St 3'!$I$177+'St 3'!$I$191+'St 3'!$I$215+'St 3'!$I$228</f>
        <v>790.57020000000011</v>
      </c>
      <c r="L13" s="142">
        <f>+'St 2.1'!$I$21+'St 2.1'!$I$34+'St 2.1'!$I$47+'St 2.1'!$I$60+'St 2.1'!$I$74+'St 2.1'!$I$98+'St 2.1'!$I$111</f>
        <v>549.82381330822693</v>
      </c>
      <c r="M13" s="142">
        <f>+'St 2.1'!$I$138+'St 2.1'!$I$151+'St 2.1'!$I$164+'St 2.1'!$I$177+'St 2.1'!$I$191+'St 2.1'!$I$215+'St 2.1'!$I$228</f>
        <v>7.4242077999999996</v>
      </c>
      <c r="N13" s="142">
        <f>+'St 2.2'!$I$21+'St 2.2'!$I$34+'St 2.2'!$I$47+'St 2.2'!$I$60+'St 2.2'!$I$74+'St 2.2'!$I$98+'St 2.2'!$I$111</f>
        <v>494870.67884146888</v>
      </c>
      <c r="O13" s="142">
        <f>+'St 2.2'!$I$138+'St 2.2'!$I$151+'St 2.2'!$I$164+'St 2.2'!$I$177+'St 2.2'!$I$191+'St 2.2'!$I$215+'St 2.2'!$I$228</f>
        <v>0</v>
      </c>
      <c r="P13" s="142">
        <f>+'St 4'!$I$21+'St 4'!$I$34+'St 4'!$I$47+'St 4'!$I$60+'St 4'!$I$74+'St 4'!$I$98+'St 4'!$I$111</f>
        <v>0</v>
      </c>
      <c r="Q13" s="142">
        <f>+'St 4'!$I$138+'St 4'!$I$164+'St 4'!$I$177+'St 4'!$I$191+'St 4'!$I$215+'St 4'!$I$228</f>
        <v>0</v>
      </c>
      <c r="R13" s="142">
        <f>+'St 5'!$I$21+'St 5'!$I$34+'St 5'!$I$47+'St 5'!$I$60+'St 5'!$I$74+'St 5'!$I$98+'St 5'!$I$111</f>
        <v>0</v>
      </c>
      <c r="S13" s="142">
        <f>+'St 5'!$I$138+'St 5'!$I$151+'St 5'!$I$164+'St 5'!$I$177+'St 5'!$I$191+'St 5'!$I$215+'St 5'!$I$228</f>
        <v>166.29829325911032</v>
      </c>
      <c r="T13" s="142">
        <f t="shared" si="0"/>
        <v>11084982.578463346</v>
      </c>
      <c r="U13" s="142">
        <f t="shared" si="0"/>
        <v>4940432.8488233229</v>
      </c>
    </row>
    <row r="14" spans="1:21">
      <c r="B14" s="28" t="s">
        <v>81</v>
      </c>
      <c r="C14" s="28" t="s">
        <v>101</v>
      </c>
      <c r="D14" s="142">
        <f>+'St 1.1'!$I$22+'St 1.1'!$I$35+'St 1.1'!$I$48+'St 1.1'!$I$61+'St 1.1'!$I$75+'St 1.1'!$I$99+'St 1.1'!$I$112</f>
        <v>2695.0000000000005</v>
      </c>
      <c r="E14" s="142">
        <f>+'St 1.1'!$I$139+'St 1.1'!$I$152+'St 1.1'!$I$165+'St 1.1'!$I$178+'St 1.1'!$I$192+'St 1.1'!$I$216+'St 1.1'!$I$229</f>
        <v>2259004</v>
      </c>
      <c r="F14" s="142">
        <f>+'St 1.2'!$I$22+'St 1.2'!$I$35+'St 1.2'!$I$48+'St 1.2'!$I$61+'St 1.2'!$I$75+'St 1.2'!$I$99+'St 1.2'!$I$112</f>
        <v>2016608.991624349</v>
      </c>
      <c r="G14" s="142">
        <f>+'St 1.2'!$I$139+'St 1.2'!$I$152+'St 1.2'!$I$165+'St 1.2'!$I$178+'St 1.2'!$I$192+'St 1.2'!$I$216+'St 1.2'!$I$229</f>
        <v>1376107.6257124697</v>
      </c>
      <c r="H14" s="142">
        <f>+'St 1.3'!$I$22+'St 1.3'!$I$35+'St 1.3'!$I$48+'St 1.3'!$I$61+'St 1.3'!$I$75+'St 1.3'!$I$99+'St 1.3'!$I$112</f>
        <v>254724.79129244096</v>
      </c>
      <c r="I14" s="142">
        <f>+'St 1.3'!$I$139+'St 1.3'!$I$152+'St 1.3'!$I$165+'St 1.3'!$I$178+'St 1.3'!$I$192+'St 1.3'!$I$216+'St 1.3'!$I$229</f>
        <v>146315.25630993175</v>
      </c>
      <c r="J14" s="142">
        <f>+'St 3'!$I$22+'St 3'!$I$35+'St 3'!$I$48+'St 3'!$I$61+'St 3'!$I$75+'St 3'!$I$99+'St 3'!$I$112</f>
        <v>681798.10500854882</v>
      </c>
      <c r="K14" s="142">
        <f>+'St 3'!$I$139+'St 3'!$I$152+'St 3'!$I$165+'St 3'!$I$178+'St 3'!$I$192+'St 3'!$I$216+'St 3'!$I$229</f>
        <v>162755.09239999999</v>
      </c>
      <c r="L14" s="142">
        <f>+'St 2.1'!$I$22+'St 2.1'!$I$35+'St 2.1'!$I$48+'St 2.1'!$I$61+'St 2.1'!$I$75+'St 2.1'!$I$99+'St 2.1'!$I$112</f>
        <v>194190.87413300868</v>
      </c>
      <c r="M14" s="142">
        <f>+'St 2.1'!$I$139+'St 2.1'!$I$152+'St 2.1'!$I$165+'St 2.1'!$I$178+'St 2.1'!$I$192+'St 2.1'!$I$216+'St 2.1'!$I$229</f>
        <v>0</v>
      </c>
      <c r="N14" s="142">
        <f>+'St 2.2'!$I$22+'St 2.2'!$I$35+'St 2.2'!$I$48+'St 2.2'!$I$61+'St 2.2'!$I$75+'St 2.2'!$I$99+'St 2.2'!$I$112</f>
        <v>2376830.751028175</v>
      </c>
      <c r="O14" s="142">
        <f>+'St 2.2'!$I$139+'St 2.2'!$I$152+'St 2.2'!$I$165+'St 2.2'!$I$178+'St 2.2'!$I$192+'St 2.2'!$I$216+'St 2.2'!$I$229</f>
        <v>1045529.2728786318</v>
      </c>
      <c r="P14" s="142">
        <f>+'St 4'!$I$22+'St 4'!$I$35+'St 4'!$I$48+'St 4'!$I$61+'St 4'!$I$75+'St 4'!$I$99+'St 4'!$I$112</f>
        <v>164.95423318787263</v>
      </c>
      <c r="Q14" s="142">
        <f>+'St 4'!$I$139+'St 4'!$I$165+'St 4'!$I$178+'St 4'!$I$192+'St 4'!$I$216+'St 4'!$I$229</f>
        <v>0</v>
      </c>
      <c r="R14" s="142">
        <f>+'St 5'!$I$22+'St 5'!$I$35+'St 5'!$I$48+'St 5'!$I$61+'St 5'!$I$75+'St 5'!$I$99+'St 5'!$I$112</f>
        <v>0</v>
      </c>
      <c r="S14" s="142">
        <f>+'St 5'!$I$139+'St 5'!$I$152+'St 5'!$I$165+'St 5'!$I$178+'St 5'!$I$192+'St 5'!$I$216+'St 5'!$I$229</f>
        <v>0</v>
      </c>
      <c r="T14" s="142">
        <f t="shared" si="0"/>
        <v>5527013.4673197102</v>
      </c>
      <c r="U14" s="142">
        <f t="shared" si="0"/>
        <v>4989711.2473010328</v>
      </c>
    </row>
    <row r="15" spans="1:21">
      <c r="B15" s="28" t="s">
        <v>82</v>
      </c>
      <c r="C15" s="28" t="s">
        <v>78</v>
      </c>
      <c r="D15" s="147">
        <f t="shared" ref="D15:S15" si="1">+D6+D7+D8+D9+D10+D11+D12+D13+D14</f>
        <v>2390781</v>
      </c>
      <c r="E15" s="147">
        <f t="shared" si="1"/>
        <v>3188504</v>
      </c>
      <c r="F15" s="147">
        <f t="shared" si="1"/>
        <v>15748180.710867831</v>
      </c>
      <c r="G15" s="147">
        <f t="shared" si="1"/>
        <v>17049950.086314149</v>
      </c>
      <c r="H15" s="147">
        <f t="shared" si="1"/>
        <v>8586809.5395001266</v>
      </c>
      <c r="I15" s="147">
        <f t="shared" si="1"/>
        <v>10794071.199980617</v>
      </c>
      <c r="J15" s="147">
        <f t="shared" si="1"/>
        <v>11332261.522487551</v>
      </c>
      <c r="K15" s="147">
        <f t="shared" si="1"/>
        <v>3455980.6156223775</v>
      </c>
      <c r="L15" s="147">
        <f t="shared" si="1"/>
        <v>1484596.3764670861</v>
      </c>
      <c r="M15" s="147">
        <f t="shared" si="1"/>
        <v>946167.02549727424</v>
      </c>
      <c r="N15" s="147">
        <f t="shared" si="1"/>
        <v>19367030.957608975</v>
      </c>
      <c r="O15" s="147">
        <f t="shared" si="1"/>
        <v>13005268.775860135</v>
      </c>
      <c r="P15" s="147">
        <f t="shared" si="1"/>
        <v>4966206.5571564222</v>
      </c>
      <c r="Q15" s="147">
        <f t="shared" si="1"/>
        <v>17260996.246854201</v>
      </c>
      <c r="R15" s="147">
        <f t="shared" si="1"/>
        <v>3566064.3559582904</v>
      </c>
      <c r="S15" s="147">
        <f t="shared" si="1"/>
        <v>6212921.6878737863</v>
      </c>
      <c r="T15" s="147">
        <f>+SUM(T6:T14)</f>
        <v>67441931.020046279</v>
      </c>
      <c r="U15" s="147">
        <f>+SUM(U6:U14)</f>
        <v>71913859.638002545</v>
      </c>
    </row>
    <row r="16" spans="1:21" ht="15.5"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2:21">
      <c r="O17" s="15"/>
    </row>
    <row r="18" spans="2:21">
      <c r="B18" s="345" t="s">
        <v>236</v>
      </c>
      <c r="C18" s="345"/>
      <c r="D18" s="345"/>
      <c r="E18" s="345"/>
      <c r="F18" s="345"/>
      <c r="G18" s="345"/>
      <c r="H18" s="345"/>
      <c r="I18" s="345"/>
      <c r="J18" s="345"/>
      <c r="K18" s="345"/>
      <c r="L18" s="345"/>
      <c r="M18" s="345"/>
      <c r="N18" s="345"/>
      <c r="O18" s="345"/>
      <c r="P18" s="345"/>
      <c r="Q18" s="345"/>
      <c r="R18" s="345"/>
      <c r="S18" s="345"/>
      <c r="T18" s="345"/>
      <c r="U18" s="345"/>
    </row>
    <row r="19" spans="2:21"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7" t="s">
        <v>318</v>
      </c>
    </row>
    <row r="20" spans="2:21" ht="48.75" customHeight="1">
      <c r="B20" s="200"/>
      <c r="C20" s="258" t="s">
        <v>74</v>
      </c>
      <c r="D20" s="347" t="s">
        <v>41</v>
      </c>
      <c r="E20" s="347"/>
      <c r="F20" s="347" t="s">
        <v>42</v>
      </c>
      <c r="G20" s="347"/>
      <c r="H20" s="347" t="s">
        <v>43</v>
      </c>
      <c r="I20" s="347"/>
      <c r="J20" s="347" t="s">
        <v>44</v>
      </c>
      <c r="K20" s="347"/>
      <c r="L20" s="347" t="s">
        <v>317</v>
      </c>
      <c r="M20" s="347"/>
      <c r="N20" s="347" t="s">
        <v>108</v>
      </c>
      <c r="O20" s="347"/>
      <c r="P20" s="347" t="s">
        <v>325</v>
      </c>
      <c r="Q20" s="347"/>
      <c r="R20" s="347" t="s">
        <v>101</v>
      </c>
      <c r="S20" s="347"/>
      <c r="T20" s="347" t="s">
        <v>78</v>
      </c>
      <c r="U20" s="347"/>
    </row>
    <row r="21" spans="2:21">
      <c r="B21" s="200"/>
      <c r="C21" s="257"/>
      <c r="D21" s="201" t="s">
        <v>79</v>
      </c>
      <c r="E21" s="201" t="s">
        <v>80</v>
      </c>
      <c r="F21" s="201" t="s">
        <v>79</v>
      </c>
      <c r="G21" s="201" t="s">
        <v>80</v>
      </c>
      <c r="H21" s="201" t="s">
        <v>79</v>
      </c>
      <c r="I21" s="201" t="s">
        <v>80</v>
      </c>
      <c r="J21" s="201" t="s">
        <v>79</v>
      </c>
      <c r="K21" s="201" t="s">
        <v>80</v>
      </c>
      <c r="L21" s="201" t="s">
        <v>79</v>
      </c>
      <c r="M21" s="201" t="s">
        <v>80</v>
      </c>
      <c r="N21" s="201" t="s">
        <v>79</v>
      </c>
      <c r="O21" s="201" t="s">
        <v>80</v>
      </c>
      <c r="P21" s="201" t="s">
        <v>79</v>
      </c>
      <c r="Q21" s="201" t="s">
        <v>80</v>
      </c>
      <c r="R21" s="201" t="s">
        <v>79</v>
      </c>
      <c r="S21" s="201" t="s">
        <v>80</v>
      </c>
      <c r="T21" s="201" t="s">
        <v>79</v>
      </c>
      <c r="U21" s="201" t="s">
        <v>80</v>
      </c>
    </row>
    <row r="22" spans="2:21">
      <c r="B22" s="28" t="s">
        <v>56</v>
      </c>
      <c r="C22" s="28" t="s">
        <v>41</v>
      </c>
      <c r="D22" s="142">
        <f>+'St 1.1'!$S$12+'St 1.1'!$S$25+'St 1.1'!$S$38+'St 1.1'!$S$51+'St 1.1'!$S$65+'St 1.1'!$S$89+'St 1.1'!$S$102</f>
        <v>-4.0000000000000009</v>
      </c>
      <c r="E22" s="142">
        <f>+'St 1.1'!$S$129+'St 1.1'!$S$142+'St 1.1'!$S$155+'St 1.1'!$S$168+'St 1.1'!$S$182+'St 1.1'!$S$206+'St 1.1'!$S$219</f>
        <v>131.99999999999997</v>
      </c>
      <c r="F22" s="142">
        <f>+'St 1.2'!$S$12+'St 1.2'!$S$25+'St 1.2'!$S$38+'St 1.2'!$S$51+'St 1.2'!$S$65+'St 1.2'!$S$89+'St 1.2'!$S$102</f>
        <v>-272967.07420368254</v>
      </c>
      <c r="G22" s="142">
        <f>+'St 1.2'!$S$129+'St 1.2'!$S$142+'St 1.2'!$S$155+'St 1.2'!$S$168+'St 1.2'!$S$182+'St 1.2'!$S$206+'St 1.2'!$S$219</f>
        <v>127724.67360120419</v>
      </c>
      <c r="H22" s="142">
        <f>+'St 1.3'!$S$12+'St 1.3'!$S$25+'St 1.3'!$S$38+'St 1.3'!$S$51+'St 1.3'!$S$65+'St 1.3'!$S$89+'St 1.3'!$S$102</f>
        <v>-883.73047866973911</v>
      </c>
      <c r="I22" s="142">
        <f>+'St 1.3'!$S$129+'St 1.3'!$S$142+'St 1.3'!$S$155+'St 1.3'!$S$168+'St 1.3'!$S$182+'St 1.3'!$S$206+'St 1.3'!$S$219</f>
        <v>55.270536975824371</v>
      </c>
      <c r="J22" s="142">
        <f>+'St 3'!$S$12+'St 3'!$S$25+'St 3'!$S$38+'St 3'!$S$51+'St 3'!$S$65+'St 3'!$S$89+'St 3'!$S$102</f>
        <v>100716.95058731541</v>
      </c>
      <c r="K22" s="142">
        <f>+'St 3'!$S$129+'St 3'!$S$142+'St 3'!$S$155+'St 3'!$S$168+'St 3'!$S$182+'St 3'!$S$206+'St 3'!$S$219</f>
        <v>4741.8751000000002</v>
      </c>
      <c r="L22" s="142">
        <f>+'St 2.1'!$S$12+'St 2.1'!$S$25+'St 2.1'!$S$38+'St 2.1'!$S$51+'St 2.1'!$S$65+'St 2.1'!$S$89+'St 2.1'!$S$102</f>
        <v>0</v>
      </c>
      <c r="M22" s="142">
        <f>+'St 2.1'!$S$129+'St 2.1'!$S$142+'St 2.1'!$S$155+'St 2.1'!$S$168+'St 2.1'!$S$182+'St 2.1'!$S$206+'St 2.1'!$S$219</f>
        <v>-0.23383196000000028</v>
      </c>
      <c r="N22" s="142">
        <f>+'St 2.2'!$S$12+'St 2.2'!$S$25+'St 2.2'!$S$38+'St 2.2'!$S$51+'St 2.2'!$S$65+'St 2.2'!$S$89+'St 2.2'!$S$102</f>
        <v>1000</v>
      </c>
      <c r="O22" s="142">
        <f>+'St 2.2'!$S$129+'St 2.2'!$S$142+'St 2.2'!$S$155+'St 2.2'!$S$168+'St 2.2'!$S$182+'St 2.2'!$S$206+'St 2.2'!$S$219</f>
        <v>-10186.31951219785</v>
      </c>
      <c r="P22" s="142">
        <f>+'St 4'!$S$12+'St 4'!$S$25+'St 4'!$S$38+'St 4'!$S$51+'St 4'!$S$65+'St 4'!$S$89+'St 4'!$S$102</f>
        <v>0</v>
      </c>
      <c r="Q22" s="142">
        <f>+'St 4'!$S$129+'St 4'!$S$142+'St 4'!$S$155+'St 4'!$S$168+'St 4'!$S$182+'St 4'!$S$206+'St 4'!$S$219</f>
        <v>-340906.83899999998</v>
      </c>
      <c r="R22" s="142">
        <f>+'St 5'!$S$12+'St 5'!$S$25+'St 5'!$S$38+'St 5'!$S$51+'St 5'!$S$65+'St 5'!$S$89+'St 5'!$S$102</f>
        <v>144233.898382174</v>
      </c>
      <c r="S22" s="142">
        <f>+'St 5'!$S$129+'St 5'!$S$142+'St 5'!$S$155+'St 5'!$S$168+'St 5'!$S$182+'St 5'!$S$206+'St 5'!$S$219</f>
        <v>1914.0361461269958</v>
      </c>
      <c r="T22" s="142">
        <f>+D22+F22+H22+J22+L22+N22+P22+R22</f>
        <v>-27903.955712862866</v>
      </c>
      <c r="U22" s="142">
        <f>+E22+G22+I22+K22+M22+O22+Q22+S22</f>
        <v>-216525.53695985084</v>
      </c>
    </row>
    <row r="23" spans="2:21">
      <c r="B23" s="28" t="s">
        <v>59</v>
      </c>
      <c r="C23" s="28" t="s">
        <v>42</v>
      </c>
      <c r="D23" s="142">
        <f>+'St 1.1'!$S$13+'St 1.1'!$S$26+'St 1.1'!$S$39+'St 1.1'!$S$52+'St 1.1'!$S$66+'St 1.1'!$S$90+'St 1.1'!$S$103</f>
        <v>382290.44550120411</v>
      </c>
      <c r="E23" s="142">
        <f>+'St 1.1'!$S$130+'St 1.1'!$S$143+'St 1.1'!$S$156+'St 1.1'!$S$169+'St 1.1'!$S$183+'St 1.1'!$S$207+'St 1.1'!$S$220</f>
        <v>-224759</v>
      </c>
      <c r="F23" s="142">
        <f>+'St 1.2'!$S$13+'St 1.2'!$S$26+'St 1.2'!$S$39+'St 1.2'!$S$52+'St 1.2'!$S$66+'St 1.2'!$S$90+'St 1.2'!$S$103</f>
        <v>24296.757343614543</v>
      </c>
      <c r="G23" s="142">
        <f>+'St 1.2'!$S$130+'St 1.2'!$S$143+'St 1.2'!$S$156+'St 1.2'!$S$169+'St 1.2'!$S$183+'St 1.2'!$S$207+'St 1.2'!$S$220</f>
        <v>250233.40524172242</v>
      </c>
      <c r="H23" s="142">
        <f>+'St 1.3'!$S$13+'St 1.3'!$S$26+'St 1.3'!$S$39+'St 1.3'!$S$52+'St 1.3'!$S$66+'St 1.3'!$S$90+'St 1.3'!$S$103</f>
        <v>-90649.172006129913</v>
      </c>
      <c r="I23" s="142">
        <f>+'St 1.3'!$S$130+'St 1.3'!$S$143+'St 1.3'!$S$156+'St 1.3'!$S$169+'St 1.3'!$S$183+'St 1.3'!$S$207+'St 1.3'!$S$220</f>
        <v>220825.06873931162</v>
      </c>
      <c r="J23" s="142">
        <f>+'St 3'!$S$13+'St 3'!$S$26+'St 3'!$S$39+'St 3'!$S$52+'St 3'!$S$66+'St 3'!$S$90+'St 3'!$S$103</f>
        <v>195732.35914994631</v>
      </c>
      <c r="K23" s="142">
        <f>+'St 3'!$S$130+'St 3'!$S$143+'St 3'!$S$156+'St 3'!$S$169+'St 3'!$S$183+'St 3'!$S$207+'St 3'!$S$220</f>
        <v>300459.71113129513</v>
      </c>
      <c r="L23" s="142">
        <f>+'St 2.1'!$S$13+'St 2.1'!$S$26+'St 2.1'!$S$39+'St 2.1'!$S$52+'St 2.1'!$S$66+'St 2.1'!$S$90+'St 2.1'!$S$103</f>
        <v>-56199.974867042314</v>
      </c>
      <c r="M23" s="142">
        <f>+'St 2.1'!$S$130+'St 2.1'!$S$143+'St 2.1'!$S$156+'St 2.1'!$S$169+'St 2.1'!$S$183+'St 2.1'!$S$207+'St 2.1'!$S$220</f>
        <v>-43679.577374797671</v>
      </c>
      <c r="N23" s="142">
        <f>+'St 2.2'!$S$13+'St 2.2'!$S$26+'St 2.2'!$S$39+'St 2.2'!$S$52+'St 2.2'!$S$66+'St 2.2'!$S$90+'St 2.2'!$S$103</f>
        <v>153657.83885554833</v>
      </c>
      <c r="O23" s="142">
        <f>+'St 2.2'!$S$130+'St 2.2'!$S$143+'St 2.2'!$S$156+'St 2.2'!$S$169+'St 2.2'!$S$183+'St 2.2'!$S$207+'St 2.2'!$S$220</f>
        <v>81079.911912828567</v>
      </c>
      <c r="P23" s="142">
        <f>+'St 4'!$S$13+'St 4'!$S$26+'St 4'!$S$39+'St 4'!$S$52+'St 4'!$S$66+'St 4'!$S$90+'St 4'!$S$103</f>
        <v>345195.85039271449</v>
      </c>
      <c r="Q23" s="142">
        <f>+'St 4'!$S$130+'St 4'!$S$143+'St 4'!$S$156+'St 4'!$S$169+'St 4'!$S$183+'St 4'!$S$207+'St 4'!$S$220</f>
        <v>952497.42745870911</v>
      </c>
      <c r="R23" s="142">
        <f>+'St 5'!$S$13+'St 5'!$S$26+'St 5'!$S$39+'St 5'!$S$52+'St 5'!$S$66+'St 5'!$S$90+'St 5'!$S$103</f>
        <v>-5980.089775705278</v>
      </c>
      <c r="S23" s="142">
        <f>+'St 5'!$S$130+'St 5'!$S$143+'St 5'!$S$156+'St 5'!$S$169+'St 5'!$S$183+'St 5'!$S$207+'St 5'!$S$220</f>
        <v>-119071.27140363905</v>
      </c>
      <c r="T23" s="142">
        <f t="shared" ref="T23:U30" si="2">+D23+F23+H23+J23+L23+N23+P23+R23</f>
        <v>948344.01459415024</v>
      </c>
      <c r="U23" s="142">
        <f t="shared" si="2"/>
        <v>1417585.6757054301</v>
      </c>
    </row>
    <row r="24" spans="2:21">
      <c r="B24" s="28" t="s">
        <v>60</v>
      </c>
      <c r="C24" s="28" t="s">
        <v>43</v>
      </c>
      <c r="D24" s="142">
        <f>+'St 1.1'!$S$14+'St 1.1'!$S$27+'St 1.1'!$S$40+'St 1.1'!$S$53+'St 1.1'!$S$67+'St 1.1'!$S$91+'St 1.1'!$S$104+'St 1.1'!$S$76+'St 1.1'!$S$79</f>
        <v>8084.7934671499243</v>
      </c>
      <c r="E24" s="142">
        <f>+'St 1.1'!$S$131+'St 1.1'!$S$144+'St 1.1'!$S$157+'St 1.1'!$S$170+'St 1.1'!$S$184+'St 1.1'!$S$208+'St 1.1'!$S$221+'St 1.1'!$S$193+'St 1.1'!$S$196</f>
        <v>-10602.000000000002</v>
      </c>
      <c r="F24" s="142">
        <f>+'St 1.2'!$S$14+'St 1.2'!$S$27+'St 1.2'!$S$40+'St 1.2'!$S$53+'St 1.2'!$S$67+'St 1.2'!$S$91+'St 1.2'!$S$104+'St 1.2'!$S$76+'St 1.2'!$S$79</f>
        <v>164473.71382275556</v>
      </c>
      <c r="G24" s="142">
        <f>+'St 1.2'!$S$131+'St 1.2'!$S$144+'St 1.2'!$S$157+'St 1.2'!$S$170+'St 1.2'!$S$184+'St 1.2'!$S$208+'St 1.2'!$S$221+'St 1.2'!$S$193+'St 1.2'!$S$196</f>
        <v>-143755.76174593368</v>
      </c>
      <c r="H24" s="142">
        <f>+'St 1.3'!$S$14+'St 1.3'!$S$27+'St 1.3'!$S$40+'St 1.3'!$S$53+'St 1.3'!$S$67+'St 1.3'!$S$91+'St 1.3'!$S$104+'St 1.3'!$S$76+'St 1.3'!$S$79</f>
        <v>1005478.696165364</v>
      </c>
      <c r="I24" s="142">
        <f>+'St 1.3'!$S$131+'St 1.3'!$S$144+'St 1.3'!$S$157+'St 1.3'!$S$170+'St 1.3'!$S$184+'St 1.3'!$S$208+'St 1.3'!$S$221+'St 1.3'!$S$193+'St 1.3'!$S$196</f>
        <v>634313.61270191532</v>
      </c>
      <c r="J24" s="142">
        <f>+'St 3'!$S$14+'St 3'!$S$27+'St 3'!$S$40+'St 3'!$S$53+'St 3'!$S$67+'St 3'!$S$91+'St 3'!$S$104+'St 3'!$S$76+'St 3'!$S$79</f>
        <v>559259.95993740903</v>
      </c>
      <c r="K24" s="142">
        <f>+'St 3'!$S$131+'St 3'!$S$144+'St 3'!$S$157+'St 3'!$S$170+'St 3'!$S$184+'St 3'!$S$208+'St 3'!$S$221+'St 3'!$S$193+'St 3'!$S$196</f>
        <v>7106.2787692505572</v>
      </c>
      <c r="L24" s="142">
        <f>+'St 2.1'!$S$14+'St 2.1'!$S$27+'St 2.1'!$S$40+'St 2.1'!$S$53+'St 2.1'!$S$67+'St 2.1'!$S$91+'St 2.1'!$S$104+'St 2.1'!$S$76+'St 2.1'!$S$79</f>
        <v>2219.3706208917074</v>
      </c>
      <c r="M24" s="142">
        <f>+'St 2.1'!$S$131+'St 2.1'!$S$144+'St 2.1'!$S$157+'St 2.1'!$S$170+'St 2.1'!$S$184+'St 2.1'!$S$208+'St 2.1'!$S$221+'St 2.1'!$S$193+'St 2.1'!$S$196</f>
        <v>-746.65179743255771</v>
      </c>
      <c r="N24" s="142">
        <f>+'St 2.2'!$S$14+'St 2.2'!$S$27+'St 2.2'!$S$40+'St 2.2'!$S$53+'St 2.2'!$S$67+'St 2.2'!$S$91+'St 2.2'!$S$104+'St 2.2'!$S$76+'St 2.2'!$S$79</f>
        <v>233087.62349798036</v>
      </c>
      <c r="O24" s="142">
        <f>+'St 2.2'!$S$131+'St 2.2'!$S$144+'St 2.2'!$S$157+'St 2.2'!$S$170+'St 2.2'!$S$184+'St 2.2'!$S$208+'St 2.2'!$S$221+'St 2.2'!$S$193+'St 2.2'!$S$196</f>
        <v>156419.13892711975</v>
      </c>
      <c r="P24" s="142">
        <f>+'St 4'!$S$14+'St 4'!$S$27+'St 4'!$S$40+'St 4'!$S$53+'St 4'!$S$67+'St 4'!$S$91+'St 4'!$S$104+'St 4'!$S$76+'St 4'!$S$79</f>
        <v>121744.53746859144</v>
      </c>
      <c r="Q24" s="142">
        <f>+'St 4'!$S$131+'St 4'!$S$144+'St 4'!$S$157+'St 4'!$S$170+'St 4'!$S$184+'St 4'!$S$208+'St 4'!$S$221+'St 4'!$S$193+'St 4'!$S$196</f>
        <v>834015.59415390808</v>
      </c>
      <c r="R24" s="142">
        <f>+'St 5'!$S$14+'St 5'!$S$27+'St 5'!$S$40+'St 5'!$S$53+'St 5'!$S$67+'St 5'!$S$91+'St 5'!$S$104+'St 5'!$S$76+'St 5'!$S$79</f>
        <v>0</v>
      </c>
      <c r="S24" s="142">
        <f>+'St 5'!$S$131+'St 5'!$S$144+'St 5'!$S$157+'St 5'!$S$170+'St 5'!$S$184+'St 5'!$S$208+'St 5'!$S$221+'St 5'!$S$193+'St 5'!$S$196</f>
        <v>0</v>
      </c>
      <c r="T24" s="142">
        <f t="shared" si="2"/>
        <v>2094348.6949801422</v>
      </c>
      <c r="U24" s="142">
        <f t="shared" si="2"/>
        <v>1476750.2110088274</v>
      </c>
    </row>
    <row r="25" spans="2:21">
      <c r="B25" s="28" t="s">
        <v>61</v>
      </c>
      <c r="C25" s="28" t="s">
        <v>44</v>
      </c>
      <c r="D25" s="142">
        <f>+'St 1.1'!$S$15+'St 1.1'!$S$28+'St 1.1'!$S$41+'St 1.1'!$S$54+'St 1.1'!$S$68+'St 1.1'!$S$92+'St 1.1'!$S$105</f>
        <v>4742</v>
      </c>
      <c r="E25" s="142">
        <f>+'St 1.1'!$S$132+'St 1.1'!$S$145+'St 1.1'!$S$158+'St 1.1'!$S$171+'St 1.1'!$S$185+'St 1.1'!$S$209+'St 1.1'!$S$222</f>
        <v>117278.00000000001</v>
      </c>
      <c r="F25" s="142">
        <f>+'St 1.2'!$S$15+'St 1.2'!$S$28+'St 1.2'!$S$41+'St 1.2'!$S$54+'St 1.2'!$S$68+'St 1.2'!$S$92+'St 1.2'!$S$105</f>
        <v>274632.73278203694</v>
      </c>
      <c r="G25" s="142">
        <f>+'St 1.2'!$S$132+'St 1.2'!$S$145+'St 1.2'!$S$158+'St 1.2'!$S$171+'St 1.2'!$S$185+'St 1.2'!$S$209+'St 1.2'!$S$222</f>
        <v>335663.97949825815</v>
      </c>
      <c r="H25" s="142">
        <f>+'St 1.3'!$S$15+'St 1.3'!$S$28+'St 1.3'!$S$41+'St 1.3'!$S$54+'St 1.3'!$S$68+'St 1.3'!$S$92+'St 1.3'!$S$105</f>
        <v>18991.295194181839</v>
      </c>
      <c r="I25" s="142">
        <f>+'St 1.3'!$S$132+'St 1.3'!$S$145+'St 1.3'!$S$158+'St 1.3'!$S$171+'St 1.3'!$S$185+'St 1.3'!$S$209+'St 1.3'!$S$222</f>
        <v>366478.0510569028</v>
      </c>
      <c r="J25" s="142">
        <f>+'St 3'!$S$15+'St 3'!$S$28+'St 3'!$S$41+'St 3'!$S$54+'St 3'!$S$68+'St 3'!$S$92+'St 3'!$S$105</f>
        <v>-7308.4622546976098</v>
      </c>
      <c r="K25" s="142">
        <f>+'St 3'!$S$132+'St 3'!$S$145+'St 3'!$S$158+'St 3'!$S$171+'St 3'!$S$185+'St 3'!$S$209+'St 3'!$S$222</f>
        <v>93571.478645302413</v>
      </c>
      <c r="L25" s="142">
        <f>+'St 2.1'!$S$15+'St 2.1'!$S$28+'St 2.1'!$S$41+'St 2.1'!$S$54+'St 2.1'!$S$68+'St 2.1'!$S$92+'St 2.1'!$S$105</f>
        <v>20725.005640568706</v>
      </c>
      <c r="M25" s="142">
        <f>+'St 2.1'!$S$132+'St 2.1'!$S$145+'St 2.1'!$S$158+'St 2.1'!$S$171+'St 2.1'!$S$185+'St 2.1'!$S$209+'St 2.1'!$S$222</f>
        <v>1100.5607155030727</v>
      </c>
      <c r="N25" s="142">
        <f>+'St 2.2'!$S$15+'St 2.2'!$S$28+'St 2.2'!$S$41+'St 2.2'!$S$54+'St 2.2'!$S$68+'St 2.2'!$S$92+'St 2.2'!$S$105</f>
        <v>-1988.2689499999997</v>
      </c>
      <c r="O25" s="142">
        <f>+'St 2.2'!$S$132+'St 2.2'!$S$145+'St 2.2'!$S$158+'St 2.2'!$S$171+'St 2.2'!$S$185+'St 2.2'!$S$209+'St 2.2'!$S$222</f>
        <v>-1379.8535226292472</v>
      </c>
      <c r="P25" s="142">
        <f>+'St 4'!$S$15+'St 4'!$S$28+'St 4'!$S$41+'St 4'!$S$54+'St 4'!$S$68+'St 4'!$S$92+'St 4'!$S$105</f>
        <v>-29.109999999999992</v>
      </c>
      <c r="Q25" s="142">
        <f>+'St 4'!$S$132+'St 4'!$S$145+'St 4'!$S$158+'St 4'!$S$171+'St 4'!$S$185+'St 4'!$S$209+'St 4'!$S$222</f>
        <v>121762.2169774444</v>
      </c>
      <c r="R25" s="142">
        <f>+'St 5'!$S$15+'St 5'!$S$28+'St 5'!$S$41+'St 5'!$S$54+'St 5'!$S$68+'St 5'!$S$92+'St 5'!$S$105</f>
        <v>1159.9077640265182</v>
      </c>
      <c r="S25" s="142">
        <f>+'St 5'!$S$132+'St 5'!$S$145+'St 5'!$S$158+'St 5'!$S$171+'St 5'!$S$185+'St 5'!$S$209+'St 5'!$S$222</f>
        <v>13999.813293096304</v>
      </c>
      <c r="T25" s="142">
        <f t="shared" si="2"/>
        <v>310925.10017611639</v>
      </c>
      <c r="U25" s="142">
        <f t="shared" si="2"/>
        <v>1048474.2466638777</v>
      </c>
    </row>
    <row r="26" spans="2:21">
      <c r="B26" s="28" t="s">
        <v>62</v>
      </c>
      <c r="C26" s="28" t="s">
        <v>317</v>
      </c>
      <c r="D26" s="142">
        <f>+'St 1.1'!$S$18+'St 1.1'!$S$31+'St 1.1'!$S$44+'St 1.1'!$S$57+'St 1.1'!$S$71+'St 1.1'!$S$95+'St 1.1'!$S$108</f>
        <v>-0.23383196000000028</v>
      </c>
      <c r="E26" s="142">
        <f>+'St 1.1'!$S$135+'St 1.1'!$S$148+'St 1.1'!$S$161+'St 1.1'!$S$174+'St 1.1'!$S$188+'St 1.1'!$S$212+'St 1.1'!$S$225</f>
        <v>0</v>
      </c>
      <c r="F26" s="142">
        <f>+'St 1.2'!$S$18+'St 1.2'!$S$31+'St 1.2'!$S$44+'St 1.2'!$S$57+'St 1.2'!$S$71+'St 1.2'!$S$95+'St 1.2'!$S$108</f>
        <v>31411.787871659613</v>
      </c>
      <c r="G26" s="142">
        <f>+'St 1.2'!$S$135+'St 1.2'!$S$148+'St 1.2'!$S$161+'St 1.2'!$S$174+'St 1.2'!$S$188+'St 1.2'!$S$212+'St 1.2'!$S$225</f>
        <v>124772.70417150426</v>
      </c>
      <c r="H26" s="142">
        <f>+'St 1.3'!$S$18+'St 1.3'!$S$31+'St 1.3'!$S$44+'St 1.3'!$S$57+'St 1.3'!$S$71+'St 1.3'!$S$95+'St 1.3'!$S$108</f>
        <v>-14437.862040135327</v>
      </c>
      <c r="I26" s="142">
        <f>+'St 1.3'!$S$135+'St 1.3'!$S$148+'St 1.3'!$S$161+'St 1.3'!$S$174+'St 1.3'!$S$188+'St 1.3'!$S$212+'St 1.3'!$S$225</f>
        <v>100375.21610989157</v>
      </c>
      <c r="J26" s="142">
        <f>+'St 3'!$S$18+'St 3'!$S$31+'St 3'!$S$44+'St 3'!$S$57+'St 3'!$S$71+'St 3'!$S$95+'St 3'!$S$108</f>
        <v>13175.462121444503</v>
      </c>
      <c r="K26" s="142">
        <f>+'St 3'!$S$135+'St 3'!$S$148+'St 3'!$S$161+'St 3'!$S$174+'St 3'!$S$188+'St 3'!$S$212+'St 3'!$S$225</f>
        <v>33064.983370144306</v>
      </c>
      <c r="L26" s="142">
        <f>+'St 2.1'!$S$18+'St 2.1'!$S$31+'St 2.1'!$S$44+'St 2.1'!$S$57+'St 2.1'!$S$71+'St 2.1'!$S$95+'St 2.1'!$S$108</f>
        <v>36340.594559310754</v>
      </c>
      <c r="M26" s="142">
        <f>+'St 2.1'!$S$135+'St 2.1'!$S$148+'St 2.1'!$S$161+'St 2.1'!$S$174+'St 2.1'!$S$188+'St 2.1'!$S$212+'St 2.1'!$S$225</f>
        <v>34646.238656445326</v>
      </c>
      <c r="N26" s="142">
        <f>+'St 2.2'!$S$18+'St 2.2'!$S$31+'St 2.2'!$S$44+'St 2.2'!$S$57+'St 2.2'!$S$71+'St 2.2'!$S$95+'St 2.2'!$S$108</f>
        <v>34837.044549762606</v>
      </c>
      <c r="O26" s="142">
        <f>+'St 2.2'!$S$135+'St 2.2'!$S$148+'St 2.2'!$S$161+'St 2.2'!$S$174+'St 2.2'!$S$188+'St 2.2'!$S$212+'St 2.2'!$S$225</f>
        <v>35404.721977980073</v>
      </c>
      <c r="P26" s="142">
        <f>+'St 4'!$S$18+'St 4'!$S$31+'St 4'!$S$44+'St 4'!$S$57+'St 4'!$S$71+'St 4'!$S$95+'St 4'!$S$108</f>
        <v>-1.3143941999999993</v>
      </c>
      <c r="Q26" s="142">
        <f>+'St 4'!$S$135+'St 4'!$S$148+'St 4'!$S$161+'St 4'!$S$174+'St 4'!$S$188+'St 4'!$S$212+'St 4'!$S$225</f>
        <v>0</v>
      </c>
      <c r="R26" s="142">
        <f>+'St 5'!$S$18+'St 5'!$S$31+'St 5'!$S$44+'St 5'!$S$57+'St 5'!$S$71+'St 5'!$S$95+'St 5'!$S$108</f>
        <v>0</v>
      </c>
      <c r="S26" s="142">
        <f>+'St 5'!$S$135+'St 5'!$S$148+'St 5'!$S$161+'St 5'!$S$174+'St 5'!$S$188+'St 5'!$S$212+'St 5'!$S$225</f>
        <v>0</v>
      </c>
      <c r="T26" s="142">
        <f t="shared" si="2"/>
        <v>101325.47883588215</v>
      </c>
      <c r="U26" s="142">
        <f t="shared" si="2"/>
        <v>328263.86428596551</v>
      </c>
    </row>
    <row r="27" spans="2:21">
      <c r="B27" s="28" t="s">
        <v>75</v>
      </c>
      <c r="C27" s="28" t="s">
        <v>108</v>
      </c>
      <c r="D27" s="142">
        <f>+'St 1.1'!$S$19+'St 1.1'!$S$32+'St 1.1'!$S$45+'St 1.1'!$S$58+'St 1.1'!$S$72+'St 1.1'!$S$96+'St 1.1'!$S$109</f>
        <v>-10186.31951219785</v>
      </c>
      <c r="E27" s="142">
        <f>+'St 1.1'!$S$136+'St 1.1'!$S$149+'St 1.1'!$S$162+'St 1.1'!$S$175+'St 1.1'!$S$189+'St 1.1'!$S$213+'St 1.1'!$S$226</f>
        <v>1000</v>
      </c>
      <c r="F27" s="142">
        <f>+'St 1.2'!$S$19+'St 1.2'!$S$32+'St 1.2'!$S$45+'St 1.2'!$S$58+'St 1.2'!$S$72+'St 1.2'!$S$96+'St 1.2'!$S$109</f>
        <v>69398.673698150116</v>
      </c>
      <c r="G27" s="142">
        <f>+'St 1.2'!$S$136+'St 1.2'!$S$149+'St 1.2'!$S$162+'St 1.2'!$S$175+'St 1.2'!$S$189+'St 1.2'!$S$213+'St 1.2'!$S$226</f>
        <v>154905.92319015021</v>
      </c>
      <c r="H27" s="142">
        <f>+'St 1.3'!$S$19+'St 1.3'!$S$32+'St 1.3'!$S$45+'St 1.3'!$S$58+'St 1.3'!$S$72+'St 1.3'!$S$96+'St 1.3'!$S$109</f>
        <v>17451.031811305114</v>
      </c>
      <c r="I27" s="142">
        <f>+'St 1.3'!$S$136+'St 1.3'!$S$149+'St 1.3'!$S$162+'St 1.3'!$S$175+'St 1.3'!$S$189+'St 1.3'!$S$213+'St 1.3'!$S$226</f>
        <v>198683.65961572886</v>
      </c>
      <c r="J27" s="142">
        <f>+'St 3'!$S$19+'St 3'!$S$32+'St 3'!$S$45+'St 3'!$S$58+'St 3'!$S$72+'St 3'!$S$96+'St 3'!$S$109</f>
        <v>-1379.8535226292463</v>
      </c>
      <c r="K27" s="142">
        <f>+'St 3'!$S$136+'St 3'!$S$149+'St 3'!$S$162+'St 3'!$S$175+'St 3'!$S$189+'St 3'!$S$213+'St 3'!$S$226</f>
        <v>-1988.2689499999997</v>
      </c>
      <c r="L27" s="142">
        <f>+'St 2.1'!$S$19+'St 2.1'!$S$32+'St 2.1'!$S$45+'St 2.1'!$S$58+'St 2.1'!$S$72+'St 2.1'!$S$96+'St 2.1'!$S$109</f>
        <v>35404.721977980087</v>
      </c>
      <c r="M27" s="142">
        <f>+'St 2.1'!$S$136+'St 2.1'!$S$149+'St 2.1'!$S$162+'St 2.1'!$S$175+'St 2.1'!$S$189+'St 2.1'!$S$213+'St 2.1'!$S$226</f>
        <v>34837.04454976265</v>
      </c>
      <c r="N27" s="142">
        <f>+'St 2.2'!$S$19+'St 2.2'!$S$32+'St 2.2'!$S$45+'St 2.2'!$S$58+'St 2.2'!$S$72+'St 2.2'!$S$96+'St 2.2'!$S$109</f>
        <v>149773.64606825367</v>
      </c>
      <c r="O27" s="142">
        <f>+'St 2.2'!$S$136+'St 2.2'!$S$149+'St 2.2'!$S$162+'St 2.2'!$S$175+'St 2.2'!$S$189+'St 2.2'!$S$213+'St 2.2'!$S$226</f>
        <v>-204507.78891096381</v>
      </c>
      <c r="P27" s="142">
        <f>+'St 4'!$S$19+'St 4'!$S$32+'St 4'!$S$45+'St 4'!$S$58+'St 4'!$S$72+'St 4'!$S$96+'St 4'!$S$109</f>
        <v>0</v>
      </c>
      <c r="Q27" s="142">
        <f>+'St 4'!$S$136+'St 4'!$S$149+'St 4'!$S$162+'St 4'!$S$175+'St 4'!$S$189+'St 4'!$S$213+'St 4'!$S$226</f>
        <v>62417.100000000006</v>
      </c>
      <c r="R27" s="142">
        <f>+'St 5'!$S$19+'St 5'!$S$32+'St 5'!$S$45+'St 5'!$S$58+'St 5'!$S$72+'St 5'!$S$96+'St 5'!$S$109</f>
        <v>-15322.640992901499</v>
      </c>
      <c r="S27" s="142">
        <f>+'St 5'!$S$136+'St 5'!$S$149+'St 5'!$S$162+'St 5'!$S$175+'St 5'!$S$189+'St 5'!$S$213+'St 5'!$S$226</f>
        <v>327351.49498381157</v>
      </c>
      <c r="T27" s="142">
        <f t="shared" si="2"/>
        <v>245139.25952796041</v>
      </c>
      <c r="U27" s="142">
        <f t="shared" si="2"/>
        <v>572699.16447848955</v>
      </c>
    </row>
    <row r="28" spans="2:21">
      <c r="B28" s="28" t="s">
        <v>76</v>
      </c>
      <c r="C28" s="28" t="s">
        <v>48</v>
      </c>
      <c r="D28" s="142">
        <f>+'St 1.1'!$S$20+'St 1.1'!$S$33+'St 1.1'!$S$46+'St 1.1'!$S$59+'St 1.1'!$S$73+'St 1.1'!$S$97+'St 1.1'!$S$110+'St 1.1'!$S$113+'St 1.1'!$S$114+'St 1.1'!$S$6</f>
        <v>-9.8679397986245476E-11</v>
      </c>
      <c r="E28" s="142">
        <f>+'St 1.1'!$S$137+'St 1.1'!$S$150+'St 1.1'!$S$163+'St 1.1'!$S$176+'St 1.1'!$S$190+'St 1.1'!$S$214+'St 1.1'!$S$227+'St 1.1'!$S$230+'St 1.1'!$S$231+'St 1.1'!$S$123</f>
        <v>2490.6068574461697</v>
      </c>
      <c r="F28" s="142">
        <f>+'St 1.2'!$S$20+'St 1.2'!$S$33+'St 1.2'!$S$46+'St 1.2'!$S$59+'St 1.2'!$S$73+'St 1.2'!$S$97+'St 1.2'!$S$110+'St 1.2'!$S$113+'St 1.2'!$S$114+'St 1.2'!$S$6</f>
        <v>55746.302108005606</v>
      </c>
      <c r="G28" s="142">
        <f>+'St 1.2'!$S$137+'St 1.2'!$S$150+'St 1.2'!$S$163+'St 1.2'!$S$176+'St 1.2'!$S$190+'St 1.2'!$S$214+'St 1.2'!$S$227+'St 1.2'!$S$230+'St 1.2'!$S$231+'St 1.2'!$S$123</f>
        <v>141452.65788813937</v>
      </c>
      <c r="H28" s="142">
        <f>+'St 1.3'!$S$20+'St 1.3'!$S$33+'St 1.3'!$S$46+'St 1.3'!$S$59+'St 1.3'!$S$73+'St 1.3'!$S$97+'St 1.3'!$S$110+'St 1.3'!$S$113+'St 1.3'!$S$114+'St 1.3'!$S$6</f>
        <v>-12225.82158485875</v>
      </c>
      <c r="I28" s="142">
        <f>+'St 1.3'!$S$137+'St 1.3'!$S$150+'St 1.3'!$S$163+'St 1.3'!$S$176+'St 1.3'!$S$190+'St 1.3'!$S$214+'St 1.3'!$S$227+'St 1.3'!$S$230+'St 1.3'!$S$231+'St 1.3'!$S$123</f>
        <v>28828.991628570053</v>
      </c>
      <c r="J28" s="142">
        <f>+'St 3'!$S$20+'St 3'!$S$33+'St 3'!$S$46+'St 3'!$S$59+'St 3'!$S$73+'St 3'!$S$97+'St 3'!$S$110+'St 3'!$S$113+'St 3'!$S$114+'St 3'!$S$6</f>
        <v>-1625.3143371223732</v>
      </c>
      <c r="K28" s="142">
        <f>+'St 3'!$S$137+'St 3'!$S$150+'St 3'!$S$163+'St 3'!$S$176+'St 3'!$S$190+'St 3'!$S$214+'St 3'!$S$227+'St 3'!$S$230+'St 3'!$S$231+'St 3'!$S$123</f>
        <v>683.79209999999853</v>
      </c>
      <c r="L28" s="142">
        <f>+'St 2.1'!$S$20+'St 2.1'!$S$33+'St 2.1'!$S$46+'St 2.1'!$S$59+'St 2.1'!$S$73+'St 2.1'!$S$97+'St 2.1'!$S$110+'St 2.1'!$S$113+'St 2.1'!$S$114+'St 2.1'!$S$6</f>
        <v>2142.7688603090014</v>
      </c>
      <c r="M28" s="142">
        <f>+'St 2.1'!$S$137+'St 2.1'!$S$150+'St 2.1'!$S$163+'St 2.1'!$S$176+'St 2.1'!$S$190+'St 2.1'!$S$214+'St 2.1'!$S$227+'St 2.1'!$S$230+'St 2.1'!$S$231+'St 2.1'!$S$123</f>
        <v>-9.3479690999999754</v>
      </c>
      <c r="N28" s="142">
        <f>+'St 2.2'!$S$20+'St 2.2'!$S$33+'St 2.2'!$S$46+'St 2.2'!$S$59+'St 2.2'!$S$73+'St 2.2'!$S$97+'St 2.2'!$S$110+'St 2.2'!$S$113+'St 2.2'!$S$114+'St 2.2'!$S$6</f>
        <v>772216.78944290977</v>
      </c>
      <c r="O28" s="142">
        <f>+'St 2.2'!$S$137+'St 2.2'!$S$150+'St 2.2'!$S$163+'St 2.2'!$S$176+'St 2.2'!$S$190+'St 2.2'!$S$214+'St 2.2'!$S$227+'St 2.2'!$S$230+'St 2.2'!$S$231+'St 2.2'!$S$123</f>
        <v>71251.152025080592</v>
      </c>
      <c r="P28" s="142">
        <f>+'St 4'!$S$20+'St 4'!$S$33+'St 4'!$S$46+'St 4'!$S$59+'St 4'!$S$73+'St 4'!$S$97+'St 4'!$S$110+'St 4'!$S$113+'St 4'!$S$114+'St 4'!$S$6</f>
        <v>0</v>
      </c>
      <c r="Q28" s="142">
        <f>+'St 4'!$S$137+'St 4'!$S$150+'St 4'!$S$163+'St 4'!$S$176+'St 4'!$S$190+'St 4'!$S$214+'St 4'!$S$227+'St 4'!$S$230+'St 4'!$S$231+'St 4'!$S$123</f>
        <v>0</v>
      </c>
      <c r="R28" s="142">
        <f>+'St 5'!$S$20+'St 5'!$S$33+'St 5'!$S$46+'St 5'!$S$59+'St 5'!$S$73+'St 5'!$S$97+'St 5'!$S$110+'St 5'!$S$113+'St 5'!$S$114+'St 5'!$S$6</f>
        <v>0</v>
      </c>
      <c r="S28" s="142">
        <f>+'St 5'!$S$137+'St 5'!$S$150+'St 5'!$S$163+'St 5'!$S$176+'St 5'!$S$190+'St 5'!$S$214+'St 5'!$S$227+'St 5'!$S$230+'St 5'!$S$231+'St 5'!$S$123</f>
        <v>0</v>
      </c>
      <c r="T28" s="142">
        <f t="shared" si="2"/>
        <v>816254.72448924312</v>
      </c>
      <c r="U28" s="142">
        <f t="shared" si="2"/>
        <v>244697.85253013618</v>
      </c>
    </row>
    <row r="29" spans="2:21">
      <c r="B29" s="28" t="s">
        <v>77</v>
      </c>
      <c r="C29" s="28" t="s">
        <v>325</v>
      </c>
      <c r="D29" s="142">
        <f>+'St 1.1'!$S$21+'St 1.1'!$S$34+'St 1.1'!$S$47+'St 1.1'!$S$60+'St 1.1'!$S$74+'St 1.1'!$S$98+'St 1.1'!$S$111</f>
        <v>-343090.68562419596</v>
      </c>
      <c r="E29" s="142">
        <f>+'St 1.1'!$S$138+'St 1.1'!$S$151+'St 1.1'!$S$164+'St 1.1'!$S$177+'St 1.1'!$S$191+'St 1.1'!$S$215+'St 1.1'!$S$228</f>
        <v>2792</v>
      </c>
      <c r="F29" s="142">
        <f>+'St 1.2'!$S$21+'St 1.2'!$S$34+'St 1.2'!$S$47+'St 1.2'!$S$60+'St 1.2'!$S$74+'St 1.2'!$S$98+'St 1.2'!$S$111</f>
        <v>948571.550206888</v>
      </c>
      <c r="G29" s="142">
        <f>+'St 1.2'!$S$138+'St 1.2'!$S$151+'St 1.2'!$S$164+'St 1.2'!$S$177+'St 1.2'!$S$191+'St 1.2'!$S$215+'St 1.2'!$S$228</f>
        <v>572951.47364961554</v>
      </c>
      <c r="H29" s="142">
        <f>+'St 1.3'!$S$21+'St 1.3'!$S$34+'St 1.3'!$S$47+'St 1.3'!$S$60+'St 1.3'!$S$74+'St 1.3'!$S$98+'St 1.3'!$S$111</f>
        <v>53618.903355537564</v>
      </c>
      <c r="I29" s="142">
        <f>+'St 1.3'!$S$138+'St 1.3'!$S$151+'St 1.3'!$S$164+'St 1.3'!$S$177+'St 1.3'!$S$191+'St 1.3'!$S$215+'St 1.3'!$S$228</f>
        <v>237486.56378356513</v>
      </c>
      <c r="J29" s="142">
        <f>+'St 3'!$S$21+'St 3'!$S$34+'St 3'!$S$47+'St 3'!$S$60+'St 3'!$S$74+'St 3'!$S$98+'St 3'!$S$111</f>
        <v>181011.72185900999</v>
      </c>
      <c r="K29" s="142">
        <f>+'St 3'!$S$138+'St 3'!$S$151+'St 3'!$S$164+'St 3'!$S$177+'St 3'!$S$191+'St 3'!$S$215+'St 3'!$S$228</f>
        <v>376.29090000000002</v>
      </c>
      <c r="L29" s="142">
        <f>+'St 2.1'!$S$21+'St 2.1'!$S$34+'St 2.1'!$S$47+'St 2.1'!$S$60+'St 2.1'!$S$74+'St 2.1'!$S$98+'St 2.1'!$S$111</f>
        <v>-169.32194711075016</v>
      </c>
      <c r="M29" s="142">
        <f>+'St 2.1'!$S$138+'St 2.1'!$S$151+'St 2.1'!$S$164+'St 2.1'!$S$177+'St 2.1'!$S$191+'St 2.1'!$S$215+'St 2.1'!$S$228</f>
        <v>-1.3132603999999992</v>
      </c>
      <c r="N29" s="142">
        <f>+'St 2.2'!$S$21+'St 2.2'!$S$34+'St 2.2'!$S$47+'St 2.2'!$S$60+'St 2.2'!$S$74+'St 2.2'!$S$98+'St 2.2'!$S$111</f>
        <v>30649.34123851925</v>
      </c>
      <c r="O29" s="142">
        <f>+'St 2.2'!$S$138+'St 2.2'!$S$151+'St 2.2'!$S$164+'St 2.2'!$S$177+'St 2.2'!$S$191+'St 2.2'!$S$215+'St 2.2'!$S$228</f>
        <v>23200.86</v>
      </c>
      <c r="P29" s="142">
        <f>+'St 4'!$S$21+'St 4'!$S$34+'St 4'!$S$47+'St 4'!$S$60+'St 4'!$S$74+'St 4'!$S$98+'St 4'!$S$111</f>
        <v>0</v>
      </c>
      <c r="Q29" s="142">
        <f>+'St 4'!$S$138+'St 4'!$S$151+'St 4'!$S$164+'St 4'!$S$177+'St 4'!$S$191+'St 4'!$S$215+'St 4'!$S$228</f>
        <v>0</v>
      </c>
      <c r="R29" s="142">
        <f>+'St 5'!$S$21+'St 5'!$S$34+'St 5'!$S$47+'St 5'!$S$60+'St 5'!$S$74+'St 5'!$S$98+'St 5'!$S$111</f>
        <v>0</v>
      </c>
      <c r="S29" s="142">
        <f>+'St 5'!$S$138+'St 5'!$S$151+'St 5'!$S$164+'St 5'!$S$177+'St 5'!$S$191+'St 5'!$S$215+'St 5'!$S$228</f>
        <v>0</v>
      </c>
      <c r="T29" s="142">
        <f t="shared" si="2"/>
        <v>870591.50908864825</v>
      </c>
      <c r="U29" s="142">
        <f t="shared" si="2"/>
        <v>836805.87507278076</v>
      </c>
    </row>
    <row r="30" spans="2:21">
      <c r="B30" s="28" t="s">
        <v>81</v>
      </c>
      <c r="C30" s="28" t="s">
        <v>101</v>
      </c>
      <c r="D30" s="142">
        <f>+'St 1.1'!$S$22+'St 1.1'!$S$35+'St 1.1'!$S$48+'St 1.1'!$S$61+'St 1.1'!$S$75+'St 1.1'!$S$99+'St 1.1'!$S$112</f>
        <v>1030.0000000000005</v>
      </c>
      <c r="E30" s="142">
        <f>+'St 1.1'!$S$139+'St 1.1'!$S$152+'St 1.1'!$S$165+'St 1.1'!$S$178+'St 1.1'!$S$192+'St 1.1'!$S$216+'St 1.1'!$S$229</f>
        <v>163633.39314255372</v>
      </c>
      <c r="F30" s="142">
        <f>+'St 1.2'!$S$22+'St 1.2'!$S$35+'St 1.2'!$S$48+'St 1.2'!$S$61+'St 1.2'!$S$75+'St 1.2'!$S$99+'St 1.2'!$S$112</f>
        <v>-100103.93506241475</v>
      </c>
      <c r="G30" s="142">
        <f>+'St 1.2'!$S$139+'St 1.2'!$S$152+'St 1.2'!$S$165+'St 1.2'!$S$178+'St 1.2'!$S$192+'St 1.2'!$S$216+'St 1.2'!$S$229</f>
        <v>-139124.63489126382</v>
      </c>
      <c r="H30" s="142">
        <f>+'St 1.3'!$S$22+'St 1.3'!$S$35+'St 1.3'!$S$48+'St 1.3'!$S$61+'St 1.3'!$S$75+'St 1.3'!$S$99+'St 1.3'!$S$112</f>
        <v>-25116.065850111147</v>
      </c>
      <c r="I30" s="142">
        <f>+'St 1.3'!$S$139+'St 1.3'!$S$152+'St 1.3'!$S$165+'St 1.3'!$S$178+'St 1.3'!$S$192+'St 1.3'!$S$216+'St 1.3'!$S$229</f>
        <v>-106668.07773581124</v>
      </c>
      <c r="J30" s="142">
        <f>+'St 3'!$S$22+'St 3'!$S$35+'St 3'!$S$48+'St 3'!$S$61+'St 3'!$S$75+'St 3'!$S$99+'St 3'!$S$112</f>
        <v>54331.94788860195</v>
      </c>
      <c r="K30" s="142">
        <f>+'St 3'!$S$139+'St 3'!$S$152+'St 3'!$S$165+'St 3'!$S$178+'St 3'!$S$192+'St 3'!$S$216+'St 3'!$S$229</f>
        <v>6403.6641999999747</v>
      </c>
      <c r="L30" s="142">
        <f>+'St 2.1'!$S$22+'St 2.1'!$S$35+'St 2.1'!$S$48+'St 2.1'!$S$61+'St 2.1'!$S$75+'St 2.1'!$S$99+'St 2.1'!$S$112</f>
        <v>49549.615414140615</v>
      </c>
      <c r="M30" s="142">
        <f>+'St 2.1'!$S$139+'St 2.1'!$S$152+'St 2.1'!$S$165+'St 2.1'!$S$178+'St 2.1'!$S$192+'St 2.1'!$S$216+'St 2.1'!$S$229</f>
        <v>0</v>
      </c>
      <c r="N30" s="142">
        <f>+'St 2.2'!$S$22+'St 2.2'!$S$35+'St 2.2'!$S$48+'St 2.2'!$S$61+'St 2.2'!$S$75+'St 2.2'!$S$99+'St 2.2'!$S$112</f>
        <v>64597.609667051096</v>
      </c>
      <c r="O30" s="142">
        <f>+'St 2.2'!$S$139+'St 2.2'!$S$152+'St 2.2'!$S$165+'St 2.2'!$S$178+'St 2.2'!$S$192+'St 2.2'!$S$216+'St 2.2'!$S$229</f>
        <v>31088.908420458945</v>
      </c>
      <c r="P30" s="142">
        <f>+'St 4'!$S$22+'St 4'!$S$35+'St 4'!$S$48+'St 4'!$S$61+'St 4'!$S$75+'St 4'!$S$99+'St 4'!$S$112</f>
        <v>-58.318700212065956</v>
      </c>
      <c r="Q30" s="142">
        <f>+'St 4'!$S$139+'St 4'!$S$152+'St 4'!$S$165+'St 4'!$S$178+'St 4'!$S$192+'St 4'!$S$216+'St 4'!$S$229</f>
        <v>0</v>
      </c>
      <c r="R30" s="142">
        <f>+'St 5'!$S$22+'St 5'!$S$35+'St 5'!$S$48+'St 5'!$S$61+'St 5'!$S$75+'St 5'!$S$99+'St 5'!$S$112</f>
        <v>0</v>
      </c>
      <c r="S30" s="142">
        <f>+'St 5'!$S$139+'St 5'!$S$152+'St 5'!$S$165+'St 5'!$S$178+'St 5'!$S$192+'St 5'!$S$216+'St 5'!$S$229</f>
        <v>0</v>
      </c>
      <c r="T30" s="142">
        <f t="shared" si="2"/>
        <v>44230.853357055697</v>
      </c>
      <c r="U30" s="142">
        <f t="shared" si="2"/>
        <v>-44666.746864062428</v>
      </c>
    </row>
    <row r="31" spans="2:21">
      <c r="B31" s="28" t="s">
        <v>82</v>
      </c>
      <c r="C31" s="28" t="s">
        <v>78</v>
      </c>
      <c r="D31" s="147">
        <f t="shared" ref="D31:S31" si="3">+D22+D23+D24+D25+D26+D27+D28+D29+D30</f>
        <v>42866.000000000116</v>
      </c>
      <c r="E31" s="147">
        <f t="shared" si="3"/>
        <v>51964.999999999898</v>
      </c>
      <c r="F31" s="147">
        <f t="shared" si="3"/>
        <v>1195460.5085670131</v>
      </c>
      <c r="G31" s="147">
        <f t="shared" si="3"/>
        <v>1424824.4206033966</v>
      </c>
      <c r="H31" s="147">
        <f t="shared" si="3"/>
        <v>952227.27456648368</v>
      </c>
      <c r="I31" s="147">
        <f t="shared" si="3"/>
        <v>1680378.3564370498</v>
      </c>
      <c r="J31" s="147">
        <f t="shared" si="3"/>
        <v>1093914.7714292782</v>
      </c>
      <c r="K31" s="147">
        <f t="shared" si="3"/>
        <v>444419.80526599247</v>
      </c>
      <c r="L31" s="147">
        <f t="shared" si="3"/>
        <v>90012.78025904781</v>
      </c>
      <c r="M31" s="147">
        <f t="shared" si="3"/>
        <v>26146.719688020825</v>
      </c>
      <c r="N31" s="147">
        <f t="shared" si="3"/>
        <v>1437831.624370025</v>
      </c>
      <c r="O31" s="147">
        <f t="shared" si="3"/>
        <v>182370.73131767707</v>
      </c>
      <c r="P31" s="147">
        <f t="shared" si="3"/>
        <v>466851.64476689394</v>
      </c>
      <c r="Q31" s="147">
        <f t="shared" si="3"/>
        <v>1629785.4995900618</v>
      </c>
      <c r="R31" s="147">
        <f t="shared" si="3"/>
        <v>124091.07537759375</v>
      </c>
      <c r="S31" s="147">
        <f t="shared" si="3"/>
        <v>224194.07301939582</v>
      </c>
      <c r="T31" s="147">
        <f>+SUM(T22:T30)</f>
        <v>5403255.6793363364</v>
      </c>
      <c r="U31" s="147">
        <f>+SUM(U22:U30)</f>
        <v>5664084.6059215935</v>
      </c>
    </row>
    <row r="34" spans="3:3">
      <c r="C34"/>
    </row>
  </sheetData>
  <mergeCells count="20"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DD5557B4-DB41-433C-B695-C41B8B3A6251}"/>
  </hyperlink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U34"/>
  <sheetViews>
    <sheetView zoomScale="60" zoomScaleNormal="60" workbookViewId="0"/>
  </sheetViews>
  <sheetFormatPr defaultColWidth="9.1796875" defaultRowHeight="14.5"/>
  <cols>
    <col min="1" max="1" width="5.453125" style="12" customWidth="1"/>
    <col min="2" max="2" width="6.1796875" style="12" customWidth="1"/>
    <col min="3" max="3" width="37.1796875" style="12" bestFit="1" customWidth="1"/>
    <col min="4" max="5" width="16.54296875" style="12" bestFit="1" customWidth="1"/>
    <col min="6" max="10" width="18.54296875" style="12" bestFit="1" customWidth="1"/>
    <col min="11" max="13" width="16.54296875" style="12" bestFit="1" customWidth="1"/>
    <col min="14" max="15" width="18.54296875" style="12" bestFit="1" customWidth="1"/>
    <col min="16" max="16" width="16.54296875" style="12" bestFit="1" customWidth="1"/>
    <col min="17" max="17" width="18.5429687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205" t="s">
        <v>315</v>
      </c>
    </row>
    <row r="2" spans="1:21">
      <c r="B2" s="345" t="s">
        <v>224</v>
      </c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</row>
    <row r="3" spans="1:21" ht="16.5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27" t="s">
        <v>318</v>
      </c>
    </row>
    <row r="4" spans="1:21" ht="48.75" customHeight="1">
      <c r="B4" s="200"/>
      <c r="C4" s="257" t="s">
        <v>74</v>
      </c>
      <c r="D4" s="346" t="s">
        <v>41</v>
      </c>
      <c r="E4" s="346"/>
      <c r="F4" s="346" t="s">
        <v>42</v>
      </c>
      <c r="G4" s="346"/>
      <c r="H4" s="346" t="s">
        <v>43</v>
      </c>
      <c r="I4" s="346"/>
      <c r="J4" s="346" t="s">
        <v>44</v>
      </c>
      <c r="K4" s="346"/>
      <c r="L4" s="346" t="s">
        <v>317</v>
      </c>
      <c r="M4" s="346"/>
      <c r="N4" s="346" t="s">
        <v>108</v>
      </c>
      <c r="O4" s="346"/>
      <c r="P4" s="346" t="s">
        <v>325</v>
      </c>
      <c r="Q4" s="346"/>
      <c r="R4" s="346" t="s">
        <v>101</v>
      </c>
      <c r="S4" s="346"/>
      <c r="T4" s="346" t="s">
        <v>78</v>
      </c>
      <c r="U4" s="346"/>
    </row>
    <row r="5" spans="1:21">
      <c r="B5" s="200"/>
      <c r="C5" s="257"/>
      <c r="D5" s="201" t="s">
        <v>79</v>
      </c>
      <c r="E5" s="201" t="s">
        <v>80</v>
      </c>
      <c r="F5" s="201" t="s">
        <v>79</v>
      </c>
      <c r="G5" s="201" t="s">
        <v>80</v>
      </c>
      <c r="H5" s="201" t="s">
        <v>79</v>
      </c>
      <c r="I5" s="201" t="s">
        <v>80</v>
      </c>
      <c r="J5" s="201" t="s">
        <v>79</v>
      </c>
      <c r="K5" s="201" t="s">
        <v>80</v>
      </c>
      <c r="L5" s="201" t="s">
        <v>79</v>
      </c>
      <c r="M5" s="201" t="s">
        <v>80</v>
      </c>
      <c r="N5" s="201" t="s">
        <v>79</v>
      </c>
      <c r="O5" s="201" t="s">
        <v>80</v>
      </c>
      <c r="P5" s="201" t="s">
        <v>79</v>
      </c>
      <c r="Q5" s="201" t="s">
        <v>80</v>
      </c>
      <c r="R5" s="201" t="s">
        <v>79</v>
      </c>
      <c r="S5" s="201" t="s">
        <v>80</v>
      </c>
      <c r="T5" s="201" t="s">
        <v>79</v>
      </c>
      <c r="U5" s="201" t="s">
        <v>80</v>
      </c>
    </row>
    <row r="6" spans="1:21">
      <c r="B6" s="28" t="s">
        <v>56</v>
      </c>
      <c r="C6" s="28" t="s">
        <v>41</v>
      </c>
      <c r="D6" s="142">
        <f>+'St 1.1'!$J$12+'St 1.1'!$J$25+'St 1.1'!$J$38+'St 1.1'!$J$51+'St 1.1'!$J$65+'St 1.1'!$J$89+'St 1.1'!$J$102</f>
        <v>15</v>
      </c>
      <c r="E6" s="142">
        <f>+'St 1.1'!$J$129+'St 1.1'!$J$142+'St 1.1'!$J$155+'St 1.1'!$J$168+'St 1.1'!$J$182+'St 1.1'!$J$206+'St 1.1'!$J$219</f>
        <v>699</v>
      </c>
      <c r="F6" s="142">
        <f>+'St 1.2'!$J$12+'St 1.2'!$J$25+'St 1.2'!$J$38+'St 1.2'!$J$51+'St 1.2'!$J$65+'St 1.2'!$J$89+'St 1.2'!$J$102</f>
        <v>331492.11944528914</v>
      </c>
      <c r="G6" s="142">
        <f>+'St 1.2'!$J$129+'St 1.2'!$J$142+'St 1.2'!$J$155+'St 1.2'!$J$168+'St 1.2'!$J$182+'St 1.2'!$J$206+'St 1.2'!$J$219</f>
        <v>774167.97321197542</v>
      </c>
      <c r="H6" s="142">
        <f>+'St 1.3'!$J$12+'St 1.3'!$J$25+'St 1.3'!$J$38+'St 1.3'!$J$51+'St 1.3'!$J$65+'St 1.3'!$J$89+'St 1.3'!$J$102</f>
        <v>4500.3752324731904</v>
      </c>
      <c r="I6" s="142">
        <f>+'St 1.3'!$J$129+'St 1.3'!$J$142+'St 1.3'!$J$155+'St 1.3'!$J$168+'St 1.3'!$J$182+'St 1.3'!$J$206+'St 1.3'!$J$219</f>
        <v>12694.49975532409</v>
      </c>
      <c r="J6" s="142">
        <f>+'St 3'!$J$12+'St 3'!$J$25+'St 3'!$J$38+'St 3'!$J$51+'St 3'!$J$65+'St 3'!$J$89+'St 3'!$J$102</f>
        <v>595303.30449729855</v>
      </c>
      <c r="K6" s="142">
        <f>+'St 3'!$J$129+'St 3'!$J$142+'St 3'!$J$155+'St 3'!$J$168+'St 3'!$J$182+'St 3'!$J$206+'St 3'!$J$219</f>
        <v>7465.0281000000004</v>
      </c>
      <c r="L6" s="142">
        <f>+'St 2.1'!$J$12+'St 2.1'!$J$25+'St 2.1'!$J$38+'St 2.1'!$J$51+'St 2.1'!$J$65+'St 2.1'!$J$89+'St 2.1'!$J$102</f>
        <v>0</v>
      </c>
      <c r="M6" s="142">
        <f>+'St 2.1'!$J$129+'St 2.1'!$J$142+'St 2.1'!$J$155+'St 2.1'!$J$168+'St 2.1'!$J$182+'St 2.1'!$J$206+'St 2.1'!$J$219</f>
        <v>2.3262409929999994</v>
      </c>
      <c r="N6" s="142">
        <f>+'St 2.2'!$J$12+'St 2.2'!$J$25+'St 2.2'!$J$38+'St 2.2'!$J$51+'St 2.2'!$J$65+'St 2.2'!$J$89+'St 2.2'!$J$102</f>
        <v>1850</v>
      </c>
      <c r="O6" s="142">
        <f>+'St 2.2'!$J$129+'St 2.2'!$J$142+'St 2.2'!$J$155+'St 2.2'!$J$168+'St 2.2'!$J$182+'St 2.2'!$J$206+'St 2.2'!$J$219</f>
        <v>28329.359524913805</v>
      </c>
      <c r="P6" s="142">
        <f>+'St 4'!$J$12+'St 4'!$J$25+'St 4'!$J$38+'St 4'!$J$51+'St 4'!$J$65+'St 4'!$J$89+'St 4'!$J$102</f>
        <v>272</v>
      </c>
      <c r="Q6" s="142">
        <f>+'St 4'!$J$129+'St 4'!$J$142+'St 4'!$J$155+'St 4'!$J$168+'St 4'!$J$182+'St 4'!$J$206+'St 4'!$J$219</f>
        <v>1732995.8084100001</v>
      </c>
      <c r="R6" s="142">
        <f>+'St 5'!$J$12+'St 5'!$J$25+'St 5'!$J$38+'St 5'!$J$51+'St 5'!$J$65+'St 5'!$J$89+'St 5'!$J$102</f>
        <v>2597604.2800000003</v>
      </c>
      <c r="S6" s="142">
        <f>+'St 5'!$J$129+'St 5'!$J$142+'St 5'!$J$155+'St 5'!$J$168+'St 5'!$J$182+'St 5'!$J$206+'St 5'!$J$219</f>
        <v>1781.9276801245671</v>
      </c>
      <c r="T6" s="142">
        <f>+D6+F6+H6+J6+L6+N6+P6+R6</f>
        <v>3531037.0791750611</v>
      </c>
      <c r="U6" s="142">
        <f>+E6+G6+I6+K6+M6+O6+Q6+S6</f>
        <v>2558135.9229233311</v>
      </c>
    </row>
    <row r="7" spans="1:21">
      <c r="B7" s="28" t="s">
        <v>59</v>
      </c>
      <c r="C7" s="28" t="s">
        <v>42</v>
      </c>
      <c r="D7" s="142">
        <f>+'St 1.1'!$J$13+'St 1.1'!$J$26+'St 1.1'!$J$39+'St 1.1'!$J$52+'St 1.1'!$J$66+'St 1.1'!$J$90+'St 1.1'!$J$103</f>
        <v>1035302.8219649753</v>
      </c>
      <c r="E7" s="142">
        <f>+'St 1.1'!$J$130+'St 1.1'!$J$143+'St 1.1'!$J$156+'St 1.1'!$J$169+'St 1.1'!$J$183+'St 1.1'!$J$207+'St 1.1'!$J$220</f>
        <v>274013</v>
      </c>
      <c r="F7" s="142">
        <f>+'St 1.2'!$J$13+'St 1.2'!$J$26+'St 1.2'!$J$39+'St 1.2'!$J$52+'St 1.2'!$J$66+'St 1.2'!$J$90+'St 1.2'!$J$103</f>
        <v>1153588.4336560834</v>
      </c>
      <c r="G7" s="142">
        <f>+'St 1.2'!$J$130+'St 1.2'!$J$143+'St 1.2'!$J$156+'St 1.2'!$J$169+'St 1.2'!$J$183+'St 1.2'!$J$207+'St 1.2'!$J$220</f>
        <v>772842.14013949456</v>
      </c>
      <c r="H7" s="142">
        <f>+'St 1.3'!$J$13+'St 1.3'!$J$26+'St 1.3'!$J$39+'St 1.3'!$J$52+'St 1.3'!$J$66+'St 1.3'!$J$90+'St 1.3'!$J$103</f>
        <v>950876.08372584591</v>
      </c>
      <c r="I7" s="142">
        <f>+'St 1.3'!$J$130+'St 1.3'!$J$143+'St 1.3'!$J$156+'St 1.3'!$J$169+'St 1.3'!$J$183+'St 1.3'!$J$207+'St 1.3'!$J$220</f>
        <v>1844878.213581881</v>
      </c>
      <c r="J7" s="142">
        <f>+'St 3'!$J$13+'St 3'!$J$26+'St 3'!$J$39+'St 3'!$J$52+'St 3'!$J$66+'St 3'!$J$90+'St 3'!$J$103</f>
        <v>3826321.1233888608</v>
      </c>
      <c r="K7" s="142">
        <f>+'St 3'!$J$130+'St 3'!$J$143+'St 3'!$J$156+'St 3'!$J$169+'St 3'!$J$183+'St 3'!$J$207+'St 3'!$J$220</f>
        <v>1485621.1783886037</v>
      </c>
      <c r="L7" s="142">
        <f>+'St 2.1'!$J$13+'St 2.1'!$J$26+'St 2.1'!$J$39+'St 2.1'!$J$52+'St 2.1'!$J$66+'St 2.1'!$J$90+'St 2.1'!$J$103</f>
        <v>508365.98746706865</v>
      </c>
      <c r="M7" s="142">
        <f>+'St 2.1'!$J$130+'St 2.1'!$J$143+'St 2.1'!$J$156+'St 2.1'!$J$169+'St 2.1'!$J$183+'St 2.1'!$J$207+'St 2.1'!$J$220</f>
        <v>178860.61621207671</v>
      </c>
      <c r="N7" s="142">
        <f>+'St 2.2'!$J$13+'St 2.2'!$J$26+'St 2.2'!$J$39+'St 2.2'!$J$52+'St 2.2'!$J$66+'St 2.2'!$J$90+'St 2.2'!$J$103</f>
        <v>3208180.9966601422</v>
      </c>
      <c r="O7" s="142">
        <f>+'St 2.2'!$J$130+'St 2.2'!$J$143+'St 2.2'!$J$156+'St 2.2'!$J$169+'St 2.2'!$J$183+'St 2.2'!$J$207+'St 2.2'!$J$220</f>
        <v>1413707.7816466149</v>
      </c>
      <c r="P7" s="142">
        <f>+'St 4'!$J$13+'St 4'!$J$26+'St 4'!$J$39+'St 4'!$J$52+'St 4'!$J$66+'St 4'!$J$90+'St 4'!$J$103</f>
        <v>4915927.8679722222</v>
      </c>
      <c r="Q7" s="142">
        <f>+'St 4'!$J$130+'St 4'!$J$143+'St 4'!$J$156+'St 4'!$J$169+'St 4'!$J$183+'St 4'!$J$207+'St 4'!$J$220</f>
        <v>8071615.2245987691</v>
      </c>
      <c r="R7" s="142">
        <f>+'St 5'!$J$13+'St 5'!$J$26+'St 5'!$J$39+'St 5'!$J$52+'St 5'!$J$66+'St 5'!$J$90+'St 5'!$J$103</f>
        <v>228764.35303157356</v>
      </c>
      <c r="S7" s="142">
        <f>+'St 5'!$J$130+'St 5'!$J$143+'St 5'!$J$156+'St 5'!$J$169+'St 5'!$J$183+'St 5'!$J$207+'St 5'!$J$220</f>
        <v>1030715.0482504774</v>
      </c>
      <c r="T7" s="142">
        <f t="shared" ref="T7:U14" si="0">+D7+F7+H7+J7+L7+N7+P7+R7</f>
        <v>15827327.667866772</v>
      </c>
      <c r="U7" s="142">
        <f t="shared" si="0"/>
        <v>15072253.202817917</v>
      </c>
    </row>
    <row r="8" spans="1:21">
      <c r="B8" s="28" t="s">
        <v>60</v>
      </c>
      <c r="C8" s="28" t="s">
        <v>43</v>
      </c>
      <c r="D8" s="142">
        <f>+'St 1.1'!$J$14+'St 1.1'!$J$27+'St 1.1'!$J$40+'St 1.1'!$J$53+'St 1.1'!$J$67+'St 1.1'!$J$91+'St 1.1'!$J$104+'St 1.1'!$J$76+'St 1.1'!$J$79</f>
        <v>51779.998449672101</v>
      </c>
      <c r="E8" s="142">
        <f>+'St 1.1'!$J$131+'St 1.1'!$J$144+'St 1.1'!$J$157+'St 1.1'!$J$170+'St 1.1'!$J$184+'St 1.1'!$J$208+'St 1.1'!$J$221+'St 1.1'!$J$193+'St 1.1'!$J$196</f>
        <v>12195</v>
      </c>
      <c r="F8" s="142">
        <f>+'St 1.2'!$J$14+'St 1.2'!$J$27+'St 1.2'!$J$40+'St 1.2'!$J$53+'St 1.2'!$J$67+'St 1.2'!$J$91+'St 1.2'!$J$104+'St 1.2'!$J$76+'St 1.2'!$J$79</f>
        <v>1678234.7751224963</v>
      </c>
      <c r="G8" s="142">
        <f>+'St 1.2'!$J$131+'St 1.2'!$J$144+'St 1.2'!$J$157+'St 1.2'!$J$170+'St 1.2'!$J$184+'St 1.2'!$J$208+'St 1.2'!$J$221+'St 1.2'!$J$193+'St 1.2'!$J$196</f>
        <v>1052777.4860827802</v>
      </c>
      <c r="H8" s="142">
        <f>+'St 1.3'!$J$14+'St 1.3'!$J$27+'St 1.3'!$J$40+'St 1.3'!$J$53+'St 1.3'!$J$67+'St 1.3'!$J$91+'St 1.3'!$J$104+'St 1.3'!$J$76+'St 1.3'!$J$79</f>
        <v>8342005.6729468554</v>
      </c>
      <c r="I8" s="142">
        <f>+'St 1.3'!$J$131+'St 1.3'!$J$144+'St 1.3'!$J$157+'St 1.3'!$J$170+'St 1.3'!$J$184+'St 1.3'!$J$208+'St 1.3'!$J$221+'St 1.3'!$J$193+'St 1.3'!$J$196</f>
        <v>3727205.5259811087</v>
      </c>
      <c r="J8" s="142">
        <f>+'St 3'!$J$14+'St 3'!$J$27+'St 3'!$J$40+'St 3'!$J$53+'St 3'!$J$67+'St 3'!$J$91+'St 3'!$J$104+'St 3'!$J$76+'St 3'!$J$79</f>
        <v>4040882.9892091476</v>
      </c>
      <c r="K8" s="142">
        <f>+'St 3'!$J$131+'St 3'!$J$144+'St 3'!$J$157+'St 3'!$J$170+'St 3'!$J$184+'St 3'!$J$208+'St 3'!$J$221+'St 3'!$J$193+'St 3'!$J$196</f>
        <v>107463.46814670194</v>
      </c>
      <c r="L8" s="142">
        <f>+'St 2.1'!$J$14+'St 2.1'!$J$27+'St 2.1'!$J$40+'St 2.1'!$J$53+'St 2.1'!$J$67+'St 2.1'!$J$91+'St 2.1'!$J$104+'St 2.1'!$J$76+'St 2.1'!$J$79</f>
        <v>51579.179515349038</v>
      </c>
      <c r="M8" s="142">
        <f>+'St 2.1'!$J$131+'St 2.1'!$J$144+'St 2.1'!$J$157+'St 2.1'!$J$170+'St 2.1'!$J$184+'St 2.1'!$J$208+'St 2.1'!$J$221+'St 2.1'!$J$193+'St 2.1'!$J$196</f>
        <v>786.54723937557765</v>
      </c>
      <c r="N8" s="142">
        <f>+'St 2.2'!$J$14+'St 2.2'!$J$27+'St 2.2'!$J$40+'St 2.2'!$J$53+'St 2.2'!$J$67+'St 2.2'!$J$91+'St 2.2'!$J$104+'St 2.2'!$J$76+'St 2.2'!$J$79</f>
        <v>2051592.6438298374</v>
      </c>
      <c r="O8" s="142">
        <f>+'St 2.2'!$J$131+'St 2.2'!$J$144+'St 2.2'!$J$157+'St 2.2'!$J$170+'St 2.2'!$J$184+'St 2.2'!$J$208+'St 2.2'!$J$221+'St 2.2'!$J$193+'St 2.2'!$J$196</f>
        <v>1955421.0411664215</v>
      </c>
      <c r="P8" s="142">
        <f>+'St 4'!$J$14+'St 4'!$J$27+'St 4'!$J$40+'St 4'!$J$53+'St 4'!$J$67+'St 4'!$J$91+'St 4'!$J$104+'St 4'!$J$76+'St 4'!$J$79</f>
        <v>818212.08108926297</v>
      </c>
      <c r="Q8" s="142">
        <f>+'St 4'!$J$131+'St 4'!$J$144+'St 4'!$J$157+'St 4'!$J$170+'St 4'!$J$184+'St 4'!$J$208+'St 4'!$J$221+'St 4'!$J$193+'St 4'!$J$196</f>
        <v>7198569.9108968554</v>
      </c>
      <c r="R8" s="142">
        <f>+'St 5'!$J$14+'St 5'!$J$27+'St 5'!$J$40+'St 5'!$J$53+'St 5'!$J$67+'St 5'!$J$91+'St 5'!$J$104+'St 5'!$J$76+'St 5'!$J$79</f>
        <v>3495.2971464586212</v>
      </c>
      <c r="S8" s="142">
        <f>+'St 5'!$J$131+'St 5'!$J$144+'St 5'!$J$157+'St 5'!$J$170+'St 5'!$J$184+'St 5'!$J$208+'St 5'!$J$221+'St 5'!$J$193+'St 5'!$J$196</f>
        <v>147106.21080723251</v>
      </c>
      <c r="T8" s="142">
        <f t="shared" si="0"/>
        <v>17037782.637309078</v>
      </c>
      <c r="U8" s="142">
        <f t="shared" si="0"/>
        <v>14201525.190320475</v>
      </c>
    </row>
    <row r="9" spans="1:21">
      <c r="B9" s="28" t="s">
        <v>61</v>
      </c>
      <c r="C9" s="28" t="s">
        <v>44</v>
      </c>
      <c r="D9" s="142">
        <f>+'St 1.1'!$J$15+'St 1.1'!$J$28+'St 1.1'!$J$41+'St 1.1'!$J$54+'St 1.1'!$J$68+'St 1.1'!$J$92+'St 1.1'!$J$105</f>
        <v>7464</v>
      </c>
      <c r="E9" s="142">
        <f>+'St 1.1'!$J$132+'St 1.1'!$J$145+'St 1.1'!$J$158+'St 1.1'!$J$171+'St 1.1'!$J$185+'St 1.1'!$J$209+'St 1.1'!$J$222</f>
        <v>634345</v>
      </c>
      <c r="F9" s="142">
        <f>+'St 1.2'!$J$15+'St 1.2'!$J$28+'St 1.2'!$J$41+'St 1.2'!$J$54+'St 1.2'!$J$68+'St 1.2'!$J$92+'St 1.2'!$J$105</f>
        <v>1273484.816185947</v>
      </c>
      <c r="G9" s="142">
        <f>+'St 1.2'!$J$132+'St 1.2'!$J$145+'St 1.2'!$J$158+'St 1.2'!$J$171+'St 1.2'!$J$185+'St 1.2'!$J$209+'St 1.2'!$J$222</f>
        <v>4081808.9414269896</v>
      </c>
      <c r="H9" s="142">
        <f>+'St 1.3'!$J$15+'St 1.3'!$J$28+'St 1.3'!$J$41+'St 1.3'!$J$54+'St 1.3'!$J$68+'St 1.3'!$J$92+'St 1.3'!$J$105</f>
        <v>153268.56510581222</v>
      </c>
      <c r="I9" s="142">
        <f>+'St 1.3'!$J$132+'St 1.3'!$J$145+'St 1.3'!$J$158+'St 1.3'!$J$171+'St 1.3'!$J$185+'St 1.3'!$J$209+'St 1.3'!$J$222</f>
        <v>3313286.6580394921</v>
      </c>
      <c r="J9" s="142">
        <f>+'St 3'!$J$15+'St 3'!$J$28+'St 3'!$J$41+'St 3'!$J$54+'St 3'!$J$68+'St 3'!$J$92+'St 3'!$J$105</f>
        <v>1195876.6725431415</v>
      </c>
      <c r="K9" s="142">
        <f>+'St 3'!$J$132+'St 3'!$J$145+'St 3'!$J$158+'St 3'!$J$171+'St 3'!$J$185+'St 3'!$J$209+'St 3'!$J$222</f>
        <v>1439687.1457431416</v>
      </c>
      <c r="L9" s="142">
        <f>+'St 2.1'!$J$15+'St 2.1'!$J$28+'St 2.1'!$J$41+'St 2.1'!$J$54+'St 2.1'!$J$68+'St 2.1'!$J$92+'St 2.1'!$J$105</f>
        <v>237480.85147874636</v>
      </c>
      <c r="M9" s="142">
        <f>+'St 2.1'!$J$132+'St 2.1'!$J$145+'St 2.1'!$J$158+'St 2.1'!$J$171+'St 2.1'!$J$185+'St 2.1'!$J$209+'St 2.1'!$J$222</f>
        <v>8137.6399937892857</v>
      </c>
      <c r="N9" s="142">
        <f>+'St 2.2'!$J$15+'St 2.2'!$J$28+'St 2.2'!$J$41+'St 2.2'!$J$54+'St 2.2'!$J$68+'St 2.2'!$J$92+'St 2.2'!$J$105</f>
        <v>1402.6375499999999</v>
      </c>
      <c r="O9" s="142">
        <f>+'St 2.2'!$J$132+'St 2.2'!$J$145+'St 2.2'!$J$158+'St 2.2'!$J$171+'St 2.2'!$J$185+'St 2.2'!$J$209+'St 2.2'!$J$222</f>
        <v>33284.597850772559</v>
      </c>
      <c r="P9" s="142">
        <f>+'St 4'!$J$15+'St 4'!$J$28+'St 4'!$J$41+'St 4'!$J$54+'St 4'!$J$68+'St 4'!$J$92+'St 4'!$J$105</f>
        <v>518.72950000000014</v>
      </c>
      <c r="Q9" s="142">
        <f>+'St 4'!$J$132+'St 4'!$J$145+'St 4'!$J$158+'St 4'!$J$171+'St 4'!$J$185+'St 4'!$J$209+'St 4'!$J$222</f>
        <v>2024283.2863904787</v>
      </c>
      <c r="R9" s="142">
        <f>+'St 5'!$J$15+'St 5'!$J$28+'St 5'!$J$41+'St 5'!$J$54+'St 5'!$J$68+'St 5'!$J$92+'St 5'!$J$105</f>
        <v>22597.505715470841</v>
      </c>
      <c r="S9" s="142">
        <f>+'St 5'!$J$132+'St 5'!$J$145+'St 5'!$J$158+'St 5'!$J$171+'St 5'!$J$185+'St 5'!$J$209+'St 5'!$J$222</f>
        <v>454246.26800857001</v>
      </c>
      <c r="T9" s="142">
        <f t="shared" si="0"/>
        <v>2892093.7780791176</v>
      </c>
      <c r="U9" s="142">
        <f t="shared" si="0"/>
        <v>11989079.537453232</v>
      </c>
    </row>
    <row r="10" spans="1:21">
      <c r="B10" s="28" t="s">
        <v>62</v>
      </c>
      <c r="C10" s="28" t="s">
        <v>317</v>
      </c>
      <c r="D10" s="142">
        <f>+'St 1.1'!$J$18+'St 1.1'!$J$31+'St 1.1'!$J$44+'St 1.1'!$J$57+'St 1.1'!$J$71+'St 1.1'!$J$95+'St 1.1'!$J$108</f>
        <v>2.3262409929999994</v>
      </c>
      <c r="E10" s="142">
        <f>+'St 1.1'!$J$135+'St 1.1'!$J$148+'St 1.1'!$J$161+'St 1.1'!$J$174+'St 1.1'!$J$188+'St 1.1'!$J$212+'St 1.1'!$J$225</f>
        <v>0</v>
      </c>
      <c r="F10" s="142">
        <f>+'St 1.2'!$J$18+'St 1.2'!$J$31+'St 1.2'!$J$44+'St 1.2'!$J$57+'St 1.2'!$J$71+'St 1.2'!$J$95+'St 1.2'!$J$108</f>
        <v>397960.7936842317</v>
      </c>
      <c r="G10" s="142">
        <f>+'St 1.2'!$J$135+'St 1.2'!$J$148+'St 1.2'!$J$161+'St 1.2'!$J$174+'St 1.2'!$J$188+'St 1.2'!$J$212+'St 1.2'!$J$225</f>
        <v>1175246.1210179054</v>
      </c>
      <c r="H10" s="142">
        <f>+'St 1.3'!$J$18+'St 1.3'!$J$31+'St 1.3'!$J$44+'St 1.3'!$J$57+'St 1.3'!$J$71+'St 1.3'!$J$95+'St 1.3'!$J$108</f>
        <v>22220.90481235183</v>
      </c>
      <c r="I10" s="142">
        <f>+'St 1.3'!$J$135+'St 1.3'!$J$148+'St 1.3'!$J$161+'St 1.3'!$J$174+'St 1.3'!$J$188+'St 1.3'!$J$212+'St 1.3'!$J$225</f>
        <v>1011954.2461937808</v>
      </c>
      <c r="J10" s="142">
        <f>+'St 3'!$J$18+'St 3'!$J$31+'St 3'!$J$44+'St 3'!$J$57+'St 3'!$J$71+'St 3'!$J$95+'St 3'!$J$108</f>
        <v>384990.01038064639</v>
      </c>
      <c r="K10" s="142">
        <f>+'St 3'!$J$135+'St 3'!$J$148+'St 3'!$J$161+'St 3'!$J$174+'St 3'!$J$188+'St 3'!$J$212+'St 3'!$J$225</f>
        <v>666233.29973039182</v>
      </c>
      <c r="L10" s="142">
        <f>+'St 2.1'!$J$18+'St 2.1'!$J$31+'St 2.1'!$J$44+'St 2.1'!$J$57+'St 2.1'!$J$71+'St 2.1'!$J$95+'St 2.1'!$J$108</f>
        <v>432022.21218155499</v>
      </c>
      <c r="M10" s="142">
        <f>+'St 2.1'!$J$135+'St 2.1'!$J$148+'St 2.1'!$J$161+'St 2.1'!$J$174+'St 2.1'!$J$188+'St 2.1'!$J$212+'St 2.1'!$J$225</f>
        <v>441184.86547200696</v>
      </c>
      <c r="N10" s="142">
        <f>+'St 2.2'!$J$18+'St 2.2'!$J$31+'St 2.2'!$J$44+'St 2.2'!$J$57+'St 2.2'!$J$71+'St 2.2'!$J$95+'St 2.2'!$J$108</f>
        <v>444940.86209875805</v>
      </c>
      <c r="O10" s="142">
        <f>+'St 2.2'!$J$135+'St 2.2'!$J$148+'St 2.2'!$J$161+'St 2.2'!$J$174+'St 2.2'!$J$188+'St 2.2'!$J$212+'St 2.2'!$J$225</f>
        <v>261426.16789746645</v>
      </c>
      <c r="P10" s="142">
        <f>+'St 4'!$J$18+'St 4'!$J$31+'St 4'!$J$44+'St 4'!$J$57+'St 4'!$J$71+'St 4'!$J$95+'St 4'!$J$108</f>
        <v>6.0702251999999994</v>
      </c>
      <c r="Q10" s="142">
        <f>+'St 4'!$J$135+'St 4'!$J$148+'St 4'!$J$161+'St 4'!$J$174+'St 4'!$J$188+'St 4'!$J$212+'St 4'!$J$225</f>
        <v>884.83450683493027</v>
      </c>
      <c r="R10" s="142">
        <f>+'St 5'!$J$18+'St 5'!$J$31+'St 5'!$J$44+'St 5'!$J$57+'St 5'!$J$71+'St 5'!$J$95+'St 5'!$J$108</f>
        <v>0</v>
      </c>
      <c r="S10" s="142">
        <f>+'St 5'!$J$135+'St 5'!$J$148+'St 5'!$J$161+'St 5'!$J$174+'St 5'!$J$188+'St 5'!$J$212+'St 5'!$J$225</f>
        <v>0</v>
      </c>
      <c r="T10" s="142">
        <f t="shared" si="0"/>
        <v>1682143.1796237358</v>
      </c>
      <c r="U10" s="142">
        <f t="shared" si="0"/>
        <v>3556929.5348183867</v>
      </c>
    </row>
    <row r="11" spans="1:21">
      <c r="B11" s="28" t="s">
        <v>75</v>
      </c>
      <c r="C11" s="28" t="s">
        <v>108</v>
      </c>
      <c r="D11" s="142">
        <f>+'St 1.1'!$J$19+'St 1.1'!$J$32+'St 1.1'!$J$45+'St 1.1'!$J$58+'St 1.1'!$J$72+'St 1.1'!$J$96+'St 1.1'!$J$109</f>
        <v>21329.359524913805</v>
      </c>
      <c r="E11" s="142">
        <f>+'St 1.1'!$J$136+'St 1.1'!$J$149+'St 1.1'!$J$162+'St 1.1'!$J$175+'St 1.1'!$J$189+'St 1.1'!$J$213+'St 1.1'!$J$226</f>
        <v>1850</v>
      </c>
      <c r="F11" s="142">
        <f>+'St 1.2'!$J$19+'St 1.2'!$J$32+'St 1.2'!$J$45+'St 1.2'!$J$58+'St 1.2'!$J$72+'St 1.2'!$J$96+'St 1.2'!$J$109</f>
        <v>1413707.7816466149</v>
      </c>
      <c r="G11" s="142">
        <f>+'St 1.2'!$J$136+'St 1.2'!$J$149+'St 1.2'!$J$162+'St 1.2'!$J$175+'St 1.2'!$J$189+'St 1.2'!$J$213+'St 1.2'!$J$226</f>
        <v>3208184.9149292451</v>
      </c>
      <c r="H11" s="142">
        <f>+'St 1.3'!$J$19+'St 1.3'!$J$32+'St 1.3'!$J$45+'St 1.3'!$J$58+'St 1.3'!$J$72+'St 1.3'!$J$96+'St 1.3'!$J$109</f>
        <v>106762.86227035716</v>
      </c>
      <c r="I11" s="142">
        <f>+'St 1.3'!$J$136+'St 1.3'!$J$149+'St 1.3'!$J$162+'St 1.3'!$J$175+'St 1.3'!$J$189+'St 1.3'!$J$213+'St 1.3'!$J$226</f>
        <v>2051594.9952972534</v>
      </c>
      <c r="J11" s="142">
        <f>+'St 3'!$J$19+'St 3'!$J$32+'St 3'!$J$45+'St 3'!$J$58+'St 3'!$J$72+'St 3'!$J$96+'St 3'!$J$109</f>
        <v>33284.597850772559</v>
      </c>
      <c r="K11" s="142">
        <f>+'St 3'!$J$136+'St 3'!$J$149+'St 3'!$J$162+'St 3'!$J$175+'St 3'!$J$189+'St 3'!$J$213+'St 3'!$J$226</f>
        <v>1402.6375499999999</v>
      </c>
      <c r="L11" s="142">
        <f>+'St 2.1'!$J$19+'St 2.1'!$J$32+'St 2.1'!$J$45+'St 2.1'!$J$58+'St 2.1'!$J$72+'St 2.1'!$J$96+'St 2.1'!$J$109</f>
        <v>261426.16789746648</v>
      </c>
      <c r="M11" s="142">
        <f>+'St 2.1'!$J$136+'St 2.1'!$J$149+'St 2.1'!$J$162+'St 2.1'!$J$175+'St 2.1'!$J$189+'St 2.1'!$J$213+'St 2.1'!$J$226</f>
        <v>444940.86209875811</v>
      </c>
      <c r="N11" s="142">
        <f>+'St 2.2'!$J$19+'St 2.2'!$J$32+'St 2.2'!$J$45+'St 2.2'!$J$58+'St 2.2'!$J$72+'St 2.2'!$J$96+'St 2.2'!$J$109</f>
        <v>13400790.416991934</v>
      </c>
      <c r="O11" s="142">
        <f>+'St 2.2'!$J$136+'St 2.2'!$J$149+'St 2.2'!$J$162+'St 2.2'!$J$175+'St 2.2'!$J$189+'St 2.2'!$J$213+'St 2.2'!$J$226</f>
        <v>11907219.643165441</v>
      </c>
      <c r="P11" s="142">
        <f>+'St 4'!$J$19+'St 4'!$J$32+'St 4'!$J$45+'St 4'!$J$58+'St 4'!$J$72+'St 4'!$J$96+'St 4'!$J$109</f>
        <v>0</v>
      </c>
      <c r="Q11" s="142">
        <f>+'St 4'!$J$136+'St 4'!$J$149+'St 4'!$J$162+'St 4'!$J$175+'St 4'!$J$189+'St 4'!$J$213+'St 4'!$J$226</f>
        <v>667842.04274656787</v>
      </c>
      <c r="R11" s="142">
        <f>+'St 5'!$J$19+'St 5'!$J$32+'St 5'!$J$45+'St 5'!$J$58+'St 5'!$J$72+'St 5'!$J$96+'St 5'!$J$109</f>
        <v>1105841.3626861607</v>
      </c>
      <c r="S11" s="142">
        <f>+'St 5'!$J$136+'St 5'!$J$149+'St 5'!$J$162+'St 5'!$J$175+'St 5'!$J$189+'St 5'!$J$213+'St 5'!$J$226</f>
        <v>5171847.3248874759</v>
      </c>
      <c r="T11" s="142">
        <f t="shared" si="0"/>
        <v>16343142.54886822</v>
      </c>
      <c r="U11" s="142">
        <f t="shared" si="0"/>
        <v>23454882.420674741</v>
      </c>
    </row>
    <row r="12" spans="1:21">
      <c r="B12" s="28" t="s">
        <v>76</v>
      </c>
      <c r="C12" s="28" t="s">
        <v>48</v>
      </c>
      <c r="D12" s="142">
        <f>+'St 1.1'!$J$20+'St 1.1'!$J$33+'St 1.1'!$J$46+'St 1.1'!$J$59+'St 1.1'!$J$73+'St 1.1'!$J$97+'St 1.1'!$J$110+'St 1.1'!$J$113+'St 1.1'!$J$114+'St 1.1'!$J$6</f>
        <v>1.1141365607869602E-10</v>
      </c>
      <c r="E12" s="142">
        <f>+'St 1.1'!$J$137+'St 1.1'!$J$150+'St 1.1'!$J$163+'St 1.1'!$J$176+'St 1.1'!$J$190+'St 1.1'!$J$214+'St 1.1'!$J$227+'St 1.1'!$J$230+'St 1.1'!$J$231+'St 1.1'!$J$123</f>
        <v>150910</v>
      </c>
      <c r="F12" s="142">
        <f>+'St 1.2'!$J$20+'St 1.2'!$J$33+'St 1.2'!$J$46+'St 1.2'!$J$59+'St 1.2'!$J$73+'St 1.2'!$J$97+'St 1.2'!$J$110+'St 1.2'!$J$6+'St 1.2'!$J$113+'St 1.2'!$J$114</f>
        <v>168589.77681584671</v>
      </c>
      <c r="G12" s="142">
        <f>+'St 1.2'!$J$137+'St 1.2'!$J$150+'St 1.2'!$J$163+'St 1.2'!$J$176+'St 1.2'!$J$190+'St 1.2'!$J$214+'St 1.2'!$J$227+'St 1.2'!$J$123+'St 1.2'!$J$230+'St 1.2'!$J$231</f>
        <v>787247.82819052122</v>
      </c>
      <c r="H12" s="142">
        <f>+'St 1.3'!$J$20+'St 1.3'!$J$33+'St 1.3'!$J$46+'St 1.3'!$J$59+'St 1.3'!$J$73+'St 1.3'!$J$97+'St 1.3'!$J$110+'St 1.3'!$J$6+'St 1.3'!$J$113+'St 1.3'!$J$114</f>
        <v>50027.785152761942</v>
      </c>
      <c r="I12" s="142">
        <f>+'St 1.3'!$J$137+'St 1.3'!$J$150+'St 1.3'!$J$163+'St 1.3'!$J$176+'St 1.3'!$J$190+'St 1.3'!$J$214+'St 1.3'!$J$227+'St 1.3'!$J$123+'St 1.3'!$J$230+'St 1.3'!$J$231</f>
        <v>159444.6524223896</v>
      </c>
      <c r="J12" s="142">
        <f>+'St 3'!$J$20+'St 3'!$J$33+'St 3'!$J$46+'St 3'!$J$59+'St 3'!$J$73+'St 3'!$J$97+'St 3'!$J$110+'St 3'!$J$6+'St 3'!$J$113+'St 3'!$J$114</f>
        <v>38767.069900000002</v>
      </c>
      <c r="K12" s="142">
        <f>+'St 3'!$J$137+'St 3'!$J$150+'St 3'!$J$163+'St 3'!$J$176+'St 3'!$J$190+'St 3'!$J$214+'St 3'!$J$227+'St 3'!$J$123+'St 3'!$J$230+'St 3'!$J$231</f>
        <v>14457.8835</v>
      </c>
      <c r="L12" s="142">
        <f>+'St 2.1'!$J$20+'St 2.1'!$J$33+'St 2.1'!$J$46+'St 2.1'!$J$59+'St 2.1'!$J$73+'St 2.1'!$J$97+'St 2.1'!$J$110+'St 2.1'!$J$6+'St 2.1'!$J$113+'St 2.1'!$J$114</f>
        <v>2492.6985510439999</v>
      </c>
      <c r="M12" s="142">
        <f>+'St 2.1'!$J$137+'St 2.1'!$J$150+'St 2.1'!$J$163+'St 2.1'!$J$176+'St 2.1'!$J$190+'St 2.1'!$J$214+'St 2.1'!$J$227+'St 2.1'!$J$230+'St 2.1'!$J$231+'St 2.1'!$J$123</f>
        <v>111.15622040000001</v>
      </c>
      <c r="N12" s="142">
        <f>+'St 2.2'!$J$20+'St 2.2'!$J$33+'St 2.2'!$J$46+'St 2.2'!$J$59+'St 2.2'!$J$73+'St 2.2'!$J$97+'St 2.2'!$J$110+'St 2.2'!$J$6+'St 2.2'!$J$113+'St 2.2'!$J$114</f>
        <v>4549137.7564973095</v>
      </c>
      <c r="O12" s="142">
        <f>+'St 2.2'!$J$137+'St 2.2'!$J$150+'St 2.2'!$J$163+'St 2.2'!$J$176+'St 2.2'!$J$190+'St 2.2'!$J$214+'St 2.2'!$J$227+'St 2.2'!$J$230+'St 2.2'!$J$231+'St 2.2'!$J$123</f>
        <v>2173614.2329310402</v>
      </c>
      <c r="P12" s="142">
        <f>+'St 4'!$J$20+'St 4'!$J$33+'St 4'!$J$46+'St 4'!$J$59+'St 4'!$J$73+'St 4'!$J$97+'St 4'!$J$110+'St 4'!$J$113+'St 4'!$J$114+'St 4'!$J$6</f>
        <v>0</v>
      </c>
      <c r="Q12" s="142">
        <f>+'St 4'!$J$137+'St 4'!$J$163+'St 4'!$J$176+'St 4'!$J$190+'St 4'!$J$214+'St 4'!$J$227+'St 4'!$J$123+'St 4'!$J$230+'St 4'!$J$231</f>
        <v>0</v>
      </c>
      <c r="R12" s="142">
        <f>+'St 5'!$J$20+'St 5'!$J$33+'St 5'!$J$46+'St 5'!$J$59+'St 5'!$J$73+'St 5'!$J$97+'St 5'!$J$110+'St 5'!$J$113+'St 5'!$J$114+'St 5'!$J$6</f>
        <v>23532.45</v>
      </c>
      <c r="S12" s="142">
        <f>+'St 5'!$J$137+'St 5'!$J$150+'St 5'!$J$163+'St 5'!$J$176+'St 5'!$J$190+'St 5'!$J$214+'St 5'!$J$227+'St 5'!$J$230+'St 5'!$J$231+'St 5'!$J$123+'St 5'!$J$193+'St 5'!$J$196</f>
        <v>37716.474902679052</v>
      </c>
      <c r="T12" s="142">
        <f t="shared" si="0"/>
        <v>4832547.5369169628</v>
      </c>
      <c r="U12" s="142">
        <f t="shared" si="0"/>
        <v>3323502.22816703</v>
      </c>
    </row>
    <row r="13" spans="1:21" ht="15.65" customHeight="1">
      <c r="B13" s="28" t="s">
        <v>77</v>
      </c>
      <c r="C13" s="28" t="s">
        <v>325</v>
      </c>
      <c r="D13" s="142">
        <f>+'St 1.1'!$J$21+'St 1.1'!$J$34+'St 1.1'!$J$47+'St 1.1'!$J$60+'St 1.1'!$J$74+'St 1.1'!$J$98+'St 1.1'!$J$111</f>
        <v>1722502.4938194458</v>
      </c>
      <c r="E13" s="142">
        <f>+'St 1.1'!$J$138+'St 1.1'!$J$151+'St 1.1'!$J$164+'St 1.1'!$J$177+'St 1.1'!$J$191+'St 1.1'!$J$215+'St 1.1'!$J$228</f>
        <v>18729</v>
      </c>
      <c r="F13" s="142">
        <f>+'St 1.2'!$J$21+'St 1.2'!$J$34+'St 1.2'!$J$47+'St 1.2'!$J$60+'St 1.2'!$J$74+'St 1.2'!$J$98+'St 1.2'!$J$111</f>
        <v>8255305.1912417579</v>
      </c>
      <c r="G13" s="142">
        <f>+'St 1.2'!$J$138+'St 1.2'!$J$151+'St 1.2'!$J$164+'St 1.2'!$J$177+'St 1.2'!$J$191+'St 1.2'!$J$215+'St 1.2'!$J$228</f>
        <v>4952969.0692319367</v>
      </c>
      <c r="H13" s="142">
        <f>+'St 1.3'!$J$21+'St 1.3'!$J$34+'St 1.3'!$J$47+'St 1.3'!$J$60+'St 1.3'!$J$74+'St 1.3'!$J$98+'St 1.3'!$J$111</f>
        <v>199510.4469792968</v>
      </c>
      <c r="I13" s="142">
        <f>+'St 1.3'!$J$138+'St 1.3'!$J$151+'St 1.3'!$J$164+'St 1.3'!$J$177+'St 1.3'!$J$191+'St 1.3'!$J$215+'St 1.3'!$J$228</f>
        <v>456770.38850113185</v>
      </c>
      <c r="J13" s="142">
        <f>+'St 3'!$J$21+'St 3'!$J$34+'St 3'!$J$47+'St 3'!$J$60+'St 3'!$J$74+'St 3'!$J$98+'St 3'!$J$111</f>
        <v>1704818.9618964789</v>
      </c>
      <c r="K13" s="142">
        <f>+'St 3'!$J$138+'St 3'!$J$151+'St 3'!$J$164+'St 3'!$J$177+'St 3'!$J$191+'St 3'!$J$215+'St 3'!$J$228</f>
        <v>402.04160000000002</v>
      </c>
      <c r="L13" s="142">
        <f>+'St 2.1'!$J$21+'St 2.1'!$J$34+'St 2.1'!$J$47+'St 2.1'!$J$60+'St 2.1'!$J$74+'St 2.1'!$J$98+'St 2.1'!$J$111</f>
        <v>884.83450683493027</v>
      </c>
      <c r="M13" s="142">
        <f>+'St 2.1'!$J$138+'St 2.1'!$J$151+'St 2.1'!$J$164+'St 2.1'!$J$177+'St 2.1'!$J$191+'St 2.1'!$J$215+'St 2.1'!$J$228</f>
        <v>6.5512251999999993</v>
      </c>
      <c r="N13" s="142">
        <f>+'St 2.2'!$J$21+'St 2.2'!$J$34+'St 2.2'!$J$47+'St 2.2'!$J$60+'St 2.2'!$J$74+'St 2.2'!$J$98+'St 2.2'!$J$111</f>
        <v>551747.6349708928</v>
      </c>
      <c r="O13" s="142">
        <f>+'St 2.2'!$J$138+'St 2.2'!$J$151+'St 2.2'!$J$164+'St 2.2'!$J$177+'St 2.2'!$J$191+'St 2.2'!$J$215+'St 2.2'!$J$228</f>
        <v>0</v>
      </c>
      <c r="P13" s="142">
        <f>+'St 4'!$J$21+'St 4'!$J$34+'St 4'!$J$47+'St 4'!$J$60+'St 4'!$J$74+'St 4'!$J$98+'St 4'!$J$111</f>
        <v>0</v>
      </c>
      <c r="Q13" s="142">
        <f>+'St 4'!$J$138+'St 4'!$J$164+'St 4'!$J$177+'St 4'!$J$191+'St 4'!$J$215+'St 4'!$J$228</f>
        <v>0</v>
      </c>
      <c r="R13" s="142">
        <f>+'St 5'!$J$21+'St 5'!$J$34+'St 5'!$J$47+'St 5'!$J$60+'St 5'!$J$74+'St 5'!$J$98+'St 5'!$J$111</f>
        <v>0</v>
      </c>
      <c r="S13" s="142">
        <f>+'St 5'!$J$138+'St 5'!$J$151+'St 5'!$J$164+'St 5'!$J$177+'St 5'!$J$191+'St 5'!$J$215+'St 5'!$J$228</f>
        <v>174.86552496538553</v>
      </c>
      <c r="T13" s="142">
        <f t="shared" si="0"/>
        <v>12434769.563414708</v>
      </c>
      <c r="U13" s="142">
        <f t="shared" si="0"/>
        <v>5429051.9160832344</v>
      </c>
    </row>
    <row r="14" spans="1:21">
      <c r="B14" s="28" t="s">
        <v>81</v>
      </c>
      <c r="C14" s="28" t="s">
        <v>101</v>
      </c>
      <c r="D14" s="142">
        <f>+'St 1.1'!$J$22+'St 1.1'!$J$35+'St 1.1'!$J$48+'St 1.1'!$J$61+'St 1.1'!$J$75+'St 1.1'!$J$99+'St 1.1'!$J$112</f>
        <v>1954</v>
      </c>
      <c r="E14" s="142">
        <f>+'St 1.1'!$J$139+'St 1.1'!$J$152+'St 1.1'!$J$165+'St 1.1'!$J$178+'St 1.1'!$J$192+'St 1.1'!$J$216+'St 1.1'!$J$229</f>
        <v>2608973</v>
      </c>
      <c r="F14" s="142">
        <f>+'St 1.2'!$J$22+'St 1.2'!$J$35+'St 1.2'!$J$48+'St 1.2'!$J$61+'St 1.2'!$J$75+'St 1.2'!$J$99+'St 1.2'!$J$112</f>
        <v>2203757.1961613535</v>
      </c>
      <c r="G14" s="142">
        <f>+'St 1.2'!$J$139+'St 1.2'!$J$152+'St 1.2'!$J$165+'St 1.2'!$J$178+'St 1.2'!$J$192+'St 1.2'!$J$216+'St 1.2'!$J$229</f>
        <v>1621069.4613122209</v>
      </c>
      <c r="H14" s="142">
        <f>+'St 1.3'!$J$22+'St 1.3'!$J$35+'St 1.3'!$J$48+'St 1.3'!$J$61+'St 1.3'!$J$75+'St 1.3'!$J$99+'St 1.3'!$J$112</f>
        <v>352487.27140376432</v>
      </c>
      <c r="I14" s="142">
        <f>+'St 1.3'!$J$139+'St 1.3'!$J$152+'St 1.3'!$J$165+'St 1.3'!$J$178+'St 1.3'!$J$192+'St 1.3'!$J$216+'St 1.3'!$J$229</f>
        <v>223436.70441008281</v>
      </c>
      <c r="J14" s="142">
        <f>+'St 3'!$J$22+'St 3'!$J$35+'St 3'!$J$48+'St 3'!$J$61+'St 3'!$J$75+'St 3'!$J$99+'St 3'!$J$112</f>
        <v>794797.70790439472</v>
      </c>
      <c r="K14" s="142">
        <f>+'St 3'!$J$139+'St 3'!$J$152+'St 3'!$J$165+'St 3'!$J$178+'St 3'!$J$192+'St 3'!$J$216+'St 3'!$J$229</f>
        <v>160564.57750000001</v>
      </c>
      <c r="L14" s="142">
        <f>+'St 2.1'!$J$22+'St 2.1'!$J$35+'St 2.1'!$J$48+'St 2.1'!$J$61+'St 2.1'!$J$75+'St 2.1'!$J$99+'St 2.1'!$J$112</f>
        <v>170617.09289790859</v>
      </c>
      <c r="M14" s="142">
        <f>+'St 2.1'!$J$139+'St 2.1'!$J$152+'St 2.1'!$J$165+'St 2.1'!$J$178+'St 2.1'!$J$192+'St 2.1'!$J$216+'St 2.1'!$J$229</f>
        <v>0</v>
      </c>
      <c r="N14" s="142">
        <f>+'St 2.2'!$J$22+'St 2.2'!$J$35+'St 2.2'!$J$48+'St 2.2'!$J$61+'St 2.2'!$J$75+'St 2.2'!$J$99+'St 2.2'!$J$112</f>
        <v>2360533.8408293976</v>
      </c>
      <c r="O14" s="142">
        <f>+'St 2.2'!$J$139+'St 2.2'!$J$152+'St 2.2'!$J$165+'St 2.2'!$J$178+'St 2.2'!$J$192+'St 2.2'!$J$216+'St 2.2'!$J$229</f>
        <v>1105841.3626861607</v>
      </c>
      <c r="P14" s="142">
        <f>+'St 4'!$J$22+'St 4'!$J$35+'St 4'!$J$48+'St 4'!$J$61+'St 4'!$J$75+'St 4'!$J$99+'St 4'!$J$112</f>
        <v>173.13416044151174</v>
      </c>
      <c r="Q14" s="142">
        <f>+'St 4'!$J$139+'St 4'!$J$165+'St 4'!$J$178+'St 4'!$J$192+'St 4'!$J$216+'St 4'!$J$229</f>
        <v>0</v>
      </c>
      <c r="R14" s="142">
        <f>+'St 5'!$J$22+'St 5'!$J$35+'St 5'!$J$48+'St 5'!$J$61+'St 5'!$J$75+'St 5'!$J$99+'St 5'!$J$112</f>
        <v>0</v>
      </c>
      <c r="S14" s="142">
        <f>+'St 5'!$J$139+'St 5'!$J$152+'St 5'!$J$165+'St 5'!$J$178+'St 5'!$J$192+'St 5'!$J$216+'St 5'!$J$229</f>
        <v>0</v>
      </c>
      <c r="T14" s="142">
        <f t="shared" si="0"/>
        <v>5884320.2433572607</v>
      </c>
      <c r="U14" s="142">
        <f t="shared" si="0"/>
        <v>5719885.1059084646</v>
      </c>
    </row>
    <row r="15" spans="1:21">
      <c r="B15" s="28" t="s">
        <v>82</v>
      </c>
      <c r="C15" s="28" t="s">
        <v>78</v>
      </c>
      <c r="D15" s="147">
        <f t="shared" ref="D15:S15" si="1">+D6+D7+D8+D9+D10+D11+D12+D13+D14</f>
        <v>2840350</v>
      </c>
      <c r="E15" s="147">
        <f t="shared" si="1"/>
        <v>3701714</v>
      </c>
      <c r="F15" s="147">
        <f t="shared" si="1"/>
        <v>16876120.883959621</v>
      </c>
      <c r="G15" s="147">
        <f t="shared" si="1"/>
        <v>18426313.935543068</v>
      </c>
      <c r="H15" s="147">
        <f t="shared" si="1"/>
        <v>10181659.967629518</v>
      </c>
      <c r="I15" s="147">
        <f t="shared" si="1"/>
        <v>12801265.884182446</v>
      </c>
      <c r="J15" s="147">
        <f t="shared" si="1"/>
        <v>12615042.437570743</v>
      </c>
      <c r="K15" s="147">
        <f t="shared" si="1"/>
        <v>3883297.2602588395</v>
      </c>
      <c r="L15" s="147">
        <f t="shared" si="1"/>
        <v>1664869.0244959733</v>
      </c>
      <c r="M15" s="147">
        <f t="shared" si="1"/>
        <v>1074030.5647025998</v>
      </c>
      <c r="N15" s="147">
        <f t="shared" si="1"/>
        <v>26570176.789428271</v>
      </c>
      <c r="O15" s="147">
        <f t="shared" si="1"/>
        <v>18878844.186868832</v>
      </c>
      <c r="P15" s="147">
        <f t="shared" si="1"/>
        <v>5735109.8829471264</v>
      </c>
      <c r="Q15" s="147">
        <f t="shared" si="1"/>
        <v>19696191.107549507</v>
      </c>
      <c r="R15" s="147">
        <f t="shared" si="1"/>
        <v>3981835.2485796642</v>
      </c>
      <c r="S15" s="147">
        <f t="shared" si="1"/>
        <v>6843588.1200615251</v>
      </c>
      <c r="T15" s="147">
        <f>+SUM(T6:T14)</f>
        <v>80465164.2346109</v>
      </c>
      <c r="U15" s="147">
        <f>+SUM(U6:U14)</f>
        <v>85305245.059166819</v>
      </c>
    </row>
    <row r="16" spans="1:21" ht="15.5"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2:21">
      <c r="O17" s="15"/>
    </row>
    <row r="18" spans="2:21">
      <c r="B18" s="345" t="s">
        <v>225</v>
      </c>
      <c r="C18" s="345"/>
      <c r="D18" s="345"/>
      <c r="E18" s="345"/>
      <c r="F18" s="345"/>
      <c r="G18" s="345"/>
      <c r="H18" s="345"/>
      <c r="I18" s="345"/>
      <c r="J18" s="345"/>
      <c r="K18" s="345"/>
      <c r="L18" s="345"/>
      <c r="M18" s="345"/>
      <c r="N18" s="345"/>
      <c r="O18" s="345"/>
      <c r="P18" s="345"/>
      <c r="Q18" s="345"/>
      <c r="R18" s="345"/>
      <c r="S18" s="345"/>
      <c r="T18" s="345"/>
      <c r="U18" s="345"/>
    </row>
    <row r="19" spans="2:21"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7" t="s">
        <v>318</v>
      </c>
    </row>
    <row r="20" spans="2:21" ht="48.75" customHeight="1">
      <c r="B20" s="200"/>
      <c r="C20" s="258" t="s">
        <v>74</v>
      </c>
      <c r="D20" s="347" t="s">
        <v>41</v>
      </c>
      <c r="E20" s="347"/>
      <c r="F20" s="347" t="s">
        <v>42</v>
      </c>
      <c r="G20" s="347"/>
      <c r="H20" s="347" t="s">
        <v>43</v>
      </c>
      <c r="I20" s="347"/>
      <c r="J20" s="347" t="s">
        <v>44</v>
      </c>
      <c r="K20" s="347"/>
      <c r="L20" s="347" t="s">
        <v>317</v>
      </c>
      <c r="M20" s="347"/>
      <c r="N20" s="347" t="s">
        <v>108</v>
      </c>
      <c r="O20" s="347"/>
      <c r="P20" s="347" t="s">
        <v>325</v>
      </c>
      <c r="Q20" s="347"/>
      <c r="R20" s="347" t="s">
        <v>101</v>
      </c>
      <c r="S20" s="347"/>
      <c r="T20" s="347" t="s">
        <v>78</v>
      </c>
      <c r="U20" s="347"/>
    </row>
    <row r="21" spans="2:21">
      <c r="B21" s="200"/>
      <c r="C21" s="257"/>
      <c r="D21" s="201" t="s">
        <v>79</v>
      </c>
      <c r="E21" s="201" t="s">
        <v>80</v>
      </c>
      <c r="F21" s="201" t="s">
        <v>79</v>
      </c>
      <c r="G21" s="201" t="s">
        <v>80</v>
      </c>
      <c r="H21" s="201" t="s">
        <v>79</v>
      </c>
      <c r="I21" s="201" t="s">
        <v>80</v>
      </c>
      <c r="J21" s="201" t="s">
        <v>79</v>
      </c>
      <c r="K21" s="201" t="s">
        <v>80</v>
      </c>
      <c r="L21" s="201" t="s">
        <v>79</v>
      </c>
      <c r="M21" s="201" t="s">
        <v>80</v>
      </c>
      <c r="N21" s="201" t="s">
        <v>79</v>
      </c>
      <c r="O21" s="201" t="s">
        <v>80</v>
      </c>
      <c r="P21" s="201" t="s">
        <v>79</v>
      </c>
      <c r="Q21" s="201" t="s">
        <v>80</v>
      </c>
      <c r="R21" s="201" t="s">
        <v>79</v>
      </c>
      <c r="S21" s="201" t="s">
        <v>80</v>
      </c>
      <c r="T21" s="201" t="s">
        <v>79</v>
      </c>
      <c r="U21" s="201" t="s">
        <v>80</v>
      </c>
    </row>
    <row r="22" spans="2:21">
      <c r="B22" s="28" t="s">
        <v>56</v>
      </c>
      <c r="C22" s="28" t="s">
        <v>41</v>
      </c>
      <c r="D22" s="142">
        <f>+'St 1.1'!$T$12+'St 1.1'!$T$25+'St 1.1'!$T$38+'St 1.1'!$T$51+'St 1.1'!$T$65+'St 1.1'!$T$89+'St 1.1'!$T$102</f>
        <v>3</v>
      </c>
      <c r="E22" s="142">
        <f>+'St 1.1'!$T$129+'St 1.1'!$T$142+'St 1.1'!$T$155+'St 1.1'!$T$168+'St 1.1'!$T$182+'St 1.1'!$T$206+'St 1.1'!$T$219</f>
        <v>237</v>
      </c>
      <c r="F22" s="142">
        <f>+'St 1.2'!$T$12+'St 1.2'!$T$25+'St 1.2'!$T$38+'St 1.2'!$T$51+'St 1.2'!$T$65+'St 1.2'!$T$89+'St 1.2'!$T$102</f>
        <v>321215.15102458</v>
      </c>
      <c r="G22" s="142">
        <f>+'St 1.2'!$T$129+'St 1.2'!$T$142+'St 1.2'!$T$155+'St 1.2'!$T$168+'St 1.2'!$T$182+'St 1.2'!$T$206+'St 1.2'!$T$219</f>
        <v>43594.694992427576</v>
      </c>
      <c r="H22" s="142">
        <f>+'St 1.3'!$T$12+'St 1.3'!$T$25+'St 1.3'!$T$38+'St 1.3'!$T$51+'St 1.3'!$T$65+'St 1.3'!$T$89+'St 1.3'!$T$102</f>
        <v>1067.6164391151906</v>
      </c>
      <c r="I22" s="142">
        <f>+'St 1.3'!$T$129+'St 1.3'!$T$142+'St 1.3'!$T$155+'St 1.3'!$T$168+'St 1.3'!$T$182+'St 1.3'!$T$206+'St 1.3'!$T$219</f>
        <v>-290.09942018597417</v>
      </c>
      <c r="J22" s="142">
        <f>+'St 3'!$T$12+'St 3'!$T$25+'St 3'!$T$38+'St 3'!$T$51+'St 3'!$T$65+'St 3'!$T$89+'St 3'!$T$102</f>
        <v>-93348.115445248142</v>
      </c>
      <c r="K22" s="142">
        <f>+'St 3'!$T$129+'St 3'!$T$142+'St 3'!$T$155+'St 3'!$T$168+'St 3'!$T$182+'St 3'!$T$206+'St 3'!$T$219</f>
        <v>2416.9481000000001</v>
      </c>
      <c r="L22" s="142">
        <f>+'St 2.1'!$T$12+'St 2.1'!$T$25+'St 2.1'!$T$38+'St 2.1'!$T$51+'St 2.1'!$T$65+'St 2.1'!$T$89+'St 2.1'!$T$102</f>
        <v>0</v>
      </c>
      <c r="M22" s="142">
        <f>+'St 2.1'!$T$129+'St 2.1'!$T$142+'St 2.1'!$T$155+'St 2.1'!$T$168+'St 2.1'!$T$182+'St 2.1'!$T$206+'St 2.1'!$T$219</f>
        <v>-0.14108450000000078</v>
      </c>
      <c r="N22" s="142">
        <f>+'St 2.2'!$T$12+'St 2.2'!$T$25+'St 2.2'!$T$38+'St 2.2'!$T$51+'St 2.2'!$T$65+'St 2.2'!$T$89+'St 2.2'!$T$102</f>
        <v>50</v>
      </c>
      <c r="O22" s="142">
        <f>+'St 2.2'!$T$129+'St 2.2'!$T$142+'St 2.2'!$T$155+'St 2.2'!$T$168+'St 2.2'!$T$182+'St 2.2'!$T$206+'St 2.2'!$T$219</f>
        <v>17520.726344847448</v>
      </c>
      <c r="P22" s="142">
        <f>+'St 4'!$T$12+'St 4'!$T$25+'St 4'!$T$38+'St 4'!$T$51+'St 4'!$T$65+'St 4'!$T$89+'St 4'!$T$102</f>
        <v>0</v>
      </c>
      <c r="Q22" s="142">
        <f>+'St 4'!$T$129+'St 4'!$T$142+'St 4'!$T$155+'St 4'!$T$168+'St 4'!$T$182+'St 4'!$T$206+'St 4'!$T$219</f>
        <v>492352.99115999992</v>
      </c>
      <c r="R22" s="142">
        <f>+'St 5'!$T$12+'St 5'!$T$25+'St 5'!$T$38+'St 5'!$T$51+'St 5'!$T$65+'St 5'!$T$89+'St 5'!$T$102</f>
        <v>280815.54393633723</v>
      </c>
      <c r="S22" s="142">
        <f>+'St 5'!$T$129+'St 5'!$T$142+'St 5'!$T$155+'St 5'!$T$168+'St 5'!$T$182+'St 5'!$T$206+'St 5'!$T$219</f>
        <v>-2.6216111939991293</v>
      </c>
      <c r="T22" s="142">
        <f>+D22+F22+H22+J22+L22+N22+P22+R22</f>
        <v>509803.19595478429</v>
      </c>
      <c r="U22" s="142">
        <f>+E22+G22+I22+K22+M22+O22+Q22+S22</f>
        <v>555829.49848139496</v>
      </c>
    </row>
    <row r="23" spans="2:21">
      <c r="B23" s="28" t="s">
        <v>59</v>
      </c>
      <c r="C23" s="28" t="s">
        <v>42</v>
      </c>
      <c r="D23" s="142">
        <f>+'St 1.1'!$T$13+'St 1.1'!$T$26+'St 1.1'!$T$39+'St 1.1'!$T$52+'St 1.1'!$T$66+'St 1.1'!$T$90+'St 1.1'!$T$103</f>
        <v>-60659.420954572473</v>
      </c>
      <c r="E23" s="142">
        <f>+'St 1.1'!$T$130+'St 1.1'!$T$143+'St 1.1'!$T$156+'St 1.1'!$T$169+'St 1.1'!$T$183+'St 1.1'!$T$207+'St 1.1'!$T$220</f>
        <v>252203.00000000003</v>
      </c>
      <c r="F23" s="142">
        <f>+'St 1.2'!$T$13+'St 1.2'!$T$26+'St 1.2'!$T$39+'St 1.2'!$T$52+'St 1.2'!$T$66+'St 1.2'!$T$90+'St 1.2'!$T$103</f>
        <v>36596.973997965441</v>
      </c>
      <c r="G23" s="142">
        <f>+'St 1.2'!$T$130+'St 1.2'!$T$143+'St 1.2'!$T$156+'St 1.2'!$T$169+'St 1.2'!$T$183+'St 1.2'!$T$207+'St 1.2'!$T$220</f>
        <v>-91816.189492117686</v>
      </c>
      <c r="H23" s="142">
        <f>+'St 1.3'!$T$13+'St 1.3'!$T$26+'St 1.3'!$T$39+'St 1.3'!$T$52+'St 1.3'!$T$66+'St 1.3'!$T$90+'St 1.3'!$T$103</f>
        <v>335449.17859908438</v>
      </c>
      <c r="I23" s="142">
        <f>+'St 1.3'!$T$130+'St 1.3'!$T$143+'St 1.3'!$T$156+'St 1.3'!$T$169+'St 1.3'!$T$183+'St 1.3'!$T$207+'St 1.3'!$T$220</f>
        <v>333104.62780406704</v>
      </c>
      <c r="J23" s="142">
        <f>+'St 3'!$T$13+'St 3'!$T$26+'St 3'!$T$39+'St 3'!$T$52+'St 3'!$T$66+'St 3'!$T$90+'St 3'!$T$103</f>
        <v>477253.25612908381</v>
      </c>
      <c r="K23" s="142">
        <f>+'St 3'!$T$130+'St 3'!$T$143+'St 3'!$T$156+'St 3'!$T$169+'St 3'!$T$183+'St 3'!$T$207+'St 3'!$T$220</f>
        <v>153933.52038568596</v>
      </c>
      <c r="L23" s="142">
        <f>+'St 2.1'!$T$13+'St 2.1'!$T$26+'St 2.1'!$T$39+'St 2.1'!$T$52+'St 2.1'!$T$66+'St 2.1'!$T$90+'St 2.1'!$T$103</f>
        <v>130588.70816952398</v>
      </c>
      <c r="M23" s="142">
        <f>+'St 2.1'!$T$130+'St 2.1'!$T$143+'St 2.1'!$T$156+'St 2.1'!$T$169+'St 2.1'!$T$183+'St 2.1'!$T$207+'St 2.1'!$T$220</f>
        <v>-19305.621289321898</v>
      </c>
      <c r="N23" s="142">
        <f>+'St 2.2'!$T$13+'St 2.2'!$T$26+'St 2.2'!$T$39+'St 2.2'!$T$52+'St 2.2'!$T$66+'St 2.2'!$T$90+'St 2.2'!$T$103</f>
        <v>136777.81393287561</v>
      </c>
      <c r="O23" s="142">
        <f>+'St 2.2'!$T$130+'St 2.2'!$T$143+'St 2.2'!$T$156+'St 2.2'!$T$169+'St 2.2'!$T$183+'St 2.2'!$T$207+'St 2.2'!$T$220</f>
        <v>72789.451245300981</v>
      </c>
      <c r="P23" s="142">
        <f>+'St 4'!$T$13+'St 4'!$T$26+'St 4'!$T$39+'St 4'!$T$52+'St 4'!$T$66+'St 4'!$T$90+'St 4'!$T$103</f>
        <v>532889.89453642908</v>
      </c>
      <c r="Q23" s="142">
        <f>+'St 4'!$T$130+'St 4'!$T$143+'St 4'!$T$156+'St 4'!$T$169+'St 4'!$T$183+'St 4'!$T$207+'St 4'!$T$220</f>
        <v>523494.12352585746</v>
      </c>
      <c r="R23" s="142">
        <f>+'St 5'!$T$13+'St 5'!$T$26+'St 5'!$T$39+'St 5'!$T$52+'St 5'!$T$66+'St 5'!$T$90+'St 5'!$T$103</f>
        <v>1873.9961585368746</v>
      </c>
      <c r="S23" s="142">
        <f>+'St 5'!$T$130+'St 5'!$T$143+'St 5'!$T$156+'St 5'!$T$169+'St 5'!$T$183+'St 5'!$T$207+'St 5'!$T$220</f>
        <v>106303.63540024619</v>
      </c>
      <c r="T23" s="142">
        <f t="shared" ref="T23:U30" si="2">+D23+F23+H23+J23+L23+N23+P23+R23</f>
        <v>1590770.4005689267</v>
      </c>
      <c r="U23" s="142">
        <f t="shared" si="2"/>
        <v>1330706.5475797181</v>
      </c>
    </row>
    <row r="24" spans="2:21">
      <c r="B24" s="28" t="s">
        <v>60</v>
      </c>
      <c r="C24" s="28" t="s">
        <v>43</v>
      </c>
      <c r="D24" s="142">
        <f>+'St 1.1'!$T$14+'St 1.1'!$T$27+'St 1.1'!$T$40+'St 1.1'!$T$53+'St 1.1'!$T$67+'St 1.1'!$T$91+'St 1.1'!$T$104+'St 1.1'!$T$76+'St 1.1'!$T$79</f>
        <v>4778.1678984607624</v>
      </c>
      <c r="E24" s="142">
        <f>+'St 1.1'!$T$131+'St 1.1'!$T$144+'St 1.1'!$T$157+'St 1.1'!$T$170+'St 1.1'!$T$184+'St 1.1'!$T$208+'St 1.1'!$T$221+'St 1.1'!$T$193+'St 1.1'!$T$196</f>
        <v>6684</v>
      </c>
      <c r="F24" s="142">
        <f>+'St 1.2'!$T$14+'St 1.2'!$T$27+'St 1.2'!$T$40+'St 1.2'!$T$53+'St 1.2'!$T$67+'St 1.2'!$T$91+'St 1.2'!$T$104+'St 1.2'!$T$76+'St 1.2'!$T$79</f>
        <v>142621.047001939</v>
      </c>
      <c r="G24" s="142">
        <f>+'St 1.2'!$T$131+'St 1.2'!$T$144+'St 1.2'!$T$157+'St 1.2'!$T$170+'St 1.2'!$T$184+'St 1.2'!$T$208+'St 1.2'!$T$221+'St 1.2'!$T$193+'St 1.2'!$T$196</f>
        <v>101374.59621284087</v>
      </c>
      <c r="H24" s="142">
        <f>+'St 1.3'!$T$14+'St 1.3'!$T$27+'St 1.3'!$T$40+'St 1.3'!$T$53+'St 1.3'!$T$67+'St 1.3'!$T$91+'St 1.3'!$T$104+'St 1.3'!$T$76+'St 1.3'!$T$79</f>
        <v>688396.84820524231</v>
      </c>
      <c r="I24" s="142">
        <f>+'St 1.3'!$T$131+'St 1.3'!$T$144+'St 1.3'!$T$157+'St 1.3'!$T$170+'St 1.3'!$T$184+'St 1.3'!$T$208+'St 1.3'!$T$221+'St 1.3'!$T$193+'St 1.3'!$T$196</f>
        <v>91773.72041611468</v>
      </c>
      <c r="J24" s="142">
        <f>+'St 3'!$T$14+'St 3'!$T$27+'St 3'!$T$40+'St 3'!$T$53+'St 3'!$T$67+'St 3'!$T$91+'St 3'!$T$104+'St 3'!$T$76+'St 3'!$T$79</f>
        <v>432744.07261987939</v>
      </c>
      <c r="K24" s="142">
        <f>+'St 3'!$T$131+'St 3'!$T$144+'St 3'!$T$157+'St 3'!$T$170+'St 3'!$T$184+'St 3'!$T$208+'St 3'!$T$221+'St 3'!$T$193+'St 3'!$T$196</f>
        <v>15297.273429913139</v>
      </c>
      <c r="L24" s="142">
        <f>+'St 2.1'!$T$14+'St 2.1'!$T$27+'St 2.1'!$T$40+'St 2.1'!$T$53+'St 2.1'!$T$67+'St 2.1'!$T$91+'St 2.1'!$T$104+'St 2.1'!$T$76+'St 2.1'!$T$79</f>
        <v>7006.9638159420938</v>
      </c>
      <c r="M24" s="142">
        <f>+'St 2.1'!$T$131+'St 2.1'!$T$144+'St 2.1'!$T$157+'St 2.1'!$T$170+'St 2.1'!$T$184+'St 2.1'!$T$208+'St 2.1'!$T$221+'St 2.1'!$T$193+'St 2.1'!$T$196</f>
        <v>-933.77582948219117</v>
      </c>
      <c r="N24" s="142">
        <f>+'St 2.2'!$T$14+'St 2.2'!$T$27+'St 2.2'!$T$40+'St 2.2'!$T$53+'St 2.2'!$T$67+'St 2.2'!$T$91+'St 2.2'!$T$104+'St 2.2'!$T$76+'St 2.2'!$T$79</f>
        <v>323648.52864023368</v>
      </c>
      <c r="O24" s="142">
        <f>+'St 2.2'!$T$131+'St 2.2'!$T$144+'St 2.2'!$T$157+'St 2.2'!$T$170+'St 2.2'!$T$184+'St 2.2'!$T$208+'St 2.2'!$T$221+'St 2.2'!$T$193+'St 2.2'!$T$196</f>
        <v>1063229.5269268514</v>
      </c>
      <c r="P24" s="142">
        <f>+'St 4'!$T$14+'St 4'!$T$27+'St 4'!$T$40+'St 4'!$T$53+'St 4'!$T$67+'St 4'!$T$91+'St 4'!$T$104+'St 4'!$T$76+'St 4'!$T$79</f>
        <v>230715.50957445952</v>
      </c>
      <c r="Q24" s="142">
        <f>+'St 4'!$T$131+'St 4'!$T$144+'St 4'!$T$157+'St 4'!$T$170+'St 4'!$T$184+'St 4'!$T$208+'St 4'!$T$221+'St 4'!$T$193+'St 4'!$T$196</f>
        <v>886298.51822686405</v>
      </c>
      <c r="R24" s="142">
        <f>+'St 5'!$T$14+'St 5'!$T$27+'St 5'!$T$40+'St 5'!$T$53+'St 5'!$T$67+'St 5'!$T$91+'St 5'!$T$104+'St 5'!$T$76+'St 5'!$T$79</f>
        <v>0</v>
      </c>
      <c r="S24" s="142">
        <f>+'St 5'!$T$131+'St 5'!$T$144+'St 5'!$T$157+'St 5'!$T$170+'St 5'!$T$184+'St 5'!$T$208+'St 5'!$T$221+'St 5'!$T$193+'St 5'!$T$196</f>
        <v>0</v>
      </c>
      <c r="T24" s="142">
        <f t="shared" si="2"/>
        <v>1829911.1377561567</v>
      </c>
      <c r="U24" s="142">
        <f t="shared" si="2"/>
        <v>2163723.8593831016</v>
      </c>
    </row>
    <row r="25" spans="2:21">
      <c r="B25" s="28" t="s">
        <v>61</v>
      </c>
      <c r="C25" s="28" t="s">
        <v>44</v>
      </c>
      <c r="D25" s="142">
        <f>+'St 1.1'!$T$15+'St 1.1'!$T$28+'St 1.1'!$T$41+'St 1.1'!$T$54+'St 1.1'!$T$68+'St 1.1'!$T$92+'St 1.1'!$T$105</f>
        <v>2417</v>
      </c>
      <c r="E25" s="142">
        <f>+'St 1.1'!$T$132+'St 1.1'!$T$145+'St 1.1'!$T$158+'St 1.1'!$T$171+'St 1.1'!$T$185+'St 1.1'!$T$209+'St 1.1'!$T$222</f>
        <v>-87367.999999999942</v>
      </c>
      <c r="F25" s="142">
        <f>+'St 1.2'!$T$15+'St 1.2'!$T$28+'St 1.2'!$T$41+'St 1.2'!$T$54+'St 1.2'!$T$68+'St 1.2'!$T$92+'St 1.2'!$T$105</f>
        <v>73234.321669960249</v>
      </c>
      <c r="G25" s="142">
        <f>+'St 1.2'!$T$132+'St 1.2'!$T$145+'St 1.2'!$T$158+'St 1.2'!$T$171+'St 1.2'!$T$185+'St 1.2'!$T$209+'St 1.2'!$T$222</f>
        <v>451517.50388613617</v>
      </c>
      <c r="H25" s="142">
        <f>+'St 1.3'!$T$15+'St 1.3'!$T$28+'St 1.3'!$T$41+'St 1.3'!$T$54+'St 1.3'!$T$68+'St 1.3'!$T$92+'St 1.3'!$T$105</f>
        <v>-15108.014889871893</v>
      </c>
      <c r="I25" s="142">
        <f>+'St 1.3'!$T$132+'St 1.3'!$T$145+'St 1.3'!$T$158+'St 1.3'!$T$171+'St 1.3'!$T$185+'St 1.3'!$T$209+'St 1.3'!$T$222</f>
        <v>524832.14600294188</v>
      </c>
      <c r="J25" s="142">
        <f>+'St 3'!$T$15+'St 3'!$T$28+'St 3'!$T$41+'St 3'!$T$54+'St 3'!$T$68+'St 3'!$T$92+'St 3'!$T$105</f>
        <v>74765.377486802521</v>
      </c>
      <c r="K25" s="142">
        <f>+'St 3'!$T$132+'St 3'!$T$145+'St 3'!$T$158+'St 3'!$T$171+'St 3'!$T$185+'St 3'!$T$209+'St 3'!$T$222</f>
        <v>180301.56398680253</v>
      </c>
      <c r="L25" s="142">
        <f>+'St 2.1'!$T$15+'St 2.1'!$T$28+'St 2.1'!$T$41+'St 2.1'!$T$54+'St 2.1'!$T$68+'St 2.1'!$T$92+'St 2.1'!$T$105</f>
        <v>34406.012095608239</v>
      </c>
      <c r="M25" s="142">
        <f>+'St 2.1'!$T$132+'St 2.1'!$T$145+'St 2.1'!$T$158+'St 2.1'!$T$171+'St 2.1'!$T$185+'St 2.1'!$T$209+'St 2.1'!$T$222</f>
        <v>426.49176464790025</v>
      </c>
      <c r="N25" s="142">
        <f>+'St 2.2'!$T$15+'St 2.2'!$T$28+'St 2.2'!$T$41+'St 2.2'!$T$54+'St 2.2'!$T$68+'St 2.2'!$T$92+'St 2.2'!$T$105</f>
        <v>75.638950000000222</v>
      </c>
      <c r="O25" s="142">
        <f>+'St 2.2'!$T$132+'St 2.2'!$T$145+'St 2.2'!$T$158+'St 2.2'!$T$171+'St 2.2'!$T$185+'St 2.2'!$T$209+'St 2.2'!$T$222</f>
        <v>558.5517696692591</v>
      </c>
      <c r="P25" s="142">
        <f>+'St 4'!$T$15+'St 4'!$T$28+'St 4'!$T$41+'St 4'!$T$54+'St 4'!$T$68+'St 4'!$T$92+'St 4'!$T$105</f>
        <v>222.2302</v>
      </c>
      <c r="Q25" s="142">
        <f>+'St 4'!$T$132+'St 4'!$T$145+'St 4'!$T$158+'St 4'!$T$171+'St 4'!$T$185+'St 4'!$T$209+'St 4'!$T$222</f>
        <v>157966.417483853</v>
      </c>
      <c r="R25" s="142">
        <f>+'St 5'!$T$15+'St 5'!$T$28+'St 5'!$T$41+'St 5'!$T$54+'St 5'!$T$68+'St 5'!$T$92+'St 5'!$T$105</f>
        <v>446.14341515426571</v>
      </c>
      <c r="S25" s="142">
        <f>+'St 5'!$T$132+'St 5'!$T$145+'St 5'!$T$158+'St 5'!$T$171+'St 5'!$T$185+'St 5'!$T$209+'St 5'!$T$222</f>
        <v>18940.744508743381</v>
      </c>
      <c r="T25" s="142">
        <f t="shared" si="2"/>
        <v>170458.70892765335</v>
      </c>
      <c r="U25" s="142">
        <f t="shared" si="2"/>
        <v>1247175.419402794</v>
      </c>
    </row>
    <row r="26" spans="2:21">
      <c r="B26" s="28" t="s">
        <v>62</v>
      </c>
      <c r="C26" s="28" t="s">
        <v>317</v>
      </c>
      <c r="D26" s="142">
        <f>+'St 1.1'!$T$18+'St 1.1'!$T$31+'St 1.1'!$T$44+'St 1.1'!$T$57+'St 1.1'!$T$71+'St 1.1'!$T$95+'St 1.1'!$T$108</f>
        <v>-0.14108450000000078</v>
      </c>
      <c r="E26" s="142">
        <f>+'St 1.1'!$T$135+'St 1.1'!$T$148+'St 1.1'!$T$161+'St 1.1'!$T$174+'St 1.1'!$T$188+'St 1.1'!$T$212+'St 1.1'!$T$225</f>
        <v>0</v>
      </c>
      <c r="F26" s="142">
        <f>+'St 1.2'!$T$18+'St 1.2'!$T$31+'St 1.2'!$T$44+'St 1.2'!$T$57+'St 1.2'!$T$71+'St 1.2'!$T$95+'St 1.2'!$T$108</f>
        <v>-80496.661588790506</v>
      </c>
      <c r="G26" s="142">
        <f>+'St 1.2'!$T$135+'St 1.2'!$T$148+'St 1.2'!$T$161+'St 1.2'!$T$174+'St 1.2'!$T$188+'St 1.2'!$T$212+'St 1.2'!$T$225</f>
        <v>75966.294871393256</v>
      </c>
      <c r="H26" s="142">
        <f>+'St 1.3'!$T$18+'St 1.3'!$T$31+'St 1.3'!$T$44+'St 1.3'!$T$57+'St 1.3'!$T$71+'St 1.3'!$T$95+'St 1.3'!$T$108</f>
        <v>42359.650298010936</v>
      </c>
      <c r="I26" s="142">
        <f>+'St 1.3'!$T$135+'St 1.3'!$T$148+'St 1.3'!$T$161+'St 1.3'!$T$174+'St 1.3'!$T$188+'St 1.3'!$T$212+'St 1.3'!$T$225</f>
        <v>183290.76884890991</v>
      </c>
      <c r="J26" s="142">
        <f>+'St 3'!$T$18+'St 3'!$T$31+'St 3'!$T$44+'St 3'!$T$57+'St 3'!$T$71+'St 3'!$T$95+'St 3'!$T$108</f>
        <v>26720.789552074326</v>
      </c>
      <c r="K26" s="142">
        <f>+'St 3'!$T$135+'St 3'!$T$148+'St 3'!$T$161+'St 3'!$T$174+'St 3'!$T$188+'St 3'!$T$212+'St 3'!$T$225</f>
        <v>80178.721884059079</v>
      </c>
      <c r="L26" s="142">
        <f>+'St 2.1'!$T$18+'St 2.1'!$T$31+'St 2.1'!$T$44+'St 2.1'!$T$57+'St 2.1'!$T$71+'St 2.1'!$T$95+'St 2.1'!$T$108</f>
        <v>29825.675756222528</v>
      </c>
      <c r="M26" s="142">
        <f>+'St 2.1'!$T$135+'St 2.1'!$T$148+'St 2.1'!$T$161+'St 2.1'!$T$174+'St 2.1'!$T$188+'St 2.1'!$T$212+'St 2.1'!$T$225</f>
        <v>73831.040452392263</v>
      </c>
      <c r="N26" s="142">
        <f>+'St 2.2'!$T$18+'St 2.2'!$T$31+'St 2.2'!$T$44+'St 2.2'!$T$57+'St 2.2'!$T$71+'St 2.2'!$T$95+'St 2.2'!$T$108</f>
        <v>73957.784926089269</v>
      </c>
      <c r="O26" s="142">
        <f>+'St 2.2'!$T$135+'St 2.2'!$T$148+'St 2.2'!$T$161+'St 2.2'!$T$174+'St 2.2'!$T$188+'St 2.2'!$T$212+'St 2.2'!$T$225</f>
        <v>6211.0564037636541</v>
      </c>
      <c r="P26" s="142">
        <f>+'St 4'!$T$18+'St 4'!$T$31+'St 4'!$T$44+'St 4'!$T$57+'St 4'!$T$71+'St 4'!$T$95+'St 4'!$T$108</f>
        <v>-0.87399670000000018</v>
      </c>
      <c r="Q26" s="142">
        <f>+'St 4'!$T$135+'St 4'!$T$148+'St 4'!$T$161+'St 4'!$T$174+'St 4'!$T$188+'St 4'!$T$212+'St 4'!$T$225</f>
        <v>0</v>
      </c>
      <c r="R26" s="142">
        <f>+'St 5'!$T$18+'St 5'!$T$31+'St 5'!$T$44+'St 5'!$T$57+'St 5'!$T$71+'St 5'!$T$95+'St 5'!$T$108</f>
        <v>0</v>
      </c>
      <c r="S26" s="142">
        <f>+'St 5'!$T$135+'St 5'!$T$148+'St 5'!$T$161+'St 5'!$T$174+'St 5'!$T$188+'St 5'!$T$212+'St 5'!$T$225</f>
        <v>0</v>
      </c>
      <c r="T26" s="142">
        <f t="shared" si="2"/>
        <v>92366.22386240655</v>
      </c>
      <c r="U26" s="142">
        <f t="shared" si="2"/>
        <v>419477.88246051816</v>
      </c>
    </row>
    <row r="27" spans="2:21">
      <c r="B27" s="28" t="s">
        <v>75</v>
      </c>
      <c r="C27" s="28" t="s">
        <v>108</v>
      </c>
      <c r="D27" s="142">
        <f>+'St 1.1'!$T$19+'St 1.1'!$T$32+'St 1.1'!$T$45+'St 1.1'!$T$58+'St 1.1'!$T$72+'St 1.1'!$T$96+'St 1.1'!$T$109</f>
        <v>20520.726344847448</v>
      </c>
      <c r="E27" s="142">
        <f>+'St 1.1'!$T$136+'St 1.1'!$T$149+'St 1.1'!$T$162+'St 1.1'!$T$175+'St 1.1'!$T$189+'St 1.1'!$T$213+'St 1.1'!$T$226</f>
        <v>50</v>
      </c>
      <c r="F27" s="142">
        <f>+'St 1.2'!$T$19+'St 1.2'!$T$32+'St 1.2'!$T$45+'St 1.2'!$T$58+'St 1.2'!$T$72+'St 1.2'!$T$96+'St 1.2'!$T$109</f>
        <v>77413.682971243237</v>
      </c>
      <c r="G27" s="142">
        <f>+'St 1.2'!$T$136+'St 1.2'!$T$149+'St 1.2'!$T$162+'St 1.2'!$T$175+'St 1.2'!$T$189+'St 1.2'!$T$213+'St 1.2'!$T$226</f>
        <v>135214.30461807494</v>
      </c>
      <c r="H27" s="142">
        <f>+'St 1.3'!$T$19+'St 1.3'!$T$32+'St 1.3'!$T$45+'St 1.3'!$T$58+'St 1.3'!$T$72+'St 1.3'!$T$96+'St 1.3'!$T$109</f>
        <v>23561.150356538328</v>
      </c>
      <c r="I27" s="142">
        <f>+'St 1.3'!$T$136+'St 1.3'!$T$149+'St 1.3'!$T$162+'St 1.3'!$T$175+'St 1.3'!$T$189+'St 1.3'!$T$213+'St 1.3'!$T$226</f>
        <v>276334.12458202918</v>
      </c>
      <c r="J27" s="142">
        <f>+'St 3'!$T$19+'St 3'!$T$32+'St 3'!$T$45+'St 3'!$T$58+'St 3'!$T$72+'St 3'!$T$96+'St 3'!$T$109</f>
        <v>558.55176966925342</v>
      </c>
      <c r="K27" s="142">
        <f>+'St 3'!$T$136+'St 3'!$T$149+'St 3'!$T$162+'St 3'!$T$175+'St 3'!$T$189+'St 3'!$T$213+'St 3'!$T$226</f>
        <v>75.638950000000222</v>
      </c>
      <c r="L27" s="142">
        <f>+'St 2.1'!$T$19+'St 2.1'!$T$32+'St 2.1'!$T$45+'St 2.1'!$T$58+'St 2.1'!$T$72+'St 2.1'!$T$96+'St 2.1'!$T$109</f>
        <v>6211.0564037636759</v>
      </c>
      <c r="M27" s="142">
        <f>+'St 2.1'!$T$136+'St 2.1'!$T$149+'St 2.1'!$T$162+'St 2.1'!$T$175+'St 2.1'!$T$189+'St 2.1'!$T$213+'St 2.1'!$T$226</f>
        <v>73957.784926089225</v>
      </c>
      <c r="N27" s="142">
        <f>+'St 2.2'!$T$19+'St 2.2'!$T$32+'St 2.2'!$T$45+'St 2.2'!$T$58+'St 2.2'!$T$72+'St 2.2'!$T$96+'St 2.2'!$T$109</f>
        <v>5618707.7803730201</v>
      </c>
      <c r="O27" s="142">
        <f>+'St 2.2'!$T$136+'St 2.2'!$T$149+'St 2.2'!$T$162+'St 2.2'!$T$175+'St 2.2'!$T$189+'St 2.2'!$T$213+'St 2.2'!$T$226</f>
        <v>4262142.5242173467</v>
      </c>
      <c r="P27" s="142">
        <f>+'St 4'!$T$19+'St 4'!$T$32+'St 4'!$T$45+'St 4'!$T$58+'St 4'!$T$72+'St 4'!$T$96+'St 4'!$T$109</f>
        <v>0</v>
      </c>
      <c r="Q27" s="142">
        <f>+'St 4'!$T$136+'St 4'!$T$149+'St 4'!$T$162+'St 4'!$T$175+'St 4'!$T$189+'St 4'!$T$213+'St 4'!$T$226</f>
        <v>42517.353040000002</v>
      </c>
      <c r="R27" s="142">
        <f>+'St 5'!$T$19+'St 5'!$T$32+'St 5'!$T$45+'St 5'!$T$58+'St 5'!$T$72+'St 5'!$T$96+'St 5'!$T$109</f>
        <v>15204.392227544187</v>
      </c>
      <c r="S27" s="142">
        <f>+'St 5'!$T$136+'St 5'!$T$149+'St 5'!$T$162+'St 5'!$T$175+'St 5'!$T$189+'St 5'!$T$213+'St 5'!$T$226</f>
        <v>481402.04019722331</v>
      </c>
      <c r="T27" s="142">
        <f t="shared" si="2"/>
        <v>5762177.3404466268</v>
      </c>
      <c r="U27" s="142">
        <f t="shared" si="2"/>
        <v>5271693.770530764</v>
      </c>
    </row>
    <row r="28" spans="2:21">
      <c r="B28" s="28" t="s">
        <v>76</v>
      </c>
      <c r="C28" s="28" t="s">
        <v>48</v>
      </c>
      <c r="D28" s="142">
        <f>+'St 1.1'!$T$20+'St 1.1'!$T$33+'St 1.1'!$T$46+'St 1.1'!$T$59+'St 1.1'!$T$73+'St 1.1'!$T$97+'St 1.1'!$T$110+'St 1.1'!$T$113+'St 1.1'!$T$114+'St 1.1'!$T$6</f>
        <v>1.7917056727156933E-10</v>
      </c>
      <c r="E28" s="142">
        <f>+'St 1.1'!$T$137+'St 1.1'!$T$150+'St 1.1'!$T$163+'St 1.1'!$T$176+'St 1.1'!$T$190+'St 1.1'!$T$214+'St 1.1'!$T$227+'St 1.1'!$T$230+'St 1.1'!$T$231+'St 1.1'!$T$123</f>
        <v>7034.0406713159982</v>
      </c>
      <c r="F28" s="142">
        <f>+'St 1.2'!$T$20+'St 1.2'!$T$33+'St 1.2'!$T$46+'St 1.2'!$T$59+'St 1.2'!$T$73+'St 1.2'!$T$97+'St 1.2'!$T$110+'St 1.2'!$T$113+'St 1.2'!$T$114+'St 1.2'!$T$6</f>
        <v>-160396.80639184557</v>
      </c>
      <c r="G28" s="142">
        <f>+'St 1.2'!$T$137+'St 1.2'!$T$150+'St 1.2'!$T$163+'St 1.2'!$T$176+'St 1.2'!$T$190+'St 1.2'!$T$214+'St 1.2'!$T$227+'St 1.2'!$T$230+'St 1.2'!$T$231+'St 1.2'!$T$123</f>
        <v>53581.727602623861</v>
      </c>
      <c r="H28" s="142">
        <f>+'St 1.3'!$T$20+'St 1.3'!$T$33+'St 1.3'!$T$46+'St 1.3'!$T$59+'St 1.3'!$T$73+'St 1.3'!$T$97+'St 1.3'!$T$110+'St 1.3'!$T$113+'St 1.3'!$T$114+'St 1.3'!$T$6</f>
        <v>20095.833234293183</v>
      </c>
      <c r="I28" s="142">
        <f>+'St 1.3'!$T$137+'St 1.3'!$T$150+'St 1.3'!$T$163+'St 1.3'!$T$176+'St 1.3'!$T$190+'St 1.3'!$T$214+'St 1.3'!$T$227+'St 1.3'!$T$230+'St 1.3'!$T$231+'St 1.3'!$T$123</f>
        <v>15958.632573392522</v>
      </c>
      <c r="J28" s="142">
        <f>+'St 3'!$T$20+'St 3'!$T$33+'St 3'!$T$46+'St 3'!$T$59+'St 3'!$T$73+'St 3'!$T$97+'St 3'!$T$110+'St 3'!$T$113+'St 3'!$T$114+'St 3'!$T$6</f>
        <v>2137.2868371223772</v>
      </c>
      <c r="K28" s="142">
        <f>+'St 3'!$T$137+'St 3'!$T$150+'St 3'!$T$163+'St 3'!$T$176+'St 3'!$T$190+'St 3'!$T$214+'St 3'!$T$227+'St 3'!$T$230+'St 3'!$T$231+'St 3'!$T$123</f>
        <v>-2307.9786000000017</v>
      </c>
      <c r="L28" s="142">
        <f>+'St 2.1'!$T$20+'St 2.1'!$T$33+'St 2.1'!$T$46+'St 2.1'!$T$59+'St 2.1'!$T$73+'St 2.1'!$T$97+'St 2.1'!$T$110+'St 2.1'!$T$113+'St 2.1'!$T$114+'St 2.1'!$T$6</f>
        <v>-4526.9976706000016</v>
      </c>
      <c r="M28" s="142">
        <f>+'St 2.1'!$T$137+'St 2.1'!$T$150+'St 2.1'!$T$163+'St 2.1'!$T$176+'St 2.1'!$T$190+'St 2.1'!$T$214+'St 2.1'!$T$227+'St 2.1'!$T$230+'St 2.1'!$T$231+'St 2.1'!$T$123</f>
        <v>-111.36675189999998</v>
      </c>
      <c r="N28" s="142">
        <f>+'St 2.2'!$T$20+'St 2.2'!$T$33+'St 2.2'!$T$46+'St 2.2'!$T$59+'St 2.2'!$T$73+'St 2.2'!$T$97+'St 2.2'!$T$110+'St 2.2'!$T$113+'St 2.2'!$T$114+'St 2.2'!$T$6</f>
        <v>1009348.2390664299</v>
      </c>
      <c r="O28" s="142">
        <f>+'St 2.2'!$T$137+'St 2.2'!$T$150+'St 2.2'!$T$163+'St 2.2'!$T$176+'St 2.2'!$T$190+'St 2.2'!$T$214+'St 2.2'!$T$227+'St 2.2'!$T$230+'St 2.2'!$T$231+'St 2.2'!$T$123</f>
        <v>390811.48429338902</v>
      </c>
      <c r="P28" s="142">
        <f>+'St 4'!$T$20+'St 4'!$T$33+'St 4'!$T$46+'St 4'!$T$59+'St 4'!$T$73+'St 4'!$T$97+'St 4'!$T$110+'St 4'!$T$113+'St 4'!$T$114+'St 4'!$T$6</f>
        <v>0</v>
      </c>
      <c r="Q28" s="142">
        <f>+'St 4'!$T$137+'St 4'!$T$150+'St 4'!$T$163+'St 4'!$T$176+'St 4'!$T$190+'St 4'!$T$214+'St 4'!$T$227+'St 4'!$T$230+'St 4'!$T$231+'St 4'!$T$123</f>
        <v>0</v>
      </c>
      <c r="R28" s="142">
        <f>+'St 5'!$T$20+'St 5'!$T$33+'St 5'!$T$46+'St 5'!$T$59+'St 5'!$T$73+'St 5'!$T$97+'St 5'!$T$110+'St 5'!$T$113+'St 5'!$T$114+'St 5'!$T$6</f>
        <v>0</v>
      </c>
      <c r="S28" s="142">
        <f>+'St 5'!$T$137+'St 5'!$T$150+'St 5'!$T$163+'St 5'!$T$176+'St 5'!$T$190+'St 5'!$T$214+'St 5'!$T$227+'St 5'!$T$230+'St 5'!$T$231+'St 5'!$T$123</f>
        <v>0</v>
      </c>
      <c r="T28" s="142">
        <f t="shared" si="2"/>
        <v>866657.55507540004</v>
      </c>
      <c r="U28" s="142">
        <f t="shared" si="2"/>
        <v>464966.53978882136</v>
      </c>
    </row>
    <row r="29" spans="2:21">
      <c r="B29" s="28" t="s">
        <v>77</v>
      </c>
      <c r="C29" s="28" t="s">
        <v>325</v>
      </c>
      <c r="D29" s="142">
        <f>+'St 1.1'!$T$21+'St 1.1'!$T$34+'St 1.1'!$T$47+'St 1.1'!$T$60+'St 1.1'!$T$74+'St 1.1'!$T$98+'St 1.1'!$T$111</f>
        <v>483250.66779576417</v>
      </c>
      <c r="E29" s="142">
        <f>+'St 1.1'!$T$138+'St 1.1'!$T$151+'St 1.1'!$T$164+'St 1.1'!$T$177+'St 1.1'!$T$191+'St 1.1'!$T$215+'St 1.1'!$T$228</f>
        <v>7971.9999999999991</v>
      </c>
      <c r="F29" s="142">
        <f>+'St 1.2'!$T$21+'St 1.2'!$T$34+'St 1.2'!$T$47+'St 1.2'!$T$60+'St 1.2'!$T$74+'St 1.2'!$T$98+'St 1.2'!$T$111</f>
        <v>535151.39353539282</v>
      </c>
      <c r="G29" s="142">
        <f>+'St 1.2'!$T$138+'St 1.2'!$T$151+'St 1.2'!$T$164+'St 1.2'!$T$177+'St 1.2'!$T$191+'St 1.2'!$T$215+'St 1.2'!$T$228</f>
        <v>361969.08093779109</v>
      </c>
      <c r="H29" s="142">
        <f>+'St 1.3'!$T$21+'St 1.3'!$T$34+'St 1.3'!$T$47+'St 1.3'!$T$60+'St 1.3'!$T$74+'St 1.3'!$T$98+'St 1.3'!$T$111</f>
        <v>33355.197236168722</v>
      </c>
      <c r="I29" s="142">
        <f>+'St 1.3'!$T$138+'St 1.3'!$T$151+'St 1.3'!$T$164+'St 1.3'!$T$177+'St 1.3'!$T$191+'St 1.3'!$T$215+'St 1.3'!$T$228</f>
        <v>-53096.717545059393</v>
      </c>
      <c r="J29" s="142">
        <f>+'St 3'!$T$21+'St 3'!$T$34+'St 3'!$T$47+'St 3'!$T$60+'St 3'!$T$74+'St 3'!$T$98+'St 3'!$T$111</f>
        <v>248950.09323796132</v>
      </c>
      <c r="K29" s="142">
        <f>+'St 3'!$T$138+'St 3'!$T$151+'St 3'!$T$164+'St 3'!$T$177+'St 3'!$T$191+'St 3'!$T$215+'St 3'!$T$228</f>
        <v>-388.52860000000004</v>
      </c>
      <c r="L29" s="142">
        <f>+'St 2.1'!$T$21+'St 2.1'!$T$34+'St 2.1'!$T$47+'St 2.1'!$T$60+'St 2.1'!$T$74+'St 2.1'!$T$98+'St 2.1'!$T$111</f>
        <v>335.01069352670339</v>
      </c>
      <c r="M29" s="142">
        <f>+'St 2.1'!$T$138+'St 2.1'!$T$151+'St 2.1'!$T$164+'St 2.1'!$T$177+'St 2.1'!$T$191+'St 2.1'!$T$215+'St 2.1'!$T$228</f>
        <v>-0.87298260000000016</v>
      </c>
      <c r="N29" s="142">
        <f>+'St 2.2'!$T$21+'St 2.2'!$T$34+'St 2.2'!$T$47+'St 2.2'!$T$60+'St 2.2'!$T$74+'St 2.2'!$T$98+'St 2.2'!$T$111</f>
        <v>56876.956129423852</v>
      </c>
      <c r="O29" s="142">
        <f>+'St 2.2'!$T$138+'St 2.2'!$T$151+'St 2.2'!$T$164+'St 2.2'!$T$177+'St 2.2'!$T$191+'St 2.2'!$T$215+'St 2.2'!$T$228</f>
        <v>38884.520270000001</v>
      </c>
      <c r="P29" s="142">
        <f>+'St 4'!$T$21+'St 4'!$T$34+'St 4'!$T$47+'St 4'!$T$60+'St 4'!$T$74+'St 4'!$T$98+'St 4'!$T$111</f>
        <v>0</v>
      </c>
      <c r="Q29" s="142">
        <f>+'St 4'!$T$138+'St 4'!$T$151+'St 4'!$T$164+'St 4'!$T$177+'St 4'!$T$191+'St 4'!$T$215+'St 4'!$T$228</f>
        <v>0</v>
      </c>
      <c r="R29" s="142">
        <f>+'St 5'!$T$21+'St 5'!$T$34+'St 5'!$T$47+'St 5'!$T$60+'St 5'!$T$74+'St 5'!$T$98+'St 5'!$T$111</f>
        <v>0</v>
      </c>
      <c r="S29" s="142">
        <f>+'St 5'!$T$138+'St 5'!$T$151+'St 5'!$T$164+'St 5'!$T$177+'St 5'!$T$191+'St 5'!$T$215+'St 5'!$T$228</f>
        <v>0</v>
      </c>
      <c r="T29" s="142">
        <f t="shared" si="2"/>
        <v>1357919.3186282376</v>
      </c>
      <c r="U29" s="142">
        <f t="shared" si="2"/>
        <v>355339.48208013165</v>
      </c>
    </row>
    <row r="30" spans="2:21">
      <c r="B30" s="28" t="s">
        <v>81</v>
      </c>
      <c r="C30" s="28" t="s">
        <v>101</v>
      </c>
      <c r="D30" s="142">
        <f>+'St 1.1'!$T$22+'St 1.1'!$T$35+'St 1.1'!$T$48+'St 1.1'!$T$61+'St 1.1'!$T$75+'St 1.1'!$T$99+'St 1.1'!$T$112</f>
        <v>-741.00000000000034</v>
      </c>
      <c r="E30" s="142">
        <f>+'St 1.1'!$T$139+'St 1.1'!$T$152+'St 1.1'!$T$165+'St 1.1'!$T$178+'St 1.1'!$T$192+'St 1.1'!$T$216+'St 1.1'!$T$229</f>
        <v>274762.95932868449</v>
      </c>
      <c r="F30" s="142">
        <f>+'St 1.2'!$T$22+'St 1.2'!$T$35+'St 1.2'!$T$48+'St 1.2'!$T$61+'St 1.2'!$T$75+'St 1.2'!$T$99+'St 1.2'!$T$112</f>
        <v>118157.97093283662</v>
      </c>
      <c r="G30" s="142">
        <f>+'St 1.2'!$T$139+'St 1.2'!$T$152+'St 1.2'!$T$165+'St 1.2'!$T$178+'St 1.2'!$T$192+'St 1.2'!$T$216+'St 1.2'!$T$229</f>
        <v>244961.83559975127</v>
      </c>
      <c r="H30" s="142">
        <f>+'St 1.3'!$T$22+'St 1.3'!$T$35+'St 1.3'!$T$48+'St 1.3'!$T$61+'St 1.3'!$T$75+'St 1.3'!$T$99+'St 1.3'!$T$112</f>
        <v>159086.42511275131</v>
      </c>
      <c r="I30" s="142">
        <f>+'St 1.3'!$T$139+'St 1.3'!$T$152+'St 1.3'!$T$165+'St 1.3'!$T$178+'St 1.3'!$T$192+'St 1.3'!$T$216+'St 1.3'!$T$229</f>
        <v>357087.7609616046</v>
      </c>
      <c r="J30" s="142">
        <f>+'St 3'!$T$22+'St 3'!$T$35+'St 3'!$T$48+'St 3'!$T$61+'St 3'!$T$75+'St 3'!$T$99+'St 3'!$T$112</f>
        <v>112999.60289584576</v>
      </c>
      <c r="K30" s="142">
        <f>+'St 3'!$T$139+'St 3'!$T$152+'St 3'!$T$165+'St 3'!$T$178+'St 3'!$T$192+'St 3'!$T$216+'St 3'!$T$229</f>
        <v>-2190.5148999999724</v>
      </c>
      <c r="L30" s="142">
        <f>+'St 2.1'!$T$22+'St 2.1'!$T$35+'St 2.1'!$T$48+'St 2.1'!$T$61+'St 2.1'!$T$75+'St 2.1'!$T$99+'St 2.1'!$T$112</f>
        <v>-23573.781235100098</v>
      </c>
      <c r="M30" s="142">
        <f>+'St 2.1'!$T$139+'St 2.1'!$T$152+'St 2.1'!$T$165+'St 2.1'!$T$178+'St 2.1'!$T$192+'St 2.1'!$T$216+'St 2.1'!$T$229</f>
        <v>0</v>
      </c>
      <c r="N30" s="142">
        <f>+'St 2.2'!$T$22+'St 2.2'!$T$35+'St 2.2'!$T$48+'St 2.2'!$T$61+'St 2.2'!$T$75+'St 2.2'!$T$99+'St 2.2'!$T$112</f>
        <v>-16296.910198777161</v>
      </c>
      <c r="O30" s="142">
        <f>+'St 2.2'!$T$139+'St 2.2'!$T$152+'St 2.2'!$T$165+'St 2.2'!$T$178+'St 2.2'!$T$192+'St 2.2'!$T$216+'St 2.2'!$T$229</f>
        <v>60312.089807528602</v>
      </c>
      <c r="P30" s="142">
        <f>+'St 4'!$T$22+'St 4'!$T$35+'St 4'!$T$48+'St 4'!$T$61+'St 4'!$T$75+'St 4'!$T$99+'St 4'!$T$112</f>
        <v>8.1799272536390966</v>
      </c>
      <c r="Q30" s="142">
        <f>+'St 4'!$T$139+'St 4'!$T$152+'St 4'!$T$165+'St 4'!$T$178+'St 4'!$T$192+'St 4'!$T$216+'St 4'!$T$229</f>
        <v>0</v>
      </c>
      <c r="R30" s="142">
        <f>+'St 5'!$T$22+'St 5'!$T$35+'St 5'!$T$48+'St 5'!$T$61+'St 5'!$T$75+'St 5'!$T$99+'St 5'!$T$112</f>
        <v>0</v>
      </c>
      <c r="S30" s="142">
        <f>+'St 5'!$T$139+'St 5'!$T$152+'St 5'!$T$165+'St 5'!$T$178+'St 5'!$T$192+'St 5'!$T$216+'St 5'!$T$229</f>
        <v>0</v>
      </c>
      <c r="T30" s="142">
        <f t="shared" si="2"/>
        <v>349640.48743481009</v>
      </c>
      <c r="U30" s="142">
        <f t="shared" si="2"/>
        <v>934934.13079756906</v>
      </c>
    </row>
    <row r="31" spans="2:21">
      <c r="B31" s="28" t="s">
        <v>82</v>
      </c>
      <c r="C31" s="28" t="s">
        <v>78</v>
      </c>
      <c r="D31" s="147">
        <f t="shared" ref="D31:S31" si="3">+D22+D23+D24+D25+D26+D27+D28+D29+D30</f>
        <v>449569.00000000012</v>
      </c>
      <c r="E31" s="147">
        <f t="shared" si="3"/>
        <v>461575.00000000058</v>
      </c>
      <c r="F31" s="147">
        <f t="shared" si="3"/>
        <v>1063497.0731532814</v>
      </c>
      <c r="G31" s="147">
        <f t="shared" si="3"/>
        <v>1376363.8492289213</v>
      </c>
      <c r="H31" s="147">
        <f t="shared" si="3"/>
        <v>1288263.8845913324</v>
      </c>
      <c r="I31" s="147">
        <f t="shared" si="3"/>
        <v>1728994.9642238144</v>
      </c>
      <c r="J31" s="147">
        <f t="shared" si="3"/>
        <v>1282780.9150831904</v>
      </c>
      <c r="K31" s="147">
        <f t="shared" si="3"/>
        <v>427316.64463646075</v>
      </c>
      <c r="L31" s="147">
        <f t="shared" si="3"/>
        <v>180272.64802888714</v>
      </c>
      <c r="M31" s="147">
        <f t="shared" si="3"/>
        <v>127863.5392053253</v>
      </c>
      <c r="N31" s="147">
        <f t="shared" si="3"/>
        <v>7203145.831819295</v>
      </c>
      <c r="O31" s="147">
        <f t="shared" si="3"/>
        <v>5912459.9312786981</v>
      </c>
      <c r="P31" s="147">
        <f t="shared" si="3"/>
        <v>763834.94024144218</v>
      </c>
      <c r="Q31" s="147">
        <f t="shared" si="3"/>
        <v>2102629.4034365746</v>
      </c>
      <c r="R31" s="147">
        <f t="shared" si="3"/>
        <v>298340.07573757251</v>
      </c>
      <c r="S31" s="147">
        <f t="shared" si="3"/>
        <v>606643.79849501885</v>
      </c>
      <c r="T31" s="147">
        <f>+SUM(T22:T30)</f>
        <v>12529704.368655002</v>
      </c>
      <c r="U31" s="147">
        <f>+SUM(U22:U30)</f>
        <v>12743847.130504813</v>
      </c>
    </row>
    <row r="34" spans="3:3">
      <c r="C34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</mergeCells>
  <hyperlinks>
    <hyperlink ref="A1" location="Index!A1" display="Index" xr:uid="{D5AA1B64-45E5-4A01-AAD4-89D054012E08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G232"/>
  <sheetViews>
    <sheetView zoomScale="60" zoomScaleNormal="60" workbookViewId="0">
      <pane xSplit="3" ySplit="5" topLeftCell="D6" activePane="bottomRight" state="frozen"/>
      <selection activeCell="AC121" sqref="AC121"/>
      <selection pane="topRight" activeCell="AC121" sqref="AC121"/>
      <selection pane="bottomLeft" activeCell="AC121" sqref="AC121"/>
      <selection pane="bottomRight" activeCell="E10" sqref="E10"/>
    </sheetView>
  </sheetViews>
  <sheetFormatPr defaultColWidth="9.1796875" defaultRowHeight="14"/>
  <cols>
    <col min="1" max="1" width="5.81640625" style="42" customWidth="1"/>
    <col min="2" max="2" width="72.90625" style="39" customWidth="1"/>
    <col min="3" max="3" width="11.1796875" style="40" customWidth="1"/>
    <col min="4" max="13" width="15.6328125" style="40" customWidth="1"/>
    <col min="14" max="14" width="10" style="41" customWidth="1"/>
    <col min="15" max="16" width="13.90625" style="41" customWidth="1"/>
    <col min="17" max="23" width="13.90625" style="39" customWidth="1"/>
    <col min="24" max="24" width="11.36328125" style="39" customWidth="1"/>
    <col min="25" max="32" width="12.81640625" style="39" customWidth="1"/>
    <col min="33" max="33" width="11.7265625" style="39" customWidth="1"/>
    <col min="34" max="16384" width="9.1796875" style="39"/>
  </cols>
  <sheetData>
    <row r="1" spans="1:33">
      <c r="A1" s="205" t="s">
        <v>315</v>
      </c>
      <c r="B1" s="115"/>
      <c r="R1" s="51"/>
    </row>
    <row r="2" spans="1:33" s="45" customFormat="1">
      <c r="A2" s="38"/>
      <c r="B2" s="223" t="s">
        <v>167</v>
      </c>
      <c r="C2" s="174"/>
      <c r="D2" s="24"/>
      <c r="E2" s="24"/>
      <c r="F2" s="24"/>
      <c r="G2" s="24"/>
      <c r="H2" s="24"/>
      <c r="I2" s="24"/>
      <c r="J2" s="24"/>
      <c r="K2" s="106"/>
      <c r="L2" s="163"/>
      <c r="M2" s="267"/>
      <c r="N2" s="24"/>
      <c r="O2" s="24"/>
      <c r="P2" s="24"/>
      <c r="Q2" s="24"/>
      <c r="R2" s="24"/>
      <c r="Y2" s="25"/>
      <c r="Z2" s="25"/>
      <c r="AA2" s="25"/>
      <c r="AB2" s="25"/>
      <c r="AC2" s="25"/>
      <c r="AD2" s="25"/>
    </row>
    <row r="3" spans="1:33" s="45" customFormat="1" ht="27" customHeight="1">
      <c r="A3" s="38"/>
      <c r="B3" s="104"/>
      <c r="C3" s="130" t="s">
        <v>251</v>
      </c>
      <c r="D3" s="326" t="s">
        <v>55</v>
      </c>
      <c r="E3" s="326"/>
      <c r="F3" s="326"/>
      <c r="G3" s="326"/>
      <c r="H3" s="326"/>
      <c r="I3" s="326"/>
      <c r="J3" s="326"/>
      <c r="K3" s="326"/>
      <c r="L3" s="326"/>
      <c r="M3" s="326"/>
      <c r="N3" s="72"/>
      <c r="O3" s="326" t="s">
        <v>226</v>
      </c>
      <c r="P3" s="326"/>
      <c r="Q3" s="326"/>
      <c r="R3" s="326"/>
      <c r="S3" s="326"/>
      <c r="T3" s="326"/>
      <c r="U3" s="326"/>
      <c r="V3" s="326"/>
      <c r="W3" s="326"/>
      <c r="Y3" s="329" t="s">
        <v>169</v>
      </c>
      <c r="Z3" s="329"/>
      <c r="AA3" s="329"/>
      <c r="AB3" s="329"/>
      <c r="AC3" s="329"/>
      <c r="AD3" s="329"/>
      <c r="AE3" s="329"/>
      <c r="AF3" s="329"/>
      <c r="AG3" s="329"/>
    </row>
    <row r="4" spans="1:33" s="45" customFormat="1" ht="15" customHeight="1">
      <c r="A4" s="38"/>
      <c r="B4" s="135"/>
      <c r="C4" s="101"/>
      <c r="D4" s="327" t="s">
        <v>318</v>
      </c>
      <c r="E4" s="327"/>
      <c r="F4" s="327"/>
      <c r="G4" s="327"/>
      <c r="H4" s="327"/>
      <c r="I4" s="327"/>
      <c r="J4" s="327"/>
      <c r="K4" s="327"/>
      <c r="L4" s="327"/>
      <c r="M4" s="327"/>
      <c r="N4" s="72"/>
      <c r="O4" s="331" t="s">
        <v>318</v>
      </c>
      <c r="P4" s="331"/>
      <c r="Q4" s="331"/>
      <c r="R4" s="331"/>
      <c r="S4" s="331"/>
      <c r="T4" s="331"/>
      <c r="U4" s="331"/>
      <c r="V4" s="331"/>
      <c r="W4" s="331"/>
      <c r="Y4" s="327" t="s">
        <v>318</v>
      </c>
      <c r="Z4" s="327"/>
      <c r="AA4" s="327"/>
      <c r="AB4" s="327"/>
      <c r="AC4" s="327"/>
      <c r="AD4" s="327"/>
      <c r="AE4" s="327"/>
      <c r="AF4" s="327"/>
      <c r="AG4" s="327"/>
    </row>
    <row r="5" spans="1:33" s="45" customFormat="1">
      <c r="A5" s="38"/>
      <c r="B5" s="107" t="s">
        <v>323</v>
      </c>
      <c r="C5" s="46"/>
      <c r="D5" s="181" t="s">
        <v>1</v>
      </c>
      <c r="E5" s="181" t="s">
        <v>2</v>
      </c>
      <c r="F5" s="181" t="s">
        <v>3</v>
      </c>
      <c r="G5" s="181" t="s">
        <v>4</v>
      </c>
      <c r="H5" s="181" t="s">
        <v>104</v>
      </c>
      <c r="I5" s="181" t="s">
        <v>105</v>
      </c>
      <c r="J5" s="181" t="s">
        <v>111</v>
      </c>
      <c r="K5" s="181" t="s">
        <v>268</v>
      </c>
      <c r="L5" s="181" t="s">
        <v>285</v>
      </c>
      <c r="M5" s="181" t="s">
        <v>367</v>
      </c>
      <c r="N5" s="48"/>
      <c r="O5" s="181" t="s">
        <v>2</v>
      </c>
      <c r="P5" s="181" t="s">
        <v>3</v>
      </c>
      <c r="Q5" s="181" t="s">
        <v>4</v>
      </c>
      <c r="R5" s="181" t="s">
        <v>104</v>
      </c>
      <c r="S5" s="181" t="s">
        <v>105</v>
      </c>
      <c r="T5" s="181" t="s">
        <v>111</v>
      </c>
      <c r="U5" s="181" t="s">
        <v>268</v>
      </c>
      <c r="V5" s="181" t="s">
        <v>285</v>
      </c>
      <c r="W5" s="181" t="s">
        <v>367</v>
      </c>
      <c r="Y5" s="181" t="s">
        <v>2</v>
      </c>
      <c r="Z5" s="181" t="s">
        <v>3</v>
      </c>
      <c r="AA5" s="181" t="s">
        <v>4</v>
      </c>
      <c r="AB5" s="181" t="s">
        <v>104</v>
      </c>
      <c r="AC5" s="181" t="s">
        <v>105</v>
      </c>
      <c r="AD5" s="181" t="s">
        <v>111</v>
      </c>
      <c r="AE5" s="181" t="s">
        <v>268</v>
      </c>
      <c r="AF5" s="178" t="s">
        <v>285</v>
      </c>
      <c r="AG5" s="178" t="s">
        <v>367</v>
      </c>
    </row>
    <row r="6" spans="1:33" s="45" customFormat="1">
      <c r="A6" s="38"/>
      <c r="B6" s="29" t="s">
        <v>5</v>
      </c>
      <c r="C6" s="209" t="s">
        <v>290</v>
      </c>
      <c r="D6" s="156">
        <v>0</v>
      </c>
      <c r="E6" s="156">
        <v>0</v>
      </c>
      <c r="F6" s="156">
        <v>0</v>
      </c>
      <c r="G6" s="156">
        <v>0</v>
      </c>
      <c r="H6" s="156">
        <v>0</v>
      </c>
      <c r="I6" s="156">
        <v>0</v>
      </c>
      <c r="J6" s="156">
        <v>0</v>
      </c>
      <c r="K6" s="156">
        <v>0</v>
      </c>
      <c r="L6" s="156">
        <v>0</v>
      </c>
      <c r="M6" s="156">
        <v>0</v>
      </c>
      <c r="N6" s="146"/>
      <c r="O6" s="156">
        <v>0</v>
      </c>
      <c r="P6" s="156">
        <v>0</v>
      </c>
      <c r="Q6" s="156">
        <v>0</v>
      </c>
      <c r="R6" s="156">
        <v>0</v>
      </c>
      <c r="S6" s="156">
        <v>0</v>
      </c>
      <c r="T6" s="156">
        <v>0</v>
      </c>
      <c r="U6" s="156">
        <v>0</v>
      </c>
      <c r="V6" s="156">
        <v>0</v>
      </c>
      <c r="W6" s="156">
        <v>0</v>
      </c>
      <c r="X6" s="141"/>
      <c r="Y6" s="157">
        <v>0</v>
      </c>
      <c r="Z6" s="157">
        <v>0</v>
      </c>
      <c r="AA6" s="157">
        <v>0</v>
      </c>
      <c r="AB6" s="157">
        <v>0</v>
      </c>
      <c r="AC6" s="157">
        <v>0</v>
      </c>
      <c r="AD6" s="157">
        <v>0</v>
      </c>
      <c r="AE6" s="157">
        <v>0</v>
      </c>
      <c r="AF6" s="157">
        <v>0</v>
      </c>
      <c r="AG6" s="157">
        <v>0</v>
      </c>
    </row>
    <row r="7" spans="1:33">
      <c r="B7" s="1" t="s">
        <v>35</v>
      </c>
      <c r="C7" s="210" t="s">
        <v>291</v>
      </c>
      <c r="D7" s="157">
        <v>0</v>
      </c>
      <c r="E7" s="157">
        <v>0</v>
      </c>
      <c r="F7" s="157">
        <v>0</v>
      </c>
      <c r="G7" s="157">
        <v>0</v>
      </c>
      <c r="H7" s="157">
        <v>0</v>
      </c>
      <c r="I7" s="157">
        <v>0</v>
      </c>
      <c r="J7" s="157">
        <v>0</v>
      </c>
      <c r="K7" s="157">
        <v>0</v>
      </c>
      <c r="L7" s="157">
        <v>0</v>
      </c>
      <c r="M7" s="157">
        <v>0</v>
      </c>
      <c r="N7" s="143"/>
      <c r="O7" s="157">
        <v>0</v>
      </c>
      <c r="P7" s="157">
        <v>0</v>
      </c>
      <c r="Q7" s="157">
        <v>0</v>
      </c>
      <c r="R7" s="157">
        <v>0</v>
      </c>
      <c r="S7" s="157">
        <v>0</v>
      </c>
      <c r="T7" s="157">
        <v>0</v>
      </c>
      <c r="U7" s="157">
        <v>0</v>
      </c>
      <c r="V7" s="157">
        <v>0</v>
      </c>
      <c r="W7" s="157">
        <v>0</v>
      </c>
      <c r="X7" s="145"/>
      <c r="Y7" s="157">
        <v>0</v>
      </c>
      <c r="Z7" s="157">
        <v>0</v>
      </c>
      <c r="AA7" s="157">
        <v>0</v>
      </c>
      <c r="AB7" s="157">
        <v>0</v>
      </c>
      <c r="AC7" s="157">
        <v>0</v>
      </c>
      <c r="AD7" s="157">
        <v>0</v>
      </c>
      <c r="AE7" s="157">
        <v>0</v>
      </c>
      <c r="AF7" s="157">
        <v>0</v>
      </c>
      <c r="AG7" s="157">
        <v>0</v>
      </c>
    </row>
    <row r="8" spans="1:33">
      <c r="B8" s="1" t="s">
        <v>36</v>
      </c>
      <c r="C8" s="210" t="s">
        <v>292</v>
      </c>
      <c r="D8" s="157">
        <v>0</v>
      </c>
      <c r="E8" s="157">
        <v>0</v>
      </c>
      <c r="F8" s="157">
        <v>0</v>
      </c>
      <c r="G8" s="157">
        <v>0</v>
      </c>
      <c r="H8" s="157">
        <v>0</v>
      </c>
      <c r="I8" s="157">
        <v>0</v>
      </c>
      <c r="J8" s="157">
        <v>0</v>
      </c>
      <c r="K8" s="157">
        <v>0</v>
      </c>
      <c r="L8" s="157">
        <v>0</v>
      </c>
      <c r="M8" s="157">
        <v>0</v>
      </c>
      <c r="N8" s="143"/>
      <c r="O8" s="157">
        <v>0</v>
      </c>
      <c r="P8" s="157">
        <v>0</v>
      </c>
      <c r="Q8" s="157">
        <v>0</v>
      </c>
      <c r="R8" s="157">
        <v>0</v>
      </c>
      <c r="S8" s="157">
        <v>0</v>
      </c>
      <c r="T8" s="157">
        <v>0</v>
      </c>
      <c r="U8" s="157">
        <v>0</v>
      </c>
      <c r="V8" s="157">
        <v>0</v>
      </c>
      <c r="W8" s="157">
        <v>0</v>
      </c>
      <c r="X8" s="145"/>
      <c r="Y8" s="157">
        <v>0</v>
      </c>
      <c r="Z8" s="157">
        <v>0</v>
      </c>
      <c r="AA8" s="157">
        <v>0</v>
      </c>
      <c r="AB8" s="157">
        <v>0</v>
      </c>
      <c r="AC8" s="157">
        <v>0</v>
      </c>
      <c r="AD8" s="157">
        <v>0</v>
      </c>
      <c r="AE8" s="157">
        <v>0</v>
      </c>
      <c r="AF8" s="157">
        <v>0</v>
      </c>
      <c r="AG8" s="157">
        <v>0</v>
      </c>
    </row>
    <row r="9" spans="1:33" s="45" customFormat="1">
      <c r="A9" s="38"/>
      <c r="B9" s="29" t="s">
        <v>6</v>
      </c>
      <c r="C9" s="209" t="s">
        <v>293</v>
      </c>
      <c r="D9" s="156">
        <v>1469667.8370000001</v>
      </c>
      <c r="E9" s="156">
        <v>1621065.8558</v>
      </c>
      <c r="F9" s="156">
        <v>1739509</v>
      </c>
      <c r="G9" s="156">
        <v>1998499.0000000002</v>
      </c>
      <c r="H9" s="156">
        <v>2285783.9999999995</v>
      </c>
      <c r="I9" s="156">
        <v>2330583</v>
      </c>
      <c r="J9" s="156">
        <v>2766744</v>
      </c>
      <c r="K9" s="156">
        <v>2984947</v>
      </c>
      <c r="L9" s="156">
        <v>3528563.0000000005</v>
      </c>
      <c r="M9" s="156">
        <v>4274832.75</v>
      </c>
      <c r="N9" s="146"/>
      <c r="O9" s="156">
        <v>151398.01879999996</v>
      </c>
      <c r="P9" s="156">
        <v>118443.14419999992</v>
      </c>
      <c r="Q9" s="156">
        <v>258990.00000000015</v>
      </c>
      <c r="R9" s="156">
        <v>287284.99999999948</v>
      </c>
      <c r="S9" s="156">
        <v>44799.000000000524</v>
      </c>
      <c r="T9" s="156">
        <v>436161.00000000006</v>
      </c>
      <c r="U9" s="156">
        <v>218202.99999999988</v>
      </c>
      <c r="V9" s="156">
        <v>543616.00000000035</v>
      </c>
      <c r="W9" s="156">
        <v>746269.74999999953</v>
      </c>
      <c r="X9" s="141"/>
      <c r="Y9" s="157">
        <v>0</v>
      </c>
      <c r="Z9" s="157">
        <v>0</v>
      </c>
      <c r="AA9" s="157">
        <v>0</v>
      </c>
      <c r="AB9" s="157">
        <v>0</v>
      </c>
      <c r="AC9" s="157">
        <v>0</v>
      </c>
      <c r="AD9" s="157">
        <v>0</v>
      </c>
      <c r="AE9" s="157">
        <v>0</v>
      </c>
      <c r="AF9" s="157">
        <v>0</v>
      </c>
      <c r="AG9" s="157">
        <v>0</v>
      </c>
    </row>
    <row r="10" spans="1:33" s="45" customFormat="1">
      <c r="A10" s="38"/>
      <c r="B10" s="31" t="s">
        <v>7</v>
      </c>
      <c r="C10" s="209" t="s">
        <v>294</v>
      </c>
      <c r="D10" s="156">
        <v>1055840.0820000002</v>
      </c>
      <c r="E10" s="156">
        <v>1177225.8910000001</v>
      </c>
      <c r="F10" s="156">
        <v>1283527</v>
      </c>
      <c r="G10" s="156">
        <v>1426506.0000000002</v>
      </c>
      <c r="H10" s="156">
        <v>1651259.9999999998</v>
      </c>
      <c r="I10" s="156">
        <v>1310193</v>
      </c>
      <c r="J10" s="156">
        <v>1804435.0000000002</v>
      </c>
      <c r="K10" s="156">
        <v>2110893</v>
      </c>
      <c r="L10" s="156">
        <v>2420974</v>
      </c>
      <c r="M10" s="156">
        <v>2826862</v>
      </c>
      <c r="N10" s="146"/>
      <c r="O10" s="156">
        <v>121385.80899999998</v>
      </c>
      <c r="P10" s="156">
        <v>106301.109</v>
      </c>
      <c r="Q10" s="156">
        <v>142979.00000000009</v>
      </c>
      <c r="R10" s="156">
        <v>224753.99999999971</v>
      </c>
      <c r="S10" s="156">
        <v>-341066.99999999983</v>
      </c>
      <c r="T10" s="156">
        <v>494242.00000000017</v>
      </c>
      <c r="U10" s="156">
        <v>306457.99999999983</v>
      </c>
      <c r="V10" s="156">
        <v>310081.00000000012</v>
      </c>
      <c r="W10" s="156">
        <v>405887.99999999977</v>
      </c>
      <c r="X10" s="141"/>
      <c r="Y10" s="157">
        <v>0</v>
      </c>
      <c r="Z10" s="157">
        <v>0</v>
      </c>
      <c r="AA10" s="157">
        <v>0</v>
      </c>
      <c r="AB10" s="157">
        <v>0</v>
      </c>
      <c r="AC10" s="157">
        <v>0</v>
      </c>
      <c r="AD10" s="157">
        <v>0</v>
      </c>
      <c r="AE10" s="157">
        <v>0</v>
      </c>
      <c r="AF10" s="157">
        <v>0</v>
      </c>
      <c r="AG10" s="157">
        <v>0</v>
      </c>
    </row>
    <row r="11" spans="1:33">
      <c r="A11" s="50"/>
      <c r="B11" s="208" t="s">
        <v>40</v>
      </c>
      <c r="C11" s="211"/>
      <c r="D11" s="157">
        <v>1055840.0820000002</v>
      </c>
      <c r="E11" s="157">
        <v>1177225.8910000001</v>
      </c>
      <c r="F11" s="157">
        <v>1283527</v>
      </c>
      <c r="G11" s="157">
        <v>1426506.0000000002</v>
      </c>
      <c r="H11" s="157">
        <v>1651259.9999999998</v>
      </c>
      <c r="I11" s="157">
        <v>1310193</v>
      </c>
      <c r="J11" s="157">
        <v>1804435.0000000002</v>
      </c>
      <c r="K11" s="157">
        <v>2110893</v>
      </c>
      <c r="L11" s="157">
        <v>2420974</v>
      </c>
      <c r="M11" s="157">
        <v>2826862</v>
      </c>
      <c r="N11" s="143"/>
      <c r="O11" s="157">
        <v>121385.80899999998</v>
      </c>
      <c r="P11" s="157">
        <v>106301.109</v>
      </c>
      <c r="Q11" s="157">
        <v>142979.00000000009</v>
      </c>
      <c r="R11" s="157">
        <v>224753.99999999971</v>
      </c>
      <c r="S11" s="157">
        <v>-341066.99999999983</v>
      </c>
      <c r="T11" s="157">
        <v>494242.00000000017</v>
      </c>
      <c r="U11" s="157">
        <v>306457.99999999983</v>
      </c>
      <c r="V11" s="157">
        <v>310081.00000000012</v>
      </c>
      <c r="W11" s="157">
        <v>405887.99999999977</v>
      </c>
      <c r="X11" s="145"/>
      <c r="Y11" s="157">
        <v>0</v>
      </c>
      <c r="Z11" s="157">
        <v>0</v>
      </c>
      <c r="AA11" s="157">
        <v>0</v>
      </c>
      <c r="AB11" s="157">
        <v>0</v>
      </c>
      <c r="AC11" s="157">
        <v>0</v>
      </c>
      <c r="AD11" s="157">
        <v>0</v>
      </c>
      <c r="AE11" s="157">
        <v>0</v>
      </c>
      <c r="AF11" s="157">
        <v>0</v>
      </c>
      <c r="AG11" s="157">
        <v>0</v>
      </c>
    </row>
    <row r="12" spans="1:33">
      <c r="A12" s="50"/>
      <c r="B12" s="6" t="s">
        <v>41</v>
      </c>
      <c r="C12" s="211"/>
      <c r="D12" s="157">
        <v>11.706999999999999</v>
      </c>
      <c r="E12" s="157">
        <v>8.3129999999999988</v>
      </c>
      <c r="F12" s="157">
        <v>16</v>
      </c>
      <c r="G12" s="157">
        <v>12</v>
      </c>
      <c r="H12" s="157">
        <v>16</v>
      </c>
      <c r="I12" s="157">
        <v>12</v>
      </c>
      <c r="J12" s="157">
        <v>15</v>
      </c>
      <c r="K12" s="157">
        <v>10</v>
      </c>
      <c r="L12" s="157">
        <v>10</v>
      </c>
      <c r="M12" s="157">
        <v>11.98</v>
      </c>
      <c r="N12" s="143"/>
      <c r="O12" s="157">
        <v>-3.3939999999999997</v>
      </c>
      <c r="P12" s="157">
        <v>7.6870000000000012</v>
      </c>
      <c r="Q12" s="157">
        <v>-4.0000000000000009</v>
      </c>
      <c r="R12" s="157">
        <v>4.0000000000000009</v>
      </c>
      <c r="S12" s="157">
        <v>-4.0000000000000009</v>
      </c>
      <c r="T12" s="157">
        <v>3</v>
      </c>
      <c r="U12" s="157">
        <v>-4.9999999999999991</v>
      </c>
      <c r="V12" s="157">
        <v>0</v>
      </c>
      <c r="W12" s="157">
        <v>1.9799999999999998</v>
      </c>
      <c r="X12" s="145"/>
      <c r="Y12" s="157">
        <v>0</v>
      </c>
      <c r="Z12" s="157">
        <v>0</v>
      </c>
      <c r="AA12" s="157">
        <v>0</v>
      </c>
      <c r="AB12" s="157">
        <v>0</v>
      </c>
      <c r="AC12" s="157">
        <v>0</v>
      </c>
      <c r="AD12" s="157">
        <v>0</v>
      </c>
      <c r="AE12" s="157">
        <v>0</v>
      </c>
      <c r="AF12" s="157">
        <v>0</v>
      </c>
      <c r="AG12" s="157">
        <v>0</v>
      </c>
    </row>
    <row r="13" spans="1:33">
      <c r="A13" s="50"/>
      <c r="B13" s="6" t="s">
        <v>42</v>
      </c>
      <c r="C13" s="211"/>
      <c r="D13" s="157">
        <v>70544.430451701832</v>
      </c>
      <c r="E13" s="157">
        <v>72774.886736469154</v>
      </c>
      <c r="F13" s="157">
        <v>65011.041244123691</v>
      </c>
      <c r="G13" s="157">
        <v>79639.61432543525</v>
      </c>
      <c r="H13" s="157">
        <v>81189.797418343602</v>
      </c>
      <c r="I13" s="157">
        <v>85879.24291954776</v>
      </c>
      <c r="J13" s="157">
        <v>84652.821964975403</v>
      </c>
      <c r="K13" s="157">
        <v>91099.683269240311</v>
      </c>
      <c r="L13" s="157">
        <v>110714.95414181748</v>
      </c>
      <c r="M13" s="157">
        <v>117495.75917747934</v>
      </c>
      <c r="N13" s="143"/>
      <c r="O13" s="157">
        <v>2230.4562847673196</v>
      </c>
      <c r="P13" s="157">
        <v>-7763.8454923454556</v>
      </c>
      <c r="Q13" s="157">
        <v>14628.573081311561</v>
      </c>
      <c r="R13" s="157">
        <v>1550.183092908344</v>
      </c>
      <c r="S13" s="157">
        <v>4689.445501204159</v>
      </c>
      <c r="T13" s="157">
        <v>-1226.4209545723475</v>
      </c>
      <c r="U13" s="157">
        <v>6446.8613042649049</v>
      </c>
      <c r="V13" s="157">
        <v>19615.270872577163</v>
      </c>
      <c r="W13" s="157">
        <v>6780.8050356618651</v>
      </c>
      <c r="X13" s="145"/>
      <c r="Y13" s="157">
        <v>0</v>
      </c>
      <c r="Z13" s="157">
        <v>0</v>
      </c>
      <c r="AA13" s="157">
        <v>0</v>
      </c>
      <c r="AB13" s="157">
        <v>0</v>
      </c>
      <c r="AC13" s="157">
        <v>0</v>
      </c>
      <c r="AD13" s="157">
        <v>0</v>
      </c>
      <c r="AE13" s="157">
        <v>0</v>
      </c>
      <c r="AF13" s="157">
        <v>0</v>
      </c>
      <c r="AG13" s="157">
        <v>0</v>
      </c>
    </row>
    <row r="14" spans="1:33">
      <c r="A14" s="50"/>
      <c r="B14" s="6" t="s">
        <v>43</v>
      </c>
      <c r="C14" s="211"/>
      <c r="D14" s="157">
        <v>5424.9208874030555</v>
      </c>
      <c r="E14" s="157">
        <v>7768.9230001665037</v>
      </c>
      <c r="F14" s="157">
        <v>7111.6029525807226</v>
      </c>
      <c r="G14" s="157">
        <v>10013.18200651012</v>
      </c>
      <c r="H14" s="157">
        <v>11124.037084061416</v>
      </c>
      <c r="I14" s="157">
        <v>10648.83055121134</v>
      </c>
      <c r="J14" s="157">
        <v>9981.9984496721027</v>
      </c>
      <c r="K14" s="157">
        <v>16870.091150475753</v>
      </c>
      <c r="L14" s="157">
        <v>10642.465062536314</v>
      </c>
      <c r="M14" s="157">
        <v>13887.742079443065</v>
      </c>
      <c r="N14" s="143"/>
      <c r="O14" s="157">
        <v>2344.0021127634482</v>
      </c>
      <c r="P14" s="157">
        <v>-657.32004758578171</v>
      </c>
      <c r="Q14" s="157">
        <v>2901.5790539293989</v>
      </c>
      <c r="R14" s="157">
        <v>1110.8550775512954</v>
      </c>
      <c r="S14" s="157">
        <v>-475.20653285007626</v>
      </c>
      <c r="T14" s="157">
        <v>-666.83210153923801</v>
      </c>
      <c r="U14" s="157">
        <v>6888.0927008036506</v>
      </c>
      <c r="V14" s="157">
        <v>-6227.6260879394385</v>
      </c>
      <c r="W14" s="157">
        <v>3245.2770169067521</v>
      </c>
      <c r="X14" s="145"/>
      <c r="Y14" s="157">
        <v>0</v>
      </c>
      <c r="Z14" s="157">
        <v>0</v>
      </c>
      <c r="AA14" s="157">
        <v>0</v>
      </c>
      <c r="AB14" s="157">
        <v>0</v>
      </c>
      <c r="AC14" s="157">
        <v>0</v>
      </c>
      <c r="AD14" s="157">
        <v>0</v>
      </c>
      <c r="AE14" s="157">
        <v>0</v>
      </c>
      <c r="AF14" s="157">
        <v>0</v>
      </c>
      <c r="AG14" s="157">
        <v>0</v>
      </c>
    </row>
    <row r="15" spans="1:33">
      <c r="A15" s="50"/>
      <c r="B15" s="6" t="s">
        <v>44</v>
      </c>
      <c r="C15" s="211"/>
      <c r="D15" s="157">
        <v>0</v>
      </c>
      <c r="E15" s="157">
        <v>0</v>
      </c>
      <c r="F15" s="157">
        <v>0</v>
      </c>
      <c r="G15" s="157">
        <v>0</v>
      </c>
      <c r="H15" s="157">
        <v>0</v>
      </c>
      <c r="I15" s="157">
        <v>0</v>
      </c>
      <c r="J15" s="157">
        <v>0</v>
      </c>
      <c r="K15" s="157">
        <v>0</v>
      </c>
      <c r="L15" s="157">
        <v>0</v>
      </c>
      <c r="M15" s="157">
        <v>0</v>
      </c>
      <c r="N15" s="143"/>
      <c r="O15" s="157">
        <v>0</v>
      </c>
      <c r="P15" s="157">
        <v>0</v>
      </c>
      <c r="Q15" s="157">
        <v>0</v>
      </c>
      <c r="R15" s="157">
        <v>0</v>
      </c>
      <c r="S15" s="157">
        <v>0</v>
      </c>
      <c r="T15" s="157">
        <v>0</v>
      </c>
      <c r="U15" s="157">
        <v>0</v>
      </c>
      <c r="V15" s="157">
        <v>0</v>
      </c>
      <c r="W15" s="157">
        <v>0</v>
      </c>
      <c r="X15" s="145"/>
      <c r="Y15" s="157">
        <v>0</v>
      </c>
      <c r="Z15" s="157">
        <v>0</v>
      </c>
      <c r="AA15" s="157">
        <v>0</v>
      </c>
      <c r="AB15" s="157">
        <v>0</v>
      </c>
      <c r="AC15" s="157">
        <v>0</v>
      </c>
      <c r="AD15" s="157">
        <v>0</v>
      </c>
      <c r="AE15" s="157">
        <v>0</v>
      </c>
      <c r="AF15" s="157">
        <v>0</v>
      </c>
      <c r="AG15" s="157">
        <v>0</v>
      </c>
    </row>
    <row r="16" spans="1:33">
      <c r="A16" s="50"/>
      <c r="B16" s="7" t="s">
        <v>45</v>
      </c>
      <c r="C16" s="211"/>
      <c r="D16" s="157">
        <v>0</v>
      </c>
      <c r="E16" s="157">
        <v>0</v>
      </c>
      <c r="F16" s="157">
        <v>0</v>
      </c>
      <c r="G16" s="157">
        <v>0</v>
      </c>
      <c r="H16" s="157">
        <v>0</v>
      </c>
      <c r="I16" s="157">
        <v>0</v>
      </c>
      <c r="J16" s="157">
        <v>0</v>
      </c>
      <c r="K16" s="157">
        <v>0</v>
      </c>
      <c r="L16" s="157">
        <v>0</v>
      </c>
      <c r="M16" s="157">
        <v>0</v>
      </c>
      <c r="N16" s="143"/>
      <c r="O16" s="157">
        <v>0</v>
      </c>
      <c r="P16" s="157">
        <v>0</v>
      </c>
      <c r="Q16" s="157">
        <v>0</v>
      </c>
      <c r="R16" s="157">
        <v>0</v>
      </c>
      <c r="S16" s="157">
        <v>0</v>
      </c>
      <c r="T16" s="157">
        <v>0</v>
      </c>
      <c r="U16" s="157">
        <v>0</v>
      </c>
      <c r="V16" s="157">
        <v>0</v>
      </c>
      <c r="W16" s="157">
        <v>0</v>
      </c>
      <c r="X16" s="145"/>
      <c r="Y16" s="157">
        <v>0</v>
      </c>
      <c r="Z16" s="157">
        <v>0</v>
      </c>
      <c r="AA16" s="157">
        <v>0</v>
      </c>
      <c r="AB16" s="157">
        <v>0</v>
      </c>
      <c r="AC16" s="157">
        <v>0</v>
      </c>
      <c r="AD16" s="157">
        <v>0</v>
      </c>
      <c r="AE16" s="157">
        <v>0</v>
      </c>
      <c r="AF16" s="157">
        <v>0</v>
      </c>
      <c r="AG16" s="157">
        <v>0</v>
      </c>
    </row>
    <row r="17" spans="1:33">
      <c r="A17" s="50"/>
      <c r="B17" s="7" t="s">
        <v>46</v>
      </c>
      <c r="C17" s="211"/>
      <c r="D17" s="157">
        <v>0</v>
      </c>
      <c r="E17" s="157">
        <v>0</v>
      </c>
      <c r="F17" s="157">
        <v>0</v>
      </c>
      <c r="G17" s="157">
        <v>0</v>
      </c>
      <c r="H17" s="157">
        <v>0</v>
      </c>
      <c r="I17" s="157">
        <v>0</v>
      </c>
      <c r="J17" s="157">
        <v>0</v>
      </c>
      <c r="K17" s="157">
        <v>0</v>
      </c>
      <c r="L17" s="157">
        <v>0</v>
      </c>
      <c r="M17" s="157">
        <v>0</v>
      </c>
      <c r="N17" s="143"/>
      <c r="O17" s="157">
        <v>0</v>
      </c>
      <c r="P17" s="157">
        <v>0</v>
      </c>
      <c r="Q17" s="157">
        <v>0</v>
      </c>
      <c r="R17" s="157">
        <v>0</v>
      </c>
      <c r="S17" s="157">
        <v>0</v>
      </c>
      <c r="T17" s="157">
        <v>0</v>
      </c>
      <c r="U17" s="157">
        <v>0</v>
      </c>
      <c r="V17" s="157">
        <v>0</v>
      </c>
      <c r="W17" s="157">
        <v>0</v>
      </c>
      <c r="X17" s="145"/>
      <c r="Y17" s="157">
        <v>0</v>
      </c>
      <c r="Z17" s="157">
        <v>0</v>
      </c>
      <c r="AA17" s="157">
        <v>0</v>
      </c>
      <c r="AB17" s="157">
        <v>0</v>
      </c>
      <c r="AC17" s="157">
        <v>0</v>
      </c>
      <c r="AD17" s="157">
        <v>0</v>
      </c>
      <c r="AE17" s="157">
        <v>0</v>
      </c>
      <c r="AF17" s="157">
        <v>0</v>
      </c>
      <c r="AG17" s="157">
        <v>0</v>
      </c>
    </row>
    <row r="18" spans="1:33">
      <c r="A18" s="50"/>
      <c r="B18" s="6" t="s">
        <v>317</v>
      </c>
      <c r="C18" s="211"/>
      <c r="D18" s="157">
        <v>2.0125246627090898</v>
      </c>
      <c r="E18" s="157">
        <v>2.700174427870365</v>
      </c>
      <c r="F18" s="157">
        <v>2.90818578164652</v>
      </c>
      <c r="G18" s="157">
        <v>2.7619453430000003</v>
      </c>
      <c r="H18" s="157">
        <v>2.7011574530000004</v>
      </c>
      <c r="I18" s="157">
        <v>2.4673254930000001</v>
      </c>
      <c r="J18" s="157">
        <v>2.3262409929999994</v>
      </c>
      <c r="K18" s="157">
        <v>2.4596212629999998</v>
      </c>
      <c r="L18" s="157">
        <v>2.7893813729999999</v>
      </c>
      <c r="M18" s="157">
        <v>2.9136184730000001</v>
      </c>
      <c r="N18" s="143"/>
      <c r="O18" s="157">
        <v>0.68764976516127518</v>
      </c>
      <c r="P18" s="157">
        <v>0.20801135377615487</v>
      </c>
      <c r="Q18" s="157">
        <v>-0.1462404386465197</v>
      </c>
      <c r="R18" s="157">
        <v>-6.0787889999999734E-2</v>
      </c>
      <c r="S18" s="157">
        <v>-0.23383196000000028</v>
      </c>
      <c r="T18" s="157">
        <v>-0.14108450000000078</v>
      </c>
      <c r="U18" s="157">
        <v>0.13338027000000044</v>
      </c>
      <c r="V18" s="157">
        <v>0.32976010999999983</v>
      </c>
      <c r="W18" s="157">
        <v>0.12423710000000025</v>
      </c>
      <c r="X18" s="145"/>
      <c r="Y18" s="157">
        <v>0</v>
      </c>
      <c r="Z18" s="157">
        <v>0</v>
      </c>
      <c r="AA18" s="157">
        <v>0</v>
      </c>
      <c r="AB18" s="157">
        <v>0</v>
      </c>
      <c r="AC18" s="157">
        <v>0</v>
      </c>
      <c r="AD18" s="157">
        <v>0</v>
      </c>
      <c r="AE18" s="157">
        <v>0</v>
      </c>
      <c r="AF18" s="157">
        <v>0</v>
      </c>
      <c r="AG18" s="157">
        <v>0</v>
      </c>
    </row>
    <row r="19" spans="1:33">
      <c r="A19" s="50"/>
      <c r="B19" s="6" t="s">
        <v>108</v>
      </c>
      <c r="C19" s="210"/>
      <c r="D19" s="157">
        <v>6438.6010152575527</v>
      </c>
      <c r="E19" s="157">
        <v>13490.379075422319</v>
      </c>
      <c r="F19" s="157">
        <v>7966.8858893022889</v>
      </c>
      <c r="G19" s="157">
        <v>13787.947182222069</v>
      </c>
      <c r="H19" s="157">
        <v>10994.952692264207</v>
      </c>
      <c r="I19" s="157">
        <v>808.63318006635723</v>
      </c>
      <c r="J19" s="157">
        <v>21329.359524913805</v>
      </c>
      <c r="K19" s="157">
        <v>16656.576009322736</v>
      </c>
      <c r="L19" s="157">
        <v>20189.600702121468</v>
      </c>
      <c r="M19" s="157">
        <v>29927.078485233666</v>
      </c>
      <c r="N19" s="143"/>
      <c r="O19" s="157">
        <v>7051.7780601647673</v>
      </c>
      <c r="P19" s="157">
        <v>-5523.4931861200312</v>
      </c>
      <c r="Q19" s="157">
        <v>5821.0612929197805</v>
      </c>
      <c r="R19" s="157">
        <v>-2792.9944899578632</v>
      </c>
      <c r="S19" s="157">
        <v>-10186.31951219785</v>
      </c>
      <c r="T19" s="157">
        <v>20520.726344847448</v>
      </c>
      <c r="U19" s="157">
        <v>-4672.783515591067</v>
      </c>
      <c r="V19" s="157">
        <v>3533.0246927987332</v>
      </c>
      <c r="W19" s="157">
        <v>9737.4777831121937</v>
      </c>
      <c r="X19" s="145"/>
      <c r="Y19" s="157">
        <v>0</v>
      </c>
      <c r="Z19" s="157">
        <v>0</v>
      </c>
      <c r="AA19" s="157">
        <v>0</v>
      </c>
      <c r="AB19" s="157">
        <v>0</v>
      </c>
      <c r="AC19" s="157">
        <v>0</v>
      </c>
      <c r="AD19" s="157">
        <v>0</v>
      </c>
      <c r="AE19" s="157">
        <v>0</v>
      </c>
      <c r="AF19" s="157">
        <v>0</v>
      </c>
      <c r="AG19" s="157">
        <v>0</v>
      </c>
    </row>
    <row r="20" spans="1:33">
      <c r="A20" s="50"/>
      <c r="B20" s="6" t="s">
        <v>48</v>
      </c>
      <c r="C20" s="211"/>
      <c r="D20" s="157">
        <v>9.2194307743653781E-11</v>
      </c>
      <c r="E20" s="157">
        <v>4.3758052736819764E-11</v>
      </c>
      <c r="F20" s="157">
        <v>-1.4552248295274239E-11</v>
      </c>
      <c r="G20" s="157">
        <v>1.1823875212257917E-11</v>
      </c>
      <c r="H20" s="157">
        <v>3.0922486793372173E-11</v>
      </c>
      <c r="I20" s="157">
        <v>-6.7756911192873304E-11</v>
      </c>
      <c r="J20" s="157">
        <v>1.1141365607869602E-10</v>
      </c>
      <c r="K20" s="157">
        <v>-1.7962575871166564E-10</v>
      </c>
      <c r="L20" s="157">
        <v>-1.6825707493950404E-10</v>
      </c>
      <c r="M20" s="157">
        <v>1.7600504387260685E-10</v>
      </c>
      <c r="N20" s="143"/>
      <c r="O20" s="157">
        <v>-4.8436255006834017E-11</v>
      </c>
      <c r="P20" s="157">
        <v>-5.8310301032094003E-11</v>
      </c>
      <c r="Q20" s="157">
        <v>2.6376123507532157E-11</v>
      </c>
      <c r="R20" s="157">
        <v>1.9098611581114255E-11</v>
      </c>
      <c r="S20" s="157">
        <v>-9.8679397986245476E-11</v>
      </c>
      <c r="T20" s="157">
        <v>1.7917056727156933E-10</v>
      </c>
      <c r="U20" s="157">
        <v>-2.9103941479036166E-10</v>
      </c>
      <c r="V20" s="157">
        <v>1.1368683772161603E-11</v>
      </c>
      <c r="W20" s="157">
        <v>3.4426211881211088E-10</v>
      </c>
      <c r="X20" s="145"/>
      <c r="Y20" s="157">
        <v>0</v>
      </c>
      <c r="Z20" s="157">
        <v>0</v>
      </c>
      <c r="AA20" s="157">
        <v>0</v>
      </c>
      <c r="AB20" s="157">
        <v>0</v>
      </c>
      <c r="AC20" s="157">
        <v>0</v>
      </c>
      <c r="AD20" s="157">
        <v>0</v>
      </c>
      <c r="AE20" s="157">
        <v>0</v>
      </c>
      <c r="AF20" s="157">
        <v>0</v>
      </c>
      <c r="AG20" s="157">
        <v>0</v>
      </c>
    </row>
    <row r="21" spans="1:33">
      <c r="A21" s="50"/>
      <c r="B21" s="6" t="s">
        <v>325</v>
      </c>
      <c r="C21" s="211"/>
      <c r="D21" s="157">
        <v>973418.41012097488</v>
      </c>
      <c r="E21" s="157">
        <v>1083180.6890135142</v>
      </c>
      <c r="F21" s="157">
        <v>1203418.5617282118</v>
      </c>
      <c r="G21" s="157">
        <v>1323050.4945404897</v>
      </c>
      <c r="H21" s="157">
        <v>1547932.5116478775</v>
      </c>
      <c r="I21" s="157">
        <v>1212841.8260236816</v>
      </c>
      <c r="J21" s="157">
        <v>1688453.4938194458</v>
      </c>
      <c r="K21" s="157">
        <v>1986254.1899496985</v>
      </c>
      <c r="L21" s="157">
        <v>2279414.190712152</v>
      </c>
      <c r="M21" s="157">
        <v>2665536.5266393707</v>
      </c>
      <c r="N21" s="143"/>
      <c r="O21" s="157">
        <v>109762.27889253933</v>
      </c>
      <c r="P21" s="157">
        <v>120237.87271469756</v>
      </c>
      <c r="Q21" s="157">
        <v>119631.93281227796</v>
      </c>
      <c r="R21" s="157">
        <v>224882.01710738795</v>
      </c>
      <c r="S21" s="157">
        <v>-335090.68562419596</v>
      </c>
      <c r="T21" s="157">
        <v>475611.66779576417</v>
      </c>
      <c r="U21" s="157">
        <v>297800.69613025262</v>
      </c>
      <c r="V21" s="157">
        <v>293160.00076245365</v>
      </c>
      <c r="W21" s="157">
        <v>386122.33592721861</v>
      </c>
      <c r="X21" s="145"/>
      <c r="Y21" s="157">
        <v>0</v>
      </c>
      <c r="Z21" s="157">
        <v>0</v>
      </c>
      <c r="AA21" s="157">
        <v>0</v>
      </c>
      <c r="AB21" s="157">
        <v>0</v>
      </c>
      <c r="AC21" s="157">
        <v>0</v>
      </c>
      <c r="AD21" s="157">
        <v>0</v>
      </c>
      <c r="AE21" s="157">
        <v>0</v>
      </c>
      <c r="AF21" s="157">
        <v>0</v>
      </c>
      <c r="AG21" s="157">
        <v>0</v>
      </c>
    </row>
    <row r="22" spans="1:33">
      <c r="A22" s="50"/>
      <c r="B22" s="8" t="s">
        <v>101</v>
      </c>
      <c r="C22" s="211"/>
      <c r="D22" s="157">
        <v>0</v>
      </c>
      <c r="E22" s="157">
        <v>0</v>
      </c>
      <c r="F22" s="157">
        <v>0</v>
      </c>
      <c r="G22" s="157">
        <v>0</v>
      </c>
      <c r="H22" s="157">
        <v>0</v>
      </c>
      <c r="I22" s="157">
        <v>0</v>
      </c>
      <c r="J22" s="157">
        <v>0</v>
      </c>
      <c r="K22" s="157">
        <v>0</v>
      </c>
      <c r="L22" s="157">
        <v>0</v>
      </c>
      <c r="M22" s="157">
        <v>0</v>
      </c>
      <c r="N22" s="143"/>
      <c r="O22" s="157">
        <v>0</v>
      </c>
      <c r="P22" s="157">
        <v>0</v>
      </c>
      <c r="Q22" s="157">
        <v>0</v>
      </c>
      <c r="R22" s="157">
        <v>0</v>
      </c>
      <c r="S22" s="157">
        <v>0</v>
      </c>
      <c r="T22" s="157">
        <v>0</v>
      </c>
      <c r="U22" s="157">
        <v>0</v>
      </c>
      <c r="V22" s="157">
        <v>0</v>
      </c>
      <c r="W22" s="157">
        <v>0</v>
      </c>
      <c r="X22" s="145"/>
      <c r="Y22" s="157">
        <v>0</v>
      </c>
      <c r="Z22" s="157">
        <v>0</v>
      </c>
      <c r="AA22" s="157">
        <v>0</v>
      </c>
      <c r="AB22" s="157">
        <v>0</v>
      </c>
      <c r="AC22" s="157">
        <v>0</v>
      </c>
      <c r="AD22" s="157">
        <v>0</v>
      </c>
      <c r="AE22" s="157">
        <v>0</v>
      </c>
      <c r="AF22" s="157">
        <v>0</v>
      </c>
      <c r="AG22" s="157">
        <v>0</v>
      </c>
    </row>
    <row r="23" spans="1:33" s="45" customFormat="1">
      <c r="A23" s="38"/>
      <c r="B23" s="31" t="s">
        <v>8</v>
      </c>
      <c r="C23" s="209" t="s">
        <v>295</v>
      </c>
      <c r="D23" s="156">
        <v>413827.755</v>
      </c>
      <c r="E23" s="156">
        <v>443839.96480000007</v>
      </c>
      <c r="F23" s="156">
        <v>455982</v>
      </c>
      <c r="G23" s="156">
        <v>571992.99999999988</v>
      </c>
      <c r="H23" s="156">
        <v>634524</v>
      </c>
      <c r="I23" s="156">
        <v>1020390.0000000001</v>
      </c>
      <c r="J23" s="156">
        <v>962309</v>
      </c>
      <c r="K23" s="156">
        <v>874054.00000000012</v>
      </c>
      <c r="L23" s="156">
        <v>1107589</v>
      </c>
      <c r="M23" s="156">
        <v>1447970.75</v>
      </c>
      <c r="N23" s="146"/>
      <c r="O23" s="156">
        <v>30012.209800000073</v>
      </c>
      <c r="P23" s="156">
        <v>12142.035199999918</v>
      </c>
      <c r="Q23" s="156">
        <v>116010.99999999997</v>
      </c>
      <c r="R23" s="156">
        <v>62531.000000000044</v>
      </c>
      <c r="S23" s="156">
        <v>385866.00000000017</v>
      </c>
      <c r="T23" s="156">
        <v>-58081.000000000131</v>
      </c>
      <c r="U23" s="156">
        <v>-88254.999999999927</v>
      </c>
      <c r="V23" s="156">
        <v>233534.99999999985</v>
      </c>
      <c r="W23" s="156">
        <v>340381.75000000012</v>
      </c>
      <c r="X23" s="141"/>
      <c r="Y23" s="157">
        <v>0</v>
      </c>
      <c r="Z23" s="157">
        <v>0</v>
      </c>
      <c r="AA23" s="157">
        <v>0</v>
      </c>
      <c r="AB23" s="157">
        <v>0</v>
      </c>
      <c r="AC23" s="157">
        <v>0</v>
      </c>
      <c r="AD23" s="157">
        <v>0</v>
      </c>
      <c r="AE23" s="157">
        <v>0</v>
      </c>
      <c r="AF23" s="157">
        <v>0</v>
      </c>
      <c r="AG23" s="157">
        <v>0</v>
      </c>
    </row>
    <row r="24" spans="1:33">
      <c r="B24" s="208" t="s">
        <v>40</v>
      </c>
      <c r="C24" s="211"/>
      <c r="D24" s="157">
        <v>413827.755</v>
      </c>
      <c r="E24" s="157">
        <v>443839.96480000007</v>
      </c>
      <c r="F24" s="157">
        <v>455982</v>
      </c>
      <c r="G24" s="157">
        <v>570469</v>
      </c>
      <c r="H24" s="157">
        <v>632859</v>
      </c>
      <c r="I24" s="157">
        <v>1017695.0000000001</v>
      </c>
      <c r="J24" s="157">
        <v>960354.99999999988</v>
      </c>
      <c r="K24" s="157">
        <v>871287.00000000012</v>
      </c>
      <c r="L24" s="157">
        <v>1105634</v>
      </c>
      <c r="M24" s="157">
        <v>1437062.63</v>
      </c>
      <c r="N24" s="143"/>
      <c r="O24" s="157">
        <v>30012.209800000073</v>
      </c>
      <c r="P24" s="157">
        <v>12142.035199999918</v>
      </c>
      <c r="Q24" s="157">
        <v>114486.99999999999</v>
      </c>
      <c r="R24" s="157">
        <v>62390.000000000058</v>
      </c>
      <c r="S24" s="157">
        <v>384836.00000000006</v>
      </c>
      <c r="T24" s="157">
        <v>-57340.000000000146</v>
      </c>
      <c r="U24" s="157">
        <v>-89067.999999999854</v>
      </c>
      <c r="V24" s="157">
        <v>234346.99999999994</v>
      </c>
      <c r="W24" s="157">
        <v>331428.63</v>
      </c>
      <c r="X24" s="145"/>
      <c r="Y24" s="157">
        <v>0</v>
      </c>
      <c r="Z24" s="157">
        <v>0</v>
      </c>
      <c r="AA24" s="157">
        <v>0</v>
      </c>
      <c r="AB24" s="157">
        <v>0</v>
      </c>
      <c r="AC24" s="157">
        <v>0</v>
      </c>
      <c r="AD24" s="157">
        <v>0</v>
      </c>
      <c r="AE24" s="157">
        <v>0</v>
      </c>
      <c r="AF24" s="157">
        <v>0</v>
      </c>
      <c r="AG24" s="157">
        <v>0</v>
      </c>
    </row>
    <row r="25" spans="1:33">
      <c r="B25" s="6" t="s">
        <v>41</v>
      </c>
      <c r="C25" s="211"/>
      <c r="D25" s="157">
        <v>0</v>
      </c>
      <c r="E25" s="157">
        <v>0</v>
      </c>
      <c r="F25" s="157">
        <v>0</v>
      </c>
      <c r="G25" s="157">
        <v>0</v>
      </c>
      <c r="H25" s="157">
        <v>0</v>
      </c>
      <c r="I25" s="157">
        <v>0</v>
      </c>
      <c r="J25" s="157">
        <v>0</v>
      </c>
      <c r="K25" s="157">
        <v>0</v>
      </c>
      <c r="L25" s="157">
        <v>0</v>
      </c>
      <c r="M25" s="157">
        <v>0</v>
      </c>
      <c r="N25" s="143"/>
      <c r="O25" s="157">
        <v>0</v>
      </c>
      <c r="P25" s="157">
        <v>0</v>
      </c>
      <c r="Q25" s="157">
        <v>0</v>
      </c>
      <c r="R25" s="157">
        <v>0</v>
      </c>
      <c r="S25" s="157">
        <v>0</v>
      </c>
      <c r="T25" s="157">
        <v>0</v>
      </c>
      <c r="U25" s="157">
        <v>0</v>
      </c>
      <c r="V25" s="157">
        <v>0</v>
      </c>
      <c r="W25" s="157">
        <v>0</v>
      </c>
      <c r="X25" s="145"/>
      <c r="Y25" s="157">
        <v>0</v>
      </c>
      <c r="Z25" s="157">
        <v>0</v>
      </c>
      <c r="AA25" s="157">
        <v>0</v>
      </c>
      <c r="AB25" s="157">
        <v>0</v>
      </c>
      <c r="AC25" s="157">
        <v>0</v>
      </c>
      <c r="AD25" s="157">
        <v>0</v>
      </c>
      <c r="AE25" s="157">
        <v>0</v>
      </c>
      <c r="AF25" s="157">
        <v>0</v>
      </c>
      <c r="AG25" s="157">
        <v>0</v>
      </c>
    </row>
    <row r="26" spans="1:33">
      <c r="B26" s="6" t="s">
        <v>42</v>
      </c>
      <c r="C26" s="211"/>
      <c r="D26" s="157">
        <v>364834.06199999998</v>
      </c>
      <c r="E26" s="157">
        <v>362038.79610000004</v>
      </c>
      <c r="F26" s="157">
        <v>402515</v>
      </c>
      <c r="G26" s="157">
        <v>568021.99999999988</v>
      </c>
      <c r="H26" s="157">
        <v>632465</v>
      </c>
      <c r="I26" s="157">
        <v>1010074</v>
      </c>
      <c r="J26" s="157">
        <v>950634.99999999988</v>
      </c>
      <c r="K26" s="157">
        <v>862629.00000000012</v>
      </c>
      <c r="L26" s="157">
        <v>1099244</v>
      </c>
      <c r="M26" s="157">
        <v>1430578.9700000002</v>
      </c>
      <c r="N26" s="143"/>
      <c r="O26" s="157">
        <v>-2795.2658999999585</v>
      </c>
      <c r="P26" s="157">
        <v>40476.203899999971</v>
      </c>
      <c r="Q26" s="157">
        <v>165506.99999999991</v>
      </c>
      <c r="R26" s="157">
        <v>64443.000000000116</v>
      </c>
      <c r="S26" s="157">
        <v>377608.99999999994</v>
      </c>
      <c r="T26" s="157">
        <v>-59439.000000000124</v>
      </c>
      <c r="U26" s="157">
        <v>-88005.999999999767</v>
      </c>
      <c r="V26" s="157">
        <v>236614.99999999997</v>
      </c>
      <c r="W26" s="157">
        <v>331334.97000000009</v>
      </c>
      <c r="X26" s="145"/>
      <c r="Y26" s="157">
        <v>0</v>
      </c>
      <c r="Z26" s="157">
        <v>0</v>
      </c>
      <c r="AA26" s="157">
        <v>0</v>
      </c>
      <c r="AB26" s="157">
        <v>0</v>
      </c>
      <c r="AC26" s="157">
        <v>0</v>
      </c>
      <c r="AD26" s="157">
        <v>0</v>
      </c>
      <c r="AE26" s="157">
        <v>0</v>
      </c>
      <c r="AF26" s="157">
        <v>0</v>
      </c>
      <c r="AG26" s="157">
        <v>0</v>
      </c>
    </row>
    <row r="27" spans="1:33">
      <c r="B27" s="6" t="s">
        <v>43</v>
      </c>
      <c r="C27" s="211"/>
      <c r="D27" s="157">
        <v>0</v>
      </c>
      <c r="E27" s="157">
        <v>0</v>
      </c>
      <c r="F27" s="157">
        <v>0</v>
      </c>
      <c r="G27" s="157">
        <v>205.99999999999997</v>
      </c>
      <c r="H27" s="157">
        <v>94</v>
      </c>
      <c r="I27" s="157">
        <v>2579.0000000000005</v>
      </c>
      <c r="J27" s="157">
        <v>2261.0000000000005</v>
      </c>
      <c r="K27" s="157">
        <v>3615</v>
      </c>
      <c r="L27" s="157">
        <v>1347</v>
      </c>
      <c r="M27" s="157">
        <v>1441.0300000000002</v>
      </c>
      <c r="N27" s="143"/>
      <c r="O27" s="157">
        <v>0</v>
      </c>
      <c r="P27" s="157">
        <v>0</v>
      </c>
      <c r="Q27" s="157">
        <v>205.99999999999997</v>
      </c>
      <c r="R27" s="157">
        <v>-111.99999999999997</v>
      </c>
      <c r="S27" s="157">
        <v>2485</v>
      </c>
      <c r="T27" s="157">
        <v>-318</v>
      </c>
      <c r="U27" s="157">
        <v>1353.9999999999995</v>
      </c>
      <c r="V27" s="157">
        <v>-2268</v>
      </c>
      <c r="W27" s="157">
        <v>94.030000000000058</v>
      </c>
      <c r="X27" s="145"/>
      <c r="Y27" s="157">
        <v>0</v>
      </c>
      <c r="Z27" s="157">
        <v>0</v>
      </c>
      <c r="AA27" s="157">
        <v>0</v>
      </c>
      <c r="AB27" s="157">
        <v>0</v>
      </c>
      <c r="AC27" s="157">
        <v>0</v>
      </c>
      <c r="AD27" s="157">
        <v>0</v>
      </c>
      <c r="AE27" s="157">
        <v>0</v>
      </c>
      <c r="AF27" s="157">
        <v>0</v>
      </c>
      <c r="AG27" s="157">
        <v>0</v>
      </c>
    </row>
    <row r="28" spans="1:33">
      <c r="B28" s="6" t="s">
        <v>44</v>
      </c>
      <c r="C28" s="211"/>
      <c r="D28" s="157">
        <v>48993.692999999999</v>
      </c>
      <c r="E28" s="157">
        <v>81801.168700000009</v>
      </c>
      <c r="F28" s="157">
        <v>53466.999999999993</v>
      </c>
      <c r="G28" s="157">
        <v>2241</v>
      </c>
      <c r="H28" s="157">
        <v>300</v>
      </c>
      <c r="I28" s="157">
        <v>5042</v>
      </c>
      <c r="J28" s="157">
        <v>7459</v>
      </c>
      <c r="K28" s="157">
        <v>5043</v>
      </c>
      <c r="L28" s="157">
        <v>5043</v>
      </c>
      <c r="M28" s="157">
        <v>5042.63</v>
      </c>
      <c r="N28" s="143"/>
      <c r="O28" s="157">
        <v>32807.47570000001</v>
      </c>
      <c r="P28" s="157">
        <v>-28334.168700000009</v>
      </c>
      <c r="Q28" s="157">
        <v>-51226</v>
      </c>
      <c r="R28" s="157">
        <v>-1941</v>
      </c>
      <c r="S28" s="157">
        <v>4742</v>
      </c>
      <c r="T28" s="157">
        <v>2417</v>
      </c>
      <c r="U28" s="157">
        <v>-2416.0000000000005</v>
      </c>
      <c r="V28" s="157">
        <v>0</v>
      </c>
      <c r="W28" s="157">
        <v>-0.3700000000002035</v>
      </c>
      <c r="X28" s="145"/>
      <c r="Y28" s="157">
        <v>0</v>
      </c>
      <c r="Z28" s="157">
        <v>0</v>
      </c>
      <c r="AA28" s="157">
        <v>0</v>
      </c>
      <c r="AB28" s="157">
        <v>0</v>
      </c>
      <c r="AC28" s="157">
        <v>0</v>
      </c>
      <c r="AD28" s="157">
        <v>0</v>
      </c>
      <c r="AE28" s="157">
        <v>0</v>
      </c>
      <c r="AF28" s="157">
        <v>0</v>
      </c>
      <c r="AG28" s="157">
        <v>0</v>
      </c>
    </row>
    <row r="29" spans="1:33">
      <c r="B29" s="7" t="s">
        <v>45</v>
      </c>
      <c r="C29" s="211"/>
      <c r="D29" s="157">
        <v>48951.205000000002</v>
      </c>
      <c r="E29" s="157">
        <v>81758.7215</v>
      </c>
      <c r="F29" s="157">
        <v>53425</v>
      </c>
      <c r="G29" s="157">
        <v>101</v>
      </c>
      <c r="H29" s="157">
        <v>101</v>
      </c>
      <c r="I29" s="157">
        <v>5000</v>
      </c>
      <c r="J29" s="157">
        <v>6808</v>
      </c>
      <c r="K29" s="157">
        <v>5001</v>
      </c>
      <c r="L29" s="157">
        <v>5000</v>
      </c>
      <c r="M29" s="157">
        <v>5000.1499999999996</v>
      </c>
      <c r="N29" s="143"/>
      <c r="O29" s="157">
        <v>32807.516500000005</v>
      </c>
      <c r="P29" s="157">
        <v>-28333.7215</v>
      </c>
      <c r="Q29" s="157">
        <v>-53324</v>
      </c>
      <c r="R29" s="157">
        <v>0</v>
      </c>
      <c r="S29" s="157">
        <v>4899</v>
      </c>
      <c r="T29" s="157">
        <v>1807.9999999999998</v>
      </c>
      <c r="U29" s="157">
        <v>-1807</v>
      </c>
      <c r="V29" s="157">
        <v>-0.99999999999980105</v>
      </c>
      <c r="W29" s="157">
        <v>0.15000000000000568</v>
      </c>
      <c r="X29" s="145"/>
      <c r="Y29" s="157">
        <v>0</v>
      </c>
      <c r="Z29" s="157">
        <v>0</v>
      </c>
      <c r="AA29" s="157">
        <v>0</v>
      </c>
      <c r="AB29" s="157">
        <v>0</v>
      </c>
      <c r="AC29" s="157">
        <v>0</v>
      </c>
      <c r="AD29" s="157">
        <v>0</v>
      </c>
      <c r="AE29" s="157">
        <v>0</v>
      </c>
      <c r="AF29" s="157">
        <v>0</v>
      </c>
      <c r="AG29" s="157">
        <v>0</v>
      </c>
    </row>
    <row r="30" spans="1:33">
      <c r="B30" s="7" t="s">
        <v>46</v>
      </c>
      <c r="C30" s="211"/>
      <c r="D30" s="157">
        <v>42.488</v>
      </c>
      <c r="E30" s="157">
        <v>42.447200000000002</v>
      </c>
      <c r="F30" s="157">
        <v>42</v>
      </c>
      <c r="G30" s="157">
        <v>2140</v>
      </c>
      <c r="H30" s="157">
        <v>199</v>
      </c>
      <c r="I30" s="157">
        <v>42</v>
      </c>
      <c r="J30" s="157">
        <v>651</v>
      </c>
      <c r="K30" s="157">
        <v>42</v>
      </c>
      <c r="L30" s="157">
        <v>43</v>
      </c>
      <c r="M30" s="157">
        <v>42.480000000000004</v>
      </c>
      <c r="N30" s="143"/>
      <c r="O30" s="157">
        <v>-4.0799999999996395E-2</v>
      </c>
      <c r="P30" s="157">
        <v>-0.44720000000000315</v>
      </c>
      <c r="Q30" s="157">
        <v>2097.9999999999995</v>
      </c>
      <c r="R30" s="157">
        <v>-1941</v>
      </c>
      <c r="S30" s="157">
        <v>-157</v>
      </c>
      <c r="T30" s="157">
        <v>609</v>
      </c>
      <c r="U30" s="157">
        <v>-609</v>
      </c>
      <c r="V30" s="157">
        <v>1.0000000000000009</v>
      </c>
      <c r="W30" s="157">
        <v>-0.51999999999999824</v>
      </c>
      <c r="X30" s="145"/>
      <c r="Y30" s="157">
        <v>0</v>
      </c>
      <c r="Z30" s="157">
        <v>0</v>
      </c>
      <c r="AA30" s="157">
        <v>0</v>
      </c>
      <c r="AB30" s="157">
        <v>0</v>
      </c>
      <c r="AC30" s="157">
        <v>0</v>
      </c>
      <c r="AD30" s="157">
        <v>0</v>
      </c>
      <c r="AE30" s="157">
        <v>0</v>
      </c>
      <c r="AF30" s="157">
        <v>0</v>
      </c>
      <c r="AG30" s="157">
        <v>0</v>
      </c>
    </row>
    <row r="31" spans="1:33">
      <c r="B31" s="6" t="s">
        <v>317</v>
      </c>
      <c r="C31" s="211"/>
      <c r="D31" s="157">
        <v>0</v>
      </c>
      <c r="E31" s="157">
        <v>0</v>
      </c>
      <c r="F31" s="157">
        <v>0</v>
      </c>
      <c r="G31" s="157">
        <v>0</v>
      </c>
      <c r="H31" s="157">
        <v>0</v>
      </c>
      <c r="I31" s="157">
        <v>0</v>
      </c>
      <c r="J31" s="157">
        <v>0</v>
      </c>
      <c r="K31" s="157">
        <v>0</v>
      </c>
      <c r="L31" s="157">
        <v>0</v>
      </c>
      <c r="M31" s="157">
        <v>0</v>
      </c>
      <c r="N31" s="143"/>
      <c r="O31" s="157">
        <v>0</v>
      </c>
      <c r="P31" s="157">
        <v>0</v>
      </c>
      <c r="Q31" s="157">
        <v>0</v>
      </c>
      <c r="R31" s="157">
        <v>0</v>
      </c>
      <c r="S31" s="157">
        <v>0</v>
      </c>
      <c r="T31" s="157">
        <v>0</v>
      </c>
      <c r="U31" s="157">
        <v>0</v>
      </c>
      <c r="V31" s="157">
        <v>0</v>
      </c>
      <c r="W31" s="157">
        <v>0</v>
      </c>
      <c r="X31" s="145"/>
      <c r="Y31" s="157">
        <v>0</v>
      </c>
      <c r="Z31" s="157">
        <v>0</v>
      </c>
      <c r="AA31" s="157">
        <v>0</v>
      </c>
      <c r="AB31" s="157">
        <v>0</v>
      </c>
      <c r="AC31" s="157">
        <v>0</v>
      </c>
      <c r="AD31" s="157">
        <v>0</v>
      </c>
      <c r="AE31" s="157">
        <v>0</v>
      </c>
      <c r="AF31" s="157">
        <v>0</v>
      </c>
      <c r="AG31" s="157">
        <v>0</v>
      </c>
    </row>
    <row r="32" spans="1:33">
      <c r="B32" s="6" t="s">
        <v>108</v>
      </c>
      <c r="C32" s="211"/>
      <c r="D32" s="157">
        <v>0</v>
      </c>
      <c r="E32" s="157">
        <v>0</v>
      </c>
      <c r="F32" s="157">
        <v>0</v>
      </c>
      <c r="G32" s="157">
        <v>0</v>
      </c>
      <c r="H32" s="157">
        <v>0</v>
      </c>
      <c r="I32" s="157">
        <v>0</v>
      </c>
      <c r="J32" s="157">
        <v>0</v>
      </c>
      <c r="K32" s="157">
        <v>0</v>
      </c>
      <c r="L32" s="157">
        <v>0</v>
      </c>
      <c r="M32" s="157">
        <v>0</v>
      </c>
      <c r="N32" s="143"/>
      <c r="O32" s="157">
        <v>0</v>
      </c>
      <c r="P32" s="157">
        <v>0</v>
      </c>
      <c r="Q32" s="157">
        <v>0</v>
      </c>
      <c r="R32" s="157">
        <v>0</v>
      </c>
      <c r="S32" s="157">
        <v>0</v>
      </c>
      <c r="T32" s="157">
        <v>0</v>
      </c>
      <c r="U32" s="157">
        <v>0</v>
      </c>
      <c r="V32" s="157">
        <v>0</v>
      </c>
      <c r="W32" s="157">
        <v>0</v>
      </c>
      <c r="X32" s="145"/>
      <c r="Y32" s="157">
        <v>0</v>
      </c>
      <c r="Z32" s="157">
        <v>0</v>
      </c>
      <c r="AA32" s="157">
        <v>0</v>
      </c>
      <c r="AB32" s="157">
        <v>0</v>
      </c>
      <c r="AC32" s="157">
        <v>0</v>
      </c>
      <c r="AD32" s="157">
        <v>0</v>
      </c>
      <c r="AE32" s="157">
        <v>0</v>
      </c>
      <c r="AF32" s="157">
        <v>0</v>
      </c>
      <c r="AG32" s="157">
        <v>0</v>
      </c>
    </row>
    <row r="33" spans="1:33">
      <c r="B33" s="6" t="s">
        <v>48</v>
      </c>
      <c r="C33" s="211"/>
      <c r="D33" s="157">
        <v>0</v>
      </c>
      <c r="E33" s="157">
        <v>0</v>
      </c>
      <c r="F33" s="157">
        <v>0</v>
      </c>
      <c r="G33" s="157">
        <v>0</v>
      </c>
      <c r="H33" s="157">
        <v>0</v>
      </c>
      <c r="I33" s="157">
        <v>0</v>
      </c>
      <c r="J33" s="157">
        <v>0</v>
      </c>
      <c r="K33" s="157">
        <v>0</v>
      </c>
      <c r="L33" s="157">
        <v>0</v>
      </c>
      <c r="M33" s="157">
        <v>0</v>
      </c>
      <c r="N33" s="143"/>
      <c r="O33" s="157">
        <v>0</v>
      </c>
      <c r="P33" s="157">
        <v>0</v>
      </c>
      <c r="Q33" s="157">
        <v>0</v>
      </c>
      <c r="R33" s="157">
        <v>0</v>
      </c>
      <c r="S33" s="157">
        <v>0</v>
      </c>
      <c r="T33" s="157">
        <v>0</v>
      </c>
      <c r="U33" s="157">
        <v>0</v>
      </c>
      <c r="V33" s="157">
        <v>0</v>
      </c>
      <c r="W33" s="157">
        <v>0</v>
      </c>
      <c r="X33" s="145"/>
      <c r="Y33" s="157">
        <v>0</v>
      </c>
      <c r="Z33" s="157">
        <v>0</v>
      </c>
      <c r="AA33" s="157">
        <v>0</v>
      </c>
      <c r="AB33" s="157">
        <v>0</v>
      </c>
      <c r="AC33" s="157">
        <v>0</v>
      </c>
      <c r="AD33" s="157">
        <v>0</v>
      </c>
      <c r="AE33" s="157">
        <v>0</v>
      </c>
      <c r="AF33" s="157">
        <v>0</v>
      </c>
      <c r="AG33" s="157">
        <v>0</v>
      </c>
    </row>
    <row r="34" spans="1:33">
      <c r="B34" s="6" t="s">
        <v>325</v>
      </c>
      <c r="C34" s="211"/>
      <c r="D34" s="157">
        <v>0</v>
      </c>
      <c r="E34" s="157">
        <v>0</v>
      </c>
      <c r="F34" s="157">
        <v>0</v>
      </c>
      <c r="G34" s="157">
        <v>0</v>
      </c>
      <c r="H34" s="157">
        <v>0</v>
      </c>
      <c r="I34" s="157">
        <v>0</v>
      </c>
      <c r="J34" s="157">
        <v>0</v>
      </c>
      <c r="K34" s="157">
        <v>0</v>
      </c>
      <c r="L34" s="157">
        <v>0</v>
      </c>
      <c r="M34" s="157">
        <v>0</v>
      </c>
      <c r="N34" s="143"/>
      <c r="O34" s="157">
        <v>0</v>
      </c>
      <c r="P34" s="157">
        <v>0</v>
      </c>
      <c r="Q34" s="157">
        <v>0</v>
      </c>
      <c r="R34" s="157">
        <v>0</v>
      </c>
      <c r="S34" s="157">
        <v>0</v>
      </c>
      <c r="T34" s="157">
        <v>0</v>
      </c>
      <c r="U34" s="157">
        <v>0</v>
      </c>
      <c r="V34" s="157">
        <v>0</v>
      </c>
      <c r="W34" s="157">
        <v>0</v>
      </c>
      <c r="X34" s="145"/>
      <c r="Y34" s="157">
        <v>0</v>
      </c>
      <c r="Z34" s="157">
        <v>0</v>
      </c>
      <c r="AA34" s="157">
        <v>0</v>
      </c>
      <c r="AB34" s="157">
        <v>0</v>
      </c>
      <c r="AC34" s="157">
        <v>0</v>
      </c>
      <c r="AD34" s="157">
        <v>0</v>
      </c>
      <c r="AE34" s="157">
        <v>0</v>
      </c>
      <c r="AF34" s="157">
        <v>0</v>
      </c>
      <c r="AG34" s="157">
        <v>0</v>
      </c>
    </row>
    <row r="35" spans="1:33">
      <c r="B35" s="8" t="s">
        <v>101</v>
      </c>
      <c r="C35" s="211"/>
      <c r="D35" s="157">
        <v>0</v>
      </c>
      <c r="E35" s="157">
        <v>0</v>
      </c>
      <c r="F35" s="157">
        <v>0</v>
      </c>
      <c r="G35" s="157">
        <v>1524</v>
      </c>
      <c r="H35" s="157">
        <v>1664.9999999999998</v>
      </c>
      <c r="I35" s="157">
        <v>2695.0000000000005</v>
      </c>
      <c r="J35" s="157">
        <v>1954</v>
      </c>
      <c r="K35" s="157">
        <v>2767</v>
      </c>
      <c r="L35" s="157">
        <v>1955</v>
      </c>
      <c r="M35" s="157">
        <v>10908.12</v>
      </c>
      <c r="N35" s="143"/>
      <c r="O35" s="157">
        <v>0</v>
      </c>
      <c r="P35" s="157">
        <v>0</v>
      </c>
      <c r="Q35" s="157">
        <v>1524</v>
      </c>
      <c r="R35" s="157">
        <v>140.99999999999983</v>
      </c>
      <c r="S35" s="157">
        <v>1030.0000000000005</v>
      </c>
      <c r="T35" s="157">
        <v>-741.00000000000034</v>
      </c>
      <c r="U35" s="157">
        <v>813.00000000000023</v>
      </c>
      <c r="V35" s="157">
        <v>-812.00000000000011</v>
      </c>
      <c r="W35" s="157">
        <v>8953.1200000000008</v>
      </c>
      <c r="X35" s="145"/>
      <c r="Y35" s="157">
        <v>0</v>
      </c>
      <c r="Z35" s="157">
        <v>0</v>
      </c>
      <c r="AA35" s="157">
        <v>0</v>
      </c>
      <c r="AB35" s="157">
        <v>0</v>
      </c>
      <c r="AC35" s="157">
        <v>0</v>
      </c>
      <c r="AD35" s="157">
        <v>0</v>
      </c>
      <c r="AE35" s="157">
        <v>0</v>
      </c>
      <c r="AF35" s="157">
        <v>0</v>
      </c>
      <c r="AG35" s="157">
        <v>0</v>
      </c>
    </row>
    <row r="36" spans="1:33" s="45" customFormat="1">
      <c r="A36" s="38"/>
      <c r="B36" s="29" t="s">
        <v>9</v>
      </c>
      <c r="C36" s="209" t="s">
        <v>296</v>
      </c>
      <c r="D36" s="156">
        <v>0</v>
      </c>
      <c r="E36" s="156">
        <v>0</v>
      </c>
      <c r="F36" s="156">
        <v>0</v>
      </c>
      <c r="G36" s="156">
        <v>0</v>
      </c>
      <c r="H36" s="156">
        <v>0</v>
      </c>
      <c r="I36" s="156">
        <v>0</v>
      </c>
      <c r="J36" s="156">
        <v>0</v>
      </c>
      <c r="K36" s="156">
        <v>0</v>
      </c>
      <c r="L36" s="156">
        <v>0</v>
      </c>
      <c r="M36" s="156">
        <v>0</v>
      </c>
      <c r="N36" s="146"/>
      <c r="O36" s="156">
        <v>0</v>
      </c>
      <c r="P36" s="156">
        <v>0</v>
      </c>
      <c r="Q36" s="156">
        <v>0</v>
      </c>
      <c r="R36" s="156">
        <v>0</v>
      </c>
      <c r="S36" s="156">
        <v>0</v>
      </c>
      <c r="T36" s="156">
        <v>0</v>
      </c>
      <c r="U36" s="156">
        <v>0</v>
      </c>
      <c r="V36" s="156">
        <v>0</v>
      </c>
      <c r="W36" s="156">
        <v>0</v>
      </c>
      <c r="X36" s="141"/>
      <c r="Y36" s="157">
        <v>0</v>
      </c>
      <c r="Z36" s="157">
        <v>0</v>
      </c>
      <c r="AA36" s="157">
        <v>0</v>
      </c>
      <c r="AB36" s="157">
        <v>0</v>
      </c>
      <c r="AC36" s="157">
        <v>0</v>
      </c>
      <c r="AD36" s="157">
        <v>0</v>
      </c>
      <c r="AE36" s="157">
        <v>0</v>
      </c>
      <c r="AF36" s="157">
        <v>0</v>
      </c>
      <c r="AG36" s="157">
        <v>0</v>
      </c>
    </row>
    <row r="37" spans="1:33">
      <c r="B37" s="208" t="s">
        <v>40</v>
      </c>
      <c r="C37" s="211"/>
      <c r="D37" s="157">
        <v>0</v>
      </c>
      <c r="E37" s="157">
        <v>0</v>
      </c>
      <c r="F37" s="157">
        <v>0</v>
      </c>
      <c r="G37" s="157">
        <v>0</v>
      </c>
      <c r="H37" s="157">
        <v>0</v>
      </c>
      <c r="I37" s="157">
        <v>0</v>
      </c>
      <c r="J37" s="157">
        <v>0</v>
      </c>
      <c r="K37" s="157">
        <v>0</v>
      </c>
      <c r="L37" s="157">
        <v>0</v>
      </c>
      <c r="M37" s="157">
        <v>0</v>
      </c>
      <c r="N37" s="143"/>
      <c r="O37" s="157">
        <v>0</v>
      </c>
      <c r="P37" s="157">
        <v>0</v>
      </c>
      <c r="Q37" s="157">
        <v>0</v>
      </c>
      <c r="R37" s="157">
        <v>0</v>
      </c>
      <c r="S37" s="157">
        <v>0</v>
      </c>
      <c r="T37" s="157">
        <v>0</v>
      </c>
      <c r="U37" s="157">
        <v>0</v>
      </c>
      <c r="V37" s="157">
        <v>0</v>
      </c>
      <c r="W37" s="157">
        <v>0</v>
      </c>
      <c r="X37" s="145"/>
      <c r="Y37" s="157">
        <v>0</v>
      </c>
      <c r="Z37" s="157">
        <v>0</v>
      </c>
      <c r="AA37" s="157">
        <v>0</v>
      </c>
      <c r="AB37" s="157">
        <v>0</v>
      </c>
      <c r="AC37" s="157">
        <v>0</v>
      </c>
      <c r="AD37" s="157">
        <v>0</v>
      </c>
      <c r="AE37" s="157">
        <v>0</v>
      </c>
      <c r="AF37" s="157">
        <v>0</v>
      </c>
      <c r="AG37" s="157">
        <v>0</v>
      </c>
    </row>
    <row r="38" spans="1:33">
      <c r="B38" s="6" t="s">
        <v>41</v>
      </c>
      <c r="C38" s="211"/>
      <c r="D38" s="157">
        <v>0</v>
      </c>
      <c r="E38" s="157">
        <v>0</v>
      </c>
      <c r="F38" s="157">
        <v>0</v>
      </c>
      <c r="G38" s="157">
        <v>0</v>
      </c>
      <c r="H38" s="157">
        <v>0</v>
      </c>
      <c r="I38" s="157">
        <v>0</v>
      </c>
      <c r="J38" s="157">
        <v>0</v>
      </c>
      <c r="K38" s="157">
        <v>0</v>
      </c>
      <c r="L38" s="157">
        <v>0</v>
      </c>
      <c r="M38" s="157">
        <v>0</v>
      </c>
      <c r="N38" s="143"/>
      <c r="O38" s="157">
        <v>0</v>
      </c>
      <c r="P38" s="157">
        <v>0</v>
      </c>
      <c r="Q38" s="157">
        <v>0</v>
      </c>
      <c r="R38" s="157">
        <v>0</v>
      </c>
      <c r="S38" s="157">
        <v>0</v>
      </c>
      <c r="T38" s="157">
        <v>0</v>
      </c>
      <c r="U38" s="157">
        <v>0</v>
      </c>
      <c r="V38" s="157">
        <v>0</v>
      </c>
      <c r="W38" s="157">
        <v>0</v>
      </c>
      <c r="X38" s="145"/>
      <c r="Y38" s="157">
        <v>0</v>
      </c>
      <c r="Z38" s="157">
        <v>0</v>
      </c>
      <c r="AA38" s="157">
        <v>0</v>
      </c>
      <c r="AB38" s="157">
        <v>0</v>
      </c>
      <c r="AC38" s="157">
        <v>0</v>
      </c>
      <c r="AD38" s="157">
        <v>0</v>
      </c>
      <c r="AE38" s="157">
        <v>0</v>
      </c>
      <c r="AF38" s="157">
        <v>0</v>
      </c>
      <c r="AG38" s="157">
        <v>0</v>
      </c>
    </row>
    <row r="39" spans="1:33">
      <c r="B39" s="6" t="s">
        <v>42</v>
      </c>
      <c r="C39" s="211"/>
      <c r="D39" s="157">
        <v>0</v>
      </c>
      <c r="E39" s="157">
        <v>0</v>
      </c>
      <c r="F39" s="157">
        <v>0</v>
      </c>
      <c r="G39" s="157">
        <v>0</v>
      </c>
      <c r="H39" s="157">
        <v>0</v>
      </c>
      <c r="I39" s="157">
        <v>0</v>
      </c>
      <c r="J39" s="157">
        <v>0</v>
      </c>
      <c r="K39" s="157">
        <v>0</v>
      </c>
      <c r="L39" s="157">
        <v>0</v>
      </c>
      <c r="M39" s="157">
        <v>0</v>
      </c>
      <c r="N39" s="143"/>
      <c r="O39" s="157">
        <v>0</v>
      </c>
      <c r="P39" s="157">
        <v>0</v>
      </c>
      <c r="Q39" s="157">
        <v>0</v>
      </c>
      <c r="R39" s="157">
        <v>0</v>
      </c>
      <c r="S39" s="157">
        <v>0</v>
      </c>
      <c r="T39" s="157">
        <v>0</v>
      </c>
      <c r="U39" s="157">
        <v>0</v>
      </c>
      <c r="V39" s="157">
        <v>0</v>
      </c>
      <c r="W39" s="157">
        <v>0</v>
      </c>
      <c r="X39" s="145"/>
      <c r="Y39" s="157">
        <v>0</v>
      </c>
      <c r="Z39" s="157">
        <v>0</v>
      </c>
      <c r="AA39" s="157">
        <v>0</v>
      </c>
      <c r="AB39" s="157">
        <v>0</v>
      </c>
      <c r="AC39" s="157">
        <v>0</v>
      </c>
      <c r="AD39" s="157">
        <v>0</v>
      </c>
      <c r="AE39" s="157">
        <v>0</v>
      </c>
      <c r="AF39" s="157">
        <v>0</v>
      </c>
      <c r="AG39" s="157">
        <v>0</v>
      </c>
    </row>
    <row r="40" spans="1:33">
      <c r="B40" s="6" t="s">
        <v>43</v>
      </c>
      <c r="C40" s="211"/>
      <c r="D40" s="157">
        <v>0</v>
      </c>
      <c r="E40" s="157">
        <v>0</v>
      </c>
      <c r="F40" s="157">
        <v>0</v>
      </c>
      <c r="G40" s="157">
        <v>0</v>
      </c>
      <c r="H40" s="157">
        <v>0</v>
      </c>
      <c r="I40" s="157">
        <v>0</v>
      </c>
      <c r="J40" s="157">
        <v>0</v>
      </c>
      <c r="K40" s="157">
        <v>0</v>
      </c>
      <c r="L40" s="157">
        <v>0</v>
      </c>
      <c r="M40" s="157">
        <v>0</v>
      </c>
      <c r="N40" s="143"/>
      <c r="O40" s="157">
        <v>0</v>
      </c>
      <c r="P40" s="157">
        <v>0</v>
      </c>
      <c r="Q40" s="157">
        <v>0</v>
      </c>
      <c r="R40" s="157">
        <v>0</v>
      </c>
      <c r="S40" s="157">
        <v>0</v>
      </c>
      <c r="T40" s="157">
        <v>0</v>
      </c>
      <c r="U40" s="157">
        <v>0</v>
      </c>
      <c r="V40" s="157">
        <v>0</v>
      </c>
      <c r="W40" s="157">
        <v>0</v>
      </c>
      <c r="X40" s="145"/>
      <c r="Y40" s="157">
        <v>0</v>
      </c>
      <c r="Z40" s="157">
        <v>0</v>
      </c>
      <c r="AA40" s="157">
        <v>0</v>
      </c>
      <c r="AB40" s="157">
        <v>0</v>
      </c>
      <c r="AC40" s="157">
        <v>0</v>
      </c>
      <c r="AD40" s="157">
        <v>0</v>
      </c>
      <c r="AE40" s="157">
        <v>0</v>
      </c>
      <c r="AF40" s="157">
        <v>0</v>
      </c>
      <c r="AG40" s="157">
        <v>0</v>
      </c>
    </row>
    <row r="41" spans="1:33">
      <c r="B41" s="6" t="s">
        <v>44</v>
      </c>
      <c r="C41" s="211"/>
      <c r="D41" s="157">
        <v>0</v>
      </c>
      <c r="E41" s="157">
        <v>0</v>
      </c>
      <c r="F41" s="157">
        <v>0</v>
      </c>
      <c r="G41" s="157">
        <v>0</v>
      </c>
      <c r="H41" s="157">
        <v>0</v>
      </c>
      <c r="I41" s="157">
        <v>0</v>
      </c>
      <c r="J41" s="157">
        <v>0</v>
      </c>
      <c r="K41" s="157">
        <v>0</v>
      </c>
      <c r="L41" s="157">
        <v>0</v>
      </c>
      <c r="M41" s="157">
        <v>0</v>
      </c>
      <c r="N41" s="143"/>
      <c r="O41" s="157">
        <v>0</v>
      </c>
      <c r="P41" s="157">
        <v>0</v>
      </c>
      <c r="Q41" s="157">
        <v>0</v>
      </c>
      <c r="R41" s="157">
        <v>0</v>
      </c>
      <c r="S41" s="157">
        <v>0</v>
      </c>
      <c r="T41" s="157">
        <v>0</v>
      </c>
      <c r="U41" s="157">
        <v>0</v>
      </c>
      <c r="V41" s="157">
        <v>0</v>
      </c>
      <c r="W41" s="157">
        <v>0</v>
      </c>
      <c r="X41" s="145"/>
      <c r="Y41" s="157">
        <v>0</v>
      </c>
      <c r="Z41" s="157">
        <v>0</v>
      </c>
      <c r="AA41" s="157">
        <v>0</v>
      </c>
      <c r="AB41" s="157">
        <v>0</v>
      </c>
      <c r="AC41" s="157">
        <v>0</v>
      </c>
      <c r="AD41" s="157">
        <v>0</v>
      </c>
      <c r="AE41" s="157">
        <v>0</v>
      </c>
      <c r="AF41" s="157">
        <v>0</v>
      </c>
      <c r="AG41" s="157">
        <v>0</v>
      </c>
    </row>
    <row r="42" spans="1:33">
      <c r="B42" s="7" t="s">
        <v>45</v>
      </c>
      <c r="C42" s="211"/>
      <c r="D42" s="157">
        <v>0</v>
      </c>
      <c r="E42" s="157">
        <v>0</v>
      </c>
      <c r="F42" s="157">
        <v>0</v>
      </c>
      <c r="G42" s="157">
        <v>0</v>
      </c>
      <c r="H42" s="157">
        <v>0</v>
      </c>
      <c r="I42" s="157">
        <v>0</v>
      </c>
      <c r="J42" s="157">
        <v>0</v>
      </c>
      <c r="K42" s="157">
        <v>0</v>
      </c>
      <c r="L42" s="157">
        <v>0</v>
      </c>
      <c r="M42" s="157">
        <v>0</v>
      </c>
      <c r="N42" s="143"/>
      <c r="O42" s="157">
        <v>0</v>
      </c>
      <c r="P42" s="157">
        <v>0</v>
      </c>
      <c r="Q42" s="157">
        <v>0</v>
      </c>
      <c r="R42" s="157">
        <v>0</v>
      </c>
      <c r="S42" s="157">
        <v>0</v>
      </c>
      <c r="T42" s="157">
        <v>0</v>
      </c>
      <c r="U42" s="157">
        <v>0</v>
      </c>
      <c r="V42" s="157">
        <v>0</v>
      </c>
      <c r="W42" s="157">
        <v>0</v>
      </c>
      <c r="X42" s="145"/>
      <c r="Y42" s="157">
        <v>0</v>
      </c>
      <c r="Z42" s="157">
        <v>0</v>
      </c>
      <c r="AA42" s="157">
        <v>0</v>
      </c>
      <c r="AB42" s="157">
        <v>0</v>
      </c>
      <c r="AC42" s="157">
        <v>0</v>
      </c>
      <c r="AD42" s="157">
        <v>0</v>
      </c>
      <c r="AE42" s="157">
        <v>0</v>
      </c>
      <c r="AF42" s="157">
        <v>0</v>
      </c>
      <c r="AG42" s="157">
        <v>0</v>
      </c>
    </row>
    <row r="43" spans="1:33">
      <c r="B43" s="7" t="s">
        <v>46</v>
      </c>
      <c r="C43" s="211"/>
      <c r="D43" s="157">
        <v>0</v>
      </c>
      <c r="E43" s="157">
        <v>0</v>
      </c>
      <c r="F43" s="157">
        <v>0</v>
      </c>
      <c r="G43" s="157">
        <v>0</v>
      </c>
      <c r="H43" s="157">
        <v>0</v>
      </c>
      <c r="I43" s="157">
        <v>0</v>
      </c>
      <c r="J43" s="157">
        <v>0</v>
      </c>
      <c r="K43" s="157">
        <v>0</v>
      </c>
      <c r="L43" s="157">
        <v>0</v>
      </c>
      <c r="M43" s="157">
        <v>0</v>
      </c>
      <c r="N43" s="143"/>
      <c r="O43" s="157">
        <v>0</v>
      </c>
      <c r="P43" s="157">
        <v>0</v>
      </c>
      <c r="Q43" s="157">
        <v>0</v>
      </c>
      <c r="R43" s="157">
        <v>0</v>
      </c>
      <c r="S43" s="157">
        <v>0</v>
      </c>
      <c r="T43" s="157">
        <v>0</v>
      </c>
      <c r="U43" s="157">
        <v>0</v>
      </c>
      <c r="V43" s="157">
        <v>0</v>
      </c>
      <c r="W43" s="157">
        <v>0</v>
      </c>
      <c r="X43" s="145"/>
      <c r="Y43" s="157">
        <v>0</v>
      </c>
      <c r="Z43" s="157">
        <v>0</v>
      </c>
      <c r="AA43" s="157">
        <v>0</v>
      </c>
      <c r="AB43" s="157">
        <v>0</v>
      </c>
      <c r="AC43" s="157">
        <v>0</v>
      </c>
      <c r="AD43" s="157">
        <v>0</v>
      </c>
      <c r="AE43" s="157">
        <v>0</v>
      </c>
      <c r="AF43" s="157">
        <v>0</v>
      </c>
      <c r="AG43" s="157">
        <v>0</v>
      </c>
    </row>
    <row r="44" spans="1:33">
      <c r="B44" s="6" t="s">
        <v>317</v>
      </c>
      <c r="C44" s="211"/>
      <c r="D44" s="157">
        <v>0</v>
      </c>
      <c r="E44" s="157">
        <v>0</v>
      </c>
      <c r="F44" s="157">
        <v>0</v>
      </c>
      <c r="G44" s="157">
        <v>0</v>
      </c>
      <c r="H44" s="157">
        <v>0</v>
      </c>
      <c r="I44" s="157">
        <v>0</v>
      </c>
      <c r="J44" s="157">
        <v>0</v>
      </c>
      <c r="K44" s="157">
        <v>0</v>
      </c>
      <c r="L44" s="157">
        <v>0</v>
      </c>
      <c r="M44" s="157">
        <v>0</v>
      </c>
      <c r="N44" s="143"/>
      <c r="O44" s="157">
        <v>0</v>
      </c>
      <c r="P44" s="157">
        <v>0</v>
      </c>
      <c r="Q44" s="157">
        <v>0</v>
      </c>
      <c r="R44" s="157">
        <v>0</v>
      </c>
      <c r="S44" s="157">
        <v>0</v>
      </c>
      <c r="T44" s="157">
        <v>0</v>
      </c>
      <c r="U44" s="157">
        <v>0</v>
      </c>
      <c r="V44" s="157">
        <v>0</v>
      </c>
      <c r="W44" s="157">
        <v>0</v>
      </c>
      <c r="X44" s="145"/>
      <c r="Y44" s="157">
        <v>0</v>
      </c>
      <c r="Z44" s="157">
        <v>0</v>
      </c>
      <c r="AA44" s="157">
        <v>0</v>
      </c>
      <c r="AB44" s="157">
        <v>0</v>
      </c>
      <c r="AC44" s="157">
        <v>0</v>
      </c>
      <c r="AD44" s="157">
        <v>0</v>
      </c>
      <c r="AE44" s="157">
        <v>0</v>
      </c>
      <c r="AF44" s="157">
        <v>0</v>
      </c>
      <c r="AG44" s="157">
        <v>0</v>
      </c>
    </row>
    <row r="45" spans="1:33">
      <c r="B45" s="6" t="s">
        <v>108</v>
      </c>
      <c r="C45" s="211"/>
      <c r="D45" s="157">
        <v>0</v>
      </c>
      <c r="E45" s="157">
        <v>0</v>
      </c>
      <c r="F45" s="157">
        <v>0</v>
      </c>
      <c r="G45" s="157">
        <v>0</v>
      </c>
      <c r="H45" s="157">
        <v>0</v>
      </c>
      <c r="I45" s="157">
        <v>0</v>
      </c>
      <c r="J45" s="157">
        <v>0</v>
      </c>
      <c r="K45" s="157">
        <v>0</v>
      </c>
      <c r="L45" s="157">
        <v>0</v>
      </c>
      <c r="M45" s="157">
        <v>0</v>
      </c>
      <c r="N45" s="143"/>
      <c r="O45" s="157">
        <v>0</v>
      </c>
      <c r="P45" s="157">
        <v>0</v>
      </c>
      <c r="Q45" s="157">
        <v>0</v>
      </c>
      <c r="R45" s="157">
        <v>0</v>
      </c>
      <c r="S45" s="157">
        <v>0</v>
      </c>
      <c r="T45" s="157">
        <v>0</v>
      </c>
      <c r="U45" s="157">
        <v>0</v>
      </c>
      <c r="V45" s="157">
        <v>0</v>
      </c>
      <c r="W45" s="157">
        <v>0</v>
      </c>
      <c r="X45" s="145"/>
      <c r="Y45" s="157">
        <v>0</v>
      </c>
      <c r="Z45" s="157">
        <v>0</v>
      </c>
      <c r="AA45" s="157">
        <v>0</v>
      </c>
      <c r="AB45" s="157">
        <v>0</v>
      </c>
      <c r="AC45" s="157">
        <v>0</v>
      </c>
      <c r="AD45" s="157">
        <v>0</v>
      </c>
      <c r="AE45" s="157">
        <v>0</v>
      </c>
      <c r="AF45" s="157">
        <v>0</v>
      </c>
      <c r="AG45" s="157">
        <v>0</v>
      </c>
    </row>
    <row r="46" spans="1:33">
      <c r="B46" s="6" t="s">
        <v>48</v>
      </c>
      <c r="C46" s="211"/>
      <c r="D46" s="157">
        <v>0</v>
      </c>
      <c r="E46" s="157">
        <v>0</v>
      </c>
      <c r="F46" s="157">
        <v>0</v>
      </c>
      <c r="G46" s="157">
        <v>0</v>
      </c>
      <c r="H46" s="157">
        <v>0</v>
      </c>
      <c r="I46" s="157">
        <v>0</v>
      </c>
      <c r="J46" s="157">
        <v>0</v>
      </c>
      <c r="K46" s="157">
        <v>0</v>
      </c>
      <c r="L46" s="157">
        <v>0</v>
      </c>
      <c r="M46" s="157">
        <v>0</v>
      </c>
      <c r="N46" s="143"/>
      <c r="O46" s="157">
        <v>0</v>
      </c>
      <c r="P46" s="157">
        <v>0</v>
      </c>
      <c r="Q46" s="157">
        <v>0</v>
      </c>
      <c r="R46" s="157">
        <v>0</v>
      </c>
      <c r="S46" s="157">
        <v>0</v>
      </c>
      <c r="T46" s="157">
        <v>0</v>
      </c>
      <c r="U46" s="157">
        <v>0</v>
      </c>
      <c r="V46" s="157">
        <v>0</v>
      </c>
      <c r="W46" s="157">
        <v>0</v>
      </c>
      <c r="X46" s="145"/>
      <c r="Y46" s="157">
        <v>0</v>
      </c>
      <c r="Z46" s="157">
        <v>0</v>
      </c>
      <c r="AA46" s="157">
        <v>0</v>
      </c>
      <c r="AB46" s="157">
        <v>0</v>
      </c>
      <c r="AC46" s="157">
        <v>0</v>
      </c>
      <c r="AD46" s="157">
        <v>0</v>
      </c>
      <c r="AE46" s="157">
        <v>0</v>
      </c>
      <c r="AF46" s="157">
        <v>0</v>
      </c>
      <c r="AG46" s="157">
        <v>0</v>
      </c>
    </row>
    <row r="47" spans="1:33">
      <c r="B47" s="6" t="s">
        <v>325</v>
      </c>
      <c r="C47" s="211"/>
      <c r="D47" s="157">
        <v>0</v>
      </c>
      <c r="E47" s="157">
        <v>0</v>
      </c>
      <c r="F47" s="157">
        <v>0</v>
      </c>
      <c r="G47" s="157">
        <v>0</v>
      </c>
      <c r="H47" s="157">
        <v>0</v>
      </c>
      <c r="I47" s="157">
        <v>0</v>
      </c>
      <c r="J47" s="157">
        <v>0</v>
      </c>
      <c r="K47" s="157">
        <v>0</v>
      </c>
      <c r="L47" s="157">
        <v>0</v>
      </c>
      <c r="M47" s="157">
        <v>0</v>
      </c>
      <c r="N47" s="143"/>
      <c r="O47" s="157">
        <v>0</v>
      </c>
      <c r="P47" s="157">
        <v>0</v>
      </c>
      <c r="Q47" s="157">
        <v>0</v>
      </c>
      <c r="R47" s="157">
        <v>0</v>
      </c>
      <c r="S47" s="157">
        <v>0</v>
      </c>
      <c r="T47" s="157">
        <v>0</v>
      </c>
      <c r="U47" s="157">
        <v>0</v>
      </c>
      <c r="V47" s="157">
        <v>0</v>
      </c>
      <c r="W47" s="157">
        <v>0</v>
      </c>
      <c r="X47" s="145"/>
      <c r="Y47" s="157">
        <v>0</v>
      </c>
      <c r="Z47" s="157">
        <v>0</v>
      </c>
      <c r="AA47" s="157">
        <v>0</v>
      </c>
      <c r="AB47" s="157">
        <v>0</v>
      </c>
      <c r="AC47" s="157">
        <v>0</v>
      </c>
      <c r="AD47" s="157">
        <v>0</v>
      </c>
      <c r="AE47" s="157">
        <v>0</v>
      </c>
      <c r="AF47" s="157">
        <v>0</v>
      </c>
      <c r="AG47" s="157">
        <v>0</v>
      </c>
    </row>
    <row r="48" spans="1:33">
      <c r="B48" s="8" t="s">
        <v>101</v>
      </c>
      <c r="C48" s="211"/>
      <c r="D48" s="157">
        <v>0</v>
      </c>
      <c r="E48" s="157">
        <v>0</v>
      </c>
      <c r="F48" s="157">
        <v>0</v>
      </c>
      <c r="G48" s="157">
        <v>0</v>
      </c>
      <c r="H48" s="157">
        <v>0</v>
      </c>
      <c r="I48" s="157">
        <v>0</v>
      </c>
      <c r="J48" s="157">
        <v>0</v>
      </c>
      <c r="K48" s="157">
        <v>0</v>
      </c>
      <c r="L48" s="157">
        <v>0</v>
      </c>
      <c r="M48" s="157">
        <v>0</v>
      </c>
      <c r="N48" s="143"/>
      <c r="O48" s="157">
        <v>0</v>
      </c>
      <c r="P48" s="157">
        <v>0</v>
      </c>
      <c r="Q48" s="157">
        <v>0</v>
      </c>
      <c r="R48" s="157">
        <v>0</v>
      </c>
      <c r="S48" s="157">
        <v>0</v>
      </c>
      <c r="T48" s="157">
        <v>0</v>
      </c>
      <c r="U48" s="157">
        <v>0</v>
      </c>
      <c r="V48" s="157">
        <v>0</v>
      </c>
      <c r="W48" s="157">
        <v>0</v>
      </c>
      <c r="X48" s="145"/>
      <c r="Y48" s="157">
        <v>0</v>
      </c>
      <c r="Z48" s="157">
        <v>0</v>
      </c>
      <c r="AA48" s="157">
        <v>0</v>
      </c>
      <c r="AB48" s="157">
        <v>0</v>
      </c>
      <c r="AC48" s="157">
        <v>0</v>
      </c>
      <c r="AD48" s="157">
        <v>0</v>
      </c>
      <c r="AE48" s="157">
        <v>0</v>
      </c>
      <c r="AF48" s="157">
        <v>0</v>
      </c>
      <c r="AG48" s="157">
        <v>0</v>
      </c>
    </row>
    <row r="49" spans="1:33" s="45" customFormat="1">
      <c r="A49" s="38"/>
      <c r="B49" s="29" t="s">
        <v>25</v>
      </c>
      <c r="C49" s="209" t="s">
        <v>297</v>
      </c>
      <c r="D49" s="156">
        <v>0</v>
      </c>
      <c r="E49" s="156">
        <v>0</v>
      </c>
      <c r="F49" s="156">
        <v>0</v>
      </c>
      <c r="G49" s="156">
        <v>0</v>
      </c>
      <c r="H49" s="156">
        <v>0</v>
      </c>
      <c r="I49" s="156">
        <v>0</v>
      </c>
      <c r="J49" s="156">
        <v>0</v>
      </c>
      <c r="K49" s="156">
        <v>0</v>
      </c>
      <c r="L49" s="156">
        <v>0</v>
      </c>
      <c r="M49" s="156">
        <v>0</v>
      </c>
      <c r="N49" s="146"/>
      <c r="O49" s="156">
        <v>0</v>
      </c>
      <c r="P49" s="156">
        <v>0</v>
      </c>
      <c r="Q49" s="156">
        <v>0</v>
      </c>
      <c r="R49" s="156">
        <v>0</v>
      </c>
      <c r="S49" s="156">
        <v>0</v>
      </c>
      <c r="T49" s="156">
        <v>0</v>
      </c>
      <c r="U49" s="156">
        <v>0</v>
      </c>
      <c r="V49" s="156">
        <v>0</v>
      </c>
      <c r="W49" s="156">
        <v>0</v>
      </c>
      <c r="X49" s="141"/>
      <c r="Y49" s="157">
        <v>0</v>
      </c>
      <c r="Z49" s="157">
        <v>0</v>
      </c>
      <c r="AA49" s="157">
        <v>0</v>
      </c>
      <c r="AB49" s="157">
        <v>0</v>
      </c>
      <c r="AC49" s="157">
        <v>0</v>
      </c>
      <c r="AD49" s="157">
        <v>0</v>
      </c>
      <c r="AE49" s="157">
        <v>0</v>
      </c>
      <c r="AF49" s="157">
        <v>0</v>
      </c>
      <c r="AG49" s="157">
        <v>0</v>
      </c>
    </row>
    <row r="50" spans="1:33">
      <c r="B50" s="208" t="s">
        <v>40</v>
      </c>
      <c r="C50" s="211"/>
      <c r="D50" s="157">
        <v>0</v>
      </c>
      <c r="E50" s="157">
        <v>0</v>
      </c>
      <c r="F50" s="157">
        <v>0</v>
      </c>
      <c r="G50" s="157">
        <v>0</v>
      </c>
      <c r="H50" s="157">
        <v>0</v>
      </c>
      <c r="I50" s="157">
        <v>0</v>
      </c>
      <c r="J50" s="157">
        <v>0</v>
      </c>
      <c r="K50" s="157">
        <v>0</v>
      </c>
      <c r="L50" s="157">
        <v>0</v>
      </c>
      <c r="M50" s="157">
        <v>0</v>
      </c>
      <c r="N50" s="143"/>
      <c r="O50" s="157">
        <v>0</v>
      </c>
      <c r="P50" s="157">
        <v>0</v>
      </c>
      <c r="Q50" s="157">
        <v>0</v>
      </c>
      <c r="R50" s="157">
        <v>0</v>
      </c>
      <c r="S50" s="157">
        <v>0</v>
      </c>
      <c r="T50" s="157">
        <v>0</v>
      </c>
      <c r="U50" s="157">
        <v>0</v>
      </c>
      <c r="V50" s="157">
        <v>0</v>
      </c>
      <c r="W50" s="157">
        <v>0</v>
      </c>
      <c r="X50" s="145"/>
      <c r="Y50" s="157">
        <v>0</v>
      </c>
      <c r="Z50" s="157">
        <v>0</v>
      </c>
      <c r="AA50" s="157">
        <v>0</v>
      </c>
      <c r="AB50" s="157">
        <v>0</v>
      </c>
      <c r="AC50" s="157">
        <v>0</v>
      </c>
      <c r="AD50" s="157">
        <v>0</v>
      </c>
      <c r="AE50" s="157">
        <v>0</v>
      </c>
      <c r="AF50" s="157">
        <v>0</v>
      </c>
      <c r="AG50" s="157">
        <v>0</v>
      </c>
    </row>
    <row r="51" spans="1:33">
      <c r="B51" s="6" t="s">
        <v>41</v>
      </c>
      <c r="C51" s="211"/>
      <c r="D51" s="157">
        <v>0</v>
      </c>
      <c r="E51" s="157">
        <v>0</v>
      </c>
      <c r="F51" s="157">
        <v>0</v>
      </c>
      <c r="G51" s="157">
        <v>0</v>
      </c>
      <c r="H51" s="157">
        <v>0</v>
      </c>
      <c r="I51" s="157">
        <v>0</v>
      </c>
      <c r="J51" s="157">
        <v>0</v>
      </c>
      <c r="K51" s="157">
        <v>0</v>
      </c>
      <c r="L51" s="157">
        <v>0</v>
      </c>
      <c r="M51" s="157">
        <v>0</v>
      </c>
      <c r="N51" s="143"/>
      <c r="O51" s="157">
        <v>0</v>
      </c>
      <c r="P51" s="157">
        <v>0</v>
      </c>
      <c r="Q51" s="157">
        <v>0</v>
      </c>
      <c r="R51" s="157">
        <v>0</v>
      </c>
      <c r="S51" s="157">
        <v>0</v>
      </c>
      <c r="T51" s="157">
        <v>0</v>
      </c>
      <c r="U51" s="157">
        <v>0</v>
      </c>
      <c r="V51" s="157">
        <v>0</v>
      </c>
      <c r="W51" s="157">
        <v>0</v>
      </c>
      <c r="X51" s="145"/>
      <c r="Y51" s="157">
        <v>0</v>
      </c>
      <c r="Z51" s="157">
        <v>0</v>
      </c>
      <c r="AA51" s="157">
        <v>0</v>
      </c>
      <c r="AB51" s="157">
        <v>0</v>
      </c>
      <c r="AC51" s="157">
        <v>0</v>
      </c>
      <c r="AD51" s="157">
        <v>0</v>
      </c>
      <c r="AE51" s="157">
        <v>0</v>
      </c>
      <c r="AF51" s="157">
        <v>0</v>
      </c>
      <c r="AG51" s="157">
        <v>0</v>
      </c>
    </row>
    <row r="52" spans="1:33">
      <c r="B52" s="6" t="s">
        <v>42</v>
      </c>
      <c r="C52" s="211"/>
      <c r="D52" s="157">
        <v>0</v>
      </c>
      <c r="E52" s="157">
        <v>0</v>
      </c>
      <c r="F52" s="157">
        <v>0</v>
      </c>
      <c r="G52" s="157">
        <v>0</v>
      </c>
      <c r="H52" s="157">
        <v>0</v>
      </c>
      <c r="I52" s="157">
        <v>0</v>
      </c>
      <c r="J52" s="157">
        <v>0</v>
      </c>
      <c r="K52" s="157">
        <v>0</v>
      </c>
      <c r="L52" s="157">
        <v>0</v>
      </c>
      <c r="M52" s="157">
        <v>0</v>
      </c>
      <c r="N52" s="143"/>
      <c r="O52" s="157">
        <v>0</v>
      </c>
      <c r="P52" s="157">
        <v>0</v>
      </c>
      <c r="Q52" s="157">
        <v>0</v>
      </c>
      <c r="R52" s="157">
        <v>0</v>
      </c>
      <c r="S52" s="157">
        <v>0</v>
      </c>
      <c r="T52" s="157">
        <v>0</v>
      </c>
      <c r="U52" s="157">
        <v>0</v>
      </c>
      <c r="V52" s="157">
        <v>0</v>
      </c>
      <c r="W52" s="157">
        <v>0</v>
      </c>
      <c r="X52" s="145"/>
      <c r="Y52" s="157">
        <v>0</v>
      </c>
      <c r="Z52" s="157">
        <v>0</v>
      </c>
      <c r="AA52" s="157">
        <v>0</v>
      </c>
      <c r="AB52" s="157">
        <v>0</v>
      </c>
      <c r="AC52" s="157">
        <v>0</v>
      </c>
      <c r="AD52" s="157">
        <v>0</v>
      </c>
      <c r="AE52" s="157">
        <v>0</v>
      </c>
      <c r="AF52" s="157">
        <v>0</v>
      </c>
      <c r="AG52" s="157">
        <v>0</v>
      </c>
    </row>
    <row r="53" spans="1:33">
      <c r="B53" s="6" t="s">
        <v>43</v>
      </c>
      <c r="C53" s="211"/>
      <c r="D53" s="157">
        <v>0</v>
      </c>
      <c r="E53" s="157">
        <v>0</v>
      </c>
      <c r="F53" s="157">
        <v>0</v>
      </c>
      <c r="G53" s="157">
        <v>0</v>
      </c>
      <c r="H53" s="157">
        <v>0</v>
      </c>
      <c r="I53" s="157">
        <v>0</v>
      </c>
      <c r="J53" s="157">
        <v>0</v>
      </c>
      <c r="K53" s="157">
        <v>0</v>
      </c>
      <c r="L53" s="157">
        <v>0</v>
      </c>
      <c r="M53" s="157">
        <v>0</v>
      </c>
      <c r="N53" s="143"/>
      <c r="O53" s="157">
        <v>0</v>
      </c>
      <c r="P53" s="157">
        <v>0</v>
      </c>
      <c r="Q53" s="157">
        <v>0</v>
      </c>
      <c r="R53" s="157">
        <v>0</v>
      </c>
      <c r="S53" s="157">
        <v>0</v>
      </c>
      <c r="T53" s="157">
        <v>0</v>
      </c>
      <c r="U53" s="157">
        <v>0</v>
      </c>
      <c r="V53" s="157">
        <v>0</v>
      </c>
      <c r="W53" s="157">
        <v>0</v>
      </c>
      <c r="X53" s="145"/>
      <c r="Y53" s="157">
        <v>0</v>
      </c>
      <c r="Z53" s="157">
        <v>0</v>
      </c>
      <c r="AA53" s="157">
        <v>0</v>
      </c>
      <c r="AB53" s="157">
        <v>0</v>
      </c>
      <c r="AC53" s="157">
        <v>0</v>
      </c>
      <c r="AD53" s="157">
        <v>0</v>
      </c>
      <c r="AE53" s="157">
        <v>0</v>
      </c>
      <c r="AF53" s="157">
        <v>0</v>
      </c>
      <c r="AG53" s="157">
        <v>0</v>
      </c>
    </row>
    <row r="54" spans="1:33">
      <c r="B54" s="6" t="s">
        <v>44</v>
      </c>
      <c r="C54" s="211"/>
      <c r="D54" s="157">
        <v>0</v>
      </c>
      <c r="E54" s="157">
        <v>0</v>
      </c>
      <c r="F54" s="157">
        <v>0</v>
      </c>
      <c r="G54" s="157">
        <v>0</v>
      </c>
      <c r="H54" s="157">
        <v>0</v>
      </c>
      <c r="I54" s="157">
        <v>0</v>
      </c>
      <c r="J54" s="157">
        <v>0</v>
      </c>
      <c r="K54" s="157">
        <v>0</v>
      </c>
      <c r="L54" s="157">
        <v>0</v>
      </c>
      <c r="M54" s="157">
        <v>0</v>
      </c>
      <c r="N54" s="143"/>
      <c r="O54" s="157">
        <v>0</v>
      </c>
      <c r="P54" s="157">
        <v>0</v>
      </c>
      <c r="Q54" s="157">
        <v>0</v>
      </c>
      <c r="R54" s="157">
        <v>0</v>
      </c>
      <c r="S54" s="157">
        <v>0</v>
      </c>
      <c r="T54" s="157">
        <v>0</v>
      </c>
      <c r="U54" s="157">
        <v>0</v>
      </c>
      <c r="V54" s="157">
        <v>0</v>
      </c>
      <c r="W54" s="157">
        <v>0</v>
      </c>
      <c r="X54" s="145"/>
      <c r="Y54" s="157">
        <v>0</v>
      </c>
      <c r="Z54" s="157">
        <v>0</v>
      </c>
      <c r="AA54" s="157">
        <v>0</v>
      </c>
      <c r="AB54" s="157">
        <v>0</v>
      </c>
      <c r="AC54" s="157">
        <v>0</v>
      </c>
      <c r="AD54" s="157">
        <v>0</v>
      </c>
      <c r="AE54" s="157">
        <v>0</v>
      </c>
      <c r="AF54" s="157">
        <v>0</v>
      </c>
      <c r="AG54" s="157">
        <v>0</v>
      </c>
    </row>
    <row r="55" spans="1:33">
      <c r="B55" s="7" t="s">
        <v>45</v>
      </c>
      <c r="C55" s="211"/>
      <c r="D55" s="157">
        <v>0</v>
      </c>
      <c r="E55" s="157">
        <v>0</v>
      </c>
      <c r="F55" s="157">
        <v>0</v>
      </c>
      <c r="G55" s="157">
        <v>0</v>
      </c>
      <c r="H55" s="157">
        <v>0</v>
      </c>
      <c r="I55" s="157">
        <v>0</v>
      </c>
      <c r="J55" s="157">
        <v>0</v>
      </c>
      <c r="K55" s="157">
        <v>0</v>
      </c>
      <c r="L55" s="157">
        <v>0</v>
      </c>
      <c r="M55" s="157">
        <v>0</v>
      </c>
      <c r="N55" s="143"/>
      <c r="O55" s="157">
        <v>0</v>
      </c>
      <c r="P55" s="157">
        <v>0</v>
      </c>
      <c r="Q55" s="157">
        <v>0</v>
      </c>
      <c r="R55" s="157">
        <v>0</v>
      </c>
      <c r="S55" s="157">
        <v>0</v>
      </c>
      <c r="T55" s="157">
        <v>0</v>
      </c>
      <c r="U55" s="157">
        <v>0</v>
      </c>
      <c r="V55" s="157">
        <v>0</v>
      </c>
      <c r="W55" s="157">
        <v>0</v>
      </c>
      <c r="X55" s="145"/>
      <c r="Y55" s="157">
        <v>0</v>
      </c>
      <c r="Z55" s="157">
        <v>0</v>
      </c>
      <c r="AA55" s="157">
        <v>0</v>
      </c>
      <c r="AB55" s="157">
        <v>0</v>
      </c>
      <c r="AC55" s="157">
        <v>0</v>
      </c>
      <c r="AD55" s="157">
        <v>0</v>
      </c>
      <c r="AE55" s="157">
        <v>0</v>
      </c>
      <c r="AF55" s="157">
        <v>0</v>
      </c>
      <c r="AG55" s="157">
        <v>0</v>
      </c>
    </row>
    <row r="56" spans="1:33">
      <c r="B56" s="7" t="s">
        <v>46</v>
      </c>
      <c r="C56" s="211"/>
      <c r="D56" s="157">
        <v>0</v>
      </c>
      <c r="E56" s="157">
        <v>0</v>
      </c>
      <c r="F56" s="157">
        <v>0</v>
      </c>
      <c r="G56" s="157">
        <v>0</v>
      </c>
      <c r="H56" s="157">
        <v>0</v>
      </c>
      <c r="I56" s="157">
        <v>0</v>
      </c>
      <c r="J56" s="157">
        <v>0</v>
      </c>
      <c r="K56" s="157">
        <v>0</v>
      </c>
      <c r="L56" s="157">
        <v>0</v>
      </c>
      <c r="M56" s="157">
        <v>0</v>
      </c>
      <c r="N56" s="143"/>
      <c r="O56" s="157">
        <v>0</v>
      </c>
      <c r="P56" s="157">
        <v>0</v>
      </c>
      <c r="Q56" s="157">
        <v>0</v>
      </c>
      <c r="R56" s="157">
        <v>0</v>
      </c>
      <c r="S56" s="157">
        <v>0</v>
      </c>
      <c r="T56" s="157">
        <v>0</v>
      </c>
      <c r="U56" s="157">
        <v>0</v>
      </c>
      <c r="V56" s="157">
        <v>0</v>
      </c>
      <c r="W56" s="157">
        <v>0</v>
      </c>
      <c r="X56" s="145"/>
      <c r="Y56" s="157">
        <v>0</v>
      </c>
      <c r="Z56" s="157">
        <v>0</v>
      </c>
      <c r="AA56" s="157">
        <v>0</v>
      </c>
      <c r="AB56" s="157">
        <v>0</v>
      </c>
      <c r="AC56" s="157">
        <v>0</v>
      </c>
      <c r="AD56" s="157">
        <v>0</v>
      </c>
      <c r="AE56" s="157">
        <v>0</v>
      </c>
      <c r="AF56" s="157">
        <v>0</v>
      </c>
      <c r="AG56" s="157">
        <v>0</v>
      </c>
    </row>
    <row r="57" spans="1:33">
      <c r="B57" s="6" t="s">
        <v>317</v>
      </c>
      <c r="C57" s="211"/>
      <c r="D57" s="157">
        <v>0</v>
      </c>
      <c r="E57" s="157">
        <v>0</v>
      </c>
      <c r="F57" s="157">
        <v>0</v>
      </c>
      <c r="G57" s="157">
        <v>0</v>
      </c>
      <c r="H57" s="157">
        <v>0</v>
      </c>
      <c r="I57" s="157">
        <v>0</v>
      </c>
      <c r="J57" s="157">
        <v>0</v>
      </c>
      <c r="K57" s="157">
        <v>0</v>
      </c>
      <c r="L57" s="157">
        <v>0</v>
      </c>
      <c r="M57" s="157">
        <v>0</v>
      </c>
      <c r="N57" s="143"/>
      <c r="O57" s="157">
        <v>0</v>
      </c>
      <c r="P57" s="157">
        <v>0</v>
      </c>
      <c r="Q57" s="157">
        <v>0</v>
      </c>
      <c r="R57" s="157">
        <v>0</v>
      </c>
      <c r="S57" s="157">
        <v>0</v>
      </c>
      <c r="T57" s="157">
        <v>0</v>
      </c>
      <c r="U57" s="157">
        <v>0</v>
      </c>
      <c r="V57" s="157">
        <v>0</v>
      </c>
      <c r="W57" s="157">
        <v>0</v>
      </c>
      <c r="X57" s="145"/>
      <c r="Y57" s="157">
        <v>0</v>
      </c>
      <c r="Z57" s="157">
        <v>0</v>
      </c>
      <c r="AA57" s="157">
        <v>0</v>
      </c>
      <c r="AB57" s="157">
        <v>0</v>
      </c>
      <c r="AC57" s="157">
        <v>0</v>
      </c>
      <c r="AD57" s="157">
        <v>0</v>
      </c>
      <c r="AE57" s="157">
        <v>0</v>
      </c>
      <c r="AF57" s="157">
        <v>0</v>
      </c>
      <c r="AG57" s="157">
        <v>0</v>
      </c>
    </row>
    <row r="58" spans="1:33">
      <c r="B58" s="6" t="s">
        <v>108</v>
      </c>
      <c r="C58" s="211"/>
      <c r="D58" s="157">
        <v>0</v>
      </c>
      <c r="E58" s="157">
        <v>0</v>
      </c>
      <c r="F58" s="157">
        <v>0</v>
      </c>
      <c r="G58" s="157">
        <v>0</v>
      </c>
      <c r="H58" s="157">
        <v>0</v>
      </c>
      <c r="I58" s="157">
        <v>0</v>
      </c>
      <c r="J58" s="157">
        <v>0</v>
      </c>
      <c r="K58" s="157">
        <v>0</v>
      </c>
      <c r="L58" s="157">
        <v>0</v>
      </c>
      <c r="M58" s="157">
        <v>0</v>
      </c>
      <c r="N58" s="143"/>
      <c r="O58" s="157">
        <v>0</v>
      </c>
      <c r="P58" s="157">
        <v>0</v>
      </c>
      <c r="Q58" s="157">
        <v>0</v>
      </c>
      <c r="R58" s="157">
        <v>0</v>
      </c>
      <c r="S58" s="157">
        <v>0</v>
      </c>
      <c r="T58" s="157">
        <v>0</v>
      </c>
      <c r="U58" s="157">
        <v>0</v>
      </c>
      <c r="V58" s="157">
        <v>0</v>
      </c>
      <c r="W58" s="157">
        <v>0</v>
      </c>
      <c r="X58" s="145"/>
      <c r="Y58" s="157">
        <v>0</v>
      </c>
      <c r="Z58" s="157">
        <v>0</v>
      </c>
      <c r="AA58" s="157">
        <v>0</v>
      </c>
      <c r="AB58" s="157">
        <v>0</v>
      </c>
      <c r="AC58" s="157">
        <v>0</v>
      </c>
      <c r="AD58" s="157">
        <v>0</v>
      </c>
      <c r="AE58" s="157">
        <v>0</v>
      </c>
      <c r="AF58" s="157">
        <v>0</v>
      </c>
      <c r="AG58" s="157">
        <v>0</v>
      </c>
    </row>
    <row r="59" spans="1:33">
      <c r="B59" s="6" t="s">
        <v>48</v>
      </c>
      <c r="C59" s="211"/>
      <c r="D59" s="157">
        <v>0</v>
      </c>
      <c r="E59" s="157">
        <v>0</v>
      </c>
      <c r="F59" s="157">
        <v>0</v>
      </c>
      <c r="G59" s="157">
        <v>0</v>
      </c>
      <c r="H59" s="157">
        <v>0</v>
      </c>
      <c r="I59" s="157">
        <v>0</v>
      </c>
      <c r="J59" s="157">
        <v>0</v>
      </c>
      <c r="K59" s="157">
        <v>0</v>
      </c>
      <c r="L59" s="157">
        <v>0</v>
      </c>
      <c r="M59" s="157">
        <v>0</v>
      </c>
      <c r="N59" s="143"/>
      <c r="O59" s="157">
        <v>0</v>
      </c>
      <c r="P59" s="157">
        <v>0</v>
      </c>
      <c r="Q59" s="157">
        <v>0</v>
      </c>
      <c r="R59" s="157">
        <v>0</v>
      </c>
      <c r="S59" s="157">
        <v>0</v>
      </c>
      <c r="T59" s="157">
        <v>0</v>
      </c>
      <c r="U59" s="157">
        <v>0</v>
      </c>
      <c r="V59" s="157">
        <v>0</v>
      </c>
      <c r="W59" s="157">
        <v>0</v>
      </c>
      <c r="X59" s="145"/>
      <c r="Y59" s="157">
        <v>0</v>
      </c>
      <c r="Z59" s="157">
        <v>0</v>
      </c>
      <c r="AA59" s="157">
        <v>0</v>
      </c>
      <c r="AB59" s="157">
        <v>0</v>
      </c>
      <c r="AC59" s="157">
        <v>0</v>
      </c>
      <c r="AD59" s="157">
        <v>0</v>
      </c>
      <c r="AE59" s="157">
        <v>0</v>
      </c>
      <c r="AF59" s="157">
        <v>0</v>
      </c>
      <c r="AG59" s="157">
        <v>0</v>
      </c>
    </row>
    <row r="60" spans="1:33">
      <c r="B60" s="6" t="s">
        <v>325</v>
      </c>
      <c r="C60" s="211"/>
      <c r="D60" s="157">
        <v>0</v>
      </c>
      <c r="E60" s="157">
        <v>0</v>
      </c>
      <c r="F60" s="157">
        <v>0</v>
      </c>
      <c r="G60" s="157">
        <v>0</v>
      </c>
      <c r="H60" s="157">
        <v>0</v>
      </c>
      <c r="I60" s="157">
        <v>0</v>
      </c>
      <c r="J60" s="157">
        <v>0</v>
      </c>
      <c r="K60" s="157">
        <v>0</v>
      </c>
      <c r="L60" s="157">
        <v>0</v>
      </c>
      <c r="M60" s="157">
        <v>0</v>
      </c>
      <c r="N60" s="143"/>
      <c r="O60" s="157">
        <v>0</v>
      </c>
      <c r="P60" s="157">
        <v>0</v>
      </c>
      <c r="Q60" s="157">
        <v>0</v>
      </c>
      <c r="R60" s="157">
        <v>0</v>
      </c>
      <c r="S60" s="157">
        <v>0</v>
      </c>
      <c r="T60" s="157">
        <v>0</v>
      </c>
      <c r="U60" s="157">
        <v>0</v>
      </c>
      <c r="V60" s="157">
        <v>0</v>
      </c>
      <c r="W60" s="157">
        <v>0</v>
      </c>
      <c r="X60" s="145"/>
      <c r="Y60" s="157">
        <v>0</v>
      </c>
      <c r="Z60" s="157">
        <v>0</v>
      </c>
      <c r="AA60" s="157">
        <v>0</v>
      </c>
      <c r="AB60" s="157">
        <v>0</v>
      </c>
      <c r="AC60" s="157">
        <v>0</v>
      </c>
      <c r="AD60" s="157">
        <v>0</v>
      </c>
      <c r="AE60" s="157">
        <v>0</v>
      </c>
      <c r="AF60" s="157">
        <v>0</v>
      </c>
      <c r="AG60" s="157">
        <v>0</v>
      </c>
    </row>
    <row r="61" spans="1:33">
      <c r="B61" s="8" t="s">
        <v>101</v>
      </c>
      <c r="C61" s="211"/>
      <c r="D61" s="157">
        <v>0</v>
      </c>
      <c r="E61" s="157">
        <v>0</v>
      </c>
      <c r="F61" s="157">
        <v>0</v>
      </c>
      <c r="G61" s="157">
        <v>0</v>
      </c>
      <c r="H61" s="157">
        <v>0</v>
      </c>
      <c r="I61" s="157">
        <v>0</v>
      </c>
      <c r="J61" s="157">
        <v>0</v>
      </c>
      <c r="K61" s="157">
        <v>0</v>
      </c>
      <c r="L61" s="157">
        <v>0</v>
      </c>
      <c r="M61" s="157">
        <v>0</v>
      </c>
      <c r="N61" s="143"/>
      <c r="O61" s="157">
        <v>0</v>
      </c>
      <c r="P61" s="157">
        <v>0</v>
      </c>
      <c r="Q61" s="157">
        <v>0</v>
      </c>
      <c r="R61" s="157">
        <v>0</v>
      </c>
      <c r="S61" s="157">
        <v>0</v>
      </c>
      <c r="T61" s="157">
        <v>0</v>
      </c>
      <c r="U61" s="157">
        <v>0</v>
      </c>
      <c r="V61" s="157">
        <v>0</v>
      </c>
      <c r="W61" s="157">
        <v>0</v>
      </c>
      <c r="X61" s="145"/>
      <c r="Y61" s="157">
        <v>0</v>
      </c>
      <c r="Z61" s="157">
        <v>0</v>
      </c>
      <c r="AA61" s="157">
        <v>0</v>
      </c>
      <c r="AB61" s="157">
        <v>0</v>
      </c>
      <c r="AC61" s="157">
        <v>0</v>
      </c>
      <c r="AD61" s="157">
        <v>0</v>
      </c>
      <c r="AE61" s="157">
        <v>0</v>
      </c>
      <c r="AF61" s="157">
        <v>0</v>
      </c>
      <c r="AG61" s="157">
        <v>0</v>
      </c>
    </row>
    <row r="62" spans="1:33" s="45" customFormat="1">
      <c r="A62" s="38"/>
      <c r="B62" s="29" t="s">
        <v>10</v>
      </c>
      <c r="C62" s="209" t="s">
        <v>298</v>
      </c>
      <c r="D62" s="156">
        <v>5</v>
      </c>
      <c r="E62" s="156">
        <v>5</v>
      </c>
      <c r="F62" s="156">
        <v>5</v>
      </c>
      <c r="G62" s="156">
        <v>5</v>
      </c>
      <c r="H62" s="156">
        <v>5</v>
      </c>
      <c r="I62" s="156">
        <v>5</v>
      </c>
      <c r="J62" s="156">
        <v>5</v>
      </c>
      <c r="K62" s="156">
        <v>5</v>
      </c>
      <c r="L62" s="156">
        <v>5</v>
      </c>
      <c r="M62" s="156">
        <v>5</v>
      </c>
      <c r="N62" s="146"/>
      <c r="O62" s="156">
        <v>0</v>
      </c>
      <c r="P62" s="156">
        <v>0</v>
      </c>
      <c r="Q62" s="156">
        <v>0</v>
      </c>
      <c r="R62" s="156">
        <v>0</v>
      </c>
      <c r="S62" s="156">
        <v>0</v>
      </c>
      <c r="T62" s="156">
        <v>0</v>
      </c>
      <c r="U62" s="156">
        <v>0</v>
      </c>
      <c r="V62" s="156">
        <v>0</v>
      </c>
      <c r="W62" s="156">
        <v>0</v>
      </c>
      <c r="X62" s="141"/>
      <c r="Y62" s="157">
        <v>0</v>
      </c>
      <c r="Z62" s="157">
        <v>0</v>
      </c>
      <c r="AA62" s="157">
        <v>0</v>
      </c>
      <c r="AB62" s="157">
        <v>0</v>
      </c>
      <c r="AC62" s="157">
        <v>0</v>
      </c>
      <c r="AD62" s="157">
        <v>0</v>
      </c>
      <c r="AE62" s="157">
        <v>0</v>
      </c>
      <c r="AF62" s="157">
        <v>0</v>
      </c>
      <c r="AG62" s="157">
        <v>0</v>
      </c>
    </row>
    <row r="63" spans="1:33" s="45" customFormat="1">
      <c r="A63" s="38"/>
      <c r="B63" s="31" t="s">
        <v>26</v>
      </c>
      <c r="C63" s="209" t="s">
        <v>299</v>
      </c>
      <c r="D63" s="156">
        <v>5</v>
      </c>
      <c r="E63" s="156">
        <v>5</v>
      </c>
      <c r="F63" s="156">
        <v>5</v>
      </c>
      <c r="G63" s="156">
        <v>5</v>
      </c>
      <c r="H63" s="156">
        <v>5</v>
      </c>
      <c r="I63" s="156">
        <v>5</v>
      </c>
      <c r="J63" s="156">
        <v>5</v>
      </c>
      <c r="K63" s="156">
        <v>5</v>
      </c>
      <c r="L63" s="156">
        <v>5</v>
      </c>
      <c r="M63" s="156">
        <v>5</v>
      </c>
      <c r="N63" s="146"/>
      <c r="O63" s="156">
        <v>0</v>
      </c>
      <c r="P63" s="156">
        <v>0</v>
      </c>
      <c r="Q63" s="156">
        <v>0</v>
      </c>
      <c r="R63" s="156">
        <v>0</v>
      </c>
      <c r="S63" s="156">
        <v>0</v>
      </c>
      <c r="T63" s="156">
        <v>0</v>
      </c>
      <c r="U63" s="156">
        <v>0</v>
      </c>
      <c r="V63" s="156">
        <v>0</v>
      </c>
      <c r="W63" s="156">
        <v>0</v>
      </c>
      <c r="X63" s="141"/>
      <c r="Y63" s="157">
        <v>0</v>
      </c>
      <c r="Z63" s="157">
        <v>0</v>
      </c>
      <c r="AA63" s="157">
        <v>0</v>
      </c>
      <c r="AB63" s="157">
        <v>0</v>
      </c>
      <c r="AC63" s="157">
        <v>0</v>
      </c>
      <c r="AD63" s="157">
        <v>0</v>
      </c>
      <c r="AE63" s="157">
        <v>0</v>
      </c>
      <c r="AF63" s="157">
        <v>0</v>
      </c>
      <c r="AG63" s="157">
        <v>0</v>
      </c>
    </row>
    <row r="64" spans="1:33">
      <c r="B64" s="208" t="s">
        <v>40</v>
      </c>
      <c r="C64" s="211"/>
      <c r="D64" s="157">
        <v>5</v>
      </c>
      <c r="E64" s="157">
        <v>5</v>
      </c>
      <c r="F64" s="157">
        <v>5</v>
      </c>
      <c r="G64" s="157">
        <v>5</v>
      </c>
      <c r="H64" s="157">
        <v>5</v>
      </c>
      <c r="I64" s="157">
        <v>5</v>
      </c>
      <c r="J64" s="157">
        <v>5</v>
      </c>
      <c r="K64" s="157">
        <v>5</v>
      </c>
      <c r="L64" s="157">
        <v>5</v>
      </c>
      <c r="M64" s="157">
        <v>5</v>
      </c>
      <c r="N64" s="143"/>
      <c r="O64" s="157">
        <v>0</v>
      </c>
      <c r="P64" s="157">
        <v>0</v>
      </c>
      <c r="Q64" s="157">
        <v>0</v>
      </c>
      <c r="R64" s="157">
        <v>0</v>
      </c>
      <c r="S64" s="157">
        <v>0</v>
      </c>
      <c r="T64" s="157">
        <v>0</v>
      </c>
      <c r="U64" s="157">
        <v>0</v>
      </c>
      <c r="V64" s="157">
        <v>0</v>
      </c>
      <c r="W64" s="157">
        <v>0</v>
      </c>
      <c r="X64" s="145"/>
      <c r="Y64" s="157">
        <v>0</v>
      </c>
      <c r="Z64" s="157">
        <v>0</v>
      </c>
      <c r="AA64" s="157">
        <v>0</v>
      </c>
      <c r="AB64" s="157">
        <v>0</v>
      </c>
      <c r="AC64" s="157">
        <v>0</v>
      </c>
      <c r="AD64" s="157">
        <v>0</v>
      </c>
      <c r="AE64" s="157">
        <v>0</v>
      </c>
      <c r="AF64" s="157">
        <v>0</v>
      </c>
      <c r="AG64" s="157">
        <v>0</v>
      </c>
    </row>
    <row r="65" spans="1:33">
      <c r="B65" s="6" t="s">
        <v>41</v>
      </c>
      <c r="C65" s="211"/>
      <c r="D65" s="157">
        <v>0</v>
      </c>
      <c r="E65" s="157">
        <v>0</v>
      </c>
      <c r="F65" s="157">
        <v>0</v>
      </c>
      <c r="G65" s="157">
        <v>0</v>
      </c>
      <c r="H65" s="157">
        <v>0</v>
      </c>
      <c r="I65" s="157">
        <v>0</v>
      </c>
      <c r="J65" s="157">
        <v>0</v>
      </c>
      <c r="K65" s="157">
        <v>0</v>
      </c>
      <c r="L65" s="157">
        <v>0</v>
      </c>
      <c r="M65" s="157">
        <v>0</v>
      </c>
      <c r="N65" s="143"/>
      <c r="O65" s="157">
        <v>0</v>
      </c>
      <c r="P65" s="157">
        <v>0</v>
      </c>
      <c r="Q65" s="157">
        <v>0</v>
      </c>
      <c r="R65" s="157">
        <v>0</v>
      </c>
      <c r="S65" s="157">
        <v>0</v>
      </c>
      <c r="T65" s="157">
        <v>0</v>
      </c>
      <c r="U65" s="157">
        <v>0</v>
      </c>
      <c r="V65" s="157">
        <v>0</v>
      </c>
      <c r="W65" s="157">
        <v>0</v>
      </c>
      <c r="X65" s="145"/>
      <c r="Y65" s="157">
        <v>0</v>
      </c>
      <c r="Z65" s="157">
        <v>0</v>
      </c>
      <c r="AA65" s="157">
        <v>0</v>
      </c>
      <c r="AB65" s="157">
        <v>0</v>
      </c>
      <c r="AC65" s="157">
        <v>0</v>
      </c>
      <c r="AD65" s="157">
        <v>0</v>
      </c>
      <c r="AE65" s="157">
        <v>0</v>
      </c>
      <c r="AF65" s="157">
        <v>0</v>
      </c>
      <c r="AG65" s="157">
        <v>0</v>
      </c>
    </row>
    <row r="66" spans="1:33">
      <c r="B66" s="6" t="s">
        <v>42</v>
      </c>
      <c r="C66" s="211"/>
      <c r="D66" s="157">
        <v>0</v>
      </c>
      <c r="E66" s="157">
        <v>0</v>
      </c>
      <c r="F66" s="157">
        <v>0</v>
      </c>
      <c r="G66" s="157">
        <v>0</v>
      </c>
      <c r="H66" s="157">
        <v>0</v>
      </c>
      <c r="I66" s="157">
        <v>0</v>
      </c>
      <c r="J66" s="157">
        <v>0</v>
      </c>
      <c r="K66" s="157">
        <v>0</v>
      </c>
      <c r="L66" s="157">
        <v>0</v>
      </c>
      <c r="M66" s="157">
        <v>0</v>
      </c>
      <c r="N66" s="143"/>
      <c r="O66" s="157">
        <v>0</v>
      </c>
      <c r="P66" s="157">
        <v>0</v>
      </c>
      <c r="Q66" s="157">
        <v>0</v>
      </c>
      <c r="R66" s="157">
        <v>0</v>
      </c>
      <c r="S66" s="157">
        <v>0</v>
      </c>
      <c r="T66" s="157">
        <v>0</v>
      </c>
      <c r="U66" s="157">
        <v>0</v>
      </c>
      <c r="V66" s="157">
        <v>0</v>
      </c>
      <c r="W66" s="157">
        <v>0</v>
      </c>
      <c r="X66" s="145"/>
      <c r="Y66" s="157">
        <v>0</v>
      </c>
      <c r="Z66" s="157">
        <v>0</v>
      </c>
      <c r="AA66" s="157">
        <v>0</v>
      </c>
      <c r="AB66" s="157">
        <v>0</v>
      </c>
      <c r="AC66" s="157">
        <v>0</v>
      </c>
      <c r="AD66" s="157">
        <v>0</v>
      </c>
      <c r="AE66" s="157">
        <v>0</v>
      </c>
      <c r="AF66" s="157">
        <v>0</v>
      </c>
      <c r="AG66" s="157">
        <v>0</v>
      </c>
    </row>
    <row r="67" spans="1:33">
      <c r="B67" s="6" t="s">
        <v>43</v>
      </c>
      <c r="C67" s="211"/>
      <c r="D67" s="157">
        <v>0</v>
      </c>
      <c r="E67" s="157">
        <v>0</v>
      </c>
      <c r="F67" s="157">
        <v>0</v>
      </c>
      <c r="G67" s="157">
        <v>0</v>
      </c>
      <c r="H67" s="157">
        <v>0</v>
      </c>
      <c r="I67" s="157">
        <v>0</v>
      </c>
      <c r="J67" s="157">
        <v>0</v>
      </c>
      <c r="K67" s="157">
        <v>0</v>
      </c>
      <c r="L67" s="157">
        <v>0</v>
      </c>
      <c r="M67" s="157">
        <v>0</v>
      </c>
      <c r="N67" s="143"/>
      <c r="O67" s="157">
        <v>0</v>
      </c>
      <c r="P67" s="157">
        <v>0</v>
      </c>
      <c r="Q67" s="157">
        <v>0</v>
      </c>
      <c r="R67" s="157">
        <v>0</v>
      </c>
      <c r="S67" s="157">
        <v>0</v>
      </c>
      <c r="T67" s="157">
        <v>0</v>
      </c>
      <c r="U67" s="157">
        <v>0</v>
      </c>
      <c r="V67" s="157">
        <v>0</v>
      </c>
      <c r="W67" s="157">
        <v>0</v>
      </c>
      <c r="X67" s="145"/>
      <c r="Y67" s="157">
        <v>0</v>
      </c>
      <c r="Z67" s="157">
        <v>0</v>
      </c>
      <c r="AA67" s="157">
        <v>0</v>
      </c>
      <c r="AB67" s="157">
        <v>0</v>
      </c>
      <c r="AC67" s="157">
        <v>0</v>
      </c>
      <c r="AD67" s="157">
        <v>0</v>
      </c>
      <c r="AE67" s="157">
        <v>0</v>
      </c>
      <c r="AF67" s="157">
        <v>0</v>
      </c>
      <c r="AG67" s="157">
        <v>0</v>
      </c>
    </row>
    <row r="68" spans="1:33">
      <c r="B68" s="6" t="s">
        <v>44</v>
      </c>
      <c r="C68" s="211"/>
      <c r="D68" s="157">
        <v>5</v>
      </c>
      <c r="E68" s="157">
        <v>5</v>
      </c>
      <c r="F68" s="157">
        <v>5</v>
      </c>
      <c r="G68" s="157">
        <v>5</v>
      </c>
      <c r="H68" s="157">
        <v>5</v>
      </c>
      <c r="I68" s="157">
        <v>5</v>
      </c>
      <c r="J68" s="157">
        <v>5</v>
      </c>
      <c r="K68" s="157">
        <v>5</v>
      </c>
      <c r="L68" s="157">
        <v>5</v>
      </c>
      <c r="M68" s="157">
        <v>5</v>
      </c>
      <c r="N68" s="143"/>
      <c r="O68" s="157">
        <v>0</v>
      </c>
      <c r="P68" s="157">
        <v>0</v>
      </c>
      <c r="Q68" s="157">
        <v>0</v>
      </c>
      <c r="R68" s="157">
        <v>0</v>
      </c>
      <c r="S68" s="157">
        <v>0</v>
      </c>
      <c r="T68" s="157">
        <v>0</v>
      </c>
      <c r="U68" s="157">
        <v>0</v>
      </c>
      <c r="V68" s="157">
        <v>0</v>
      </c>
      <c r="W68" s="157">
        <v>0</v>
      </c>
      <c r="X68" s="145"/>
      <c r="Y68" s="157">
        <v>0</v>
      </c>
      <c r="Z68" s="157">
        <v>0</v>
      </c>
      <c r="AA68" s="157">
        <v>0</v>
      </c>
      <c r="AB68" s="157">
        <v>0</v>
      </c>
      <c r="AC68" s="157">
        <v>0</v>
      </c>
      <c r="AD68" s="157">
        <v>0</v>
      </c>
      <c r="AE68" s="157">
        <v>0</v>
      </c>
      <c r="AF68" s="157">
        <v>0</v>
      </c>
      <c r="AG68" s="157">
        <v>0</v>
      </c>
    </row>
    <row r="69" spans="1:33">
      <c r="B69" s="7" t="s">
        <v>45</v>
      </c>
      <c r="C69" s="212"/>
      <c r="D69" s="157">
        <v>5</v>
      </c>
      <c r="E69" s="157">
        <v>5</v>
      </c>
      <c r="F69" s="157">
        <v>5</v>
      </c>
      <c r="G69" s="157">
        <v>5</v>
      </c>
      <c r="H69" s="157">
        <v>5</v>
      </c>
      <c r="I69" s="157">
        <v>5</v>
      </c>
      <c r="J69" s="157">
        <v>5</v>
      </c>
      <c r="K69" s="157">
        <v>5</v>
      </c>
      <c r="L69" s="157">
        <v>5</v>
      </c>
      <c r="M69" s="157">
        <v>5</v>
      </c>
      <c r="N69" s="143"/>
      <c r="O69" s="157">
        <v>0</v>
      </c>
      <c r="P69" s="157">
        <v>0</v>
      </c>
      <c r="Q69" s="157">
        <v>0</v>
      </c>
      <c r="R69" s="157">
        <v>0</v>
      </c>
      <c r="S69" s="157">
        <v>0</v>
      </c>
      <c r="T69" s="157">
        <v>0</v>
      </c>
      <c r="U69" s="157">
        <v>0</v>
      </c>
      <c r="V69" s="157">
        <v>0</v>
      </c>
      <c r="W69" s="157">
        <v>0</v>
      </c>
      <c r="X69" s="145"/>
      <c r="Y69" s="157">
        <v>0</v>
      </c>
      <c r="Z69" s="157">
        <v>0</v>
      </c>
      <c r="AA69" s="157">
        <v>0</v>
      </c>
      <c r="AB69" s="157">
        <v>0</v>
      </c>
      <c r="AC69" s="157">
        <v>0</v>
      </c>
      <c r="AD69" s="157">
        <v>0</v>
      </c>
      <c r="AE69" s="157">
        <v>0</v>
      </c>
      <c r="AF69" s="157">
        <v>0</v>
      </c>
      <c r="AG69" s="157">
        <v>0</v>
      </c>
    </row>
    <row r="70" spans="1:33">
      <c r="B70" s="7" t="s">
        <v>46</v>
      </c>
      <c r="C70" s="211"/>
      <c r="D70" s="157">
        <v>0</v>
      </c>
      <c r="E70" s="157">
        <v>0</v>
      </c>
      <c r="F70" s="157">
        <v>0</v>
      </c>
      <c r="G70" s="157">
        <v>0</v>
      </c>
      <c r="H70" s="157">
        <v>0</v>
      </c>
      <c r="I70" s="157">
        <v>0</v>
      </c>
      <c r="J70" s="157">
        <v>0</v>
      </c>
      <c r="K70" s="157">
        <v>0</v>
      </c>
      <c r="L70" s="157">
        <v>0</v>
      </c>
      <c r="M70" s="157">
        <v>0</v>
      </c>
      <c r="N70" s="143"/>
      <c r="O70" s="157">
        <v>0</v>
      </c>
      <c r="P70" s="157">
        <v>0</v>
      </c>
      <c r="Q70" s="157">
        <v>0</v>
      </c>
      <c r="R70" s="157">
        <v>0</v>
      </c>
      <c r="S70" s="157">
        <v>0</v>
      </c>
      <c r="T70" s="157">
        <v>0</v>
      </c>
      <c r="U70" s="157">
        <v>0</v>
      </c>
      <c r="V70" s="157">
        <v>0</v>
      </c>
      <c r="W70" s="157">
        <v>0</v>
      </c>
      <c r="X70" s="145"/>
      <c r="Y70" s="157">
        <v>0</v>
      </c>
      <c r="Z70" s="157">
        <v>0</v>
      </c>
      <c r="AA70" s="157">
        <v>0</v>
      </c>
      <c r="AB70" s="157">
        <v>0</v>
      </c>
      <c r="AC70" s="157">
        <v>0</v>
      </c>
      <c r="AD70" s="157">
        <v>0</v>
      </c>
      <c r="AE70" s="157">
        <v>0</v>
      </c>
      <c r="AF70" s="157">
        <v>0</v>
      </c>
      <c r="AG70" s="157">
        <v>0</v>
      </c>
    </row>
    <row r="71" spans="1:33">
      <c r="B71" s="6" t="s">
        <v>317</v>
      </c>
      <c r="C71" s="211"/>
      <c r="D71" s="157">
        <v>0</v>
      </c>
      <c r="E71" s="157">
        <v>0</v>
      </c>
      <c r="F71" s="157">
        <v>0</v>
      </c>
      <c r="G71" s="157">
        <v>0</v>
      </c>
      <c r="H71" s="157">
        <v>0</v>
      </c>
      <c r="I71" s="157">
        <v>0</v>
      </c>
      <c r="J71" s="157">
        <v>0</v>
      </c>
      <c r="K71" s="157">
        <v>0</v>
      </c>
      <c r="L71" s="157">
        <v>0</v>
      </c>
      <c r="M71" s="157">
        <v>0</v>
      </c>
      <c r="N71" s="143"/>
      <c r="O71" s="157">
        <v>0</v>
      </c>
      <c r="P71" s="157">
        <v>0</v>
      </c>
      <c r="Q71" s="157">
        <v>0</v>
      </c>
      <c r="R71" s="157">
        <v>0</v>
      </c>
      <c r="S71" s="157">
        <v>0</v>
      </c>
      <c r="T71" s="157">
        <v>0</v>
      </c>
      <c r="U71" s="157">
        <v>0</v>
      </c>
      <c r="V71" s="157">
        <v>0</v>
      </c>
      <c r="W71" s="157">
        <v>0</v>
      </c>
      <c r="X71" s="145"/>
      <c r="Y71" s="157">
        <v>0</v>
      </c>
      <c r="Z71" s="157">
        <v>0</v>
      </c>
      <c r="AA71" s="157">
        <v>0</v>
      </c>
      <c r="AB71" s="157">
        <v>0</v>
      </c>
      <c r="AC71" s="157">
        <v>0</v>
      </c>
      <c r="AD71" s="157">
        <v>0</v>
      </c>
      <c r="AE71" s="157">
        <v>0</v>
      </c>
      <c r="AF71" s="157">
        <v>0</v>
      </c>
      <c r="AG71" s="157">
        <v>0</v>
      </c>
    </row>
    <row r="72" spans="1:33">
      <c r="B72" s="6" t="s">
        <v>108</v>
      </c>
      <c r="C72" s="211"/>
      <c r="D72" s="157">
        <v>0</v>
      </c>
      <c r="E72" s="157">
        <v>0</v>
      </c>
      <c r="F72" s="157">
        <v>0</v>
      </c>
      <c r="G72" s="157">
        <v>0</v>
      </c>
      <c r="H72" s="157">
        <v>0</v>
      </c>
      <c r="I72" s="157">
        <v>0</v>
      </c>
      <c r="J72" s="157">
        <v>0</v>
      </c>
      <c r="K72" s="157">
        <v>0</v>
      </c>
      <c r="L72" s="157">
        <v>0</v>
      </c>
      <c r="M72" s="157">
        <v>0</v>
      </c>
      <c r="N72" s="143"/>
      <c r="O72" s="157">
        <v>0</v>
      </c>
      <c r="P72" s="157">
        <v>0</v>
      </c>
      <c r="Q72" s="157">
        <v>0</v>
      </c>
      <c r="R72" s="157">
        <v>0</v>
      </c>
      <c r="S72" s="157">
        <v>0</v>
      </c>
      <c r="T72" s="157">
        <v>0</v>
      </c>
      <c r="U72" s="157">
        <v>0</v>
      </c>
      <c r="V72" s="157">
        <v>0</v>
      </c>
      <c r="W72" s="157">
        <v>0</v>
      </c>
      <c r="X72" s="145"/>
      <c r="Y72" s="157">
        <v>0</v>
      </c>
      <c r="Z72" s="157">
        <v>0</v>
      </c>
      <c r="AA72" s="157">
        <v>0</v>
      </c>
      <c r="AB72" s="157">
        <v>0</v>
      </c>
      <c r="AC72" s="157">
        <v>0</v>
      </c>
      <c r="AD72" s="157">
        <v>0</v>
      </c>
      <c r="AE72" s="157">
        <v>0</v>
      </c>
      <c r="AF72" s="157">
        <v>0</v>
      </c>
      <c r="AG72" s="157">
        <v>0</v>
      </c>
    </row>
    <row r="73" spans="1:33">
      <c r="B73" s="6" t="s">
        <v>48</v>
      </c>
      <c r="C73" s="211"/>
      <c r="D73" s="157">
        <v>0</v>
      </c>
      <c r="E73" s="157">
        <v>0</v>
      </c>
      <c r="F73" s="157">
        <v>0</v>
      </c>
      <c r="G73" s="157">
        <v>0</v>
      </c>
      <c r="H73" s="157">
        <v>0</v>
      </c>
      <c r="I73" s="157">
        <v>0</v>
      </c>
      <c r="J73" s="157">
        <v>0</v>
      </c>
      <c r="K73" s="157">
        <v>0</v>
      </c>
      <c r="L73" s="157">
        <v>0</v>
      </c>
      <c r="M73" s="157">
        <v>0</v>
      </c>
      <c r="N73" s="143"/>
      <c r="O73" s="157">
        <v>0</v>
      </c>
      <c r="P73" s="157">
        <v>0</v>
      </c>
      <c r="Q73" s="157">
        <v>0</v>
      </c>
      <c r="R73" s="157">
        <v>0</v>
      </c>
      <c r="S73" s="157">
        <v>0</v>
      </c>
      <c r="T73" s="157">
        <v>0</v>
      </c>
      <c r="U73" s="157">
        <v>0</v>
      </c>
      <c r="V73" s="157">
        <v>0</v>
      </c>
      <c r="W73" s="157">
        <v>0</v>
      </c>
      <c r="X73" s="145"/>
      <c r="Y73" s="157">
        <v>0</v>
      </c>
      <c r="Z73" s="157">
        <v>0</v>
      </c>
      <c r="AA73" s="157">
        <v>0</v>
      </c>
      <c r="AB73" s="157">
        <v>0</v>
      </c>
      <c r="AC73" s="157">
        <v>0</v>
      </c>
      <c r="AD73" s="157">
        <v>0</v>
      </c>
      <c r="AE73" s="157">
        <v>0</v>
      </c>
      <c r="AF73" s="157">
        <v>0</v>
      </c>
      <c r="AG73" s="157">
        <v>0</v>
      </c>
    </row>
    <row r="74" spans="1:33">
      <c r="B74" s="6" t="s">
        <v>325</v>
      </c>
      <c r="C74" s="211"/>
      <c r="D74" s="157">
        <v>0</v>
      </c>
      <c r="E74" s="157">
        <v>0</v>
      </c>
      <c r="F74" s="157">
        <v>0</v>
      </c>
      <c r="G74" s="157">
        <v>0</v>
      </c>
      <c r="H74" s="157">
        <v>0</v>
      </c>
      <c r="I74" s="157">
        <v>0</v>
      </c>
      <c r="J74" s="157">
        <v>0</v>
      </c>
      <c r="K74" s="157">
        <v>0</v>
      </c>
      <c r="L74" s="157">
        <v>0</v>
      </c>
      <c r="M74" s="157">
        <v>0</v>
      </c>
      <c r="N74" s="143"/>
      <c r="O74" s="157">
        <v>0</v>
      </c>
      <c r="P74" s="157">
        <v>0</v>
      </c>
      <c r="Q74" s="157">
        <v>0</v>
      </c>
      <c r="R74" s="157">
        <v>0</v>
      </c>
      <c r="S74" s="157">
        <v>0</v>
      </c>
      <c r="T74" s="157">
        <v>0</v>
      </c>
      <c r="U74" s="157">
        <v>0</v>
      </c>
      <c r="V74" s="157">
        <v>0</v>
      </c>
      <c r="W74" s="157">
        <v>0</v>
      </c>
      <c r="X74" s="145"/>
      <c r="Y74" s="157">
        <v>0</v>
      </c>
      <c r="Z74" s="157">
        <v>0</v>
      </c>
      <c r="AA74" s="157">
        <v>0</v>
      </c>
      <c r="AB74" s="157">
        <v>0</v>
      </c>
      <c r="AC74" s="157">
        <v>0</v>
      </c>
      <c r="AD74" s="157">
        <v>0</v>
      </c>
      <c r="AE74" s="157">
        <v>0</v>
      </c>
      <c r="AF74" s="157">
        <v>0</v>
      </c>
      <c r="AG74" s="157">
        <v>0</v>
      </c>
    </row>
    <row r="75" spans="1:33">
      <c r="B75" s="8" t="s">
        <v>101</v>
      </c>
      <c r="C75" s="211"/>
      <c r="D75" s="157">
        <v>0</v>
      </c>
      <c r="E75" s="157">
        <v>0</v>
      </c>
      <c r="F75" s="157">
        <v>0</v>
      </c>
      <c r="G75" s="157">
        <v>0</v>
      </c>
      <c r="H75" s="157">
        <v>0</v>
      </c>
      <c r="I75" s="157">
        <v>0</v>
      </c>
      <c r="J75" s="157">
        <v>0</v>
      </c>
      <c r="K75" s="157">
        <v>0</v>
      </c>
      <c r="L75" s="157">
        <v>0</v>
      </c>
      <c r="M75" s="157">
        <v>0</v>
      </c>
      <c r="N75" s="143"/>
      <c r="O75" s="157">
        <v>0</v>
      </c>
      <c r="P75" s="157">
        <v>0</v>
      </c>
      <c r="Q75" s="157">
        <v>0</v>
      </c>
      <c r="R75" s="157">
        <v>0</v>
      </c>
      <c r="S75" s="157">
        <v>0</v>
      </c>
      <c r="T75" s="157">
        <v>0</v>
      </c>
      <c r="U75" s="157">
        <v>0</v>
      </c>
      <c r="V75" s="157">
        <v>0</v>
      </c>
      <c r="W75" s="157">
        <v>0</v>
      </c>
      <c r="X75" s="145"/>
      <c r="Y75" s="157">
        <v>0</v>
      </c>
      <c r="Z75" s="157">
        <v>0</v>
      </c>
      <c r="AA75" s="157">
        <v>0</v>
      </c>
      <c r="AB75" s="157">
        <v>0</v>
      </c>
      <c r="AC75" s="157">
        <v>0</v>
      </c>
      <c r="AD75" s="157">
        <v>0</v>
      </c>
      <c r="AE75" s="157">
        <v>0</v>
      </c>
      <c r="AF75" s="157">
        <v>0</v>
      </c>
      <c r="AG75" s="157">
        <v>0</v>
      </c>
    </row>
    <row r="76" spans="1:33" s="45" customFormat="1">
      <c r="A76" s="38"/>
      <c r="B76" s="31" t="s">
        <v>11</v>
      </c>
      <c r="C76" s="209" t="s">
        <v>300</v>
      </c>
      <c r="D76" s="156">
        <v>0</v>
      </c>
      <c r="E76" s="156">
        <v>0</v>
      </c>
      <c r="F76" s="156">
        <v>0</v>
      </c>
      <c r="G76" s="156">
        <v>0</v>
      </c>
      <c r="H76" s="156">
        <v>0</v>
      </c>
      <c r="I76" s="156">
        <v>0</v>
      </c>
      <c r="J76" s="156">
        <v>0</v>
      </c>
      <c r="K76" s="156">
        <v>0</v>
      </c>
      <c r="L76" s="156">
        <v>0</v>
      </c>
      <c r="M76" s="156">
        <v>0</v>
      </c>
      <c r="N76" s="146"/>
      <c r="O76" s="156">
        <v>0</v>
      </c>
      <c r="P76" s="156">
        <v>0</v>
      </c>
      <c r="Q76" s="156">
        <v>0</v>
      </c>
      <c r="R76" s="156">
        <v>0</v>
      </c>
      <c r="S76" s="156">
        <v>0</v>
      </c>
      <c r="T76" s="156">
        <v>0</v>
      </c>
      <c r="U76" s="156">
        <v>0</v>
      </c>
      <c r="V76" s="156">
        <v>0</v>
      </c>
      <c r="W76" s="156">
        <v>0</v>
      </c>
      <c r="X76" s="141"/>
      <c r="Y76" s="157">
        <v>0</v>
      </c>
      <c r="Z76" s="157">
        <v>0</v>
      </c>
      <c r="AA76" s="157">
        <v>0</v>
      </c>
      <c r="AB76" s="157">
        <v>0</v>
      </c>
      <c r="AC76" s="157">
        <v>0</v>
      </c>
      <c r="AD76" s="157">
        <v>0</v>
      </c>
      <c r="AE76" s="157">
        <v>0</v>
      </c>
      <c r="AF76" s="157">
        <v>0</v>
      </c>
      <c r="AG76" s="157">
        <v>0</v>
      </c>
    </row>
    <row r="77" spans="1:33">
      <c r="B77" s="3" t="s">
        <v>12</v>
      </c>
      <c r="C77" s="210" t="s">
        <v>301</v>
      </c>
      <c r="D77" s="157">
        <v>0</v>
      </c>
      <c r="E77" s="157">
        <v>0</v>
      </c>
      <c r="F77" s="157">
        <v>0</v>
      </c>
      <c r="G77" s="157">
        <v>0</v>
      </c>
      <c r="H77" s="157">
        <v>0</v>
      </c>
      <c r="I77" s="157">
        <v>0</v>
      </c>
      <c r="J77" s="157">
        <v>0</v>
      </c>
      <c r="K77" s="157">
        <v>0</v>
      </c>
      <c r="L77" s="157">
        <v>0</v>
      </c>
      <c r="M77" s="157">
        <v>0</v>
      </c>
      <c r="N77" s="143"/>
      <c r="O77" s="157">
        <v>0</v>
      </c>
      <c r="P77" s="157">
        <v>0</v>
      </c>
      <c r="Q77" s="157">
        <v>0</v>
      </c>
      <c r="R77" s="157">
        <v>0</v>
      </c>
      <c r="S77" s="157">
        <v>0</v>
      </c>
      <c r="T77" s="157">
        <v>0</v>
      </c>
      <c r="U77" s="157">
        <v>0</v>
      </c>
      <c r="V77" s="157">
        <v>0</v>
      </c>
      <c r="W77" s="157">
        <v>0</v>
      </c>
      <c r="X77" s="145"/>
      <c r="Y77" s="157">
        <v>0</v>
      </c>
      <c r="Z77" s="157">
        <v>0</v>
      </c>
      <c r="AA77" s="157">
        <v>0</v>
      </c>
      <c r="AB77" s="157">
        <v>0</v>
      </c>
      <c r="AC77" s="157">
        <v>0</v>
      </c>
      <c r="AD77" s="157">
        <v>0</v>
      </c>
      <c r="AE77" s="157">
        <v>0</v>
      </c>
      <c r="AF77" s="157">
        <v>0</v>
      </c>
      <c r="AG77" s="157">
        <v>0</v>
      </c>
    </row>
    <row r="78" spans="1:33">
      <c r="B78" s="3" t="s">
        <v>13</v>
      </c>
      <c r="C78" s="210" t="s">
        <v>302</v>
      </c>
      <c r="D78" s="157">
        <v>0</v>
      </c>
      <c r="E78" s="157">
        <v>0</v>
      </c>
      <c r="F78" s="157">
        <v>0</v>
      </c>
      <c r="G78" s="157">
        <v>0</v>
      </c>
      <c r="H78" s="157">
        <v>0</v>
      </c>
      <c r="I78" s="157">
        <v>0</v>
      </c>
      <c r="J78" s="157">
        <v>0</v>
      </c>
      <c r="K78" s="157">
        <v>0</v>
      </c>
      <c r="L78" s="157">
        <v>0</v>
      </c>
      <c r="M78" s="157">
        <v>0</v>
      </c>
      <c r="N78" s="143"/>
      <c r="O78" s="157">
        <v>0</v>
      </c>
      <c r="P78" s="157">
        <v>0</v>
      </c>
      <c r="Q78" s="157">
        <v>0</v>
      </c>
      <c r="R78" s="157">
        <v>0</v>
      </c>
      <c r="S78" s="157">
        <v>0</v>
      </c>
      <c r="T78" s="157">
        <v>0</v>
      </c>
      <c r="U78" s="157">
        <v>0</v>
      </c>
      <c r="V78" s="157">
        <v>0</v>
      </c>
      <c r="W78" s="157">
        <v>0</v>
      </c>
      <c r="X78" s="145"/>
      <c r="Y78" s="157">
        <v>0</v>
      </c>
      <c r="Z78" s="157">
        <v>0</v>
      </c>
      <c r="AA78" s="157">
        <v>0</v>
      </c>
      <c r="AB78" s="157">
        <v>0</v>
      </c>
      <c r="AC78" s="157">
        <v>0</v>
      </c>
      <c r="AD78" s="157">
        <v>0</v>
      </c>
      <c r="AE78" s="157">
        <v>0</v>
      </c>
      <c r="AF78" s="157">
        <v>0</v>
      </c>
      <c r="AG78" s="157">
        <v>0</v>
      </c>
    </row>
    <row r="79" spans="1:33" s="45" customFormat="1">
      <c r="A79" s="38"/>
      <c r="B79" s="5" t="s">
        <v>14</v>
      </c>
      <c r="C79" s="209" t="s">
        <v>311</v>
      </c>
      <c r="D79" s="156">
        <v>21287.123332774368</v>
      </c>
      <c r="E79" s="156">
        <v>25057.947969758476</v>
      </c>
      <c r="F79" s="156">
        <v>29900.3735723461</v>
      </c>
      <c r="G79" s="156">
        <v>23377</v>
      </c>
      <c r="H79" s="156">
        <v>27699</v>
      </c>
      <c r="I79" s="156">
        <v>33774</v>
      </c>
      <c r="J79" s="156">
        <v>39537</v>
      </c>
      <c r="K79" s="156">
        <v>45338</v>
      </c>
      <c r="L79" s="156">
        <v>55179.999999999993</v>
      </c>
      <c r="M79" s="156">
        <v>72064.62</v>
      </c>
      <c r="N79" s="146"/>
      <c r="O79" s="156">
        <v>3770.8246369841077</v>
      </c>
      <c r="P79" s="156">
        <v>4842.4256025876221</v>
      </c>
      <c r="Q79" s="156">
        <v>-6523.3735723460995</v>
      </c>
      <c r="R79" s="156">
        <v>4322.0000000000027</v>
      </c>
      <c r="S79" s="156">
        <v>6075</v>
      </c>
      <c r="T79" s="156">
        <v>5763</v>
      </c>
      <c r="U79" s="156">
        <v>5800.9999999999991</v>
      </c>
      <c r="V79" s="156">
        <v>9841.9999999999964</v>
      </c>
      <c r="W79" s="156">
        <v>16884.619999999995</v>
      </c>
      <c r="X79" s="141"/>
      <c r="Y79" s="157">
        <v>0</v>
      </c>
      <c r="Z79" s="157">
        <v>0</v>
      </c>
      <c r="AA79" s="157">
        <v>0</v>
      </c>
      <c r="AB79" s="157">
        <v>0</v>
      </c>
      <c r="AC79" s="157">
        <v>0</v>
      </c>
      <c r="AD79" s="157">
        <v>0</v>
      </c>
      <c r="AE79" s="157">
        <v>0</v>
      </c>
      <c r="AF79" s="157">
        <v>0</v>
      </c>
      <c r="AG79" s="157">
        <v>0</v>
      </c>
    </row>
    <row r="80" spans="1:33">
      <c r="B80" s="3" t="s">
        <v>15</v>
      </c>
      <c r="C80" s="210" t="s">
        <v>303</v>
      </c>
      <c r="D80" s="157">
        <v>0</v>
      </c>
      <c r="E80" s="157">
        <v>0</v>
      </c>
      <c r="F80" s="157">
        <v>0</v>
      </c>
      <c r="G80" s="157">
        <v>0</v>
      </c>
      <c r="H80" s="157">
        <v>0</v>
      </c>
      <c r="I80" s="157">
        <v>0</v>
      </c>
      <c r="J80" s="157">
        <v>0</v>
      </c>
      <c r="K80" s="157">
        <v>0</v>
      </c>
      <c r="L80" s="157">
        <v>0</v>
      </c>
      <c r="M80" s="157">
        <v>0</v>
      </c>
      <c r="N80" s="143"/>
      <c r="O80" s="157">
        <v>0</v>
      </c>
      <c r="P80" s="157">
        <v>0</v>
      </c>
      <c r="Q80" s="157">
        <v>0</v>
      </c>
      <c r="R80" s="157">
        <v>0</v>
      </c>
      <c r="S80" s="157">
        <v>0</v>
      </c>
      <c r="T80" s="157">
        <v>0</v>
      </c>
      <c r="U80" s="157">
        <v>0</v>
      </c>
      <c r="V80" s="157">
        <v>0</v>
      </c>
      <c r="W80" s="157">
        <v>0</v>
      </c>
      <c r="X80" s="145"/>
      <c r="Y80" s="157">
        <v>0</v>
      </c>
      <c r="Z80" s="157">
        <v>0</v>
      </c>
      <c r="AA80" s="157">
        <v>0</v>
      </c>
      <c r="AB80" s="157">
        <v>0</v>
      </c>
      <c r="AC80" s="157">
        <v>0</v>
      </c>
      <c r="AD80" s="157">
        <v>0</v>
      </c>
      <c r="AE80" s="157">
        <v>0</v>
      </c>
      <c r="AF80" s="157">
        <v>0</v>
      </c>
      <c r="AG80" s="157">
        <v>0</v>
      </c>
    </row>
    <row r="81" spans="1:33">
      <c r="B81" s="3" t="s">
        <v>16</v>
      </c>
      <c r="C81" s="210" t="s">
        <v>304</v>
      </c>
      <c r="D81" s="157">
        <v>0</v>
      </c>
      <c r="E81" s="157">
        <v>0</v>
      </c>
      <c r="F81" s="157">
        <v>0</v>
      </c>
      <c r="G81" s="157">
        <v>0</v>
      </c>
      <c r="H81" s="157">
        <v>0</v>
      </c>
      <c r="I81" s="157">
        <v>0</v>
      </c>
      <c r="J81" s="157">
        <v>0</v>
      </c>
      <c r="K81" s="157">
        <v>0</v>
      </c>
      <c r="L81" s="157">
        <v>0</v>
      </c>
      <c r="M81" s="157">
        <v>0</v>
      </c>
      <c r="N81" s="143"/>
      <c r="O81" s="157">
        <v>0</v>
      </c>
      <c r="P81" s="157">
        <v>0</v>
      </c>
      <c r="Q81" s="157">
        <v>0</v>
      </c>
      <c r="R81" s="157">
        <v>0</v>
      </c>
      <c r="S81" s="157">
        <v>0</v>
      </c>
      <c r="T81" s="157">
        <v>0</v>
      </c>
      <c r="U81" s="157">
        <v>0</v>
      </c>
      <c r="V81" s="157">
        <v>0</v>
      </c>
      <c r="W81" s="157">
        <v>0</v>
      </c>
      <c r="X81" s="145"/>
      <c r="Y81" s="157">
        <v>0</v>
      </c>
      <c r="Z81" s="157">
        <v>0</v>
      </c>
      <c r="AA81" s="157">
        <v>0</v>
      </c>
      <c r="AB81" s="157">
        <v>0</v>
      </c>
      <c r="AC81" s="157">
        <v>0</v>
      </c>
      <c r="AD81" s="157">
        <v>0</v>
      </c>
      <c r="AE81" s="157">
        <v>0</v>
      </c>
      <c r="AF81" s="157">
        <v>0</v>
      </c>
      <c r="AG81" s="157">
        <v>0</v>
      </c>
    </row>
    <row r="82" spans="1:33">
      <c r="B82" s="3" t="s">
        <v>17</v>
      </c>
      <c r="C82" s="210" t="s">
        <v>305</v>
      </c>
      <c r="D82" s="157">
        <v>9579.3543327743682</v>
      </c>
      <c r="E82" s="157">
        <v>11147.542369758474</v>
      </c>
      <c r="F82" s="157">
        <v>13748.373572346094</v>
      </c>
      <c r="G82" s="157">
        <v>12545</v>
      </c>
      <c r="H82" s="157">
        <v>14066.999999999998</v>
      </c>
      <c r="I82" s="157">
        <v>15221</v>
      </c>
      <c r="J82" s="157">
        <v>16369.999999999998</v>
      </c>
      <c r="K82" s="157">
        <v>16490</v>
      </c>
      <c r="L82" s="157">
        <v>19282</v>
      </c>
      <c r="M82" s="157">
        <v>28497.67</v>
      </c>
      <c r="N82" s="143"/>
      <c r="O82" s="157">
        <v>1568.1880369841067</v>
      </c>
      <c r="P82" s="157">
        <v>2600.8312025876194</v>
      </c>
      <c r="Q82" s="157">
        <v>-1203.3735723460936</v>
      </c>
      <c r="R82" s="157">
        <v>1521.9999999999984</v>
      </c>
      <c r="S82" s="157">
        <v>1154.000000000002</v>
      </c>
      <c r="T82" s="157">
        <v>1148.9999999999982</v>
      </c>
      <c r="U82" s="157">
        <v>120.00000000000171</v>
      </c>
      <c r="V82" s="157">
        <v>2791.9999999999986</v>
      </c>
      <c r="W82" s="157">
        <v>9215.67</v>
      </c>
      <c r="X82" s="145"/>
      <c r="Y82" s="157">
        <v>0</v>
      </c>
      <c r="Z82" s="157">
        <v>0</v>
      </c>
      <c r="AA82" s="157">
        <v>0</v>
      </c>
      <c r="AB82" s="157">
        <v>0</v>
      </c>
      <c r="AC82" s="157">
        <v>0</v>
      </c>
      <c r="AD82" s="157">
        <v>0</v>
      </c>
      <c r="AE82" s="157">
        <v>0</v>
      </c>
      <c r="AF82" s="157">
        <v>0</v>
      </c>
      <c r="AG82" s="157">
        <v>0</v>
      </c>
    </row>
    <row r="83" spans="1:33">
      <c r="B83" s="4" t="s">
        <v>18</v>
      </c>
      <c r="C83" s="203"/>
      <c r="D83" s="157">
        <v>11707.769</v>
      </c>
      <c r="E83" s="157">
        <v>13910.405600000002</v>
      </c>
      <c r="F83" s="157">
        <v>16152.000000000002</v>
      </c>
      <c r="G83" s="157">
        <v>10832</v>
      </c>
      <c r="H83" s="157">
        <v>13632</v>
      </c>
      <c r="I83" s="157">
        <v>18553</v>
      </c>
      <c r="J83" s="157">
        <v>23167</v>
      </c>
      <c r="K83" s="157">
        <v>28848</v>
      </c>
      <c r="L83" s="157">
        <v>35898</v>
      </c>
      <c r="M83" s="157">
        <v>43566.95</v>
      </c>
      <c r="N83" s="143"/>
      <c r="O83" s="157">
        <v>2202.6366000000012</v>
      </c>
      <c r="P83" s="157">
        <v>2241.5943999999995</v>
      </c>
      <c r="Q83" s="157">
        <v>-5320.0000000000018</v>
      </c>
      <c r="R83" s="157">
        <v>2800</v>
      </c>
      <c r="S83" s="157">
        <v>4921.0000000000009</v>
      </c>
      <c r="T83" s="157">
        <v>4613.9999999999982</v>
      </c>
      <c r="U83" s="157">
        <v>5681.0000000000027</v>
      </c>
      <c r="V83" s="157">
        <v>7050</v>
      </c>
      <c r="W83" s="157">
        <v>7668.9499999999953</v>
      </c>
      <c r="X83" s="145"/>
      <c r="Y83" s="157">
        <v>0</v>
      </c>
      <c r="Z83" s="157">
        <v>0</v>
      </c>
      <c r="AA83" s="157">
        <v>0</v>
      </c>
      <c r="AB83" s="157">
        <v>0</v>
      </c>
      <c r="AC83" s="157">
        <v>0</v>
      </c>
      <c r="AD83" s="157">
        <v>0</v>
      </c>
      <c r="AE83" s="157">
        <v>0</v>
      </c>
      <c r="AF83" s="157">
        <v>0</v>
      </c>
      <c r="AG83" s="157">
        <v>0</v>
      </c>
    </row>
    <row r="84" spans="1:33">
      <c r="B84" s="3" t="s">
        <v>19</v>
      </c>
      <c r="C84" s="210" t="s">
        <v>306</v>
      </c>
      <c r="D84" s="157">
        <v>0</v>
      </c>
      <c r="E84" s="157">
        <v>0</v>
      </c>
      <c r="F84" s="157">
        <v>0</v>
      </c>
      <c r="G84" s="157">
        <v>0</v>
      </c>
      <c r="H84" s="157">
        <v>0</v>
      </c>
      <c r="I84" s="157">
        <v>0</v>
      </c>
      <c r="J84" s="157">
        <v>0</v>
      </c>
      <c r="K84" s="157">
        <v>0</v>
      </c>
      <c r="L84" s="157">
        <v>0</v>
      </c>
      <c r="M84" s="157">
        <v>0</v>
      </c>
      <c r="N84" s="143"/>
      <c r="O84" s="157">
        <v>0</v>
      </c>
      <c r="P84" s="157">
        <v>0</v>
      </c>
      <c r="Q84" s="157">
        <v>0</v>
      </c>
      <c r="R84" s="157">
        <v>0</v>
      </c>
      <c r="S84" s="157">
        <v>0</v>
      </c>
      <c r="T84" s="157">
        <v>0</v>
      </c>
      <c r="U84" s="157">
        <v>0</v>
      </c>
      <c r="V84" s="157">
        <v>0</v>
      </c>
      <c r="W84" s="157">
        <v>0</v>
      </c>
      <c r="X84" s="145"/>
      <c r="Y84" s="157">
        <v>0</v>
      </c>
      <c r="Z84" s="157">
        <v>0</v>
      </c>
      <c r="AA84" s="157">
        <v>0</v>
      </c>
      <c r="AB84" s="157">
        <v>0</v>
      </c>
      <c r="AC84" s="157">
        <v>0</v>
      </c>
      <c r="AD84" s="157">
        <v>0</v>
      </c>
      <c r="AE84" s="157">
        <v>0</v>
      </c>
      <c r="AF84" s="157">
        <v>0</v>
      </c>
      <c r="AG84" s="157">
        <v>0</v>
      </c>
    </row>
    <row r="85" spans="1:33">
      <c r="B85" s="3" t="s">
        <v>20</v>
      </c>
      <c r="C85" s="210" t="s">
        <v>307</v>
      </c>
      <c r="D85" s="157">
        <v>0</v>
      </c>
      <c r="E85" s="157">
        <v>0</v>
      </c>
      <c r="F85" s="157">
        <v>0</v>
      </c>
      <c r="G85" s="157">
        <v>0</v>
      </c>
      <c r="H85" s="157">
        <v>0</v>
      </c>
      <c r="I85" s="157">
        <v>0</v>
      </c>
      <c r="J85" s="157">
        <v>0</v>
      </c>
      <c r="K85" s="157">
        <v>0</v>
      </c>
      <c r="L85" s="157">
        <v>0</v>
      </c>
      <c r="M85" s="157">
        <v>0</v>
      </c>
      <c r="N85" s="143"/>
      <c r="O85" s="157">
        <v>0</v>
      </c>
      <c r="P85" s="157">
        <v>0</v>
      </c>
      <c r="Q85" s="157">
        <v>0</v>
      </c>
      <c r="R85" s="157">
        <v>0</v>
      </c>
      <c r="S85" s="157">
        <v>0</v>
      </c>
      <c r="T85" s="157">
        <v>0</v>
      </c>
      <c r="U85" s="157">
        <v>0</v>
      </c>
      <c r="V85" s="157">
        <v>0</v>
      </c>
      <c r="W85" s="157">
        <v>0</v>
      </c>
      <c r="X85" s="145"/>
      <c r="Y85" s="157">
        <v>0</v>
      </c>
      <c r="Z85" s="157">
        <v>0</v>
      </c>
      <c r="AA85" s="157">
        <v>0</v>
      </c>
      <c r="AB85" s="157">
        <v>0</v>
      </c>
      <c r="AC85" s="157">
        <v>0</v>
      </c>
      <c r="AD85" s="157">
        <v>0</v>
      </c>
      <c r="AE85" s="157">
        <v>0</v>
      </c>
      <c r="AF85" s="157">
        <v>0</v>
      </c>
      <c r="AG85" s="157">
        <v>0</v>
      </c>
    </row>
    <row r="86" spans="1:33" s="45" customFormat="1">
      <c r="A86" s="38"/>
      <c r="B86" s="5" t="s">
        <v>21</v>
      </c>
      <c r="C86" s="209" t="s">
        <v>308</v>
      </c>
      <c r="D86" s="156">
        <v>23492.551647755241</v>
      </c>
      <c r="E86" s="156">
        <v>27338.399412901152</v>
      </c>
      <c r="F86" s="156">
        <v>33716.716701451347</v>
      </c>
      <c r="G86" s="156">
        <v>41364</v>
      </c>
      <c r="H86" s="156">
        <v>34427.000000000007</v>
      </c>
      <c r="I86" s="156">
        <v>26419</v>
      </c>
      <c r="J86" s="156">
        <v>34064</v>
      </c>
      <c r="K86" s="156">
        <v>69050</v>
      </c>
      <c r="L86" s="156">
        <v>78542</v>
      </c>
      <c r="M86" s="156">
        <v>112792.22</v>
      </c>
      <c r="N86" s="146"/>
      <c r="O86" s="156">
        <v>3845.8477651459107</v>
      </c>
      <c r="P86" s="156">
        <v>6378.3172885501981</v>
      </c>
      <c r="Q86" s="156">
        <v>7647.2832985486493</v>
      </c>
      <c r="R86" s="156">
        <v>-6936.9999999999945</v>
      </c>
      <c r="S86" s="156">
        <v>-8008.0000000000036</v>
      </c>
      <c r="T86" s="156">
        <v>7644.9999999999991</v>
      </c>
      <c r="U86" s="156">
        <v>34986</v>
      </c>
      <c r="V86" s="156">
        <v>9491.9999999999964</v>
      </c>
      <c r="W86" s="156">
        <v>34250.22</v>
      </c>
      <c r="X86" s="141"/>
      <c r="Y86" s="157">
        <v>0</v>
      </c>
      <c r="Z86" s="157">
        <v>0</v>
      </c>
      <c r="AA86" s="157">
        <v>0</v>
      </c>
      <c r="AB86" s="157">
        <v>0</v>
      </c>
      <c r="AC86" s="157">
        <v>0</v>
      </c>
      <c r="AD86" s="157">
        <v>0</v>
      </c>
      <c r="AE86" s="157">
        <v>0</v>
      </c>
      <c r="AF86" s="157">
        <v>0</v>
      </c>
      <c r="AG86" s="157">
        <v>0</v>
      </c>
    </row>
    <row r="87" spans="1:33" s="45" customFormat="1">
      <c r="A87" s="38"/>
      <c r="B87" s="9" t="s">
        <v>94</v>
      </c>
      <c r="C87" s="209" t="s">
        <v>309</v>
      </c>
      <c r="D87" s="156">
        <v>0</v>
      </c>
      <c r="E87" s="156">
        <v>0</v>
      </c>
      <c r="F87" s="156">
        <v>0</v>
      </c>
      <c r="G87" s="156">
        <v>0</v>
      </c>
      <c r="H87" s="156">
        <v>0</v>
      </c>
      <c r="I87" s="156">
        <v>0</v>
      </c>
      <c r="J87" s="156">
        <v>0</v>
      </c>
      <c r="K87" s="156">
        <v>0</v>
      </c>
      <c r="L87" s="156">
        <v>0</v>
      </c>
      <c r="M87" s="156">
        <v>0</v>
      </c>
      <c r="N87" s="146"/>
      <c r="O87" s="156">
        <v>0</v>
      </c>
      <c r="P87" s="156">
        <v>0</v>
      </c>
      <c r="Q87" s="156">
        <v>0</v>
      </c>
      <c r="R87" s="156">
        <v>0</v>
      </c>
      <c r="S87" s="156">
        <v>0</v>
      </c>
      <c r="T87" s="156">
        <v>0</v>
      </c>
      <c r="U87" s="156">
        <v>0</v>
      </c>
      <c r="V87" s="156">
        <v>0</v>
      </c>
      <c r="W87" s="156">
        <v>0</v>
      </c>
      <c r="X87" s="141"/>
      <c r="Y87" s="157">
        <v>0</v>
      </c>
      <c r="Z87" s="157">
        <v>0</v>
      </c>
      <c r="AA87" s="157">
        <v>0</v>
      </c>
      <c r="AB87" s="157">
        <v>0</v>
      </c>
      <c r="AC87" s="157">
        <v>0</v>
      </c>
      <c r="AD87" s="157">
        <v>0</v>
      </c>
      <c r="AE87" s="157">
        <v>0</v>
      </c>
      <c r="AF87" s="157">
        <v>0</v>
      </c>
      <c r="AG87" s="157">
        <v>0</v>
      </c>
    </row>
    <row r="88" spans="1:33">
      <c r="B88" s="208" t="s">
        <v>40</v>
      </c>
      <c r="C88" s="211"/>
      <c r="D88" s="157">
        <v>0</v>
      </c>
      <c r="E88" s="157">
        <v>0</v>
      </c>
      <c r="F88" s="157">
        <v>0</v>
      </c>
      <c r="G88" s="157">
        <v>0</v>
      </c>
      <c r="H88" s="157">
        <v>0</v>
      </c>
      <c r="I88" s="157">
        <v>0</v>
      </c>
      <c r="J88" s="157">
        <v>0</v>
      </c>
      <c r="K88" s="157">
        <v>0</v>
      </c>
      <c r="L88" s="157">
        <v>0</v>
      </c>
      <c r="M88" s="157">
        <v>0</v>
      </c>
      <c r="N88" s="143"/>
      <c r="O88" s="157">
        <v>0</v>
      </c>
      <c r="P88" s="157">
        <v>0</v>
      </c>
      <c r="Q88" s="157">
        <v>0</v>
      </c>
      <c r="R88" s="157">
        <v>0</v>
      </c>
      <c r="S88" s="157">
        <v>0</v>
      </c>
      <c r="T88" s="157">
        <v>0</v>
      </c>
      <c r="U88" s="157">
        <v>0</v>
      </c>
      <c r="V88" s="157">
        <v>0</v>
      </c>
      <c r="W88" s="157">
        <v>0</v>
      </c>
      <c r="X88" s="145"/>
      <c r="Y88" s="157">
        <v>0</v>
      </c>
      <c r="Z88" s="157">
        <v>0</v>
      </c>
      <c r="AA88" s="157">
        <v>0</v>
      </c>
      <c r="AB88" s="157">
        <v>0</v>
      </c>
      <c r="AC88" s="157">
        <v>0</v>
      </c>
      <c r="AD88" s="157">
        <v>0</v>
      </c>
      <c r="AE88" s="157">
        <v>0</v>
      </c>
      <c r="AF88" s="157">
        <v>0</v>
      </c>
      <c r="AG88" s="157">
        <v>0</v>
      </c>
    </row>
    <row r="89" spans="1:33">
      <c r="B89" s="6" t="s">
        <v>41</v>
      </c>
      <c r="C89" s="211"/>
      <c r="D89" s="157">
        <v>0</v>
      </c>
      <c r="E89" s="157">
        <v>0</v>
      </c>
      <c r="F89" s="157">
        <v>0</v>
      </c>
      <c r="G89" s="157">
        <v>0</v>
      </c>
      <c r="H89" s="157">
        <v>0</v>
      </c>
      <c r="I89" s="157">
        <v>0</v>
      </c>
      <c r="J89" s="157">
        <v>0</v>
      </c>
      <c r="K89" s="157">
        <v>0</v>
      </c>
      <c r="L89" s="157">
        <v>0</v>
      </c>
      <c r="M89" s="157">
        <v>0</v>
      </c>
      <c r="N89" s="143"/>
      <c r="O89" s="157">
        <v>0</v>
      </c>
      <c r="P89" s="157">
        <v>0</v>
      </c>
      <c r="Q89" s="157">
        <v>0</v>
      </c>
      <c r="R89" s="157">
        <v>0</v>
      </c>
      <c r="S89" s="157">
        <v>0</v>
      </c>
      <c r="T89" s="157">
        <v>0</v>
      </c>
      <c r="U89" s="157">
        <v>0</v>
      </c>
      <c r="V89" s="157">
        <v>0</v>
      </c>
      <c r="W89" s="157">
        <v>0</v>
      </c>
      <c r="X89" s="145"/>
      <c r="Y89" s="157">
        <v>0</v>
      </c>
      <c r="Z89" s="157">
        <v>0</v>
      </c>
      <c r="AA89" s="157">
        <v>0</v>
      </c>
      <c r="AB89" s="157">
        <v>0</v>
      </c>
      <c r="AC89" s="157">
        <v>0</v>
      </c>
      <c r="AD89" s="157">
        <v>0</v>
      </c>
      <c r="AE89" s="157">
        <v>0</v>
      </c>
      <c r="AF89" s="157">
        <v>0</v>
      </c>
      <c r="AG89" s="157">
        <v>0</v>
      </c>
    </row>
    <row r="90" spans="1:33">
      <c r="B90" s="6" t="s">
        <v>42</v>
      </c>
      <c r="C90" s="211"/>
      <c r="D90" s="157">
        <v>0</v>
      </c>
      <c r="E90" s="157">
        <v>0</v>
      </c>
      <c r="F90" s="157">
        <v>0</v>
      </c>
      <c r="G90" s="157">
        <v>0</v>
      </c>
      <c r="H90" s="157">
        <v>0</v>
      </c>
      <c r="I90" s="157">
        <v>0</v>
      </c>
      <c r="J90" s="157">
        <v>0</v>
      </c>
      <c r="K90" s="157">
        <v>0</v>
      </c>
      <c r="L90" s="157">
        <v>0</v>
      </c>
      <c r="M90" s="157">
        <v>0</v>
      </c>
      <c r="N90" s="143"/>
      <c r="O90" s="157">
        <v>0</v>
      </c>
      <c r="P90" s="157">
        <v>0</v>
      </c>
      <c r="Q90" s="157">
        <v>0</v>
      </c>
      <c r="R90" s="157">
        <v>0</v>
      </c>
      <c r="S90" s="157">
        <v>0</v>
      </c>
      <c r="T90" s="157">
        <v>0</v>
      </c>
      <c r="U90" s="157">
        <v>0</v>
      </c>
      <c r="V90" s="157">
        <v>0</v>
      </c>
      <c r="W90" s="157">
        <v>0</v>
      </c>
      <c r="X90" s="145"/>
      <c r="Y90" s="157">
        <v>0</v>
      </c>
      <c r="Z90" s="157">
        <v>0</v>
      </c>
      <c r="AA90" s="157">
        <v>0</v>
      </c>
      <c r="AB90" s="157">
        <v>0</v>
      </c>
      <c r="AC90" s="157">
        <v>0</v>
      </c>
      <c r="AD90" s="157">
        <v>0</v>
      </c>
      <c r="AE90" s="157">
        <v>0</v>
      </c>
      <c r="AF90" s="157">
        <v>0</v>
      </c>
      <c r="AG90" s="157">
        <v>0</v>
      </c>
    </row>
    <row r="91" spans="1:33">
      <c r="B91" s="6" t="s">
        <v>43</v>
      </c>
      <c r="C91" s="211"/>
      <c r="D91" s="157">
        <v>0</v>
      </c>
      <c r="E91" s="157">
        <v>0</v>
      </c>
      <c r="F91" s="157">
        <v>0</v>
      </c>
      <c r="G91" s="157">
        <v>0</v>
      </c>
      <c r="H91" s="157">
        <v>0</v>
      </c>
      <c r="I91" s="157">
        <v>0</v>
      </c>
      <c r="J91" s="157">
        <v>0</v>
      </c>
      <c r="K91" s="157">
        <v>0</v>
      </c>
      <c r="L91" s="157">
        <v>0</v>
      </c>
      <c r="M91" s="157">
        <v>0</v>
      </c>
      <c r="N91" s="143"/>
      <c r="O91" s="157">
        <v>0</v>
      </c>
      <c r="P91" s="157">
        <v>0</v>
      </c>
      <c r="Q91" s="157">
        <v>0</v>
      </c>
      <c r="R91" s="157">
        <v>0</v>
      </c>
      <c r="S91" s="157">
        <v>0</v>
      </c>
      <c r="T91" s="157">
        <v>0</v>
      </c>
      <c r="U91" s="157">
        <v>0</v>
      </c>
      <c r="V91" s="157">
        <v>0</v>
      </c>
      <c r="W91" s="157">
        <v>0</v>
      </c>
      <c r="X91" s="145"/>
      <c r="Y91" s="157">
        <v>0</v>
      </c>
      <c r="Z91" s="157">
        <v>0</v>
      </c>
      <c r="AA91" s="157">
        <v>0</v>
      </c>
      <c r="AB91" s="157">
        <v>0</v>
      </c>
      <c r="AC91" s="157">
        <v>0</v>
      </c>
      <c r="AD91" s="157">
        <v>0</v>
      </c>
      <c r="AE91" s="157">
        <v>0</v>
      </c>
      <c r="AF91" s="157">
        <v>0</v>
      </c>
      <c r="AG91" s="157">
        <v>0</v>
      </c>
    </row>
    <row r="92" spans="1:33">
      <c r="B92" s="6" t="s">
        <v>44</v>
      </c>
      <c r="C92" s="211"/>
      <c r="D92" s="157">
        <v>0</v>
      </c>
      <c r="E92" s="157">
        <v>0</v>
      </c>
      <c r="F92" s="157">
        <v>0</v>
      </c>
      <c r="G92" s="157">
        <v>0</v>
      </c>
      <c r="H92" s="157">
        <v>0</v>
      </c>
      <c r="I92" s="157">
        <v>0</v>
      </c>
      <c r="J92" s="157">
        <v>0</v>
      </c>
      <c r="K92" s="157">
        <v>0</v>
      </c>
      <c r="L92" s="157">
        <v>0</v>
      </c>
      <c r="M92" s="157">
        <v>0</v>
      </c>
      <c r="N92" s="143"/>
      <c r="O92" s="157">
        <v>0</v>
      </c>
      <c r="P92" s="157">
        <v>0</v>
      </c>
      <c r="Q92" s="157">
        <v>0</v>
      </c>
      <c r="R92" s="157">
        <v>0</v>
      </c>
      <c r="S92" s="157">
        <v>0</v>
      </c>
      <c r="T92" s="157">
        <v>0</v>
      </c>
      <c r="U92" s="157">
        <v>0</v>
      </c>
      <c r="V92" s="157">
        <v>0</v>
      </c>
      <c r="W92" s="157">
        <v>0</v>
      </c>
      <c r="X92" s="145"/>
      <c r="Y92" s="157">
        <v>0</v>
      </c>
      <c r="Z92" s="157">
        <v>0</v>
      </c>
      <c r="AA92" s="157">
        <v>0</v>
      </c>
      <c r="AB92" s="157">
        <v>0</v>
      </c>
      <c r="AC92" s="157">
        <v>0</v>
      </c>
      <c r="AD92" s="157">
        <v>0</v>
      </c>
      <c r="AE92" s="157">
        <v>0</v>
      </c>
      <c r="AF92" s="157">
        <v>0</v>
      </c>
      <c r="AG92" s="157">
        <v>0</v>
      </c>
    </row>
    <row r="93" spans="1:33">
      <c r="B93" s="7" t="s">
        <v>45</v>
      </c>
      <c r="C93" s="211"/>
      <c r="D93" s="157">
        <v>0</v>
      </c>
      <c r="E93" s="157">
        <v>0</v>
      </c>
      <c r="F93" s="157">
        <v>0</v>
      </c>
      <c r="G93" s="157">
        <v>0</v>
      </c>
      <c r="H93" s="157">
        <v>0</v>
      </c>
      <c r="I93" s="157">
        <v>0</v>
      </c>
      <c r="J93" s="157">
        <v>0</v>
      </c>
      <c r="K93" s="157">
        <v>0</v>
      </c>
      <c r="L93" s="157">
        <v>0</v>
      </c>
      <c r="M93" s="157">
        <v>0</v>
      </c>
      <c r="N93" s="143"/>
      <c r="O93" s="157">
        <v>0</v>
      </c>
      <c r="P93" s="157">
        <v>0</v>
      </c>
      <c r="Q93" s="157">
        <v>0</v>
      </c>
      <c r="R93" s="157">
        <v>0</v>
      </c>
      <c r="S93" s="157">
        <v>0</v>
      </c>
      <c r="T93" s="157">
        <v>0</v>
      </c>
      <c r="U93" s="157">
        <v>0</v>
      </c>
      <c r="V93" s="157">
        <v>0</v>
      </c>
      <c r="W93" s="157">
        <v>0</v>
      </c>
      <c r="X93" s="145"/>
      <c r="Y93" s="157">
        <v>0</v>
      </c>
      <c r="Z93" s="157">
        <v>0</v>
      </c>
      <c r="AA93" s="157">
        <v>0</v>
      </c>
      <c r="AB93" s="157">
        <v>0</v>
      </c>
      <c r="AC93" s="157">
        <v>0</v>
      </c>
      <c r="AD93" s="157">
        <v>0</v>
      </c>
      <c r="AE93" s="157">
        <v>0</v>
      </c>
      <c r="AF93" s="157">
        <v>0</v>
      </c>
      <c r="AG93" s="157">
        <v>0</v>
      </c>
    </row>
    <row r="94" spans="1:33">
      <c r="B94" s="7" t="s">
        <v>46</v>
      </c>
      <c r="C94" s="211"/>
      <c r="D94" s="157">
        <v>0</v>
      </c>
      <c r="E94" s="157">
        <v>0</v>
      </c>
      <c r="F94" s="157">
        <v>0</v>
      </c>
      <c r="G94" s="157">
        <v>0</v>
      </c>
      <c r="H94" s="157">
        <v>0</v>
      </c>
      <c r="I94" s="157">
        <v>0</v>
      </c>
      <c r="J94" s="157">
        <v>0</v>
      </c>
      <c r="K94" s="157">
        <v>0</v>
      </c>
      <c r="L94" s="157">
        <v>0</v>
      </c>
      <c r="M94" s="157">
        <v>0</v>
      </c>
      <c r="N94" s="143"/>
      <c r="O94" s="157">
        <v>0</v>
      </c>
      <c r="P94" s="157">
        <v>0</v>
      </c>
      <c r="Q94" s="157">
        <v>0</v>
      </c>
      <c r="R94" s="157">
        <v>0</v>
      </c>
      <c r="S94" s="157">
        <v>0</v>
      </c>
      <c r="T94" s="157">
        <v>0</v>
      </c>
      <c r="U94" s="157">
        <v>0</v>
      </c>
      <c r="V94" s="157">
        <v>0</v>
      </c>
      <c r="W94" s="157">
        <v>0</v>
      </c>
      <c r="X94" s="145"/>
      <c r="Y94" s="157">
        <v>0</v>
      </c>
      <c r="Z94" s="157">
        <v>0</v>
      </c>
      <c r="AA94" s="157">
        <v>0</v>
      </c>
      <c r="AB94" s="157">
        <v>0</v>
      </c>
      <c r="AC94" s="157">
        <v>0</v>
      </c>
      <c r="AD94" s="157">
        <v>0</v>
      </c>
      <c r="AE94" s="157">
        <v>0</v>
      </c>
      <c r="AF94" s="157">
        <v>0</v>
      </c>
      <c r="AG94" s="157">
        <v>0</v>
      </c>
    </row>
    <row r="95" spans="1:33">
      <c r="B95" s="6" t="s">
        <v>317</v>
      </c>
      <c r="C95" s="211"/>
      <c r="D95" s="157">
        <v>0</v>
      </c>
      <c r="E95" s="157">
        <v>0</v>
      </c>
      <c r="F95" s="157">
        <v>0</v>
      </c>
      <c r="G95" s="157">
        <v>0</v>
      </c>
      <c r="H95" s="157">
        <v>0</v>
      </c>
      <c r="I95" s="157">
        <v>0</v>
      </c>
      <c r="J95" s="157">
        <v>0</v>
      </c>
      <c r="K95" s="157">
        <v>0</v>
      </c>
      <c r="L95" s="157">
        <v>0</v>
      </c>
      <c r="M95" s="157">
        <v>0</v>
      </c>
      <c r="N95" s="143"/>
      <c r="O95" s="157">
        <v>0</v>
      </c>
      <c r="P95" s="157">
        <v>0</v>
      </c>
      <c r="Q95" s="157">
        <v>0</v>
      </c>
      <c r="R95" s="157">
        <v>0</v>
      </c>
      <c r="S95" s="157">
        <v>0</v>
      </c>
      <c r="T95" s="157">
        <v>0</v>
      </c>
      <c r="U95" s="157">
        <v>0</v>
      </c>
      <c r="V95" s="157">
        <v>0</v>
      </c>
      <c r="W95" s="157">
        <v>0</v>
      </c>
      <c r="X95" s="145"/>
      <c r="Y95" s="157">
        <v>0</v>
      </c>
      <c r="Z95" s="157">
        <v>0</v>
      </c>
      <c r="AA95" s="157">
        <v>0</v>
      </c>
      <c r="AB95" s="157">
        <v>0</v>
      </c>
      <c r="AC95" s="157">
        <v>0</v>
      </c>
      <c r="AD95" s="157">
        <v>0</v>
      </c>
      <c r="AE95" s="157">
        <v>0</v>
      </c>
      <c r="AF95" s="157">
        <v>0</v>
      </c>
      <c r="AG95" s="157">
        <v>0</v>
      </c>
    </row>
    <row r="96" spans="1:33">
      <c r="B96" s="6" t="s">
        <v>108</v>
      </c>
      <c r="C96" s="211"/>
      <c r="D96" s="157">
        <v>0</v>
      </c>
      <c r="E96" s="157">
        <v>0</v>
      </c>
      <c r="F96" s="157">
        <v>0</v>
      </c>
      <c r="G96" s="157">
        <v>0</v>
      </c>
      <c r="H96" s="157">
        <v>0</v>
      </c>
      <c r="I96" s="157">
        <v>0</v>
      </c>
      <c r="J96" s="157">
        <v>0</v>
      </c>
      <c r="K96" s="157">
        <v>0</v>
      </c>
      <c r="L96" s="157">
        <v>0</v>
      </c>
      <c r="M96" s="157">
        <v>0</v>
      </c>
      <c r="N96" s="143"/>
      <c r="O96" s="157">
        <v>0</v>
      </c>
      <c r="P96" s="157">
        <v>0</v>
      </c>
      <c r="Q96" s="157">
        <v>0</v>
      </c>
      <c r="R96" s="157">
        <v>0</v>
      </c>
      <c r="S96" s="157">
        <v>0</v>
      </c>
      <c r="T96" s="157">
        <v>0</v>
      </c>
      <c r="U96" s="157">
        <v>0</v>
      </c>
      <c r="V96" s="157">
        <v>0</v>
      </c>
      <c r="W96" s="157">
        <v>0</v>
      </c>
      <c r="X96" s="145"/>
      <c r="Y96" s="157">
        <v>0</v>
      </c>
      <c r="Z96" s="157">
        <v>0</v>
      </c>
      <c r="AA96" s="157">
        <v>0</v>
      </c>
      <c r="AB96" s="157">
        <v>0</v>
      </c>
      <c r="AC96" s="157">
        <v>0</v>
      </c>
      <c r="AD96" s="157">
        <v>0</v>
      </c>
      <c r="AE96" s="157">
        <v>0</v>
      </c>
      <c r="AF96" s="157">
        <v>0</v>
      </c>
      <c r="AG96" s="157">
        <v>0</v>
      </c>
    </row>
    <row r="97" spans="1:33">
      <c r="B97" s="6" t="s">
        <v>48</v>
      </c>
      <c r="C97" s="211"/>
      <c r="D97" s="157">
        <v>0</v>
      </c>
      <c r="E97" s="157">
        <v>0</v>
      </c>
      <c r="F97" s="157">
        <v>0</v>
      </c>
      <c r="G97" s="157">
        <v>0</v>
      </c>
      <c r="H97" s="157">
        <v>0</v>
      </c>
      <c r="I97" s="157">
        <v>0</v>
      </c>
      <c r="J97" s="157">
        <v>0</v>
      </c>
      <c r="K97" s="157">
        <v>0</v>
      </c>
      <c r="L97" s="157">
        <v>0</v>
      </c>
      <c r="M97" s="157">
        <v>0</v>
      </c>
      <c r="N97" s="143"/>
      <c r="O97" s="157">
        <v>0</v>
      </c>
      <c r="P97" s="157">
        <v>0</v>
      </c>
      <c r="Q97" s="157">
        <v>0</v>
      </c>
      <c r="R97" s="157">
        <v>0</v>
      </c>
      <c r="S97" s="157">
        <v>0</v>
      </c>
      <c r="T97" s="157">
        <v>0</v>
      </c>
      <c r="U97" s="157">
        <v>0</v>
      </c>
      <c r="V97" s="157">
        <v>0</v>
      </c>
      <c r="W97" s="157">
        <v>0</v>
      </c>
      <c r="X97" s="145"/>
      <c r="Y97" s="157">
        <v>0</v>
      </c>
      <c r="Z97" s="157">
        <v>0</v>
      </c>
      <c r="AA97" s="157">
        <v>0</v>
      </c>
      <c r="AB97" s="157">
        <v>0</v>
      </c>
      <c r="AC97" s="157">
        <v>0</v>
      </c>
      <c r="AD97" s="157">
        <v>0</v>
      </c>
      <c r="AE97" s="157">
        <v>0</v>
      </c>
      <c r="AF97" s="157">
        <v>0</v>
      </c>
      <c r="AG97" s="157">
        <v>0</v>
      </c>
    </row>
    <row r="98" spans="1:33">
      <c r="B98" s="6" t="s">
        <v>325</v>
      </c>
      <c r="C98" s="211"/>
      <c r="D98" s="157">
        <v>0</v>
      </c>
      <c r="E98" s="157">
        <v>0</v>
      </c>
      <c r="F98" s="157">
        <v>0</v>
      </c>
      <c r="G98" s="157">
        <v>0</v>
      </c>
      <c r="H98" s="157">
        <v>0</v>
      </c>
      <c r="I98" s="157">
        <v>0</v>
      </c>
      <c r="J98" s="157">
        <v>0</v>
      </c>
      <c r="K98" s="157">
        <v>0</v>
      </c>
      <c r="L98" s="157">
        <v>0</v>
      </c>
      <c r="M98" s="157">
        <v>0</v>
      </c>
      <c r="N98" s="143"/>
      <c r="O98" s="157">
        <v>0</v>
      </c>
      <c r="P98" s="157">
        <v>0</v>
      </c>
      <c r="Q98" s="157">
        <v>0</v>
      </c>
      <c r="R98" s="157">
        <v>0</v>
      </c>
      <c r="S98" s="157">
        <v>0</v>
      </c>
      <c r="T98" s="157">
        <v>0</v>
      </c>
      <c r="U98" s="157">
        <v>0</v>
      </c>
      <c r="V98" s="157">
        <v>0</v>
      </c>
      <c r="W98" s="157">
        <v>0</v>
      </c>
      <c r="X98" s="145"/>
      <c r="Y98" s="157">
        <v>0</v>
      </c>
      <c r="Z98" s="157">
        <v>0</v>
      </c>
      <c r="AA98" s="157">
        <v>0</v>
      </c>
      <c r="AB98" s="157">
        <v>0</v>
      </c>
      <c r="AC98" s="157">
        <v>0</v>
      </c>
      <c r="AD98" s="157">
        <v>0</v>
      </c>
      <c r="AE98" s="157">
        <v>0</v>
      </c>
      <c r="AF98" s="157">
        <v>0</v>
      </c>
      <c r="AG98" s="157">
        <v>0</v>
      </c>
    </row>
    <row r="99" spans="1:33">
      <c r="B99" s="8" t="s">
        <v>101</v>
      </c>
      <c r="C99" s="211"/>
      <c r="D99" s="157">
        <v>0</v>
      </c>
      <c r="E99" s="157">
        <v>0</v>
      </c>
      <c r="F99" s="157">
        <v>0</v>
      </c>
      <c r="G99" s="157">
        <v>0</v>
      </c>
      <c r="H99" s="157">
        <v>0</v>
      </c>
      <c r="I99" s="157">
        <v>0</v>
      </c>
      <c r="J99" s="157">
        <v>0</v>
      </c>
      <c r="K99" s="157">
        <v>0</v>
      </c>
      <c r="L99" s="157">
        <v>0</v>
      </c>
      <c r="M99" s="157">
        <v>0</v>
      </c>
      <c r="N99" s="143"/>
      <c r="O99" s="157">
        <v>0</v>
      </c>
      <c r="P99" s="157">
        <v>0</v>
      </c>
      <c r="Q99" s="157">
        <v>0</v>
      </c>
      <c r="R99" s="157">
        <v>0</v>
      </c>
      <c r="S99" s="157">
        <v>0</v>
      </c>
      <c r="T99" s="157">
        <v>0</v>
      </c>
      <c r="U99" s="157">
        <v>0</v>
      </c>
      <c r="V99" s="157">
        <v>0</v>
      </c>
      <c r="W99" s="157">
        <v>0</v>
      </c>
      <c r="X99" s="145"/>
      <c r="Y99" s="157">
        <v>0</v>
      </c>
      <c r="Z99" s="157">
        <v>0</v>
      </c>
      <c r="AA99" s="157">
        <v>0</v>
      </c>
      <c r="AB99" s="157">
        <v>0</v>
      </c>
      <c r="AC99" s="157">
        <v>0</v>
      </c>
      <c r="AD99" s="157">
        <v>0</v>
      </c>
      <c r="AE99" s="157">
        <v>0</v>
      </c>
      <c r="AF99" s="157">
        <v>0</v>
      </c>
      <c r="AG99" s="157">
        <v>0</v>
      </c>
    </row>
    <row r="100" spans="1:33" s="45" customFormat="1">
      <c r="A100" s="38"/>
      <c r="B100" s="9" t="s">
        <v>95</v>
      </c>
      <c r="C100" s="209" t="s">
        <v>310</v>
      </c>
      <c r="D100" s="156">
        <v>23492.551647755241</v>
      </c>
      <c r="E100" s="156">
        <v>27338.399412901152</v>
      </c>
      <c r="F100" s="156">
        <v>33716.716701451347</v>
      </c>
      <c r="G100" s="156">
        <v>41364</v>
      </c>
      <c r="H100" s="156">
        <v>34427.000000000007</v>
      </c>
      <c r="I100" s="156">
        <v>26419</v>
      </c>
      <c r="J100" s="156">
        <v>34064</v>
      </c>
      <c r="K100" s="156">
        <v>69050</v>
      </c>
      <c r="L100" s="156">
        <v>78542</v>
      </c>
      <c r="M100" s="156">
        <v>112792.22</v>
      </c>
      <c r="N100" s="146"/>
      <c r="O100" s="156">
        <v>3845.8477651459107</v>
      </c>
      <c r="P100" s="156">
        <v>6378.3172885501981</v>
      </c>
      <c r="Q100" s="156">
        <v>7647.2832985486493</v>
      </c>
      <c r="R100" s="156">
        <v>-6936.9999999999945</v>
      </c>
      <c r="S100" s="156">
        <v>-8008.0000000000036</v>
      </c>
      <c r="T100" s="156">
        <v>7644.9999999999991</v>
      </c>
      <c r="U100" s="156">
        <v>34986</v>
      </c>
      <c r="V100" s="156">
        <v>9491.9999999999964</v>
      </c>
      <c r="W100" s="156">
        <v>34250.22</v>
      </c>
      <c r="X100" s="141"/>
      <c r="Y100" s="157">
        <v>0</v>
      </c>
      <c r="Z100" s="157">
        <v>0</v>
      </c>
      <c r="AA100" s="157">
        <v>0</v>
      </c>
      <c r="AB100" s="157">
        <v>0</v>
      </c>
      <c r="AC100" s="157">
        <v>0</v>
      </c>
      <c r="AD100" s="157">
        <v>0</v>
      </c>
      <c r="AE100" s="157">
        <v>0</v>
      </c>
      <c r="AF100" s="157">
        <v>0</v>
      </c>
      <c r="AG100" s="157">
        <v>0</v>
      </c>
    </row>
    <row r="101" spans="1:33">
      <c r="B101" s="208" t="s">
        <v>40</v>
      </c>
      <c r="C101" s="211"/>
      <c r="D101" s="157">
        <v>23492.551647755241</v>
      </c>
      <c r="E101" s="157">
        <v>27338.399412901152</v>
      </c>
      <c r="F101" s="157">
        <v>33716.716701451347</v>
      </c>
      <c r="G101" s="157">
        <v>41364</v>
      </c>
      <c r="H101" s="157">
        <v>34427.000000000007</v>
      </c>
      <c r="I101" s="157">
        <v>26419</v>
      </c>
      <c r="J101" s="157">
        <v>34064</v>
      </c>
      <c r="K101" s="157">
        <v>69050</v>
      </c>
      <c r="L101" s="157">
        <v>78542</v>
      </c>
      <c r="M101" s="157">
        <v>112792.22</v>
      </c>
      <c r="N101" s="143"/>
      <c r="O101" s="157">
        <v>3845.8477651459107</v>
      </c>
      <c r="P101" s="157">
        <v>6378.3172885501981</v>
      </c>
      <c r="Q101" s="157">
        <v>7647.2832985486493</v>
      </c>
      <c r="R101" s="157">
        <v>-6936.9999999999945</v>
      </c>
      <c r="S101" s="157">
        <v>-8008.0000000000036</v>
      </c>
      <c r="T101" s="157">
        <v>7644.9999999999991</v>
      </c>
      <c r="U101" s="157">
        <v>34986</v>
      </c>
      <c r="V101" s="157">
        <v>9491.9999999999964</v>
      </c>
      <c r="W101" s="157">
        <v>34250.22</v>
      </c>
      <c r="X101" s="145"/>
      <c r="Y101" s="157">
        <v>0</v>
      </c>
      <c r="Z101" s="157">
        <v>0</v>
      </c>
      <c r="AA101" s="157">
        <v>0</v>
      </c>
      <c r="AB101" s="157">
        <v>0</v>
      </c>
      <c r="AC101" s="157">
        <v>0</v>
      </c>
      <c r="AD101" s="157">
        <v>0</v>
      </c>
      <c r="AE101" s="157">
        <v>0</v>
      </c>
      <c r="AF101" s="157">
        <v>0</v>
      </c>
      <c r="AG101" s="157">
        <v>0</v>
      </c>
    </row>
    <row r="102" spans="1:33">
      <c r="B102" s="6" t="s">
        <v>41</v>
      </c>
      <c r="C102" s="211"/>
      <c r="D102" s="157">
        <v>0</v>
      </c>
      <c r="E102" s="157">
        <v>0</v>
      </c>
      <c r="F102" s="157">
        <v>0</v>
      </c>
      <c r="G102" s="157">
        <v>0</v>
      </c>
      <c r="H102" s="157">
        <v>0</v>
      </c>
      <c r="I102" s="157">
        <v>0</v>
      </c>
      <c r="J102" s="157">
        <v>0</v>
      </c>
      <c r="K102" s="157">
        <v>0</v>
      </c>
      <c r="L102" s="157">
        <v>0</v>
      </c>
      <c r="M102" s="157">
        <v>0</v>
      </c>
      <c r="N102" s="143"/>
      <c r="O102" s="157">
        <v>0</v>
      </c>
      <c r="P102" s="157">
        <v>0</v>
      </c>
      <c r="Q102" s="157">
        <v>0</v>
      </c>
      <c r="R102" s="157">
        <v>0</v>
      </c>
      <c r="S102" s="157">
        <v>0</v>
      </c>
      <c r="T102" s="157">
        <v>0</v>
      </c>
      <c r="U102" s="157">
        <v>0</v>
      </c>
      <c r="V102" s="157">
        <v>0</v>
      </c>
      <c r="W102" s="157">
        <v>0</v>
      </c>
      <c r="X102" s="145"/>
      <c r="Y102" s="157">
        <v>0</v>
      </c>
      <c r="Z102" s="157">
        <v>0</v>
      </c>
      <c r="AA102" s="157">
        <v>0</v>
      </c>
      <c r="AB102" s="157">
        <v>0</v>
      </c>
      <c r="AC102" s="157">
        <v>0</v>
      </c>
      <c r="AD102" s="157">
        <v>0</v>
      </c>
      <c r="AE102" s="157">
        <v>0</v>
      </c>
      <c r="AF102" s="157">
        <v>0</v>
      </c>
      <c r="AG102" s="157">
        <v>0</v>
      </c>
    </row>
    <row r="103" spans="1:33">
      <c r="B103" s="6" t="s">
        <v>42</v>
      </c>
      <c r="C103" s="211"/>
      <c r="D103" s="157">
        <v>10.049196268126021</v>
      </c>
      <c r="E103" s="157">
        <v>11.694299771090028</v>
      </c>
      <c r="F103" s="157">
        <v>14.422694849414652</v>
      </c>
      <c r="G103" s="157">
        <v>18</v>
      </c>
      <c r="H103" s="157">
        <v>17</v>
      </c>
      <c r="I103" s="157">
        <v>9</v>
      </c>
      <c r="J103" s="157">
        <v>15</v>
      </c>
      <c r="K103" s="157">
        <v>5</v>
      </c>
      <c r="L103" s="157">
        <v>4</v>
      </c>
      <c r="M103" s="157">
        <v>4.3600000000000003</v>
      </c>
      <c r="N103" s="143"/>
      <c r="O103" s="157">
        <v>1.6451035029640084</v>
      </c>
      <c r="P103" s="157">
        <v>2.7283950783246231</v>
      </c>
      <c r="Q103" s="157">
        <v>3.5773051505853468</v>
      </c>
      <c r="R103" s="157">
        <v>-0.99999999999999811</v>
      </c>
      <c r="S103" s="157">
        <v>-8.0000000000000018</v>
      </c>
      <c r="T103" s="157">
        <v>6</v>
      </c>
      <c r="U103" s="157">
        <v>-10</v>
      </c>
      <c r="V103" s="157">
        <v>-1.0000000000000002</v>
      </c>
      <c r="W103" s="157">
        <v>0.35999999999999988</v>
      </c>
      <c r="X103" s="145"/>
      <c r="Y103" s="157">
        <v>0</v>
      </c>
      <c r="Z103" s="157">
        <v>0</v>
      </c>
      <c r="AA103" s="157">
        <v>0</v>
      </c>
      <c r="AB103" s="157">
        <v>0</v>
      </c>
      <c r="AC103" s="157">
        <v>0</v>
      </c>
      <c r="AD103" s="157">
        <v>0</v>
      </c>
      <c r="AE103" s="157">
        <v>0</v>
      </c>
      <c r="AF103" s="157">
        <v>0</v>
      </c>
      <c r="AG103" s="157">
        <v>0</v>
      </c>
    </row>
    <row r="104" spans="1:33">
      <c r="B104" s="6" t="s">
        <v>43</v>
      </c>
      <c r="C104" s="211"/>
      <c r="D104" s="157">
        <v>0</v>
      </c>
      <c r="E104" s="157">
        <v>0</v>
      </c>
      <c r="F104" s="157">
        <v>0</v>
      </c>
      <c r="G104" s="157">
        <v>0</v>
      </c>
      <c r="H104" s="157">
        <v>0</v>
      </c>
      <c r="I104" s="157">
        <v>0</v>
      </c>
      <c r="J104" s="157">
        <v>0</v>
      </c>
      <c r="K104" s="157">
        <v>0</v>
      </c>
      <c r="L104" s="157">
        <v>0</v>
      </c>
      <c r="M104" s="157">
        <v>0</v>
      </c>
      <c r="N104" s="143"/>
      <c r="O104" s="157">
        <v>0</v>
      </c>
      <c r="P104" s="157">
        <v>0</v>
      </c>
      <c r="Q104" s="157">
        <v>0</v>
      </c>
      <c r="R104" s="157">
        <v>0</v>
      </c>
      <c r="S104" s="157">
        <v>0</v>
      </c>
      <c r="T104" s="157">
        <v>0</v>
      </c>
      <c r="U104" s="157">
        <v>0</v>
      </c>
      <c r="V104" s="157">
        <v>0</v>
      </c>
      <c r="W104" s="157">
        <v>0</v>
      </c>
      <c r="X104" s="145"/>
      <c r="Y104" s="157">
        <v>0</v>
      </c>
      <c r="Z104" s="157">
        <v>0</v>
      </c>
      <c r="AA104" s="157">
        <v>0</v>
      </c>
      <c r="AB104" s="157">
        <v>0</v>
      </c>
      <c r="AC104" s="157">
        <v>0</v>
      </c>
      <c r="AD104" s="157">
        <v>0</v>
      </c>
      <c r="AE104" s="157">
        <v>0</v>
      </c>
      <c r="AF104" s="157">
        <v>0</v>
      </c>
      <c r="AG104" s="157">
        <v>0</v>
      </c>
    </row>
    <row r="105" spans="1:33">
      <c r="B105" s="6" t="s">
        <v>44</v>
      </c>
      <c r="C105" s="211"/>
      <c r="D105" s="157">
        <v>0</v>
      </c>
      <c r="E105" s="157">
        <v>0</v>
      </c>
      <c r="F105" s="157">
        <v>0</v>
      </c>
      <c r="G105" s="157">
        <v>0</v>
      </c>
      <c r="H105" s="157">
        <v>0</v>
      </c>
      <c r="I105" s="157">
        <v>0</v>
      </c>
      <c r="J105" s="157">
        <v>0</v>
      </c>
      <c r="K105" s="157">
        <v>0</v>
      </c>
      <c r="L105" s="157">
        <v>0</v>
      </c>
      <c r="M105" s="157">
        <v>99122</v>
      </c>
      <c r="N105" s="143"/>
      <c r="O105" s="157">
        <v>0</v>
      </c>
      <c r="P105" s="157">
        <v>0</v>
      </c>
      <c r="Q105" s="157">
        <v>0</v>
      </c>
      <c r="R105" s="157">
        <v>0</v>
      </c>
      <c r="S105" s="157">
        <v>0</v>
      </c>
      <c r="T105" s="157">
        <v>0</v>
      </c>
      <c r="U105" s="157">
        <v>0</v>
      </c>
      <c r="V105" s="157">
        <v>0</v>
      </c>
      <c r="W105" s="157">
        <v>99122</v>
      </c>
      <c r="X105" s="145"/>
      <c r="Y105" s="157">
        <v>0</v>
      </c>
      <c r="Z105" s="157">
        <v>0</v>
      </c>
      <c r="AA105" s="157">
        <v>0</v>
      </c>
      <c r="AB105" s="157">
        <v>0</v>
      </c>
      <c r="AC105" s="157">
        <v>0</v>
      </c>
      <c r="AD105" s="157">
        <v>0</v>
      </c>
      <c r="AE105" s="157">
        <v>0</v>
      </c>
      <c r="AF105" s="157">
        <v>0</v>
      </c>
      <c r="AG105" s="157">
        <v>0</v>
      </c>
    </row>
    <row r="106" spans="1:33">
      <c r="B106" s="7" t="s">
        <v>45</v>
      </c>
      <c r="C106" s="211"/>
      <c r="D106" s="157">
        <v>0</v>
      </c>
      <c r="E106" s="157">
        <v>0</v>
      </c>
      <c r="F106" s="157">
        <v>0</v>
      </c>
      <c r="G106" s="157">
        <v>0</v>
      </c>
      <c r="H106" s="157">
        <v>0</v>
      </c>
      <c r="I106" s="157">
        <v>0</v>
      </c>
      <c r="J106" s="157">
        <v>0</v>
      </c>
      <c r="K106" s="157">
        <v>0</v>
      </c>
      <c r="L106" s="157">
        <v>0</v>
      </c>
      <c r="M106" s="157">
        <v>99122</v>
      </c>
      <c r="N106" s="143"/>
      <c r="O106" s="157">
        <v>0</v>
      </c>
      <c r="P106" s="157">
        <v>0</v>
      </c>
      <c r="Q106" s="157">
        <v>0</v>
      </c>
      <c r="R106" s="157">
        <v>0</v>
      </c>
      <c r="S106" s="157">
        <v>0</v>
      </c>
      <c r="T106" s="157">
        <v>0</v>
      </c>
      <c r="U106" s="157">
        <v>0</v>
      </c>
      <c r="V106" s="157">
        <v>0</v>
      </c>
      <c r="W106" s="157">
        <v>99122</v>
      </c>
      <c r="X106" s="145"/>
      <c r="Y106" s="157">
        <v>0</v>
      </c>
      <c r="Z106" s="157">
        <v>0</v>
      </c>
      <c r="AA106" s="157">
        <v>0</v>
      </c>
      <c r="AB106" s="157">
        <v>0</v>
      </c>
      <c r="AC106" s="157">
        <v>0</v>
      </c>
      <c r="AD106" s="157">
        <v>0</v>
      </c>
      <c r="AE106" s="157">
        <v>0</v>
      </c>
      <c r="AF106" s="157">
        <v>0</v>
      </c>
      <c r="AG106" s="157">
        <v>0</v>
      </c>
    </row>
    <row r="107" spans="1:33">
      <c r="B107" s="7" t="s">
        <v>46</v>
      </c>
      <c r="C107" s="211"/>
      <c r="D107" s="157">
        <v>0</v>
      </c>
      <c r="E107" s="157">
        <v>0</v>
      </c>
      <c r="F107" s="157">
        <v>0</v>
      </c>
      <c r="G107" s="157">
        <v>0</v>
      </c>
      <c r="H107" s="157">
        <v>0</v>
      </c>
      <c r="I107" s="157">
        <v>0</v>
      </c>
      <c r="J107" s="157">
        <v>0</v>
      </c>
      <c r="K107" s="157">
        <v>0</v>
      </c>
      <c r="L107" s="157">
        <v>0</v>
      </c>
      <c r="M107" s="157">
        <v>0</v>
      </c>
      <c r="N107" s="143"/>
      <c r="O107" s="157">
        <v>0</v>
      </c>
      <c r="P107" s="157">
        <v>0</v>
      </c>
      <c r="Q107" s="157">
        <v>0</v>
      </c>
      <c r="R107" s="157">
        <v>0</v>
      </c>
      <c r="S107" s="157">
        <v>0</v>
      </c>
      <c r="T107" s="157">
        <v>0</v>
      </c>
      <c r="U107" s="157">
        <v>0</v>
      </c>
      <c r="V107" s="157">
        <v>0</v>
      </c>
      <c r="W107" s="157">
        <v>0</v>
      </c>
      <c r="X107" s="145"/>
      <c r="Y107" s="157">
        <v>0</v>
      </c>
      <c r="Z107" s="157">
        <v>0</v>
      </c>
      <c r="AA107" s="157">
        <v>0</v>
      </c>
      <c r="AB107" s="157">
        <v>0</v>
      </c>
      <c r="AC107" s="157">
        <v>0</v>
      </c>
      <c r="AD107" s="157">
        <v>0</v>
      </c>
      <c r="AE107" s="157">
        <v>0</v>
      </c>
      <c r="AF107" s="157">
        <v>0</v>
      </c>
      <c r="AG107" s="157">
        <v>0</v>
      </c>
    </row>
    <row r="108" spans="1:33">
      <c r="B108" s="6" t="s">
        <v>47</v>
      </c>
      <c r="C108" s="211"/>
      <c r="D108" s="157">
        <v>0</v>
      </c>
      <c r="E108" s="157">
        <v>0</v>
      </c>
      <c r="F108" s="157">
        <v>0</v>
      </c>
      <c r="G108" s="157">
        <v>0</v>
      </c>
      <c r="H108" s="157">
        <v>0</v>
      </c>
      <c r="I108" s="157">
        <v>0</v>
      </c>
      <c r="J108" s="157">
        <v>0</v>
      </c>
      <c r="K108" s="157">
        <v>0</v>
      </c>
      <c r="L108" s="157">
        <v>0</v>
      </c>
      <c r="M108" s="157">
        <v>0</v>
      </c>
      <c r="N108" s="143"/>
      <c r="O108" s="157">
        <v>0</v>
      </c>
      <c r="P108" s="157">
        <v>0</v>
      </c>
      <c r="Q108" s="157">
        <v>0</v>
      </c>
      <c r="R108" s="157">
        <v>0</v>
      </c>
      <c r="S108" s="157">
        <v>0</v>
      </c>
      <c r="T108" s="157">
        <v>0</v>
      </c>
      <c r="U108" s="157">
        <v>0</v>
      </c>
      <c r="V108" s="157">
        <v>0</v>
      </c>
      <c r="W108" s="157">
        <v>0</v>
      </c>
      <c r="X108" s="145"/>
      <c r="Y108" s="157">
        <v>0</v>
      </c>
      <c r="Z108" s="157">
        <v>0</v>
      </c>
      <c r="AA108" s="157">
        <v>0</v>
      </c>
      <c r="AB108" s="157">
        <v>0</v>
      </c>
      <c r="AC108" s="157">
        <v>0</v>
      </c>
      <c r="AD108" s="157">
        <v>0</v>
      </c>
      <c r="AE108" s="157">
        <v>0</v>
      </c>
      <c r="AF108" s="157">
        <v>0</v>
      </c>
      <c r="AG108" s="157">
        <v>0</v>
      </c>
    </row>
    <row r="109" spans="1:33">
      <c r="B109" s="6" t="s">
        <v>247</v>
      </c>
      <c r="C109" s="211"/>
      <c r="D109" s="157">
        <v>0</v>
      </c>
      <c r="E109" s="157">
        <v>0</v>
      </c>
      <c r="F109" s="157">
        <v>0</v>
      </c>
      <c r="G109" s="157">
        <v>0</v>
      </c>
      <c r="H109" s="157">
        <v>0</v>
      </c>
      <c r="I109" s="157">
        <v>0</v>
      </c>
      <c r="J109" s="157">
        <v>0</v>
      </c>
      <c r="K109" s="157">
        <v>0</v>
      </c>
      <c r="L109" s="157">
        <v>0</v>
      </c>
      <c r="M109" s="157">
        <v>0</v>
      </c>
      <c r="N109" s="143"/>
      <c r="O109" s="157">
        <v>0</v>
      </c>
      <c r="P109" s="157">
        <v>0</v>
      </c>
      <c r="Q109" s="157">
        <v>0</v>
      </c>
      <c r="R109" s="157">
        <v>0</v>
      </c>
      <c r="S109" s="157">
        <v>0</v>
      </c>
      <c r="T109" s="157">
        <v>0</v>
      </c>
      <c r="U109" s="157">
        <v>0</v>
      </c>
      <c r="V109" s="157">
        <v>0</v>
      </c>
      <c r="W109" s="157">
        <v>0</v>
      </c>
      <c r="X109" s="145"/>
      <c r="Y109" s="157">
        <v>0</v>
      </c>
      <c r="Z109" s="157">
        <v>0</v>
      </c>
      <c r="AA109" s="157">
        <v>0</v>
      </c>
      <c r="AB109" s="157">
        <v>0</v>
      </c>
      <c r="AC109" s="157">
        <v>0</v>
      </c>
      <c r="AD109" s="157">
        <v>0</v>
      </c>
      <c r="AE109" s="157">
        <v>0</v>
      </c>
      <c r="AF109" s="157">
        <v>0</v>
      </c>
      <c r="AG109" s="157">
        <v>0</v>
      </c>
    </row>
    <row r="110" spans="1:33">
      <c r="B110" s="6" t="s">
        <v>48</v>
      </c>
      <c r="C110" s="211"/>
      <c r="D110" s="157">
        <v>0</v>
      </c>
      <c r="E110" s="157">
        <v>0</v>
      </c>
      <c r="F110" s="157">
        <v>0</v>
      </c>
      <c r="G110" s="157">
        <v>0</v>
      </c>
      <c r="H110" s="157">
        <v>0</v>
      </c>
      <c r="I110" s="157">
        <v>0</v>
      </c>
      <c r="J110" s="157">
        <v>0</v>
      </c>
      <c r="K110" s="157">
        <v>0</v>
      </c>
      <c r="L110" s="157">
        <v>0</v>
      </c>
      <c r="M110" s="157">
        <v>0</v>
      </c>
      <c r="N110" s="143"/>
      <c r="O110" s="157">
        <v>0</v>
      </c>
      <c r="P110" s="157">
        <v>0</v>
      </c>
      <c r="Q110" s="157">
        <v>0</v>
      </c>
      <c r="R110" s="157">
        <v>0</v>
      </c>
      <c r="S110" s="157">
        <v>0</v>
      </c>
      <c r="T110" s="157">
        <v>0</v>
      </c>
      <c r="U110" s="157">
        <v>0</v>
      </c>
      <c r="V110" s="157">
        <v>0</v>
      </c>
      <c r="W110" s="157">
        <v>0</v>
      </c>
      <c r="X110" s="145"/>
      <c r="Y110" s="157">
        <v>0</v>
      </c>
      <c r="Z110" s="157">
        <v>0</v>
      </c>
      <c r="AA110" s="157">
        <v>0</v>
      </c>
      <c r="AB110" s="157">
        <v>0</v>
      </c>
      <c r="AC110" s="157">
        <v>0</v>
      </c>
      <c r="AD110" s="157">
        <v>0</v>
      </c>
      <c r="AE110" s="157">
        <v>0</v>
      </c>
      <c r="AF110" s="157">
        <v>0</v>
      </c>
      <c r="AG110" s="157">
        <v>0</v>
      </c>
    </row>
    <row r="111" spans="1:33">
      <c r="B111" s="6" t="s">
        <v>325</v>
      </c>
      <c r="C111" s="211"/>
      <c r="D111" s="157">
        <v>23482.502451487115</v>
      </c>
      <c r="E111" s="157">
        <v>27326.705113130061</v>
      </c>
      <c r="F111" s="157">
        <v>33702.294006601936</v>
      </c>
      <c r="G111" s="157">
        <v>41346</v>
      </c>
      <c r="H111" s="157">
        <v>34410</v>
      </c>
      <c r="I111" s="157">
        <v>26410.000000000004</v>
      </c>
      <c r="J111" s="157">
        <v>34049</v>
      </c>
      <c r="K111" s="157">
        <v>69045</v>
      </c>
      <c r="L111" s="157">
        <v>78538</v>
      </c>
      <c r="M111" s="157">
        <v>13665.86</v>
      </c>
      <c r="N111" s="143"/>
      <c r="O111" s="157">
        <v>3844.2026616429443</v>
      </c>
      <c r="P111" s="157">
        <v>6375.5888934718769</v>
      </c>
      <c r="Q111" s="157">
        <v>7643.7059933980609</v>
      </c>
      <c r="R111" s="157">
        <v>-6935.9999999999955</v>
      </c>
      <c r="S111" s="157">
        <v>-8000</v>
      </c>
      <c r="T111" s="157">
        <v>7638.9999999999982</v>
      </c>
      <c r="U111" s="157">
        <v>34996</v>
      </c>
      <c r="V111" s="157">
        <v>9492.9999999999945</v>
      </c>
      <c r="W111" s="157">
        <v>-64872.14</v>
      </c>
      <c r="X111" s="145"/>
      <c r="Y111" s="157">
        <v>0</v>
      </c>
      <c r="Z111" s="157">
        <v>0</v>
      </c>
      <c r="AA111" s="157">
        <v>0</v>
      </c>
      <c r="AB111" s="157">
        <v>0</v>
      </c>
      <c r="AC111" s="157">
        <v>0</v>
      </c>
      <c r="AD111" s="157">
        <v>0</v>
      </c>
      <c r="AE111" s="157">
        <v>0</v>
      </c>
      <c r="AF111" s="157">
        <v>0</v>
      </c>
      <c r="AG111" s="157">
        <v>0</v>
      </c>
    </row>
    <row r="112" spans="1:33">
      <c r="B112" s="8" t="s">
        <v>101</v>
      </c>
      <c r="C112" s="211"/>
      <c r="D112" s="157">
        <v>0</v>
      </c>
      <c r="E112" s="157">
        <v>0</v>
      </c>
      <c r="F112" s="157">
        <v>0</v>
      </c>
      <c r="G112" s="157">
        <v>0</v>
      </c>
      <c r="H112" s="157">
        <v>0</v>
      </c>
      <c r="I112" s="157">
        <v>0</v>
      </c>
      <c r="J112" s="157">
        <v>0</v>
      </c>
      <c r="K112" s="157">
        <v>0</v>
      </c>
      <c r="L112" s="157">
        <v>0</v>
      </c>
      <c r="M112" s="157">
        <v>0</v>
      </c>
      <c r="N112" s="143"/>
      <c r="O112" s="157">
        <v>0</v>
      </c>
      <c r="P112" s="157">
        <v>0</v>
      </c>
      <c r="Q112" s="157">
        <v>0</v>
      </c>
      <c r="R112" s="157">
        <v>0</v>
      </c>
      <c r="S112" s="157">
        <v>0</v>
      </c>
      <c r="T112" s="157">
        <v>0</v>
      </c>
      <c r="U112" s="157">
        <v>0</v>
      </c>
      <c r="V112" s="157">
        <v>0</v>
      </c>
      <c r="W112" s="157">
        <v>0</v>
      </c>
      <c r="X112" s="145"/>
      <c r="Y112" s="157">
        <v>0</v>
      </c>
      <c r="Z112" s="157">
        <v>0</v>
      </c>
      <c r="AA112" s="157">
        <v>0</v>
      </c>
      <c r="AB112" s="157">
        <v>0</v>
      </c>
      <c r="AC112" s="157">
        <v>0</v>
      </c>
      <c r="AD112" s="157">
        <v>0</v>
      </c>
      <c r="AE112" s="157">
        <v>0</v>
      </c>
      <c r="AF112" s="157">
        <v>0</v>
      </c>
      <c r="AG112" s="157">
        <v>0</v>
      </c>
    </row>
    <row r="113" spans="1:33" s="45" customFormat="1">
      <c r="A113" s="38"/>
      <c r="B113" s="5" t="s">
        <v>22</v>
      </c>
      <c r="C113" s="213"/>
      <c r="D113" s="156">
        <v>0</v>
      </c>
      <c r="E113" s="156">
        <v>0</v>
      </c>
      <c r="F113" s="156">
        <v>0</v>
      </c>
      <c r="G113" s="156">
        <v>0</v>
      </c>
      <c r="H113" s="156">
        <v>0</v>
      </c>
      <c r="I113" s="156">
        <v>0</v>
      </c>
      <c r="J113" s="156">
        <v>0</v>
      </c>
      <c r="K113" s="156">
        <v>0</v>
      </c>
      <c r="L113" s="156">
        <v>0</v>
      </c>
      <c r="M113" s="156">
        <v>0</v>
      </c>
      <c r="N113" s="143"/>
      <c r="O113" s="156">
        <v>0</v>
      </c>
      <c r="P113" s="156">
        <v>0</v>
      </c>
      <c r="Q113" s="156">
        <v>0</v>
      </c>
      <c r="R113" s="156">
        <v>0</v>
      </c>
      <c r="S113" s="156">
        <v>0</v>
      </c>
      <c r="T113" s="156">
        <v>0</v>
      </c>
      <c r="U113" s="156">
        <v>0</v>
      </c>
      <c r="V113" s="156">
        <v>0</v>
      </c>
      <c r="W113" s="156">
        <v>0</v>
      </c>
      <c r="X113" s="145"/>
      <c r="Y113" s="157">
        <v>0</v>
      </c>
      <c r="Z113" s="157">
        <v>0</v>
      </c>
      <c r="AA113" s="157">
        <v>0</v>
      </c>
      <c r="AB113" s="157">
        <v>0</v>
      </c>
      <c r="AC113" s="157">
        <v>0</v>
      </c>
      <c r="AD113" s="157">
        <v>0</v>
      </c>
      <c r="AE113" s="157">
        <v>0</v>
      </c>
      <c r="AF113" s="157">
        <v>0</v>
      </c>
      <c r="AG113" s="157">
        <v>0</v>
      </c>
    </row>
    <row r="114" spans="1:33" s="45" customFormat="1">
      <c r="A114" s="38"/>
      <c r="B114" s="5" t="s">
        <v>96</v>
      </c>
      <c r="C114" s="214"/>
      <c r="D114" s="156">
        <v>0</v>
      </c>
      <c r="E114" s="156">
        <v>0</v>
      </c>
      <c r="F114" s="156">
        <v>0</v>
      </c>
      <c r="G114" s="156">
        <v>0</v>
      </c>
      <c r="H114" s="156">
        <v>0</v>
      </c>
      <c r="I114" s="156">
        <v>0</v>
      </c>
      <c r="J114" s="156">
        <v>0</v>
      </c>
      <c r="K114" s="156">
        <v>0</v>
      </c>
      <c r="L114" s="156">
        <v>0</v>
      </c>
      <c r="M114" s="156">
        <v>0</v>
      </c>
      <c r="N114" s="143"/>
      <c r="O114" s="156">
        <v>0</v>
      </c>
      <c r="P114" s="156">
        <v>0</v>
      </c>
      <c r="Q114" s="156">
        <v>0</v>
      </c>
      <c r="R114" s="156">
        <v>0</v>
      </c>
      <c r="S114" s="156">
        <v>0</v>
      </c>
      <c r="T114" s="156">
        <v>0</v>
      </c>
      <c r="U114" s="156">
        <v>0</v>
      </c>
      <c r="V114" s="156">
        <v>0</v>
      </c>
      <c r="W114" s="156">
        <v>0</v>
      </c>
      <c r="X114" s="145"/>
      <c r="Y114" s="157">
        <v>0</v>
      </c>
      <c r="Z114" s="157">
        <v>0</v>
      </c>
      <c r="AA114" s="157">
        <v>0</v>
      </c>
      <c r="AB114" s="157">
        <v>0</v>
      </c>
      <c r="AC114" s="157">
        <v>0</v>
      </c>
      <c r="AD114" s="157">
        <v>0</v>
      </c>
      <c r="AE114" s="157">
        <v>0</v>
      </c>
      <c r="AF114" s="157">
        <v>0</v>
      </c>
      <c r="AG114" s="157">
        <v>0</v>
      </c>
    </row>
    <row r="115" spans="1:33" s="45" customFormat="1">
      <c r="A115" s="38"/>
      <c r="B115" s="5" t="s">
        <v>54</v>
      </c>
      <c r="C115" s="214"/>
      <c r="D115" s="156">
        <v>1514452.5119805296</v>
      </c>
      <c r="E115" s="156">
        <v>1673467.2031826593</v>
      </c>
      <c r="F115" s="156">
        <v>1803131.0902737975</v>
      </c>
      <c r="G115" s="156">
        <v>2063245</v>
      </c>
      <c r="H115" s="156">
        <v>2347915</v>
      </c>
      <c r="I115" s="156">
        <v>2390781</v>
      </c>
      <c r="J115" s="156">
        <v>2840350</v>
      </c>
      <c r="K115" s="156">
        <v>3099340</v>
      </c>
      <c r="L115" s="156">
        <v>3662290.0000000009</v>
      </c>
      <c r="M115" s="156">
        <v>4459694.5900000008</v>
      </c>
      <c r="N115" s="146"/>
      <c r="O115" s="156">
        <v>159014.6912021297</v>
      </c>
      <c r="P115" s="156">
        <v>129663.88709113817</v>
      </c>
      <c r="Q115" s="156">
        <v>260113.90972620249</v>
      </c>
      <c r="R115" s="156">
        <v>284669.99999999971</v>
      </c>
      <c r="S115" s="156">
        <v>42866.000000000349</v>
      </c>
      <c r="T115" s="156">
        <v>449568.99999999988</v>
      </c>
      <c r="U115" s="156">
        <v>258990.00000000015</v>
      </c>
      <c r="V115" s="156">
        <v>562950.0000000007</v>
      </c>
      <c r="W115" s="156">
        <v>797404.58999999973</v>
      </c>
      <c r="X115" s="141"/>
      <c r="Y115" s="157">
        <v>0</v>
      </c>
      <c r="Z115" s="157">
        <v>0</v>
      </c>
      <c r="AA115" s="157">
        <v>0</v>
      </c>
      <c r="AB115" s="157">
        <v>0</v>
      </c>
      <c r="AC115" s="157">
        <v>0</v>
      </c>
      <c r="AD115" s="157">
        <v>0</v>
      </c>
      <c r="AE115" s="157">
        <v>0</v>
      </c>
      <c r="AF115" s="157">
        <v>0</v>
      </c>
      <c r="AG115" s="157">
        <v>0</v>
      </c>
    </row>
    <row r="116" spans="1:33">
      <c r="B116" s="51"/>
      <c r="C116" s="215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Y116" s="11"/>
    </row>
    <row r="117" spans="1:33" hidden="1">
      <c r="B117" s="51"/>
      <c r="C117" s="215"/>
      <c r="D117" s="10">
        <f t="shared" ref="D117:H117" si="0">D115-D6-D10-D23-D36-D49-D63-D76-D79-D87-D100-D113-D114</f>
        <v>-1.4188117347657681E-10</v>
      </c>
      <c r="E117" s="10">
        <f t="shared" si="0"/>
        <v>-4.1836756281554699E-10</v>
      </c>
      <c r="F117" s="10">
        <f t="shared" si="0"/>
        <v>6.5483618527650833E-11</v>
      </c>
      <c r="G117" s="10">
        <f t="shared" si="0"/>
        <v>-1.1641532182693481E-10</v>
      </c>
      <c r="H117" s="10">
        <f t="shared" si="0"/>
        <v>2.255546860396862E-10</v>
      </c>
      <c r="I117" s="10">
        <f t="shared" ref="I117:R117" si="1">I115-I6-I10-I23-I36-I49-I63-I76-I79-I87-I100-I113-I114</f>
        <v>-1.1641532182693481E-10</v>
      </c>
      <c r="J117" s="10">
        <f t="shared" si="1"/>
        <v>-2.3283064365386963E-10</v>
      </c>
      <c r="K117" s="10"/>
      <c r="L117" s="10"/>
      <c r="M117" s="10"/>
      <c r="N117" s="11"/>
      <c r="O117" s="10" t="e">
        <f>#REF!-#REF!-#REF!-#REF!-#REF!-#REF!-#REF!-#REF!-#REF!-#REF!-#REF!-#REF!-#REF!</f>
        <v>#REF!</v>
      </c>
      <c r="P117" s="10">
        <f>O115-O6-O10-O23-O36-O49-O63-O76-O79-O87-O100-O113-O114</f>
        <v>-3.6789060686714947E-10</v>
      </c>
      <c r="Q117" s="10">
        <f t="shared" si="1"/>
        <v>-1.2005330063402653E-10</v>
      </c>
      <c r="R117" s="10">
        <f t="shared" si="1"/>
        <v>-5.184119800105691E-11</v>
      </c>
      <c r="S117" s="10">
        <f t="shared" ref="S117" si="2">S115-S6-S10-S23-S36-S49-S63-S76-S79-S87-S100-S113-S114</f>
        <v>3.637978807091713E-12</v>
      </c>
      <c r="T117" s="10"/>
      <c r="U117" s="10"/>
      <c r="V117" s="10"/>
      <c r="W117" s="10"/>
      <c r="X117" s="10"/>
      <c r="Y117" s="10">
        <f t="shared" ref="Y117:AB117" si="3">Y115-Y6-Y10-Y23-Y36-Y49-Y63-Y76-Y79-Y87-Y100-Y113-Y114</f>
        <v>0</v>
      </c>
      <c r="Z117" s="10">
        <f t="shared" si="3"/>
        <v>0</v>
      </c>
      <c r="AA117" s="10">
        <f t="shared" si="3"/>
        <v>0</v>
      </c>
      <c r="AB117" s="10">
        <f t="shared" si="3"/>
        <v>0</v>
      </c>
      <c r="AC117" s="10"/>
      <c r="AD117" s="10"/>
    </row>
    <row r="118" spans="1:33">
      <c r="B118" s="51"/>
      <c r="C118" s="215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1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3" s="45" customFormat="1">
      <c r="A119" s="38"/>
      <c r="B119" s="174" t="s">
        <v>171</v>
      </c>
      <c r="C119" s="223"/>
      <c r="D119" s="24"/>
      <c r="E119" s="24"/>
      <c r="F119" s="24"/>
      <c r="G119" s="24"/>
      <c r="H119" s="24"/>
      <c r="I119" s="24"/>
      <c r="J119" s="24"/>
      <c r="K119" s="106"/>
      <c r="L119" s="163"/>
      <c r="M119" s="267"/>
      <c r="N119" s="49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</row>
    <row r="120" spans="1:33" s="45" customFormat="1" ht="28">
      <c r="A120" s="38"/>
      <c r="B120" s="56"/>
      <c r="C120" s="217" t="s">
        <v>251</v>
      </c>
      <c r="D120" s="326" t="s">
        <v>55</v>
      </c>
      <c r="E120" s="326"/>
      <c r="F120" s="326"/>
      <c r="G120" s="326"/>
      <c r="H120" s="326"/>
      <c r="I120" s="326"/>
      <c r="J120" s="326"/>
      <c r="K120" s="326"/>
      <c r="L120" s="326"/>
      <c r="M120" s="326"/>
      <c r="N120" s="72"/>
      <c r="O120" s="326" t="s">
        <v>226</v>
      </c>
      <c r="P120" s="326"/>
      <c r="Q120" s="326"/>
      <c r="R120" s="326"/>
      <c r="S120" s="326"/>
      <c r="T120" s="326"/>
      <c r="U120" s="326"/>
      <c r="V120" s="326"/>
      <c r="W120" s="326"/>
      <c r="Y120" s="329" t="s">
        <v>169</v>
      </c>
      <c r="Z120" s="329"/>
      <c r="AA120" s="329"/>
      <c r="AB120" s="329"/>
      <c r="AC120" s="329"/>
      <c r="AD120" s="329"/>
      <c r="AE120" s="329"/>
      <c r="AF120" s="329"/>
      <c r="AG120" s="329"/>
    </row>
    <row r="121" spans="1:33" s="45" customFormat="1" ht="14.5" customHeight="1">
      <c r="A121" s="38"/>
      <c r="B121" s="56"/>
      <c r="C121" s="218"/>
      <c r="D121" s="330" t="s">
        <v>318</v>
      </c>
      <c r="E121" s="330"/>
      <c r="F121" s="330"/>
      <c r="G121" s="330"/>
      <c r="H121" s="330"/>
      <c r="I121" s="330"/>
      <c r="J121" s="330"/>
      <c r="K121" s="330"/>
      <c r="L121" s="330"/>
      <c r="M121" s="330"/>
      <c r="N121" s="72"/>
      <c r="O121" s="331" t="s">
        <v>318</v>
      </c>
      <c r="P121" s="331"/>
      <c r="Q121" s="331"/>
      <c r="R121" s="331"/>
      <c r="S121" s="331"/>
      <c r="T121" s="331"/>
      <c r="U121" s="331"/>
      <c r="V121" s="331"/>
      <c r="W121" s="331"/>
      <c r="Y121" s="327" t="s">
        <v>318</v>
      </c>
      <c r="Z121" s="327"/>
      <c r="AA121" s="327"/>
      <c r="AB121" s="327"/>
      <c r="AC121" s="327"/>
      <c r="AD121" s="327"/>
      <c r="AE121" s="327"/>
      <c r="AF121" s="327"/>
      <c r="AG121" s="327"/>
    </row>
    <row r="122" spans="1:33" s="45" customFormat="1">
      <c r="A122" s="38"/>
      <c r="B122" s="34" t="s">
        <v>324</v>
      </c>
      <c r="C122" s="199"/>
      <c r="D122" s="181" t="s">
        <v>1</v>
      </c>
      <c r="E122" s="181" t="s">
        <v>2</v>
      </c>
      <c r="F122" s="181" t="s">
        <v>3</v>
      </c>
      <c r="G122" s="181" t="s">
        <v>4</v>
      </c>
      <c r="H122" s="181" t="s">
        <v>104</v>
      </c>
      <c r="I122" s="181" t="s">
        <v>105</v>
      </c>
      <c r="J122" s="181" t="s">
        <v>111</v>
      </c>
      <c r="K122" s="181" t="s">
        <v>268</v>
      </c>
      <c r="L122" s="181" t="s">
        <v>285</v>
      </c>
      <c r="M122" s="181" t="s">
        <v>367</v>
      </c>
      <c r="N122" s="48"/>
      <c r="O122" s="181" t="s">
        <v>2</v>
      </c>
      <c r="P122" s="181" t="s">
        <v>3</v>
      </c>
      <c r="Q122" s="181" t="s">
        <v>4</v>
      </c>
      <c r="R122" s="181" t="s">
        <v>104</v>
      </c>
      <c r="S122" s="181" t="s">
        <v>105</v>
      </c>
      <c r="T122" s="181" t="s">
        <v>111</v>
      </c>
      <c r="U122" s="181" t="s">
        <v>268</v>
      </c>
      <c r="V122" s="181" t="s">
        <v>285</v>
      </c>
      <c r="W122" s="181" t="s">
        <v>367</v>
      </c>
      <c r="Y122" s="181" t="s">
        <v>2</v>
      </c>
      <c r="Z122" s="181" t="s">
        <v>3</v>
      </c>
      <c r="AA122" s="181" t="s">
        <v>4</v>
      </c>
      <c r="AB122" s="181" t="s">
        <v>104</v>
      </c>
      <c r="AC122" s="181" t="s">
        <v>105</v>
      </c>
      <c r="AD122" s="181" t="s">
        <v>111</v>
      </c>
      <c r="AE122" s="181" t="s">
        <v>268</v>
      </c>
      <c r="AF122" s="178" t="s">
        <v>285</v>
      </c>
      <c r="AG122" s="178" t="s">
        <v>367</v>
      </c>
    </row>
    <row r="123" spans="1:33" s="45" customFormat="1">
      <c r="A123" s="38"/>
      <c r="B123" s="5" t="s">
        <v>5</v>
      </c>
      <c r="C123" s="209" t="s">
        <v>290</v>
      </c>
      <c r="D123" s="156">
        <v>138250.16899999999</v>
      </c>
      <c r="E123" s="156">
        <v>141383.0698</v>
      </c>
      <c r="F123" s="156">
        <v>135146</v>
      </c>
      <c r="G123" s="156">
        <v>132483</v>
      </c>
      <c r="H123" s="156">
        <v>142660</v>
      </c>
      <c r="I123" s="156">
        <v>138407</v>
      </c>
      <c r="J123" s="156">
        <v>150910</v>
      </c>
      <c r="K123" s="156">
        <v>169620.99999999997</v>
      </c>
      <c r="L123" s="156">
        <v>241428.00000000003</v>
      </c>
      <c r="M123" s="156">
        <v>258570.81</v>
      </c>
      <c r="N123" s="146"/>
      <c r="O123" s="156">
        <v>-2325.5392214105896</v>
      </c>
      <c r="P123" s="156">
        <v>-13517.339872542459</v>
      </c>
      <c r="Q123" s="156">
        <v>-1023.7427023270086</v>
      </c>
      <c r="R123" s="156">
        <v>3272.4715259150926</v>
      </c>
      <c r="S123" s="156">
        <v>2490.6068574461697</v>
      </c>
      <c r="T123" s="156">
        <v>7034.0406713159982</v>
      </c>
      <c r="U123" s="156">
        <v>13262.307704546385</v>
      </c>
      <c r="V123" s="156">
        <v>54942.93349175364</v>
      </c>
      <c r="W123" s="156">
        <v>21960.248425664009</v>
      </c>
      <c r="X123" s="141"/>
      <c r="Y123" s="156">
        <v>5458.4400214105826</v>
      </c>
      <c r="Z123" s="156">
        <v>7280.2700725424629</v>
      </c>
      <c r="AA123" s="156">
        <v>-1639.2572976730023</v>
      </c>
      <c r="AB123" s="156">
        <v>6904.5284740849056</v>
      </c>
      <c r="AC123" s="156">
        <v>-6743.6068574461669</v>
      </c>
      <c r="AD123" s="156">
        <v>5468.959328683999</v>
      </c>
      <c r="AE123" s="156">
        <v>5448.6922954536039</v>
      </c>
      <c r="AF123" s="156">
        <v>16864.066508246407</v>
      </c>
      <c r="AG123" s="156">
        <v>-4817.4384256640469</v>
      </c>
    </row>
    <row r="124" spans="1:33">
      <c r="B124" s="1" t="s">
        <v>35</v>
      </c>
      <c r="C124" s="210" t="s">
        <v>291</v>
      </c>
      <c r="D124" s="157">
        <v>138250.16899999999</v>
      </c>
      <c r="E124" s="157">
        <v>141383.0698</v>
      </c>
      <c r="F124" s="157">
        <v>130215.00000000001</v>
      </c>
      <c r="G124" s="157">
        <v>122575</v>
      </c>
      <c r="H124" s="157">
        <v>132602</v>
      </c>
      <c r="I124" s="157">
        <v>128827</v>
      </c>
      <c r="J124" s="157">
        <v>140717.99999999997</v>
      </c>
      <c r="K124" s="157">
        <v>159585</v>
      </c>
      <c r="L124" s="157">
        <v>230527</v>
      </c>
      <c r="M124" s="157">
        <v>247723</v>
      </c>
      <c r="N124" s="143"/>
      <c r="O124" s="157">
        <v>-2325.5392214105896</v>
      </c>
      <c r="P124" s="157">
        <v>-18448.339872542452</v>
      </c>
      <c r="Q124" s="157">
        <v>-6000.7427023270066</v>
      </c>
      <c r="R124" s="157">
        <v>3122.4715259150926</v>
      </c>
      <c r="S124" s="157">
        <v>2968.6068574461669</v>
      </c>
      <c r="T124" s="157">
        <v>7034.0406713159864</v>
      </c>
      <c r="U124" s="157">
        <v>13418.307704546402</v>
      </c>
      <c r="V124" s="157">
        <v>54942.933491753603</v>
      </c>
      <c r="W124" s="157">
        <v>21960.248425664049</v>
      </c>
      <c r="X124" s="145"/>
      <c r="Y124" s="157">
        <v>5458.4400214105826</v>
      </c>
      <c r="Z124" s="157">
        <v>7280.2700725424629</v>
      </c>
      <c r="AA124" s="157">
        <v>-1639.2572976730023</v>
      </c>
      <c r="AB124" s="157">
        <v>6904.5284740849056</v>
      </c>
      <c r="AC124" s="157">
        <v>-6743.6068574461669</v>
      </c>
      <c r="AD124" s="157">
        <v>4856.959328683999</v>
      </c>
      <c r="AE124" s="157">
        <v>5448.6922954536039</v>
      </c>
      <c r="AF124" s="157">
        <v>15999.066508246406</v>
      </c>
      <c r="AG124" s="157">
        <v>-4764.2484256640455</v>
      </c>
    </row>
    <row r="125" spans="1:33">
      <c r="B125" s="1" t="s">
        <v>36</v>
      </c>
      <c r="C125" s="210" t="s">
        <v>292</v>
      </c>
      <c r="D125" s="157">
        <v>0</v>
      </c>
      <c r="E125" s="157">
        <v>0</v>
      </c>
      <c r="F125" s="157">
        <v>4931</v>
      </c>
      <c r="G125" s="157">
        <v>9908</v>
      </c>
      <c r="H125" s="157">
        <v>10058</v>
      </c>
      <c r="I125" s="157">
        <v>9580</v>
      </c>
      <c r="J125" s="157">
        <v>10192</v>
      </c>
      <c r="K125" s="157">
        <v>10036</v>
      </c>
      <c r="L125" s="157">
        <v>10901</v>
      </c>
      <c r="M125" s="157">
        <v>10847.81</v>
      </c>
      <c r="N125" s="143"/>
      <c r="O125" s="157">
        <v>0</v>
      </c>
      <c r="P125" s="157">
        <v>4931</v>
      </c>
      <c r="Q125" s="157">
        <v>4977</v>
      </c>
      <c r="R125" s="157">
        <v>150</v>
      </c>
      <c r="S125" s="157">
        <v>-478.00000000000011</v>
      </c>
      <c r="T125" s="157">
        <v>0</v>
      </c>
      <c r="U125" s="157">
        <v>-156.00000000000023</v>
      </c>
      <c r="V125" s="157">
        <v>0</v>
      </c>
      <c r="W125" s="157">
        <v>-2.2204460492503131E-13</v>
      </c>
      <c r="X125" s="145"/>
      <c r="Y125" s="157">
        <v>0</v>
      </c>
      <c r="Z125" s="157">
        <v>0</v>
      </c>
      <c r="AA125" s="157">
        <v>0</v>
      </c>
      <c r="AB125" s="157">
        <v>0</v>
      </c>
      <c r="AC125" s="157">
        <v>0</v>
      </c>
      <c r="AD125" s="157">
        <v>612</v>
      </c>
      <c r="AE125" s="157">
        <v>0</v>
      </c>
      <c r="AF125" s="157">
        <v>865</v>
      </c>
      <c r="AG125" s="157">
        <v>-53.190000000000516</v>
      </c>
    </row>
    <row r="126" spans="1:33" s="45" customFormat="1">
      <c r="A126" s="38"/>
      <c r="B126" s="5" t="s">
        <v>6</v>
      </c>
      <c r="C126" s="209" t="s">
        <v>293</v>
      </c>
      <c r="D126" s="156">
        <v>614705.48303989787</v>
      </c>
      <c r="E126" s="156">
        <v>585659.32853451313</v>
      </c>
      <c r="F126" s="156">
        <v>614336.78960699658</v>
      </c>
      <c r="G126" s="156">
        <v>708352.42157675303</v>
      </c>
      <c r="H126" s="156">
        <v>737385.19132173376</v>
      </c>
      <c r="I126" s="156">
        <v>870799.42218012875</v>
      </c>
      <c r="J126" s="156">
        <v>898342.1555419811</v>
      </c>
      <c r="K126" s="156">
        <v>1031722.2915997374</v>
      </c>
      <c r="L126" s="156">
        <v>1354760.2607702627</v>
      </c>
      <c r="M126" s="156">
        <v>1299152.4546326483</v>
      </c>
      <c r="N126" s="146"/>
      <c r="O126" s="156">
        <v>-51821.220194477879</v>
      </c>
      <c r="P126" s="156">
        <v>-6752.9279114832379</v>
      </c>
      <c r="Q126" s="156">
        <v>103725.04601791827</v>
      </c>
      <c r="R126" s="156">
        <v>-8993.758337756879</v>
      </c>
      <c r="S126" s="156">
        <v>178688.4149609844</v>
      </c>
      <c r="T126" s="156">
        <v>-3520.3903896317343</v>
      </c>
      <c r="U126" s="156">
        <v>98358.51320103</v>
      </c>
      <c r="V126" s="156">
        <v>229505.37323435911</v>
      </c>
      <c r="W126" s="156">
        <v>-30743.93195318072</v>
      </c>
      <c r="X126" s="141"/>
      <c r="Y126" s="156">
        <v>22775.065689093208</v>
      </c>
      <c r="Z126" s="156">
        <v>35430.388983966637</v>
      </c>
      <c r="AA126" s="156">
        <v>-9709.4140481617778</v>
      </c>
      <c r="AB126" s="156">
        <v>38026.528082737641</v>
      </c>
      <c r="AC126" s="156">
        <v>-45274.184102589417</v>
      </c>
      <c r="AD126" s="156">
        <v>31063.123751484069</v>
      </c>
      <c r="AE126" s="156">
        <v>35021.622856726317</v>
      </c>
      <c r="AF126" s="156">
        <v>93532.595936166195</v>
      </c>
      <c r="AG126" s="156">
        <v>-24863.874184433629</v>
      </c>
    </row>
    <row r="127" spans="1:33" s="45" customFormat="1">
      <c r="A127" s="38"/>
      <c r="B127" s="31" t="s">
        <v>23</v>
      </c>
      <c r="C127" s="232" t="s">
        <v>294</v>
      </c>
      <c r="D127" s="156">
        <v>233.68480000000002</v>
      </c>
      <c r="E127" s="156">
        <v>244.928</v>
      </c>
      <c r="F127" s="156">
        <v>156.99999999999997</v>
      </c>
      <c r="G127" s="156">
        <v>250</v>
      </c>
      <c r="H127" s="156">
        <v>330</v>
      </c>
      <c r="I127" s="156">
        <v>462</v>
      </c>
      <c r="J127" s="156">
        <v>699</v>
      </c>
      <c r="K127" s="156">
        <v>748.99999999999989</v>
      </c>
      <c r="L127" s="156">
        <v>856</v>
      </c>
      <c r="M127" s="156">
        <v>755.42</v>
      </c>
      <c r="N127" s="146"/>
      <c r="O127" s="156">
        <v>11.243199999999964</v>
      </c>
      <c r="P127" s="156">
        <v>-87.928000000000011</v>
      </c>
      <c r="Q127" s="156">
        <v>93.000000000000014</v>
      </c>
      <c r="R127" s="156">
        <v>80.000000000000028</v>
      </c>
      <c r="S127" s="156">
        <v>131.99999999999997</v>
      </c>
      <c r="T127" s="156">
        <v>237</v>
      </c>
      <c r="U127" s="156">
        <v>49.999999999999915</v>
      </c>
      <c r="V127" s="156">
        <v>107.00000000000011</v>
      </c>
      <c r="W127" s="156">
        <v>-100.58000000000007</v>
      </c>
      <c r="X127" s="141"/>
      <c r="Y127" s="156">
        <v>0</v>
      </c>
      <c r="Z127" s="156">
        <v>0</v>
      </c>
      <c r="AA127" s="156">
        <v>0</v>
      </c>
      <c r="AB127" s="156">
        <v>0</v>
      </c>
      <c r="AC127" s="156">
        <v>0</v>
      </c>
      <c r="AD127" s="156">
        <v>0</v>
      </c>
      <c r="AE127" s="156">
        <v>0</v>
      </c>
      <c r="AF127" s="156">
        <v>0</v>
      </c>
      <c r="AG127" s="156">
        <v>0</v>
      </c>
    </row>
    <row r="128" spans="1:33">
      <c r="B128" s="208" t="s">
        <v>40</v>
      </c>
      <c r="C128" s="211"/>
      <c r="D128" s="157">
        <v>233.68480000000002</v>
      </c>
      <c r="E128" s="157">
        <v>244.928</v>
      </c>
      <c r="F128" s="157">
        <v>156.99999999999997</v>
      </c>
      <c r="G128" s="157">
        <v>250</v>
      </c>
      <c r="H128" s="157">
        <v>330</v>
      </c>
      <c r="I128" s="157">
        <v>462</v>
      </c>
      <c r="J128" s="157">
        <v>699</v>
      </c>
      <c r="K128" s="157">
        <v>748.99999999999989</v>
      </c>
      <c r="L128" s="157">
        <v>856</v>
      </c>
      <c r="M128" s="157">
        <v>755.42</v>
      </c>
      <c r="N128" s="143"/>
      <c r="O128" s="157">
        <v>11.243199999999964</v>
      </c>
      <c r="P128" s="157">
        <v>-87.928000000000011</v>
      </c>
      <c r="Q128" s="157">
        <v>93.000000000000014</v>
      </c>
      <c r="R128" s="157">
        <v>80.000000000000028</v>
      </c>
      <c r="S128" s="157">
        <v>131.99999999999997</v>
      </c>
      <c r="T128" s="157">
        <v>237</v>
      </c>
      <c r="U128" s="157">
        <v>49.999999999999915</v>
      </c>
      <c r="V128" s="157">
        <v>107.00000000000011</v>
      </c>
      <c r="W128" s="157">
        <v>-100.58000000000007</v>
      </c>
      <c r="X128" s="145"/>
      <c r="Y128" s="157">
        <v>0</v>
      </c>
      <c r="Z128" s="157">
        <v>0</v>
      </c>
      <c r="AA128" s="157">
        <v>0</v>
      </c>
      <c r="AB128" s="157">
        <v>0</v>
      </c>
      <c r="AC128" s="157">
        <v>0</v>
      </c>
      <c r="AD128" s="157">
        <v>0</v>
      </c>
      <c r="AE128" s="157">
        <v>0</v>
      </c>
      <c r="AF128" s="157">
        <v>0</v>
      </c>
      <c r="AG128" s="157">
        <v>0</v>
      </c>
    </row>
    <row r="129" spans="1:33">
      <c r="B129" s="6" t="s">
        <v>41</v>
      </c>
      <c r="C129" s="211"/>
      <c r="D129" s="157">
        <v>233.68480000000002</v>
      </c>
      <c r="E129" s="157">
        <v>244.928</v>
      </c>
      <c r="F129" s="157">
        <v>156.99999999999997</v>
      </c>
      <c r="G129" s="157">
        <v>250</v>
      </c>
      <c r="H129" s="157">
        <v>330</v>
      </c>
      <c r="I129" s="157">
        <v>462</v>
      </c>
      <c r="J129" s="157">
        <v>699</v>
      </c>
      <c r="K129" s="157">
        <v>748.99999999999989</v>
      </c>
      <c r="L129" s="157">
        <v>856</v>
      </c>
      <c r="M129" s="157">
        <v>755.42</v>
      </c>
      <c r="N129" s="143"/>
      <c r="O129" s="157">
        <v>11.243199999999964</v>
      </c>
      <c r="P129" s="157">
        <v>-87.928000000000011</v>
      </c>
      <c r="Q129" s="157">
        <v>93.000000000000014</v>
      </c>
      <c r="R129" s="157">
        <v>80.000000000000028</v>
      </c>
      <c r="S129" s="157">
        <v>131.99999999999997</v>
      </c>
      <c r="T129" s="157">
        <v>237</v>
      </c>
      <c r="U129" s="157">
        <v>49.999999999999915</v>
      </c>
      <c r="V129" s="157">
        <v>107.00000000000011</v>
      </c>
      <c r="W129" s="157">
        <v>-100.58000000000007</v>
      </c>
      <c r="X129" s="145"/>
      <c r="Y129" s="157">
        <v>0</v>
      </c>
      <c r="Z129" s="157">
        <v>0</v>
      </c>
      <c r="AA129" s="157">
        <v>0</v>
      </c>
      <c r="AB129" s="157">
        <v>0</v>
      </c>
      <c r="AC129" s="157">
        <v>0</v>
      </c>
      <c r="AD129" s="157">
        <v>0</v>
      </c>
      <c r="AE129" s="157">
        <v>0</v>
      </c>
      <c r="AF129" s="157">
        <v>0</v>
      </c>
      <c r="AG129" s="157">
        <v>0</v>
      </c>
    </row>
    <row r="130" spans="1:33">
      <c r="B130" s="6" t="s">
        <v>42</v>
      </c>
      <c r="C130" s="211"/>
      <c r="D130" s="157">
        <v>0</v>
      </c>
      <c r="E130" s="157">
        <v>0</v>
      </c>
      <c r="F130" s="157">
        <v>0</v>
      </c>
      <c r="G130" s="157">
        <v>0</v>
      </c>
      <c r="H130" s="157">
        <v>0</v>
      </c>
      <c r="I130" s="157">
        <v>0</v>
      </c>
      <c r="J130" s="157">
        <v>0</v>
      </c>
      <c r="K130" s="157">
        <v>0</v>
      </c>
      <c r="L130" s="157">
        <v>0</v>
      </c>
      <c r="M130" s="157">
        <v>0</v>
      </c>
      <c r="N130" s="143"/>
      <c r="O130" s="157">
        <v>0</v>
      </c>
      <c r="P130" s="157">
        <v>0</v>
      </c>
      <c r="Q130" s="157">
        <v>0</v>
      </c>
      <c r="R130" s="157">
        <v>0</v>
      </c>
      <c r="S130" s="157">
        <v>0</v>
      </c>
      <c r="T130" s="157">
        <v>0</v>
      </c>
      <c r="U130" s="157">
        <v>0</v>
      </c>
      <c r="V130" s="157">
        <v>0</v>
      </c>
      <c r="W130" s="157">
        <v>0</v>
      </c>
      <c r="X130" s="145"/>
      <c r="Y130" s="157">
        <v>0</v>
      </c>
      <c r="Z130" s="157">
        <v>0</v>
      </c>
      <c r="AA130" s="157">
        <v>0</v>
      </c>
      <c r="AB130" s="157">
        <v>0</v>
      </c>
      <c r="AC130" s="157">
        <v>0</v>
      </c>
      <c r="AD130" s="157">
        <v>0</v>
      </c>
      <c r="AE130" s="157">
        <v>0</v>
      </c>
      <c r="AF130" s="157">
        <v>0</v>
      </c>
      <c r="AG130" s="157">
        <v>0</v>
      </c>
    </row>
    <row r="131" spans="1:33">
      <c r="B131" s="6" t="s">
        <v>43</v>
      </c>
      <c r="C131" s="211"/>
      <c r="D131" s="157">
        <v>0</v>
      </c>
      <c r="E131" s="157">
        <v>0</v>
      </c>
      <c r="F131" s="157">
        <v>0</v>
      </c>
      <c r="G131" s="157">
        <v>0</v>
      </c>
      <c r="H131" s="157">
        <v>0</v>
      </c>
      <c r="I131" s="157">
        <v>0</v>
      </c>
      <c r="J131" s="157">
        <v>0</v>
      </c>
      <c r="K131" s="157">
        <v>0</v>
      </c>
      <c r="L131" s="157">
        <v>0</v>
      </c>
      <c r="M131" s="157">
        <v>0</v>
      </c>
      <c r="N131" s="143"/>
      <c r="O131" s="157">
        <v>0</v>
      </c>
      <c r="P131" s="157">
        <v>0</v>
      </c>
      <c r="Q131" s="157">
        <v>0</v>
      </c>
      <c r="R131" s="157">
        <v>0</v>
      </c>
      <c r="S131" s="157">
        <v>0</v>
      </c>
      <c r="T131" s="157">
        <v>0</v>
      </c>
      <c r="U131" s="157">
        <v>0</v>
      </c>
      <c r="V131" s="157">
        <v>0</v>
      </c>
      <c r="W131" s="157">
        <v>0</v>
      </c>
      <c r="X131" s="145"/>
      <c r="Y131" s="157">
        <v>0</v>
      </c>
      <c r="Z131" s="157">
        <v>0</v>
      </c>
      <c r="AA131" s="157">
        <v>0</v>
      </c>
      <c r="AB131" s="157">
        <v>0</v>
      </c>
      <c r="AC131" s="157">
        <v>0</v>
      </c>
      <c r="AD131" s="157">
        <v>0</v>
      </c>
      <c r="AE131" s="157">
        <v>0</v>
      </c>
      <c r="AF131" s="157">
        <v>0</v>
      </c>
      <c r="AG131" s="157">
        <v>0</v>
      </c>
    </row>
    <row r="132" spans="1:33">
      <c r="B132" s="6" t="s">
        <v>44</v>
      </c>
      <c r="C132" s="211"/>
      <c r="D132" s="157">
        <v>0</v>
      </c>
      <c r="E132" s="157">
        <v>0</v>
      </c>
      <c r="F132" s="157">
        <v>0</v>
      </c>
      <c r="G132" s="157">
        <v>0</v>
      </c>
      <c r="H132" s="157">
        <v>0</v>
      </c>
      <c r="I132" s="157">
        <v>0</v>
      </c>
      <c r="J132" s="157">
        <v>0</v>
      </c>
      <c r="K132" s="157">
        <v>0</v>
      </c>
      <c r="L132" s="157">
        <v>0</v>
      </c>
      <c r="M132" s="157">
        <v>0</v>
      </c>
      <c r="N132" s="143"/>
      <c r="O132" s="157">
        <v>0</v>
      </c>
      <c r="P132" s="157">
        <v>0</v>
      </c>
      <c r="Q132" s="157">
        <v>0</v>
      </c>
      <c r="R132" s="157">
        <v>0</v>
      </c>
      <c r="S132" s="157">
        <v>0</v>
      </c>
      <c r="T132" s="157">
        <v>0</v>
      </c>
      <c r="U132" s="157">
        <v>0</v>
      </c>
      <c r="V132" s="157">
        <v>0</v>
      </c>
      <c r="W132" s="157">
        <v>0</v>
      </c>
      <c r="X132" s="145"/>
      <c r="Y132" s="157">
        <v>0</v>
      </c>
      <c r="Z132" s="157">
        <v>0</v>
      </c>
      <c r="AA132" s="157">
        <v>0</v>
      </c>
      <c r="AB132" s="157">
        <v>0</v>
      </c>
      <c r="AC132" s="157">
        <v>0</v>
      </c>
      <c r="AD132" s="157">
        <v>0</v>
      </c>
      <c r="AE132" s="157">
        <v>0</v>
      </c>
      <c r="AF132" s="157">
        <v>0</v>
      </c>
      <c r="AG132" s="157">
        <v>0</v>
      </c>
    </row>
    <row r="133" spans="1:33">
      <c r="B133" s="7" t="s">
        <v>45</v>
      </c>
      <c r="C133" s="211"/>
      <c r="D133" s="157">
        <v>0</v>
      </c>
      <c r="E133" s="157">
        <v>0</v>
      </c>
      <c r="F133" s="157">
        <v>0</v>
      </c>
      <c r="G133" s="157">
        <v>0</v>
      </c>
      <c r="H133" s="157">
        <v>0</v>
      </c>
      <c r="I133" s="157">
        <v>0</v>
      </c>
      <c r="J133" s="157">
        <v>0</v>
      </c>
      <c r="K133" s="157">
        <v>0</v>
      </c>
      <c r="L133" s="157">
        <v>0</v>
      </c>
      <c r="M133" s="157">
        <v>0</v>
      </c>
      <c r="N133" s="143"/>
      <c r="O133" s="157">
        <v>0</v>
      </c>
      <c r="P133" s="157">
        <v>0</v>
      </c>
      <c r="Q133" s="157">
        <v>0</v>
      </c>
      <c r="R133" s="157">
        <v>0</v>
      </c>
      <c r="S133" s="157">
        <v>0</v>
      </c>
      <c r="T133" s="157">
        <v>0</v>
      </c>
      <c r="U133" s="157">
        <v>0</v>
      </c>
      <c r="V133" s="157">
        <v>0</v>
      </c>
      <c r="W133" s="157">
        <v>0</v>
      </c>
      <c r="X133" s="145"/>
      <c r="Y133" s="157">
        <v>0</v>
      </c>
      <c r="Z133" s="157">
        <v>0</v>
      </c>
      <c r="AA133" s="157">
        <v>0</v>
      </c>
      <c r="AB133" s="157">
        <v>0</v>
      </c>
      <c r="AC133" s="157">
        <v>0</v>
      </c>
      <c r="AD133" s="157">
        <v>0</v>
      </c>
      <c r="AE133" s="157">
        <v>0</v>
      </c>
      <c r="AF133" s="157">
        <v>0</v>
      </c>
      <c r="AG133" s="157">
        <v>0</v>
      </c>
    </row>
    <row r="134" spans="1:33">
      <c r="B134" s="7" t="s">
        <v>46</v>
      </c>
      <c r="C134" s="211"/>
      <c r="D134" s="157">
        <v>0</v>
      </c>
      <c r="E134" s="157">
        <v>0</v>
      </c>
      <c r="F134" s="157">
        <v>0</v>
      </c>
      <c r="G134" s="157">
        <v>0</v>
      </c>
      <c r="H134" s="157">
        <v>0</v>
      </c>
      <c r="I134" s="157">
        <v>0</v>
      </c>
      <c r="J134" s="157">
        <v>0</v>
      </c>
      <c r="K134" s="157">
        <v>0</v>
      </c>
      <c r="L134" s="157">
        <v>0</v>
      </c>
      <c r="M134" s="157">
        <v>0</v>
      </c>
      <c r="N134" s="143"/>
      <c r="O134" s="157">
        <v>0</v>
      </c>
      <c r="P134" s="157">
        <v>0</v>
      </c>
      <c r="Q134" s="157">
        <v>0</v>
      </c>
      <c r="R134" s="157">
        <v>0</v>
      </c>
      <c r="S134" s="157">
        <v>0</v>
      </c>
      <c r="T134" s="157">
        <v>0</v>
      </c>
      <c r="U134" s="157">
        <v>0</v>
      </c>
      <c r="V134" s="157">
        <v>0</v>
      </c>
      <c r="W134" s="157">
        <v>0</v>
      </c>
      <c r="X134" s="145"/>
      <c r="Y134" s="157">
        <v>0</v>
      </c>
      <c r="Z134" s="157">
        <v>0</v>
      </c>
      <c r="AA134" s="157">
        <v>0</v>
      </c>
      <c r="AB134" s="157">
        <v>0</v>
      </c>
      <c r="AC134" s="157">
        <v>0</v>
      </c>
      <c r="AD134" s="157">
        <v>0</v>
      </c>
      <c r="AE134" s="157">
        <v>0</v>
      </c>
      <c r="AF134" s="157">
        <v>0</v>
      </c>
      <c r="AG134" s="157">
        <v>0</v>
      </c>
    </row>
    <row r="135" spans="1:33">
      <c r="B135" s="6" t="s">
        <v>317</v>
      </c>
      <c r="C135" s="211"/>
      <c r="D135" s="157">
        <v>0</v>
      </c>
      <c r="E135" s="157">
        <v>0</v>
      </c>
      <c r="F135" s="157">
        <v>0</v>
      </c>
      <c r="G135" s="157">
        <v>0</v>
      </c>
      <c r="H135" s="157">
        <v>0</v>
      </c>
      <c r="I135" s="157">
        <v>0</v>
      </c>
      <c r="J135" s="157">
        <v>0</v>
      </c>
      <c r="K135" s="157">
        <v>0</v>
      </c>
      <c r="L135" s="157">
        <v>0</v>
      </c>
      <c r="M135" s="157">
        <v>0</v>
      </c>
      <c r="N135" s="143"/>
      <c r="O135" s="157">
        <v>0</v>
      </c>
      <c r="P135" s="157">
        <v>0</v>
      </c>
      <c r="Q135" s="157">
        <v>0</v>
      </c>
      <c r="R135" s="157">
        <v>0</v>
      </c>
      <c r="S135" s="157">
        <v>0</v>
      </c>
      <c r="T135" s="157">
        <v>0</v>
      </c>
      <c r="U135" s="157">
        <v>0</v>
      </c>
      <c r="V135" s="157">
        <v>0</v>
      </c>
      <c r="W135" s="157">
        <v>0</v>
      </c>
      <c r="X135" s="145"/>
      <c r="Y135" s="157">
        <v>0</v>
      </c>
      <c r="Z135" s="157">
        <v>0</v>
      </c>
      <c r="AA135" s="157">
        <v>0</v>
      </c>
      <c r="AB135" s="157">
        <v>0</v>
      </c>
      <c r="AC135" s="157">
        <v>0</v>
      </c>
      <c r="AD135" s="157">
        <v>0</v>
      </c>
      <c r="AE135" s="157">
        <v>0</v>
      </c>
      <c r="AF135" s="157">
        <v>0</v>
      </c>
      <c r="AG135" s="157">
        <v>0</v>
      </c>
    </row>
    <row r="136" spans="1:33">
      <c r="B136" s="6" t="s">
        <v>108</v>
      </c>
      <c r="C136" s="210"/>
      <c r="D136" s="157">
        <v>0</v>
      </c>
      <c r="E136" s="157">
        <v>0</v>
      </c>
      <c r="F136" s="157">
        <v>0</v>
      </c>
      <c r="G136" s="157">
        <v>0</v>
      </c>
      <c r="H136" s="157">
        <v>0</v>
      </c>
      <c r="I136" s="157">
        <v>0</v>
      </c>
      <c r="J136" s="157">
        <v>0</v>
      </c>
      <c r="K136" s="157">
        <v>0</v>
      </c>
      <c r="L136" s="157">
        <v>0</v>
      </c>
      <c r="M136" s="157">
        <v>0</v>
      </c>
      <c r="N136" s="143"/>
      <c r="O136" s="157">
        <v>0</v>
      </c>
      <c r="P136" s="157">
        <v>0</v>
      </c>
      <c r="Q136" s="157">
        <v>0</v>
      </c>
      <c r="R136" s="157">
        <v>0</v>
      </c>
      <c r="S136" s="157">
        <v>0</v>
      </c>
      <c r="T136" s="157">
        <v>0</v>
      </c>
      <c r="U136" s="157">
        <v>0</v>
      </c>
      <c r="V136" s="157">
        <v>0</v>
      </c>
      <c r="W136" s="157">
        <v>0</v>
      </c>
      <c r="X136" s="145"/>
      <c r="Y136" s="157">
        <v>0</v>
      </c>
      <c r="Z136" s="157">
        <v>0</v>
      </c>
      <c r="AA136" s="157">
        <v>0</v>
      </c>
      <c r="AB136" s="157">
        <v>0</v>
      </c>
      <c r="AC136" s="157">
        <v>0</v>
      </c>
      <c r="AD136" s="157">
        <v>0</v>
      </c>
      <c r="AE136" s="157">
        <v>0</v>
      </c>
      <c r="AF136" s="157">
        <v>0</v>
      </c>
      <c r="AG136" s="157">
        <v>0</v>
      </c>
    </row>
    <row r="137" spans="1:33">
      <c r="B137" s="6" t="s">
        <v>48</v>
      </c>
      <c r="C137" s="211"/>
      <c r="D137" s="157">
        <v>0</v>
      </c>
      <c r="E137" s="157">
        <v>0</v>
      </c>
      <c r="F137" s="157">
        <v>0</v>
      </c>
      <c r="G137" s="157">
        <v>0</v>
      </c>
      <c r="H137" s="157">
        <v>0</v>
      </c>
      <c r="I137" s="157">
        <v>0</v>
      </c>
      <c r="J137" s="157">
        <v>0</v>
      </c>
      <c r="K137" s="157">
        <v>0</v>
      </c>
      <c r="L137" s="157">
        <v>0</v>
      </c>
      <c r="M137" s="157">
        <v>0</v>
      </c>
      <c r="N137" s="143"/>
      <c r="O137" s="157">
        <v>0</v>
      </c>
      <c r="P137" s="157">
        <v>0</v>
      </c>
      <c r="Q137" s="157">
        <v>0</v>
      </c>
      <c r="R137" s="157">
        <v>0</v>
      </c>
      <c r="S137" s="157">
        <v>0</v>
      </c>
      <c r="T137" s="157">
        <v>0</v>
      </c>
      <c r="U137" s="157">
        <v>0</v>
      </c>
      <c r="V137" s="157">
        <v>0</v>
      </c>
      <c r="W137" s="157">
        <v>0</v>
      </c>
      <c r="X137" s="145"/>
      <c r="Y137" s="157">
        <v>0</v>
      </c>
      <c r="Z137" s="157">
        <v>0</v>
      </c>
      <c r="AA137" s="157">
        <v>0</v>
      </c>
      <c r="AB137" s="157">
        <v>0</v>
      </c>
      <c r="AC137" s="157">
        <v>0</v>
      </c>
      <c r="AD137" s="157">
        <v>0</v>
      </c>
      <c r="AE137" s="157">
        <v>0</v>
      </c>
      <c r="AF137" s="157">
        <v>0</v>
      </c>
      <c r="AG137" s="157">
        <v>0</v>
      </c>
    </row>
    <row r="138" spans="1:33">
      <c r="B138" s="6" t="s">
        <v>325</v>
      </c>
      <c r="C138" s="211"/>
      <c r="D138" s="157">
        <v>0</v>
      </c>
      <c r="E138" s="157">
        <v>0</v>
      </c>
      <c r="F138" s="157">
        <v>0</v>
      </c>
      <c r="G138" s="157">
        <v>0</v>
      </c>
      <c r="H138" s="157">
        <v>0</v>
      </c>
      <c r="I138" s="157">
        <v>0</v>
      </c>
      <c r="J138" s="157">
        <v>0</v>
      </c>
      <c r="K138" s="157">
        <v>0</v>
      </c>
      <c r="L138" s="157">
        <v>0</v>
      </c>
      <c r="M138" s="157">
        <v>0</v>
      </c>
      <c r="N138" s="143"/>
      <c r="O138" s="157">
        <v>0</v>
      </c>
      <c r="P138" s="157">
        <v>0</v>
      </c>
      <c r="Q138" s="157">
        <v>0</v>
      </c>
      <c r="R138" s="157">
        <v>0</v>
      </c>
      <c r="S138" s="157">
        <v>0</v>
      </c>
      <c r="T138" s="157">
        <v>0</v>
      </c>
      <c r="U138" s="157">
        <v>0</v>
      </c>
      <c r="V138" s="157">
        <v>0</v>
      </c>
      <c r="W138" s="157">
        <v>0</v>
      </c>
      <c r="X138" s="145"/>
      <c r="Y138" s="157">
        <v>0</v>
      </c>
      <c r="Z138" s="157">
        <v>0</v>
      </c>
      <c r="AA138" s="157">
        <v>0</v>
      </c>
      <c r="AB138" s="157">
        <v>0</v>
      </c>
      <c r="AC138" s="157">
        <v>0</v>
      </c>
      <c r="AD138" s="157">
        <v>0</v>
      </c>
      <c r="AE138" s="157">
        <v>0</v>
      </c>
      <c r="AF138" s="157">
        <v>0</v>
      </c>
      <c r="AG138" s="157">
        <v>0</v>
      </c>
    </row>
    <row r="139" spans="1:33">
      <c r="B139" s="8" t="s">
        <v>101</v>
      </c>
      <c r="C139" s="211"/>
      <c r="D139" s="157">
        <v>0</v>
      </c>
      <c r="E139" s="157">
        <v>0</v>
      </c>
      <c r="F139" s="157">
        <v>0</v>
      </c>
      <c r="G139" s="157">
        <v>0</v>
      </c>
      <c r="H139" s="157">
        <v>0</v>
      </c>
      <c r="I139" s="157">
        <v>0</v>
      </c>
      <c r="J139" s="157">
        <v>0</v>
      </c>
      <c r="K139" s="157">
        <v>0</v>
      </c>
      <c r="L139" s="157">
        <v>0</v>
      </c>
      <c r="M139" s="157">
        <v>0</v>
      </c>
      <c r="N139" s="143"/>
      <c r="O139" s="157">
        <v>0</v>
      </c>
      <c r="P139" s="157">
        <v>0</v>
      </c>
      <c r="Q139" s="157">
        <v>0</v>
      </c>
      <c r="R139" s="157">
        <v>0</v>
      </c>
      <c r="S139" s="157">
        <v>0</v>
      </c>
      <c r="T139" s="157">
        <v>0</v>
      </c>
      <c r="U139" s="157">
        <v>0</v>
      </c>
      <c r="V139" s="157">
        <v>0</v>
      </c>
      <c r="W139" s="157">
        <v>0</v>
      </c>
      <c r="X139" s="145"/>
      <c r="Y139" s="157">
        <v>0</v>
      </c>
      <c r="Z139" s="157">
        <v>0</v>
      </c>
      <c r="AA139" s="157">
        <v>0</v>
      </c>
      <c r="AB139" s="157">
        <v>0</v>
      </c>
      <c r="AC139" s="157">
        <v>0</v>
      </c>
      <c r="AD139" s="157">
        <v>0</v>
      </c>
      <c r="AE139" s="157">
        <v>0</v>
      </c>
      <c r="AF139" s="157">
        <v>0</v>
      </c>
      <c r="AG139" s="157">
        <v>0</v>
      </c>
    </row>
    <row r="140" spans="1:33" s="45" customFormat="1">
      <c r="A140" s="38"/>
      <c r="B140" s="31" t="s">
        <v>24</v>
      </c>
      <c r="C140" s="209" t="s">
        <v>295</v>
      </c>
      <c r="D140" s="156">
        <v>614471.79823989782</v>
      </c>
      <c r="E140" s="156">
        <v>585414.40053451317</v>
      </c>
      <c r="F140" s="156">
        <v>614179.78960699658</v>
      </c>
      <c r="G140" s="156">
        <v>708102.42157675303</v>
      </c>
      <c r="H140" s="156">
        <v>737055.19132173376</v>
      </c>
      <c r="I140" s="156">
        <v>870337.42218012863</v>
      </c>
      <c r="J140" s="156">
        <v>897643.1555419811</v>
      </c>
      <c r="K140" s="156">
        <v>1030973.2915997375</v>
      </c>
      <c r="L140" s="156">
        <v>1353904.2607702627</v>
      </c>
      <c r="M140" s="156">
        <v>1298397.0346326483</v>
      </c>
      <c r="N140" s="146"/>
      <c r="O140" s="156">
        <v>-51832.463394477876</v>
      </c>
      <c r="P140" s="156">
        <v>-6664.9999114832272</v>
      </c>
      <c r="Q140" s="156">
        <v>103632.04601791824</v>
      </c>
      <c r="R140" s="156">
        <v>-9073.7583377568972</v>
      </c>
      <c r="S140" s="156">
        <v>178556.41496098432</v>
      </c>
      <c r="T140" s="156">
        <v>-3757.3903896316324</v>
      </c>
      <c r="U140" s="156">
        <v>98308.51320103</v>
      </c>
      <c r="V140" s="156">
        <v>229398.37323435914</v>
      </c>
      <c r="W140" s="156">
        <v>-30643.35195318082</v>
      </c>
      <c r="X140" s="141"/>
      <c r="Y140" s="156">
        <v>22775.065689093208</v>
      </c>
      <c r="Z140" s="156">
        <v>35430.388983966637</v>
      </c>
      <c r="AA140" s="156">
        <v>-9709.4140481617778</v>
      </c>
      <c r="AB140" s="156">
        <v>38026.528082737641</v>
      </c>
      <c r="AC140" s="156">
        <v>-45274.184102589417</v>
      </c>
      <c r="AD140" s="156">
        <v>31063.123751484069</v>
      </c>
      <c r="AE140" s="156">
        <v>35021.622856726317</v>
      </c>
      <c r="AF140" s="156">
        <v>93532.595936166195</v>
      </c>
      <c r="AG140" s="156">
        <v>-24863.874184433629</v>
      </c>
    </row>
    <row r="141" spans="1:33">
      <c r="B141" s="208" t="s">
        <v>40</v>
      </c>
      <c r="C141" s="211"/>
      <c r="D141" s="157">
        <v>0</v>
      </c>
      <c r="E141" s="157">
        <v>0</v>
      </c>
      <c r="F141" s="157">
        <v>0</v>
      </c>
      <c r="G141" s="157">
        <v>0</v>
      </c>
      <c r="H141" s="157">
        <v>0</v>
      </c>
      <c r="I141" s="157">
        <v>0</v>
      </c>
      <c r="J141" s="157">
        <v>0</v>
      </c>
      <c r="K141" s="157">
        <v>0</v>
      </c>
      <c r="L141" s="157">
        <v>0</v>
      </c>
      <c r="M141" s="157">
        <v>0</v>
      </c>
      <c r="N141" s="143"/>
      <c r="O141" s="157">
        <v>0</v>
      </c>
      <c r="P141" s="157">
        <v>0</v>
      </c>
      <c r="Q141" s="157">
        <v>0</v>
      </c>
      <c r="R141" s="157">
        <v>0</v>
      </c>
      <c r="S141" s="157">
        <v>0</v>
      </c>
      <c r="T141" s="157">
        <v>0</v>
      </c>
      <c r="U141" s="157">
        <v>0</v>
      </c>
      <c r="V141" s="157">
        <v>0</v>
      </c>
      <c r="W141" s="157">
        <v>0</v>
      </c>
      <c r="X141" s="145"/>
      <c r="Y141" s="157">
        <v>0</v>
      </c>
      <c r="Z141" s="157">
        <v>0</v>
      </c>
      <c r="AA141" s="157">
        <v>0</v>
      </c>
      <c r="AB141" s="157">
        <v>0</v>
      </c>
      <c r="AC141" s="157">
        <v>0</v>
      </c>
      <c r="AD141" s="157">
        <v>0</v>
      </c>
      <c r="AE141" s="157">
        <v>0</v>
      </c>
      <c r="AF141" s="157">
        <v>0</v>
      </c>
      <c r="AG141" s="157">
        <v>0</v>
      </c>
    </row>
    <row r="142" spans="1:33">
      <c r="B142" s="6" t="s">
        <v>41</v>
      </c>
      <c r="C142" s="211"/>
      <c r="D142" s="157">
        <v>0</v>
      </c>
      <c r="E142" s="157">
        <v>0</v>
      </c>
      <c r="F142" s="157">
        <v>0</v>
      </c>
      <c r="G142" s="157">
        <v>0</v>
      </c>
      <c r="H142" s="157">
        <v>0</v>
      </c>
      <c r="I142" s="157">
        <v>0</v>
      </c>
      <c r="J142" s="157">
        <v>0</v>
      </c>
      <c r="K142" s="157">
        <v>0</v>
      </c>
      <c r="L142" s="157">
        <v>0</v>
      </c>
      <c r="M142" s="157">
        <v>0</v>
      </c>
      <c r="N142" s="143"/>
      <c r="O142" s="157">
        <v>0</v>
      </c>
      <c r="P142" s="157">
        <v>0</v>
      </c>
      <c r="Q142" s="157">
        <v>0</v>
      </c>
      <c r="R142" s="157">
        <v>0</v>
      </c>
      <c r="S142" s="157">
        <v>0</v>
      </c>
      <c r="T142" s="157">
        <v>0</v>
      </c>
      <c r="U142" s="157">
        <v>0</v>
      </c>
      <c r="V142" s="157">
        <v>0</v>
      </c>
      <c r="W142" s="157">
        <v>0</v>
      </c>
      <c r="X142" s="145"/>
      <c r="Y142" s="157">
        <v>0</v>
      </c>
      <c r="Z142" s="157">
        <v>0</v>
      </c>
      <c r="AA142" s="157">
        <v>0</v>
      </c>
      <c r="AB142" s="157">
        <v>0</v>
      </c>
      <c r="AC142" s="157">
        <v>0</v>
      </c>
      <c r="AD142" s="157">
        <v>0</v>
      </c>
      <c r="AE142" s="157">
        <v>0</v>
      </c>
      <c r="AF142" s="157">
        <v>0</v>
      </c>
      <c r="AG142" s="157">
        <v>0</v>
      </c>
    </row>
    <row r="143" spans="1:33">
      <c r="B143" s="6" t="s">
        <v>42</v>
      </c>
      <c r="C143" s="211"/>
      <c r="D143" s="157">
        <v>0</v>
      </c>
      <c r="E143" s="157">
        <v>0</v>
      </c>
      <c r="F143" s="157">
        <v>0</v>
      </c>
      <c r="G143" s="157">
        <v>0</v>
      </c>
      <c r="H143" s="157">
        <v>0</v>
      </c>
      <c r="I143" s="157">
        <v>0</v>
      </c>
      <c r="J143" s="157">
        <v>0</v>
      </c>
      <c r="K143" s="157">
        <v>0</v>
      </c>
      <c r="L143" s="157">
        <v>0</v>
      </c>
      <c r="M143" s="157">
        <v>0</v>
      </c>
      <c r="N143" s="143"/>
      <c r="O143" s="157">
        <v>0</v>
      </c>
      <c r="P143" s="157">
        <v>0</v>
      </c>
      <c r="Q143" s="157">
        <v>0</v>
      </c>
      <c r="R143" s="157">
        <v>0</v>
      </c>
      <c r="S143" s="157">
        <v>0</v>
      </c>
      <c r="T143" s="157">
        <v>0</v>
      </c>
      <c r="U143" s="157">
        <v>0</v>
      </c>
      <c r="V143" s="157">
        <v>0</v>
      </c>
      <c r="W143" s="157">
        <v>0</v>
      </c>
      <c r="X143" s="145"/>
      <c r="Y143" s="157">
        <v>0</v>
      </c>
      <c r="Z143" s="157">
        <v>0</v>
      </c>
      <c r="AA143" s="157">
        <v>0</v>
      </c>
      <c r="AB143" s="157">
        <v>0</v>
      </c>
      <c r="AC143" s="157">
        <v>0</v>
      </c>
      <c r="AD143" s="157">
        <v>0</v>
      </c>
      <c r="AE143" s="157">
        <v>0</v>
      </c>
      <c r="AF143" s="157">
        <v>0</v>
      </c>
      <c r="AG143" s="157">
        <v>0</v>
      </c>
    </row>
    <row r="144" spans="1:33">
      <c r="B144" s="6" t="s">
        <v>43</v>
      </c>
      <c r="C144" s="211"/>
      <c r="D144" s="157">
        <v>0</v>
      </c>
      <c r="E144" s="157">
        <v>0</v>
      </c>
      <c r="F144" s="157">
        <v>0</v>
      </c>
      <c r="G144" s="157">
        <v>0</v>
      </c>
      <c r="H144" s="157">
        <v>0</v>
      </c>
      <c r="I144" s="157">
        <v>0</v>
      </c>
      <c r="J144" s="157">
        <v>0</v>
      </c>
      <c r="K144" s="157">
        <v>0</v>
      </c>
      <c r="L144" s="157">
        <v>0</v>
      </c>
      <c r="M144" s="157">
        <v>0</v>
      </c>
      <c r="N144" s="143"/>
      <c r="O144" s="157">
        <v>0</v>
      </c>
      <c r="P144" s="157">
        <v>0</v>
      </c>
      <c r="Q144" s="157">
        <v>0</v>
      </c>
      <c r="R144" s="157">
        <v>0</v>
      </c>
      <c r="S144" s="157">
        <v>0</v>
      </c>
      <c r="T144" s="157">
        <v>0</v>
      </c>
      <c r="U144" s="157">
        <v>0</v>
      </c>
      <c r="V144" s="157">
        <v>0</v>
      </c>
      <c r="W144" s="157">
        <v>0</v>
      </c>
      <c r="X144" s="145"/>
      <c r="Y144" s="157">
        <v>0</v>
      </c>
      <c r="Z144" s="157">
        <v>0</v>
      </c>
      <c r="AA144" s="157">
        <v>0</v>
      </c>
      <c r="AB144" s="157">
        <v>0</v>
      </c>
      <c r="AC144" s="157">
        <v>0</v>
      </c>
      <c r="AD144" s="157">
        <v>0</v>
      </c>
      <c r="AE144" s="157">
        <v>0</v>
      </c>
      <c r="AF144" s="157">
        <v>0</v>
      </c>
      <c r="AG144" s="157">
        <v>0</v>
      </c>
    </row>
    <row r="145" spans="1:33">
      <c r="B145" s="6" t="s">
        <v>44</v>
      </c>
      <c r="C145" s="211"/>
      <c r="D145" s="157">
        <v>0</v>
      </c>
      <c r="E145" s="157">
        <v>0</v>
      </c>
      <c r="F145" s="157">
        <v>0</v>
      </c>
      <c r="G145" s="157">
        <v>0</v>
      </c>
      <c r="H145" s="157">
        <v>0</v>
      </c>
      <c r="I145" s="157">
        <v>0</v>
      </c>
      <c r="J145" s="157">
        <v>0</v>
      </c>
      <c r="K145" s="157">
        <v>0</v>
      </c>
      <c r="L145" s="157">
        <v>0</v>
      </c>
      <c r="M145" s="157">
        <v>0</v>
      </c>
      <c r="N145" s="143"/>
      <c r="O145" s="157">
        <v>0</v>
      </c>
      <c r="P145" s="157">
        <v>0</v>
      </c>
      <c r="Q145" s="157">
        <v>0</v>
      </c>
      <c r="R145" s="157">
        <v>0</v>
      </c>
      <c r="S145" s="157">
        <v>0</v>
      </c>
      <c r="T145" s="157">
        <v>0</v>
      </c>
      <c r="U145" s="157">
        <v>0</v>
      </c>
      <c r="V145" s="157">
        <v>0</v>
      </c>
      <c r="W145" s="157">
        <v>0</v>
      </c>
      <c r="X145" s="145"/>
      <c r="Y145" s="157">
        <v>0</v>
      </c>
      <c r="Z145" s="157">
        <v>0</v>
      </c>
      <c r="AA145" s="157">
        <v>0</v>
      </c>
      <c r="AB145" s="157">
        <v>0</v>
      </c>
      <c r="AC145" s="157">
        <v>0</v>
      </c>
      <c r="AD145" s="157">
        <v>0</v>
      </c>
      <c r="AE145" s="157">
        <v>0</v>
      </c>
      <c r="AF145" s="157">
        <v>0</v>
      </c>
      <c r="AG145" s="157">
        <v>0</v>
      </c>
    </row>
    <row r="146" spans="1:33">
      <c r="B146" s="7" t="s">
        <v>45</v>
      </c>
      <c r="C146" s="211"/>
      <c r="D146" s="157">
        <v>0</v>
      </c>
      <c r="E146" s="157">
        <v>0</v>
      </c>
      <c r="F146" s="157">
        <v>0</v>
      </c>
      <c r="G146" s="157">
        <v>0</v>
      </c>
      <c r="H146" s="157">
        <v>0</v>
      </c>
      <c r="I146" s="157">
        <v>0</v>
      </c>
      <c r="J146" s="157">
        <v>0</v>
      </c>
      <c r="K146" s="157">
        <v>0</v>
      </c>
      <c r="L146" s="157">
        <v>0</v>
      </c>
      <c r="M146" s="157">
        <v>0</v>
      </c>
      <c r="N146" s="143"/>
      <c r="O146" s="157">
        <v>0</v>
      </c>
      <c r="P146" s="157">
        <v>0</v>
      </c>
      <c r="Q146" s="157">
        <v>0</v>
      </c>
      <c r="R146" s="157">
        <v>0</v>
      </c>
      <c r="S146" s="157">
        <v>0</v>
      </c>
      <c r="T146" s="157">
        <v>0</v>
      </c>
      <c r="U146" s="157">
        <v>0</v>
      </c>
      <c r="V146" s="157">
        <v>0</v>
      </c>
      <c r="W146" s="157">
        <v>0</v>
      </c>
      <c r="X146" s="145"/>
      <c r="Y146" s="157">
        <v>0</v>
      </c>
      <c r="Z146" s="157">
        <v>0</v>
      </c>
      <c r="AA146" s="157">
        <v>0</v>
      </c>
      <c r="AB146" s="157">
        <v>0</v>
      </c>
      <c r="AC146" s="157">
        <v>0</v>
      </c>
      <c r="AD146" s="157">
        <v>0</v>
      </c>
      <c r="AE146" s="157">
        <v>0</v>
      </c>
      <c r="AF146" s="157">
        <v>0</v>
      </c>
      <c r="AG146" s="157">
        <v>0</v>
      </c>
    </row>
    <row r="147" spans="1:33">
      <c r="B147" s="7" t="s">
        <v>46</v>
      </c>
      <c r="C147" s="211"/>
      <c r="D147" s="157">
        <v>0</v>
      </c>
      <c r="E147" s="157">
        <v>0</v>
      </c>
      <c r="F147" s="157">
        <v>0</v>
      </c>
      <c r="G147" s="157">
        <v>0</v>
      </c>
      <c r="H147" s="157">
        <v>0</v>
      </c>
      <c r="I147" s="157">
        <v>0</v>
      </c>
      <c r="J147" s="157">
        <v>0</v>
      </c>
      <c r="K147" s="157">
        <v>0</v>
      </c>
      <c r="L147" s="157">
        <v>0</v>
      </c>
      <c r="M147" s="157">
        <v>0</v>
      </c>
      <c r="N147" s="143"/>
      <c r="O147" s="157">
        <v>0</v>
      </c>
      <c r="P147" s="157">
        <v>0</v>
      </c>
      <c r="Q147" s="157">
        <v>0</v>
      </c>
      <c r="R147" s="157">
        <v>0</v>
      </c>
      <c r="S147" s="157">
        <v>0</v>
      </c>
      <c r="T147" s="157">
        <v>0</v>
      </c>
      <c r="U147" s="157">
        <v>0</v>
      </c>
      <c r="V147" s="157">
        <v>0</v>
      </c>
      <c r="W147" s="157">
        <v>0</v>
      </c>
      <c r="X147" s="145"/>
      <c r="Y147" s="157">
        <v>0</v>
      </c>
      <c r="Z147" s="157">
        <v>0</v>
      </c>
      <c r="AA147" s="157">
        <v>0</v>
      </c>
      <c r="AB147" s="157">
        <v>0</v>
      </c>
      <c r="AC147" s="157">
        <v>0</v>
      </c>
      <c r="AD147" s="157">
        <v>0</v>
      </c>
      <c r="AE147" s="157">
        <v>0</v>
      </c>
      <c r="AF147" s="157">
        <v>0</v>
      </c>
      <c r="AG147" s="157">
        <v>0</v>
      </c>
    </row>
    <row r="148" spans="1:33">
      <c r="B148" s="6" t="s">
        <v>317</v>
      </c>
      <c r="C148" s="211"/>
      <c r="D148" s="157">
        <v>0</v>
      </c>
      <c r="E148" s="157">
        <v>0</v>
      </c>
      <c r="F148" s="157">
        <v>0</v>
      </c>
      <c r="G148" s="157">
        <v>0</v>
      </c>
      <c r="H148" s="157">
        <v>0</v>
      </c>
      <c r="I148" s="157">
        <v>0</v>
      </c>
      <c r="J148" s="157">
        <v>0</v>
      </c>
      <c r="K148" s="157">
        <v>0</v>
      </c>
      <c r="L148" s="157">
        <v>0</v>
      </c>
      <c r="M148" s="157">
        <v>0</v>
      </c>
      <c r="N148" s="143"/>
      <c r="O148" s="157">
        <v>0</v>
      </c>
      <c r="P148" s="157">
        <v>0</v>
      </c>
      <c r="Q148" s="157">
        <v>0</v>
      </c>
      <c r="R148" s="157">
        <v>0</v>
      </c>
      <c r="S148" s="157">
        <v>0</v>
      </c>
      <c r="T148" s="157">
        <v>0</v>
      </c>
      <c r="U148" s="157">
        <v>0</v>
      </c>
      <c r="V148" s="157">
        <v>0</v>
      </c>
      <c r="W148" s="157">
        <v>0</v>
      </c>
      <c r="X148" s="145"/>
      <c r="Y148" s="157">
        <v>0</v>
      </c>
      <c r="Z148" s="157">
        <v>0</v>
      </c>
      <c r="AA148" s="157">
        <v>0</v>
      </c>
      <c r="AB148" s="157">
        <v>0</v>
      </c>
      <c r="AC148" s="157">
        <v>0</v>
      </c>
      <c r="AD148" s="157">
        <v>0</v>
      </c>
      <c r="AE148" s="157">
        <v>0</v>
      </c>
      <c r="AF148" s="157">
        <v>0</v>
      </c>
      <c r="AG148" s="157">
        <v>0</v>
      </c>
    </row>
    <row r="149" spans="1:33">
      <c r="B149" s="6" t="s">
        <v>108</v>
      </c>
      <c r="C149" s="211"/>
      <c r="D149" s="157">
        <v>0</v>
      </c>
      <c r="E149" s="157">
        <v>0</v>
      </c>
      <c r="F149" s="157">
        <v>0</v>
      </c>
      <c r="G149" s="157">
        <v>0</v>
      </c>
      <c r="H149" s="157">
        <v>0</v>
      </c>
      <c r="I149" s="157">
        <v>0</v>
      </c>
      <c r="J149" s="157">
        <v>0</v>
      </c>
      <c r="K149" s="157">
        <v>0</v>
      </c>
      <c r="L149" s="157">
        <v>0</v>
      </c>
      <c r="M149" s="157">
        <v>0</v>
      </c>
      <c r="N149" s="143"/>
      <c r="O149" s="157">
        <v>0</v>
      </c>
      <c r="P149" s="157">
        <v>0</v>
      </c>
      <c r="Q149" s="157">
        <v>0</v>
      </c>
      <c r="R149" s="157">
        <v>0</v>
      </c>
      <c r="S149" s="157">
        <v>0</v>
      </c>
      <c r="T149" s="157">
        <v>0</v>
      </c>
      <c r="U149" s="157">
        <v>0</v>
      </c>
      <c r="V149" s="157">
        <v>0</v>
      </c>
      <c r="W149" s="157">
        <v>0</v>
      </c>
      <c r="X149" s="145"/>
      <c r="Y149" s="157">
        <v>0</v>
      </c>
      <c r="Z149" s="157">
        <v>0</v>
      </c>
      <c r="AA149" s="157">
        <v>0</v>
      </c>
      <c r="AB149" s="157">
        <v>0</v>
      </c>
      <c r="AC149" s="157">
        <v>0</v>
      </c>
      <c r="AD149" s="157">
        <v>0</v>
      </c>
      <c r="AE149" s="157">
        <v>0</v>
      </c>
      <c r="AF149" s="157">
        <v>0</v>
      </c>
      <c r="AG149" s="157">
        <v>0</v>
      </c>
    </row>
    <row r="150" spans="1:33">
      <c r="B150" s="6" t="s">
        <v>48</v>
      </c>
      <c r="C150" s="211"/>
      <c r="D150" s="157">
        <v>0</v>
      </c>
      <c r="E150" s="157">
        <v>0</v>
      </c>
      <c r="F150" s="157">
        <v>0</v>
      </c>
      <c r="G150" s="157">
        <v>0</v>
      </c>
      <c r="H150" s="157">
        <v>0</v>
      </c>
      <c r="I150" s="157">
        <v>0</v>
      </c>
      <c r="J150" s="157">
        <v>0</v>
      </c>
      <c r="K150" s="157">
        <v>0</v>
      </c>
      <c r="L150" s="157">
        <v>0</v>
      </c>
      <c r="M150" s="157">
        <v>0</v>
      </c>
      <c r="N150" s="143"/>
      <c r="O150" s="157">
        <v>0</v>
      </c>
      <c r="P150" s="157">
        <v>0</v>
      </c>
      <c r="Q150" s="157">
        <v>0</v>
      </c>
      <c r="R150" s="157">
        <v>0</v>
      </c>
      <c r="S150" s="157">
        <v>0</v>
      </c>
      <c r="T150" s="157">
        <v>0</v>
      </c>
      <c r="U150" s="157">
        <v>0</v>
      </c>
      <c r="V150" s="157">
        <v>0</v>
      </c>
      <c r="W150" s="157">
        <v>0</v>
      </c>
      <c r="X150" s="145"/>
      <c r="Y150" s="157">
        <v>0</v>
      </c>
      <c r="Z150" s="157">
        <v>0</v>
      </c>
      <c r="AA150" s="157">
        <v>0</v>
      </c>
      <c r="AB150" s="157">
        <v>0</v>
      </c>
      <c r="AC150" s="157">
        <v>0</v>
      </c>
      <c r="AD150" s="157">
        <v>0</v>
      </c>
      <c r="AE150" s="157">
        <v>0</v>
      </c>
      <c r="AF150" s="157">
        <v>0</v>
      </c>
      <c r="AG150" s="157">
        <v>0</v>
      </c>
    </row>
    <row r="151" spans="1:33">
      <c r="B151" s="6" t="s">
        <v>325</v>
      </c>
      <c r="C151" s="211"/>
      <c r="D151" s="157">
        <v>0</v>
      </c>
      <c r="E151" s="157">
        <v>0</v>
      </c>
      <c r="F151" s="157">
        <v>0</v>
      </c>
      <c r="G151" s="157">
        <v>0</v>
      </c>
      <c r="H151" s="157">
        <v>0</v>
      </c>
      <c r="I151" s="157">
        <v>0</v>
      </c>
      <c r="J151" s="157">
        <v>0</v>
      </c>
      <c r="K151" s="157">
        <v>0</v>
      </c>
      <c r="L151" s="157">
        <v>0</v>
      </c>
      <c r="M151" s="157">
        <v>0</v>
      </c>
      <c r="N151" s="143"/>
      <c r="O151" s="157">
        <v>0</v>
      </c>
      <c r="P151" s="157">
        <v>0</v>
      </c>
      <c r="Q151" s="157">
        <v>0</v>
      </c>
      <c r="R151" s="157">
        <v>0</v>
      </c>
      <c r="S151" s="157">
        <v>0</v>
      </c>
      <c r="T151" s="157">
        <v>0</v>
      </c>
      <c r="U151" s="157">
        <v>0</v>
      </c>
      <c r="V151" s="157">
        <v>0</v>
      </c>
      <c r="W151" s="157">
        <v>0</v>
      </c>
      <c r="X151" s="145"/>
      <c r="Y151" s="157">
        <v>0</v>
      </c>
      <c r="Z151" s="157">
        <v>0</v>
      </c>
      <c r="AA151" s="157">
        <v>0</v>
      </c>
      <c r="AB151" s="157">
        <v>0</v>
      </c>
      <c r="AC151" s="157">
        <v>0</v>
      </c>
      <c r="AD151" s="157">
        <v>0</v>
      </c>
      <c r="AE151" s="157">
        <v>0</v>
      </c>
      <c r="AF151" s="157">
        <v>0</v>
      </c>
      <c r="AG151" s="157">
        <v>0</v>
      </c>
    </row>
    <row r="152" spans="1:33">
      <c r="B152" s="8" t="s">
        <v>101</v>
      </c>
      <c r="C152" s="211"/>
      <c r="D152" s="157">
        <v>614471.79823989782</v>
      </c>
      <c r="E152" s="157">
        <v>585414.40053451317</v>
      </c>
      <c r="F152" s="157">
        <v>614179.78960699658</v>
      </c>
      <c r="G152" s="157">
        <v>708102.42157675303</v>
      </c>
      <c r="H152" s="157">
        <v>737055.19132173376</v>
      </c>
      <c r="I152" s="157">
        <v>870337.42218012863</v>
      </c>
      <c r="J152" s="157">
        <v>897643.1555419811</v>
      </c>
      <c r="K152" s="157">
        <v>1030973.2915997375</v>
      </c>
      <c r="L152" s="157">
        <v>1353904.2607702627</v>
      </c>
      <c r="M152" s="157">
        <v>1298397.0346326483</v>
      </c>
      <c r="N152" s="143"/>
      <c r="O152" s="157">
        <v>-51832.463394477876</v>
      </c>
      <c r="P152" s="157">
        <v>-6664.9999114832272</v>
      </c>
      <c r="Q152" s="157">
        <v>103632.04601791824</v>
      </c>
      <c r="R152" s="157">
        <v>-9073.7583377568972</v>
      </c>
      <c r="S152" s="157">
        <v>178556.41496098432</v>
      </c>
      <c r="T152" s="157">
        <v>-3757.3903896316324</v>
      </c>
      <c r="U152" s="157">
        <v>98308.51320103</v>
      </c>
      <c r="V152" s="157">
        <v>229398.37323435914</v>
      </c>
      <c r="W152" s="157">
        <v>-30643.35195318082</v>
      </c>
      <c r="X152" s="145"/>
      <c r="Y152" s="157">
        <v>22775.065689093208</v>
      </c>
      <c r="Z152" s="157">
        <v>35430.388983966637</v>
      </c>
      <c r="AA152" s="157">
        <v>-9709.4140481617778</v>
      </c>
      <c r="AB152" s="157">
        <v>38026.528082737641</v>
      </c>
      <c r="AC152" s="157">
        <v>-45274.184102589417</v>
      </c>
      <c r="AD152" s="157">
        <v>31063.123751484069</v>
      </c>
      <c r="AE152" s="157">
        <v>35021.622856726317</v>
      </c>
      <c r="AF152" s="157">
        <v>93532.595936166195</v>
      </c>
      <c r="AG152" s="157">
        <v>-24863.874184433629</v>
      </c>
    </row>
    <row r="153" spans="1:33" s="45" customFormat="1">
      <c r="A153" s="38"/>
      <c r="B153" s="5" t="s">
        <v>9</v>
      </c>
      <c r="C153" s="209" t="s">
        <v>296</v>
      </c>
      <c r="D153" s="156">
        <v>1309445.2677601022</v>
      </c>
      <c r="E153" s="156">
        <v>1550908.8114654867</v>
      </c>
      <c r="F153" s="156">
        <v>1793650.2103930034</v>
      </c>
      <c r="G153" s="156">
        <v>1809616.5784232472</v>
      </c>
      <c r="H153" s="156">
        <v>2099645.8086782661</v>
      </c>
      <c r="I153" s="156">
        <v>2138157.5778198713</v>
      </c>
      <c r="J153" s="156">
        <v>2344935.8444580194</v>
      </c>
      <c r="K153" s="156">
        <v>2575632.7084002625</v>
      </c>
      <c r="L153" s="156">
        <v>3039750.7392297373</v>
      </c>
      <c r="M153" s="156">
        <v>3975848.6053673523</v>
      </c>
      <c r="N153" s="146"/>
      <c r="O153" s="156">
        <v>205582.90977949751</v>
      </c>
      <c r="P153" s="156">
        <v>179119.11132153618</v>
      </c>
      <c r="Q153" s="156">
        <v>57409.182017935826</v>
      </c>
      <c r="R153" s="156">
        <v>180133.28681184168</v>
      </c>
      <c r="S153" s="156">
        <v>102284.97818156931</v>
      </c>
      <c r="T153" s="156">
        <v>191675.34971831623</v>
      </c>
      <c r="U153" s="156">
        <v>142029.17909442325</v>
      </c>
      <c r="V153" s="156">
        <v>242029.69327388733</v>
      </c>
      <c r="W153" s="156">
        <v>1042131.7535275172</v>
      </c>
      <c r="X153" s="141"/>
      <c r="Y153" s="156">
        <v>35880.633925887159</v>
      </c>
      <c r="Z153" s="156">
        <v>63622.28760598044</v>
      </c>
      <c r="AA153" s="156">
        <v>-41442.813987692069</v>
      </c>
      <c r="AB153" s="156">
        <v>109895.94344317746</v>
      </c>
      <c r="AC153" s="156">
        <v>-63773.209039964357</v>
      </c>
      <c r="AD153" s="156">
        <v>15102.916919831903</v>
      </c>
      <c r="AE153" s="156">
        <v>88667.684847820099</v>
      </c>
      <c r="AF153" s="156">
        <v>222088.3375555875</v>
      </c>
      <c r="AG153" s="156">
        <v>-106033.88738990248</v>
      </c>
    </row>
    <row r="154" spans="1:33">
      <c r="B154" s="208" t="s">
        <v>40</v>
      </c>
      <c r="C154" s="211"/>
      <c r="D154" s="157">
        <v>589962.69199999992</v>
      </c>
      <c r="E154" s="157">
        <v>717984.38500000001</v>
      </c>
      <c r="F154" s="157">
        <v>790714</v>
      </c>
      <c r="G154" s="157">
        <v>525758</v>
      </c>
      <c r="H154" s="157">
        <v>611020</v>
      </c>
      <c r="I154" s="157">
        <v>749491</v>
      </c>
      <c r="J154" s="157">
        <v>633606</v>
      </c>
      <c r="K154" s="157">
        <v>927427</v>
      </c>
      <c r="L154" s="157">
        <v>1044468</v>
      </c>
      <c r="M154" s="157">
        <v>1333173.8999999999</v>
      </c>
      <c r="N154" s="143"/>
      <c r="O154" s="157">
        <v>128021.69300000006</v>
      </c>
      <c r="P154" s="157">
        <v>72729.61500000002</v>
      </c>
      <c r="Q154" s="157">
        <v>-264956.00000000006</v>
      </c>
      <c r="R154" s="157">
        <v>85261.999999999985</v>
      </c>
      <c r="S154" s="157">
        <v>138471</v>
      </c>
      <c r="T154" s="157">
        <v>-115884.99999999994</v>
      </c>
      <c r="U154" s="157">
        <v>293821</v>
      </c>
      <c r="V154" s="157">
        <v>117040.99999999999</v>
      </c>
      <c r="W154" s="157">
        <v>288705.89999999991</v>
      </c>
      <c r="X154" s="145"/>
      <c r="Y154" s="157">
        <v>0</v>
      </c>
      <c r="Z154" s="157">
        <v>0</v>
      </c>
      <c r="AA154" s="157">
        <v>0</v>
      </c>
      <c r="AB154" s="157">
        <v>0</v>
      </c>
      <c r="AC154" s="157">
        <v>0</v>
      </c>
      <c r="AD154" s="157">
        <v>0</v>
      </c>
      <c r="AE154" s="157">
        <v>0</v>
      </c>
      <c r="AF154" s="157">
        <v>0</v>
      </c>
      <c r="AG154" s="157">
        <v>0</v>
      </c>
    </row>
    <row r="155" spans="1:33">
      <c r="B155" s="6" t="s">
        <v>41</v>
      </c>
      <c r="C155" s="211"/>
      <c r="D155" s="157">
        <v>0</v>
      </c>
      <c r="E155" s="157">
        <v>0</v>
      </c>
      <c r="F155" s="157">
        <v>0</v>
      </c>
      <c r="G155" s="157">
        <v>0</v>
      </c>
      <c r="H155" s="157">
        <v>0</v>
      </c>
      <c r="I155" s="157">
        <v>0</v>
      </c>
      <c r="J155" s="157">
        <v>0</v>
      </c>
      <c r="K155" s="157">
        <v>0</v>
      </c>
      <c r="L155" s="157">
        <v>0</v>
      </c>
      <c r="M155" s="157">
        <v>0</v>
      </c>
      <c r="N155" s="143"/>
      <c r="O155" s="157">
        <v>0</v>
      </c>
      <c r="P155" s="157">
        <v>0</v>
      </c>
      <c r="Q155" s="157">
        <v>0</v>
      </c>
      <c r="R155" s="157">
        <v>0</v>
      </c>
      <c r="S155" s="157">
        <v>0</v>
      </c>
      <c r="T155" s="157">
        <v>0</v>
      </c>
      <c r="U155" s="157">
        <v>0</v>
      </c>
      <c r="V155" s="157">
        <v>0</v>
      </c>
      <c r="W155" s="157">
        <v>0</v>
      </c>
      <c r="X155" s="145"/>
      <c r="Y155" s="157">
        <v>0</v>
      </c>
      <c r="Z155" s="157">
        <v>0</v>
      </c>
      <c r="AA155" s="157">
        <v>0</v>
      </c>
      <c r="AB155" s="157">
        <v>0</v>
      </c>
      <c r="AC155" s="157">
        <v>0</v>
      </c>
      <c r="AD155" s="157">
        <v>0</v>
      </c>
      <c r="AE155" s="157">
        <v>0</v>
      </c>
      <c r="AF155" s="157">
        <v>0</v>
      </c>
      <c r="AG155" s="157">
        <v>0</v>
      </c>
    </row>
    <row r="156" spans="1:33">
      <c r="B156" s="6" t="s">
        <v>42</v>
      </c>
      <c r="C156" s="211"/>
      <c r="D156" s="157">
        <v>0</v>
      </c>
      <c r="E156" s="157">
        <v>0</v>
      </c>
      <c r="F156" s="157">
        <v>0</v>
      </c>
      <c r="G156" s="157">
        <v>0</v>
      </c>
      <c r="H156" s="157">
        <v>0</v>
      </c>
      <c r="I156" s="157">
        <v>0</v>
      </c>
      <c r="J156" s="157">
        <v>0</v>
      </c>
      <c r="K156" s="157">
        <v>0</v>
      </c>
      <c r="L156" s="157">
        <v>0</v>
      </c>
      <c r="M156" s="157">
        <v>0</v>
      </c>
      <c r="N156" s="143"/>
      <c r="O156" s="157">
        <v>0</v>
      </c>
      <c r="P156" s="157">
        <v>0</v>
      </c>
      <c r="Q156" s="157">
        <v>0</v>
      </c>
      <c r="R156" s="157">
        <v>0</v>
      </c>
      <c r="S156" s="157">
        <v>0</v>
      </c>
      <c r="T156" s="157">
        <v>0</v>
      </c>
      <c r="U156" s="157">
        <v>0</v>
      </c>
      <c r="V156" s="157">
        <v>0</v>
      </c>
      <c r="W156" s="157">
        <v>0</v>
      </c>
      <c r="X156" s="145"/>
      <c r="Y156" s="157">
        <v>0</v>
      </c>
      <c r="Z156" s="157">
        <v>0</v>
      </c>
      <c r="AA156" s="157">
        <v>0</v>
      </c>
      <c r="AB156" s="157">
        <v>0</v>
      </c>
      <c r="AC156" s="157">
        <v>0</v>
      </c>
      <c r="AD156" s="157">
        <v>0</v>
      </c>
      <c r="AE156" s="157">
        <v>0</v>
      </c>
      <c r="AF156" s="157">
        <v>0</v>
      </c>
      <c r="AG156" s="157">
        <v>0</v>
      </c>
    </row>
    <row r="157" spans="1:33">
      <c r="B157" s="6" t="s">
        <v>43</v>
      </c>
      <c r="C157" s="211"/>
      <c r="D157" s="157">
        <v>0</v>
      </c>
      <c r="E157" s="157">
        <v>0</v>
      </c>
      <c r="F157" s="157">
        <v>0</v>
      </c>
      <c r="G157" s="157">
        <v>0</v>
      </c>
      <c r="H157" s="157">
        <v>0</v>
      </c>
      <c r="I157" s="157">
        <v>0</v>
      </c>
      <c r="J157" s="157">
        <v>0</v>
      </c>
      <c r="K157" s="157">
        <v>0</v>
      </c>
      <c r="L157" s="157">
        <v>0</v>
      </c>
      <c r="M157" s="157">
        <v>0</v>
      </c>
      <c r="N157" s="143"/>
      <c r="O157" s="157">
        <v>0</v>
      </c>
      <c r="P157" s="157">
        <v>0</v>
      </c>
      <c r="Q157" s="157">
        <v>0</v>
      </c>
      <c r="R157" s="157">
        <v>0</v>
      </c>
      <c r="S157" s="157">
        <v>0</v>
      </c>
      <c r="T157" s="157">
        <v>0</v>
      </c>
      <c r="U157" s="157">
        <v>0</v>
      </c>
      <c r="V157" s="157">
        <v>0</v>
      </c>
      <c r="W157" s="157">
        <v>0</v>
      </c>
      <c r="X157" s="145"/>
      <c r="Y157" s="157">
        <v>0</v>
      </c>
      <c r="Z157" s="157">
        <v>0</v>
      </c>
      <c r="AA157" s="157">
        <v>0</v>
      </c>
      <c r="AB157" s="157">
        <v>0</v>
      </c>
      <c r="AC157" s="157">
        <v>0</v>
      </c>
      <c r="AD157" s="157">
        <v>0</v>
      </c>
      <c r="AE157" s="157">
        <v>0</v>
      </c>
      <c r="AF157" s="157">
        <v>0</v>
      </c>
      <c r="AG157" s="157">
        <v>0</v>
      </c>
    </row>
    <row r="158" spans="1:33">
      <c r="B158" s="6" t="s">
        <v>44</v>
      </c>
      <c r="C158" s="211"/>
      <c r="D158" s="157">
        <v>589962.69199999992</v>
      </c>
      <c r="E158" s="157">
        <v>717984.38500000001</v>
      </c>
      <c r="F158" s="157">
        <v>790714</v>
      </c>
      <c r="G158" s="157">
        <v>525758</v>
      </c>
      <c r="H158" s="157">
        <v>611020</v>
      </c>
      <c r="I158" s="157">
        <v>749491</v>
      </c>
      <c r="J158" s="157">
        <v>633606</v>
      </c>
      <c r="K158" s="157">
        <v>927427</v>
      </c>
      <c r="L158" s="157">
        <v>1044468</v>
      </c>
      <c r="M158" s="157">
        <v>1333173.8999999999</v>
      </c>
      <c r="N158" s="143"/>
      <c r="O158" s="157">
        <v>124991.53558295175</v>
      </c>
      <c r="P158" s="157">
        <v>67704.115650975567</v>
      </c>
      <c r="Q158" s="157">
        <v>-238390.47649765635</v>
      </c>
      <c r="R158" s="157">
        <v>54844.999999999985</v>
      </c>
      <c r="S158" s="157">
        <v>117208.00000000001</v>
      </c>
      <c r="T158" s="157">
        <v>-86844.999999999942</v>
      </c>
      <c r="U158" s="157">
        <v>280987</v>
      </c>
      <c r="V158" s="157">
        <v>83247.999999999985</v>
      </c>
      <c r="W158" s="157">
        <v>301249.10999999993</v>
      </c>
      <c r="X158" s="145"/>
      <c r="Y158" s="157">
        <v>3030.1574170483123</v>
      </c>
      <c r="Z158" s="157">
        <v>5025.499349024446</v>
      </c>
      <c r="AA158" s="157">
        <v>-26565.523502343687</v>
      </c>
      <c r="AB158" s="157">
        <v>30417</v>
      </c>
      <c r="AC158" s="157">
        <v>21262.999999999993</v>
      </c>
      <c r="AD158" s="157">
        <v>-29039.999999999996</v>
      </c>
      <c r="AE158" s="157">
        <v>12834</v>
      </c>
      <c r="AF158" s="157">
        <v>33792.999999999993</v>
      </c>
      <c r="AG158" s="157">
        <v>-12543.21</v>
      </c>
    </row>
    <row r="159" spans="1:33">
      <c r="B159" s="7" t="s">
        <v>45</v>
      </c>
      <c r="C159" s="211"/>
      <c r="D159" s="157">
        <v>589962.69199999992</v>
      </c>
      <c r="E159" s="157">
        <v>717984.38500000001</v>
      </c>
      <c r="F159" s="157">
        <v>790714</v>
      </c>
      <c r="G159" s="157">
        <v>525758</v>
      </c>
      <c r="H159" s="157">
        <v>611020</v>
      </c>
      <c r="I159" s="157">
        <v>749491</v>
      </c>
      <c r="J159" s="157">
        <v>633606</v>
      </c>
      <c r="K159" s="157">
        <v>927427</v>
      </c>
      <c r="L159" s="157">
        <v>1044468</v>
      </c>
      <c r="M159" s="157">
        <v>1333173.8999999999</v>
      </c>
      <c r="N159" s="143"/>
      <c r="O159" s="157">
        <v>124991.53558295175</v>
      </c>
      <c r="P159" s="157">
        <v>67704.115650975567</v>
      </c>
      <c r="Q159" s="157">
        <v>-238390.47649765635</v>
      </c>
      <c r="R159" s="157">
        <v>54844.999999999985</v>
      </c>
      <c r="S159" s="157">
        <v>117208.00000000001</v>
      </c>
      <c r="T159" s="157">
        <v>-86844.999999999942</v>
      </c>
      <c r="U159" s="157">
        <v>280987</v>
      </c>
      <c r="V159" s="157">
        <v>83247.999999999985</v>
      </c>
      <c r="W159" s="157">
        <v>301249.10999999993</v>
      </c>
      <c r="X159" s="145"/>
      <c r="Y159" s="157">
        <v>3030.1574170483123</v>
      </c>
      <c r="Z159" s="157">
        <v>5025.499349024446</v>
      </c>
      <c r="AA159" s="157">
        <v>-26565.523502343687</v>
      </c>
      <c r="AB159" s="157">
        <v>30417</v>
      </c>
      <c r="AC159" s="157">
        <v>21262.999999999993</v>
      </c>
      <c r="AD159" s="157">
        <v>-29039.999999999996</v>
      </c>
      <c r="AE159" s="157">
        <v>12834</v>
      </c>
      <c r="AF159" s="157">
        <v>33792.999999999993</v>
      </c>
      <c r="AG159" s="157">
        <v>-12543.21</v>
      </c>
    </row>
    <row r="160" spans="1:33">
      <c r="B160" s="7" t="s">
        <v>46</v>
      </c>
      <c r="C160" s="211"/>
      <c r="D160" s="157">
        <v>0</v>
      </c>
      <c r="E160" s="157">
        <v>0</v>
      </c>
      <c r="F160" s="157">
        <v>0</v>
      </c>
      <c r="G160" s="157">
        <v>0</v>
      </c>
      <c r="H160" s="157">
        <v>0</v>
      </c>
      <c r="I160" s="157">
        <v>0</v>
      </c>
      <c r="J160" s="157">
        <v>0</v>
      </c>
      <c r="K160" s="157">
        <v>0</v>
      </c>
      <c r="L160" s="157">
        <v>0</v>
      </c>
      <c r="M160" s="157">
        <v>0</v>
      </c>
      <c r="N160" s="143"/>
      <c r="O160" s="157">
        <v>0</v>
      </c>
      <c r="P160" s="157">
        <v>0</v>
      </c>
      <c r="Q160" s="157">
        <v>0</v>
      </c>
      <c r="R160" s="157">
        <v>0</v>
      </c>
      <c r="S160" s="157">
        <v>0</v>
      </c>
      <c r="T160" s="157">
        <v>0</v>
      </c>
      <c r="U160" s="157">
        <v>0</v>
      </c>
      <c r="V160" s="157">
        <v>0</v>
      </c>
      <c r="W160" s="157">
        <v>0</v>
      </c>
      <c r="X160" s="145"/>
      <c r="Y160" s="157">
        <v>0</v>
      </c>
      <c r="Z160" s="157">
        <v>0</v>
      </c>
      <c r="AA160" s="157">
        <v>0</v>
      </c>
      <c r="AB160" s="157">
        <v>0</v>
      </c>
      <c r="AC160" s="157">
        <v>0</v>
      </c>
      <c r="AD160" s="157">
        <v>0</v>
      </c>
      <c r="AE160" s="157">
        <v>0</v>
      </c>
      <c r="AF160" s="157">
        <v>0</v>
      </c>
      <c r="AG160" s="157">
        <v>0</v>
      </c>
    </row>
    <row r="161" spans="1:33">
      <c r="B161" s="6" t="s">
        <v>317</v>
      </c>
      <c r="C161" s="211"/>
      <c r="D161" s="157">
        <v>0</v>
      </c>
      <c r="E161" s="157">
        <v>0</v>
      </c>
      <c r="F161" s="157">
        <v>0</v>
      </c>
      <c r="G161" s="157">
        <v>0</v>
      </c>
      <c r="H161" s="157">
        <v>0</v>
      </c>
      <c r="I161" s="157">
        <v>0</v>
      </c>
      <c r="J161" s="157">
        <v>0</v>
      </c>
      <c r="K161" s="157">
        <v>0</v>
      </c>
      <c r="L161" s="157">
        <v>0</v>
      </c>
      <c r="M161" s="157">
        <v>0</v>
      </c>
      <c r="N161" s="143"/>
      <c r="O161" s="157">
        <v>0</v>
      </c>
      <c r="P161" s="157">
        <v>0</v>
      </c>
      <c r="Q161" s="157">
        <v>0</v>
      </c>
      <c r="R161" s="157">
        <v>0</v>
      </c>
      <c r="S161" s="157">
        <v>0</v>
      </c>
      <c r="T161" s="157">
        <v>0</v>
      </c>
      <c r="U161" s="157">
        <v>0</v>
      </c>
      <c r="V161" s="157">
        <v>0</v>
      </c>
      <c r="W161" s="157">
        <v>0</v>
      </c>
      <c r="X161" s="145"/>
      <c r="Y161" s="157">
        <v>0</v>
      </c>
      <c r="Z161" s="157">
        <v>0</v>
      </c>
      <c r="AA161" s="157">
        <v>0</v>
      </c>
      <c r="AB161" s="157">
        <v>0</v>
      </c>
      <c r="AC161" s="157">
        <v>0</v>
      </c>
      <c r="AD161" s="157">
        <v>0</v>
      </c>
      <c r="AE161" s="157">
        <v>0</v>
      </c>
      <c r="AF161" s="157">
        <v>0</v>
      </c>
      <c r="AG161" s="157">
        <v>0</v>
      </c>
    </row>
    <row r="162" spans="1:33">
      <c r="B162" s="6" t="s">
        <v>108</v>
      </c>
      <c r="C162" s="211"/>
      <c r="D162" s="157">
        <v>0</v>
      </c>
      <c r="E162" s="157">
        <v>0</v>
      </c>
      <c r="F162" s="157">
        <v>0</v>
      </c>
      <c r="G162" s="157">
        <v>0</v>
      </c>
      <c r="H162" s="157">
        <v>0</v>
      </c>
      <c r="I162" s="157">
        <v>0</v>
      </c>
      <c r="J162" s="157">
        <v>0</v>
      </c>
      <c r="K162" s="157">
        <v>0</v>
      </c>
      <c r="L162" s="157">
        <v>0</v>
      </c>
      <c r="M162" s="157">
        <v>0</v>
      </c>
      <c r="N162" s="143"/>
      <c r="O162" s="157">
        <v>0</v>
      </c>
      <c r="P162" s="157">
        <v>0</v>
      </c>
      <c r="Q162" s="157">
        <v>0</v>
      </c>
      <c r="R162" s="157">
        <v>0</v>
      </c>
      <c r="S162" s="157">
        <v>0</v>
      </c>
      <c r="T162" s="157">
        <v>0</v>
      </c>
      <c r="U162" s="157">
        <v>0</v>
      </c>
      <c r="V162" s="157">
        <v>0</v>
      </c>
      <c r="W162" s="157">
        <v>0</v>
      </c>
      <c r="X162" s="145"/>
      <c r="Y162" s="157">
        <v>0</v>
      </c>
      <c r="Z162" s="157">
        <v>0</v>
      </c>
      <c r="AA162" s="157">
        <v>0</v>
      </c>
      <c r="AB162" s="157">
        <v>0</v>
      </c>
      <c r="AC162" s="157">
        <v>0</v>
      </c>
      <c r="AD162" s="157">
        <v>0</v>
      </c>
      <c r="AE162" s="157">
        <v>0</v>
      </c>
      <c r="AF162" s="157">
        <v>0</v>
      </c>
      <c r="AG162" s="157">
        <v>0</v>
      </c>
    </row>
    <row r="163" spans="1:33">
      <c r="B163" s="6" t="s">
        <v>48</v>
      </c>
      <c r="C163" s="211"/>
      <c r="D163" s="157">
        <v>0</v>
      </c>
      <c r="E163" s="157">
        <v>0</v>
      </c>
      <c r="F163" s="157">
        <v>0</v>
      </c>
      <c r="G163" s="157">
        <v>0</v>
      </c>
      <c r="H163" s="157">
        <v>0</v>
      </c>
      <c r="I163" s="157">
        <v>0</v>
      </c>
      <c r="J163" s="157">
        <v>0</v>
      </c>
      <c r="K163" s="157">
        <v>0</v>
      </c>
      <c r="L163" s="157">
        <v>0</v>
      </c>
      <c r="M163" s="157">
        <v>0</v>
      </c>
      <c r="N163" s="143"/>
      <c r="O163" s="157">
        <v>0</v>
      </c>
      <c r="P163" s="157">
        <v>0</v>
      </c>
      <c r="Q163" s="157">
        <v>0</v>
      </c>
      <c r="R163" s="157">
        <v>0</v>
      </c>
      <c r="S163" s="157">
        <v>0</v>
      </c>
      <c r="T163" s="157">
        <v>0</v>
      </c>
      <c r="U163" s="157">
        <v>0</v>
      </c>
      <c r="V163" s="157">
        <v>0</v>
      </c>
      <c r="W163" s="157">
        <v>0</v>
      </c>
      <c r="X163" s="145"/>
      <c r="Y163" s="157">
        <v>0</v>
      </c>
      <c r="Z163" s="157">
        <v>0</v>
      </c>
      <c r="AA163" s="157">
        <v>0</v>
      </c>
      <c r="AB163" s="157">
        <v>0</v>
      </c>
      <c r="AC163" s="157">
        <v>0</v>
      </c>
      <c r="AD163" s="157">
        <v>0</v>
      </c>
      <c r="AE163" s="157">
        <v>0</v>
      </c>
      <c r="AF163" s="157">
        <v>0</v>
      </c>
      <c r="AG163" s="157">
        <v>0</v>
      </c>
    </row>
    <row r="164" spans="1:33">
      <c r="B164" s="6" t="s">
        <v>325</v>
      </c>
      <c r="C164" s="211"/>
      <c r="D164" s="157">
        <v>0</v>
      </c>
      <c r="E164" s="157">
        <v>0</v>
      </c>
      <c r="F164" s="157">
        <v>0</v>
      </c>
      <c r="G164" s="157">
        <v>0</v>
      </c>
      <c r="H164" s="157">
        <v>0</v>
      </c>
      <c r="I164" s="157">
        <v>0</v>
      </c>
      <c r="J164" s="157">
        <v>0</v>
      </c>
      <c r="K164" s="157">
        <v>0</v>
      </c>
      <c r="L164" s="157">
        <v>0</v>
      </c>
      <c r="M164" s="157">
        <v>0</v>
      </c>
      <c r="N164" s="143"/>
      <c r="O164" s="157">
        <v>0</v>
      </c>
      <c r="P164" s="157">
        <v>0</v>
      </c>
      <c r="Q164" s="157">
        <v>0</v>
      </c>
      <c r="R164" s="157">
        <v>0</v>
      </c>
      <c r="S164" s="157">
        <v>0</v>
      </c>
      <c r="T164" s="157">
        <v>0</v>
      </c>
      <c r="U164" s="157">
        <v>0</v>
      </c>
      <c r="V164" s="157">
        <v>0</v>
      </c>
      <c r="W164" s="157">
        <v>0</v>
      </c>
      <c r="X164" s="145"/>
      <c r="Y164" s="157">
        <v>0</v>
      </c>
      <c r="Z164" s="157">
        <v>0</v>
      </c>
      <c r="AA164" s="157">
        <v>0</v>
      </c>
      <c r="AB164" s="157">
        <v>0</v>
      </c>
      <c r="AC164" s="157">
        <v>0</v>
      </c>
      <c r="AD164" s="157">
        <v>0</v>
      </c>
      <c r="AE164" s="157">
        <v>0</v>
      </c>
      <c r="AF164" s="157">
        <v>0</v>
      </c>
      <c r="AG164" s="157">
        <v>0</v>
      </c>
    </row>
    <row r="165" spans="1:33">
      <c r="B165" s="8" t="s">
        <v>101</v>
      </c>
      <c r="C165" s="211"/>
      <c r="D165" s="157">
        <v>719482.57576010202</v>
      </c>
      <c r="E165" s="157">
        <v>832924.42646548664</v>
      </c>
      <c r="F165" s="157">
        <v>1002936.2103930032</v>
      </c>
      <c r="G165" s="157">
        <v>1283858.578423247</v>
      </c>
      <c r="H165" s="157">
        <v>1488625.8086782661</v>
      </c>
      <c r="I165" s="157">
        <v>1388666.5778198713</v>
      </c>
      <c r="J165" s="157">
        <v>1711329.8444580191</v>
      </c>
      <c r="K165" s="157">
        <v>1648205.7084002628</v>
      </c>
      <c r="L165" s="157">
        <v>1995282.7392297375</v>
      </c>
      <c r="M165" s="157">
        <v>2642674.7053673519</v>
      </c>
      <c r="N165" s="143"/>
      <c r="O165" s="157">
        <v>80591.374196545759</v>
      </c>
      <c r="P165" s="157">
        <v>111414.99567056062</v>
      </c>
      <c r="Q165" s="157">
        <v>295799.65851559211</v>
      </c>
      <c r="R165" s="157">
        <v>125288.28681184177</v>
      </c>
      <c r="S165" s="157">
        <v>-14923.021818430596</v>
      </c>
      <c r="T165" s="157">
        <v>278520.34971831611</v>
      </c>
      <c r="U165" s="157">
        <v>-138957.82090557663</v>
      </c>
      <c r="V165" s="157">
        <v>158781.69327388736</v>
      </c>
      <c r="W165" s="157">
        <v>740882.64352751698</v>
      </c>
      <c r="X165" s="145"/>
      <c r="Y165" s="157">
        <v>32850.476508838852</v>
      </c>
      <c r="Z165" s="157">
        <v>58596.788256955995</v>
      </c>
      <c r="AA165" s="157">
        <v>-14877.29048534838</v>
      </c>
      <c r="AB165" s="157">
        <v>79478.943443177457</v>
      </c>
      <c r="AC165" s="157">
        <v>-85036.209039964349</v>
      </c>
      <c r="AD165" s="157">
        <v>44142.9169198319</v>
      </c>
      <c r="AE165" s="157">
        <v>75833.684847820099</v>
      </c>
      <c r="AF165" s="157">
        <v>188295.33755558747</v>
      </c>
      <c r="AG165" s="157">
        <v>-93490.67738990247</v>
      </c>
    </row>
    <row r="166" spans="1:33" s="45" customFormat="1">
      <c r="A166" s="38"/>
      <c r="B166" s="5" t="s">
        <v>25</v>
      </c>
      <c r="C166" s="209" t="s">
        <v>297</v>
      </c>
      <c r="D166" s="156">
        <v>9246.0150000000012</v>
      </c>
      <c r="E166" s="156">
        <v>44136.405699999996</v>
      </c>
      <c r="F166" s="156">
        <v>64588.192339112524</v>
      </c>
      <c r="G166" s="156">
        <v>165482</v>
      </c>
      <c r="H166" s="156">
        <v>270030</v>
      </c>
      <c r="I166" s="156">
        <v>37542</v>
      </c>
      <c r="J166" s="156">
        <v>303884</v>
      </c>
      <c r="K166" s="156">
        <v>326606</v>
      </c>
      <c r="L166" s="156">
        <v>309387</v>
      </c>
      <c r="M166" s="156">
        <v>136565.31999999998</v>
      </c>
      <c r="N166" s="146"/>
      <c r="O166" s="156">
        <v>34890.390699999996</v>
      </c>
      <c r="P166" s="156">
        <v>20451.786639112532</v>
      </c>
      <c r="Q166" s="156">
        <v>100893.80766088747</v>
      </c>
      <c r="R166" s="156">
        <v>104548.00000000003</v>
      </c>
      <c r="S166" s="156">
        <v>-232488</v>
      </c>
      <c r="T166" s="156">
        <v>266342</v>
      </c>
      <c r="U166" s="156">
        <v>22721.999999999978</v>
      </c>
      <c r="V166" s="156">
        <v>-17219.000000000007</v>
      </c>
      <c r="W166" s="156">
        <v>-172821.68000000002</v>
      </c>
      <c r="X166" s="141"/>
      <c r="Y166" s="156">
        <v>0</v>
      </c>
      <c r="Z166" s="156">
        <v>0</v>
      </c>
      <c r="AA166" s="156">
        <v>0</v>
      </c>
      <c r="AB166" s="156">
        <v>0</v>
      </c>
      <c r="AC166" s="156">
        <v>0</v>
      </c>
      <c r="AD166" s="156">
        <v>0</v>
      </c>
      <c r="AE166" s="156">
        <v>0</v>
      </c>
      <c r="AF166" s="156">
        <v>0</v>
      </c>
      <c r="AG166" s="156">
        <v>0</v>
      </c>
    </row>
    <row r="167" spans="1:33">
      <c r="B167" s="208" t="s">
        <v>40</v>
      </c>
      <c r="C167" s="211"/>
      <c r="D167" s="157">
        <v>9246.0150000000012</v>
      </c>
      <c r="E167" s="157">
        <v>44136.405699999996</v>
      </c>
      <c r="F167" s="157">
        <v>64588.192339112524</v>
      </c>
      <c r="G167" s="157">
        <v>165482</v>
      </c>
      <c r="H167" s="157">
        <v>270030</v>
      </c>
      <c r="I167" s="157">
        <v>37542</v>
      </c>
      <c r="J167" s="157">
        <v>303884</v>
      </c>
      <c r="K167" s="157">
        <v>325906</v>
      </c>
      <c r="L167" s="157">
        <v>309366</v>
      </c>
      <c r="M167" s="157">
        <v>127412.31999999998</v>
      </c>
      <c r="N167" s="143"/>
      <c r="O167" s="157">
        <v>34890.390699999996</v>
      </c>
      <c r="P167" s="157">
        <v>20451.786639112532</v>
      </c>
      <c r="Q167" s="157">
        <v>100893.80766088747</v>
      </c>
      <c r="R167" s="157">
        <v>104548.00000000003</v>
      </c>
      <c r="S167" s="157">
        <v>-232488</v>
      </c>
      <c r="T167" s="157">
        <v>266342</v>
      </c>
      <c r="U167" s="157">
        <v>22021.999999999978</v>
      </c>
      <c r="V167" s="157">
        <v>-16540.000000000007</v>
      </c>
      <c r="W167" s="157">
        <v>-181953.68000000002</v>
      </c>
      <c r="X167" s="145"/>
      <c r="Y167" s="157">
        <v>0</v>
      </c>
      <c r="Z167" s="157">
        <v>0</v>
      </c>
      <c r="AA167" s="157">
        <v>0</v>
      </c>
      <c r="AB167" s="157">
        <v>0</v>
      </c>
      <c r="AC167" s="157">
        <v>0</v>
      </c>
      <c r="AD167" s="157">
        <v>0</v>
      </c>
      <c r="AE167" s="157">
        <v>0</v>
      </c>
      <c r="AF167" s="157">
        <v>0</v>
      </c>
      <c r="AG167" s="157">
        <v>0</v>
      </c>
    </row>
    <row r="168" spans="1:33">
      <c r="B168" s="6" t="s">
        <v>41</v>
      </c>
      <c r="C168" s="211"/>
      <c r="D168" s="157">
        <v>0</v>
      </c>
      <c r="E168" s="157">
        <v>0</v>
      </c>
      <c r="F168" s="157">
        <v>0</v>
      </c>
      <c r="G168" s="157">
        <v>0</v>
      </c>
      <c r="H168" s="157">
        <v>0</v>
      </c>
      <c r="I168" s="157">
        <v>0</v>
      </c>
      <c r="J168" s="157">
        <v>0</v>
      </c>
      <c r="K168" s="157">
        <v>0</v>
      </c>
      <c r="L168" s="157">
        <v>0</v>
      </c>
      <c r="M168" s="157">
        <v>0</v>
      </c>
      <c r="N168" s="143"/>
      <c r="O168" s="157">
        <v>0</v>
      </c>
      <c r="P168" s="157">
        <v>0</v>
      </c>
      <c r="Q168" s="157">
        <v>0</v>
      </c>
      <c r="R168" s="157">
        <v>0</v>
      </c>
      <c r="S168" s="157">
        <v>0</v>
      </c>
      <c r="T168" s="157">
        <v>0</v>
      </c>
      <c r="U168" s="157">
        <v>0</v>
      </c>
      <c r="V168" s="157">
        <v>0</v>
      </c>
      <c r="W168" s="157">
        <v>0</v>
      </c>
      <c r="X168" s="145"/>
      <c r="Y168" s="157">
        <v>0</v>
      </c>
      <c r="Z168" s="157">
        <v>0</v>
      </c>
      <c r="AA168" s="157">
        <v>0</v>
      </c>
      <c r="AB168" s="157">
        <v>0</v>
      </c>
      <c r="AC168" s="157">
        <v>0</v>
      </c>
      <c r="AD168" s="157">
        <v>0</v>
      </c>
      <c r="AE168" s="157">
        <v>0</v>
      </c>
      <c r="AF168" s="157">
        <v>0</v>
      </c>
      <c r="AG168" s="157">
        <v>0</v>
      </c>
    </row>
    <row r="169" spans="1:33">
      <c r="B169" s="6" t="s">
        <v>42</v>
      </c>
      <c r="C169" s="211"/>
      <c r="D169" s="157">
        <v>6325.28</v>
      </c>
      <c r="E169" s="157">
        <v>41865.589999999997</v>
      </c>
      <c r="F169" s="157">
        <v>42354</v>
      </c>
      <c r="G169" s="157">
        <v>140438</v>
      </c>
      <c r="H169" s="157">
        <v>246569</v>
      </c>
      <c r="I169" s="157">
        <v>21810</v>
      </c>
      <c r="J169" s="157">
        <v>274013</v>
      </c>
      <c r="K169" s="157">
        <v>273113</v>
      </c>
      <c r="L169" s="157">
        <v>286443</v>
      </c>
      <c r="M169" s="157">
        <v>90252</v>
      </c>
      <c r="N169" s="143"/>
      <c r="O169" s="157">
        <v>35540.31</v>
      </c>
      <c r="P169" s="157">
        <v>488.40999999999894</v>
      </c>
      <c r="Q169" s="157">
        <v>98084.000000000015</v>
      </c>
      <c r="R169" s="157">
        <v>106131</v>
      </c>
      <c r="S169" s="157">
        <v>-224759</v>
      </c>
      <c r="T169" s="157">
        <v>252203.00000000003</v>
      </c>
      <c r="U169" s="157">
        <v>-900</v>
      </c>
      <c r="V169" s="157">
        <v>13329.999999999973</v>
      </c>
      <c r="W169" s="157">
        <v>-196191</v>
      </c>
      <c r="X169" s="145"/>
      <c r="Y169" s="157">
        <v>0</v>
      </c>
      <c r="Z169" s="157">
        <v>0</v>
      </c>
      <c r="AA169" s="157">
        <v>0</v>
      </c>
      <c r="AB169" s="157">
        <v>0</v>
      </c>
      <c r="AC169" s="157">
        <v>0</v>
      </c>
      <c r="AD169" s="157">
        <v>0</v>
      </c>
      <c r="AE169" s="157">
        <v>0</v>
      </c>
      <c r="AF169" s="157">
        <v>0</v>
      </c>
      <c r="AG169" s="157">
        <v>0</v>
      </c>
    </row>
    <row r="170" spans="1:33">
      <c r="B170" s="6" t="s">
        <v>43</v>
      </c>
      <c r="C170" s="211"/>
      <c r="D170" s="157">
        <v>2692.855</v>
      </c>
      <c r="E170" s="157">
        <v>1900.3298</v>
      </c>
      <c r="F170" s="157">
        <v>7539</v>
      </c>
      <c r="G170" s="157">
        <v>10728</v>
      </c>
      <c r="H170" s="157">
        <v>14593</v>
      </c>
      <c r="I170" s="157">
        <v>3990.9999999999995</v>
      </c>
      <c r="J170" s="157">
        <v>10675</v>
      </c>
      <c r="K170" s="157">
        <v>13463.999999999998</v>
      </c>
      <c r="L170" s="157">
        <v>11202</v>
      </c>
      <c r="M170" s="157">
        <v>32330.559999999998</v>
      </c>
      <c r="N170" s="143"/>
      <c r="O170" s="157">
        <v>-792.52520000000004</v>
      </c>
      <c r="P170" s="157">
        <v>5638.6701999999996</v>
      </c>
      <c r="Q170" s="157">
        <v>3189</v>
      </c>
      <c r="R170" s="157">
        <v>3865.0000000000005</v>
      </c>
      <c r="S170" s="157">
        <v>-10602.000000000002</v>
      </c>
      <c r="T170" s="157">
        <v>6684</v>
      </c>
      <c r="U170" s="157">
        <v>2788.9999999999986</v>
      </c>
      <c r="V170" s="157">
        <v>-2261.9999999999991</v>
      </c>
      <c r="W170" s="157">
        <v>21128.559999999998</v>
      </c>
      <c r="X170" s="145"/>
      <c r="Y170" s="157">
        <v>0</v>
      </c>
      <c r="Z170" s="157">
        <v>0</v>
      </c>
      <c r="AA170" s="157">
        <v>0</v>
      </c>
      <c r="AB170" s="157">
        <v>0</v>
      </c>
      <c r="AC170" s="157">
        <v>0</v>
      </c>
      <c r="AD170" s="157">
        <v>0</v>
      </c>
      <c r="AE170" s="157">
        <v>0</v>
      </c>
      <c r="AF170" s="157">
        <v>0</v>
      </c>
      <c r="AG170" s="157">
        <v>0</v>
      </c>
    </row>
    <row r="171" spans="1:33">
      <c r="B171" s="6" t="s">
        <v>44</v>
      </c>
      <c r="C171" s="211"/>
      <c r="D171" s="157">
        <v>227.88</v>
      </c>
      <c r="E171" s="157">
        <v>370.48590000000002</v>
      </c>
      <c r="F171" s="157">
        <v>1488</v>
      </c>
      <c r="G171" s="157">
        <v>5760</v>
      </c>
      <c r="H171" s="157">
        <v>1192</v>
      </c>
      <c r="I171" s="157">
        <v>1262</v>
      </c>
      <c r="J171" s="157">
        <v>739</v>
      </c>
      <c r="K171" s="157">
        <v>1520</v>
      </c>
      <c r="L171" s="157">
        <v>2494</v>
      </c>
      <c r="M171" s="157">
        <v>3382</v>
      </c>
      <c r="N171" s="143"/>
      <c r="O171" s="157">
        <v>142.60589999999999</v>
      </c>
      <c r="P171" s="157">
        <v>1117.5141000000001</v>
      </c>
      <c r="Q171" s="157">
        <v>4272</v>
      </c>
      <c r="R171" s="157">
        <v>-4568</v>
      </c>
      <c r="S171" s="157">
        <v>69.999999999999929</v>
      </c>
      <c r="T171" s="157">
        <v>-523</v>
      </c>
      <c r="U171" s="157">
        <v>781</v>
      </c>
      <c r="V171" s="157">
        <v>974.00000000000023</v>
      </c>
      <c r="W171" s="157">
        <v>887.99999999999989</v>
      </c>
      <c r="X171" s="145"/>
      <c r="Y171" s="157">
        <v>0</v>
      </c>
      <c r="Z171" s="157">
        <v>0</v>
      </c>
      <c r="AA171" s="157">
        <v>0</v>
      </c>
      <c r="AB171" s="157">
        <v>0</v>
      </c>
      <c r="AC171" s="157">
        <v>0</v>
      </c>
      <c r="AD171" s="157">
        <v>0</v>
      </c>
      <c r="AE171" s="157">
        <v>0</v>
      </c>
      <c r="AF171" s="157">
        <v>0</v>
      </c>
      <c r="AG171" s="157">
        <v>0</v>
      </c>
    </row>
    <row r="172" spans="1:33">
      <c r="B172" s="7" t="s">
        <v>45</v>
      </c>
      <c r="C172" s="211"/>
      <c r="D172" s="157">
        <v>0</v>
      </c>
      <c r="E172" s="157">
        <v>0</v>
      </c>
      <c r="F172" s="157">
        <v>0</v>
      </c>
      <c r="G172" s="157">
        <v>0</v>
      </c>
      <c r="H172" s="157">
        <v>0</v>
      </c>
      <c r="I172" s="157">
        <v>0</v>
      </c>
      <c r="J172" s="157">
        <v>0</v>
      </c>
      <c r="K172" s="157">
        <v>0</v>
      </c>
      <c r="L172" s="157">
        <v>0</v>
      </c>
      <c r="M172" s="157">
        <v>0</v>
      </c>
      <c r="N172" s="143"/>
      <c r="O172" s="157">
        <v>0</v>
      </c>
      <c r="P172" s="157">
        <v>0</v>
      </c>
      <c r="Q172" s="157">
        <v>0</v>
      </c>
      <c r="R172" s="157">
        <v>0</v>
      </c>
      <c r="S172" s="157">
        <v>0</v>
      </c>
      <c r="T172" s="157">
        <v>0</v>
      </c>
      <c r="U172" s="157">
        <v>0</v>
      </c>
      <c r="V172" s="157">
        <v>0</v>
      </c>
      <c r="W172" s="157">
        <v>0</v>
      </c>
      <c r="X172" s="145"/>
      <c r="Y172" s="157">
        <v>0</v>
      </c>
      <c r="Z172" s="157">
        <v>0</v>
      </c>
      <c r="AA172" s="157">
        <v>0</v>
      </c>
      <c r="AB172" s="157">
        <v>0</v>
      </c>
      <c r="AC172" s="157">
        <v>0</v>
      </c>
      <c r="AD172" s="157">
        <v>0</v>
      </c>
      <c r="AE172" s="157">
        <v>0</v>
      </c>
      <c r="AF172" s="157">
        <v>0</v>
      </c>
      <c r="AG172" s="157">
        <v>0</v>
      </c>
    </row>
    <row r="173" spans="1:33">
      <c r="B173" s="7" t="s">
        <v>46</v>
      </c>
      <c r="C173" s="211"/>
      <c r="D173" s="157">
        <v>227.88</v>
      </c>
      <c r="E173" s="157">
        <v>370.48590000000002</v>
      </c>
      <c r="F173" s="157">
        <v>1488</v>
      </c>
      <c r="G173" s="157">
        <v>5760</v>
      </c>
      <c r="H173" s="157">
        <v>1192</v>
      </c>
      <c r="I173" s="157">
        <v>1262</v>
      </c>
      <c r="J173" s="157">
        <v>739</v>
      </c>
      <c r="K173" s="157">
        <v>1520</v>
      </c>
      <c r="L173" s="157">
        <v>2494</v>
      </c>
      <c r="M173" s="157">
        <v>3382</v>
      </c>
      <c r="N173" s="143"/>
      <c r="O173" s="157">
        <v>142.60589999999999</v>
      </c>
      <c r="P173" s="157">
        <v>1117.5141000000001</v>
      </c>
      <c r="Q173" s="157">
        <v>4272</v>
      </c>
      <c r="R173" s="157">
        <v>-4568</v>
      </c>
      <c r="S173" s="157">
        <v>69.999999999999929</v>
      </c>
      <c r="T173" s="157">
        <v>-523</v>
      </c>
      <c r="U173" s="157">
        <v>781</v>
      </c>
      <c r="V173" s="157">
        <v>974.00000000000023</v>
      </c>
      <c r="W173" s="157">
        <v>887.99999999999989</v>
      </c>
      <c r="X173" s="145"/>
      <c r="Y173" s="157">
        <v>0</v>
      </c>
      <c r="Z173" s="157">
        <v>0</v>
      </c>
      <c r="AA173" s="157">
        <v>0</v>
      </c>
      <c r="AB173" s="157">
        <v>0</v>
      </c>
      <c r="AC173" s="157">
        <v>0</v>
      </c>
      <c r="AD173" s="157">
        <v>0</v>
      </c>
      <c r="AE173" s="157">
        <v>0</v>
      </c>
      <c r="AF173" s="157">
        <v>0</v>
      </c>
      <c r="AG173" s="157">
        <v>0</v>
      </c>
    </row>
    <row r="174" spans="1:33">
      <c r="B174" s="6" t="s">
        <v>317</v>
      </c>
      <c r="C174" s="211"/>
      <c r="D174" s="157">
        <v>0</v>
      </c>
      <c r="E174" s="157">
        <v>0</v>
      </c>
      <c r="F174" s="157">
        <v>0</v>
      </c>
      <c r="G174" s="157">
        <v>0</v>
      </c>
      <c r="H174" s="157">
        <v>0</v>
      </c>
      <c r="I174" s="157">
        <v>0</v>
      </c>
      <c r="J174" s="157">
        <v>0</v>
      </c>
      <c r="K174" s="157">
        <v>0</v>
      </c>
      <c r="L174" s="157">
        <v>0</v>
      </c>
      <c r="M174" s="157">
        <v>0</v>
      </c>
      <c r="N174" s="143"/>
      <c r="O174" s="157">
        <v>0</v>
      </c>
      <c r="P174" s="157">
        <v>0</v>
      </c>
      <c r="Q174" s="157">
        <v>0</v>
      </c>
      <c r="R174" s="157">
        <v>0</v>
      </c>
      <c r="S174" s="157">
        <v>0</v>
      </c>
      <c r="T174" s="157">
        <v>0</v>
      </c>
      <c r="U174" s="157">
        <v>0</v>
      </c>
      <c r="V174" s="157">
        <v>0</v>
      </c>
      <c r="W174" s="157">
        <v>0</v>
      </c>
      <c r="X174" s="145"/>
      <c r="Y174" s="157">
        <v>0</v>
      </c>
      <c r="Z174" s="157">
        <v>0</v>
      </c>
      <c r="AA174" s="157">
        <v>0</v>
      </c>
      <c r="AB174" s="157">
        <v>0</v>
      </c>
      <c r="AC174" s="157">
        <v>0</v>
      </c>
      <c r="AD174" s="157">
        <v>0</v>
      </c>
      <c r="AE174" s="157">
        <v>0</v>
      </c>
      <c r="AF174" s="157">
        <v>0</v>
      </c>
      <c r="AG174" s="157">
        <v>0</v>
      </c>
    </row>
    <row r="175" spans="1:33">
      <c r="B175" s="6" t="s">
        <v>108</v>
      </c>
      <c r="C175" s="211"/>
      <c r="D175" s="157">
        <v>0</v>
      </c>
      <c r="E175" s="157">
        <v>0</v>
      </c>
      <c r="F175" s="157">
        <v>0</v>
      </c>
      <c r="G175" s="157">
        <v>0</v>
      </c>
      <c r="H175" s="157">
        <v>0</v>
      </c>
      <c r="I175" s="157">
        <v>0</v>
      </c>
      <c r="J175" s="157">
        <v>0</v>
      </c>
      <c r="K175" s="157">
        <v>0</v>
      </c>
      <c r="L175" s="157">
        <v>0</v>
      </c>
      <c r="M175" s="157">
        <v>0</v>
      </c>
      <c r="N175" s="143"/>
      <c r="O175" s="157">
        <v>0</v>
      </c>
      <c r="P175" s="157">
        <v>0</v>
      </c>
      <c r="Q175" s="157">
        <v>0</v>
      </c>
      <c r="R175" s="157">
        <v>0</v>
      </c>
      <c r="S175" s="157">
        <v>0</v>
      </c>
      <c r="T175" s="157">
        <v>0</v>
      </c>
      <c r="U175" s="157">
        <v>0</v>
      </c>
      <c r="V175" s="157">
        <v>0</v>
      </c>
      <c r="W175" s="157">
        <v>0</v>
      </c>
      <c r="X175" s="145"/>
      <c r="Y175" s="157">
        <v>0</v>
      </c>
      <c r="Z175" s="157">
        <v>0</v>
      </c>
      <c r="AA175" s="157">
        <v>0</v>
      </c>
      <c r="AB175" s="157">
        <v>0</v>
      </c>
      <c r="AC175" s="157">
        <v>0</v>
      </c>
      <c r="AD175" s="157">
        <v>0</v>
      </c>
      <c r="AE175" s="157">
        <v>0</v>
      </c>
      <c r="AF175" s="157">
        <v>0</v>
      </c>
      <c r="AG175" s="157">
        <v>0</v>
      </c>
    </row>
    <row r="176" spans="1:33">
      <c r="B176" s="6" t="s">
        <v>48</v>
      </c>
      <c r="C176" s="211"/>
      <c r="D176" s="157">
        <v>0</v>
      </c>
      <c r="E176" s="157">
        <v>0</v>
      </c>
      <c r="F176" s="157">
        <v>0</v>
      </c>
      <c r="G176" s="157">
        <v>0</v>
      </c>
      <c r="H176" s="157">
        <v>0</v>
      </c>
      <c r="I176" s="157">
        <v>0</v>
      </c>
      <c r="J176" s="157">
        <v>0</v>
      </c>
      <c r="K176" s="157">
        <v>0</v>
      </c>
      <c r="L176" s="157">
        <v>0</v>
      </c>
      <c r="M176" s="157">
        <v>0</v>
      </c>
      <c r="N176" s="143"/>
      <c r="O176" s="157">
        <v>0</v>
      </c>
      <c r="P176" s="157">
        <v>0</v>
      </c>
      <c r="Q176" s="157">
        <v>0</v>
      </c>
      <c r="R176" s="157">
        <v>0</v>
      </c>
      <c r="S176" s="157">
        <v>0</v>
      </c>
      <c r="T176" s="157">
        <v>0</v>
      </c>
      <c r="U176" s="157">
        <v>0</v>
      </c>
      <c r="V176" s="157">
        <v>0</v>
      </c>
      <c r="W176" s="157">
        <v>0</v>
      </c>
      <c r="X176" s="145"/>
      <c r="Y176" s="157">
        <v>0</v>
      </c>
      <c r="Z176" s="157">
        <v>0</v>
      </c>
      <c r="AA176" s="157">
        <v>0</v>
      </c>
      <c r="AB176" s="157">
        <v>0</v>
      </c>
      <c r="AC176" s="157">
        <v>0</v>
      </c>
      <c r="AD176" s="157">
        <v>0</v>
      </c>
      <c r="AE176" s="157">
        <v>0</v>
      </c>
      <c r="AF176" s="157">
        <v>0</v>
      </c>
      <c r="AG176" s="157">
        <v>0</v>
      </c>
    </row>
    <row r="177" spans="1:33">
      <c r="B177" s="6" t="s">
        <v>325</v>
      </c>
      <c r="C177" s="211"/>
      <c r="D177" s="157">
        <v>0</v>
      </c>
      <c r="E177" s="157">
        <v>0</v>
      </c>
      <c r="F177" s="157">
        <v>13207.192339112533</v>
      </c>
      <c r="G177" s="157">
        <v>8556</v>
      </c>
      <c r="H177" s="157">
        <v>7676.0000000000009</v>
      </c>
      <c r="I177" s="157">
        <v>10479</v>
      </c>
      <c r="J177" s="157">
        <v>18457</v>
      </c>
      <c r="K177" s="157">
        <v>37809</v>
      </c>
      <c r="L177" s="157">
        <v>9227</v>
      </c>
      <c r="M177" s="157">
        <v>1447.76</v>
      </c>
      <c r="N177" s="143"/>
      <c r="O177" s="157">
        <v>0</v>
      </c>
      <c r="P177" s="157">
        <v>13207.192339112533</v>
      </c>
      <c r="Q177" s="157">
        <v>-4651.192339112532</v>
      </c>
      <c r="R177" s="157">
        <v>-879.99999999999977</v>
      </c>
      <c r="S177" s="157">
        <v>2803</v>
      </c>
      <c r="T177" s="157">
        <v>7977.9999999999991</v>
      </c>
      <c r="U177" s="157">
        <v>19352</v>
      </c>
      <c r="V177" s="157">
        <v>-28582</v>
      </c>
      <c r="W177" s="157">
        <v>-7779.24</v>
      </c>
      <c r="X177" s="145"/>
      <c r="Y177" s="157">
        <v>0</v>
      </c>
      <c r="Z177" s="157">
        <v>0</v>
      </c>
      <c r="AA177" s="157">
        <v>0</v>
      </c>
      <c r="AB177" s="157">
        <v>0</v>
      </c>
      <c r="AC177" s="157">
        <v>0</v>
      </c>
      <c r="AD177" s="157">
        <v>0</v>
      </c>
      <c r="AE177" s="157">
        <v>0</v>
      </c>
      <c r="AF177" s="157">
        <v>0</v>
      </c>
      <c r="AG177" s="157">
        <v>0</v>
      </c>
    </row>
    <row r="178" spans="1:33">
      <c r="B178" s="8" t="s">
        <v>101</v>
      </c>
      <c r="C178" s="211"/>
      <c r="D178" s="157">
        <v>0</v>
      </c>
      <c r="E178" s="157">
        <v>0</v>
      </c>
      <c r="F178" s="157">
        <v>0</v>
      </c>
      <c r="G178" s="157">
        <v>0</v>
      </c>
      <c r="H178" s="157">
        <v>0</v>
      </c>
      <c r="I178" s="157">
        <v>0</v>
      </c>
      <c r="J178" s="157">
        <v>0</v>
      </c>
      <c r="K178" s="157">
        <v>700</v>
      </c>
      <c r="L178" s="157">
        <v>21</v>
      </c>
      <c r="M178" s="157">
        <v>9153</v>
      </c>
      <c r="N178" s="143"/>
      <c r="O178" s="157">
        <v>0</v>
      </c>
      <c r="P178" s="157">
        <v>0</v>
      </c>
      <c r="Q178" s="157">
        <v>0</v>
      </c>
      <c r="R178" s="157">
        <v>0</v>
      </c>
      <c r="S178" s="157">
        <v>0</v>
      </c>
      <c r="T178" s="157">
        <v>0</v>
      </c>
      <c r="U178" s="157">
        <v>700</v>
      </c>
      <c r="V178" s="157">
        <v>-679</v>
      </c>
      <c r="W178" s="157">
        <v>9132</v>
      </c>
      <c r="X178" s="145"/>
      <c r="Y178" s="157">
        <v>0</v>
      </c>
      <c r="Z178" s="157">
        <v>0</v>
      </c>
      <c r="AA178" s="157">
        <v>0</v>
      </c>
      <c r="AB178" s="157">
        <v>0</v>
      </c>
      <c r="AC178" s="157">
        <v>0</v>
      </c>
      <c r="AD178" s="157">
        <v>0</v>
      </c>
      <c r="AE178" s="157">
        <v>0</v>
      </c>
      <c r="AF178" s="157">
        <v>0</v>
      </c>
      <c r="AG178" s="157">
        <v>0</v>
      </c>
    </row>
    <row r="179" spans="1:33" s="45" customFormat="1">
      <c r="A179" s="38"/>
      <c r="B179" s="5" t="s">
        <v>10</v>
      </c>
      <c r="C179" s="209" t="s">
        <v>298</v>
      </c>
      <c r="D179" s="156">
        <v>1320</v>
      </c>
      <c r="E179" s="156">
        <v>1320</v>
      </c>
      <c r="F179" s="156">
        <v>1320</v>
      </c>
      <c r="G179" s="156">
        <v>1320</v>
      </c>
      <c r="H179" s="156">
        <v>2320</v>
      </c>
      <c r="I179" s="156">
        <v>3320.0000000000005</v>
      </c>
      <c r="J179" s="156">
        <v>3370.0000000000005</v>
      </c>
      <c r="K179" s="156">
        <v>1963.6</v>
      </c>
      <c r="L179" s="156">
        <v>1963.6</v>
      </c>
      <c r="M179" s="156">
        <v>1963.6</v>
      </c>
      <c r="N179" s="146"/>
      <c r="O179" s="156">
        <v>0</v>
      </c>
      <c r="P179" s="156">
        <v>0</v>
      </c>
      <c r="Q179" s="156">
        <v>0</v>
      </c>
      <c r="R179" s="156">
        <v>1000</v>
      </c>
      <c r="S179" s="156">
        <v>1000.0000000000003</v>
      </c>
      <c r="T179" s="156">
        <v>50</v>
      </c>
      <c r="U179" s="156">
        <v>-1406.4000000000003</v>
      </c>
      <c r="V179" s="156">
        <v>0</v>
      </c>
      <c r="W179" s="156">
        <v>0</v>
      </c>
      <c r="X179" s="141"/>
      <c r="Y179" s="156">
        <v>0</v>
      </c>
      <c r="Z179" s="156">
        <v>0</v>
      </c>
      <c r="AA179" s="156">
        <v>0</v>
      </c>
      <c r="AB179" s="156">
        <v>0</v>
      </c>
      <c r="AC179" s="156">
        <v>0</v>
      </c>
      <c r="AD179" s="156">
        <v>0</v>
      </c>
      <c r="AE179" s="156">
        <v>0</v>
      </c>
      <c r="AF179" s="156">
        <v>0</v>
      </c>
      <c r="AG179" s="156">
        <v>0</v>
      </c>
    </row>
    <row r="180" spans="1:33" s="45" customFormat="1">
      <c r="A180" s="38"/>
      <c r="B180" s="31" t="s">
        <v>26</v>
      </c>
      <c r="C180" s="209" t="s">
        <v>299</v>
      </c>
      <c r="D180" s="156">
        <v>1320</v>
      </c>
      <c r="E180" s="156">
        <v>1320</v>
      </c>
      <c r="F180" s="156">
        <v>1320</v>
      </c>
      <c r="G180" s="156">
        <v>1320</v>
      </c>
      <c r="H180" s="156">
        <v>2320</v>
      </c>
      <c r="I180" s="156">
        <v>3320.0000000000005</v>
      </c>
      <c r="J180" s="156">
        <v>3370.0000000000005</v>
      </c>
      <c r="K180" s="156">
        <v>1963.6</v>
      </c>
      <c r="L180" s="156">
        <v>1963.6</v>
      </c>
      <c r="M180" s="156">
        <v>1963.6</v>
      </c>
      <c r="N180" s="146"/>
      <c r="O180" s="156">
        <v>0</v>
      </c>
      <c r="P180" s="156">
        <v>0</v>
      </c>
      <c r="Q180" s="156">
        <v>0</v>
      </c>
      <c r="R180" s="156">
        <v>1000</v>
      </c>
      <c r="S180" s="156">
        <v>1000.0000000000003</v>
      </c>
      <c r="T180" s="156">
        <v>50</v>
      </c>
      <c r="U180" s="156">
        <v>-1406.4000000000003</v>
      </c>
      <c r="V180" s="156">
        <v>0</v>
      </c>
      <c r="W180" s="156">
        <v>0</v>
      </c>
      <c r="X180" s="141"/>
      <c r="Y180" s="156">
        <v>0</v>
      </c>
      <c r="Z180" s="156">
        <v>0</v>
      </c>
      <c r="AA180" s="156">
        <v>0</v>
      </c>
      <c r="AB180" s="156">
        <v>0</v>
      </c>
      <c r="AC180" s="156">
        <v>0</v>
      </c>
      <c r="AD180" s="156">
        <v>0</v>
      </c>
      <c r="AE180" s="156">
        <v>0</v>
      </c>
      <c r="AF180" s="156">
        <v>0</v>
      </c>
      <c r="AG180" s="156">
        <v>0</v>
      </c>
    </row>
    <row r="181" spans="1:33">
      <c r="B181" s="208" t="s">
        <v>40</v>
      </c>
      <c r="C181" s="211"/>
      <c r="D181" s="157">
        <v>1320</v>
      </c>
      <c r="E181" s="157">
        <v>1320</v>
      </c>
      <c r="F181" s="157">
        <v>1320</v>
      </c>
      <c r="G181" s="157">
        <v>1320</v>
      </c>
      <c r="H181" s="157">
        <v>2320</v>
      </c>
      <c r="I181" s="157">
        <v>3320.0000000000005</v>
      </c>
      <c r="J181" s="157">
        <v>3370.0000000000005</v>
      </c>
      <c r="K181" s="157">
        <v>1963.6</v>
      </c>
      <c r="L181" s="157">
        <v>1963.6</v>
      </c>
      <c r="M181" s="157">
        <v>1963.6</v>
      </c>
      <c r="N181" s="143"/>
      <c r="O181" s="157">
        <v>0</v>
      </c>
      <c r="P181" s="157">
        <v>0</v>
      </c>
      <c r="Q181" s="157">
        <v>0</v>
      </c>
      <c r="R181" s="157">
        <v>1000</v>
      </c>
      <c r="S181" s="157">
        <v>1000.0000000000003</v>
      </c>
      <c r="T181" s="157">
        <v>50</v>
      </c>
      <c r="U181" s="157">
        <v>-1406.4000000000003</v>
      </c>
      <c r="V181" s="157">
        <v>0</v>
      </c>
      <c r="W181" s="157">
        <v>0</v>
      </c>
      <c r="X181" s="145"/>
      <c r="Y181" s="157">
        <v>0</v>
      </c>
      <c r="Z181" s="157">
        <v>0</v>
      </c>
      <c r="AA181" s="157">
        <v>0</v>
      </c>
      <c r="AB181" s="157">
        <v>0</v>
      </c>
      <c r="AC181" s="157">
        <v>0</v>
      </c>
      <c r="AD181" s="157">
        <v>0</v>
      </c>
      <c r="AE181" s="157">
        <v>0</v>
      </c>
      <c r="AF181" s="157">
        <v>0</v>
      </c>
      <c r="AG181" s="157">
        <v>0</v>
      </c>
    </row>
    <row r="182" spans="1:33">
      <c r="B182" s="6" t="s">
        <v>41</v>
      </c>
      <c r="C182" s="211"/>
      <c r="D182" s="157">
        <v>0</v>
      </c>
      <c r="E182" s="157">
        <v>0</v>
      </c>
      <c r="F182" s="157">
        <v>0</v>
      </c>
      <c r="G182" s="157">
        <v>0</v>
      </c>
      <c r="H182" s="157">
        <v>0</v>
      </c>
      <c r="I182" s="157">
        <v>0</v>
      </c>
      <c r="J182" s="157">
        <v>0</v>
      </c>
      <c r="K182" s="157">
        <v>0</v>
      </c>
      <c r="L182" s="157">
        <v>0</v>
      </c>
      <c r="M182" s="157">
        <v>0</v>
      </c>
      <c r="N182" s="143"/>
      <c r="O182" s="157">
        <v>0</v>
      </c>
      <c r="P182" s="157">
        <v>0</v>
      </c>
      <c r="Q182" s="157">
        <v>0</v>
      </c>
      <c r="R182" s="157">
        <v>0</v>
      </c>
      <c r="S182" s="157">
        <v>0</v>
      </c>
      <c r="T182" s="157">
        <v>0</v>
      </c>
      <c r="U182" s="157">
        <v>0</v>
      </c>
      <c r="V182" s="157">
        <v>0</v>
      </c>
      <c r="W182" s="157">
        <v>0</v>
      </c>
      <c r="X182" s="145"/>
      <c r="Y182" s="157">
        <v>0</v>
      </c>
      <c r="Z182" s="157">
        <v>0</v>
      </c>
      <c r="AA182" s="157">
        <v>0</v>
      </c>
      <c r="AB182" s="157">
        <v>0</v>
      </c>
      <c r="AC182" s="157">
        <v>0</v>
      </c>
      <c r="AD182" s="157">
        <v>0</v>
      </c>
      <c r="AE182" s="157">
        <v>0</v>
      </c>
      <c r="AF182" s="157">
        <v>0</v>
      </c>
      <c r="AG182" s="157">
        <v>0</v>
      </c>
    </row>
    <row r="183" spans="1:33">
      <c r="B183" s="6" t="s">
        <v>42</v>
      </c>
      <c r="C183" s="211"/>
      <c r="D183" s="157">
        <v>0</v>
      </c>
      <c r="E183" s="157">
        <v>0</v>
      </c>
      <c r="F183" s="157">
        <v>0</v>
      </c>
      <c r="G183" s="157">
        <v>0</v>
      </c>
      <c r="H183" s="157">
        <v>0</v>
      </c>
      <c r="I183" s="157">
        <v>0</v>
      </c>
      <c r="J183" s="157">
        <v>0</v>
      </c>
      <c r="K183" s="157">
        <v>0</v>
      </c>
      <c r="L183" s="157">
        <v>0</v>
      </c>
      <c r="M183" s="157">
        <v>0</v>
      </c>
      <c r="N183" s="143"/>
      <c r="O183" s="157">
        <v>0</v>
      </c>
      <c r="P183" s="157">
        <v>0</v>
      </c>
      <c r="Q183" s="157">
        <v>0</v>
      </c>
      <c r="R183" s="157">
        <v>0</v>
      </c>
      <c r="S183" s="157">
        <v>0</v>
      </c>
      <c r="T183" s="157">
        <v>0</v>
      </c>
      <c r="U183" s="157">
        <v>0</v>
      </c>
      <c r="V183" s="157">
        <v>0</v>
      </c>
      <c r="W183" s="157">
        <v>0</v>
      </c>
      <c r="X183" s="145"/>
      <c r="Y183" s="157">
        <v>0</v>
      </c>
      <c r="Z183" s="157">
        <v>0</v>
      </c>
      <c r="AA183" s="157">
        <v>0</v>
      </c>
      <c r="AB183" s="157">
        <v>0</v>
      </c>
      <c r="AC183" s="157">
        <v>0</v>
      </c>
      <c r="AD183" s="157">
        <v>0</v>
      </c>
      <c r="AE183" s="157">
        <v>0</v>
      </c>
      <c r="AF183" s="157">
        <v>0</v>
      </c>
      <c r="AG183" s="157">
        <v>0</v>
      </c>
    </row>
    <row r="184" spans="1:33">
      <c r="B184" s="6" t="s">
        <v>43</v>
      </c>
      <c r="C184" s="211"/>
      <c r="D184" s="157">
        <v>520</v>
      </c>
      <c r="E184" s="157">
        <v>520</v>
      </c>
      <c r="F184" s="157">
        <v>520</v>
      </c>
      <c r="G184" s="157">
        <v>520</v>
      </c>
      <c r="H184" s="157">
        <v>1520</v>
      </c>
      <c r="I184" s="157">
        <v>1520</v>
      </c>
      <c r="J184" s="157">
        <v>1520</v>
      </c>
      <c r="K184" s="157">
        <v>50</v>
      </c>
      <c r="L184" s="157">
        <v>50</v>
      </c>
      <c r="M184" s="157">
        <v>50</v>
      </c>
      <c r="N184" s="143"/>
      <c r="O184" s="157">
        <v>0</v>
      </c>
      <c r="P184" s="157">
        <v>0</v>
      </c>
      <c r="Q184" s="157">
        <v>0</v>
      </c>
      <c r="R184" s="157">
        <v>1000</v>
      </c>
      <c r="S184" s="157">
        <v>0</v>
      </c>
      <c r="T184" s="157">
        <v>0</v>
      </c>
      <c r="U184" s="157">
        <v>-1470</v>
      </c>
      <c r="V184" s="157">
        <v>0</v>
      </c>
      <c r="W184" s="157">
        <v>0</v>
      </c>
      <c r="X184" s="145"/>
      <c r="Y184" s="157">
        <v>0</v>
      </c>
      <c r="Z184" s="157">
        <v>0</v>
      </c>
      <c r="AA184" s="157">
        <v>0</v>
      </c>
      <c r="AB184" s="157">
        <v>0</v>
      </c>
      <c r="AC184" s="157">
        <v>0</v>
      </c>
      <c r="AD184" s="157">
        <v>0</v>
      </c>
      <c r="AE184" s="157">
        <v>0</v>
      </c>
      <c r="AF184" s="157">
        <v>0</v>
      </c>
      <c r="AG184" s="157">
        <v>0</v>
      </c>
    </row>
    <row r="185" spans="1:33">
      <c r="B185" s="6" t="s">
        <v>44</v>
      </c>
      <c r="C185" s="211"/>
      <c r="D185" s="157">
        <v>0</v>
      </c>
      <c r="E185" s="157">
        <v>0</v>
      </c>
      <c r="F185" s="157">
        <v>0</v>
      </c>
      <c r="G185" s="157">
        <v>0</v>
      </c>
      <c r="H185" s="157">
        <v>0</v>
      </c>
      <c r="I185" s="157">
        <v>0</v>
      </c>
      <c r="J185" s="157">
        <v>0</v>
      </c>
      <c r="K185" s="157">
        <v>0</v>
      </c>
      <c r="L185" s="157">
        <v>0</v>
      </c>
      <c r="M185" s="157">
        <v>0</v>
      </c>
      <c r="N185" s="143"/>
      <c r="O185" s="157">
        <v>0</v>
      </c>
      <c r="P185" s="157">
        <v>0</v>
      </c>
      <c r="Q185" s="157">
        <v>0</v>
      </c>
      <c r="R185" s="157">
        <v>0</v>
      </c>
      <c r="S185" s="157">
        <v>0</v>
      </c>
      <c r="T185" s="157">
        <v>0</v>
      </c>
      <c r="U185" s="157">
        <v>0</v>
      </c>
      <c r="V185" s="157">
        <v>0</v>
      </c>
      <c r="W185" s="157">
        <v>0</v>
      </c>
      <c r="X185" s="145"/>
      <c r="Y185" s="157">
        <v>0</v>
      </c>
      <c r="Z185" s="157">
        <v>0</v>
      </c>
      <c r="AA185" s="157">
        <v>0</v>
      </c>
      <c r="AB185" s="157">
        <v>0</v>
      </c>
      <c r="AC185" s="157">
        <v>0</v>
      </c>
      <c r="AD185" s="157">
        <v>0</v>
      </c>
      <c r="AE185" s="157">
        <v>0</v>
      </c>
      <c r="AF185" s="157">
        <v>0</v>
      </c>
      <c r="AG185" s="157">
        <v>0</v>
      </c>
    </row>
    <row r="186" spans="1:33">
      <c r="B186" s="7" t="s">
        <v>45</v>
      </c>
      <c r="C186" s="212"/>
      <c r="D186" s="157">
        <v>0</v>
      </c>
      <c r="E186" s="157">
        <v>0</v>
      </c>
      <c r="F186" s="157">
        <v>0</v>
      </c>
      <c r="G186" s="157">
        <v>0</v>
      </c>
      <c r="H186" s="157">
        <v>0</v>
      </c>
      <c r="I186" s="157">
        <v>0</v>
      </c>
      <c r="J186" s="157">
        <v>0</v>
      </c>
      <c r="K186" s="157">
        <v>0</v>
      </c>
      <c r="L186" s="157">
        <v>0</v>
      </c>
      <c r="M186" s="157">
        <v>0</v>
      </c>
      <c r="N186" s="143"/>
      <c r="O186" s="157">
        <v>0</v>
      </c>
      <c r="P186" s="157">
        <v>0</v>
      </c>
      <c r="Q186" s="157">
        <v>0</v>
      </c>
      <c r="R186" s="157">
        <v>0</v>
      </c>
      <c r="S186" s="157">
        <v>0</v>
      </c>
      <c r="T186" s="157">
        <v>0</v>
      </c>
      <c r="U186" s="157">
        <v>0</v>
      </c>
      <c r="V186" s="157">
        <v>0</v>
      </c>
      <c r="W186" s="157">
        <v>0</v>
      </c>
      <c r="X186" s="145"/>
      <c r="Y186" s="157">
        <v>0</v>
      </c>
      <c r="Z186" s="157">
        <v>0</v>
      </c>
      <c r="AA186" s="157">
        <v>0</v>
      </c>
      <c r="AB186" s="157">
        <v>0</v>
      </c>
      <c r="AC186" s="157">
        <v>0</v>
      </c>
      <c r="AD186" s="157">
        <v>0</v>
      </c>
      <c r="AE186" s="157">
        <v>0</v>
      </c>
      <c r="AF186" s="157">
        <v>0</v>
      </c>
      <c r="AG186" s="157">
        <v>0</v>
      </c>
    </row>
    <row r="187" spans="1:33">
      <c r="B187" s="7" t="s">
        <v>46</v>
      </c>
      <c r="C187" s="211"/>
      <c r="D187" s="157">
        <v>0</v>
      </c>
      <c r="E187" s="157">
        <v>0</v>
      </c>
      <c r="F187" s="157">
        <v>0</v>
      </c>
      <c r="G187" s="157">
        <v>0</v>
      </c>
      <c r="H187" s="157">
        <v>0</v>
      </c>
      <c r="I187" s="157">
        <v>0</v>
      </c>
      <c r="J187" s="157">
        <v>0</v>
      </c>
      <c r="K187" s="157">
        <v>0</v>
      </c>
      <c r="L187" s="157">
        <v>0</v>
      </c>
      <c r="M187" s="157">
        <v>0</v>
      </c>
      <c r="N187" s="143"/>
      <c r="O187" s="157">
        <v>0</v>
      </c>
      <c r="P187" s="157">
        <v>0</v>
      </c>
      <c r="Q187" s="157">
        <v>0</v>
      </c>
      <c r="R187" s="157">
        <v>0</v>
      </c>
      <c r="S187" s="157">
        <v>0</v>
      </c>
      <c r="T187" s="157">
        <v>0</v>
      </c>
      <c r="U187" s="157">
        <v>0</v>
      </c>
      <c r="V187" s="157">
        <v>0</v>
      </c>
      <c r="W187" s="157">
        <v>0</v>
      </c>
      <c r="X187" s="145"/>
      <c r="Y187" s="157">
        <v>0</v>
      </c>
      <c r="Z187" s="157">
        <v>0</v>
      </c>
      <c r="AA187" s="157">
        <v>0</v>
      </c>
      <c r="AB187" s="157">
        <v>0</v>
      </c>
      <c r="AC187" s="157">
        <v>0</v>
      </c>
      <c r="AD187" s="157">
        <v>0</v>
      </c>
      <c r="AE187" s="157">
        <v>0</v>
      </c>
      <c r="AF187" s="157">
        <v>0</v>
      </c>
      <c r="AG187" s="157">
        <v>0</v>
      </c>
    </row>
    <row r="188" spans="1:33">
      <c r="B188" s="6" t="s">
        <v>317</v>
      </c>
      <c r="C188" s="211"/>
      <c r="D188" s="157">
        <v>0</v>
      </c>
      <c r="E188" s="157">
        <v>0</v>
      </c>
      <c r="F188" s="157">
        <v>0</v>
      </c>
      <c r="G188" s="157">
        <v>0</v>
      </c>
      <c r="H188" s="157">
        <v>0</v>
      </c>
      <c r="I188" s="157">
        <v>0</v>
      </c>
      <c r="J188" s="157">
        <v>0</v>
      </c>
      <c r="K188" s="157">
        <v>0</v>
      </c>
      <c r="L188" s="157">
        <v>0</v>
      </c>
      <c r="M188" s="157">
        <v>0</v>
      </c>
      <c r="N188" s="143"/>
      <c r="O188" s="157">
        <v>0</v>
      </c>
      <c r="P188" s="157">
        <v>0</v>
      </c>
      <c r="Q188" s="157">
        <v>0</v>
      </c>
      <c r="R188" s="157">
        <v>0</v>
      </c>
      <c r="S188" s="157">
        <v>0</v>
      </c>
      <c r="T188" s="157">
        <v>0</v>
      </c>
      <c r="U188" s="157">
        <v>0</v>
      </c>
      <c r="V188" s="157">
        <v>0</v>
      </c>
      <c r="W188" s="157">
        <v>0</v>
      </c>
      <c r="X188" s="145"/>
      <c r="Y188" s="157">
        <v>0</v>
      </c>
      <c r="Z188" s="157">
        <v>0</v>
      </c>
      <c r="AA188" s="157">
        <v>0</v>
      </c>
      <c r="AB188" s="157">
        <v>0</v>
      </c>
      <c r="AC188" s="157">
        <v>0</v>
      </c>
      <c r="AD188" s="157">
        <v>0</v>
      </c>
      <c r="AE188" s="157">
        <v>0</v>
      </c>
      <c r="AF188" s="157">
        <v>0</v>
      </c>
      <c r="AG188" s="157">
        <v>0</v>
      </c>
    </row>
    <row r="189" spans="1:33">
      <c r="B189" s="6" t="s">
        <v>108</v>
      </c>
      <c r="C189" s="211"/>
      <c r="D189" s="157">
        <v>800</v>
      </c>
      <c r="E189" s="157">
        <v>800</v>
      </c>
      <c r="F189" s="157">
        <v>800</v>
      </c>
      <c r="G189" s="157">
        <v>800</v>
      </c>
      <c r="H189" s="157">
        <v>800</v>
      </c>
      <c r="I189" s="157">
        <v>1800</v>
      </c>
      <c r="J189" s="157">
        <v>1850</v>
      </c>
      <c r="K189" s="157">
        <v>1913.6</v>
      </c>
      <c r="L189" s="157">
        <v>1913.6</v>
      </c>
      <c r="M189" s="157">
        <v>1913.6</v>
      </c>
      <c r="N189" s="143"/>
      <c r="O189" s="157">
        <v>0</v>
      </c>
      <c r="P189" s="157">
        <v>0</v>
      </c>
      <c r="Q189" s="157">
        <v>0</v>
      </c>
      <c r="R189" s="157">
        <v>0</v>
      </c>
      <c r="S189" s="157">
        <v>1000</v>
      </c>
      <c r="T189" s="157">
        <v>50</v>
      </c>
      <c r="U189" s="157">
        <v>63.599999999999923</v>
      </c>
      <c r="V189" s="157">
        <v>0</v>
      </c>
      <c r="W189" s="157">
        <v>0</v>
      </c>
      <c r="X189" s="145"/>
      <c r="Y189" s="157">
        <v>0</v>
      </c>
      <c r="Z189" s="157">
        <v>0</v>
      </c>
      <c r="AA189" s="157">
        <v>0</v>
      </c>
      <c r="AB189" s="157">
        <v>0</v>
      </c>
      <c r="AC189" s="157">
        <v>0</v>
      </c>
      <c r="AD189" s="157">
        <v>0</v>
      </c>
      <c r="AE189" s="157">
        <v>0</v>
      </c>
      <c r="AF189" s="157">
        <v>0</v>
      </c>
      <c r="AG189" s="157">
        <v>0</v>
      </c>
    </row>
    <row r="190" spans="1:33">
      <c r="B190" s="6" t="s">
        <v>48</v>
      </c>
      <c r="C190" s="211"/>
      <c r="D190" s="157">
        <v>0</v>
      </c>
      <c r="E190" s="157">
        <v>0</v>
      </c>
      <c r="F190" s="157">
        <v>0</v>
      </c>
      <c r="G190" s="157">
        <v>0</v>
      </c>
      <c r="H190" s="157">
        <v>0</v>
      </c>
      <c r="I190" s="157">
        <v>0</v>
      </c>
      <c r="J190" s="157">
        <v>0</v>
      </c>
      <c r="K190" s="157">
        <v>0</v>
      </c>
      <c r="L190" s="157">
        <v>0</v>
      </c>
      <c r="M190" s="157">
        <v>0</v>
      </c>
      <c r="N190" s="143"/>
      <c r="O190" s="157">
        <v>0</v>
      </c>
      <c r="P190" s="157">
        <v>0</v>
      </c>
      <c r="Q190" s="157">
        <v>0</v>
      </c>
      <c r="R190" s="157">
        <v>0</v>
      </c>
      <c r="S190" s="157">
        <v>0</v>
      </c>
      <c r="T190" s="157">
        <v>0</v>
      </c>
      <c r="U190" s="157">
        <v>0</v>
      </c>
      <c r="V190" s="157">
        <v>0</v>
      </c>
      <c r="W190" s="157">
        <v>0</v>
      </c>
      <c r="X190" s="145"/>
      <c r="Y190" s="157">
        <v>0</v>
      </c>
      <c r="Z190" s="157">
        <v>0</v>
      </c>
      <c r="AA190" s="157">
        <v>0</v>
      </c>
      <c r="AB190" s="157">
        <v>0</v>
      </c>
      <c r="AC190" s="157">
        <v>0</v>
      </c>
      <c r="AD190" s="157">
        <v>0</v>
      </c>
      <c r="AE190" s="157">
        <v>0</v>
      </c>
      <c r="AF190" s="157">
        <v>0</v>
      </c>
      <c r="AG190" s="157">
        <v>0</v>
      </c>
    </row>
    <row r="191" spans="1:33">
      <c r="B191" s="6" t="s">
        <v>325</v>
      </c>
      <c r="C191" s="211"/>
      <c r="D191" s="157">
        <v>0</v>
      </c>
      <c r="E191" s="157">
        <v>0</v>
      </c>
      <c r="F191" s="157">
        <v>0</v>
      </c>
      <c r="G191" s="157">
        <v>0</v>
      </c>
      <c r="H191" s="157">
        <v>0</v>
      </c>
      <c r="I191" s="157">
        <v>0</v>
      </c>
      <c r="J191" s="157">
        <v>0</v>
      </c>
      <c r="K191" s="157">
        <v>0</v>
      </c>
      <c r="L191" s="157">
        <v>0</v>
      </c>
      <c r="M191" s="157">
        <v>0</v>
      </c>
      <c r="N191" s="143"/>
      <c r="O191" s="157">
        <v>0</v>
      </c>
      <c r="P191" s="157">
        <v>0</v>
      </c>
      <c r="Q191" s="157">
        <v>0</v>
      </c>
      <c r="R191" s="157">
        <v>0</v>
      </c>
      <c r="S191" s="157">
        <v>0</v>
      </c>
      <c r="T191" s="157">
        <v>0</v>
      </c>
      <c r="U191" s="157">
        <v>0</v>
      </c>
      <c r="V191" s="157">
        <v>0</v>
      </c>
      <c r="W191" s="157">
        <v>0</v>
      </c>
      <c r="X191" s="145"/>
      <c r="Y191" s="157">
        <v>0</v>
      </c>
      <c r="Z191" s="157">
        <v>0</v>
      </c>
      <c r="AA191" s="157">
        <v>0</v>
      </c>
      <c r="AB191" s="157">
        <v>0</v>
      </c>
      <c r="AC191" s="157">
        <v>0</v>
      </c>
      <c r="AD191" s="157">
        <v>0</v>
      </c>
      <c r="AE191" s="157">
        <v>0</v>
      </c>
      <c r="AF191" s="157">
        <v>0</v>
      </c>
      <c r="AG191" s="157">
        <v>0</v>
      </c>
    </row>
    <row r="192" spans="1:33">
      <c r="B192" s="8" t="s">
        <v>101</v>
      </c>
      <c r="C192" s="211"/>
      <c r="D192" s="157">
        <v>0</v>
      </c>
      <c r="E192" s="157">
        <v>0</v>
      </c>
      <c r="F192" s="157">
        <v>0</v>
      </c>
      <c r="G192" s="157">
        <v>0</v>
      </c>
      <c r="H192" s="157">
        <v>0</v>
      </c>
      <c r="I192" s="157">
        <v>0</v>
      </c>
      <c r="J192" s="157">
        <v>0</v>
      </c>
      <c r="K192" s="157">
        <v>0</v>
      </c>
      <c r="L192" s="157">
        <v>0</v>
      </c>
      <c r="M192" s="157">
        <v>0</v>
      </c>
      <c r="N192" s="143"/>
      <c r="O192" s="157">
        <v>0</v>
      </c>
      <c r="P192" s="157">
        <v>0</v>
      </c>
      <c r="Q192" s="157">
        <v>0</v>
      </c>
      <c r="R192" s="157">
        <v>0</v>
      </c>
      <c r="S192" s="157">
        <v>0</v>
      </c>
      <c r="T192" s="157">
        <v>0</v>
      </c>
      <c r="U192" s="157">
        <v>0</v>
      </c>
      <c r="V192" s="157">
        <v>0</v>
      </c>
      <c r="W192" s="157">
        <v>0</v>
      </c>
      <c r="X192" s="145"/>
      <c r="Y192" s="157">
        <v>0</v>
      </c>
      <c r="Z192" s="157">
        <v>0</v>
      </c>
      <c r="AA192" s="157">
        <v>0</v>
      </c>
      <c r="AB192" s="157">
        <v>0</v>
      </c>
      <c r="AC192" s="157">
        <v>0</v>
      </c>
      <c r="AD192" s="157">
        <v>0</v>
      </c>
      <c r="AE192" s="157">
        <v>0</v>
      </c>
      <c r="AF192" s="157">
        <v>0</v>
      </c>
      <c r="AG192" s="157">
        <v>0</v>
      </c>
    </row>
    <row r="193" spans="1:33" s="45" customFormat="1">
      <c r="A193" s="38"/>
      <c r="B193" s="31" t="s">
        <v>27</v>
      </c>
      <c r="C193" s="209" t="s">
        <v>300</v>
      </c>
      <c r="D193" s="156">
        <v>0</v>
      </c>
      <c r="E193" s="156">
        <v>0</v>
      </c>
      <c r="F193" s="156">
        <v>0</v>
      </c>
      <c r="G193" s="156">
        <v>0</v>
      </c>
      <c r="H193" s="156">
        <v>0</v>
      </c>
      <c r="I193" s="156">
        <v>0</v>
      </c>
      <c r="J193" s="156">
        <v>0</v>
      </c>
      <c r="K193" s="156">
        <v>0</v>
      </c>
      <c r="L193" s="156">
        <v>0</v>
      </c>
      <c r="M193" s="156">
        <v>0</v>
      </c>
      <c r="N193" s="146"/>
      <c r="O193" s="156">
        <v>0</v>
      </c>
      <c r="P193" s="156">
        <v>0</v>
      </c>
      <c r="Q193" s="156">
        <v>0</v>
      </c>
      <c r="R193" s="156">
        <v>0</v>
      </c>
      <c r="S193" s="156">
        <v>0</v>
      </c>
      <c r="T193" s="156">
        <v>0</v>
      </c>
      <c r="U193" s="156">
        <v>0</v>
      </c>
      <c r="V193" s="156">
        <v>0</v>
      </c>
      <c r="W193" s="156">
        <v>0</v>
      </c>
      <c r="X193" s="141"/>
      <c r="Y193" s="156">
        <v>0</v>
      </c>
      <c r="Z193" s="156">
        <v>0</v>
      </c>
      <c r="AA193" s="156">
        <v>0</v>
      </c>
      <c r="AB193" s="156">
        <v>0</v>
      </c>
      <c r="AC193" s="156">
        <v>0</v>
      </c>
      <c r="AD193" s="156">
        <v>0</v>
      </c>
      <c r="AE193" s="156">
        <v>0</v>
      </c>
      <c r="AF193" s="156">
        <v>0</v>
      </c>
      <c r="AG193" s="156">
        <v>0</v>
      </c>
    </row>
    <row r="194" spans="1:33">
      <c r="B194" s="3" t="s">
        <v>12</v>
      </c>
      <c r="C194" s="210" t="s">
        <v>301</v>
      </c>
      <c r="D194" s="157">
        <v>0</v>
      </c>
      <c r="E194" s="157">
        <v>0</v>
      </c>
      <c r="F194" s="157">
        <v>0</v>
      </c>
      <c r="G194" s="157">
        <v>0</v>
      </c>
      <c r="H194" s="157">
        <v>0</v>
      </c>
      <c r="I194" s="157">
        <v>0</v>
      </c>
      <c r="J194" s="157">
        <v>0</v>
      </c>
      <c r="K194" s="157">
        <v>0</v>
      </c>
      <c r="L194" s="157">
        <v>0</v>
      </c>
      <c r="M194" s="157">
        <v>0</v>
      </c>
      <c r="N194" s="143"/>
      <c r="O194" s="157">
        <v>0</v>
      </c>
      <c r="P194" s="157">
        <v>0</v>
      </c>
      <c r="Q194" s="157">
        <v>0</v>
      </c>
      <c r="R194" s="157">
        <v>0</v>
      </c>
      <c r="S194" s="157">
        <v>0</v>
      </c>
      <c r="T194" s="157">
        <v>0</v>
      </c>
      <c r="U194" s="157">
        <v>0</v>
      </c>
      <c r="V194" s="157">
        <v>0</v>
      </c>
      <c r="W194" s="157">
        <v>0</v>
      </c>
      <c r="X194" s="145"/>
      <c r="Y194" s="157">
        <v>0</v>
      </c>
      <c r="Z194" s="157">
        <v>0</v>
      </c>
      <c r="AA194" s="157">
        <v>0</v>
      </c>
      <c r="AB194" s="157">
        <v>0</v>
      </c>
      <c r="AC194" s="157">
        <v>0</v>
      </c>
      <c r="AD194" s="157">
        <v>0</v>
      </c>
      <c r="AE194" s="157">
        <v>0</v>
      </c>
      <c r="AF194" s="157">
        <v>0</v>
      </c>
      <c r="AG194" s="157">
        <v>0</v>
      </c>
    </row>
    <row r="195" spans="1:33">
      <c r="B195" s="3" t="s">
        <v>13</v>
      </c>
      <c r="C195" s="210" t="s">
        <v>302</v>
      </c>
      <c r="D195" s="157">
        <v>0</v>
      </c>
      <c r="E195" s="157">
        <v>0</v>
      </c>
      <c r="F195" s="157">
        <v>0</v>
      </c>
      <c r="G195" s="157">
        <v>0</v>
      </c>
      <c r="H195" s="157">
        <v>0</v>
      </c>
      <c r="I195" s="157">
        <v>0</v>
      </c>
      <c r="J195" s="157">
        <v>0</v>
      </c>
      <c r="K195" s="157">
        <v>0</v>
      </c>
      <c r="L195" s="157">
        <v>0</v>
      </c>
      <c r="M195" s="157">
        <v>0</v>
      </c>
      <c r="N195" s="143"/>
      <c r="O195" s="157">
        <v>0</v>
      </c>
      <c r="P195" s="157">
        <v>0</v>
      </c>
      <c r="Q195" s="157">
        <v>0</v>
      </c>
      <c r="R195" s="157">
        <v>0</v>
      </c>
      <c r="S195" s="157">
        <v>0</v>
      </c>
      <c r="T195" s="157">
        <v>0</v>
      </c>
      <c r="U195" s="157">
        <v>0</v>
      </c>
      <c r="V195" s="157">
        <v>0</v>
      </c>
      <c r="W195" s="157">
        <v>0</v>
      </c>
      <c r="X195" s="145"/>
      <c r="Y195" s="157">
        <v>0</v>
      </c>
      <c r="Z195" s="157">
        <v>0</v>
      </c>
      <c r="AA195" s="157">
        <v>0</v>
      </c>
      <c r="AB195" s="157">
        <v>0</v>
      </c>
      <c r="AC195" s="157">
        <v>0</v>
      </c>
      <c r="AD195" s="157">
        <v>0</v>
      </c>
      <c r="AE195" s="157">
        <v>0</v>
      </c>
      <c r="AF195" s="157">
        <v>0</v>
      </c>
      <c r="AG195" s="157">
        <v>0</v>
      </c>
    </row>
    <row r="196" spans="1:33" s="45" customFormat="1">
      <c r="A196" s="38"/>
      <c r="B196" s="5" t="s">
        <v>28</v>
      </c>
      <c r="C196" s="209" t="s">
        <v>311</v>
      </c>
      <c r="D196" s="156">
        <v>0</v>
      </c>
      <c r="E196" s="156">
        <v>0</v>
      </c>
      <c r="F196" s="156">
        <v>0</v>
      </c>
      <c r="G196" s="156">
        <v>0</v>
      </c>
      <c r="H196" s="156">
        <v>0</v>
      </c>
      <c r="I196" s="156">
        <v>0</v>
      </c>
      <c r="J196" s="156">
        <v>0</v>
      </c>
      <c r="K196" s="156">
        <v>0</v>
      </c>
      <c r="L196" s="156">
        <v>0</v>
      </c>
      <c r="M196" s="156">
        <v>0</v>
      </c>
      <c r="N196" s="146"/>
      <c r="O196" s="156">
        <v>0</v>
      </c>
      <c r="P196" s="156">
        <v>0</v>
      </c>
      <c r="Q196" s="156">
        <v>0</v>
      </c>
      <c r="R196" s="156">
        <v>0</v>
      </c>
      <c r="S196" s="156">
        <v>0</v>
      </c>
      <c r="T196" s="156">
        <v>0</v>
      </c>
      <c r="U196" s="156">
        <v>0</v>
      </c>
      <c r="V196" s="156">
        <v>0</v>
      </c>
      <c r="W196" s="156">
        <v>0</v>
      </c>
      <c r="X196" s="141"/>
      <c r="Y196" s="156">
        <v>0</v>
      </c>
      <c r="Z196" s="156">
        <v>0</v>
      </c>
      <c r="AA196" s="156">
        <v>0</v>
      </c>
      <c r="AB196" s="156">
        <v>0</v>
      </c>
      <c r="AC196" s="156">
        <v>0</v>
      </c>
      <c r="AD196" s="156">
        <v>0</v>
      </c>
      <c r="AE196" s="156">
        <v>0</v>
      </c>
      <c r="AF196" s="156">
        <v>0</v>
      </c>
      <c r="AG196" s="156">
        <v>0</v>
      </c>
    </row>
    <row r="197" spans="1:33">
      <c r="B197" s="3" t="s">
        <v>15</v>
      </c>
      <c r="C197" s="210" t="s">
        <v>303</v>
      </c>
      <c r="D197" s="157">
        <v>0</v>
      </c>
      <c r="E197" s="157">
        <v>0</v>
      </c>
      <c r="F197" s="157">
        <v>0</v>
      </c>
      <c r="G197" s="157">
        <v>0</v>
      </c>
      <c r="H197" s="157">
        <v>0</v>
      </c>
      <c r="I197" s="157">
        <v>0</v>
      </c>
      <c r="J197" s="157">
        <v>0</v>
      </c>
      <c r="K197" s="157">
        <v>0</v>
      </c>
      <c r="L197" s="157">
        <v>0</v>
      </c>
      <c r="M197" s="157">
        <v>0</v>
      </c>
      <c r="N197" s="143"/>
      <c r="O197" s="157">
        <v>0</v>
      </c>
      <c r="P197" s="157">
        <v>0</v>
      </c>
      <c r="Q197" s="157">
        <v>0</v>
      </c>
      <c r="R197" s="157">
        <v>0</v>
      </c>
      <c r="S197" s="157">
        <v>0</v>
      </c>
      <c r="T197" s="157">
        <v>0</v>
      </c>
      <c r="U197" s="157">
        <v>0</v>
      </c>
      <c r="V197" s="157">
        <v>0</v>
      </c>
      <c r="W197" s="157">
        <v>0</v>
      </c>
      <c r="X197" s="145"/>
      <c r="Y197" s="157">
        <v>0</v>
      </c>
      <c r="Z197" s="157">
        <v>0</v>
      </c>
      <c r="AA197" s="157">
        <v>0</v>
      </c>
      <c r="AB197" s="157">
        <v>0</v>
      </c>
      <c r="AC197" s="157">
        <v>0</v>
      </c>
      <c r="AD197" s="157">
        <v>0</v>
      </c>
      <c r="AE197" s="157">
        <v>0</v>
      </c>
      <c r="AF197" s="157">
        <v>0</v>
      </c>
      <c r="AG197" s="157">
        <v>0</v>
      </c>
    </row>
    <row r="198" spans="1:33">
      <c r="B198" s="3" t="s">
        <v>16</v>
      </c>
      <c r="C198" s="210" t="s">
        <v>304</v>
      </c>
      <c r="D198" s="157">
        <v>0</v>
      </c>
      <c r="E198" s="157">
        <v>0</v>
      </c>
      <c r="F198" s="157">
        <v>0</v>
      </c>
      <c r="G198" s="157">
        <v>0</v>
      </c>
      <c r="H198" s="157">
        <v>0</v>
      </c>
      <c r="I198" s="157">
        <v>0</v>
      </c>
      <c r="J198" s="157">
        <v>0</v>
      </c>
      <c r="K198" s="157">
        <v>0</v>
      </c>
      <c r="L198" s="157">
        <v>0</v>
      </c>
      <c r="M198" s="157">
        <v>0</v>
      </c>
      <c r="N198" s="143"/>
      <c r="O198" s="157">
        <v>0</v>
      </c>
      <c r="P198" s="157">
        <v>0</v>
      </c>
      <c r="Q198" s="157">
        <v>0</v>
      </c>
      <c r="R198" s="157">
        <v>0</v>
      </c>
      <c r="S198" s="157">
        <v>0</v>
      </c>
      <c r="T198" s="157">
        <v>0</v>
      </c>
      <c r="U198" s="157">
        <v>0</v>
      </c>
      <c r="V198" s="157">
        <v>0</v>
      </c>
      <c r="W198" s="157">
        <v>0</v>
      </c>
      <c r="X198" s="145"/>
      <c r="Y198" s="157">
        <v>0</v>
      </c>
      <c r="Z198" s="157">
        <v>0</v>
      </c>
      <c r="AA198" s="157">
        <v>0</v>
      </c>
      <c r="AB198" s="157">
        <v>0</v>
      </c>
      <c r="AC198" s="157">
        <v>0</v>
      </c>
      <c r="AD198" s="157">
        <v>0</v>
      </c>
      <c r="AE198" s="157">
        <v>0</v>
      </c>
      <c r="AF198" s="157">
        <v>0</v>
      </c>
      <c r="AG198" s="157">
        <v>0</v>
      </c>
    </row>
    <row r="199" spans="1:33">
      <c r="B199" s="3" t="s">
        <v>17</v>
      </c>
      <c r="C199" s="210" t="s">
        <v>305</v>
      </c>
      <c r="D199" s="157">
        <v>0</v>
      </c>
      <c r="E199" s="157">
        <v>0</v>
      </c>
      <c r="F199" s="157">
        <v>0</v>
      </c>
      <c r="G199" s="157">
        <v>0</v>
      </c>
      <c r="H199" s="157">
        <v>0</v>
      </c>
      <c r="I199" s="157">
        <v>0</v>
      </c>
      <c r="J199" s="157">
        <v>0</v>
      </c>
      <c r="K199" s="157">
        <v>0</v>
      </c>
      <c r="L199" s="157">
        <v>0</v>
      </c>
      <c r="M199" s="157">
        <v>0</v>
      </c>
      <c r="N199" s="143"/>
      <c r="O199" s="157">
        <v>0</v>
      </c>
      <c r="P199" s="157">
        <v>0</v>
      </c>
      <c r="Q199" s="157">
        <v>0</v>
      </c>
      <c r="R199" s="157">
        <v>0</v>
      </c>
      <c r="S199" s="157">
        <v>0</v>
      </c>
      <c r="T199" s="157">
        <v>0</v>
      </c>
      <c r="U199" s="157">
        <v>0</v>
      </c>
      <c r="V199" s="157">
        <v>0</v>
      </c>
      <c r="W199" s="157">
        <v>0</v>
      </c>
      <c r="X199" s="145"/>
      <c r="Y199" s="157">
        <v>0</v>
      </c>
      <c r="Z199" s="157">
        <v>0</v>
      </c>
      <c r="AA199" s="157">
        <v>0</v>
      </c>
      <c r="AB199" s="157">
        <v>0</v>
      </c>
      <c r="AC199" s="157">
        <v>0</v>
      </c>
      <c r="AD199" s="157">
        <v>0</v>
      </c>
      <c r="AE199" s="157">
        <v>0</v>
      </c>
      <c r="AF199" s="157">
        <v>0</v>
      </c>
      <c r="AG199" s="157">
        <v>0</v>
      </c>
    </row>
    <row r="200" spans="1:33">
      <c r="B200" s="4" t="s">
        <v>34</v>
      </c>
      <c r="C200" s="203"/>
      <c r="D200" s="157">
        <v>0</v>
      </c>
      <c r="E200" s="157">
        <v>0</v>
      </c>
      <c r="F200" s="157">
        <v>0</v>
      </c>
      <c r="G200" s="157">
        <v>0</v>
      </c>
      <c r="H200" s="157">
        <v>0</v>
      </c>
      <c r="I200" s="157">
        <v>0</v>
      </c>
      <c r="J200" s="157">
        <v>0</v>
      </c>
      <c r="K200" s="157">
        <v>0</v>
      </c>
      <c r="L200" s="157">
        <v>0</v>
      </c>
      <c r="M200" s="157">
        <v>0</v>
      </c>
      <c r="N200" s="143"/>
      <c r="O200" s="157">
        <v>0</v>
      </c>
      <c r="P200" s="157">
        <v>0</v>
      </c>
      <c r="Q200" s="157">
        <v>0</v>
      </c>
      <c r="R200" s="157">
        <v>0</v>
      </c>
      <c r="S200" s="157">
        <v>0</v>
      </c>
      <c r="T200" s="157">
        <v>0</v>
      </c>
      <c r="U200" s="157">
        <v>0</v>
      </c>
      <c r="V200" s="157">
        <v>0</v>
      </c>
      <c r="W200" s="157">
        <v>0</v>
      </c>
      <c r="X200" s="145"/>
      <c r="Y200" s="157">
        <v>0</v>
      </c>
      <c r="Z200" s="157">
        <v>0</v>
      </c>
      <c r="AA200" s="157">
        <v>0</v>
      </c>
      <c r="AB200" s="157">
        <v>0</v>
      </c>
      <c r="AC200" s="157">
        <v>0</v>
      </c>
      <c r="AD200" s="157">
        <v>0</v>
      </c>
      <c r="AE200" s="157">
        <v>0</v>
      </c>
      <c r="AF200" s="157">
        <v>0</v>
      </c>
      <c r="AG200" s="157">
        <v>0</v>
      </c>
    </row>
    <row r="201" spans="1:33">
      <c r="B201" s="3" t="s">
        <v>19</v>
      </c>
      <c r="C201" s="210" t="s">
        <v>306</v>
      </c>
      <c r="D201" s="157">
        <v>0</v>
      </c>
      <c r="E201" s="157">
        <v>0</v>
      </c>
      <c r="F201" s="157">
        <v>0</v>
      </c>
      <c r="G201" s="157">
        <v>0</v>
      </c>
      <c r="H201" s="157">
        <v>0</v>
      </c>
      <c r="I201" s="157">
        <v>0</v>
      </c>
      <c r="J201" s="157">
        <v>0</v>
      </c>
      <c r="K201" s="157">
        <v>0</v>
      </c>
      <c r="L201" s="157">
        <v>0</v>
      </c>
      <c r="M201" s="157">
        <v>0</v>
      </c>
      <c r="N201" s="143"/>
      <c r="O201" s="157">
        <v>0</v>
      </c>
      <c r="P201" s="157">
        <v>0</v>
      </c>
      <c r="Q201" s="157">
        <v>0</v>
      </c>
      <c r="R201" s="157">
        <v>0</v>
      </c>
      <c r="S201" s="157">
        <v>0</v>
      </c>
      <c r="T201" s="157">
        <v>0</v>
      </c>
      <c r="U201" s="157">
        <v>0</v>
      </c>
      <c r="V201" s="157">
        <v>0</v>
      </c>
      <c r="W201" s="157">
        <v>0</v>
      </c>
      <c r="X201" s="145"/>
      <c r="Y201" s="157">
        <v>0</v>
      </c>
      <c r="Z201" s="157">
        <v>0</v>
      </c>
      <c r="AA201" s="157">
        <v>0</v>
      </c>
      <c r="AB201" s="157">
        <v>0</v>
      </c>
      <c r="AC201" s="157">
        <v>0</v>
      </c>
      <c r="AD201" s="157">
        <v>0</v>
      </c>
      <c r="AE201" s="157">
        <v>0</v>
      </c>
      <c r="AF201" s="157">
        <v>0</v>
      </c>
      <c r="AG201" s="157">
        <v>0</v>
      </c>
    </row>
    <row r="202" spans="1:33">
      <c r="B202" s="3" t="s">
        <v>20</v>
      </c>
      <c r="C202" s="210" t="s">
        <v>307</v>
      </c>
      <c r="D202" s="157">
        <v>0</v>
      </c>
      <c r="E202" s="157">
        <v>0</v>
      </c>
      <c r="F202" s="157">
        <v>0</v>
      </c>
      <c r="G202" s="157">
        <v>0</v>
      </c>
      <c r="H202" s="157">
        <v>0</v>
      </c>
      <c r="I202" s="157">
        <v>0</v>
      </c>
      <c r="J202" s="157">
        <v>0</v>
      </c>
      <c r="K202" s="157">
        <v>0</v>
      </c>
      <c r="L202" s="157">
        <v>0</v>
      </c>
      <c r="M202" s="157">
        <v>0</v>
      </c>
      <c r="N202" s="143"/>
      <c r="O202" s="157">
        <v>0</v>
      </c>
      <c r="P202" s="157">
        <v>0</v>
      </c>
      <c r="Q202" s="157">
        <v>0</v>
      </c>
      <c r="R202" s="157">
        <v>0</v>
      </c>
      <c r="S202" s="157">
        <v>0</v>
      </c>
      <c r="T202" s="157">
        <v>0</v>
      </c>
      <c r="U202" s="157">
        <v>0</v>
      </c>
      <c r="V202" s="157">
        <v>0</v>
      </c>
      <c r="W202" s="157">
        <v>0</v>
      </c>
      <c r="X202" s="145"/>
      <c r="Y202" s="157">
        <v>0</v>
      </c>
      <c r="Z202" s="157">
        <v>0</v>
      </c>
      <c r="AA202" s="157">
        <v>0</v>
      </c>
      <c r="AB202" s="157">
        <v>0</v>
      </c>
      <c r="AC202" s="157">
        <v>0</v>
      </c>
      <c r="AD202" s="157">
        <v>0</v>
      </c>
      <c r="AE202" s="157">
        <v>0</v>
      </c>
      <c r="AF202" s="157">
        <v>0</v>
      </c>
      <c r="AG202" s="157">
        <v>0</v>
      </c>
    </row>
    <row r="203" spans="1:33" s="45" customFormat="1">
      <c r="A203" s="38"/>
      <c r="B203" s="5" t="s">
        <v>21</v>
      </c>
      <c r="C203" s="209" t="s">
        <v>308</v>
      </c>
      <c r="D203" s="156">
        <v>0</v>
      </c>
      <c r="E203" s="156">
        <v>0</v>
      </c>
      <c r="F203" s="156">
        <v>0</v>
      </c>
      <c r="G203" s="156">
        <v>281</v>
      </c>
      <c r="H203" s="156">
        <v>289</v>
      </c>
      <c r="I203" s="156">
        <v>278</v>
      </c>
      <c r="J203" s="156">
        <v>272</v>
      </c>
      <c r="K203" s="156">
        <v>276</v>
      </c>
      <c r="L203" s="156">
        <v>302</v>
      </c>
      <c r="M203" s="156">
        <v>34643.53</v>
      </c>
      <c r="N203" s="146"/>
      <c r="O203" s="156">
        <v>0</v>
      </c>
      <c r="P203" s="156">
        <v>0</v>
      </c>
      <c r="Q203" s="156">
        <v>281</v>
      </c>
      <c r="R203" s="156">
        <v>8.0000000000000071</v>
      </c>
      <c r="S203" s="156">
        <v>-11.000000000000032</v>
      </c>
      <c r="T203" s="156">
        <v>-5.9999999999999609</v>
      </c>
      <c r="U203" s="156">
        <v>3.9999999999999591</v>
      </c>
      <c r="V203" s="156">
        <v>26.000000000000021</v>
      </c>
      <c r="W203" s="156">
        <v>34341.53</v>
      </c>
      <c r="X203" s="141"/>
      <c r="Y203" s="156">
        <v>0</v>
      </c>
      <c r="Z203" s="156">
        <v>0</v>
      </c>
      <c r="AA203" s="156">
        <v>0</v>
      </c>
      <c r="AB203" s="156">
        <v>0</v>
      </c>
      <c r="AC203" s="156">
        <v>0</v>
      </c>
      <c r="AD203" s="156">
        <v>0</v>
      </c>
      <c r="AE203" s="156">
        <v>0</v>
      </c>
      <c r="AF203" s="156">
        <v>0</v>
      </c>
      <c r="AG203" s="156">
        <v>0</v>
      </c>
    </row>
    <row r="204" spans="1:33" s="45" customFormat="1">
      <c r="A204" s="38"/>
      <c r="B204" s="9" t="s">
        <v>94</v>
      </c>
      <c r="C204" s="209" t="s">
        <v>309</v>
      </c>
      <c r="D204" s="156">
        <v>0</v>
      </c>
      <c r="E204" s="156">
        <v>0</v>
      </c>
      <c r="F204" s="156">
        <v>0</v>
      </c>
      <c r="G204" s="156">
        <v>0</v>
      </c>
      <c r="H204" s="156">
        <v>0</v>
      </c>
      <c r="I204" s="156">
        <v>0</v>
      </c>
      <c r="J204" s="156">
        <v>0</v>
      </c>
      <c r="K204" s="156">
        <v>0</v>
      </c>
      <c r="L204" s="156">
        <v>0</v>
      </c>
      <c r="M204" s="156">
        <v>0</v>
      </c>
      <c r="N204" s="146"/>
      <c r="O204" s="156">
        <v>0</v>
      </c>
      <c r="P204" s="156">
        <v>0</v>
      </c>
      <c r="Q204" s="156">
        <v>0</v>
      </c>
      <c r="R204" s="156">
        <v>0</v>
      </c>
      <c r="S204" s="156">
        <v>0</v>
      </c>
      <c r="T204" s="156">
        <v>0</v>
      </c>
      <c r="U204" s="156">
        <v>0</v>
      </c>
      <c r="V204" s="156">
        <v>0</v>
      </c>
      <c r="W204" s="156">
        <v>0</v>
      </c>
      <c r="X204" s="141"/>
      <c r="Y204" s="156">
        <v>0</v>
      </c>
      <c r="Z204" s="156">
        <v>0</v>
      </c>
      <c r="AA204" s="156">
        <v>0</v>
      </c>
      <c r="AB204" s="156">
        <v>0</v>
      </c>
      <c r="AC204" s="156">
        <v>0</v>
      </c>
      <c r="AD204" s="156">
        <v>0</v>
      </c>
      <c r="AE204" s="156">
        <v>0</v>
      </c>
      <c r="AF204" s="156">
        <v>0</v>
      </c>
      <c r="AG204" s="156">
        <v>0</v>
      </c>
    </row>
    <row r="205" spans="1:33">
      <c r="B205" s="208" t="s">
        <v>40</v>
      </c>
      <c r="C205" s="211"/>
      <c r="D205" s="157">
        <v>0</v>
      </c>
      <c r="E205" s="157">
        <v>0</v>
      </c>
      <c r="F205" s="157">
        <v>0</v>
      </c>
      <c r="G205" s="157">
        <v>0</v>
      </c>
      <c r="H205" s="157">
        <v>0</v>
      </c>
      <c r="I205" s="157">
        <v>0</v>
      </c>
      <c r="J205" s="157">
        <v>0</v>
      </c>
      <c r="K205" s="157">
        <v>0</v>
      </c>
      <c r="L205" s="157">
        <v>0</v>
      </c>
      <c r="M205" s="157">
        <v>0</v>
      </c>
      <c r="N205" s="143"/>
      <c r="O205" s="157">
        <v>0</v>
      </c>
      <c r="P205" s="157">
        <v>0</v>
      </c>
      <c r="Q205" s="157">
        <v>0</v>
      </c>
      <c r="R205" s="157">
        <v>0</v>
      </c>
      <c r="S205" s="157">
        <v>0</v>
      </c>
      <c r="T205" s="157">
        <v>0</v>
      </c>
      <c r="U205" s="157">
        <v>0</v>
      </c>
      <c r="V205" s="157">
        <v>0</v>
      </c>
      <c r="W205" s="157">
        <v>0</v>
      </c>
      <c r="X205" s="145"/>
      <c r="Y205" s="157">
        <v>0</v>
      </c>
      <c r="Z205" s="157">
        <v>0</v>
      </c>
      <c r="AA205" s="157">
        <v>0</v>
      </c>
      <c r="AB205" s="157">
        <v>0</v>
      </c>
      <c r="AC205" s="157">
        <v>0</v>
      </c>
      <c r="AD205" s="157">
        <v>0</v>
      </c>
      <c r="AE205" s="157">
        <v>0</v>
      </c>
      <c r="AF205" s="157">
        <v>0</v>
      </c>
      <c r="AG205" s="157">
        <v>0</v>
      </c>
    </row>
    <row r="206" spans="1:33">
      <c r="B206" s="6" t="s">
        <v>41</v>
      </c>
      <c r="C206" s="211"/>
      <c r="D206" s="157">
        <v>0</v>
      </c>
      <c r="E206" s="157">
        <v>0</v>
      </c>
      <c r="F206" s="157">
        <v>0</v>
      </c>
      <c r="G206" s="157">
        <v>0</v>
      </c>
      <c r="H206" s="157">
        <v>0</v>
      </c>
      <c r="I206" s="157">
        <v>0</v>
      </c>
      <c r="J206" s="157">
        <v>0</v>
      </c>
      <c r="K206" s="157">
        <v>0</v>
      </c>
      <c r="L206" s="157">
        <v>0</v>
      </c>
      <c r="M206" s="157">
        <v>0</v>
      </c>
      <c r="N206" s="143"/>
      <c r="O206" s="157">
        <v>0</v>
      </c>
      <c r="P206" s="157">
        <v>0</v>
      </c>
      <c r="Q206" s="157">
        <v>0</v>
      </c>
      <c r="R206" s="157">
        <v>0</v>
      </c>
      <c r="S206" s="157">
        <v>0</v>
      </c>
      <c r="T206" s="157">
        <v>0</v>
      </c>
      <c r="U206" s="157">
        <v>0</v>
      </c>
      <c r="V206" s="157">
        <v>0</v>
      </c>
      <c r="W206" s="157">
        <v>0</v>
      </c>
      <c r="X206" s="145"/>
      <c r="Y206" s="157">
        <v>0</v>
      </c>
      <c r="Z206" s="157">
        <v>0</v>
      </c>
      <c r="AA206" s="157">
        <v>0</v>
      </c>
      <c r="AB206" s="157">
        <v>0</v>
      </c>
      <c r="AC206" s="157">
        <v>0</v>
      </c>
      <c r="AD206" s="157">
        <v>0</v>
      </c>
      <c r="AE206" s="157">
        <v>0</v>
      </c>
      <c r="AF206" s="157">
        <v>0</v>
      </c>
      <c r="AG206" s="157">
        <v>0</v>
      </c>
    </row>
    <row r="207" spans="1:33">
      <c r="B207" s="6" t="s">
        <v>42</v>
      </c>
      <c r="C207" s="211"/>
      <c r="D207" s="157">
        <v>0</v>
      </c>
      <c r="E207" s="157">
        <v>0</v>
      </c>
      <c r="F207" s="157">
        <v>0</v>
      </c>
      <c r="G207" s="157">
        <v>0</v>
      </c>
      <c r="H207" s="157">
        <v>0</v>
      </c>
      <c r="I207" s="157">
        <v>0</v>
      </c>
      <c r="J207" s="157">
        <v>0</v>
      </c>
      <c r="K207" s="157">
        <v>0</v>
      </c>
      <c r="L207" s="157">
        <v>0</v>
      </c>
      <c r="M207" s="157">
        <v>0</v>
      </c>
      <c r="N207" s="143"/>
      <c r="O207" s="157">
        <v>0</v>
      </c>
      <c r="P207" s="157">
        <v>0</v>
      </c>
      <c r="Q207" s="157">
        <v>0</v>
      </c>
      <c r="R207" s="157">
        <v>0</v>
      </c>
      <c r="S207" s="157">
        <v>0</v>
      </c>
      <c r="T207" s="157">
        <v>0</v>
      </c>
      <c r="U207" s="157">
        <v>0</v>
      </c>
      <c r="V207" s="157">
        <v>0</v>
      </c>
      <c r="W207" s="157">
        <v>0</v>
      </c>
      <c r="X207" s="145"/>
      <c r="Y207" s="157">
        <v>0</v>
      </c>
      <c r="Z207" s="157">
        <v>0</v>
      </c>
      <c r="AA207" s="157">
        <v>0</v>
      </c>
      <c r="AB207" s="157">
        <v>0</v>
      </c>
      <c r="AC207" s="157">
        <v>0</v>
      </c>
      <c r="AD207" s="157">
        <v>0</v>
      </c>
      <c r="AE207" s="157">
        <v>0</v>
      </c>
      <c r="AF207" s="157">
        <v>0</v>
      </c>
      <c r="AG207" s="157">
        <v>0</v>
      </c>
    </row>
    <row r="208" spans="1:33">
      <c r="B208" s="6" t="s">
        <v>43</v>
      </c>
      <c r="C208" s="211"/>
      <c r="D208" s="157">
        <v>0</v>
      </c>
      <c r="E208" s="157">
        <v>0</v>
      </c>
      <c r="F208" s="157">
        <v>0</v>
      </c>
      <c r="G208" s="157">
        <v>0</v>
      </c>
      <c r="H208" s="157">
        <v>0</v>
      </c>
      <c r="I208" s="157">
        <v>0</v>
      </c>
      <c r="J208" s="157">
        <v>0</v>
      </c>
      <c r="K208" s="157">
        <v>0</v>
      </c>
      <c r="L208" s="157">
        <v>0</v>
      </c>
      <c r="M208" s="157">
        <v>0</v>
      </c>
      <c r="N208" s="143"/>
      <c r="O208" s="157">
        <v>0</v>
      </c>
      <c r="P208" s="157">
        <v>0</v>
      </c>
      <c r="Q208" s="157">
        <v>0</v>
      </c>
      <c r="R208" s="157">
        <v>0</v>
      </c>
      <c r="S208" s="157">
        <v>0</v>
      </c>
      <c r="T208" s="157">
        <v>0</v>
      </c>
      <c r="U208" s="157">
        <v>0</v>
      </c>
      <c r="V208" s="157">
        <v>0</v>
      </c>
      <c r="W208" s="157">
        <v>0</v>
      </c>
      <c r="X208" s="145"/>
      <c r="Y208" s="157">
        <v>0</v>
      </c>
      <c r="Z208" s="157">
        <v>0</v>
      </c>
      <c r="AA208" s="157">
        <v>0</v>
      </c>
      <c r="AB208" s="157">
        <v>0</v>
      </c>
      <c r="AC208" s="157">
        <v>0</v>
      </c>
      <c r="AD208" s="157">
        <v>0</v>
      </c>
      <c r="AE208" s="157">
        <v>0</v>
      </c>
      <c r="AF208" s="157">
        <v>0</v>
      </c>
      <c r="AG208" s="157">
        <v>0</v>
      </c>
    </row>
    <row r="209" spans="1:33">
      <c r="B209" s="6" t="s">
        <v>44</v>
      </c>
      <c r="C209" s="211"/>
      <c r="D209" s="157">
        <v>0</v>
      </c>
      <c r="E209" s="157">
        <v>0</v>
      </c>
      <c r="F209" s="157">
        <v>0</v>
      </c>
      <c r="G209" s="157">
        <v>0</v>
      </c>
      <c r="H209" s="157">
        <v>0</v>
      </c>
      <c r="I209" s="157">
        <v>0</v>
      </c>
      <c r="J209" s="157">
        <v>0</v>
      </c>
      <c r="K209" s="157">
        <v>0</v>
      </c>
      <c r="L209" s="157">
        <v>0</v>
      </c>
      <c r="M209" s="157">
        <v>0</v>
      </c>
      <c r="N209" s="143"/>
      <c r="O209" s="157">
        <v>0</v>
      </c>
      <c r="P209" s="157">
        <v>0</v>
      </c>
      <c r="Q209" s="157">
        <v>0</v>
      </c>
      <c r="R209" s="157">
        <v>0</v>
      </c>
      <c r="S209" s="157">
        <v>0</v>
      </c>
      <c r="T209" s="157">
        <v>0</v>
      </c>
      <c r="U209" s="157">
        <v>0</v>
      </c>
      <c r="V209" s="157">
        <v>0</v>
      </c>
      <c r="W209" s="157">
        <v>0</v>
      </c>
      <c r="X209" s="145"/>
      <c r="Y209" s="157">
        <v>0</v>
      </c>
      <c r="Z209" s="157">
        <v>0</v>
      </c>
      <c r="AA209" s="157">
        <v>0</v>
      </c>
      <c r="AB209" s="157">
        <v>0</v>
      </c>
      <c r="AC209" s="157">
        <v>0</v>
      </c>
      <c r="AD209" s="157">
        <v>0</v>
      </c>
      <c r="AE209" s="157">
        <v>0</v>
      </c>
      <c r="AF209" s="157">
        <v>0</v>
      </c>
      <c r="AG209" s="157">
        <v>0</v>
      </c>
    </row>
    <row r="210" spans="1:33">
      <c r="B210" s="7" t="s">
        <v>45</v>
      </c>
      <c r="C210" s="211"/>
      <c r="D210" s="157">
        <v>0</v>
      </c>
      <c r="E210" s="157">
        <v>0</v>
      </c>
      <c r="F210" s="157">
        <v>0</v>
      </c>
      <c r="G210" s="157">
        <v>0</v>
      </c>
      <c r="H210" s="157">
        <v>0</v>
      </c>
      <c r="I210" s="157">
        <v>0</v>
      </c>
      <c r="J210" s="157">
        <v>0</v>
      </c>
      <c r="K210" s="157">
        <v>0</v>
      </c>
      <c r="L210" s="157">
        <v>0</v>
      </c>
      <c r="M210" s="157">
        <v>0</v>
      </c>
      <c r="N210" s="143"/>
      <c r="O210" s="157">
        <v>0</v>
      </c>
      <c r="P210" s="157">
        <v>0</v>
      </c>
      <c r="Q210" s="157">
        <v>0</v>
      </c>
      <c r="R210" s="157">
        <v>0</v>
      </c>
      <c r="S210" s="157">
        <v>0</v>
      </c>
      <c r="T210" s="157">
        <v>0</v>
      </c>
      <c r="U210" s="157">
        <v>0</v>
      </c>
      <c r="V210" s="157">
        <v>0</v>
      </c>
      <c r="W210" s="157">
        <v>0</v>
      </c>
      <c r="X210" s="145"/>
      <c r="Y210" s="157">
        <v>0</v>
      </c>
      <c r="Z210" s="157">
        <v>0</v>
      </c>
      <c r="AA210" s="157">
        <v>0</v>
      </c>
      <c r="AB210" s="157">
        <v>0</v>
      </c>
      <c r="AC210" s="157">
        <v>0</v>
      </c>
      <c r="AD210" s="157">
        <v>0</v>
      </c>
      <c r="AE210" s="157">
        <v>0</v>
      </c>
      <c r="AF210" s="157">
        <v>0</v>
      </c>
      <c r="AG210" s="157">
        <v>0</v>
      </c>
    </row>
    <row r="211" spans="1:33">
      <c r="B211" s="7" t="s">
        <v>46</v>
      </c>
      <c r="C211" s="211"/>
      <c r="D211" s="157">
        <v>0</v>
      </c>
      <c r="E211" s="157">
        <v>0</v>
      </c>
      <c r="F211" s="157">
        <v>0</v>
      </c>
      <c r="G211" s="157">
        <v>0</v>
      </c>
      <c r="H211" s="157">
        <v>0</v>
      </c>
      <c r="I211" s="157">
        <v>0</v>
      </c>
      <c r="J211" s="157">
        <v>0</v>
      </c>
      <c r="K211" s="157">
        <v>0</v>
      </c>
      <c r="L211" s="157">
        <v>0</v>
      </c>
      <c r="M211" s="157">
        <v>0</v>
      </c>
      <c r="N211" s="143"/>
      <c r="O211" s="157">
        <v>0</v>
      </c>
      <c r="P211" s="157">
        <v>0</v>
      </c>
      <c r="Q211" s="157">
        <v>0</v>
      </c>
      <c r="R211" s="157">
        <v>0</v>
      </c>
      <c r="S211" s="157">
        <v>0</v>
      </c>
      <c r="T211" s="157">
        <v>0</v>
      </c>
      <c r="U211" s="157">
        <v>0</v>
      </c>
      <c r="V211" s="157">
        <v>0</v>
      </c>
      <c r="W211" s="157">
        <v>0</v>
      </c>
      <c r="X211" s="145"/>
      <c r="Y211" s="157">
        <v>0</v>
      </c>
      <c r="Z211" s="157">
        <v>0</v>
      </c>
      <c r="AA211" s="157">
        <v>0</v>
      </c>
      <c r="AB211" s="157">
        <v>0</v>
      </c>
      <c r="AC211" s="157">
        <v>0</v>
      </c>
      <c r="AD211" s="157">
        <v>0</v>
      </c>
      <c r="AE211" s="157">
        <v>0</v>
      </c>
      <c r="AF211" s="157">
        <v>0</v>
      </c>
      <c r="AG211" s="157">
        <v>0</v>
      </c>
    </row>
    <row r="212" spans="1:33">
      <c r="B212" s="6" t="s">
        <v>317</v>
      </c>
      <c r="C212" s="211"/>
      <c r="D212" s="157">
        <v>0</v>
      </c>
      <c r="E212" s="157">
        <v>0</v>
      </c>
      <c r="F212" s="157">
        <v>0</v>
      </c>
      <c r="G212" s="157">
        <v>0</v>
      </c>
      <c r="H212" s="157">
        <v>0</v>
      </c>
      <c r="I212" s="157">
        <v>0</v>
      </c>
      <c r="J212" s="157">
        <v>0</v>
      </c>
      <c r="K212" s="157">
        <v>0</v>
      </c>
      <c r="L212" s="157">
        <v>0</v>
      </c>
      <c r="M212" s="157">
        <v>0</v>
      </c>
      <c r="N212" s="143"/>
      <c r="O212" s="157">
        <v>0</v>
      </c>
      <c r="P212" s="157">
        <v>0</v>
      </c>
      <c r="Q212" s="157">
        <v>0</v>
      </c>
      <c r="R212" s="157">
        <v>0</v>
      </c>
      <c r="S212" s="157">
        <v>0</v>
      </c>
      <c r="T212" s="157">
        <v>0</v>
      </c>
      <c r="U212" s="157">
        <v>0</v>
      </c>
      <c r="V212" s="157">
        <v>0</v>
      </c>
      <c r="W212" s="157">
        <v>0</v>
      </c>
      <c r="X212" s="145"/>
      <c r="Y212" s="157">
        <v>0</v>
      </c>
      <c r="Z212" s="157">
        <v>0</v>
      </c>
      <c r="AA212" s="157">
        <v>0</v>
      </c>
      <c r="AB212" s="157">
        <v>0</v>
      </c>
      <c r="AC212" s="157">
        <v>0</v>
      </c>
      <c r="AD212" s="157">
        <v>0</v>
      </c>
      <c r="AE212" s="157">
        <v>0</v>
      </c>
      <c r="AF212" s="157">
        <v>0</v>
      </c>
      <c r="AG212" s="157">
        <v>0</v>
      </c>
    </row>
    <row r="213" spans="1:33">
      <c r="B213" s="6" t="s">
        <v>108</v>
      </c>
      <c r="C213" s="211"/>
      <c r="D213" s="157">
        <v>0</v>
      </c>
      <c r="E213" s="157">
        <v>0</v>
      </c>
      <c r="F213" s="157">
        <v>0</v>
      </c>
      <c r="G213" s="157">
        <v>0</v>
      </c>
      <c r="H213" s="157">
        <v>0</v>
      </c>
      <c r="I213" s="157">
        <v>0</v>
      </c>
      <c r="J213" s="157">
        <v>0</v>
      </c>
      <c r="K213" s="157">
        <v>0</v>
      </c>
      <c r="L213" s="157">
        <v>0</v>
      </c>
      <c r="M213" s="157">
        <v>0</v>
      </c>
      <c r="N213" s="143"/>
      <c r="O213" s="157">
        <v>0</v>
      </c>
      <c r="P213" s="157">
        <v>0</v>
      </c>
      <c r="Q213" s="157">
        <v>0</v>
      </c>
      <c r="R213" s="157">
        <v>0</v>
      </c>
      <c r="S213" s="157">
        <v>0</v>
      </c>
      <c r="T213" s="157">
        <v>0</v>
      </c>
      <c r="U213" s="157">
        <v>0</v>
      </c>
      <c r="V213" s="157">
        <v>0</v>
      </c>
      <c r="W213" s="157">
        <v>0</v>
      </c>
      <c r="X213" s="145"/>
      <c r="Y213" s="157">
        <v>0</v>
      </c>
      <c r="Z213" s="157">
        <v>0</v>
      </c>
      <c r="AA213" s="157">
        <v>0</v>
      </c>
      <c r="AB213" s="157">
        <v>0</v>
      </c>
      <c r="AC213" s="157">
        <v>0</v>
      </c>
      <c r="AD213" s="157">
        <v>0</v>
      </c>
      <c r="AE213" s="157">
        <v>0</v>
      </c>
      <c r="AF213" s="157">
        <v>0</v>
      </c>
      <c r="AG213" s="157">
        <v>0</v>
      </c>
    </row>
    <row r="214" spans="1:33">
      <c r="B214" s="6" t="s">
        <v>48</v>
      </c>
      <c r="C214" s="211"/>
      <c r="D214" s="157">
        <v>0</v>
      </c>
      <c r="E214" s="157">
        <v>0</v>
      </c>
      <c r="F214" s="157">
        <v>0</v>
      </c>
      <c r="G214" s="157">
        <v>0</v>
      </c>
      <c r="H214" s="157">
        <v>0</v>
      </c>
      <c r="I214" s="157">
        <v>0</v>
      </c>
      <c r="J214" s="157">
        <v>0</v>
      </c>
      <c r="K214" s="157">
        <v>0</v>
      </c>
      <c r="L214" s="157">
        <v>0</v>
      </c>
      <c r="M214" s="157">
        <v>0</v>
      </c>
      <c r="N214" s="143"/>
      <c r="O214" s="157">
        <v>0</v>
      </c>
      <c r="P214" s="157">
        <v>0</v>
      </c>
      <c r="Q214" s="157">
        <v>0</v>
      </c>
      <c r="R214" s="157">
        <v>0</v>
      </c>
      <c r="S214" s="157">
        <v>0</v>
      </c>
      <c r="T214" s="157">
        <v>0</v>
      </c>
      <c r="U214" s="157">
        <v>0</v>
      </c>
      <c r="V214" s="157">
        <v>0</v>
      </c>
      <c r="W214" s="157">
        <v>0</v>
      </c>
      <c r="X214" s="145"/>
      <c r="Y214" s="157">
        <v>0</v>
      </c>
      <c r="Z214" s="157">
        <v>0</v>
      </c>
      <c r="AA214" s="157">
        <v>0</v>
      </c>
      <c r="AB214" s="157">
        <v>0</v>
      </c>
      <c r="AC214" s="157">
        <v>0</v>
      </c>
      <c r="AD214" s="157">
        <v>0</v>
      </c>
      <c r="AE214" s="157">
        <v>0</v>
      </c>
      <c r="AF214" s="157">
        <v>0</v>
      </c>
      <c r="AG214" s="157">
        <v>0</v>
      </c>
    </row>
    <row r="215" spans="1:33">
      <c r="B215" s="6" t="s">
        <v>325</v>
      </c>
      <c r="C215" s="211"/>
      <c r="D215" s="157">
        <v>0</v>
      </c>
      <c r="E215" s="157">
        <v>0</v>
      </c>
      <c r="F215" s="157">
        <v>0</v>
      </c>
      <c r="G215" s="157">
        <v>0</v>
      </c>
      <c r="H215" s="157">
        <v>0</v>
      </c>
      <c r="I215" s="157">
        <v>0</v>
      </c>
      <c r="J215" s="157">
        <v>0</v>
      </c>
      <c r="K215" s="157">
        <v>0</v>
      </c>
      <c r="L215" s="157">
        <v>0</v>
      </c>
      <c r="M215" s="157">
        <v>0</v>
      </c>
      <c r="N215" s="143"/>
      <c r="O215" s="157">
        <v>0</v>
      </c>
      <c r="P215" s="157">
        <v>0</v>
      </c>
      <c r="Q215" s="157">
        <v>0</v>
      </c>
      <c r="R215" s="157">
        <v>0</v>
      </c>
      <c r="S215" s="157">
        <v>0</v>
      </c>
      <c r="T215" s="157">
        <v>0</v>
      </c>
      <c r="U215" s="157">
        <v>0</v>
      </c>
      <c r="V215" s="157">
        <v>0</v>
      </c>
      <c r="W215" s="157">
        <v>0</v>
      </c>
      <c r="X215" s="145"/>
      <c r="Y215" s="157">
        <v>0</v>
      </c>
      <c r="Z215" s="157">
        <v>0</v>
      </c>
      <c r="AA215" s="157">
        <v>0</v>
      </c>
      <c r="AB215" s="157">
        <v>0</v>
      </c>
      <c r="AC215" s="157">
        <v>0</v>
      </c>
      <c r="AD215" s="157">
        <v>0</v>
      </c>
      <c r="AE215" s="157">
        <v>0</v>
      </c>
      <c r="AF215" s="157">
        <v>0</v>
      </c>
      <c r="AG215" s="157">
        <v>0</v>
      </c>
    </row>
    <row r="216" spans="1:33">
      <c r="B216" s="8" t="s">
        <v>101</v>
      </c>
      <c r="C216" s="211"/>
      <c r="D216" s="157">
        <v>0</v>
      </c>
      <c r="E216" s="157">
        <v>0</v>
      </c>
      <c r="F216" s="157">
        <v>0</v>
      </c>
      <c r="G216" s="157">
        <v>0</v>
      </c>
      <c r="H216" s="157">
        <v>0</v>
      </c>
      <c r="I216" s="157">
        <v>0</v>
      </c>
      <c r="J216" s="157">
        <v>0</v>
      </c>
      <c r="K216" s="157">
        <v>0</v>
      </c>
      <c r="L216" s="157">
        <v>0</v>
      </c>
      <c r="M216" s="157">
        <v>0</v>
      </c>
      <c r="N216" s="143"/>
      <c r="O216" s="157">
        <v>0</v>
      </c>
      <c r="P216" s="157">
        <v>0</v>
      </c>
      <c r="Q216" s="157">
        <v>0</v>
      </c>
      <c r="R216" s="157">
        <v>0</v>
      </c>
      <c r="S216" s="157">
        <v>0</v>
      </c>
      <c r="T216" s="157">
        <v>0</v>
      </c>
      <c r="U216" s="157">
        <v>0</v>
      </c>
      <c r="V216" s="157">
        <v>0</v>
      </c>
      <c r="W216" s="157">
        <v>0</v>
      </c>
      <c r="X216" s="145"/>
      <c r="Y216" s="157">
        <v>0</v>
      </c>
      <c r="Z216" s="157">
        <v>0</v>
      </c>
      <c r="AA216" s="157">
        <v>0</v>
      </c>
      <c r="AB216" s="157">
        <v>0</v>
      </c>
      <c r="AC216" s="157">
        <v>0</v>
      </c>
      <c r="AD216" s="157">
        <v>0</v>
      </c>
      <c r="AE216" s="157">
        <v>0</v>
      </c>
      <c r="AF216" s="157">
        <v>0</v>
      </c>
      <c r="AG216" s="157">
        <v>0</v>
      </c>
    </row>
    <row r="217" spans="1:33" s="45" customFormat="1">
      <c r="A217" s="38"/>
      <c r="B217" s="9" t="s">
        <v>95</v>
      </c>
      <c r="C217" s="209" t="s">
        <v>310</v>
      </c>
      <c r="D217" s="156">
        <v>0</v>
      </c>
      <c r="E217" s="156">
        <v>0</v>
      </c>
      <c r="F217" s="156">
        <v>0</v>
      </c>
      <c r="G217" s="156">
        <v>281</v>
      </c>
      <c r="H217" s="156">
        <v>289</v>
      </c>
      <c r="I217" s="156">
        <v>278</v>
      </c>
      <c r="J217" s="156">
        <v>272</v>
      </c>
      <c r="K217" s="156">
        <v>276</v>
      </c>
      <c r="L217" s="156">
        <v>302</v>
      </c>
      <c r="M217" s="156">
        <v>34643.53</v>
      </c>
      <c r="N217" s="146"/>
      <c r="O217" s="156">
        <v>0</v>
      </c>
      <c r="P217" s="156">
        <v>0</v>
      </c>
      <c r="Q217" s="156">
        <v>281</v>
      </c>
      <c r="R217" s="156">
        <v>8.0000000000000071</v>
      </c>
      <c r="S217" s="156">
        <v>-11.000000000000032</v>
      </c>
      <c r="T217" s="156">
        <v>-5.9999999999999609</v>
      </c>
      <c r="U217" s="156">
        <v>3.9999999999999591</v>
      </c>
      <c r="V217" s="156">
        <v>26.000000000000021</v>
      </c>
      <c r="W217" s="156">
        <v>34341.53</v>
      </c>
      <c r="X217" s="141"/>
      <c r="Y217" s="156">
        <v>0</v>
      </c>
      <c r="Z217" s="156">
        <v>0</v>
      </c>
      <c r="AA217" s="156">
        <v>0</v>
      </c>
      <c r="AB217" s="156">
        <v>0</v>
      </c>
      <c r="AC217" s="156">
        <v>0</v>
      </c>
      <c r="AD217" s="156">
        <v>0</v>
      </c>
      <c r="AE217" s="156">
        <v>0</v>
      </c>
      <c r="AF217" s="156">
        <v>0</v>
      </c>
      <c r="AG217" s="156">
        <v>0</v>
      </c>
    </row>
    <row r="218" spans="1:33">
      <c r="B218" s="208" t="s">
        <v>40</v>
      </c>
      <c r="C218" s="18"/>
      <c r="D218" s="157">
        <v>0</v>
      </c>
      <c r="E218" s="157">
        <v>0</v>
      </c>
      <c r="F218" s="157">
        <v>0</v>
      </c>
      <c r="G218" s="157">
        <v>281</v>
      </c>
      <c r="H218" s="157">
        <v>289</v>
      </c>
      <c r="I218" s="157">
        <v>278</v>
      </c>
      <c r="J218" s="157">
        <v>272</v>
      </c>
      <c r="K218" s="157">
        <v>276</v>
      </c>
      <c r="L218" s="157">
        <v>302</v>
      </c>
      <c r="M218" s="157">
        <v>34643.53</v>
      </c>
      <c r="N218" s="143"/>
      <c r="O218" s="157">
        <v>0</v>
      </c>
      <c r="P218" s="157">
        <v>0</v>
      </c>
      <c r="Q218" s="157">
        <v>281</v>
      </c>
      <c r="R218" s="157">
        <v>8.0000000000000071</v>
      </c>
      <c r="S218" s="157">
        <v>-11.000000000000032</v>
      </c>
      <c r="T218" s="157">
        <v>-5.9999999999999609</v>
      </c>
      <c r="U218" s="157">
        <v>3.9999999999999591</v>
      </c>
      <c r="V218" s="157">
        <v>26.000000000000021</v>
      </c>
      <c r="W218" s="157">
        <v>34341.53</v>
      </c>
      <c r="X218" s="145"/>
      <c r="Y218" s="157">
        <v>0</v>
      </c>
      <c r="Z218" s="157">
        <v>0</v>
      </c>
      <c r="AA218" s="157">
        <v>0</v>
      </c>
      <c r="AB218" s="157">
        <v>0</v>
      </c>
      <c r="AC218" s="157">
        <v>0</v>
      </c>
      <c r="AD218" s="157">
        <v>0</v>
      </c>
      <c r="AE218" s="157">
        <v>0</v>
      </c>
      <c r="AF218" s="157">
        <v>0</v>
      </c>
      <c r="AG218" s="157">
        <v>0</v>
      </c>
    </row>
    <row r="219" spans="1:33">
      <c r="B219" s="6" t="s">
        <v>41</v>
      </c>
      <c r="C219" s="18"/>
      <c r="D219" s="157">
        <v>0</v>
      </c>
      <c r="E219" s="157">
        <v>0</v>
      </c>
      <c r="F219" s="157">
        <v>0</v>
      </c>
      <c r="G219" s="157">
        <v>0</v>
      </c>
      <c r="H219" s="157">
        <v>0</v>
      </c>
      <c r="I219" s="157">
        <v>0</v>
      </c>
      <c r="J219" s="157">
        <v>0</v>
      </c>
      <c r="K219" s="157">
        <v>0</v>
      </c>
      <c r="L219" s="157">
        <v>0</v>
      </c>
      <c r="M219" s="157">
        <v>0</v>
      </c>
      <c r="N219" s="143"/>
      <c r="O219" s="157">
        <v>0</v>
      </c>
      <c r="P219" s="157">
        <v>0</v>
      </c>
      <c r="Q219" s="157">
        <v>0</v>
      </c>
      <c r="R219" s="157">
        <v>0</v>
      </c>
      <c r="S219" s="157">
        <v>0</v>
      </c>
      <c r="T219" s="157">
        <v>0</v>
      </c>
      <c r="U219" s="157">
        <v>0</v>
      </c>
      <c r="V219" s="157">
        <v>0</v>
      </c>
      <c r="W219" s="157">
        <v>0</v>
      </c>
      <c r="X219" s="145"/>
      <c r="Y219" s="157">
        <v>0</v>
      </c>
      <c r="Z219" s="157">
        <v>0</v>
      </c>
      <c r="AA219" s="157">
        <v>0</v>
      </c>
      <c r="AB219" s="157">
        <v>0</v>
      </c>
      <c r="AC219" s="157">
        <v>0</v>
      </c>
      <c r="AD219" s="157">
        <v>0</v>
      </c>
      <c r="AE219" s="157">
        <v>0</v>
      </c>
      <c r="AF219" s="157">
        <v>0</v>
      </c>
      <c r="AG219" s="157">
        <v>0</v>
      </c>
    </row>
    <row r="220" spans="1:33">
      <c r="B220" s="6" t="s">
        <v>42</v>
      </c>
      <c r="C220" s="18"/>
      <c r="D220" s="157">
        <v>0</v>
      </c>
      <c r="E220" s="157">
        <v>0</v>
      </c>
      <c r="F220" s="157">
        <v>0</v>
      </c>
      <c r="G220" s="157">
        <v>0</v>
      </c>
      <c r="H220" s="157">
        <v>0</v>
      </c>
      <c r="I220" s="157">
        <v>0</v>
      </c>
      <c r="J220" s="157">
        <v>0</v>
      </c>
      <c r="K220" s="157">
        <v>0</v>
      </c>
      <c r="L220" s="157">
        <v>0</v>
      </c>
      <c r="M220" s="157">
        <v>0</v>
      </c>
      <c r="N220" s="143"/>
      <c r="O220" s="157">
        <v>0</v>
      </c>
      <c r="P220" s="157">
        <v>0</v>
      </c>
      <c r="Q220" s="157">
        <v>0</v>
      </c>
      <c r="R220" s="157">
        <v>0</v>
      </c>
      <c r="S220" s="157">
        <v>0</v>
      </c>
      <c r="T220" s="157">
        <v>0</v>
      </c>
      <c r="U220" s="157">
        <v>0</v>
      </c>
      <c r="V220" s="157">
        <v>0</v>
      </c>
      <c r="W220" s="157">
        <v>0</v>
      </c>
      <c r="X220" s="145"/>
      <c r="Y220" s="157">
        <v>0</v>
      </c>
      <c r="Z220" s="157">
        <v>0</v>
      </c>
      <c r="AA220" s="157">
        <v>0</v>
      </c>
      <c r="AB220" s="157">
        <v>0</v>
      </c>
      <c r="AC220" s="157">
        <v>0</v>
      </c>
      <c r="AD220" s="157">
        <v>0</v>
      </c>
      <c r="AE220" s="157">
        <v>0</v>
      </c>
      <c r="AF220" s="157">
        <v>0</v>
      </c>
      <c r="AG220" s="157">
        <v>0</v>
      </c>
    </row>
    <row r="221" spans="1:33">
      <c r="B221" s="6" t="s">
        <v>43</v>
      </c>
      <c r="C221" s="18"/>
      <c r="D221" s="157">
        <v>0</v>
      </c>
      <c r="E221" s="157">
        <v>0</v>
      </c>
      <c r="F221" s="157">
        <v>0</v>
      </c>
      <c r="G221" s="157">
        <v>0</v>
      </c>
      <c r="H221" s="157">
        <v>0</v>
      </c>
      <c r="I221" s="157">
        <v>0</v>
      </c>
      <c r="J221" s="157">
        <v>0</v>
      </c>
      <c r="K221" s="157">
        <v>0</v>
      </c>
      <c r="L221" s="157">
        <v>0</v>
      </c>
      <c r="M221" s="157">
        <v>0</v>
      </c>
      <c r="N221" s="143"/>
      <c r="O221" s="157">
        <v>0</v>
      </c>
      <c r="P221" s="157">
        <v>0</v>
      </c>
      <c r="Q221" s="157">
        <v>0</v>
      </c>
      <c r="R221" s="157">
        <v>0</v>
      </c>
      <c r="S221" s="157">
        <v>0</v>
      </c>
      <c r="T221" s="157">
        <v>0</v>
      </c>
      <c r="U221" s="157">
        <v>0</v>
      </c>
      <c r="V221" s="157">
        <v>0</v>
      </c>
      <c r="W221" s="157">
        <v>0</v>
      </c>
      <c r="X221" s="145"/>
      <c r="Y221" s="157">
        <v>0</v>
      </c>
      <c r="Z221" s="157">
        <v>0</v>
      </c>
      <c r="AA221" s="157">
        <v>0</v>
      </c>
      <c r="AB221" s="157">
        <v>0</v>
      </c>
      <c r="AC221" s="157">
        <v>0</v>
      </c>
      <c r="AD221" s="157">
        <v>0</v>
      </c>
      <c r="AE221" s="157">
        <v>0</v>
      </c>
      <c r="AF221" s="157">
        <v>0</v>
      </c>
      <c r="AG221" s="157">
        <v>0</v>
      </c>
    </row>
    <row r="222" spans="1:33">
      <c r="B222" s="6" t="s">
        <v>44</v>
      </c>
      <c r="C222" s="18"/>
      <c r="D222" s="157">
        <v>0</v>
      </c>
      <c r="E222" s="157">
        <v>0</v>
      </c>
      <c r="F222" s="157">
        <v>0</v>
      </c>
      <c r="G222" s="157">
        <v>0</v>
      </c>
      <c r="H222" s="157">
        <v>0</v>
      </c>
      <c r="I222" s="157">
        <v>0</v>
      </c>
      <c r="J222" s="157">
        <v>0</v>
      </c>
      <c r="K222" s="157">
        <v>0</v>
      </c>
      <c r="L222" s="157">
        <v>0</v>
      </c>
      <c r="M222" s="157">
        <v>0</v>
      </c>
      <c r="N222" s="143"/>
      <c r="O222" s="157">
        <v>0</v>
      </c>
      <c r="P222" s="157">
        <v>0</v>
      </c>
      <c r="Q222" s="157">
        <v>0</v>
      </c>
      <c r="R222" s="157">
        <v>0</v>
      </c>
      <c r="S222" s="157">
        <v>0</v>
      </c>
      <c r="T222" s="157">
        <v>0</v>
      </c>
      <c r="U222" s="157">
        <v>0</v>
      </c>
      <c r="V222" s="157">
        <v>0</v>
      </c>
      <c r="W222" s="157">
        <v>0</v>
      </c>
      <c r="X222" s="145"/>
      <c r="Y222" s="157">
        <v>0</v>
      </c>
      <c r="Z222" s="157">
        <v>0</v>
      </c>
      <c r="AA222" s="157">
        <v>0</v>
      </c>
      <c r="AB222" s="157">
        <v>0</v>
      </c>
      <c r="AC222" s="157">
        <v>0</v>
      </c>
      <c r="AD222" s="157">
        <v>0</v>
      </c>
      <c r="AE222" s="157">
        <v>0</v>
      </c>
      <c r="AF222" s="157">
        <v>0</v>
      </c>
      <c r="AG222" s="157">
        <v>0</v>
      </c>
    </row>
    <row r="223" spans="1:33">
      <c r="B223" s="7" t="s">
        <v>45</v>
      </c>
      <c r="C223" s="18"/>
      <c r="D223" s="157">
        <v>0</v>
      </c>
      <c r="E223" s="157">
        <v>0</v>
      </c>
      <c r="F223" s="157">
        <v>0</v>
      </c>
      <c r="G223" s="157">
        <v>0</v>
      </c>
      <c r="H223" s="157">
        <v>0</v>
      </c>
      <c r="I223" s="157">
        <v>0</v>
      </c>
      <c r="J223" s="157">
        <v>0</v>
      </c>
      <c r="K223" s="157">
        <v>0</v>
      </c>
      <c r="L223" s="157">
        <v>0</v>
      </c>
      <c r="M223" s="157">
        <v>0</v>
      </c>
      <c r="N223" s="143"/>
      <c r="O223" s="157">
        <v>0</v>
      </c>
      <c r="P223" s="157">
        <v>0</v>
      </c>
      <c r="Q223" s="157">
        <v>0</v>
      </c>
      <c r="R223" s="157">
        <v>0</v>
      </c>
      <c r="S223" s="157">
        <v>0</v>
      </c>
      <c r="T223" s="157">
        <v>0</v>
      </c>
      <c r="U223" s="157">
        <v>0</v>
      </c>
      <c r="V223" s="157">
        <v>0</v>
      </c>
      <c r="W223" s="157">
        <v>0</v>
      </c>
      <c r="X223" s="145"/>
      <c r="Y223" s="157">
        <v>0</v>
      </c>
      <c r="Z223" s="157">
        <v>0</v>
      </c>
      <c r="AA223" s="157">
        <v>0</v>
      </c>
      <c r="AB223" s="157">
        <v>0</v>
      </c>
      <c r="AC223" s="157">
        <v>0</v>
      </c>
      <c r="AD223" s="157">
        <v>0</v>
      </c>
      <c r="AE223" s="157">
        <v>0</v>
      </c>
      <c r="AF223" s="157">
        <v>0</v>
      </c>
      <c r="AG223" s="157">
        <v>0</v>
      </c>
    </row>
    <row r="224" spans="1:33">
      <c r="B224" s="7" t="s">
        <v>46</v>
      </c>
      <c r="C224" s="18"/>
      <c r="D224" s="157">
        <v>0</v>
      </c>
      <c r="E224" s="157">
        <v>0</v>
      </c>
      <c r="F224" s="157">
        <v>0</v>
      </c>
      <c r="G224" s="157">
        <v>0</v>
      </c>
      <c r="H224" s="157">
        <v>0</v>
      </c>
      <c r="I224" s="157">
        <v>0</v>
      </c>
      <c r="J224" s="157">
        <v>0</v>
      </c>
      <c r="K224" s="157">
        <v>0</v>
      </c>
      <c r="L224" s="157">
        <v>0</v>
      </c>
      <c r="M224" s="157">
        <v>0</v>
      </c>
      <c r="N224" s="143"/>
      <c r="O224" s="157">
        <v>0</v>
      </c>
      <c r="P224" s="157">
        <v>0</v>
      </c>
      <c r="Q224" s="157">
        <v>0</v>
      </c>
      <c r="R224" s="157">
        <v>0</v>
      </c>
      <c r="S224" s="157">
        <v>0</v>
      </c>
      <c r="T224" s="157">
        <v>0</v>
      </c>
      <c r="U224" s="157">
        <v>0</v>
      </c>
      <c r="V224" s="157">
        <v>0</v>
      </c>
      <c r="W224" s="157">
        <v>0</v>
      </c>
      <c r="X224" s="145"/>
      <c r="Y224" s="157">
        <v>0</v>
      </c>
      <c r="Z224" s="157">
        <v>0</v>
      </c>
      <c r="AA224" s="157">
        <v>0</v>
      </c>
      <c r="AB224" s="157">
        <v>0</v>
      </c>
      <c r="AC224" s="157">
        <v>0</v>
      </c>
      <c r="AD224" s="157">
        <v>0</v>
      </c>
      <c r="AE224" s="157">
        <v>0</v>
      </c>
      <c r="AF224" s="157">
        <v>0</v>
      </c>
      <c r="AG224" s="157">
        <v>0</v>
      </c>
    </row>
    <row r="225" spans="1:33">
      <c r="B225" s="6" t="s">
        <v>317</v>
      </c>
      <c r="C225" s="18"/>
      <c r="D225" s="157">
        <v>0</v>
      </c>
      <c r="E225" s="157">
        <v>0</v>
      </c>
      <c r="F225" s="157">
        <v>0</v>
      </c>
      <c r="G225" s="157">
        <v>0</v>
      </c>
      <c r="H225" s="157">
        <v>0</v>
      </c>
      <c r="I225" s="157">
        <v>0</v>
      </c>
      <c r="J225" s="157">
        <v>0</v>
      </c>
      <c r="K225" s="157">
        <v>0</v>
      </c>
      <c r="L225" s="157">
        <v>0</v>
      </c>
      <c r="M225" s="157">
        <v>0</v>
      </c>
      <c r="N225" s="143"/>
      <c r="O225" s="157">
        <v>0</v>
      </c>
      <c r="P225" s="157">
        <v>0</v>
      </c>
      <c r="Q225" s="157">
        <v>0</v>
      </c>
      <c r="R225" s="157">
        <v>0</v>
      </c>
      <c r="S225" s="157">
        <v>0</v>
      </c>
      <c r="T225" s="157">
        <v>0</v>
      </c>
      <c r="U225" s="157">
        <v>0</v>
      </c>
      <c r="V225" s="157">
        <v>0</v>
      </c>
      <c r="W225" s="157">
        <v>0</v>
      </c>
      <c r="X225" s="145"/>
      <c r="Y225" s="157">
        <v>0</v>
      </c>
      <c r="Z225" s="157">
        <v>0</v>
      </c>
      <c r="AA225" s="157">
        <v>0</v>
      </c>
      <c r="AB225" s="157">
        <v>0</v>
      </c>
      <c r="AC225" s="157">
        <v>0</v>
      </c>
      <c r="AD225" s="157">
        <v>0</v>
      </c>
      <c r="AE225" s="157">
        <v>0</v>
      </c>
      <c r="AF225" s="157">
        <v>0</v>
      </c>
      <c r="AG225" s="157">
        <v>0</v>
      </c>
    </row>
    <row r="226" spans="1:33">
      <c r="B226" s="6" t="s">
        <v>108</v>
      </c>
      <c r="C226" s="18"/>
      <c r="D226" s="157">
        <v>0</v>
      </c>
      <c r="E226" s="157">
        <v>0</v>
      </c>
      <c r="F226" s="157">
        <v>0</v>
      </c>
      <c r="G226" s="157">
        <v>0</v>
      </c>
      <c r="H226" s="157">
        <v>0</v>
      </c>
      <c r="I226" s="157">
        <v>0</v>
      </c>
      <c r="J226" s="157">
        <v>0</v>
      </c>
      <c r="K226" s="157">
        <v>0</v>
      </c>
      <c r="L226" s="157">
        <v>0</v>
      </c>
      <c r="M226" s="157">
        <v>0</v>
      </c>
      <c r="N226" s="143"/>
      <c r="O226" s="157">
        <v>0</v>
      </c>
      <c r="P226" s="157">
        <v>0</v>
      </c>
      <c r="Q226" s="157">
        <v>0</v>
      </c>
      <c r="R226" s="157">
        <v>0</v>
      </c>
      <c r="S226" s="157">
        <v>0</v>
      </c>
      <c r="T226" s="157">
        <v>0</v>
      </c>
      <c r="U226" s="157">
        <v>0</v>
      </c>
      <c r="V226" s="157">
        <v>0</v>
      </c>
      <c r="W226" s="157">
        <v>0</v>
      </c>
      <c r="X226" s="145"/>
      <c r="Y226" s="157">
        <v>0</v>
      </c>
      <c r="Z226" s="157">
        <v>0</v>
      </c>
      <c r="AA226" s="157">
        <v>0</v>
      </c>
      <c r="AB226" s="157">
        <v>0</v>
      </c>
      <c r="AC226" s="157">
        <v>0</v>
      </c>
      <c r="AD226" s="157">
        <v>0</v>
      </c>
      <c r="AE226" s="157">
        <v>0</v>
      </c>
      <c r="AF226" s="157">
        <v>0</v>
      </c>
      <c r="AG226" s="157">
        <v>0</v>
      </c>
    </row>
    <row r="227" spans="1:33">
      <c r="B227" s="6" t="s">
        <v>48</v>
      </c>
      <c r="C227" s="18"/>
      <c r="D227" s="157">
        <v>0</v>
      </c>
      <c r="E227" s="157">
        <v>0</v>
      </c>
      <c r="F227" s="157">
        <v>0</v>
      </c>
      <c r="G227" s="157">
        <v>0</v>
      </c>
      <c r="H227" s="157">
        <v>0</v>
      </c>
      <c r="I227" s="157">
        <v>0</v>
      </c>
      <c r="J227" s="157">
        <v>0</v>
      </c>
      <c r="K227" s="157">
        <v>0</v>
      </c>
      <c r="L227" s="157">
        <v>0</v>
      </c>
      <c r="M227" s="157">
        <v>0</v>
      </c>
      <c r="N227" s="143"/>
      <c r="O227" s="157">
        <v>0</v>
      </c>
      <c r="P227" s="157">
        <v>0</v>
      </c>
      <c r="Q227" s="157">
        <v>0</v>
      </c>
      <c r="R227" s="157">
        <v>0</v>
      </c>
      <c r="S227" s="157">
        <v>0</v>
      </c>
      <c r="T227" s="157">
        <v>0</v>
      </c>
      <c r="U227" s="157">
        <v>0</v>
      </c>
      <c r="V227" s="157">
        <v>0</v>
      </c>
      <c r="W227" s="157">
        <v>0</v>
      </c>
      <c r="X227" s="145"/>
      <c r="Y227" s="157">
        <v>0</v>
      </c>
      <c r="Z227" s="157">
        <v>0</v>
      </c>
      <c r="AA227" s="157">
        <v>0</v>
      </c>
      <c r="AB227" s="157">
        <v>0</v>
      </c>
      <c r="AC227" s="157">
        <v>0</v>
      </c>
      <c r="AD227" s="157">
        <v>0</v>
      </c>
      <c r="AE227" s="157">
        <v>0</v>
      </c>
      <c r="AF227" s="157">
        <v>0</v>
      </c>
      <c r="AG227" s="157">
        <v>0</v>
      </c>
    </row>
    <row r="228" spans="1:33">
      <c r="B228" s="6" t="s">
        <v>325</v>
      </c>
      <c r="C228" s="18"/>
      <c r="D228" s="157">
        <v>0</v>
      </c>
      <c r="E228" s="157">
        <v>0</v>
      </c>
      <c r="F228" s="157">
        <v>0</v>
      </c>
      <c r="G228" s="157">
        <v>281</v>
      </c>
      <c r="H228" s="157">
        <v>289</v>
      </c>
      <c r="I228" s="157">
        <v>278</v>
      </c>
      <c r="J228" s="157">
        <v>272</v>
      </c>
      <c r="K228" s="157">
        <v>276</v>
      </c>
      <c r="L228" s="157">
        <v>302</v>
      </c>
      <c r="M228" s="157">
        <v>34643.53</v>
      </c>
      <c r="N228" s="143"/>
      <c r="O228" s="157">
        <v>0</v>
      </c>
      <c r="P228" s="157">
        <v>0</v>
      </c>
      <c r="Q228" s="157">
        <v>281</v>
      </c>
      <c r="R228" s="157">
        <v>8.0000000000000071</v>
      </c>
      <c r="S228" s="157">
        <v>-11.000000000000032</v>
      </c>
      <c r="T228" s="157">
        <v>-5.9999999999999609</v>
      </c>
      <c r="U228" s="157">
        <v>3.9999999999999591</v>
      </c>
      <c r="V228" s="157">
        <v>26.000000000000021</v>
      </c>
      <c r="W228" s="157">
        <v>34341.53</v>
      </c>
      <c r="X228" s="145"/>
      <c r="Y228" s="157">
        <v>0</v>
      </c>
      <c r="Z228" s="157">
        <v>0</v>
      </c>
      <c r="AA228" s="157">
        <v>0</v>
      </c>
      <c r="AB228" s="157">
        <v>0</v>
      </c>
      <c r="AC228" s="157">
        <v>0</v>
      </c>
      <c r="AD228" s="157">
        <v>0</v>
      </c>
      <c r="AE228" s="157">
        <v>0</v>
      </c>
      <c r="AF228" s="157">
        <v>0</v>
      </c>
      <c r="AG228" s="157">
        <v>0</v>
      </c>
    </row>
    <row r="229" spans="1:33">
      <c r="B229" s="8" t="s">
        <v>101</v>
      </c>
      <c r="C229" s="18"/>
      <c r="D229" s="157">
        <v>0</v>
      </c>
      <c r="E229" s="157">
        <v>0</v>
      </c>
      <c r="F229" s="157">
        <v>0</v>
      </c>
      <c r="G229" s="157">
        <v>0</v>
      </c>
      <c r="H229" s="157">
        <v>0</v>
      </c>
      <c r="I229" s="157">
        <v>0</v>
      </c>
      <c r="J229" s="157">
        <v>0</v>
      </c>
      <c r="K229" s="157">
        <v>0</v>
      </c>
      <c r="L229" s="157">
        <v>0</v>
      </c>
      <c r="M229" s="157">
        <v>0</v>
      </c>
      <c r="N229" s="143"/>
      <c r="O229" s="157">
        <v>0</v>
      </c>
      <c r="P229" s="157">
        <v>0</v>
      </c>
      <c r="Q229" s="157">
        <v>0</v>
      </c>
      <c r="R229" s="157">
        <v>0</v>
      </c>
      <c r="S229" s="157">
        <v>0</v>
      </c>
      <c r="T229" s="157">
        <v>0</v>
      </c>
      <c r="U229" s="157">
        <v>0</v>
      </c>
      <c r="V229" s="157">
        <v>0</v>
      </c>
      <c r="W229" s="157">
        <v>0</v>
      </c>
      <c r="X229" s="145"/>
      <c r="Y229" s="157">
        <v>0</v>
      </c>
      <c r="Z229" s="157">
        <v>0</v>
      </c>
      <c r="AA229" s="157">
        <v>0</v>
      </c>
      <c r="AB229" s="157">
        <v>0</v>
      </c>
      <c r="AC229" s="157">
        <v>0</v>
      </c>
      <c r="AD229" s="157">
        <v>0</v>
      </c>
      <c r="AE229" s="157">
        <v>0</v>
      </c>
      <c r="AF229" s="157">
        <v>0</v>
      </c>
      <c r="AG229" s="157">
        <v>0</v>
      </c>
    </row>
    <row r="230" spans="1:33" s="45" customFormat="1">
      <c r="A230" s="38"/>
      <c r="B230" s="5" t="s">
        <v>29</v>
      </c>
      <c r="C230" s="2"/>
      <c r="D230" s="156">
        <v>0</v>
      </c>
      <c r="E230" s="156">
        <v>0</v>
      </c>
      <c r="F230" s="156">
        <v>0</v>
      </c>
      <c r="G230" s="156">
        <v>0</v>
      </c>
      <c r="H230" s="156">
        <v>0</v>
      </c>
      <c r="I230" s="156">
        <v>0</v>
      </c>
      <c r="J230" s="156">
        <v>0</v>
      </c>
      <c r="K230" s="156">
        <v>0</v>
      </c>
      <c r="L230" s="156">
        <v>0</v>
      </c>
      <c r="M230" s="156">
        <v>0</v>
      </c>
      <c r="N230" s="146"/>
      <c r="O230" s="156">
        <v>0</v>
      </c>
      <c r="P230" s="156">
        <v>0</v>
      </c>
      <c r="Q230" s="156">
        <v>0</v>
      </c>
      <c r="R230" s="156">
        <v>0</v>
      </c>
      <c r="S230" s="156">
        <v>0</v>
      </c>
      <c r="T230" s="156">
        <v>0</v>
      </c>
      <c r="U230" s="156">
        <v>0</v>
      </c>
      <c r="V230" s="156">
        <v>0</v>
      </c>
      <c r="W230" s="156">
        <v>0</v>
      </c>
      <c r="X230" s="141"/>
      <c r="Y230" s="156">
        <v>0</v>
      </c>
      <c r="Z230" s="156">
        <v>0</v>
      </c>
      <c r="AA230" s="156">
        <v>0</v>
      </c>
      <c r="AB230" s="156">
        <v>0</v>
      </c>
      <c r="AC230" s="156">
        <v>0</v>
      </c>
      <c r="AD230" s="156">
        <v>0</v>
      </c>
      <c r="AE230" s="156">
        <v>0</v>
      </c>
      <c r="AF230" s="156">
        <v>0</v>
      </c>
      <c r="AG230" s="156">
        <v>0</v>
      </c>
    </row>
    <row r="231" spans="1:33" s="45" customFormat="1">
      <c r="A231" s="38"/>
      <c r="B231" s="5" t="s">
        <v>96</v>
      </c>
      <c r="C231" s="2"/>
      <c r="D231" s="156">
        <v>0</v>
      </c>
      <c r="E231" s="156">
        <v>0</v>
      </c>
      <c r="F231" s="156">
        <v>0</v>
      </c>
      <c r="G231" s="156">
        <v>0</v>
      </c>
      <c r="H231" s="156">
        <v>0</v>
      </c>
      <c r="I231" s="156">
        <v>0</v>
      </c>
      <c r="J231" s="156">
        <v>0</v>
      </c>
      <c r="K231" s="156">
        <v>0</v>
      </c>
      <c r="L231" s="156">
        <v>0</v>
      </c>
      <c r="M231" s="156">
        <v>0</v>
      </c>
      <c r="N231" s="146"/>
      <c r="O231" s="156">
        <v>0</v>
      </c>
      <c r="P231" s="156">
        <v>0</v>
      </c>
      <c r="Q231" s="156">
        <v>0</v>
      </c>
      <c r="R231" s="156">
        <v>0</v>
      </c>
      <c r="S231" s="156">
        <v>0</v>
      </c>
      <c r="T231" s="156">
        <v>0</v>
      </c>
      <c r="U231" s="156">
        <v>0</v>
      </c>
      <c r="V231" s="156">
        <v>0</v>
      </c>
      <c r="W231" s="156">
        <v>0</v>
      </c>
      <c r="X231" s="141"/>
      <c r="Y231" s="156">
        <v>0</v>
      </c>
      <c r="Z231" s="156">
        <v>0</v>
      </c>
      <c r="AA231" s="156">
        <v>0</v>
      </c>
      <c r="AB231" s="156">
        <v>0</v>
      </c>
      <c r="AC231" s="156">
        <v>0</v>
      </c>
      <c r="AD231" s="156">
        <v>0</v>
      </c>
      <c r="AE231" s="156">
        <v>0</v>
      </c>
      <c r="AF231" s="156">
        <v>0</v>
      </c>
      <c r="AG231" s="156">
        <v>0</v>
      </c>
    </row>
    <row r="232" spans="1:33" s="45" customFormat="1">
      <c r="A232" s="38"/>
      <c r="B232" s="5" t="s">
        <v>100</v>
      </c>
      <c r="C232" s="2"/>
      <c r="D232" s="156">
        <v>2072966.9347999999</v>
      </c>
      <c r="E232" s="156">
        <v>2323407.6154999998</v>
      </c>
      <c r="F232" s="156">
        <v>2609041.1923391121</v>
      </c>
      <c r="G232" s="156">
        <v>2817535.0000000005</v>
      </c>
      <c r="H232" s="156">
        <v>3252330</v>
      </c>
      <c r="I232" s="156">
        <v>3188504</v>
      </c>
      <c r="J232" s="156">
        <v>3701714</v>
      </c>
      <c r="K232" s="156">
        <v>4105821.6</v>
      </c>
      <c r="L232" s="156">
        <v>4947591.5999999996</v>
      </c>
      <c r="M232" s="156">
        <v>5706744.3200000012</v>
      </c>
      <c r="N232" s="146"/>
      <c r="O232" s="156">
        <v>186326.54106360898</v>
      </c>
      <c r="P232" s="156">
        <v>179300.63017662283</v>
      </c>
      <c r="Q232" s="156">
        <v>261285.29299441521</v>
      </c>
      <c r="R232" s="156">
        <v>279967.99999999942</v>
      </c>
      <c r="S232" s="156">
        <v>51965.000000000102</v>
      </c>
      <c r="T232" s="156">
        <v>461574.99999999988</v>
      </c>
      <c r="U232" s="156">
        <v>274969.60000000009</v>
      </c>
      <c r="V232" s="156">
        <v>509284.99999999965</v>
      </c>
      <c r="W232" s="156">
        <v>894867.92000000132</v>
      </c>
      <c r="X232" s="141"/>
      <c r="Y232" s="156">
        <v>64114.139636390952</v>
      </c>
      <c r="Z232" s="156">
        <v>106332.94666248953</v>
      </c>
      <c r="AA232" s="156">
        <v>-52791.485333526849</v>
      </c>
      <c r="AB232" s="156">
        <v>154826.99999999997</v>
      </c>
      <c r="AC232" s="156">
        <v>-115790.99999999994</v>
      </c>
      <c r="AD232" s="156">
        <v>51634.999999999971</v>
      </c>
      <c r="AE232" s="156">
        <v>129138.00000000003</v>
      </c>
      <c r="AF232" s="156">
        <v>332485.00000000006</v>
      </c>
      <c r="AG232" s="156">
        <v>-135715.20000000013</v>
      </c>
    </row>
  </sheetData>
  <mergeCells count="12">
    <mergeCell ref="Y3:AG3"/>
    <mergeCell ref="Y4:AG4"/>
    <mergeCell ref="Y120:AG120"/>
    <mergeCell ref="Y121:AG121"/>
    <mergeCell ref="D3:M3"/>
    <mergeCell ref="D4:M4"/>
    <mergeCell ref="D120:M120"/>
    <mergeCell ref="D121:M121"/>
    <mergeCell ref="O3:W3"/>
    <mergeCell ref="O4:W4"/>
    <mergeCell ref="O120:W120"/>
    <mergeCell ref="O121:W121"/>
  </mergeCells>
  <hyperlinks>
    <hyperlink ref="A1" location="Index!A1" display="Index" xr:uid="{5ACCAC48-F611-4B76-A9BE-6905EC1F7C4A}"/>
  </hyperlinks>
  <pageMargins left="0.7" right="0.7" top="0.75" bottom="0.75" header="0.3" footer="0.3"/>
  <pageSetup scale="17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U34"/>
  <sheetViews>
    <sheetView zoomScale="60" zoomScaleNormal="60" workbookViewId="0"/>
  </sheetViews>
  <sheetFormatPr defaultColWidth="9.1796875" defaultRowHeight="14.5"/>
  <cols>
    <col min="1" max="1" width="5.90625" style="12" customWidth="1"/>
    <col min="2" max="2" width="6.1796875" style="12" customWidth="1"/>
    <col min="3" max="3" width="37.1796875" style="12" bestFit="1" customWidth="1"/>
    <col min="4" max="5" width="16.54296875" style="12" bestFit="1" customWidth="1"/>
    <col min="6" max="10" width="18.54296875" style="12" bestFit="1" customWidth="1"/>
    <col min="11" max="13" width="16.54296875" style="12" bestFit="1" customWidth="1"/>
    <col min="14" max="15" width="18.54296875" style="12" bestFit="1" customWidth="1"/>
    <col min="16" max="16" width="16.54296875" style="12" bestFit="1" customWidth="1"/>
    <col min="17" max="17" width="18.5429687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205" t="s">
        <v>315</v>
      </c>
    </row>
    <row r="2" spans="1:21">
      <c r="B2" s="345" t="s">
        <v>269</v>
      </c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</row>
    <row r="3" spans="1:21" ht="16.5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27" t="s">
        <v>318</v>
      </c>
    </row>
    <row r="4" spans="1:21" ht="48.75" customHeight="1">
      <c r="B4" s="200"/>
      <c r="C4" s="257" t="s">
        <v>74</v>
      </c>
      <c r="D4" s="346" t="s">
        <v>41</v>
      </c>
      <c r="E4" s="346"/>
      <c r="F4" s="346" t="s">
        <v>42</v>
      </c>
      <c r="G4" s="346"/>
      <c r="H4" s="346" t="s">
        <v>43</v>
      </c>
      <c r="I4" s="346"/>
      <c r="J4" s="346" t="s">
        <v>44</v>
      </c>
      <c r="K4" s="346"/>
      <c r="L4" s="346" t="s">
        <v>317</v>
      </c>
      <c r="M4" s="346"/>
      <c r="N4" s="346" t="s">
        <v>108</v>
      </c>
      <c r="O4" s="346"/>
      <c r="P4" s="346" t="s">
        <v>325</v>
      </c>
      <c r="Q4" s="346"/>
      <c r="R4" s="346" t="s">
        <v>101</v>
      </c>
      <c r="S4" s="346"/>
      <c r="T4" s="346" t="s">
        <v>78</v>
      </c>
      <c r="U4" s="346"/>
    </row>
    <row r="5" spans="1:21">
      <c r="B5" s="200"/>
      <c r="C5" s="257"/>
      <c r="D5" s="201" t="s">
        <v>79</v>
      </c>
      <c r="E5" s="201" t="s">
        <v>80</v>
      </c>
      <c r="F5" s="201" t="s">
        <v>79</v>
      </c>
      <c r="G5" s="201" t="s">
        <v>80</v>
      </c>
      <c r="H5" s="201" t="s">
        <v>79</v>
      </c>
      <c r="I5" s="201" t="s">
        <v>80</v>
      </c>
      <c r="J5" s="201" t="s">
        <v>79</v>
      </c>
      <c r="K5" s="201" t="s">
        <v>80</v>
      </c>
      <c r="L5" s="201" t="s">
        <v>79</v>
      </c>
      <c r="M5" s="201" t="s">
        <v>80</v>
      </c>
      <c r="N5" s="201" t="s">
        <v>79</v>
      </c>
      <c r="O5" s="201" t="s">
        <v>80</v>
      </c>
      <c r="P5" s="201" t="s">
        <v>79</v>
      </c>
      <c r="Q5" s="201" t="s">
        <v>80</v>
      </c>
      <c r="R5" s="201" t="s">
        <v>79</v>
      </c>
      <c r="S5" s="201" t="s">
        <v>80</v>
      </c>
      <c r="T5" s="201" t="s">
        <v>79</v>
      </c>
      <c r="U5" s="201" t="s">
        <v>80</v>
      </c>
    </row>
    <row r="6" spans="1:21">
      <c r="B6" s="28" t="s">
        <v>56</v>
      </c>
      <c r="C6" s="28" t="s">
        <v>41</v>
      </c>
      <c r="D6" s="142">
        <f>+'St 1.1'!$K$12+'St 1.1'!$K$25+'St 1.1'!$K$38+'St 1.1'!$K$51+'St 1.1'!$K$65+'St 1.1'!$K$89+'St 1.1'!$K$102</f>
        <v>10</v>
      </c>
      <c r="E6" s="142">
        <f>+'St 1.1'!$K$129+'St 1.1'!$K$142+'St 1.1'!$K$155+'St 1.1'!$K$168+'St 1.1'!$K$182+'St 1.1'!$K$206+'St 1.1'!$K$219</f>
        <v>748.99999999999989</v>
      </c>
      <c r="F6" s="142">
        <f>+'St 1.2'!$K$12+'St 1.2'!$K$25+'St 1.2'!$K$38+'St 1.2'!$K$51+'St 1.2'!$K$65+'St 1.2'!$K$89+'St 1.2'!$K$102</f>
        <v>276757.72592024773</v>
      </c>
      <c r="G6" s="142">
        <f>+'St 1.2'!$K$129+'St 1.2'!$K$142+'St 1.2'!$K$155+'St 1.2'!$K$168+'St 1.2'!$K$182+'St 1.2'!$K$206+'St 1.2'!$K$219</f>
        <v>748390.76616524032</v>
      </c>
      <c r="H6" s="142">
        <f>+'St 1.3'!$K$12+'St 1.3'!$K$25+'St 1.3'!$K$38+'St 1.3'!$K$51+'St 1.3'!$K$65+'St 1.3'!$K$89+'St 1.3'!$K$102</f>
        <v>3512.0698353829903</v>
      </c>
      <c r="I6" s="142">
        <f>+'St 1.3'!$K$129+'St 1.3'!$K$142+'St 1.3'!$K$155+'St 1.3'!$K$168+'St 1.3'!$K$182+'St 1.3'!$K$206+'St 1.3'!$K$219</f>
        <v>22262.747985725178</v>
      </c>
      <c r="J6" s="142">
        <f>+'St 3'!$K$12+'St 3'!$K$25+'St 3'!$K$38+'St 3'!$K$51+'St 3'!$K$65+'St 3'!$K$89+'St 3'!$K$102</f>
        <v>845327.30796244578</v>
      </c>
      <c r="K6" s="142">
        <f>+'St 3'!$K$129+'St 3'!$K$142+'St 3'!$K$155+'St 3'!$K$168+'St 3'!$K$182+'St 3'!$K$206+'St 3'!$K$219</f>
        <v>5048.9310999999998</v>
      </c>
      <c r="L6" s="142">
        <f>+'St 2.1'!$K$12+'St 2.1'!$K$25+'St 2.1'!$K$38+'St 2.1'!$K$51+'St 2.1'!$K$65+'St 2.1'!$K$89+'St 2.1'!$K$102</f>
        <v>0</v>
      </c>
      <c r="M6" s="142">
        <f>+'St 2.1'!$K$129+'St 2.1'!$K$142+'St 2.1'!$K$155+'St 2.1'!$K$168+'St 2.1'!$K$182+'St 2.1'!$K$206+'St 2.1'!$K$219</f>
        <v>2.4596212629999998</v>
      </c>
      <c r="N6" s="142">
        <f>+'St 2.2'!$K$12+'St 2.2'!$K$25+'St 2.2'!$K$38+'St 2.2'!$K$51+'St 2.2'!$K$65+'St 2.2'!$K$89+'St 2.2'!$K$102</f>
        <v>1913.6</v>
      </c>
      <c r="O6" s="142">
        <f>+'St 2.2'!$K$129+'St 2.2'!$K$142+'St 2.2'!$K$155+'St 2.2'!$K$168+'St 2.2'!$K$182+'St 2.2'!$K$206+'St 2.2'!$K$219</f>
        <v>20156.576009322736</v>
      </c>
      <c r="P6" s="142">
        <f>+'St 4'!$K$12+'St 4'!$K$25+'St 4'!$K$38+'St 4'!$K$51+'St 4'!$K$65+'St 4'!$K$89+'St 4'!$K$102</f>
        <v>276</v>
      </c>
      <c r="Q6" s="142">
        <f>+'St 4'!$K$129+'St 4'!$K$142+'St 4'!$K$155+'St 4'!$K$168+'St 4'!$K$182+'St 4'!$K$206+'St 4'!$K$219</f>
        <v>2045863.9217099999</v>
      </c>
      <c r="R6" s="142">
        <f>+'St 5'!$K$12+'St 5'!$K$25+'St 5'!$K$38+'St 5'!$K$51+'St 5'!$K$65+'St 5'!$K$89+'St 5'!$K$102</f>
        <v>2665562.1199999996</v>
      </c>
      <c r="S6" s="142">
        <f>+'St 5'!$K$129+'St 5'!$K$142+'St 5'!$K$155+'St 5'!$K$168+'St 5'!$K$182+'St 5'!$K$206+'St 5'!$K$219</f>
        <v>1528.7414193717484</v>
      </c>
      <c r="T6" s="142">
        <f>+D6+F6+H6+J6+L6+N6+P6+R6</f>
        <v>3793358.8237180761</v>
      </c>
      <c r="U6" s="142">
        <f>+E6+G6+I6+K6+M6+O6+Q6+S6</f>
        <v>2844003.1440109229</v>
      </c>
    </row>
    <row r="7" spans="1:21">
      <c r="B7" s="28" t="s">
        <v>59</v>
      </c>
      <c r="C7" s="28" t="s">
        <v>42</v>
      </c>
      <c r="D7" s="142">
        <f>+'St 1.1'!$K$13+'St 1.1'!$K$26+'St 1.1'!$K$39+'St 1.1'!$K$52+'St 1.1'!$K$66+'St 1.1'!$K$90+'St 1.1'!$K$103</f>
        <v>953733.68326924043</v>
      </c>
      <c r="E7" s="142">
        <f>+'St 1.1'!$K$130+'St 1.1'!$K$143+'St 1.1'!$K$156+'St 1.1'!$K$169+'St 1.1'!$K$183+'St 1.1'!$K$207+'St 1.1'!$K$220</f>
        <v>273113</v>
      </c>
      <c r="F7" s="142">
        <f>+'St 1.2'!$K$13+'St 1.2'!$K$26+'St 1.2'!$K$39+'St 1.2'!$K$52+'St 1.2'!$K$66+'St 1.2'!$K$90+'St 1.2'!$K$103</f>
        <v>1449430.1334777838</v>
      </c>
      <c r="G7" s="142">
        <f>+'St 1.2'!$K$130+'St 1.2'!$K$143+'St 1.2'!$K$156+'St 1.2'!$K$169+'St 1.2'!$K$183+'St 1.2'!$K$207+'St 1.2'!$K$220</f>
        <v>864567.15460503683</v>
      </c>
      <c r="H7" s="142">
        <f>+'St 1.3'!$K$13+'St 1.3'!$K$26+'St 1.3'!$K$39+'St 1.3'!$K$52+'St 1.3'!$K$66+'St 1.3'!$K$90+'St 1.3'!$K$103</f>
        <v>1253383.6925841081</v>
      </c>
      <c r="I7" s="142">
        <f>+'St 1.3'!$K$130+'St 1.3'!$K$143+'St 1.3'!$K$156+'St 1.3'!$K$169+'St 1.3'!$K$183+'St 1.3'!$K$207+'St 1.3'!$K$220</f>
        <v>2228198.2447011075</v>
      </c>
      <c r="J7" s="142">
        <f>+'St 3'!$K$13+'St 3'!$K$26+'St 3'!$K$39+'St 3'!$K$52+'St 3'!$K$66+'St 3'!$K$90+'St 3'!$K$103</f>
        <v>4036511.7955448381</v>
      </c>
      <c r="K7" s="142">
        <f>+'St 3'!$K$130+'St 3'!$K$143+'St 3'!$K$156+'St 3'!$K$169+'St 3'!$K$183+'St 3'!$K$207+'St 3'!$K$220</f>
        <v>1592734.5451461277</v>
      </c>
      <c r="L7" s="142">
        <f>+'St 2.1'!$K$13+'St 2.1'!$K$26+'St 2.1'!$K$39+'St 2.1'!$K$52+'St 2.1'!$K$66+'St 2.1'!$K$90+'St 2.1'!$K$103</f>
        <v>449839.38795993209</v>
      </c>
      <c r="M7" s="142">
        <f>+'St 2.1'!$K$130+'St 2.1'!$K$143+'St 2.1'!$K$156+'St 2.1'!$K$169+'St 2.1'!$K$183+'St 2.1'!$K$207+'St 2.1'!$K$220</f>
        <v>162759.26393320007</v>
      </c>
      <c r="N7" s="142">
        <f>+'St 2.2'!$K$13+'St 2.2'!$K$26+'St 2.2'!$K$39+'St 2.2'!$K$52+'St 2.2'!$K$66+'St 2.2'!$K$90+'St 2.2'!$K$103</f>
        <v>3458000.0744414073</v>
      </c>
      <c r="O7" s="142">
        <f>+'St 2.2'!$K$130+'St 2.2'!$K$143+'St 2.2'!$K$156+'St 2.2'!$K$169+'St 2.2'!$K$183+'St 2.2'!$K$207+'St 2.2'!$K$220</f>
        <v>1580919.7829712674</v>
      </c>
      <c r="P7" s="142">
        <f>+'St 4'!$K$13+'St 4'!$K$26+'St 4'!$K$39+'St 4'!$K$52+'St 4'!$K$66+'St 4'!$K$90+'St 4'!$K$103</f>
        <v>5517955.7428878257</v>
      </c>
      <c r="Q7" s="142">
        <f>+'St 4'!$K$130+'St 4'!$K$143+'St 4'!$K$156+'St 4'!$K$169+'St 4'!$K$183+'St 4'!$K$207+'St 4'!$K$220</f>
        <v>8852758.9675620887</v>
      </c>
      <c r="R7" s="142">
        <f>+'St 5'!$K$13+'St 5'!$K$26+'St 5'!$K$39+'St 5'!$K$52+'St 5'!$K$66+'St 5'!$K$90+'St 5'!$K$103</f>
        <v>310336.9319573039</v>
      </c>
      <c r="S7" s="142">
        <f>+'St 5'!$K$130+'St 5'!$K$143+'St 5'!$K$156+'St 5'!$K$169+'St 5'!$K$183+'St 5'!$K$207+'St 5'!$K$220</f>
        <v>1158181.5586451734</v>
      </c>
      <c r="T7" s="142">
        <f t="shared" ref="T7:U14" si="0">+D7+F7+H7+J7+L7+N7+P7+R7</f>
        <v>17429191.442122441</v>
      </c>
      <c r="U7" s="142">
        <f t="shared" si="0"/>
        <v>16713232.517564002</v>
      </c>
    </row>
    <row r="8" spans="1:21">
      <c r="B8" s="28" t="s">
        <v>60</v>
      </c>
      <c r="C8" s="28" t="s">
        <v>43</v>
      </c>
      <c r="D8" s="142">
        <f>+'St 1.1'!$K$14+'St 1.1'!$K$27+'St 1.1'!$K$40+'St 1.1'!$K$53+'St 1.1'!$K$67+'St 1.1'!$K$91+'St 1.1'!$K$104+'St 1.1'!$K$76+'St 1.1'!$K$79</f>
        <v>65823.091150475753</v>
      </c>
      <c r="E8" s="142">
        <f>+'St 1.1'!$K$131+'St 1.1'!$K$144+'St 1.1'!$K$157+'St 1.1'!$K$170+'St 1.1'!$K$184+'St 1.1'!$K$208+'St 1.1'!$K$221+'St 1.1'!$K$193+'St 1.1'!$K$196</f>
        <v>13513.999999999998</v>
      </c>
      <c r="F8" s="142">
        <f>+'St 1.2'!$K$14+'St 1.2'!$K$27+'St 1.2'!$K$40+'St 1.2'!$K$53+'St 1.2'!$K$67+'St 1.2'!$K$91+'St 1.2'!$K$104+'St 1.2'!$K$76+'St 1.2'!$K$79</f>
        <v>1836078.2056718229</v>
      </c>
      <c r="G8" s="142">
        <f>+'St 1.2'!$K$131+'St 1.2'!$K$144+'St 1.2'!$K$157+'St 1.2'!$K$170+'St 1.2'!$K$184+'St 1.2'!$K$208+'St 1.2'!$K$221+'St 1.2'!$K$193+'St 1.2'!$K$196</f>
        <v>1289223.9440932155</v>
      </c>
      <c r="H8" s="142">
        <f>+'St 1.3'!$K$14+'St 1.3'!$K$27+'St 1.3'!$K$40+'St 1.3'!$K$53+'St 1.3'!$K$67+'St 1.3'!$K$91+'St 1.3'!$K$104+'St 1.3'!$K$76+'St 1.3'!$K$79</f>
        <v>9267274.0901633725</v>
      </c>
      <c r="I8" s="142">
        <f>+'St 1.3'!$K$131+'St 1.3'!$K$144+'St 1.3'!$K$157+'St 1.3'!$K$170+'St 1.3'!$K$184+'St 1.3'!$K$208+'St 1.3'!$K$221+'St 1.3'!$K$193+'St 1.3'!$K$196</f>
        <v>3901573.2282632859</v>
      </c>
      <c r="J8" s="142">
        <f>+'St 3'!$K$14+'St 3'!$K$27+'St 3'!$K$40+'St 3'!$K$53+'St 3'!$K$67+'St 3'!$K$91+'St 3'!$K$104+'St 3'!$K$76+'St 3'!$K$79</f>
        <v>4501240.3408462573</v>
      </c>
      <c r="K8" s="142">
        <f>+'St 3'!$K$131+'St 3'!$K$144+'St 3'!$K$157+'St 3'!$K$170+'St 3'!$K$184+'St 3'!$K$208+'St 3'!$K$221+'St 3'!$K$193+'St 3'!$K$196</f>
        <v>163759.11762261638</v>
      </c>
      <c r="L8" s="142">
        <f>+'St 2.1'!$K$14+'St 2.1'!$K$27+'St 2.1'!$K$40+'St 2.1'!$K$53+'St 2.1'!$K$67+'St 2.1'!$K$91+'St 2.1'!$K$104+'St 2.1'!$K$76+'St 2.1'!$K$79</f>
        <v>55944.184401910636</v>
      </c>
      <c r="M8" s="142">
        <f>+'St 2.1'!$K$131+'St 2.1'!$K$144+'St 2.1'!$K$157+'St 2.1'!$K$170+'St 2.1'!$K$184+'St 2.1'!$K$208+'St 2.1'!$K$221+'St 2.1'!$K$193+'St 2.1'!$K$196</f>
        <v>1737.9909763965529</v>
      </c>
      <c r="N8" s="142">
        <f>+'St 2.2'!$K$14+'St 2.2'!$K$27+'St 2.2'!$K$40+'St 2.2'!$K$53+'St 2.2'!$K$67+'St 2.2'!$K$91+'St 2.2'!$K$104+'St 2.2'!$K$76+'St 2.2'!$K$79</f>
        <v>2188670.6050617481</v>
      </c>
      <c r="O8" s="142">
        <f>+'St 2.2'!$K$131+'St 2.2'!$K$144+'St 2.2'!$K$157+'St 2.2'!$K$170+'St 2.2'!$K$184+'St 2.2'!$K$208+'St 2.2'!$K$221+'St 2.2'!$K$193+'St 2.2'!$K$196</f>
        <v>1303223.9449628075</v>
      </c>
      <c r="P8" s="142">
        <f>+'St 4'!$K$14+'St 4'!$K$27+'St 4'!$K$40+'St 4'!$K$53+'St 4'!$K$67+'St 4'!$K$91+'St 4'!$K$104+'St 4'!$K$76+'St 4'!$K$79</f>
        <v>981305.50238422025</v>
      </c>
      <c r="Q8" s="142">
        <f>+'St 4'!$K$131+'St 4'!$K$144+'St 4'!$K$157+'St 4'!$K$170+'St 4'!$K$184+'St 4'!$K$208+'St 4'!$K$221+'St 4'!$K$193+'St 4'!$K$196</f>
        <v>8162395.9774338268</v>
      </c>
      <c r="R8" s="142">
        <f>+'St 5'!$K$14+'St 5'!$K$27+'St 5'!$K$40+'St 5'!$K$53+'St 5'!$K$67+'St 5'!$K$91+'St 5'!$K$104+'St 5'!$K$76+'St 5'!$K$79</f>
        <v>1622.9863791101916</v>
      </c>
      <c r="S8" s="142">
        <f>+'St 5'!$K$131+'St 5'!$K$144+'St 5'!$K$157+'St 5'!$K$170+'St 5'!$K$184+'St 5'!$K$208+'St 5'!$K$221+'St 5'!$K$193+'St 5'!$K$196</f>
        <v>216040.50875076637</v>
      </c>
      <c r="T8" s="142">
        <f t="shared" si="0"/>
        <v>18897959.006058916</v>
      </c>
      <c r="U8" s="142">
        <f t="shared" si="0"/>
        <v>15051468.712102916</v>
      </c>
    </row>
    <row r="9" spans="1:21">
      <c r="B9" s="28" t="s">
        <v>61</v>
      </c>
      <c r="C9" s="28" t="s">
        <v>44</v>
      </c>
      <c r="D9" s="142">
        <f>+'St 1.1'!$K$15+'St 1.1'!$K$28+'St 1.1'!$K$41+'St 1.1'!$K$54+'St 1.1'!$K$68+'St 1.1'!$K$92+'St 1.1'!$K$105</f>
        <v>5048</v>
      </c>
      <c r="E9" s="142">
        <f>+'St 1.1'!$K$132+'St 1.1'!$K$145+'St 1.1'!$K$158+'St 1.1'!$K$171+'St 1.1'!$K$185+'St 1.1'!$K$209+'St 1.1'!$K$222</f>
        <v>928947</v>
      </c>
      <c r="F9" s="142">
        <f>+'St 1.2'!$K$15+'St 1.2'!$K$28+'St 1.2'!$K$41+'St 1.2'!$K$54+'St 1.2'!$K$68+'St 1.2'!$K$92+'St 1.2'!$K$105</f>
        <v>1287569.4940886314</v>
      </c>
      <c r="G9" s="142">
        <f>+'St 1.2'!$K$132+'St 1.2'!$K$145+'St 1.2'!$K$158+'St 1.2'!$K$171+'St 1.2'!$K$185+'St 1.2'!$K$209+'St 1.2'!$K$222</f>
        <v>4307129.4738032008</v>
      </c>
      <c r="H9" s="142">
        <f>+'St 1.3'!$K$15+'St 1.3'!$K$28+'St 1.3'!$K$41+'St 1.3'!$K$54+'St 1.3'!$K$68+'St 1.3'!$K$92+'St 1.3'!$K$105</f>
        <v>206503.62278240055</v>
      </c>
      <c r="I9" s="142">
        <f>+'St 1.3'!$K$132+'St 1.3'!$K$145+'St 1.3'!$K$158+'St 1.3'!$K$171+'St 1.3'!$K$185+'St 1.3'!$K$209+'St 1.3'!$K$222</f>
        <v>3781231.3124358812</v>
      </c>
      <c r="J9" s="142">
        <f>+'St 3'!$K$15+'St 3'!$K$28+'St 3'!$K$41+'St 3'!$K$54+'St 3'!$K$68+'St 3'!$K$92+'St 3'!$K$105</f>
        <v>1239079.3276262842</v>
      </c>
      <c r="K9" s="142">
        <f>+'St 3'!$K$132+'St 3'!$K$145+'St 3'!$K$158+'St 3'!$K$171+'St 3'!$K$185+'St 3'!$K$209+'St 3'!$K$222</f>
        <v>1603366.1660262842</v>
      </c>
      <c r="L9" s="142">
        <f>+'St 2.1'!$K$15+'St 2.1'!$K$28+'St 2.1'!$K$41+'St 2.1'!$K$54+'St 2.1'!$K$68+'St 2.1'!$K$92+'St 2.1'!$K$105</f>
        <v>355335.59059181239</v>
      </c>
      <c r="M9" s="142">
        <f>+'St 2.1'!$K$132+'St 2.1'!$K$145+'St 2.1'!$K$158+'St 2.1'!$K$171+'St 2.1'!$K$185+'St 2.1'!$K$209+'St 2.1'!$K$222</f>
        <v>8605.82786744648</v>
      </c>
      <c r="N9" s="142">
        <f>+'St 2.2'!$K$15+'St 2.2'!$K$28+'St 2.2'!$K$41+'St 2.2'!$K$54+'St 2.2'!$K$68+'St 2.2'!$K$92+'St 2.2'!$K$105</f>
        <v>1304.7402</v>
      </c>
      <c r="O9" s="142">
        <f>+'St 2.2'!$K$132+'St 2.2'!$K$145+'St 2.2'!$K$158+'St 2.2'!$K$171+'St 2.2'!$K$185+'St 2.2'!$K$209+'St 2.2'!$K$222</f>
        <v>40840.85765489842</v>
      </c>
      <c r="P9" s="142">
        <f>+'St 4'!$K$15+'St 4'!$K$28+'St 4'!$K$41+'St 4'!$K$54+'St 4'!$K$68+'St 4'!$K$92+'St 4'!$K$105</f>
        <v>675.5245000000001</v>
      </c>
      <c r="Q9" s="142">
        <f>+'St 4'!$K$132+'St 4'!$K$145+'St 4'!$K$158+'St 4'!$K$171+'St 4'!$K$185+'St 4'!$K$209+'St 4'!$K$222</f>
        <v>2518587.6632464882</v>
      </c>
      <c r="R9" s="142">
        <f>+'St 5'!$K$15+'St 5'!$K$28+'St 5'!$K$41+'St 5'!$K$54+'St 5'!$K$68+'St 5'!$K$92+'St 5'!$K$105</f>
        <v>24440.192872425039</v>
      </c>
      <c r="S9" s="142">
        <f>+'St 5'!$K$132+'St 5'!$K$145+'St 5'!$K$158+'St 5'!$K$171+'St 5'!$K$185+'St 5'!$K$209+'St 5'!$K$222</f>
        <v>679340.14912511397</v>
      </c>
      <c r="T9" s="142">
        <f t="shared" si="0"/>
        <v>3119956.4926615534</v>
      </c>
      <c r="U9" s="142">
        <f t="shared" si="0"/>
        <v>13868048.450159313</v>
      </c>
    </row>
    <row r="10" spans="1:21">
      <c r="B10" s="28" t="s">
        <v>62</v>
      </c>
      <c r="C10" s="28" t="s">
        <v>317</v>
      </c>
      <c r="D10" s="142">
        <f>+'St 1.1'!$K$18+'St 1.1'!$K$31+'St 1.1'!$K$44+'St 1.1'!$K$57+'St 1.1'!$K$71+'St 1.1'!$K$95+'St 1.1'!$K$108</f>
        <v>2.4596212629999998</v>
      </c>
      <c r="E10" s="142">
        <f>+'St 1.1'!$K$135+'St 1.1'!$K$148+'St 1.1'!$K$161+'St 1.1'!$K$174+'St 1.1'!$K$188+'St 1.1'!$K$212+'St 1.1'!$K$225</f>
        <v>0</v>
      </c>
      <c r="F10" s="142">
        <f>+'St 1.2'!$K$18+'St 1.2'!$K$31+'St 1.2'!$K$44+'St 1.2'!$K$57+'St 1.2'!$K$71+'St 1.2'!$K$95+'St 1.2'!$K$108</f>
        <v>530804.702270168</v>
      </c>
      <c r="G10" s="142">
        <f>+'St 1.2'!$K$135+'St 1.2'!$K$148+'St 1.2'!$K$161+'St 1.2'!$K$174+'St 1.2'!$K$188+'St 1.2'!$K$212+'St 1.2'!$K$225</f>
        <v>1176309.8477326501</v>
      </c>
      <c r="H10" s="142">
        <f>+'St 1.3'!$K$18+'St 1.3'!$K$31+'St 1.3'!$K$44+'St 1.3'!$K$57+'St 1.3'!$K$71+'St 1.3'!$K$95+'St 1.3'!$K$108</f>
        <v>23596.123176168679</v>
      </c>
      <c r="I10" s="142">
        <f>+'St 1.3'!$K$135+'St 1.3'!$K$148+'St 1.3'!$K$161+'St 1.3'!$K$174+'St 1.3'!$K$188+'St 1.3'!$K$212+'St 1.3'!$K$225</f>
        <v>1115959.847755729</v>
      </c>
      <c r="J10" s="142">
        <f>+'St 3'!$K$18+'St 3'!$K$31+'St 3'!$K$44+'St 3'!$K$57+'St 3'!$K$71+'St 3'!$K$95+'St 3'!$K$108</f>
        <v>455894.36477551714</v>
      </c>
      <c r="K10" s="142">
        <f>+'St 3'!$K$135+'St 3'!$K$148+'St 3'!$K$161+'St 3'!$K$174+'St 3'!$K$188+'St 3'!$K$212+'St 3'!$K$225</f>
        <v>770416.93367891735</v>
      </c>
      <c r="L10" s="142">
        <f>+'St 2.1'!$K$18+'St 2.1'!$K$31+'St 2.1'!$K$44+'St 2.1'!$K$57+'St 2.1'!$K$71+'St 2.1'!$K$95+'St 2.1'!$K$108</f>
        <v>502457.45859163214</v>
      </c>
      <c r="M10" s="142">
        <f>+'St 2.1'!$K$135+'St 2.1'!$K$148+'St 2.1'!$K$161+'St 2.1'!$K$174+'St 2.1'!$K$188+'St 2.1'!$K$212+'St 2.1'!$K$225</f>
        <v>504934.84383399074</v>
      </c>
      <c r="N10" s="142">
        <f>+'St 2.2'!$K$18+'St 2.2'!$K$31+'St 2.2'!$K$44+'St 2.2'!$K$57+'St 2.2'!$K$71+'St 2.2'!$K$95+'St 2.2'!$K$108</f>
        <v>506854.90402708005</v>
      </c>
      <c r="O10" s="142">
        <f>+'St 2.2'!$K$135+'St 2.2'!$K$148+'St 2.2'!$K$161+'St 2.2'!$K$174+'St 2.2'!$K$188+'St 2.2'!$K$212+'St 2.2'!$K$225</f>
        <v>313010.32515821187</v>
      </c>
      <c r="P10" s="142">
        <f>+'St 4'!$K$18+'St 4'!$K$31+'St 4'!$K$44+'St 4'!$K$57+'St 4'!$K$71+'St 4'!$K$95+'St 4'!$K$108</f>
        <v>6.3314885999999992</v>
      </c>
      <c r="Q10" s="142">
        <f>+'St 4'!$K$135+'St 4'!$K$148+'St 4'!$K$161+'St 4'!$K$174+'St 4'!$K$188+'St 4'!$K$212+'St 4'!$K$225</f>
        <v>1151.2305332127175</v>
      </c>
      <c r="R10" s="142">
        <f>+'St 5'!$K$18+'St 5'!$K$31+'St 5'!$K$44+'St 5'!$K$57+'St 5'!$K$71+'St 5'!$K$95+'St 5'!$K$108</f>
        <v>0</v>
      </c>
      <c r="S10" s="142">
        <f>+'St 5'!$K$135+'St 5'!$K$148+'St 5'!$K$161+'St 5'!$K$174+'St 5'!$K$188+'St 5'!$K$212+'St 5'!$K$225</f>
        <v>0</v>
      </c>
      <c r="T10" s="142">
        <f t="shared" si="0"/>
        <v>2019616.343950429</v>
      </c>
      <c r="U10" s="142">
        <f t="shared" si="0"/>
        <v>3881783.0286927125</v>
      </c>
    </row>
    <row r="11" spans="1:21">
      <c r="B11" s="28" t="s">
        <v>75</v>
      </c>
      <c r="C11" s="28" t="s">
        <v>108</v>
      </c>
      <c r="D11" s="142">
        <f>+'St 1.1'!$K$19+'St 1.1'!$K$32+'St 1.1'!$K$45+'St 1.1'!$K$58+'St 1.1'!$K$72+'St 1.1'!$K$96+'St 1.1'!$K$109</f>
        <v>16656.576009322736</v>
      </c>
      <c r="E11" s="142">
        <f>+'St 1.1'!$K$136+'St 1.1'!$K$149+'St 1.1'!$K$162+'St 1.1'!$K$175+'St 1.1'!$K$189+'St 1.1'!$K$213+'St 1.1'!$K$226</f>
        <v>1913.6</v>
      </c>
      <c r="F11" s="142">
        <f>+'St 1.2'!$K$19+'St 1.2'!$K$32+'St 1.2'!$K$45+'St 1.2'!$K$58+'St 1.2'!$K$72+'St 1.2'!$K$96+'St 1.2'!$K$109</f>
        <v>1580919.7829712674</v>
      </c>
      <c r="G11" s="142">
        <f>+'St 1.2'!$K$136+'St 1.2'!$K$149+'St 1.2'!$K$162+'St 1.2'!$K$175+'St 1.2'!$K$189+'St 1.2'!$K$213+'St 1.2'!$K$226</f>
        <v>3458003.280968287</v>
      </c>
      <c r="H11" s="142">
        <f>+'St 1.3'!$K$19+'St 1.3'!$K$32+'St 1.3'!$K$45+'St 1.3'!$K$58+'St 1.3'!$K$72+'St 1.3'!$K$96+'St 1.3'!$K$109</f>
        <v>138020.8382844642</v>
      </c>
      <c r="I11" s="142">
        <f>+'St 1.3'!$K$136+'St 1.3'!$K$149+'St 1.3'!$K$162+'St 1.3'!$K$175+'St 1.3'!$K$189+'St 1.3'!$K$213+'St 1.3'!$K$226</f>
        <v>2188692.1583771775</v>
      </c>
      <c r="J11" s="142">
        <f>+'St 3'!$K$19+'St 3'!$K$32+'St 3'!$K$45+'St 3'!$K$58+'St 3'!$K$72+'St 3'!$K$96+'St 3'!$K$109</f>
        <v>40840.857654898427</v>
      </c>
      <c r="K11" s="142">
        <f>+'St 3'!$K$136+'St 3'!$K$149+'St 3'!$K$162+'St 3'!$K$175+'St 3'!$K$189+'St 3'!$K$213+'St 3'!$K$226</f>
        <v>1304.7402</v>
      </c>
      <c r="L11" s="142">
        <f>+'St 2.1'!$K$19+'St 2.1'!$K$32+'St 2.1'!$K$45+'St 2.1'!$K$58+'St 2.1'!$K$72+'St 2.1'!$K$96+'St 2.1'!$K$109</f>
        <v>313010.32515821187</v>
      </c>
      <c r="M11" s="142">
        <f>+'St 2.1'!$K$136+'St 2.1'!$K$149+'St 2.1'!$K$162+'St 2.1'!$K$175+'St 2.1'!$K$189+'St 2.1'!$K$213+'St 2.1'!$K$226</f>
        <v>506854.90402707999</v>
      </c>
      <c r="N11" s="142">
        <f>+'St 2.2'!$K$19+'St 2.2'!$K$32+'St 2.2'!$K$45+'St 2.2'!$K$58+'St 2.2'!$K$72+'St 2.2'!$K$96+'St 2.2'!$K$109</f>
        <v>10903138.191084491</v>
      </c>
      <c r="O11" s="142">
        <f>+'St 2.2'!$K$136+'St 2.2'!$K$149+'St 2.2'!$K$162+'St 2.2'!$K$175+'St 2.2'!$K$189+'St 2.2'!$K$213+'St 2.2'!$K$226</f>
        <v>8648306.9029050805</v>
      </c>
      <c r="P11" s="142">
        <f>+'St 4'!$K$19+'St 4'!$K$32+'St 4'!$K$45+'St 4'!$K$58+'St 4'!$K$72+'St 4'!$K$96+'St 4'!$K$109</f>
        <v>0</v>
      </c>
      <c r="Q11" s="142">
        <f>+'St 4'!$K$136+'St 4'!$K$149+'St 4'!$K$162+'St 4'!$K$175+'St 4'!$K$189+'St 4'!$K$213+'St 4'!$K$226</f>
        <v>722146.31914656796</v>
      </c>
      <c r="R11" s="142">
        <f>+'St 5'!$K$19+'St 5'!$K$32+'St 5'!$K$45+'St 5'!$K$58+'St 5'!$K$72+'St 5'!$K$96+'St 5'!$K$109</f>
        <v>1246239.1415149537</v>
      </c>
      <c r="S11" s="142">
        <f>+'St 5'!$K$136+'St 5'!$K$149+'St 5'!$K$162+'St 5'!$K$175+'St 5'!$K$189+'St 5'!$K$213+'St 5'!$K$226</f>
        <v>5389079.3389372649</v>
      </c>
      <c r="T11" s="142">
        <f t="shared" si="0"/>
        <v>14238825.712677609</v>
      </c>
      <c r="U11" s="142">
        <f t="shared" si="0"/>
        <v>20916301.24456146</v>
      </c>
    </row>
    <row r="12" spans="1:21">
      <c r="B12" s="28" t="s">
        <v>76</v>
      </c>
      <c r="C12" s="28" t="s">
        <v>48</v>
      </c>
      <c r="D12" s="142">
        <f>+'St 1.1'!$K$20+'St 1.1'!$K$33+'St 1.1'!$K$46+'St 1.1'!$K$59+'St 1.1'!$K$73+'St 1.1'!$K$97+'St 1.1'!$K$110+'St 1.1'!$K$113+'St 1.1'!$K$114+'St 1.1'!$K$6</f>
        <v>-1.7962575871166564E-10</v>
      </c>
      <c r="E12" s="142">
        <f>+'St 1.1'!$K$137+'St 1.1'!$K$150+'St 1.1'!$K$163+'St 1.1'!$K$176+'St 1.1'!$K$190+'St 1.1'!$K$214+'St 1.1'!$K$227+'St 1.1'!$K$230+'St 1.1'!$K$231+'St 1.1'!$K$123</f>
        <v>169620.99999999997</v>
      </c>
      <c r="F12" s="142">
        <f>+'St 1.2'!$K$20+'St 1.2'!$K$33+'St 1.2'!$K$46+'St 1.2'!$K$59+'St 1.2'!$K$73+'St 1.2'!$K$97+'St 1.2'!$K$110+'St 1.2'!$K$6+'St 1.2'!$K$113+'St 1.2'!$K$114</f>
        <v>279721.56524444022</v>
      </c>
      <c r="G12" s="142">
        <f>+'St 1.2'!$K$137+'St 1.2'!$K$150+'St 1.2'!$K$163+'St 1.2'!$K$176+'St 1.2'!$K$190+'St 1.2'!$K$214+'St 1.2'!$K$227+'St 1.2'!$K$123+'St 1.2'!$K$230+'St 1.2'!$K$231</f>
        <v>947722.539561913</v>
      </c>
      <c r="H12" s="142">
        <f>+'St 1.3'!$K$20+'St 1.3'!$K$33+'St 1.3'!$K$46+'St 1.3'!$K$59+'St 1.3'!$K$73+'St 1.3'!$K$97+'St 1.3'!$K$110+'St 1.3'!$K$6+'St 1.3'!$K$113+'St 1.3'!$K$114</f>
        <v>50653.619190876605</v>
      </c>
      <c r="I12" s="142">
        <f>+'St 1.3'!$K$137+'St 1.3'!$K$150+'St 1.3'!$K$163+'St 1.3'!$K$176+'St 1.3'!$K$190+'St 1.3'!$K$214+'St 1.3'!$K$227+'St 1.3'!$K$123+'St 1.3'!$K$230+'St 1.3'!$K$231</f>
        <v>169726.1773784704</v>
      </c>
      <c r="J12" s="142">
        <f>+'St 3'!$K$20+'St 3'!$K$33+'St 3'!$K$46+'St 3'!$K$59+'St 3'!$K$73+'St 3'!$K$97+'St 3'!$K$110+'St 3'!$K$6+'St 3'!$K$113+'St 3'!$K$114</f>
        <v>39233.945500000002</v>
      </c>
      <c r="K12" s="142">
        <f>+'St 3'!$K$137+'St 3'!$K$150+'St 3'!$K$163+'St 3'!$K$176+'St 3'!$K$190+'St 3'!$K$214+'St 3'!$K$227+'St 3'!$K$123+'St 3'!$K$230+'St 3'!$K$231</f>
        <v>21572.313100000003</v>
      </c>
      <c r="L12" s="142">
        <f>+'St 2.1'!$K$20+'St 2.1'!$K$33+'St 2.1'!$K$46+'St 2.1'!$K$59+'St 2.1'!$K$73+'St 2.1'!$K$97+'St 2.1'!$K$110+'St 2.1'!$K$6+'St 2.1'!$K$113+'St 2.1'!$K$114</f>
        <v>2834.2054664750003</v>
      </c>
      <c r="M12" s="142">
        <f>+'St 2.1'!$K$137+'St 2.1'!$K$150+'St 2.1'!$K$163+'St 2.1'!$K$176+'St 2.1'!$K$190+'St 2.1'!$K$214+'St 2.1'!$K$227+'St 2.1'!$K$230+'St 2.1'!$K$231+'St 2.1'!$K$123</f>
        <v>330.06977089999998</v>
      </c>
      <c r="N12" s="142">
        <f>+'St 2.2'!$K$20+'St 2.2'!$K$33+'St 2.2'!$K$46+'St 2.2'!$K$59+'St 2.2'!$K$73+'St 2.2'!$K$97+'St 2.2'!$K$110+'St 2.2'!$K$6+'St 2.2'!$K$113+'St 2.2'!$K$114</f>
        <v>4350627.4038628498</v>
      </c>
      <c r="O12" s="142">
        <f>+'St 2.2'!$K$137+'St 2.2'!$K$150+'St 2.2'!$K$163+'St 2.2'!$K$176+'St 2.2'!$K$190+'St 2.2'!$K$214+'St 2.2'!$K$227+'St 2.2'!$K$230+'St 2.2'!$K$231+'St 2.2'!$K$123</f>
        <v>2299124.7780685499</v>
      </c>
      <c r="P12" s="142">
        <f>+'St 4'!$K$20+'St 4'!$K$33+'St 4'!$K$46+'St 4'!$K$59+'St 4'!$K$73+'St 4'!$K$97+'St 4'!$K$110+'St 4'!$K$113+'St 4'!$K$114+'St 4'!$K$6</f>
        <v>0</v>
      </c>
      <c r="Q12" s="142">
        <f>+'St 4'!$K$137+'St 4'!$K$163+'St 4'!$K$176+'St 4'!$K$190+'St 4'!$K$214+'St 4'!$K$227+'St 4'!$K$123+'St 4'!$K$230+'St 4'!$K$231</f>
        <v>0</v>
      </c>
      <c r="R12" s="142">
        <f>+'St 5'!$K$20+'St 5'!$K$33+'St 5'!$K$46+'St 5'!$K$59+'St 5'!$K$73+'St 5'!$K$97+'St 5'!$K$110+'St 5'!$K$113+'St 5'!$K$114+'St 5'!$K$6</f>
        <v>30733.479999999996</v>
      </c>
      <c r="S12" s="142">
        <f>+'St 5'!$K$137+'St 5'!$K$150+'St 5'!$K$163+'St 5'!$K$176+'St 5'!$K$190+'St 5'!$K$214+'St 5'!$K$227+'St 5'!$K$230+'St 5'!$K$231+'St 5'!$K$123+'St 5'!$K$193+'St 5'!$K$196</f>
        <v>38202.140680460012</v>
      </c>
      <c r="T12" s="142">
        <f t="shared" si="0"/>
        <v>4753804.2192646414</v>
      </c>
      <c r="U12" s="142">
        <f t="shared" si="0"/>
        <v>3646299.0185602927</v>
      </c>
    </row>
    <row r="13" spans="1:21" ht="15.65" customHeight="1">
      <c r="B13" s="28" t="s">
        <v>77</v>
      </c>
      <c r="C13" s="28" t="s">
        <v>325</v>
      </c>
      <c r="D13" s="142">
        <f>+'St 1.1'!$K$21+'St 1.1'!$K$34+'St 1.1'!$K$47+'St 1.1'!$K$60+'St 1.1'!$K$74+'St 1.1'!$K$98+'St 1.1'!$K$111</f>
        <v>2055299.1899496985</v>
      </c>
      <c r="E13" s="142">
        <f>+'St 1.1'!$K$138+'St 1.1'!$K$151+'St 1.1'!$K$164+'St 1.1'!$K$177+'St 1.1'!$K$191+'St 1.1'!$K$215+'St 1.1'!$K$228</f>
        <v>38085</v>
      </c>
      <c r="F13" s="142">
        <f>+'St 1.2'!$K$21+'St 1.2'!$K$34+'St 1.2'!$K$47+'St 1.2'!$K$60+'St 1.2'!$K$74+'St 1.2'!$K$98+'St 1.2'!$K$111</f>
        <v>9068689.8115358744</v>
      </c>
      <c r="G13" s="142">
        <f>+'St 1.2'!$K$138+'St 1.2'!$K$151+'St 1.2'!$K$164+'St 1.2'!$K$177+'St 1.2'!$K$191+'St 1.2'!$K$215+'St 1.2'!$K$228</f>
        <v>5803013.6930712974</v>
      </c>
      <c r="H13" s="142">
        <f>+'St 1.3'!$K$21+'St 1.3'!$K$34+'St 1.3'!$K$47+'St 1.3'!$K$60+'St 1.3'!$K$74+'St 1.3'!$K$98+'St 1.3'!$K$111</f>
        <v>209941.64159872115</v>
      </c>
      <c r="I13" s="142">
        <f>+'St 1.3'!$K$138+'St 1.3'!$K$151+'St 1.3'!$K$164+'St 1.3'!$K$177+'St 1.3'!$K$191+'St 1.3'!$K$215+'St 1.3'!$K$228</f>
        <v>670040.63287559582</v>
      </c>
      <c r="J13" s="142">
        <f>+'St 3'!$K$21+'St 3'!$K$34+'St 3'!$K$47+'St 3'!$K$60+'St 3'!$K$74+'St 3'!$K$98+'St 3'!$K$111</f>
        <v>2006977.5556784885</v>
      </c>
      <c r="K13" s="142">
        <f>+'St 3'!$K$138+'St 3'!$K$151+'St 3'!$K$164+'St 3'!$K$177+'St 3'!$K$191+'St 3'!$K$215+'St 3'!$K$228</f>
        <v>535.11399999999992</v>
      </c>
      <c r="L13" s="142">
        <f>+'St 2.1'!$K$21+'St 2.1'!$K$34+'St 2.1'!$K$47+'St 2.1'!$K$60+'St 2.1'!$K$74+'St 2.1'!$K$98+'St 2.1'!$K$111</f>
        <v>1151.2305332127175</v>
      </c>
      <c r="M13" s="142">
        <f>+'St 2.1'!$K$138+'St 2.1'!$K$151+'St 2.1'!$K$164+'St 2.1'!$K$177+'St 2.1'!$K$191+'St 2.1'!$K$215+'St 2.1'!$K$228</f>
        <v>263.85763960000003</v>
      </c>
      <c r="N13" s="142">
        <f>+'St 2.2'!$K$21+'St 2.2'!$K$34+'St 2.2'!$K$47+'St 2.2'!$K$60+'St 2.2'!$K$74+'St 2.2'!$K$98+'St 2.2'!$K$111</f>
        <v>559833.138109172</v>
      </c>
      <c r="O13" s="142">
        <f>+'St 2.2'!$K$138+'St 2.2'!$K$151+'St 2.2'!$K$164+'St 2.2'!$K$177+'St 2.2'!$K$191+'St 2.2'!$K$215+'St 2.2'!$K$228</f>
        <v>0</v>
      </c>
      <c r="P13" s="142">
        <f>+'St 4'!$K$21+'St 4'!$K$34+'St 4'!$K$47+'St 4'!$K$60+'St 4'!$K$74+'St 4'!$K$98+'St 4'!$K$111</f>
        <v>0</v>
      </c>
      <c r="Q13" s="142">
        <f>+'St 4'!$K$138+'St 4'!$K$164+'St 4'!$K$177+'St 4'!$K$191+'St 4'!$K$215+'St 4'!$K$228</f>
        <v>0</v>
      </c>
      <c r="R13" s="142">
        <f>+'St 5'!$K$21+'St 5'!$K$34+'St 5'!$K$47+'St 5'!$K$60+'St 5'!$K$74+'St 5'!$K$98+'St 5'!$K$111</f>
        <v>0</v>
      </c>
      <c r="S13" s="142">
        <f>+'St 5'!$K$138+'St 5'!$K$151+'St 5'!$K$164+'St 5'!$K$177+'St 5'!$K$191+'St 5'!$K$215+'St 5'!$K$228</f>
        <v>194.09892363340379</v>
      </c>
      <c r="T13" s="142">
        <f t="shared" si="0"/>
        <v>13901892.567405168</v>
      </c>
      <c r="U13" s="142">
        <f t="shared" si="0"/>
        <v>6512132.396510127</v>
      </c>
    </row>
    <row r="14" spans="1:21">
      <c r="B14" s="28" t="s">
        <v>81</v>
      </c>
      <c r="C14" s="28" t="s">
        <v>101</v>
      </c>
      <c r="D14" s="142">
        <f>+'St 1.1'!$K$22+'St 1.1'!$K$35+'St 1.1'!$K$48+'St 1.1'!$K$61+'St 1.1'!$K$75+'St 1.1'!$K$99+'St 1.1'!$K$112</f>
        <v>2767</v>
      </c>
      <c r="E14" s="142">
        <f>+'St 1.1'!$K$139+'St 1.1'!$K$152+'St 1.1'!$K$165+'St 1.1'!$K$178+'St 1.1'!$K$192+'St 1.1'!$K$216+'St 1.1'!$K$229</f>
        <v>2679879</v>
      </c>
      <c r="F14" s="142">
        <f>+'St 1.2'!$K$22+'St 1.2'!$K$35+'St 1.2'!$K$48+'St 1.2'!$K$61+'St 1.2'!$K$75+'St 1.2'!$K$99+'St 1.2'!$K$112</f>
        <v>2231171.9627255145</v>
      </c>
      <c r="G14" s="142">
        <f>+'St 1.2'!$K$139+'St 1.2'!$K$152+'St 1.2'!$K$165+'St 1.2'!$K$178+'St 1.2'!$K$192+'St 1.2'!$K$216+'St 1.2'!$K$229</f>
        <v>1627772.5177014454</v>
      </c>
      <c r="H14" s="142">
        <f>+'St 1.3'!$K$22+'St 1.3'!$K$35+'St 1.3'!$K$48+'St 1.3'!$K$61+'St 1.3'!$K$75+'St 1.3'!$K$99+'St 1.3'!$K$112</f>
        <v>417196.63173051138</v>
      </c>
      <c r="I14" s="142">
        <f>+'St 1.3'!$K$139+'St 1.3'!$K$152+'St 1.3'!$K$165+'St 1.3'!$K$178+'St 1.3'!$K$192+'St 1.3'!$K$216+'St 1.3'!$K$229</f>
        <v>282585.52315162797</v>
      </c>
      <c r="J14" s="142">
        <f>+'St 3'!$K$22+'St 3'!$K$35+'St 3'!$K$48+'St 3'!$K$61+'St 3'!$K$75+'St 3'!$K$99+'St 3'!$K$112</f>
        <v>789525.75325382559</v>
      </c>
      <c r="K14" s="142">
        <f>+'St 3'!$K$139+'St 3'!$K$152+'St 3'!$K$165+'St 3'!$K$178+'St 3'!$K$192+'St 3'!$K$216+'St 3'!$K$229</f>
        <v>176378.36059999999</v>
      </c>
      <c r="L14" s="142">
        <f>+'St 2.1'!$K$22+'St 2.1'!$K$35+'St 2.1'!$K$48+'St 2.1'!$K$61+'St 2.1'!$K$75+'St 2.1'!$K$99+'St 2.1'!$K$112</f>
        <v>151913.72778890099</v>
      </c>
      <c r="M14" s="142">
        <f>+'St 2.1'!$K$139+'St 2.1'!$K$152+'St 2.1'!$K$165+'St 2.1'!$K$178+'St 2.1'!$K$192+'St 2.1'!$K$216+'St 2.1'!$K$229</f>
        <v>0</v>
      </c>
      <c r="N14" s="142">
        <f>+'St 2.2'!$K$22+'St 2.2'!$K$35+'St 2.2'!$K$48+'St 2.2'!$K$61+'St 2.2'!$K$75+'St 2.2'!$K$99+'St 2.2'!$K$112</f>
        <v>2398371.0099822166</v>
      </c>
      <c r="O14" s="142">
        <f>+'St 2.2'!$K$139+'St 2.2'!$K$152+'St 2.2'!$K$165+'St 2.2'!$K$178+'St 2.2'!$K$192+'St 2.2'!$K$216+'St 2.2'!$K$229</f>
        <v>1246239.1415149537</v>
      </c>
      <c r="P14" s="142">
        <f>+'St 4'!$K$22+'St 4'!$K$35+'St 4'!$K$48+'St 4'!$K$61+'St 4'!$K$75+'St 4'!$K$99+'St 4'!$K$112</f>
        <v>193.09892362577187</v>
      </c>
      <c r="Q14" s="142">
        <f>+'St 4'!$K$139+'St 4'!$K$165+'St 4'!$K$178+'St 4'!$K$192+'St 4'!$K$216+'St 4'!$K$229</f>
        <v>0</v>
      </c>
      <c r="R14" s="142">
        <f>+'St 5'!$K$22+'St 5'!$K$35+'St 5'!$K$48+'St 5'!$K$61+'St 5'!$K$75+'St 5'!$K$99+'St 5'!$K$112</f>
        <v>0</v>
      </c>
      <c r="S14" s="142">
        <f>+'St 5'!$K$139+'St 5'!$K$152+'St 5'!$K$165+'St 5'!$K$178+'St 5'!$K$192+'St 5'!$K$216+'St 5'!$K$229</f>
        <v>0</v>
      </c>
      <c r="T14" s="142">
        <f t="shared" si="0"/>
        <v>5991139.1844045948</v>
      </c>
      <c r="U14" s="142">
        <f t="shared" si="0"/>
        <v>6012854.5429680273</v>
      </c>
    </row>
    <row r="15" spans="1:21">
      <c r="B15" s="28" t="s">
        <v>82</v>
      </c>
      <c r="C15" s="28" t="s">
        <v>78</v>
      </c>
      <c r="D15" s="147">
        <f t="shared" ref="D15:S15" si="1">+D6+D7+D8+D9+D10+D11+D12+D13+D14</f>
        <v>3099340</v>
      </c>
      <c r="E15" s="147">
        <f t="shared" si="1"/>
        <v>4105821.6</v>
      </c>
      <c r="F15" s="147">
        <f t="shared" si="1"/>
        <v>18541143.38390575</v>
      </c>
      <c r="G15" s="147">
        <f t="shared" si="1"/>
        <v>20222133.217702288</v>
      </c>
      <c r="H15" s="147">
        <f t="shared" si="1"/>
        <v>11570082.329346009</v>
      </c>
      <c r="I15" s="147">
        <f t="shared" si="1"/>
        <v>14360269.8729246</v>
      </c>
      <c r="J15" s="147">
        <f t="shared" si="1"/>
        <v>13954631.248842556</v>
      </c>
      <c r="K15" s="147">
        <f t="shared" si="1"/>
        <v>4335116.2214739462</v>
      </c>
      <c r="L15" s="147">
        <f t="shared" si="1"/>
        <v>1832486.1104920879</v>
      </c>
      <c r="M15" s="147">
        <f t="shared" si="1"/>
        <v>1185489.217669877</v>
      </c>
      <c r="N15" s="147">
        <f t="shared" si="1"/>
        <v>24368713.666768968</v>
      </c>
      <c r="O15" s="147">
        <f t="shared" si="1"/>
        <v>15451822.309245091</v>
      </c>
      <c r="P15" s="147">
        <f t="shared" si="1"/>
        <v>6500412.2001842717</v>
      </c>
      <c r="Q15" s="147">
        <f t="shared" si="1"/>
        <v>22302904.079632185</v>
      </c>
      <c r="R15" s="147">
        <f t="shared" si="1"/>
        <v>4278934.8527237931</v>
      </c>
      <c r="S15" s="147">
        <f t="shared" si="1"/>
        <v>7482566.5364817837</v>
      </c>
      <c r="T15" s="147">
        <f>+SUM(T6:T14)</f>
        <v>84145743.792263418</v>
      </c>
      <c r="U15" s="147">
        <f>+SUM(U6:U14)</f>
        <v>89446123.055129766</v>
      </c>
    </row>
    <row r="16" spans="1:21" ht="15.5"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2:21">
      <c r="O17" s="15"/>
    </row>
    <row r="18" spans="2:21">
      <c r="B18" s="345" t="s">
        <v>270</v>
      </c>
      <c r="C18" s="345"/>
      <c r="D18" s="345"/>
      <c r="E18" s="345"/>
      <c r="F18" s="345"/>
      <c r="G18" s="345"/>
      <c r="H18" s="345"/>
      <c r="I18" s="345"/>
      <c r="J18" s="345"/>
      <c r="K18" s="345"/>
      <c r="L18" s="345"/>
      <c r="M18" s="345"/>
      <c r="N18" s="345"/>
      <c r="O18" s="345"/>
      <c r="P18" s="345"/>
      <c r="Q18" s="345"/>
      <c r="R18" s="345"/>
      <c r="S18" s="345"/>
      <c r="T18" s="345"/>
      <c r="U18" s="345"/>
    </row>
    <row r="19" spans="2:21"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7" t="s">
        <v>318</v>
      </c>
    </row>
    <row r="20" spans="2:21" ht="48.75" customHeight="1">
      <c r="B20" s="200"/>
      <c r="C20" s="258" t="s">
        <v>74</v>
      </c>
      <c r="D20" s="347" t="s">
        <v>41</v>
      </c>
      <c r="E20" s="347"/>
      <c r="F20" s="347" t="s">
        <v>42</v>
      </c>
      <c r="G20" s="347"/>
      <c r="H20" s="347" t="s">
        <v>43</v>
      </c>
      <c r="I20" s="347"/>
      <c r="J20" s="347" t="s">
        <v>44</v>
      </c>
      <c r="K20" s="347"/>
      <c r="L20" s="347" t="s">
        <v>317</v>
      </c>
      <c r="M20" s="347"/>
      <c r="N20" s="347" t="s">
        <v>108</v>
      </c>
      <c r="O20" s="347"/>
      <c r="P20" s="347" t="s">
        <v>325</v>
      </c>
      <c r="Q20" s="347"/>
      <c r="R20" s="347" t="s">
        <v>101</v>
      </c>
      <c r="S20" s="347"/>
      <c r="T20" s="347" t="s">
        <v>78</v>
      </c>
      <c r="U20" s="347"/>
    </row>
    <row r="21" spans="2:21">
      <c r="B21" s="200"/>
      <c r="C21" s="257"/>
      <c r="D21" s="201" t="s">
        <v>79</v>
      </c>
      <c r="E21" s="201" t="s">
        <v>80</v>
      </c>
      <c r="F21" s="201" t="s">
        <v>79</v>
      </c>
      <c r="G21" s="201" t="s">
        <v>80</v>
      </c>
      <c r="H21" s="201" t="s">
        <v>79</v>
      </c>
      <c r="I21" s="201" t="s">
        <v>80</v>
      </c>
      <c r="J21" s="201" t="s">
        <v>79</v>
      </c>
      <c r="K21" s="201" t="s">
        <v>80</v>
      </c>
      <c r="L21" s="201" t="s">
        <v>79</v>
      </c>
      <c r="M21" s="201" t="s">
        <v>80</v>
      </c>
      <c r="N21" s="201" t="s">
        <v>79</v>
      </c>
      <c r="O21" s="201" t="s">
        <v>80</v>
      </c>
      <c r="P21" s="201" t="s">
        <v>79</v>
      </c>
      <c r="Q21" s="201" t="s">
        <v>80</v>
      </c>
      <c r="R21" s="201" t="s">
        <v>79</v>
      </c>
      <c r="S21" s="201" t="s">
        <v>80</v>
      </c>
      <c r="T21" s="201" t="s">
        <v>79</v>
      </c>
      <c r="U21" s="201" t="s">
        <v>80</v>
      </c>
    </row>
    <row r="22" spans="2:21">
      <c r="B22" s="28" t="s">
        <v>56</v>
      </c>
      <c r="C22" s="28" t="s">
        <v>41</v>
      </c>
      <c r="D22" s="142">
        <f>+'St 1.1'!$U$12+'St 1.1'!$U$25+'St 1.1'!$U$38+'St 1.1'!$U$51+'St 1.1'!$U$65+'St 1.1'!$U$89+'St 1.1'!$U$102</f>
        <v>-4.9999999999999991</v>
      </c>
      <c r="E22" s="142">
        <f>+'St 1.1'!$U$129+'St 1.1'!$U$142+'St 1.1'!$U$155+'St 1.1'!$U$168+'St 1.1'!$U$182+'St 1.1'!$U$206+'St 1.1'!$U$219</f>
        <v>49.999999999999915</v>
      </c>
      <c r="F22" s="142">
        <f>+'St 1.2'!$U$12+'St 1.2'!$U$25+'St 1.2'!$U$38+'St 1.2'!$U$51+'St 1.2'!$U$65+'St 1.2'!$U$89+'St 1.2'!$U$102</f>
        <v>-54433.709573043125</v>
      </c>
      <c r="G22" s="142">
        <f>+'St 1.2'!$U$129+'St 1.2'!$U$142+'St 1.2'!$U$155+'St 1.2'!$U$168+'St 1.2'!$U$182+'St 1.2'!$U$206+'St 1.2'!$U$219</f>
        <v>-25777.207046735024</v>
      </c>
      <c r="H22" s="142">
        <f>+'St 1.3'!$U$12+'St 1.3'!$U$25+'St 1.3'!$U$38+'St 1.3'!$U$51+'St 1.3'!$U$65+'St 1.3'!$U$89+'St 1.3'!$U$102</f>
        <v>163.62065091149623</v>
      </c>
      <c r="I22" s="142">
        <f>+'St 1.3'!$U$129+'St 1.3'!$U$142+'St 1.3'!$U$155+'St 1.3'!$U$168+'St 1.3'!$U$182+'St 1.3'!$U$206+'St 1.3'!$U$219</f>
        <v>8264.5839508344743</v>
      </c>
      <c r="J22" s="142">
        <f>+'St 3'!$U$12+'St 3'!$U$25+'St 3'!$U$38+'St 3'!$U$51+'St 3'!$U$65+'St 3'!$U$89+'St 3'!$U$102</f>
        <v>250024.00346514719</v>
      </c>
      <c r="K22" s="142">
        <f>+'St 3'!$U$129+'St 3'!$U$142+'St 3'!$U$155+'St 3'!$U$168+'St 3'!$U$182+'St 3'!$U$206+'St 3'!$U$219</f>
        <v>-2416.0970000000002</v>
      </c>
      <c r="L22" s="142">
        <f>+'St 2.1'!$U$12+'St 2.1'!$U$25+'St 2.1'!$U$38+'St 2.1'!$U$51+'St 2.1'!$U$65+'St 2.1'!$U$89+'St 2.1'!$U$102</f>
        <v>0</v>
      </c>
      <c r="M22" s="142">
        <f>+'St 2.1'!$U$129+'St 2.1'!$U$142+'St 2.1'!$U$155+'St 2.1'!$U$168+'St 2.1'!$U$182+'St 2.1'!$U$206+'St 2.1'!$U$219</f>
        <v>0.13338027000000044</v>
      </c>
      <c r="N22" s="142">
        <f>+'St 2.2'!$U$12+'St 2.2'!$U$25+'St 2.2'!$U$38+'St 2.2'!$U$51+'St 2.2'!$U$65+'St 2.2'!$U$89+'St 2.2'!$U$102</f>
        <v>63.599999999999923</v>
      </c>
      <c r="O22" s="142">
        <f>+'St 2.2'!$U$129+'St 2.2'!$U$142+'St 2.2'!$U$155+'St 2.2'!$U$168+'St 2.2'!$U$182+'St 2.2'!$U$206+'St 2.2'!$U$219</f>
        <v>-8172.783515591067</v>
      </c>
      <c r="P22" s="142">
        <f>+'St 4'!$U$12+'St 4'!$U$25+'St 4'!$U$38+'St 4'!$U$51+'St 4'!$U$65+'St 4'!$U$89+'St 4'!$U$102</f>
        <v>0</v>
      </c>
      <c r="Q22" s="142">
        <f>+'St 4'!$U$129+'St 4'!$U$142+'St 4'!$U$155+'St 4'!$U$168+'St 4'!$U$182+'St 4'!$U$206+'St 4'!$U$219</f>
        <v>312868.11330000003</v>
      </c>
      <c r="R22" s="142">
        <f>+'St 5'!$U$12+'St 5'!$U$25+'St 5'!$U$38+'St 5'!$U$51+'St 5'!$U$65+'St 5'!$U$89+'St 5'!$U$102</f>
        <v>-20204.205433845586</v>
      </c>
      <c r="S22" s="142">
        <f>+'St 5'!$U$129+'St 5'!$U$142+'St 5'!$U$155+'St 5'!$U$168+'St 5'!$U$182+'St 5'!$U$206+'St 5'!$U$219</f>
        <v>2303.8553657419989</v>
      </c>
      <c r="T22" s="142">
        <f>+D22+F22+H22+J22+L22+N22+P22+R22</f>
        <v>175608.30910916999</v>
      </c>
      <c r="U22" s="142">
        <f>+E22+G22+I22+K22+M22+O22+Q22+S22</f>
        <v>287120.59843452042</v>
      </c>
    </row>
    <row r="23" spans="2:21">
      <c r="B23" s="28" t="s">
        <v>59</v>
      </c>
      <c r="C23" s="28" t="s">
        <v>42</v>
      </c>
      <c r="D23" s="142">
        <f>+'St 1.1'!$U$13+'St 1.1'!$U$26+'St 1.1'!$U$39+'St 1.1'!$U$52+'St 1.1'!$U$66+'St 1.1'!$U$90+'St 1.1'!$U$103</f>
        <v>-81569.138695734859</v>
      </c>
      <c r="E23" s="142">
        <f>+'St 1.1'!$U$130+'St 1.1'!$U$143+'St 1.1'!$U$156+'St 1.1'!$U$169+'St 1.1'!$U$183+'St 1.1'!$U$207+'St 1.1'!$U$220</f>
        <v>-900</v>
      </c>
      <c r="F23" s="142">
        <f>+'St 1.2'!$U$13+'St 1.2'!$U$26+'St 1.2'!$U$39+'St 1.2'!$U$52+'St 1.2'!$U$66+'St 1.2'!$U$90+'St 1.2'!$U$103</f>
        <v>229801.07189423087</v>
      </c>
      <c r="G23" s="142">
        <f>+'St 1.2'!$U$130+'St 1.2'!$U$143+'St 1.2'!$U$156+'St 1.2'!$U$169+'St 1.2'!$U$183+'St 1.2'!$U$207+'St 1.2'!$U$220</f>
        <v>91725.014465542437</v>
      </c>
      <c r="H23" s="142">
        <f>+'St 1.3'!$U$13+'St 1.3'!$U$26+'St 1.3'!$U$39+'St 1.3'!$U$52+'St 1.3'!$U$66+'St 1.3'!$U$90+'St 1.3'!$U$103</f>
        <v>309773.02115027263</v>
      </c>
      <c r="I23" s="142">
        <f>+'St 1.3'!$U$130+'St 1.3'!$U$143+'St 1.3'!$U$156+'St 1.3'!$U$169+'St 1.3'!$U$183+'St 1.3'!$U$207+'St 1.3'!$U$220</f>
        <v>343233.17572129297</v>
      </c>
      <c r="J23" s="142">
        <f>+'St 3'!$U$13+'St 3'!$U$26+'St 3'!$U$39+'St 3'!$U$52+'St 3'!$U$66+'St 3'!$U$90+'St 3'!$U$103</f>
        <v>210190.67215597711</v>
      </c>
      <c r="K23" s="142">
        <f>+'St 3'!$U$130+'St 3'!$U$143+'St 3'!$U$156+'St 3'!$U$169+'St 3'!$U$183+'St 3'!$U$207+'St 3'!$U$220</f>
        <v>107113.36675752426</v>
      </c>
      <c r="L23" s="142">
        <f>+'St 2.1'!$U$13+'St 2.1'!$U$26+'St 2.1'!$U$39+'St 2.1'!$U$52+'St 2.1'!$U$66+'St 2.1'!$U$90+'St 2.1'!$U$103</f>
        <v>-58526.599507136511</v>
      </c>
      <c r="M23" s="142">
        <f>+'St 2.1'!$U$130+'St 2.1'!$U$143+'St 2.1'!$U$156+'St 2.1'!$U$169+'St 2.1'!$U$183+'St 2.1'!$U$207+'St 2.1'!$U$220</f>
        <v>-16101.352278876697</v>
      </c>
      <c r="N23" s="142">
        <f>+'St 2.2'!$U$13+'St 2.2'!$U$26+'St 2.2'!$U$39+'St 2.2'!$U$52+'St 2.2'!$U$66+'St 2.2'!$U$90+'St 2.2'!$U$103</f>
        <v>249819.07778126508</v>
      </c>
      <c r="O23" s="142">
        <f>+'St 2.2'!$U$130+'St 2.2'!$U$143+'St 2.2'!$U$156+'St 2.2'!$U$169+'St 2.2'!$U$183+'St 2.2'!$U$207+'St 2.2'!$U$220</f>
        <v>167212.00132465258</v>
      </c>
      <c r="P23" s="142">
        <f>+'St 4'!$U$13+'St 4'!$U$26+'St 4'!$U$39+'St 4'!$U$52+'St 4'!$U$66+'St 4'!$U$90+'St 4'!$U$103</f>
        <v>598352.716955974</v>
      </c>
      <c r="Q23" s="142">
        <f>+'St 4'!$U$130+'St 4'!$U$143+'St 4'!$U$156+'St 4'!$U$169+'St 4'!$U$183+'St 4'!$U$207+'St 4'!$U$220</f>
        <v>778750.85348496016</v>
      </c>
      <c r="R23" s="142">
        <f>+'St 5'!$U$13+'St 5'!$U$26+'St 5'!$U$39+'St 5'!$U$52+'St 5'!$U$66+'St 5'!$U$90+'St 5'!$U$103</f>
        <v>48428.506531745959</v>
      </c>
      <c r="S23" s="142">
        <f>+'St 5'!$U$130+'St 5'!$U$143+'St 5'!$U$156+'St 5'!$U$169+'St 5'!$U$183+'St 5'!$U$207+'St 5'!$U$220</f>
        <v>95766.856756447902</v>
      </c>
      <c r="T23" s="142">
        <f t="shared" ref="T23:U30" si="2">+D23+F23+H23+J23+L23+N23+P23+R23</f>
        <v>1506269.3282665943</v>
      </c>
      <c r="U23" s="142">
        <f t="shared" si="2"/>
        <v>1566799.9162315435</v>
      </c>
    </row>
    <row r="24" spans="2:21">
      <c r="B24" s="28" t="s">
        <v>60</v>
      </c>
      <c r="C24" s="28" t="s">
        <v>43</v>
      </c>
      <c r="D24" s="142">
        <f>+'St 1.1'!$U$14+'St 1.1'!$U$27+'St 1.1'!$U$40+'St 1.1'!$U$53+'St 1.1'!$U$67+'St 1.1'!$U$91+'St 1.1'!$U$104+'St 1.1'!$U$76+'St 1.1'!$U$79</f>
        <v>14043.092700803649</v>
      </c>
      <c r="E24" s="142">
        <f>+'St 1.1'!$U$131+'St 1.1'!$U$144+'St 1.1'!$U$157+'St 1.1'!$U$170+'St 1.1'!$U$184+'St 1.1'!$U$208+'St 1.1'!$U$221+'St 1.1'!$U$193+'St 1.1'!$U$196</f>
        <v>1318.9999999999986</v>
      </c>
      <c r="F24" s="142">
        <f>+'St 1.2'!$U$14+'St 1.2'!$U$27+'St 1.2'!$U$40+'St 1.2'!$U$53+'St 1.2'!$U$67+'St 1.2'!$U$91+'St 1.2'!$U$104+'St 1.2'!$U$76+'St 1.2'!$U$79</f>
        <v>153347.30241992339</v>
      </c>
      <c r="G24" s="142">
        <f>+'St 1.2'!$U$131+'St 1.2'!$U$144+'St 1.2'!$U$157+'St 1.2'!$U$170+'St 1.2'!$U$184+'St 1.2'!$U$208+'St 1.2'!$U$221+'St 1.2'!$U$193+'St 1.2'!$U$196</f>
        <v>236446.4580104349</v>
      </c>
      <c r="H24" s="142">
        <f>+'St 1.3'!$U$14+'St 1.3'!$U$27+'St 1.3'!$U$40+'St 1.3'!$U$53+'St 1.3'!$U$67+'St 1.3'!$U$91+'St 1.3'!$U$104+'St 1.3'!$U$76+'St 1.3'!$U$79</f>
        <v>625431.23549200175</v>
      </c>
      <c r="I24" s="142">
        <f>+'St 1.3'!$U$131+'St 1.3'!$U$144+'St 1.3'!$U$157+'St 1.3'!$U$170+'St 1.3'!$U$184+'St 1.3'!$U$208+'St 1.3'!$U$221+'St 1.3'!$U$193+'St 1.3'!$U$196</f>
        <v>-134935.31083175691</v>
      </c>
      <c r="J24" s="142">
        <f>+'St 3'!$U$14+'St 3'!$U$27+'St 3'!$U$40+'St 3'!$U$53+'St 3'!$U$67+'St 3'!$U$91+'St 3'!$U$104+'St 3'!$U$76+'St 3'!$U$79</f>
        <v>460357.35163710878</v>
      </c>
      <c r="K24" s="142">
        <f>+'St 3'!$U$131+'St 3'!$U$144+'St 3'!$U$157+'St 3'!$U$170+'St 3'!$U$184+'St 3'!$U$208+'St 3'!$U$221+'St 3'!$U$193+'St 3'!$U$196</f>
        <v>56295.649475914455</v>
      </c>
      <c r="L24" s="142">
        <f>+'St 2.1'!$U$14+'St 2.1'!$U$27+'St 2.1'!$U$40+'St 2.1'!$U$53+'St 2.1'!$U$67+'St 2.1'!$U$91+'St 2.1'!$U$104+'St 2.1'!$U$76+'St 2.1'!$U$79</f>
        <v>4365.0048865615991</v>
      </c>
      <c r="M24" s="142">
        <f>+'St 2.1'!$U$131+'St 2.1'!$U$144+'St 2.1'!$U$157+'St 2.1'!$U$170+'St 2.1'!$U$184+'St 2.1'!$U$208+'St 2.1'!$U$221+'St 2.1'!$U$193+'St 2.1'!$U$196</f>
        <v>951.4437370209755</v>
      </c>
      <c r="N24" s="142">
        <f>+'St 2.2'!$U$14+'St 2.2'!$U$27+'St 2.2'!$U$40+'St 2.2'!$U$53+'St 2.2'!$U$67+'St 2.2'!$U$91+'St 2.2'!$U$104+'St 2.2'!$U$76+'St 2.2'!$U$79</f>
        <v>137077.96123191039</v>
      </c>
      <c r="O24" s="142">
        <f>+'St 2.2'!$U$131+'St 2.2'!$U$144+'St 2.2'!$U$157+'St 2.2'!$U$170+'St 2.2'!$U$184+'St 2.2'!$U$208+'St 2.2'!$U$221+'St 2.2'!$U$193+'St 2.2'!$U$196</f>
        <v>-652197.09620361391</v>
      </c>
      <c r="P24" s="142">
        <f>+'St 4'!$U$14+'St 4'!$U$27+'St 4'!$U$40+'St 4'!$U$53+'St 4'!$U$67+'St 4'!$U$91+'St 4'!$U$104+'St 4'!$U$76+'St 4'!$U$79</f>
        <v>163131.73226930777</v>
      </c>
      <c r="Q24" s="142">
        <f>+'St 4'!$U$131+'St 4'!$U$144+'St 4'!$U$157+'St 4'!$U$170+'St 4'!$U$184+'St 4'!$U$208+'St 4'!$U$221+'St 4'!$U$193+'St 4'!$U$196</f>
        <v>945725.02194355323</v>
      </c>
      <c r="R24" s="142">
        <f>+'St 5'!$U$14+'St 5'!$U$27+'St 5'!$U$40+'St 5'!$U$53+'St 5'!$U$67+'St 5'!$U$91+'St 5'!$U$104+'St 5'!$U$76+'St 5'!$U$79</f>
        <v>0</v>
      </c>
      <c r="S24" s="142">
        <f>+'St 5'!$U$131+'St 5'!$U$144+'St 5'!$U$157+'St 5'!$U$170+'St 5'!$U$184+'St 5'!$U$208+'St 5'!$U$221+'St 5'!$U$193+'St 5'!$U$196</f>
        <v>0</v>
      </c>
      <c r="T24" s="142">
        <f t="shared" si="2"/>
        <v>1557753.6806376174</v>
      </c>
      <c r="U24" s="142">
        <f t="shared" si="2"/>
        <v>453605.16613155277</v>
      </c>
    </row>
    <row r="25" spans="2:21">
      <c r="B25" s="28" t="s">
        <v>61</v>
      </c>
      <c r="C25" s="28" t="s">
        <v>44</v>
      </c>
      <c r="D25" s="142">
        <f>+'St 1.1'!$U$15+'St 1.1'!$U$28+'St 1.1'!$U$41+'St 1.1'!$U$54+'St 1.1'!$U$68+'St 1.1'!$U$92+'St 1.1'!$U$105</f>
        <v>-2416.0000000000005</v>
      </c>
      <c r="E25" s="142">
        <f>+'St 1.1'!$U$132+'St 1.1'!$U$145+'St 1.1'!$U$158+'St 1.1'!$U$171+'St 1.1'!$U$185+'St 1.1'!$U$209+'St 1.1'!$U$222</f>
        <v>281768</v>
      </c>
      <c r="F25" s="142">
        <f>+'St 1.2'!$U$15+'St 1.2'!$U$28+'St 1.2'!$U$41+'St 1.2'!$U$54+'St 1.2'!$U$68+'St 1.2'!$U$92+'St 1.2'!$U$105</f>
        <v>15582.125044429438</v>
      </c>
      <c r="G25" s="142">
        <f>+'St 1.2'!$U$132+'St 1.2'!$U$145+'St 1.2'!$U$158+'St 1.2'!$U$171+'St 1.2'!$U$185+'St 1.2'!$U$209+'St 1.2'!$U$222</f>
        <v>225320.53237621111</v>
      </c>
      <c r="H25" s="142">
        <f>+'St 1.3'!$U$15+'St 1.3'!$U$28+'St 1.3'!$U$41+'St 1.3'!$U$54+'St 1.3'!$U$68+'St 1.3'!$U$92+'St 1.3'!$U$105</f>
        <v>14465.267090089857</v>
      </c>
      <c r="I25" s="142">
        <f>+'St 1.3'!$U$132+'St 1.3'!$U$145+'St 1.3'!$U$158+'St 1.3'!$U$171+'St 1.3'!$U$185+'St 1.3'!$U$209+'St 1.3'!$U$222</f>
        <v>395849.77450808632</v>
      </c>
      <c r="J25" s="142">
        <f>+'St 3'!$U$15+'St 3'!$U$28+'St 3'!$U$41+'St 3'!$U$54+'St 3'!$U$68+'St 3'!$U$92+'St 3'!$U$105</f>
        <v>43202.655083142665</v>
      </c>
      <c r="K25" s="142">
        <f>+'St 3'!$U$132+'St 3'!$U$145+'St 3'!$U$158+'St 3'!$U$171+'St 3'!$U$185+'St 3'!$U$209+'St 3'!$U$222</f>
        <v>163679.02028314257</v>
      </c>
      <c r="L25" s="142">
        <f>+'St 2.1'!$U$15+'St 2.1'!$U$28+'St 2.1'!$U$41+'St 2.1'!$U$54+'St 2.1'!$U$68+'St 2.1'!$U$92+'St 2.1'!$U$105</f>
        <v>117854.73911306605</v>
      </c>
      <c r="M25" s="142">
        <f>+'St 2.1'!$U$132+'St 2.1'!$U$145+'St 2.1'!$U$158+'St 2.1'!$U$171+'St 2.1'!$U$185+'St 2.1'!$U$209+'St 2.1'!$U$222</f>
        <v>468.18787365719402</v>
      </c>
      <c r="N25" s="142">
        <f>+'St 2.2'!$U$15+'St 2.2'!$U$28+'St 2.2'!$U$41+'St 2.2'!$U$54+'St 2.2'!$U$68+'St 2.2'!$U$92+'St 2.2'!$U$105</f>
        <v>-97.897349999999989</v>
      </c>
      <c r="O25" s="142">
        <f>+'St 2.2'!$U$132+'St 2.2'!$U$145+'St 2.2'!$U$158+'St 2.2'!$U$171+'St 2.2'!$U$185+'St 2.2'!$U$209+'St 2.2'!$U$222</f>
        <v>7556.2598041258643</v>
      </c>
      <c r="P25" s="142">
        <f>+'St 4'!$U$15+'St 4'!$U$28+'St 4'!$U$41+'St 4'!$U$54+'St 4'!$U$68+'St 4'!$U$92+'St 4'!$U$105</f>
        <v>546.34979999999996</v>
      </c>
      <c r="Q25" s="142">
        <f>+'St 4'!$U$132+'St 4'!$U$145+'St 4'!$U$158+'St 4'!$U$171+'St 4'!$U$185+'St 4'!$U$209+'St 4'!$U$222</f>
        <v>242820.56906795123</v>
      </c>
      <c r="R25" s="142">
        <f>+'St 5'!$U$15+'St 5'!$U$28+'St 5'!$U$41+'St 5'!$U$54+'St 5'!$U$68+'St 5'!$U$92+'St 5'!$U$105</f>
        <v>511.34335145462205</v>
      </c>
      <c r="S25" s="142">
        <f>+'St 5'!$U$132+'St 5'!$U$145+'St 5'!$U$158+'St 5'!$U$171+'St 5'!$U$185+'St 5'!$U$209+'St 5'!$U$222</f>
        <v>24440.976113706147</v>
      </c>
      <c r="T25" s="142">
        <f t="shared" si="2"/>
        <v>189648.58213218261</v>
      </c>
      <c r="U25" s="142">
        <f t="shared" si="2"/>
        <v>1341903.3200268804</v>
      </c>
    </row>
    <row r="26" spans="2:21">
      <c r="B26" s="28" t="s">
        <v>62</v>
      </c>
      <c r="C26" s="28" t="s">
        <v>317</v>
      </c>
      <c r="D26" s="142">
        <f>+'St 1.1'!$U$18+'St 1.1'!$U$31+'St 1.1'!$U$44+'St 1.1'!$U$57+'St 1.1'!$U$71+'St 1.1'!$U$95+'St 1.1'!$U$108</f>
        <v>0.13338027000000044</v>
      </c>
      <c r="E26" s="142">
        <f>+'St 1.1'!$U$135+'St 1.1'!$U$148+'St 1.1'!$U$161+'St 1.1'!$U$174+'St 1.1'!$U$188+'St 1.1'!$U$212+'St 1.1'!$U$225</f>
        <v>0</v>
      </c>
      <c r="F26" s="142">
        <f>+'St 1.2'!$U$18+'St 1.2'!$U$31+'St 1.2'!$U$44+'St 1.2'!$U$57+'St 1.2'!$U$71+'St 1.2'!$U$95+'St 1.2'!$U$108</f>
        <v>137158.75209343259</v>
      </c>
      <c r="G26" s="142">
        <f>+'St 1.2'!$U$135+'St 1.2'!$U$148+'St 1.2'!$U$161+'St 1.2'!$U$174+'St 1.2'!$U$188+'St 1.2'!$U$212+'St 1.2'!$U$225</f>
        <v>1063.7267147444798</v>
      </c>
      <c r="H26" s="142">
        <f>+'St 1.3'!$U$18+'St 1.3'!$U$31+'St 1.3'!$U$44+'St 1.3'!$U$57+'St 1.3'!$U$71+'St 1.3'!$U$95+'St 1.3'!$U$108</f>
        <v>-583.56514367943737</v>
      </c>
      <c r="I26" s="142">
        <f>+'St 1.3'!$U$135+'St 1.3'!$U$148+'St 1.3'!$U$161+'St 1.3'!$U$174+'St 1.3'!$U$188+'St 1.3'!$U$212+'St 1.3'!$U$225</f>
        <v>69876.281699930798</v>
      </c>
      <c r="J26" s="142">
        <f>+'St 3'!$U$18+'St 3'!$U$31+'St 3'!$U$44+'St 3'!$U$57+'St 3'!$U$71+'St 3'!$U$95+'St 3'!$U$108</f>
        <v>70904.354394870708</v>
      </c>
      <c r="K26" s="142">
        <f>+'St 3'!$U$135+'St 3'!$U$148+'St 3'!$U$161+'St 3'!$U$174+'St 3'!$U$188+'St 3'!$U$212+'St 3'!$U$225</f>
        <v>104183.63394852562</v>
      </c>
      <c r="L26" s="142">
        <f>+'St 2.1'!$U$18+'St 2.1'!$U$31+'St 2.1'!$U$44+'St 2.1'!$U$57+'St 2.1'!$U$71+'St 2.1'!$U$95+'St 2.1'!$U$108</f>
        <v>70435.246410077176</v>
      </c>
      <c r="M26" s="142">
        <f>+'St 2.1'!$U$135+'St 2.1'!$U$148+'St 2.1'!$U$161+'St 2.1'!$U$174+'St 2.1'!$U$188+'St 2.1'!$U$212+'St 2.1'!$U$225</f>
        <v>63749.978361983856</v>
      </c>
      <c r="N26" s="142">
        <f>+'St 2.2'!$U$18+'St 2.2'!$U$31+'St 2.2'!$U$44+'St 2.2'!$U$57+'St 2.2'!$U$71+'St 2.2'!$U$95+'St 2.2'!$U$108</f>
        <v>61914.041928321953</v>
      </c>
      <c r="O26" s="142">
        <f>+'St 2.2'!$U$135+'St 2.2'!$U$148+'St 2.2'!$U$161+'St 2.2'!$U$174+'St 2.2'!$U$188+'St 2.2'!$U$212+'St 2.2'!$U$225</f>
        <v>51584.157260745458</v>
      </c>
      <c r="P26" s="142">
        <f>+'St 4'!$U$18+'St 4'!$U$31+'St 4'!$U$44+'St 4'!$U$57+'St 4'!$U$71+'St 4'!$U$95+'St 4'!$U$108</f>
        <v>0.26152339999999941</v>
      </c>
      <c r="Q26" s="142">
        <f>+'St 4'!$U$135+'St 4'!$U$148+'St 4'!$U$161+'St 4'!$U$174+'St 4'!$U$188+'St 4'!$U$212+'St 4'!$U$225</f>
        <v>0</v>
      </c>
      <c r="R26" s="142">
        <f>+'St 5'!$U$18+'St 5'!$U$31+'St 5'!$U$44+'St 5'!$U$57+'St 5'!$U$71+'St 5'!$U$95+'St 5'!$U$108</f>
        <v>0</v>
      </c>
      <c r="S26" s="142">
        <f>+'St 5'!$U$135+'St 5'!$U$148+'St 5'!$U$161+'St 5'!$U$174+'St 5'!$U$188+'St 5'!$U$212+'St 5'!$U$225</f>
        <v>0</v>
      </c>
      <c r="T26" s="142">
        <f t="shared" si="2"/>
        <v>339829.22458669305</v>
      </c>
      <c r="U26" s="142">
        <f t="shared" si="2"/>
        <v>290457.77798593021</v>
      </c>
    </row>
    <row r="27" spans="2:21">
      <c r="B27" s="28" t="s">
        <v>75</v>
      </c>
      <c r="C27" s="28" t="s">
        <v>108</v>
      </c>
      <c r="D27" s="142">
        <f>+'St 1.1'!$U$19+'St 1.1'!$U$32+'St 1.1'!$U$45+'St 1.1'!$U$58+'St 1.1'!$U$72+'St 1.1'!$U$96+'St 1.1'!$U$109</f>
        <v>-4672.783515591067</v>
      </c>
      <c r="E27" s="142">
        <f>+'St 1.1'!$U$136+'St 1.1'!$U$149+'St 1.1'!$U$162+'St 1.1'!$U$175+'St 1.1'!$U$189+'St 1.1'!$U$213+'St 1.1'!$U$226</f>
        <v>63.599999999999923</v>
      </c>
      <c r="F27" s="142">
        <f>+'St 1.2'!$U$19+'St 1.2'!$U$32+'St 1.2'!$U$45+'St 1.2'!$U$58+'St 1.2'!$U$72+'St 1.2'!$U$96+'St 1.2'!$U$109</f>
        <v>176065.00668258342</v>
      </c>
      <c r="G27" s="142">
        <f>+'St 1.2'!$U$136+'St 1.2'!$U$149+'St 1.2'!$U$162+'St 1.2'!$U$175+'St 1.2'!$U$189+'St 1.2'!$U$213+'St 1.2'!$U$226</f>
        <v>249818.36603904143</v>
      </c>
      <c r="H27" s="142">
        <f>+'St 1.3'!$U$19+'St 1.3'!$U$32+'St 1.3'!$U$45+'St 1.3'!$U$58+'St 1.3'!$U$72+'St 1.3'!$U$96+'St 1.3'!$U$109</f>
        <v>19975.116394520654</v>
      </c>
      <c r="I27" s="142">
        <f>+'St 1.3'!$U$136+'St 1.3'!$U$149+'St 1.3'!$U$162+'St 1.3'!$U$175+'St 1.3'!$U$189+'St 1.3'!$U$213+'St 1.3'!$U$226</f>
        <v>83915.008121169391</v>
      </c>
      <c r="J27" s="142">
        <f>+'St 3'!$U$19+'St 3'!$U$32+'St 3'!$U$45+'St 3'!$U$58+'St 3'!$U$72+'St 3'!$U$96+'St 3'!$U$109</f>
        <v>7556.259804125868</v>
      </c>
      <c r="K27" s="142">
        <f>+'St 3'!$U$136+'St 3'!$U$149+'St 3'!$U$162+'St 3'!$U$175+'St 3'!$U$189+'St 3'!$U$213+'St 3'!$U$226</f>
        <v>-97.897349999999989</v>
      </c>
      <c r="L27" s="142">
        <f>+'St 2.1'!$U$19+'St 2.1'!$U$32+'St 2.1'!$U$45+'St 2.1'!$U$58+'St 2.1'!$U$72+'St 2.1'!$U$96+'St 2.1'!$U$109</f>
        <v>51584.157260745407</v>
      </c>
      <c r="M27" s="142">
        <f>+'St 2.1'!$U$136+'St 2.1'!$U$149+'St 2.1'!$U$162+'St 2.1'!$U$175+'St 2.1'!$U$189+'St 2.1'!$U$213+'St 2.1'!$U$226</f>
        <v>61914.041928321967</v>
      </c>
      <c r="N27" s="142">
        <f>+'St 2.2'!$U$19+'St 2.2'!$U$32+'St 2.2'!$U$45+'St 2.2'!$U$58+'St 2.2'!$U$72+'St 2.2'!$U$96+'St 2.2'!$U$109</f>
        <v>-2497652.2259074422</v>
      </c>
      <c r="O27" s="142">
        <f>+'St 2.2'!$U$136+'St 2.2'!$U$149+'St 2.2'!$U$162+'St 2.2'!$U$175+'St 2.2'!$U$189+'St 2.2'!$U$213+'St 2.2'!$U$226</f>
        <v>-3258912.7402603589</v>
      </c>
      <c r="P27" s="142">
        <f>+'St 4'!$U$19+'St 4'!$U$32+'St 4'!$U$45+'St 4'!$U$58+'St 4'!$U$72+'St 4'!$U$96+'St 4'!$U$109</f>
        <v>0</v>
      </c>
      <c r="Q27" s="142">
        <f>+'St 4'!$U$136+'St 4'!$U$149+'St 4'!$U$162+'St 4'!$U$175+'St 4'!$U$189+'St 4'!$U$213+'St 4'!$U$226</f>
        <v>58513.188900000001</v>
      </c>
      <c r="R27" s="142">
        <f>+'St 5'!$U$19+'St 5'!$U$32+'St 5'!$U$45+'St 5'!$U$58+'St 5'!$U$72+'St 5'!$U$96+'St 5'!$U$109</f>
        <v>76908.739049775322</v>
      </c>
      <c r="S27" s="142">
        <f>+'St 5'!$U$136+'St 5'!$U$149+'St 5'!$U$162+'St 5'!$U$175+'St 5'!$U$189+'St 5'!$U$213+'St 5'!$U$226</f>
        <v>386740.21413825883</v>
      </c>
      <c r="T27" s="142">
        <f t="shared" si="2"/>
        <v>-2170235.7302312823</v>
      </c>
      <c r="U27" s="142">
        <f t="shared" si="2"/>
        <v>-2418046.2184835672</v>
      </c>
    </row>
    <row r="28" spans="2:21">
      <c r="B28" s="28" t="s">
        <v>76</v>
      </c>
      <c r="C28" s="28" t="s">
        <v>48</v>
      </c>
      <c r="D28" s="142">
        <f>+'St 1.1'!$U$20+'St 1.1'!$U$33+'St 1.1'!$U$46+'St 1.1'!$U$59+'St 1.1'!$U$73+'St 1.1'!$U$97+'St 1.1'!$U$110+'St 1.1'!$U$113+'St 1.1'!$U$114+'St 1.1'!$U$6</f>
        <v>-2.9103941479036166E-10</v>
      </c>
      <c r="E28" s="142">
        <f>+'St 1.1'!$U$137+'St 1.1'!$U$150+'St 1.1'!$U$163+'St 1.1'!$U$176+'St 1.1'!$U$190+'St 1.1'!$U$214+'St 1.1'!$U$227+'St 1.1'!$U$230+'St 1.1'!$U$231+'St 1.1'!$U$123</f>
        <v>13262.307704546385</v>
      </c>
      <c r="F28" s="142">
        <f>+'St 1.2'!$U$20+'St 1.2'!$U$33+'St 1.2'!$U$46+'St 1.2'!$U$59+'St 1.2'!$U$73+'St 1.2'!$U$97+'St 1.2'!$U$110+'St 1.2'!$U$113+'St 1.2'!$U$114+'St 1.2'!$U$6</f>
        <v>111128.28455918709</v>
      </c>
      <c r="G28" s="142">
        <f>+'St 1.2'!$U$137+'St 1.2'!$U$150+'St 1.2'!$U$163+'St 1.2'!$U$176+'St 1.2'!$U$190+'St 1.2'!$U$214+'St 1.2'!$U$227+'St 1.2'!$U$230+'St 1.2'!$U$231+'St 1.2'!$U$123</f>
        <v>160474.71137139184</v>
      </c>
      <c r="H28" s="142">
        <f>+'St 1.3'!$U$20+'St 1.3'!$U$33+'St 1.3'!$U$46+'St 1.3'!$U$59+'St 1.3'!$U$73+'St 1.3'!$U$97+'St 1.3'!$U$110+'St 1.3'!$U$113+'St 1.3'!$U$114+'St 1.3'!$U$6</f>
        <v>2453.281745914674</v>
      </c>
      <c r="I28" s="142">
        <f>+'St 1.3'!$U$137+'St 1.3'!$U$150+'St 1.3'!$U$163+'St 1.3'!$U$176+'St 1.3'!$U$190+'St 1.3'!$U$214+'St 1.3'!$U$227+'St 1.3'!$U$230+'St 1.3'!$U$231+'St 1.3'!$U$123</f>
        <v>8519.1455185807863</v>
      </c>
      <c r="J28" s="142">
        <f>+'St 3'!$U$20+'St 3'!$U$33+'St 3'!$U$46+'St 3'!$U$59+'St 3'!$U$73+'St 3'!$U$97+'St 3'!$U$110+'St 3'!$U$113+'St 3'!$U$114+'St 3'!$U$6</f>
        <v>466.87559999999559</v>
      </c>
      <c r="K28" s="142">
        <f>+'St 3'!$U$137+'St 3'!$U$150+'St 3'!$U$163+'St 3'!$U$176+'St 3'!$U$190+'St 3'!$U$214+'St 3'!$U$227+'St 3'!$U$230+'St 3'!$U$231+'St 3'!$U$123</f>
        <v>7114.4296000000031</v>
      </c>
      <c r="L28" s="142">
        <f>+'St 2.1'!$U$20+'St 2.1'!$U$33+'St 2.1'!$U$46+'St 2.1'!$U$59+'St 2.1'!$U$73+'St 2.1'!$U$97+'St 2.1'!$U$110+'St 2.1'!$U$113+'St 2.1'!$U$114+'St 2.1'!$U$6</f>
        <v>341.50691543100038</v>
      </c>
      <c r="M28" s="142">
        <f>+'St 2.1'!$U$137+'St 2.1'!$U$150+'St 2.1'!$U$163+'St 2.1'!$U$176+'St 2.1'!$U$190+'St 2.1'!$U$214+'St 2.1'!$U$227+'St 2.1'!$U$230+'St 2.1'!$U$231+'St 2.1'!$U$123</f>
        <v>218.91355049999996</v>
      </c>
      <c r="N28" s="142">
        <f>+'St 2.2'!$U$20+'St 2.2'!$U$33+'St 2.2'!$U$46+'St 2.2'!$U$59+'St 2.2'!$U$73+'St 2.2'!$U$97+'St 2.2'!$U$110+'St 2.2'!$U$113+'St 2.2'!$U$114+'St 2.2'!$U$6</f>
        <v>-198510.35263445956</v>
      </c>
      <c r="O28" s="142">
        <f>+'St 2.2'!$U$137+'St 2.2'!$U$150+'St 2.2'!$U$163+'St 2.2'!$U$176+'St 2.2'!$U$190+'St 2.2'!$U$214+'St 2.2'!$U$227+'St 2.2'!$U$230+'St 2.2'!$U$231+'St 2.2'!$U$123</f>
        <v>125510.54513750969</v>
      </c>
      <c r="P28" s="142">
        <f>+'St 4'!$U$20+'St 4'!$U$33+'St 4'!$U$46+'St 4'!$U$59+'St 4'!$U$73+'St 4'!$U$97+'St 4'!$U$110+'St 4'!$U$113+'St 4'!$U$114+'St 4'!$U$6</f>
        <v>0</v>
      </c>
      <c r="Q28" s="142">
        <f>+'St 4'!$U$137+'St 4'!$U$150+'St 4'!$U$163+'St 4'!$U$176+'St 4'!$U$190+'St 4'!$U$214+'St 4'!$U$227+'St 4'!$U$230+'St 4'!$U$231+'St 4'!$U$123</f>
        <v>0</v>
      </c>
      <c r="R28" s="142">
        <f>+'St 5'!$U$20+'St 5'!$U$33+'St 5'!$U$46+'St 5'!$U$59+'St 5'!$U$73+'St 5'!$U$97+'St 5'!$U$110+'St 5'!$U$113+'St 5'!$U$114+'St 5'!$U$6</f>
        <v>0</v>
      </c>
      <c r="S28" s="142">
        <f>+'St 5'!$U$137+'St 5'!$U$150+'St 5'!$U$163+'St 5'!$U$176+'St 5'!$U$190+'St 5'!$U$214+'St 5'!$U$227+'St 5'!$U$230+'St 5'!$U$231+'St 5'!$U$123</f>
        <v>0</v>
      </c>
      <c r="T28" s="142">
        <f t="shared" si="2"/>
        <v>-84120.403813927085</v>
      </c>
      <c r="U28" s="142">
        <f t="shared" si="2"/>
        <v>315100.05288252869</v>
      </c>
    </row>
    <row r="29" spans="2:21">
      <c r="B29" s="28" t="s">
        <v>77</v>
      </c>
      <c r="C29" s="28" t="s">
        <v>325</v>
      </c>
      <c r="D29" s="142">
        <f>+'St 1.1'!$U$21+'St 1.1'!$U$34+'St 1.1'!$U$47+'St 1.1'!$U$60+'St 1.1'!$U$74+'St 1.1'!$U$98+'St 1.1'!$U$111</f>
        <v>332796.69613025262</v>
      </c>
      <c r="E29" s="142">
        <f>+'St 1.1'!$U$138+'St 1.1'!$U$151+'St 1.1'!$U$164+'St 1.1'!$U$177+'St 1.1'!$U$191+'St 1.1'!$U$215+'St 1.1'!$U$228</f>
        <v>19356</v>
      </c>
      <c r="F29" s="142">
        <f>+'St 1.2'!$U$21+'St 1.2'!$U$34+'St 1.2'!$U$47+'St 1.2'!$U$60+'St 1.2'!$U$74+'St 1.2'!$U$98+'St 1.2'!$U$111</f>
        <v>826203.55881917127</v>
      </c>
      <c r="G29" s="142">
        <f>+'St 1.2'!$U$138+'St 1.2'!$U$151+'St 1.2'!$U$164+'St 1.2'!$U$177+'St 1.2'!$U$191+'St 1.2'!$U$215+'St 1.2'!$U$228</f>
        <v>850044.62383936031</v>
      </c>
      <c r="H29" s="142">
        <f>+'St 1.3'!$U$21+'St 1.3'!$U$34+'St 1.3'!$U$47+'St 1.3'!$U$60+'St 1.3'!$U$74+'St 1.3'!$U$98+'St 1.3'!$U$111</f>
        <v>4294.7843184111453</v>
      </c>
      <c r="I29" s="142">
        <f>+'St 1.3'!$U$138+'St 1.3'!$U$151+'St 1.3'!$U$164+'St 1.3'!$U$177+'St 1.3'!$U$191+'St 1.3'!$U$215+'St 1.3'!$U$228</f>
        <v>276655.92676064052</v>
      </c>
      <c r="J29" s="142">
        <f>+'St 3'!$U$21+'St 3'!$U$34+'St 3'!$U$47+'St 3'!$U$60+'St 3'!$U$74+'St 3'!$U$98+'St 3'!$U$111</f>
        <v>302158.59378200985</v>
      </c>
      <c r="K29" s="142">
        <f>+'St 3'!$U$138+'St 3'!$U$151+'St 3'!$U$164+'St 3'!$U$177+'St 3'!$U$191+'St 3'!$U$215+'St 3'!$U$228</f>
        <v>133.07239999999996</v>
      </c>
      <c r="L29" s="142">
        <f>+'St 2.1'!$U$21+'St 2.1'!$U$34+'St 2.1'!$U$47+'St 2.1'!$U$60+'St 2.1'!$U$74+'St 2.1'!$U$98+'St 2.1'!$U$111</f>
        <v>266.39602637778728</v>
      </c>
      <c r="M29" s="142">
        <f>+'St 2.1'!$U$138+'St 2.1'!$U$151+'St 2.1'!$U$164+'St 2.1'!$U$177+'St 2.1'!$U$191+'St 2.1'!$U$215+'St 2.1'!$U$228</f>
        <v>257.30641439999999</v>
      </c>
      <c r="N29" s="142">
        <f>+'St 2.2'!$U$21+'St 2.2'!$U$34+'St 2.2'!$U$47+'St 2.2'!$U$60+'St 2.2'!$U$74+'St 2.2'!$U$98+'St 2.2'!$U$111</f>
        <v>8085.5031382791676</v>
      </c>
      <c r="O29" s="142">
        <f>+'St 2.2'!$U$138+'St 2.2'!$U$151+'St 2.2'!$U$164+'St 2.2'!$U$177+'St 2.2'!$U$191+'St 2.2'!$U$215+'St 2.2'!$U$228</f>
        <v>21054.115099999999</v>
      </c>
      <c r="P29" s="142">
        <f>+'St 4'!$U$21+'St 4'!$U$34+'St 4'!$U$47+'St 4'!$U$60+'St 4'!$U$74+'St 4'!$U$98+'St 4'!$U$111</f>
        <v>0</v>
      </c>
      <c r="Q29" s="142">
        <f>+'St 4'!$U$138+'St 4'!$U$151+'St 4'!$U$164+'St 4'!$U$177+'St 4'!$U$191+'St 4'!$U$215+'St 4'!$U$228</f>
        <v>0</v>
      </c>
      <c r="R29" s="142">
        <f>+'St 5'!$U$21+'St 5'!$U$34+'St 5'!$U$47+'St 5'!$U$60+'St 5'!$U$74+'St 5'!$U$98+'St 5'!$U$111</f>
        <v>0</v>
      </c>
      <c r="S29" s="142">
        <f>+'St 5'!$U$138+'St 5'!$U$151+'St 5'!$U$164+'St 5'!$U$177+'St 5'!$U$191+'St 5'!$U$215+'St 5'!$U$228</f>
        <v>0</v>
      </c>
      <c r="T29" s="142">
        <f t="shared" si="2"/>
        <v>1473805.5322145019</v>
      </c>
      <c r="U29" s="142">
        <f t="shared" si="2"/>
        <v>1167501.0445144009</v>
      </c>
    </row>
    <row r="30" spans="2:21">
      <c r="B30" s="28" t="s">
        <v>81</v>
      </c>
      <c r="C30" s="28" t="s">
        <v>101</v>
      </c>
      <c r="D30" s="142">
        <f>+'St 1.1'!$U$22+'St 1.1'!$U$35+'St 1.1'!$U$48+'St 1.1'!$U$61+'St 1.1'!$U$75+'St 1.1'!$U$99+'St 1.1'!$U$112</f>
        <v>813.00000000000023</v>
      </c>
      <c r="E30" s="142">
        <f>+'St 1.1'!$U$139+'St 1.1'!$U$152+'St 1.1'!$U$165+'St 1.1'!$U$178+'St 1.1'!$U$192+'St 1.1'!$U$216+'St 1.1'!$U$229</f>
        <v>-39949.307704546634</v>
      </c>
      <c r="F30" s="142">
        <f>+'St 1.2'!$U$22+'St 1.2'!$U$35+'St 1.2'!$U$48+'St 1.2'!$U$61+'St 1.2'!$U$75+'St 1.2'!$U$99+'St 1.2'!$U$112</f>
        <v>35384.57041420554</v>
      </c>
      <c r="G30" s="142">
        <f>+'St 1.2'!$U$139+'St 1.2'!$U$152+'St 1.2'!$U$165+'St 1.2'!$U$178+'St 1.2'!$U$192+'St 1.2'!$U$216+'St 1.2'!$U$229</f>
        <v>6703.0563892244536</v>
      </c>
      <c r="H30" s="142">
        <f>+'St 1.3'!$U$22+'St 1.3'!$U$35+'St 1.3'!$U$48+'St 1.3'!$U$61+'St 1.3'!$U$75+'St 1.3'!$U$99+'St 1.3'!$U$112</f>
        <v>43882.542845739124</v>
      </c>
      <c r="I30" s="142">
        <f>+'St 1.3'!$U$139+'St 1.3'!$U$152+'St 1.3'!$U$165+'St 1.3'!$U$178+'St 1.3'!$U$192+'St 1.3'!$U$216+'St 1.3'!$U$229</f>
        <v>152653.39319376755</v>
      </c>
      <c r="J30" s="142">
        <f>+'St 3'!$U$22+'St 3'!$U$35+'St 3'!$U$48+'St 3'!$U$61+'St 3'!$U$75+'St 3'!$U$99+'St 3'!$U$112</f>
        <v>-5271.9546505691069</v>
      </c>
      <c r="K30" s="142">
        <f>+'St 3'!$U$139+'St 3'!$U$152+'St 3'!$U$165+'St 3'!$U$178+'St 3'!$U$192+'St 3'!$U$216+'St 3'!$U$229</f>
        <v>15813.783099999964</v>
      </c>
      <c r="L30" s="142">
        <f>+'St 2.1'!$U$22+'St 2.1'!$U$35+'St 2.1'!$U$48+'St 2.1'!$U$61+'St 2.1'!$U$75+'St 2.1'!$U$99+'St 2.1'!$U$112</f>
        <v>-18703.365109007627</v>
      </c>
      <c r="M30" s="142">
        <f>+'St 2.1'!$U$139+'St 2.1'!$U$152+'St 2.1'!$U$165+'St 2.1'!$U$178+'St 2.1'!$U$192+'St 2.1'!$U$216+'St 2.1'!$U$229</f>
        <v>0</v>
      </c>
      <c r="N30" s="142">
        <f>+'St 2.2'!$U$22+'St 2.2'!$U$35+'St 2.2'!$U$48+'St 2.2'!$U$61+'St 2.2'!$U$75+'St 2.2'!$U$99+'St 2.2'!$U$112</f>
        <v>37837.169152818926</v>
      </c>
      <c r="O30" s="142">
        <f>+'St 2.2'!$U$139+'St 2.2'!$U$152+'St 2.2'!$U$165+'St 2.2'!$U$178+'St 2.2'!$U$192+'St 2.2'!$U$216+'St 2.2'!$U$229</f>
        <v>140397.77882879323</v>
      </c>
      <c r="P30" s="142">
        <f>+'St 4'!$U$22+'St 4'!$U$35+'St 4'!$U$48+'St 4'!$U$61+'St 4'!$U$75+'St 4'!$U$99+'St 4'!$U$112</f>
        <v>19.96476318426015</v>
      </c>
      <c r="Q30" s="142">
        <f>+'St 4'!$U$139+'St 4'!$U$152+'St 4'!$U$165+'St 4'!$U$178+'St 4'!$U$192+'St 4'!$U$216+'St 4'!$U$229</f>
        <v>0</v>
      </c>
      <c r="R30" s="142">
        <f>+'St 5'!$U$22+'St 5'!$U$35+'St 5'!$U$48+'St 5'!$U$61+'St 5'!$U$75+'St 5'!$U$99+'St 5'!$U$112</f>
        <v>0</v>
      </c>
      <c r="S30" s="142">
        <f>+'St 5'!$U$139+'St 5'!$U$152+'St 5'!$U$165+'St 5'!$U$178+'St 5'!$U$192+'St 5'!$U$216+'St 5'!$U$229</f>
        <v>0</v>
      </c>
      <c r="T30" s="142">
        <f t="shared" si="2"/>
        <v>93961.927416371109</v>
      </c>
      <c r="U30" s="142">
        <f t="shared" si="2"/>
        <v>275618.70380723861</v>
      </c>
    </row>
    <row r="31" spans="2:21">
      <c r="B31" s="28" t="s">
        <v>82</v>
      </c>
      <c r="C31" s="28" t="s">
        <v>78</v>
      </c>
      <c r="D31" s="147">
        <f t="shared" ref="D31:S31" si="3">+D22+D23+D24+D25+D26+D27+D28+D29+D30</f>
        <v>258990.00000000006</v>
      </c>
      <c r="E31" s="147">
        <f t="shared" si="3"/>
        <v>274969.59999999974</v>
      </c>
      <c r="F31" s="147">
        <f t="shared" si="3"/>
        <v>1630236.9623541203</v>
      </c>
      <c r="G31" s="147">
        <f t="shared" si="3"/>
        <v>1795819.282159216</v>
      </c>
      <c r="H31" s="147">
        <f t="shared" si="3"/>
        <v>1019855.3045441819</v>
      </c>
      <c r="I31" s="147">
        <f t="shared" si="3"/>
        <v>1204031.9786425461</v>
      </c>
      <c r="J31" s="147">
        <f t="shared" si="3"/>
        <v>1339588.8112718132</v>
      </c>
      <c r="K31" s="147">
        <f t="shared" si="3"/>
        <v>451818.96121510689</v>
      </c>
      <c r="L31" s="147">
        <f t="shared" si="3"/>
        <v>167617.08599611491</v>
      </c>
      <c r="M31" s="147">
        <f t="shared" si="3"/>
        <v>111458.65296727729</v>
      </c>
      <c r="N31" s="147">
        <f t="shared" si="3"/>
        <v>-2201463.122659306</v>
      </c>
      <c r="O31" s="147">
        <f t="shared" si="3"/>
        <v>-3405967.7625237368</v>
      </c>
      <c r="P31" s="147">
        <f t="shared" si="3"/>
        <v>762051.02531186608</v>
      </c>
      <c r="Q31" s="147">
        <f t="shared" si="3"/>
        <v>2338677.7466964647</v>
      </c>
      <c r="R31" s="147">
        <f t="shared" si="3"/>
        <v>105644.38349913032</v>
      </c>
      <c r="S31" s="147">
        <f t="shared" si="3"/>
        <v>509251.90237415489</v>
      </c>
      <c r="T31" s="147">
        <f>+SUM(T22:T30)</f>
        <v>3082520.4503179211</v>
      </c>
      <c r="U31" s="147">
        <f>+SUM(U22:U30)</f>
        <v>3280060.3615310285</v>
      </c>
    </row>
    <row r="34" spans="3:3">
      <c r="C34"/>
    </row>
  </sheetData>
  <mergeCells count="20"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714D9D98-3990-4DC8-AA74-78CC0DF65A88}"/>
  </hyperlink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U34"/>
  <sheetViews>
    <sheetView zoomScale="60" zoomScaleNormal="60" workbookViewId="0"/>
  </sheetViews>
  <sheetFormatPr defaultColWidth="9.1796875" defaultRowHeight="14.5"/>
  <cols>
    <col min="1" max="2" width="6.1796875" style="12" customWidth="1"/>
    <col min="3" max="3" width="37.1796875" style="12" bestFit="1" customWidth="1"/>
    <col min="4" max="5" width="16.54296875" style="12" bestFit="1" customWidth="1"/>
    <col min="6" max="10" width="18.54296875" style="12" bestFit="1" customWidth="1"/>
    <col min="11" max="13" width="16.54296875" style="12" bestFit="1" customWidth="1"/>
    <col min="14" max="15" width="18.54296875" style="12" bestFit="1" customWidth="1"/>
    <col min="16" max="16" width="16.54296875" style="12" bestFit="1" customWidth="1"/>
    <col min="17" max="17" width="18.5429687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205" t="s">
        <v>315</v>
      </c>
    </row>
    <row r="2" spans="1:21">
      <c r="B2" s="345" t="s">
        <v>289</v>
      </c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</row>
    <row r="3" spans="1:21" ht="16.5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27" t="s">
        <v>318</v>
      </c>
    </row>
    <row r="4" spans="1:21" ht="48.75" customHeight="1">
      <c r="B4" s="200"/>
      <c r="C4" s="257" t="s">
        <v>74</v>
      </c>
      <c r="D4" s="346" t="s">
        <v>41</v>
      </c>
      <c r="E4" s="346"/>
      <c r="F4" s="346" t="s">
        <v>42</v>
      </c>
      <c r="G4" s="346"/>
      <c r="H4" s="346" t="s">
        <v>43</v>
      </c>
      <c r="I4" s="346"/>
      <c r="J4" s="346" t="s">
        <v>44</v>
      </c>
      <c r="K4" s="346"/>
      <c r="L4" s="346" t="s">
        <v>317</v>
      </c>
      <c r="M4" s="346"/>
      <c r="N4" s="346" t="s">
        <v>108</v>
      </c>
      <c r="O4" s="346"/>
      <c r="P4" s="346" t="s">
        <v>325</v>
      </c>
      <c r="Q4" s="346"/>
      <c r="R4" s="346" t="s">
        <v>101</v>
      </c>
      <c r="S4" s="346"/>
      <c r="T4" s="346" t="s">
        <v>78</v>
      </c>
      <c r="U4" s="346"/>
    </row>
    <row r="5" spans="1:21">
      <c r="B5" s="200"/>
      <c r="C5" s="257"/>
      <c r="D5" s="201" t="s">
        <v>79</v>
      </c>
      <c r="E5" s="201" t="s">
        <v>80</v>
      </c>
      <c r="F5" s="201" t="s">
        <v>79</v>
      </c>
      <c r="G5" s="201" t="s">
        <v>80</v>
      </c>
      <c r="H5" s="201" t="s">
        <v>79</v>
      </c>
      <c r="I5" s="201" t="s">
        <v>80</v>
      </c>
      <c r="J5" s="201" t="s">
        <v>79</v>
      </c>
      <c r="K5" s="201" t="s">
        <v>80</v>
      </c>
      <c r="L5" s="201" t="s">
        <v>79</v>
      </c>
      <c r="M5" s="201" t="s">
        <v>80</v>
      </c>
      <c r="N5" s="201" t="s">
        <v>79</v>
      </c>
      <c r="O5" s="201" t="s">
        <v>80</v>
      </c>
      <c r="P5" s="201" t="s">
        <v>79</v>
      </c>
      <c r="Q5" s="201" t="s">
        <v>80</v>
      </c>
      <c r="R5" s="201" t="s">
        <v>79</v>
      </c>
      <c r="S5" s="201" t="s">
        <v>80</v>
      </c>
      <c r="T5" s="201" t="s">
        <v>79</v>
      </c>
      <c r="U5" s="201" t="s">
        <v>80</v>
      </c>
    </row>
    <row r="6" spans="1:21">
      <c r="B6" s="28" t="s">
        <v>56</v>
      </c>
      <c r="C6" s="28" t="s">
        <v>41</v>
      </c>
      <c r="D6" s="142">
        <f>+'St 1.1'!$L$12+'St 1.1'!$L$25+'St 1.1'!$L$38+'St 1.1'!$L$51+'St 1.1'!$L$65+'St 1.1'!$L$89+'St 1.1'!$L$102</f>
        <v>10</v>
      </c>
      <c r="E6" s="142">
        <f>+'St 1.1'!$L$129+'St 1.1'!$L$142+'St 1.1'!$L$155+'St 1.1'!$L$168+'St 1.1'!$L$182+'St 1.1'!$L$206+'St 1.1'!$L$219</f>
        <v>856</v>
      </c>
      <c r="F6" s="142">
        <f>+'St 1.2'!$L$12+'St 1.2'!$L$25+'St 1.2'!$L$38+'St 1.2'!$L$51+'St 1.2'!$L$65+'St 1.2'!$L$89+'St 1.2'!$L$102</f>
        <v>272648.43035674054</v>
      </c>
      <c r="G6" s="142">
        <f>+'St 1.2'!$L$129+'St 1.2'!$L$142+'St 1.2'!$L$155+'St 1.2'!$L$168+'St 1.2'!$L$182+'St 1.2'!$L$206+'St 1.2'!$L$219</f>
        <v>813649.74997981731</v>
      </c>
      <c r="H6" s="142">
        <f>+'St 1.3'!$L$12+'St 1.3'!$L$25+'St 1.3'!$L$38+'St 1.3'!$L$51+'St 1.3'!$L$65+'St 1.3'!$L$89+'St 1.3'!$L$102</f>
        <v>14777.852333733717</v>
      </c>
      <c r="I6" s="142">
        <f>+'St 1.3'!$L$129+'St 1.3'!$L$142+'St 1.3'!$L$155+'St 1.3'!$L$168+'St 1.3'!$L$182+'St 1.3'!$L$206+'St 1.3'!$L$219</f>
        <v>15847.366985822264</v>
      </c>
      <c r="J6" s="142">
        <f>+'St 3'!$L$12+'St 3'!$L$25+'St 3'!$L$38+'St 3'!$L$51+'St 3'!$L$65+'St 3'!$L$89+'St 3'!$L$102</f>
        <v>909900.57045649679</v>
      </c>
      <c r="K6" s="142">
        <f>+'St 3'!$L$129+'St 3'!$L$142+'St 3'!$L$155+'St 3'!$L$168+'St 3'!$L$182+'St 3'!$L$206+'St 3'!$L$219</f>
        <v>5049.0424000000003</v>
      </c>
      <c r="L6" s="142">
        <f>+'St 2.1'!$L$12+'St 2.1'!$L$25+'St 2.1'!$L$38+'St 2.1'!$L$51+'St 2.1'!$L$65+'St 2.1'!$L$89+'St 2.1'!$L$102</f>
        <v>0</v>
      </c>
      <c r="M6" s="142">
        <f>+'St 2.1'!$L$129+'St 2.1'!$L$142+'St 2.1'!$L$155+'St 2.1'!$L$168+'St 2.1'!$L$182+'St 2.1'!$L$206+'St 2.1'!$L$219</f>
        <v>2.7893813729999999</v>
      </c>
      <c r="N6" s="142">
        <f>+'St 2.2'!$L$12+'St 2.2'!$L$25+'St 2.2'!$L$38+'St 2.2'!$L$51+'St 2.2'!$L$65+'St 2.2'!$L$89+'St 2.2'!$L$102</f>
        <v>1913.6</v>
      </c>
      <c r="O6" s="142">
        <f>+'St 2.2'!$L$129+'St 2.2'!$L$142+'St 2.2'!$L$155+'St 2.2'!$L$168+'St 2.2'!$L$182+'St 2.2'!$L$206+'St 2.2'!$L$219</f>
        <v>23689.600702121468</v>
      </c>
      <c r="P6" s="142">
        <f>+'St 4'!$L$12+'St 4'!$L$25+'St 4'!$L$38+'St 4'!$L$51+'St 4'!$L$65+'St 4'!$L$89+'St 4'!$L$102</f>
        <v>302</v>
      </c>
      <c r="Q6" s="142">
        <f>+'St 4'!$L$129+'St 4'!$L$142+'St 4'!$L$155+'St 4'!$L$168+'St 4'!$L$182+'St 4'!$L$206+'St 4'!$L$219</f>
        <v>2338019.06421</v>
      </c>
      <c r="R6" s="142">
        <f>+'St 5'!$L$12+'St 5'!$L$25+'St 5'!$L$38+'St 5'!$L$51+'St 5'!$L$65+'St 5'!$L$89+'St 5'!$L$102</f>
        <v>3333814.0399999996</v>
      </c>
      <c r="S6" s="142">
        <f>+'St 5'!$L$129+'St 5'!$L$142+'St 5'!$L$155+'St 5'!$L$168+'St 5'!$L$182+'St 5'!$L$206+'St 5'!$L$219</f>
        <v>1357.1177563424524</v>
      </c>
      <c r="T6" s="142">
        <f>+D6+F6+H6+J6+L6+N6+P6+R6</f>
        <v>4533366.4931469709</v>
      </c>
      <c r="U6" s="142">
        <f>+E6+G6+I6+K6+M6+P6+Q6+S6</f>
        <v>3175083.1307133548</v>
      </c>
    </row>
    <row r="7" spans="1:21">
      <c r="B7" s="28" t="s">
        <v>59</v>
      </c>
      <c r="C7" s="28" t="s">
        <v>42</v>
      </c>
      <c r="D7" s="142">
        <f>+'St 1.1'!$L$13+'St 1.1'!$L$26+'St 1.1'!$L$39+'St 1.1'!$L$52+'St 1.1'!$L$66+'St 1.1'!$L$90+'St 1.1'!$L$103</f>
        <v>1209962.9541418175</v>
      </c>
      <c r="E7" s="142">
        <f>+'St 1.1'!$L$130+'St 1.1'!$L$143+'St 1.1'!$L$156+'St 1.1'!$L$169+'St 1.1'!$L$183+'St 1.1'!$L$207+'St 1.1'!$L$220</f>
        <v>286443</v>
      </c>
      <c r="F7" s="142">
        <f>+'St 1.2'!$L$13+'St 1.2'!$L$26+'St 1.2'!$L$39+'St 1.2'!$L$52+'St 1.2'!$L$66+'St 1.2'!$L$90+'St 1.2'!$L$103</f>
        <v>1542248.1758040567</v>
      </c>
      <c r="G7" s="142">
        <f>+'St 1.2'!$L$130+'St 1.2'!$L$143+'St 1.2'!$L$156+'St 1.2'!$L$169+'St 1.2'!$L$183+'St 1.2'!$L$207+'St 1.2'!$L$220</f>
        <v>1071825.096208822</v>
      </c>
      <c r="H7" s="142">
        <f>+'St 1.3'!$L$13+'St 1.3'!$L$26+'St 1.3'!$L$39+'St 1.3'!$L$52+'St 1.3'!$L$66+'St 1.3'!$L$90+'St 1.3'!$L$103</f>
        <v>1384250.7489627418</v>
      </c>
      <c r="I7" s="142">
        <f>+'St 1.3'!$L$130+'St 1.3'!$L$143+'St 1.3'!$L$156+'St 1.3'!$L$169+'St 1.3'!$L$183+'St 1.3'!$L$207+'St 1.3'!$L$220</f>
        <v>2282547.1091917711</v>
      </c>
      <c r="J7" s="142">
        <f>+'St 3'!$L$13+'St 3'!$L$26+'St 3'!$L$39+'St 3'!$L$52+'St 3'!$L$66+'St 3'!$L$90+'St 3'!$L$103</f>
        <v>4585140.9057361539</v>
      </c>
      <c r="K7" s="142">
        <f>+'St 3'!$L$130+'St 3'!$L$143+'St 3'!$L$156+'St 3'!$L$169+'St 3'!$L$183+'St 3'!$L$207+'St 3'!$L$220</f>
        <v>1714847.2166344945</v>
      </c>
      <c r="L7" s="142">
        <f>+'St 2.1'!$L$13+'St 2.1'!$L$26+'St 2.1'!$L$39+'St 2.1'!$L$52+'St 2.1'!$L$66+'St 2.1'!$L$90+'St 2.1'!$L$103</f>
        <v>692501.33860791719</v>
      </c>
      <c r="M7" s="142">
        <f>+'St 2.1'!$L$130+'St 2.1'!$L$143+'St 2.1'!$L$156+'St 2.1'!$L$169+'St 2.1'!$L$183+'St 2.1'!$L$207+'St 2.1'!$L$220</f>
        <v>159877.33788959458</v>
      </c>
      <c r="N7" s="142">
        <f>+'St 2.2'!$L$13+'St 2.2'!$L$26+'St 2.2'!$L$39+'St 2.2'!$L$52+'St 2.2'!$L$66+'St 2.2'!$L$90+'St 2.2'!$L$103</f>
        <v>3380498.2334448686</v>
      </c>
      <c r="O7" s="142">
        <f>+'St 2.2'!$L$130+'St 2.2'!$L$143+'St 2.2'!$L$156+'St 2.2'!$L$169+'St 2.2'!$L$183+'St 2.2'!$L$207+'St 2.2'!$L$220</f>
        <v>1828597.2033352403</v>
      </c>
      <c r="P7" s="142">
        <f>+'St 4'!$L$13+'St 4'!$L$26+'St 4'!$L$39+'St 4'!$L$52+'St 4'!$L$66+'St 4'!$L$90+'St 4'!$L$103</f>
        <v>6030674.6732737329</v>
      </c>
      <c r="Q7" s="142">
        <f>+'St 4'!$L$130+'St 4'!$L$143+'St 4'!$L$156+'St 4'!$L$169+'St 4'!$L$183+'St 4'!$L$207+'St 4'!$L$220</f>
        <v>9684403.323358221</v>
      </c>
      <c r="R7" s="142">
        <f>+'St 5'!$L$13+'St 5'!$L$26+'St 5'!$L$39+'St 5'!$L$52+'St 5'!$L$66+'St 5'!$L$90+'St 5'!$L$103</f>
        <v>315134.46619736427</v>
      </c>
      <c r="S7" s="142">
        <f>+'St 5'!$L$130+'St 5'!$L$143+'St 5'!$L$156+'St 5'!$L$169+'St 5'!$L$183+'St 5'!$L$207+'St 5'!$L$220</f>
        <v>1185010.7086570216</v>
      </c>
      <c r="T7" s="142">
        <f t="shared" ref="T7:T14" si="0">+D7+F7+H7+J7+L7+N7+P7+R7</f>
        <v>19140411.496168651</v>
      </c>
      <c r="U7" s="142">
        <f t="shared" ref="U7:U14" si="1">+E7+G7+I7+K7+M7+O7+Q7+S7</f>
        <v>18213550.995275166</v>
      </c>
    </row>
    <row r="8" spans="1:21">
      <c r="B8" s="28" t="s">
        <v>60</v>
      </c>
      <c r="C8" s="28" t="s">
        <v>43</v>
      </c>
      <c r="D8" s="142">
        <f>+'St 1.1'!$L$14+'St 1.1'!$L$27+'St 1.1'!$L$40+'St 1.1'!$L$53+'St 1.1'!$L$67+'St 1.1'!$L$91+'St 1.1'!$L$104+'St 1.1'!$L$76+'St 1.1'!$L$79</f>
        <v>67169.465062536299</v>
      </c>
      <c r="E8" s="142">
        <f>+'St 1.1'!$L$131+'St 1.1'!$L$144+'St 1.1'!$L$157+'St 1.1'!$L$170+'St 1.1'!$L$184+'St 1.1'!$L$208+'St 1.1'!$L$221+'St 1.1'!$L$193+'St 1.1'!$L$196</f>
        <v>11252</v>
      </c>
      <c r="F8" s="142">
        <f>+'St 1.2'!$L$14+'St 1.2'!$L$27+'St 1.2'!$L$40+'St 1.2'!$L$53+'St 1.2'!$L$67+'St 1.2'!$L$91+'St 1.2'!$L$104+'St 1.2'!$L$76+'St 1.2'!$L$79</f>
        <v>1830758.7961274218</v>
      </c>
      <c r="G8" s="142">
        <f>+'St 1.2'!$L$131+'St 1.2'!$L$144+'St 1.2'!$L$157+'St 1.2'!$L$170+'St 1.2'!$L$184+'St 1.2'!$L$208+'St 1.2'!$L$221+'St 1.2'!$L$193+'St 1.2'!$L$196</f>
        <v>1324795.3100860049</v>
      </c>
      <c r="H8" s="142">
        <f>+'St 1.3'!$L$14+'St 1.3'!$L$27+'St 1.3'!$L$40+'St 1.3'!$L$53+'St 1.3'!$L$67+'St 1.3'!$L$91+'St 1.3'!$L$104+'St 1.3'!$L$76+'St 1.3'!$L$79</f>
        <v>9715587.2125582229</v>
      </c>
      <c r="I8" s="142">
        <f>+'St 1.3'!$L$131+'St 1.3'!$L$144+'St 1.3'!$L$157+'St 1.3'!$L$170+'St 1.3'!$L$184+'St 1.3'!$L$208+'St 1.3'!$L$221+'St 1.3'!$L$193+'St 1.3'!$L$196</f>
        <v>4080621.5405495935</v>
      </c>
      <c r="J8" s="142">
        <f>+'St 3'!$L$14+'St 3'!$L$27+'St 3'!$L$40+'St 3'!$L$53+'St 3'!$L$67+'St 3'!$L$91+'St 3'!$L$104+'St 3'!$L$76+'St 3'!$L$79</f>
        <v>5186295.9104592139</v>
      </c>
      <c r="K8" s="142">
        <f>+'St 3'!$L$131+'St 3'!$L$144+'St 3'!$L$157+'St 3'!$L$170+'St 3'!$L$184+'St 3'!$L$208+'St 3'!$L$221+'St 3'!$L$193+'St 3'!$L$196</f>
        <v>272442.86718964879</v>
      </c>
      <c r="L8" s="142">
        <f>+'St 2.1'!$L$14+'St 2.1'!$L$27+'St 2.1'!$L$40+'St 2.1'!$L$53+'St 2.1'!$L$67+'St 2.1'!$L$91+'St 2.1'!$L$104+'St 2.1'!$L$76+'St 2.1'!$L$79</f>
        <v>84071.83817507702</v>
      </c>
      <c r="M8" s="142">
        <f>+'St 2.1'!$L$131+'St 2.1'!$L$144+'St 2.1'!$L$157+'St 2.1'!$L$170+'St 2.1'!$L$184+'St 2.1'!$L$208+'St 2.1'!$L$221+'St 2.1'!$L$193+'St 2.1'!$L$196</f>
        <v>2843.7928145954443</v>
      </c>
      <c r="N8" s="142">
        <f>+'St 2.2'!$L$14+'St 2.2'!$L$27+'St 2.2'!$L$40+'St 2.2'!$L$53+'St 2.2'!$L$67+'St 2.2'!$L$91+'St 2.2'!$L$104+'St 2.2'!$L$76+'St 2.2'!$L$79</f>
        <v>2273108.239966393</v>
      </c>
      <c r="O8" s="142">
        <f>+'St 2.2'!$L$131+'St 2.2'!$L$144+'St 2.2'!$L$157+'St 2.2'!$L$170+'St 2.2'!$L$184+'St 2.2'!$L$208+'St 2.2'!$L$221+'St 2.2'!$L$193+'St 2.2'!$L$196</f>
        <v>1352735.1744267773</v>
      </c>
      <c r="P8" s="142">
        <f>+'St 4'!$L$14+'St 4'!$L$27+'St 4'!$L$40+'St 4'!$L$53+'St 4'!$L$67+'St 4'!$L$91+'St 4'!$L$104+'St 4'!$L$76+'St 4'!$L$79</f>
        <v>1262911.3298135155</v>
      </c>
      <c r="Q8" s="142">
        <f>+'St 4'!$L$131+'St 4'!$L$144+'St 4'!$L$157+'St 4'!$L$170+'St 4'!$L$184+'St 4'!$L$208+'St 4'!$L$221+'St 4'!$L$193+'St 4'!$L$196</f>
        <v>8505956.9765485413</v>
      </c>
      <c r="R8" s="142">
        <f>+'St 5'!$L$14+'St 5'!$L$27+'St 5'!$L$40+'St 5'!$L$53+'St 5'!$L$67+'St 5'!$L$91+'St 5'!$L$104+'St 5'!$L$76+'St 5'!$L$79</f>
        <v>465.90802451301204</v>
      </c>
      <c r="S8" s="142">
        <f>+'St 5'!$L$131+'St 5'!$L$144+'St 5'!$L$157+'St 5'!$L$170+'St 5'!$L$184+'St 5'!$L$208+'St 5'!$L$221+'St 5'!$L$193+'St 5'!$L$196</f>
        <v>306375.45397580939</v>
      </c>
      <c r="T8" s="142">
        <f t="shared" si="0"/>
        <v>20420368.70018689</v>
      </c>
      <c r="U8" s="142">
        <f t="shared" si="1"/>
        <v>15857023.115590971</v>
      </c>
    </row>
    <row r="9" spans="1:21">
      <c r="B9" s="28" t="s">
        <v>61</v>
      </c>
      <c r="C9" s="28" t="s">
        <v>44</v>
      </c>
      <c r="D9" s="142">
        <f>+'St 1.1'!$L$15+'St 1.1'!$L$28+'St 1.1'!$L$41+'St 1.1'!$L$54+'St 1.1'!$L$68+'St 1.1'!$L$92+'St 1.1'!$L$105</f>
        <v>5048</v>
      </c>
      <c r="E9" s="142">
        <f>+'St 1.1'!$L$132+'St 1.1'!$L$145+'St 1.1'!$L$158+'St 1.1'!$L$171+'St 1.1'!$L$185+'St 1.1'!$L$209+'St 1.1'!$L$222</f>
        <v>1046962</v>
      </c>
      <c r="F9" s="142">
        <f>+'St 1.2'!$L$15+'St 1.2'!$L$28+'St 1.2'!$L$41+'St 1.2'!$L$54+'St 1.2'!$L$68+'St 1.2'!$L$92+'St 1.2'!$L$105</f>
        <v>1352825.5760337084</v>
      </c>
      <c r="G9" s="142">
        <f>+'St 1.2'!$L$132+'St 1.2'!$L$145+'St 1.2'!$L$158+'St 1.2'!$L$171+'St 1.2'!$L$185+'St 1.2'!$L$209+'St 1.2'!$L$222</f>
        <v>4833168.64849512</v>
      </c>
      <c r="H9" s="142">
        <f>+'St 1.3'!$L$15+'St 1.3'!$L$28+'St 1.3'!$L$41+'St 1.3'!$L$54+'St 1.3'!$L$68+'St 1.3'!$L$92+'St 1.3'!$L$105</f>
        <v>244213.71218313571</v>
      </c>
      <c r="I9" s="142">
        <f>+'St 1.3'!$L$132+'St 1.3'!$L$145+'St 1.3'!$L$158+'St 1.3'!$L$171+'St 1.3'!$L$185+'St 1.3'!$L$209+'St 1.3'!$L$222</f>
        <v>4356912.3925299831</v>
      </c>
      <c r="J9" s="142">
        <f>+'St 3'!$L$15+'St 3'!$L$28+'St 3'!$L$41+'St 3'!$L$54+'St 3'!$L$68+'St 3'!$L$92+'St 3'!$L$105</f>
        <v>1196817.6070953396</v>
      </c>
      <c r="K9" s="142">
        <f>+'St 3'!$L$132+'St 3'!$L$145+'St 3'!$L$158+'St 3'!$L$171+'St 3'!$L$185+'St 3'!$L$209+'St 3'!$L$222</f>
        <v>1693822.8537953398</v>
      </c>
      <c r="L9" s="142">
        <f>+'St 2.1'!$L$15+'St 2.1'!$L$28+'St 2.1'!$L$41+'St 2.1'!$L$54+'St 2.1'!$L$68+'St 2.1'!$L$92+'St 2.1'!$L$105</f>
        <v>286420.64803321206</v>
      </c>
      <c r="M9" s="142">
        <f>+'St 2.1'!$L$132+'St 2.1'!$L$145+'St 2.1'!$L$158+'St 2.1'!$L$171+'St 2.1'!$L$185+'St 2.1'!$L$209+'St 2.1'!$L$222</f>
        <v>9420.2540161159686</v>
      </c>
      <c r="N9" s="142">
        <f>+'St 2.2'!$L$15+'St 2.2'!$L$28+'St 2.2'!$L$41+'St 2.2'!$L$54+'St 2.2'!$L$68+'St 2.2'!$L$92+'St 2.2'!$L$105</f>
        <v>720.23235</v>
      </c>
      <c r="O9" s="142">
        <f>+'St 2.2'!$L$132+'St 2.2'!$L$145+'St 2.2'!$L$158+'St 2.2'!$L$171+'St 2.2'!$L$185+'St 2.2'!$L$209+'St 2.2'!$L$222</f>
        <v>40676.662776051875</v>
      </c>
      <c r="P9" s="142">
        <f>+'St 4'!$L$15+'St 4'!$L$28+'St 4'!$L$41+'St 4'!$L$54+'St 4'!$L$68+'St 4'!$L$92+'St 4'!$L$105</f>
        <v>818.21810000000016</v>
      </c>
      <c r="Q9" s="142">
        <f>+'St 4'!$L$132+'St 4'!$L$145+'St 4'!$L$158+'St 4'!$L$171+'St 4'!$L$185+'St 4'!$L$209+'St 4'!$L$222</f>
        <v>3122846.1024747635</v>
      </c>
      <c r="R9" s="142">
        <f>+'St 5'!$L$15+'St 5'!$L$28+'St 5'!$L$41+'St 5'!$L$54+'St 5'!$L$68+'St 5'!$L$92+'St 5'!$L$105</f>
        <v>26360.481599999999</v>
      </c>
      <c r="S9" s="142">
        <f>+'St 5'!$L$132+'St 5'!$L$145+'St 5'!$L$158+'St 5'!$L$171+'St 5'!$L$185+'St 5'!$L$209+'St 5'!$L$222</f>
        <v>715804.45632837014</v>
      </c>
      <c r="T9" s="142">
        <f t="shared" si="0"/>
        <v>3113224.4753953959</v>
      </c>
      <c r="U9" s="142">
        <f t="shared" si="1"/>
        <v>15819613.370415743</v>
      </c>
    </row>
    <row r="10" spans="1:21">
      <c r="B10" s="28" t="s">
        <v>62</v>
      </c>
      <c r="C10" s="28" t="s">
        <v>317</v>
      </c>
      <c r="D10" s="142">
        <f>+'St 1.1'!$L$18+'St 1.1'!$L$31+'St 1.1'!$L$44+'St 1.1'!$L$57+'St 1.1'!$L$71+'St 1.1'!$L$95+'St 1.1'!$L$108</f>
        <v>2.7893813729999999</v>
      </c>
      <c r="E10" s="142">
        <f>+'St 1.1'!$L$135+'St 1.1'!$L$148+'St 1.1'!$L$161+'St 1.1'!$L$174+'St 1.1'!$L$188+'St 1.1'!$L$212+'St 1.1'!$L$225</f>
        <v>0</v>
      </c>
      <c r="F10" s="142">
        <f>+'St 1.2'!$L$18+'St 1.2'!$L$31+'St 1.2'!$L$44+'St 1.2'!$L$57+'St 1.2'!$L$71+'St 1.2'!$L$95+'St 1.2'!$L$108</f>
        <v>608436.26349575922</v>
      </c>
      <c r="G10" s="142">
        <f>+'St 1.2'!$L$135+'St 1.2'!$L$148+'St 1.2'!$L$161+'St 1.2'!$L$174+'St 1.2'!$L$188+'St 1.2'!$L$212+'St 1.2'!$L$225</f>
        <v>1215537.975932902</v>
      </c>
      <c r="H10" s="142">
        <f>+'St 1.3'!$L$18+'St 1.3'!$L$31+'St 1.3'!$L$44+'St 1.3'!$L$57+'St 1.3'!$L$71+'St 1.3'!$L$95+'St 1.3'!$L$108</f>
        <v>22391.324454939604</v>
      </c>
      <c r="I10" s="142">
        <f>+'St 1.3'!$L$135+'St 1.3'!$L$148+'St 1.3'!$L$161+'St 1.3'!$L$174+'St 1.3'!$L$188+'St 1.3'!$L$212+'St 1.3'!$L$225</f>
        <v>1159648.9616342478</v>
      </c>
      <c r="J10" s="142">
        <f>+'St 3'!$L$18+'St 3'!$L$31+'St 3'!$L$44+'St 3'!$L$57+'St 3'!$L$71+'St 3'!$L$95+'St 3'!$L$108</f>
        <v>423189.92159435828</v>
      </c>
      <c r="K10" s="142">
        <f>+'St 3'!$L$135+'St 3'!$L$148+'St 3'!$L$161+'St 3'!$L$174+'St 3'!$L$188+'St 3'!$L$212+'St 3'!$L$225</f>
        <v>863776.3274402133</v>
      </c>
      <c r="L10" s="142">
        <f>+'St 2.1'!$L$18+'St 2.1'!$L$31+'St 2.1'!$L$44+'St 2.1'!$L$57+'St 2.1'!$L$71+'St 2.1'!$L$95+'St 2.1'!$L$108</f>
        <v>477119.45437700686</v>
      </c>
      <c r="M10" s="142">
        <f>+'St 2.1'!$L$135+'St 2.1'!$L$148+'St 2.1'!$L$161+'St 2.1'!$L$174+'St 2.1'!$L$188+'St 2.1'!$L$212+'St 2.1'!$L$225</f>
        <v>558087.28602219571</v>
      </c>
      <c r="N10" s="142">
        <f>+'St 2.2'!$L$18+'St 2.2'!$L$31+'St 2.2'!$L$44+'St 2.2'!$L$57+'St 2.2'!$L$71+'St 2.2'!$L$95+'St 2.2'!$L$108</f>
        <v>558099.39937086101</v>
      </c>
      <c r="O10" s="142">
        <f>+'St 2.2'!$L$135+'St 2.2'!$L$148+'St 2.2'!$L$161+'St 2.2'!$L$174+'St 2.2'!$L$188+'St 2.2'!$L$212+'St 2.2'!$L$225</f>
        <v>310774.52916265849</v>
      </c>
      <c r="P10" s="142">
        <f>+'St 4'!$L$18+'St 4'!$L$31+'St 4'!$L$44+'St 4'!$L$57+'St 4'!$L$71+'St 4'!$L$95+'St 4'!$L$108</f>
        <v>7.5909082000000003</v>
      </c>
      <c r="Q10" s="142">
        <f>+'St 4'!$L$135+'St 4'!$L$148+'St 4'!$L$161+'St 4'!$L$174+'St 4'!$L$188+'St 4'!$L$212+'St 4'!$L$225</f>
        <v>891.62255953643864</v>
      </c>
      <c r="R10" s="142">
        <f>+'St 5'!$L$18+'St 5'!$L$31+'St 5'!$L$44+'St 5'!$L$57+'St 5'!$L$71+'St 5'!$L$95+'St 5'!$L$108</f>
        <v>0</v>
      </c>
      <c r="S10" s="142">
        <f>+'St 5'!$L$135+'St 5'!$L$148+'St 5'!$L$161+'St 5'!$L$174+'St 5'!$L$188+'St 5'!$L$212+'St 5'!$L$225</f>
        <v>0</v>
      </c>
      <c r="T10" s="142">
        <f t="shared" si="0"/>
        <v>2089246.743582498</v>
      </c>
      <c r="U10" s="142">
        <f t="shared" si="1"/>
        <v>4108716.7027517534</v>
      </c>
    </row>
    <row r="11" spans="1:21">
      <c r="B11" s="28" t="s">
        <v>75</v>
      </c>
      <c r="C11" s="28" t="s">
        <v>108</v>
      </c>
      <c r="D11" s="142">
        <f>+'St 1.1'!$L$19+'St 1.1'!$L$32+'St 1.1'!$L$45+'St 1.1'!$L$58+'St 1.1'!$L$72+'St 1.1'!$L$96+'St 1.1'!$L$109</f>
        <v>20189.600702121468</v>
      </c>
      <c r="E11" s="142">
        <f>+'St 1.1'!$L$136+'St 1.1'!$L$149+'St 1.1'!$L$162+'St 1.1'!$L$175+'St 1.1'!$L$189+'St 1.1'!$L$213+'St 1.1'!$L$226</f>
        <v>1913.6</v>
      </c>
      <c r="F11" s="142">
        <f>+'St 1.2'!$L$19+'St 1.2'!$L$32+'St 1.2'!$L$45+'St 1.2'!$L$58+'St 1.2'!$L$72+'St 1.2'!$L$96+'St 1.2'!$L$109</f>
        <v>1828597.2033352405</v>
      </c>
      <c r="G11" s="142">
        <f>+'St 1.2'!$L$136+'St 1.2'!$L$149+'St 1.2'!$L$162+'St 1.2'!$L$175+'St 1.2'!$L$189+'St 1.2'!$L$213+'St 1.2'!$L$226</f>
        <v>3380502.6531288181</v>
      </c>
      <c r="H11" s="142">
        <f>+'St 1.3'!$L$19+'St 1.3'!$L$32+'St 1.3'!$L$45+'St 1.3'!$L$58+'St 1.3'!$L$72+'St 1.3'!$L$96+'St 1.3'!$L$109</f>
        <v>139398.81945378639</v>
      </c>
      <c r="I11" s="142">
        <f>+'St 1.3'!$L$136+'St 1.3'!$L$149+'St 1.3'!$L$162+'St 1.3'!$L$175+'St 1.3'!$L$189+'St 1.3'!$L$213+'St 1.3'!$L$226</f>
        <v>2273120.066721315</v>
      </c>
      <c r="J11" s="142">
        <f>+'St 3'!$L$19+'St 3'!$L$32+'St 3'!$L$45+'St 3'!$L$58+'St 3'!$L$72+'St 3'!$L$96+'St 3'!$L$109</f>
        <v>40676.662776051875</v>
      </c>
      <c r="K11" s="142">
        <f>+'St 3'!$L$136+'St 3'!$L$149+'St 3'!$L$162+'St 3'!$L$175+'St 3'!$L$189+'St 3'!$L$213+'St 3'!$L$226</f>
        <v>720.23235</v>
      </c>
      <c r="L11" s="142">
        <f>+'St 2.1'!$L$19+'St 2.1'!$L$32+'St 2.1'!$L$45+'St 2.1'!$L$58+'St 2.1'!$L$72+'St 2.1'!$L$96+'St 2.1'!$L$109</f>
        <v>310774.52916265849</v>
      </c>
      <c r="M11" s="142">
        <f>+'St 2.1'!$L$136+'St 2.1'!$L$149+'St 2.1'!$L$162+'St 2.1'!$L$175+'St 2.1'!$L$189+'St 2.1'!$L$213+'St 2.1'!$L$226</f>
        <v>558099.39937086101</v>
      </c>
      <c r="N11" s="142">
        <f>+'St 2.2'!$L$19+'St 2.2'!$L$32+'St 2.2'!$L$45+'St 2.2'!$L$58+'St 2.2'!$L$72+'St 2.2'!$L$96+'St 2.2'!$L$109</f>
        <v>10420346.786855804</v>
      </c>
      <c r="O11" s="142">
        <f>+'St 2.2'!$L$136+'St 2.2'!$L$149+'St 2.2'!$L$162+'St 2.2'!$L$175+'St 2.2'!$L$189+'St 2.2'!$L$213+'St 2.2'!$L$226</f>
        <v>7725727.2925918717</v>
      </c>
      <c r="P11" s="142">
        <f>+'St 4'!$L$19+'St 4'!$L$32+'St 4'!$L$45+'St 4'!$L$58+'St 4'!$L$72+'St 4'!$L$96+'St 4'!$L$109</f>
        <v>0</v>
      </c>
      <c r="Q11" s="142">
        <f>+'St 4'!$L$136+'St 4'!$L$149+'St 4'!$L$162+'St 4'!$L$175+'St 4'!$L$189+'St 4'!$L$213+'St 4'!$L$226</f>
        <v>811626.27770470723</v>
      </c>
      <c r="R11" s="142">
        <f>+'St 5'!$L$19+'St 5'!$L$32+'St 5'!$L$45+'St 5'!$L$58+'St 5'!$L$72+'St 5'!$L$96+'St 5'!$L$109</f>
        <v>1457295.1515681264</v>
      </c>
      <c r="S11" s="142">
        <f>+'St 5'!$L$136+'St 5'!$L$149+'St 5'!$L$162+'St 5'!$L$175+'St 5'!$L$189+'St 5'!$L$213+'St 5'!$L$226</f>
        <v>5973090.0801573517</v>
      </c>
      <c r="T11" s="142">
        <f t="shared" si="0"/>
        <v>14217278.753853789</v>
      </c>
      <c r="U11" s="142">
        <f t="shared" si="1"/>
        <v>20724799.602024924</v>
      </c>
    </row>
    <row r="12" spans="1:21">
      <c r="B12" s="28" t="s">
        <v>76</v>
      </c>
      <c r="C12" s="28" t="s">
        <v>48</v>
      </c>
      <c r="D12" s="142">
        <f>+'St 1.1'!$L$20+'St 1.1'!$L$33+'St 1.1'!$L$46+'St 1.1'!$L$59+'St 1.1'!$L$73+'St 1.1'!$L$97+'St 1.1'!$L$110+'St 1.1'!$L$113+'St 1.1'!$L$114+'St 1.1'!$L$6</f>
        <v>-1.6825707493950404E-10</v>
      </c>
      <c r="E12" s="142">
        <f>+'St 1.1'!$L$137+'St 1.1'!$L$150+'St 1.1'!$L$163+'St 1.1'!$L$176+'St 1.1'!$L$190+'St 1.1'!$L$214+'St 1.1'!$L$227+'St 1.1'!$L$230+'St 1.1'!$L$231+'St 1.1'!$L$123</f>
        <v>241428.00000000003</v>
      </c>
      <c r="F12" s="142">
        <f>+'St 1.2'!$L$20+'St 1.2'!$L$33+'St 1.2'!$L$46+'St 1.2'!$L$59+'St 1.2'!$L$73+'St 1.2'!$L$97+'St 1.2'!$L$110+'St 1.2'!$L$6+'St 1.2'!$L$113+'St 1.2'!$L$114</f>
        <v>470619.24386662029</v>
      </c>
      <c r="G12" s="142">
        <f>+'St 1.2'!$L$137+'St 1.2'!$L$150+'St 1.2'!$L$163+'St 1.2'!$L$176+'St 1.2'!$L$190+'St 1.2'!$L$214+'St 1.2'!$L$227+'St 1.2'!$L$123+'St 1.2'!$L$230+'St 1.2'!$L$231</f>
        <v>1147167.7391755667</v>
      </c>
      <c r="H12" s="142">
        <f>+'St 1.3'!$L$20+'St 1.3'!$L$33+'St 1.3'!$L$46+'St 1.3'!$L$59+'St 1.3'!$L$73+'St 1.3'!$L$97+'St 1.3'!$L$110+'St 1.3'!$L$6+'St 1.3'!$L$113+'St 1.3'!$L$114</f>
        <v>50612.303689382243</v>
      </c>
      <c r="I12" s="142">
        <f>+'St 1.3'!$L$137+'St 1.3'!$L$150+'St 1.3'!$L$163+'St 1.3'!$L$176+'St 1.3'!$L$190+'St 1.3'!$L$214+'St 1.3'!$L$227+'St 1.3'!$L$123+'St 1.3'!$L$230+'St 1.3'!$L$231</f>
        <v>193603.67006373257</v>
      </c>
      <c r="J12" s="142">
        <f>+'St 3'!$L$20+'St 3'!$L$33+'St 3'!$L$46+'St 3'!$L$59+'St 3'!$L$73+'St 3'!$L$97+'St 3'!$L$110+'St 3'!$L$6+'St 3'!$L$113+'St 3'!$L$114</f>
        <v>41978.151299999998</v>
      </c>
      <c r="K12" s="142">
        <f>+'St 3'!$L$137+'St 3'!$L$150+'St 3'!$L$163+'St 3'!$L$176+'St 3'!$L$190+'St 3'!$L$214+'St 3'!$L$227+'St 3'!$L$123+'St 3'!$L$230+'St 3'!$L$231</f>
        <v>27792.968699999998</v>
      </c>
      <c r="L12" s="142">
        <f>+'St 2.1'!$L$20+'St 2.1'!$L$33+'St 2.1'!$L$46+'St 2.1'!$L$59+'St 2.1'!$L$73+'St 2.1'!$L$97+'St 2.1'!$L$110+'St 2.1'!$L$6+'St 2.1'!$L$113+'St 2.1'!$L$114</f>
        <v>1691.7363844369997</v>
      </c>
      <c r="M12" s="142">
        <f>+'St 2.1'!$L$137+'St 2.1'!$L$150+'St 2.1'!$L$163+'St 2.1'!$L$176+'St 2.1'!$L$190+'St 2.1'!$L$214+'St 2.1'!$L$227+'St 2.1'!$L$230+'St 2.1'!$L$231+'St 2.1'!$L$123</f>
        <v>311.546359</v>
      </c>
      <c r="N12" s="142">
        <f>+'St 2.2'!$L$20+'St 2.2'!$L$33+'St 2.2'!$L$46+'St 2.2'!$L$59+'St 2.2'!$L$73+'St 2.2'!$L$97+'St 2.2'!$L$110+'St 2.2'!$L$6+'St 2.2'!$L$113+'St 2.2'!$L$114</f>
        <v>5131569.9234631294</v>
      </c>
      <c r="O12" s="142">
        <f>+'St 2.2'!$L$137+'St 2.2'!$L$150+'St 2.2'!$L$163+'St 2.2'!$L$176+'St 2.2'!$L$190+'St 2.2'!$L$214+'St 2.2'!$L$227+'St 2.2'!$L$230+'St 2.2'!$L$231+'St 2.2'!$L$123</f>
        <v>2486068.60668262</v>
      </c>
      <c r="P12" s="142">
        <f>+'St 4'!$L$20+'St 4'!$L$33+'St 4'!$L$46+'St 4'!$L$59+'St 4'!$L$73+'St 4'!$L$97+'St 4'!$L$110+'St 4'!$L$113+'St 4'!$L$114+'St 4'!$L$6</f>
        <v>0</v>
      </c>
      <c r="Q12" s="142">
        <f>+'St 4'!$L$137+'St 4'!$L$163+'St 4'!$L$176+'St 4'!$L$190+'St 4'!$L$214+'St 4'!$L$227+'St 4'!$L$123+'St 4'!$L$230+'St 4'!$L$231</f>
        <v>0</v>
      </c>
      <c r="R12" s="142">
        <f>+'St 5'!$L$20+'St 5'!$L$33+'St 5'!$L$46+'St 5'!$L$59+'St 5'!$L$73+'St 5'!$L$97+'St 5'!$L$110+'St 5'!$L$113+'St 5'!$L$114+'St 5'!$L$6</f>
        <v>37814.550000000003</v>
      </c>
      <c r="S12" s="142">
        <f>+'St 5'!$L$137+'St 5'!$L$150+'St 5'!$L$163+'St 5'!$L$176+'St 5'!$L$190+'St 5'!$L$214+'St 5'!$L$227+'St 5'!$L$230+'St 5'!$L$231+'St 5'!$L$123+'St 5'!$L$193+'St 5'!$L$196</f>
        <v>40931.106551891899</v>
      </c>
      <c r="T12" s="142">
        <f t="shared" si="0"/>
        <v>5734285.9087035684</v>
      </c>
      <c r="U12" s="142">
        <f t="shared" si="1"/>
        <v>4137303.6375328116</v>
      </c>
    </row>
    <row r="13" spans="1:21" ht="15.65" customHeight="1">
      <c r="B13" s="28" t="s">
        <v>77</v>
      </c>
      <c r="C13" s="28" t="s">
        <v>325</v>
      </c>
      <c r="D13" s="142">
        <f>+'St 1.1'!$L$21+'St 1.1'!$L$34+'St 1.1'!$L$47+'St 1.1'!$L$60+'St 1.1'!$L$74+'St 1.1'!$L$98+'St 1.1'!$L$111</f>
        <v>2357952.190712152</v>
      </c>
      <c r="E13" s="142">
        <f>+'St 1.1'!$L$138+'St 1.1'!$L$151+'St 1.1'!$L$164+'St 1.1'!$L$177+'St 1.1'!$L$191+'St 1.1'!$L$215+'St 1.1'!$L$228</f>
        <v>9529</v>
      </c>
      <c r="F13" s="142">
        <f>+'St 1.2'!$L$21+'St 1.2'!$L$34+'St 1.2'!$L$47+'St 1.2'!$L$60+'St 1.2'!$L$74+'St 1.2'!$L$98+'St 1.2'!$L$111</f>
        <v>9897347.7418669108</v>
      </c>
      <c r="G13" s="142">
        <f>+'St 1.2'!$L$138+'St 1.2'!$L$151+'St 1.2'!$L$164+'St 1.2'!$L$177+'St 1.2'!$L$191+'St 1.2'!$L$215+'St 1.2'!$L$228</f>
        <v>6352735.1634984352</v>
      </c>
      <c r="H13" s="142">
        <f>+'St 1.3'!$L$21+'St 1.3'!$L$34+'St 1.3'!$L$47+'St 1.3'!$L$60+'St 1.3'!$L$74+'St 1.3'!$L$98+'St 1.3'!$L$111</f>
        <v>213540.75522701995</v>
      </c>
      <c r="I13" s="142">
        <f>+'St 1.3'!$L$138+'St 1.3'!$L$151+'St 1.3'!$L$164+'St 1.3'!$L$177+'St 1.3'!$L$191+'St 1.3'!$L$215+'St 1.3'!$L$228</f>
        <v>765810.96686830057</v>
      </c>
      <c r="J13" s="142">
        <f>+'St 3'!$L$21+'St 3'!$L$34+'St 3'!$L$47+'St 3'!$L$60+'St 3'!$L$74+'St 3'!$L$98+'St 3'!$L$111</f>
        <v>2386311.3664363637</v>
      </c>
      <c r="K13" s="142">
        <f>+'St 3'!$L$138+'St 3'!$L$151+'St 3'!$L$164+'St 3'!$L$177+'St 3'!$L$191+'St 3'!$L$215+'St 3'!$L$228</f>
        <v>482.63249999999999</v>
      </c>
      <c r="L13" s="142">
        <f>+'St 2.1'!$L$21+'St 2.1'!$L$34+'St 2.1'!$L$47+'St 2.1'!$L$60+'St 2.1'!$L$74+'St 2.1'!$L$98+'St 2.1'!$L$111</f>
        <v>891.62255953643864</v>
      </c>
      <c r="M13" s="142">
        <f>+'St 2.1'!$L$138+'St 2.1'!$L$151+'St 2.1'!$L$164+'St 2.1'!$L$177+'St 2.1'!$L$191+'St 2.1'!$L$215+'St 2.1'!$L$228</f>
        <v>265.11705920000003</v>
      </c>
      <c r="N13" s="142">
        <f>+'St 2.2'!$L$21+'St 2.2'!$L$34+'St 2.2'!$L$47+'St 2.2'!$L$60+'St 2.2'!$L$74+'St 2.2'!$L$98+'St 2.2'!$L$111</f>
        <v>586668.87442017475</v>
      </c>
      <c r="O13" s="142">
        <f>+'St 2.2'!$L$138+'St 2.2'!$L$151+'St 2.2'!$L$164+'St 2.2'!$L$177+'St 2.2'!$L$191+'St 2.2'!$L$215+'St 2.2'!$L$228</f>
        <v>0</v>
      </c>
      <c r="P13" s="142">
        <f>+'St 4'!$L$21+'St 4'!$L$34+'St 4'!$L$47+'St 4'!$L$60+'St 4'!$L$74+'St 4'!$L$98+'St 4'!$L$111</f>
        <v>0</v>
      </c>
      <c r="Q13" s="142">
        <f>+'St 4'!$L$138+'St 4'!$L$164+'St 4'!$L$177+'St 4'!$L$191+'St 4'!$L$215+'St 4'!$L$228</f>
        <v>0</v>
      </c>
      <c r="R13" s="142">
        <f>+'St 5'!$L$21+'St 5'!$L$34+'St 5'!$L$47+'St 5'!$L$60+'St 5'!$L$74+'St 5'!$L$98+'St 5'!$L$111</f>
        <v>0</v>
      </c>
      <c r="S13" s="142">
        <f>+'St 5'!$L$138+'St 5'!$L$151+'St 5'!$L$164+'St 5'!$L$177+'St 5'!$L$191+'St 5'!$L$215+'St 5'!$L$228</f>
        <v>229.4897050652726</v>
      </c>
      <c r="T13" s="142">
        <f t="shared" si="0"/>
        <v>15442712.551222159</v>
      </c>
      <c r="U13" s="142">
        <f t="shared" si="1"/>
        <v>7129052.3696310017</v>
      </c>
    </row>
    <row r="14" spans="1:21">
      <c r="B14" s="28" t="s">
        <v>81</v>
      </c>
      <c r="C14" s="28" t="s">
        <v>101</v>
      </c>
      <c r="D14" s="142">
        <f>+'St 1.1'!$L$22+'St 1.1'!$L$35+'St 1.1'!$L$48+'St 1.1'!$L$61+'St 1.1'!$L$75+'St 1.1'!$L$99+'St 1.1'!$L$112</f>
        <v>1955</v>
      </c>
      <c r="E14" s="142">
        <f>+'St 1.1'!$L$139+'St 1.1'!$L$152+'St 1.1'!$L$165+'St 1.1'!$L$178+'St 1.1'!$L$192+'St 1.1'!$L$216+'St 1.1'!$L$229</f>
        <v>3349208</v>
      </c>
      <c r="F14" s="142">
        <f>+'St 1.2'!$L$22+'St 1.2'!$L$35+'St 1.2'!$L$48+'St 1.2'!$L$61+'St 1.2'!$L$75+'St 1.2'!$L$99+'St 1.2'!$L$112</f>
        <v>2278617.911752848</v>
      </c>
      <c r="G14" s="142">
        <f>+'St 1.2'!$L$139+'St 1.2'!$L$152+'St 1.2'!$L$165+'St 1.2'!$L$178+'St 1.2'!$L$192+'St 1.2'!$L$216+'St 1.2'!$L$229</f>
        <v>1723543.9219363525</v>
      </c>
      <c r="H14" s="142">
        <f>+'St 1.3'!$L$22+'St 1.3'!$L$35+'St 1.3'!$L$48+'St 1.3'!$L$61+'St 1.3'!$L$75+'St 1.3'!$L$99+'St 1.3'!$L$112</f>
        <v>521714.06413452333</v>
      </c>
      <c r="I14" s="142">
        <f>+'St 1.3'!$L$139+'St 1.3'!$L$152+'St 1.3'!$L$165+'St 1.3'!$L$178+'St 1.3'!$L$192+'St 1.3'!$L$216+'St 1.3'!$L$229</f>
        <v>308769.94128652388</v>
      </c>
      <c r="J14" s="142">
        <f>+'St 3'!$L$22+'St 3'!$L$35+'St 3'!$L$48+'St 3'!$L$61+'St 3'!$L$75+'St 3'!$L$99+'St 3'!$L$112</f>
        <v>891102.28424584772</v>
      </c>
      <c r="K14" s="142">
        <f>+'St 3'!$L$139+'St 3'!$L$152+'St 3'!$L$165+'St 3'!$L$178+'St 3'!$L$192+'St 3'!$L$216+'St 3'!$L$229</f>
        <v>183310.24049999999</v>
      </c>
      <c r="L14" s="142">
        <f>+'St 2.1'!$L$22+'St 2.1'!$L$35+'St 2.1'!$L$48+'St 2.1'!$L$61+'St 2.1'!$L$75+'St 2.1'!$L$99+'St 2.1'!$L$112</f>
        <v>210494.44232909306</v>
      </c>
      <c r="M14" s="142">
        <f>+'St 2.1'!$L$139+'St 2.1'!$L$152+'St 2.1'!$L$165+'St 2.1'!$L$178+'St 2.1'!$L$192+'St 2.1'!$L$216+'St 2.1'!$L$229</f>
        <v>0</v>
      </c>
      <c r="N14" s="142">
        <f>+'St 2.2'!$L$22+'St 2.2'!$L$35+'St 2.2'!$L$48+'St 2.2'!$L$61+'St 2.2'!$L$75+'St 2.2'!$L$99+'St 2.2'!$L$112</f>
        <v>2590938.7563315122</v>
      </c>
      <c r="O14" s="142">
        <f>+'St 2.2'!$L$139+'St 2.2'!$L$152+'St 2.2'!$L$165+'St 2.2'!$L$178+'St 2.2'!$L$192+'St 2.2'!$L$216+'St 2.2'!$L$229</f>
        <v>1457295.1515681264</v>
      </c>
      <c r="P14" s="142">
        <f>+'St 4'!$L$22+'St 4'!$L$35+'St 4'!$L$48+'St 4'!$L$61+'St 4'!$L$75+'St 4'!$L$99+'St 4'!$L$112</f>
        <v>222.4897050292827</v>
      </c>
      <c r="Q14" s="142">
        <f>+'St 4'!$L$139+'St 4'!$L$165+'St 4'!$L$178+'St 4'!$L$192+'St 4'!$L$216+'St 4'!$L$229</f>
        <v>0</v>
      </c>
      <c r="R14" s="142">
        <f>+'St 5'!$L$22+'St 5'!$L$35+'St 5'!$L$48+'St 5'!$L$61+'St 5'!$L$75+'St 5'!$L$99+'St 5'!$L$112</f>
        <v>0</v>
      </c>
      <c r="S14" s="142">
        <f>+'St 5'!$L$139+'St 5'!$L$152+'St 5'!$L$165+'St 5'!$L$178+'St 5'!$L$192+'St 5'!$L$216+'St 5'!$L$229</f>
        <v>0</v>
      </c>
      <c r="T14" s="142">
        <f t="shared" si="0"/>
        <v>6495044.9484988535</v>
      </c>
      <c r="U14" s="142">
        <f t="shared" si="1"/>
        <v>7022127.2552910037</v>
      </c>
    </row>
    <row r="15" spans="1:21">
      <c r="B15" s="28" t="s">
        <v>82</v>
      </c>
      <c r="C15" s="28" t="s">
        <v>78</v>
      </c>
      <c r="D15" s="147">
        <f t="shared" ref="D15:S15" si="2">+D6+D7+D8+D9+D10+D11+D12+D13+D14</f>
        <v>3662290</v>
      </c>
      <c r="E15" s="147">
        <f t="shared" si="2"/>
        <v>4947591.5999999996</v>
      </c>
      <c r="F15" s="147">
        <f t="shared" si="2"/>
        <v>20082099.342639305</v>
      </c>
      <c r="G15" s="147">
        <f t="shared" si="2"/>
        <v>21862926.258441839</v>
      </c>
      <c r="H15" s="147">
        <f t="shared" si="2"/>
        <v>12306486.792997487</v>
      </c>
      <c r="I15" s="147">
        <f t="shared" si="2"/>
        <v>15436882.01583129</v>
      </c>
      <c r="J15" s="147">
        <f t="shared" si="2"/>
        <v>15661413.380099826</v>
      </c>
      <c r="K15" s="147">
        <f t="shared" si="2"/>
        <v>4762244.3815096971</v>
      </c>
      <c r="L15" s="147">
        <f t="shared" si="2"/>
        <v>2063965.6096289381</v>
      </c>
      <c r="M15" s="147">
        <f t="shared" si="2"/>
        <v>1288907.5229129358</v>
      </c>
      <c r="N15" s="147">
        <f t="shared" si="2"/>
        <v>24943864.046202742</v>
      </c>
      <c r="O15" s="147">
        <f>+O6+O7+O8+O9+O10+O11+O12+O13+O14</f>
        <v>15225564.221245468</v>
      </c>
      <c r="P15" s="147">
        <f t="shared" si="2"/>
        <v>7294936.3018004773</v>
      </c>
      <c r="Q15" s="147">
        <f t="shared" si="2"/>
        <v>24463743.36685577</v>
      </c>
      <c r="R15" s="147">
        <f t="shared" si="2"/>
        <v>5170884.5973900035</v>
      </c>
      <c r="S15" s="147">
        <f t="shared" si="2"/>
        <v>8222798.4131318526</v>
      </c>
      <c r="T15" s="147">
        <f>+SUM(T6:T14)</f>
        <v>91185940.070758775</v>
      </c>
      <c r="U15" s="147">
        <f>+SUM(U6:U14)</f>
        <v>96187270.179226741</v>
      </c>
    </row>
    <row r="16" spans="1:21" ht="15.5"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2:21">
      <c r="O17" s="15"/>
    </row>
    <row r="18" spans="2:21">
      <c r="B18" s="345" t="s">
        <v>326</v>
      </c>
      <c r="C18" s="345"/>
      <c r="D18" s="345"/>
      <c r="E18" s="345"/>
      <c r="F18" s="345"/>
      <c r="G18" s="345"/>
      <c r="H18" s="345"/>
      <c r="I18" s="345"/>
      <c r="J18" s="345"/>
      <c r="K18" s="345"/>
      <c r="L18" s="345"/>
      <c r="M18" s="345"/>
      <c r="N18" s="345"/>
      <c r="O18" s="345"/>
      <c r="P18" s="345"/>
      <c r="Q18" s="345"/>
      <c r="R18" s="345"/>
      <c r="S18" s="345"/>
      <c r="T18" s="345"/>
      <c r="U18" s="345"/>
    </row>
    <row r="19" spans="2:21"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7" t="s">
        <v>318</v>
      </c>
    </row>
    <row r="20" spans="2:21" ht="48.75" customHeight="1">
      <c r="B20" s="200"/>
      <c r="C20" s="258" t="s">
        <v>74</v>
      </c>
      <c r="D20" s="347" t="s">
        <v>41</v>
      </c>
      <c r="E20" s="347"/>
      <c r="F20" s="347" t="s">
        <v>42</v>
      </c>
      <c r="G20" s="347"/>
      <c r="H20" s="347" t="s">
        <v>43</v>
      </c>
      <c r="I20" s="347"/>
      <c r="J20" s="347" t="s">
        <v>44</v>
      </c>
      <c r="K20" s="347"/>
      <c r="L20" s="347" t="s">
        <v>317</v>
      </c>
      <c r="M20" s="347"/>
      <c r="N20" s="347" t="s">
        <v>108</v>
      </c>
      <c r="O20" s="347"/>
      <c r="P20" s="347" t="s">
        <v>325</v>
      </c>
      <c r="Q20" s="347"/>
      <c r="R20" s="347" t="s">
        <v>101</v>
      </c>
      <c r="S20" s="347"/>
      <c r="T20" s="347" t="s">
        <v>78</v>
      </c>
      <c r="U20" s="347"/>
    </row>
    <row r="21" spans="2:21">
      <c r="B21" s="200"/>
      <c r="C21" s="257"/>
      <c r="D21" s="201" t="s">
        <v>79</v>
      </c>
      <c r="E21" s="201" t="s">
        <v>80</v>
      </c>
      <c r="F21" s="201" t="s">
        <v>79</v>
      </c>
      <c r="G21" s="201" t="s">
        <v>80</v>
      </c>
      <c r="H21" s="201" t="s">
        <v>79</v>
      </c>
      <c r="I21" s="201" t="s">
        <v>80</v>
      </c>
      <c r="J21" s="201" t="s">
        <v>79</v>
      </c>
      <c r="K21" s="201" t="s">
        <v>80</v>
      </c>
      <c r="L21" s="201" t="s">
        <v>79</v>
      </c>
      <c r="M21" s="201" t="s">
        <v>80</v>
      </c>
      <c r="N21" s="201" t="s">
        <v>79</v>
      </c>
      <c r="O21" s="201" t="s">
        <v>80</v>
      </c>
      <c r="P21" s="201" t="s">
        <v>79</v>
      </c>
      <c r="Q21" s="201" t="s">
        <v>80</v>
      </c>
      <c r="R21" s="201" t="s">
        <v>79</v>
      </c>
      <c r="S21" s="201" t="s">
        <v>80</v>
      </c>
      <c r="T21" s="201" t="s">
        <v>79</v>
      </c>
      <c r="U21" s="201" t="s">
        <v>80</v>
      </c>
    </row>
    <row r="22" spans="2:21">
      <c r="B22" s="28" t="s">
        <v>56</v>
      </c>
      <c r="C22" s="28" t="s">
        <v>41</v>
      </c>
      <c r="D22" s="142">
        <f>+'St 1.1'!$V$12+'St 1.1'!$V$25+'St 1.1'!$V$38+'St 1.1'!$V$51+'St 1.1'!$V$65+'St 1.1'!$V$89+'St 1.1'!$V$102</f>
        <v>0</v>
      </c>
      <c r="E22" s="142">
        <f>+'St 1.1'!$V$129+'St 1.1'!$V$142+'St 1.1'!$V$155+'St 1.1'!$V$168+'St 1.1'!$V$182+'St 1.1'!$V$206+'St 1.1'!$V$219</f>
        <v>107.00000000000011</v>
      </c>
      <c r="F22" s="142">
        <f>+'St 1.2'!$V$12+'St 1.2'!$V$25+'St 1.2'!$V$38+'St 1.2'!$V$51+'St 1.2'!$V$65+'St 1.2'!$V$89+'St 1.2'!$V$102</f>
        <v>-3862.1187429528482</v>
      </c>
      <c r="G22" s="142">
        <f>+'St 1.2'!$V$129+'St 1.2'!$V$142+'St 1.2'!$V$155+'St 1.2'!$V$168+'St 1.2'!$V$182+'St 1.2'!$V$206+'St 1.2'!$V$219</f>
        <v>65258.983814577048</v>
      </c>
      <c r="H22" s="142">
        <f>+'St 1.3'!$V$12+'St 1.3'!$V$25+'St 1.3'!$V$38+'St 1.3'!$V$51+'St 1.3'!$V$65+'St 1.3'!$V$89+'St 1.3'!$V$102</f>
        <v>1481.115677796442</v>
      </c>
      <c r="I22" s="142">
        <f>+'St 1.3'!$V$129+'St 1.3'!$V$142+'St 1.3'!$V$155+'St 1.3'!$V$168+'St 1.3'!$V$182+'St 1.3'!$V$206+'St 1.3'!$V$219</f>
        <v>-6010.8482818190541</v>
      </c>
      <c r="J22" s="142">
        <f>+'St 3'!$V$12+'St 3'!$V$25+'St 3'!$V$38+'St 3'!$V$51+'St 3'!$V$65+'St 3'!$V$89+'St 3'!$V$102</f>
        <v>64573.262494051065</v>
      </c>
      <c r="K22" s="142">
        <f>+'St 3'!$V$129+'St 3'!$V$142+'St 3'!$V$155+'St 3'!$V$168+'St 3'!$V$182+'St 3'!$V$206+'St 3'!$V$219</f>
        <v>0.11130000000019986</v>
      </c>
      <c r="L22" s="142">
        <f>+'St 2.1'!$V$12+'St 2.1'!$V$25+'St 2.1'!$V$38+'St 2.1'!$V$51+'St 2.1'!$V$65+'St 2.1'!$V$89+'St 2.1'!$V$102</f>
        <v>0</v>
      </c>
      <c r="M22" s="142">
        <f>+'St 2.1'!$V$129+'St 2.1'!$V$142+'St 2.1'!$V$155+'St 2.1'!$V$168+'St 2.1'!$V$182+'St 2.1'!$V$206+'St 2.1'!$V$219</f>
        <v>0.32976010999999983</v>
      </c>
      <c r="N22" s="142">
        <f>+'St 2.2'!$V$12+'St 2.2'!$V$25+'St 2.2'!$V$38+'St 2.2'!$V$51+'St 2.2'!$V$65+'St 2.2'!$V$89+'St 2.2'!$V$102</f>
        <v>0</v>
      </c>
      <c r="O22" s="142">
        <f>+'St 2.2'!$V$129+'St 2.2'!$V$142+'St 2.2'!$V$155+'St 2.2'!$V$168+'St 2.2'!$V$182+'St 2.2'!$V$206+'St 2.2'!$V$219</f>
        <v>3533.0246927987332</v>
      </c>
      <c r="P22" s="142">
        <f>+'St 4'!$V$12+'St 4'!$V$25+'St 4'!$V$38+'St 4'!$V$51+'St 4'!$V$65+'St 4'!$V$89+'St 4'!$V$102</f>
        <v>0</v>
      </c>
      <c r="Q22" s="142">
        <f>+'St 4'!$V$129+'St 4'!$V$142+'St 4'!$V$155+'St 4'!$V$168+'St 4'!$V$182+'St 4'!$V$206+'St 4'!$V$219</f>
        <v>292155.14250000002</v>
      </c>
      <c r="R22" s="142">
        <f>+'St 5'!$V$12+'St 5'!$V$25+'St 5'!$V$38+'St 5'!$V$51+'St 5'!$V$65+'St 5'!$V$89+'St 5'!$V$102</f>
        <v>423205.57437260589</v>
      </c>
      <c r="S22" s="142">
        <f>+'St 5'!$V$129+'St 5'!$V$142+'St 5'!$V$155+'St 5'!$V$168+'St 5'!$V$182+'St 5'!$V$206+'St 5'!$V$219</f>
        <v>-4616.1063587589952</v>
      </c>
      <c r="T22" s="142">
        <f>+D22+F22+H22+J22+L22+N22+P22+R22</f>
        <v>485397.83380150056</v>
      </c>
      <c r="U22" s="142">
        <f>+E22+G22+I22+K22+M22+O22+Q22+S22</f>
        <v>350427.63742690778</v>
      </c>
    </row>
    <row r="23" spans="2:21">
      <c r="B23" s="28" t="s">
        <v>59</v>
      </c>
      <c r="C23" s="28" t="s">
        <v>42</v>
      </c>
      <c r="D23" s="142">
        <f>+'St 1.1'!$V$13+'St 1.1'!$V$26+'St 1.1'!$V$39+'St 1.1'!$V$52+'St 1.1'!$V$66+'St 1.1'!$V$90+'St 1.1'!$V$103</f>
        <v>256229.27087257712</v>
      </c>
      <c r="E23" s="142">
        <f>+'St 1.1'!$V$130+'St 1.1'!$V$143+'St 1.1'!$V$156+'St 1.1'!$V$169+'St 1.1'!$V$183+'St 1.1'!$V$207+'St 1.1'!$V$220</f>
        <v>13329.999999999973</v>
      </c>
      <c r="F23" s="142">
        <f>+'St 1.2'!$V$13+'St 1.2'!$V$26+'St 1.2'!$V$39+'St 1.2'!$V$52+'St 1.2'!$V$66+'St 1.2'!$V$90+'St 1.2'!$V$103</f>
        <v>64851.772618958923</v>
      </c>
      <c r="G23" s="142">
        <f>+'St 1.2'!$V$130+'St 1.2'!$V$143+'St 1.2'!$V$156+'St 1.2'!$V$169+'St 1.2'!$V$183+'St 1.2'!$V$207+'St 1.2'!$V$220</f>
        <v>207257.94160378512</v>
      </c>
      <c r="H23" s="142">
        <f>+'St 1.3'!$V$13+'St 1.3'!$V$26+'St 1.3'!$V$39+'St 1.3'!$V$52+'St 1.3'!$V$66+'St 1.3'!$V$90+'St 1.3'!$V$103</f>
        <v>137453.0102415586</v>
      </c>
      <c r="I23" s="142">
        <f>+'St 1.3'!$V$130+'St 1.3'!$V$143+'St 1.3'!$V$156+'St 1.3'!$V$169+'St 1.3'!$V$183+'St 1.3'!$V$207+'St 1.3'!$V$220</f>
        <v>112648.21700402191</v>
      </c>
      <c r="J23" s="142">
        <f>+'St 3'!$V$13+'St 3'!$V$26+'St 3'!$V$39+'St 3'!$V$52+'St 3'!$V$66+'St 3'!$V$90+'St 3'!$V$103</f>
        <v>548629.11019131611</v>
      </c>
      <c r="K23" s="142">
        <f>+'St 3'!$V$130+'St 3'!$V$143+'St 3'!$V$156+'St 3'!$V$169+'St 3'!$V$183+'St 3'!$V$207+'St 3'!$V$220</f>
        <v>122112.6714883669</v>
      </c>
      <c r="L23" s="142">
        <f>+'St 2.1'!$V$13+'St 2.1'!$V$26+'St 2.1'!$V$39+'St 2.1'!$V$52+'St 2.1'!$V$66+'St 2.1'!$V$90+'St 2.1'!$V$103</f>
        <v>242661.95064798507</v>
      </c>
      <c r="M23" s="142">
        <f>+'St 2.1'!$V$130+'St 2.1'!$V$143+'St 2.1'!$V$156+'St 2.1'!$V$169+'St 2.1'!$V$183+'St 2.1'!$V$207+'St 2.1'!$V$220</f>
        <v>-2881.926043605481</v>
      </c>
      <c r="N23" s="142">
        <f>+'St 2.2'!$V$13+'St 2.2'!$V$26+'St 2.2'!$V$39+'St 2.2'!$V$52+'St 2.2'!$V$66+'St 2.2'!$V$90+'St 2.2'!$V$103</f>
        <v>-77501.840996538973</v>
      </c>
      <c r="O23" s="142">
        <f>+'St 2.2'!$V$130+'St 2.2'!$V$143+'St 2.2'!$V$156+'St 2.2'!$V$169+'St 2.2'!$V$183+'St 2.2'!$V$207+'St 2.2'!$V$220</f>
        <v>247677.42036397228</v>
      </c>
      <c r="P23" s="142">
        <f>+'St 4'!$V$13+'St 4'!$V$26+'St 4'!$V$39+'St 4'!$V$52+'St 4'!$V$66+'St 4'!$V$90+'St 4'!$V$103</f>
        <v>509072.67578754353</v>
      </c>
      <c r="Q23" s="142">
        <f>+'St 4'!$V$130+'St 4'!$V$143+'St 4'!$V$156+'St 4'!$V$169+'St 4'!$V$183+'St 4'!$V$207+'St 4'!$V$220</f>
        <v>829823.51250385656</v>
      </c>
      <c r="R23" s="142">
        <f>+'St 5'!$V$13+'St 5'!$V$26+'St 5'!$V$39+'St 5'!$V$52+'St 5'!$V$66+'St 5'!$V$90+'St 5'!$V$103</f>
        <v>32453.10320641438</v>
      </c>
      <c r="S23" s="142">
        <f>+'St 5'!$V$130+'St 5'!$V$143+'St 5'!$V$156+'St 5'!$V$169+'St 5'!$V$183+'St 5'!$V$207+'St 5'!$V$220</f>
        <v>-1755.8063866882549</v>
      </c>
      <c r="T23" s="142">
        <f t="shared" ref="T23:U30" si="3">+D23+F23+H23+J23+L23+N23+P23+R23</f>
        <v>1713849.0525698145</v>
      </c>
      <c r="U23" s="142">
        <f t="shared" si="3"/>
        <v>1528212.0305337091</v>
      </c>
    </row>
    <row r="24" spans="2:21">
      <c r="B24" s="28" t="s">
        <v>60</v>
      </c>
      <c r="C24" s="28" t="s">
        <v>43</v>
      </c>
      <c r="D24" s="142">
        <f>+'St 1.1'!$V$14+'St 1.1'!$V$27+'St 1.1'!$V$40+'St 1.1'!$V$53+'St 1.1'!$V$67+'St 1.1'!$V$91+'St 1.1'!$V$104+'St 1.1'!$V$76+'St 1.1'!$V$79</f>
        <v>1346.3739120605569</v>
      </c>
      <c r="E24" s="142">
        <f>+'St 1.1'!$V$131+'St 1.1'!$V$144+'St 1.1'!$V$157+'St 1.1'!$V$170+'St 1.1'!$V$184+'St 1.1'!$V$208+'St 1.1'!$V$221+'St 1.1'!$V$193+'St 1.1'!$V$196</f>
        <v>-2261.9999999999991</v>
      </c>
      <c r="F24" s="142">
        <f>+'St 1.2'!$V$14+'St 1.2'!$V$27+'St 1.2'!$V$40+'St 1.2'!$V$53+'St 1.2'!$V$67+'St 1.2'!$V$91+'St 1.2'!$V$104+'St 1.2'!$V$76+'St 1.2'!$V$79</f>
        <v>26592.385122302552</v>
      </c>
      <c r="G24" s="142">
        <f>+'St 1.2'!$V$131+'St 1.2'!$V$144+'St 1.2'!$V$157+'St 1.2'!$V$170+'St 1.2'!$V$184+'St 1.2'!$V$208+'St 1.2'!$V$221+'St 1.2'!$V$193+'St 1.2'!$V$196</f>
        <v>35571.365992790001</v>
      </c>
      <c r="H24" s="142">
        <f>+'St 1.3'!$V$14+'St 1.3'!$V$27+'St 1.3'!$V$40+'St 1.3'!$V$53+'St 1.3'!$V$67+'St 1.3'!$V$91+'St 1.3'!$V$104+'St 1.3'!$V$76+'St 1.3'!$V$79</f>
        <v>631952.42357594101</v>
      </c>
      <c r="I24" s="142">
        <f>+'St 1.3'!$V$131+'St 1.3'!$V$144+'St 1.3'!$V$157+'St 1.3'!$V$170+'St 1.3'!$V$184+'St 1.3'!$V$208+'St 1.3'!$V$221+'St 1.3'!$V$193+'St 1.3'!$V$196</f>
        <v>254760.58844364499</v>
      </c>
      <c r="J24" s="142">
        <f>+'St 3'!$V$14+'St 3'!$V$27+'St 3'!$V$40+'St 3'!$V$53+'St 3'!$V$67+'St 3'!$V$91+'St 3'!$V$104+'St 3'!$V$76+'St 3'!$V$79</f>
        <v>685055.5696129573</v>
      </c>
      <c r="K24" s="142">
        <f>+'St 3'!$V$131+'St 3'!$V$144+'St 3'!$V$157+'St 3'!$V$170+'St 3'!$V$184+'St 3'!$V$208+'St 3'!$V$221+'St 3'!$V$193+'St 3'!$V$196</f>
        <v>108683.7495670324</v>
      </c>
      <c r="L24" s="142">
        <f>+'St 2.1'!$V$14+'St 2.1'!$V$27+'St 2.1'!$V$40+'St 2.1'!$V$53+'St 2.1'!$V$67+'St 2.1'!$V$91+'St 2.1'!$V$104+'St 2.1'!$V$76+'St 2.1'!$V$79</f>
        <v>28127.653773166388</v>
      </c>
      <c r="M24" s="142">
        <f>+'St 2.1'!$V$131+'St 2.1'!$V$144+'St 2.1'!$V$157+'St 2.1'!$V$170+'St 2.1'!$V$184+'St 2.1'!$V$208+'St 2.1'!$V$221+'St 2.1'!$V$193+'St 2.1'!$V$196</f>
        <v>1105.8018381988911</v>
      </c>
      <c r="N24" s="142">
        <f>+'St 2.2'!$V$14+'St 2.2'!$V$27+'St 2.2'!$V$40+'St 2.2'!$V$53+'St 2.2'!$V$67+'St 2.2'!$V$91+'St 2.2'!$V$104+'St 2.2'!$V$76+'St 2.2'!$V$79</f>
        <v>84437.634904644714</v>
      </c>
      <c r="O24" s="142">
        <f>+'St 2.2'!$V$131+'St 2.2'!$V$144+'St 2.2'!$V$157+'St 2.2'!$V$170+'St 2.2'!$V$184+'St 2.2'!$V$208+'St 2.2'!$V$221+'St 2.2'!$V$193+'St 2.2'!$V$196</f>
        <v>49511.229463969648</v>
      </c>
      <c r="P24" s="142">
        <f>+'St 4'!$V$14+'St 4'!$V$27+'St 4'!$V$40+'St 4'!$V$53+'St 4'!$V$67+'St 4'!$V$91+'St 4'!$V$104+'St 4'!$V$76+'St 4'!$V$79</f>
        <v>281696.17746068636</v>
      </c>
      <c r="Q24" s="142">
        <f>+'St 4'!$V$131+'St 4'!$V$144+'St 4'!$V$157+'St 4'!$V$170+'St 4'!$V$184+'St 4'!$V$208+'St 4'!$V$221+'St 4'!$V$193+'St 4'!$V$196</f>
        <v>858146.6080185743</v>
      </c>
      <c r="R24" s="142">
        <f>+'St 5'!$V$14+'St 5'!$V$27+'St 5'!$V$40+'St 5'!$V$53+'St 5'!$V$67+'St 5'!$V$91+'St 5'!$V$104+'St 5'!$V$76+'St 5'!$V$79</f>
        <v>0</v>
      </c>
      <c r="S24" s="142">
        <f>+'St 5'!$V$131+'St 5'!$V$144+'St 5'!$V$157+'St 5'!$V$170+'St 5'!$V$184+'St 5'!$V$208+'St 5'!$V$221+'St 5'!$V$193+'St 5'!$V$196</f>
        <v>0</v>
      </c>
      <c r="T24" s="142">
        <f t="shared" si="3"/>
        <v>1739208.2183617589</v>
      </c>
      <c r="U24" s="142">
        <f t="shared" si="3"/>
        <v>1305517.3433242103</v>
      </c>
    </row>
    <row r="25" spans="2:21">
      <c r="B25" s="28" t="s">
        <v>61</v>
      </c>
      <c r="C25" s="28" t="s">
        <v>44</v>
      </c>
      <c r="D25" s="142">
        <f>+'St 1.1'!$V$15+'St 1.1'!$V$28+'St 1.1'!$V$41+'St 1.1'!$V$54+'St 1.1'!$V$68+'St 1.1'!$V$92+'St 1.1'!$V$105</f>
        <v>0</v>
      </c>
      <c r="E25" s="142">
        <f>+'St 1.1'!$V$132+'St 1.1'!$V$145+'St 1.1'!$V$158+'St 1.1'!$V$171+'St 1.1'!$V$185+'St 1.1'!$V$209+'St 1.1'!$V$222</f>
        <v>84221.999999999985</v>
      </c>
      <c r="F25" s="142">
        <f>+'St 1.2'!$V$15+'St 1.2'!$V$28+'St 1.2'!$V$41+'St 1.2'!$V$54+'St 1.2'!$V$68+'St 1.2'!$V$92+'St 1.2'!$V$105</f>
        <v>68298.340803507162</v>
      </c>
      <c r="G25" s="142">
        <f>+'St 1.2'!$V$132+'St 1.2'!$V$145+'St 1.2'!$V$158+'St 1.2'!$V$171+'St 1.2'!$V$185+'St 1.2'!$V$209+'St 1.2'!$V$222</f>
        <v>526039.17469191912</v>
      </c>
      <c r="H25" s="142">
        <f>+'St 1.3'!$V$15+'St 1.3'!$V$28+'St 1.3'!$V$41+'St 1.3'!$V$54+'St 1.3'!$V$68+'St 1.3'!$V$92+'St 1.3'!$V$105</f>
        <v>20779.788119119803</v>
      </c>
      <c r="I25" s="142">
        <f>+'St 1.3'!$V$132+'St 1.3'!$V$145+'St 1.3'!$V$158+'St 1.3'!$V$171+'St 1.3'!$V$185+'St 1.3'!$V$209+'St 1.3'!$V$222</f>
        <v>603191.08712987718</v>
      </c>
      <c r="J25" s="142">
        <f>+'St 3'!$V$15+'St 3'!$V$28+'St 3'!$V$41+'St 3'!$V$54+'St 3'!$V$68+'St 3'!$V$92+'St 3'!$V$105</f>
        <v>-42261.720530944556</v>
      </c>
      <c r="K25" s="142">
        <f>+'St 3'!$V$132+'St 3'!$V$145+'St 3'!$V$158+'St 3'!$V$171+'St 3'!$V$185+'St 3'!$V$209+'St 3'!$V$222</f>
        <v>90456.687769055483</v>
      </c>
      <c r="L25" s="142">
        <f>+'St 2.1'!$V$15+'St 2.1'!$V$28+'St 2.1'!$V$41+'St 2.1'!$V$54+'St 2.1'!$V$68+'St 2.1'!$V$92+'St 2.1'!$V$105</f>
        <v>-68914.942558600349</v>
      </c>
      <c r="M25" s="142">
        <f>+'St 2.1'!$V$132+'St 2.1'!$V$145+'St 2.1'!$V$158+'St 2.1'!$V$171+'St 2.1'!$V$185+'St 2.1'!$V$209+'St 2.1'!$V$222</f>
        <v>814.42614866948963</v>
      </c>
      <c r="N25" s="142">
        <f>+'St 2.2'!$V$15+'St 2.2'!$V$28+'St 2.2'!$V$41+'St 2.2'!$V$54+'St 2.2'!$V$68+'St 2.2'!$V$92+'St 2.2'!$V$105</f>
        <v>-584.50785000000008</v>
      </c>
      <c r="O25" s="142">
        <f>+'St 2.2'!$V$132+'St 2.2'!$V$145+'St 2.2'!$V$158+'St 2.2'!$V$171+'St 2.2'!$V$185+'St 2.2'!$V$209+'St 2.2'!$V$222</f>
        <v>-164.194878846547</v>
      </c>
      <c r="P25" s="142">
        <f>+'St 4'!$V$15+'St 4'!$V$28+'St 4'!$V$41+'St 4'!$V$54+'St 4'!$V$68+'St 4'!$V$92+'St 4'!$V$105</f>
        <v>-0.57000000000000384</v>
      </c>
      <c r="Q25" s="142">
        <f>+'St 4'!$V$132+'St 4'!$V$145+'St 4'!$V$158+'St 4'!$V$171+'St 4'!$V$185+'St 4'!$V$209+'St 4'!$V$222</f>
        <v>312547.06164631707</v>
      </c>
      <c r="R25" s="142">
        <f>+'St 5'!$V$15+'St 5'!$V$28+'St 5'!$V$41+'St 5'!$V$54+'St 5'!$V$68+'St 5'!$V$92+'St 5'!$V$105</f>
        <v>746.80046517021867</v>
      </c>
      <c r="S25" s="142">
        <f>+'St 5'!$V$132+'St 5'!$V$145+'St 5'!$V$158+'St 5'!$V$171+'St 5'!$V$185+'St 5'!$V$209+'St 5'!$V$222</f>
        <v>26767.450138018368</v>
      </c>
      <c r="T25" s="142">
        <f t="shared" si="3"/>
        <v>-21936.811551747731</v>
      </c>
      <c r="U25" s="142">
        <f t="shared" si="3"/>
        <v>1643873.6926450101</v>
      </c>
    </row>
    <row r="26" spans="2:21">
      <c r="B26" s="28" t="s">
        <v>62</v>
      </c>
      <c r="C26" s="28" t="s">
        <v>317</v>
      </c>
      <c r="D26" s="142">
        <f>+'St 1.1'!$V$18+'St 1.1'!$V$31+'St 1.1'!$V$44+'St 1.1'!$V$57+'St 1.1'!$V$71+'St 1.1'!$V$95+'St 1.1'!$V$108</f>
        <v>0.32976010999999983</v>
      </c>
      <c r="E26" s="142">
        <f>+'St 1.1'!$V$135+'St 1.1'!$V$148+'St 1.1'!$V$161+'St 1.1'!$V$174+'St 1.1'!$V$188+'St 1.1'!$V$212+'St 1.1'!$V$225</f>
        <v>0</v>
      </c>
      <c r="F26" s="142">
        <f>+'St 1.2'!$V$18+'St 1.2'!$V$31+'St 1.2'!$V$44+'St 1.2'!$V$57+'St 1.2'!$V$71+'St 1.2'!$V$95+'St 1.2'!$V$108</f>
        <v>70979.057406142529</v>
      </c>
      <c r="G26" s="142">
        <f>+'St 1.2'!$V$135+'St 1.2'!$V$148+'St 1.2'!$V$161+'St 1.2'!$V$174+'St 1.2'!$V$188+'St 1.2'!$V$212+'St 1.2'!$V$225</f>
        <v>39228.128200251907</v>
      </c>
      <c r="H26" s="142">
        <f>+'St 1.3'!$V$18+'St 1.3'!$V$31+'St 1.3'!$V$44+'St 1.3'!$V$57+'St 1.3'!$V$71+'St 1.3'!$V$95+'St 1.3'!$V$108</f>
        <v>5721.3050982196119</v>
      </c>
      <c r="I26" s="142">
        <f>+'St 1.3'!$V$135+'St 1.3'!$V$148+'St 1.3'!$V$161+'St 1.3'!$V$174+'St 1.3'!$V$188+'St 1.3'!$V$212+'St 1.3'!$V$225</f>
        <v>58569.199674714167</v>
      </c>
      <c r="J26" s="142">
        <f>+'St 3'!$V$18+'St 3'!$V$31+'St 3'!$V$44+'St 3'!$V$57+'St 3'!$V$71+'St 3'!$V$95+'St 3'!$V$108</f>
        <v>-32704.443181158829</v>
      </c>
      <c r="K26" s="142">
        <f>+'St 3'!$V$135+'St 3'!$V$148+'St 3'!$V$161+'St 3'!$V$174+'St 3'!$V$188+'St 3'!$V$212+'St 3'!$V$225</f>
        <v>93359.39376129584</v>
      </c>
      <c r="L26" s="142">
        <f>+'St 2.1'!$V$18+'St 2.1'!$V$31+'St 2.1'!$V$44+'St 2.1'!$V$57+'St 2.1'!$V$71+'St 2.1'!$V$95+'St 2.1'!$V$108</f>
        <v>-25338.004214625376</v>
      </c>
      <c r="M26" s="142">
        <f>+'St 2.1'!$V$135+'St 2.1'!$V$148+'St 2.1'!$V$161+'St 2.1'!$V$174+'St 2.1'!$V$188+'St 2.1'!$V$212+'St 2.1'!$V$225</f>
        <v>53152.442188204826</v>
      </c>
      <c r="N26" s="142">
        <f>+'St 2.2'!$V$18+'St 2.2'!$V$31+'St 2.2'!$V$44+'St 2.2'!$V$57+'St 2.2'!$V$71+'St 2.2'!$V$95+'St 2.2'!$V$108</f>
        <v>51244.495343780931</v>
      </c>
      <c r="O26" s="142">
        <f>+'St 2.2'!$V$135+'St 2.2'!$V$148+'St 2.2'!$V$161+'St 2.2'!$V$174+'St 2.2'!$V$188+'St 2.2'!$V$212+'St 2.2'!$V$225</f>
        <v>-2235.7959955534411</v>
      </c>
      <c r="P26" s="142">
        <f>+'St 4'!$V$18+'St 4'!$V$31+'St 4'!$V$44+'St 4'!$V$57+'St 4'!$V$71+'St 4'!$V$95+'St 4'!$V$108</f>
        <v>1.2486235000000012</v>
      </c>
      <c r="Q26" s="142">
        <f>+'St 4'!$V$135+'St 4'!$V$148+'St 4'!$V$161+'St 4'!$V$174+'St 4'!$V$188+'St 4'!$V$212+'St 4'!$V$225</f>
        <v>0</v>
      </c>
      <c r="R26" s="142">
        <f>+'St 5'!$V$18+'St 5'!$V$31+'St 5'!$V$44+'St 5'!$V$57+'St 5'!$V$71+'St 5'!$V$95+'St 5'!$V$108</f>
        <v>0</v>
      </c>
      <c r="S26" s="142">
        <f>+'St 5'!$V$135+'St 5'!$V$148+'St 5'!$V$161+'St 5'!$V$174+'St 5'!$V$188+'St 5'!$V$212+'St 5'!$V$225</f>
        <v>0</v>
      </c>
      <c r="T26" s="142">
        <f t="shared" si="3"/>
        <v>69903.988835968863</v>
      </c>
      <c r="U26" s="142">
        <f t="shared" si="3"/>
        <v>242073.36782891329</v>
      </c>
    </row>
    <row r="27" spans="2:21">
      <c r="B27" s="28" t="s">
        <v>75</v>
      </c>
      <c r="C27" s="28" t="s">
        <v>108</v>
      </c>
      <c r="D27" s="142">
        <f>+'St 1.1'!$V$19+'St 1.1'!$V$32+'St 1.1'!$V$45+'St 1.1'!$V$58+'St 1.1'!$V$72+'St 1.1'!$V$96+'St 1.1'!$V$109</f>
        <v>3533.0246927987332</v>
      </c>
      <c r="E27" s="142">
        <f>+'St 1.1'!$V$136+'St 1.1'!$V$149+'St 1.1'!$V$162+'St 1.1'!$V$175+'St 1.1'!$V$189+'St 1.1'!$V$213+'St 1.1'!$V$226</f>
        <v>0</v>
      </c>
      <c r="F27" s="142">
        <f>+'St 1.2'!$V$19+'St 1.2'!$V$32+'St 1.2'!$V$45+'St 1.2'!$V$58+'St 1.2'!$V$72+'St 1.2'!$V$96+'St 1.2'!$V$109</f>
        <v>254912.33902830322</v>
      </c>
      <c r="G27" s="142">
        <f>+'St 1.2'!$V$136+'St 1.2'!$V$149+'St 1.2'!$V$162+'St 1.2'!$V$175+'St 1.2'!$V$189+'St 1.2'!$V$213+'St 1.2'!$V$226</f>
        <v>-77500.62783946839</v>
      </c>
      <c r="H27" s="142">
        <f>+'St 1.3'!$V$19+'St 1.3'!$V$32+'St 1.3'!$V$45+'St 1.3'!$V$58+'St 1.3'!$V$72+'St 1.3'!$V$96+'St 1.3'!$V$109</f>
        <v>5818.0910814093004</v>
      </c>
      <c r="I27" s="142">
        <f>+'St 1.3'!$V$136+'St 1.3'!$V$149+'St 1.3'!$V$162+'St 1.3'!$V$175+'St 1.3'!$V$189+'St 1.3'!$V$213+'St 1.3'!$V$226</f>
        <v>111154.1991987034</v>
      </c>
      <c r="J27" s="142">
        <f>+'St 3'!$V$19+'St 3'!$V$32+'St 3'!$V$45+'St 3'!$V$58+'St 3'!$V$72+'St 3'!$V$96+'St 3'!$V$109</f>
        <v>-164.19487884654836</v>
      </c>
      <c r="K27" s="142">
        <f>+'St 3'!$V$136+'St 3'!$V$149+'St 3'!$V$162+'St 3'!$V$175+'St 3'!$V$189+'St 3'!$V$213+'St 3'!$V$226</f>
        <v>-584.50785000000008</v>
      </c>
      <c r="L27" s="142">
        <f>+'St 2.1'!$V$19+'St 2.1'!$V$32+'St 2.1'!$V$45+'St 2.1'!$V$58+'St 2.1'!$V$72+'St 2.1'!$V$96+'St 2.1'!$V$109</f>
        <v>-2235.7959955534197</v>
      </c>
      <c r="M27" s="142">
        <f>+'St 2.1'!$V$136+'St 2.1'!$V$149+'St 2.1'!$V$162+'St 2.1'!$V$175+'St 2.1'!$V$189+'St 2.1'!$V$213+'St 2.1'!$V$226</f>
        <v>51244.495343780945</v>
      </c>
      <c r="N27" s="142">
        <f>+'St 2.2'!$V$19+'St 2.2'!$V$32+'St 2.2'!$V$45+'St 2.2'!$V$58+'St 2.2'!$V$72+'St 2.2'!$V$96+'St 2.2'!$V$109</f>
        <v>-482791.40422868822</v>
      </c>
      <c r="O27" s="142">
        <f>+'St 2.2'!$V$136+'St 2.2'!$V$149+'St 2.2'!$V$162+'St 2.2'!$V$175+'St 2.2'!$V$189+'St 2.2'!$V$213+'St 2.2'!$V$226</f>
        <v>-922579.61031320959</v>
      </c>
      <c r="P27" s="142">
        <f>+'St 4'!$V$19+'St 4'!$V$32+'St 4'!$V$45+'St 4'!$V$58+'St 4'!$V$72+'St 4'!$V$96+'St 4'!$V$109</f>
        <v>0</v>
      </c>
      <c r="Q27" s="142">
        <f>+'St 4'!$V$136+'St 4'!$V$149+'St 4'!$V$162+'St 4'!$V$175+'St 4'!$V$189+'St 4'!$V$213+'St 4'!$V$226</f>
        <v>93736.590358139321</v>
      </c>
      <c r="R27" s="142">
        <f>+'St 5'!$V$19+'St 5'!$V$32+'St 5'!$V$45+'St 5'!$V$58+'St 5'!$V$72+'St 5'!$V$96+'St 5'!$V$109</f>
        <v>-56672.547982886026</v>
      </c>
      <c r="S27" s="142">
        <f>+'St 5'!$V$136+'St 5'!$V$149+'St 5'!$V$162+'St 5'!$V$175+'St 5'!$V$189+'St 5'!$V$213+'St 5'!$V$226</f>
        <v>544715.36700932251</v>
      </c>
      <c r="T27" s="142">
        <f t="shared" si="3"/>
        <v>-277600.48828346294</v>
      </c>
      <c r="U27" s="142">
        <f t="shared" si="3"/>
        <v>-199814.09409273183</v>
      </c>
    </row>
    <row r="28" spans="2:21">
      <c r="B28" s="28" t="s">
        <v>76</v>
      </c>
      <c r="C28" s="28" t="s">
        <v>48</v>
      </c>
      <c r="D28" s="142">
        <f>+'St 1.1'!$V$20+'St 1.1'!$V$33+'St 1.1'!$V$46+'St 1.1'!$V$59+'St 1.1'!$V$73+'St 1.1'!$V$97+'St 1.1'!$V$110+'St 1.1'!$V$113+'St 1.1'!$V$114+'St 1.1'!$V$6</f>
        <v>1.1368683772161603E-11</v>
      </c>
      <c r="E28" s="142">
        <f>+'St 1.1'!$V$137+'St 1.1'!$V$150+'St 1.1'!$V$163+'St 1.1'!$V$176+'St 1.1'!$V$190+'St 1.1'!$V$214+'St 1.1'!$V$227+'St 1.1'!$V$230+'St 1.1'!$V$231+'St 1.1'!$V$123</f>
        <v>54942.93349175364</v>
      </c>
      <c r="F28" s="142">
        <f>+'St 1.2'!$V$20+'St 1.2'!$V$33+'St 1.2'!$V$46+'St 1.2'!$V$59+'St 1.2'!$V$73+'St 1.2'!$V$97+'St 1.2'!$V$110+'St 1.2'!$V$113+'St 1.2'!$V$114+'St 1.2'!$V$6</f>
        <v>190981.52891236014</v>
      </c>
      <c r="G28" s="142">
        <f>+'St 1.2'!$V$137+'St 1.2'!$V$150+'St 1.2'!$V$163+'St 1.2'!$V$176+'St 1.2'!$V$190+'St 1.2'!$V$214+'St 1.2'!$V$227+'St 1.2'!$V$230+'St 1.2'!$V$231+'St 1.2'!$V$123</f>
        <v>199445.19961365365</v>
      </c>
      <c r="H28" s="142">
        <f>+'St 1.3'!$V$20+'St 1.3'!$V$33+'St 1.3'!$V$46+'St 1.3'!$V$59+'St 1.3'!$V$73+'St 1.3'!$V$97+'St 1.3'!$V$110+'St 1.3'!$V$113+'St 1.3'!$V$114+'St 1.3'!$V$6</f>
        <v>-930.19860229436563</v>
      </c>
      <c r="I28" s="142">
        <f>+'St 1.3'!$V$137+'St 1.3'!$V$150+'St 1.3'!$V$163+'St 1.3'!$V$176+'St 1.3'!$V$190+'St 1.3'!$V$214+'St 1.3'!$V$227+'St 1.3'!$V$230+'St 1.3'!$V$231+'St 1.3'!$V$123</f>
        <v>24961.132082862179</v>
      </c>
      <c r="J28" s="142">
        <f>+'St 3'!$V$20+'St 3'!$V$33+'St 3'!$V$46+'St 3'!$V$59+'St 3'!$V$73+'St 3'!$V$97+'St 3'!$V$110+'St 3'!$V$113+'St 3'!$V$114+'St 3'!$V$6</f>
        <v>2744.205800000002</v>
      </c>
      <c r="K28" s="142">
        <f>+'St 3'!$V$137+'St 3'!$V$150+'St 3'!$V$163+'St 3'!$V$176+'St 3'!$V$190+'St 3'!$V$214+'St 3'!$V$227+'St 3'!$V$230+'St 3'!$V$231+'St 3'!$V$123</f>
        <v>6220.6555999999955</v>
      </c>
      <c r="L28" s="142">
        <f>+'St 2.1'!$V$20+'St 2.1'!$V$33+'St 2.1'!$V$46+'St 2.1'!$V$59+'St 2.1'!$V$73+'St 2.1'!$V$97+'St 2.1'!$V$110+'St 2.1'!$V$113+'St 2.1'!$V$114+'St 2.1'!$V$6</f>
        <v>-1142.4690820380001</v>
      </c>
      <c r="M28" s="142">
        <f>+'St 2.1'!$V$137+'St 2.1'!$V$150+'St 2.1'!$V$163+'St 2.1'!$V$176+'St 2.1'!$V$190+'St 2.1'!$V$214+'St 2.1'!$V$227+'St 2.1'!$V$230+'St 2.1'!$V$231+'St 2.1'!$V$123</f>
        <v>-18.523411900000003</v>
      </c>
      <c r="N28" s="142">
        <f>+'St 2.2'!$V$20+'St 2.2'!$V$33+'St 2.2'!$V$46+'St 2.2'!$V$59+'St 2.2'!$V$73+'St 2.2'!$V$97+'St 2.2'!$V$110+'St 2.2'!$V$113+'St 2.2'!$V$114+'St 2.2'!$V$6</f>
        <v>780942.51960027975</v>
      </c>
      <c r="O28" s="142">
        <f>+'St 2.2'!$V$137+'St 2.2'!$V$150+'St 2.2'!$V$163+'St 2.2'!$V$176+'St 2.2'!$V$190+'St 2.2'!$V$214+'St 2.2'!$V$227+'St 2.2'!$V$230+'St 2.2'!$V$231+'St 2.2'!$V$123</f>
        <v>186943.82861407031</v>
      </c>
      <c r="P28" s="142">
        <f>+'St 4'!$V$20+'St 4'!$V$33+'St 4'!$V$46+'St 4'!$V$59+'St 4'!$V$73+'St 4'!$V$97+'St 4'!$V$110+'St 4'!$V$113+'St 4'!$V$114+'St 4'!$V$6</f>
        <v>0</v>
      </c>
      <c r="Q28" s="142">
        <f>+'St 4'!$V$137+'St 4'!$V$150+'St 4'!$V$163+'St 4'!$V$176+'St 4'!$V$190+'St 4'!$V$214+'St 4'!$V$227+'St 4'!$V$230+'St 4'!$V$231+'St 4'!$V$123</f>
        <v>0</v>
      </c>
      <c r="R28" s="142">
        <f>+'St 5'!$V$20+'St 5'!$V$33+'St 5'!$V$46+'St 5'!$V$59+'St 5'!$V$73+'St 5'!$V$97+'St 5'!$V$110+'St 5'!$V$113+'St 5'!$V$114+'St 5'!$V$6</f>
        <v>0</v>
      </c>
      <c r="S28" s="142">
        <f>+'St 5'!$V$137+'St 5'!$V$150+'St 5'!$V$163+'St 5'!$V$176+'St 5'!$V$190+'St 5'!$V$214+'St 5'!$V$227+'St 5'!$V$230+'St 5'!$V$231+'St 5'!$V$123</f>
        <v>0</v>
      </c>
      <c r="T28" s="142">
        <f t="shared" si="3"/>
        <v>972595.58662830747</v>
      </c>
      <c r="U28" s="142">
        <f t="shared" si="3"/>
        <v>472495.22599043982</v>
      </c>
    </row>
    <row r="29" spans="2:21">
      <c r="B29" s="28" t="s">
        <v>77</v>
      </c>
      <c r="C29" s="28" t="s">
        <v>325</v>
      </c>
      <c r="D29" s="142">
        <f>+'St 1.1'!$V$21+'St 1.1'!$V$34+'St 1.1'!$V$47+'St 1.1'!$V$60+'St 1.1'!$V$74+'St 1.1'!$V$98+'St 1.1'!$V$111</f>
        <v>302653.00076245365</v>
      </c>
      <c r="E29" s="142">
        <f>+'St 1.1'!$V$138+'St 1.1'!$V$151+'St 1.1'!$V$164+'St 1.1'!$V$177+'St 1.1'!$V$191+'St 1.1'!$V$215+'St 1.1'!$V$228</f>
        <v>-28556</v>
      </c>
      <c r="F29" s="142">
        <f>+'St 1.2'!$V$21+'St 1.2'!$V$34+'St 1.2'!$V$47+'St 1.2'!$V$60+'St 1.2'!$V$74+'St 1.2'!$V$98+'St 1.2'!$V$111</f>
        <v>832536.83623375057</v>
      </c>
      <c r="G29" s="142">
        <f>+'St 1.2'!$V$138+'St 1.2'!$V$151+'St 1.2'!$V$164+'St 1.2'!$V$177+'St 1.2'!$V$191+'St 1.2'!$V$215+'St 1.2'!$V$228</f>
        <v>549721.47042713687</v>
      </c>
      <c r="H29" s="142">
        <f>+'St 1.3'!$V$21+'St 1.3'!$V$34+'St 1.3'!$V$47+'St 1.3'!$V$60+'St 1.3'!$V$74+'St 1.3'!$V$98+'St 1.3'!$V$111</f>
        <v>12096.949154725975</v>
      </c>
      <c r="I29" s="142">
        <f>+'St 1.3'!$V$138+'St 1.3'!$V$151+'St 1.3'!$V$164+'St 1.3'!$V$177+'St 1.3'!$V$191+'St 1.3'!$V$215+'St 1.3'!$V$228</f>
        <v>95022.27815470309</v>
      </c>
      <c r="J29" s="142">
        <f>+'St 3'!$V$21+'St 3'!$V$34+'St 3'!$V$47+'St 3'!$V$60+'St 3'!$V$74+'St 3'!$V$98+'St 3'!$V$111</f>
        <v>379333.81075787492</v>
      </c>
      <c r="K29" s="142">
        <f>+'St 3'!$V$138+'St 3'!$V$151+'St 3'!$V$164+'St 3'!$V$177+'St 3'!$V$191+'St 3'!$V$215+'St 3'!$V$228</f>
        <v>-52.481499999999954</v>
      </c>
      <c r="L29" s="142">
        <f>+'St 2.1'!$V$21+'St 2.1'!$V$34+'St 2.1'!$V$47+'St 2.1'!$V$60+'St 2.1'!$V$74+'St 2.1'!$V$98+'St 2.1'!$V$111</f>
        <v>-259.6079736762789</v>
      </c>
      <c r="M29" s="142">
        <f>+'St 2.1'!$V$138+'St 2.1'!$V$151+'St 2.1'!$V$164+'St 2.1'!$V$177+'St 2.1'!$V$191+'St 2.1'!$V$215+'St 2.1'!$V$228</f>
        <v>1.2594196000000013</v>
      </c>
      <c r="N29" s="142">
        <f>+'St 2.2'!$V$21+'St 2.2'!$V$34+'St 2.2'!$V$47+'St 2.2'!$V$60+'St 2.2'!$V$74+'St 2.2'!$V$98+'St 2.2'!$V$111</f>
        <v>26835.736311002765</v>
      </c>
      <c r="O29" s="142">
        <f>+'St 2.2'!$V$138+'St 2.2'!$V$151+'St 2.2'!$V$164+'St 2.2'!$V$177+'St 2.2'!$V$191+'St 2.2'!$V$215+'St 2.2'!$V$228</f>
        <v>32731.476700000003</v>
      </c>
      <c r="P29" s="142">
        <f>+'St 4'!$V$21+'St 4'!$V$34+'St 4'!$V$47+'St 4'!$V$60+'St 4'!$V$74+'St 4'!$V$98+'St 4'!$V$111</f>
        <v>0</v>
      </c>
      <c r="Q29" s="142">
        <f>+'St 4'!$V$138+'St 4'!$V$151+'St 4'!$V$164+'St 4'!$V$177+'St 4'!$V$191+'St 4'!$V$215+'St 4'!$V$228</f>
        <v>0</v>
      </c>
      <c r="R29" s="142">
        <f>+'St 5'!$V$21+'St 5'!$V$34+'St 5'!$V$47+'St 5'!$V$60+'St 5'!$V$74+'St 5'!$V$98+'St 5'!$V$111</f>
        <v>0</v>
      </c>
      <c r="S29" s="142">
        <f>+'St 5'!$V$138+'St 5'!$V$151+'St 5'!$V$164+'St 5'!$V$177+'St 5'!$V$191+'St 5'!$V$215+'St 5'!$V$228</f>
        <v>0</v>
      </c>
      <c r="T29" s="142">
        <f t="shared" si="3"/>
        <v>1553196.7252461319</v>
      </c>
      <c r="U29" s="142">
        <f t="shared" si="3"/>
        <v>648868.00320143998</v>
      </c>
    </row>
    <row r="30" spans="2:21">
      <c r="B30" s="28" t="s">
        <v>81</v>
      </c>
      <c r="C30" s="28" t="s">
        <v>101</v>
      </c>
      <c r="D30" s="142">
        <f>+'St 1.1'!$V$22+'St 1.1'!$V$35+'St 1.1'!$V$48+'St 1.1'!$V$61+'St 1.1'!$V$75+'St 1.1'!$V$99+'St 1.1'!$V$112</f>
        <v>-812.00000000000011</v>
      </c>
      <c r="E30" s="142">
        <f>+'St 1.1'!$V$139+'St 1.1'!$V$152+'St 1.1'!$V$165+'St 1.1'!$V$178+'St 1.1'!$V$192+'St 1.1'!$V$216+'St 1.1'!$V$229</f>
        <v>387501.06650824647</v>
      </c>
      <c r="F30" s="142">
        <f>+'St 1.2'!$V$22+'St 1.2'!$V$35+'St 1.2'!$V$48+'St 1.2'!$V$61+'St 1.2'!$V$75+'St 1.2'!$V$99+'St 1.2'!$V$112</f>
        <v>547.30021197079896</v>
      </c>
      <c r="G30" s="142">
        <f>+'St 1.2'!$V$139+'St 1.2'!$V$152+'St 1.2'!$V$165+'St 1.2'!$V$178+'St 1.2'!$V$192+'St 1.2'!$V$216+'St 1.2'!$V$229</f>
        <v>95771.404234907299</v>
      </c>
      <c r="H30" s="142">
        <f>+'St 1.3'!$V$22+'St 1.3'!$V$35+'St 1.3'!$V$48+'St 1.3'!$V$61+'St 1.3'!$V$75+'St 1.3'!$V$99+'St 1.3'!$V$112</f>
        <v>151759.35437770525</v>
      </c>
      <c r="I30" s="142">
        <f>+'St 1.3'!$V$139+'St 1.3'!$V$152+'St 1.3'!$V$165+'St 1.3'!$V$178+'St 1.3'!$V$192+'St 1.3'!$V$216+'St 1.3'!$V$229</f>
        <v>37046.305217135428</v>
      </c>
      <c r="J30" s="142">
        <f>+'St 3'!$V$22+'St 3'!$V$35+'St 3'!$V$48+'St 3'!$V$61+'St 3'!$V$75+'St 3'!$V$99+'St 3'!$V$112</f>
        <v>101576.53099202208</v>
      </c>
      <c r="K30" s="142">
        <f>+'St 3'!$V$139+'St 3'!$V$152+'St 3'!$V$165+'St 3'!$V$178+'St 3'!$V$192+'St 3'!$V$216+'St 3'!$V$229</f>
        <v>6931.8799000000045</v>
      </c>
      <c r="L30" s="142">
        <f>+'St 2.1'!$V$22+'St 2.1'!$V$35+'St 2.1'!$V$48+'St 2.1'!$V$61+'St 2.1'!$V$75+'St 2.1'!$V$99+'St 2.1'!$V$112</f>
        <v>58580.714540192101</v>
      </c>
      <c r="M30" s="142">
        <f>+'St 2.1'!$V$139+'St 2.1'!$V$152+'St 2.1'!$V$165+'St 2.1'!$V$178+'St 2.1'!$V$192+'St 2.1'!$V$216+'St 2.1'!$V$229</f>
        <v>0</v>
      </c>
      <c r="N30" s="142">
        <f>+'St 2.2'!$V$22+'St 2.2'!$V$35+'St 2.2'!$V$48+'St 2.2'!$V$61+'St 2.2'!$V$75+'St 2.2'!$V$99+'St 2.2'!$V$112</f>
        <v>192567.74634929572</v>
      </c>
      <c r="O30" s="142">
        <f>+'St 2.2'!$V$139+'St 2.2'!$V$152+'St 2.2'!$V$165+'St 2.2'!$V$178+'St 2.2'!$V$192+'St 2.2'!$V$216+'St 2.2'!$V$229</f>
        <v>211056.0100531725</v>
      </c>
      <c r="P30" s="142">
        <f>+'St 4'!$V$22+'St 4'!$V$35+'St 4'!$V$48+'St 4'!$V$61+'St 4'!$V$75+'St 4'!$V$99+'St 4'!$V$112</f>
        <v>29.390781403510836</v>
      </c>
      <c r="Q30" s="142">
        <f>+'St 4'!$V$139+'St 4'!$V$152+'St 4'!$V$165+'St 4'!$V$178+'St 4'!$V$192+'St 4'!$V$216+'St 4'!$V$229</f>
        <v>0</v>
      </c>
      <c r="R30" s="142">
        <f>+'St 5'!$V$22+'St 5'!$V$35+'St 5'!$V$48+'St 5'!$V$61+'St 5'!$V$75+'St 5'!$V$99+'St 5'!$V$112</f>
        <v>0</v>
      </c>
      <c r="S30" s="142">
        <f>+'St 5'!$V$139+'St 5'!$V$152+'St 5'!$V$165+'St 5'!$V$178+'St 5'!$V$192+'St 5'!$V$216+'St 5'!$V$229</f>
        <v>0</v>
      </c>
      <c r="T30" s="142">
        <f t="shared" si="3"/>
        <v>504249.03725258948</v>
      </c>
      <c r="U30" s="142">
        <f t="shared" si="3"/>
        <v>738306.66591346171</v>
      </c>
    </row>
    <row r="31" spans="2:21">
      <c r="B31" s="28" t="s">
        <v>82</v>
      </c>
      <c r="C31" s="28" t="s">
        <v>78</v>
      </c>
      <c r="D31" s="147">
        <f t="shared" ref="D31:S31" si="4">+D22+D23+D24+D25+D26+D27+D28+D29+D30</f>
        <v>562950</v>
      </c>
      <c r="E31" s="147">
        <f t="shared" si="4"/>
        <v>509285.00000000006</v>
      </c>
      <c r="F31" s="147">
        <f t="shared" si="4"/>
        <v>1505837.4415943429</v>
      </c>
      <c r="G31" s="147">
        <f t="shared" si="4"/>
        <v>1640793.0407395526</v>
      </c>
      <c r="H31" s="147">
        <f t="shared" si="4"/>
        <v>966131.83872418175</v>
      </c>
      <c r="I31" s="147">
        <f t="shared" si="4"/>
        <v>1291342.1586238432</v>
      </c>
      <c r="J31" s="147">
        <f t="shared" si="4"/>
        <v>1706782.1312572714</v>
      </c>
      <c r="K31" s="147">
        <f t="shared" si="4"/>
        <v>427128.16003575065</v>
      </c>
      <c r="L31" s="147">
        <f t="shared" si="4"/>
        <v>231479.49913685012</v>
      </c>
      <c r="M31" s="147">
        <f t="shared" si="4"/>
        <v>103418.30524305868</v>
      </c>
      <c r="N31" s="147">
        <f t="shared" si="4"/>
        <v>575150.37943377672</v>
      </c>
      <c r="O31" s="147">
        <f t="shared" si="4"/>
        <v>-193526.61129962603</v>
      </c>
      <c r="P31" s="147">
        <f t="shared" si="4"/>
        <v>790798.92265313352</v>
      </c>
      <c r="Q31" s="147">
        <f t="shared" si="4"/>
        <v>2386408.9150268873</v>
      </c>
      <c r="R31" s="147">
        <f t="shared" si="4"/>
        <v>399732.93006130448</v>
      </c>
      <c r="S31" s="147">
        <f t="shared" si="4"/>
        <v>565110.90440189361</v>
      </c>
      <c r="T31" s="147">
        <f>+SUM(T22:T30)</f>
        <v>6738863.1428608606</v>
      </c>
      <c r="U31" s="147">
        <f>+SUM(U22:U30)</f>
        <v>6729959.87277136</v>
      </c>
    </row>
    <row r="32" spans="2:21">
      <c r="D32" s="176"/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</row>
    <row r="33" spans="3:21">
      <c r="D33" s="176"/>
      <c r="E33" s="176"/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</row>
    <row r="34" spans="3:21">
      <c r="C34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</mergeCells>
  <hyperlinks>
    <hyperlink ref="A1" location="Index!A1" display="Index" xr:uid="{E80F1662-9366-40DC-873C-57E5EC6DB8D4}"/>
  </hyperlinks>
  <pageMargins left="0.7" right="0.7" top="0.75" bottom="0.75" header="0.3" footer="0.3"/>
  <pageSetup paperSize="9" scale="35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79C49-0284-4318-9E6D-F274FC33029E}">
  <sheetPr>
    <pageSetUpPr fitToPage="1"/>
  </sheetPr>
  <dimension ref="A1:U34"/>
  <sheetViews>
    <sheetView zoomScale="60" zoomScaleNormal="60" workbookViewId="0"/>
  </sheetViews>
  <sheetFormatPr defaultColWidth="9.1796875" defaultRowHeight="14.5"/>
  <cols>
    <col min="1" max="2" width="6.1796875" style="12" customWidth="1"/>
    <col min="3" max="3" width="37.1796875" style="12" bestFit="1" customWidth="1"/>
    <col min="4" max="5" width="16.54296875" style="12" bestFit="1" customWidth="1"/>
    <col min="6" max="10" width="18.54296875" style="12" bestFit="1" customWidth="1"/>
    <col min="11" max="13" width="16.54296875" style="12" bestFit="1" customWidth="1"/>
    <col min="14" max="15" width="18.54296875" style="12" bestFit="1" customWidth="1"/>
    <col min="16" max="16" width="16.54296875" style="12" bestFit="1" customWidth="1"/>
    <col min="17" max="17" width="18.5429687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205" t="s">
        <v>315</v>
      </c>
    </row>
    <row r="2" spans="1:21">
      <c r="B2" s="345" t="s">
        <v>368</v>
      </c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</row>
    <row r="3" spans="1:21" ht="16.5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27" t="s">
        <v>318</v>
      </c>
    </row>
    <row r="4" spans="1:21" ht="48.75" customHeight="1">
      <c r="B4" s="270"/>
      <c r="C4" s="257" t="s">
        <v>74</v>
      </c>
      <c r="D4" s="346" t="s">
        <v>41</v>
      </c>
      <c r="E4" s="346"/>
      <c r="F4" s="346" t="s">
        <v>42</v>
      </c>
      <c r="G4" s="346"/>
      <c r="H4" s="346" t="s">
        <v>43</v>
      </c>
      <c r="I4" s="346"/>
      <c r="J4" s="346" t="s">
        <v>44</v>
      </c>
      <c r="K4" s="346"/>
      <c r="L4" s="346" t="s">
        <v>317</v>
      </c>
      <c r="M4" s="346"/>
      <c r="N4" s="346" t="s">
        <v>108</v>
      </c>
      <c r="O4" s="346"/>
      <c r="P4" s="346" t="s">
        <v>325</v>
      </c>
      <c r="Q4" s="346"/>
      <c r="R4" s="346" t="s">
        <v>101</v>
      </c>
      <c r="S4" s="346"/>
      <c r="T4" s="346" t="s">
        <v>78</v>
      </c>
      <c r="U4" s="346"/>
    </row>
    <row r="5" spans="1:21">
      <c r="B5" s="270"/>
      <c r="C5" s="257"/>
      <c r="D5" s="274" t="s">
        <v>79</v>
      </c>
      <c r="E5" s="274" t="s">
        <v>80</v>
      </c>
      <c r="F5" s="274" t="s">
        <v>79</v>
      </c>
      <c r="G5" s="274" t="s">
        <v>80</v>
      </c>
      <c r="H5" s="274" t="s">
        <v>79</v>
      </c>
      <c r="I5" s="274" t="s">
        <v>80</v>
      </c>
      <c r="J5" s="274" t="s">
        <v>79</v>
      </c>
      <c r="K5" s="274" t="s">
        <v>80</v>
      </c>
      <c r="L5" s="274" t="s">
        <v>79</v>
      </c>
      <c r="M5" s="274" t="s">
        <v>80</v>
      </c>
      <c r="N5" s="274" t="s">
        <v>79</v>
      </c>
      <c r="O5" s="274" t="s">
        <v>80</v>
      </c>
      <c r="P5" s="274" t="s">
        <v>79</v>
      </c>
      <c r="Q5" s="274" t="s">
        <v>80</v>
      </c>
      <c r="R5" s="274" t="s">
        <v>79</v>
      </c>
      <c r="S5" s="274" t="s">
        <v>80</v>
      </c>
      <c r="T5" s="274" t="s">
        <v>79</v>
      </c>
      <c r="U5" s="274" t="s">
        <v>80</v>
      </c>
    </row>
    <row r="6" spans="1:21">
      <c r="B6" s="28" t="s">
        <v>56</v>
      </c>
      <c r="C6" s="28" t="s">
        <v>41</v>
      </c>
      <c r="D6" s="142">
        <f>+'St 1.1'!$M$12+'St 1.1'!$M$25+'St 1.1'!$M$38+'St 1.1'!$M$51+'St 1.1'!$M$65+'St 1.1'!$M$89+'St 1.1'!$M$102</f>
        <v>11.98</v>
      </c>
      <c r="E6" s="142">
        <f>+'St 1.1'!$M$129+'St 1.1'!$M$142+'St 1.1'!$M$155+'St 1.1'!$M$168+'St 1.1'!$M$182+'St 1.1'!$M$206+'St 1.1'!$M$219</f>
        <v>755.42</v>
      </c>
      <c r="F6" s="142">
        <f>+'St 1.2'!$M$12+'St 1.2'!$M$25+'St 1.2'!$M$38+'St 1.2'!$M$51+'St 1.2'!$M$65+'St 1.2'!$M$89+'St 1.2'!$M$102</f>
        <v>96023.394825729265</v>
      </c>
      <c r="G6" s="142">
        <f>+'St 1.2'!$M$129+'St 1.2'!$M$142+'St 1.2'!$M$155+'St 1.2'!$M$168+'St 1.2'!$M$182+'St 1.2'!$M$206+'St 1.2'!$M$219</f>
        <v>1003509.2712044793</v>
      </c>
      <c r="H6" s="142">
        <f>+'St 1.3'!$M$12+'St 1.3'!$M$25+'St 1.3'!$M$38+'St 1.3'!$M$51+'St 1.3'!$M$65+'St 1.3'!$M$89+'St 1.3'!$M$102</f>
        <v>37357.608708570951</v>
      </c>
      <c r="I6" s="142">
        <f>+'St 1.3'!$M$129+'St 1.3'!$M$142+'St 1.3'!$M$155+'St 1.3'!$M$168+'St 1.3'!$M$182+'St 1.3'!$M$206+'St 1.3'!$M$219</f>
        <v>19304.645770573858</v>
      </c>
      <c r="J6" s="142">
        <f>+'St 3'!$M$12+'St 3'!$M$25+'St 3'!$M$38+'St 3'!$M$51+'St 3'!$M$65+'St 3'!$M$89+'St 3'!$M$102</f>
        <v>1194813.9036415955</v>
      </c>
      <c r="K6" s="142">
        <f>+'St 3'!$M$129+'St 3'!$M$142+'St 3'!$M$155+'St 3'!$M$168+'St 3'!$M$182+'St 3'!$M$206+'St 3'!$M$219</f>
        <v>5048.4982999999993</v>
      </c>
      <c r="L6" s="142">
        <f>+'St 2.1'!$M$12+'St 2.1'!$M$25+'St 2.1'!$M$38+'St 2.1'!$M$51+'St 2.1'!$M$65+'St 2.1'!$M$89+'St 2.1'!$M$102</f>
        <v>0</v>
      </c>
      <c r="M6" s="142">
        <f>+'St 2.1'!$M$129+'St 2.1'!$M$142+'St 2.1'!$M$155+'St 2.1'!$M$168+'St 2.1'!$M$182+'St 2.1'!$M$206+'St 2.1'!$M$219</f>
        <v>2.9136184730000001</v>
      </c>
      <c r="N6" s="142">
        <f>+'St 2.2'!$M$12+'St 2.2'!$M$25+'St 2.2'!$M$38+'St 2.2'!$M$51+'St 2.2'!$M$65+'St 2.2'!$M$89+'St 2.2'!$M$102</f>
        <v>2113.6</v>
      </c>
      <c r="O6" s="142">
        <f>+'St 2.2'!$M$129+'St 2.2'!$M$142+'St 2.2'!$M$155+'St 2.2'!$M$168+'St 2.2'!$M$182+'St 2.2'!$M$206+'St 2.2'!$M$219</f>
        <v>29927.078485233666</v>
      </c>
      <c r="P6" s="142">
        <f>+'St 4'!$M$12+'St 4'!$M$25+'St 4'!$M$38+'St 4'!$M$51+'St 4'!$M$65+'St 4'!$M$89+'St 4'!$M$102</f>
        <v>34643.53</v>
      </c>
      <c r="Q6" s="142">
        <f>+'St 4'!$M$129+'St 4'!$M$142+'St 4'!$M$155+'St 4'!$M$168+'St 4'!$M$182+'St 4'!$M$206+'St 4'!$M$219</f>
        <v>2655122.9997100001</v>
      </c>
      <c r="R6" s="142">
        <f>+'St 5'!$M$12+'St 5'!$M$25+'St 5'!$M$38+'St 5'!$M$51+'St 5'!$M$65+'St 5'!$M$89+'St 5'!$M$102</f>
        <v>3924345.2148661902</v>
      </c>
      <c r="S6" s="142">
        <f>+'St 5'!$M$129+'St 5'!$M$142+'St 5'!$M$155+'St 5'!$M$168+'St 5'!$M$182+'St 5'!$M$206+'St 5'!$M$219</f>
        <v>1281.6783501767154</v>
      </c>
      <c r="T6" s="142">
        <f>+D6+F6+H6+J6+L6+N6+P6+R6</f>
        <v>5289309.2320420863</v>
      </c>
      <c r="U6" s="142">
        <f>+E6+G6+I6+K6+M6+O6+Q6+S6</f>
        <v>3714952.5054389369</v>
      </c>
    </row>
    <row r="7" spans="1:21">
      <c r="B7" s="28" t="s">
        <v>59</v>
      </c>
      <c r="C7" s="28" t="s">
        <v>42</v>
      </c>
      <c r="D7" s="142">
        <f>+'St 1.1'!$M$13+'St 1.1'!$M$26+'St 1.1'!$M$39+'St 1.1'!$M$52+'St 1.1'!$M$66+'St 1.1'!$M$90+'St 1.1'!$M$103</f>
        <v>1548079.0891774797</v>
      </c>
      <c r="E7" s="142">
        <f>+'St 1.1'!$M$130+'St 1.1'!$M$143+'St 1.1'!$M$156+'St 1.1'!$M$169+'St 1.1'!$M$183+'St 1.1'!$M$207+'St 1.1'!$M$220</f>
        <v>90252</v>
      </c>
      <c r="F7" s="142">
        <f>+'St 1.2'!$M$13+'St 1.2'!$M$26+'St 1.2'!$M$39+'St 1.2'!$M$52+'St 1.2'!$M$66+'St 1.2'!$M$90+'St 1.2'!$M$103</f>
        <v>1504636.5122747717</v>
      </c>
      <c r="G7" s="142">
        <f>+'St 1.2'!$M$130+'St 1.2'!$M$143+'St 1.2'!$M$156+'St 1.2'!$M$169+'St 1.2'!$M$183+'St 1.2'!$M$207+'St 1.2'!$M$220</f>
        <v>1083142.7586544207</v>
      </c>
      <c r="H7" s="142">
        <f>+'St 1.3'!$M$13+'St 1.3'!$M$26+'St 1.3'!$M$39+'St 1.3'!$M$52+'St 1.3'!$M$66+'St 1.3'!$M$90+'St 1.3'!$M$103</f>
        <v>1494737.1908440758</v>
      </c>
      <c r="I7" s="142">
        <f>+'St 1.3'!$M$130+'St 1.3'!$M$143+'St 1.3'!$M$156+'St 1.3'!$M$169+'St 1.3'!$M$183+'St 1.3'!$M$207+'St 1.3'!$M$220</f>
        <v>2622883.2153706476</v>
      </c>
      <c r="J7" s="142">
        <f>+'St 3'!$M$13+'St 3'!$M$26+'St 3'!$M$39+'St 3'!$M$52+'St 3'!$M$66+'St 3'!$M$90+'St 3'!$M$103</f>
        <v>5192797.0976968268</v>
      </c>
      <c r="K7" s="142">
        <f>+'St 3'!$M$130+'St 3'!$M$143+'St 3'!$M$156+'St 3'!$M$169+'St 3'!$M$183+'St 3'!$M$207+'St 3'!$M$220</f>
        <v>1908132.8101794338</v>
      </c>
      <c r="L7" s="142">
        <f>+'St 2.1'!$M$13+'St 2.1'!$M$26+'St 2.1'!$M$39+'St 2.1'!$M$52+'St 2.1'!$M$66+'St 2.1'!$M$90+'St 2.1'!$M$103</f>
        <v>646888.40143176483</v>
      </c>
      <c r="M7" s="142">
        <f>+'St 2.1'!$M$130+'St 2.1'!$M$143+'St 2.1'!$M$156+'St 2.1'!$M$169+'St 2.1'!$M$183+'St 2.1'!$M$207+'St 2.1'!$M$220</f>
        <v>186749.68434644182</v>
      </c>
      <c r="N7" s="142">
        <f>+'St 2.2'!$M$13+'St 2.2'!$M$26+'St 2.2'!$M$39+'St 2.2'!$M$52+'St 2.2'!$M$66+'St 2.2'!$M$90+'St 2.2'!$M$103</f>
        <v>3442993.9867515024</v>
      </c>
      <c r="O7" s="142">
        <f>+'St 2.2'!$M$130+'St 2.2'!$M$143+'St 2.2'!$M$156+'St 2.2'!$M$169+'St 2.2'!$M$183+'St 2.2'!$M$207+'St 2.2'!$M$220</f>
        <v>2254301.8366445545</v>
      </c>
      <c r="P7" s="142">
        <f>+'St 4'!$M$13+'St 4'!$M$26+'St 4'!$M$39+'St 4'!$M$52+'St 4'!$M$66+'St 4'!$M$90+'St 4'!$M$103</f>
        <v>6682795.2688990068</v>
      </c>
      <c r="Q7" s="142">
        <f>+'St 4'!$M$130+'St 4'!$M$143+'St 4'!$M$156+'St 4'!$M$169+'St 4'!$M$183+'St 4'!$M$207+'St 4'!$M$220</f>
        <v>10903660.312051807</v>
      </c>
      <c r="R7" s="142">
        <f>+'St 5'!$M$13+'St 5'!$M$26+'St 5'!$M$39+'St 5'!$M$52+'St 5'!$M$66+'St 5'!$M$90+'St 5'!$M$103</f>
        <v>487902.96271273302</v>
      </c>
      <c r="S7" s="142">
        <f>+'St 5'!$M$130+'St 5'!$M$143+'St 5'!$M$156+'St 5'!$M$169+'St 5'!$M$183+'St 5'!$M$207+'St 5'!$M$220</f>
        <v>1165214.7783112025</v>
      </c>
      <c r="T7" s="142">
        <f t="shared" ref="T7:T14" si="0">+D7+F7+H7+J7+L7+N7+P7+R7</f>
        <v>21000830.509788159</v>
      </c>
      <c r="U7" s="142">
        <f t="shared" ref="U7:U14" si="1">+E7+G7+I7+K7+M7+O7+Q7+S7</f>
        <v>20214337.39555851</v>
      </c>
    </row>
    <row r="8" spans="1:21">
      <c r="B8" s="28" t="s">
        <v>60</v>
      </c>
      <c r="C8" s="28" t="s">
        <v>43</v>
      </c>
      <c r="D8" s="142">
        <f>+'St 1.1'!$M$14+'St 1.1'!$M$27+'St 1.1'!$M$40+'St 1.1'!$M$53+'St 1.1'!$M$67+'St 1.1'!$M$91+'St 1.1'!$M$104+'St 1.1'!$M$76+'St 1.1'!$M$79</f>
        <v>87393.39207944306</v>
      </c>
      <c r="E8" s="142">
        <f>+'St 1.1'!$M$131+'St 1.1'!$M$144+'St 1.1'!$M$157+'St 1.1'!$M$170+'St 1.1'!$M$184+'St 1.1'!$M$208+'St 1.1'!$M$221+'St 1.1'!$M$193+'St 1.1'!$M$196</f>
        <v>32380.559999999998</v>
      </c>
      <c r="F8" s="142">
        <f>+'St 1.2'!$M$14+'St 1.2'!$M$27+'St 1.2'!$M$40+'St 1.2'!$M$53+'St 1.2'!$M$67+'St 1.2'!$M$91+'St 1.2'!$M$104+'St 1.2'!$M$76+'St 1.2'!$M$79</f>
        <v>2011842.4733764159</v>
      </c>
      <c r="G8" s="142">
        <f>+'St 1.2'!$M$131+'St 1.2'!$M$144+'St 1.2'!$M$157+'St 1.2'!$M$170+'St 1.2'!$M$184+'St 1.2'!$M$208+'St 1.2'!$M$221+'St 1.2'!$M$193+'St 1.2'!$M$196</f>
        <v>1318097.0054113884</v>
      </c>
      <c r="H8" s="142">
        <f>+'St 1.3'!$M$14+'St 1.3'!$M$27+'St 1.3'!$M$40+'St 1.3'!$M$53+'St 1.3'!$M$67+'St 1.3'!$M$91+'St 1.3'!$M$104+'St 1.3'!$M$76+'St 1.3'!$M$79</f>
        <v>12027154.412362222</v>
      </c>
      <c r="I8" s="142">
        <f>+'St 1.3'!$M$131+'St 1.3'!$M$144+'St 1.3'!$M$157+'St 1.3'!$M$170+'St 1.3'!$M$184+'St 1.3'!$M$208+'St 1.3'!$M$221+'St 1.3'!$M$193+'St 1.3'!$M$196</f>
        <v>5246964.7857582988</v>
      </c>
      <c r="J8" s="142">
        <f>+'St 3'!$M$14+'St 3'!$M$27+'St 3'!$M$40+'St 3'!$M$53+'St 3'!$M$67+'St 3'!$M$91+'St 3'!$M$104+'St 3'!$M$76+'St 3'!$M$79</f>
        <v>6198637.5731395381</v>
      </c>
      <c r="K8" s="142">
        <f>+'St 3'!$M$131+'St 3'!$M$144+'St 3'!$M$157+'St 3'!$M$170+'St 3'!$M$184+'St 3'!$M$208+'St 3'!$M$221+'St 3'!$M$193+'St 3'!$M$196</f>
        <v>148967.70191365064</v>
      </c>
      <c r="L8" s="142">
        <f>+'St 2.1'!$M$14+'St 2.1'!$M$27+'St 2.1'!$M$40+'St 2.1'!$M$53+'St 2.1'!$M$67+'St 2.1'!$M$91+'St 2.1'!$M$104+'St 2.1'!$M$76+'St 2.1'!$M$79</f>
        <v>95450.389075119063</v>
      </c>
      <c r="M8" s="142">
        <f>+'St 2.1'!$M$131+'St 2.1'!$M$144+'St 2.1'!$M$157+'St 2.1'!$M$170+'St 2.1'!$M$184+'St 2.1'!$M$208+'St 2.1'!$M$221+'St 2.1'!$M$193+'St 2.1'!$M$196</f>
        <v>4150.7144238579494</v>
      </c>
      <c r="N8" s="142">
        <f>+'St 2.2'!$M$14+'St 2.2'!$M$27+'St 2.2'!$M$40+'St 2.2'!$M$53+'St 2.2'!$M$67+'St 2.2'!$M$91+'St 2.2'!$M$104+'St 2.2'!$M$76+'St 2.2'!$M$79</f>
        <v>2781346.8558586296</v>
      </c>
      <c r="O8" s="142">
        <f>+'St 2.2'!$M$131+'St 2.2'!$M$144+'St 2.2'!$M$157+'St 2.2'!$M$170+'St 2.2'!$M$184+'St 2.2'!$M$208+'St 2.2'!$M$221+'St 2.2'!$M$193+'St 2.2'!$M$196</f>
        <v>1789214.2716732332</v>
      </c>
      <c r="P8" s="142">
        <f>+'St 4'!$M$14+'St 4'!$M$27+'St 4'!$M$40+'St 4'!$M$53+'St 4'!$M$67+'St 4'!$M$91+'St 4'!$M$104+'St 4'!$M$76+'St 4'!$M$79</f>
        <v>1410460.1782792006</v>
      </c>
      <c r="Q8" s="142">
        <f>+'St 4'!$M$131+'St 4'!$M$144+'St 4'!$M$157+'St 4'!$M$170+'St 4'!$M$184+'St 4'!$M$208+'St 4'!$M$221+'St 4'!$M$193+'St 4'!$M$196</f>
        <v>10388001.539003193</v>
      </c>
      <c r="R8" s="142">
        <f>+'St 5'!$M$14+'St 5'!$M$27+'St 5'!$M$40+'St 5'!$M$53+'St 5'!$M$67+'St 5'!$M$91+'St 5'!$M$104+'St 5'!$M$76+'St 5'!$M$79</f>
        <v>847.17107728650581</v>
      </c>
      <c r="S8" s="142">
        <f>+'St 5'!$M$131+'St 5'!$M$144+'St 5'!$M$157+'St 5'!$M$170+'St 5'!$M$184+'St 5'!$M$208+'St 5'!$M$221+'St 5'!$M$193+'St 5'!$M$196</f>
        <v>405516.06593575224</v>
      </c>
      <c r="T8" s="142">
        <f t="shared" si="0"/>
        <v>24613132.445247848</v>
      </c>
      <c r="U8" s="142">
        <f t="shared" si="1"/>
        <v>19333292.644119374</v>
      </c>
    </row>
    <row r="9" spans="1:21">
      <c r="B9" s="28" t="s">
        <v>61</v>
      </c>
      <c r="C9" s="28" t="s">
        <v>44</v>
      </c>
      <c r="D9" s="142">
        <f>+'St 1.1'!$M$15+'St 1.1'!$M$28+'St 1.1'!$M$41+'St 1.1'!$M$54+'St 1.1'!$M$68+'St 1.1'!$M$92+'St 1.1'!$M$105</f>
        <v>104169.63</v>
      </c>
      <c r="E9" s="142">
        <f>+'St 1.1'!$M$132+'St 1.1'!$M$145+'St 1.1'!$M$158+'St 1.1'!$M$171+'St 1.1'!$M$185+'St 1.1'!$M$209+'St 1.1'!$M$222</f>
        <v>1336555.8999999999</v>
      </c>
      <c r="F9" s="142">
        <f>+'St 1.2'!$M$15+'St 1.2'!$M$28+'St 1.2'!$M$41+'St 1.2'!$M$54+'St 1.2'!$M$68+'St 1.2'!$M$92+'St 1.2'!$M$105</f>
        <v>1512373.9112081053</v>
      </c>
      <c r="G9" s="142">
        <f>+'St 1.2'!$M$132+'St 1.2'!$M$145+'St 1.2'!$M$158+'St 1.2'!$M$171+'St 1.2'!$M$185+'St 1.2'!$M$209+'St 1.2'!$M$222</f>
        <v>5582461.0487342663</v>
      </c>
      <c r="H9" s="142">
        <f>+'St 1.3'!$M$15+'St 1.3'!$M$28+'St 1.3'!$M$41+'St 1.3'!$M$54+'St 1.3'!$M$68+'St 1.3'!$M$92+'St 1.3'!$M$105</f>
        <v>290908.35503981024</v>
      </c>
      <c r="I9" s="142">
        <f>+'St 1.3'!$M$132+'St 1.3'!$M$145+'St 1.3'!$M$158+'St 1.3'!$M$171+'St 1.3'!$M$185+'St 1.3'!$M$209+'St 1.3'!$M$222</f>
        <v>5075702.642711346</v>
      </c>
      <c r="J9" s="142">
        <f>+'St 3'!$M$15+'St 3'!$M$28+'St 3'!$M$41+'St 3'!$M$54+'St 3'!$M$68+'St 3'!$M$92+'St 3'!$M$105</f>
        <v>1318431.4583232563</v>
      </c>
      <c r="K9" s="142">
        <f>+'St 3'!$M$132+'St 3'!$M$145+'St 3'!$M$158+'St 3'!$M$171+'St 3'!$M$185+'St 3'!$M$209+'St 3'!$M$222</f>
        <v>1303755.0251232565</v>
      </c>
      <c r="L9" s="142">
        <f>+'St 2.1'!$M$15+'St 2.1'!$M$28+'St 2.1'!$M$41+'St 2.1'!$M$54+'St 2.1'!$M$68+'St 2.1'!$M$92+'St 2.1'!$M$105</f>
        <v>206302.66914918955</v>
      </c>
      <c r="M9" s="142">
        <f>+'St 2.1'!$M$132+'St 2.1'!$M$145+'St 2.1'!$M$158+'St 2.1'!$M$171+'St 2.1'!$M$185+'St 2.1'!$M$209+'St 2.1'!$M$222</f>
        <v>12090.400294674637</v>
      </c>
      <c r="N9" s="142">
        <f>+'St 2.2'!$M$15+'St 2.2'!$M$28+'St 2.2'!$M$41+'St 2.2'!$M$54+'St 2.2'!$M$68+'St 2.2'!$M$92+'St 2.2'!$M$105</f>
        <v>789.43385000000001</v>
      </c>
      <c r="O9" s="142">
        <f>+'St 2.2'!$M$132+'St 2.2'!$M$145+'St 2.2'!$M$158+'St 2.2'!$M$171+'St 2.2'!$M$185+'St 2.2'!$M$209+'St 2.2'!$M$222</f>
        <v>71501.335806182004</v>
      </c>
      <c r="P9" s="142">
        <f>+'St 4'!$M$15+'St 4'!$M$28+'St 4'!$M$41+'St 4'!$M$54+'St 4'!$M$68+'St 4'!$M$92+'St 4'!$M$105</f>
        <v>962.82540000000006</v>
      </c>
      <c r="Q9" s="142">
        <f>+'St 4'!$M$132+'St 4'!$M$145+'St 4'!$M$158+'St 4'!$M$171+'St 4'!$M$185+'St 4'!$M$209+'St 4'!$M$222</f>
        <v>3743987.3592257584</v>
      </c>
      <c r="R9" s="142">
        <f>+'St 5'!$M$15+'St 5'!$M$28+'St 5'!$M$41+'St 5'!$M$54+'St 5'!$M$68+'St 5'!$M$92+'St 5'!$M$105</f>
        <v>31698.847118196878</v>
      </c>
      <c r="S9" s="142">
        <f>+'St 5'!$M$132+'St 5'!$M$145+'St 5'!$M$158+'St 5'!$M$171+'St 5'!$M$185+'St 5'!$M$209+'St 5'!$M$222</f>
        <v>772203.0984346699</v>
      </c>
      <c r="T9" s="142">
        <f t="shared" si="0"/>
        <v>3465637.1300885589</v>
      </c>
      <c r="U9" s="142">
        <f t="shared" si="1"/>
        <v>17898256.810330153</v>
      </c>
    </row>
    <row r="10" spans="1:21">
      <c r="B10" s="28" t="s">
        <v>62</v>
      </c>
      <c r="C10" s="28" t="s">
        <v>317</v>
      </c>
      <c r="D10" s="142">
        <f>+'St 1.1'!$M$18+'St 1.1'!$M$31+'St 1.1'!$M$44+'St 1.1'!$M$57+'St 1.1'!$M$71+'St 1.1'!$M$95+'St 1.1'!$M$108</f>
        <v>2.9136184730000001</v>
      </c>
      <c r="E10" s="142">
        <f>+'St 1.1'!$M$135+'St 1.1'!$M$148+'St 1.1'!$M$161+'St 1.1'!$M$174+'St 1.1'!$M$188+'St 1.1'!$M$212+'St 1.1'!$M$225</f>
        <v>0</v>
      </c>
      <c r="F10" s="142">
        <f>+'St 1.2'!$M$18+'St 1.2'!$M$31+'St 1.2'!$M$44+'St 1.2'!$M$57+'St 1.2'!$M$71+'St 1.2'!$M$95+'St 1.2'!$M$108</f>
        <v>594758.57383973652</v>
      </c>
      <c r="G10" s="142">
        <f>+'St 1.2'!$M$135+'St 1.2'!$M$148+'St 1.2'!$M$161+'St 1.2'!$M$174+'St 1.2'!$M$188+'St 1.2'!$M$212+'St 1.2'!$M$225</f>
        <v>1229482.0993000313</v>
      </c>
      <c r="H10" s="142">
        <f>+'St 1.3'!$M$18+'St 1.3'!$M$31+'St 1.3'!$M$44+'St 1.3'!$M$57+'St 1.3'!$M$71+'St 1.3'!$M$95+'St 1.3'!$M$108</f>
        <v>22810.305288340012</v>
      </c>
      <c r="I10" s="142">
        <f>+'St 1.3'!$M$135+'St 1.3'!$M$148+'St 1.3'!$M$161+'St 1.3'!$M$174+'St 1.3'!$M$188+'St 1.3'!$M$212+'St 1.3'!$M$225</f>
        <v>1377785.1560798422</v>
      </c>
      <c r="J10" s="142">
        <f>+'St 3'!$M$18+'St 3'!$M$31+'St 3'!$M$44+'St 3'!$M$57+'St 3'!$M$71+'St 3'!$M$95+'St 3'!$M$108</f>
        <v>491733.43324884435</v>
      </c>
      <c r="K10" s="142">
        <f>+'St 3'!$M$135+'St 3'!$M$148+'St 3'!$M$161+'St 3'!$M$174+'St 3'!$M$188+'St 3'!$M$212+'St 3'!$M$225</f>
        <v>1014743.5227969799</v>
      </c>
      <c r="L10" s="142">
        <f>+'St 2.1'!$M$18+'St 2.1'!$M$31+'St 2.1'!$M$44+'St 2.1'!$M$57+'St 2.1'!$M$71+'St 2.1'!$M$95+'St 2.1'!$M$108</f>
        <v>320610.37042219617</v>
      </c>
      <c r="M10" s="142">
        <f>+'St 2.1'!$M$135+'St 2.1'!$M$148+'St 2.1'!$M$161+'St 2.1'!$M$174+'St 2.1'!$M$188+'St 2.1'!$M$212+'St 2.1'!$M$225</f>
        <v>487496.48079169169</v>
      </c>
      <c r="N10" s="142">
        <f>+'St 2.2'!$M$18+'St 2.2'!$M$31+'St 2.2'!$M$44+'St 2.2'!$M$57+'St 2.2'!$M$71+'St 2.2'!$M$95+'St 2.2'!$M$108</f>
        <v>485102.1101420999</v>
      </c>
      <c r="O10" s="142">
        <f>+'St 2.2'!$M$135+'St 2.2'!$M$148+'St 2.2'!$M$161+'St 2.2'!$M$174+'St 2.2'!$M$188+'St 2.2'!$M$212+'St 2.2'!$M$225</f>
        <v>123761.59117141181</v>
      </c>
      <c r="P10" s="142">
        <f>+'St 4'!$M$18+'St 4'!$M$31+'St 4'!$M$44+'St 4'!$M$57+'St 4'!$M$71+'St 4'!$M$95+'St 4'!$M$108</f>
        <v>7.0585737481121544</v>
      </c>
      <c r="Q10" s="142">
        <f>+'St 4'!$M$135+'St 4'!$M$148+'St 4'!$M$161+'St 4'!$M$174+'St 4'!$M$188+'St 4'!$M$212+'St 4'!$M$225</f>
        <v>836.95407961803244</v>
      </c>
      <c r="R10" s="142">
        <f>+'St 5'!$M$18+'St 5'!$M$31+'St 5'!$M$44+'St 5'!$M$57+'St 5'!$M$71+'St 5'!$M$95+'St 5'!$M$108</f>
        <v>0</v>
      </c>
      <c r="S10" s="142">
        <f>+'St 5'!$M$135+'St 5'!$M$148+'St 5'!$M$161+'St 5'!$M$174+'St 5'!$M$188+'St 5'!$M$212+'St 5'!$M$225</f>
        <v>0</v>
      </c>
      <c r="T10" s="142">
        <f t="shared" si="0"/>
        <v>1915024.7651334382</v>
      </c>
      <c r="U10" s="142">
        <f t="shared" si="1"/>
        <v>4234105.8042195747</v>
      </c>
    </row>
    <row r="11" spans="1:21">
      <c r="B11" s="28" t="s">
        <v>75</v>
      </c>
      <c r="C11" s="28" t="s">
        <v>108</v>
      </c>
      <c r="D11" s="142">
        <f>+'St 1.1'!$M$19+'St 1.1'!$M$32+'St 1.1'!$M$45+'St 1.1'!$M$58+'St 1.1'!$M$72+'St 1.1'!$M$96+'St 1.1'!$M$109</f>
        <v>29927.078485233666</v>
      </c>
      <c r="E11" s="142">
        <f>+'St 1.1'!$M$136+'St 1.1'!$M$149+'St 1.1'!$M$162+'St 1.1'!$M$175+'St 1.1'!$M$189+'St 1.1'!$M$213+'St 1.1'!$M$226</f>
        <v>1913.6</v>
      </c>
      <c r="F11" s="142">
        <f>+'St 1.2'!$M$19+'St 1.2'!$M$32+'St 1.2'!$M$45+'St 1.2'!$M$58+'St 1.2'!$M$72+'St 1.2'!$M$96+'St 1.2'!$M$109</f>
        <v>2254301.836644555</v>
      </c>
      <c r="G11" s="142">
        <f>+'St 1.2'!$M$136+'St 1.2'!$M$149+'St 1.2'!$M$162+'St 1.2'!$M$175+'St 1.2'!$M$189+'St 1.2'!$M$213+'St 1.2'!$M$226</f>
        <v>3442998.6086868187</v>
      </c>
      <c r="H11" s="142">
        <f>+'St 1.3'!$M$19+'St 1.3'!$M$32+'St 1.3'!$M$45+'St 1.3'!$M$58+'St 1.3'!$M$72+'St 1.3'!$M$96+'St 1.3'!$M$109</f>
        <v>141960.93484022579</v>
      </c>
      <c r="I11" s="142">
        <f>+'St 1.3'!$M$136+'St 1.3'!$M$149+'St 1.3'!$M$162+'St 1.3'!$M$175+'St 1.3'!$M$189+'St 1.3'!$M$213+'St 1.3'!$M$226</f>
        <v>2781355.1570910052</v>
      </c>
      <c r="J11" s="142">
        <f>+'St 3'!$M$19+'St 3'!$M$32+'St 3'!$M$45+'St 3'!$M$58+'St 3'!$M$72+'St 3'!$M$96+'St 3'!$M$109</f>
        <v>71501.335806182004</v>
      </c>
      <c r="K11" s="142">
        <f>+'St 3'!$M$136+'St 3'!$M$149+'St 3'!$M$162+'St 3'!$M$175+'St 3'!$M$189+'St 3'!$M$213+'St 3'!$M$226</f>
        <v>789.43385000000001</v>
      </c>
      <c r="L11" s="142">
        <f>+'St 2.1'!$M$19+'St 2.1'!$M$32+'St 2.1'!$M$45+'St 2.1'!$M$58+'St 2.1'!$M$72+'St 2.1'!$M$96+'St 2.1'!$M$109</f>
        <v>123761.5911714118</v>
      </c>
      <c r="M11" s="142">
        <f>+'St 2.1'!$M$136+'St 2.1'!$M$149+'St 2.1'!$M$162+'St 2.1'!$M$175+'St 2.1'!$M$189+'St 2.1'!$M$213+'St 2.1'!$M$226</f>
        <v>485102.11014209979</v>
      </c>
      <c r="N11" s="142">
        <f>+'St 2.2'!$M$19+'St 2.2'!$M$32+'St 2.2'!$M$45+'St 2.2'!$M$58+'St 2.2'!$M$72+'St 2.2'!$M$96+'St 2.2'!$M$109</f>
        <v>11281232.965968555</v>
      </c>
      <c r="O11" s="142">
        <f>+'St 2.2'!$M$136+'St 2.2'!$M$149+'St 2.2'!$M$162+'St 2.2'!$M$175+'St 2.2'!$M$189+'St 2.2'!$M$213+'St 2.2'!$M$226</f>
        <v>9058417.3533467837</v>
      </c>
      <c r="P11" s="142">
        <f>+'St 4'!$M$19+'St 4'!$M$32+'St 4'!$M$45+'St 4'!$M$58+'St 4'!$M$72+'St 4'!$M$96+'St 4'!$M$109</f>
        <v>0</v>
      </c>
      <c r="Q11" s="142">
        <f>+'St 4'!$M$136+'St 4'!$M$149+'St 4'!$M$162+'St 4'!$M$175+'St 4'!$M$189+'St 4'!$M$213+'St 4'!$M$226</f>
        <v>894250.16192796826</v>
      </c>
      <c r="R11" s="142">
        <f>+'St 5'!$M$19+'St 5'!$M$32+'St 5'!$M$45+'St 5'!$M$58+'St 5'!$M$72+'St 5'!$M$96+'St 5'!$M$109</f>
        <v>1552669.2590671375</v>
      </c>
      <c r="S11" s="142">
        <f>+'St 5'!$M$136+'St 5'!$M$149+'St 5'!$M$162+'St 5'!$M$175+'St 5'!$M$189+'St 5'!$M$213+'St 5'!$M$226</f>
        <v>6517604.1239896175</v>
      </c>
      <c r="T11" s="142">
        <f t="shared" si="0"/>
        <v>15455355.0019833</v>
      </c>
      <c r="U11" s="142">
        <f t="shared" si="1"/>
        <v>23182430.54903429</v>
      </c>
    </row>
    <row r="12" spans="1:21">
      <c r="B12" s="28" t="s">
        <v>76</v>
      </c>
      <c r="C12" s="28" t="s">
        <v>48</v>
      </c>
      <c r="D12" s="142">
        <f>+'St 1.1'!$M$20+'St 1.1'!$M$33+'St 1.1'!$M$46+'St 1.1'!$M$59+'St 1.1'!$M$73+'St 1.1'!$M$97+'St 1.1'!$M$110+'St 1.1'!$M$113+'St 1.1'!$M$114+'St 1.1'!$M$6</f>
        <v>1.7600504387260685E-10</v>
      </c>
      <c r="E12" s="142">
        <f>+'St 1.1'!$M$137+'St 1.1'!$M$150+'St 1.1'!$M$163+'St 1.1'!$M$176+'St 1.1'!$M$190+'St 1.1'!$M$214+'St 1.1'!$M$227+'St 1.1'!$M$230+'St 1.1'!$M$231+'St 1.1'!$M$123</f>
        <v>258570.81</v>
      </c>
      <c r="F12" s="142">
        <f>+'St 1.2'!$M$20+'St 1.2'!$M$33+'St 1.2'!$M$46+'St 1.2'!$M$59+'St 1.2'!$M$73+'St 1.2'!$M$97+'St 1.2'!$M$110+'St 1.2'!$M$6+'St 1.2'!$M$113+'St 1.2'!$M$114</f>
        <v>512592.97301237128</v>
      </c>
      <c r="G12" s="142">
        <f>+'St 1.2'!$M$137+'St 1.2'!$M$150+'St 1.2'!$M$163+'St 1.2'!$M$176+'St 1.2'!$M$190+'St 1.2'!$M$214+'St 1.2'!$M$227+'St 1.2'!$M$123+'St 1.2'!$M$230+'St 1.2'!$M$231</f>
        <v>1104667.0116168375</v>
      </c>
      <c r="H12" s="142">
        <f>+'St 1.3'!$M$20+'St 1.3'!$M$33+'St 1.3'!$M$46+'St 1.3'!$M$59+'St 1.3'!$M$73+'St 1.3'!$M$97+'St 1.3'!$M$110+'St 1.3'!$M$6+'St 1.3'!$M$113+'St 1.3'!$M$114</f>
        <v>65644.346965814242</v>
      </c>
      <c r="I12" s="142">
        <f>+'St 1.3'!$M$137+'St 1.3'!$M$150+'St 1.3'!$M$163+'St 1.3'!$M$176+'St 1.3'!$M$190+'St 1.3'!$M$214+'St 1.3'!$M$227+'St 1.3'!$M$123+'St 1.3'!$M$230+'St 1.3'!$M$231</f>
        <v>198844.27610784501</v>
      </c>
      <c r="J12" s="142">
        <f>+'St 3'!$M$20+'St 3'!$M$33+'St 3'!$M$46+'St 3'!$M$59+'St 3'!$M$73+'St 3'!$M$97+'St 3'!$M$110+'St 3'!$M$6+'St 3'!$M$113+'St 3'!$M$114</f>
        <v>42515.242400000003</v>
      </c>
      <c r="K12" s="142">
        <f>+'St 3'!$M$137+'St 3'!$M$150+'St 3'!$M$163+'St 3'!$M$176+'St 3'!$M$190+'St 3'!$M$214+'St 3'!$M$227+'St 3'!$M$123+'St 3'!$M$230+'St 3'!$M$231</f>
        <v>36902.436598364919</v>
      </c>
      <c r="L12" s="142">
        <f>+'St 2.1'!$M$20+'St 2.1'!$M$33+'St 2.1'!$M$46+'St 2.1'!$M$59+'St 2.1'!$M$73+'St 2.1'!$M$97+'St 2.1'!$M$110+'St 2.1'!$M$6+'St 2.1'!$M$113+'St 2.1'!$M$114</f>
        <v>2015.015834586</v>
      </c>
      <c r="M12" s="142">
        <f>+'St 2.1'!$M$137+'St 2.1'!$M$150+'St 2.1'!$M$163+'St 2.1'!$M$176+'St 2.1'!$M$190+'St 2.1'!$M$214+'St 2.1'!$M$227+'St 2.1'!$M$230+'St 2.1'!$M$231+'St 2.1'!$M$123</f>
        <v>281.6819797</v>
      </c>
      <c r="N12" s="142">
        <f>+'St 2.2'!$M$20+'St 2.2'!$M$33+'St 2.2'!$M$46+'St 2.2'!$M$59+'St 2.2'!$M$73+'St 2.2'!$M$97+'St 2.2'!$M$110+'St 2.2'!$M$6+'St 2.2'!$M$113+'St 2.2'!$M$114</f>
        <v>5002505.5246108798</v>
      </c>
      <c r="O12" s="142">
        <f>+'St 2.2'!$M$137+'St 2.2'!$M$150+'St 2.2'!$M$163+'St 2.2'!$M$176+'St 2.2'!$M$190+'St 2.2'!$M$214+'St 2.2'!$M$227+'St 2.2'!$M$230+'St 2.2'!$M$231+'St 2.2'!$M$123</f>
        <v>1950086.6039384175</v>
      </c>
      <c r="P12" s="142">
        <f>+'St 4'!$M$20+'St 4'!$M$33+'St 4'!$M$46+'St 4'!$M$59+'St 4'!$M$73+'St 4'!$M$97+'St 4'!$M$110+'St 4'!$M$113+'St 4'!$M$114+'St 4'!$M$6</f>
        <v>0</v>
      </c>
      <c r="Q12" s="142">
        <f>+'St 4'!$M$137+'St 4'!$M$163+'St 4'!$M$176+'St 4'!$M$190+'St 4'!$M$214+'St 4'!$M$227+'St 4'!$M$123+'St 4'!$M$230+'St 4'!$M$231</f>
        <v>0</v>
      </c>
      <c r="R12" s="142">
        <f>+'St 5'!$M$20+'St 5'!$M$33+'St 5'!$M$46+'St 5'!$M$59+'St 5'!$M$73+'St 5'!$M$97+'St 5'!$M$110+'St 5'!$M$113+'St 5'!$M$114+'St 5'!$M$6</f>
        <v>46873.140798364919</v>
      </c>
      <c r="S12" s="142">
        <f>+'St 5'!$M$137+'St 5'!$M$150+'St 5'!$M$163+'St 5'!$M$176+'St 5'!$M$190+'St 5'!$M$214+'St 5'!$M$227+'St 5'!$M$230+'St 5'!$M$231+'St 5'!$M$123+'St 5'!$M$193+'St 5'!$M$196</f>
        <v>41441.91492236271</v>
      </c>
      <c r="T12" s="142">
        <f t="shared" si="0"/>
        <v>5672146.2436220162</v>
      </c>
      <c r="U12" s="142">
        <f t="shared" si="1"/>
        <v>3590794.735163528</v>
      </c>
    </row>
    <row r="13" spans="1:21" ht="15.65" customHeight="1">
      <c r="B13" s="28" t="s">
        <v>77</v>
      </c>
      <c r="C13" s="28" t="s">
        <v>325</v>
      </c>
      <c r="D13" s="142">
        <f>+'St 1.1'!$M$21+'St 1.1'!$M$34+'St 1.1'!$M$47+'St 1.1'!$M$60+'St 1.1'!$M$74+'St 1.1'!$M$98+'St 1.1'!$M$111</f>
        <v>2679202.3866393706</v>
      </c>
      <c r="E13" s="142">
        <f>+'St 1.1'!$M$138+'St 1.1'!$M$151+'St 1.1'!$M$164+'St 1.1'!$M$177+'St 1.1'!$M$191+'St 1.1'!$M$215+'St 1.1'!$M$228</f>
        <v>36091.29</v>
      </c>
      <c r="F13" s="142">
        <f>+'St 1.2'!$M$21+'St 1.2'!$M$34+'St 1.2'!$M$47+'St 1.2'!$M$60+'St 1.2'!$M$74+'St 1.2'!$M$98+'St 1.2'!$M$111</f>
        <v>11113872.633501578</v>
      </c>
      <c r="G13" s="142">
        <f>+'St 1.2'!$M$138+'St 1.2'!$M$151+'St 1.2'!$M$164+'St 1.2'!$M$177+'St 1.2'!$M$191+'St 1.2'!$M$215+'St 1.2'!$M$228</f>
        <v>7046086.6548566269</v>
      </c>
      <c r="H13" s="142">
        <f>+'St 1.3'!$M$21+'St 1.3'!$M$34+'St 1.3'!$M$47+'St 1.3'!$M$60+'St 1.3'!$M$74+'St 1.3'!$M$98+'St 1.3'!$M$111</f>
        <v>234469.84200832623</v>
      </c>
      <c r="I13" s="142">
        <f>+'St 1.3'!$M$138+'St 1.3'!$M$151+'St 1.3'!$M$164+'St 1.3'!$M$177+'St 1.3'!$M$191+'St 1.3'!$M$215+'St 1.3'!$M$228</f>
        <v>837950.8638951215</v>
      </c>
      <c r="J13" s="142">
        <f>+'St 3'!$M$21+'St 3'!$M$34+'St 3'!$M$47+'St 3'!$M$60+'St 3'!$M$74+'St 3'!$M$98+'St 3'!$M$111</f>
        <v>2781180.8869113582</v>
      </c>
      <c r="K13" s="142">
        <f>+'St 3'!$M$138+'St 3'!$M$151+'St 3'!$M$164+'St 3'!$M$177+'St 3'!$M$191+'St 3'!$M$215+'St 3'!$M$228</f>
        <v>744.03229999999996</v>
      </c>
      <c r="L13" s="142">
        <f>+'St 2.1'!$M$21+'St 2.1'!$M$34+'St 2.1'!$M$47+'St 2.1'!$M$60+'St 2.1'!$M$74+'St 2.1'!$M$98+'St 2.1'!$M$111</f>
        <v>836.95407961803244</v>
      </c>
      <c r="M13" s="142">
        <f>+'St 2.1'!$M$138+'St 2.1'!$M$151+'St 2.1'!$M$164+'St 2.1'!$M$177+'St 2.1'!$M$191+'St 2.1'!$M$215+'St 2.1'!$M$228</f>
        <v>264.94396854811214</v>
      </c>
      <c r="N13" s="142">
        <f>+'St 2.2'!$M$21+'St 2.2'!$M$34+'St 2.2'!$M$47+'St 2.2'!$M$60+'St 2.2'!$M$74+'St 2.2'!$M$98+'St 2.2'!$M$111</f>
        <v>638686.42831728654</v>
      </c>
      <c r="O13" s="142">
        <f>+'St 2.2'!$M$138+'St 2.2'!$M$151+'St 2.2'!$M$164+'St 2.2'!$M$177+'St 2.2'!$M$191+'St 2.2'!$M$215+'St 2.2'!$M$228</f>
        <v>0</v>
      </c>
      <c r="P13" s="142">
        <f>+'St 4'!$M$21+'St 4'!$M$34+'St 4'!$M$47+'St 4'!$M$60+'St 4'!$M$74+'St 4'!$M$98+'St 4'!$M$111</f>
        <v>0</v>
      </c>
      <c r="Q13" s="142">
        <f>+'St 4'!$M$138+'St 4'!$M$164+'St 4'!$M$177+'St 4'!$M$191+'St 4'!$M$215+'St 4'!$M$228</f>
        <v>0</v>
      </c>
      <c r="R13" s="142">
        <f>+'St 5'!$M$21+'St 5'!$M$34+'St 5'!$M$47+'St 5'!$M$60+'St 5'!$M$74+'St 5'!$M$98+'St 5'!$M$111</f>
        <v>0</v>
      </c>
      <c r="S13" s="142">
        <f>+'St 5'!$M$138+'St 5'!$M$151+'St 5'!$M$164+'St 5'!$M$177+'St 5'!$M$191+'St 5'!$M$215+'St 5'!$M$228</f>
        <v>167.70698823361982</v>
      </c>
      <c r="T13" s="142">
        <f t="shared" si="0"/>
        <v>17448249.131457537</v>
      </c>
      <c r="U13" s="142">
        <f t="shared" si="1"/>
        <v>7921305.4920085315</v>
      </c>
    </row>
    <row r="14" spans="1:21">
      <c r="B14" s="28" t="s">
        <v>81</v>
      </c>
      <c r="C14" s="28" t="s">
        <v>101</v>
      </c>
      <c r="D14" s="142">
        <f>+'St 1.1'!$M$22+'St 1.1'!$M$35+'St 1.1'!$M$48+'St 1.1'!$M$61+'St 1.1'!$M$75+'St 1.1'!$M$99+'St 1.1'!$M$112</f>
        <v>10908.12</v>
      </c>
      <c r="E14" s="142">
        <f>+'St 1.1'!$M$139+'St 1.1'!$M$152+'St 1.1'!$M$165+'St 1.1'!$M$178+'St 1.1'!$M$192+'St 1.1'!$M$216+'St 1.1'!$M$229</f>
        <v>3950224.74</v>
      </c>
      <c r="F14" s="142">
        <f>+'St 1.2'!$M$22+'St 1.2'!$M$35+'St 1.2'!$M$48+'St 1.2'!$M$61+'St 1.2'!$M$75+'St 1.2'!$M$99+'St 1.2'!$M$112</f>
        <v>2102327.0686423583</v>
      </c>
      <c r="G14" s="142">
        <f>+'St 1.2'!$M$139+'St 1.2'!$M$152+'St 1.2'!$M$165+'St 1.2'!$M$178+'St 1.2'!$M$192+'St 1.2'!$M$216+'St 1.2'!$M$229</f>
        <v>1912777.6425590659</v>
      </c>
      <c r="H14" s="142">
        <f>+'St 1.3'!$M$22+'St 1.3'!$M$35+'St 1.3'!$M$48+'St 1.3'!$M$61+'St 1.3'!$M$75+'St 1.3'!$M$99+'St 1.3'!$M$112</f>
        <v>506530.46226089488</v>
      </c>
      <c r="I14" s="142">
        <f>+'St 1.3'!$M$139+'St 1.3'!$M$152+'St 1.3'!$M$165+'St 1.3'!$M$178+'St 1.3'!$M$192+'St 1.3'!$M$216+'St 1.3'!$M$229</f>
        <v>343217.17645476473</v>
      </c>
      <c r="J14" s="142">
        <f>+'St 3'!$M$22+'St 3'!$M$35+'St 3'!$M$48+'St 3'!$M$61+'St 3'!$M$75+'St 3'!$M$99+'St 3'!$M$112</f>
        <v>1038665.8757247583</v>
      </c>
      <c r="K14" s="142">
        <f>+'St 3'!$M$139+'St 3'!$M$152+'St 3'!$M$165+'St 3'!$M$178+'St 3'!$M$192+'St 3'!$M$216+'St 3'!$M$229</f>
        <v>193923.67389999999</v>
      </c>
      <c r="L14" s="142">
        <f>+'St 2.1'!$M$22+'St 2.1'!$M$35+'St 2.1'!$M$48+'St 2.1'!$M$61+'St 2.1'!$M$75+'St 2.1'!$M$99+'St 2.1'!$M$112</f>
        <v>727190.74988059106</v>
      </c>
      <c r="M14" s="142">
        <f>+'St 2.1'!$M$139+'St 2.1'!$M$152+'St 2.1'!$M$165+'St 2.1'!$M$178+'St 2.1'!$M$192+'St 2.1'!$M$216+'St 2.1'!$M$229</f>
        <v>0</v>
      </c>
      <c r="N14" s="142">
        <f>+'St 2.2'!$M$22+'St 2.2'!$M$35+'St 2.2'!$M$48+'St 2.2'!$M$61+'St 2.2'!$M$75+'St 2.2'!$M$99+'St 2.2'!$M$112</f>
        <v>3005977.8418983771</v>
      </c>
      <c r="O14" s="142">
        <f>+'St 2.2'!$M$139+'St 2.2'!$M$152+'St 2.2'!$M$165+'St 2.2'!$M$178+'St 2.2'!$M$192+'St 2.2'!$M$216+'St 2.2'!$M$229</f>
        <v>1552669.2590671375</v>
      </c>
      <c r="P14" s="142">
        <f>+'St 4'!$M$22+'St 4'!$M$35+'St 4'!$M$48+'St 4'!$M$61+'St 4'!$M$75+'St 4'!$M$99+'St 4'!$M$112</f>
        <v>160.70698820219161</v>
      </c>
      <c r="Q14" s="142">
        <f>+'St 4'!$M$139+'St 4'!$M$165+'St 4'!$M$178+'St 4'!$M$192+'St 4'!$M$216+'St 4'!$M$229</f>
        <v>0</v>
      </c>
      <c r="R14" s="142">
        <f>+'St 5'!$M$22+'St 5'!$M$35+'St 5'!$M$48+'St 5'!$M$61+'St 5'!$M$75+'St 5'!$M$99+'St 5'!$M$112</f>
        <v>0</v>
      </c>
      <c r="S14" s="142">
        <f>+'St 5'!$M$139+'St 5'!$M$152+'St 5'!$M$165+'St 5'!$M$178+'St 5'!$M$192+'St 5'!$M$216+'St 5'!$M$229</f>
        <v>0</v>
      </c>
      <c r="T14" s="142">
        <f t="shared" si="0"/>
        <v>7391760.8253951827</v>
      </c>
      <c r="U14" s="142">
        <f t="shared" si="1"/>
        <v>7952812.491980969</v>
      </c>
    </row>
    <row r="15" spans="1:21">
      <c r="B15" s="28" t="s">
        <v>82</v>
      </c>
      <c r="C15" s="28" t="s">
        <v>78</v>
      </c>
      <c r="D15" s="147">
        <f t="shared" ref="D15:S15" si="2">+D6+D7+D8+D9+D10+D11+D12+D13+D14</f>
        <v>4459694.5900000008</v>
      </c>
      <c r="E15" s="147">
        <f t="shared" si="2"/>
        <v>5706744.3200000003</v>
      </c>
      <c r="F15" s="147">
        <f t="shared" si="2"/>
        <v>21702729.377325621</v>
      </c>
      <c r="G15" s="147">
        <f t="shared" si="2"/>
        <v>23723222.101023935</v>
      </c>
      <c r="H15" s="147">
        <f t="shared" si="2"/>
        <v>14821573.458318282</v>
      </c>
      <c r="I15" s="147">
        <f t="shared" si="2"/>
        <v>18504007.919239443</v>
      </c>
      <c r="J15" s="147">
        <f t="shared" si="2"/>
        <v>18330276.806892358</v>
      </c>
      <c r="K15" s="147">
        <f t="shared" si="2"/>
        <v>4613007.1349616861</v>
      </c>
      <c r="L15" s="147">
        <f t="shared" si="2"/>
        <v>2123056.1410444765</v>
      </c>
      <c r="M15" s="147">
        <f t="shared" si="2"/>
        <v>1176138.9295654872</v>
      </c>
      <c r="N15" s="147">
        <f t="shared" si="2"/>
        <v>26640748.74739733</v>
      </c>
      <c r="O15" s="147">
        <f t="shared" si="2"/>
        <v>16829879.330132954</v>
      </c>
      <c r="P15" s="147">
        <f t="shared" si="2"/>
        <v>8129029.5681401584</v>
      </c>
      <c r="Q15" s="147">
        <f t="shared" si="2"/>
        <v>28585859.325998344</v>
      </c>
      <c r="R15" s="147">
        <f t="shared" si="2"/>
        <v>6044336.5956399096</v>
      </c>
      <c r="S15" s="147">
        <f t="shared" si="2"/>
        <v>8903429.366932014</v>
      </c>
      <c r="T15" s="147">
        <f>+SUM(T6:T14)</f>
        <v>102251445.28475812</v>
      </c>
      <c r="U15" s="147">
        <f>+SUM(U6:U14)</f>
        <v>108042288.42785387</v>
      </c>
    </row>
    <row r="16" spans="1:21" ht="15.5"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2:21">
      <c r="O17" s="15"/>
    </row>
    <row r="18" spans="2:21">
      <c r="B18" s="345" t="s">
        <v>369</v>
      </c>
      <c r="C18" s="345"/>
      <c r="D18" s="345"/>
      <c r="E18" s="345"/>
      <c r="F18" s="345"/>
      <c r="G18" s="345"/>
      <c r="H18" s="345"/>
      <c r="I18" s="345"/>
      <c r="J18" s="345"/>
      <c r="K18" s="345"/>
      <c r="L18" s="345"/>
      <c r="M18" s="345"/>
      <c r="N18" s="345"/>
      <c r="O18" s="345"/>
      <c r="P18" s="345"/>
      <c r="Q18" s="345"/>
      <c r="R18" s="345"/>
      <c r="S18" s="345"/>
      <c r="T18" s="345"/>
      <c r="U18" s="345"/>
    </row>
    <row r="19" spans="2:21"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7" t="s">
        <v>318</v>
      </c>
    </row>
    <row r="20" spans="2:21" ht="48.75" customHeight="1">
      <c r="B20" s="270"/>
      <c r="C20" s="258" t="s">
        <v>74</v>
      </c>
      <c r="D20" s="347" t="s">
        <v>41</v>
      </c>
      <c r="E20" s="347"/>
      <c r="F20" s="347" t="s">
        <v>42</v>
      </c>
      <c r="G20" s="347"/>
      <c r="H20" s="347" t="s">
        <v>43</v>
      </c>
      <c r="I20" s="347"/>
      <c r="J20" s="347" t="s">
        <v>44</v>
      </c>
      <c r="K20" s="347"/>
      <c r="L20" s="347" t="s">
        <v>317</v>
      </c>
      <c r="M20" s="347"/>
      <c r="N20" s="347" t="s">
        <v>108</v>
      </c>
      <c r="O20" s="347"/>
      <c r="P20" s="347" t="s">
        <v>325</v>
      </c>
      <c r="Q20" s="347"/>
      <c r="R20" s="347" t="s">
        <v>101</v>
      </c>
      <c r="S20" s="347"/>
      <c r="T20" s="347" t="s">
        <v>78</v>
      </c>
      <c r="U20" s="347"/>
    </row>
    <row r="21" spans="2:21">
      <c r="B21" s="270"/>
      <c r="C21" s="257"/>
      <c r="D21" s="274" t="s">
        <v>79</v>
      </c>
      <c r="E21" s="274" t="s">
        <v>80</v>
      </c>
      <c r="F21" s="274" t="s">
        <v>79</v>
      </c>
      <c r="G21" s="274" t="s">
        <v>80</v>
      </c>
      <c r="H21" s="274" t="s">
        <v>79</v>
      </c>
      <c r="I21" s="274" t="s">
        <v>80</v>
      </c>
      <c r="J21" s="274" t="s">
        <v>79</v>
      </c>
      <c r="K21" s="274" t="s">
        <v>80</v>
      </c>
      <c r="L21" s="274" t="s">
        <v>79</v>
      </c>
      <c r="M21" s="274" t="s">
        <v>80</v>
      </c>
      <c r="N21" s="274" t="s">
        <v>79</v>
      </c>
      <c r="O21" s="274" t="s">
        <v>80</v>
      </c>
      <c r="P21" s="274" t="s">
        <v>79</v>
      </c>
      <c r="Q21" s="274" t="s">
        <v>80</v>
      </c>
      <c r="R21" s="274" t="s">
        <v>79</v>
      </c>
      <c r="S21" s="274" t="s">
        <v>80</v>
      </c>
      <c r="T21" s="274" t="s">
        <v>79</v>
      </c>
      <c r="U21" s="274" t="s">
        <v>80</v>
      </c>
    </row>
    <row r="22" spans="2:21">
      <c r="B22" s="28" t="s">
        <v>56</v>
      </c>
      <c r="C22" s="28" t="s">
        <v>41</v>
      </c>
      <c r="D22" s="142">
        <f>+'St 1.1'!$W$12+'St 1.1'!$W$25+'St 1.1'!$W$38+'St 1.1'!$W$51+'St 1.1'!$W$65+'St 1.1'!$W$89+'St 1.1'!$W$102</f>
        <v>1.9799999999999998</v>
      </c>
      <c r="E22" s="142">
        <f>+'St 1.1'!$W$129+'St 1.1'!$W$142+'St 1.1'!$W$155+'St 1.1'!$W$168+'St 1.1'!$W$182+'St 1.1'!$W$206+'St 1.1'!$W$219</f>
        <v>-100.58000000000007</v>
      </c>
      <c r="F22" s="142">
        <f>+'St 1.2'!$W$12+'St 1.2'!$W$25+'St 1.2'!$W$38+'St 1.2'!$W$51+'St 1.2'!$W$65+'St 1.2'!$W$89+'St 1.2'!$W$102</f>
        <v>-176652.8531563452</v>
      </c>
      <c r="G22" s="142">
        <f>+'St 1.2'!$W$129+'St 1.2'!$W$142+'St 1.2'!$W$155+'St 1.2'!$W$168+'St 1.2'!$W$182+'St 1.2'!$W$206+'St 1.2'!$W$219</f>
        <v>189859.52122466188</v>
      </c>
      <c r="H22" s="142">
        <f>+'St 1.3'!$W$12+'St 1.3'!$W$25+'St 1.3'!$W$38+'St 1.3'!$W$51+'St 1.3'!$W$65+'St 1.3'!$W$89+'St 1.3'!$W$102</f>
        <v>-84.735999828844157</v>
      </c>
      <c r="I22" s="142">
        <f>+'St 1.3'!$W$129+'St 1.3'!$W$142+'St 1.3'!$W$155+'St 1.3'!$W$168+'St 1.3'!$W$182+'St 1.3'!$W$206+'St 1.3'!$W$219</f>
        <v>3405.1577062867218</v>
      </c>
      <c r="J22" s="142">
        <f>+'St 3'!$W$12+'St 3'!$W$25+'St 3'!$W$38+'St 3'!$W$51+'St 3'!$W$65+'St 3'!$W$89+'St 3'!$W$102</f>
        <v>284913.33318509866</v>
      </c>
      <c r="K22" s="142">
        <f>+'St 3'!$W$129+'St 3'!$W$142+'St 3'!$W$155+'St 3'!$W$168+'St 3'!$W$182+'St 3'!$W$206+'St 3'!$W$219</f>
        <v>-0.54409999999999259</v>
      </c>
      <c r="L22" s="142">
        <f>+'St 2.1'!$W$12+'St 2.1'!$W$25+'St 2.1'!$W$38+'St 2.1'!$W$51+'St 2.1'!$W$65+'St 2.1'!$W$89+'St 2.1'!$W$102</f>
        <v>0</v>
      </c>
      <c r="M22" s="142">
        <f>+'St 2.1'!$W$129+'St 2.1'!$W$142+'St 2.1'!$W$155+'St 2.1'!$W$168+'St 2.1'!$W$182+'St 2.1'!$W$206+'St 2.1'!$W$219</f>
        <v>0.12423710000000025</v>
      </c>
      <c r="N22" s="142">
        <f>+'St 2.2'!$W$12+'St 2.2'!$W$25+'St 2.2'!$W$38+'St 2.2'!$W$51+'St 2.2'!$W$65+'St 2.2'!$W$89+'St 2.2'!$W$102</f>
        <v>200</v>
      </c>
      <c r="O22" s="142">
        <f>+'St 2.2'!$W$129+'St 2.2'!$W$142+'St 2.2'!$W$155+'St 2.2'!$W$168+'St 2.2'!$W$182+'St 2.2'!$W$206+'St 2.2'!$W$219</f>
        <v>6237.4777831121946</v>
      </c>
      <c r="P22" s="142">
        <f>+'St 4'!$W$12+'St 4'!$W$25+'St 4'!$W$38+'St 4'!$W$51+'St 4'!$W$65+'St 4'!$W$89+'St 4'!$W$102</f>
        <v>0</v>
      </c>
      <c r="Q22" s="142">
        <f>+'St 4'!$W$129+'St 4'!$W$142+'St 4'!$W$155+'St 4'!$W$168+'St 4'!$W$182+'St 4'!$W$206+'St 4'!$W$219</f>
        <v>317103.93549999996</v>
      </c>
      <c r="R22" s="142">
        <f>+'St 5'!$W$12+'St 5'!$W$25+'St 5'!$W$38+'St 5'!$W$51+'St 5'!$W$65+'St 5'!$W$89+'St 5'!$W$102</f>
        <v>649680.54424585868</v>
      </c>
      <c r="S22" s="142">
        <f>+'St 5'!$W$129+'St 5'!$W$142+'St 5'!$W$155+'St 5'!$W$168+'St 5'!$W$182+'St 5'!$W$206+'St 5'!$W$219</f>
        <v>-1258.692876322003</v>
      </c>
      <c r="T22" s="142">
        <f t="shared" ref="T22:T30" si="3">+D22+F22+H22+J22+L22+N22+P22+R22</f>
        <v>758058.26827478327</v>
      </c>
      <c r="U22" s="142">
        <f t="shared" ref="U22:U30" si="4">+E22+G22+I22+K22+M22+O22+Q22+S22</f>
        <v>515246.39947483881</v>
      </c>
    </row>
    <row r="23" spans="2:21">
      <c r="B23" s="28" t="s">
        <v>59</v>
      </c>
      <c r="C23" s="28" t="s">
        <v>42</v>
      </c>
      <c r="D23" s="142">
        <f>+'St 1.1'!$W$13+'St 1.1'!$W$26+'St 1.1'!$W$39+'St 1.1'!$W$52+'St 1.1'!$W$66+'St 1.1'!$W$90+'St 1.1'!$W$103</f>
        <v>338116.13503566192</v>
      </c>
      <c r="E23" s="142">
        <f>+'St 1.1'!$W$130+'St 1.1'!$W$143+'St 1.1'!$W$156+'St 1.1'!$W$169+'St 1.1'!$W$183+'St 1.1'!$W$207+'St 1.1'!$W$220</f>
        <v>-196191</v>
      </c>
      <c r="F23" s="142">
        <f>+'St 1.2'!$W$13+'St 1.2'!$W$26+'St 1.2'!$W$39+'St 1.2'!$W$52+'St 1.2'!$W$66+'St 1.2'!$W$90+'St 1.2'!$W$103</f>
        <v>-42776.132604831604</v>
      </c>
      <c r="G23" s="142">
        <f>+'St 1.2'!$W$130+'St 1.2'!$W$143+'St 1.2'!$W$156+'St 1.2'!$W$169+'St 1.2'!$W$183+'St 1.2'!$W$207+'St 1.2'!$W$220</f>
        <v>11317.662445598693</v>
      </c>
      <c r="H23" s="142">
        <f>+'St 1.3'!$W$13+'St 1.3'!$W$26+'St 1.3'!$W$39+'St 1.3'!$W$52+'St 1.3'!$W$66+'St 1.3'!$W$90+'St 1.3'!$W$103</f>
        <v>88833.548076237377</v>
      </c>
      <c r="I23" s="142">
        <f>+'St 1.3'!$W$130+'St 1.3'!$W$143+'St 1.3'!$W$156+'St 1.3'!$W$169+'St 1.3'!$W$183+'St 1.3'!$W$207+'St 1.3'!$W$220</f>
        <v>153596.1579630406</v>
      </c>
      <c r="J23" s="142">
        <f>+'St 3'!$W$13+'St 3'!$W$26+'St 3'!$W$39+'St 3'!$W$52+'St 3'!$W$66+'St 3'!$W$90+'St 3'!$W$103</f>
        <v>607656.19196067273</v>
      </c>
      <c r="K23" s="142">
        <f>+'St 3'!$W$130+'St 3'!$W$143+'St 3'!$W$156+'St 3'!$W$169+'St 3'!$W$183+'St 3'!$W$207+'St 3'!$W$220</f>
        <v>193285.59354493927</v>
      </c>
      <c r="L23" s="142">
        <f>+'St 2.1'!$W$13+'St 2.1'!$W$26+'St 2.1'!$W$39+'St 2.1'!$W$52+'St 2.1'!$W$66+'St 2.1'!$W$90+'St 2.1'!$W$103</f>
        <v>-45612.9371761523</v>
      </c>
      <c r="M23" s="142">
        <f>+'St 2.1'!$W$130+'St 2.1'!$W$143+'St 2.1'!$W$156+'St 2.1'!$W$169+'St 2.1'!$W$183+'St 2.1'!$W$207+'St 2.1'!$W$220</f>
        <v>26872.346456847237</v>
      </c>
      <c r="N23" s="142">
        <f>+'St 2.2'!$W$13+'St 2.2'!$W$26+'St 2.2'!$W$39+'St 2.2'!$W$52+'St 2.2'!$W$66+'St 2.2'!$W$90+'St 2.2'!$W$103</f>
        <v>62495.753306634047</v>
      </c>
      <c r="O23" s="142">
        <f>+'St 2.2'!$W$130+'St 2.2'!$W$143+'St 2.2'!$W$156+'St 2.2'!$W$169+'St 2.2'!$W$183+'St 2.2'!$W$207+'St 2.2'!$W$220</f>
        <v>425704.63330931496</v>
      </c>
      <c r="P23" s="142">
        <f>+'St 4'!$W$13+'St 4'!$W$26+'St 4'!$W$39+'St 4'!$W$52+'St 4'!$W$66+'St 4'!$W$90+'St 4'!$W$103</f>
        <v>648174.0857781627</v>
      </c>
      <c r="Q23" s="142">
        <f>+'St 4'!$W$130+'St 4'!$W$143+'St 4'!$W$156+'St 4'!$W$169+'St 4'!$W$183+'St 4'!$W$207+'St 4'!$W$220</f>
        <v>1218133.61089323</v>
      </c>
      <c r="R23" s="142">
        <f>+'St 5'!$W$13+'St 5'!$W$26+'St 5'!$W$39+'St 5'!$W$52+'St 5'!$W$66+'St 5'!$W$90+'St 5'!$W$103</f>
        <v>157368.77234436758</v>
      </c>
      <c r="S23" s="142">
        <f>+'St 5'!$W$130+'St 5'!$W$143+'St 5'!$W$156+'St 5'!$W$169+'St 5'!$W$183+'St 5'!$W$207+'St 5'!$W$220</f>
        <v>3396.1024037148945</v>
      </c>
      <c r="T23" s="142">
        <f t="shared" si="3"/>
        <v>1814255.4167207526</v>
      </c>
      <c r="U23" s="142">
        <f t="shared" si="4"/>
        <v>1836115.1070166854</v>
      </c>
    </row>
    <row r="24" spans="2:21">
      <c r="B24" s="28" t="s">
        <v>60</v>
      </c>
      <c r="C24" s="28" t="s">
        <v>43</v>
      </c>
      <c r="D24" s="142">
        <f>+'St 1.1'!$W$14+'St 1.1'!$W$27+'St 1.1'!$W$40+'St 1.1'!$W$53+'St 1.1'!$W$67+'St 1.1'!$W$91+'St 1.1'!$W$104+'St 1.1'!$W$76+'St 1.1'!$W$79</f>
        <v>20223.927016906746</v>
      </c>
      <c r="E24" s="142">
        <f>+'St 1.1'!$W$131+'St 1.1'!$W$144+'St 1.1'!$W$157+'St 1.1'!$W$170+'St 1.1'!$W$184+'St 1.1'!$W$208+'St 1.1'!$W$221+'St 1.1'!$W$193+'St 1.1'!$W$196</f>
        <v>21128.559999999998</v>
      </c>
      <c r="F24" s="142">
        <f>+'St 1.2'!$W$14+'St 1.2'!$W$27+'St 1.2'!$W$40+'St 1.2'!$W$53+'St 1.2'!$W$67+'St 1.2'!$W$91+'St 1.2'!$W$104+'St 1.2'!$W$76+'St 1.2'!$W$79</f>
        <v>190520.3387588578</v>
      </c>
      <c r="G24" s="142">
        <f>+'St 1.2'!$W$131+'St 1.2'!$W$144+'St 1.2'!$W$157+'St 1.2'!$W$170+'St 1.2'!$W$184+'St 1.2'!$W$208+'St 1.2'!$W$221+'St 1.2'!$W$193+'St 1.2'!$W$196</f>
        <v>-6698.3046746167429</v>
      </c>
      <c r="H24" s="142">
        <f>+'St 1.3'!$W$14+'St 1.3'!$W$27+'St 1.3'!$W$40+'St 1.3'!$W$53+'St 1.3'!$W$67+'St 1.3'!$W$91+'St 1.3'!$W$104+'St 1.3'!$W$76+'St 1.3'!$W$79</f>
        <v>1265942.9529036037</v>
      </c>
      <c r="I24" s="142">
        <f>+'St 1.3'!$W$131+'St 1.3'!$W$144+'St 1.3'!$W$157+'St 1.3'!$W$170+'St 1.3'!$W$184+'St 1.3'!$W$208+'St 1.3'!$W$221+'St 1.3'!$W$193+'St 1.3'!$W$196</f>
        <v>656127.56714348425</v>
      </c>
      <c r="J24" s="142">
        <f>+'St 3'!$W$14+'St 3'!$W$27+'St 3'!$W$40+'St 3'!$W$53+'St 3'!$W$67+'St 3'!$W$91+'St 3'!$W$104+'St 3'!$W$76+'St 3'!$W$79</f>
        <v>1012341.6626803241</v>
      </c>
      <c r="K24" s="142">
        <f>+'St 3'!$W$131+'St 3'!$W$144+'St 3'!$W$157+'St 3'!$W$170+'St 3'!$W$184+'St 3'!$W$208+'St 3'!$W$221+'St 3'!$W$193+'St 3'!$W$196</f>
        <v>-123475.16527599817</v>
      </c>
      <c r="L24" s="142">
        <f>+'St 2.1'!$W$14+'St 2.1'!$W$27+'St 2.1'!$W$40+'St 2.1'!$W$53+'St 2.1'!$W$67+'St 2.1'!$W$91+'St 2.1'!$W$104+'St 2.1'!$W$76+'St 2.1'!$W$79</f>
        <v>11378.550900042039</v>
      </c>
      <c r="M24" s="142">
        <f>+'St 2.1'!$W$131+'St 2.1'!$W$144+'St 2.1'!$W$157+'St 2.1'!$W$170+'St 2.1'!$W$184+'St 2.1'!$W$208+'St 2.1'!$W$221+'St 2.1'!$W$193+'St 2.1'!$W$196</f>
        <v>1306.9216092625056</v>
      </c>
      <c r="N24" s="142">
        <f>+'St 2.2'!$W$14+'St 2.2'!$W$27+'St 2.2'!$W$40+'St 2.2'!$W$53+'St 2.2'!$W$67+'St 2.2'!$W$91+'St 2.2'!$W$104+'St 2.2'!$W$76+'St 2.2'!$W$79</f>
        <v>508238.61589223705</v>
      </c>
      <c r="O24" s="142">
        <f>+'St 2.2'!$W$131+'St 2.2'!$W$144+'St 2.2'!$W$157+'St 2.2'!$W$170+'St 2.2'!$W$184+'St 2.2'!$W$208+'St 2.2'!$W$221+'St 2.2'!$W$193+'St 2.2'!$W$196</f>
        <v>436479.0972464559</v>
      </c>
      <c r="P24" s="142">
        <f>+'St 4'!$W$14+'St 4'!$W$27+'St 4'!$W$40+'St 4'!$W$53+'St 4'!$W$67+'St 4'!$W$91+'St 4'!$W$104+'St 4'!$W$76+'St 4'!$W$79</f>
        <v>147520.27254609464</v>
      </c>
      <c r="Q24" s="142">
        <f>+'St 4'!$W$131+'St 4'!$W$144+'St 4'!$W$157+'St 4'!$W$170+'St 4'!$W$184+'St 4'!$W$208+'St 4'!$W$221+'St 4'!$W$193+'St 4'!$W$196</f>
        <v>1122822.0810599434</v>
      </c>
      <c r="R24" s="142">
        <f>+'St 5'!$W$14+'St 5'!$W$27+'St 5'!$W$40+'St 5'!$W$53+'St 5'!$W$67+'St 5'!$W$91+'St 5'!$W$104+'St 5'!$W$76+'St 5'!$W$79</f>
        <v>0</v>
      </c>
      <c r="S24" s="142">
        <f>+'St 5'!$W$131+'St 5'!$W$144+'St 5'!$W$157+'St 5'!$W$170+'St 5'!$W$184+'St 5'!$W$208+'St 5'!$W$221+'St 5'!$W$193+'St 5'!$W$196</f>
        <v>0</v>
      </c>
      <c r="T24" s="142">
        <f t="shared" si="3"/>
        <v>3156166.3206980661</v>
      </c>
      <c r="U24" s="142">
        <f t="shared" si="4"/>
        <v>2107690.757108531</v>
      </c>
    </row>
    <row r="25" spans="2:21">
      <c r="B25" s="28" t="s">
        <v>61</v>
      </c>
      <c r="C25" s="28" t="s">
        <v>44</v>
      </c>
      <c r="D25" s="142">
        <f>+'St 1.1'!$W$15+'St 1.1'!$W$28+'St 1.1'!$W$41+'St 1.1'!$W$54+'St 1.1'!$W$68+'St 1.1'!$W$92+'St 1.1'!$W$105</f>
        <v>99121.63</v>
      </c>
      <c r="E25" s="142">
        <f>+'St 1.1'!$W$132+'St 1.1'!$W$145+'St 1.1'!$W$158+'St 1.1'!$W$171+'St 1.1'!$W$185+'St 1.1'!$W$209+'St 1.1'!$W$222</f>
        <v>302137.10999999993</v>
      </c>
      <c r="F25" s="142">
        <f>+'St 1.2'!$W$15+'St 1.2'!$W$28+'St 1.2'!$W$41+'St 1.2'!$W$54+'St 1.2'!$W$68+'St 1.2'!$W$92+'St 1.2'!$W$105</f>
        <v>160102.20061887501</v>
      </c>
      <c r="G25" s="142">
        <f>+'St 1.2'!$W$132+'St 1.2'!$W$145+'St 1.2'!$W$158+'St 1.2'!$W$171+'St 1.2'!$W$185+'St 1.2'!$W$209+'St 1.2'!$W$222</f>
        <v>749292.40023914643</v>
      </c>
      <c r="H25" s="142">
        <f>+'St 1.3'!$W$15+'St 1.3'!$W$28+'St 1.3'!$W$41+'St 1.3'!$W$54+'St 1.3'!$W$68+'St 1.3'!$W$92+'St 1.3'!$W$105</f>
        <v>16351.890011877524</v>
      </c>
      <c r="I25" s="142">
        <f>+'St 1.3'!$W$132+'St 1.3'!$W$145+'St 1.3'!$W$158+'St 1.3'!$W$171+'St 1.3'!$W$185+'St 1.3'!$W$209+'St 1.3'!$W$222</f>
        <v>569919.59609260375</v>
      </c>
      <c r="J25" s="142">
        <f>+'St 3'!$W$15+'St 3'!$W$28+'St 3'!$W$41+'St 3'!$W$54+'St 3'!$W$68+'St 3'!$W$92+'St 3'!$W$105</f>
        <v>121613.85122791668</v>
      </c>
      <c r="K25" s="142">
        <f>+'St 3'!$W$132+'St 3'!$W$145+'St 3'!$W$158+'St 3'!$W$171+'St 3'!$W$185+'St 3'!$W$209+'St 3'!$W$222</f>
        <v>-390067.82867208333</v>
      </c>
      <c r="L25" s="142">
        <f>+'St 2.1'!$W$15+'St 2.1'!$W$28+'St 2.1'!$W$41+'St 2.1'!$W$54+'St 2.1'!$W$68+'St 2.1'!$W$92+'St 2.1'!$W$105</f>
        <v>-80117.978884022508</v>
      </c>
      <c r="M25" s="142">
        <f>+'St 2.1'!$W$132+'St 2.1'!$W$145+'St 2.1'!$W$158+'St 2.1'!$W$171+'St 2.1'!$W$185+'St 2.1'!$W$209+'St 2.1'!$W$222</f>
        <v>2670.1462785586682</v>
      </c>
      <c r="N25" s="142">
        <f>+'St 2.2'!$W$15+'St 2.2'!$W$28+'St 2.2'!$W$41+'St 2.2'!$W$54+'St 2.2'!$W$68+'St 2.2'!$W$92+'St 2.2'!$W$105</f>
        <v>69.201499999999967</v>
      </c>
      <c r="O25" s="142">
        <f>+'St 2.2'!$W$132+'St 2.2'!$W$145+'St 2.2'!$W$158+'St 2.2'!$W$171+'St 2.2'!$W$185+'St 2.2'!$W$209+'St 2.2'!$W$222</f>
        <v>30824.673030130121</v>
      </c>
      <c r="P25" s="142">
        <f>+'St 4'!$W$15+'St 4'!$W$28+'St 4'!$W$41+'St 4'!$W$54+'St 4'!$W$68+'St 4'!$W$92+'St 4'!$W$105</f>
        <v>-307.56670000000008</v>
      </c>
      <c r="Q25" s="142">
        <f>+'St 4'!$W$132+'St 4'!$W$145+'St 4'!$W$158+'St 4'!$W$171+'St 4'!$W$185+'St 4'!$W$209+'St 4'!$W$222</f>
        <v>299221.1299</v>
      </c>
      <c r="R25" s="142">
        <f>+'St 5'!$W$15+'St 5'!$W$28+'St 5'!$W$41+'St 5'!$W$54+'St 5'!$W$68+'St 5'!$W$92+'St 5'!$W$105</f>
        <v>327.20925963262704</v>
      </c>
      <c r="S25" s="142">
        <f>+'St 5'!$W$132+'St 5'!$W$145+'St 5'!$W$158+'St 5'!$W$171+'St 5'!$W$185+'St 5'!$W$209+'St 5'!$W$222</f>
        <v>82848.418239625695</v>
      </c>
      <c r="T25" s="142">
        <f t="shared" si="3"/>
        <v>317160.43703427934</v>
      </c>
      <c r="U25" s="142">
        <f t="shared" si="4"/>
        <v>1646845.6451079815</v>
      </c>
    </row>
    <row r="26" spans="2:21">
      <c r="B26" s="28" t="s">
        <v>62</v>
      </c>
      <c r="C26" s="28" t="s">
        <v>317</v>
      </c>
      <c r="D26" s="142">
        <f>+'St 1.1'!$W$18+'St 1.1'!$W$31+'St 1.1'!$W$44+'St 1.1'!$W$57+'St 1.1'!$W$71+'St 1.1'!$W$95+'St 1.1'!$W$108</f>
        <v>0.12423710000000025</v>
      </c>
      <c r="E26" s="142">
        <f>+'St 1.1'!$W$135+'St 1.1'!$W$148+'St 1.1'!$W$161+'St 1.1'!$W$174+'St 1.1'!$W$188+'St 1.1'!$W$212+'St 1.1'!$W$225</f>
        <v>0</v>
      </c>
      <c r="F26" s="142">
        <f>+'St 1.2'!$W$18+'St 1.2'!$W$31+'St 1.2'!$W$44+'St 1.2'!$W$57+'St 1.2'!$W$71+'St 1.2'!$W$95+'St 1.2'!$W$108</f>
        <v>-15435.923421741218</v>
      </c>
      <c r="G26" s="142">
        <f>+'St 1.2'!$W$135+'St 1.2'!$W$148+'St 1.2'!$W$161+'St 1.2'!$W$174+'St 1.2'!$W$188+'St 1.2'!$W$212+'St 1.2'!$W$225</f>
        <v>13944.123367129625</v>
      </c>
      <c r="H26" s="142">
        <f>+'St 1.3'!$W$18+'St 1.3'!$W$31+'St 1.3'!$W$44+'St 1.3'!$W$57+'St 1.3'!$W$71+'St 1.3'!$W$95+'St 1.3'!$W$108</f>
        <v>2314.5145991189529</v>
      </c>
      <c r="I26" s="142">
        <f>+'St 1.3'!$W$135+'St 1.3'!$W$148+'St 1.3'!$W$161+'St 1.3'!$W$174+'St 1.3'!$W$188+'St 1.3'!$W$212+'St 1.3'!$W$225</f>
        <v>148442.9098154236</v>
      </c>
      <c r="J26" s="142">
        <f>+'St 3'!$W$18+'St 3'!$W$31+'St 3'!$W$44+'St 3'!$W$57+'St 3'!$W$71+'St 3'!$W$95+'St 3'!$W$108</f>
        <v>68543.511654486108</v>
      </c>
      <c r="K26" s="142">
        <f>+'St 3'!$W$135+'St 3'!$W$148+'St 3'!$W$161+'St 3'!$W$174+'St 3'!$W$188+'St 3'!$W$212+'St 3'!$W$225</f>
        <v>150967.19535676661</v>
      </c>
      <c r="L26" s="142">
        <f>+'St 2.1'!$W$18+'St 2.1'!$W$31+'St 2.1'!$W$44+'St 2.1'!$W$57+'St 2.1'!$W$71+'St 2.1'!$W$95+'St 2.1'!$W$108</f>
        <v>-156509.08395481057</v>
      </c>
      <c r="M26" s="142">
        <f>+'St 2.1'!$W$135+'St 2.1'!$W$148+'St 2.1'!$W$161+'St 2.1'!$W$174+'St 2.1'!$W$188+'St 2.1'!$W$212+'St 2.1'!$W$225</f>
        <v>-70590.80523050396</v>
      </c>
      <c r="N26" s="142">
        <f>+'St 2.2'!$W$18+'St 2.2'!$W$31+'St 2.2'!$W$44+'St 2.2'!$W$57+'St 2.2'!$W$71+'St 2.2'!$W$95+'St 2.2'!$W$108</f>
        <v>-72997.289228761088</v>
      </c>
      <c r="O26" s="142">
        <f>+'St 2.2'!$W$135+'St 2.2'!$W$148+'St 2.2'!$W$161+'St 2.2'!$W$174+'St 2.2'!$W$188+'St 2.2'!$W$212+'St 2.2'!$W$225</f>
        <v>-187012.93799124664</v>
      </c>
      <c r="P26" s="142">
        <f>+'St 4'!$W$18+'St 4'!$W$31+'St 4'!$W$44+'St 4'!$W$57+'St 4'!$W$71+'St 4'!$W$95+'St 4'!$W$108</f>
        <v>-0.52536075188784614</v>
      </c>
      <c r="Q26" s="142">
        <f>+'St 4'!$W$135+'St 4'!$W$148+'St 4'!$W$161+'St 4'!$W$174+'St 4'!$W$188+'St 4'!$W$212+'St 4'!$W$225</f>
        <v>0</v>
      </c>
      <c r="R26" s="142">
        <f>+'St 5'!$W$18+'St 5'!$W$31+'St 5'!$W$44+'St 5'!$W$57+'St 5'!$W$71+'St 5'!$W$95+'St 5'!$W$108</f>
        <v>0</v>
      </c>
      <c r="S26" s="142">
        <f>+'St 5'!$W$135+'St 5'!$W$148+'St 5'!$W$161+'St 5'!$W$174+'St 5'!$W$188+'St 5'!$W$212+'St 5'!$W$225</f>
        <v>0</v>
      </c>
      <c r="T26" s="142">
        <f t="shared" si="3"/>
        <v>-174084.6714753597</v>
      </c>
      <c r="U26" s="142">
        <f t="shared" si="4"/>
        <v>55750.485317569226</v>
      </c>
    </row>
    <row r="27" spans="2:21">
      <c r="B27" s="28" t="s">
        <v>75</v>
      </c>
      <c r="C27" s="28" t="s">
        <v>108</v>
      </c>
      <c r="D27" s="142">
        <f>+'St 1.1'!$W$19+'St 1.1'!$W$32+'St 1.1'!$W$45+'St 1.1'!$W$58+'St 1.1'!$W$72+'St 1.1'!$W$96+'St 1.1'!$W$109</f>
        <v>9737.4777831121937</v>
      </c>
      <c r="E27" s="142">
        <f>+'St 1.1'!$W$136+'St 1.1'!$W$149+'St 1.1'!$W$162+'St 1.1'!$W$175+'St 1.1'!$W$189+'St 1.1'!$W$213+'St 1.1'!$W$226</f>
        <v>0</v>
      </c>
      <c r="F27" s="142">
        <f>+'St 1.2'!$W$19+'St 1.2'!$W$32+'St 1.2'!$W$45+'St 1.2'!$W$58+'St 1.2'!$W$72+'St 1.2'!$W$96+'St 1.2'!$W$109</f>
        <v>424603.00836684508</v>
      </c>
      <c r="G27" s="142">
        <f>+'St 1.2'!$W$136+'St 1.2'!$W$149+'St 1.2'!$W$162+'St 1.2'!$W$175+'St 1.2'!$W$189+'St 1.2'!$W$213+'St 1.2'!$W$226</f>
        <v>62495.955558001027</v>
      </c>
      <c r="H27" s="142">
        <f>+'St 1.3'!$W$19+'St 1.3'!$W$32+'St 1.3'!$W$45+'St 1.3'!$W$58+'St 1.3'!$W$72+'St 1.3'!$W$96+'St 1.3'!$W$109</f>
        <v>1039.6710243342241</v>
      </c>
      <c r="I27" s="142">
        <f>+'St 1.3'!$W$136+'St 1.3'!$W$149+'St 1.3'!$W$162+'St 1.3'!$W$175+'St 1.3'!$W$189+'St 1.3'!$W$213+'St 1.3'!$W$226</f>
        <v>300446.74432019569</v>
      </c>
      <c r="J27" s="142">
        <f>+'St 3'!$W$19+'St 3'!$W$32+'St 3'!$W$45+'St 3'!$W$58+'St 3'!$W$72+'St 3'!$W$96+'St 3'!$W$109</f>
        <v>30824.673030130125</v>
      </c>
      <c r="K27" s="142">
        <f>+'St 3'!$W$136+'St 3'!$W$149+'St 3'!$W$162+'St 3'!$W$175+'St 3'!$W$189+'St 3'!$W$213+'St 3'!$W$226</f>
        <v>69.201499999999967</v>
      </c>
      <c r="L27" s="142">
        <f>+'St 2.1'!$W$19+'St 2.1'!$W$32+'St 2.1'!$W$45+'St 2.1'!$W$58+'St 2.1'!$W$72+'St 2.1'!$W$96+'St 2.1'!$W$109</f>
        <v>-187012.93799124664</v>
      </c>
      <c r="M27" s="142">
        <f>+'St 2.1'!$W$136+'St 2.1'!$W$149+'St 2.1'!$W$162+'St 2.1'!$W$175+'St 2.1'!$W$189+'St 2.1'!$W$213+'St 2.1'!$W$226</f>
        <v>-72997.289228761074</v>
      </c>
      <c r="N27" s="142">
        <f>+'St 2.2'!$W$19+'St 2.2'!$W$32+'St 2.2'!$W$45+'St 2.2'!$W$58+'St 2.2'!$W$72+'St 2.2'!$W$96+'St 2.2'!$W$109</f>
        <v>860886.17911275337</v>
      </c>
      <c r="O27" s="142">
        <f>+'St 2.2'!$W$136+'St 2.2'!$W$149+'St 2.2'!$W$162+'St 2.2'!$W$175+'St 2.2'!$W$189+'St 2.2'!$W$213+'St 2.2'!$W$226</f>
        <v>1332690.0607549129</v>
      </c>
      <c r="P27" s="142">
        <f>+'St 4'!$W$19+'St 4'!$W$32+'St 4'!$W$45+'St 4'!$W$58+'St 4'!$W$72+'St 4'!$W$96+'St 4'!$W$109</f>
        <v>0</v>
      </c>
      <c r="Q27" s="142">
        <f>+'St 4'!$W$136+'St 4'!$W$149+'St 4'!$W$162+'St 4'!$W$175+'St 4'!$W$189+'St 4'!$W$213+'St 4'!$W$226</f>
        <v>86846.006723261147</v>
      </c>
      <c r="R27" s="142">
        <f>+'St 5'!$W$19+'St 5'!$W$32+'St 5'!$W$45+'St 5'!$W$58+'St 5'!$W$72+'St 5'!$W$96+'St 5'!$W$109</f>
        <v>119942.43801911759</v>
      </c>
      <c r="S27" s="142">
        <f>+'St 5'!$W$136+'St 5'!$W$149+'St 5'!$W$162+'St 5'!$W$175+'St 5'!$W$189+'St 5'!$W$213+'St 5'!$W$226</f>
        <v>662858.84498777916</v>
      </c>
      <c r="T27" s="142">
        <f t="shared" si="3"/>
        <v>1260020.509345046</v>
      </c>
      <c r="U27" s="142">
        <f t="shared" si="4"/>
        <v>2372409.5246153888</v>
      </c>
    </row>
    <row r="28" spans="2:21">
      <c r="B28" s="28" t="s">
        <v>76</v>
      </c>
      <c r="C28" s="28" t="s">
        <v>48</v>
      </c>
      <c r="D28" s="142">
        <f>+'St 1.1'!$W$20+'St 1.1'!$W$33+'St 1.1'!$W$46+'St 1.1'!$W$59+'St 1.1'!$W$73+'St 1.1'!$W$97+'St 1.1'!$W$110+'St 1.1'!$W$113+'St 1.1'!$W$114+'St 1.1'!$W$6</f>
        <v>3.4426211881211088E-10</v>
      </c>
      <c r="E28" s="142">
        <f>+'St 1.1'!$W$137+'St 1.1'!$W$150+'St 1.1'!$W$163+'St 1.1'!$W$176+'St 1.1'!$W$190+'St 1.1'!$W$214+'St 1.1'!$W$227+'St 1.1'!$W$230+'St 1.1'!$W$231+'St 1.1'!$W$123</f>
        <v>21960.248425664009</v>
      </c>
      <c r="F28" s="142">
        <f>+'St 1.2'!$W$20+'St 1.2'!$W$33+'St 1.2'!$W$46+'St 1.2'!$W$59+'St 1.2'!$W$73+'St 1.2'!$W$97+'St 1.2'!$W$110+'St 1.2'!$W$113+'St 1.2'!$W$114+'St 1.2'!$W$6</f>
        <v>42057.835487926117</v>
      </c>
      <c r="G28" s="142">
        <f>+'St 1.2'!$W$137+'St 1.2'!$W$150+'St 1.2'!$W$163+'St 1.2'!$W$176+'St 1.2'!$W$190+'St 1.2'!$W$214+'St 1.2'!$W$227+'St 1.2'!$W$230+'St 1.2'!$W$231+'St 1.2'!$W$123</f>
        <v>-42500.727558729428</v>
      </c>
      <c r="H28" s="142">
        <f>+'St 1.3'!$W$20+'St 1.3'!$W$33+'St 1.3'!$W$46+'St 1.3'!$W$59+'St 1.3'!$W$73+'St 1.3'!$W$97+'St 1.3'!$W$110+'St 1.3'!$W$113+'St 1.3'!$W$114+'St 1.3'!$W$6</f>
        <v>14209.478099932001</v>
      </c>
      <c r="I28" s="142">
        <f>+'St 1.3'!$W$137+'St 1.3'!$W$150+'St 1.3'!$W$163+'St 1.3'!$W$176+'St 1.3'!$W$190+'St 1.3'!$W$214+'St 1.3'!$W$227+'St 1.3'!$W$230+'St 1.3'!$W$231+'St 1.3'!$W$123</f>
        <v>6815.1898222124619</v>
      </c>
      <c r="J28" s="142">
        <f>+'St 3'!$W$20+'St 3'!$W$33+'St 3'!$W$46+'St 3'!$W$59+'St 3'!$W$73+'St 3'!$W$97+'St 3'!$W$110+'St 3'!$W$113+'St 3'!$W$114+'St 3'!$W$6</f>
        <v>537.09110000000135</v>
      </c>
      <c r="K28" s="142">
        <f>+'St 3'!$W$137+'St 3'!$W$150+'St 3'!$W$163+'St 3'!$W$176+'St 3'!$W$190+'St 3'!$W$214+'St 3'!$W$227+'St 3'!$W$230+'St 3'!$W$231+'St 3'!$W$123</f>
        <v>9109.4678983649228</v>
      </c>
      <c r="L28" s="142">
        <f>+'St 2.1'!$W$20+'St 2.1'!$W$33+'St 2.1'!$W$46+'St 2.1'!$W$59+'St 2.1'!$W$73+'St 2.1'!$W$97+'St 2.1'!$W$110+'St 2.1'!$W$113+'St 2.1'!$W$114+'St 2.1'!$W$6</f>
        <v>323.27945014900024</v>
      </c>
      <c r="M28" s="142">
        <f>+'St 2.1'!$W$137+'St 2.1'!$W$150+'St 2.1'!$W$163+'St 2.1'!$W$176+'St 2.1'!$W$190+'St 2.1'!$W$214+'St 2.1'!$W$227+'St 2.1'!$W$230+'St 2.1'!$W$231+'St 2.1'!$W$123</f>
        <v>-29.864379299999982</v>
      </c>
      <c r="N28" s="142">
        <f>+'St 2.2'!$W$20+'St 2.2'!$W$33+'St 2.2'!$W$46+'St 2.2'!$W$59+'St 2.2'!$W$73+'St 2.2'!$W$97+'St 2.2'!$W$110+'St 2.2'!$W$113+'St 2.2'!$W$114+'St 2.2'!$W$6</f>
        <v>-129064.39885224972</v>
      </c>
      <c r="O28" s="142">
        <f>+'St 2.2'!$W$137+'St 2.2'!$W$150+'St 2.2'!$W$163+'St 2.2'!$W$176+'St 2.2'!$W$190+'St 2.2'!$W$214+'St 2.2'!$W$227+'St 2.2'!$W$230+'St 2.2'!$W$231+'St 2.2'!$W$123</f>
        <v>-535982.00274420273</v>
      </c>
      <c r="P28" s="142">
        <f>+'St 4'!$W$20+'St 4'!$W$33+'St 4'!$W$46+'St 4'!$W$59+'St 4'!$W$73+'St 4'!$W$97+'St 4'!$W$110+'St 4'!$W$113+'St 4'!$W$114+'St 4'!$W$6</f>
        <v>0</v>
      </c>
      <c r="Q28" s="142">
        <f>+'St 4'!$W$137+'St 4'!$W$150+'St 4'!$W$163+'St 4'!$W$176+'St 4'!$W$190+'St 4'!$W$214+'St 4'!$W$227+'St 4'!$W$230+'St 4'!$W$231+'St 4'!$W$123</f>
        <v>0</v>
      </c>
      <c r="R28" s="142">
        <f>+'St 5'!$W$20+'St 5'!$W$33+'St 5'!$W$46+'St 5'!$W$59+'St 5'!$W$73+'St 5'!$W$97+'St 5'!$W$110+'St 5'!$W$113+'St 5'!$W$114+'St 5'!$W$6</f>
        <v>0</v>
      </c>
      <c r="S28" s="142">
        <f>+'St 5'!$W$137+'St 5'!$W$150+'St 5'!$W$163+'St 5'!$W$176+'St 5'!$W$190+'St 5'!$W$214+'St 5'!$W$227+'St 5'!$W$230+'St 5'!$W$231+'St 5'!$W$123</f>
        <v>0</v>
      </c>
      <c r="T28" s="142">
        <f t="shared" si="3"/>
        <v>-71936.714714242262</v>
      </c>
      <c r="U28" s="142">
        <f t="shared" si="4"/>
        <v>-540627.68853599078</v>
      </c>
    </row>
    <row r="29" spans="2:21">
      <c r="B29" s="28" t="s">
        <v>77</v>
      </c>
      <c r="C29" s="28" t="s">
        <v>325</v>
      </c>
      <c r="D29" s="142">
        <f>+'St 1.1'!$W$21+'St 1.1'!$W$34+'St 1.1'!$W$47+'St 1.1'!$W$60+'St 1.1'!$W$74+'St 1.1'!$W$98+'St 1.1'!$W$111</f>
        <v>321250.19592721859</v>
      </c>
      <c r="E29" s="142">
        <f>+'St 1.1'!$W$138+'St 1.1'!$W$151+'St 1.1'!$W$164+'St 1.1'!$W$177+'St 1.1'!$W$191+'St 1.1'!$W$215+'St 1.1'!$W$228</f>
        <v>26562.29</v>
      </c>
      <c r="F29" s="142">
        <f>+'St 1.2'!$W$21+'St 1.2'!$W$34+'St 1.2'!$W$47+'St 1.2'!$W$60+'St 1.2'!$W$74+'St 1.2'!$W$98+'St 1.2'!$W$111</f>
        <v>1218346.8180067327</v>
      </c>
      <c r="G29" s="142">
        <f>+'St 1.2'!$W$138+'St 1.2'!$W$151+'St 1.2'!$W$164+'St 1.2'!$W$177+'St 1.2'!$W$191+'St 1.2'!$W$215+'St 1.2'!$W$228</f>
        <v>693351.49135819136</v>
      </c>
      <c r="H29" s="142">
        <f>+'St 1.3'!$W$21+'St 1.3'!$W$34+'St 1.3'!$W$47+'St 1.3'!$W$60+'St 1.3'!$W$74+'St 1.3'!$W$98+'St 1.3'!$W$111</f>
        <v>19035.028523146571</v>
      </c>
      <c r="I29" s="142">
        <f>+'St 1.3'!$W$138+'St 1.3'!$W$151+'St 1.3'!$W$164+'St 1.3'!$W$177+'St 1.3'!$W$191+'St 1.3'!$W$215+'St 1.3'!$W$228</f>
        <v>96006.77227998311</v>
      </c>
      <c r="J29" s="142">
        <f>+'St 3'!$W$21+'St 3'!$W$34+'St 3'!$W$47+'St 3'!$W$60+'St 3'!$W$74+'St 3'!$W$98+'St 3'!$W$111</f>
        <v>394869.52047499467</v>
      </c>
      <c r="K29" s="142">
        <f>+'St 3'!$W$138+'St 3'!$W$151+'St 3'!$W$164+'St 3'!$W$177+'St 3'!$W$191+'St 3'!$W$215+'St 3'!$W$228</f>
        <v>261.39979999999997</v>
      </c>
      <c r="L29" s="142">
        <f>+'St 2.1'!$W$21+'St 2.1'!$W$34+'St 2.1'!$W$47+'St 2.1'!$W$60+'St 2.1'!$W$74+'St 2.1'!$W$98+'St 2.1'!$W$111</f>
        <v>-54.66847991840617</v>
      </c>
      <c r="M29" s="142">
        <f>+'St 2.1'!$W$138+'St 2.1'!$W$151+'St 2.1'!$W$164+'St 2.1'!$W$177+'St 2.1'!$W$191+'St 2.1'!$W$215+'St 2.1'!$W$228</f>
        <v>-0.17309065188788189</v>
      </c>
      <c r="N29" s="142">
        <f>+'St 2.2'!$W$21+'St 2.2'!$W$34+'St 2.2'!$W$47+'St 2.2'!$W$60+'St 2.2'!$W$74+'St 2.2'!$W$98+'St 2.2'!$W$111</f>
        <v>52017.553897111859</v>
      </c>
      <c r="O29" s="142">
        <f>+'St 2.2'!$W$138+'St 2.2'!$W$151+'St 2.2'!$W$164+'St 2.2'!$W$177+'St 2.2'!$W$191+'St 2.2'!$W$215+'St 2.2'!$W$228</f>
        <v>42766.35</v>
      </c>
      <c r="P29" s="142">
        <f>+'St 4'!$W$21+'St 4'!$W$34+'St 4'!$W$47+'St 4'!$W$60+'St 4'!$W$74+'St 4'!$W$98+'St 4'!$W$111</f>
        <v>0</v>
      </c>
      <c r="Q29" s="142">
        <f>+'St 4'!$W$138+'St 4'!$W$151+'St 4'!$W$164+'St 4'!$W$177+'St 4'!$W$191+'St 4'!$W$215+'St 4'!$W$228</f>
        <v>0</v>
      </c>
      <c r="R29" s="142">
        <f>+'St 5'!$W$21+'St 5'!$W$34+'St 5'!$W$47+'St 5'!$W$60+'St 5'!$W$74+'St 5'!$W$98+'St 5'!$W$111</f>
        <v>0</v>
      </c>
      <c r="S29" s="142">
        <f>+'St 5'!$W$138+'St 5'!$W$151+'St 5'!$W$164+'St 5'!$W$177+'St 5'!$W$191+'St 5'!$W$215+'St 5'!$W$228</f>
        <v>0</v>
      </c>
      <c r="T29" s="142">
        <f t="shared" si="3"/>
        <v>2005464.4483492861</v>
      </c>
      <c r="U29" s="142">
        <f t="shared" si="4"/>
        <v>858948.13034752267</v>
      </c>
    </row>
    <row r="30" spans="2:21">
      <c r="B30" s="28" t="s">
        <v>81</v>
      </c>
      <c r="C30" s="28" t="s">
        <v>101</v>
      </c>
      <c r="D30" s="142">
        <f>+'St 1.1'!$W$22+'St 1.1'!$W$35+'St 1.1'!$W$48+'St 1.1'!$W$61+'St 1.1'!$W$75+'St 1.1'!$W$99+'St 1.1'!$W$112</f>
        <v>8953.1200000000008</v>
      </c>
      <c r="E30" s="142">
        <f>+'St 1.1'!$W$139+'St 1.1'!$W$152+'St 1.1'!$W$165+'St 1.1'!$W$178+'St 1.1'!$W$192+'St 1.1'!$W$216+'St 1.1'!$W$229</f>
        <v>719371.29157433612</v>
      </c>
      <c r="F30" s="142">
        <f>+'St 1.2'!$W$22+'St 1.2'!$W$35+'St 1.2'!$W$48+'St 1.2'!$W$61+'St 1.2'!$W$75+'St 1.2'!$W$99+'St 1.2'!$W$112</f>
        <v>-173723.86921285471</v>
      </c>
      <c r="G30" s="142">
        <f>+'St 1.2'!$W$139+'St 1.2'!$W$152+'St 1.2'!$W$165+'St 1.2'!$W$178+'St 1.2'!$W$192+'St 1.2'!$W$216+'St 1.2'!$W$229</f>
        <v>189233.72062271342</v>
      </c>
      <c r="H30" s="142">
        <f>+'St 1.3'!$W$22+'St 1.3'!$W$35+'St 1.3'!$W$48+'St 1.3'!$W$61+'St 1.3'!$W$75+'St 1.3'!$W$99+'St 1.3'!$W$112</f>
        <v>-11292.986938296312</v>
      </c>
      <c r="I30" s="142">
        <f>+'St 1.3'!$W$139+'St 1.3'!$W$152+'St 1.3'!$W$165+'St 1.3'!$W$178+'St 1.3'!$W$192+'St 1.3'!$W$216+'St 1.3'!$W$229</f>
        <v>57436.909530918812</v>
      </c>
      <c r="J30" s="142">
        <f>+'St 3'!$W$22+'St 3'!$W$35+'St 3'!$W$48+'St 3'!$W$61+'St 3'!$W$75+'St 3'!$W$99+'St 3'!$W$112</f>
        <v>147563.59147891062</v>
      </c>
      <c r="K30" s="142">
        <f>+'St 3'!$W$139+'St 3'!$W$152+'St 3'!$W$165+'St 3'!$W$178+'St 3'!$W$192+'St 3'!$W$216+'St 3'!$W$229</f>
        <v>10613.433400000004</v>
      </c>
      <c r="L30" s="142">
        <f>+'St 2.1'!$W$22+'St 2.1'!$W$35+'St 2.1'!$W$48+'St 2.1'!$W$61+'St 2.1'!$W$75+'St 2.1'!$W$99+'St 2.1'!$W$112</f>
        <v>516696.30755149812</v>
      </c>
      <c r="M30" s="142">
        <f>+'St 2.1'!$W$139+'St 2.1'!$W$152+'St 2.1'!$W$165+'St 2.1'!$W$178+'St 2.1'!$W$192+'St 2.1'!$W$216+'St 2.1'!$W$229</f>
        <v>0</v>
      </c>
      <c r="N30" s="142">
        <f>+'St 2.2'!$W$22+'St 2.2'!$W$35+'St 2.2'!$W$48+'St 2.2'!$W$61+'St 2.2'!$W$75+'St 2.2'!$W$99+'St 2.2'!$W$112</f>
        <v>415039.08556686423</v>
      </c>
      <c r="O30" s="142">
        <f>+'St 2.2'!$W$139+'St 2.2'!$W$152+'St 2.2'!$W$165+'St 2.2'!$W$178+'St 2.2'!$W$192+'St 2.2'!$W$216+'St 2.2'!$W$229</f>
        <v>95374.107499011268</v>
      </c>
      <c r="P30" s="142">
        <f>+'St 4'!$W$22+'St 4'!$W$35+'St 4'!$W$48+'St 4'!$W$61+'St 4'!$W$75+'St 4'!$W$99+'St 4'!$W$112</f>
        <v>-61.782716827091107</v>
      </c>
      <c r="Q30" s="142">
        <f>+'St 4'!$W$139+'St 4'!$W$152+'St 4'!$W$165+'St 4'!$W$178+'St 4'!$W$192+'St 4'!$W$216+'St 4'!$W$229</f>
        <v>0</v>
      </c>
      <c r="R30" s="142">
        <f>+'St 5'!$W$22+'St 5'!$W$35+'St 5'!$W$48+'St 5'!$W$61+'St 5'!$W$75+'St 5'!$W$99+'St 5'!$W$112</f>
        <v>0</v>
      </c>
      <c r="S30" s="142">
        <f>+'St 5'!$W$139+'St 5'!$W$152+'St 5'!$W$165+'St 5'!$W$178+'St 5'!$W$192+'St 5'!$W$216+'St 5'!$W$229</f>
        <v>0</v>
      </c>
      <c r="T30" s="142">
        <f t="shared" si="3"/>
        <v>903173.46572929481</v>
      </c>
      <c r="U30" s="142">
        <f t="shared" si="4"/>
        <v>1072029.4626269797</v>
      </c>
    </row>
    <row r="31" spans="2:21">
      <c r="B31" s="28" t="s">
        <v>82</v>
      </c>
      <c r="C31" s="28" t="s">
        <v>78</v>
      </c>
      <c r="D31" s="147">
        <f t="shared" ref="D31:S31" si="5">+D22+D23+D24+D25+D26+D27+D28+D29+D30</f>
        <v>797404.58999999973</v>
      </c>
      <c r="E31" s="147">
        <f t="shared" si="5"/>
        <v>894867.92</v>
      </c>
      <c r="F31" s="147">
        <f t="shared" si="5"/>
        <v>1627041.4228434642</v>
      </c>
      <c r="G31" s="147">
        <f t="shared" si="5"/>
        <v>1860295.8425820961</v>
      </c>
      <c r="H31" s="147">
        <f t="shared" si="5"/>
        <v>1396349.3603001249</v>
      </c>
      <c r="I31" s="147">
        <f t="shared" si="5"/>
        <v>1992197.004674149</v>
      </c>
      <c r="J31" s="147">
        <f t="shared" si="5"/>
        <v>2668863.4267925341</v>
      </c>
      <c r="K31" s="147">
        <f t="shared" si="5"/>
        <v>-149237.24654801065</v>
      </c>
      <c r="L31" s="147">
        <f t="shared" si="5"/>
        <v>59090.531415538746</v>
      </c>
      <c r="M31" s="147">
        <f t="shared" si="5"/>
        <v>-112768.59334744851</v>
      </c>
      <c r="N31" s="147">
        <f t="shared" si="5"/>
        <v>1696884.7011945895</v>
      </c>
      <c r="O31" s="147">
        <f t="shared" si="5"/>
        <v>1647081.4588874881</v>
      </c>
      <c r="P31" s="147">
        <f t="shared" si="5"/>
        <v>795324.48354667833</v>
      </c>
      <c r="Q31" s="147">
        <f t="shared" si="5"/>
        <v>3044126.7640764345</v>
      </c>
      <c r="R31" s="147">
        <f t="shared" si="5"/>
        <v>927318.96386897645</v>
      </c>
      <c r="S31" s="147">
        <f t="shared" si="5"/>
        <v>747844.67275479774</v>
      </c>
      <c r="T31" s="147">
        <f>+SUM(T22:T30)</f>
        <v>9968277.4799619056</v>
      </c>
      <c r="U31" s="147">
        <f>+SUM(U22:U30)</f>
        <v>9924407.8230795078</v>
      </c>
    </row>
    <row r="32" spans="2:21">
      <c r="D32" s="176"/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</row>
    <row r="33" spans="3:21">
      <c r="D33" s="176"/>
      <c r="E33" s="176"/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</row>
    <row r="34" spans="3:21">
      <c r="C34"/>
    </row>
  </sheetData>
  <mergeCells count="20"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09D12559-C2CD-4C34-8953-609948F12947}"/>
  </hyperlinks>
  <pageMargins left="0.7" right="0.7" top="0.75" bottom="0.75" header="0.3" footer="0.3"/>
  <pageSetup paperSize="9" scale="35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U98"/>
  <sheetViews>
    <sheetView zoomScale="60" zoomScaleNormal="60" workbookViewId="0"/>
  </sheetViews>
  <sheetFormatPr defaultColWidth="9.1796875" defaultRowHeight="14.5"/>
  <cols>
    <col min="1" max="1" width="5.54296875" style="12" customWidth="1"/>
    <col min="2" max="2" width="9.1796875" style="12"/>
    <col min="3" max="3" width="70" style="12" bestFit="1" customWidth="1"/>
    <col min="4" max="13" width="12.81640625" style="12" bestFit="1" customWidth="1"/>
    <col min="14" max="15" width="14.81640625" style="12" bestFit="1" customWidth="1"/>
    <col min="16" max="16" width="12.81640625" style="12" bestFit="1" customWidth="1"/>
    <col min="17" max="17" width="14.81640625" style="12" bestFit="1" customWidth="1"/>
    <col min="18" max="19" width="12.81640625" style="12" bestFit="1" customWidth="1"/>
    <col min="20" max="21" width="14.81640625" style="12" bestFit="1" customWidth="1"/>
    <col min="22" max="16384" width="9.1796875" style="12"/>
  </cols>
  <sheetData>
    <row r="1" spans="1:21">
      <c r="A1" s="205" t="s">
        <v>315</v>
      </c>
    </row>
    <row r="2" spans="1:21">
      <c r="B2" s="345" t="s">
        <v>329</v>
      </c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</row>
    <row r="3" spans="1:21"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7" t="s">
        <v>318</v>
      </c>
    </row>
    <row r="4" spans="1:21" ht="31" customHeight="1">
      <c r="B4" s="58"/>
      <c r="C4" s="58"/>
      <c r="D4" s="348" t="s">
        <v>41</v>
      </c>
      <c r="E4" s="348"/>
      <c r="F4" s="348" t="s">
        <v>42</v>
      </c>
      <c r="G4" s="348"/>
      <c r="H4" s="348" t="s">
        <v>43</v>
      </c>
      <c r="I4" s="348"/>
      <c r="J4" s="348" t="s">
        <v>44</v>
      </c>
      <c r="K4" s="348"/>
      <c r="L4" s="348" t="s">
        <v>317</v>
      </c>
      <c r="M4" s="348"/>
      <c r="N4" s="348" t="s">
        <v>108</v>
      </c>
      <c r="O4" s="348"/>
      <c r="P4" s="348" t="s">
        <v>325</v>
      </c>
      <c r="Q4" s="348"/>
      <c r="R4" s="348" t="s">
        <v>101</v>
      </c>
      <c r="S4" s="348"/>
      <c r="T4" s="348" t="s">
        <v>78</v>
      </c>
      <c r="U4" s="348"/>
    </row>
    <row r="5" spans="1:21">
      <c r="B5" s="58"/>
      <c r="C5" s="37" t="s">
        <v>89</v>
      </c>
      <c r="D5" s="67" t="s">
        <v>79</v>
      </c>
      <c r="E5" s="67" t="s">
        <v>80</v>
      </c>
      <c r="F5" s="67" t="s">
        <v>79</v>
      </c>
      <c r="G5" s="67" t="s">
        <v>80</v>
      </c>
      <c r="H5" s="67" t="s">
        <v>79</v>
      </c>
      <c r="I5" s="67" t="s">
        <v>80</v>
      </c>
      <c r="J5" s="67" t="s">
        <v>79</v>
      </c>
      <c r="K5" s="67" t="s">
        <v>80</v>
      </c>
      <c r="L5" s="67" t="s">
        <v>79</v>
      </c>
      <c r="M5" s="67" t="s">
        <v>80</v>
      </c>
      <c r="N5" s="67" t="s">
        <v>79</v>
      </c>
      <c r="O5" s="67" t="s">
        <v>80</v>
      </c>
      <c r="P5" s="67" t="s">
        <v>79</v>
      </c>
      <c r="Q5" s="67" t="s">
        <v>80</v>
      </c>
      <c r="R5" s="67" t="s">
        <v>79</v>
      </c>
      <c r="S5" s="67" t="s">
        <v>80</v>
      </c>
      <c r="T5" s="67" t="s">
        <v>79</v>
      </c>
      <c r="U5" s="67" t="s">
        <v>80</v>
      </c>
    </row>
    <row r="6" spans="1:21">
      <c r="B6" s="37">
        <v>1</v>
      </c>
      <c r="C6" s="28" t="s">
        <v>5</v>
      </c>
      <c r="D6" s="156">
        <f>+'St 1.1'!$D$6</f>
        <v>0</v>
      </c>
      <c r="E6" s="156">
        <f>+'St 1.1'!$D$123</f>
        <v>138250.16899999999</v>
      </c>
      <c r="F6" s="156">
        <f>+'St 1.2'!$D$6</f>
        <v>0</v>
      </c>
      <c r="G6" s="156">
        <f>+'St 1.2'!$D$123</f>
        <v>0</v>
      </c>
      <c r="H6" s="156">
        <f>+'St 1.3'!$D$6</f>
        <v>0</v>
      </c>
      <c r="I6" s="156">
        <f>+'St 1.3'!$D$123</f>
        <v>818.36447925453854</v>
      </c>
      <c r="J6" s="156">
        <f>+'St 3'!$D$6</f>
        <v>31527.999999999996</v>
      </c>
      <c r="K6" s="156">
        <f>+'St 3'!$D$123</f>
        <v>37372.01</v>
      </c>
      <c r="L6" s="156">
        <f>+'St 2.1'!$D$6</f>
        <v>0</v>
      </c>
      <c r="M6" s="156">
        <f>+'St 2.1'!$D$123</f>
        <v>0</v>
      </c>
      <c r="N6" s="156">
        <f>+'St 2.2'!$D$6</f>
        <v>0</v>
      </c>
      <c r="O6" s="156">
        <f>+'St 2.2'!$D$123</f>
        <v>0</v>
      </c>
      <c r="P6" s="156">
        <f>+'St 4'!$D$6</f>
        <v>0</v>
      </c>
      <c r="Q6" s="156">
        <f>+'St 4'!$D$123</f>
        <v>0</v>
      </c>
      <c r="R6" s="156">
        <f>+'St 5'!$D$6</f>
        <v>37372.01</v>
      </c>
      <c r="S6" s="156">
        <f>+'St 5'!$D$123</f>
        <v>31527.999999999996</v>
      </c>
      <c r="T6" s="156">
        <f>+D6+F6+H6+J6+L6+N6+P6+R6</f>
        <v>68900.009999999995</v>
      </c>
      <c r="U6" s="156">
        <f>+E6+G6+I6+K6+M6+O6+Q6+S6</f>
        <v>207968.54347925456</v>
      </c>
    </row>
    <row r="7" spans="1:21">
      <c r="B7" s="68" t="s">
        <v>68</v>
      </c>
      <c r="C7" s="69" t="s">
        <v>35</v>
      </c>
      <c r="D7" s="157">
        <f>+'St 1.1'!$D$7</f>
        <v>0</v>
      </c>
      <c r="E7" s="157">
        <f>+'St 1.1'!$D$124</f>
        <v>138250.16899999999</v>
      </c>
      <c r="F7" s="157">
        <f>+'St 1.2'!$D$7</f>
        <v>0</v>
      </c>
      <c r="G7" s="157">
        <f>+'St 1.2'!$D$124</f>
        <v>0</v>
      </c>
      <c r="H7" s="157">
        <f>+'St 1.3'!$D$7</f>
        <v>0</v>
      </c>
      <c r="I7" s="157">
        <f>+'St 1.3'!$D$124</f>
        <v>818.36447925453854</v>
      </c>
      <c r="J7" s="157">
        <f>+'St 3'!$D$7</f>
        <v>0</v>
      </c>
      <c r="K7" s="157">
        <f>+'St 3'!$D$124</f>
        <v>0</v>
      </c>
      <c r="L7" s="157">
        <f>+'St 2.1'!$D$7</f>
        <v>0</v>
      </c>
      <c r="M7" s="157">
        <f>+'St 2.1'!$D$124</f>
        <v>0</v>
      </c>
      <c r="N7" s="157">
        <f>+'St 2.2'!$D$7</f>
        <v>0</v>
      </c>
      <c r="O7" s="157">
        <f>+'St 2.2'!$D$124</f>
        <v>0</v>
      </c>
      <c r="P7" s="157">
        <f>+'St 4'!$D$7</f>
        <v>0</v>
      </c>
      <c r="Q7" s="157">
        <f>+'St 4'!$D$124</f>
        <v>0</v>
      </c>
      <c r="R7" s="157">
        <f>+'St 5'!$D$7</f>
        <v>0</v>
      </c>
      <c r="S7" s="157">
        <f>+'St 5'!$D$124</f>
        <v>0</v>
      </c>
      <c r="T7" s="157">
        <f t="shared" ref="T7:U29" si="0">+D7+F7+H7+J7+L7+N7+P7+R7</f>
        <v>0</v>
      </c>
      <c r="U7" s="157">
        <f t="shared" si="0"/>
        <v>139068.53347925455</v>
      </c>
    </row>
    <row r="8" spans="1:21">
      <c r="B8" s="68" t="s">
        <v>69</v>
      </c>
      <c r="C8" s="69" t="s">
        <v>87</v>
      </c>
      <c r="D8" s="157">
        <f>+'St 1.1'!$D$8</f>
        <v>0</v>
      </c>
      <c r="E8" s="157">
        <f>+'St 1.1'!$D$125</f>
        <v>0</v>
      </c>
      <c r="F8" s="157">
        <f>+'St 1.2'!$D$8</f>
        <v>0</v>
      </c>
      <c r="G8" s="157">
        <f>+'St 1.2'!$D$125</f>
        <v>0</v>
      </c>
      <c r="H8" s="157">
        <f>+'St 1.3'!$D$8</f>
        <v>0</v>
      </c>
      <c r="I8" s="157">
        <f>+'St 1.3'!$D$125</f>
        <v>0</v>
      </c>
      <c r="J8" s="157">
        <f>+'St 3'!$D$8</f>
        <v>31527.999999999996</v>
      </c>
      <c r="K8" s="157">
        <f>+'St 3'!$D$125</f>
        <v>37372.01</v>
      </c>
      <c r="L8" s="157">
        <f>+'St 2.1'!$D$8</f>
        <v>0</v>
      </c>
      <c r="M8" s="157">
        <f>+'St 2.1'!$D$125</f>
        <v>0</v>
      </c>
      <c r="N8" s="157">
        <f>+'St 2.2'!$D$8</f>
        <v>0</v>
      </c>
      <c r="O8" s="157">
        <f>+'St 2.2'!$D$125</f>
        <v>0</v>
      </c>
      <c r="P8" s="157">
        <f>+'St 4'!$D$8</f>
        <v>0</v>
      </c>
      <c r="Q8" s="157">
        <f>+'St 4'!$D$125</f>
        <v>0</v>
      </c>
      <c r="R8" s="157">
        <f>+'St 5'!$D$8</f>
        <v>37372.01</v>
      </c>
      <c r="S8" s="157">
        <f>+'St 5'!$D$125</f>
        <v>31527.999999999996</v>
      </c>
      <c r="T8" s="157">
        <f t="shared" si="0"/>
        <v>68900.009999999995</v>
      </c>
      <c r="U8" s="157">
        <f t="shared" si="0"/>
        <v>68900.009999999995</v>
      </c>
    </row>
    <row r="9" spans="1:21">
      <c r="B9" s="37">
        <v>2</v>
      </c>
      <c r="C9" s="28" t="s">
        <v>38</v>
      </c>
      <c r="D9" s="156">
        <f>+'St 1.1'!$D$9</f>
        <v>1469667.8370000001</v>
      </c>
      <c r="E9" s="156">
        <f>+'St 1.1'!$D$126</f>
        <v>614705.48303989787</v>
      </c>
      <c r="F9" s="156">
        <f>+'St 1.2'!$D$9</f>
        <v>7259236.2966204202</v>
      </c>
      <c r="G9" s="156">
        <f>+'St 1.2'!$D$126</f>
        <v>981332.92532599973</v>
      </c>
      <c r="H9" s="156">
        <f>+'St 1.3'!$D$9</f>
        <v>125063.02205157744</v>
      </c>
      <c r="I9" s="156">
        <f>+'St 1.3'!$D$126</f>
        <v>700870.53293228731</v>
      </c>
      <c r="J9" s="156">
        <f>+'St 3'!$D$9</f>
        <v>961047.71390957735</v>
      </c>
      <c r="K9" s="156">
        <f>+'St 3'!$D$126</f>
        <v>864083.54313590401</v>
      </c>
      <c r="L9" s="156">
        <f>+'St 2.1'!$D$9</f>
        <v>873.11999999999989</v>
      </c>
      <c r="M9" s="156">
        <f>+'St 2.1'!$D$126</f>
        <v>277939.4560417076</v>
      </c>
      <c r="N9" s="156">
        <f>+'St 2.2'!$D$9</f>
        <v>50235.923056567844</v>
      </c>
      <c r="O9" s="156">
        <f>+'St 2.2'!$D$126</f>
        <v>1041959.2214296048</v>
      </c>
      <c r="P9" s="156">
        <f>+'St 4'!$D$9</f>
        <v>0</v>
      </c>
      <c r="Q9" s="156">
        <f>+'St 4'!$D$126</f>
        <v>5864186.7707606647</v>
      </c>
      <c r="R9" s="156">
        <f>+'St 5'!$D$9</f>
        <v>668957.97789081722</v>
      </c>
      <c r="S9" s="156">
        <f>+'St 5'!$D$126</f>
        <v>300711.2</v>
      </c>
      <c r="T9" s="156">
        <f t="shared" si="0"/>
        <v>10535081.890528958</v>
      </c>
      <c r="U9" s="156">
        <f t="shared" si="0"/>
        <v>10645789.132666066</v>
      </c>
    </row>
    <row r="10" spans="1:21">
      <c r="B10" s="68" t="s">
        <v>68</v>
      </c>
      <c r="C10" s="69" t="s">
        <v>39</v>
      </c>
      <c r="D10" s="157">
        <f>+'St 1.1'!$D$10</f>
        <v>1055840.0820000002</v>
      </c>
      <c r="E10" s="157">
        <f>+'St 1.1'!$D$127</f>
        <v>233.68480000000002</v>
      </c>
      <c r="F10" s="157">
        <f>+'St 1.2'!$D$10</f>
        <v>0</v>
      </c>
      <c r="G10" s="157">
        <f>+'St 1.2'!$D$127</f>
        <v>70544.430451701846</v>
      </c>
      <c r="H10" s="157">
        <f>+'St 1.3'!$D$10</f>
        <v>0</v>
      </c>
      <c r="I10" s="157">
        <f>+'St 1.3'!$D$127</f>
        <v>7942.3208874030561</v>
      </c>
      <c r="J10" s="157">
        <f>+'St 3'!$D$10</f>
        <v>0</v>
      </c>
      <c r="K10" s="157">
        <f>+'St 3'!$D$127</f>
        <v>4.9699999999999994E-2</v>
      </c>
      <c r="L10" s="157">
        <f>+'St 2.1'!$D$10</f>
        <v>0</v>
      </c>
      <c r="M10" s="157">
        <f>+'St 2.1'!$D$127</f>
        <v>2.0125246627090898</v>
      </c>
      <c r="N10" s="157">
        <f>+'St 2.2'!$D$10</f>
        <v>0</v>
      </c>
      <c r="O10" s="157">
        <f>+'St 2.2'!$D$127</f>
        <v>6438.6010152575527</v>
      </c>
      <c r="P10" s="157">
        <f>+'St 4'!$D$10</f>
        <v>0</v>
      </c>
      <c r="Q10" s="157">
        <f>+'St 4'!$D$127</f>
        <v>1002235.6562499999</v>
      </c>
      <c r="R10" s="157">
        <f>+'St 5'!$D$10</f>
        <v>0</v>
      </c>
      <c r="S10" s="157">
        <f>+'St 5'!$D$127</f>
        <v>0</v>
      </c>
      <c r="T10" s="157">
        <f t="shared" si="0"/>
        <v>1055840.0820000002</v>
      </c>
      <c r="U10" s="157">
        <f t="shared" si="0"/>
        <v>1087396.7556290249</v>
      </c>
    </row>
    <row r="11" spans="1:21">
      <c r="B11" s="68" t="s">
        <v>69</v>
      </c>
      <c r="C11" s="69" t="s">
        <v>50</v>
      </c>
      <c r="D11" s="157">
        <f>+'St 1.1'!$D$23</f>
        <v>413827.755</v>
      </c>
      <c r="E11" s="157">
        <f>+'St 1.1'!$D$140</f>
        <v>614471.79823989782</v>
      </c>
      <c r="F11" s="157">
        <f>+'St 1.2'!$D$23</f>
        <v>7259236.2966204202</v>
      </c>
      <c r="G11" s="157">
        <f>+'St 1.2'!$D$140</f>
        <v>910788.49487429787</v>
      </c>
      <c r="H11" s="157">
        <f>+'St 1.3'!$D$23</f>
        <v>125063.02205157744</v>
      </c>
      <c r="I11" s="157">
        <f>+'St 1.3'!$D$140</f>
        <v>692928.21204488422</v>
      </c>
      <c r="J11" s="157">
        <f>+'St 3'!$D$23</f>
        <v>961047.71390957735</v>
      </c>
      <c r="K11" s="157">
        <f>+'St 3'!$D$140</f>
        <v>864083.49343590403</v>
      </c>
      <c r="L11" s="157">
        <f>+'St 2.1'!$D$23</f>
        <v>873.11999999999989</v>
      </c>
      <c r="M11" s="157">
        <f>+'St 2.1'!$D$140</f>
        <v>277937.44351704489</v>
      </c>
      <c r="N11" s="157">
        <f>+'St 2.2'!$D$23</f>
        <v>50235.923056567844</v>
      </c>
      <c r="O11" s="157">
        <f>+'St 2.2'!$D$140</f>
        <v>1035520.6204143473</v>
      </c>
      <c r="P11" s="157">
        <f>+'St 4'!$D$23</f>
        <v>0</v>
      </c>
      <c r="Q11" s="157">
        <f>+'St 4'!$D$140</f>
        <v>4861951.1145106647</v>
      </c>
      <c r="R11" s="157">
        <f>+'St 5'!$D$23</f>
        <v>668957.97789081722</v>
      </c>
      <c r="S11" s="157">
        <f>+'St 5'!$D$140</f>
        <v>300711.2</v>
      </c>
      <c r="T11" s="157">
        <f t="shared" si="0"/>
        <v>9479241.8085289579</v>
      </c>
      <c r="U11" s="157">
        <f t="shared" si="0"/>
        <v>9558392.3770370409</v>
      </c>
    </row>
    <row r="12" spans="1:21">
      <c r="B12" s="37">
        <v>3</v>
      </c>
      <c r="C12" s="28" t="s">
        <v>51</v>
      </c>
      <c r="D12" s="156">
        <f>+'St 1.1'!$D$36</f>
        <v>0</v>
      </c>
      <c r="E12" s="156">
        <f>+'St 1.1'!$D$153</f>
        <v>1309445.2677601022</v>
      </c>
      <c r="F12" s="156">
        <f>+'St 1.2'!$D$36</f>
        <v>187578.57747522861</v>
      </c>
      <c r="G12" s="156">
        <f>+'St 1.2'!$D$153</f>
        <v>2394858.9249613173</v>
      </c>
      <c r="H12" s="156">
        <f>+'St 1.3'!$D$36</f>
        <v>588875.20376144769</v>
      </c>
      <c r="I12" s="156">
        <f>+'St 1.3'!$D$153</f>
        <v>2075992.0065574835</v>
      </c>
      <c r="J12" s="156">
        <f>+'St 3'!$D$36</f>
        <v>4739219.9115401842</v>
      </c>
      <c r="K12" s="156">
        <f>+'St 3'!$D$153</f>
        <v>604348.07583969412</v>
      </c>
      <c r="L12" s="156">
        <f>+'St 2.1'!$D$36</f>
        <v>0</v>
      </c>
      <c r="M12" s="156">
        <f>+'St 2.1'!$D$153</f>
        <v>30955.763326063952</v>
      </c>
      <c r="N12" s="156">
        <f>+'St 2.2'!$D$36</f>
        <v>582886.07050318038</v>
      </c>
      <c r="O12" s="156">
        <f>+'St 2.2'!$D$153</f>
        <v>193107.26873716313</v>
      </c>
      <c r="P12" s="156">
        <f>+'St 4'!$D$36</f>
        <v>0</v>
      </c>
      <c r="Q12" s="156">
        <f>+'St 4'!$D$153</f>
        <v>354151.65296939481</v>
      </c>
      <c r="R12" s="156">
        <f>+'St 5'!$D$36</f>
        <v>870322.82999999984</v>
      </c>
      <c r="S12" s="156">
        <f>+'St 5'!$D$153</f>
        <v>333656.28225286701</v>
      </c>
      <c r="T12" s="156">
        <f t="shared" si="0"/>
        <v>6968882.5932800416</v>
      </c>
      <c r="U12" s="156">
        <f t="shared" si="0"/>
        <v>7296515.2424040856</v>
      </c>
    </row>
    <row r="13" spans="1:21">
      <c r="B13" s="37">
        <v>4</v>
      </c>
      <c r="C13" s="28" t="s">
        <v>327</v>
      </c>
      <c r="D13" s="156">
        <f>+'St 1.1'!$D$49</f>
        <v>0</v>
      </c>
      <c r="E13" s="156">
        <f>+'St 1.1'!$D$166</f>
        <v>9246.0150000000012</v>
      </c>
      <c r="F13" s="156">
        <f>+'St 1.2'!$D$49</f>
        <v>1212935.7203956307</v>
      </c>
      <c r="G13" s="156">
        <f>+'St 1.2'!$D$166</f>
        <v>6073677.5128119886</v>
      </c>
      <c r="H13" s="156">
        <f>+'St 1.3'!$D$49</f>
        <v>589059.39797813992</v>
      </c>
      <c r="I13" s="156">
        <f>+'St 1.3'!$D$166</f>
        <v>1465897.3000056406</v>
      </c>
      <c r="J13" s="156">
        <f>+'St 3'!$D$49</f>
        <v>423399.42180000001</v>
      </c>
      <c r="K13" s="156">
        <f>+'St 3'!$D$166</f>
        <v>245359.09600879828</v>
      </c>
      <c r="L13" s="156">
        <f>+'St 2.1'!$D$49</f>
        <v>817745.42223480006</v>
      </c>
      <c r="M13" s="156">
        <f>+'St 2.1'!$D$166</f>
        <v>120019.87578049053</v>
      </c>
      <c r="N13" s="156">
        <f>+'St 2.2'!$D$49</f>
        <v>4719938.8359746793</v>
      </c>
      <c r="O13" s="156">
        <f>+'St 2.2'!$D$166</f>
        <v>2461554.8307873895</v>
      </c>
      <c r="P13" s="156">
        <f>+'St 4'!$D$49</f>
        <v>3016094.9390602475</v>
      </c>
      <c r="Q13" s="156">
        <f>+'St 4'!$D$166</f>
        <v>0</v>
      </c>
      <c r="R13" s="156">
        <f>+'St 5'!$D$49</f>
        <v>30100.266225997399</v>
      </c>
      <c r="S13" s="156">
        <f>+'St 5'!$D$166</f>
        <v>816350.795919333</v>
      </c>
      <c r="T13" s="156">
        <f t="shared" si="0"/>
        <v>10809274.003669497</v>
      </c>
      <c r="U13" s="156">
        <f t="shared" si="0"/>
        <v>11192105.426313639</v>
      </c>
    </row>
    <row r="14" spans="1:21">
      <c r="B14" s="37">
        <v>5</v>
      </c>
      <c r="C14" s="28" t="s">
        <v>52</v>
      </c>
      <c r="D14" s="156">
        <f>+'St 1.1'!$D$62</f>
        <v>5</v>
      </c>
      <c r="E14" s="156">
        <f>+'St 1.1'!$D$179</f>
        <v>1320</v>
      </c>
      <c r="F14" s="156">
        <f>+'St 1.2'!$D$62</f>
        <v>105069.78282051405</v>
      </c>
      <c r="G14" s="156">
        <f>+'St 1.2'!$D$179</f>
        <v>60554.031751920971</v>
      </c>
      <c r="H14" s="156">
        <f>+'St 1.3'!$D$62</f>
        <v>704297.09863881988</v>
      </c>
      <c r="I14" s="156">
        <f>+'St 1.3'!$D$179</f>
        <v>898812.51146395574</v>
      </c>
      <c r="J14" s="156">
        <f>+'St 3'!$D$62</f>
        <v>0</v>
      </c>
      <c r="K14" s="156">
        <f>+'St 3'!$D$179</f>
        <v>390610.52377591585</v>
      </c>
      <c r="L14" s="156">
        <f>+'St 2.1'!$D$62</f>
        <v>144977.63000000003</v>
      </c>
      <c r="M14" s="156">
        <f>+'St 2.1'!$D$179</f>
        <v>67297.010685460991</v>
      </c>
      <c r="N14" s="156">
        <f>+'St 2.2'!$D$62</f>
        <v>1133299</v>
      </c>
      <c r="O14" s="156">
        <f>+'St 2.2'!$D$179</f>
        <v>2960392.2421678924</v>
      </c>
      <c r="P14" s="156">
        <f>+'St 4'!$D$62</f>
        <v>0</v>
      </c>
      <c r="Q14" s="156">
        <f>+'St 4'!$D$179</f>
        <v>733971.36045584106</v>
      </c>
      <c r="R14" s="156">
        <f>+'St 5'!$D$62</f>
        <v>420197.95999999996</v>
      </c>
      <c r="S14" s="156">
        <f>+'St 5'!$D$179</f>
        <v>1703056.430979423</v>
      </c>
      <c r="T14" s="156">
        <f t="shared" si="0"/>
        <v>2507846.4714593338</v>
      </c>
      <c r="U14" s="156">
        <f t="shared" si="0"/>
        <v>6816014.1112804096</v>
      </c>
    </row>
    <row r="15" spans="1:21">
      <c r="B15" s="68" t="s">
        <v>68</v>
      </c>
      <c r="C15" s="69" t="s">
        <v>32</v>
      </c>
      <c r="D15" s="157">
        <f>+'St 1.1'!$D$63</f>
        <v>5</v>
      </c>
      <c r="E15" s="157">
        <f>+'St 1.1'!$D$180</f>
        <v>1320</v>
      </c>
      <c r="F15" s="157">
        <f>+'St 1.2'!$D$63</f>
        <v>105016.74249159875</v>
      </c>
      <c r="G15" s="157">
        <f>+'St 1.2'!$D$180</f>
        <v>54970.923664716356</v>
      </c>
      <c r="H15" s="157">
        <f>+'St 1.3'!$D$63</f>
        <v>126011.73937098723</v>
      </c>
      <c r="I15" s="157">
        <f>+'St 1.3'!$D$180</f>
        <v>725511.96656392061</v>
      </c>
      <c r="J15" s="157">
        <f>+'St 3'!$D$63</f>
        <v>0</v>
      </c>
      <c r="K15" s="157">
        <f>+'St 3'!$D$180</f>
        <v>390610.52377591585</v>
      </c>
      <c r="L15" s="157">
        <f>+'St 2.1'!$D$63</f>
        <v>144977.63000000003</v>
      </c>
      <c r="M15" s="157">
        <f>+'St 2.1'!$D$180</f>
        <v>65937.479338046585</v>
      </c>
      <c r="N15" s="157">
        <f>+'St 2.2'!$D$63</f>
        <v>1133299</v>
      </c>
      <c r="O15" s="157">
        <f>+'St 2.2'!$D$180</f>
        <v>2537566.8420681003</v>
      </c>
      <c r="P15" s="157">
        <f>+'St 4'!$D$63</f>
        <v>0</v>
      </c>
      <c r="Q15" s="157">
        <f>+'St 4'!$D$180</f>
        <v>416903.19045584102</v>
      </c>
      <c r="R15" s="157">
        <f>+'St 5'!$D$63</f>
        <v>420197.95999999996</v>
      </c>
      <c r="S15" s="157">
        <f>+'St 5'!$D$180</f>
        <v>1703056.430979423</v>
      </c>
      <c r="T15" s="157">
        <f t="shared" si="0"/>
        <v>1929508.0718625858</v>
      </c>
      <c r="U15" s="157">
        <f t="shared" si="0"/>
        <v>5895877.3568459637</v>
      </c>
    </row>
    <row r="16" spans="1:21">
      <c r="B16" s="68" t="s">
        <v>69</v>
      </c>
      <c r="C16" s="69" t="s">
        <v>33</v>
      </c>
      <c r="D16" s="157">
        <f>+'St 1.1'!$D$76</f>
        <v>0</v>
      </c>
      <c r="E16" s="157">
        <f>+'St 1.1'!$D$193</f>
        <v>0</v>
      </c>
      <c r="F16" s="157">
        <f>+'St 1.2'!$D$76</f>
        <v>53.040328915301806</v>
      </c>
      <c r="G16" s="157">
        <f>+'St 1.2'!$D$193</f>
        <v>5583.1080872046123</v>
      </c>
      <c r="H16" s="157">
        <f>+'St 1.3'!$D$76</f>
        <v>578285.35926783259</v>
      </c>
      <c r="I16" s="157">
        <f>+'St 1.3'!$D$193</f>
        <v>173300.54490003528</v>
      </c>
      <c r="J16" s="157">
        <f>+'St 3'!$D$76</f>
        <v>0</v>
      </c>
      <c r="K16" s="157">
        <f>+'St 3'!$D$193</f>
        <v>0</v>
      </c>
      <c r="L16" s="157">
        <f>+'St 2.1'!$D$76</f>
        <v>0</v>
      </c>
      <c r="M16" s="157">
        <f>+'St 2.1'!$D$193</f>
        <v>1359.531347414395</v>
      </c>
      <c r="N16" s="157">
        <f>+'St 2.2'!$D$76</f>
        <v>0</v>
      </c>
      <c r="O16" s="157">
        <f>+'St 2.2'!$D$193</f>
        <v>422825.40009979228</v>
      </c>
      <c r="P16" s="157">
        <f>+'St 4'!$D$76</f>
        <v>0</v>
      </c>
      <c r="Q16" s="157">
        <f>+'St 4'!$D$193</f>
        <v>317068.17000000004</v>
      </c>
      <c r="R16" s="157">
        <f>+'St 5'!$D$76</f>
        <v>0</v>
      </c>
      <c r="S16" s="157">
        <f>+'St 5'!$D$193</f>
        <v>0</v>
      </c>
      <c r="T16" s="157">
        <f t="shared" si="0"/>
        <v>578338.39959674794</v>
      </c>
      <c r="U16" s="157">
        <f t="shared" si="0"/>
        <v>920136.75443444657</v>
      </c>
    </row>
    <row r="17" spans="2:21">
      <c r="B17" s="37">
        <v>6</v>
      </c>
      <c r="C17" s="28" t="s">
        <v>90</v>
      </c>
      <c r="D17" s="156">
        <f>+'St 1.1'!$D$79</f>
        <v>21287.123332774368</v>
      </c>
      <c r="E17" s="156">
        <f>+'St 1.1'!$D$196</f>
        <v>0</v>
      </c>
      <c r="F17" s="156">
        <f>+'St 1.2'!$D$79</f>
        <v>34.908095142424031</v>
      </c>
      <c r="G17" s="156">
        <f>+'St 1.2'!$D$196</f>
        <v>391.86610099232757</v>
      </c>
      <c r="H17" s="156">
        <f>+'St 1.3'!$D$79</f>
        <v>2320179.2009963789</v>
      </c>
      <c r="I17" s="156">
        <f>+'St 1.3'!$D$196</f>
        <v>0</v>
      </c>
      <c r="J17" s="156">
        <f>+'St 3'!$D$79</f>
        <v>390197.06079999998</v>
      </c>
      <c r="K17" s="156">
        <f>+'St 3'!$D$196</f>
        <v>0</v>
      </c>
      <c r="L17" s="156">
        <f>+'St 2.1'!$D$79</f>
        <v>0</v>
      </c>
      <c r="M17" s="156">
        <f>+'St 2.1'!$D$196</f>
        <v>2567.6414844210522</v>
      </c>
      <c r="N17" s="156">
        <f>+'St 2.2'!$D$79</f>
        <v>0</v>
      </c>
      <c r="O17" s="156">
        <f>+'St 2.2'!$D$196</f>
        <v>0</v>
      </c>
      <c r="P17" s="156">
        <f>+'St 4'!$D$79</f>
        <v>0</v>
      </c>
      <c r="Q17" s="156">
        <f>+'St 4'!$D$196</f>
        <v>2670699.9494372956</v>
      </c>
      <c r="R17" s="156">
        <f>+'St 5'!$D$79</f>
        <v>0</v>
      </c>
      <c r="S17" s="156">
        <f>+'St 5'!$D$196</f>
        <v>0</v>
      </c>
      <c r="T17" s="156">
        <f t="shared" si="0"/>
        <v>2731698.2932242956</v>
      </c>
      <c r="U17" s="156">
        <f t="shared" si="0"/>
        <v>2673659.4570227088</v>
      </c>
    </row>
    <row r="18" spans="2:21">
      <c r="B18" s="68" t="s">
        <v>68</v>
      </c>
      <c r="C18" s="69" t="s">
        <v>15</v>
      </c>
      <c r="D18" s="157">
        <f>+'St 1.1'!$D$80</f>
        <v>0</v>
      </c>
      <c r="E18" s="157">
        <f>+'St 1.1'!$D$197</f>
        <v>0</v>
      </c>
      <c r="F18" s="157">
        <f>+'St 1.2'!$D$80</f>
        <v>0</v>
      </c>
      <c r="G18" s="157">
        <f>+'St 1.2'!$D$197</f>
        <v>0</v>
      </c>
      <c r="H18" s="157">
        <f>+'St 1.3'!$D$80</f>
        <v>60998.343787000013</v>
      </c>
      <c r="I18" s="157">
        <f>+'St 1.3'!$D$197</f>
        <v>0</v>
      </c>
      <c r="J18" s="157">
        <f>+'St 3'!$D$80</f>
        <v>0</v>
      </c>
      <c r="K18" s="157">
        <f>+'St 3'!$D$197</f>
        <v>0</v>
      </c>
      <c r="L18" s="157">
        <f>+'St 2.1'!$D$80</f>
        <v>0</v>
      </c>
      <c r="M18" s="157">
        <f>+'St 2.1'!$D$197</f>
        <v>0</v>
      </c>
      <c r="N18" s="157">
        <f>+'St 2.2'!$D$80</f>
        <v>0</v>
      </c>
      <c r="O18" s="157">
        <f>+'St 2.2'!$D$197</f>
        <v>0</v>
      </c>
      <c r="P18" s="157">
        <f>+'St 4'!$D$80</f>
        <v>0</v>
      </c>
      <c r="Q18" s="157">
        <f>+'St 4'!$D$197</f>
        <v>0</v>
      </c>
      <c r="R18" s="157">
        <f>+'St 5'!$D$80</f>
        <v>0</v>
      </c>
      <c r="S18" s="157">
        <f>+'St 5'!$D$197</f>
        <v>0</v>
      </c>
      <c r="T18" s="157">
        <f t="shared" si="0"/>
        <v>60998.343787000013</v>
      </c>
      <c r="U18" s="157">
        <f t="shared" si="0"/>
        <v>0</v>
      </c>
    </row>
    <row r="19" spans="2:21">
      <c r="B19" s="68" t="s">
        <v>69</v>
      </c>
      <c r="C19" s="69" t="s">
        <v>16</v>
      </c>
      <c r="D19" s="157">
        <f>+'St 1.1'!$D$81</f>
        <v>0</v>
      </c>
      <c r="E19" s="157">
        <f>+'St 1.1'!$D$198</f>
        <v>0</v>
      </c>
      <c r="F19" s="157">
        <f>+'St 1.2'!$D$81</f>
        <v>0</v>
      </c>
      <c r="G19" s="157">
        <f>+'St 1.2'!$D$198</f>
        <v>0</v>
      </c>
      <c r="H19" s="157">
        <f>+'St 1.3'!$D$81</f>
        <v>1697815.96</v>
      </c>
      <c r="I19" s="157">
        <f>+'St 1.3'!$D$198</f>
        <v>0</v>
      </c>
      <c r="J19" s="157">
        <f>+'St 3'!$D$81</f>
        <v>14000</v>
      </c>
      <c r="K19" s="157">
        <f>+'St 3'!$D$198</f>
        <v>0</v>
      </c>
      <c r="L19" s="157">
        <f>+'St 2.1'!$D$81</f>
        <v>0</v>
      </c>
      <c r="M19" s="157">
        <f>+'St 2.1'!$D$198</f>
        <v>413.16847525158886</v>
      </c>
      <c r="N19" s="157">
        <f>+'St 2.2'!$D$81</f>
        <v>0</v>
      </c>
      <c r="O19" s="157">
        <f>+'St 2.2'!$D$198</f>
        <v>0</v>
      </c>
      <c r="P19" s="157">
        <f>+'St 4'!$D$81</f>
        <v>0</v>
      </c>
      <c r="Q19" s="157">
        <f>+'St 4'!$D$198</f>
        <v>1711815.96</v>
      </c>
      <c r="R19" s="157">
        <f>+'St 5'!$D$81</f>
        <v>0</v>
      </c>
      <c r="S19" s="157">
        <f>+'St 5'!$D$198</f>
        <v>0</v>
      </c>
      <c r="T19" s="157">
        <f t="shared" si="0"/>
        <v>1711815.96</v>
      </c>
      <c r="U19" s="157">
        <f t="shared" si="0"/>
        <v>1712229.1284752516</v>
      </c>
    </row>
    <row r="20" spans="2:21">
      <c r="B20" s="68" t="s">
        <v>83</v>
      </c>
      <c r="C20" s="69" t="s">
        <v>17</v>
      </c>
      <c r="D20" s="157">
        <f>+'St 1.1'!$D$82</f>
        <v>9579.3543327743682</v>
      </c>
      <c r="E20" s="157">
        <f>+'St 1.1'!$D$199</f>
        <v>0</v>
      </c>
      <c r="F20" s="157">
        <f>+'St 1.2'!$D$82</f>
        <v>0</v>
      </c>
      <c r="G20" s="157">
        <f>+'St 1.2'!$D$199</f>
        <v>0</v>
      </c>
      <c r="H20" s="157">
        <f>+'St 1.3'!$D$82</f>
        <v>187650.21578345363</v>
      </c>
      <c r="I20" s="157">
        <f>+'St 1.3'!$D$199</f>
        <v>0</v>
      </c>
      <c r="J20" s="157">
        <f>+'St 3'!$D$82</f>
        <v>0</v>
      </c>
      <c r="K20" s="157">
        <f>+'St 3'!$D$199</f>
        <v>0</v>
      </c>
      <c r="L20" s="157">
        <f>+'St 2.1'!$D$82</f>
        <v>0</v>
      </c>
      <c r="M20" s="157">
        <f>+'St 2.1'!$D$199</f>
        <v>2.1092434999999998</v>
      </c>
      <c r="N20" s="157">
        <f>+'St 2.2'!$D$82</f>
        <v>0</v>
      </c>
      <c r="O20" s="157">
        <f>+'St 2.2'!$D$199</f>
        <v>0</v>
      </c>
      <c r="P20" s="157">
        <f>+'St 4'!$D$82</f>
        <v>0</v>
      </c>
      <c r="Q20" s="157">
        <f>+'St 4'!$D$199</f>
        <v>197229.57011622799</v>
      </c>
      <c r="R20" s="157">
        <f>+'St 5'!$D$82</f>
        <v>0</v>
      </c>
      <c r="S20" s="157">
        <f>+'St 5'!$D$199</f>
        <v>0</v>
      </c>
      <c r="T20" s="157">
        <f t="shared" si="0"/>
        <v>197229.57011622802</v>
      </c>
      <c r="U20" s="157">
        <f t="shared" si="0"/>
        <v>197231.67935972798</v>
      </c>
    </row>
    <row r="21" spans="2:21">
      <c r="B21" s="68" t="s">
        <v>84</v>
      </c>
      <c r="C21" s="69" t="s">
        <v>18</v>
      </c>
      <c r="D21" s="157">
        <f>+'St 1.1'!$D$83</f>
        <v>11707.769</v>
      </c>
      <c r="E21" s="157">
        <f>+'St 1.1'!$D$200</f>
        <v>0</v>
      </c>
      <c r="F21" s="157">
        <f>+'St 1.2'!$D$83</f>
        <v>34.908095142424031</v>
      </c>
      <c r="G21" s="157">
        <f>+'St 1.2'!$D$200</f>
        <v>391.86610099232757</v>
      </c>
      <c r="H21" s="157">
        <f>+'St 1.3'!$D$83</f>
        <v>373714.68142592529</v>
      </c>
      <c r="I21" s="157">
        <f>+'St 1.3'!$D$200</f>
        <v>0</v>
      </c>
      <c r="J21" s="157">
        <f>+'St 3'!$D$83</f>
        <v>376197.06080000004</v>
      </c>
      <c r="K21" s="157">
        <f>+'St 3'!$D$200</f>
        <v>0</v>
      </c>
      <c r="L21" s="157">
        <f>+'St 2.1'!$D$83</f>
        <v>0</v>
      </c>
      <c r="M21" s="157">
        <f>+'St 2.1'!$D$200</f>
        <v>2152.3637656694632</v>
      </c>
      <c r="N21" s="157">
        <f>+'St 2.2'!$D$83</f>
        <v>0</v>
      </c>
      <c r="O21" s="157">
        <f>+'St 2.2'!$D$200</f>
        <v>0</v>
      </c>
      <c r="P21" s="157">
        <f>+'St 4'!$D$83</f>
        <v>0</v>
      </c>
      <c r="Q21" s="157">
        <f>+'St 4'!$D$200</f>
        <v>761654.41932106763</v>
      </c>
      <c r="R21" s="157">
        <f>+'St 5'!$D$83</f>
        <v>0</v>
      </c>
      <c r="S21" s="157">
        <f>+'St 5'!$D$200</f>
        <v>0</v>
      </c>
      <c r="T21" s="157">
        <f t="shared" si="0"/>
        <v>761654.41932106775</v>
      </c>
      <c r="U21" s="157">
        <f t="shared" si="0"/>
        <v>764198.64918772946</v>
      </c>
    </row>
    <row r="22" spans="2:21">
      <c r="B22" s="68" t="s">
        <v>85</v>
      </c>
      <c r="C22" s="3" t="s">
        <v>328</v>
      </c>
      <c r="D22" s="157">
        <f>+'St 1.1'!$D$84</f>
        <v>0</v>
      </c>
      <c r="E22" s="157">
        <f>+'St 1.1'!$D$201</f>
        <v>0</v>
      </c>
      <c r="F22" s="157">
        <f>+'St 1.2'!$D$84</f>
        <v>0</v>
      </c>
      <c r="G22" s="157">
        <f>+'St 1.2'!$D$201</f>
        <v>0</v>
      </c>
      <c r="H22" s="157">
        <f>+'St 1.3'!$D$84</f>
        <v>0</v>
      </c>
      <c r="I22" s="157">
        <f>+'St 1.3'!$D$201</f>
        <v>0</v>
      </c>
      <c r="J22" s="157">
        <f>+'St 3'!$D$84</f>
        <v>0</v>
      </c>
      <c r="K22" s="157">
        <f>+'St 3'!$D$201</f>
        <v>0</v>
      </c>
      <c r="L22" s="157">
        <f>+'St 2.1'!$D$84</f>
        <v>0</v>
      </c>
      <c r="M22" s="157">
        <f>+'St 2.1'!$D$201</f>
        <v>0</v>
      </c>
      <c r="N22" s="157">
        <f>+'St 2.2'!$D$84</f>
        <v>0</v>
      </c>
      <c r="O22" s="157">
        <f>+'St 2.2'!$D$201</f>
        <v>0</v>
      </c>
      <c r="P22" s="157">
        <f>+'St 4'!$D$84</f>
        <v>0</v>
      </c>
      <c r="Q22" s="157">
        <f>+'St 4'!$D$201</f>
        <v>0</v>
      </c>
      <c r="R22" s="157">
        <f>+'St 5'!$D$84</f>
        <v>0</v>
      </c>
      <c r="S22" s="157">
        <f>+'St 5'!$D$201</f>
        <v>0</v>
      </c>
      <c r="T22" s="157">
        <f t="shared" si="0"/>
        <v>0</v>
      </c>
      <c r="U22" s="157">
        <f t="shared" si="0"/>
        <v>0</v>
      </c>
    </row>
    <row r="23" spans="2:21">
      <c r="B23" s="68" t="s">
        <v>70</v>
      </c>
      <c r="C23" s="69" t="s">
        <v>20</v>
      </c>
      <c r="D23" s="157">
        <f>+'St 1.1'!$D$85</f>
        <v>0</v>
      </c>
      <c r="E23" s="157">
        <f>+'St 1.1'!$D$202</f>
        <v>0</v>
      </c>
      <c r="F23" s="157">
        <f>+'St 1.2'!$D$85</f>
        <v>0</v>
      </c>
      <c r="G23" s="157">
        <f>+'St 1.2'!$D$202</f>
        <v>0</v>
      </c>
      <c r="H23" s="157">
        <f>+'St 1.3'!$D$85</f>
        <v>0</v>
      </c>
      <c r="I23" s="157">
        <f>+'St 1.3'!$D$202</f>
        <v>0</v>
      </c>
      <c r="J23" s="157">
        <f>+'St 3'!$D$85</f>
        <v>0</v>
      </c>
      <c r="K23" s="157">
        <f>+'St 3'!$D$202</f>
        <v>0</v>
      </c>
      <c r="L23" s="157">
        <f>+'St 2.1'!$D$85</f>
        <v>0</v>
      </c>
      <c r="M23" s="157">
        <f>+'St 2.1'!$D$202</f>
        <v>0</v>
      </c>
      <c r="N23" s="157">
        <f>+'St 2.2'!$D$85</f>
        <v>0</v>
      </c>
      <c r="O23" s="157">
        <f>+'St 2.2'!$D$202</f>
        <v>0</v>
      </c>
      <c r="P23" s="157">
        <f>+'St 4'!$D$85</f>
        <v>0</v>
      </c>
      <c r="Q23" s="157">
        <f>+'St 4'!$D$202</f>
        <v>0</v>
      </c>
      <c r="R23" s="157">
        <f>+'St 5'!$D$85</f>
        <v>0</v>
      </c>
      <c r="S23" s="157">
        <f>+'St 5'!$D$202</f>
        <v>0</v>
      </c>
      <c r="T23" s="157">
        <f t="shared" si="0"/>
        <v>0</v>
      </c>
      <c r="U23" s="157">
        <f t="shared" si="0"/>
        <v>0</v>
      </c>
    </row>
    <row r="24" spans="2:21">
      <c r="B24" s="37">
        <v>7</v>
      </c>
      <c r="C24" s="28" t="s">
        <v>53</v>
      </c>
      <c r="D24" s="156">
        <f>+'St 1.1'!$D$86</f>
        <v>23492.551647755241</v>
      </c>
      <c r="E24" s="156">
        <f>+'St 1.1'!$D$203</f>
        <v>0</v>
      </c>
      <c r="F24" s="156">
        <f>+'St 1.2'!$D$86</f>
        <v>183214.45657512208</v>
      </c>
      <c r="G24" s="156">
        <f>+'St 1.2'!$D$203</f>
        <v>182300.76280288538</v>
      </c>
      <c r="H24" s="156">
        <f>+'St 1.3'!$D$86</f>
        <v>87747.833961794007</v>
      </c>
      <c r="I24" s="156">
        <f>+'St 1.3'!$D$203</f>
        <v>89954.680888648829</v>
      </c>
      <c r="J24" s="156">
        <f>+'St 3'!$D$86</f>
        <v>15649.905900000002</v>
      </c>
      <c r="K24" s="156">
        <f>+'St 3'!$D$203</f>
        <v>88351.300536595067</v>
      </c>
      <c r="L24" s="156">
        <f>+'St 2.1'!$D$86</f>
        <v>169299.22081340424</v>
      </c>
      <c r="M24" s="156">
        <f>+'St 2.1'!$D$203</f>
        <v>385318.89045704197</v>
      </c>
      <c r="N24" s="156">
        <f>+'St 2.2'!$D$86</f>
        <v>4663112.6132685179</v>
      </c>
      <c r="O24" s="156">
        <f>+'St 2.2'!$D$203</f>
        <v>2486890.0245016799</v>
      </c>
      <c r="P24" s="156">
        <f>+'St 4'!$D$86</f>
        <v>36282.153389053943</v>
      </c>
      <c r="Q24" s="156">
        <f>+'St 4'!$D$203</f>
        <v>47883.429319094932</v>
      </c>
      <c r="R24" s="156">
        <f>+'St 5'!$D$86</f>
        <v>59848.029999999992</v>
      </c>
      <c r="S24" s="156">
        <f>+'St 5'!$D$203</f>
        <v>376199.53</v>
      </c>
      <c r="T24" s="156">
        <f t="shared" si="0"/>
        <v>5238646.7655556481</v>
      </c>
      <c r="U24" s="156">
        <f t="shared" si="0"/>
        <v>3656898.6185059464</v>
      </c>
    </row>
    <row r="25" spans="2:21">
      <c r="B25" s="68" t="s">
        <v>68</v>
      </c>
      <c r="C25" s="69" t="s">
        <v>30</v>
      </c>
      <c r="D25" s="157">
        <f>+'St 1.1'!$D$87</f>
        <v>0</v>
      </c>
      <c r="E25" s="157">
        <f>+'St 1.1'!$D$204</f>
        <v>0</v>
      </c>
      <c r="F25" s="157">
        <f>+'St 1.2'!$D$87</f>
        <v>200.19346147993343</v>
      </c>
      <c r="G25" s="157">
        <f>+'St 1.2'!$D$204</f>
        <v>70577.30666423848</v>
      </c>
      <c r="H25" s="157">
        <f>+'St 1.3'!$D$87</f>
        <v>1133.5070698625518</v>
      </c>
      <c r="I25" s="157">
        <f>+'St 1.3'!$D$204</f>
        <v>2012.3623189551413</v>
      </c>
      <c r="J25" s="157">
        <f>+'St 3'!$D$87</f>
        <v>0</v>
      </c>
      <c r="K25" s="157">
        <f>+'St 3'!$D$204</f>
        <v>1.1728688955150368E-3</v>
      </c>
      <c r="L25" s="157">
        <f>+'St 2.1'!$D$87</f>
        <v>164096.7295481826</v>
      </c>
      <c r="M25" s="157">
        <f>+'St 2.1'!$D$204</f>
        <v>157027.16170120143</v>
      </c>
      <c r="N25" s="157">
        <f>+'St 2.2'!$D$87</f>
        <v>2448159.366458986</v>
      </c>
      <c r="O25" s="157">
        <f>+'St 2.2'!$D$204</f>
        <v>1376836.0064736172</v>
      </c>
      <c r="P25" s="157">
        <f>+'St 4'!$D$87</f>
        <v>20969.365319301367</v>
      </c>
      <c r="Q25" s="157">
        <f>+'St 4'!$D$204</f>
        <v>16.163058336322841</v>
      </c>
      <c r="R25" s="157">
        <f>+'St 5'!$D$87</f>
        <v>0</v>
      </c>
      <c r="S25" s="157">
        <f>+'St 5'!$D$204</f>
        <v>344853.59</v>
      </c>
      <c r="T25" s="157">
        <f t="shared" si="0"/>
        <v>2634559.1618578122</v>
      </c>
      <c r="U25" s="157">
        <f t="shared" si="0"/>
        <v>1951322.5913892176</v>
      </c>
    </row>
    <row r="26" spans="2:21">
      <c r="B26" s="68" t="s">
        <v>69</v>
      </c>
      <c r="C26" s="69" t="s">
        <v>31</v>
      </c>
      <c r="D26" s="157">
        <f>+'St 1.1'!$D$100</f>
        <v>23492.551647755241</v>
      </c>
      <c r="E26" s="157">
        <f>+'St 1.1'!$D$217</f>
        <v>0</v>
      </c>
      <c r="F26" s="157">
        <f>+'St 1.2'!$D$100</f>
        <v>183014.26311364214</v>
      </c>
      <c r="G26" s="157">
        <f>+'St 1.2'!$D$217</f>
        <v>111723.45613864688</v>
      </c>
      <c r="H26" s="157">
        <f>+'St 1.3'!$D$100</f>
        <v>86614.326891931443</v>
      </c>
      <c r="I26" s="157">
        <f>+'St 1.3'!$D$217</f>
        <v>87942.318569693685</v>
      </c>
      <c r="J26" s="157">
        <f>+'St 3'!$D$100</f>
        <v>15649.905900000002</v>
      </c>
      <c r="K26" s="157">
        <f>+'St 3'!$D$217</f>
        <v>88351.299363726168</v>
      </c>
      <c r="L26" s="157">
        <f>+'St 2.1'!$D$100</f>
        <v>5202.4912652216235</v>
      </c>
      <c r="M26" s="157">
        <f>+'St 2.1'!$D$217</f>
        <v>228291.72875584057</v>
      </c>
      <c r="N26" s="157">
        <f>+'St 2.2'!$D$100</f>
        <v>2214953.2468095324</v>
      </c>
      <c r="O26" s="157">
        <f>+'St 2.2'!$D$217</f>
        <v>1110054.0180280625</v>
      </c>
      <c r="P26" s="157">
        <f>+'St 4'!$D$100</f>
        <v>15312.788069752569</v>
      </c>
      <c r="Q26" s="157">
        <f>+'St 4'!$D$217</f>
        <v>47867.26626075861</v>
      </c>
      <c r="R26" s="157">
        <f>+'St 5'!$D$100</f>
        <v>59848.029999999992</v>
      </c>
      <c r="S26" s="157">
        <f>+'St 5'!$D$217</f>
        <v>31345.939999999995</v>
      </c>
      <c r="T26" s="157">
        <f t="shared" si="0"/>
        <v>2604087.603697835</v>
      </c>
      <c r="U26" s="157">
        <f t="shared" si="0"/>
        <v>1705576.0271167282</v>
      </c>
    </row>
    <row r="27" spans="2:21">
      <c r="B27" s="37">
        <v>8</v>
      </c>
      <c r="C27" s="28" t="s">
        <v>88</v>
      </c>
      <c r="D27" s="156">
        <v>0</v>
      </c>
      <c r="E27" s="156">
        <v>0</v>
      </c>
      <c r="F27" s="156">
        <v>0</v>
      </c>
      <c r="G27" s="156">
        <v>0</v>
      </c>
      <c r="H27" s="156">
        <v>0</v>
      </c>
      <c r="I27" s="156">
        <v>0</v>
      </c>
      <c r="J27" s="156">
        <v>0</v>
      </c>
      <c r="K27" s="156">
        <v>0</v>
      </c>
      <c r="L27" s="156">
        <v>0</v>
      </c>
      <c r="M27" s="156">
        <v>0</v>
      </c>
      <c r="N27" s="156">
        <v>0</v>
      </c>
      <c r="O27" s="156">
        <v>0</v>
      </c>
      <c r="P27" s="156">
        <v>0</v>
      </c>
      <c r="Q27" s="156">
        <v>0</v>
      </c>
      <c r="R27" s="156">
        <v>0</v>
      </c>
      <c r="S27" s="156">
        <v>0</v>
      </c>
      <c r="T27" s="156">
        <f t="shared" si="0"/>
        <v>0</v>
      </c>
      <c r="U27" s="156">
        <f t="shared" si="0"/>
        <v>0</v>
      </c>
    </row>
    <row r="28" spans="2:21">
      <c r="B28" s="37">
        <v>9</v>
      </c>
      <c r="C28" s="28" t="s">
        <v>92</v>
      </c>
      <c r="D28" s="156">
        <f>+'St 1.1'!$D$113+'St 1.1'!$D$114</f>
        <v>0</v>
      </c>
      <c r="E28" s="156">
        <f>+'St 1.1'!$D$230+'St 1.1'!$D$231</f>
        <v>0</v>
      </c>
      <c r="F28" s="156">
        <f>+'St 1.2'!$D$113+'St 1.2'!$D$114</f>
        <v>266331.33292817103</v>
      </c>
      <c r="G28" s="156">
        <f>+'St 1.2'!$D$230+'St 1.2'!$D$231</f>
        <v>285965.16542026744</v>
      </c>
      <c r="H28" s="156">
        <f>+'St 1.3'!$D$113+'St 1.3'!$D$114</f>
        <v>24361.203006916716</v>
      </c>
      <c r="I28" s="156">
        <f>+'St 1.3'!$D$230+'St 1.3'!$D$231</f>
        <v>83348.611823185638</v>
      </c>
      <c r="J28" s="156">
        <f>+'St 3'!$D$113+'St 3'!$D$114</f>
        <v>0</v>
      </c>
      <c r="K28" s="156">
        <f>+'St 3'!$D$230+'St 3'!$D$231</f>
        <v>0</v>
      </c>
      <c r="L28" s="156">
        <f>+'St 2.1'!$D$113+'St 2.1'!$D$114</f>
        <v>2593.4612433565258</v>
      </c>
      <c r="M28" s="156">
        <f>+'St 2.1'!$D$230+'St 2.1'!$D$231</f>
        <v>0</v>
      </c>
      <c r="N28" s="156">
        <f>+'St 2.2'!$D$113+'St 2.2'!$D$114</f>
        <v>2623074.54052749</v>
      </c>
      <c r="O28" s="156">
        <f>+'St 2.2'!$D$230+'St 2.2'!$D$231</f>
        <v>2106111.3523834199</v>
      </c>
      <c r="P28" s="156">
        <f>+'St 4'!$D$113+'St 4'!$D$114</f>
        <v>0</v>
      </c>
      <c r="Q28" s="156">
        <f>+'St 4'!$D$230+'St 4'!$D$231</f>
        <v>-7.2759576141834259E-10</v>
      </c>
      <c r="R28" s="156">
        <f>+'St 5'!$D$113+'St 5'!$D$114</f>
        <v>0</v>
      </c>
      <c r="S28" s="156">
        <f>+'St 5'!$D$230+'St 5'!$D$231</f>
        <v>0</v>
      </c>
      <c r="T28" s="156">
        <f t="shared" si="0"/>
        <v>2916360.5377059341</v>
      </c>
      <c r="U28" s="156">
        <f t="shared" si="0"/>
        <v>2475425.129626872</v>
      </c>
    </row>
    <row r="29" spans="2:21">
      <c r="B29" s="37">
        <v>10</v>
      </c>
      <c r="C29" s="28" t="s">
        <v>91</v>
      </c>
      <c r="D29" s="156">
        <f t="shared" ref="D29:S29" si="1">+D6+D9+D12+D13+D14+D17+D24+D27+D28</f>
        <v>1514452.5119805296</v>
      </c>
      <c r="E29" s="156">
        <f t="shared" si="1"/>
        <v>2072966.9347999999</v>
      </c>
      <c r="F29" s="156">
        <f t="shared" si="1"/>
        <v>9214401.0749102272</v>
      </c>
      <c r="G29" s="156">
        <f t="shared" si="1"/>
        <v>9979081.1891753748</v>
      </c>
      <c r="H29" s="156">
        <f t="shared" si="1"/>
        <v>4439582.9603950744</v>
      </c>
      <c r="I29" s="156">
        <f t="shared" si="1"/>
        <v>5315694.0081504565</v>
      </c>
      <c r="J29" s="156">
        <f t="shared" si="1"/>
        <v>6561042.0139497612</v>
      </c>
      <c r="K29" s="156">
        <f t="shared" si="1"/>
        <v>2230124.5492969076</v>
      </c>
      <c r="L29" s="156">
        <f t="shared" si="1"/>
        <v>1135488.8542915608</v>
      </c>
      <c r="M29" s="156">
        <f t="shared" si="1"/>
        <v>884098.63777518598</v>
      </c>
      <c r="N29" s="156">
        <f t="shared" si="1"/>
        <v>13772546.983330436</v>
      </c>
      <c r="O29" s="156">
        <f t="shared" si="1"/>
        <v>11250014.94000715</v>
      </c>
      <c r="P29" s="156">
        <f t="shared" si="1"/>
        <v>3052377.0924493014</v>
      </c>
      <c r="Q29" s="156">
        <f t="shared" si="1"/>
        <v>9670893.1629422903</v>
      </c>
      <c r="R29" s="156">
        <f t="shared" si="1"/>
        <v>2086799.0741168144</v>
      </c>
      <c r="S29" s="156">
        <f t="shared" si="1"/>
        <v>3561502.2391516231</v>
      </c>
      <c r="T29" s="156">
        <f t="shared" si="0"/>
        <v>41776690.565423705</v>
      </c>
      <c r="U29" s="156">
        <f t="shared" si="0"/>
        <v>44964375.66129899</v>
      </c>
    </row>
    <row r="30" spans="2:21" ht="14.25" customHeight="1"/>
    <row r="31" spans="2:21" ht="14.25" customHeight="1"/>
    <row r="32" spans="2:21"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</row>
    <row r="33" spans="4:21"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</row>
    <row r="34" spans="4:21" ht="31.5" customHeight="1"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</row>
    <row r="35" spans="4:21"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</row>
    <row r="36" spans="4:21"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</row>
    <row r="37" spans="4:21"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</row>
    <row r="38" spans="4:21"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</row>
    <row r="39" spans="4:21"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</row>
    <row r="40" spans="4:21"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</row>
    <row r="41" spans="4:21"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</row>
    <row r="42" spans="4:21"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</row>
    <row r="43" spans="4:21"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</row>
    <row r="44" spans="4:21"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</row>
    <row r="45" spans="4:21"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</row>
    <row r="46" spans="4:21"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</row>
    <row r="47" spans="4:21"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</row>
    <row r="48" spans="4:21"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</row>
    <row r="49" spans="4:21"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</row>
    <row r="50" spans="4:21"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</row>
    <row r="51" spans="4:21"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</row>
    <row r="52" spans="4:21"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</row>
    <row r="53" spans="4:21"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</row>
    <row r="54" spans="4:21"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</row>
    <row r="55" spans="4:21"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</row>
    <row r="56" spans="4:21"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</row>
    <row r="57" spans="4:21"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</row>
    <row r="58" spans="4:21"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</row>
    <row r="59" spans="4:21"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</row>
    <row r="62" spans="4:21"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</row>
    <row r="63" spans="4:21"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</row>
    <row r="64" spans="4:21"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</row>
    <row r="65" spans="4:21"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</row>
    <row r="66" spans="4:21"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</row>
    <row r="67" spans="4:21"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</row>
    <row r="68" spans="4:21"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</row>
    <row r="69" spans="4:21"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</row>
    <row r="70" spans="4:21"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</row>
    <row r="71" spans="4:21"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</row>
    <row r="72" spans="4:21"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</row>
    <row r="73" spans="4:21"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</row>
    <row r="74" spans="4:21"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</row>
    <row r="75" spans="4:21"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</row>
    <row r="76" spans="4:21"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</row>
    <row r="77" spans="4:21"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</row>
    <row r="78" spans="4:21"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</row>
    <row r="79" spans="4:21"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</row>
    <row r="80" spans="4:21"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</row>
    <row r="81" spans="4:21"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</row>
    <row r="82" spans="4:21"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</row>
    <row r="83" spans="4:21"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</row>
    <row r="84" spans="4:21"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</row>
    <row r="85" spans="4:21"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</row>
    <row r="86" spans="4:21"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</row>
    <row r="87" spans="4:21"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</row>
    <row r="88" spans="4:21"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</row>
    <row r="89" spans="4:21"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</row>
    <row r="90" spans="4:21"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</row>
    <row r="91" spans="4:21"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</row>
    <row r="92" spans="4:21"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</row>
    <row r="93" spans="4:21"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</row>
    <row r="94" spans="4:21"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</row>
    <row r="95" spans="4:21"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</row>
    <row r="96" spans="4:21"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</row>
    <row r="97" spans="4:21"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</row>
    <row r="98" spans="4:21"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</row>
  </sheetData>
  <mergeCells count="1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1895829D-BD2C-4F67-8337-30E491465F15}"/>
  </hyperlink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U103"/>
  <sheetViews>
    <sheetView zoomScale="60" zoomScaleNormal="60" workbookViewId="0"/>
  </sheetViews>
  <sheetFormatPr defaultColWidth="9.1796875" defaultRowHeight="14.5"/>
  <cols>
    <col min="1" max="1" width="5.453125" style="12" customWidth="1"/>
    <col min="2" max="2" width="8.81640625" style="12" bestFit="1" customWidth="1"/>
    <col min="3" max="3" width="70" style="12" bestFit="1" customWidth="1"/>
    <col min="4" max="5" width="12.81640625" style="12" bestFit="1" customWidth="1"/>
    <col min="6" max="7" width="14.81640625" style="12" bestFit="1" customWidth="1"/>
    <col min="8" max="13" width="12.81640625" style="12" bestFit="1" customWidth="1"/>
    <col min="14" max="15" width="14.81640625" style="12" bestFit="1" customWidth="1"/>
    <col min="16" max="16" width="12.81640625" style="12" bestFit="1" customWidth="1"/>
    <col min="17" max="17" width="14.81640625" style="12" bestFit="1" customWidth="1"/>
    <col min="18" max="19" width="12.81640625" style="12" bestFit="1" customWidth="1"/>
    <col min="20" max="21" width="14.81640625" style="12" bestFit="1" customWidth="1"/>
    <col min="22" max="16384" width="9.1796875" style="12"/>
  </cols>
  <sheetData>
    <row r="1" spans="1:21">
      <c r="A1" s="205" t="s">
        <v>315</v>
      </c>
    </row>
    <row r="2" spans="1:21">
      <c r="B2" s="345" t="s">
        <v>330</v>
      </c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</row>
    <row r="3" spans="1:21"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7" t="s">
        <v>318</v>
      </c>
    </row>
    <row r="4" spans="1:21" ht="31" customHeight="1">
      <c r="B4" s="58"/>
      <c r="C4" s="58"/>
      <c r="D4" s="348" t="s">
        <v>41</v>
      </c>
      <c r="E4" s="348"/>
      <c r="F4" s="348" t="s">
        <v>42</v>
      </c>
      <c r="G4" s="348"/>
      <c r="H4" s="348" t="s">
        <v>43</v>
      </c>
      <c r="I4" s="348"/>
      <c r="J4" s="348" t="s">
        <v>44</v>
      </c>
      <c r="K4" s="348"/>
      <c r="L4" s="348" t="s">
        <v>317</v>
      </c>
      <c r="M4" s="348"/>
      <c r="N4" s="348" t="s">
        <v>108</v>
      </c>
      <c r="O4" s="348"/>
      <c r="P4" s="348" t="s">
        <v>325</v>
      </c>
      <c r="Q4" s="348"/>
      <c r="R4" s="348" t="s">
        <v>101</v>
      </c>
      <c r="S4" s="348"/>
      <c r="T4" s="348" t="s">
        <v>78</v>
      </c>
      <c r="U4" s="348"/>
    </row>
    <row r="5" spans="1:21">
      <c r="B5" s="58"/>
      <c r="C5" s="37" t="s">
        <v>89</v>
      </c>
      <c r="D5" s="67" t="s">
        <v>79</v>
      </c>
      <c r="E5" s="67" t="s">
        <v>80</v>
      </c>
      <c r="F5" s="67" t="s">
        <v>79</v>
      </c>
      <c r="G5" s="67" t="s">
        <v>80</v>
      </c>
      <c r="H5" s="67" t="s">
        <v>79</v>
      </c>
      <c r="I5" s="67" t="s">
        <v>80</v>
      </c>
      <c r="J5" s="67" t="s">
        <v>79</v>
      </c>
      <c r="K5" s="67" t="s">
        <v>80</v>
      </c>
      <c r="L5" s="67" t="s">
        <v>79</v>
      </c>
      <c r="M5" s="67" t="s">
        <v>80</v>
      </c>
      <c r="N5" s="67" t="s">
        <v>79</v>
      </c>
      <c r="O5" s="67" t="s">
        <v>80</v>
      </c>
      <c r="P5" s="67" t="s">
        <v>79</v>
      </c>
      <c r="Q5" s="67" t="s">
        <v>80</v>
      </c>
      <c r="R5" s="67" t="s">
        <v>79</v>
      </c>
      <c r="S5" s="67" t="s">
        <v>80</v>
      </c>
      <c r="T5" s="67" t="s">
        <v>79</v>
      </c>
      <c r="U5" s="67" t="s">
        <v>80</v>
      </c>
    </row>
    <row r="6" spans="1:21">
      <c r="B6" s="37">
        <v>1</v>
      </c>
      <c r="C6" s="28" t="s">
        <v>5</v>
      </c>
      <c r="D6" s="156">
        <f>+'St 1.1'!$E$6</f>
        <v>0</v>
      </c>
      <c r="E6" s="156">
        <f>+'St 1.1'!$E$123</f>
        <v>141383.0698</v>
      </c>
      <c r="F6" s="156">
        <f>+'St 1.2'!$E$6</f>
        <v>0</v>
      </c>
      <c r="G6" s="156">
        <f>+'St 1.2'!$E$123</f>
        <v>0</v>
      </c>
      <c r="H6" s="156">
        <f>+'St 1.3'!$E$6</f>
        <v>0</v>
      </c>
      <c r="I6" s="156">
        <f>+'St 1.3'!$E$123</f>
        <v>944.82500324349451</v>
      </c>
      <c r="J6" s="156">
        <f>+'St 3'!$E$6</f>
        <v>32439</v>
      </c>
      <c r="K6" s="156">
        <f>+'St 3'!$E$123</f>
        <v>36049.230000000003</v>
      </c>
      <c r="L6" s="156">
        <f>+'St 2.1'!$E$6</f>
        <v>0</v>
      </c>
      <c r="M6" s="156">
        <f>+'St 2.1'!$E$123</f>
        <v>0</v>
      </c>
      <c r="N6" s="156">
        <f>+'St 2.2'!$E$6</f>
        <v>0</v>
      </c>
      <c r="O6" s="156">
        <f>+'St 2.2'!$E$123</f>
        <v>0</v>
      </c>
      <c r="P6" s="156">
        <f>+'St 4'!$E$6</f>
        <v>0</v>
      </c>
      <c r="Q6" s="156">
        <f>+'St 4'!$E$123</f>
        <v>0</v>
      </c>
      <c r="R6" s="156">
        <f>+'St 5'!$E$6</f>
        <v>36049.230000000003</v>
      </c>
      <c r="S6" s="156">
        <f>+'St 5'!$E$123</f>
        <v>32439</v>
      </c>
      <c r="T6" s="156">
        <f>+D6+F6+H6+J6+L6+N6+P6+R6</f>
        <v>68488.23000000001</v>
      </c>
      <c r="U6" s="156">
        <f>+E6+G6+I6+K6+M6+O6+Q6+S6</f>
        <v>210816.1248032435</v>
      </c>
    </row>
    <row r="7" spans="1:21">
      <c r="B7" s="68" t="s">
        <v>68</v>
      </c>
      <c r="C7" s="69" t="s">
        <v>35</v>
      </c>
      <c r="D7" s="157">
        <f>+'St 1.1'!$E$7</f>
        <v>0</v>
      </c>
      <c r="E7" s="157">
        <f>+'St 1.1'!$E$124</f>
        <v>141383.0698</v>
      </c>
      <c r="F7" s="157">
        <f>+'St 1.2'!$E$7</f>
        <v>0</v>
      </c>
      <c r="G7" s="157">
        <f>+'St 1.2'!$E$124</f>
        <v>0</v>
      </c>
      <c r="H7" s="157">
        <f>+'St 1.3'!$E$7</f>
        <v>0</v>
      </c>
      <c r="I7" s="157">
        <f>+'St 1.3'!$E$124</f>
        <v>944.82500324349451</v>
      </c>
      <c r="J7" s="157">
        <f>+'St 3'!$E$7</f>
        <v>0</v>
      </c>
      <c r="K7" s="157">
        <f>+'St 3'!$E$124</f>
        <v>0</v>
      </c>
      <c r="L7" s="157">
        <f>+'St 2.1'!$E$7</f>
        <v>0</v>
      </c>
      <c r="M7" s="157">
        <f>+'St 2.1'!$E$124</f>
        <v>0</v>
      </c>
      <c r="N7" s="157">
        <f>+'St 2.2'!$E$7</f>
        <v>0</v>
      </c>
      <c r="O7" s="157">
        <f>+'St 2.2'!$E$124</f>
        <v>0</v>
      </c>
      <c r="P7" s="157">
        <f>+'St 4'!$E$7</f>
        <v>0</v>
      </c>
      <c r="Q7" s="157">
        <f>+'St 4'!$E$124</f>
        <v>0</v>
      </c>
      <c r="R7" s="157">
        <f>+'St 5'!$E$7</f>
        <v>0</v>
      </c>
      <c r="S7" s="157">
        <f>+'St 5'!$E$124</f>
        <v>0</v>
      </c>
      <c r="T7" s="157">
        <f t="shared" ref="T7:U29" si="0">+D7+F7+H7+J7+L7+N7+P7+R7</f>
        <v>0</v>
      </c>
      <c r="U7" s="157">
        <f t="shared" si="0"/>
        <v>142327.89480324349</v>
      </c>
    </row>
    <row r="8" spans="1:21">
      <c r="B8" s="68" t="s">
        <v>69</v>
      </c>
      <c r="C8" s="69" t="s">
        <v>87</v>
      </c>
      <c r="D8" s="157">
        <f>+'St 1.1'!$E$8</f>
        <v>0</v>
      </c>
      <c r="E8" s="157">
        <f>+'St 1.1'!$E$125</f>
        <v>0</v>
      </c>
      <c r="F8" s="157">
        <f>+'St 1.2'!$E$8</f>
        <v>0</v>
      </c>
      <c r="G8" s="157">
        <f>+'St 1.2'!$E$125</f>
        <v>0</v>
      </c>
      <c r="H8" s="157">
        <f>+'St 1.3'!$E$8</f>
        <v>0</v>
      </c>
      <c r="I8" s="157">
        <f>+'St 1.3'!$E$125</f>
        <v>0</v>
      </c>
      <c r="J8" s="157">
        <f>+'St 3'!$E$8</f>
        <v>32439</v>
      </c>
      <c r="K8" s="157">
        <f>+'St 3'!$E$125</f>
        <v>36049.230000000003</v>
      </c>
      <c r="L8" s="157">
        <f>+'St 2.1'!$E$8</f>
        <v>0</v>
      </c>
      <c r="M8" s="157">
        <f>+'St 2.1'!$E$125</f>
        <v>0</v>
      </c>
      <c r="N8" s="157">
        <f>+'St 2.2'!$E$8</f>
        <v>0</v>
      </c>
      <c r="O8" s="157">
        <f>+'St 2.2'!$E$125</f>
        <v>0</v>
      </c>
      <c r="P8" s="157">
        <f>+'St 4'!$E$8</f>
        <v>0</v>
      </c>
      <c r="Q8" s="157">
        <f>+'St 4'!$E$125</f>
        <v>0</v>
      </c>
      <c r="R8" s="157">
        <f>+'St 5'!$E$8</f>
        <v>36049.230000000003</v>
      </c>
      <c r="S8" s="157">
        <f>+'St 5'!$E$125</f>
        <v>32439</v>
      </c>
      <c r="T8" s="157">
        <f t="shared" si="0"/>
        <v>68488.23000000001</v>
      </c>
      <c r="U8" s="157">
        <f t="shared" si="0"/>
        <v>68488.23000000001</v>
      </c>
    </row>
    <row r="9" spans="1:21">
      <c r="B9" s="37">
        <v>2</v>
      </c>
      <c r="C9" s="28" t="s">
        <v>38</v>
      </c>
      <c r="D9" s="156">
        <f>+'St 1.1'!$E$9</f>
        <v>1621065.8558</v>
      </c>
      <c r="E9" s="156">
        <f>+'St 1.1'!$E$126</f>
        <v>585659.32853451313</v>
      </c>
      <c r="F9" s="156">
        <f>+'St 1.2'!$E$9</f>
        <v>8354294.021626207</v>
      </c>
      <c r="G9" s="156">
        <f>+'St 1.2'!$E$126</f>
        <v>1083818.7019861075</v>
      </c>
      <c r="H9" s="156">
        <f>+'St 1.3'!$E$9</f>
        <v>150087.45558842024</v>
      </c>
      <c r="I9" s="156">
        <f>+'St 1.3'!$E$126</f>
        <v>698929.60635091399</v>
      </c>
      <c r="J9" s="156">
        <f>+'St 3'!$E$9</f>
        <v>1062000.696</v>
      </c>
      <c r="K9" s="156">
        <f>+'St 3'!$E$126</f>
        <v>1049962.8027942847</v>
      </c>
      <c r="L9" s="156">
        <f>+'St 2.1'!$E$9</f>
        <v>1160.07</v>
      </c>
      <c r="M9" s="156">
        <f>+'St 2.1'!$E$126</f>
        <v>262201.28349345963</v>
      </c>
      <c r="N9" s="156">
        <f>+'St 2.2'!$E$9</f>
        <v>72257.257780893371</v>
      </c>
      <c r="O9" s="156">
        <f>+'St 2.2'!$E$126</f>
        <v>1038329.5235145102</v>
      </c>
      <c r="P9" s="156">
        <f>+'St 4'!$E$9</f>
        <v>0</v>
      </c>
      <c r="Q9" s="156">
        <f>+'St 4'!$E$126</f>
        <v>6623657.2797789676</v>
      </c>
      <c r="R9" s="156">
        <f>+'St 5'!$E$9</f>
        <v>654079.20329909015</v>
      </c>
      <c r="S9" s="156">
        <f>+'St 5'!$E$126</f>
        <v>386187</v>
      </c>
      <c r="T9" s="156">
        <f t="shared" si="0"/>
        <v>11914944.560094612</v>
      </c>
      <c r="U9" s="156">
        <f t="shared" si="0"/>
        <v>11728745.526452757</v>
      </c>
    </row>
    <row r="10" spans="1:21">
      <c r="B10" s="68" t="s">
        <v>68</v>
      </c>
      <c r="C10" s="69" t="s">
        <v>39</v>
      </c>
      <c r="D10" s="157">
        <f>+'St 1.1'!$E$10</f>
        <v>1177225.8910000001</v>
      </c>
      <c r="E10" s="157">
        <f>+'St 1.1'!$E$127</f>
        <v>244.928</v>
      </c>
      <c r="F10" s="157">
        <f>+'St 1.2'!$E$10</f>
        <v>0</v>
      </c>
      <c r="G10" s="157">
        <f>+'St 1.2'!$E$127</f>
        <v>72774.886736469154</v>
      </c>
      <c r="H10" s="157">
        <f>+'St 1.3'!$E$10</f>
        <v>0</v>
      </c>
      <c r="I10" s="157">
        <f>+'St 1.3'!$E$127</f>
        <v>8675.3130001665049</v>
      </c>
      <c r="J10" s="157">
        <f>+'St 3'!$E$10</f>
        <v>0</v>
      </c>
      <c r="K10" s="157">
        <f>+'St 3'!$E$127</f>
        <v>3.8900000000000004E-2</v>
      </c>
      <c r="L10" s="157">
        <f>+'St 2.1'!$E$10</f>
        <v>0</v>
      </c>
      <c r="M10" s="157">
        <f>+'St 2.1'!$E$127</f>
        <v>2.700174427870365</v>
      </c>
      <c r="N10" s="157">
        <f>+'St 2.2'!$E$10</f>
        <v>0</v>
      </c>
      <c r="O10" s="157">
        <f>+'St 2.2'!$E$127</f>
        <v>13490.379075422319</v>
      </c>
      <c r="P10" s="157">
        <f>+'St 4'!$E$10</f>
        <v>0</v>
      </c>
      <c r="Q10" s="157">
        <f>+'St 4'!$E$127</f>
        <v>1113756.65625</v>
      </c>
      <c r="R10" s="157">
        <f>+'St 5'!$E$10</f>
        <v>0</v>
      </c>
      <c r="S10" s="157">
        <f>+'St 5'!$E$127</f>
        <v>0</v>
      </c>
      <c r="T10" s="157">
        <f t="shared" si="0"/>
        <v>1177225.8910000001</v>
      </c>
      <c r="U10" s="157">
        <f t="shared" si="0"/>
        <v>1208944.9021364858</v>
      </c>
    </row>
    <row r="11" spans="1:21">
      <c r="B11" s="68" t="s">
        <v>69</v>
      </c>
      <c r="C11" s="69" t="s">
        <v>50</v>
      </c>
      <c r="D11" s="157">
        <f>+'St 1.1'!$E$23</f>
        <v>443839.96480000007</v>
      </c>
      <c r="E11" s="157">
        <f>+'St 1.1'!$E$140</f>
        <v>585414.40053451317</v>
      </c>
      <c r="F11" s="157">
        <f>+'St 1.2'!$E$23</f>
        <v>8354294.021626207</v>
      </c>
      <c r="G11" s="157">
        <f>+'St 1.2'!$E$140</f>
        <v>1011043.8152496385</v>
      </c>
      <c r="H11" s="157">
        <f>+'St 1.3'!$E$23</f>
        <v>150087.45558842024</v>
      </c>
      <c r="I11" s="157">
        <f>+'St 1.3'!$E$140</f>
        <v>690254.29335074755</v>
      </c>
      <c r="J11" s="157">
        <f>+'St 3'!$E$23</f>
        <v>1062000.696</v>
      </c>
      <c r="K11" s="157">
        <f>+'St 3'!$E$140</f>
        <v>1049962.7638942848</v>
      </c>
      <c r="L11" s="157">
        <f>+'St 2.1'!$E$23</f>
        <v>1160.07</v>
      </c>
      <c r="M11" s="157">
        <f>+'St 2.1'!$E$140</f>
        <v>262198.58331903175</v>
      </c>
      <c r="N11" s="157">
        <f>+'St 2.2'!$E$23</f>
        <v>72257.257780893371</v>
      </c>
      <c r="O11" s="157">
        <f>+'St 2.2'!$E$140</f>
        <v>1024839.1444390879</v>
      </c>
      <c r="P11" s="157">
        <f>+'St 4'!$E$23</f>
        <v>0</v>
      </c>
      <c r="Q11" s="157">
        <f>+'St 4'!$E$140</f>
        <v>5509900.6235289676</v>
      </c>
      <c r="R11" s="157">
        <f>+'St 5'!$E$23</f>
        <v>654079.20329909015</v>
      </c>
      <c r="S11" s="157">
        <f>+'St 5'!$E$140</f>
        <v>386187</v>
      </c>
      <c r="T11" s="157">
        <f t="shared" si="0"/>
        <v>10737718.669094611</v>
      </c>
      <c r="U11" s="157">
        <f t="shared" si="0"/>
        <v>10519800.624316271</v>
      </c>
    </row>
    <row r="12" spans="1:21">
      <c r="B12" s="37">
        <v>3</v>
      </c>
      <c r="C12" s="28" t="s">
        <v>51</v>
      </c>
      <c r="D12" s="156">
        <f>+'St 1.1'!$E$36</f>
        <v>0</v>
      </c>
      <c r="E12" s="156">
        <f>+'St 1.1'!$E$153</f>
        <v>1550908.8114654867</v>
      </c>
      <c r="F12" s="156">
        <f>+'St 1.2'!$E$36</f>
        <v>227016.31623783679</v>
      </c>
      <c r="G12" s="156">
        <f>+'St 1.2'!$E$153</f>
        <v>2795090.3519418146</v>
      </c>
      <c r="H12" s="156">
        <f>+'St 1.3'!$E$36</f>
        <v>689869.68638894276</v>
      </c>
      <c r="I12" s="156">
        <f>+'St 1.3'!$E$153</f>
        <v>2338467.8111511683</v>
      </c>
      <c r="J12" s="156">
        <f>+'St 3'!$E$36</f>
        <v>5359100.2737245467</v>
      </c>
      <c r="K12" s="156">
        <f>+'St 3'!$E$153</f>
        <v>615742.3269365005</v>
      </c>
      <c r="L12" s="156">
        <f>+'St 2.1'!$E$36</f>
        <v>71.319600000000008</v>
      </c>
      <c r="M12" s="156">
        <f>+'St 2.1'!$E$153</f>
        <v>28234.151214299996</v>
      </c>
      <c r="N12" s="156">
        <f>+'St 2.2'!$E$36</f>
        <v>692209.84847150871</v>
      </c>
      <c r="O12" s="156">
        <f>+'St 2.2'!$E$153</f>
        <v>237761.11562395858</v>
      </c>
      <c r="P12" s="156">
        <f>+'St 4'!$E$36</f>
        <v>0</v>
      </c>
      <c r="Q12" s="156">
        <f>+'St 4'!$E$153</f>
        <v>314527.96541721985</v>
      </c>
      <c r="R12" s="156">
        <f>+'St 5'!$E$36</f>
        <v>1018705.22055</v>
      </c>
      <c r="S12" s="156">
        <f>+'St 5'!$E$153</f>
        <v>393455.67268817802</v>
      </c>
      <c r="T12" s="156">
        <f t="shared" si="0"/>
        <v>7986972.6649728343</v>
      </c>
      <c r="U12" s="156">
        <f t="shared" si="0"/>
        <v>8274188.2064386262</v>
      </c>
    </row>
    <row r="13" spans="1:21">
      <c r="B13" s="37">
        <v>4</v>
      </c>
      <c r="C13" s="28" t="s">
        <v>327</v>
      </c>
      <c r="D13" s="156">
        <f>+'St 1.1'!$E$49</f>
        <v>0</v>
      </c>
      <c r="E13" s="156">
        <f>+'St 1.1'!$E$166</f>
        <v>44136.405699999996</v>
      </c>
      <c r="F13" s="156">
        <f>+'St 1.2'!$E$49</f>
        <v>1421792.1823826553</v>
      </c>
      <c r="G13" s="156">
        <f>+'St 1.2'!$E$166</f>
        <v>7060814.3323300891</v>
      </c>
      <c r="H13" s="156">
        <f>+'St 1.3'!$E$49</f>
        <v>599414.75345711457</v>
      </c>
      <c r="I13" s="156">
        <f>+'St 1.3'!$E$166</f>
        <v>1697433.0263639349</v>
      </c>
      <c r="J13" s="156">
        <f>+'St 3'!$E$49</f>
        <v>438255.53303330002</v>
      </c>
      <c r="K13" s="156">
        <f>+'St 3'!$E$166</f>
        <v>251816.65617520106</v>
      </c>
      <c r="L13" s="156">
        <f>+'St 2.1'!$E$49</f>
        <v>886113.42223480006</v>
      </c>
      <c r="M13" s="156">
        <f>+'St 2.1'!$E$166</f>
        <v>143933.88856342025</v>
      </c>
      <c r="N13" s="156">
        <f>+'St 2.2'!$E$49</f>
        <v>5355262.3973209979</v>
      </c>
      <c r="O13" s="156">
        <f>+'St 2.2'!$E$166</f>
        <v>3085069.6041160282</v>
      </c>
      <c r="P13" s="156">
        <f>+'St 4'!$E$49</f>
        <v>3346184.4696053551</v>
      </c>
      <c r="Q13" s="156">
        <f>+'St 4'!$E$166</f>
        <v>0</v>
      </c>
      <c r="R13" s="156">
        <f>+'St 5'!$E$49</f>
        <v>26745.226189441</v>
      </c>
      <c r="S13" s="156">
        <f>+'St 5'!$E$166</f>
        <v>905931.50331182207</v>
      </c>
      <c r="T13" s="156">
        <f t="shared" si="0"/>
        <v>12073767.984223664</v>
      </c>
      <c r="U13" s="156">
        <f t="shared" si="0"/>
        <v>13189135.416560497</v>
      </c>
    </row>
    <row r="14" spans="1:21">
      <c r="B14" s="37">
        <v>5</v>
      </c>
      <c r="C14" s="28" t="s">
        <v>52</v>
      </c>
      <c r="D14" s="156">
        <f>+'St 1.1'!$E$62</f>
        <v>5</v>
      </c>
      <c r="E14" s="156">
        <f>+'St 1.1'!$E$179</f>
        <v>1320</v>
      </c>
      <c r="F14" s="156">
        <f>+'St 1.2'!$E$62</f>
        <v>117708.2486830538</v>
      </c>
      <c r="G14" s="156">
        <f>+'St 1.2'!$E$179</f>
        <v>63332.118716553072</v>
      </c>
      <c r="H14" s="156">
        <f>+'St 1.3'!$E$62</f>
        <v>824615.78439972259</v>
      </c>
      <c r="I14" s="156">
        <f>+'St 1.3'!$E$179</f>
        <v>1042516.8011560722</v>
      </c>
      <c r="J14" s="156">
        <f>+'St 3'!$E$62</f>
        <v>0</v>
      </c>
      <c r="K14" s="156">
        <f>+'St 3'!$E$179</f>
        <v>427500.69878759445</v>
      </c>
      <c r="L14" s="156">
        <f>+'St 2.1'!$E$62</f>
        <v>161645.43</v>
      </c>
      <c r="M14" s="156">
        <f>+'St 2.1'!$E$179</f>
        <v>79046.379668408874</v>
      </c>
      <c r="N14" s="156">
        <f>+'St 2.2'!$E$62</f>
        <v>1359882.2597035051</v>
      </c>
      <c r="O14" s="156">
        <f>+'St 2.2'!$E$179</f>
        <v>2966396.0064767171</v>
      </c>
      <c r="P14" s="156">
        <f>+'St 4'!$E$62</f>
        <v>0</v>
      </c>
      <c r="Q14" s="156">
        <f>+'St 4'!$E$179</f>
        <v>784316.75487310288</v>
      </c>
      <c r="R14" s="156">
        <f>+'St 5'!$E$62</f>
        <v>468348.57050499995</v>
      </c>
      <c r="S14" s="156">
        <f>+'St 5'!$E$179</f>
        <v>1972170.6655713853</v>
      </c>
      <c r="T14" s="156">
        <f t="shared" si="0"/>
        <v>2932205.293291281</v>
      </c>
      <c r="U14" s="156">
        <f t="shared" si="0"/>
        <v>7336599.4252498327</v>
      </c>
    </row>
    <row r="15" spans="1:21">
      <c r="B15" s="68" t="s">
        <v>68</v>
      </c>
      <c r="C15" s="69" t="s">
        <v>32</v>
      </c>
      <c r="D15" s="157">
        <f>+'St 1.1'!$E$63</f>
        <v>5</v>
      </c>
      <c r="E15" s="157">
        <f>+'St 1.1'!$E$180</f>
        <v>1320</v>
      </c>
      <c r="F15" s="157">
        <f>+'St 1.2'!$E$63</f>
        <v>117625.38432235479</v>
      </c>
      <c r="G15" s="157">
        <f>+'St 1.2'!$E$180</f>
        <v>58049.958529518059</v>
      </c>
      <c r="H15" s="157">
        <f>+'St 1.3'!$E$63</f>
        <v>134884.07316642837</v>
      </c>
      <c r="I15" s="157">
        <f>+'St 1.3'!$E$180</f>
        <v>808948.10129143833</v>
      </c>
      <c r="J15" s="157">
        <f>+'St 3'!$E$63</f>
        <v>0</v>
      </c>
      <c r="K15" s="157">
        <f>+'St 3'!$E$180</f>
        <v>427500.69878759445</v>
      </c>
      <c r="L15" s="157">
        <f>+'St 2.1'!$E$63</f>
        <v>161645.43</v>
      </c>
      <c r="M15" s="157">
        <f>+'St 2.1'!$E$180</f>
        <v>77797.108821225469</v>
      </c>
      <c r="N15" s="157">
        <f>+'St 2.2'!$E$63</f>
        <v>1359882.2597035051</v>
      </c>
      <c r="O15" s="157">
        <f>+'St 2.2'!$E$180</f>
        <v>2235553.8179588667</v>
      </c>
      <c r="P15" s="157">
        <f>+'St 4'!$E$63</f>
        <v>0</v>
      </c>
      <c r="Q15" s="157">
        <f>+'St 4'!$E$180</f>
        <v>428722.67487310281</v>
      </c>
      <c r="R15" s="157">
        <f>+'St 5'!$E$63</f>
        <v>468348.57050499995</v>
      </c>
      <c r="S15" s="157">
        <f>+'St 5'!$E$180</f>
        <v>1972170.6655713853</v>
      </c>
      <c r="T15" s="157">
        <f t="shared" si="0"/>
        <v>2242390.7176972879</v>
      </c>
      <c r="U15" s="157">
        <f t="shared" si="0"/>
        <v>6010063.0258331308</v>
      </c>
    </row>
    <row r="16" spans="1:21">
      <c r="B16" s="68" t="s">
        <v>69</v>
      </c>
      <c r="C16" s="69" t="s">
        <v>33</v>
      </c>
      <c r="D16" s="157">
        <f>+'St 1.1'!$E$76</f>
        <v>0</v>
      </c>
      <c r="E16" s="157">
        <f>+'St 1.1'!$E$193</f>
        <v>0</v>
      </c>
      <c r="F16" s="157">
        <f>+'St 1.2'!$E$76</f>
        <v>82.864360699021546</v>
      </c>
      <c r="G16" s="157">
        <f>+'St 1.2'!$E$193</f>
        <v>5282.1601870350223</v>
      </c>
      <c r="H16" s="157">
        <f>+'St 1.3'!$E$76</f>
        <v>689731.71123329422</v>
      </c>
      <c r="I16" s="157">
        <f>+'St 1.3'!$E$193</f>
        <v>233568.69986463382</v>
      </c>
      <c r="J16" s="157">
        <f>+'St 3'!$E$76</f>
        <v>0</v>
      </c>
      <c r="K16" s="157">
        <f>+'St 3'!$E$193</f>
        <v>0</v>
      </c>
      <c r="L16" s="157">
        <f>+'St 2.1'!$E$76</f>
        <v>0</v>
      </c>
      <c r="M16" s="157">
        <f>+'St 2.1'!$E$193</f>
        <v>1249.2708471834144</v>
      </c>
      <c r="N16" s="157">
        <f>+'St 2.2'!$E$76</f>
        <v>0</v>
      </c>
      <c r="O16" s="157">
        <f>+'St 2.2'!$E$193</f>
        <v>730842.18851785024</v>
      </c>
      <c r="P16" s="157">
        <f>+'St 4'!$E$76</f>
        <v>0</v>
      </c>
      <c r="Q16" s="157">
        <f>+'St 4'!$E$193</f>
        <v>355594.08</v>
      </c>
      <c r="R16" s="157">
        <f>+'St 5'!$E$76</f>
        <v>0</v>
      </c>
      <c r="S16" s="157">
        <f>+'St 5'!$E$193</f>
        <v>0</v>
      </c>
      <c r="T16" s="157">
        <f t="shared" si="0"/>
        <v>689814.57559399318</v>
      </c>
      <c r="U16" s="157">
        <f t="shared" si="0"/>
        <v>1326536.3994167026</v>
      </c>
    </row>
    <row r="17" spans="2:21">
      <c r="B17" s="37">
        <v>6</v>
      </c>
      <c r="C17" s="28" t="s">
        <v>90</v>
      </c>
      <c r="D17" s="156">
        <f>+'St 1.1'!$E$79</f>
        <v>25057.947969758476</v>
      </c>
      <c r="E17" s="156">
        <f>+'St 1.1'!$E$196</f>
        <v>0</v>
      </c>
      <c r="F17" s="156">
        <f>+'St 1.2'!$E$79</f>
        <v>24.70697232297065</v>
      </c>
      <c r="G17" s="156">
        <f>+'St 1.2'!$E$196</f>
        <v>278.37600036677333</v>
      </c>
      <c r="H17" s="156">
        <f>+'St 1.3'!$E$79</f>
        <v>2598119.1690446516</v>
      </c>
      <c r="I17" s="156">
        <f>+'St 1.3'!$E$196</f>
        <v>0</v>
      </c>
      <c r="J17" s="156">
        <f>+'St 3'!$E$79</f>
        <v>433930.60990000004</v>
      </c>
      <c r="K17" s="156">
        <f>+'St 3'!$E$196</f>
        <v>0</v>
      </c>
      <c r="L17" s="156">
        <f>+'St 2.1'!$E$79</f>
        <v>0</v>
      </c>
      <c r="M17" s="156">
        <f>+'St 2.1'!$E$196</f>
        <v>2758.325089439822</v>
      </c>
      <c r="N17" s="156">
        <f>+'St 2.2'!$E$79</f>
        <v>0</v>
      </c>
      <c r="O17" s="156">
        <f>+'St 2.2'!$E$196</f>
        <v>0</v>
      </c>
      <c r="P17" s="156">
        <f>+'St 4'!$E$79</f>
        <v>0</v>
      </c>
      <c r="Q17" s="156">
        <f>+'St 4'!$E$196</f>
        <v>2981638.106443733</v>
      </c>
      <c r="R17" s="156">
        <f>+'St 5'!$E$79</f>
        <v>0</v>
      </c>
      <c r="S17" s="156">
        <f>+'St 5'!$E$196</f>
        <v>0</v>
      </c>
      <c r="T17" s="156">
        <f t="shared" si="0"/>
        <v>3057132.4338867329</v>
      </c>
      <c r="U17" s="156">
        <f t="shared" si="0"/>
        <v>2984674.8075335394</v>
      </c>
    </row>
    <row r="18" spans="2:21">
      <c r="B18" s="68" t="s">
        <v>68</v>
      </c>
      <c r="C18" s="69" t="s">
        <v>15</v>
      </c>
      <c r="D18" s="157">
        <f>+'St 1.1'!$E$80</f>
        <v>0</v>
      </c>
      <c r="E18" s="157">
        <f>+'St 1.1'!$E$197</f>
        <v>0</v>
      </c>
      <c r="F18" s="157">
        <f>+'St 1.2'!$E$80</f>
        <v>0</v>
      </c>
      <c r="G18" s="157">
        <f>+'St 1.2'!$E$197</f>
        <v>0</v>
      </c>
      <c r="H18" s="157">
        <f>+'St 1.3'!$E$80</f>
        <v>75494.327442999987</v>
      </c>
      <c r="I18" s="157">
        <f>+'St 1.3'!$E$197</f>
        <v>0</v>
      </c>
      <c r="J18" s="157">
        <f>+'St 3'!$E$80</f>
        <v>0</v>
      </c>
      <c r="K18" s="157">
        <f>+'St 3'!$E$197</f>
        <v>0</v>
      </c>
      <c r="L18" s="157">
        <f>+'St 2.1'!$E$80</f>
        <v>0</v>
      </c>
      <c r="M18" s="157">
        <f>+'St 2.1'!$E$197</f>
        <v>0</v>
      </c>
      <c r="N18" s="157">
        <f>+'St 2.2'!$E$80</f>
        <v>0</v>
      </c>
      <c r="O18" s="157">
        <f>+'St 2.2'!$E$197</f>
        <v>0</v>
      </c>
      <c r="P18" s="157">
        <f>+'St 4'!$E$80</f>
        <v>0</v>
      </c>
      <c r="Q18" s="157">
        <f>+'St 4'!$E$197</f>
        <v>0</v>
      </c>
      <c r="R18" s="157">
        <f>+'St 5'!$E$80</f>
        <v>0</v>
      </c>
      <c r="S18" s="157">
        <f>+'St 5'!$E$197</f>
        <v>0</v>
      </c>
      <c r="T18" s="157">
        <f t="shared" si="0"/>
        <v>75494.327442999987</v>
      </c>
      <c r="U18" s="157">
        <f t="shared" si="0"/>
        <v>0</v>
      </c>
    </row>
    <row r="19" spans="2:21">
      <c r="B19" s="68" t="s">
        <v>69</v>
      </c>
      <c r="C19" s="69" t="s">
        <v>16</v>
      </c>
      <c r="D19" s="157">
        <f>+'St 1.1'!$E$81</f>
        <v>0</v>
      </c>
      <c r="E19" s="157">
        <f>+'St 1.1'!$E$198</f>
        <v>0</v>
      </c>
      <c r="F19" s="157">
        <f>+'St 1.2'!$E$81</f>
        <v>0</v>
      </c>
      <c r="G19" s="157">
        <f>+'St 1.2'!$E$198</f>
        <v>0</v>
      </c>
      <c r="H19" s="157">
        <f>+'St 1.3'!$E$81</f>
        <v>1860470.91</v>
      </c>
      <c r="I19" s="157">
        <f>+'St 1.3'!$E$198</f>
        <v>0</v>
      </c>
      <c r="J19" s="157">
        <f>+'St 3'!$E$81</f>
        <v>20893.68</v>
      </c>
      <c r="K19" s="157">
        <f>+'St 3'!$E$198</f>
        <v>0</v>
      </c>
      <c r="L19" s="157">
        <f>+'St 2.1'!$E$81</f>
        <v>0</v>
      </c>
      <c r="M19" s="157">
        <f>+'St 2.1'!$E$198</f>
        <v>440.26746178745253</v>
      </c>
      <c r="N19" s="157">
        <f>+'St 2.2'!$E$81</f>
        <v>0</v>
      </c>
      <c r="O19" s="157">
        <f>+'St 2.2'!$E$198</f>
        <v>0</v>
      </c>
      <c r="P19" s="157">
        <f>+'St 4'!$E$81</f>
        <v>0</v>
      </c>
      <c r="Q19" s="157">
        <f>+'St 4'!$E$198</f>
        <v>1881364.5899999999</v>
      </c>
      <c r="R19" s="157">
        <f>+'St 5'!$E$81</f>
        <v>0</v>
      </c>
      <c r="S19" s="157">
        <f>+'St 5'!$E$198</f>
        <v>0</v>
      </c>
      <c r="T19" s="157">
        <f t="shared" si="0"/>
        <v>1881364.5899999999</v>
      </c>
      <c r="U19" s="157">
        <f t="shared" si="0"/>
        <v>1881804.8574617873</v>
      </c>
    </row>
    <row r="20" spans="2:21">
      <c r="B20" s="68" t="s">
        <v>83</v>
      </c>
      <c r="C20" s="69" t="s">
        <v>17</v>
      </c>
      <c r="D20" s="157">
        <f>+'St 1.1'!$E$82</f>
        <v>11147.542369758474</v>
      </c>
      <c r="E20" s="157">
        <f>+'St 1.1'!$E$199</f>
        <v>0</v>
      </c>
      <c r="F20" s="157">
        <f>+'St 1.2'!$E$82</f>
        <v>0</v>
      </c>
      <c r="G20" s="157">
        <f>+'St 1.2'!$E$199</f>
        <v>0</v>
      </c>
      <c r="H20" s="157">
        <f>+'St 1.3'!$E$82</f>
        <v>225408.54264100266</v>
      </c>
      <c r="I20" s="157">
        <f>+'St 1.3'!$E$199</f>
        <v>0</v>
      </c>
      <c r="J20" s="157">
        <f>+'St 3'!$E$82</f>
        <v>0</v>
      </c>
      <c r="K20" s="157">
        <f>+'St 3'!$E$199</f>
        <v>0</v>
      </c>
      <c r="L20" s="157">
        <f>+'St 2.1'!$E$82</f>
        <v>0</v>
      </c>
      <c r="M20" s="157">
        <f>+'St 2.1'!$E$199</f>
        <v>17.471408400000001</v>
      </c>
      <c r="N20" s="157">
        <f>+'St 2.2'!$E$82</f>
        <v>0</v>
      </c>
      <c r="O20" s="157">
        <f>+'St 2.2'!$E$199</f>
        <v>0</v>
      </c>
      <c r="P20" s="157">
        <f>+'St 4'!$E$82</f>
        <v>0</v>
      </c>
      <c r="Q20" s="157">
        <f>+'St 4'!$E$199</f>
        <v>236556.08501076107</v>
      </c>
      <c r="R20" s="157">
        <f>+'St 5'!$E$82</f>
        <v>0</v>
      </c>
      <c r="S20" s="157">
        <f>+'St 5'!$E$199</f>
        <v>0</v>
      </c>
      <c r="T20" s="157">
        <f t="shared" si="0"/>
        <v>236556.08501076113</v>
      </c>
      <c r="U20" s="157">
        <f t="shared" si="0"/>
        <v>236573.55641916106</v>
      </c>
    </row>
    <row r="21" spans="2:21">
      <c r="B21" s="68" t="s">
        <v>84</v>
      </c>
      <c r="C21" s="69" t="s">
        <v>18</v>
      </c>
      <c r="D21" s="157">
        <f>+'St 1.1'!$E$83</f>
        <v>13910.405600000002</v>
      </c>
      <c r="E21" s="157">
        <f>+'St 1.1'!$E$200</f>
        <v>0</v>
      </c>
      <c r="F21" s="157">
        <f>+'St 1.2'!$E$83</f>
        <v>24.70697232297065</v>
      </c>
      <c r="G21" s="157">
        <f>+'St 1.2'!$E$200</f>
        <v>278.37600036677333</v>
      </c>
      <c r="H21" s="157">
        <f>+'St 1.3'!$E$83</f>
        <v>436745.38896064932</v>
      </c>
      <c r="I21" s="157">
        <f>+'St 1.3'!$E$200</f>
        <v>0</v>
      </c>
      <c r="J21" s="157">
        <f>+'St 3'!$E$83</f>
        <v>413036.92990000005</v>
      </c>
      <c r="K21" s="157">
        <f>+'St 3'!$E$200</f>
        <v>0</v>
      </c>
      <c r="L21" s="157">
        <f>+'St 2.1'!$E$83</f>
        <v>0</v>
      </c>
      <c r="M21" s="157">
        <f>+'St 2.1'!$E$200</f>
        <v>2300.5862192523691</v>
      </c>
      <c r="N21" s="157">
        <f>+'St 2.2'!$E$83</f>
        <v>0</v>
      </c>
      <c r="O21" s="157">
        <f>+'St 2.2'!$E$200</f>
        <v>0</v>
      </c>
      <c r="P21" s="157">
        <f>+'St 4'!$E$83</f>
        <v>0</v>
      </c>
      <c r="Q21" s="157">
        <f>+'St 4'!$E$200</f>
        <v>863717.43143297231</v>
      </c>
      <c r="R21" s="157">
        <f>+'St 5'!$E$83</f>
        <v>0</v>
      </c>
      <c r="S21" s="157">
        <f>+'St 5'!$E$200</f>
        <v>0</v>
      </c>
      <c r="T21" s="157">
        <f t="shared" si="0"/>
        <v>863717.43143297231</v>
      </c>
      <c r="U21" s="157">
        <f t="shared" si="0"/>
        <v>866296.39365259151</v>
      </c>
    </row>
    <row r="22" spans="2:21">
      <c r="B22" s="68" t="s">
        <v>85</v>
      </c>
      <c r="C22" s="3" t="s">
        <v>328</v>
      </c>
      <c r="D22" s="157">
        <f>+'St 1.1'!$E$84</f>
        <v>0</v>
      </c>
      <c r="E22" s="157">
        <f>+'St 1.1'!$E$201</f>
        <v>0</v>
      </c>
      <c r="F22" s="157">
        <f>+'St 1.2'!$E$84</f>
        <v>0</v>
      </c>
      <c r="G22" s="157">
        <f>+'St 1.2'!$E$201</f>
        <v>0</v>
      </c>
      <c r="H22" s="157">
        <f>+'St 1.3'!$E$84</f>
        <v>0</v>
      </c>
      <c r="I22" s="157">
        <f>+'St 1.3'!$E$201</f>
        <v>0</v>
      </c>
      <c r="J22" s="157">
        <f>+'St 3'!$E$84</f>
        <v>0</v>
      </c>
      <c r="K22" s="157">
        <f>+'St 3'!$E$201</f>
        <v>0</v>
      </c>
      <c r="L22" s="157">
        <f>+'St 2.1'!$E$84</f>
        <v>0</v>
      </c>
      <c r="M22" s="157">
        <f>+'St 2.1'!$E$201</f>
        <v>0</v>
      </c>
      <c r="N22" s="157">
        <f>+'St 2.2'!$E$84</f>
        <v>0</v>
      </c>
      <c r="O22" s="157">
        <f>+'St 2.2'!$E$201</f>
        <v>0</v>
      </c>
      <c r="P22" s="157">
        <f>+'St 4'!$E$84</f>
        <v>0</v>
      </c>
      <c r="Q22" s="157">
        <f>+'St 4'!$E$201</f>
        <v>0</v>
      </c>
      <c r="R22" s="157">
        <f>+'St 5'!$E$84</f>
        <v>0</v>
      </c>
      <c r="S22" s="157">
        <f>+'St 5'!$E$201</f>
        <v>0</v>
      </c>
      <c r="T22" s="157">
        <f t="shared" si="0"/>
        <v>0</v>
      </c>
      <c r="U22" s="157">
        <f t="shared" si="0"/>
        <v>0</v>
      </c>
    </row>
    <row r="23" spans="2:21">
      <c r="B23" s="68" t="s">
        <v>70</v>
      </c>
      <c r="C23" s="69" t="s">
        <v>20</v>
      </c>
      <c r="D23" s="157">
        <f>+'St 1.1'!$E$85</f>
        <v>0</v>
      </c>
      <c r="E23" s="157">
        <f>+'St 1.1'!$E$202</f>
        <v>0</v>
      </c>
      <c r="F23" s="157">
        <f>+'St 1.2'!$E$85</f>
        <v>0</v>
      </c>
      <c r="G23" s="157">
        <f>+'St 1.2'!$E$202</f>
        <v>0</v>
      </c>
      <c r="H23" s="157">
        <f>+'St 1.3'!$E$85</f>
        <v>0</v>
      </c>
      <c r="I23" s="157">
        <f>+'St 1.3'!$E$202</f>
        <v>0</v>
      </c>
      <c r="J23" s="157">
        <f>+'St 3'!$E$85</f>
        <v>0</v>
      </c>
      <c r="K23" s="157">
        <f>+'St 3'!$E$202</f>
        <v>0</v>
      </c>
      <c r="L23" s="157">
        <f>+'St 2.1'!$E$85</f>
        <v>0</v>
      </c>
      <c r="M23" s="157">
        <f>+'St 2.1'!$E$202</f>
        <v>0</v>
      </c>
      <c r="N23" s="157">
        <f>+'St 2.2'!$E$85</f>
        <v>0</v>
      </c>
      <c r="O23" s="157">
        <f>+'St 2.2'!$E$202</f>
        <v>0</v>
      </c>
      <c r="P23" s="157">
        <f>+'St 4'!$E$85</f>
        <v>0</v>
      </c>
      <c r="Q23" s="157">
        <f>+'St 4'!$E$202</f>
        <v>0</v>
      </c>
      <c r="R23" s="157">
        <f>+'St 5'!$E$85</f>
        <v>0</v>
      </c>
      <c r="S23" s="157">
        <f>+'St 5'!$E$202</f>
        <v>0</v>
      </c>
      <c r="T23" s="157">
        <f t="shared" si="0"/>
        <v>0</v>
      </c>
      <c r="U23" s="157">
        <f t="shared" si="0"/>
        <v>0</v>
      </c>
    </row>
    <row r="24" spans="2:21">
      <c r="B24" s="37">
        <v>7</v>
      </c>
      <c r="C24" s="28" t="s">
        <v>53</v>
      </c>
      <c r="D24" s="156">
        <f>+'St 1.1'!$E$86</f>
        <v>27338.399412901152</v>
      </c>
      <c r="E24" s="156">
        <f>+'St 1.1'!$E$203</f>
        <v>0</v>
      </c>
      <c r="F24" s="156">
        <f>+'St 1.2'!$E$86</f>
        <v>208635.0773605807</v>
      </c>
      <c r="G24" s="156">
        <f>+'St 1.2'!$E$203</f>
        <v>194884.36328674626</v>
      </c>
      <c r="H24" s="156">
        <f>+'St 1.3'!$E$86</f>
        <v>81999.188946184935</v>
      </c>
      <c r="I24" s="156">
        <f>+'St 1.3'!$E$203</f>
        <v>161793.48274151774</v>
      </c>
      <c r="J24" s="156">
        <f>+'St 3'!$E$86</f>
        <v>19020.395</v>
      </c>
      <c r="K24" s="156">
        <f>+'St 3'!$E$203</f>
        <v>103623.36366816367</v>
      </c>
      <c r="L24" s="156">
        <f>+'St 2.1'!$E$86</f>
        <v>159303.3787899497</v>
      </c>
      <c r="M24" s="156">
        <f>+'St 2.1'!$E$203</f>
        <v>397653.75683088088</v>
      </c>
      <c r="N24" s="156">
        <f>+'St 2.2'!$E$86</f>
        <v>4963016.470586447</v>
      </c>
      <c r="O24" s="156">
        <f>+'St 2.2'!$E$203</f>
        <v>2949030.2033747854</v>
      </c>
      <c r="P24" s="156">
        <f>+'St 4'!$E$86</f>
        <v>46992.934284069219</v>
      </c>
      <c r="Q24" s="156">
        <f>+'St 4'!$E$203</f>
        <v>53060.821908706159</v>
      </c>
      <c r="R24" s="156">
        <f>+'St 5'!$E$86</f>
        <v>91541.045868914764</v>
      </c>
      <c r="S24" s="156">
        <f>+'St 5'!$E$203</f>
        <v>519993.4898819176</v>
      </c>
      <c r="T24" s="156">
        <f t="shared" si="0"/>
        <v>5597846.8902490474</v>
      </c>
      <c r="U24" s="156">
        <f t="shared" si="0"/>
        <v>4380039.4816927174</v>
      </c>
    </row>
    <row r="25" spans="2:21">
      <c r="B25" s="68" t="s">
        <v>68</v>
      </c>
      <c r="C25" s="69" t="s">
        <v>30</v>
      </c>
      <c r="D25" s="157">
        <f>+'St 1.1'!$E$87</f>
        <v>0</v>
      </c>
      <c r="E25" s="157">
        <f>+'St 1.1'!$E$204</f>
        <v>0</v>
      </c>
      <c r="F25" s="157">
        <f>+'St 1.2'!$E$87</f>
        <v>192.82679737824046</v>
      </c>
      <c r="G25" s="157">
        <f>+'St 1.2'!$E$204</f>
        <v>80088.657451562132</v>
      </c>
      <c r="H25" s="157">
        <f>+'St 1.3'!$E$87</f>
        <v>1021.0486170987613</v>
      </c>
      <c r="I25" s="157">
        <f>+'St 1.3'!$E$204</f>
        <v>63146.573091201491</v>
      </c>
      <c r="J25" s="157">
        <f>+'St 3'!$E$87</f>
        <v>0</v>
      </c>
      <c r="K25" s="157">
        <f>+'St 3'!$E$204</f>
        <v>2.9871554460894709E-3</v>
      </c>
      <c r="L25" s="157">
        <f>+'St 2.1'!$E$87</f>
        <v>152890.72584676821</v>
      </c>
      <c r="M25" s="157">
        <f>+'St 2.1'!$E$204</f>
        <v>165298.38406390933</v>
      </c>
      <c r="N25" s="157">
        <f>+'St 2.2'!$E$87</f>
        <v>2596502.4404233452</v>
      </c>
      <c r="O25" s="157">
        <f>+'St 2.2'!$E$204</f>
        <v>1537419.9386180141</v>
      </c>
      <c r="P25" s="157">
        <f>+'St 4'!$E$87</f>
        <v>26940.767555657923</v>
      </c>
      <c r="Q25" s="157">
        <f>+'St 4'!$E$204</f>
        <v>19.228149260001693</v>
      </c>
      <c r="R25" s="157">
        <f>+'St 5'!$E$87</f>
        <v>21236.760000000002</v>
      </c>
      <c r="S25" s="157">
        <f>+'St 5'!$E$204</f>
        <v>483915.66999999993</v>
      </c>
      <c r="T25" s="157">
        <f t="shared" si="0"/>
        <v>2798784.5692402478</v>
      </c>
      <c r="U25" s="157">
        <f t="shared" si="0"/>
        <v>2329888.4543611025</v>
      </c>
    </row>
    <row r="26" spans="2:21">
      <c r="B26" s="68" t="s">
        <v>69</v>
      </c>
      <c r="C26" s="69" t="s">
        <v>31</v>
      </c>
      <c r="D26" s="157">
        <f>+'St 1.1'!$E$100</f>
        <v>27338.399412901152</v>
      </c>
      <c r="E26" s="157">
        <f>+'St 1.1'!$E$217</f>
        <v>0</v>
      </c>
      <c r="F26" s="157">
        <f>+'St 1.2'!$E$100</f>
        <v>208442.25056320245</v>
      </c>
      <c r="G26" s="157">
        <f>+'St 1.2'!$E$217</f>
        <v>114795.70583518416</v>
      </c>
      <c r="H26" s="157">
        <f>+'St 1.3'!$E$100</f>
        <v>80978.140329086178</v>
      </c>
      <c r="I26" s="157">
        <f>+'St 1.3'!$E$217</f>
        <v>98646.909650316229</v>
      </c>
      <c r="J26" s="157">
        <f>+'St 3'!$E$100</f>
        <v>19020.395</v>
      </c>
      <c r="K26" s="157">
        <f>+'St 3'!$E$217</f>
        <v>103623.36068100821</v>
      </c>
      <c r="L26" s="157">
        <f>+'St 2.1'!$E$100</f>
        <v>6412.652943181477</v>
      </c>
      <c r="M26" s="157">
        <f>+'St 2.1'!$E$217</f>
        <v>232355.37276697159</v>
      </c>
      <c r="N26" s="157">
        <f>+'St 2.2'!$E$100</f>
        <v>2366514.0301631023</v>
      </c>
      <c r="O26" s="157">
        <f>+'St 2.2'!$E$217</f>
        <v>1411610.2647567713</v>
      </c>
      <c r="P26" s="157">
        <f>+'St 4'!$E$100</f>
        <v>20052.166728411292</v>
      </c>
      <c r="Q26" s="157">
        <f>+'St 4'!$E$217</f>
        <v>53041.59375944615</v>
      </c>
      <c r="R26" s="157">
        <f>+'St 5'!$E$100</f>
        <v>70304.285868914754</v>
      </c>
      <c r="S26" s="157">
        <f>+'St 5'!$E$217</f>
        <v>36077.819881917603</v>
      </c>
      <c r="T26" s="157">
        <f t="shared" si="0"/>
        <v>2799062.3210087996</v>
      </c>
      <c r="U26" s="157">
        <f t="shared" si="0"/>
        <v>2050151.0273316153</v>
      </c>
    </row>
    <row r="27" spans="2:21">
      <c r="B27" s="37">
        <v>8</v>
      </c>
      <c r="C27" s="28" t="s">
        <v>88</v>
      </c>
      <c r="D27" s="156">
        <v>0</v>
      </c>
      <c r="E27" s="156">
        <v>0</v>
      </c>
      <c r="F27" s="156">
        <v>0</v>
      </c>
      <c r="G27" s="156">
        <v>0</v>
      </c>
      <c r="H27" s="156">
        <v>0</v>
      </c>
      <c r="I27" s="156">
        <v>0</v>
      </c>
      <c r="J27" s="156">
        <v>0</v>
      </c>
      <c r="K27" s="156">
        <v>0</v>
      </c>
      <c r="L27" s="156">
        <v>0</v>
      </c>
      <c r="M27" s="156">
        <v>0</v>
      </c>
      <c r="N27" s="156">
        <v>0</v>
      </c>
      <c r="O27" s="156">
        <v>0</v>
      </c>
      <c r="P27" s="156">
        <v>0</v>
      </c>
      <c r="Q27" s="156">
        <v>0</v>
      </c>
      <c r="R27" s="156">
        <v>0</v>
      </c>
      <c r="S27" s="156">
        <v>0</v>
      </c>
      <c r="T27" s="156">
        <f t="shared" si="0"/>
        <v>0</v>
      </c>
      <c r="U27" s="156">
        <f t="shared" si="0"/>
        <v>0</v>
      </c>
    </row>
    <row r="28" spans="2:21">
      <c r="B28" s="37">
        <v>9</v>
      </c>
      <c r="C28" s="28" t="s">
        <v>92</v>
      </c>
      <c r="D28" s="156">
        <f>+'St 1.1'!$E$113+'St 1.1'!$E$114</f>
        <v>0</v>
      </c>
      <c r="E28" s="156">
        <f>+'St 1.1'!$E$230+'St 1.1'!$E$231</f>
        <v>0</v>
      </c>
      <c r="F28" s="156">
        <f>+'St 1.2'!$E$113+'St 1.2'!$E$114</f>
        <v>255876.21040476343</v>
      </c>
      <c r="G28" s="156">
        <f>+'St 1.2'!$E$230+'St 1.2'!$E$231</f>
        <v>256004.09489315824</v>
      </c>
      <c r="H28" s="156">
        <f>+'St 1.3'!$E$113+'St 1.3'!$E$114</f>
        <v>28315.609716708754</v>
      </c>
      <c r="I28" s="156">
        <f>+'St 1.3'!$E$230+'St 1.3'!$E$231</f>
        <v>84177.534459533024</v>
      </c>
      <c r="J28" s="156">
        <f>+'St 3'!$E$113+'St 3'!$E$114</f>
        <v>0</v>
      </c>
      <c r="K28" s="156">
        <f>+'St 3'!$E$230+'St 3'!$E$231</f>
        <v>7.73070496506989E-10</v>
      </c>
      <c r="L28" s="156">
        <f>+'St 2.1'!$E$113+'St 2.1'!$E$114</f>
        <v>2363.0381685869334</v>
      </c>
      <c r="M28" s="156">
        <f>+'St 2.1'!$E$230+'St 2.1'!$E$231</f>
        <v>85.488377999999997</v>
      </c>
      <c r="N28" s="156">
        <f>+'St 2.2'!$E$113+'St 2.2'!$E$114</f>
        <v>2482521.9922826202</v>
      </c>
      <c r="O28" s="156">
        <f>+'St 2.2'!$E$230+'St 2.2'!$E$231</f>
        <v>1362316.2710076801</v>
      </c>
      <c r="P28" s="156">
        <f>+'St 4'!$E$113+'St 4'!$E$114</f>
        <v>0</v>
      </c>
      <c r="Q28" s="156">
        <f>+'St 4'!$E$230+'St 4'!$E$231</f>
        <v>-7.2759576141834259E-10</v>
      </c>
      <c r="R28" s="156">
        <f>+'St 5'!$E$113+'St 5'!$E$114</f>
        <v>0</v>
      </c>
      <c r="S28" s="156">
        <f>+'St 5'!$E$230+'St 5'!$E$231</f>
        <v>0</v>
      </c>
      <c r="T28" s="156">
        <f t="shared" si="0"/>
        <v>2769076.8505726792</v>
      </c>
      <c r="U28" s="156">
        <f t="shared" si="0"/>
        <v>1702583.3887383714</v>
      </c>
    </row>
    <row r="29" spans="2:21">
      <c r="B29" s="37">
        <v>10</v>
      </c>
      <c r="C29" s="28" t="s">
        <v>91</v>
      </c>
      <c r="D29" s="156">
        <f t="shared" ref="D29:S29" si="1">+D6+D9+D12+D13+D14+D17+D24+D27+D28</f>
        <v>1673467.2031826596</v>
      </c>
      <c r="E29" s="156">
        <f t="shared" si="1"/>
        <v>2323407.6154999998</v>
      </c>
      <c r="F29" s="156">
        <f t="shared" si="1"/>
        <v>10585346.763667421</v>
      </c>
      <c r="G29" s="156">
        <f t="shared" si="1"/>
        <v>11454222.339154836</v>
      </c>
      <c r="H29" s="156">
        <f t="shared" si="1"/>
        <v>4972421.6475417446</v>
      </c>
      <c r="I29" s="156">
        <f t="shared" si="1"/>
        <v>6024263.0872263834</v>
      </c>
      <c r="J29" s="156">
        <f t="shared" si="1"/>
        <v>7344746.5076578464</v>
      </c>
      <c r="K29" s="156">
        <f t="shared" si="1"/>
        <v>2484695.0783617455</v>
      </c>
      <c r="L29" s="156">
        <f t="shared" si="1"/>
        <v>1210656.6587933367</v>
      </c>
      <c r="M29" s="156">
        <f t="shared" si="1"/>
        <v>913913.27323790942</v>
      </c>
      <c r="N29" s="156">
        <f t="shared" si="1"/>
        <v>14925150.226145972</v>
      </c>
      <c r="O29" s="156">
        <f t="shared" si="1"/>
        <v>11638902.724113679</v>
      </c>
      <c r="P29" s="156">
        <f t="shared" si="1"/>
        <v>3393177.4038894242</v>
      </c>
      <c r="Q29" s="156">
        <f t="shared" si="1"/>
        <v>10757200.92842173</v>
      </c>
      <c r="R29" s="156">
        <f t="shared" si="1"/>
        <v>2295468.4964124458</v>
      </c>
      <c r="S29" s="156">
        <f t="shared" si="1"/>
        <v>4210177.3314533029</v>
      </c>
      <c r="T29" s="156">
        <f t="shared" si="0"/>
        <v>46400434.907290861</v>
      </c>
      <c r="U29" s="156">
        <f t="shared" si="0"/>
        <v>49806782.377469584</v>
      </c>
    </row>
    <row r="30" spans="2:21" ht="14.25" customHeight="1"/>
    <row r="31" spans="2:21" ht="14.25" customHeight="1"/>
    <row r="32" spans="2:21">
      <c r="B32" s="345" t="s">
        <v>331</v>
      </c>
      <c r="C32" s="345"/>
      <c r="D32" s="345"/>
      <c r="E32" s="345"/>
      <c r="F32" s="345"/>
      <c r="G32" s="345"/>
      <c r="H32" s="345"/>
      <c r="I32" s="345"/>
      <c r="J32" s="345"/>
      <c r="K32" s="345"/>
      <c r="L32" s="345"/>
      <c r="M32" s="345"/>
      <c r="N32" s="345"/>
      <c r="O32" s="345"/>
      <c r="P32" s="345"/>
      <c r="Q32" s="345"/>
      <c r="R32" s="345"/>
      <c r="S32" s="345"/>
      <c r="T32" s="345"/>
      <c r="U32" s="345"/>
    </row>
    <row r="33" spans="2:21"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7" t="s">
        <v>318</v>
      </c>
    </row>
    <row r="34" spans="2:21" ht="31.5" customHeight="1">
      <c r="B34" s="125"/>
      <c r="C34" s="125"/>
      <c r="D34" s="349" t="s">
        <v>41</v>
      </c>
      <c r="E34" s="349"/>
      <c r="F34" s="349" t="s">
        <v>42</v>
      </c>
      <c r="G34" s="349"/>
      <c r="H34" s="349" t="s">
        <v>43</v>
      </c>
      <c r="I34" s="349"/>
      <c r="J34" s="349" t="s">
        <v>44</v>
      </c>
      <c r="K34" s="349"/>
      <c r="L34" s="349" t="s">
        <v>317</v>
      </c>
      <c r="M34" s="349"/>
      <c r="N34" s="349" t="s">
        <v>108</v>
      </c>
      <c r="O34" s="349"/>
      <c r="P34" s="349" t="s">
        <v>325</v>
      </c>
      <c r="Q34" s="349"/>
      <c r="R34" s="349" t="s">
        <v>101</v>
      </c>
      <c r="S34" s="349"/>
      <c r="T34" s="349" t="s">
        <v>78</v>
      </c>
      <c r="U34" s="349"/>
    </row>
    <row r="35" spans="2:21">
      <c r="B35" s="58"/>
      <c r="C35" s="37" t="s">
        <v>89</v>
      </c>
      <c r="D35" s="67" t="s">
        <v>79</v>
      </c>
      <c r="E35" s="67" t="s">
        <v>80</v>
      </c>
      <c r="F35" s="67" t="s">
        <v>79</v>
      </c>
      <c r="G35" s="67" t="s">
        <v>80</v>
      </c>
      <c r="H35" s="67" t="s">
        <v>79</v>
      </c>
      <c r="I35" s="67" t="s">
        <v>80</v>
      </c>
      <c r="J35" s="67" t="s">
        <v>79</v>
      </c>
      <c r="K35" s="67" t="s">
        <v>80</v>
      </c>
      <c r="L35" s="67" t="s">
        <v>79</v>
      </c>
      <c r="M35" s="67" t="s">
        <v>80</v>
      </c>
      <c r="N35" s="67" t="s">
        <v>79</v>
      </c>
      <c r="O35" s="67" t="s">
        <v>80</v>
      </c>
      <c r="P35" s="67" t="s">
        <v>79</v>
      </c>
      <c r="Q35" s="67" t="s">
        <v>80</v>
      </c>
      <c r="R35" s="67" t="s">
        <v>79</v>
      </c>
      <c r="S35" s="67" t="s">
        <v>80</v>
      </c>
      <c r="T35" s="67" t="s">
        <v>79</v>
      </c>
      <c r="U35" s="67" t="s">
        <v>80</v>
      </c>
    </row>
    <row r="36" spans="2:21">
      <c r="B36" s="37">
        <v>1</v>
      </c>
      <c r="C36" s="28" t="s">
        <v>5</v>
      </c>
      <c r="D36" s="156">
        <f>+'St 1.1'!$O$6</f>
        <v>0</v>
      </c>
      <c r="E36" s="156">
        <f>+'St 1.1'!$O$123</f>
        <v>-2325.5392214105896</v>
      </c>
      <c r="F36" s="156">
        <f>+'St 1.2'!$O$6</f>
        <v>0</v>
      </c>
      <c r="G36" s="156">
        <f>+'St 1.2'!$O$123</f>
        <v>0</v>
      </c>
      <c r="H36" s="156">
        <f>+'St 1.3'!$O$6</f>
        <v>0</v>
      </c>
      <c r="I36" s="156">
        <f>+'St 1.3'!$O$123</f>
        <v>126.46052398895603</v>
      </c>
      <c r="J36" s="156">
        <f>+'St 3'!$O$6</f>
        <v>911.00000000000136</v>
      </c>
      <c r="K36" s="156">
        <f>+'St 3'!$O$123</f>
        <v>-1322.7800000000002</v>
      </c>
      <c r="L36" s="156">
        <f>+'St 2.1'!$O$6</f>
        <v>0</v>
      </c>
      <c r="M36" s="156">
        <f>+'St 2.1'!$O$123</f>
        <v>0</v>
      </c>
      <c r="N36" s="156">
        <f>+'St 2.2'!$O$6</f>
        <v>0</v>
      </c>
      <c r="O36" s="156">
        <f>+'St 2.2'!$O$123</f>
        <v>0</v>
      </c>
      <c r="P36" s="156">
        <f>+'St 4'!$O$6</f>
        <v>0</v>
      </c>
      <c r="Q36" s="156">
        <f>+'St 4'!$O$123</f>
        <v>0</v>
      </c>
      <c r="R36" s="156">
        <f>+'St 5'!$O$6</f>
        <v>0</v>
      </c>
      <c r="S36" s="156">
        <f>+'St 5'!$O$123</f>
        <v>0</v>
      </c>
      <c r="T36" s="156">
        <f>+D36+F36+H36+J36+L36+N36+P36+R36</f>
        <v>911.00000000000136</v>
      </c>
      <c r="U36" s="156">
        <f>+E36+G36+I36+K36+M36+O36+Q36+S36</f>
        <v>-3521.8586974216337</v>
      </c>
    </row>
    <row r="37" spans="2:21">
      <c r="B37" s="68" t="s">
        <v>68</v>
      </c>
      <c r="C37" s="69" t="s">
        <v>35</v>
      </c>
      <c r="D37" s="157">
        <f>+'St 1.1'!$O$7</f>
        <v>0</v>
      </c>
      <c r="E37" s="157">
        <f>+'St 1.1'!$O$124</f>
        <v>-2325.5392214105896</v>
      </c>
      <c r="F37" s="157">
        <f>+'St 1.2'!$O$7</f>
        <v>0</v>
      </c>
      <c r="G37" s="157">
        <f>+'St 1.2'!$O$124</f>
        <v>0</v>
      </c>
      <c r="H37" s="157">
        <f>+'St 1.3'!$O$7</f>
        <v>0</v>
      </c>
      <c r="I37" s="157">
        <f>+'St 1.3'!$O$124</f>
        <v>126.46052398895603</v>
      </c>
      <c r="J37" s="157">
        <f>+'St 3'!$O$7</f>
        <v>0</v>
      </c>
      <c r="K37" s="157">
        <f>+'St 3'!$O$124</f>
        <v>0</v>
      </c>
      <c r="L37" s="157">
        <f>+'St 2.1'!$O$7</f>
        <v>0</v>
      </c>
      <c r="M37" s="157">
        <f>+'St 2.1'!$O$124</f>
        <v>0</v>
      </c>
      <c r="N37" s="157">
        <f>+'St 2.2'!$O$7</f>
        <v>0</v>
      </c>
      <c r="O37" s="157">
        <f>+'St 2.2'!$O$124</f>
        <v>0</v>
      </c>
      <c r="P37" s="157">
        <f>+'St 4'!$O$7</f>
        <v>0</v>
      </c>
      <c r="Q37" s="157">
        <f>+'St 4'!$O$124</f>
        <v>0</v>
      </c>
      <c r="R37" s="157">
        <f>+'St 5'!$O$7</f>
        <v>0</v>
      </c>
      <c r="S37" s="157">
        <f>+'St 5'!$O$124</f>
        <v>0</v>
      </c>
      <c r="T37" s="157">
        <f t="shared" ref="T37:U59" si="2">+D37+F37+H37+J37+L37+N37+P37+R37</f>
        <v>0</v>
      </c>
      <c r="U37" s="157">
        <f t="shared" si="2"/>
        <v>-2199.0786974216335</v>
      </c>
    </row>
    <row r="38" spans="2:21">
      <c r="B38" s="68" t="s">
        <v>69</v>
      </c>
      <c r="C38" s="69" t="s">
        <v>87</v>
      </c>
      <c r="D38" s="157">
        <f>+'St 1.1'!$O$8</f>
        <v>0</v>
      </c>
      <c r="E38" s="157">
        <f>+'St 1.1'!$O$125</f>
        <v>0</v>
      </c>
      <c r="F38" s="157">
        <f>+'St 1.2'!$O$8</f>
        <v>0</v>
      </c>
      <c r="G38" s="157">
        <f>+'St 1.2'!$O$125</f>
        <v>0</v>
      </c>
      <c r="H38" s="157">
        <f>+'St 1.3'!$O$8</f>
        <v>0</v>
      </c>
      <c r="I38" s="157">
        <f>+'St 1.3'!$O$125</f>
        <v>0</v>
      </c>
      <c r="J38" s="157">
        <f>+'St 3'!$O$8</f>
        <v>911.00000000000136</v>
      </c>
      <c r="K38" s="157">
        <f>+'St 3'!$O$125</f>
        <v>-1322.7800000000002</v>
      </c>
      <c r="L38" s="157">
        <f>+'St 2.1'!$O$8</f>
        <v>0</v>
      </c>
      <c r="M38" s="157">
        <f>+'St 2.1'!$O$125</f>
        <v>0</v>
      </c>
      <c r="N38" s="157">
        <f>+'St 2.2'!$O$8</f>
        <v>0</v>
      </c>
      <c r="O38" s="157">
        <f>+'St 2.2'!$O$125</f>
        <v>0</v>
      </c>
      <c r="P38" s="157">
        <f>+'St 4'!$O$8</f>
        <v>0</v>
      </c>
      <c r="Q38" s="157">
        <f>+'St 4'!$O$125</f>
        <v>0</v>
      </c>
      <c r="R38" s="157">
        <f>+'St 5'!$O$8</f>
        <v>0</v>
      </c>
      <c r="S38" s="157">
        <f>+'St 5'!$O$125</f>
        <v>0</v>
      </c>
      <c r="T38" s="157">
        <f t="shared" si="2"/>
        <v>911.00000000000136</v>
      </c>
      <c r="U38" s="157">
        <f t="shared" si="2"/>
        <v>-1322.7800000000002</v>
      </c>
    </row>
    <row r="39" spans="2:21">
      <c r="B39" s="37">
        <v>2</v>
      </c>
      <c r="C39" s="28" t="s">
        <v>38</v>
      </c>
      <c r="D39" s="156">
        <f>+'St 1.1'!$O$9</f>
        <v>151398.01879999996</v>
      </c>
      <c r="E39" s="156">
        <f>+'St 1.1'!$O$126</f>
        <v>-51821.220194477879</v>
      </c>
      <c r="F39" s="156">
        <f>+'St 1.2'!$O$9</f>
        <v>1078774.2039486985</v>
      </c>
      <c r="G39" s="156">
        <f>+'St 1.2'!$O$126</f>
        <v>102485.77666010808</v>
      </c>
      <c r="H39" s="156">
        <f>+'St 1.3'!$O$9</f>
        <v>10644.070149481444</v>
      </c>
      <c r="I39" s="156">
        <f>+'St 1.3'!$O$126</f>
        <v>-5195.3097016730098</v>
      </c>
      <c r="J39" s="156">
        <f>+'St 3'!$O$9</f>
        <v>100952.98209042256</v>
      </c>
      <c r="K39" s="156">
        <f>+'St 3'!$O$126</f>
        <v>185879.25965838076</v>
      </c>
      <c r="L39" s="156">
        <f>+'St 2.1'!$O$9</f>
        <v>286.95000000000005</v>
      </c>
      <c r="M39" s="156">
        <f>+'St 2.1'!$O$126</f>
        <v>-15738.172548247991</v>
      </c>
      <c r="N39" s="156">
        <f>+'St 2.2'!$O$9</f>
        <v>22021.334724325527</v>
      </c>
      <c r="O39" s="156">
        <f>+'St 2.2'!$O$126</f>
        <v>-3629.6979150945845</v>
      </c>
      <c r="P39" s="156">
        <f>+'St 4'!$O$9</f>
        <v>0</v>
      </c>
      <c r="Q39" s="156">
        <f>+'St 4'!$O$126</f>
        <v>714512</v>
      </c>
      <c r="R39" s="156">
        <f>+'St 5'!$O$9</f>
        <v>7182.354265179174</v>
      </c>
      <c r="S39" s="156">
        <f>+'St 5'!$O$126</f>
        <v>97450.106149313753</v>
      </c>
      <c r="T39" s="156">
        <f t="shared" si="2"/>
        <v>1371259.9139781073</v>
      </c>
      <c r="U39" s="156">
        <f t="shared" si="2"/>
        <v>1023942.7421083092</v>
      </c>
    </row>
    <row r="40" spans="2:21" ht="15.5">
      <c r="B40" s="68" t="s">
        <v>68</v>
      </c>
      <c r="C40" s="69" t="s">
        <v>39</v>
      </c>
      <c r="D40" s="160">
        <f>+'St 1.1'!$O$10</f>
        <v>121385.80899999998</v>
      </c>
      <c r="E40" s="160">
        <f>+'St 1.1'!$O$127</f>
        <v>11.243199999999964</v>
      </c>
      <c r="F40" s="160">
        <f>+'St 1.2'!$O$10</f>
        <v>0</v>
      </c>
      <c r="G40" s="160">
        <f>+'St 1.2'!$O$127</f>
        <v>2230.456284767311</v>
      </c>
      <c r="H40" s="160">
        <f>+'St 1.3'!$O$10</f>
        <v>0</v>
      </c>
      <c r="I40" s="160">
        <f>+'St 1.3'!$O$127</f>
        <v>732.50031696944757</v>
      </c>
      <c r="J40" s="160">
        <f>+'St 3'!$O$10</f>
        <v>0</v>
      </c>
      <c r="K40" s="160">
        <f>+'St 3'!$O$127</f>
        <v>-1.0799999999999992E-2</v>
      </c>
      <c r="L40" s="160">
        <f>+'St 2.1'!$O$10</f>
        <v>0</v>
      </c>
      <c r="M40" s="160">
        <f>+'St 2.1'!$O$127</f>
        <v>0.68764976516127518</v>
      </c>
      <c r="N40" s="160">
        <f>+'St 2.2'!$O$10</f>
        <v>0</v>
      </c>
      <c r="O40" s="160">
        <f>+'St 2.2'!$O$127</f>
        <v>7051.7780601647673</v>
      </c>
      <c r="P40" s="160">
        <f>+'St 4'!$O$10</f>
        <v>0</v>
      </c>
      <c r="Q40" s="160">
        <f>+'St 4'!$O$127</f>
        <v>111521</v>
      </c>
      <c r="R40" s="160">
        <f>+'St 5'!$O$10</f>
        <v>0</v>
      </c>
      <c r="S40" s="160">
        <f>+'St 5'!$O$127</f>
        <v>0</v>
      </c>
      <c r="T40" s="160">
        <f t="shared" si="2"/>
        <v>121385.80899999998</v>
      </c>
      <c r="U40" s="160">
        <f t="shared" si="2"/>
        <v>121547.65471166669</v>
      </c>
    </row>
    <row r="41" spans="2:21" ht="15.5">
      <c r="B41" s="68" t="s">
        <v>69</v>
      </c>
      <c r="C41" s="69" t="s">
        <v>50</v>
      </c>
      <c r="D41" s="160">
        <f>+'St 1.1'!$O$23</f>
        <v>30012.209800000073</v>
      </c>
      <c r="E41" s="160">
        <f>+'St 1.1'!$O$140</f>
        <v>-51832.463394477876</v>
      </c>
      <c r="F41" s="160">
        <f>+'St 1.2'!$O$23</f>
        <v>1078774.2039486985</v>
      </c>
      <c r="G41" s="160">
        <f>+'St 1.2'!$O$140</f>
        <v>100255.32037534069</v>
      </c>
      <c r="H41" s="160">
        <f>+'St 1.3'!$O$23</f>
        <v>10644.070149481444</v>
      </c>
      <c r="I41" s="160">
        <f>+'St 1.3'!$O$140</f>
        <v>-5927.8100186424563</v>
      </c>
      <c r="J41" s="160">
        <f>+'St 3'!$O$23</f>
        <v>100952.98209042256</v>
      </c>
      <c r="K41" s="160">
        <f>+'St 3'!$O$140</f>
        <v>185879.27045838078</v>
      </c>
      <c r="L41" s="160">
        <f>+'St 2.1'!$O$23</f>
        <v>286.95000000000005</v>
      </c>
      <c r="M41" s="160">
        <f>+'St 2.1'!$O$140</f>
        <v>-15738.860198013152</v>
      </c>
      <c r="N41" s="160">
        <f>+'St 2.2'!$O$23</f>
        <v>22021.334724325527</v>
      </c>
      <c r="O41" s="160">
        <f>+'St 2.2'!$O$140</f>
        <v>-10681.475975259309</v>
      </c>
      <c r="P41" s="160">
        <f>+'St 4'!$O$23</f>
        <v>0</v>
      </c>
      <c r="Q41" s="160">
        <f>+'St 4'!$O$140</f>
        <v>602991</v>
      </c>
      <c r="R41" s="160">
        <f>+'St 5'!$O$23</f>
        <v>7182.354265179174</v>
      </c>
      <c r="S41" s="160">
        <f>+'St 5'!$O$140</f>
        <v>97450.106149313753</v>
      </c>
      <c r="T41" s="160">
        <f t="shared" si="2"/>
        <v>1249874.1049781074</v>
      </c>
      <c r="U41" s="160">
        <f t="shared" si="2"/>
        <v>902395.08739664243</v>
      </c>
    </row>
    <row r="42" spans="2:21">
      <c r="B42" s="37">
        <v>3</v>
      </c>
      <c r="C42" s="28" t="s">
        <v>51</v>
      </c>
      <c r="D42" s="156">
        <f>+'St 1.1'!$O$36</f>
        <v>0</v>
      </c>
      <c r="E42" s="156">
        <f>+'St 1.1'!$O$153</f>
        <v>205582.90977949751</v>
      </c>
      <c r="F42" s="156">
        <f>+'St 1.2'!$O$36</f>
        <v>17473.420199999997</v>
      </c>
      <c r="G42" s="156">
        <f>+'St 1.2'!$O$153</f>
        <v>400231.42698049673</v>
      </c>
      <c r="H42" s="156">
        <f>+'St 1.3'!$O$36</f>
        <v>112225.28502917342</v>
      </c>
      <c r="I42" s="156">
        <f>+'St 1.3'!$O$153</f>
        <v>252030.66679365296</v>
      </c>
      <c r="J42" s="156">
        <f>+'St 3'!$O$36</f>
        <v>619880.36218436295</v>
      </c>
      <c r="K42" s="156">
        <f>+'St 3'!$O$153</f>
        <v>11394.251096806398</v>
      </c>
      <c r="L42" s="156">
        <f>+'St 2.1'!$O$36</f>
        <v>71.319600000000008</v>
      </c>
      <c r="M42" s="156">
        <f>+'St 2.1'!$O$153</f>
        <v>-2721.6121117639573</v>
      </c>
      <c r="N42" s="156">
        <f>+'St 2.2'!$O$36</f>
        <v>109323.77796832824</v>
      </c>
      <c r="O42" s="156">
        <f>+'St 2.2'!$O$153</f>
        <v>44653.846886795465</v>
      </c>
      <c r="P42" s="156">
        <f>+'St 4'!$O$36</f>
        <v>0</v>
      </c>
      <c r="Q42" s="156">
        <f>+'St 4'!$O$153</f>
        <v>-56277.639720338608</v>
      </c>
      <c r="R42" s="156">
        <f>+'St 5'!$O$36</f>
        <v>20702.353991786298</v>
      </c>
      <c r="S42" s="156">
        <f>+'St 5'!$O$153</f>
        <v>0</v>
      </c>
      <c r="T42" s="156">
        <f t="shared" si="2"/>
        <v>879676.51897365088</v>
      </c>
      <c r="U42" s="156">
        <f t="shared" si="2"/>
        <v>854893.84970514651</v>
      </c>
    </row>
    <row r="43" spans="2:21">
      <c r="B43" s="37">
        <v>4</v>
      </c>
      <c r="C43" s="28" t="s">
        <v>327</v>
      </c>
      <c r="D43" s="156">
        <f>+'St 1.1'!$O$49</f>
        <v>0</v>
      </c>
      <c r="E43" s="156">
        <f>+'St 1.1'!$O$166</f>
        <v>34890.390699999996</v>
      </c>
      <c r="F43" s="156">
        <f>+'St 1.2'!$O$49</f>
        <v>189463.83778954981</v>
      </c>
      <c r="G43" s="156">
        <f>+'St 1.2'!$O$166</f>
        <v>987136.81951810024</v>
      </c>
      <c r="H43" s="156">
        <f>+'St 1.3'!$O$49</f>
        <v>23280.69955483621</v>
      </c>
      <c r="I43" s="156">
        <f>+'St 1.3'!$O$166</f>
        <v>232633.57412515621</v>
      </c>
      <c r="J43" s="156">
        <f>+'St 3'!$O$49</f>
        <v>14856.111233299998</v>
      </c>
      <c r="K43" s="156">
        <f>+'St 3'!$O$166</f>
        <v>6457.5601664027854</v>
      </c>
      <c r="L43" s="156">
        <f>+'St 2.1'!$O$49</f>
        <v>68368</v>
      </c>
      <c r="M43" s="156">
        <f>+'St 2.1'!$O$166</f>
        <v>23914.012782929702</v>
      </c>
      <c r="N43" s="156">
        <f>+'St 2.2'!$O$49</f>
        <v>635323.56134631846</v>
      </c>
      <c r="O43" s="156">
        <f>+'St 2.2'!$O$166</f>
        <v>623514.77332863864</v>
      </c>
      <c r="P43" s="156">
        <f>+'St 4'!$O$49</f>
        <v>333420.75608142605</v>
      </c>
      <c r="Q43" s="156">
        <f>+'St 4'!$O$166</f>
        <v>0</v>
      </c>
      <c r="R43" s="156">
        <f>+'St 5'!$O$49</f>
        <v>2110.6357054537716</v>
      </c>
      <c r="S43" s="156">
        <f>+'St 5'!$O$166</f>
        <v>216244.4159729956</v>
      </c>
      <c r="T43" s="156">
        <f t="shared" si="2"/>
        <v>1266823.6017108844</v>
      </c>
      <c r="U43" s="156">
        <f t="shared" si="2"/>
        <v>2124791.546594223</v>
      </c>
    </row>
    <row r="44" spans="2:21">
      <c r="B44" s="37">
        <v>5</v>
      </c>
      <c r="C44" s="28" t="s">
        <v>52</v>
      </c>
      <c r="D44" s="156">
        <f>+'St 1.1'!$O$62</f>
        <v>0</v>
      </c>
      <c r="E44" s="156">
        <f>+'St 1.1'!$O$179</f>
        <v>0</v>
      </c>
      <c r="F44" s="156">
        <f>+'St 1.2'!$O$62</f>
        <v>12370.307534636955</v>
      </c>
      <c r="G44" s="156">
        <f>+'St 1.2'!$O$179</f>
        <v>2778.0869646321098</v>
      </c>
      <c r="H44" s="156">
        <f>+'St 1.3'!$O$62</f>
        <v>80648.756688805646</v>
      </c>
      <c r="I44" s="156">
        <f>+'St 1.3'!$O$179</f>
        <v>49936.656813979767</v>
      </c>
      <c r="J44" s="156">
        <f>+'St 3'!$O$62</f>
        <v>0</v>
      </c>
      <c r="K44" s="156">
        <f>+'St 3'!$O$179</f>
        <v>36890.175011678577</v>
      </c>
      <c r="L44" s="156">
        <f>+'St 2.1'!$O$62</f>
        <v>16667.799999999974</v>
      </c>
      <c r="M44" s="156">
        <f>+'St 2.1'!$O$179</f>
        <v>11749.368982947892</v>
      </c>
      <c r="N44" s="156">
        <f>+'St 2.2'!$O$62</f>
        <v>226583.25970350506</v>
      </c>
      <c r="O44" s="156">
        <f>+'St 2.2'!$O$179</f>
        <v>6003.7643088242476</v>
      </c>
      <c r="P44" s="156">
        <f>+'St 4'!$O$62</f>
        <v>0</v>
      </c>
      <c r="Q44" s="156">
        <f>+'St 4'!$O$179</f>
        <v>50993.706552368494</v>
      </c>
      <c r="R44" s="156">
        <f>+'St 5'!$O$62</f>
        <v>43552.109952970335</v>
      </c>
      <c r="S44" s="156">
        <f>+'St 5'!$O$179</f>
        <v>298205.15854916011</v>
      </c>
      <c r="T44" s="156">
        <f t="shared" si="2"/>
        <v>379822.233879918</v>
      </c>
      <c r="U44" s="156">
        <f t="shared" si="2"/>
        <v>456556.91718359117</v>
      </c>
    </row>
    <row r="45" spans="2:21">
      <c r="B45" s="68" t="s">
        <v>68</v>
      </c>
      <c r="C45" s="69" t="s">
        <v>32</v>
      </c>
      <c r="D45" s="157">
        <f>+'St 1.1'!$O$63</f>
        <v>0</v>
      </c>
      <c r="E45" s="157">
        <f>+'St 1.1'!$O$180</f>
        <v>0</v>
      </c>
      <c r="F45" s="157">
        <f>+'St 1.2'!$O$63</f>
        <v>12370.307534636955</v>
      </c>
      <c r="G45" s="157">
        <f>+'St 1.2'!$O$180</f>
        <v>3079.0348648016993</v>
      </c>
      <c r="H45" s="157">
        <f>+'St 1.3'!$O$63</f>
        <v>7468.7506915602298</v>
      </c>
      <c r="I45" s="157">
        <f>+'St 1.3'!$O$180</f>
        <v>-10056.194124821282</v>
      </c>
      <c r="J45" s="157">
        <f>+'St 3'!$O$63</f>
        <v>0</v>
      </c>
      <c r="K45" s="157">
        <f>+'St 3'!$O$180</f>
        <v>36890.175011678577</v>
      </c>
      <c r="L45" s="157">
        <f>+'St 2.1'!$O$63</f>
        <v>16667.799999999974</v>
      </c>
      <c r="M45" s="157">
        <f>+'St 2.1'!$O$180</f>
        <v>11859.629483178871</v>
      </c>
      <c r="N45" s="157">
        <f>+'St 2.2'!$O$63</f>
        <v>226583.25970350506</v>
      </c>
      <c r="O45" s="157">
        <f>+'St 2.2'!$O$180</f>
        <v>-302013.02410923346</v>
      </c>
      <c r="P45" s="157">
        <f>+'St 4'!$O$63</f>
        <v>0</v>
      </c>
      <c r="Q45" s="157">
        <f>+'St 4'!$O$180</f>
        <v>8810</v>
      </c>
      <c r="R45" s="157">
        <f>+'St 5'!$O$63</f>
        <v>43552.109952970335</v>
      </c>
      <c r="S45" s="157">
        <f>+'St 5'!$O$180</f>
        <v>298205.15854916011</v>
      </c>
      <c r="T45" s="157">
        <f t="shared" si="2"/>
        <v>306642.22788267257</v>
      </c>
      <c r="U45" s="157">
        <f t="shared" si="2"/>
        <v>46774.779674764519</v>
      </c>
    </row>
    <row r="46" spans="2:21">
      <c r="B46" s="68" t="s">
        <v>69</v>
      </c>
      <c r="C46" s="69" t="s">
        <v>33</v>
      </c>
      <c r="D46" s="157">
        <f>+'St 1.1'!$O$76</f>
        <v>0</v>
      </c>
      <c r="E46" s="157">
        <f>+'St 1.1'!$O$193</f>
        <v>0</v>
      </c>
      <c r="F46" s="157">
        <f>+'St 1.2'!$O$76</f>
        <v>0</v>
      </c>
      <c r="G46" s="157">
        <f>+'St 1.2'!$O$193</f>
        <v>-300.94790016958962</v>
      </c>
      <c r="H46" s="157">
        <f>+'St 1.3'!$O$76</f>
        <v>73180.005997245404</v>
      </c>
      <c r="I46" s="157">
        <f>+'St 1.3'!$O$193</f>
        <v>59992.850938801057</v>
      </c>
      <c r="J46" s="157">
        <f>+'St 3'!$O$76</f>
        <v>0</v>
      </c>
      <c r="K46" s="157">
        <f>+'St 3'!$O$193</f>
        <v>0</v>
      </c>
      <c r="L46" s="157">
        <f>+'St 2.1'!$O$76</f>
        <v>0</v>
      </c>
      <c r="M46" s="157">
        <f>+'St 2.1'!$O$193</f>
        <v>-110.26050023098087</v>
      </c>
      <c r="N46" s="157">
        <f>+'St 2.2'!$O$76</f>
        <v>0</v>
      </c>
      <c r="O46" s="157">
        <f>+'St 2.2'!$O$193</f>
        <v>308016.78841805796</v>
      </c>
      <c r="P46" s="157">
        <f>+'St 4'!$O$76</f>
        <v>0</v>
      </c>
      <c r="Q46" s="157">
        <f>+'St 4'!$O$193</f>
        <v>42183.706552368494</v>
      </c>
      <c r="R46" s="157">
        <f>+'St 5'!$O$76</f>
        <v>0</v>
      </c>
      <c r="S46" s="157">
        <f>+'St 5'!$O$193</f>
        <v>0</v>
      </c>
      <c r="T46" s="157">
        <f t="shared" si="2"/>
        <v>73180.005997245404</v>
      </c>
      <c r="U46" s="157">
        <f t="shared" si="2"/>
        <v>409782.13750882691</v>
      </c>
    </row>
    <row r="47" spans="2:21">
      <c r="B47" s="37">
        <v>6</v>
      </c>
      <c r="C47" s="28" t="s">
        <v>90</v>
      </c>
      <c r="D47" s="156">
        <f>+'St 1.1'!$O$79</f>
        <v>3770.8246369841077</v>
      </c>
      <c r="E47" s="156">
        <f>+'St 1.1'!$O$196</f>
        <v>0</v>
      </c>
      <c r="F47" s="156">
        <f>+'St 1.2'!$O$79</f>
        <v>-20.40224563890677</v>
      </c>
      <c r="G47" s="156">
        <f>+'St 1.2'!$O$196</f>
        <v>-113.49010062555425</v>
      </c>
      <c r="H47" s="156">
        <f>+'St 1.3'!$O$79</f>
        <v>205328.938048273</v>
      </c>
      <c r="I47" s="156">
        <f>+'St 1.3'!$O$196</f>
        <v>0</v>
      </c>
      <c r="J47" s="156">
        <f>+'St 3'!$O$79</f>
        <v>43733.549100000033</v>
      </c>
      <c r="K47" s="156">
        <f>+'St 3'!$O$196</f>
        <v>0</v>
      </c>
      <c r="L47" s="156">
        <f>+'St 2.1'!$O$79</f>
        <v>0</v>
      </c>
      <c r="M47" s="156">
        <f>+'St 2.1'!$O$196</f>
        <v>190.68360501876958</v>
      </c>
      <c r="N47" s="156">
        <f>+'St 2.2'!$O$79</f>
        <v>0</v>
      </c>
      <c r="O47" s="156">
        <f>+'St 2.2'!$O$196</f>
        <v>0</v>
      </c>
      <c r="P47" s="156">
        <f>+'St 4'!$O$79</f>
        <v>0</v>
      </c>
      <c r="Q47" s="156">
        <f>+'St 4'!$O$196</f>
        <v>336428</v>
      </c>
      <c r="R47" s="156">
        <f>+'St 5'!$O$79</f>
        <v>0</v>
      </c>
      <c r="S47" s="156">
        <f>+'St 5'!$O$196</f>
        <v>0</v>
      </c>
      <c r="T47" s="156">
        <f t="shared" si="2"/>
        <v>252812.90953961824</v>
      </c>
      <c r="U47" s="156">
        <f t="shared" si="2"/>
        <v>336505.19350439322</v>
      </c>
    </row>
    <row r="48" spans="2:21">
      <c r="B48" s="68" t="s">
        <v>68</v>
      </c>
      <c r="C48" s="69" t="s">
        <v>15</v>
      </c>
      <c r="D48" s="157">
        <f>+'St 1.1'!$O$80</f>
        <v>0</v>
      </c>
      <c r="E48" s="157">
        <f>+'St 1.1'!$O$197</f>
        <v>0</v>
      </c>
      <c r="F48" s="157">
        <f>+'St 1.2'!$O$80</f>
        <v>0</v>
      </c>
      <c r="G48" s="157">
        <f>+'St 1.2'!$O$197</f>
        <v>0</v>
      </c>
      <c r="H48" s="157">
        <f>+'St 1.3'!$O$80</f>
        <v>14495.983655999982</v>
      </c>
      <c r="I48" s="157">
        <f>+'St 1.3'!$O$197</f>
        <v>0</v>
      </c>
      <c r="J48" s="157">
        <f>+'St 3'!$O$80</f>
        <v>0</v>
      </c>
      <c r="K48" s="157">
        <f>+'St 3'!$O$197</f>
        <v>0</v>
      </c>
      <c r="L48" s="157">
        <f>+'St 2.1'!$O$80</f>
        <v>0</v>
      </c>
      <c r="M48" s="157">
        <f>+'St 2.1'!$O$197</f>
        <v>0</v>
      </c>
      <c r="N48" s="157">
        <f>+'St 2.2'!$O$80</f>
        <v>0</v>
      </c>
      <c r="O48" s="157">
        <f>+'St 2.2'!$O$197</f>
        <v>0</v>
      </c>
      <c r="P48" s="157">
        <f>+'St 4'!$O$80</f>
        <v>0</v>
      </c>
      <c r="Q48" s="157">
        <f>+'St 4'!$O$197</f>
        <v>0</v>
      </c>
      <c r="R48" s="157">
        <f>+'St 5'!$O$80</f>
        <v>0</v>
      </c>
      <c r="S48" s="157">
        <f>+'St 5'!$O$197</f>
        <v>0</v>
      </c>
      <c r="T48" s="157">
        <f t="shared" si="2"/>
        <v>14495.983655999982</v>
      </c>
      <c r="U48" s="157">
        <f t="shared" si="2"/>
        <v>0</v>
      </c>
    </row>
    <row r="49" spans="2:21">
      <c r="B49" s="68" t="s">
        <v>69</v>
      </c>
      <c r="C49" s="69" t="s">
        <v>16</v>
      </c>
      <c r="D49" s="157">
        <f>+'St 1.1'!$O$81</f>
        <v>0</v>
      </c>
      <c r="E49" s="157">
        <f>+'St 1.1'!$O$198</f>
        <v>0</v>
      </c>
      <c r="F49" s="157">
        <f>+'St 1.2'!$O$81</f>
        <v>0</v>
      </c>
      <c r="G49" s="157">
        <f>+'St 1.2'!$O$198</f>
        <v>0</v>
      </c>
      <c r="H49" s="157">
        <f>+'St 1.3'!$O$81</f>
        <v>78928.969999999958</v>
      </c>
      <c r="I49" s="157">
        <f>+'St 1.3'!$O$198</f>
        <v>0</v>
      </c>
      <c r="J49" s="157">
        <f>+'St 3'!$O$81</f>
        <v>6893.68</v>
      </c>
      <c r="K49" s="157">
        <f>+'St 3'!$O$198</f>
        <v>0</v>
      </c>
      <c r="L49" s="157">
        <f>+'St 2.1'!$O$81</f>
        <v>0</v>
      </c>
      <c r="M49" s="157">
        <f>+'St 2.1'!$O$198</f>
        <v>27.098986535863645</v>
      </c>
      <c r="N49" s="157">
        <f>+'St 2.2'!$O$81</f>
        <v>0</v>
      </c>
      <c r="O49" s="157">
        <f>+'St 2.2'!$O$198</f>
        <v>0</v>
      </c>
      <c r="P49" s="157">
        <f>+'St 4'!$O$81</f>
        <v>0</v>
      </c>
      <c r="Q49" s="157">
        <f>+'St 4'!$O$198</f>
        <v>179949</v>
      </c>
      <c r="R49" s="157">
        <f>+'St 5'!$O$81</f>
        <v>0</v>
      </c>
      <c r="S49" s="157">
        <f>+'St 5'!$O$198</f>
        <v>0</v>
      </c>
      <c r="T49" s="157">
        <f t="shared" si="2"/>
        <v>85822.649999999965</v>
      </c>
      <c r="U49" s="157">
        <f t="shared" si="2"/>
        <v>179976.09898653586</v>
      </c>
    </row>
    <row r="50" spans="2:21">
      <c r="B50" s="68" t="s">
        <v>83</v>
      </c>
      <c r="C50" s="69" t="s">
        <v>17</v>
      </c>
      <c r="D50" s="157">
        <f>+'St 1.1'!$O$82</f>
        <v>1568.1880369841067</v>
      </c>
      <c r="E50" s="157">
        <f>+'St 1.1'!$O$199</f>
        <v>0</v>
      </c>
      <c r="F50" s="157">
        <f>+'St 1.2'!$O$82</f>
        <v>0</v>
      </c>
      <c r="G50" s="157">
        <f>+'St 1.2'!$O$199</f>
        <v>0</v>
      </c>
      <c r="H50" s="157">
        <f>+'St 1.3'!$O$82</f>
        <v>48873.276857549034</v>
      </c>
      <c r="I50" s="157">
        <f>+'St 1.3'!$O$199</f>
        <v>0</v>
      </c>
      <c r="J50" s="157">
        <f>+'St 3'!$O$82</f>
        <v>0</v>
      </c>
      <c r="K50" s="157">
        <f>+'St 3'!$O$199</f>
        <v>0</v>
      </c>
      <c r="L50" s="157">
        <f>+'St 2.1'!$O$82</f>
        <v>0</v>
      </c>
      <c r="M50" s="157">
        <f>+'St 2.1'!$O$199</f>
        <v>15.362164900000003</v>
      </c>
      <c r="N50" s="157">
        <f>+'St 2.2'!$O$82</f>
        <v>0</v>
      </c>
      <c r="O50" s="157">
        <f>+'St 2.2'!$O$199</f>
        <v>0</v>
      </c>
      <c r="P50" s="157">
        <f>+'St 4'!$O$82</f>
        <v>0</v>
      </c>
      <c r="Q50" s="157">
        <f>+'St 4'!$O$199</f>
        <v>78239.5</v>
      </c>
      <c r="R50" s="157">
        <f>+'St 5'!$O$82</f>
        <v>0</v>
      </c>
      <c r="S50" s="157">
        <f>+'St 5'!$O$199</f>
        <v>0</v>
      </c>
      <c r="T50" s="157">
        <f t="shared" si="2"/>
        <v>50441.464894533143</v>
      </c>
      <c r="U50" s="157">
        <f t="shared" si="2"/>
        <v>78254.862164899998</v>
      </c>
    </row>
    <row r="51" spans="2:21">
      <c r="B51" s="68" t="s">
        <v>84</v>
      </c>
      <c r="C51" s="69" t="s">
        <v>18</v>
      </c>
      <c r="D51" s="157">
        <f>+'St 1.1'!$O$83</f>
        <v>2202.6366000000012</v>
      </c>
      <c r="E51" s="157">
        <f>+'St 1.1'!$O$200</f>
        <v>0</v>
      </c>
      <c r="F51" s="157">
        <f>+'St 1.2'!$O$83</f>
        <v>-20.40224563890677</v>
      </c>
      <c r="G51" s="157">
        <f>+'St 1.2'!$O$200</f>
        <v>-113.49010062555425</v>
      </c>
      <c r="H51" s="157">
        <f>+'St 1.3'!$O$83</f>
        <v>63030.707534724032</v>
      </c>
      <c r="I51" s="157">
        <f>+'St 1.3'!$O$200</f>
        <v>0</v>
      </c>
      <c r="J51" s="157">
        <f>+'St 3'!$O$83</f>
        <v>36839.869100000033</v>
      </c>
      <c r="K51" s="157">
        <f>+'St 3'!$O$200</f>
        <v>0</v>
      </c>
      <c r="L51" s="157">
        <f>+'St 2.1'!$O$83</f>
        <v>0</v>
      </c>
      <c r="M51" s="157">
        <f>+'St 2.1'!$O$200</f>
        <v>148.22245358290581</v>
      </c>
      <c r="N51" s="157">
        <f>+'St 2.2'!$O$83</f>
        <v>0</v>
      </c>
      <c r="O51" s="157">
        <f>+'St 2.2'!$O$200</f>
        <v>0</v>
      </c>
      <c r="P51" s="157">
        <f>+'St 4'!$O$83</f>
        <v>0</v>
      </c>
      <c r="Q51" s="157">
        <f>+'St 4'!$O$200</f>
        <v>78239.5</v>
      </c>
      <c r="R51" s="157">
        <f>+'St 5'!$O$83</f>
        <v>0</v>
      </c>
      <c r="S51" s="157">
        <f>+'St 5'!$O$200</f>
        <v>0</v>
      </c>
      <c r="T51" s="157">
        <f t="shared" si="2"/>
        <v>102052.81098908515</v>
      </c>
      <c r="U51" s="157">
        <f t="shared" si="2"/>
        <v>78274.232352957348</v>
      </c>
    </row>
    <row r="52" spans="2:21">
      <c r="B52" s="68" t="s">
        <v>85</v>
      </c>
      <c r="C52" s="69" t="s">
        <v>19</v>
      </c>
      <c r="D52" s="157">
        <f>+'St 1.1'!$O$84</f>
        <v>0</v>
      </c>
      <c r="E52" s="157">
        <f>+'St 1.1'!$O$201</f>
        <v>0</v>
      </c>
      <c r="F52" s="157">
        <f>+'St 1.2'!$O$84</f>
        <v>0</v>
      </c>
      <c r="G52" s="157">
        <f>+'St 1.2'!$O$201</f>
        <v>0</v>
      </c>
      <c r="H52" s="157">
        <f>+'St 1.3'!$O$84</f>
        <v>0</v>
      </c>
      <c r="I52" s="157">
        <f>+'St 1.3'!$O$201</f>
        <v>0</v>
      </c>
      <c r="J52" s="157">
        <f>+'St 3'!$O$84</f>
        <v>0</v>
      </c>
      <c r="K52" s="157">
        <f>+'St 3'!$O$201</f>
        <v>0</v>
      </c>
      <c r="L52" s="157">
        <f>+'St 2.1'!$O$84</f>
        <v>0</v>
      </c>
      <c r="M52" s="157">
        <f>+'St 2.1'!$O$201</f>
        <v>0</v>
      </c>
      <c r="N52" s="157">
        <f>+'St 2.2'!$O$84</f>
        <v>0</v>
      </c>
      <c r="O52" s="157">
        <f>+'St 2.2'!$O$201</f>
        <v>0</v>
      </c>
      <c r="P52" s="157">
        <f>+'St 4'!$O$84</f>
        <v>0</v>
      </c>
      <c r="Q52" s="157">
        <f>+'St 4'!$O$201</f>
        <v>0</v>
      </c>
      <c r="R52" s="157">
        <f>+'St 5'!$O$84</f>
        <v>0</v>
      </c>
      <c r="S52" s="157">
        <f>+'St 5'!$O$201</f>
        <v>0</v>
      </c>
      <c r="T52" s="157">
        <f t="shared" si="2"/>
        <v>0</v>
      </c>
      <c r="U52" s="157">
        <f t="shared" si="2"/>
        <v>0</v>
      </c>
    </row>
    <row r="53" spans="2:21">
      <c r="B53" s="68" t="s">
        <v>70</v>
      </c>
      <c r="C53" s="69" t="s">
        <v>20</v>
      </c>
      <c r="D53" s="157">
        <f>+'St 1.1'!$O$85</f>
        <v>0</v>
      </c>
      <c r="E53" s="157">
        <f>+'St 1.1'!$O$202</f>
        <v>0</v>
      </c>
      <c r="F53" s="157">
        <f>+'St 1.2'!$O$85</f>
        <v>0</v>
      </c>
      <c r="G53" s="157">
        <f>+'St 1.2'!$O$202</f>
        <v>0</v>
      </c>
      <c r="H53" s="157">
        <f>+'St 1.3'!$O$85</f>
        <v>0</v>
      </c>
      <c r="I53" s="157">
        <f>+'St 1.3'!$O$202</f>
        <v>0</v>
      </c>
      <c r="J53" s="157">
        <f>+'St 3'!$O$85</f>
        <v>0</v>
      </c>
      <c r="K53" s="157">
        <f>+'St 3'!$O$202</f>
        <v>0</v>
      </c>
      <c r="L53" s="157">
        <f>+'St 2.1'!$O$85</f>
        <v>0</v>
      </c>
      <c r="M53" s="157">
        <f>+'St 2.1'!$O$202</f>
        <v>0</v>
      </c>
      <c r="N53" s="157">
        <f>+'St 2.2'!$O$85</f>
        <v>0</v>
      </c>
      <c r="O53" s="157">
        <f>+'St 2.2'!$O$202</f>
        <v>0</v>
      </c>
      <c r="P53" s="157">
        <f>+'St 4'!$O$85</f>
        <v>0</v>
      </c>
      <c r="Q53" s="157">
        <f>+'St 4'!$O$202</f>
        <v>0</v>
      </c>
      <c r="R53" s="157">
        <f>+'St 5'!$O$85</f>
        <v>0</v>
      </c>
      <c r="S53" s="157">
        <f>+'St 5'!$O$202</f>
        <v>0</v>
      </c>
      <c r="T53" s="157">
        <f t="shared" si="2"/>
        <v>0</v>
      </c>
      <c r="U53" s="157">
        <f t="shared" si="2"/>
        <v>0</v>
      </c>
    </row>
    <row r="54" spans="2:21">
      <c r="B54" s="37">
        <v>7</v>
      </c>
      <c r="C54" s="28" t="s">
        <v>53</v>
      </c>
      <c r="D54" s="156">
        <f>+'St 1.1'!$O$86</f>
        <v>3845.8477651459107</v>
      </c>
      <c r="E54" s="156">
        <f>+'St 1.1'!$O$203</f>
        <v>0</v>
      </c>
      <c r="F54" s="156">
        <f>+'St 1.2'!$O$86</f>
        <v>19759.262882900239</v>
      </c>
      <c r="G54" s="156">
        <f>+'St 1.2'!$O$203</f>
        <v>12583.600483860921</v>
      </c>
      <c r="H54" s="156">
        <f>+'St 1.3'!$O$86</f>
        <v>-3535.5878455265693</v>
      </c>
      <c r="I54" s="156">
        <f>+'St 1.3'!$O$203</f>
        <v>81194.117172835293</v>
      </c>
      <c r="J54" s="156">
        <f>+'St 3'!$O$86</f>
        <v>3370.4891000000002</v>
      </c>
      <c r="K54" s="156">
        <f>+'St 3'!$O$203</f>
        <v>15272.063131568599</v>
      </c>
      <c r="L54" s="156">
        <f>+'St 2.1'!$O$86</f>
        <v>-9995.8420234545611</v>
      </c>
      <c r="M54" s="156">
        <f>+'St 2.1'!$O$203</f>
        <v>12334.86637383893</v>
      </c>
      <c r="N54" s="156">
        <f>+'St 2.2'!$O$86</f>
        <v>299903.85731792921</v>
      </c>
      <c r="O54" s="156">
        <f>+'St 2.2'!$O$203</f>
        <v>462140.17887310585</v>
      </c>
      <c r="P54" s="156">
        <f>+'St 4'!$O$86</f>
        <v>6128.4054113959446</v>
      </c>
      <c r="Q54" s="156">
        <f>+'St 4'!$O$203</f>
        <v>7919.3420567339626</v>
      </c>
      <c r="R54" s="156">
        <f>+'St 5'!$O$86</f>
        <v>27946.147065945821</v>
      </c>
      <c r="S54" s="156">
        <f>+'St 5'!$O$203</f>
        <v>-45374.030263792454</v>
      </c>
      <c r="T54" s="156">
        <f t="shared" si="2"/>
        <v>347422.57967433601</v>
      </c>
      <c r="U54" s="156">
        <f t="shared" si="2"/>
        <v>546070.137828151</v>
      </c>
    </row>
    <row r="55" spans="2:21">
      <c r="B55" s="68" t="s">
        <v>68</v>
      </c>
      <c r="C55" s="69" t="s">
        <v>30</v>
      </c>
      <c r="D55" s="157">
        <f>+'St 1.1'!$O$87</f>
        <v>0</v>
      </c>
      <c r="E55" s="157">
        <f>+'St 1.1'!$O$204</f>
        <v>0</v>
      </c>
      <c r="F55" s="157">
        <f>+'St 1.2'!$O$87</f>
        <v>0</v>
      </c>
      <c r="G55" s="157">
        <f>+'St 1.2'!$O$204</f>
        <v>9511.3507873236467</v>
      </c>
      <c r="H55" s="157">
        <f>+'St 1.3'!$O$87</f>
        <v>-119.82511686548344</v>
      </c>
      <c r="I55" s="157">
        <f>+'St 1.3'!$O$204</f>
        <v>68828.354459569979</v>
      </c>
      <c r="J55" s="157">
        <f>+'St 3'!$O$87</f>
        <v>0</v>
      </c>
      <c r="K55" s="157">
        <f>+'St 3'!$O$204</f>
        <v>1.8142865505744342E-3</v>
      </c>
      <c r="L55" s="157">
        <f>+'St 2.1'!$O$87</f>
        <v>-11206.003701414418</v>
      </c>
      <c r="M55" s="157">
        <f>+'St 2.1'!$O$204</f>
        <v>8271.2223627078947</v>
      </c>
      <c r="N55" s="157">
        <f>+'St 2.2'!$O$87</f>
        <v>148343.07396435941</v>
      </c>
      <c r="O55" s="157">
        <f>+'St 2.2'!$O$204</f>
        <v>160583.93214439711</v>
      </c>
      <c r="P55" s="157">
        <f>+'St 4'!$O$87</f>
        <v>5968.5368187341992</v>
      </c>
      <c r="Q55" s="157">
        <f>+'St 4'!$O$204</f>
        <v>3183</v>
      </c>
      <c r="R55" s="157">
        <f>+'St 5'!$O$87</f>
        <v>27946.147065945821</v>
      </c>
      <c r="S55" s="157">
        <f>+'St 5'!$O$204</f>
        <v>-45060.563485959123</v>
      </c>
      <c r="T55" s="157">
        <f t="shared" si="2"/>
        <v>170931.92903075952</v>
      </c>
      <c r="U55" s="157">
        <f t="shared" si="2"/>
        <v>205317.29808232607</v>
      </c>
    </row>
    <row r="56" spans="2:21">
      <c r="B56" s="68" t="s">
        <v>69</v>
      </c>
      <c r="C56" s="69" t="s">
        <v>31</v>
      </c>
      <c r="D56" s="157">
        <f>+'St 1.1'!$O$100</f>
        <v>3845.8477651459107</v>
      </c>
      <c r="E56" s="157">
        <f>+'St 1.1'!$O$217</f>
        <v>0</v>
      </c>
      <c r="F56" s="157">
        <f>+'St 1.2'!$O$100</f>
        <v>19759.262882900239</v>
      </c>
      <c r="G56" s="157">
        <f>+'St 1.2'!$O$217</f>
        <v>3072.2496965372602</v>
      </c>
      <c r="H56" s="157">
        <f>+'St 1.3'!$O$100</f>
        <v>-3415.7627286610841</v>
      </c>
      <c r="I56" s="157">
        <f>+'St 1.3'!$O$217</f>
        <v>12365.762713265287</v>
      </c>
      <c r="J56" s="157">
        <f>+'St 3'!$O$100</f>
        <v>3370.4891000000002</v>
      </c>
      <c r="K56" s="157">
        <f>+'St 3'!$O$217</f>
        <v>15272.061317282045</v>
      </c>
      <c r="L56" s="157">
        <f>+'St 2.1'!$O$100</f>
        <v>1210.1616779598537</v>
      </c>
      <c r="M56" s="157">
        <f>+'St 2.1'!$O$217</f>
        <v>4063.644011131038</v>
      </c>
      <c r="N56" s="157">
        <f>+'St 2.2'!$O$100</f>
        <v>151560.7833535698</v>
      </c>
      <c r="O56" s="157">
        <f>+'St 2.2'!$O$217</f>
        <v>301556.24672870891</v>
      </c>
      <c r="P56" s="157">
        <f>+'St 4'!$O$100</f>
        <v>159.86859266174508</v>
      </c>
      <c r="Q56" s="157">
        <f>+'St 4'!$O$217</f>
        <v>4736.3420567339635</v>
      </c>
      <c r="R56" s="157">
        <f>+'St 5'!$O$100</f>
        <v>0</v>
      </c>
      <c r="S56" s="157">
        <f>+'St 5'!$O$217</f>
        <v>-313.46677783333331</v>
      </c>
      <c r="T56" s="157">
        <f t="shared" si="2"/>
        <v>176490.65064357646</v>
      </c>
      <c r="U56" s="157">
        <f t="shared" si="2"/>
        <v>340752.83974582516</v>
      </c>
    </row>
    <row r="57" spans="2:21">
      <c r="B57" s="37">
        <v>8</v>
      </c>
      <c r="C57" s="28" t="s">
        <v>88</v>
      </c>
      <c r="D57" s="156">
        <v>0</v>
      </c>
      <c r="E57" s="156">
        <v>0</v>
      </c>
      <c r="F57" s="156">
        <v>0</v>
      </c>
      <c r="G57" s="156">
        <v>0</v>
      </c>
      <c r="H57" s="156">
        <v>0</v>
      </c>
      <c r="I57" s="156">
        <v>0</v>
      </c>
      <c r="J57" s="156">
        <v>0</v>
      </c>
      <c r="K57" s="156">
        <v>0</v>
      </c>
      <c r="L57" s="156">
        <v>0</v>
      </c>
      <c r="M57" s="156">
        <v>0</v>
      </c>
      <c r="N57" s="156">
        <v>0</v>
      </c>
      <c r="O57" s="156">
        <v>0</v>
      </c>
      <c r="P57" s="156">
        <v>0</v>
      </c>
      <c r="Q57" s="156">
        <v>0</v>
      </c>
      <c r="R57" s="156">
        <v>0</v>
      </c>
      <c r="S57" s="156">
        <v>0</v>
      </c>
      <c r="T57" s="156">
        <f t="shared" si="2"/>
        <v>0</v>
      </c>
      <c r="U57" s="156">
        <f t="shared" si="2"/>
        <v>0</v>
      </c>
    </row>
    <row r="58" spans="2:21">
      <c r="B58" s="37">
        <v>9</v>
      </c>
      <c r="C58" s="28" t="s">
        <v>92</v>
      </c>
      <c r="D58" s="156">
        <f>+'St 1.1'!$O$113+'St 1.1'!$O$114</f>
        <v>0</v>
      </c>
      <c r="E58" s="156">
        <f>+'St 1.1'!$O$230+'St 1.1'!$O$231</f>
        <v>0</v>
      </c>
      <c r="F58" s="156">
        <f>+'St 1.2'!$O$113+'St 1.2'!$O$114</f>
        <v>-10487.3483572655</v>
      </c>
      <c r="G58" s="156">
        <f>+'St 1.2'!$O$230+'St 1.2'!$O$231</f>
        <v>-29961.070527109165</v>
      </c>
      <c r="H58" s="156">
        <f>+'St 1.3'!$O$113+'St 1.3'!$O$114</f>
        <v>2716.2121851920356</v>
      </c>
      <c r="I58" s="156">
        <f>+'St 1.3'!$O$230+'St 1.3'!$O$231</f>
        <v>312.01244724737899</v>
      </c>
      <c r="J58" s="156">
        <f>+'St 3'!$O$113+'St 3'!$O$114</f>
        <v>0</v>
      </c>
      <c r="K58" s="156">
        <f>+'St 3'!$O$230+'St 3'!$O$231</f>
        <v>7.73070496506989E-10</v>
      </c>
      <c r="L58" s="156">
        <f>+'St 2.1'!$O$113+'St 2.1'!$O$114</f>
        <v>-230.4230747695926</v>
      </c>
      <c r="M58" s="156">
        <f>+'St 2.1'!$O$230+'St 2.1'!$O$231</f>
        <v>85.488377999999997</v>
      </c>
      <c r="N58" s="156">
        <f>+'St 2.2'!$O$113+'St 2.2'!$O$114</f>
        <v>-140552.54824487021</v>
      </c>
      <c r="O58" s="156">
        <f>+'St 2.2'!$O$230+'St 2.2'!$O$231</f>
        <v>-743795.08137573989</v>
      </c>
      <c r="P58" s="156">
        <f>+'St 4'!$O$113+'St 4'!$O$114</f>
        <v>0</v>
      </c>
      <c r="Q58" s="156">
        <f>+'St 4'!$O$230+'St 4'!$O$231</f>
        <v>0</v>
      </c>
      <c r="R58" s="156">
        <f>+'St 5'!$O$113+'St 5'!$O$114</f>
        <v>0</v>
      </c>
      <c r="S58" s="156">
        <f>+'St 5'!$O$230+'St 5'!$O$231</f>
        <v>0</v>
      </c>
      <c r="T58" s="156">
        <f t="shared" si="2"/>
        <v>-148554.10749171328</v>
      </c>
      <c r="U58" s="156">
        <f t="shared" si="2"/>
        <v>-773358.65107760089</v>
      </c>
    </row>
    <row r="59" spans="2:21">
      <c r="B59" s="37">
        <v>10</v>
      </c>
      <c r="C59" s="28" t="s">
        <v>91</v>
      </c>
      <c r="D59" s="156">
        <f>+D36+D39+D42+D43+D44+D47+D54+D57+D58</f>
        <v>159014.69120212999</v>
      </c>
      <c r="E59" s="156">
        <f t="shared" ref="E59:S59" si="3">+E36+E39+E42+E43+E44+E47+E54+E57+E58</f>
        <v>186326.54106360904</v>
      </c>
      <c r="F59" s="156">
        <f t="shared" si="3"/>
        <v>1307333.2817528809</v>
      </c>
      <c r="G59" s="156">
        <f t="shared" si="3"/>
        <v>1475141.1499794633</v>
      </c>
      <c r="H59" s="156">
        <f t="shared" si="3"/>
        <v>431308.37381023518</v>
      </c>
      <c r="I59" s="156">
        <f t="shared" si="3"/>
        <v>611038.17817518755</v>
      </c>
      <c r="J59" s="156">
        <f t="shared" si="3"/>
        <v>783704.4937080855</v>
      </c>
      <c r="K59" s="156">
        <f t="shared" si="3"/>
        <v>254570.5290648379</v>
      </c>
      <c r="L59" s="156">
        <f t="shared" si="3"/>
        <v>75167.804501775812</v>
      </c>
      <c r="M59" s="156">
        <f t="shared" si="3"/>
        <v>29814.635462723341</v>
      </c>
      <c r="N59" s="156">
        <f t="shared" si="3"/>
        <v>1152603.2428155362</v>
      </c>
      <c r="O59" s="156">
        <f t="shared" si="3"/>
        <v>388887.78410652967</v>
      </c>
      <c r="P59" s="156">
        <f t="shared" si="3"/>
        <v>339549.16149282199</v>
      </c>
      <c r="Q59" s="156">
        <f t="shared" si="3"/>
        <v>1053575.4088887637</v>
      </c>
      <c r="R59" s="156">
        <f t="shared" si="3"/>
        <v>101493.60098133539</v>
      </c>
      <c r="S59" s="156">
        <f t="shared" si="3"/>
        <v>566525.65040767705</v>
      </c>
      <c r="T59" s="156">
        <f t="shared" si="2"/>
        <v>4350174.6502648005</v>
      </c>
      <c r="U59" s="156">
        <f t="shared" si="2"/>
        <v>4565879.8771487921</v>
      </c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  <row r="101" spans="4:21"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</row>
    <row r="102" spans="4:21"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</row>
    <row r="103" spans="4:21"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</row>
  </sheetData>
  <mergeCells count="20">
    <mergeCell ref="B32:U32"/>
    <mergeCell ref="N34:O34"/>
    <mergeCell ref="P34:Q34"/>
    <mergeCell ref="R34:S34"/>
    <mergeCell ref="T34:U34"/>
    <mergeCell ref="D34:E34"/>
    <mergeCell ref="F34:G34"/>
    <mergeCell ref="H34:I34"/>
    <mergeCell ref="J34:K34"/>
    <mergeCell ref="L34:M34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F1BE6C19-7763-47E5-A481-DB2CE1E9E3A0}"/>
  </hyperlinks>
  <pageMargins left="0.7" right="0.7" top="0.75" bottom="0.75" header="0.3" footer="0.3"/>
  <pageSetup scale="37" orientation="landscape" horizontalDpi="4294967295" verticalDpi="4294967295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U99"/>
  <sheetViews>
    <sheetView zoomScale="60" zoomScaleNormal="60" workbookViewId="0"/>
  </sheetViews>
  <sheetFormatPr defaultColWidth="9.1796875" defaultRowHeight="14.5"/>
  <cols>
    <col min="1" max="1" width="5.81640625" style="12" customWidth="1"/>
    <col min="2" max="2" width="8.81640625" style="12" customWidth="1"/>
    <col min="3" max="3" width="70" style="12" bestFit="1" customWidth="1"/>
    <col min="4" max="5" width="13" style="12" bestFit="1" customWidth="1"/>
    <col min="6" max="7" width="14.81640625" style="12" bestFit="1" customWidth="1"/>
    <col min="8" max="12" width="13" style="12" bestFit="1" customWidth="1"/>
    <col min="13" max="13" width="12.81640625" style="12" bestFit="1" customWidth="1"/>
    <col min="14" max="15" width="14.81640625" style="12" bestFit="1" customWidth="1"/>
    <col min="16" max="16" width="13" style="12" bestFit="1" customWidth="1"/>
    <col min="17" max="17" width="14.81640625" style="12" bestFit="1" customWidth="1"/>
    <col min="18" max="19" width="13" style="12" bestFit="1" customWidth="1"/>
    <col min="20" max="21" width="14.81640625" style="12" bestFit="1" customWidth="1"/>
    <col min="22" max="16384" width="9.1796875" style="12"/>
  </cols>
  <sheetData>
    <row r="1" spans="1:21">
      <c r="A1" s="205" t="s">
        <v>315</v>
      </c>
    </row>
    <row r="2" spans="1:21">
      <c r="B2" s="345" t="s">
        <v>332</v>
      </c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</row>
    <row r="3" spans="1:21"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7" t="s">
        <v>318</v>
      </c>
    </row>
    <row r="4" spans="1:21" ht="31" customHeight="1">
      <c r="B4" s="58"/>
      <c r="C4" s="58"/>
      <c r="D4" s="348" t="s">
        <v>41</v>
      </c>
      <c r="E4" s="348"/>
      <c r="F4" s="348" t="s">
        <v>42</v>
      </c>
      <c r="G4" s="348"/>
      <c r="H4" s="348" t="s">
        <v>43</v>
      </c>
      <c r="I4" s="348"/>
      <c r="J4" s="348" t="s">
        <v>44</v>
      </c>
      <c r="K4" s="348"/>
      <c r="L4" s="348" t="s">
        <v>317</v>
      </c>
      <c r="M4" s="348"/>
      <c r="N4" s="348" t="s">
        <v>108</v>
      </c>
      <c r="O4" s="348"/>
      <c r="P4" s="348" t="s">
        <v>325</v>
      </c>
      <c r="Q4" s="348"/>
      <c r="R4" s="348" t="s">
        <v>101</v>
      </c>
      <c r="S4" s="348"/>
      <c r="T4" s="348" t="s">
        <v>78</v>
      </c>
      <c r="U4" s="348"/>
    </row>
    <row r="5" spans="1:21">
      <c r="B5" s="58"/>
      <c r="C5" s="37" t="s">
        <v>89</v>
      </c>
      <c r="D5" s="67" t="s">
        <v>79</v>
      </c>
      <c r="E5" s="67" t="s">
        <v>80</v>
      </c>
      <c r="F5" s="67" t="s">
        <v>79</v>
      </c>
      <c r="G5" s="67" t="s">
        <v>80</v>
      </c>
      <c r="H5" s="67" t="s">
        <v>79</v>
      </c>
      <c r="I5" s="67" t="s">
        <v>80</v>
      </c>
      <c r="J5" s="67" t="s">
        <v>79</v>
      </c>
      <c r="K5" s="67" t="s">
        <v>80</v>
      </c>
      <c r="L5" s="67" t="s">
        <v>79</v>
      </c>
      <c r="M5" s="67" t="s">
        <v>80</v>
      </c>
      <c r="N5" s="67" t="s">
        <v>79</v>
      </c>
      <c r="O5" s="67" t="s">
        <v>80</v>
      </c>
      <c r="P5" s="67" t="s">
        <v>79</v>
      </c>
      <c r="Q5" s="67" t="s">
        <v>80</v>
      </c>
      <c r="R5" s="67" t="s">
        <v>79</v>
      </c>
      <c r="S5" s="67" t="s">
        <v>80</v>
      </c>
      <c r="T5" s="67" t="s">
        <v>79</v>
      </c>
      <c r="U5" s="67" t="s">
        <v>80</v>
      </c>
    </row>
    <row r="6" spans="1:21">
      <c r="B6" s="37">
        <v>1</v>
      </c>
      <c r="C6" s="28" t="s">
        <v>5</v>
      </c>
      <c r="D6" s="156">
        <f>+'St 1.1'!$F$6</f>
        <v>0</v>
      </c>
      <c r="E6" s="156">
        <f>+'St 1.1'!$F$123</f>
        <v>135146</v>
      </c>
      <c r="F6" s="156">
        <f>+'St 1.2'!$F$6</f>
        <v>0</v>
      </c>
      <c r="G6" s="156">
        <f>+'St 1.2'!$F$123</f>
        <v>0</v>
      </c>
      <c r="H6" s="156">
        <f>+'St 1.3'!$F$6</f>
        <v>0</v>
      </c>
      <c r="I6" s="156">
        <f>+'St 1.3'!$F$123</f>
        <v>1139.8933470490108</v>
      </c>
      <c r="J6" s="156">
        <f>+'St 3'!$F$6</f>
        <v>36910</v>
      </c>
      <c r="K6" s="156">
        <f>+'St 3'!$F$123</f>
        <v>32914.44</v>
      </c>
      <c r="L6" s="156">
        <f>+'St 2.1'!$F$6</f>
        <v>0</v>
      </c>
      <c r="M6" s="156">
        <f>+'St 2.1'!$F$123</f>
        <v>0</v>
      </c>
      <c r="N6" s="156">
        <f>+'St 2.2'!$F$6</f>
        <v>0</v>
      </c>
      <c r="O6" s="156">
        <f>+'St 2.2'!$F$123</f>
        <v>0</v>
      </c>
      <c r="P6" s="156">
        <f>+'St 4'!$F$6</f>
        <v>0</v>
      </c>
      <c r="Q6" s="156">
        <f>+'St 4'!$F$123</f>
        <v>0</v>
      </c>
      <c r="R6" s="156">
        <f>+'St 5'!$F$6</f>
        <v>37845.440000000002</v>
      </c>
      <c r="S6" s="156">
        <f>+'St 5'!$F$123</f>
        <v>36909.883000000002</v>
      </c>
      <c r="T6" s="156">
        <f>+D6+F6+H6+J6+L6+N6+P6+R6</f>
        <v>74755.44</v>
      </c>
      <c r="U6" s="156">
        <f>+E6+G6+I6+K6+M6+O6+Q6+S6</f>
        <v>206110.21634704902</v>
      </c>
    </row>
    <row r="7" spans="1:21">
      <c r="B7" s="68" t="s">
        <v>68</v>
      </c>
      <c r="C7" s="69" t="s">
        <v>35</v>
      </c>
      <c r="D7" s="157">
        <f>+'St 1.1'!$F$7</f>
        <v>0</v>
      </c>
      <c r="E7" s="157">
        <f>+'St 1.1'!$F$124</f>
        <v>130215.00000000001</v>
      </c>
      <c r="F7" s="157">
        <f>+'St 1.2'!$F$7</f>
        <v>0</v>
      </c>
      <c r="G7" s="157">
        <f>+'St 1.2'!$F$124</f>
        <v>0</v>
      </c>
      <c r="H7" s="157">
        <f>+'St 1.3'!$F$7</f>
        <v>0</v>
      </c>
      <c r="I7" s="157">
        <f>+'St 1.3'!$F$124</f>
        <v>1139.8933470490108</v>
      </c>
      <c r="J7" s="157">
        <f>+'St 3'!$F$7</f>
        <v>0</v>
      </c>
      <c r="K7" s="157">
        <f>+'St 3'!$F$124</f>
        <v>0</v>
      </c>
      <c r="L7" s="157">
        <f>+'St 2.1'!$F$7</f>
        <v>0</v>
      </c>
      <c r="M7" s="157">
        <f>+'St 2.1'!$F$124</f>
        <v>0</v>
      </c>
      <c r="N7" s="157">
        <f>+'St 2.2'!$F$7</f>
        <v>0</v>
      </c>
      <c r="O7" s="157">
        <f>+'St 2.2'!$F$124</f>
        <v>0</v>
      </c>
      <c r="P7" s="157">
        <f>+'St 4'!$F$7</f>
        <v>0</v>
      </c>
      <c r="Q7" s="157">
        <f>+'St 4'!$F$124</f>
        <v>0</v>
      </c>
      <c r="R7" s="157">
        <f>+'St 5'!$F$7</f>
        <v>0</v>
      </c>
      <c r="S7" s="157">
        <f>+'St 5'!$F$124</f>
        <v>0</v>
      </c>
      <c r="T7" s="157">
        <f t="shared" ref="T7:T29" si="0">+D7+F7+H7+J7+L7+N7+P7+R7</f>
        <v>0</v>
      </c>
      <c r="U7" s="157">
        <f t="shared" ref="U7:U29" si="1">+E7+G7+I7+K7+M7+O7+Q7+S7</f>
        <v>131354.89334704902</v>
      </c>
    </row>
    <row r="8" spans="1:21">
      <c r="B8" s="68" t="s">
        <v>69</v>
      </c>
      <c r="C8" s="69" t="s">
        <v>87</v>
      </c>
      <c r="D8" s="157">
        <f>+'St 1.1'!$F$8</f>
        <v>0</v>
      </c>
      <c r="E8" s="157">
        <f>+'St 1.1'!$F$125</f>
        <v>4931</v>
      </c>
      <c r="F8" s="157">
        <f>+'St 1.2'!$F$8</f>
        <v>0</v>
      </c>
      <c r="G8" s="157">
        <f>+'St 1.2'!$F$125</f>
        <v>0</v>
      </c>
      <c r="H8" s="157">
        <f>+'St 1.3'!$F$8</f>
        <v>0</v>
      </c>
      <c r="I8" s="157">
        <f>+'St 1.3'!$F$125</f>
        <v>0</v>
      </c>
      <c r="J8" s="157">
        <f>+'St 3'!$F$8</f>
        <v>36910</v>
      </c>
      <c r="K8" s="157">
        <f>+'St 3'!$F$125</f>
        <v>32914.44</v>
      </c>
      <c r="L8" s="157">
        <f>+'St 2.1'!$F$8</f>
        <v>0</v>
      </c>
      <c r="M8" s="157">
        <f>+'St 2.1'!$F$125</f>
        <v>0</v>
      </c>
      <c r="N8" s="157">
        <f>+'St 2.2'!$F$8</f>
        <v>0</v>
      </c>
      <c r="O8" s="157">
        <f>+'St 2.2'!$F$125</f>
        <v>0</v>
      </c>
      <c r="P8" s="157">
        <f>+'St 4'!$F$8</f>
        <v>0</v>
      </c>
      <c r="Q8" s="157">
        <f>+'St 4'!$F$125</f>
        <v>0</v>
      </c>
      <c r="R8" s="157">
        <f>+'St 5'!$F$8</f>
        <v>37845.440000000002</v>
      </c>
      <c r="S8" s="157">
        <f>+'St 5'!$F$125</f>
        <v>36909.883000000002</v>
      </c>
      <c r="T8" s="157">
        <f t="shared" si="0"/>
        <v>74755.44</v>
      </c>
      <c r="U8" s="157">
        <f t="shared" si="1"/>
        <v>74755.323000000004</v>
      </c>
    </row>
    <row r="9" spans="1:21">
      <c r="B9" s="37">
        <v>2</v>
      </c>
      <c r="C9" s="28" t="s">
        <v>38</v>
      </c>
      <c r="D9" s="156">
        <f>+'St 1.1'!$F$9</f>
        <v>1739509</v>
      </c>
      <c r="E9" s="156">
        <f>+'St 1.1'!$F$126</f>
        <v>614336.78960699658</v>
      </c>
      <c r="F9" s="156">
        <f>+'St 1.2'!$F$9</f>
        <v>9610926.5355916955</v>
      </c>
      <c r="G9" s="156">
        <f>+'St 1.2'!$F$126</f>
        <v>1356924.8353056542</v>
      </c>
      <c r="H9" s="156">
        <f>+'St 1.3'!$F$9</f>
        <v>205680.28176281202</v>
      </c>
      <c r="I9" s="156">
        <f>+'St 1.3'!$F$126</f>
        <v>666587.65685175604</v>
      </c>
      <c r="J9" s="156">
        <f>+'St 3'!$F$9</f>
        <v>1178474.1754999999</v>
      </c>
      <c r="K9" s="156">
        <f>+'St 3'!$F$126</f>
        <v>1084072.8303498493</v>
      </c>
      <c r="L9" s="156">
        <f>+'St 2.1'!$F$9</f>
        <v>1259.1099999999999</v>
      </c>
      <c r="M9" s="156">
        <f>+'St 2.1'!$F$126</f>
        <v>260524.55361304848</v>
      </c>
      <c r="N9" s="156">
        <f>+'St 2.2'!$F$9</f>
        <v>51416.868994145923</v>
      </c>
      <c r="O9" s="156">
        <f>+'St 2.2'!$F$126</f>
        <v>970402.67609066528</v>
      </c>
      <c r="P9" s="156">
        <f>+'St 4'!$F$9</f>
        <v>0</v>
      </c>
      <c r="Q9" s="156">
        <f>+'St 4'!$F$126</f>
        <v>7476426.0965189021</v>
      </c>
      <c r="R9" s="156">
        <f>+'St 5'!$F$9</f>
        <v>738166.72280303645</v>
      </c>
      <c r="S9" s="156">
        <f>+'St 5'!$F$126</f>
        <v>624992.794434916</v>
      </c>
      <c r="T9" s="156">
        <f t="shared" si="0"/>
        <v>13525432.694651689</v>
      </c>
      <c r="U9" s="156">
        <f t="shared" si="1"/>
        <v>13054268.232771788</v>
      </c>
    </row>
    <row r="10" spans="1:21">
      <c r="B10" s="68" t="s">
        <v>68</v>
      </c>
      <c r="C10" s="69" t="s">
        <v>39</v>
      </c>
      <c r="D10" s="157">
        <f>+'St 1.1'!$F$10</f>
        <v>1283527</v>
      </c>
      <c r="E10" s="157">
        <f>+'St 1.1'!$F$127</f>
        <v>156.99999999999997</v>
      </c>
      <c r="F10" s="157">
        <f>+'St 1.2'!$F$10</f>
        <v>0</v>
      </c>
      <c r="G10" s="157">
        <f>+'St 1.2'!$F$127</f>
        <v>65011.041244123699</v>
      </c>
      <c r="H10" s="157">
        <f>+'St 1.3'!$F$10</f>
        <v>0</v>
      </c>
      <c r="I10" s="157">
        <f>+'St 1.3'!$F$127</f>
        <v>8554.4029525807236</v>
      </c>
      <c r="J10" s="157">
        <f>+'St 3'!$F$10</f>
        <v>0</v>
      </c>
      <c r="K10" s="157">
        <f>+'St 3'!$F$127</f>
        <v>0.33750000000000002</v>
      </c>
      <c r="L10" s="157">
        <f>+'St 2.1'!$F$10</f>
        <v>0</v>
      </c>
      <c r="M10" s="157">
        <f>+'St 2.1'!$F$127</f>
        <v>2.90818578164652</v>
      </c>
      <c r="N10" s="157">
        <f>+'St 2.2'!$F$10</f>
        <v>0</v>
      </c>
      <c r="O10" s="157">
        <f>+'St 2.2'!$F$127</f>
        <v>7966.8858893022889</v>
      </c>
      <c r="P10" s="157">
        <f>+'St 4'!$F$10</f>
        <v>0</v>
      </c>
      <c r="Q10" s="157">
        <f>+'St 4'!$F$127</f>
        <v>1213276.65625</v>
      </c>
      <c r="R10" s="157">
        <f>+'St 5'!$F$10</f>
        <v>0</v>
      </c>
      <c r="S10" s="157">
        <f>+'St 5'!$F$127</f>
        <v>0</v>
      </c>
      <c r="T10" s="157">
        <f t="shared" si="0"/>
        <v>1283527</v>
      </c>
      <c r="U10" s="157">
        <f t="shared" si="1"/>
        <v>1294969.2320217884</v>
      </c>
    </row>
    <row r="11" spans="1:21">
      <c r="B11" s="68" t="s">
        <v>69</v>
      </c>
      <c r="C11" s="69" t="s">
        <v>50</v>
      </c>
      <c r="D11" s="157">
        <f>+'St 1.1'!$F$23</f>
        <v>455982</v>
      </c>
      <c r="E11" s="157">
        <f>+'St 1.1'!$F$140</f>
        <v>614179.78960699658</v>
      </c>
      <c r="F11" s="157">
        <f>+'St 1.2'!$F$23</f>
        <v>9610926.5355916955</v>
      </c>
      <c r="G11" s="157">
        <f>+'St 1.2'!$F$140</f>
        <v>1291913.7940615304</v>
      </c>
      <c r="H11" s="157">
        <f>+'St 1.3'!$F$23</f>
        <v>205680.28176281202</v>
      </c>
      <c r="I11" s="157">
        <f>+'St 1.3'!$F$140</f>
        <v>658033.25389917544</v>
      </c>
      <c r="J11" s="157">
        <f>+'St 3'!$F$23</f>
        <v>1178474.1754999999</v>
      </c>
      <c r="K11" s="157">
        <f>+'St 3'!$F$140</f>
        <v>1084072.4928498494</v>
      </c>
      <c r="L11" s="157">
        <f>+'St 2.1'!$F$23</f>
        <v>1259.1099999999999</v>
      </c>
      <c r="M11" s="157">
        <f>+'St 2.1'!$F$140</f>
        <v>260521.64542726683</v>
      </c>
      <c r="N11" s="157">
        <f>+'St 2.2'!$F$23</f>
        <v>51416.868994145923</v>
      </c>
      <c r="O11" s="157">
        <f>+'St 2.2'!$F$140</f>
        <v>962435.79020136292</v>
      </c>
      <c r="P11" s="157">
        <f>+'St 4'!$F$23</f>
        <v>0</v>
      </c>
      <c r="Q11" s="157">
        <f>+'St 4'!$F$140</f>
        <v>6263149.4402689012</v>
      </c>
      <c r="R11" s="157">
        <f>+'St 5'!$F$23</f>
        <v>738166.72280303645</v>
      </c>
      <c r="S11" s="157">
        <f>+'St 5'!$F$140</f>
        <v>624992.794434916</v>
      </c>
      <c r="T11" s="157">
        <f t="shared" si="0"/>
        <v>12241905.694651689</v>
      </c>
      <c r="U11" s="157">
        <f t="shared" si="1"/>
        <v>11759299.00075</v>
      </c>
    </row>
    <row r="12" spans="1:21">
      <c r="B12" s="37">
        <v>3</v>
      </c>
      <c r="C12" s="28" t="s">
        <v>51</v>
      </c>
      <c r="D12" s="156">
        <f>+'St 1.1'!$F$36</f>
        <v>0</v>
      </c>
      <c r="E12" s="156">
        <f>+'St 1.1'!$F$153</f>
        <v>1793650.2103930034</v>
      </c>
      <c r="F12" s="156">
        <f>+'St 1.2'!$F$36</f>
        <v>283313.80078126251</v>
      </c>
      <c r="G12" s="156">
        <f>+'St 1.2'!$F$153</f>
        <v>3095499.5618003644</v>
      </c>
      <c r="H12" s="156">
        <f>+'St 1.3'!$F$36</f>
        <v>722336.99791576422</v>
      </c>
      <c r="I12" s="156">
        <f>+'St 1.3'!$F$153</f>
        <v>2717601.5088092359</v>
      </c>
      <c r="J12" s="156">
        <f>+'St 3'!$F$36</f>
        <v>6054514.2737756893</v>
      </c>
      <c r="K12" s="156">
        <f>+'St 3'!$F$153</f>
        <v>680921.90143922321</v>
      </c>
      <c r="L12" s="156">
        <f>+'St 2.1'!$F$36</f>
        <v>71.319600000000008</v>
      </c>
      <c r="M12" s="156">
        <f>+'St 2.1'!$F$153</f>
        <v>25084.145082927276</v>
      </c>
      <c r="N12" s="156">
        <f>+'St 2.2'!$F$36</f>
        <v>754830.2197282277</v>
      </c>
      <c r="O12" s="156">
        <f>+'St 2.2'!$F$153</f>
        <v>271502.57205082191</v>
      </c>
      <c r="P12" s="156">
        <f>+'St 4'!$F$36</f>
        <v>0</v>
      </c>
      <c r="Q12" s="156">
        <f>+'St 4'!$F$153</f>
        <v>353673.83176739095</v>
      </c>
      <c r="R12" s="156">
        <f>+'St 5'!$F$36</f>
        <v>1258883.553995</v>
      </c>
      <c r="S12" s="156">
        <f>+'St 5'!$F$153</f>
        <v>413525.02336461202</v>
      </c>
      <c r="T12" s="156">
        <f t="shared" si="0"/>
        <v>9073950.1657959428</v>
      </c>
      <c r="U12" s="156">
        <f t="shared" si="1"/>
        <v>9351458.7547075804</v>
      </c>
    </row>
    <row r="13" spans="1:21">
      <c r="B13" s="37">
        <v>4</v>
      </c>
      <c r="C13" s="28" t="s">
        <v>327</v>
      </c>
      <c r="D13" s="156">
        <f>+'St 1.1'!$F$49</f>
        <v>0</v>
      </c>
      <c r="E13" s="156">
        <f>+'St 1.1'!$F$166</f>
        <v>64588.192339112524</v>
      </c>
      <c r="F13" s="156">
        <f>+'St 1.2'!$F$49</f>
        <v>1581750.5222805908</v>
      </c>
      <c r="G13" s="156">
        <f>+'St 1.2'!$F$166</f>
        <v>8107833.293698702</v>
      </c>
      <c r="H13" s="156">
        <f>+'St 1.3'!$F$49</f>
        <v>592179.23021310801</v>
      </c>
      <c r="I13" s="156">
        <f>+'St 1.3'!$F$166</f>
        <v>1765084.4134340668</v>
      </c>
      <c r="J13" s="156">
        <f>+'St 3'!$F$49</f>
        <v>451173.03509999998</v>
      </c>
      <c r="K13" s="156">
        <f>+'St 3'!$F$166</f>
        <v>257227.88473907235</v>
      </c>
      <c r="L13" s="156">
        <f>+'St 2.1'!$F$49</f>
        <v>973379.12223480002</v>
      </c>
      <c r="M13" s="156">
        <f>+'St 2.1'!$F$166</f>
        <v>142548.53290525451</v>
      </c>
      <c r="N13" s="156">
        <f>+'St 2.2'!$F$49</f>
        <v>5194936.3945958717</v>
      </c>
      <c r="O13" s="156">
        <f>+'St 2.2'!$F$166</f>
        <v>2556426.2481437926</v>
      </c>
      <c r="P13" s="156">
        <f>+'St 4'!$F$49</f>
        <v>3704047.0016330481</v>
      </c>
      <c r="Q13" s="156">
        <f>+'St 4'!$F$166</f>
        <v>0</v>
      </c>
      <c r="R13" s="156">
        <f>+'St 5'!$F$49</f>
        <v>41244.834232999994</v>
      </c>
      <c r="S13" s="156">
        <f>+'St 5'!$F$166</f>
        <v>1077743.9303799998</v>
      </c>
      <c r="T13" s="156">
        <f t="shared" si="0"/>
        <v>12538710.140290421</v>
      </c>
      <c r="U13" s="156">
        <f t="shared" si="1"/>
        <v>13971452.495640002</v>
      </c>
    </row>
    <row r="14" spans="1:21">
      <c r="B14" s="37">
        <v>5</v>
      </c>
      <c r="C14" s="28" t="s">
        <v>52</v>
      </c>
      <c r="D14" s="156">
        <f>+'St 1.1'!$F$62</f>
        <v>5</v>
      </c>
      <c r="E14" s="156">
        <f>+'St 1.1'!$F$179</f>
        <v>1320</v>
      </c>
      <c r="F14" s="156">
        <f>+'St 1.2'!$F$62</f>
        <v>121426.62260378795</v>
      </c>
      <c r="G14" s="156">
        <f>+'St 1.2'!$F$179</f>
        <v>63115.952466621471</v>
      </c>
      <c r="H14" s="156">
        <f>+'St 1.3'!$F$62</f>
        <v>948783.93503163336</v>
      </c>
      <c r="I14" s="156">
        <f>+'St 1.3'!$F$179</f>
        <v>1208229.0433541923</v>
      </c>
      <c r="J14" s="156">
        <f>+'St 3'!$F$62</f>
        <v>0</v>
      </c>
      <c r="K14" s="156">
        <f>+'St 3'!$F$179</f>
        <v>461394.06467255967</v>
      </c>
      <c r="L14" s="156">
        <f>+'St 2.1'!$F$62</f>
        <v>175313.05</v>
      </c>
      <c r="M14" s="156">
        <f>+'St 2.1'!$F$179</f>
        <v>100081.13032582599</v>
      </c>
      <c r="N14" s="156">
        <f>+'St 2.2'!$F$62</f>
        <v>1576376.9715216539</v>
      </c>
      <c r="O14" s="156">
        <f>+'St 2.2'!$F$179</f>
        <v>1807469.8386274097</v>
      </c>
      <c r="P14" s="156">
        <f>+'St 4'!$F$62</f>
        <v>0</v>
      </c>
      <c r="Q14" s="156">
        <f>+'St 4'!$F$179</f>
        <v>830593.79547499248</v>
      </c>
      <c r="R14" s="156">
        <f>+'St 5'!$F$62</f>
        <v>551995.68313000002</v>
      </c>
      <c r="S14" s="156">
        <f>+'St 5'!$F$179</f>
        <v>2256638.2541792248</v>
      </c>
      <c r="T14" s="156">
        <f t="shared" si="0"/>
        <v>3373901.2622870756</v>
      </c>
      <c r="U14" s="156">
        <f t="shared" si="1"/>
        <v>6728842.0791008268</v>
      </c>
    </row>
    <row r="15" spans="1:21">
      <c r="B15" s="68" t="s">
        <v>68</v>
      </c>
      <c r="C15" s="69" t="s">
        <v>32</v>
      </c>
      <c r="D15" s="157">
        <f>+'St 1.1'!$F$63</f>
        <v>5</v>
      </c>
      <c r="E15" s="157">
        <f>+'St 1.1'!$F$180</f>
        <v>1320</v>
      </c>
      <c r="F15" s="157">
        <f>+'St 1.2'!$F$63</f>
        <v>121346.87597433986</v>
      </c>
      <c r="G15" s="157">
        <f>+'St 1.2'!$F$180</f>
        <v>59260.37108228694</v>
      </c>
      <c r="H15" s="157">
        <f>+'St 1.3'!$F$63</f>
        <v>137271.91281115863</v>
      </c>
      <c r="I15" s="157">
        <f>+'St 1.3'!$F$180</f>
        <v>926136.41878060438</v>
      </c>
      <c r="J15" s="157">
        <f>+'St 3'!$F$63</f>
        <v>0</v>
      </c>
      <c r="K15" s="157">
        <f>+'St 3'!$F$180</f>
        <v>461394.06467255967</v>
      </c>
      <c r="L15" s="157">
        <f>+'St 2.1'!$F$63</f>
        <v>175313.05</v>
      </c>
      <c r="M15" s="157">
        <f>+'St 2.1'!$F$180</f>
        <v>98571.114321485031</v>
      </c>
      <c r="N15" s="157">
        <f>+'St 2.2'!$F$63</f>
        <v>1576376.9715216539</v>
      </c>
      <c r="O15" s="157">
        <f>+'St 2.2'!$F$180</f>
        <v>1234914.9186217804</v>
      </c>
      <c r="P15" s="157">
        <f>+'St 4'!$F$63</f>
        <v>0</v>
      </c>
      <c r="Q15" s="157">
        <f>+'St 4'!$F$180</f>
        <v>430422.53547499247</v>
      </c>
      <c r="R15" s="157">
        <f>+'St 5'!$F$63</f>
        <v>551995.68313000002</v>
      </c>
      <c r="S15" s="157">
        <f>+'St 5'!$F$180</f>
        <v>2256638.2541792248</v>
      </c>
      <c r="T15" s="157">
        <f t="shared" si="0"/>
        <v>2562309.4934371524</v>
      </c>
      <c r="U15" s="157">
        <f t="shared" si="1"/>
        <v>5468657.6771329334</v>
      </c>
    </row>
    <row r="16" spans="1:21">
      <c r="B16" s="68" t="s">
        <v>69</v>
      </c>
      <c r="C16" s="69" t="s">
        <v>33</v>
      </c>
      <c r="D16" s="157">
        <f>+'St 1.1'!$F$76</f>
        <v>0</v>
      </c>
      <c r="E16" s="157">
        <f>+'St 1.1'!$F$193</f>
        <v>0</v>
      </c>
      <c r="F16" s="157">
        <f>+'St 1.2'!$F$76</f>
        <v>79.746629448098162</v>
      </c>
      <c r="G16" s="157">
        <f>+'St 1.2'!$F$193</f>
        <v>3855.5813843345395</v>
      </c>
      <c r="H16" s="157">
        <f>+'St 1.3'!$F$76</f>
        <v>811512.02222047478</v>
      </c>
      <c r="I16" s="157">
        <f>+'St 1.3'!$F$193</f>
        <v>282092.62457358808</v>
      </c>
      <c r="J16" s="157">
        <f>+'St 3'!$F$76</f>
        <v>0</v>
      </c>
      <c r="K16" s="157">
        <f>+'St 3'!$F$193</f>
        <v>0</v>
      </c>
      <c r="L16" s="157">
        <f>+'St 2.1'!$F$76</f>
        <v>0</v>
      </c>
      <c r="M16" s="157">
        <f>+'St 2.1'!$F$193</f>
        <v>1510.0160043409419</v>
      </c>
      <c r="N16" s="157">
        <f>+'St 2.2'!$F$76</f>
        <v>0</v>
      </c>
      <c r="O16" s="157">
        <f>+'St 2.2'!$F$193</f>
        <v>572554.92000562919</v>
      </c>
      <c r="P16" s="157">
        <f>+'St 4'!$F$76</f>
        <v>0</v>
      </c>
      <c r="Q16" s="157">
        <f>+'St 4'!$F$193</f>
        <v>400171.25999999995</v>
      </c>
      <c r="R16" s="157">
        <f>+'St 5'!$F$76</f>
        <v>0</v>
      </c>
      <c r="S16" s="157">
        <f>+'St 5'!$F$193</f>
        <v>0</v>
      </c>
      <c r="T16" s="157">
        <f t="shared" si="0"/>
        <v>811591.76884992293</v>
      </c>
      <c r="U16" s="157">
        <f t="shared" si="1"/>
        <v>1260184.4019678927</v>
      </c>
    </row>
    <row r="17" spans="2:21">
      <c r="B17" s="37">
        <v>6</v>
      </c>
      <c r="C17" s="28" t="s">
        <v>90</v>
      </c>
      <c r="D17" s="156">
        <f>+'St 1.1'!$F$79</f>
        <v>29900.3735723461</v>
      </c>
      <c r="E17" s="156">
        <f>+'St 1.1'!$F$196</f>
        <v>0</v>
      </c>
      <c r="F17" s="156">
        <f>+'St 1.2'!$F$79</f>
        <v>18.951474224140437</v>
      </c>
      <c r="G17" s="156">
        <f>+'St 1.2'!$F$196</f>
        <v>223.77627287146075</v>
      </c>
      <c r="H17" s="156">
        <f>+'St 1.3'!$F$79</f>
        <v>2964971.8289588275</v>
      </c>
      <c r="I17" s="156">
        <f>+'St 1.3'!$F$196</f>
        <v>0</v>
      </c>
      <c r="J17" s="156">
        <f>+'St 3'!$F$79</f>
        <v>470115.25160000008</v>
      </c>
      <c r="K17" s="156">
        <f>+'St 3'!$F$196</f>
        <v>0</v>
      </c>
      <c r="L17" s="156">
        <f>+'St 2.1'!$F$79</f>
        <v>0</v>
      </c>
      <c r="M17" s="156">
        <f>+'St 2.1'!$F$196</f>
        <v>795.23733869408647</v>
      </c>
      <c r="N17" s="156">
        <f>+'St 2.2'!$F$79</f>
        <v>0</v>
      </c>
      <c r="O17" s="156">
        <f>+'St 2.2'!$F$196</f>
        <v>0</v>
      </c>
      <c r="P17" s="156">
        <f>+'St 4'!$F$79</f>
        <v>0</v>
      </c>
      <c r="Q17" s="156">
        <f>+'St 4'!$F$196</f>
        <v>3378741.4869053988</v>
      </c>
      <c r="R17" s="156">
        <f>+'St 5'!$F$79</f>
        <v>0</v>
      </c>
      <c r="S17" s="156">
        <f>+'St 5'!$F$196</f>
        <v>0</v>
      </c>
      <c r="T17" s="156">
        <f t="shared" si="0"/>
        <v>3465006.4056053977</v>
      </c>
      <c r="U17" s="156">
        <f t="shared" si="1"/>
        <v>3379760.5005169641</v>
      </c>
    </row>
    <row r="18" spans="2:21">
      <c r="B18" s="68" t="s">
        <v>68</v>
      </c>
      <c r="C18" s="69" t="s">
        <v>15</v>
      </c>
      <c r="D18" s="157">
        <f>+'St 1.1'!$F$80</f>
        <v>0</v>
      </c>
      <c r="E18" s="157">
        <f>+'St 1.1'!$F$197</f>
        <v>0</v>
      </c>
      <c r="F18" s="157">
        <f>+'St 1.2'!$F$80</f>
        <v>0</v>
      </c>
      <c r="G18" s="157">
        <f>+'St 1.2'!$F$197</f>
        <v>0</v>
      </c>
      <c r="H18" s="157">
        <f>+'St 1.3'!$F$80</f>
        <v>86264.918699999995</v>
      </c>
      <c r="I18" s="157">
        <f>+'St 1.3'!$F$197</f>
        <v>0</v>
      </c>
      <c r="J18" s="157">
        <f>+'St 3'!$F$80</f>
        <v>0</v>
      </c>
      <c r="K18" s="157">
        <f>+'St 3'!$F$197</f>
        <v>0</v>
      </c>
      <c r="L18" s="157">
        <f>+'St 2.1'!$F$80</f>
        <v>0</v>
      </c>
      <c r="M18" s="157">
        <f>+'St 2.1'!$F$197</f>
        <v>0</v>
      </c>
      <c r="N18" s="157">
        <f>+'St 2.2'!$F$80</f>
        <v>0</v>
      </c>
      <c r="O18" s="157">
        <f>+'St 2.2'!$F$197</f>
        <v>0</v>
      </c>
      <c r="P18" s="157">
        <f>+'St 4'!$F$80</f>
        <v>0</v>
      </c>
      <c r="Q18" s="157">
        <f>+'St 4'!$F$197</f>
        <v>0</v>
      </c>
      <c r="R18" s="157">
        <f>+'St 5'!$F$80</f>
        <v>0</v>
      </c>
      <c r="S18" s="157">
        <f>+'St 5'!$F$197</f>
        <v>0</v>
      </c>
      <c r="T18" s="157">
        <f t="shared" si="0"/>
        <v>86264.918699999995</v>
      </c>
      <c r="U18" s="157">
        <f t="shared" si="1"/>
        <v>0</v>
      </c>
    </row>
    <row r="19" spans="2:21">
      <c r="B19" s="68" t="s">
        <v>69</v>
      </c>
      <c r="C19" s="69" t="s">
        <v>16</v>
      </c>
      <c r="D19" s="157">
        <f>+'St 1.1'!$F$81</f>
        <v>0</v>
      </c>
      <c r="E19" s="157">
        <f>+'St 1.1'!$F$198</f>
        <v>0</v>
      </c>
      <c r="F19" s="157">
        <f>+'St 1.2'!$F$81</f>
        <v>0</v>
      </c>
      <c r="G19" s="157">
        <f>+'St 1.2'!$F$198</f>
        <v>0</v>
      </c>
      <c r="H19" s="157">
        <f>+'St 1.3'!$F$81</f>
        <v>2091348.3200000003</v>
      </c>
      <c r="I19" s="157">
        <f>+'St 1.3'!$F$198</f>
        <v>0</v>
      </c>
      <c r="J19" s="157">
        <f>+'St 3'!$F$81</f>
        <v>20893.68</v>
      </c>
      <c r="K19" s="157">
        <f>+'St 3'!$F$198</f>
        <v>0</v>
      </c>
      <c r="L19" s="157">
        <f>+'St 2.1'!$F$81</f>
        <v>0</v>
      </c>
      <c r="M19" s="157">
        <f>+'St 2.1'!$F$198</f>
        <v>470.12902270000001</v>
      </c>
      <c r="N19" s="157">
        <f>+'St 2.2'!$F$81</f>
        <v>0</v>
      </c>
      <c r="O19" s="157">
        <f>+'St 2.2'!$F$198</f>
        <v>0</v>
      </c>
      <c r="P19" s="157">
        <f>+'St 4'!$F$81</f>
        <v>0</v>
      </c>
      <c r="Q19" s="157">
        <f>+'St 4'!$F$198</f>
        <v>2112242</v>
      </c>
      <c r="R19" s="157">
        <f>+'St 5'!$F$81</f>
        <v>0</v>
      </c>
      <c r="S19" s="157">
        <f>+'St 5'!$F$198</f>
        <v>0</v>
      </c>
      <c r="T19" s="157">
        <f t="shared" si="0"/>
        <v>2112242.0000000005</v>
      </c>
      <c r="U19" s="157">
        <f t="shared" si="1"/>
        <v>2112712.1290226998</v>
      </c>
    </row>
    <row r="20" spans="2:21">
      <c r="B20" s="68" t="s">
        <v>83</v>
      </c>
      <c r="C20" s="69" t="s">
        <v>17</v>
      </c>
      <c r="D20" s="157">
        <f>+'St 1.1'!$F$82</f>
        <v>13748.373572346094</v>
      </c>
      <c r="E20" s="157">
        <f>+'St 1.1'!$F$199</f>
        <v>0</v>
      </c>
      <c r="F20" s="157">
        <f>+'St 1.2'!$F$82</f>
        <v>0</v>
      </c>
      <c r="G20" s="157">
        <f>+'St 1.2'!$F$199</f>
        <v>0</v>
      </c>
      <c r="H20" s="157">
        <f>+'St 1.3'!$F$82</f>
        <v>269590.94818031968</v>
      </c>
      <c r="I20" s="157">
        <f>+'St 1.3'!$F$199</f>
        <v>0</v>
      </c>
      <c r="J20" s="157">
        <f>+'St 3'!$F$82</f>
        <v>0</v>
      </c>
      <c r="K20" s="157">
        <f>+'St 3'!$F$199</f>
        <v>0</v>
      </c>
      <c r="L20" s="157">
        <f>+'St 2.1'!$F$82</f>
        <v>0</v>
      </c>
      <c r="M20" s="157">
        <f>+'St 2.1'!$F$199</f>
        <v>20.4366831</v>
      </c>
      <c r="N20" s="157">
        <f>+'St 2.2'!$F$82</f>
        <v>0</v>
      </c>
      <c r="O20" s="157">
        <f>+'St 2.2'!$F$199</f>
        <v>0</v>
      </c>
      <c r="P20" s="157">
        <f>+'St 4'!$F$82</f>
        <v>0</v>
      </c>
      <c r="Q20" s="157">
        <f>+'St 4'!$F$199</f>
        <v>283339.3217526658</v>
      </c>
      <c r="R20" s="157">
        <f>+'St 5'!$F$82</f>
        <v>0</v>
      </c>
      <c r="S20" s="157">
        <f>+'St 5'!$F$199</f>
        <v>0</v>
      </c>
      <c r="T20" s="157">
        <f t="shared" si="0"/>
        <v>283339.3217526658</v>
      </c>
      <c r="U20" s="157">
        <f t="shared" si="1"/>
        <v>283359.75843576581</v>
      </c>
    </row>
    <row r="21" spans="2:21">
      <c r="B21" s="68" t="s">
        <v>84</v>
      </c>
      <c r="C21" s="69" t="s">
        <v>18</v>
      </c>
      <c r="D21" s="157">
        <f>+'St 1.1'!$F$83</f>
        <v>16152.000000000002</v>
      </c>
      <c r="E21" s="157">
        <f>+'St 1.1'!$F$200</f>
        <v>0</v>
      </c>
      <c r="F21" s="157">
        <f>+'St 1.2'!$F$83</f>
        <v>18.951474224140437</v>
      </c>
      <c r="G21" s="157">
        <f>+'St 1.2'!$F$200</f>
        <v>223.77627287146075</v>
      </c>
      <c r="H21" s="157">
        <f>+'St 1.3'!$F$83</f>
        <v>517767.64207850833</v>
      </c>
      <c r="I21" s="157">
        <f>+'St 1.3'!$F$200</f>
        <v>0</v>
      </c>
      <c r="J21" s="157">
        <f>+'St 3'!$F$83</f>
        <v>449221.57160000014</v>
      </c>
      <c r="K21" s="157">
        <f>+'St 3'!$F$200</f>
        <v>0</v>
      </c>
      <c r="L21" s="157">
        <f>+'St 2.1'!$F$83</f>
        <v>0</v>
      </c>
      <c r="M21" s="157">
        <f>+'St 2.1'!$F$200</f>
        <v>304.67163289408654</v>
      </c>
      <c r="N21" s="157">
        <f>+'St 2.2'!$F$83</f>
        <v>0</v>
      </c>
      <c r="O21" s="157">
        <f>+'St 2.2'!$F$200</f>
        <v>0</v>
      </c>
      <c r="P21" s="157">
        <f>+'St 4'!$F$83</f>
        <v>0</v>
      </c>
      <c r="Q21" s="157">
        <f>+'St 4'!$F$200</f>
        <v>983160.16515273263</v>
      </c>
      <c r="R21" s="157">
        <f>+'St 5'!$F$83</f>
        <v>0</v>
      </c>
      <c r="S21" s="157">
        <f>+'St 5'!$F$200</f>
        <v>0</v>
      </c>
      <c r="T21" s="157">
        <f t="shared" si="0"/>
        <v>983160.16515273263</v>
      </c>
      <c r="U21" s="157">
        <f t="shared" si="1"/>
        <v>983688.61305849813</v>
      </c>
    </row>
    <row r="22" spans="2:21">
      <c r="B22" s="68" t="s">
        <v>85</v>
      </c>
      <c r="C22" s="3" t="s">
        <v>328</v>
      </c>
      <c r="D22" s="157">
        <f>+'St 1.1'!$F$84</f>
        <v>0</v>
      </c>
      <c r="E22" s="157">
        <f>+'St 1.1'!$F$201</f>
        <v>0</v>
      </c>
      <c r="F22" s="157">
        <f>+'St 1.2'!$F$84</f>
        <v>0</v>
      </c>
      <c r="G22" s="157">
        <f>+'St 1.2'!$F$201</f>
        <v>0</v>
      </c>
      <c r="H22" s="157">
        <f>+'St 1.3'!$F$84</f>
        <v>0</v>
      </c>
      <c r="I22" s="157">
        <f>+'St 1.3'!$F$201</f>
        <v>0</v>
      </c>
      <c r="J22" s="157">
        <f>+'St 3'!$F$84</f>
        <v>0</v>
      </c>
      <c r="K22" s="157">
        <f>+'St 3'!$F$201</f>
        <v>0</v>
      </c>
      <c r="L22" s="157">
        <f>+'St 2.1'!$F$84</f>
        <v>0</v>
      </c>
      <c r="M22" s="157">
        <f>+'St 2.1'!$F$201</f>
        <v>0</v>
      </c>
      <c r="N22" s="157">
        <f>+'St 2.2'!$F$84</f>
        <v>0</v>
      </c>
      <c r="O22" s="157">
        <f>+'St 2.2'!$F$201</f>
        <v>0</v>
      </c>
      <c r="P22" s="157">
        <f>+'St 4'!$F$84</f>
        <v>0</v>
      </c>
      <c r="Q22" s="157">
        <f>+'St 4'!$F$201</f>
        <v>0</v>
      </c>
      <c r="R22" s="157">
        <f>+'St 5'!$F$84</f>
        <v>0</v>
      </c>
      <c r="S22" s="157">
        <f>+'St 5'!$F$201</f>
        <v>0</v>
      </c>
      <c r="T22" s="157">
        <f t="shared" si="0"/>
        <v>0</v>
      </c>
      <c r="U22" s="157">
        <f t="shared" si="1"/>
        <v>0</v>
      </c>
    </row>
    <row r="23" spans="2:21">
      <c r="B23" s="68" t="s">
        <v>70</v>
      </c>
      <c r="C23" s="69" t="s">
        <v>20</v>
      </c>
      <c r="D23" s="157">
        <f>+'St 1.1'!$F$85</f>
        <v>0</v>
      </c>
      <c r="E23" s="157">
        <f>+'St 1.1'!$F$202</f>
        <v>0</v>
      </c>
      <c r="F23" s="157">
        <f>+'St 1.2'!$F$85</f>
        <v>0</v>
      </c>
      <c r="G23" s="157">
        <f>+'St 1.2'!$F$202</f>
        <v>0</v>
      </c>
      <c r="H23" s="157">
        <f>+'St 1.3'!$F$85</f>
        <v>0</v>
      </c>
      <c r="I23" s="157">
        <f>+'St 1.3'!$F$202</f>
        <v>0</v>
      </c>
      <c r="J23" s="157">
        <f>+'St 3'!$F$85</f>
        <v>0</v>
      </c>
      <c r="K23" s="157">
        <f>+'St 3'!$F$202</f>
        <v>0</v>
      </c>
      <c r="L23" s="157">
        <f>+'St 2.1'!$F$85</f>
        <v>0</v>
      </c>
      <c r="M23" s="157">
        <f>+'St 2.1'!$F$202</f>
        <v>0</v>
      </c>
      <c r="N23" s="157">
        <f>+'St 2.2'!$F$85</f>
        <v>0</v>
      </c>
      <c r="O23" s="157">
        <f>+'St 2.2'!$F$202</f>
        <v>0</v>
      </c>
      <c r="P23" s="157">
        <f>+'St 4'!$F$85</f>
        <v>0</v>
      </c>
      <c r="Q23" s="157">
        <f>+'St 4'!$F$202</f>
        <v>0</v>
      </c>
      <c r="R23" s="157">
        <f>+'St 5'!$F$85</f>
        <v>0</v>
      </c>
      <c r="S23" s="157">
        <f>+'St 5'!$F$202</f>
        <v>0</v>
      </c>
      <c r="T23" s="157">
        <f t="shared" si="0"/>
        <v>0</v>
      </c>
      <c r="U23" s="157">
        <f t="shared" si="1"/>
        <v>0</v>
      </c>
    </row>
    <row r="24" spans="2:21">
      <c r="B24" s="37">
        <v>7</v>
      </c>
      <c r="C24" s="28" t="s">
        <v>53</v>
      </c>
      <c r="D24" s="156">
        <f>+'St 1.1'!$F$86</f>
        <v>33716.716701451347</v>
      </c>
      <c r="E24" s="156">
        <f>+'St 1.1'!$F$203</f>
        <v>0</v>
      </c>
      <c r="F24" s="156">
        <f>+'St 1.2'!$F$86</f>
        <v>215169.35750976749</v>
      </c>
      <c r="G24" s="156">
        <f>+'St 1.2'!$F$203</f>
        <v>242118.65659961008</v>
      </c>
      <c r="H24" s="156">
        <f>+'St 1.3'!$F$86</f>
        <v>37923.136054478156</v>
      </c>
      <c r="I24" s="156">
        <f>+'St 1.3'!$F$203</f>
        <v>153540.81779154146</v>
      </c>
      <c r="J24" s="156">
        <f>+'St 3'!$F$86</f>
        <v>20196.528700000003</v>
      </c>
      <c r="K24" s="156">
        <f>+'St 3'!$F$203</f>
        <v>121141.93696911435</v>
      </c>
      <c r="L24" s="156">
        <f>+'St 2.1'!$F$86</f>
        <v>180794.92381094082</v>
      </c>
      <c r="M24" s="156">
        <f>+'St 2.1'!$F$203</f>
        <v>408416.46188443399</v>
      </c>
      <c r="N24" s="156">
        <f>+'St 2.2'!$F$86</f>
        <v>4614438.4759027762</v>
      </c>
      <c r="O24" s="156">
        <f>+'St 2.2'!$F$203</f>
        <v>3668094.6630465188</v>
      </c>
      <c r="P24" s="156">
        <f>+'St 4'!$F$86</f>
        <v>55153.135235568559</v>
      </c>
      <c r="Q24" s="156">
        <f>+'St 4'!$F$203</f>
        <v>61982.065727239446</v>
      </c>
      <c r="R24" s="156">
        <f>+'St 5'!$F$86</f>
        <v>150822.32909665999</v>
      </c>
      <c r="S24" s="156">
        <f>+'St 5'!$F$203</f>
        <v>545834.13727321778</v>
      </c>
      <c r="T24" s="156">
        <f t="shared" si="0"/>
        <v>5308214.6030116426</v>
      </c>
      <c r="U24" s="156">
        <f t="shared" si="1"/>
        <v>5201128.7392916754</v>
      </c>
    </row>
    <row r="25" spans="2:21">
      <c r="B25" s="68" t="s">
        <v>68</v>
      </c>
      <c r="C25" s="69" t="s">
        <v>30</v>
      </c>
      <c r="D25" s="157">
        <f>+'St 1.1'!$F$87</f>
        <v>0</v>
      </c>
      <c r="E25" s="157">
        <f>+'St 1.1'!$F$204</f>
        <v>0</v>
      </c>
      <c r="F25" s="157">
        <f>+'St 1.2'!$F$87</f>
        <v>292.56581895928946</v>
      </c>
      <c r="G25" s="157">
        <f>+'St 1.2'!$F$204</f>
        <v>102503.56695462219</v>
      </c>
      <c r="H25" s="157">
        <f>+'St 1.3'!$F$87</f>
        <v>900.78563348295859</v>
      </c>
      <c r="I25" s="157">
        <f>+'St 1.3'!$F$204</f>
        <v>52262.250989640903</v>
      </c>
      <c r="J25" s="157">
        <f>+'St 3'!$F$87</f>
        <v>0</v>
      </c>
      <c r="K25" s="157">
        <f>+'St 3'!$F$204</f>
        <v>3.7101895508273651E-3</v>
      </c>
      <c r="L25" s="157">
        <f>+'St 2.1'!$F$87</f>
        <v>173816.38009973336</v>
      </c>
      <c r="M25" s="157">
        <f>+'St 2.1'!$F$204</f>
        <v>164449.80655693327</v>
      </c>
      <c r="N25" s="157">
        <f>+'St 2.2'!$F$87</f>
        <v>2586623.1045648507</v>
      </c>
      <c r="O25" s="157">
        <f>+'St 2.2'!$F$204</f>
        <v>1771561.7562426003</v>
      </c>
      <c r="P25" s="157">
        <f>+'St 4'!$F$87</f>
        <v>32483.776414187658</v>
      </c>
      <c r="Q25" s="157">
        <f>+'St 4'!$F$204</f>
        <v>19.384690942729943</v>
      </c>
      <c r="R25" s="157">
        <f>+'St 5'!$F$87</f>
        <v>54141.07672166</v>
      </c>
      <c r="S25" s="157">
        <f>+'St 5'!$F$204</f>
        <v>504477.64313501091</v>
      </c>
      <c r="T25" s="157">
        <f t="shared" si="0"/>
        <v>2848257.6892528739</v>
      </c>
      <c r="U25" s="157">
        <f t="shared" si="1"/>
        <v>2595274.4122799397</v>
      </c>
    </row>
    <row r="26" spans="2:21">
      <c r="B26" s="68" t="s">
        <v>69</v>
      </c>
      <c r="C26" s="69" t="s">
        <v>31</v>
      </c>
      <c r="D26" s="157">
        <f>+'St 1.1'!$F$100</f>
        <v>33716.716701451347</v>
      </c>
      <c r="E26" s="157">
        <f>+'St 1.1'!$F$217</f>
        <v>0</v>
      </c>
      <c r="F26" s="157">
        <f>+'St 1.2'!$F$100</f>
        <v>214876.7916908082</v>
      </c>
      <c r="G26" s="157">
        <f>+'St 1.2'!$F$217</f>
        <v>139764.41914498794</v>
      </c>
      <c r="H26" s="157">
        <f>+'St 1.3'!$F$100</f>
        <v>37022.350420995193</v>
      </c>
      <c r="I26" s="157">
        <f>+'St 1.3'!$F$217</f>
        <v>101278.56680190054</v>
      </c>
      <c r="J26" s="157">
        <f>+'St 3'!$F$100</f>
        <v>20196.528700000003</v>
      </c>
      <c r="K26" s="157">
        <f>+'St 3'!$F$217</f>
        <v>121141.93325892479</v>
      </c>
      <c r="L26" s="157">
        <f>+'St 2.1'!$F$100</f>
        <v>6978.5437112074551</v>
      </c>
      <c r="M26" s="157">
        <f>+'St 2.1'!$F$217</f>
        <v>243966.65532750075</v>
      </c>
      <c r="N26" s="157">
        <f>+'St 2.2'!$F$100</f>
        <v>2027815.3713379249</v>
      </c>
      <c r="O26" s="157">
        <f>+'St 2.2'!$F$217</f>
        <v>1896532.9068039188</v>
      </c>
      <c r="P26" s="157">
        <f>+'St 4'!$F$100</f>
        <v>22669.358821380898</v>
      </c>
      <c r="Q26" s="157">
        <f>+'St 4'!$F$217</f>
        <v>61962.681036296715</v>
      </c>
      <c r="R26" s="157">
        <f>+'St 5'!$F$100</f>
        <v>96681.252374999996</v>
      </c>
      <c r="S26" s="157">
        <f>+'St 5'!$F$217</f>
        <v>41356.494138206872</v>
      </c>
      <c r="T26" s="157">
        <f t="shared" si="0"/>
        <v>2459956.9137587682</v>
      </c>
      <c r="U26" s="157">
        <f t="shared" si="1"/>
        <v>2606003.6565117361</v>
      </c>
    </row>
    <row r="27" spans="2:21">
      <c r="B27" s="37">
        <v>8</v>
      </c>
      <c r="C27" s="28" t="s">
        <v>88</v>
      </c>
      <c r="D27" s="156">
        <v>0</v>
      </c>
      <c r="E27" s="156">
        <v>0</v>
      </c>
      <c r="F27" s="156">
        <v>0</v>
      </c>
      <c r="G27" s="156">
        <v>0</v>
      </c>
      <c r="H27" s="156">
        <v>0</v>
      </c>
      <c r="I27" s="156">
        <v>0</v>
      </c>
      <c r="J27" s="156">
        <v>0</v>
      </c>
      <c r="K27" s="156">
        <v>0</v>
      </c>
      <c r="L27" s="156">
        <v>0</v>
      </c>
      <c r="M27" s="156">
        <v>0</v>
      </c>
      <c r="N27" s="156">
        <v>0</v>
      </c>
      <c r="O27" s="156">
        <v>0</v>
      </c>
      <c r="P27" s="156">
        <v>0</v>
      </c>
      <c r="Q27" s="156">
        <v>0</v>
      </c>
      <c r="R27" s="156">
        <v>0</v>
      </c>
      <c r="S27" s="156">
        <v>0</v>
      </c>
      <c r="T27" s="156">
        <f t="shared" si="0"/>
        <v>0</v>
      </c>
      <c r="U27" s="156">
        <f t="shared" si="1"/>
        <v>0</v>
      </c>
    </row>
    <row r="28" spans="2:21">
      <c r="B28" s="37">
        <v>9</v>
      </c>
      <c r="C28" s="28" t="s">
        <v>92</v>
      </c>
      <c r="D28" s="156">
        <f>+'St 1.1'!$F$113+'St 1.1'!$F$114</f>
        <v>0</v>
      </c>
      <c r="E28" s="156">
        <f>+'St 1.1'!$F$230+'St 1.1'!$F$231</f>
        <v>0</v>
      </c>
      <c r="F28" s="156">
        <f>+'St 1.2'!$F$113+'St 1.2'!$F$114</f>
        <v>348201.63141157519</v>
      </c>
      <c r="G28" s="156">
        <f>+'St 1.2'!$F$230+'St 1.2'!$F$231</f>
        <v>317150.37963183201</v>
      </c>
      <c r="H28" s="156">
        <f>+'St 1.3'!$F$113+'St 1.3'!$F$114</f>
        <v>28472.291098425005</v>
      </c>
      <c r="I28" s="156">
        <f>+'St 1.3'!$F$230+'St 1.3'!$F$231</f>
        <v>85943.236479930056</v>
      </c>
      <c r="J28" s="156">
        <f>+'St 3'!$F$113+'St 3'!$F$114</f>
        <v>0</v>
      </c>
      <c r="K28" s="156">
        <f>+'St 3'!$F$230+'St 3'!$F$231</f>
        <v>0</v>
      </c>
      <c r="L28" s="156">
        <f>+'St 2.1'!$F$113+'St 2.1'!$F$114</f>
        <v>4134.5791438242832</v>
      </c>
      <c r="M28" s="156">
        <f>+'St 2.1'!$F$230+'St 2.1'!$F$231</f>
        <v>344.83908680000002</v>
      </c>
      <c r="N28" s="156">
        <f>+'St 2.2'!$F$113+'St 2.2'!$F$114</f>
        <v>2320131.8186546802</v>
      </c>
      <c r="O28" s="156">
        <f>+'St 2.2'!$F$230+'St 2.2'!$F$231</f>
        <v>1463889.9295514578</v>
      </c>
      <c r="P28" s="156">
        <f>+'St 4'!$F$113+'St 4'!$F$114</f>
        <v>0</v>
      </c>
      <c r="Q28" s="156">
        <f>+'St 4'!$F$230+'St 4'!$F$231</f>
        <v>-7.2759576141834259E-10</v>
      </c>
      <c r="R28" s="156">
        <f>+'St 5'!$F$113+'St 5'!$F$114</f>
        <v>0</v>
      </c>
      <c r="S28" s="156">
        <f>+'St 5'!$F$230+'St 5'!$F$231</f>
        <v>0</v>
      </c>
      <c r="T28" s="156">
        <f t="shared" si="0"/>
        <v>2700940.3203085046</v>
      </c>
      <c r="U28" s="156">
        <f t="shared" si="1"/>
        <v>1867328.3847500191</v>
      </c>
    </row>
    <row r="29" spans="2:21">
      <c r="B29" s="37">
        <v>10</v>
      </c>
      <c r="C29" s="28" t="s">
        <v>91</v>
      </c>
      <c r="D29" s="156">
        <f t="shared" ref="D29:S29" si="2">+D6+D9+D12+D13+D14+D17+D24+D27+D28</f>
        <v>1803131.0902737975</v>
      </c>
      <c r="E29" s="156">
        <f t="shared" si="2"/>
        <v>2609041.1923391125</v>
      </c>
      <c r="F29" s="156">
        <f t="shared" si="2"/>
        <v>12160807.421652902</v>
      </c>
      <c r="G29" s="156">
        <f t="shared" si="2"/>
        <v>13182866.455775654</v>
      </c>
      <c r="H29" s="156">
        <f t="shared" si="2"/>
        <v>5500347.7010350488</v>
      </c>
      <c r="I29" s="156">
        <f t="shared" si="2"/>
        <v>6598126.5700677708</v>
      </c>
      <c r="J29" s="156">
        <f t="shared" si="2"/>
        <v>8211383.2646756889</v>
      </c>
      <c r="K29" s="156">
        <f t="shared" si="2"/>
        <v>2637673.0581698189</v>
      </c>
      <c r="L29" s="156">
        <f t="shared" si="2"/>
        <v>1334952.1047895651</v>
      </c>
      <c r="M29" s="156">
        <f t="shared" si="2"/>
        <v>937794.90023698425</v>
      </c>
      <c r="N29" s="156">
        <f t="shared" si="2"/>
        <v>14512130.749397356</v>
      </c>
      <c r="O29" s="156">
        <f t="shared" si="2"/>
        <v>10737785.927510666</v>
      </c>
      <c r="P29" s="156">
        <f t="shared" si="2"/>
        <v>3759200.1368686166</v>
      </c>
      <c r="Q29" s="156">
        <f t="shared" si="2"/>
        <v>12101417.276393926</v>
      </c>
      <c r="R29" s="156">
        <f t="shared" si="2"/>
        <v>2778958.5632576961</v>
      </c>
      <c r="S29" s="156">
        <f t="shared" si="2"/>
        <v>4955644.0226319702</v>
      </c>
      <c r="T29" s="156">
        <f t="shared" si="0"/>
        <v>50060911.031950675</v>
      </c>
      <c r="U29" s="156">
        <f t="shared" si="1"/>
        <v>53760349.403125905</v>
      </c>
    </row>
    <row r="32" spans="2:21">
      <c r="B32" s="345" t="s">
        <v>333</v>
      </c>
      <c r="C32" s="345"/>
      <c r="D32" s="345"/>
      <c r="E32" s="345"/>
      <c r="F32" s="345"/>
      <c r="G32" s="345"/>
      <c r="H32" s="345"/>
      <c r="I32" s="345"/>
      <c r="J32" s="345"/>
      <c r="K32" s="345"/>
      <c r="L32" s="345"/>
      <c r="M32" s="345"/>
      <c r="N32" s="345"/>
      <c r="O32" s="345"/>
      <c r="P32" s="345"/>
      <c r="Q32" s="345"/>
      <c r="R32" s="345"/>
      <c r="S32" s="345"/>
      <c r="T32" s="345"/>
      <c r="U32" s="345"/>
    </row>
    <row r="33" spans="2:21"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7" t="s">
        <v>318</v>
      </c>
    </row>
    <row r="34" spans="2:21" ht="31.5" customHeight="1">
      <c r="B34" s="125"/>
      <c r="C34" s="125"/>
      <c r="D34" s="349" t="s">
        <v>41</v>
      </c>
      <c r="E34" s="349"/>
      <c r="F34" s="349" t="s">
        <v>42</v>
      </c>
      <c r="G34" s="349"/>
      <c r="H34" s="349" t="s">
        <v>43</v>
      </c>
      <c r="I34" s="349"/>
      <c r="J34" s="349" t="s">
        <v>44</v>
      </c>
      <c r="K34" s="349"/>
      <c r="L34" s="349" t="s">
        <v>317</v>
      </c>
      <c r="M34" s="349"/>
      <c r="N34" s="349" t="s">
        <v>108</v>
      </c>
      <c r="O34" s="349"/>
      <c r="P34" s="349" t="s">
        <v>325</v>
      </c>
      <c r="Q34" s="349"/>
      <c r="R34" s="349" t="s">
        <v>101</v>
      </c>
      <c r="S34" s="349"/>
      <c r="T34" s="349" t="s">
        <v>78</v>
      </c>
      <c r="U34" s="349"/>
    </row>
    <row r="35" spans="2:21">
      <c r="B35" s="58"/>
      <c r="C35" s="37" t="s">
        <v>89</v>
      </c>
      <c r="D35" s="67" t="s">
        <v>79</v>
      </c>
      <c r="E35" s="67" t="s">
        <v>80</v>
      </c>
      <c r="F35" s="67" t="s">
        <v>79</v>
      </c>
      <c r="G35" s="67" t="s">
        <v>80</v>
      </c>
      <c r="H35" s="67" t="s">
        <v>79</v>
      </c>
      <c r="I35" s="67" t="s">
        <v>80</v>
      </c>
      <c r="J35" s="67" t="s">
        <v>79</v>
      </c>
      <c r="K35" s="67" t="s">
        <v>80</v>
      </c>
      <c r="L35" s="67" t="s">
        <v>79</v>
      </c>
      <c r="M35" s="67" t="s">
        <v>80</v>
      </c>
      <c r="N35" s="67" t="s">
        <v>79</v>
      </c>
      <c r="O35" s="67" t="s">
        <v>80</v>
      </c>
      <c r="P35" s="67" t="s">
        <v>79</v>
      </c>
      <c r="Q35" s="67" t="s">
        <v>80</v>
      </c>
      <c r="R35" s="67" t="s">
        <v>79</v>
      </c>
      <c r="S35" s="67" t="s">
        <v>80</v>
      </c>
      <c r="T35" s="67" t="s">
        <v>79</v>
      </c>
      <c r="U35" s="67" t="s">
        <v>80</v>
      </c>
    </row>
    <row r="36" spans="2:21">
      <c r="B36" s="37">
        <v>1</v>
      </c>
      <c r="C36" s="28" t="s">
        <v>5</v>
      </c>
      <c r="D36" s="156">
        <f>+'St 1.1'!$O$6</f>
        <v>0</v>
      </c>
      <c r="E36" s="156">
        <f>+'St 1.1'!$P$123</f>
        <v>-13517.339872542459</v>
      </c>
      <c r="F36" s="156">
        <f>+'St 1.2'!$P$6</f>
        <v>0</v>
      </c>
      <c r="G36" s="156">
        <f>+'St 1.2'!$P$123</f>
        <v>0</v>
      </c>
      <c r="H36" s="156">
        <f>+'St 1.3'!$P$6</f>
        <v>0</v>
      </c>
      <c r="I36" s="156">
        <f>+'St 1.3'!$P$123</f>
        <v>195.06834380551635</v>
      </c>
      <c r="J36" s="156">
        <f>+'St 3'!$P$6</f>
        <v>4471.0000000000036</v>
      </c>
      <c r="K36" s="156">
        <f>+'St 3'!$P$123</f>
        <v>-3134.7899999999981</v>
      </c>
      <c r="L36" s="156">
        <f>+'St 2.1'!$P$6</f>
        <v>0</v>
      </c>
      <c r="M36" s="156">
        <f>+'St 2.1'!$P$123</f>
        <v>0</v>
      </c>
      <c r="N36" s="156">
        <f>+'St 2.2'!$P$6</f>
        <v>0</v>
      </c>
      <c r="O36" s="156">
        <f>+'St 2.2'!$P$123</f>
        <v>0</v>
      </c>
      <c r="P36" s="156">
        <f>+'St 4'!$P$6</f>
        <v>0</v>
      </c>
      <c r="Q36" s="156">
        <f>+'St 4'!$P$123</f>
        <v>0</v>
      </c>
      <c r="R36" s="156">
        <f>+'St 5'!$P$6</f>
        <v>0</v>
      </c>
      <c r="S36" s="156">
        <f>+'St 5'!$P$123</f>
        <v>0</v>
      </c>
      <c r="T36" s="156">
        <f>+D36+F36+H36+J36+L36+N36+P36+R36</f>
        <v>4471.0000000000036</v>
      </c>
      <c r="U36" s="156">
        <f>+E36+G36+I36+K36+M36+O36+Q36+S36</f>
        <v>-16457.06152873694</v>
      </c>
    </row>
    <row r="37" spans="2:21">
      <c r="B37" s="68" t="s">
        <v>68</v>
      </c>
      <c r="C37" s="69" t="s">
        <v>35</v>
      </c>
      <c r="D37" s="157">
        <f>+'St 1.1'!$O$7</f>
        <v>0</v>
      </c>
      <c r="E37" s="157">
        <f>+'St 1.1'!$P$124</f>
        <v>-18448.339872542452</v>
      </c>
      <c r="F37" s="157">
        <f>+'St 1.2'!$P$7</f>
        <v>0</v>
      </c>
      <c r="G37" s="157">
        <f>+'St 1.2'!$P$124</f>
        <v>0</v>
      </c>
      <c r="H37" s="157">
        <f>+'St 1.3'!$P$7</f>
        <v>0</v>
      </c>
      <c r="I37" s="157">
        <f>+'St 1.3'!$P$124</f>
        <v>195.06834380551635</v>
      </c>
      <c r="J37" s="157">
        <f>+'St 3'!$P$7</f>
        <v>0</v>
      </c>
      <c r="K37" s="157">
        <f>+'St 3'!$P$124</f>
        <v>0</v>
      </c>
      <c r="L37" s="157">
        <f>+'St 2.1'!$P$7</f>
        <v>0</v>
      </c>
      <c r="M37" s="157">
        <f>+'St 2.1'!$P$124</f>
        <v>0</v>
      </c>
      <c r="N37" s="157">
        <f>+'St 2.2'!$P$7</f>
        <v>0</v>
      </c>
      <c r="O37" s="157">
        <f>+'St 2.2'!$P$124</f>
        <v>0</v>
      </c>
      <c r="P37" s="157">
        <f>+'St 4'!$P$7</f>
        <v>0</v>
      </c>
      <c r="Q37" s="157">
        <f>+'St 4'!$P$124</f>
        <v>0</v>
      </c>
      <c r="R37" s="157">
        <f>+'St 5'!$P$7</f>
        <v>0</v>
      </c>
      <c r="S37" s="157">
        <f>+'St 5'!$P$124</f>
        <v>0</v>
      </c>
      <c r="T37" s="157">
        <f t="shared" ref="T37:T59" si="3">+D37+F37+H37+J37+L37+N37+P37+R37</f>
        <v>0</v>
      </c>
      <c r="U37" s="157">
        <f t="shared" ref="U37:U59" si="4">+E37+G37+I37+K37+M37+O37+Q37+S37</f>
        <v>-18253.271528736936</v>
      </c>
    </row>
    <row r="38" spans="2:21">
      <c r="B38" s="68" t="s">
        <v>69</v>
      </c>
      <c r="C38" s="69" t="s">
        <v>87</v>
      </c>
      <c r="D38" s="157">
        <f>+'St 1.1'!$O$8</f>
        <v>0</v>
      </c>
      <c r="E38" s="157">
        <f>+'St 1.1'!$P$125</f>
        <v>4931</v>
      </c>
      <c r="F38" s="157">
        <f>+'St 1.2'!$P$8</f>
        <v>0</v>
      </c>
      <c r="G38" s="157">
        <f>+'St 1.2'!$P$125</f>
        <v>0</v>
      </c>
      <c r="H38" s="157">
        <f>+'St 1.3'!$P$8</f>
        <v>0</v>
      </c>
      <c r="I38" s="157">
        <f>+'St 1.3'!$P$125</f>
        <v>0</v>
      </c>
      <c r="J38" s="157">
        <f>+'St 3'!$P$8</f>
        <v>4471.0000000000036</v>
      </c>
      <c r="K38" s="157">
        <f>+'St 3'!$P$125</f>
        <v>-3134.7899999999981</v>
      </c>
      <c r="L38" s="157">
        <f>+'St 2.1'!$P$8</f>
        <v>0</v>
      </c>
      <c r="M38" s="157">
        <f>+'St 2.1'!$P$125</f>
        <v>0</v>
      </c>
      <c r="N38" s="157">
        <f>+'St 2.2'!$P$8</f>
        <v>0</v>
      </c>
      <c r="O38" s="157">
        <f>+'St 2.2'!$P$125</f>
        <v>0</v>
      </c>
      <c r="P38" s="157">
        <f>+'St 4'!$P$8</f>
        <v>0</v>
      </c>
      <c r="Q38" s="157">
        <f>+'St 4'!$P$125</f>
        <v>0</v>
      </c>
      <c r="R38" s="157">
        <f>+'St 5'!$P$8</f>
        <v>0</v>
      </c>
      <c r="S38" s="157">
        <f>+'St 5'!$P$125</f>
        <v>0</v>
      </c>
      <c r="T38" s="157">
        <f t="shared" si="3"/>
        <v>4471.0000000000036</v>
      </c>
      <c r="U38" s="157">
        <f t="shared" si="4"/>
        <v>1796.2100000000019</v>
      </c>
    </row>
    <row r="39" spans="2:21">
      <c r="B39" s="37">
        <v>2</v>
      </c>
      <c r="C39" s="28" t="s">
        <v>38</v>
      </c>
      <c r="D39" s="156">
        <f>+'St 1.1'!$O$9</f>
        <v>151398.01879999996</v>
      </c>
      <c r="E39" s="156">
        <f>+'St 1.1'!$P$126</f>
        <v>-6752.9279114832379</v>
      </c>
      <c r="F39" s="156">
        <f>+'St 1.2'!$P$9</f>
        <v>1263854.9594525988</v>
      </c>
      <c r="G39" s="156">
        <f>+'St 1.2'!$P$126</f>
        <v>273106.13331954629</v>
      </c>
      <c r="H39" s="156">
        <f>+'St 1.3'!$P$9</f>
        <v>11654.485537730823</v>
      </c>
      <c r="I39" s="156">
        <f>+'St 1.3'!$P$126</f>
        <v>-34241.756052511737</v>
      </c>
      <c r="J39" s="156">
        <f>+'St 3'!$P$9</f>
        <v>116473.47950000003</v>
      </c>
      <c r="K39" s="156">
        <f>+'St 3'!$P$126</f>
        <v>34110.0275555646</v>
      </c>
      <c r="L39" s="156">
        <f>+'St 2.1'!$P$9</f>
        <v>99.039999999999935</v>
      </c>
      <c r="M39" s="156">
        <f>+'St 2.1'!$P$126</f>
        <v>-1676.7298804111392</v>
      </c>
      <c r="N39" s="156">
        <f>+'St 2.2'!$P$9</f>
        <v>-20840.388786747451</v>
      </c>
      <c r="O39" s="156">
        <f>+'St 2.2'!$P$126</f>
        <v>-67926.847423845</v>
      </c>
      <c r="P39" s="156">
        <f>+'St 4'!$P$9</f>
        <v>0</v>
      </c>
      <c r="Q39" s="156">
        <f>+'St 4'!$P$126</f>
        <v>761640</v>
      </c>
      <c r="R39" s="156">
        <f>+'St 5'!$P$9</f>
        <v>44863.727525392438</v>
      </c>
      <c r="S39" s="156">
        <f>+'St 5'!$P$126</f>
        <v>196527.49235483533</v>
      </c>
      <c r="T39" s="156">
        <f t="shared" si="3"/>
        <v>1567503.322028975</v>
      </c>
      <c r="U39" s="156">
        <f t="shared" si="4"/>
        <v>1154785.3919616952</v>
      </c>
    </row>
    <row r="40" spans="2:21" ht="15.5">
      <c r="B40" s="68" t="s">
        <v>68</v>
      </c>
      <c r="C40" s="69" t="s">
        <v>39</v>
      </c>
      <c r="D40" s="160">
        <f>+'St 1.1'!$O$10</f>
        <v>121385.80899999998</v>
      </c>
      <c r="E40" s="160">
        <f>+'St 1.1'!$P$127</f>
        <v>-87.928000000000011</v>
      </c>
      <c r="F40" s="160">
        <f>+'St 1.2'!$P$10</f>
        <v>0</v>
      </c>
      <c r="G40" s="160">
        <f>+'St 1.2'!$P$127</f>
        <v>-7763.8454923454592</v>
      </c>
      <c r="H40" s="160">
        <f>+'St 1.3'!$P$10</f>
        <v>0</v>
      </c>
      <c r="I40" s="160">
        <f>+'St 1.3'!$P$127</f>
        <v>-120.76556122978027</v>
      </c>
      <c r="J40" s="160">
        <f>+'St 3'!$P$10</f>
        <v>0</v>
      </c>
      <c r="K40" s="160">
        <f>+'St 3'!$P$127</f>
        <v>0.29859999999999998</v>
      </c>
      <c r="L40" s="160">
        <f>+'St 2.1'!$P$10</f>
        <v>0</v>
      </c>
      <c r="M40" s="160">
        <f>+'St 2.1'!$P$127</f>
        <v>0.20801135377615487</v>
      </c>
      <c r="N40" s="160">
        <f>+'St 2.2'!$P$10</f>
        <v>0</v>
      </c>
      <c r="O40" s="160">
        <f>+'St 2.2'!$P$127</f>
        <v>-5523.4931861200312</v>
      </c>
      <c r="P40" s="160">
        <f>+'St 4'!$P$10</f>
        <v>0</v>
      </c>
      <c r="Q40" s="160">
        <f>+'St 4'!$P$127</f>
        <v>99520</v>
      </c>
      <c r="R40" s="160">
        <f>+'St 5'!$P$10</f>
        <v>0</v>
      </c>
      <c r="S40" s="160">
        <f>+'St 5'!$P$127</f>
        <v>0</v>
      </c>
      <c r="T40" s="160">
        <f t="shared" si="3"/>
        <v>121385.80899999998</v>
      </c>
      <c r="U40" s="160">
        <f t="shared" si="4"/>
        <v>86024.474371658507</v>
      </c>
    </row>
    <row r="41" spans="2:21" ht="15.5">
      <c r="B41" s="68" t="s">
        <v>69</v>
      </c>
      <c r="C41" s="69" t="s">
        <v>50</v>
      </c>
      <c r="D41" s="160">
        <f>+'St 1.1'!$O$23</f>
        <v>30012.209800000073</v>
      </c>
      <c r="E41" s="160">
        <f>+'St 1.1'!$P$140</f>
        <v>-6664.9999114832272</v>
      </c>
      <c r="F41" s="160">
        <f>+'St 1.2'!$P$23</f>
        <v>1263854.9594525988</v>
      </c>
      <c r="G41" s="160">
        <f>+'St 1.2'!$P$140</f>
        <v>280869.97881189175</v>
      </c>
      <c r="H41" s="160">
        <f>+'St 1.3'!$P$23</f>
        <v>11654.485537730823</v>
      </c>
      <c r="I41" s="160">
        <f>+'St 1.3'!$P$140</f>
        <v>-34120.990491281977</v>
      </c>
      <c r="J41" s="160">
        <f>+'St 3'!$P$23</f>
        <v>116473.47950000003</v>
      </c>
      <c r="K41" s="160">
        <f>+'St 3'!$P$140</f>
        <v>34109.728955564606</v>
      </c>
      <c r="L41" s="160">
        <f>+'St 2.1'!$P$23</f>
        <v>99.039999999999935</v>
      </c>
      <c r="M41" s="160">
        <f>+'St 2.1'!$P$140</f>
        <v>-1676.9378917649165</v>
      </c>
      <c r="N41" s="160">
        <f>+'St 2.2'!$P$23</f>
        <v>-20840.388786747451</v>
      </c>
      <c r="O41" s="160">
        <f>+'St 2.2'!$P$140</f>
        <v>-62403.354237725034</v>
      </c>
      <c r="P41" s="160">
        <f>+'St 4'!$P$23</f>
        <v>0</v>
      </c>
      <c r="Q41" s="160">
        <f>+'St 4'!$P$140</f>
        <v>662120</v>
      </c>
      <c r="R41" s="160">
        <f>+'St 5'!$P$23</f>
        <v>44863.727525392438</v>
      </c>
      <c r="S41" s="160">
        <f>+'St 5'!$P$140</f>
        <v>196527.49235483533</v>
      </c>
      <c r="T41" s="160">
        <f t="shared" si="3"/>
        <v>1446117.5130289751</v>
      </c>
      <c r="U41" s="160">
        <f t="shared" si="4"/>
        <v>1068760.9175900365</v>
      </c>
    </row>
    <row r="42" spans="2:21">
      <c r="B42" s="37">
        <v>3</v>
      </c>
      <c r="C42" s="28" t="s">
        <v>51</v>
      </c>
      <c r="D42" s="156">
        <f>+'St 1.1'!$O$36</f>
        <v>0</v>
      </c>
      <c r="E42" s="156">
        <f>+'St 1.1'!$P$153</f>
        <v>179119.11132153618</v>
      </c>
      <c r="F42" s="156">
        <f>+'St 1.2'!$P$36</f>
        <v>36169.57880000001</v>
      </c>
      <c r="G42" s="156">
        <f>+'St 1.2'!$P$153</f>
        <v>300409.20985854988</v>
      </c>
      <c r="H42" s="156">
        <f>+'St 1.3'!$P$36</f>
        <v>73184.740508196977</v>
      </c>
      <c r="I42" s="156">
        <f>+'St 1.3'!$P$153</f>
        <v>332849.10473872774</v>
      </c>
      <c r="J42" s="156">
        <f>+'St 3'!$P$36</f>
        <v>695414.00005114242</v>
      </c>
      <c r="K42" s="156">
        <f>+'St 3'!$P$153</f>
        <v>65179.574502722637</v>
      </c>
      <c r="L42" s="156">
        <f>+'St 2.1'!$P$36</f>
        <v>0</v>
      </c>
      <c r="M42" s="156">
        <f>+'St 2.1'!$P$153</f>
        <v>-3150.0061313727224</v>
      </c>
      <c r="N42" s="156">
        <f>+'St 2.2'!$P$36</f>
        <v>62620.371256719045</v>
      </c>
      <c r="O42" s="156">
        <f>+'St 2.2'!$P$153</f>
        <v>33741.456426863355</v>
      </c>
      <c r="P42" s="156">
        <f>+'St 4'!$P$36</f>
        <v>0</v>
      </c>
      <c r="Q42" s="156">
        <f>+'St 4'!$P$153</f>
        <v>25597.842596958249</v>
      </c>
      <c r="R42" s="156">
        <f>+'St 5'!$P$36</f>
        <v>96054.006562705501</v>
      </c>
      <c r="S42" s="156">
        <f>+'St 5'!$P$153</f>
        <v>0</v>
      </c>
      <c r="T42" s="156">
        <f t="shared" si="3"/>
        <v>963442.69717876392</v>
      </c>
      <c r="U42" s="156">
        <f t="shared" si="4"/>
        <v>933746.29331398522</v>
      </c>
    </row>
    <row r="43" spans="2:21">
      <c r="B43" s="37">
        <v>4</v>
      </c>
      <c r="C43" s="28" t="s">
        <v>327</v>
      </c>
      <c r="D43" s="156">
        <f>+'St 1.1'!$O$49</f>
        <v>0</v>
      </c>
      <c r="E43" s="156">
        <f>+'St 1.1'!$P$166</f>
        <v>20451.786639112532</v>
      </c>
      <c r="F43" s="156">
        <f>+'St 1.2'!$P$49</f>
        <v>162007.66329999999</v>
      </c>
      <c r="G43" s="156">
        <f>+'St 1.2'!$P$166</f>
        <v>1047018.9613686149</v>
      </c>
      <c r="H43" s="156">
        <f>+'St 1.3'!$P$49</f>
        <v>6843.1185069664116</v>
      </c>
      <c r="I43" s="156">
        <f>+'St 1.3'!$P$166</f>
        <v>79331.50078484547</v>
      </c>
      <c r="J43" s="156">
        <f>+'St 3'!$P$49</f>
        <v>12917.502066699944</v>
      </c>
      <c r="K43" s="156">
        <f>+'St 3'!$P$166</f>
        <v>5411.2285638712674</v>
      </c>
      <c r="L43" s="156">
        <f>+'St 2.1'!$P$49</f>
        <v>87265.699999999953</v>
      </c>
      <c r="M43" s="156">
        <f>+'St 2.1'!$P$166</f>
        <v>-1385.3556581657376</v>
      </c>
      <c r="N43" s="156">
        <f>+'St 2.2'!$P$49</f>
        <v>-160326.00272512573</v>
      </c>
      <c r="O43" s="156">
        <f>+'St 2.2'!$P$166</f>
        <v>-528643.35597223544</v>
      </c>
      <c r="P43" s="156">
        <f>+'St 4'!$P$49</f>
        <v>361501.14369048545</v>
      </c>
      <c r="Q43" s="156">
        <f>+'St 4'!$P$166</f>
        <v>0</v>
      </c>
      <c r="R43" s="156">
        <f>+'St 5'!$P$49</f>
        <v>-5084.5174250237405</v>
      </c>
      <c r="S43" s="156">
        <f>+'St 5'!$P$166</f>
        <v>170486.7691224218</v>
      </c>
      <c r="T43" s="156">
        <f t="shared" si="3"/>
        <v>465124.6074140023</v>
      </c>
      <c r="U43" s="156">
        <f t="shared" si="4"/>
        <v>792671.53484846512</v>
      </c>
    </row>
    <row r="44" spans="2:21">
      <c r="B44" s="37">
        <v>5</v>
      </c>
      <c r="C44" s="28" t="s">
        <v>52</v>
      </c>
      <c r="D44" s="156">
        <f>+'St 1.1'!$O$62</f>
        <v>0</v>
      </c>
      <c r="E44" s="156">
        <f>+'St 1.1'!$P$179</f>
        <v>0</v>
      </c>
      <c r="F44" s="156">
        <f>+'St 1.2'!$P$62</f>
        <v>2681.0475724656735</v>
      </c>
      <c r="G44" s="156">
        <f>+'St 1.2'!$P$179</f>
        <v>-216.16624993160303</v>
      </c>
      <c r="H44" s="156">
        <f>+'St 1.3'!$P$62</f>
        <v>54604.785780179176</v>
      </c>
      <c r="I44" s="156">
        <f>+'St 1.3'!$P$179</f>
        <v>26657.464329953029</v>
      </c>
      <c r="J44" s="156">
        <f>+'St 3'!$P$62</f>
        <v>0</v>
      </c>
      <c r="K44" s="156">
        <f>+'St 3'!$P$179</f>
        <v>33893.365884965264</v>
      </c>
      <c r="L44" s="156">
        <f>+'St 2.1'!$P$62</f>
        <v>13667.619999999999</v>
      </c>
      <c r="M44" s="156">
        <f>+'St 2.1'!$P$179</f>
        <v>21034.750657417098</v>
      </c>
      <c r="N44" s="156">
        <f>+'St 2.2'!$P$62</f>
        <v>216494.71181814896</v>
      </c>
      <c r="O44" s="156">
        <f>+'St 2.2'!$P$179</f>
        <v>-1158926.1678493072</v>
      </c>
      <c r="P44" s="156">
        <f>+'St 4'!$P$62</f>
        <v>0</v>
      </c>
      <c r="Q44" s="156">
        <f>+'St 4'!$P$179</f>
        <v>23424.457123668875</v>
      </c>
      <c r="R44" s="156">
        <f>+'St 5'!$P$62</f>
        <v>58283.113171951052</v>
      </c>
      <c r="S44" s="156">
        <f>+'St 5'!$P$179</f>
        <v>217932.64931097857</v>
      </c>
      <c r="T44" s="156">
        <f t="shared" si="3"/>
        <v>345731.27834274486</v>
      </c>
      <c r="U44" s="156">
        <f t="shared" si="4"/>
        <v>-836199.64679225604</v>
      </c>
    </row>
    <row r="45" spans="2:21">
      <c r="B45" s="68" t="s">
        <v>68</v>
      </c>
      <c r="C45" s="69" t="s">
        <v>32</v>
      </c>
      <c r="D45" s="157">
        <f>+'St 1.1'!$O$63</f>
        <v>0</v>
      </c>
      <c r="E45" s="157">
        <f>+'St 1.1'!$P$180</f>
        <v>0</v>
      </c>
      <c r="F45" s="157">
        <f>+'St 1.2'!$P$63</f>
        <v>2681.0475724656735</v>
      </c>
      <c r="G45" s="157">
        <f>+'St 1.2'!$P$180</f>
        <v>1210.41255276888</v>
      </c>
      <c r="H45" s="157">
        <f>+'St 1.3'!$P$63</f>
        <v>1493.3225242496403</v>
      </c>
      <c r="I45" s="157">
        <f>+'St 1.3'!$P$180</f>
        <v>-20529.466527473676</v>
      </c>
      <c r="J45" s="157">
        <f>+'St 3'!$P$63</f>
        <v>0</v>
      </c>
      <c r="K45" s="157">
        <f>+'St 3'!$P$180</f>
        <v>33893.365884965264</v>
      </c>
      <c r="L45" s="157">
        <f>+'St 2.1'!$P$63</f>
        <v>13667.619999999999</v>
      </c>
      <c r="M45" s="157">
        <f>+'St 2.1'!$P$180</f>
        <v>20774.005500259573</v>
      </c>
      <c r="N45" s="157">
        <f>+'St 2.2'!$P$63</f>
        <v>216494.71181814896</v>
      </c>
      <c r="O45" s="157">
        <f>+'St 2.2'!$P$180</f>
        <v>-1000638.8993370864</v>
      </c>
      <c r="P45" s="157">
        <f>+'St 4'!$P$63</f>
        <v>0</v>
      </c>
      <c r="Q45" s="157">
        <f>+'St 4'!$P$180</f>
        <v>3938.0000000000005</v>
      </c>
      <c r="R45" s="157">
        <f>+'St 5'!$P$63</f>
        <v>58283.113171951052</v>
      </c>
      <c r="S45" s="157">
        <f>+'St 5'!$P$180</f>
        <v>217932.64931097857</v>
      </c>
      <c r="T45" s="157">
        <f t="shared" si="3"/>
        <v>292619.81508681533</v>
      </c>
      <c r="U45" s="157">
        <f t="shared" si="4"/>
        <v>-743419.93261558772</v>
      </c>
    </row>
    <row r="46" spans="2:21">
      <c r="B46" s="68" t="s">
        <v>69</v>
      </c>
      <c r="C46" s="69" t="s">
        <v>33</v>
      </c>
      <c r="D46" s="157">
        <f>+'St 1.1'!$O$76</f>
        <v>0</v>
      </c>
      <c r="E46" s="157">
        <f>+'St 1.1'!$P$193</f>
        <v>0</v>
      </c>
      <c r="F46" s="157">
        <f>+'St 1.2'!$P$76</f>
        <v>0</v>
      </c>
      <c r="G46" s="157">
        <f>+'St 1.2'!$P$193</f>
        <v>-1426.578802700483</v>
      </c>
      <c r="H46" s="157">
        <f>+'St 1.3'!$P$76</f>
        <v>53111.463255929542</v>
      </c>
      <c r="I46" s="157">
        <f>+'St 1.3'!$P$193</f>
        <v>47186.930857426698</v>
      </c>
      <c r="J46" s="157">
        <f>+'St 3'!$P$76</f>
        <v>0</v>
      </c>
      <c r="K46" s="157">
        <f>+'St 3'!$P$193</f>
        <v>0</v>
      </c>
      <c r="L46" s="157">
        <f>+'St 2.1'!$P$76</f>
        <v>0</v>
      </c>
      <c r="M46" s="157">
        <f>+'St 2.1'!$P$193</f>
        <v>260.7451571575275</v>
      </c>
      <c r="N46" s="157">
        <f>+'St 2.2'!$P$76</f>
        <v>0</v>
      </c>
      <c r="O46" s="157">
        <f>+'St 2.2'!$P$193</f>
        <v>-158287.26851222108</v>
      </c>
      <c r="P46" s="157">
        <f>+'St 4'!$P$76</f>
        <v>0</v>
      </c>
      <c r="Q46" s="157">
        <f>+'St 4'!$P$193</f>
        <v>19486.457123668875</v>
      </c>
      <c r="R46" s="157">
        <f>+'St 5'!$P$76</f>
        <v>0</v>
      </c>
      <c r="S46" s="157">
        <f>+'St 5'!$P$193</f>
        <v>0</v>
      </c>
      <c r="T46" s="157">
        <f t="shared" si="3"/>
        <v>53111.463255929542</v>
      </c>
      <c r="U46" s="157">
        <f t="shared" si="4"/>
        <v>-92779.714176668451</v>
      </c>
    </row>
    <row r="47" spans="2:21">
      <c r="B47" s="37">
        <v>6</v>
      </c>
      <c r="C47" s="28" t="s">
        <v>90</v>
      </c>
      <c r="D47" s="156">
        <f>+'St 1.1'!$O$79</f>
        <v>3770.8246369841077</v>
      </c>
      <c r="E47" s="156">
        <f>+'St 1.1'!$P$196</f>
        <v>0</v>
      </c>
      <c r="F47" s="156">
        <f>+'St 1.2'!$P$79</f>
        <v>-11.510996197660422</v>
      </c>
      <c r="G47" s="156">
        <f>+'St 1.2'!$P$196</f>
        <v>-54.599727495312592</v>
      </c>
      <c r="H47" s="156">
        <f>+'St 1.3'!$P$79</f>
        <v>257252.89991417612</v>
      </c>
      <c r="I47" s="156">
        <f>+'St 1.3'!$P$196</f>
        <v>0</v>
      </c>
      <c r="J47" s="156">
        <f>+'St 3'!$P$79</f>
        <v>36184.641700000087</v>
      </c>
      <c r="K47" s="156">
        <f>+'St 3'!$P$196</f>
        <v>0</v>
      </c>
      <c r="L47" s="156">
        <f>+'St 2.1'!$P$79</f>
        <v>0</v>
      </c>
      <c r="M47" s="156">
        <f>+'St 2.1'!$P$196</f>
        <v>-1963.0877507457355</v>
      </c>
      <c r="N47" s="156">
        <f>+'St 2.2'!$P$79</f>
        <v>0</v>
      </c>
      <c r="O47" s="156">
        <f>+'St 2.2'!$P$196</f>
        <v>0</v>
      </c>
      <c r="P47" s="156">
        <f>+'St 4'!$P$79</f>
        <v>0</v>
      </c>
      <c r="Q47" s="156">
        <f>+'St 4'!$P$196</f>
        <v>382310</v>
      </c>
      <c r="R47" s="156">
        <f>+'St 5'!$P$79</f>
        <v>0</v>
      </c>
      <c r="S47" s="156">
        <f>+'St 5'!$P$196</f>
        <v>0</v>
      </c>
      <c r="T47" s="156">
        <f t="shared" si="3"/>
        <v>297196.85525496263</v>
      </c>
      <c r="U47" s="156">
        <f t="shared" si="4"/>
        <v>380292.31252175895</v>
      </c>
    </row>
    <row r="48" spans="2:21">
      <c r="B48" s="68" t="s">
        <v>68</v>
      </c>
      <c r="C48" s="69" t="s">
        <v>15</v>
      </c>
      <c r="D48" s="157">
        <f>+'St 1.1'!$O$80</f>
        <v>0</v>
      </c>
      <c r="E48" s="157">
        <f>+'St 1.1'!$P$197</f>
        <v>0</v>
      </c>
      <c r="F48" s="157">
        <f>+'St 1.2'!$P$80</f>
        <v>0</v>
      </c>
      <c r="G48" s="157">
        <f>+'St 1.2'!$P$197</f>
        <v>0</v>
      </c>
      <c r="H48" s="157">
        <f>+'St 1.3'!$P$80</f>
        <v>10770.591257000007</v>
      </c>
      <c r="I48" s="157">
        <f>+'St 1.3'!$P$197</f>
        <v>0</v>
      </c>
      <c r="J48" s="157">
        <f>+'St 3'!$P$80</f>
        <v>0</v>
      </c>
      <c r="K48" s="157">
        <f>+'St 3'!$P$197</f>
        <v>0</v>
      </c>
      <c r="L48" s="157">
        <f>+'St 2.1'!$P$80</f>
        <v>0</v>
      </c>
      <c r="M48" s="157">
        <f>+'St 2.1'!$P$197</f>
        <v>0</v>
      </c>
      <c r="N48" s="157">
        <f>+'St 2.2'!$P$80</f>
        <v>0</v>
      </c>
      <c r="O48" s="157">
        <f>+'St 2.2'!$P$197</f>
        <v>0</v>
      </c>
      <c r="P48" s="157">
        <f>+'St 4'!$P$80</f>
        <v>0</v>
      </c>
      <c r="Q48" s="157">
        <f>+'St 4'!$P$197</f>
        <v>0</v>
      </c>
      <c r="R48" s="157">
        <f>+'St 5'!$P$80</f>
        <v>0</v>
      </c>
      <c r="S48" s="157">
        <f>+'St 5'!$P$197</f>
        <v>0</v>
      </c>
      <c r="T48" s="157">
        <f t="shared" si="3"/>
        <v>10770.591257000007</v>
      </c>
      <c r="U48" s="157">
        <f t="shared" si="4"/>
        <v>0</v>
      </c>
    </row>
    <row r="49" spans="2:21">
      <c r="B49" s="68" t="s">
        <v>69</v>
      </c>
      <c r="C49" s="69" t="s">
        <v>16</v>
      </c>
      <c r="D49" s="157">
        <f>+'St 1.1'!$O$81</f>
        <v>0</v>
      </c>
      <c r="E49" s="157">
        <f>+'St 1.1'!$P$198</f>
        <v>0</v>
      </c>
      <c r="F49" s="157">
        <f>+'St 1.2'!$P$81</f>
        <v>0</v>
      </c>
      <c r="G49" s="157">
        <f>+'St 1.2'!$P$198</f>
        <v>0</v>
      </c>
      <c r="H49" s="157">
        <f>+'St 1.3'!$P$81</f>
        <v>121277.65000000015</v>
      </c>
      <c r="I49" s="157">
        <f>+'St 1.3'!$P$198</f>
        <v>0</v>
      </c>
      <c r="J49" s="157">
        <f>+'St 3'!$P$81</f>
        <v>0</v>
      </c>
      <c r="K49" s="157">
        <f>+'St 3'!$P$198</f>
        <v>0</v>
      </c>
      <c r="L49" s="157">
        <f>+'St 2.1'!$P$81</f>
        <v>0</v>
      </c>
      <c r="M49" s="157">
        <f>+'St 2.1'!$P$198</f>
        <v>29.861560912547525</v>
      </c>
      <c r="N49" s="157">
        <f>+'St 2.2'!$P$81</f>
        <v>0</v>
      </c>
      <c r="O49" s="157">
        <f>+'St 2.2'!$P$198</f>
        <v>0</v>
      </c>
      <c r="P49" s="157">
        <f>+'St 4'!$P$81</f>
        <v>0</v>
      </c>
      <c r="Q49" s="157">
        <f>+'St 4'!$P$198</f>
        <v>204469</v>
      </c>
      <c r="R49" s="157">
        <f>+'St 5'!$P$81</f>
        <v>0</v>
      </c>
      <c r="S49" s="157">
        <f>+'St 5'!$P$198</f>
        <v>0</v>
      </c>
      <c r="T49" s="157">
        <f t="shared" si="3"/>
        <v>121277.65000000015</v>
      </c>
      <c r="U49" s="157">
        <f t="shared" si="4"/>
        <v>204498.86156091254</v>
      </c>
    </row>
    <row r="50" spans="2:21">
      <c r="B50" s="68" t="s">
        <v>83</v>
      </c>
      <c r="C50" s="69" t="s">
        <v>17</v>
      </c>
      <c r="D50" s="157">
        <f>+'St 1.1'!$O$82</f>
        <v>1568.1880369841067</v>
      </c>
      <c r="E50" s="157">
        <f>+'St 1.1'!$P$199</f>
        <v>0</v>
      </c>
      <c r="F50" s="157">
        <f>+'St 1.2'!$P$82</f>
        <v>0</v>
      </c>
      <c r="G50" s="157">
        <f>+'St 1.2'!$P$199</f>
        <v>0</v>
      </c>
      <c r="H50" s="157">
        <f>+'St 1.3'!$P$82</f>
        <v>44182.405539317042</v>
      </c>
      <c r="I50" s="157">
        <f>+'St 1.3'!$P$199</f>
        <v>0</v>
      </c>
      <c r="J50" s="157">
        <f>+'St 3'!$P$82</f>
        <v>0</v>
      </c>
      <c r="K50" s="157">
        <f>+'St 3'!$P$199</f>
        <v>0</v>
      </c>
      <c r="L50" s="157">
        <f>+'St 2.1'!$P$82</f>
        <v>0</v>
      </c>
      <c r="M50" s="157">
        <f>+'St 2.1'!$P$199</f>
        <v>2.9652746999999979</v>
      </c>
      <c r="N50" s="157">
        <f>+'St 2.2'!$P$82</f>
        <v>0</v>
      </c>
      <c r="O50" s="157">
        <f>+'St 2.2'!$P$199</f>
        <v>0</v>
      </c>
      <c r="P50" s="157">
        <f>+'St 4'!$P$82</f>
        <v>0</v>
      </c>
      <c r="Q50" s="157">
        <f>+'St 4'!$P$199</f>
        <v>88920.5</v>
      </c>
      <c r="R50" s="157">
        <f>+'St 5'!$P$82</f>
        <v>0</v>
      </c>
      <c r="S50" s="157">
        <f>+'St 5'!$P$199</f>
        <v>0</v>
      </c>
      <c r="T50" s="157">
        <f t="shared" si="3"/>
        <v>45750.593576301151</v>
      </c>
      <c r="U50" s="157">
        <f t="shared" si="4"/>
        <v>88923.465274699993</v>
      </c>
    </row>
    <row r="51" spans="2:21">
      <c r="B51" s="68" t="s">
        <v>84</v>
      </c>
      <c r="C51" s="69" t="s">
        <v>18</v>
      </c>
      <c r="D51" s="157">
        <f>+'St 1.1'!$O$83</f>
        <v>2202.6366000000012</v>
      </c>
      <c r="E51" s="157">
        <f>+'St 1.1'!$P$200</f>
        <v>0</v>
      </c>
      <c r="F51" s="157">
        <f>+'St 1.2'!$P$83</f>
        <v>-11.510996197660422</v>
      </c>
      <c r="G51" s="157">
        <f>+'St 1.2'!$P$200</f>
        <v>-54.599727495312592</v>
      </c>
      <c r="H51" s="157">
        <f>+'St 1.3'!$P$83</f>
        <v>81022.253117858956</v>
      </c>
      <c r="I51" s="157">
        <f>+'St 1.3'!$P$200</f>
        <v>0</v>
      </c>
      <c r="J51" s="157">
        <f>+'St 3'!$P$83</f>
        <v>36184.641700000087</v>
      </c>
      <c r="K51" s="157">
        <f>+'St 3'!$P$200</f>
        <v>0</v>
      </c>
      <c r="L51" s="157">
        <f>+'St 2.1'!$P$83</f>
        <v>0</v>
      </c>
      <c r="M51" s="157">
        <f>+'St 2.1'!$P$200</f>
        <v>-1995.9145863582826</v>
      </c>
      <c r="N51" s="157">
        <f>+'St 2.2'!$P$83</f>
        <v>0</v>
      </c>
      <c r="O51" s="157">
        <f>+'St 2.2'!$P$200</f>
        <v>0</v>
      </c>
      <c r="P51" s="157">
        <f>+'St 4'!$P$83</f>
        <v>0</v>
      </c>
      <c r="Q51" s="157">
        <f>+'St 4'!$P$200</f>
        <v>88920.5</v>
      </c>
      <c r="R51" s="157">
        <f>+'St 5'!$P$83</f>
        <v>0</v>
      </c>
      <c r="S51" s="157">
        <f>+'St 5'!$P$200</f>
        <v>0</v>
      </c>
      <c r="T51" s="157">
        <f t="shared" si="3"/>
        <v>119398.02042166138</v>
      </c>
      <c r="U51" s="157">
        <f t="shared" si="4"/>
        <v>86869.985686146407</v>
      </c>
    </row>
    <row r="52" spans="2:21">
      <c r="B52" s="68" t="s">
        <v>85</v>
      </c>
      <c r="C52" s="69" t="s">
        <v>19</v>
      </c>
      <c r="D52" s="157">
        <f>+'St 1.1'!$O$84</f>
        <v>0</v>
      </c>
      <c r="E52" s="157">
        <f>+'St 1.1'!$P$201</f>
        <v>0</v>
      </c>
      <c r="F52" s="157">
        <f>+'St 1.2'!$P$84</f>
        <v>0</v>
      </c>
      <c r="G52" s="157">
        <f>+'St 1.2'!$P$201</f>
        <v>0</v>
      </c>
      <c r="H52" s="157">
        <f>+'St 1.3'!$P$84</f>
        <v>0</v>
      </c>
      <c r="I52" s="157">
        <f>+'St 1.3'!$P$201</f>
        <v>0</v>
      </c>
      <c r="J52" s="157">
        <f>+'St 3'!$P$84</f>
        <v>0</v>
      </c>
      <c r="K52" s="157">
        <f>+'St 3'!$P$201</f>
        <v>0</v>
      </c>
      <c r="L52" s="157">
        <f>+'St 2.1'!$P$84</f>
        <v>0</v>
      </c>
      <c r="M52" s="157">
        <f>+'St 2.1'!$P$201</f>
        <v>0</v>
      </c>
      <c r="N52" s="157">
        <f>+'St 2.2'!$P$84</f>
        <v>0</v>
      </c>
      <c r="O52" s="157">
        <f>+'St 2.2'!$P$201</f>
        <v>0</v>
      </c>
      <c r="P52" s="157">
        <f>+'St 4'!$P$84</f>
        <v>0</v>
      </c>
      <c r="Q52" s="157">
        <f>+'St 4'!$P$201</f>
        <v>0</v>
      </c>
      <c r="R52" s="157">
        <f>+'St 5'!$P$84</f>
        <v>0</v>
      </c>
      <c r="S52" s="157">
        <f>+'St 5'!$P$201</f>
        <v>0</v>
      </c>
      <c r="T52" s="157">
        <f t="shared" si="3"/>
        <v>0</v>
      </c>
      <c r="U52" s="157">
        <f t="shared" si="4"/>
        <v>0</v>
      </c>
    </row>
    <row r="53" spans="2:21">
      <c r="B53" s="68" t="s">
        <v>70</v>
      </c>
      <c r="C53" s="69" t="s">
        <v>20</v>
      </c>
      <c r="D53" s="157">
        <f>+'St 1.1'!$O$85</f>
        <v>0</v>
      </c>
      <c r="E53" s="157">
        <f>+'St 1.1'!$P$202</f>
        <v>0</v>
      </c>
      <c r="F53" s="157">
        <f>+'St 1.2'!$P$85</f>
        <v>0</v>
      </c>
      <c r="G53" s="157">
        <f>+'St 1.2'!$P$202</f>
        <v>0</v>
      </c>
      <c r="H53" s="157">
        <f>+'St 1.3'!$P$85</f>
        <v>0</v>
      </c>
      <c r="I53" s="157">
        <f>+'St 1.3'!$P$202</f>
        <v>0</v>
      </c>
      <c r="J53" s="157">
        <f>+'St 3'!$P$85</f>
        <v>0</v>
      </c>
      <c r="K53" s="157">
        <f>+'St 3'!$P$202</f>
        <v>0</v>
      </c>
      <c r="L53" s="157">
        <f>+'St 2.1'!$P$85</f>
        <v>0</v>
      </c>
      <c r="M53" s="157">
        <f>+'St 2.1'!$P$202</f>
        <v>0</v>
      </c>
      <c r="N53" s="157">
        <f>+'St 2.2'!$P$85</f>
        <v>0</v>
      </c>
      <c r="O53" s="157">
        <f>+'St 2.2'!$P$202</f>
        <v>0</v>
      </c>
      <c r="P53" s="157">
        <f>+'St 4'!$P$85</f>
        <v>0</v>
      </c>
      <c r="Q53" s="157">
        <f>+'St 4'!$P$202</f>
        <v>0</v>
      </c>
      <c r="R53" s="157">
        <f>+'St 5'!$P$85</f>
        <v>0</v>
      </c>
      <c r="S53" s="157">
        <f>+'St 5'!$P$202</f>
        <v>0</v>
      </c>
      <c r="T53" s="157">
        <f t="shared" si="3"/>
        <v>0</v>
      </c>
      <c r="U53" s="157">
        <f t="shared" si="4"/>
        <v>0</v>
      </c>
    </row>
    <row r="54" spans="2:21">
      <c r="B54" s="37">
        <v>7</v>
      </c>
      <c r="C54" s="28" t="s">
        <v>53</v>
      </c>
      <c r="D54" s="156">
        <f>+'St 1.1'!$O$86</f>
        <v>3845.8477651459107</v>
      </c>
      <c r="E54" s="156">
        <f>+'St 1.1'!$P$203</f>
        <v>0</v>
      </c>
      <c r="F54" s="156">
        <f>+'St 1.2'!$P$86</f>
        <v>1467.7197899574119</v>
      </c>
      <c r="G54" s="156">
        <f>+'St 1.2'!$P$203</f>
        <v>47234.293312863811</v>
      </c>
      <c r="H54" s="156">
        <f>+'St 1.3'!$P$86</f>
        <v>-43690.084522621677</v>
      </c>
      <c r="I54" s="156">
        <f>+'St 1.3'!$P$203</f>
        <v>-2048.1752527129074</v>
      </c>
      <c r="J54" s="156">
        <f>+'St 3'!$P$86</f>
        <v>1176.1336999999999</v>
      </c>
      <c r="K54" s="156">
        <f>+'St 3'!$P$203</f>
        <v>17518.57330095068</v>
      </c>
      <c r="L54" s="156">
        <f>+'St 2.1'!$P$86</f>
        <v>21491.545020991132</v>
      </c>
      <c r="M54" s="156">
        <f>+'St 2.1'!$P$203</f>
        <v>10762.705053553091</v>
      </c>
      <c r="N54" s="156">
        <f>+'St 2.2'!$P$86</f>
        <v>-348577.99468367157</v>
      </c>
      <c r="O54" s="156">
        <f>+'St 2.2'!$P$203</f>
        <v>719064.45967173309</v>
      </c>
      <c r="P54" s="156">
        <f>+'St 4'!$P$86</f>
        <v>5518.01146260926</v>
      </c>
      <c r="Q54" s="156">
        <f>+'St 4'!$P$203</f>
        <v>13333.510810677788</v>
      </c>
      <c r="R54" s="156">
        <f>+'St 5'!$P$86</f>
        <v>67090.787156153121</v>
      </c>
      <c r="S54" s="156">
        <f>+'St 5'!$P$203</f>
        <v>-129974.66483954918</v>
      </c>
      <c r="T54" s="156">
        <f t="shared" si="3"/>
        <v>-291678.03431143641</v>
      </c>
      <c r="U54" s="156">
        <f t="shared" si="4"/>
        <v>675890.70205751632</v>
      </c>
    </row>
    <row r="55" spans="2:21">
      <c r="B55" s="68" t="s">
        <v>68</v>
      </c>
      <c r="C55" s="69" t="s">
        <v>30</v>
      </c>
      <c r="D55" s="157">
        <f>+'St 1.1'!$O$87</f>
        <v>0</v>
      </c>
      <c r="E55" s="157">
        <f>+'St 1.1'!$P$204</f>
        <v>0</v>
      </c>
      <c r="F55" s="157">
        <f>+'St 1.2'!$P$87</f>
        <v>0</v>
      </c>
      <c r="G55" s="157">
        <f>+'St 1.2'!$P$204</f>
        <v>22414.909503060055</v>
      </c>
      <c r="H55" s="157">
        <f>+'St 1.3'!$P$87</f>
        <v>-20.523962034753715</v>
      </c>
      <c r="I55" s="157">
        <f>+'St 1.3'!$P$204</f>
        <v>-4433.0323985005343</v>
      </c>
      <c r="J55" s="157">
        <f>+'St 3'!$P$87</f>
        <v>0</v>
      </c>
      <c r="K55" s="157">
        <f>+'St 3'!$P$204</f>
        <v>7.2303410473789436E-4</v>
      </c>
      <c r="L55" s="157">
        <f>+'St 2.1'!$P$87</f>
        <v>20925.654252965152</v>
      </c>
      <c r="M55" s="157">
        <f>+'St 2.1'!$P$204</f>
        <v>-848.57750697607457</v>
      </c>
      <c r="N55" s="157">
        <f>+'St 2.2'!$P$87</f>
        <v>-9879.3358584945963</v>
      </c>
      <c r="O55" s="157">
        <f>+'St 2.2'!$P$204</f>
        <v>234141.81762458611</v>
      </c>
      <c r="P55" s="157">
        <f>+'St 4'!$P$87</f>
        <v>5542.36887060145</v>
      </c>
      <c r="Q55" s="157">
        <f>+'St 4'!$P$204</f>
        <v>4838</v>
      </c>
      <c r="R55" s="157">
        <f>+'St 5'!$P$87</f>
        <v>67090.787156153121</v>
      </c>
      <c r="S55" s="157">
        <f>+'St 5'!$P$204</f>
        <v>-129670.55561680208</v>
      </c>
      <c r="T55" s="157">
        <f t="shared" si="3"/>
        <v>83658.950459190382</v>
      </c>
      <c r="U55" s="157">
        <f t="shared" si="4"/>
        <v>126442.56232840159</v>
      </c>
    </row>
    <row r="56" spans="2:21">
      <c r="B56" s="68" t="s">
        <v>69</v>
      </c>
      <c r="C56" s="69" t="s">
        <v>31</v>
      </c>
      <c r="D56" s="157">
        <f>+'St 1.1'!$O$100</f>
        <v>3845.8477651459107</v>
      </c>
      <c r="E56" s="157">
        <f>+'St 1.1'!$P$217</f>
        <v>0</v>
      </c>
      <c r="F56" s="157">
        <f>+'St 1.2'!$P$100</f>
        <v>1467.7197899574119</v>
      </c>
      <c r="G56" s="157">
        <f>+'St 1.2'!$P$217</f>
        <v>24968.713309803796</v>
      </c>
      <c r="H56" s="157">
        <f>+'St 1.3'!$P$100</f>
        <v>-43669.560560586935</v>
      </c>
      <c r="I56" s="157">
        <f>+'St 1.3'!$P$217</f>
        <v>2384.857145787636</v>
      </c>
      <c r="J56" s="157">
        <f>+'St 3'!$P$100</f>
        <v>1176.1336999999999</v>
      </c>
      <c r="K56" s="157">
        <f>+'St 3'!$P$217</f>
        <v>17518.57257791658</v>
      </c>
      <c r="L56" s="157">
        <f>+'St 2.1'!$P$100</f>
        <v>565.89076802597731</v>
      </c>
      <c r="M56" s="157">
        <f>+'St 2.1'!$P$217</f>
        <v>11611.282560529165</v>
      </c>
      <c r="N56" s="157">
        <f>+'St 2.2'!$P$100</f>
        <v>-338698.65882517735</v>
      </c>
      <c r="O56" s="157">
        <f>+'St 2.2'!$P$217</f>
        <v>484922.64204714738</v>
      </c>
      <c r="P56" s="157">
        <f>+'St 4'!$P$100</f>
        <v>-24.357407992190083</v>
      </c>
      <c r="Q56" s="157">
        <f>+'St 4'!$P$217</f>
        <v>8495.510810677788</v>
      </c>
      <c r="R56" s="157">
        <f>+'St 5'!$P$100</f>
        <v>0</v>
      </c>
      <c r="S56" s="157">
        <f>+'St 5'!$P$217</f>
        <v>-304.1092227470848</v>
      </c>
      <c r="T56" s="157">
        <f t="shared" si="3"/>
        <v>-375336.98477062717</v>
      </c>
      <c r="U56" s="157">
        <f t="shared" si="4"/>
        <v>549597.46922911529</v>
      </c>
    </row>
    <row r="57" spans="2:21">
      <c r="B57" s="37">
        <v>8</v>
      </c>
      <c r="C57" s="28" t="s">
        <v>88</v>
      </c>
      <c r="D57" s="156">
        <v>0</v>
      </c>
      <c r="E57" s="156">
        <v>0</v>
      </c>
      <c r="F57" s="156">
        <v>0</v>
      </c>
      <c r="G57" s="156">
        <v>0</v>
      </c>
      <c r="H57" s="156">
        <v>0</v>
      </c>
      <c r="I57" s="156">
        <v>0</v>
      </c>
      <c r="J57" s="156">
        <v>0</v>
      </c>
      <c r="K57" s="156">
        <v>0</v>
      </c>
      <c r="L57" s="156">
        <v>0</v>
      </c>
      <c r="M57" s="156">
        <v>0</v>
      </c>
      <c r="N57" s="156">
        <v>0</v>
      </c>
      <c r="O57" s="156">
        <v>0</v>
      </c>
      <c r="P57" s="156">
        <v>0</v>
      </c>
      <c r="Q57" s="156">
        <v>0</v>
      </c>
      <c r="R57" s="156">
        <v>0</v>
      </c>
      <c r="S57" s="156">
        <v>0</v>
      </c>
      <c r="T57" s="156">
        <f t="shared" si="3"/>
        <v>0</v>
      </c>
      <c r="U57" s="156">
        <f t="shared" si="4"/>
        <v>0</v>
      </c>
    </row>
    <row r="58" spans="2:21">
      <c r="B58" s="37">
        <v>9</v>
      </c>
      <c r="C58" s="28" t="s">
        <v>92</v>
      </c>
      <c r="D58" s="156">
        <f>+'St 1.1'!$O$113+'St 1.1'!$O$114</f>
        <v>0</v>
      </c>
      <c r="E58" s="156">
        <f>+'St 1.1'!$P$230+'St 1.1'!$P$231</f>
        <v>0</v>
      </c>
      <c r="F58" s="156">
        <f>+'St 1.2'!$P$113+'St 1.2'!$P$114</f>
        <v>92307.239113623684</v>
      </c>
      <c r="G58" s="156">
        <f>+'St 1.2'!$P$230+'St 1.2'!$P$231</f>
        <v>61146.284738673792</v>
      </c>
      <c r="H58" s="156">
        <f>+'St 1.3'!$P$113+'St 1.3'!$P$114</f>
        <v>-666.14223628375294</v>
      </c>
      <c r="I58" s="156">
        <f>+'St 1.3'!$P$230+'St 1.3'!$P$231</f>
        <v>173.25998149702662</v>
      </c>
      <c r="J58" s="156">
        <f>+'St 3'!$P$113+'St 3'!$P$114</f>
        <v>0</v>
      </c>
      <c r="K58" s="156">
        <f>+'St 3'!$P$230+'St 3'!$P$231</f>
        <v>-7.73070496506989E-10</v>
      </c>
      <c r="L58" s="156">
        <f>+'St 2.1'!$P$113+'St 2.1'!$P$114</f>
        <v>1771.54097523735</v>
      </c>
      <c r="M58" s="156">
        <f>+'St 2.1'!$P$230+'St 2.1'!$P$231</f>
        <v>259.35070880000001</v>
      </c>
      <c r="N58" s="156">
        <f>+'St 2.2'!$P$113+'St 2.2'!$P$114</f>
        <v>-162390.17362794001</v>
      </c>
      <c r="O58" s="156">
        <f>+'St 2.2'!$P$230+'St 2.2'!$P$231</f>
        <v>101573.65854377768</v>
      </c>
      <c r="P58" s="156">
        <f>+'St 4'!$P$113+'St 4'!$P$114</f>
        <v>0</v>
      </c>
      <c r="Q58" s="156">
        <f>+'St 4'!$P$230+'St 4'!$P$231</f>
        <v>0</v>
      </c>
      <c r="R58" s="156">
        <f>+'St 5'!$P$113+'St 5'!$P$114</f>
        <v>0</v>
      </c>
      <c r="S58" s="156">
        <f>+'St 5'!$P$230+'St 5'!$P$231</f>
        <v>0</v>
      </c>
      <c r="T58" s="156">
        <f t="shared" si="3"/>
        <v>-68977.535775362718</v>
      </c>
      <c r="U58" s="156">
        <f t="shared" si="4"/>
        <v>163152.55397274773</v>
      </c>
    </row>
    <row r="59" spans="2:21">
      <c r="B59" s="37">
        <v>10</v>
      </c>
      <c r="C59" s="28" t="s">
        <v>91</v>
      </c>
      <c r="D59" s="156">
        <f t="shared" ref="D59:S59" si="5">+D36+D39+D42+D43+D44+D47+D54+D57+D58</f>
        <v>159014.69120212999</v>
      </c>
      <c r="E59" s="156">
        <f t="shared" si="5"/>
        <v>179300.63017662303</v>
      </c>
      <c r="F59" s="156">
        <f t="shared" si="5"/>
        <v>1558476.6970324479</v>
      </c>
      <c r="G59" s="156">
        <f t="shared" si="5"/>
        <v>1728644.1166208219</v>
      </c>
      <c r="H59" s="156">
        <f t="shared" si="5"/>
        <v>359183.80348834407</v>
      </c>
      <c r="I59" s="156">
        <f t="shared" si="5"/>
        <v>402916.46687360411</v>
      </c>
      <c r="J59" s="156">
        <f t="shared" si="5"/>
        <v>866636.75701784238</v>
      </c>
      <c r="K59" s="156">
        <f t="shared" si="5"/>
        <v>152977.97980807364</v>
      </c>
      <c r="L59" s="156">
        <f t="shared" si="5"/>
        <v>124295.44599622843</v>
      </c>
      <c r="M59" s="156">
        <f t="shared" si="5"/>
        <v>23881.626999074855</v>
      </c>
      <c r="N59" s="156">
        <f t="shared" si="5"/>
        <v>-413019.47674861673</v>
      </c>
      <c r="O59" s="156">
        <f t="shared" si="5"/>
        <v>-901116.79660301364</v>
      </c>
      <c r="P59" s="156">
        <f t="shared" si="5"/>
        <v>367019.15515309473</v>
      </c>
      <c r="Q59" s="156">
        <f t="shared" si="5"/>
        <v>1206305.8105313051</v>
      </c>
      <c r="R59" s="156">
        <f t="shared" si="5"/>
        <v>261207.11699117837</v>
      </c>
      <c r="S59" s="156">
        <f t="shared" si="5"/>
        <v>454972.24594868656</v>
      </c>
      <c r="T59" s="156">
        <f t="shared" si="3"/>
        <v>3282814.1901326496</v>
      </c>
      <c r="U59" s="156">
        <f t="shared" si="4"/>
        <v>3247882.0803551758</v>
      </c>
    </row>
    <row r="62" spans="2:21"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</row>
    <row r="63" spans="2:21"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</row>
    <row r="64" spans="2:21"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</row>
    <row r="65" spans="4:21"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</row>
    <row r="66" spans="4:21"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</row>
    <row r="67" spans="4:21"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</row>
    <row r="68" spans="4:21"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</row>
    <row r="69" spans="4:21"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</row>
    <row r="70" spans="4:21"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</row>
    <row r="71" spans="4:21"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</row>
    <row r="72" spans="4:21"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</row>
    <row r="73" spans="4:21"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</row>
    <row r="74" spans="4:21"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</row>
    <row r="75" spans="4:21"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</row>
    <row r="76" spans="4:21"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</row>
    <row r="77" spans="4:21"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</row>
    <row r="78" spans="4:21"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</row>
    <row r="79" spans="4:21"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</row>
    <row r="80" spans="4:21"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</row>
    <row r="81" spans="4:21"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</row>
    <row r="82" spans="4:21"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</row>
    <row r="83" spans="4:21"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</row>
    <row r="84" spans="4:21"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</row>
    <row r="85" spans="4:21"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</row>
    <row r="86" spans="4:21"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</row>
    <row r="87" spans="4:21"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</row>
    <row r="88" spans="4:21"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</row>
    <row r="89" spans="4:21"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</row>
    <row r="90" spans="4:21"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</row>
    <row r="91" spans="4:21"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</row>
    <row r="92" spans="4:21"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</row>
    <row r="93" spans="4:21"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</row>
    <row r="94" spans="4:21"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</row>
    <row r="95" spans="4:21"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</row>
    <row r="96" spans="4:21"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</row>
    <row r="97" spans="4:21"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</row>
    <row r="98" spans="4:21"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</row>
    <row r="99" spans="4:21"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</row>
  </sheetData>
  <mergeCells count="20"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  <mergeCell ref="B2:U2"/>
    <mergeCell ref="D4:E4"/>
    <mergeCell ref="F4:G4"/>
    <mergeCell ref="H4:I4"/>
    <mergeCell ref="T4:U4"/>
    <mergeCell ref="J4:K4"/>
    <mergeCell ref="L4:M4"/>
    <mergeCell ref="N4:O4"/>
    <mergeCell ref="P4:Q4"/>
    <mergeCell ref="R4:S4"/>
  </mergeCells>
  <hyperlinks>
    <hyperlink ref="A1" location="Index!A1" display="Index" xr:uid="{F3489700-2860-48DC-A8BC-35E3EEFD9871}"/>
  </hyperlinks>
  <pageMargins left="0.7" right="0.7" top="0.75" bottom="0.75" header="0.3" footer="0.3"/>
  <pageSetup scale="36" orientation="landscape" horizontalDpi="4294967295" verticalDpi="4294967295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U102"/>
  <sheetViews>
    <sheetView zoomScale="60" zoomScaleNormal="60" workbookViewId="0"/>
  </sheetViews>
  <sheetFormatPr defaultColWidth="9.1796875" defaultRowHeight="14.5"/>
  <cols>
    <col min="1" max="1" width="5.6328125" style="12" customWidth="1"/>
    <col min="2" max="2" width="9.1796875" style="12"/>
    <col min="3" max="3" width="70" style="12" bestFit="1" customWidth="1"/>
    <col min="4" max="5" width="12.81640625" style="12" bestFit="1" customWidth="1"/>
    <col min="6" max="7" width="14.81640625" style="12" bestFit="1" customWidth="1"/>
    <col min="8" max="13" width="12.81640625" style="12" bestFit="1" customWidth="1"/>
    <col min="14" max="15" width="14.81640625" style="12" bestFit="1" customWidth="1"/>
    <col min="16" max="16" width="12.81640625" style="12" bestFit="1" customWidth="1"/>
    <col min="17" max="17" width="14.81640625" style="12" bestFit="1" customWidth="1"/>
    <col min="18" max="19" width="12.81640625" style="12" bestFit="1" customWidth="1"/>
    <col min="20" max="21" width="14.81640625" style="12" bestFit="1" customWidth="1"/>
    <col min="22" max="16384" width="9.1796875" style="12"/>
  </cols>
  <sheetData>
    <row r="1" spans="1:21">
      <c r="A1" s="206" t="s">
        <v>315</v>
      </c>
    </row>
    <row r="2" spans="1:21">
      <c r="B2" s="345" t="s">
        <v>334</v>
      </c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</row>
    <row r="3" spans="1:21"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7" t="s">
        <v>318</v>
      </c>
    </row>
    <row r="4" spans="1:21" ht="31" customHeight="1">
      <c r="B4" s="58"/>
      <c r="C4" s="58"/>
      <c r="D4" s="348" t="s">
        <v>41</v>
      </c>
      <c r="E4" s="348"/>
      <c r="F4" s="348" t="s">
        <v>42</v>
      </c>
      <c r="G4" s="348"/>
      <c r="H4" s="348" t="s">
        <v>43</v>
      </c>
      <c r="I4" s="348"/>
      <c r="J4" s="348" t="s">
        <v>44</v>
      </c>
      <c r="K4" s="348"/>
      <c r="L4" s="348" t="s">
        <v>317</v>
      </c>
      <c r="M4" s="348"/>
      <c r="N4" s="348" t="s">
        <v>108</v>
      </c>
      <c r="O4" s="348"/>
      <c r="P4" s="348" t="s">
        <v>325</v>
      </c>
      <c r="Q4" s="348"/>
      <c r="R4" s="348" t="s">
        <v>101</v>
      </c>
      <c r="S4" s="348"/>
      <c r="T4" s="348" t="s">
        <v>78</v>
      </c>
      <c r="U4" s="348"/>
    </row>
    <row r="5" spans="1:21">
      <c r="B5" s="58"/>
      <c r="C5" s="37" t="s">
        <v>89</v>
      </c>
      <c r="D5" s="67" t="s">
        <v>79</v>
      </c>
      <c r="E5" s="67" t="s">
        <v>80</v>
      </c>
      <c r="F5" s="67" t="s">
        <v>79</v>
      </c>
      <c r="G5" s="67" t="s">
        <v>80</v>
      </c>
      <c r="H5" s="67" t="s">
        <v>79</v>
      </c>
      <c r="I5" s="67" t="s">
        <v>80</v>
      </c>
      <c r="J5" s="67" t="s">
        <v>79</v>
      </c>
      <c r="K5" s="67" t="s">
        <v>80</v>
      </c>
      <c r="L5" s="67" t="s">
        <v>79</v>
      </c>
      <c r="M5" s="67" t="s">
        <v>80</v>
      </c>
      <c r="N5" s="67" t="s">
        <v>79</v>
      </c>
      <c r="O5" s="67" t="s">
        <v>80</v>
      </c>
      <c r="P5" s="67" t="s">
        <v>79</v>
      </c>
      <c r="Q5" s="67" t="s">
        <v>80</v>
      </c>
      <c r="R5" s="67" t="s">
        <v>79</v>
      </c>
      <c r="S5" s="67" t="s">
        <v>80</v>
      </c>
      <c r="T5" s="67" t="s">
        <v>79</v>
      </c>
      <c r="U5" s="67" t="s">
        <v>80</v>
      </c>
    </row>
    <row r="6" spans="1:21">
      <c r="B6" s="37">
        <v>1</v>
      </c>
      <c r="C6" s="28" t="s">
        <v>5</v>
      </c>
      <c r="D6" s="156">
        <f>+'St 1.1'!$G$6</f>
        <v>0</v>
      </c>
      <c r="E6" s="156">
        <f>+'St 1.1'!$G$123</f>
        <v>132483</v>
      </c>
      <c r="F6" s="156">
        <f>+'St 1.2'!$G$6</f>
        <v>0</v>
      </c>
      <c r="G6" s="156">
        <f>+'St 1.2'!$G$123</f>
        <v>0</v>
      </c>
      <c r="H6" s="156">
        <f>+'St 1.3'!$G$6</f>
        <v>0</v>
      </c>
      <c r="I6" s="156">
        <f>+'St 1.3'!$G$123</f>
        <v>1507.8496846255912</v>
      </c>
      <c r="J6" s="156">
        <f>+'St 3'!$G$6</f>
        <v>34350</v>
      </c>
      <c r="K6" s="156">
        <f>+'St 3'!$G$123</f>
        <v>23110.459999999995</v>
      </c>
      <c r="L6" s="156">
        <f>+'St 2.1'!$G$6</f>
        <v>0</v>
      </c>
      <c r="M6" s="156">
        <f>+'St 2.1'!$G$123</f>
        <v>0</v>
      </c>
      <c r="N6" s="156">
        <f>+'St 2.2'!$G$6</f>
        <v>0</v>
      </c>
      <c r="O6" s="156">
        <f>+'St 2.2'!$G$123</f>
        <v>0</v>
      </c>
      <c r="P6" s="156">
        <f>+'St 4'!$G$6</f>
        <v>0</v>
      </c>
      <c r="Q6" s="156">
        <f>+'St 4'!$G$123</f>
        <v>0</v>
      </c>
      <c r="R6" s="156">
        <f>+'St 5'!$G$6</f>
        <v>33018.46</v>
      </c>
      <c r="S6" s="156">
        <f>+'St 5'!$G$123</f>
        <v>34350</v>
      </c>
      <c r="T6" s="156">
        <f>+D6+F6+H6+J6+L6+N6+P6+R6</f>
        <v>67368.459999999992</v>
      </c>
      <c r="U6" s="156">
        <f>+E6+G6+I6+K6+M6+O6+Q6+S6</f>
        <v>191451.30968462559</v>
      </c>
    </row>
    <row r="7" spans="1:21">
      <c r="B7" s="68" t="s">
        <v>68</v>
      </c>
      <c r="C7" s="69" t="s">
        <v>35</v>
      </c>
      <c r="D7" s="157">
        <f>+'St 1.1'!$G$7</f>
        <v>0</v>
      </c>
      <c r="E7" s="157">
        <f>+'St 1.1'!$G$124</f>
        <v>122575</v>
      </c>
      <c r="F7" s="157">
        <f>+'St 1.2'!$G$7</f>
        <v>0</v>
      </c>
      <c r="G7" s="157">
        <f>+'St 1.2'!$G$124</f>
        <v>0</v>
      </c>
      <c r="H7" s="157">
        <f>+'St 1.3'!$G$7</f>
        <v>0</v>
      </c>
      <c r="I7" s="157">
        <f>+'St 1.3'!$G$124</f>
        <v>1507.8496846255912</v>
      </c>
      <c r="J7" s="157">
        <f>+'St 3'!$G$7</f>
        <v>0</v>
      </c>
      <c r="K7" s="157">
        <f>+'St 3'!$G$124</f>
        <v>0</v>
      </c>
      <c r="L7" s="157">
        <f>+'St 2.1'!$G$7</f>
        <v>0</v>
      </c>
      <c r="M7" s="157">
        <f>+'St 2.1'!$G$124</f>
        <v>0</v>
      </c>
      <c r="N7" s="157">
        <f>+'St 2.2'!$G$7</f>
        <v>0</v>
      </c>
      <c r="O7" s="157">
        <f>+'St 2.2'!$G$124</f>
        <v>0</v>
      </c>
      <c r="P7" s="157">
        <f>+'St 4'!$G$7</f>
        <v>0</v>
      </c>
      <c r="Q7" s="157">
        <f>+'St 4'!$G$124</f>
        <v>0</v>
      </c>
      <c r="R7" s="157">
        <f>+'St 5'!$G$7</f>
        <v>0</v>
      </c>
      <c r="S7" s="157">
        <f>+'St 5'!$G$124</f>
        <v>0</v>
      </c>
      <c r="T7" s="157">
        <f t="shared" ref="T7:T29" si="0">+D7+F7+H7+J7+L7+N7+P7+R7</f>
        <v>0</v>
      </c>
      <c r="U7" s="157">
        <f t="shared" ref="U7:U29" si="1">+E7+G7+I7+K7+M7+O7+Q7+S7</f>
        <v>124082.84968462559</v>
      </c>
    </row>
    <row r="8" spans="1:21">
      <c r="B8" s="68" t="s">
        <v>69</v>
      </c>
      <c r="C8" s="69" t="s">
        <v>87</v>
      </c>
      <c r="D8" s="157">
        <f>+'St 1.1'!$G$8</f>
        <v>0</v>
      </c>
      <c r="E8" s="157">
        <f>+'St 1.1'!$G$125</f>
        <v>9908</v>
      </c>
      <c r="F8" s="157">
        <f>+'St 1.2'!$G$8</f>
        <v>0</v>
      </c>
      <c r="G8" s="157">
        <f>+'St 1.2'!$G$125</f>
        <v>0</v>
      </c>
      <c r="H8" s="157">
        <f>+'St 1.3'!$G$8</f>
        <v>0</v>
      </c>
      <c r="I8" s="157">
        <f>+'St 1.3'!$G$125</f>
        <v>0</v>
      </c>
      <c r="J8" s="157">
        <f>+'St 3'!$G$8</f>
        <v>34350</v>
      </c>
      <c r="K8" s="157">
        <f>+'St 3'!$G$125</f>
        <v>23110.459999999995</v>
      </c>
      <c r="L8" s="157">
        <f>+'St 2.1'!$G$8</f>
        <v>0</v>
      </c>
      <c r="M8" s="157">
        <f>+'St 2.1'!$G$125</f>
        <v>0</v>
      </c>
      <c r="N8" s="157">
        <f>+'St 2.2'!$G$8</f>
        <v>0</v>
      </c>
      <c r="O8" s="157">
        <f>+'St 2.2'!$G$125</f>
        <v>0</v>
      </c>
      <c r="P8" s="157">
        <f>+'St 4'!$G$8</f>
        <v>0</v>
      </c>
      <c r="Q8" s="157">
        <f>+'St 4'!$G$125</f>
        <v>0</v>
      </c>
      <c r="R8" s="157">
        <f>+'St 5'!$G$8</f>
        <v>33018.46</v>
      </c>
      <c r="S8" s="157">
        <f>+'St 5'!$G$125</f>
        <v>34350</v>
      </c>
      <c r="T8" s="157">
        <f t="shared" si="0"/>
        <v>67368.459999999992</v>
      </c>
      <c r="U8" s="157">
        <f t="shared" si="1"/>
        <v>67368.459999999992</v>
      </c>
    </row>
    <row r="9" spans="1:21">
      <c r="B9" s="37">
        <v>2</v>
      </c>
      <c r="C9" s="28" t="s">
        <v>38</v>
      </c>
      <c r="D9" s="156">
        <f>+'St 1.1'!$G$9</f>
        <v>1998499.0000000002</v>
      </c>
      <c r="E9" s="156">
        <f>+'St 1.1'!$G$126</f>
        <v>708352.42157675303</v>
      </c>
      <c r="F9" s="156">
        <f>+'St 1.2'!$G$9</f>
        <v>10606226.604833942</v>
      </c>
      <c r="G9" s="156">
        <f>+'St 1.2'!$G$126</f>
        <v>1488276.9953189292</v>
      </c>
      <c r="H9" s="156">
        <f>+'St 1.3'!$G$9</f>
        <v>232964.42763703773</v>
      </c>
      <c r="I9" s="156">
        <f>+'St 1.3'!$G$126</f>
        <v>644529.87232006807</v>
      </c>
      <c r="J9" s="156">
        <f>+'St 3'!$G$9</f>
        <v>1230174.0153999999</v>
      </c>
      <c r="K9" s="156">
        <f>+'St 3'!$G$126</f>
        <v>1143964.4129842143</v>
      </c>
      <c r="L9" s="156">
        <f>+'St 2.1'!$G$9</f>
        <v>1492.39</v>
      </c>
      <c r="M9" s="156">
        <f>+'St 2.1'!$G$126</f>
        <v>252545.81461118802</v>
      </c>
      <c r="N9" s="156">
        <f>+'St 2.2'!$G$9</f>
        <v>75227.424993792025</v>
      </c>
      <c r="O9" s="156">
        <f>+'St 2.2'!$G$126</f>
        <v>1099818.4518105409</v>
      </c>
      <c r="P9" s="156">
        <f>+'St 4'!$G$9</f>
        <v>0</v>
      </c>
      <c r="Q9" s="156">
        <f>+'St 4'!$G$126</f>
        <v>8285706.4393247496</v>
      </c>
      <c r="R9" s="156">
        <f>+'St 5'!$G$9</f>
        <v>827440.67578037188</v>
      </c>
      <c r="S9" s="156">
        <f>+'St 5'!$G$126</f>
        <v>721936</v>
      </c>
      <c r="T9" s="156">
        <f t="shared" si="0"/>
        <v>14972024.538645145</v>
      </c>
      <c r="U9" s="156">
        <f t="shared" si="1"/>
        <v>14345130.407946441</v>
      </c>
    </row>
    <row r="10" spans="1:21">
      <c r="B10" s="68" t="s">
        <v>68</v>
      </c>
      <c r="C10" s="69" t="s">
        <v>39</v>
      </c>
      <c r="D10" s="157">
        <f>+'St 1.1'!$G$10</f>
        <v>1426506.0000000002</v>
      </c>
      <c r="E10" s="157">
        <f>+'St 1.1'!$G$127</f>
        <v>250</v>
      </c>
      <c r="F10" s="157">
        <f>+'St 1.2'!$G$10</f>
        <v>0</v>
      </c>
      <c r="G10" s="157">
        <f>+'St 1.2'!$G$127</f>
        <v>79639.614325435265</v>
      </c>
      <c r="H10" s="157">
        <f>+'St 1.3'!$G$10</f>
        <v>0</v>
      </c>
      <c r="I10" s="157">
        <f>+'St 1.3'!$G$127</f>
        <v>11972.18200651012</v>
      </c>
      <c r="J10" s="157">
        <f>+'St 3'!$G$10</f>
        <v>0</v>
      </c>
      <c r="K10" s="157">
        <f>+'St 3'!$G$127</f>
        <v>0.35389999999999999</v>
      </c>
      <c r="L10" s="157">
        <f>+'St 2.1'!$G$10</f>
        <v>0</v>
      </c>
      <c r="M10" s="157">
        <f>+'St 2.1'!$G$127</f>
        <v>2.7619453430000003</v>
      </c>
      <c r="N10" s="157">
        <f>+'St 2.2'!$G$10</f>
        <v>0</v>
      </c>
      <c r="O10" s="157">
        <f>+'St 2.2'!$G$127</f>
        <v>13787.947182222069</v>
      </c>
      <c r="P10" s="157">
        <f>+'St 4'!$G$10</f>
        <v>0</v>
      </c>
      <c r="Q10" s="157">
        <f>+'St 4'!$G$127</f>
        <v>1346621.6562500002</v>
      </c>
      <c r="R10" s="157">
        <f>+'St 5'!$G$10</f>
        <v>0</v>
      </c>
      <c r="S10" s="157">
        <f>+'St 5'!$G$127</f>
        <v>0</v>
      </c>
      <c r="T10" s="157">
        <f t="shared" si="0"/>
        <v>1426506.0000000002</v>
      </c>
      <c r="U10" s="157">
        <f t="shared" si="1"/>
        <v>1452274.5156095107</v>
      </c>
    </row>
    <row r="11" spans="1:21">
      <c r="B11" s="68" t="s">
        <v>69</v>
      </c>
      <c r="C11" s="69" t="s">
        <v>50</v>
      </c>
      <c r="D11" s="157">
        <f>+'St 1.1'!$G$23</f>
        <v>571992.99999999988</v>
      </c>
      <c r="E11" s="157">
        <f>+'St 1.1'!$G$140</f>
        <v>708102.42157675303</v>
      </c>
      <c r="F11" s="157">
        <f>+'St 1.2'!$G$23</f>
        <v>10606226.604833942</v>
      </c>
      <c r="G11" s="157">
        <f>+'St 1.2'!$G$140</f>
        <v>1408637.3809934941</v>
      </c>
      <c r="H11" s="157">
        <f>+'St 1.3'!$G$23</f>
        <v>232964.42763703773</v>
      </c>
      <c r="I11" s="157">
        <f>+'St 1.3'!$G$140</f>
        <v>632557.69031355798</v>
      </c>
      <c r="J11" s="157">
        <f>+'St 3'!$G$23</f>
        <v>1230174.0153999999</v>
      </c>
      <c r="K11" s="157">
        <f>+'St 3'!$G$140</f>
        <v>1143964.0590842143</v>
      </c>
      <c r="L11" s="157">
        <f>+'St 2.1'!$G$23</f>
        <v>1492.39</v>
      </c>
      <c r="M11" s="157">
        <f>+'St 2.1'!$G$140</f>
        <v>252543.05266584503</v>
      </c>
      <c r="N11" s="157">
        <f>+'St 2.2'!$G$23</f>
        <v>75227.424993792025</v>
      </c>
      <c r="O11" s="157">
        <f>+'St 2.2'!$G$140</f>
        <v>1086030.5046283186</v>
      </c>
      <c r="P11" s="157">
        <f>+'St 4'!$G$23</f>
        <v>0</v>
      </c>
      <c r="Q11" s="157">
        <f>+'St 4'!$G$140</f>
        <v>6939084.7830747487</v>
      </c>
      <c r="R11" s="157">
        <f>+'St 5'!$G$23</f>
        <v>827440.67578037188</v>
      </c>
      <c r="S11" s="157">
        <f>+'St 5'!$G$140</f>
        <v>721936</v>
      </c>
      <c r="T11" s="157">
        <f t="shared" si="0"/>
        <v>13545518.538645145</v>
      </c>
      <c r="U11" s="157">
        <f t="shared" si="1"/>
        <v>12892855.892336931</v>
      </c>
    </row>
    <row r="12" spans="1:21">
      <c r="B12" s="37">
        <v>3</v>
      </c>
      <c r="C12" s="28" t="s">
        <v>51</v>
      </c>
      <c r="D12" s="156">
        <f>+'St 1.1'!$G$36</f>
        <v>0</v>
      </c>
      <c r="E12" s="156">
        <f>+'St 1.1'!$G$153</f>
        <v>1809616.5784232472</v>
      </c>
      <c r="F12" s="156">
        <f>+'St 1.2'!$G$36</f>
        <v>284455.70863869577</v>
      </c>
      <c r="G12" s="156">
        <f>+'St 1.2'!$G$153</f>
        <v>3214852.085298039</v>
      </c>
      <c r="H12" s="156">
        <f>+'St 1.3'!$G$36</f>
        <v>798814.59666233161</v>
      </c>
      <c r="I12" s="156">
        <f>+'St 1.3'!$G$153</f>
        <v>3352589.6495496552</v>
      </c>
      <c r="J12" s="156">
        <f>+'St 3'!$G$36</f>
        <v>6756545.1958182305</v>
      </c>
      <c r="K12" s="156">
        <f>+'St 3'!$G$153</f>
        <v>709123.53657646687</v>
      </c>
      <c r="L12" s="156">
        <f>+'St 2.1'!$G$36</f>
        <v>71.319600000000008</v>
      </c>
      <c r="M12" s="156">
        <f>+'St 2.1'!$G$153</f>
        <v>23764.942176179306</v>
      </c>
      <c r="N12" s="156">
        <f>+'St 2.2'!$G$36</f>
        <v>969954.26036857138</v>
      </c>
      <c r="O12" s="156">
        <f>+'St 2.2'!$G$153</f>
        <v>314096.4933600935</v>
      </c>
      <c r="P12" s="156">
        <f>+'St 4'!$G$36</f>
        <v>0</v>
      </c>
      <c r="Q12" s="156">
        <f>+'St 4'!$G$153</f>
        <v>413545.17518485407</v>
      </c>
      <c r="R12" s="156">
        <f>+'St 5'!$G$36</f>
        <v>1540457.3904469605</v>
      </c>
      <c r="S12" s="156">
        <f>+'St 5'!$G$153</f>
        <v>572665.79741911497</v>
      </c>
      <c r="T12" s="156">
        <f t="shared" si="0"/>
        <v>10350298.47153479</v>
      </c>
      <c r="U12" s="156">
        <f t="shared" si="1"/>
        <v>10410254.257987648</v>
      </c>
    </row>
    <row r="13" spans="1:21">
      <c r="B13" s="37">
        <v>4</v>
      </c>
      <c r="C13" s="28" t="s">
        <v>327</v>
      </c>
      <c r="D13" s="156">
        <f>+'St 1.1'!$G$49</f>
        <v>0</v>
      </c>
      <c r="E13" s="156">
        <f>+'St 1.1'!$G$166</f>
        <v>165482</v>
      </c>
      <c r="F13" s="156">
        <f>+'St 1.2'!$G$49</f>
        <v>1672128.4701883399</v>
      </c>
      <c r="G13" s="156">
        <f>+'St 1.2'!$G$166</f>
        <v>8880419.0804456845</v>
      </c>
      <c r="H13" s="156">
        <f>+'St 1.3'!$G$49</f>
        <v>680148.62589359307</v>
      </c>
      <c r="I13" s="156">
        <f>+'St 1.3'!$G$166</f>
        <v>1991426.6349806504</v>
      </c>
      <c r="J13" s="156">
        <f>+'St 3'!$G$49</f>
        <v>484799.54220000008</v>
      </c>
      <c r="K13" s="156">
        <f>+'St 3'!$G$166</f>
        <v>365755.94177361275</v>
      </c>
      <c r="L13" s="156">
        <f>+'St 2.1'!$G$49</f>
        <v>1000463.8022348002</v>
      </c>
      <c r="M13" s="156">
        <f>+'St 2.1'!$G$166</f>
        <v>150729.51080587282</v>
      </c>
      <c r="N13" s="156">
        <f>+'St 2.2'!$G$49</f>
        <v>6132539.8190798201</v>
      </c>
      <c r="O13" s="156">
        <f>+'St 2.2'!$G$166</f>
        <v>3036280.8742407584</v>
      </c>
      <c r="P13" s="156">
        <f>+'St 4'!$G$49</f>
        <v>4080557.2070865482</v>
      </c>
      <c r="Q13" s="156">
        <f>+'St 4'!$G$166</f>
        <v>0</v>
      </c>
      <c r="R13" s="156">
        <f>+'St 5'!$G$49</f>
        <v>35152.910150800497</v>
      </c>
      <c r="S13" s="156">
        <f>+'St 5'!$G$166</f>
        <v>1103494.9024062159</v>
      </c>
      <c r="T13" s="156">
        <f t="shared" si="0"/>
        <v>14085790.376833901</v>
      </c>
      <c r="U13" s="156">
        <f t="shared" si="1"/>
        <v>15693588.944652794</v>
      </c>
    </row>
    <row r="14" spans="1:21">
      <c r="B14" s="37">
        <v>5</v>
      </c>
      <c r="C14" s="28" t="s">
        <v>52</v>
      </c>
      <c r="D14" s="156">
        <f>+'St 1.1'!$G$62</f>
        <v>5</v>
      </c>
      <c r="E14" s="156">
        <f>+'St 1.1'!$G$179</f>
        <v>1320</v>
      </c>
      <c r="F14" s="156">
        <f>+'St 1.2'!$G$62</f>
        <v>136212.74872690905</v>
      </c>
      <c r="G14" s="156">
        <f>+'St 1.2'!$G$179</f>
        <v>69400.819337927562</v>
      </c>
      <c r="H14" s="156">
        <f>+'St 1.3'!$G$62</f>
        <v>1205006.665001242</v>
      </c>
      <c r="I14" s="156">
        <f>+'St 1.3'!$G$179</f>
        <v>1411070.3437937095</v>
      </c>
      <c r="J14" s="156">
        <f>+'St 3'!$G$62</f>
        <v>0</v>
      </c>
      <c r="K14" s="156">
        <f>+'St 3'!$G$179</f>
        <v>499523.67525290657</v>
      </c>
      <c r="L14" s="156">
        <f>+'St 2.1'!$G$62</f>
        <v>183858.68</v>
      </c>
      <c r="M14" s="156">
        <f>+'St 2.1'!$G$179</f>
        <v>106784.83607087658</v>
      </c>
      <c r="N14" s="156">
        <f>+'St 2.2'!$G$62</f>
        <v>1625561</v>
      </c>
      <c r="O14" s="156">
        <f>+'St 2.2'!$G$179</f>
        <v>2895855.0523068486</v>
      </c>
      <c r="P14" s="156">
        <f>+'St 4'!$G$62</f>
        <v>0</v>
      </c>
      <c r="Q14" s="156">
        <f>+'St 4'!$G$179</f>
        <v>994022.16967254388</v>
      </c>
      <c r="R14" s="156">
        <f>+'St 5'!$G$62</f>
        <v>578792.92313203949</v>
      </c>
      <c r="S14" s="156">
        <f>+'St 5'!$G$179</f>
        <v>2551800.9409802658</v>
      </c>
      <c r="T14" s="156">
        <f t="shared" si="0"/>
        <v>3729437.0168601908</v>
      </c>
      <c r="U14" s="156">
        <f t="shared" si="1"/>
        <v>8529777.8374150787</v>
      </c>
    </row>
    <row r="15" spans="1:21">
      <c r="B15" s="68" t="s">
        <v>68</v>
      </c>
      <c r="C15" s="69" t="s">
        <v>32</v>
      </c>
      <c r="D15" s="157">
        <f>+'St 1.1'!$G$63</f>
        <v>5</v>
      </c>
      <c r="E15" s="157">
        <f>+'St 1.1'!$G$180</f>
        <v>1320</v>
      </c>
      <c r="F15" s="157">
        <f>+'St 1.2'!$G$63</f>
        <v>136146.38291442461</v>
      </c>
      <c r="G15" s="157">
        <f>+'St 1.2'!$G$180</f>
        <v>64006.35900180188</v>
      </c>
      <c r="H15" s="157">
        <f>+'St 1.3'!$G$63</f>
        <v>144038.54396451809</v>
      </c>
      <c r="I15" s="157">
        <f>+'St 1.3'!$G$180</f>
        <v>1065187.1827909308</v>
      </c>
      <c r="J15" s="157">
        <f>+'St 3'!$G$63</f>
        <v>0</v>
      </c>
      <c r="K15" s="157">
        <f>+'St 3'!$G$180</f>
        <v>499523.67525290657</v>
      </c>
      <c r="L15" s="157">
        <f>+'St 2.1'!$G$63</f>
        <v>183858.68</v>
      </c>
      <c r="M15" s="157">
        <f>+'St 2.1'!$G$180</f>
        <v>105148.56479</v>
      </c>
      <c r="N15" s="157">
        <f>+'St 2.2'!$G$63</f>
        <v>1625561</v>
      </c>
      <c r="O15" s="157">
        <f>+'St 2.2'!$G$180</f>
        <v>2323947.7059907359</v>
      </c>
      <c r="P15" s="157">
        <f>+'St 4'!$G$63</f>
        <v>0</v>
      </c>
      <c r="Q15" s="157">
        <f>+'St 4'!$G$180</f>
        <v>436295.85967254388</v>
      </c>
      <c r="R15" s="157">
        <f>+'St 5'!$G$63</f>
        <v>578792.92313203949</v>
      </c>
      <c r="S15" s="157">
        <f>+'St 5'!$G$180</f>
        <v>2551800.9409802658</v>
      </c>
      <c r="T15" s="157">
        <f t="shared" si="0"/>
        <v>2668402.5300109824</v>
      </c>
      <c r="U15" s="157">
        <f t="shared" si="1"/>
        <v>7047230.2884791847</v>
      </c>
    </row>
    <row r="16" spans="1:21">
      <c r="B16" s="68" t="s">
        <v>69</v>
      </c>
      <c r="C16" s="69" t="s">
        <v>33</v>
      </c>
      <c r="D16" s="157">
        <f>+'St 1.1'!$G$76</f>
        <v>0</v>
      </c>
      <c r="E16" s="157">
        <f>+'St 1.1'!$G$193</f>
        <v>0</v>
      </c>
      <c r="F16" s="157">
        <f>+'St 1.2'!$G$76</f>
        <v>66.3658124844344</v>
      </c>
      <c r="G16" s="157">
        <f>+'St 1.2'!$G$193</f>
        <v>5394.4603361256668</v>
      </c>
      <c r="H16" s="157">
        <f>+'St 1.3'!$G$76</f>
        <v>1060968.1210367237</v>
      </c>
      <c r="I16" s="157">
        <f>+'St 1.3'!$G$193</f>
        <v>345883.16100277868</v>
      </c>
      <c r="J16" s="157">
        <f>+'St 3'!$G$76</f>
        <v>0</v>
      </c>
      <c r="K16" s="157">
        <f>+'St 3'!$G$193</f>
        <v>0</v>
      </c>
      <c r="L16" s="157">
        <f>+'St 2.1'!$G$76</f>
        <v>0</v>
      </c>
      <c r="M16" s="157">
        <f>+'St 2.1'!$G$193</f>
        <v>1636.2712808765768</v>
      </c>
      <c r="N16" s="157">
        <f>+'St 2.2'!$G$76</f>
        <v>0</v>
      </c>
      <c r="O16" s="157">
        <f>+'St 2.2'!$G$193</f>
        <v>571907.34631611244</v>
      </c>
      <c r="P16" s="157">
        <f>+'St 4'!$G$76</f>
        <v>0</v>
      </c>
      <c r="Q16" s="157">
        <f>+'St 4'!$G$193</f>
        <v>557726.31000000006</v>
      </c>
      <c r="R16" s="157">
        <f>+'St 5'!$G$76</f>
        <v>0</v>
      </c>
      <c r="S16" s="157">
        <f>+'St 5'!$G$193</f>
        <v>0</v>
      </c>
      <c r="T16" s="157">
        <f t="shared" si="0"/>
        <v>1061034.4868492081</v>
      </c>
      <c r="U16" s="157">
        <f t="shared" si="1"/>
        <v>1482547.5489358935</v>
      </c>
    </row>
    <row r="17" spans="2:21">
      <c r="B17" s="37">
        <v>6</v>
      </c>
      <c r="C17" s="28" t="s">
        <v>90</v>
      </c>
      <c r="D17" s="156">
        <f>+'St 1.1'!$G$79</f>
        <v>23377</v>
      </c>
      <c r="E17" s="156">
        <f>+'St 1.1'!$G$196</f>
        <v>0</v>
      </c>
      <c r="F17" s="156">
        <f>+'St 1.2'!$G$79</f>
        <v>20.372505538710396</v>
      </c>
      <c r="G17" s="156">
        <f>+'St 1.2'!$G$196</f>
        <v>209.06290610448602</v>
      </c>
      <c r="H17" s="156">
        <f>+'St 1.3'!$G$79</f>
        <v>3495036.0675210129</v>
      </c>
      <c r="I17" s="156">
        <f>+'St 1.3'!$G$196</f>
        <v>0</v>
      </c>
      <c r="J17" s="156">
        <f>+'St 3'!$G$79</f>
        <v>496313.11050000001</v>
      </c>
      <c r="K17" s="156">
        <f>+'St 3'!$G$196</f>
        <v>0</v>
      </c>
      <c r="L17" s="156">
        <f>+'St 2.1'!$G$79</f>
        <v>0</v>
      </c>
      <c r="M17" s="156">
        <f>+'St 2.1'!$G$196</f>
        <v>1194.6383734250458</v>
      </c>
      <c r="N17" s="156">
        <f>+'St 2.2'!$G$79</f>
        <v>0</v>
      </c>
      <c r="O17" s="156">
        <f>+'St 2.2'!$G$196</f>
        <v>0</v>
      </c>
      <c r="P17" s="156">
        <f>+'St 4'!$G$79</f>
        <v>0</v>
      </c>
      <c r="Q17" s="156">
        <f>+'St 4'!$G$196</f>
        <v>3918978.4343265519</v>
      </c>
      <c r="R17" s="156">
        <f>+'St 5'!$G$79</f>
        <v>0</v>
      </c>
      <c r="S17" s="156">
        <f>+'St 5'!$G$196</f>
        <v>0</v>
      </c>
      <c r="T17" s="156">
        <f t="shared" si="0"/>
        <v>4014746.5505265514</v>
      </c>
      <c r="U17" s="156">
        <f t="shared" si="1"/>
        <v>3920382.1356060812</v>
      </c>
    </row>
    <row r="18" spans="2:21">
      <c r="B18" s="68" t="s">
        <v>68</v>
      </c>
      <c r="C18" s="69" t="s">
        <v>15</v>
      </c>
      <c r="D18" s="157">
        <f>+'St 1.1'!$G$80</f>
        <v>0</v>
      </c>
      <c r="E18" s="157">
        <f>+'St 1.1'!$G$197</f>
        <v>0</v>
      </c>
      <c r="F18" s="157">
        <f>+'St 1.2'!$G$80</f>
        <v>0</v>
      </c>
      <c r="G18" s="157">
        <f>+'St 1.2'!$G$197</f>
        <v>0</v>
      </c>
      <c r="H18" s="157">
        <f>+'St 1.3'!$G$80</f>
        <v>95768.116200000004</v>
      </c>
      <c r="I18" s="157">
        <f>+'St 1.3'!$G$197</f>
        <v>0</v>
      </c>
      <c r="J18" s="157">
        <f>+'St 3'!$G$80</f>
        <v>0</v>
      </c>
      <c r="K18" s="157">
        <f>+'St 3'!$G$197</f>
        <v>0</v>
      </c>
      <c r="L18" s="157">
        <f>+'St 2.1'!$G$80</f>
        <v>0</v>
      </c>
      <c r="M18" s="157">
        <f>+'St 2.1'!$G$197</f>
        <v>0</v>
      </c>
      <c r="N18" s="157">
        <f>+'St 2.2'!$G$80</f>
        <v>0</v>
      </c>
      <c r="O18" s="157">
        <f>+'St 2.2'!$G$197</f>
        <v>0</v>
      </c>
      <c r="P18" s="157">
        <f>+'St 4'!$G$80</f>
        <v>0</v>
      </c>
      <c r="Q18" s="157">
        <f>+'St 4'!$G$197</f>
        <v>0</v>
      </c>
      <c r="R18" s="157">
        <f>+'St 5'!$G$80</f>
        <v>0</v>
      </c>
      <c r="S18" s="157">
        <f>+'St 5'!$G$197</f>
        <v>0</v>
      </c>
      <c r="T18" s="157">
        <f t="shared" si="0"/>
        <v>95768.116200000004</v>
      </c>
      <c r="U18" s="157">
        <f t="shared" si="1"/>
        <v>0</v>
      </c>
    </row>
    <row r="19" spans="2:21">
      <c r="B19" s="68" t="s">
        <v>69</v>
      </c>
      <c r="C19" s="69" t="s">
        <v>16</v>
      </c>
      <c r="D19" s="157">
        <f>+'St 1.1'!$G$81</f>
        <v>0</v>
      </c>
      <c r="E19" s="157">
        <f>+'St 1.1'!$G$198</f>
        <v>0</v>
      </c>
      <c r="F19" s="157">
        <f>+'St 1.2'!$G$81</f>
        <v>0</v>
      </c>
      <c r="G19" s="157">
        <f>+'St 1.2'!$G$198</f>
        <v>0</v>
      </c>
      <c r="H19" s="157">
        <f>+'St 1.3'!$G$81</f>
        <v>2443136.96</v>
      </c>
      <c r="I19" s="157">
        <f>+'St 1.3'!$G$198</f>
        <v>0</v>
      </c>
      <c r="J19" s="157">
        <f>+'St 3'!$G$81</f>
        <v>20893.68</v>
      </c>
      <c r="K19" s="157">
        <f>+'St 3'!$G$198</f>
        <v>0</v>
      </c>
      <c r="L19" s="157">
        <f>+'St 2.1'!$G$81</f>
        <v>0</v>
      </c>
      <c r="M19" s="157">
        <f>+'St 2.1'!$G$198</f>
        <v>591.7558583</v>
      </c>
      <c r="N19" s="157">
        <f>+'St 2.2'!$G$81</f>
        <v>0</v>
      </c>
      <c r="O19" s="157">
        <f>+'St 2.2'!$G$198</f>
        <v>0</v>
      </c>
      <c r="P19" s="157">
        <f>+'St 4'!$G$81</f>
        <v>0</v>
      </c>
      <c r="Q19" s="157">
        <f>+'St 4'!$G$198</f>
        <v>2464030.6399999997</v>
      </c>
      <c r="R19" s="157">
        <f>+'St 5'!$G$81</f>
        <v>0</v>
      </c>
      <c r="S19" s="157">
        <f>+'St 5'!$G$198</f>
        <v>0</v>
      </c>
      <c r="T19" s="157">
        <f t="shared" si="0"/>
        <v>2464030.64</v>
      </c>
      <c r="U19" s="157">
        <f t="shared" si="1"/>
        <v>2464622.3958582995</v>
      </c>
    </row>
    <row r="20" spans="2:21">
      <c r="B20" s="68" t="s">
        <v>83</v>
      </c>
      <c r="C20" s="69" t="s">
        <v>17</v>
      </c>
      <c r="D20" s="157">
        <f>+'St 1.1'!$G$82</f>
        <v>12545</v>
      </c>
      <c r="E20" s="157">
        <f>+'St 1.1'!$G$199</f>
        <v>0</v>
      </c>
      <c r="F20" s="157">
        <f>+'St 1.2'!$G$82</f>
        <v>0</v>
      </c>
      <c r="G20" s="157">
        <f>+'St 1.2'!$G$199</f>
        <v>0</v>
      </c>
      <c r="H20" s="157">
        <f>+'St 1.3'!$G$82</f>
        <v>335162.68586001307</v>
      </c>
      <c r="I20" s="157">
        <f>+'St 1.3'!$G$199</f>
        <v>0</v>
      </c>
      <c r="J20" s="157">
        <f>+'St 3'!$G$82</f>
        <v>0</v>
      </c>
      <c r="K20" s="157">
        <f>+'St 3'!$G$199</f>
        <v>0</v>
      </c>
      <c r="L20" s="157">
        <f>+'St 2.1'!$G$82</f>
        <v>0</v>
      </c>
      <c r="M20" s="157">
        <f>+'St 2.1'!$G$199</f>
        <v>30.398735599999998</v>
      </c>
      <c r="N20" s="157">
        <f>+'St 2.2'!$G$82</f>
        <v>0</v>
      </c>
      <c r="O20" s="157">
        <f>+'St 2.2'!$G$199</f>
        <v>0</v>
      </c>
      <c r="P20" s="157">
        <f>+'St 4'!$G$82</f>
        <v>0</v>
      </c>
      <c r="Q20" s="157">
        <f>+'St 4'!$G$199</f>
        <v>347707.68586001307</v>
      </c>
      <c r="R20" s="157">
        <f>+'St 5'!$G$82</f>
        <v>0</v>
      </c>
      <c r="S20" s="157">
        <f>+'St 5'!$G$199</f>
        <v>0</v>
      </c>
      <c r="T20" s="157">
        <f t="shared" si="0"/>
        <v>347707.68586001307</v>
      </c>
      <c r="U20" s="157">
        <f t="shared" si="1"/>
        <v>347738.08459561307</v>
      </c>
    </row>
    <row r="21" spans="2:21">
      <c r="B21" s="68" t="s">
        <v>84</v>
      </c>
      <c r="C21" s="69" t="s">
        <v>18</v>
      </c>
      <c r="D21" s="157">
        <f>+'St 1.1'!$G$83</f>
        <v>10832</v>
      </c>
      <c r="E21" s="157">
        <f>+'St 1.1'!$G$200</f>
        <v>0</v>
      </c>
      <c r="F21" s="157">
        <f>+'St 1.2'!$G$83</f>
        <v>20.372505538710396</v>
      </c>
      <c r="G21" s="157">
        <f>+'St 1.2'!$G$200</f>
        <v>209.06290610448602</v>
      </c>
      <c r="H21" s="157">
        <f>+'St 1.3'!$G$83</f>
        <v>620968.30546100007</v>
      </c>
      <c r="I21" s="157">
        <f>+'St 1.3'!$G$200</f>
        <v>0</v>
      </c>
      <c r="J21" s="157">
        <f>+'St 3'!$G$83</f>
        <v>475419.43050000002</v>
      </c>
      <c r="K21" s="157">
        <f>+'St 3'!$G$200</f>
        <v>0</v>
      </c>
      <c r="L21" s="157">
        <f>+'St 2.1'!$G$83</f>
        <v>0</v>
      </c>
      <c r="M21" s="157">
        <f>+'St 2.1'!$G$200</f>
        <v>572.48377952504575</v>
      </c>
      <c r="N21" s="157">
        <f>+'St 2.2'!$G$83</f>
        <v>0</v>
      </c>
      <c r="O21" s="157">
        <f>+'St 2.2'!$G$200</f>
        <v>0</v>
      </c>
      <c r="P21" s="157">
        <f>+'St 4'!$G$83</f>
        <v>0</v>
      </c>
      <c r="Q21" s="157">
        <f>+'St 4'!$G$200</f>
        <v>1107240.1084665388</v>
      </c>
      <c r="R21" s="157">
        <f>+'St 5'!$G$83</f>
        <v>0</v>
      </c>
      <c r="S21" s="157">
        <f>+'St 5'!$G$200</f>
        <v>0</v>
      </c>
      <c r="T21" s="157">
        <f t="shared" si="0"/>
        <v>1107240.1084665388</v>
      </c>
      <c r="U21" s="157">
        <f t="shared" si="1"/>
        <v>1108021.6551521684</v>
      </c>
    </row>
    <row r="22" spans="2:21">
      <c r="B22" s="68" t="s">
        <v>85</v>
      </c>
      <c r="C22" s="3" t="s">
        <v>328</v>
      </c>
      <c r="D22" s="157">
        <f>+'St 1.1'!$G$84</f>
        <v>0</v>
      </c>
      <c r="E22" s="157">
        <f>+'St 1.1'!$G$201</f>
        <v>0</v>
      </c>
      <c r="F22" s="157">
        <f>+'St 1.2'!$G$84</f>
        <v>0</v>
      </c>
      <c r="G22" s="157">
        <f>+'St 1.2'!$G$201</f>
        <v>0</v>
      </c>
      <c r="H22" s="157">
        <f>+'St 1.3'!$G$84</f>
        <v>0</v>
      </c>
      <c r="I22" s="157">
        <f>+'St 1.3'!$G$201</f>
        <v>0</v>
      </c>
      <c r="J22" s="157">
        <f>+'St 3'!$G$84</f>
        <v>0</v>
      </c>
      <c r="K22" s="157">
        <f>+'St 3'!$G$201</f>
        <v>0</v>
      </c>
      <c r="L22" s="157">
        <f>+'St 2.1'!$G$84</f>
        <v>0</v>
      </c>
      <c r="M22" s="157">
        <f>+'St 2.1'!$G$201</f>
        <v>0</v>
      </c>
      <c r="N22" s="157">
        <f>+'St 2.2'!$G$84</f>
        <v>0</v>
      </c>
      <c r="O22" s="157">
        <f>+'St 2.2'!$G$201</f>
        <v>0</v>
      </c>
      <c r="P22" s="157">
        <f>+'St 4'!$G$84</f>
        <v>0</v>
      </c>
      <c r="Q22" s="157">
        <f>+'St 4'!$G$201</f>
        <v>0</v>
      </c>
      <c r="R22" s="157">
        <f>+'St 5'!$G$84</f>
        <v>0</v>
      </c>
      <c r="S22" s="157">
        <f>+'St 5'!$G$201</f>
        <v>0</v>
      </c>
      <c r="T22" s="157">
        <f t="shared" si="0"/>
        <v>0</v>
      </c>
      <c r="U22" s="157">
        <f t="shared" si="1"/>
        <v>0</v>
      </c>
    </row>
    <row r="23" spans="2:21">
      <c r="B23" s="68" t="s">
        <v>70</v>
      </c>
      <c r="C23" s="69" t="s">
        <v>20</v>
      </c>
      <c r="D23" s="157">
        <f>+'St 1.1'!$G$85</f>
        <v>0</v>
      </c>
      <c r="E23" s="157">
        <f>+'St 1.1'!$G$202</f>
        <v>0</v>
      </c>
      <c r="F23" s="157">
        <f>+'St 1.2'!$G$85</f>
        <v>0</v>
      </c>
      <c r="G23" s="157">
        <f>+'St 1.2'!$G$202</f>
        <v>0</v>
      </c>
      <c r="H23" s="157">
        <f>+'St 1.3'!$G$85</f>
        <v>0</v>
      </c>
      <c r="I23" s="157">
        <f>+'St 1.3'!$G$202</f>
        <v>0</v>
      </c>
      <c r="J23" s="157">
        <f>+'St 3'!$G$85</f>
        <v>0</v>
      </c>
      <c r="K23" s="157">
        <f>+'St 3'!$G$202</f>
        <v>0</v>
      </c>
      <c r="L23" s="157">
        <f>+'St 2.1'!$G$85</f>
        <v>0</v>
      </c>
      <c r="M23" s="157">
        <f>+'St 2.1'!$G$202</f>
        <v>0</v>
      </c>
      <c r="N23" s="157">
        <f>+'St 2.2'!$G$85</f>
        <v>0</v>
      </c>
      <c r="O23" s="157">
        <f>+'St 2.2'!$G$202</f>
        <v>0</v>
      </c>
      <c r="P23" s="157">
        <f>+'St 4'!$G$85</f>
        <v>0</v>
      </c>
      <c r="Q23" s="157">
        <f>+'St 4'!$G$202</f>
        <v>0</v>
      </c>
      <c r="R23" s="157">
        <f>+'St 5'!$G$85</f>
        <v>0</v>
      </c>
      <c r="S23" s="157">
        <f>+'St 5'!$G$202</f>
        <v>0</v>
      </c>
      <c r="T23" s="157">
        <f t="shared" si="0"/>
        <v>0</v>
      </c>
      <c r="U23" s="157">
        <f t="shared" si="1"/>
        <v>0</v>
      </c>
    </row>
    <row r="24" spans="2:21">
      <c r="B24" s="37">
        <v>7</v>
      </c>
      <c r="C24" s="28" t="s">
        <v>53</v>
      </c>
      <c r="D24" s="156">
        <f>+'St 1.1'!$G$86</f>
        <v>41364</v>
      </c>
      <c r="E24" s="156">
        <f>+'St 1.1'!$G$203</f>
        <v>281</v>
      </c>
      <c r="F24" s="156">
        <f>+'St 1.2'!$G$86</f>
        <v>277195.3162001656</v>
      </c>
      <c r="G24" s="156">
        <f>+'St 1.2'!$G$203</f>
        <v>249975.87390516835</v>
      </c>
      <c r="H24" s="156">
        <f>+'St 1.3'!$G$86</f>
        <v>45891.950441835812</v>
      </c>
      <c r="I24" s="156">
        <f>+'St 1.3'!$G$203</f>
        <v>421503.70332726202</v>
      </c>
      <c r="J24" s="156">
        <f>+'St 3'!$G$86</f>
        <v>23895.983800000002</v>
      </c>
      <c r="K24" s="156">
        <f>+'St 3'!$G$203</f>
        <v>148866.35059428497</v>
      </c>
      <c r="L24" s="156">
        <f>+'St 2.1'!$G$86</f>
        <v>174644.58889679995</v>
      </c>
      <c r="M24" s="156">
        <f>+'St 2.1'!$G$203</f>
        <v>400239.92312626552</v>
      </c>
      <c r="N24" s="156">
        <f>+'St 2.2'!$G$86</f>
        <v>5017012.8930819705</v>
      </c>
      <c r="O24" s="156">
        <f>+'St 2.2'!$G$203</f>
        <v>2925721.2913072892</v>
      </c>
      <c r="P24" s="156">
        <f>+'St 4'!$G$86</f>
        <v>53447.868828419174</v>
      </c>
      <c r="Q24" s="156">
        <f>+'St 4'!$G$203</f>
        <v>68608.310852316077</v>
      </c>
      <c r="R24" s="156">
        <f>+'St 5'!$G$86</f>
        <v>133352.47023502737</v>
      </c>
      <c r="S24" s="156">
        <f>+'St 5'!$G$203</f>
        <v>565848.57575054187</v>
      </c>
      <c r="T24" s="156">
        <f t="shared" si="0"/>
        <v>5766805.0714842193</v>
      </c>
      <c r="U24" s="156">
        <f t="shared" si="1"/>
        <v>4781045.0288631283</v>
      </c>
    </row>
    <row r="25" spans="2:21">
      <c r="B25" s="68" t="s">
        <v>68</v>
      </c>
      <c r="C25" s="69" t="s">
        <v>30</v>
      </c>
      <c r="D25" s="157">
        <f>+'St 1.1'!$G$87</f>
        <v>0</v>
      </c>
      <c r="E25" s="157">
        <f>+'St 1.1'!$G$204</f>
        <v>0</v>
      </c>
      <c r="F25" s="157">
        <f>+'St 1.2'!$G$87</f>
        <v>324.57302189665222</v>
      </c>
      <c r="G25" s="157">
        <f>+'St 1.2'!$G$204</f>
        <v>101781.19801510625</v>
      </c>
      <c r="H25" s="157">
        <f>+'St 1.3'!$G$87</f>
        <v>779.25959961836418</v>
      </c>
      <c r="I25" s="157">
        <f>+'St 1.3'!$G$204</f>
        <v>316002.85607961536</v>
      </c>
      <c r="J25" s="157">
        <f>+'St 3'!$G$87</f>
        <v>0</v>
      </c>
      <c r="K25" s="157">
        <f>+'St 3'!$G$204</f>
        <v>9.8120203557112203E-3</v>
      </c>
      <c r="L25" s="157">
        <f>+'St 2.1'!$G$87</f>
        <v>166932.59495854695</v>
      </c>
      <c r="M25" s="157">
        <f>+'St 2.1'!$G$204</f>
        <v>169307.00344217397</v>
      </c>
      <c r="N25" s="157">
        <f>+'St 2.2'!$G$87</f>
        <v>2687438.3522512349</v>
      </c>
      <c r="O25" s="157">
        <f>+'St 2.2'!$G$204</f>
        <v>1390609.0316622048</v>
      </c>
      <c r="P25" s="157">
        <f>+'St 4'!$G$87</f>
        <v>28789.662551564084</v>
      </c>
      <c r="Q25" s="157">
        <f>+'St 4'!$G$204</f>
        <v>18.012364448410015</v>
      </c>
      <c r="R25" s="157">
        <f>+'St 5'!$G$87</f>
        <v>33189.140132466637</v>
      </c>
      <c r="S25" s="157">
        <f>+'St 5'!$G$204</f>
        <v>523847</v>
      </c>
      <c r="T25" s="157">
        <f t="shared" si="0"/>
        <v>2917453.5825153277</v>
      </c>
      <c r="U25" s="157">
        <f t="shared" si="1"/>
        <v>2501565.1113755694</v>
      </c>
    </row>
    <row r="26" spans="2:21">
      <c r="B26" s="68" t="s">
        <v>69</v>
      </c>
      <c r="C26" s="69" t="s">
        <v>31</v>
      </c>
      <c r="D26" s="157">
        <f>+'St 1.1'!$G$100</f>
        <v>41364</v>
      </c>
      <c r="E26" s="157">
        <f>+'St 1.1'!$G$217</f>
        <v>281</v>
      </c>
      <c r="F26" s="157">
        <f>+'St 1.2'!$G$100</f>
        <v>276870.74317826895</v>
      </c>
      <c r="G26" s="157">
        <f>+'St 1.2'!$G$217</f>
        <v>148194.67589006215</v>
      </c>
      <c r="H26" s="157">
        <f>+'St 1.3'!$G$100</f>
        <v>45112.690842217446</v>
      </c>
      <c r="I26" s="157">
        <f>+'St 1.3'!$G$217</f>
        <v>105500.84724764677</v>
      </c>
      <c r="J26" s="157">
        <f>+'St 3'!$G$100</f>
        <v>23895.983800000002</v>
      </c>
      <c r="K26" s="157">
        <f>+'St 3'!$G$217</f>
        <v>148866.34078226463</v>
      </c>
      <c r="L26" s="157">
        <f>+'St 2.1'!$G$100</f>
        <v>7711.993938253001</v>
      </c>
      <c r="M26" s="157">
        <f>+'St 2.1'!$G$217</f>
        <v>230932.91968409152</v>
      </c>
      <c r="N26" s="157">
        <f>+'St 2.2'!$G$100</f>
        <v>2329574.540830736</v>
      </c>
      <c r="O26" s="157">
        <f>+'St 2.2'!$G$217</f>
        <v>1535112.2596450846</v>
      </c>
      <c r="P26" s="157">
        <f>+'St 4'!$G$100</f>
        <v>24658.206276855093</v>
      </c>
      <c r="Q26" s="157">
        <f>+'St 4'!$G$217</f>
        <v>68590.298487867665</v>
      </c>
      <c r="R26" s="157">
        <f>+'St 5'!$G$100</f>
        <v>100163.33010256074</v>
      </c>
      <c r="S26" s="157">
        <f>+'St 5'!$G$217</f>
        <v>42001.575750541881</v>
      </c>
      <c r="T26" s="157">
        <f t="shared" si="0"/>
        <v>2849351.4889688911</v>
      </c>
      <c r="U26" s="157">
        <f t="shared" si="1"/>
        <v>2279479.9174875594</v>
      </c>
    </row>
    <row r="27" spans="2:21">
      <c r="B27" s="37">
        <v>8</v>
      </c>
      <c r="C27" s="28" t="s">
        <v>88</v>
      </c>
      <c r="D27" s="156">
        <v>0</v>
      </c>
      <c r="E27" s="156">
        <v>0</v>
      </c>
      <c r="F27" s="156">
        <v>0</v>
      </c>
      <c r="G27" s="156">
        <v>0</v>
      </c>
      <c r="H27" s="156">
        <v>0</v>
      </c>
      <c r="I27" s="156">
        <v>0</v>
      </c>
      <c r="J27" s="156">
        <v>0</v>
      </c>
      <c r="K27" s="156">
        <v>0</v>
      </c>
      <c r="L27" s="156">
        <v>0</v>
      </c>
      <c r="M27" s="156">
        <v>0</v>
      </c>
      <c r="N27" s="156">
        <v>0</v>
      </c>
      <c r="O27" s="156">
        <v>0</v>
      </c>
      <c r="P27" s="156">
        <v>0</v>
      </c>
      <c r="Q27" s="156">
        <v>0</v>
      </c>
      <c r="R27" s="156">
        <v>0</v>
      </c>
      <c r="S27" s="156">
        <v>0</v>
      </c>
      <c r="T27" s="156">
        <f t="shared" si="0"/>
        <v>0</v>
      </c>
      <c r="U27" s="156">
        <f t="shared" si="1"/>
        <v>0</v>
      </c>
    </row>
    <row r="28" spans="2:21">
      <c r="B28" s="37">
        <v>9</v>
      </c>
      <c r="C28" s="28" t="s">
        <v>92</v>
      </c>
      <c r="D28" s="156">
        <f>+'St 1.1'!$G$113+'St 1.1'!$G$114</f>
        <v>0</v>
      </c>
      <c r="E28" s="156">
        <f>+'St 1.1'!$G$230+'St 1.1'!$G$231</f>
        <v>0</v>
      </c>
      <c r="F28" s="156">
        <f>+'St 1.2'!$G$113+'St 1.2'!$G$114</f>
        <v>305392.89801731985</v>
      </c>
      <c r="G28" s="156">
        <f>+'St 1.2'!$G$230+'St 1.2'!$G$231</f>
        <v>513037.85201634408</v>
      </c>
      <c r="H28" s="156">
        <f>+'St 1.3'!$G$113+'St 1.3'!$G$114</f>
        <v>36783.545742390983</v>
      </c>
      <c r="I28" s="156">
        <f>+'St 1.3'!$G$230+'St 1.3'!$G$231</f>
        <v>107186.35153224145</v>
      </c>
      <c r="J28" s="156">
        <f>+'St 3'!$G$113+'St 3'!$G$114</f>
        <v>0</v>
      </c>
      <c r="K28" s="156">
        <f>+'St 3'!$G$230+'St 3'!$G$231</f>
        <v>0</v>
      </c>
      <c r="L28" s="156">
        <f>+'St 2.1'!$G$113+'St 2.1'!$G$114</f>
        <v>8124.8327809090006</v>
      </c>
      <c r="M28" s="156">
        <f>+'St 2.1'!$G$230+'St 2.1'!$G$231</f>
        <v>324.25361229999999</v>
      </c>
      <c r="N28" s="156">
        <f>+'St 2.2'!$G$113+'St 2.2'!$G$114</f>
        <v>2512123.9313582401</v>
      </c>
      <c r="O28" s="156">
        <f>+'St 2.2'!$G$230+'St 2.2'!$G$231</f>
        <v>1339481.6056265822</v>
      </c>
      <c r="P28" s="156">
        <f>+'St 4'!$G$113+'St 4'!$G$114</f>
        <v>0</v>
      </c>
      <c r="Q28" s="156">
        <f>+'St 4'!$G$230+'St 4'!$G$231</f>
        <v>-7.2759576141834259E-10</v>
      </c>
      <c r="R28" s="156">
        <f>+'St 5'!$G$113+'St 5'!$G$114</f>
        <v>0</v>
      </c>
      <c r="S28" s="156">
        <f>+'St 5'!$G$230+'St 5'!$G$231</f>
        <v>0</v>
      </c>
      <c r="T28" s="156">
        <f t="shared" si="0"/>
        <v>2862425.2078988599</v>
      </c>
      <c r="U28" s="156">
        <f t="shared" si="1"/>
        <v>1960030.0627874669</v>
      </c>
    </row>
    <row r="29" spans="2:21">
      <c r="B29" s="37">
        <v>10</v>
      </c>
      <c r="C29" s="28" t="s">
        <v>91</v>
      </c>
      <c r="D29" s="156">
        <f t="shared" ref="D29:S29" si="2">+D6+D9+D12+D13+D14+D17+D24+D27+D28</f>
        <v>2063245.0000000002</v>
      </c>
      <c r="E29" s="156">
        <f t="shared" si="2"/>
        <v>2817535</v>
      </c>
      <c r="F29" s="156">
        <f t="shared" si="2"/>
        <v>13281632.119110908</v>
      </c>
      <c r="G29" s="156">
        <f t="shared" si="2"/>
        <v>14416171.769228198</v>
      </c>
      <c r="H29" s="156">
        <f t="shared" si="2"/>
        <v>6494645.8788994439</v>
      </c>
      <c r="I29" s="156">
        <f t="shared" si="2"/>
        <v>7929814.4051882122</v>
      </c>
      <c r="J29" s="156">
        <f t="shared" si="2"/>
        <v>9026077.8477182314</v>
      </c>
      <c r="K29" s="156">
        <f t="shared" si="2"/>
        <v>2890344.3771814853</v>
      </c>
      <c r="L29" s="156">
        <f t="shared" si="2"/>
        <v>1368655.6135125093</v>
      </c>
      <c r="M29" s="156">
        <f t="shared" si="2"/>
        <v>935583.91877610725</v>
      </c>
      <c r="N29" s="156">
        <f t="shared" si="2"/>
        <v>16332419.328882394</v>
      </c>
      <c r="O29" s="156">
        <f t="shared" si="2"/>
        <v>11611253.768652115</v>
      </c>
      <c r="P29" s="156">
        <f t="shared" si="2"/>
        <v>4134005.0759149673</v>
      </c>
      <c r="Q29" s="156">
        <f t="shared" si="2"/>
        <v>13680860.529361013</v>
      </c>
      <c r="R29" s="156">
        <f t="shared" si="2"/>
        <v>3148214.8297451995</v>
      </c>
      <c r="S29" s="156">
        <f t="shared" si="2"/>
        <v>5550096.2165561384</v>
      </c>
      <c r="T29" s="156">
        <f t="shared" si="0"/>
        <v>55848895.693783656</v>
      </c>
      <c r="U29" s="156">
        <f t="shared" si="1"/>
        <v>59831659.984943263</v>
      </c>
    </row>
    <row r="32" spans="2:21">
      <c r="B32" s="345" t="s">
        <v>335</v>
      </c>
      <c r="C32" s="345"/>
      <c r="D32" s="345"/>
      <c r="E32" s="345"/>
      <c r="F32" s="345"/>
      <c r="G32" s="345"/>
      <c r="H32" s="345"/>
      <c r="I32" s="345"/>
      <c r="J32" s="345"/>
      <c r="K32" s="345"/>
      <c r="L32" s="345"/>
      <c r="M32" s="345"/>
      <c r="N32" s="345"/>
      <c r="O32" s="345"/>
      <c r="P32" s="345"/>
      <c r="Q32" s="345"/>
      <c r="R32" s="345"/>
      <c r="S32" s="345"/>
      <c r="T32" s="345"/>
      <c r="U32" s="345"/>
    </row>
    <row r="33" spans="2:21"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7" t="s">
        <v>318</v>
      </c>
    </row>
    <row r="34" spans="2:21" ht="31.5" customHeight="1">
      <c r="B34" s="125"/>
      <c r="C34" s="125"/>
      <c r="D34" s="349" t="s">
        <v>41</v>
      </c>
      <c r="E34" s="349"/>
      <c r="F34" s="349" t="s">
        <v>42</v>
      </c>
      <c r="G34" s="349"/>
      <c r="H34" s="349" t="s">
        <v>43</v>
      </c>
      <c r="I34" s="349"/>
      <c r="J34" s="349" t="s">
        <v>44</v>
      </c>
      <c r="K34" s="349"/>
      <c r="L34" s="349" t="s">
        <v>317</v>
      </c>
      <c r="M34" s="349"/>
      <c r="N34" s="349" t="s">
        <v>108</v>
      </c>
      <c r="O34" s="349"/>
      <c r="P34" s="349" t="s">
        <v>325</v>
      </c>
      <c r="Q34" s="349"/>
      <c r="R34" s="349" t="s">
        <v>101</v>
      </c>
      <c r="S34" s="349"/>
      <c r="T34" s="349" t="s">
        <v>78</v>
      </c>
      <c r="U34" s="349"/>
    </row>
    <row r="35" spans="2:21">
      <c r="B35" s="58"/>
      <c r="C35" s="37" t="s">
        <v>89</v>
      </c>
      <c r="D35" s="67" t="s">
        <v>79</v>
      </c>
      <c r="E35" s="67" t="s">
        <v>80</v>
      </c>
      <c r="F35" s="67" t="s">
        <v>79</v>
      </c>
      <c r="G35" s="67" t="s">
        <v>80</v>
      </c>
      <c r="H35" s="67" t="s">
        <v>79</v>
      </c>
      <c r="I35" s="67" t="s">
        <v>80</v>
      </c>
      <c r="J35" s="67" t="s">
        <v>79</v>
      </c>
      <c r="K35" s="67" t="s">
        <v>80</v>
      </c>
      <c r="L35" s="67" t="s">
        <v>79</v>
      </c>
      <c r="M35" s="67" t="s">
        <v>80</v>
      </c>
      <c r="N35" s="67" t="s">
        <v>79</v>
      </c>
      <c r="O35" s="67" t="s">
        <v>80</v>
      </c>
      <c r="P35" s="67" t="s">
        <v>79</v>
      </c>
      <c r="Q35" s="67" t="s">
        <v>80</v>
      </c>
      <c r="R35" s="67" t="s">
        <v>79</v>
      </c>
      <c r="S35" s="67" t="s">
        <v>80</v>
      </c>
      <c r="T35" s="67" t="s">
        <v>79</v>
      </c>
      <c r="U35" s="67" t="s">
        <v>80</v>
      </c>
    </row>
    <row r="36" spans="2:21">
      <c r="B36" s="37">
        <v>1</v>
      </c>
      <c r="C36" s="28" t="s">
        <v>5</v>
      </c>
      <c r="D36" s="156">
        <f>+'St 1.1'!$Q$6</f>
        <v>0</v>
      </c>
      <c r="E36" s="156">
        <f>+'St 1.1'!$Q$123</f>
        <v>-1023.7427023270086</v>
      </c>
      <c r="F36" s="156">
        <f>+'St 1.2'!$Q$6</f>
        <v>0</v>
      </c>
      <c r="G36" s="156">
        <f>+'St 1.2'!$Q$123</f>
        <v>0</v>
      </c>
      <c r="H36" s="156">
        <f>+'St 1.3'!$Q$6</f>
        <v>0</v>
      </c>
      <c r="I36" s="156">
        <f>+'St 1.3'!$Q$123</f>
        <v>367.95633757658027</v>
      </c>
      <c r="J36" s="156">
        <f>+'St 3'!$Q$6</f>
        <v>-2560.0000000000023</v>
      </c>
      <c r="K36" s="156">
        <f>+'St 3'!$Q$123</f>
        <v>-9803.9800000000068</v>
      </c>
      <c r="L36" s="156">
        <f>+'St 2.1'!$Q$6</f>
        <v>0</v>
      </c>
      <c r="M36" s="156">
        <f>+'St 2.1'!$Q$123</f>
        <v>0</v>
      </c>
      <c r="N36" s="156">
        <f>+'St 2.2'!$Q$6</f>
        <v>0</v>
      </c>
      <c r="O36" s="156">
        <f>+'St 2.2'!$Q$123</f>
        <v>0</v>
      </c>
      <c r="P36" s="156">
        <f>+'St 4'!$Q$6</f>
        <v>0</v>
      </c>
      <c r="Q36" s="156">
        <f>+'St 4'!$Q$123</f>
        <v>0</v>
      </c>
      <c r="R36" s="156">
        <f>+'St 5'!$Q$6</f>
        <v>0</v>
      </c>
      <c r="S36" s="156">
        <f>+'St 5'!$Q$123</f>
        <v>0</v>
      </c>
      <c r="T36" s="156">
        <f>+D36+F36+H36+J36+L36+N36+P36+R36</f>
        <v>-2560.0000000000023</v>
      </c>
      <c r="U36" s="156">
        <f>+E36+G36+I36+K36+M36+O36+Q36+S36</f>
        <v>-10459.766364750436</v>
      </c>
    </row>
    <row r="37" spans="2:21">
      <c r="B37" s="68" t="s">
        <v>68</v>
      </c>
      <c r="C37" s="69" t="s">
        <v>35</v>
      </c>
      <c r="D37" s="157">
        <f>+'St 1.1'!$Q$7</f>
        <v>0</v>
      </c>
      <c r="E37" s="157">
        <f>+'St 1.1'!$Q$124</f>
        <v>-6000.7427023270066</v>
      </c>
      <c r="F37" s="157">
        <f>+'St 1.2'!$Q$7</f>
        <v>0</v>
      </c>
      <c r="G37" s="157">
        <f>+'St 1.2'!$Q$124</f>
        <v>0</v>
      </c>
      <c r="H37" s="157">
        <f>+'St 1.3'!$Q$7</f>
        <v>0</v>
      </c>
      <c r="I37" s="157">
        <f>+'St 1.3'!$Q$124</f>
        <v>367.95633757658027</v>
      </c>
      <c r="J37" s="157">
        <f>+'St 3'!$Q$7</f>
        <v>0</v>
      </c>
      <c r="K37" s="157">
        <f>+'St 3'!$Q$124</f>
        <v>0</v>
      </c>
      <c r="L37" s="157">
        <f>+'St 2.1'!$Q$7</f>
        <v>0</v>
      </c>
      <c r="M37" s="157">
        <f>+'St 2.1'!$Q$124</f>
        <v>0</v>
      </c>
      <c r="N37" s="157">
        <f>+'St 2.2'!$Q$7</f>
        <v>0</v>
      </c>
      <c r="O37" s="157">
        <f>+'St 2.2'!$Q$124</f>
        <v>0</v>
      </c>
      <c r="P37" s="157">
        <f>+'St 4'!$Q$7</f>
        <v>0</v>
      </c>
      <c r="Q37" s="157">
        <f>+'St 4'!$Q$124</f>
        <v>0</v>
      </c>
      <c r="R37" s="157">
        <f>+'St 5'!$Q$7</f>
        <v>0</v>
      </c>
      <c r="S37" s="157">
        <f>+'St 5'!$Q$124</f>
        <v>0</v>
      </c>
      <c r="T37" s="157">
        <f t="shared" ref="T37:T59" si="3">+D37+F37+H37+J37+L37+N37+P37+R37</f>
        <v>0</v>
      </c>
      <c r="U37" s="157">
        <f t="shared" ref="U37:U59" si="4">+E37+G37+I37+K37+M37+O37+Q37+S37</f>
        <v>-5632.7863647504264</v>
      </c>
    </row>
    <row r="38" spans="2:21">
      <c r="B38" s="68" t="s">
        <v>69</v>
      </c>
      <c r="C38" s="69" t="s">
        <v>87</v>
      </c>
      <c r="D38" s="157">
        <f>+'St 1.1'!$Q$8</f>
        <v>0</v>
      </c>
      <c r="E38" s="157">
        <f>+'St 1.1'!$Q$125</f>
        <v>4977</v>
      </c>
      <c r="F38" s="157">
        <f>+'St 1.2'!$Q$8</f>
        <v>0</v>
      </c>
      <c r="G38" s="157">
        <f>+'St 1.2'!$Q$125</f>
        <v>0</v>
      </c>
      <c r="H38" s="157">
        <f>+'St 1.3'!$Q$8</f>
        <v>0</v>
      </c>
      <c r="I38" s="157">
        <f>+'St 1.3'!$Q$125</f>
        <v>0</v>
      </c>
      <c r="J38" s="157">
        <f>+'St 3'!$Q$8</f>
        <v>-2560.0000000000023</v>
      </c>
      <c r="K38" s="157">
        <f>+'St 3'!$Q$125</f>
        <v>-9803.9800000000068</v>
      </c>
      <c r="L38" s="157">
        <f>+'St 2.1'!$Q$8</f>
        <v>0</v>
      </c>
      <c r="M38" s="157">
        <f>+'St 2.1'!$Q$125</f>
        <v>0</v>
      </c>
      <c r="N38" s="157">
        <f>+'St 2.2'!$Q$8</f>
        <v>0</v>
      </c>
      <c r="O38" s="157">
        <f>+'St 2.2'!$Q$125</f>
        <v>0</v>
      </c>
      <c r="P38" s="157">
        <f>+'St 4'!$Q$8</f>
        <v>0</v>
      </c>
      <c r="Q38" s="157">
        <f>+'St 4'!$Q$125</f>
        <v>0</v>
      </c>
      <c r="R38" s="157">
        <f>+'St 5'!$Q$8</f>
        <v>0</v>
      </c>
      <c r="S38" s="157">
        <f>+'St 5'!$Q$125</f>
        <v>0</v>
      </c>
      <c r="T38" s="157">
        <f t="shared" si="3"/>
        <v>-2560.0000000000023</v>
      </c>
      <c r="U38" s="157">
        <f t="shared" si="4"/>
        <v>-4826.9800000000068</v>
      </c>
    </row>
    <row r="39" spans="2:21">
      <c r="B39" s="37">
        <v>2</v>
      </c>
      <c r="C39" s="28" t="s">
        <v>38</v>
      </c>
      <c r="D39" s="156">
        <f>+'St 1.1'!$Q$9</f>
        <v>258990.00000000015</v>
      </c>
      <c r="E39" s="156">
        <f>+'St 1.1'!$Q$126</f>
        <v>103725.04601791827</v>
      </c>
      <c r="F39" s="156">
        <f>+'St 1.2'!$Q$9</f>
        <v>997098.10264536797</v>
      </c>
      <c r="G39" s="156">
        <f>+'St 1.2'!$Q$126</f>
        <v>131352.16001327531</v>
      </c>
      <c r="H39" s="156">
        <f>+'St 1.3'!$Q$9</f>
        <v>-674.10980043575637</v>
      </c>
      <c r="I39" s="156">
        <f>+'St 1.3'!$Q$126</f>
        <v>-19638.571151178694</v>
      </c>
      <c r="J39" s="156">
        <f>+'St 3'!$Q$9</f>
        <v>51699.839899999919</v>
      </c>
      <c r="K39" s="156">
        <f>+'St 3'!$Q$126</f>
        <v>59891.582634364975</v>
      </c>
      <c r="L39" s="156">
        <f>+'St 2.1'!$Q$9</f>
        <v>233.28000000000026</v>
      </c>
      <c r="M39" s="156">
        <f>+'St 2.1'!$Q$126</f>
        <v>-7978.7390018604692</v>
      </c>
      <c r="N39" s="156">
        <f>+'St 2.2'!$Q$9</f>
        <v>23810.555999646102</v>
      </c>
      <c r="O39" s="156">
        <f>+'St 2.2'!$Q$126</f>
        <v>129415.77571987564</v>
      </c>
      <c r="P39" s="156">
        <f>+'St 4'!$Q$9</f>
        <v>0</v>
      </c>
      <c r="Q39" s="156">
        <f>+'St 4'!$Q$126</f>
        <v>741532</v>
      </c>
      <c r="R39" s="156">
        <f>+'St 5'!$Q$9</f>
        <v>9454.1398406204498</v>
      </c>
      <c r="S39" s="156">
        <f>+'St 5'!$Q$126</f>
        <v>81536.754184496138</v>
      </c>
      <c r="T39" s="156">
        <f t="shared" si="3"/>
        <v>1340611.8085851988</v>
      </c>
      <c r="U39" s="156">
        <f t="shared" si="4"/>
        <v>1219836.0084168911</v>
      </c>
    </row>
    <row r="40" spans="2:21" ht="15.5">
      <c r="B40" s="68" t="s">
        <v>68</v>
      </c>
      <c r="C40" s="69" t="s">
        <v>39</v>
      </c>
      <c r="D40" s="160">
        <f>+'St 1.1'!$Q$10</f>
        <v>142979.00000000009</v>
      </c>
      <c r="E40" s="160">
        <f>+'St 1.1'!$Q$127</f>
        <v>93.000000000000014</v>
      </c>
      <c r="F40" s="160">
        <f>+'St 1.2'!$Q$10</f>
        <v>0</v>
      </c>
      <c r="G40" s="160">
        <f>+'St 1.2'!$Q$127</f>
        <v>14628.573081311562</v>
      </c>
      <c r="H40" s="160">
        <f>+'St 1.3'!$Q$10</f>
        <v>0</v>
      </c>
      <c r="I40" s="160">
        <f>+'St 1.3'!$Q$127</f>
        <v>3416.3753768723982</v>
      </c>
      <c r="J40" s="160">
        <f>+'St 3'!$Q$10</f>
        <v>0</v>
      </c>
      <c r="K40" s="160">
        <f>+'St 3'!$Q$127</f>
        <v>1.6400000000000008E-2</v>
      </c>
      <c r="L40" s="160">
        <f>+'St 2.1'!$Q$10</f>
        <v>0</v>
      </c>
      <c r="M40" s="160">
        <f>+'St 2.1'!$Q$127</f>
        <v>-0.1462404386465197</v>
      </c>
      <c r="N40" s="160">
        <f>+'St 2.2'!$Q$10</f>
        <v>0</v>
      </c>
      <c r="O40" s="160">
        <f>+'St 2.2'!$Q$127</f>
        <v>5821.0612929197805</v>
      </c>
      <c r="P40" s="160">
        <f>+'St 4'!$Q$10</f>
        <v>0</v>
      </c>
      <c r="Q40" s="160">
        <f>+'St 4'!$Q$127</f>
        <v>133345</v>
      </c>
      <c r="R40" s="160">
        <f>+'St 5'!$Q$10</f>
        <v>0</v>
      </c>
      <c r="S40" s="160">
        <f>+'St 5'!$Q$127</f>
        <v>0</v>
      </c>
      <c r="T40" s="160">
        <f t="shared" si="3"/>
        <v>142979.00000000009</v>
      </c>
      <c r="U40" s="160">
        <f t="shared" si="4"/>
        <v>157303.8799106651</v>
      </c>
    </row>
    <row r="41" spans="2:21" ht="15.5">
      <c r="B41" s="68" t="s">
        <v>69</v>
      </c>
      <c r="C41" s="69" t="s">
        <v>50</v>
      </c>
      <c r="D41" s="160">
        <f>+'St 1.1'!$Q$23</f>
        <v>116010.99999999997</v>
      </c>
      <c r="E41" s="160">
        <f>+'St 1.1'!$Q$140</f>
        <v>103632.04601791824</v>
      </c>
      <c r="F41" s="160">
        <f>+'St 1.2'!$Q$23</f>
        <v>997098.10264536797</v>
      </c>
      <c r="G41" s="160">
        <f>+'St 1.2'!$Q$140</f>
        <v>116723.58693196373</v>
      </c>
      <c r="H41" s="160">
        <f>+'St 1.3'!$Q$23</f>
        <v>-674.10980043575637</v>
      </c>
      <c r="I41" s="160">
        <f>+'St 1.3'!$Q$140</f>
        <v>-23054.946528051067</v>
      </c>
      <c r="J41" s="160">
        <f>+'St 3'!$Q$23</f>
        <v>51699.839899999919</v>
      </c>
      <c r="K41" s="160">
        <f>+'St 3'!$Q$140</f>
        <v>59891.566234364975</v>
      </c>
      <c r="L41" s="160">
        <f>+'St 2.1'!$Q$23</f>
        <v>233.28000000000026</v>
      </c>
      <c r="M41" s="160">
        <f>+'St 2.1'!$Q$140</f>
        <v>-7978.5927614218244</v>
      </c>
      <c r="N41" s="160">
        <f>+'St 2.2'!$Q$23</f>
        <v>23810.555999646102</v>
      </c>
      <c r="O41" s="160">
        <f>+'St 2.2'!$Q$140</f>
        <v>123594.71442695576</v>
      </c>
      <c r="P41" s="160">
        <f>+'St 4'!$Q$23</f>
        <v>0</v>
      </c>
      <c r="Q41" s="160">
        <f>+'St 4'!$Q$140</f>
        <v>608187</v>
      </c>
      <c r="R41" s="160">
        <f>+'St 5'!$Q$23</f>
        <v>9454.1398406204498</v>
      </c>
      <c r="S41" s="160">
        <f>+'St 5'!$Q$140</f>
        <v>81536.754184496138</v>
      </c>
      <c r="T41" s="160">
        <f t="shared" si="3"/>
        <v>1197632.8085851986</v>
      </c>
      <c r="U41" s="160">
        <f t="shared" si="4"/>
        <v>1062532.128506226</v>
      </c>
    </row>
    <row r="42" spans="2:21">
      <c r="B42" s="37">
        <v>3</v>
      </c>
      <c r="C42" s="28" t="s">
        <v>51</v>
      </c>
      <c r="D42" s="156">
        <f>+'St 1.1'!$Q$36</f>
        <v>0</v>
      </c>
      <c r="E42" s="156">
        <f>+'St 1.1'!$Q$153</f>
        <v>57409.182017935826</v>
      </c>
      <c r="F42" s="156">
        <f>+'St 1.2'!$Q$36</f>
        <v>-13289.1116</v>
      </c>
      <c r="G42" s="156">
        <f>+'St 1.2'!$Q$153</f>
        <v>119352.52349767508</v>
      </c>
      <c r="H42" s="156">
        <f>+'St 1.3'!$Q$36</f>
        <v>69768.997373665698</v>
      </c>
      <c r="I42" s="156">
        <f>+'St 1.3'!$Q$153</f>
        <v>541416.91921726847</v>
      </c>
      <c r="J42" s="156">
        <f>+'St 3'!$Q$36</f>
        <v>702030.92204254132</v>
      </c>
      <c r="K42" s="156">
        <f>+'St 3'!$Q$153</f>
        <v>28201.635137243691</v>
      </c>
      <c r="L42" s="156">
        <f>+'St 2.1'!$Q$36</f>
        <v>0</v>
      </c>
      <c r="M42" s="156">
        <f>+'St 2.1'!$Q$153</f>
        <v>-1319.2029067479698</v>
      </c>
      <c r="N42" s="156">
        <f>+'St 2.2'!$Q$36</f>
        <v>215124.04064034362</v>
      </c>
      <c r="O42" s="156">
        <f>+'St 2.2'!$Q$153</f>
        <v>42593.92130927158</v>
      </c>
      <c r="P42" s="156">
        <f>+'St 4'!$Q$36</f>
        <v>0</v>
      </c>
      <c r="Q42" s="156">
        <f>+'St 4'!$Q$153</f>
        <v>47430.780266672176</v>
      </c>
      <c r="R42" s="156">
        <f>+'St 5'!$Q$36</f>
        <v>377924.56488643494</v>
      </c>
      <c r="S42" s="156">
        <f>+'St 5'!$Q$153</f>
        <v>0</v>
      </c>
      <c r="T42" s="156">
        <f t="shared" si="3"/>
        <v>1351559.4133429856</v>
      </c>
      <c r="U42" s="156">
        <f t="shared" si="4"/>
        <v>835085.75853931881</v>
      </c>
    </row>
    <row r="43" spans="2:21">
      <c r="B43" s="37">
        <v>4</v>
      </c>
      <c r="C43" s="28" t="s">
        <v>327</v>
      </c>
      <c r="D43" s="156">
        <f>+'St 1.1'!$Q$49</f>
        <v>0</v>
      </c>
      <c r="E43" s="156">
        <f>+'St 1.1'!$Q$166</f>
        <v>100893.80766088747</v>
      </c>
      <c r="F43" s="156">
        <f>+'St 1.2'!$Q$49</f>
        <v>84680.257500000065</v>
      </c>
      <c r="G43" s="156">
        <f>+'St 1.2'!$Q$166</f>
        <v>772585.78674697969</v>
      </c>
      <c r="H43" s="156">
        <f>+'St 1.3'!$Q$49</f>
        <v>108181.22929296306</v>
      </c>
      <c r="I43" s="156">
        <f>+'St 1.3'!$Q$166</f>
        <v>209386.4276478574</v>
      </c>
      <c r="J43" s="156">
        <f>+'St 3'!$Q$49</f>
        <v>33626.507100000119</v>
      </c>
      <c r="K43" s="156">
        <f>+'St 3'!$Q$166</f>
        <v>108528.0570345404</v>
      </c>
      <c r="L43" s="156">
        <f>+'St 2.1'!$Q$49</f>
        <v>27084.68000000012</v>
      </c>
      <c r="M43" s="156">
        <f>+'St 2.1'!$Q$166</f>
        <v>8180.9779006182971</v>
      </c>
      <c r="N43" s="156">
        <f>+'St 2.2'!$Q$49</f>
        <v>937603.42448394804</v>
      </c>
      <c r="O43" s="156">
        <f>+'St 2.2'!$Q$166</f>
        <v>479854.62609696551</v>
      </c>
      <c r="P43" s="156">
        <f>+'St 4'!$Q$49</f>
        <v>379340.80999999994</v>
      </c>
      <c r="Q43" s="156">
        <f>+'St 4'!$Q$166</f>
        <v>0</v>
      </c>
      <c r="R43" s="156">
        <f>+'St 5'!$Q$49</f>
        <v>-6188.5610654959937</v>
      </c>
      <c r="S43" s="156">
        <f>+'St 5'!$Q$166</f>
        <v>152631.53659769028</v>
      </c>
      <c r="T43" s="156">
        <f t="shared" si="3"/>
        <v>1564328.3473114152</v>
      </c>
      <c r="U43" s="156">
        <f t="shared" si="4"/>
        <v>1832061.2196855391</v>
      </c>
    </row>
    <row r="44" spans="2:21">
      <c r="B44" s="37">
        <v>5</v>
      </c>
      <c r="C44" s="28" t="s">
        <v>52</v>
      </c>
      <c r="D44" s="156">
        <f>+'St 1.1'!$Q$62</f>
        <v>0</v>
      </c>
      <c r="E44" s="156">
        <f>+'St 1.1'!$Q$179</f>
        <v>0</v>
      </c>
      <c r="F44" s="156">
        <f>+'St 1.2'!$Q$62</f>
        <v>14481.203468074331</v>
      </c>
      <c r="G44" s="156">
        <f>+'St 1.2'!$Q$179</f>
        <v>6284.8668713060833</v>
      </c>
      <c r="H44" s="156">
        <f>+'St 1.3'!$Q$62</f>
        <v>100534.61712465521</v>
      </c>
      <c r="I44" s="156">
        <f>+'St 1.3'!$Q$179</f>
        <v>-17705.070445168749</v>
      </c>
      <c r="J44" s="156">
        <f>+'St 3'!$Q$62</f>
        <v>0</v>
      </c>
      <c r="K44" s="156">
        <f>+'St 3'!$Q$179</f>
        <v>38129.610580346838</v>
      </c>
      <c r="L44" s="156">
        <f>+'St 2.1'!$Q$62</f>
        <v>8545.6299999999937</v>
      </c>
      <c r="M44" s="156">
        <f>+'St 2.1'!$Q$179</f>
        <v>6703.7057450506072</v>
      </c>
      <c r="N44" s="156">
        <f>+'St 2.2'!$Q$62</f>
        <v>49184.028478346045</v>
      </c>
      <c r="O44" s="156">
        <f>+'St 2.2'!$Q$179</f>
        <v>1088385.2136794389</v>
      </c>
      <c r="P44" s="156">
        <f>+'St 4'!$Q$62</f>
        <v>0</v>
      </c>
      <c r="Q44" s="156">
        <f>+'St 4'!$Q$179</f>
        <v>61873.726229666077</v>
      </c>
      <c r="R44" s="156">
        <f>+'St 5'!$Q$62</f>
        <v>24583.565025719803</v>
      </c>
      <c r="S44" s="156">
        <f>+'St 5'!$Q$179</f>
        <v>473655.37489469425</v>
      </c>
      <c r="T44" s="156">
        <f t="shared" si="3"/>
        <v>197329.04409679541</v>
      </c>
      <c r="U44" s="156">
        <f t="shared" si="4"/>
        <v>1657327.4275553338</v>
      </c>
    </row>
    <row r="45" spans="2:21">
      <c r="B45" s="68" t="s">
        <v>68</v>
      </c>
      <c r="C45" s="69" t="s">
        <v>32</v>
      </c>
      <c r="D45" s="157">
        <f>+'St 1.1'!$Q$63</f>
        <v>0</v>
      </c>
      <c r="E45" s="157">
        <f>+'St 1.1'!$Q$180</f>
        <v>0</v>
      </c>
      <c r="F45" s="157">
        <f>+'St 1.2'!$Q$63</f>
        <v>14481.203468074331</v>
      </c>
      <c r="G45" s="157">
        <f>+'St 1.2'!$Q$180</f>
        <v>4745.9879195149451</v>
      </c>
      <c r="H45" s="157">
        <f>+'St 1.3'!$Q$63</f>
        <v>5318.7491253699118</v>
      </c>
      <c r="I45" s="157">
        <f>+'St 1.3'!$Q$180</f>
        <v>-79104.452278371231</v>
      </c>
      <c r="J45" s="157">
        <f>+'St 3'!$Q$63</f>
        <v>0</v>
      </c>
      <c r="K45" s="157">
        <f>+'St 3'!$Q$180</f>
        <v>38129.610580346838</v>
      </c>
      <c r="L45" s="157">
        <f>+'St 2.1'!$Q$63</f>
        <v>8545.6299999999937</v>
      </c>
      <c r="M45" s="157">
        <f>+'St 2.1'!$Q$180</f>
        <v>6577.4504685149714</v>
      </c>
      <c r="N45" s="157">
        <f>+'St 2.2'!$Q$63</f>
        <v>49184.028478346045</v>
      </c>
      <c r="O45" s="157">
        <f>+'St 2.2'!$Q$180</f>
        <v>1089032.7873689556</v>
      </c>
      <c r="P45" s="157">
        <f>+'St 4'!$Q$63</f>
        <v>0</v>
      </c>
      <c r="Q45" s="157">
        <f>+'St 4'!$Q$180</f>
        <v>5893</v>
      </c>
      <c r="R45" s="157">
        <f>+'St 5'!$Q$63</f>
        <v>24583.565025719803</v>
      </c>
      <c r="S45" s="157">
        <f>+'St 5'!$Q$180</f>
        <v>473655.37489469425</v>
      </c>
      <c r="T45" s="157">
        <f t="shared" si="3"/>
        <v>102113.17609751008</v>
      </c>
      <c r="U45" s="157">
        <f t="shared" si="4"/>
        <v>1538929.7589536554</v>
      </c>
    </row>
    <row r="46" spans="2:21">
      <c r="B46" s="68" t="s">
        <v>69</v>
      </c>
      <c r="C46" s="69" t="s">
        <v>33</v>
      </c>
      <c r="D46" s="157">
        <f>+'St 1.1'!$Q$76</f>
        <v>0</v>
      </c>
      <c r="E46" s="157">
        <f>+'St 1.1'!$Q$193</f>
        <v>0</v>
      </c>
      <c r="F46" s="157">
        <f>+'St 1.2'!$Q$76</f>
        <v>0</v>
      </c>
      <c r="G46" s="157">
        <f>+'St 1.2'!$Q$193</f>
        <v>1538.8789517911264</v>
      </c>
      <c r="H46" s="157">
        <f>+'St 1.3'!$Q$76</f>
        <v>95215.867999285299</v>
      </c>
      <c r="I46" s="157">
        <f>+'St 1.3'!$Q$193</f>
        <v>61399.38183320246</v>
      </c>
      <c r="J46" s="157">
        <f>+'St 3'!$Q$76</f>
        <v>0</v>
      </c>
      <c r="K46" s="157">
        <f>+'St 3'!$Q$193</f>
        <v>0</v>
      </c>
      <c r="L46" s="157">
        <f>+'St 2.1'!$Q$76</f>
        <v>0</v>
      </c>
      <c r="M46" s="157">
        <f>+'St 2.1'!$Q$193</f>
        <v>126.25527653563505</v>
      </c>
      <c r="N46" s="157">
        <f>+'St 2.2'!$Q$76</f>
        <v>0</v>
      </c>
      <c r="O46" s="157">
        <f>+'St 2.2'!$Q$193</f>
        <v>-647.57368951668468</v>
      </c>
      <c r="P46" s="157">
        <f>+'St 4'!$Q$76</f>
        <v>0</v>
      </c>
      <c r="Q46" s="157">
        <f>+'St 4'!$Q$193</f>
        <v>55980.726229666085</v>
      </c>
      <c r="R46" s="157">
        <f>+'St 5'!$Q$76</f>
        <v>0</v>
      </c>
      <c r="S46" s="157">
        <f>+'St 5'!$Q$193</f>
        <v>0</v>
      </c>
      <c r="T46" s="157">
        <f t="shared" si="3"/>
        <v>95215.867999285299</v>
      </c>
      <c r="U46" s="157">
        <f t="shared" si="4"/>
        <v>118397.66860167863</v>
      </c>
    </row>
    <row r="47" spans="2:21">
      <c r="B47" s="37">
        <v>6</v>
      </c>
      <c r="C47" s="28" t="s">
        <v>90</v>
      </c>
      <c r="D47" s="156">
        <f>+'St 1.1'!$Q$79</f>
        <v>-6523.3735723460995</v>
      </c>
      <c r="E47" s="156">
        <f>+'St 1.1'!$Q$196</f>
        <v>0</v>
      </c>
      <c r="F47" s="156">
        <f>+'St 1.2'!$Q$79</f>
        <v>2.8420626291399129</v>
      </c>
      <c r="G47" s="156">
        <f>+'St 1.2'!$Q$196</f>
        <v>-14.713366766974723</v>
      </c>
      <c r="H47" s="156">
        <f>+'St 1.3'!$Q$79</f>
        <v>368040.44856218505</v>
      </c>
      <c r="I47" s="156">
        <f>+'St 1.3'!$Q$196</f>
        <v>0</v>
      </c>
      <c r="J47" s="156">
        <f>+'St 3'!$Q$79</f>
        <v>26197.85889999989</v>
      </c>
      <c r="K47" s="156">
        <f>+'St 3'!$Q$196</f>
        <v>0</v>
      </c>
      <c r="L47" s="156">
        <f>+'St 2.1'!$Q$79</f>
        <v>0</v>
      </c>
      <c r="M47" s="156">
        <f>+'St 2.1'!$Q$196</f>
        <v>399.40103473095922</v>
      </c>
      <c r="N47" s="156">
        <f>+'St 2.2'!$Q$79</f>
        <v>0</v>
      </c>
      <c r="O47" s="156">
        <f>+'St 2.2'!$Q$196</f>
        <v>0</v>
      </c>
      <c r="P47" s="156">
        <f>+'St 4'!$Q$79</f>
        <v>0</v>
      </c>
      <c r="Q47" s="156">
        <f>+'St 4'!$Q$196</f>
        <v>490205.99999999994</v>
      </c>
      <c r="R47" s="156">
        <f>+'St 5'!$Q$79</f>
        <v>0</v>
      </c>
      <c r="S47" s="156">
        <f>+'St 5'!$Q$196</f>
        <v>0</v>
      </c>
      <c r="T47" s="156">
        <f t="shared" si="3"/>
        <v>387717.77595246799</v>
      </c>
      <c r="U47" s="156">
        <f t="shared" si="4"/>
        <v>490590.68766796391</v>
      </c>
    </row>
    <row r="48" spans="2:21">
      <c r="B48" s="68" t="s">
        <v>68</v>
      </c>
      <c r="C48" s="69" t="s">
        <v>15</v>
      </c>
      <c r="D48" s="157">
        <f>+'St 1.1'!$Q$80</f>
        <v>0</v>
      </c>
      <c r="E48" s="157">
        <f>+'St 1.1'!$Q$197</f>
        <v>0</v>
      </c>
      <c r="F48" s="157">
        <f>+'St 1.2'!$Q$80</f>
        <v>0</v>
      </c>
      <c r="G48" s="157">
        <f>+'St 1.2'!$Q$197</f>
        <v>0</v>
      </c>
      <c r="H48" s="157">
        <f>+'St 1.3'!$Q$80</f>
        <v>9503.1975000000093</v>
      </c>
      <c r="I48" s="157">
        <f>+'St 1.3'!$Q$197</f>
        <v>0</v>
      </c>
      <c r="J48" s="157">
        <f>+'St 3'!$Q$80</f>
        <v>0</v>
      </c>
      <c r="K48" s="157">
        <f>+'St 3'!$Q$197</f>
        <v>0</v>
      </c>
      <c r="L48" s="157">
        <f>+'St 2.1'!$Q$80</f>
        <v>0</v>
      </c>
      <c r="M48" s="157">
        <f>+'St 2.1'!$Q$197</f>
        <v>0</v>
      </c>
      <c r="N48" s="157">
        <f>+'St 2.2'!$Q$80</f>
        <v>0</v>
      </c>
      <c r="O48" s="157">
        <f>+'St 2.2'!$Q$197</f>
        <v>0</v>
      </c>
      <c r="P48" s="157">
        <f>+'St 4'!$Q$80</f>
        <v>0</v>
      </c>
      <c r="Q48" s="157">
        <f>+'St 4'!$Q$197</f>
        <v>0</v>
      </c>
      <c r="R48" s="157">
        <f>+'St 5'!$Q$80</f>
        <v>0</v>
      </c>
      <c r="S48" s="157">
        <f>+'St 5'!$Q$197</f>
        <v>0</v>
      </c>
      <c r="T48" s="157">
        <f t="shared" si="3"/>
        <v>9503.1975000000093</v>
      </c>
      <c r="U48" s="157">
        <f t="shared" si="4"/>
        <v>0</v>
      </c>
    </row>
    <row r="49" spans="2:21">
      <c r="B49" s="68" t="s">
        <v>69</v>
      </c>
      <c r="C49" s="69" t="s">
        <v>16</v>
      </c>
      <c r="D49" s="157">
        <f>+'St 1.1'!$Q$81</f>
        <v>0</v>
      </c>
      <c r="E49" s="157">
        <f>+'St 1.1'!$Q$198</f>
        <v>0</v>
      </c>
      <c r="F49" s="157">
        <f>+'St 1.2'!$Q$81</f>
        <v>0</v>
      </c>
      <c r="G49" s="157">
        <f>+'St 1.2'!$Q$198</f>
        <v>0</v>
      </c>
      <c r="H49" s="157">
        <f>+'St 1.3'!$Q$81</f>
        <v>189764.84999999989</v>
      </c>
      <c r="I49" s="157">
        <f>+'St 1.3'!$Q$198</f>
        <v>0</v>
      </c>
      <c r="J49" s="157">
        <f>+'St 3'!$Q$81</f>
        <v>0</v>
      </c>
      <c r="K49" s="157">
        <f>+'St 3'!$Q$198</f>
        <v>0</v>
      </c>
      <c r="L49" s="157">
        <f>+'St 2.1'!$Q$81</f>
        <v>0</v>
      </c>
      <c r="M49" s="157">
        <f>+'St 2.1'!$Q$198</f>
        <v>121.62683559999996</v>
      </c>
      <c r="N49" s="157">
        <f>+'St 2.2'!$Q$81</f>
        <v>0</v>
      </c>
      <c r="O49" s="157">
        <f>+'St 2.2'!$Q$198</f>
        <v>0</v>
      </c>
      <c r="P49" s="157">
        <f>+'St 4'!$Q$81</f>
        <v>0</v>
      </c>
      <c r="Q49" s="157">
        <f>+'St 4'!$Q$198</f>
        <v>299323</v>
      </c>
      <c r="R49" s="157">
        <f>+'St 5'!$Q$81</f>
        <v>0</v>
      </c>
      <c r="S49" s="157">
        <f>+'St 5'!$Q$198</f>
        <v>0</v>
      </c>
      <c r="T49" s="157">
        <f t="shared" si="3"/>
        <v>189764.84999999989</v>
      </c>
      <c r="U49" s="157">
        <f t="shared" si="4"/>
        <v>299444.62683560001</v>
      </c>
    </row>
    <row r="50" spans="2:21">
      <c r="B50" s="68" t="s">
        <v>83</v>
      </c>
      <c r="C50" s="69" t="s">
        <v>17</v>
      </c>
      <c r="D50" s="157">
        <f>+'St 1.1'!$Q$82</f>
        <v>-1203.3735723460936</v>
      </c>
      <c r="E50" s="157">
        <f>+'St 1.1'!$Q$199</f>
        <v>0</v>
      </c>
      <c r="F50" s="157">
        <f>+'St 1.2'!$Q$82</f>
        <v>0</v>
      </c>
      <c r="G50" s="157">
        <f>+'St 1.2'!$Q$199</f>
        <v>0</v>
      </c>
      <c r="H50" s="157">
        <f>+'St 1.3'!$Q$82</f>
        <v>65571.737679693397</v>
      </c>
      <c r="I50" s="157">
        <f>+'St 1.3'!$Q$199</f>
        <v>0</v>
      </c>
      <c r="J50" s="157">
        <f>+'St 3'!$Q$82</f>
        <v>0</v>
      </c>
      <c r="K50" s="157">
        <f>+'St 3'!$Q$199</f>
        <v>0</v>
      </c>
      <c r="L50" s="157">
        <f>+'St 2.1'!$Q$82</f>
        <v>0</v>
      </c>
      <c r="M50" s="157">
        <f>+'St 2.1'!$Q$199</f>
        <v>9.9620524999999986</v>
      </c>
      <c r="N50" s="157">
        <f>+'St 2.2'!$Q$82</f>
        <v>0</v>
      </c>
      <c r="O50" s="157">
        <f>+'St 2.2'!$Q$199</f>
        <v>0</v>
      </c>
      <c r="P50" s="157">
        <f>+'St 4'!$Q$82</f>
        <v>0</v>
      </c>
      <c r="Q50" s="157">
        <f>+'St 4'!$Q$199</f>
        <v>95441.5</v>
      </c>
      <c r="R50" s="157">
        <f>+'St 5'!$Q$82</f>
        <v>0</v>
      </c>
      <c r="S50" s="157">
        <f>+'St 5'!$Q$199</f>
        <v>0</v>
      </c>
      <c r="T50" s="157">
        <f t="shared" si="3"/>
        <v>64368.364107347305</v>
      </c>
      <c r="U50" s="157">
        <f t="shared" si="4"/>
        <v>95451.462052500006</v>
      </c>
    </row>
    <row r="51" spans="2:21">
      <c r="B51" s="68" t="s">
        <v>84</v>
      </c>
      <c r="C51" s="69" t="s">
        <v>18</v>
      </c>
      <c r="D51" s="157">
        <f>+'St 1.1'!$Q$83</f>
        <v>-5320.0000000000018</v>
      </c>
      <c r="E51" s="157">
        <f>+'St 1.1'!$Q$200</f>
        <v>0</v>
      </c>
      <c r="F51" s="157">
        <f>+'St 1.2'!$Q$83</f>
        <v>2.8420626291399129</v>
      </c>
      <c r="G51" s="157">
        <f>+'St 1.2'!$Q$200</f>
        <v>-14.713366766974723</v>
      </c>
      <c r="H51" s="157">
        <f>+'St 1.3'!$Q$83</f>
        <v>103200.66338249177</v>
      </c>
      <c r="I51" s="157">
        <f>+'St 1.3'!$Q$200</f>
        <v>0</v>
      </c>
      <c r="J51" s="157">
        <f>+'St 3'!$Q$83</f>
        <v>26197.85889999989</v>
      </c>
      <c r="K51" s="157">
        <f>+'St 3'!$Q$200</f>
        <v>0</v>
      </c>
      <c r="L51" s="157">
        <f>+'St 2.1'!$Q$83</f>
        <v>0</v>
      </c>
      <c r="M51" s="157">
        <f>+'St 2.1'!$Q$200</f>
        <v>267.81214663095921</v>
      </c>
      <c r="N51" s="157">
        <f>+'St 2.2'!$Q$83</f>
        <v>0</v>
      </c>
      <c r="O51" s="157">
        <f>+'St 2.2'!$Q$200</f>
        <v>0</v>
      </c>
      <c r="P51" s="157">
        <f>+'St 4'!$Q$83</f>
        <v>0</v>
      </c>
      <c r="Q51" s="157">
        <f>+'St 4'!$Q$200</f>
        <v>95441.5</v>
      </c>
      <c r="R51" s="157">
        <f>+'St 5'!$Q$83</f>
        <v>0</v>
      </c>
      <c r="S51" s="157">
        <f>+'St 5'!$Q$200</f>
        <v>0</v>
      </c>
      <c r="T51" s="157">
        <f t="shared" si="3"/>
        <v>124081.36434512079</v>
      </c>
      <c r="U51" s="157">
        <f t="shared" si="4"/>
        <v>95694.598779863984</v>
      </c>
    </row>
    <row r="52" spans="2:21">
      <c r="B52" s="68" t="s">
        <v>85</v>
      </c>
      <c r="C52" s="69" t="s">
        <v>19</v>
      </c>
      <c r="D52" s="157">
        <f>+'St 1.1'!$Q$84</f>
        <v>0</v>
      </c>
      <c r="E52" s="157">
        <f>+'St 1.1'!$Q$201</f>
        <v>0</v>
      </c>
      <c r="F52" s="157">
        <f>+'St 1.2'!$Q$84</f>
        <v>0</v>
      </c>
      <c r="G52" s="157">
        <f>+'St 1.2'!$Q$201</f>
        <v>0</v>
      </c>
      <c r="H52" s="157">
        <f>+'St 1.3'!$Q$84</f>
        <v>0</v>
      </c>
      <c r="I52" s="157">
        <f>+'St 1.3'!$Q$201</f>
        <v>0</v>
      </c>
      <c r="J52" s="157">
        <f>+'St 3'!$Q$84</f>
        <v>0</v>
      </c>
      <c r="K52" s="157">
        <f>+'St 3'!$Q$201</f>
        <v>0</v>
      </c>
      <c r="L52" s="157">
        <f>+'St 2.1'!$Q$84</f>
        <v>0</v>
      </c>
      <c r="M52" s="157">
        <f>+'St 2.1'!$Q$201</f>
        <v>0</v>
      </c>
      <c r="N52" s="157">
        <f>+'St 2.2'!$Q$84</f>
        <v>0</v>
      </c>
      <c r="O52" s="157">
        <f>+'St 2.2'!$Q$201</f>
        <v>0</v>
      </c>
      <c r="P52" s="157">
        <f>+'St 4'!$Q$84</f>
        <v>0</v>
      </c>
      <c r="Q52" s="157">
        <f>+'St 4'!$Q$201</f>
        <v>0</v>
      </c>
      <c r="R52" s="157">
        <f>+'St 5'!$Q$84</f>
        <v>0</v>
      </c>
      <c r="S52" s="157">
        <f>+'St 5'!$Q$201</f>
        <v>0</v>
      </c>
      <c r="T52" s="157">
        <f t="shared" si="3"/>
        <v>0</v>
      </c>
      <c r="U52" s="157">
        <f t="shared" si="4"/>
        <v>0</v>
      </c>
    </row>
    <row r="53" spans="2:21">
      <c r="B53" s="68" t="s">
        <v>70</v>
      </c>
      <c r="C53" s="69" t="s">
        <v>20</v>
      </c>
      <c r="D53" s="157">
        <f>+'St 1.1'!$Q$85</f>
        <v>0</v>
      </c>
      <c r="E53" s="157">
        <f>+'St 1.1'!$Q$202</f>
        <v>0</v>
      </c>
      <c r="F53" s="157">
        <f>+'St 1.2'!$Q$85</f>
        <v>0</v>
      </c>
      <c r="G53" s="157">
        <f>+'St 1.2'!$Q$202</f>
        <v>0</v>
      </c>
      <c r="H53" s="157">
        <f>+'St 1.3'!$Q$85</f>
        <v>0</v>
      </c>
      <c r="I53" s="157">
        <f>+'St 1.3'!$Q$202</f>
        <v>0</v>
      </c>
      <c r="J53" s="157">
        <f>+'St 3'!$Q$85</f>
        <v>0</v>
      </c>
      <c r="K53" s="157">
        <f>+'St 3'!$Q$202</f>
        <v>0</v>
      </c>
      <c r="L53" s="157">
        <f>+'St 2.1'!$Q$85</f>
        <v>0</v>
      </c>
      <c r="M53" s="157">
        <f>+'St 2.1'!$Q$202</f>
        <v>0</v>
      </c>
      <c r="N53" s="157">
        <f>+'St 2.2'!$Q$85</f>
        <v>0</v>
      </c>
      <c r="O53" s="157">
        <f>+'St 2.2'!$Q$202</f>
        <v>0</v>
      </c>
      <c r="P53" s="157">
        <f>+'St 4'!$Q$85</f>
        <v>0</v>
      </c>
      <c r="Q53" s="157">
        <f>+'St 4'!$Q$202</f>
        <v>0</v>
      </c>
      <c r="R53" s="157">
        <f>+'St 5'!$Q$85</f>
        <v>0</v>
      </c>
      <c r="S53" s="157">
        <f>+'St 5'!$Q$202</f>
        <v>0</v>
      </c>
      <c r="T53" s="157">
        <f t="shared" si="3"/>
        <v>0</v>
      </c>
      <c r="U53" s="157">
        <f t="shared" si="4"/>
        <v>0</v>
      </c>
    </row>
    <row r="54" spans="2:21">
      <c r="B54" s="37">
        <v>7</v>
      </c>
      <c r="C54" s="28" t="s">
        <v>53</v>
      </c>
      <c r="D54" s="156">
        <f>+'St 1.1'!$Q$86</f>
        <v>7647.2832985486493</v>
      </c>
      <c r="E54" s="156">
        <f>+'St 1.1'!$Q$203</f>
        <v>281</v>
      </c>
      <c r="F54" s="156">
        <f>+'St 1.2'!$Q$86</f>
        <v>61769.900204703466</v>
      </c>
      <c r="G54" s="156">
        <f>+'St 1.2'!$Q$203</f>
        <v>7857.2173055582816</v>
      </c>
      <c r="H54" s="156">
        <f>+'St 1.3'!$Q$86</f>
        <v>6468.5988176700303</v>
      </c>
      <c r="I54" s="156">
        <f>+'St 1.3'!$Q$203</f>
        <v>263860.31070633157</v>
      </c>
      <c r="J54" s="156">
        <f>+'St 3'!$Q$86</f>
        <v>3699.4551000000001</v>
      </c>
      <c r="K54" s="156">
        <f>+'St 3'!$Q$203</f>
        <v>27724.413625170637</v>
      </c>
      <c r="L54" s="156">
        <f>+'St 2.1'!$Q$86</f>
        <v>-6150.3349141408489</v>
      </c>
      <c r="M54" s="156">
        <f>+'St 2.1'!$Q$203</f>
        <v>-8176.5387581685145</v>
      </c>
      <c r="N54" s="156">
        <f>+'St 2.2'!$Q$86</f>
        <v>402574.41717919498</v>
      </c>
      <c r="O54" s="156">
        <f>+'St 2.2'!$Q$203</f>
        <v>-742373.3717392293</v>
      </c>
      <c r="P54" s="156">
        <f>+'St 4'!$Q$86</f>
        <v>-3569.8120295871204</v>
      </c>
      <c r="Q54" s="156">
        <f>+'St 4'!$Q$203</f>
        <v>10938.126653080437</v>
      </c>
      <c r="R54" s="156">
        <f>+'St 5'!$Q$86</f>
        <v>-7150.8007304609464</v>
      </c>
      <c r="S54" s="156">
        <f>+'St 5'!$Q$203</f>
        <v>-139575.64475589345</v>
      </c>
      <c r="T54" s="156">
        <f t="shared" si="3"/>
        <v>465288.70692592819</v>
      </c>
      <c r="U54" s="156">
        <f t="shared" si="4"/>
        <v>-579464.48696315032</v>
      </c>
    </row>
    <row r="55" spans="2:21">
      <c r="B55" s="68" t="s">
        <v>68</v>
      </c>
      <c r="C55" s="69" t="s">
        <v>30</v>
      </c>
      <c r="D55" s="157">
        <f>+'St 1.1'!$Q$87</f>
        <v>0</v>
      </c>
      <c r="E55" s="157">
        <f>+'St 1.1'!$Q$204</f>
        <v>0</v>
      </c>
      <c r="F55" s="157">
        <f>+'St 1.2'!$Q$87</f>
        <v>0</v>
      </c>
      <c r="G55" s="157">
        <f>+'St 1.2'!$Q$204</f>
        <v>-722.36893951593902</v>
      </c>
      <c r="H55" s="157">
        <f>+'St 1.3'!$Q$87</f>
        <v>-89.518830927231747</v>
      </c>
      <c r="I55" s="157">
        <f>+'St 1.3'!$Q$204</f>
        <v>258572.1813504585</v>
      </c>
      <c r="J55" s="157">
        <f>+'St 3'!$Q$87</f>
        <v>0</v>
      </c>
      <c r="K55" s="157">
        <f>+'St 3'!$Q$204</f>
        <v>6.1018308048838557E-3</v>
      </c>
      <c r="L55" s="157">
        <f>+'St 2.1'!$Q$87</f>
        <v>-6883.785141186394</v>
      </c>
      <c r="M55" s="157">
        <f>+'St 2.1'!$Q$204</f>
        <v>4857.1968852407381</v>
      </c>
      <c r="N55" s="157">
        <f>+'St 2.2'!$Q$87</f>
        <v>100815.2476863841</v>
      </c>
      <c r="O55" s="157">
        <f>+'St 2.2'!$Q$204</f>
        <v>-380952.72458039544</v>
      </c>
      <c r="P55" s="157">
        <f>+'St 4'!$Q$87</f>
        <v>-3705.5793020780757</v>
      </c>
      <c r="Q55" s="157">
        <f>+'St 4'!$Q$204</f>
        <v>4177</v>
      </c>
      <c r="R55" s="157">
        <f>+'St 5'!$Q$87</f>
        <v>-7150.8007304609464</v>
      </c>
      <c r="S55" s="157">
        <f>+'St 5'!$Q$204</f>
        <v>-139086.86245614698</v>
      </c>
      <c r="T55" s="157">
        <f t="shared" si="3"/>
        <v>82985.563681731452</v>
      </c>
      <c r="U55" s="157">
        <f t="shared" si="4"/>
        <v>-253155.57163852832</v>
      </c>
    </row>
    <row r="56" spans="2:21">
      <c r="B56" s="68" t="s">
        <v>69</v>
      </c>
      <c r="C56" s="69" t="s">
        <v>31</v>
      </c>
      <c r="D56" s="157">
        <f>+'St 1.1'!$Q$100</f>
        <v>7647.2832985486493</v>
      </c>
      <c r="E56" s="157">
        <f>+'St 1.1'!$Q$217</f>
        <v>281</v>
      </c>
      <c r="F56" s="157">
        <f>+'St 1.2'!$Q$100</f>
        <v>61769.900204703466</v>
      </c>
      <c r="G56" s="157">
        <f>+'St 1.2'!$Q$217</f>
        <v>8430.2567450742026</v>
      </c>
      <c r="H56" s="157">
        <f>+'St 1.3'!$Q$100</f>
        <v>6558.117648597261</v>
      </c>
      <c r="I56" s="157">
        <f>+'St 1.3'!$Q$217</f>
        <v>5288.1293558731477</v>
      </c>
      <c r="J56" s="157">
        <f>+'St 3'!$Q$100</f>
        <v>3699.4551000000001</v>
      </c>
      <c r="K56" s="157">
        <f>+'St 3'!$Q$217</f>
        <v>27724.407523339825</v>
      </c>
      <c r="L56" s="157">
        <f>+'St 2.1'!$Q$100</f>
        <v>733.45022704554594</v>
      </c>
      <c r="M56" s="157">
        <f>+'St 2.1'!$Q$217</f>
        <v>-13033.735643409233</v>
      </c>
      <c r="N56" s="157">
        <f>+'St 2.2'!$Q$100</f>
        <v>301759.16949281126</v>
      </c>
      <c r="O56" s="157">
        <f>+'St 2.2'!$Q$217</f>
        <v>-361420.64715883409</v>
      </c>
      <c r="P56" s="157">
        <f>+'St 4'!$Q$100</f>
        <v>135.76727249095501</v>
      </c>
      <c r="Q56" s="157">
        <f>+'St 4'!$Q$217</f>
        <v>6761.126653080436</v>
      </c>
      <c r="R56" s="157">
        <f>+'St 5'!$Q$100</f>
        <v>0</v>
      </c>
      <c r="S56" s="157">
        <f>+'St 5'!$Q$217</f>
        <v>-488.78229974646456</v>
      </c>
      <c r="T56" s="157">
        <f t="shared" si="3"/>
        <v>382303.14324419713</v>
      </c>
      <c r="U56" s="157">
        <f t="shared" si="4"/>
        <v>-326458.24482462218</v>
      </c>
    </row>
    <row r="57" spans="2:21">
      <c r="B57" s="37">
        <v>8</v>
      </c>
      <c r="C57" s="28" t="s">
        <v>88</v>
      </c>
      <c r="D57" s="156">
        <v>0</v>
      </c>
      <c r="E57" s="156">
        <v>0</v>
      </c>
      <c r="F57" s="156">
        <v>0</v>
      </c>
      <c r="G57" s="156">
        <v>0</v>
      </c>
      <c r="H57" s="156">
        <v>0</v>
      </c>
      <c r="I57" s="156">
        <v>0</v>
      </c>
      <c r="J57" s="156">
        <v>0</v>
      </c>
      <c r="K57" s="156">
        <v>0</v>
      </c>
      <c r="L57" s="156">
        <v>0</v>
      </c>
      <c r="M57" s="156">
        <v>0</v>
      </c>
      <c r="N57" s="156">
        <v>0</v>
      </c>
      <c r="O57" s="156">
        <v>0</v>
      </c>
      <c r="P57" s="156">
        <v>0</v>
      </c>
      <c r="Q57" s="156">
        <v>0</v>
      </c>
      <c r="R57" s="156">
        <v>0</v>
      </c>
      <c r="S57" s="156">
        <v>0</v>
      </c>
      <c r="T57" s="156">
        <f t="shared" si="3"/>
        <v>0</v>
      </c>
      <c r="U57" s="156">
        <f t="shared" si="4"/>
        <v>0</v>
      </c>
    </row>
    <row r="58" spans="2:21">
      <c r="B58" s="37">
        <v>9</v>
      </c>
      <c r="C58" s="28" t="s">
        <v>92</v>
      </c>
      <c r="D58" s="156">
        <f>+'St 1.1'!$Q$113+'St 1.1'!$Q$114</f>
        <v>0</v>
      </c>
      <c r="E58" s="156">
        <f>+'St 1.1'!$Q$230+'St 1.1'!$Q$231</f>
        <v>0</v>
      </c>
      <c r="F58" s="156">
        <f>+'St 1.2'!$Q$113+'St 1.2'!$Q$114</f>
        <v>-42804.24428851081</v>
      </c>
      <c r="G58" s="156">
        <f>+'St 1.2'!$Q$230+'St 1.2'!$Q$231</f>
        <v>195887.47238451205</v>
      </c>
      <c r="H58" s="156">
        <f>+'St 1.3'!$Q$113+'St 1.3'!$Q$114</f>
        <v>7107.7903383659786</v>
      </c>
      <c r="I58" s="156">
        <f>+'St 1.3'!$Q$230+'St 1.3'!$Q$231</f>
        <v>20799.415622911398</v>
      </c>
      <c r="J58" s="156">
        <f>+'St 3'!$Q$113+'St 3'!$Q$114</f>
        <v>0</v>
      </c>
      <c r="K58" s="156">
        <f>+'St 3'!$Q$230+'St 3'!$Q$231</f>
        <v>0</v>
      </c>
      <c r="L58" s="156">
        <f>+'St 2.1'!$Q$113+'St 2.1'!$Q$114</f>
        <v>3990.2536370847165</v>
      </c>
      <c r="M58" s="156">
        <f>+'St 2.1'!$Q$230+'St 2.1'!$Q$231</f>
        <v>-20.585474500000032</v>
      </c>
      <c r="N58" s="156">
        <f>+'St 2.2'!$Q$113+'St 2.2'!$Q$114</f>
        <v>191992.11270355992</v>
      </c>
      <c r="O58" s="156">
        <f>+'St 2.2'!$Q$230+'St 2.2'!$Q$231</f>
        <v>-124408.32392487556</v>
      </c>
      <c r="P58" s="156">
        <f>+'St 4'!$Q$113+'St 4'!$Q$114</f>
        <v>0</v>
      </c>
      <c r="Q58" s="156">
        <f>+'St 4'!$Q$230+'St 4'!$Q$231</f>
        <v>0</v>
      </c>
      <c r="R58" s="156">
        <f>+'St 5'!$Q$113+'St 5'!$Q$114</f>
        <v>0</v>
      </c>
      <c r="S58" s="156">
        <f>+'St 5'!$Q$230+'St 5'!$Q$231</f>
        <v>0</v>
      </c>
      <c r="T58" s="156">
        <f t="shared" si="3"/>
        <v>160285.91239049981</v>
      </c>
      <c r="U58" s="156">
        <f t="shared" si="4"/>
        <v>92257.978608047881</v>
      </c>
    </row>
    <row r="59" spans="2:21">
      <c r="B59" s="37">
        <v>10</v>
      </c>
      <c r="C59" s="28" t="s">
        <v>91</v>
      </c>
      <c r="D59" s="156">
        <f t="shared" ref="D59:S59" si="5">+D36+D39+D42+D43+D44+D47+D54+D57+D58</f>
        <v>260113.90972620272</v>
      </c>
      <c r="E59" s="156">
        <f t="shared" si="5"/>
        <v>261285.29299441457</v>
      </c>
      <c r="F59" s="156">
        <f t="shared" si="5"/>
        <v>1101938.9499922642</v>
      </c>
      <c r="G59" s="156">
        <f t="shared" si="5"/>
        <v>1233305.3134525395</v>
      </c>
      <c r="H59" s="156">
        <f t="shared" si="5"/>
        <v>659427.57170906931</v>
      </c>
      <c r="I59" s="156">
        <f t="shared" si="5"/>
        <v>998487.38793559792</v>
      </c>
      <c r="J59" s="156">
        <f t="shared" si="5"/>
        <v>814694.58304254129</v>
      </c>
      <c r="K59" s="156">
        <f t="shared" si="5"/>
        <v>252671.31901166652</v>
      </c>
      <c r="L59" s="156">
        <f t="shared" si="5"/>
        <v>33703.508722943981</v>
      </c>
      <c r="M59" s="156">
        <f t="shared" si="5"/>
        <v>-2210.9814608770889</v>
      </c>
      <c r="N59" s="156">
        <f t="shared" si="5"/>
        <v>1820288.5794850388</v>
      </c>
      <c r="O59" s="156">
        <f t="shared" si="5"/>
        <v>873467.84114144684</v>
      </c>
      <c r="P59" s="156">
        <f t="shared" si="5"/>
        <v>375770.99797041283</v>
      </c>
      <c r="Q59" s="156">
        <f t="shared" si="5"/>
        <v>1351980.6331494185</v>
      </c>
      <c r="R59" s="156">
        <f t="shared" si="5"/>
        <v>398622.90795681824</v>
      </c>
      <c r="S59" s="156">
        <f t="shared" si="5"/>
        <v>568248.02092098724</v>
      </c>
      <c r="T59" s="156">
        <f t="shared" si="3"/>
        <v>5464561.0086052911</v>
      </c>
      <c r="U59" s="156">
        <f t="shared" si="4"/>
        <v>5537234.8271451937</v>
      </c>
    </row>
    <row r="61" spans="2:21"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  <row r="101" spans="4:21"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</row>
    <row r="102" spans="4:21"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</row>
  </sheetData>
  <mergeCells count="20"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  <mergeCell ref="P4:Q4"/>
    <mergeCell ref="R4:S4"/>
    <mergeCell ref="T4:U4"/>
    <mergeCell ref="B2:U2"/>
    <mergeCell ref="D4:E4"/>
    <mergeCell ref="F4:G4"/>
    <mergeCell ref="H4:I4"/>
    <mergeCell ref="J4:K4"/>
    <mergeCell ref="L4:M4"/>
    <mergeCell ref="N4:O4"/>
  </mergeCells>
  <hyperlinks>
    <hyperlink ref="A1" location="Index!A1" display="Index" xr:uid="{176D0F87-6546-4EB8-9F40-9D407A3B5F69}"/>
  </hyperlinks>
  <pageMargins left="0.7" right="0.7" top="0.75" bottom="0.75" header="0.3" footer="0.3"/>
  <pageSetup scale="37" orientation="landscape" horizontalDpi="4294967295" verticalDpi="4294967295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U109"/>
  <sheetViews>
    <sheetView zoomScale="60" zoomScaleNormal="60" workbookViewId="0"/>
  </sheetViews>
  <sheetFormatPr defaultColWidth="9.1796875" defaultRowHeight="14.5"/>
  <cols>
    <col min="1" max="1" width="5.54296875" style="12" customWidth="1"/>
    <col min="2" max="2" width="9.1796875" style="12"/>
    <col min="3" max="3" width="70" style="12" bestFit="1" customWidth="1"/>
    <col min="4" max="5" width="12.81640625" style="12" bestFit="1" customWidth="1"/>
    <col min="6" max="7" width="14.81640625" style="12" bestFit="1" customWidth="1"/>
    <col min="8" max="9" width="12.81640625" style="12" bestFit="1" customWidth="1"/>
    <col min="10" max="10" width="13" style="12" bestFit="1" customWidth="1"/>
    <col min="11" max="13" width="12.81640625" style="12" bestFit="1" customWidth="1"/>
    <col min="14" max="15" width="14.81640625" style="12" bestFit="1" customWidth="1"/>
    <col min="16" max="16" width="12.81640625" style="12" bestFit="1" customWidth="1"/>
    <col min="17" max="17" width="14.81640625" style="12" bestFit="1" customWidth="1"/>
    <col min="18" max="19" width="12.81640625" style="12" bestFit="1" customWidth="1"/>
    <col min="20" max="21" width="14.81640625" style="12" bestFit="1" customWidth="1"/>
    <col min="22" max="16384" width="9.1796875" style="12"/>
  </cols>
  <sheetData>
    <row r="1" spans="1:21">
      <c r="A1" s="206" t="s">
        <v>315</v>
      </c>
    </row>
    <row r="2" spans="1:21">
      <c r="B2" s="345" t="s">
        <v>336</v>
      </c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</row>
    <row r="3" spans="1:21"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7" t="s">
        <v>318</v>
      </c>
    </row>
    <row r="4" spans="1:21" ht="31" customHeight="1">
      <c r="B4" s="58"/>
      <c r="C4" s="58"/>
      <c r="D4" s="348" t="s">
        <v>41</v>
      </c>
      <c r="E4" s="348"/>
      <c r="F4" s="348" t="s">
        <v>42</v>
      </c>
      <c r="G4" s="348"/>
      <c r="H4" s="348" t="s">
        <v>43</v>
      </c>
      <c r="I4" s="348"/>
      <c r="J4" s="348" t="s">
        <v>44</v>
      </c>
      <c r="K4" s="348"/>
      <c r="L4" s="348" t="s">
        <v>317</v>
      </c>
      <c r="M4" s="348"/>
      <c r="N4" s="348" t="s">
        <v>108</v>
      </c>
      <c r="O4" s="348"/>
      <c r="P4" s="348" t="s">
        <v>325</v>
      </c>
      <c r="Q4" s="348"/>
      <c r="R4" s="348" t="s">
        <v>101</v>
      </c>
      <c r="S4" s="348"/>
      <c r="T4" s="348" t="s">
        <v>78</v>
      </c>
      <c r="U4" s="348"/>
    </row>
    <row r="5" spans="1:21">
      <c r="B5" s="58"/>
      <c r="C5" s="37" t="s">
        <v>89</v>
      </c>
      <c r="D5" s="67" t="s">
        <v>79</v>
      </c>
      <c r="E5" s="67" t="s">
        <v>80</v>
      </c>
      <c r="F5" s="67" t="s">
        <v>79</v>
      </c>
      <c r="G5" s="67" t="s">
        <v>80</v>
      </c>
      <c r="H5" s="67" t="s">
        <v>79</v>
      </c>
      <c r="I5" s="67" t="s">
        <v>80</v>
      </c>
      <c r="J5" s="67" t="s">
        <v>79</v>
      </c>
      <c r="K5" s="67" t="s">
        <v>80</v>
      </c>
      <c r="L5" s="67" t="s">
        <v>79</v>
      </c>
      <c r="M5" s="67" t="s">
        <v>80</v>
      </c>
      <c r="N5" s="67" t="s">
        <v>79</v>
      </c>
      <c r="O5" s="67" t="s">
        <v>80</v>
      </c>
      <c r="P5" s="67" t="s">
        <v>79</v>
      </c>
      <c r="Q5" s="67" t="s">
        <v>80</v>
      </c>
      <c r="R5" s="67" t="s">
        <v>79</v>
      </c>
      <c r="S5" s="67" t="s">
        <v>80</v>
      </c>
      <c r="T5" s="67" t="s">
        <v>79</v>
      </c>
      <c r="U5" s="67" t="s">
        <v>80</v>
      </c>
    </row>
    <row r="6" spans="1:21">
      <c r="B6" s="37">
        <v>1</v>
      </c>
      <c r="C6" s="28" t="s">
        <v>5</v>
      </c>
      <c r="D6" s="156">
        <f>+'St 1.1'!$H$6</f>
        <v>0</v>
      </c>
      <c r="E6" s="156">
        <f>+'St 1.1'!$H$123</f>
        <v>142660</v>
      </c>
      <c r="F6" s="156">
        <f>+'St 1.2'!$H$6</f>
        <v>0</v>
      </c>
      <c r="G6" s="156">
        <f>+'St 1.2'!$H$123</f>
        <v>0</v>
      </c>
      <c r="H6" s="156">
        <f>+'St 1.3'!$H$6</f>
        <v>0</v>
      </c>
      <c r="I6" s="156">
        <f>+'St 1.3'!$H$123</f>
        <v>1411.5553746803041</v>
      </c>
      <c r="J6" s="156">
        <f>+'St 3'!$H$6</f>
        <v>37177</v>
      </c>
      <c r="K6" s="156">
        <f>+'St 3'!$H$123</f>
        <v>16082.070000000002</v>
      </c>
      <c r="L6" s="156">
        <f>+'St 2.1'!$H$6</f>
        <v>0</v>
      </c>
      <c r="M6" s="156">
        <f>+'St 2.1'!$H$123</f>
        <v>0</v>
      </c>
      <c r="N6" s="156">
        <f>+'St 2.2'!$H$6</f>
        <v>0</v>
      </c>
      <c r="O6" s="156">
        <f>+'St 2.2'!$H$123</f>
        <v>0</v>
      </c>
      <c r="P6" s="156">
        <f>+'St 4'!$H$6</f>
        <v>0</v>
      </c>
      <c r="Q6" s="156">
        <f>+'St 4'!$H$123</f>
        <v>0</v>
      </c>
      <c r="R6" s="156">
        <f>+'St 5'!$H$6</f>
        <v>26140.070000000003</v>
      </c>
      <c r="S6" s="156">
        <f>+'St 5'!$H$123</f>
        <v>37177.221985098702</v>
      </c>
      <c r="T6" s="156">
        <f>+D6+F6+H6+J6+L6+N6+P6+R6</f>
        <v>63317.070000000007</v>
      </c>
      <c r="U6" s="156">
        <f>+E6+G6+I6+K6+M6+O6+Q6+S6</f>
        <v>197330.847359779</v>
      </c>
    </row>
    <row r="7" spans="1:21">
      <c r="B7" s="68" t="s">
        <v>68</v>
      </c>
      <c r="C7" s="69" t="s">
        <v>35</v>
      </c>
      <c r="D7" s="157">
        <f>+'St 1.1'!$H$7</f>
        <v>0</v>
      </c>
      <c r="E7" s="157">
        <f>+'St 1.1'!$H$124</f>
        <v>132602</v>
      </c>
      <c r="F7" s="157">
        <f>+'St 1.2'!$H$7</f>
        <v>0</v>
      </c>
      <c r="G7" s="157">
        <f>+'St 1.2'!$H$124</f>
        <v>0</v>
      </c>
      <c r="H7" s="157">
        <f>+'St 1.3'!$H$7</f>
        <v>0</v>
      </c>
      <c r="I7" s="157">
        <f>+'St 1.3'!$H$124</f>
        <v>1411.5553746803041</v>
      </c>
      <c r="J7" s="157">
        <f>+'St 3'!$H$7</f>
        <v>0</v>
      </c>
      <c r="K7" s="157">
        <f>+'St 3'!$H$124</f>
        <v>0</v>
      </c>
      <c r="L7" s="157">
        <f>+'St 2.1'!$H$7</f>
        <v>0</v>
      </c>
      <c r="M7" s="157">
        <f>+'St 2.1'!$H$124</f>
        <v>0</v>
      </c>
      <c r="N7" s="157">
        <f>+'St 2.2'!$H$7</f>
        <v>0</v>
      </c>
      <c r="O7" s="157">
        <f>+'St 2.2'!$H$124</f>
        <v>0</v>
      </c>
      <c r="P7" s="157">
        <f>+'St 4'!$H$7</f>
        <v>0</v>
      </c>
      <c r="Q7" s="157">
        <f>+'St 4'!$H$124</f>
        <v>0</v>
      </c>
      <c r="R7" s="157">
        <f>+'St 5'!$H$7</f>
        <v>0</v>
      </c>
      <c r="S7" s="157">
        <f>+'St 5'!$H$124</f>
        <v>0</v>
      </c>
      <c r="T7" s="157">
        <f t="shared" ref="T7:U28" si="0">+D7+F7+H7+J7+L7+N7+P7+R7</f>
        <v>0</v>
      </c>
      <c r="U7" s="157">
        <f t="shared" si="0"/>
        <v>134013.55537468029</v>
      </c>
    </row>
    <row r="8" spans="1:21">
      <c r="B8" s="68" t="s">
        <v>69</v>
      </c>
      <c r="C8" s="69" t="s">
        <v>87</v>
      </c>
      <c r="D8" s="157">
        <f>+'St 1.1'!$H$8</f>
        <v>0</v>
      </c>
      <c r="E8" s="157">
        <f>+'St 1.1'!$H$125</f>
        <v>10058</v>
      </c>
      <c r="F8" s="157">
        <f>+'St 1.2'!$H$8</f>
        <v>0</v>
      </c>
      <c r="G8" s="157">
        <f>+'St 1.2'!$H$125</f>
        <v>0</v>
      </c>
      <c r="H8" s="157">
        <f>+'St 1.3'!$H$8</f>
        <v>0</v>
      </c>
      <c r="I8" s="157">
        <f>+'St 1.3'!$H$125</f>
        <v>0</v>
      </c>
      <c r="J8" s="157">
        <f>+'St 3'!$H$8</f>
        <v>37177</v>
      </c>
      <c r="K8" s="157">
        <f>+'St 3'!$H$125</f>
        <v>16082.070000000002</v>
      </c>
      <c r="L8" s="157">
        <f>+'St 2.1'!$H$8</f>
        <v>0</v>
      </c>
      <c r="M8" s="157">
        <f>+'St 2.1'!$H$125</f>
        <v>0</v>
      </c>
      <c r="N8" s="157">
        <f>+'St 2.2'!$H$8</f>
        <v>0</v>
      </c>
      <c r="O8" s="157">
        <f>+'St 2.2'!$H$125</f>
        <v>0</v>
      </c>
      <c r="P8" s="157">
        <f>+'St 4'!$H$8</f>
        <v>0</v>
      </c>
      <c r="Q8" s="157">
        <f>+'St 4'!$H$125</f>
        <v>0</v>
      </c>
      <c r="R8" s="157">
        <f>+'St 5'!$H$8</f>
        <v>26140.070000000003</v>
      </c>
      <c r="S8" s="157">
        <f>+'St 5'!$H$125</f>
        <v>37177.221985098702</v>
      </c>
      <c r="T8" s="157">
        <f t="shared" si="0"/>
        <v>63317.070000000007</v>
      </c>
      <c r="U8" s="157">
        <f t="shared" si="0"/>
        <v>63317.291985098702</v>
      </c>
    </row>
    <row r="9" spans="1:21">
      <c r="B9" s="37">
        <v>2</v>
      </c>
      <c r="C9" s="28" t="s">
        <v>38</v>
      </c>
      <c r="D9" s="156">
        <f>+'St 1.1'!$H$9</f>
        <v>2285783.9999999995</v>
      </c>
      <c r="E9" s="156">
        <f>+'St 1.1'!$H$126</f>
        <v>737385.19132173376</v>
      </c>
      <c r="F9" s="156">
        <f>+'St 1.2'!$H$9</f>
        <v>11416342.119327251</v>
      </c>
      <c r="G9" s="156">
        <f>+'St 1.2'!$H$126</f>
        <v>1448851.3571699886</v>
      </c>
      <c r="H9" s="156">
        <f>+'St 1.3'!$H$9</f>
        <v>245477.570434925</v>
      </c>
      <c r="I9" s="156">
        <f>+'St 1.3'!$H$126</f>
        <v>672939.09591475944</v>
      </c>
      <c r="J9" s="156">
        <f>+'St 3'!$H$9</f>
        <v>1389606.1495999997</v>
      </c>
      <c r="K9" s="156">
        <f>+'St 3'!$H$126</f>
        <v>1105107.5763914071</v>
      </c>
      <c r="L9" s="156">
        <f>+'St 2.1'!$H$9</f>
        <v>1738.39</v>
      </c>
      <c r="M9" s="156">
        <f>+'St 2.1'!$H$126</f>
        <v>241542.00625399902</v>
      </c>
      <c r="N9" s="156">
        <f>+'St 2.2'!$H$9</f>
        <v>40712.687602949663</v>
      </c>
      <c r="O9" s="156">
        <f>+'St 2.2'!$H$126</f>
        <v>1260685.852196173</v>
      </c>
      <c r="P9" s="156">
        <f>+'St 4'!$H$9</f>
        <v>0</v>
      </c>
      <c r="Q9" s="156">
        <f>+'St 4'!$H$126</f>
        <v>9231471.2747938298</v>
      </c>
      <c r="R9" s="156">
        <f>+'St 5'!$H$9</f>
        <v>875316.84080877679</v>
      </c>
      <c r="S9" s="156">
        <f>+'St 5'!$H$126</f>
        <v>843152.3476853004</v>
      </c>
      <c r="T9" s="156">
        <f t="shared" si="0"/>
        <v>16254977.757773902</v>
      </c>
      <c r="U9" s="156">
        <f t="shared" si="0"/>
        <v>15541134.701727189</v>
      </c>
    </row>
    <row r="10" spans="1:21">
      <c r="B10" s="68" t="s">
        <v>68</v>
      </c>
      <c r="C10" s="69" t="s">
        <v>39</v>
      </c>
      <c r="D10" s="157">
        <f>+'St 1.1'!$H$10</f>
        <v>1651259.9999999998</v>
      </c>
      <c r="E10" s="157">
        <f>+'St 1.1'!$H$127</f>
        <v>330</v>
      </c>
      <c r="F10" s="157">
        <f>+'St 1.2'!$H$10</f>
        <v>0</v>
      </c>
      <c r="G10" s="157">
        <f>+'St 1.2'!$H$127</f>
        <v>81189.797418343602</v>
      </c>
      <c r="H10" s="157">
        <f>+'St 1.3'!$H$10</f>
        <v>0</v>
      </c>
      <c r="I10" s="157">
        <f>+'St 1.3'!$H$127</f>
        <v>14075.037084061416</v>
      </c>
      <c r="J10" s="157">
        <f>+'St 3'!$H$10</f>
        <v>0</v>
      </c>
      <c r="K10" s="157">
        <f>+'St 3'!$H$127</f>
        <v>0.38689999999999997</v>
      </c>
      <c r="L10" s="157">
        <f>+'St 2.1'!$H$10</f>
        <v>0</v>
      </c>
      <c r="M10" s="157">
        <f>+'St 2.1'!$H$127</f>
        <v>2.7011574530000004</v>
      </c>
      <c r="N10" s="157">
        <f>+'St 2.2'!$H$10</f>
        <v>0</v>
      </c>
      <c r="O10" s="157">
        <f>+'St 2.2'!$H$127</f>
        <v>20994.952692264207</v>
      </c>
      <c r="P10" s="157">
        <f>+'St 4'!$H$10</f>
        <v>0</v>
      </c>
      <c r="Q10" s="157">
        <f>+'St 4'!$H$127</f>
        <v>1547139.6562500002</v>
      </c>
      <c r="R10" s="157">
        <f>+'St 5'!$H$10</f>
        <v>0</v>
      </c>
      <c r="S10" s="157">
        <f>+'St 5'!$H$127</f>
        <v>0</v>
      </c>
      <c r="T10" s="157">
        <f t="shared" si="0"/>
        <v>1651259.9999999998</v>
      </c>
      <c r="U10" s="157">
        <f t="shared" si="0"/>
        <v>1663732.5315021225</v>
      </c>
    </row>
    <row r="11" spans="1:21">
      <c r="B11" s="68" t="s">
        <v>69</v>
      </c>
      <c r="C11" s="69" t="s">
        <v>50</v>
      </c>
      <c r="D11" s="157">
        <f>+'St 1.1'!$H$23</f>
        <v>634524</v>
      </c>
      <c r="E11" s="157">
        <f>+'St 1.1'!$H$140</f>
        <v>737055.19132173376</v>
      </c>
      <c r="F11" s="157">
        <f>+'St 1.2'!$H$23</f>
        <v>11416342.119327251</v>
      </c>
      <c r="G11" s="157">
        <f>+'St 1.2'!$H$140</f>
        <v>1367661.5597516447</v>
      </c>
      <c r="H11" s="157">
        <f>+'St 1.3'!$H$23</f>
        <v>245477.60772261696</v>
      </c>
      <c r="I11" s="157">
        <f>+'St 1.3'!$H$140</f>
        <v>658864.05883069814</v>
      </c>
      <c r="J11" s="157">
        <f>+'St 3'!$H$23</f>
        <v>1389606.1495999997</v>
      </c>
      <c r="K11" s="157">
        <f>+'St 3'!$H$140</f>
        <v>1105107.189491407</v>
      </c>
      <c r="L11" s="157">
        <f>+'St 2.1'!$H$23</f>
        <v>1738.39</v>
      </c>
      <c r="M11" s="157">
        <f>+'St 2.1'!$H$140</f>
        <v>241539.30509654601</v>
      </c>
      <c r="N11" s="157">
        <f>+'St 2.2'!$H$23</f>
        <v>40712.687602949663</v>
      </c>
      <c r="O11" s="157">
        <f>+'St 2.2'!$H$140</f>
        <v>1239690.8995039088</v>
      </c>
      <c r="P11" s="157">
        <f>+'St 4'!$H$23</f>
        <v>0</v>
      </c>
      <c r="Q11" s="157">
        <f>+'St 4'!$H$140</f>
        <v>7684331.6185438307</v>
      </c>
      <c r="R11" s="157">
        <f>+'St 5'!$H$23</f>
        <v>875316.84080877679</v>
      </c>
      <c r="S11" s="157">
        <f>+'St 5'!$H$140</f>
        <v>843152.3476853004</v>
      </c>
      <c r="T11" s="157">
        <f t="shared" si="0"/>
        <v>14603717.795061596</v>
      </c>
      <c r="U11" s="157">
        <f t="shared" si="0"/>
        <v>13877402.170225069</v>
      </c>
    </row>
    <row r="12" spans="1:21">
      <c r="B12" s="37">
        <v>3</v>
      </c>
      <c r="C12" s="28" t="s">
        <v>51</v>
      </c>
      <c r="D12" s="156">
        <f>+'St 1.1'!$H$36</f>
        <v>0</v>
      </c>
      <c r="E12" s="156">
        <f>+'St 1.1'!$H$153</f>
        <v>2099645.8086782661</v>
      </c>
      <c r="F12" s="156">
        <f>+'St 1.2'!$H$36</f>
        <v>335830.11546482443</v>
      </c>
      <c r="G12" s="156">
        <f>+'St 1.2'!$H$153</f>
        <v>3608280.4475714369</v>
      </c>
      <c r="H12" s="156">
        <f>+'St 1.3'!$H$36</f>
        <v>904337.92641728872</v>
      </c>
      <c r="I12" s="156">
        <f>+'St 1.3'!$H$153</f>
        <v>3845893.4332439899</v>
      </c>
      <c r="J12" s="156">
        <f>+'St 3'!$H$36</f>
        <v>7672312.8153582737</v>
      </c>
      <c r="K12" s="156">
        <f>+'St 3'!$H$153</f>
        <v>754015.27641787357</v>
      </c>
      <c r="L12" s="156">
        <f>+'St 2.1'!$H$36</f>
        <v>71.319600000000008</v>
      </c>
      <c r="M12" s="156">
        <f>+'St 2.1'!$H$153</f>
        <v>24643.966245631374</v>
      </c>
      <c r="N12" s="156">
        <f>+'St 2.2'!$H$36</f>
        <v>925403.93653722107</v>
      </c>
      <c r="O12" s="156">
        <f>+'St 2.2'!$H$153</f>
        <v>353106.24384653952</v>
      </c>
      <c r="P12" s="156">
        <f>+'St 4'!$H$36</f>
        <v>0</v>
      </c>
      <c r="Q12" s="156">
        <f>+'St 4'!$H$153</f>
        <v>522782.75354304916</v>
      </c>
      <c r="R12" s="156">
        <f>+'St 5'!$H$36</f>
        <v>1787029.4257557646</v>
      </c>
      <c r="S12" s="156">
        <f>+'St 5'!$H$153</f>
        <v>638475.66441268113</v>
      </c>
      <c r="T12" s="156">
        <f t="shared" si="0"/>
        <v>11624985.539133372</v>
      </c>
      <c r="U12" s="156">
        <f t="shared" si="0"/>
        <v>11846843.593959467</v>
      </c>
    </row>
    <row r="13" spans="1:21">
      <c r="B13" s="37">
        <v>4</v>
      </c>
      <c r="C13" s="28" t="s">
        <v>327</v>
      </c>
      <c r="D13" s="156">
        <f>+'St 1.1'!$H$49</f>
        <v>0</v>
      </c>
      <c r="E13" s="156">
        <f>+'St 1.1'!$H$166</f>
        <v>270030</v>
      </c>
      <c r="F13" s="156">
        <f>+'St 1.2'!$H$49</f>
        <v>2013989.5397478116</v>
      </c>
      <c r="G13" s="156">
        <f>+'St 1.2'!$H$166</f>
        <v>9607846.4474743754</v>
      </c>
      <c r="H13" s="156">
        <f>+'St 1.3'!$H$49</f>
        <v>698601.47107680317</v>
      </c>
      <c r="I13" s="156">
        <f>+'St 1.3'!$H$166</f>
        <v>2250949.0982009238</v>
      </c>
      <c r="J13" s="156">
        <f>+'St 3'!$H$49</f>
        <v>538552.19790000003</v>
      </c>
      <c r="K13" s="156">
        <f>+'St 3'!$H$166</f>
        <v>383675.80097842868</v>
      </c>
      <c r="L13" s="156">
        <f>+'St 2.1'!$H$49</f>
        <v>1051813.4413348001</v>
      </c>
      <c r="M13" s="156">
        <f>+'St 2.1'!$H$166</f>
        <v>130526.70696550005</v>
      </c>
      <c r="N13" s="156">
        <f>+'St 2.2'!$H$49</f>
        <v>6513054.1952576693</v>
      </c>
      <c r="O13" s="156">
        <f>+'St 2.2'!$H$166</f>
        <v>3012091.4763732394</v>
      </c>
      <c r="P13" s="156">
        <f>+'St 4'!$H$49</f>
        <v>4465652.9649700485</v>
      </c>
      <c r="Q13" s="156">
        <f>+'St 4'!$H$166</f>
        <v>0</v>
      </c>
      <c r="R13" s="156">
        <f>+'St 5'!$H$49</f>
        <v>44470.035938166504</v>
      </c>
      <c r="S13" s="156">
        <f>+'St 5'!$H$166</f>
        <v>1131843.0654009117</v>
      </c>
      <c r="T13" s="156">
        <f t="shared" si="0"/>
        <v>15326133.846225299</v>
      </c>
      <c r="U13" s="156">
        <f t="shared" si="0"/>
        <v>16786962.595393382</v>
      </c>
    </row>
    <row r="14" spans="1:21">
      <c r="B14" s="37">
        <v>5</v>
      </c>
      <c r="C14" s="28" t="s">
        <v>52</v>
      </c>
      <c r="D14" s="156">
        <f>+'St 1.1'!$H$62</f>
        <v>5</v>
      </c>
      <c r="E14" s="156">
        <f>+'St 1.1'!$H$179</f>
        <v>2320</v>
      </c>
      <c r="F14" s="156">
        <f>+'St 1.2'!$H$62</f>
        <v>148517.92100776013</v>
      </c>
      <c r="G14" s="156">
        <f>+'St 1.2'!$H$179</f>
        <v>89135.280926384032</v>
      </c>
      <c r="H14" s="156">
        <f>+'St 1.3'!$H$62</f>
        <v>1370408.1119554441</v>
      </c>
      <c r="I14" s="156">
        <f>+'St 1.3'!$H$179</f>
        <v>1583349.2698736708</v>
      </c>
      <c r="J14" s="156">
        <f>+'St 3'!$H$62</f>
        <v>0</v>
      </c>
      <c r="K14" s="156">
        <f>+'St 3'!$H$179</f>
        <v>634787.92512252787</v>
      </c>
      <c r="L14" s="156">
        <f>+'St 2.1'!$H$62</f>
        <v>169550.61648999999</v>
      </c>
      <c r="M14" s="156">
        <f>+'St 2.1'!$H$179</f>
        <v>158806.40992020242</v>
      </c>
      <c r="N14" s="156">
        <f>+'St 2.2'!$H$62</f>
        <v>1798107</v>
      </c>
      <c r="O14" s="156">
        <f>+'St 2.2'!$H$179</f>
        <v>3148192.4932442736</v>
      </c>
      <c r="P14" s="156">
        <f>+'St 4'!$H$62</f>
        <v>0</v>
      </c>
      <c r="Q14" s="156">
        <f>+'St 4'!$H$179</f>
        <v>1076697.0007642375</v>
      </c>
      <c r="R14" s="156">
        <f>+'St 5'!$H$62</f>
        <v>652763.68592823565</v>
      </c>
      <c r="S14" s="156">
        <f>+'St 5'!$H$179</f>
        <v>2800121.0500768982</v>
      </c>
      <c r="T14" s="156">
        <f t="shared" si="0"/>
        <v>4139352.3353814399</v>
      </c>
      <c r="U14" s="156">
        <f t="shared" si="0"/>
        <v>9493409.4299281947</v>
      </c>
    </row>
    <row r="15" spans="1:21">
      <c r="B15" s="68" t="s">
        <v>68</v>
      </c>
      <c r="C15" s="69" t="s">
        <v>32</v>
      </c>
      <c r="D15" s="157">
        <f>+'St 1.1'!$H$63</f>
        <v>5</v>
      </c>
      <c r="E15" s="157">
        <f>+'St 1.1'!$H$180</f>
        <v>2320</v>
      </c>
      <c r="F15" s="157">
        <f>+'St 1.2'!$H$63</f>
        <v>148443.62392356148</v>
      </c>
      <c r="G15" s="157">
        <f>+'St 1.2'!$H$180</f>
        <v>78515.020618446288</v>
      </c>
      <c r="H15" s="157">
        <f>+'St 1.3'!$H$63</f>
        <v>162252.19363171302</v>
      </c>
      <c r="I15" s="157">
        <f>+'St 1.3'!$H$180</f>
        <v>1167197.4657734632</v>
      </c>
      <c r="J15" s="157">
        <f>+'St 3'!$H$63</f>
        <v>0</v>
      </c>
      <c r="K15" s="157">
        <f>+'St 3'!$H$180</f>
        <v>634787.92512252787</v>
      </c>
      <c r="L15" s="157">
        <f>+'St 2.1'!$H$63</f>
        <v>169550.61648999999</v>
      </c>
      <c r="M15" s="157">
        <f>+'St 2.1'!$H$180</f>
        <v>158240.35179299998</v>
      </c>
      <c r="N15" s="157">
        <f>+'St 2.2'!$H$63</f>
        <v>1798107</v>
      </c>
      <c r="O15" s="157">
        <f>+'St 2.2'!$H$180</f>
        <v>2494000.3164000786</v>
      </c>
      <c r="P15" s="157">
        <f>+'St 4'!$H$63</f>
        <v>0</v>
      </c>
      <c r="Q15" s="157">
        <f>+'St 4'!$H$180</f>
        <v>448140.43076423748</v>
      </c>
      <c r="R15" s="157">
        <f>+'St 5'!$H$63</f>
        <v>652763.68592823565</v>
      </c>
      <c r="S15" s="157">
        <f>+'St 5'!$H$180</f>
        <v>2800121.0500768982</v>
      </c>
      <c r="T15" s="157">
        <f t="shared" si="0"/>
        <v>2931122.11997351</v>
      </c>
      <c r="U15" s="157">
        <f t="shared" si="0"/>
        <v>7783322.560548652</v>
      </c>
    </row>
    <row r="16" spans="1:21">
      <c r="B16" s="68" t="s">
        <v>69</v>
      </c>
      <c r="C16" s="69" t="s">
        <v>33</v>
      </c>
      <c r="D16" s="157">
        <f>+'St 1.1'!$H$76</f>
        <v>0</v>
      </c>
      <c r="E16" s="157">
        <f>+'St 1.1'!$H$193</f>
        <v>0</v>
      </c>
      <c r="F16" s="157">
        <f>+'St 1.2'!$H$76</f>
        <v>74.297084198645052</v>
      </c>
      <c r="G16" s="157">
        <f>+'St 1.2'!$H$193</f>
        <v>10620.260307937739</v>
      </c>
      <c r="H16" s="157">
        <f>+'St 1.3'!$H$76</f>
        <v>1208155.918323731</v>
      </c>
      <c r="I16" s="157">
        <f>+'St 1.3'!$H$193</f>
        <v>416151.80410020729</v>
      </c>
      <c r="J16" s="157">
        <f>+'St 3'!$H$76</f>
        <v>0</v>
      </c>
      <c r="K16" s="157">
        <f>+'St 3'!$H$193</f>
        <v>0</v>
      </c>
      <c r="L16" s="157">
        <f>+'St 2.1'!$H$76</f>
        <v>0</v>
      </c>
      <c r="M16" s="157">
        <f>+'St 2.1'!$H$193</f>
        <v>566.05812720243489</v>
      </c>
      <c r="N16" s="157">
        <f>+'St 2.2'!$H$76</f>
        <v>0</v>
      </c>
      <c r="O16" s="157">
        <f>+'St 2.2'!$H$193</f>
        <v>654192.176844195</v>
      </c>
      <c r="P16" s="157">
        <f>+'St 4'!$H$76</f>
        <v>0</v>
      </c>
      <c r="Q16" s="157">
        <f>+'St 4'!$H$193</f>
        <v>628556.56999999995</v>
      </c>
      <c r="R16" s="157">
        <f>+'St 5'!$H$76</f>
        <v>0</v>
      </c>
      <c r="S16" s="157">
        <f>+'St 5'!$H$193</f>
        <v>0</v>
      </c>
      <c r="T16" s="157">
        <f t="shared" si="0"/>
        <v>1208230.2154079296</v>
      </c>
      <c r="U16" s="157">
        <f t="shared" si="0"/>
        <v>1710086.8693795423</v>
      </c>
    </row>
    <row r="17" spans="2:21">
      <c r="B17" s="37">
        <v>6</v>
      </c>
      <c r="C17" s="28" t="s">
        <v>90</v>
      </c>
      <c r="D17" s="156">
        <f>+'St 1.1'!$H$79</f>
        <v>27699</v>
      </c>
      <c r="E17" s="156">
        <f>+'St 1.1'!$H$196</f>
        <v>0</v>
      </c>
      <c r="F17" s="156">
        <f>+'St 1.2'!$H$79</f>
        <v>27.98580898442416</v>
      </c>
      <c r="G17" s="156">
        <f>+'St 1.2'!$H$196</f>
        <v>274.70936486926314</v>
      </c>
      <c r="H17" s="156">
        <f>+'St 1.3'!$H$79</f>
        <v>3927719.6493557063</v>
      </c>
      <c r="I17" s="156">
        <f>+'St 1.3'!$H$196</f>
        <v>0</v>
      </c>
      <c r="J17" s="156">
        <f>+'St 3'!$H$79</f>
        <v>540296.97809999983</v>
      </c>
      <c r="K17" s="156">
        <f>+'St 3'!$H$196</f>
        <v>0</v>
      </c>
      <c r="L17" s="156">
        <f>+'St 2.1'!$H$79</f>
        <v>0</v>
      </c>
      <c r="M17" s="156">
        <f>+'St 2.1'!$H$196</f>
        <v>1533.0385075605602</v>
      </c>
      <c r="N17" s="156">
        <f>+'St 2.2'!$H$79</f>
        <v>0</v>
      </c>
      <c r="O17" s="156">
        <f>+'St 2.2'!$H$196</f>
        <v>0</v>
      </c>
      <c r="P17" s="156">
        <f>+'St 4'!$H$79</f>
        <v>0</v>
      </c>
      <c r="Q17" s="156">
        <f>+'St 4'!$H$196</f>
        <v>4386107.4671244035</v>
      </c>
      <c r="R17" s="156">
        <f>+'St 5'!$H$79</f>
        <v>0</v>
      </c>
      <c r="S17" s="156">
        <f>+'St 5'!$H$196</f>
        <v>0</v>
      </c>
      <c r="T17" s="156">
        <f t="shared" si="0"/>
        <v>4495743.6132646902</v>
      </c>
      <c r="U17" s="156">
        <f t="shared" si="0"/>
        <v>4387915.2149968334</v>
      </c>
    </row>
    <row r="18" spans="2:21">
      <c r="B18" s="68" t="s">
        <v>68</v>
      </c>
      <c r="C18" s="69" t="s">
        <v>15</v>
      </c>
      <c r="D18" s="157">
        <f>+'St 1.1'!$H$80</f>
        <v>0</v>
      </c>
      <c r="E18" s="157">
        <f>+'St 1.1'!$H$197</f>
        <v>0</v>
      </c>
      <c r="F18" s="157">
        <f>+'St 1.2'!$H$80</f>
        <v>0</v>
      </c>
      <c r="G18" s="157">
        <f>+'St 1.2'!$H$197</f>
        <v>0</v>
      </c>
      <c r="H18" s="157">
        <f>+'St 1.3'!$H$80</f>
        <v>109636.14614028746</v>
      </c>
      <c r="I18" s="157">
        <f>+'St 1.3'!$H$197</f>
        <v>0</v>
      </c>
      <c r="J18" s="157">
        <f>+'St 3'!$H$80</f>
        <v>0</v>
      </c>
      <c r="K18" s="157">
        <f>+'St 3'!$H$197</f>
        <v>0</v>
      </c>
      <c r="L18" s="157">
        <f>+'St 2.1'!$H$80</f>
        <v>0</v>
      </c>
      <c r="M18" s="157">
        <f>+'St 2.1'!$H$197</f>
        <v>0</v>
      </c>
      <c r="N18" s="157">
        <f>+'St 2.2'!$H$80</f>
        <v>0</v>
      </c>
      <c r="O18" s="157">
        <f>+'St 2.2'!$H$197</f>
        <v>0</v>
      </c>
      <c r="P18" s="157">
        <f>+'St 4'!$H$80</f>
        <v>0</v>
      </c>
      <c r="Q18" s="157">
        <f>+'St 4'!$H$197</f>
        <v>0</v>
      </c>
      <c r="R18" s="157">
        <f>+'St 5'!$H$80</f>
        <v>0</v>
      </c>
      <c r="S18" s="157">
        <f>+'St 5'!$H$197</f>
        <v>0</v>
      </c>
      <c r="T18" s="157">
        <f t="shared" si="0"/>
        <v>109636.14614028746</v>
      </c>
      <c r="U18" s="157">
        <f t="shared" si="0"/>
        <v>0</v>
      </c>
    </row>
    <row r="19" spans="2:21">
      <c r="B19" s="68" t="s">
        <v>69</v>
      </c>
      <c r="C19" s="69" t="s">
        <v>16</v>
      </c>
      <c r="D19" s="157">
        <f>+'St 1.1'!$H$81</f>
        <v>0</v>
      </c>
      <c r="E19" s="157">
        <f>+'St 1.1'!$H$198</f>
        <v>0</v>
      </c>
      <c r="F19" s="157">
        <f>+'St 1.2'!$H$81</f>
        <v>0</v>
      </c>
      <c r="G19" s="157">
        <f>+'St 1.2'!$H$198</f>
        <v>0</v>
      </c>
      <c r="H19" s="157">
        <f>+'St 1.3'!$H$81</f>
        <v>2648994.4897448067</v>
      </c>
      <c r="I19" s="157">
        <f>+'St 1.3'!$H$198</f>
        <v>0</v>
      </c>
      <c r="J19" s="157">
        <f>+'St 3'!$H$81</f>
        <v>20893.68</v>
      </c>
      <c r="K19" s="157">
        <f>+'St 3'!$H$198</f>
        <v>0</v>
      </c>
      <c r="L19" s="157">
        <f>+'St 2.1'!$H$81</f>
        <v>0</v>
      </c>
      <c r="M19" s="157">
        <f>+'St 2.1'!$H$198</f>
        <v>689.42010389999996</v>
      </c>
      <c r="N19" s="157">
        <f>+'St 2.2'!$H$81</f>
        <v>0</v>
      </c>
      <c r="O19" s="157">
        <f>+'St 2.2'!$H$198</f>
        <v>0</v>
      </c>
      <c r="P19" s="157">
        <f>+'St 4'!$H$81</f>
        <v>0</v>
      </c>
      <c r="Q19" s="157">
        <f>+'St 4'!$H$198</f>
        <v>2669888.1697448068</v>
      </c>
      <c r="R19" s="157">
        <f>+'St 5'!$H$81</f>
        <v>0</v>
      </c>
      <c r="S19" s="157">
        <f>+'St 5'!$H$198</f>
        <v>0</v>
      </c>
      <c r="T19" s="157">
        <f t="shared" si="0"/>
        <v>2669888.1697448068</v>
      </c>
      <c r="U19" s="157">
        <f t="shared" si="0"/>
        <v>2670577.589848707</v>
      </c>
    </row>
    <row r="20" spans="2:21">
      <c r="B20" s="68" t="s">
        <v>83</v>
      </c>
      <c r="C20" s="69" t="s">
        <v>17</v>
      </c>
      <c r="D20" s="157">
        <f>+'St 1.1'!$H$82</f>
        <v>14066.999999999998</v>
      </c>
      <c r="E20" s="157">
        <f>+'St 1.1'!$H$199</f>
        <v>0</v>
      </c>
      <c r="F20" s="157">
        <f>+'St 1.2'!$H$82</f>
        <v>0</v>
      </c>
      <c r="G20" s="157">
        <f>+'St 1.2'!$H$199</f>
        <v>0</v>
      </c>
      <c r="H20" s="157">
        <f>+'St 1.3'!$H$82</f>
        <v>416123.70871767</v>
      </c>
      <c r="I20" s="157">
        <f>+'St 1.3'!$H$199</f>
        <v>0</v>
      </c>
      <c r="J20" s="157">
        <f>+'St 3'!$H$82</f>
        <v>0</v>
      </c>
      <c r="K20" s="157">
        <f>+'St 3'!$H$199</f>
        <v>0</v>
      </c>
      <c r="L20" s="157">
        <f>+'St 2.1'!$H$82</f>
        <v>0</v>
      </c>
      <c r="M20" s="157">
        <f>+'St 2.1'!$H$199</f>
        <v>33.010160999999997</v>
      </c>
      <c r="N20" s="157">
        <f>+'St 2.2'!$H$82</f>
        <v>0</v>
      </c>
      <c r="O20" s="157">
        <f>+'St 2.2'!$H$199</f>
        <v>0</v>
      </c>
      <c r="P20" s="157">
        <f>+'St 4'!$H$82</f>
        <v>0</v>
      </c>
      <c r="Q20" s="157">
        <f>+'St 4'!$H$199</f>
        <v>430190.70871767</v>
      </c>
      <c r="R20" s="157">
        <f>+'St 5'!$H$82</f>
        <v>0</v>
      </c>
      <c r="S20" s="157">
        <f>+'St 5'!$H$199</f>
        <v>0</v>
      </c>
      <c r="T20" s="157">
        <f t="shared" si="0"/>
        <v>430190.70871767</v>
      </c>
      <c r="U20" s="157">
        <f t="shared" si="0"/>
        <v>430223.71887867001</v>
      </c>
    </row>
    <row r="21" spans="2:21">
      <c r="B21" s="68" t="s">
        <v>84</v>
      </c>
      <c r="C21" s="69" t="s">
        <v>18</v>
      </c>
      <c r="D21" s="157">
        <f>+'St 1.1'!$H$83</f>
        <v>13632</v>
      </c>
      <c r="E21" s="157">
        <f>+'St 1.1'!$H$200</f>
        <v>0</v>
      </c>
      <c r="F21" s="157">
        <f>+'St 1.2'!$H$83</f>
        <v>27.98580898442416</v>
      </c>
      <c r="G21" s="157">
        <f>+'St 1.2'!$H$200</f>
        <v>274.70936486926314</v>
      </c>
      <c r="H21" s="157">
        <f>+'St 1.3'!$H$83</f>
        <v>752965.30475294183</v>
      </c>
      <c r="I21" s="157">
        <f>+'St 1.3'!$H$200</f>
        <v>0</v>
      </c>
      <c r="J21" s="157">
        <f>+'St 3'!$H$83</f>
        <v>519403.2980999999</v>
      </c>
      <c r="K21" s="157">
        <f>+'St 3'!$H$200</f>
        <v>0</v>
      </c>
      <c r="L21" s="157">
        <f>+'St 2.1'!$H$83</f>
        <v>0</v>
      </c>
      <c r="M21" s="157">
        <f>+'St 2.1'!$H$200</f>
        <v>810.60824266056034</v>
      </c>
      <c r="N21" s="157">
        <f>+'St 2.2'!$H$83</f>
        <v>0</v>
      </c>
      <c r="O21" s="157">
        <f>+'St 2.2'!$H$200</f>
        <v>0</v>
      </c>
      <c r="P21" s="157">
        <f>+'St 4'!$H$83</f>
        <v>0</v>
      </c>
      <c r="Q21" s="157">
        <f>+'St 4'!$H$200</f>
        <v>1286028.5886619261</v>
      </c>
      <c r="R21" s="157">
        <f>+'St 5'!$H$83</f>
        <v>0</v>
      </c>
      <c r="S21" s="157">
        <f>+'St 5'!$H$200</f>
        <v>0</v>
      </c>
      <c r="T21" s="157">
        <f t="shared" si="0"/>
        <v>1286028.5886619261</v>
      </c>
      <c r="U21" s="157">
        <f t="shared" si="0"/>
        <v>1287113.906269456</v>
      </c>
    </row>
    <row r="22" spans="2:21">
      <c r="B22" s="68" t="s">
        <v>85</v>
      </c>
      <c r="C22" s="3" t="s">
        <v>328</v>
      </c>
      <c r="D22" s="157">
        <f>+'St 1.1'!$H$84</f>
        <v>0</v>
      </c>
      <c r="E22" s="157">
        <f>+'St 1.1'!$H$201</f>
        <v>0</v>
      </c>
      <c r="F22" s="157">
        <f>+'St 1.2'!$H$84</f>
        <v>0</v>
      </c>
      <c r="G22" s="157">
        <f>+'St 1.2'!$H$201</f>
        <v>0</v>
      </c>
      <c r="H22" s="157">
        <f>+'St 1.3'!$H$84</f>
        <v>0</v>
      </c>
      <c r="I22" s="157">
        <f>+'St 1.3'!$H$201</f>
        <v>0</v>
      </c>
      <c r="J22" s="157">
        <f>+'St 3'!$H$84</f>
        <v>0</v>
      </c>
      <c r="K22" s="157">
        <f>+'St 3'!$H$201</f>
        <v>0</v>
      </c>
      <c r="L22" s="157">
        <f>+'St 2.1'!$H$84</f>
        <v>0</v>
      </c>
      <c r="M22" s="157">
        <f>+'St 2.1'!$H$201</f>
        <v>0</v>
      </c>
      <c r="N22" s="157">
        <f>+'St 2.2'!$H$84</f>
        <v>0</v>
      </c>
      <c r="O22" s="157">
        <f>+'St 2.2'!$H$201</f>
        <v>0</v>
      </c>
      <c r="P22" s="157">
        <f>+'St 4'!$H$84</f>
        <v>0</v>
      </c>
      <c r="Q22" s="157">
        <f>+'St 4'!$H$201</f>
        <v>0</v>
      </c>
      <c r="R22" s="157">
        <f>+'St 5'!$H$84</f>
        <v>0</v>
      </c>
      <c r="S22" s="157">
        <f>+'St 5'!$H$201</f>
        <v>0</v>
      </c>
      <c r="T22" s="157">
        <f t="shared" si="0"/>
        <v>0</v>
      </c>
      <c r="U22" s="157">
        <f t="shared" si="0"/>
        <v>0</v>
      </c>
    </row>
    <row r="23" spans="2:21">
      <c r="B23" s="68" t="s">
        <v>70</v>
      </c>
      <c r="C23" s="69" t="s">
        <v>20</v>
      </c>
      <c r="D23" s="157">
        <f>+'St 1.1'!$H$85</f>
        <v>0</v>
      </c>
      <c r="E23" s="157">
        <f>+'St 1.1'!$H$202</f>
        <v>0</v>
      </c>
      <c r="F23" s="157">
        <f>+'St 1.2'!$H$85</f>
        <v>0</v>
      </c>
      <c r="G23" s="157">
        <f>+'St 1.2'!$H$202</f>
        <v>0</v>
      </c>
      <c r="H23" s="157">
        <f>+'St 1.3'!$H$85</f>
        <v>0</v>
      </c>
      <c r="I23" s="157">
        <f>+'St 1.3'!$H$202</f>
        <v>0</v>
      </c>
      <c r="J23" s="157">
        <f>+'St 3'!$H$85</f>
        <v>0</v>
      </c>
      <c r="K23" s="157">
        <f>+'St 3'!$H$202</f>
        <v>0</v>
      </c>
      <c r="L23" s="157">
        <f>+'St 2.1'!$H$85</f>
        <v>0</v>
      </c>
      <c r="M23" s="157">
        <f>+'St 2.1'!$H$202</f>
        <v>0</v>
      </c>
      <c r="N23" s="157">
        <f>+'St 2.2'!$H$85</f>
        <v>0</v>
      </c>
      <c r="O23" s="157">
        <f>+'St 2.2'!$H$202</f>
        <v>0</v>
      </c>
      <c r="P23" s="157">
        <f>+'St 4'!$H$85</f>
        <v>0</v>
      </c>
      <c r="Q23" s="157">
        <f>+'St 4'!$H$202</f>
        <v>0</v>
      </c>
      <c r="R23" s="157">
        <f>+'St 5'!$H$85</f>
        <v>0</v>
      </c>
      <c r="S23" s="157">
        <f>+'St 5'!$H$202</f>
        <v>0</v>
      </c>
      <c r="T23" s="157">
        <f t="shared" si="0"/>
        <v>0</v>
      </c>
      <c r="U23" s="157">
        <f t="shared" si="0"/>
        <v>0</v>
      </c>
    </row>
    <row r="24" spans="2:21">
      <c r="B24" s="37">
        <v>7</v>
      </c>
      <c r="C24" s="28" t="s">
        <v>53</v>
      </c>
      <c r="D24" s="156">
        <f>+'St 1.1'!$H$86</f>
        <v>34427.000000000007</v>
      </c>
      <c r="E24" s="156">
        <f>+'St 1.1'!$H$203</f>
        <v>289</v>
      </c>
      <c r="F24" s="156">
        <f>+'St 1.2'!$H$86</f>
        <v>262167.12235468603</v>
      </c>
      <c r="G24" s="156">
        <f>+'St 1.2'!$H$203</f>
        <v>278523.98050393991</v>
      </c>
      <c r="H24" s="156">
        <f>+'St 1.3'!$H$86</f>
        <v>160002.9723022753</v>
      </c>
      <c r="I24" s="156">
        <f>+'St 1.3'!$H$203</f>
        <v>358226.66313128168</v>
      </c>
      <c r="J24" s="156">
        <f>+'St 3'!$H$86</f>
        <v>24397.442700000003</v>
      </c>
      <c r="K24" s="156">
        <f>+'St 3'!$H$203</f>
        <v>117892.16144614838</v>
      </c>
      <c r="L24" s="156">
        <f>+'St 2.1'!$H$86</f>
        <v>166532.90142190302</v>
      </c>
      <c r="M24" s="156">
        <f>+'St 2.1'!$H$203</f>
        <v>362751.60697496001</v>
      </c>
      <c r="N24" s="156">
        <f>+'St 2.2'!$H$86</f>
        <v>5884348.7718638079</v>
      </c>
      <c r="O24" s="156">
        <f>+'St 2.2'!$H$203</f>
        <v>3360471.2422696599</v>
      </c>
      <c r="P24" s="156">
        <f>+'St 4'!$H$86</f>
        <v>30699.332517225543</v>
      </c>
      <c r="Q24" s="156">
        <f>+'St 4'!$H$203</f>
        <v>62456.494771076519</v>
      </c>
      <c r="R24" s="156">
        <f>+'St 5'!$H$86</f>
        <v>129468.61816828746</v>
      </c>
      <c r="S24" s="156">
        <f>+'St 5'!$H$203</f>
        <v>593859.04497219692</v>
      </c>
      <c r="T24" s="156">
        <f t="shared" si="0"/>
        <v>6692044.1613281853</v>
      </c>
      <c r="U24" s="156">
        <f t="shared" si="0"/>
        <v>5134470.1940692635</v>
      </c>
    </row>
    <row r="25" spans="2:21">
      <c r="B25" s="68" t="s">
        <v>68</v>
      </c>
      <c r="C25" s="69" t="s">
        <v>30</v>
      </c>
      <c r="D25" s="157">
        <f>+'St 1.1'!$H$87</f>
        <v>0</v>
      </c>
      <c r="E25" s="157">
        <f>+'St 1.1'!$H$204</f>
        <v>0</v>
      </c>
      <c r="F25" s="157">
        <f>+'St 1.2'!$H$87</f>
        <v>1347.4036605909716</v>
      </c>
      <c r="G25" s="157">
        <f>+'St 1.2'!$H$204</f>
        <v>77044.715450100499</v>
      </c>
      <c r="H25" s="157">
        <f>+'St 1.3'!$H$87</f>
        <v>2953.6907482644938</v>
      </c>
      <c r="I25" s="157">
        <f>+'St 1.3'!$H$204</f>
        <v>224130.76133149103</v>
      </c>
      <c r="J25" s="157">
        <f>+'St 3'!$H$87</f>
        <v>0</v>
      </c>
      <c r="K25" s="157">
        <f>+'St 3'!$H$204</f>
        <v>0.22056971266139741</v>
      </c>
      <c r="L25" s="157">
        <f>+'St 2.1'!$H$87</f>
        <v>157334.32251655002</v>
      </c>
      <c r="M25" s="157">
        <f>+'St 2.1'!$H$204</f>
        <v>149788.57367617899</v>
      </c>
      <c r="N25" s="157">
        <f>+'St 2.2'!$H$87</f>
        <v>2959730.120545397</v>
      </c>
      <c r="O25" s="157">
        <f>+'St 2.2'!$H$204</f>
        <v>1749105.6592920388</v>
      </c>
      <c r="P25" s="157">
        <f>+'St 4'!$H$87</f>
        <v>677.22060737060485</v>
      </c>
      <c r="Q25" s="157">
        <f>+'St 4'!$H$204</f>
        <v>322.77959484653832</v>
      </c>
      <c r="R25" s="157">
        <f>+'St 5'!$H$87</f>
        <v>16043.411508641793</v>
      </c>
      <c r="S25" s="157">
        <f>+'St 5'!$H$204</f>
        <v>545843.97482510807</v>
      </c>
      <c r="T25" s="157">
        <f t="shared" si="0"/>
        <v>3138086.1695868149</v>
      </c>
      <c r="U25" s="157">
        <f t="shared" si="0"/>
        <v>2746236.6847394765</v>
      </c>
    </row>
    <row r="26" spans="2:21">
      <c r="B26" s="68" t="s">
        <v>69</v>
      </c>
      <c r="C26" s="69" t="s">
        <v>31</v>
      </c>
      <c r="D26" s="157">
        <f>+'St 1.1'!$H$100</f>
        <v>34427.000000000007</v>
      </c>
      <c r="E26" s="157">
        <f>+'St 1.1'!$H$217</f>
        <v>289</v>
      </c>
      <c r="F26" s="157">
        <f>+'St 1.2'!$H$100</f>
        <v>260819.71869409506</v>
      </c>
      <c r="G26" s="157">
        <f>+'St 1.2'!$H$217</f>
        <v>201441.02775383947</v>
      </c>
      <c r="H26" s="157">
        <f>+'St 1.3'!$H$100</f>
        <v>157049.28155401081</v>
      </c>
      <c r="I26" s="157">
        <f>+'St 1.3'!$H$217</f>
        <v>134095.90179979065</v>
      </c>
      <c r="J26" s="157">
        <f>+'St 3'!$H$100</f>
        <v>24397.442700000003</v>
      </c>
      <c r="K26" s="157">
        <f>+'St 3'!$H$217</f>
        <v>117891.94087643572</v>
      </c>
      <c r="L26" s="157">
        <f>+'St 2.1'!$H$100</f>
        <v>9198.5789053529988</v>
      </c>
      <c r="M26" s="157">
        <f>+'St 2.1'!$H$217</f>
        <v>212963.03329878105</v>
      </c>
      <c r="N26" s="157">
        <f>+'St 2.2'!$H$100</f>
        <v>2924618.6513184109</v>
      </c>
      <c r="O26" s="157">
        <f>+'St 2.2'!$H$217</f>
        <v>1611365.5829776207</v>
      </c>
      <c r="P26" s="157">
        <f>+'St 4'!$H$100</f>
        <v>30022.111909854935</v>
      </c>
      <c r="Q26" s="157">
        <f>+'St 4'!$H$217</f>
        <v>62133.715176229976</v>
      </c>
      <c r="R26" s="157">
        <f>+'St 5'!$H$100</f>
        <v>113425.20665964566</v>
      </c>
      <c r="S26" s="157">
        <f>+'St 5'!$H$217</f>
        <v>48015.070147088816</v>
      </c>
      <c r="T26" s="157">
        <f t="shared" si="0"/>
        <v>3553957.9917413709</v>
      </c>
      <c r="U26" s="157">
        <f t="shared" si="0"/>
        <v>2388195.2720297859</v>
      </c>
    </row>
    <row r="27" spans="2:21">
      <c r="B27" s="37">
        <v>8</v>
      </c>
      <c r="C27" s="28" t="s">
        <v>88</v>
      </c>
      <c r="D27" s="156">
        <v>0</v>
      </c>
      <c r="E27" s="156">
        <v>0</v>
      </c>
      <c r="F27" s="156">
        <v>0</v>
      </c>
      <c r="G27" s="156">
        <v>0</v>
      </c>
      <c r="H27" s="156">
        <v>0</v>
      </c>
      <c r="I27" s="156">
        <v>0</v>
      </c>
      <c r="J27" s="156">
        <v>0</v>
      </c>
      <c r="K27" s="156">
        <v>0</v>
      </c>
      <c r="L27" s="156">
        <v>0</v>
      </c>
      <c r="M27" s="156">
        <v>0</v>
      </c>
      <c r="N27" s="156">
        <v>0</v>
      </c>
      <c r="O27" s="156">
        <v>0</v>
      </c>
      <c r="P27" s="156">
        <v>0</v>
      </c>
      <c r="Q27" s="156">
        <v>0</v>
      </c>
      <c r="R27" s="156">
        <v>0</v>
      </c>
      <c r="S27" s="156">
        <v>0</v>
      </c>
      <c r="T27" s="156">
        <f t="shared" si="0"/>
        <v>0</v>
      </c>
      <c r="U27" s="156">
        <f t="shared" si="0"/>
        <v>0</v>
      </c>
    </row>
    <row r="28" spans="2:21">
      <c r="B28" s="37">
        <v>9</v>
      </c>
      <c r="C28" s="28" t="s">
        <v>92</v>
      </c>
      <c r="D28" s="156">
        <f>+'St 1.1'!$H$113+'St 1.1'!$H$114</f>
        <v>0</v>
      </c>
      <c r="E28" s="156">
        <f>+'St 1.1'!$H$230+'St 1.1'!$H$231</f>
        <v>0</v>
      </c>
      <c r="F28" s="156">
        <f>+'St 1.2'!$H$113+'St 1.2'!$H$114</f>
        <v>273453.2660062667</v>
      </c>
      <c r="G28" s="156">
        <f>+'St 1.2'!$H$230+'St 1.2'!$H$231</f>
        <v>592213.44269975799</v>
      </c>
      <c r="H28" s="156">
        <f>+'St 1.3'!$H$113+'St 1.3'!$H$114</f>
        <v>42222.840943627518</v>
      </c>
      <c r="I28" s="156">
        <f>+'St 1.3'!$H$230+'St 1.3'!$H$231</f>
        <v>112131.74994304673</v>
      </c>
      <c r="J28" s="156">
        <f>+'St 3'!$H$113+'St 3'!$H$114</f>
        <v>1078.0974000000001</v>
      </c>
      <c r="K28" s="156">
        <f>+'St 3'!$H$230+'St 3'!$H$231</f>
        <v>0</v>
      </c>
      <c r="L28" s="156">
        <f>+'St 2.1'!$H$113+'St 2.1'!$H$114</f>
        <v>4876.9273613349997</v>
      </c>
      <c r="M28" s="156">
        <f>+'St 2.1'!$H$230+'St 2.1'!$H$231</f>
        <v>216.57094139999998</v>
      </c>
      <c r="N28" s="156">
        <f>+'St 2.2'!$H$113+'St 2.2'!$H$114</f>
        <v>2767572.7279879698</v>
      </c>
      <c r="O28" s="156">
        <f>+'St 2.2'!$H$230+'St 2.2'!$H$231</f>
        <v>1711551.5966125706</v>
      </c>
      <c r="P28" s="156">
        <f>+'St 4'!$H$113+'St 4'!$H$114</f>
        <v>0</v>
      </c>
      <c r="Q28" s="156">
        <f>+'St 4'!$H$230+'St 4'!$H$231</f>
        <v>-1.4551915228366852E-9</v>
      </c>
      <c r="R28" s="156">
        <f>+'St 5'!$H$113+'St 5'!$H$114</f>
        <v>0</v>
      </c>
      <c r="S28" s="156">
        <f>+'St 5'!$H$230+'St 5'!$H$231</f>
        <v>0</v>
      </c>
      <c r="T28" s="156">
        <f t="shared" si="0"/>
        <v>3089203.859699199</v>
      </c>
      <c r="U28" s="156">
        <f t="shared" si="0"/>
        <v>2416113.3601967739</v>
      </c>
    </row>
    <row r="29" spans="2:21">
      <c r="B29" s="37">
        <v>10</v>
      </c>
      <c r="C29" s="28" t="s">
        <v>91</v>
      </c>
      <c r="D29" s="156">
        <f t="shared" ref="D29:U29" si="1">+D6+D9+D12+D13+D14+D17+D24+D27+D28</f>
        <v>2347914.9999999995</v>
      </c>
      <c r="E29" s="156">
        <f t="shared" si="1"/>
        <v>3252330</v>
      </c>
      <c r="F29" s="156">
        <f t="shared" si="1"/>
        <v>14450328.069717586</v>
      </c>
      <c r="G29" s="156">
        <f t="shared" si="1"/>
        <v>15625125.665710751</v>
      </c>
      <c r="H29" s="156">
        <f t="shared" si="1"/>
        <v>7348770.5424860707</v>
      </c>
      <c r="I29" s="156">
        <f t="shared" si="1"/>
        <v>8824900.8656823523</v>
      </c>
      <c r="J29" s="156">
        <f t="shared" si="1"/>
        <v>10203420.681058275</v>
      </c>
      <c r="K29" s="156">
        <f t="shared" si="1"/>
        <v>3011560.8103563855</v>
      </c>
      <c r="L29" s="156">
        <f t="shared" si="1"/>
        <v>1394583.5962080378</v>
      </c>
      <c r="M29" s="156">
        <f t="shared" si="1"/>
        <v>920020.30580925359</v>
      </c>
      <c r="N29" s="156">
        <f t="shared" si="1"/>
        <v>17929199.319249619</v>
      </c>
      <c r="O29" s="156">
        <f t="shared" si="1"/>
        <v>12846098.904542455</v>
      </c>
      <c r="P29" s="156">
        <f t="shared" si="1"/>
        <v>4496352.2974872738</v>
      </c>
      <c r="Q29" s="156">
        <f t="shared" si="1"/>
        <v>15279514.990996595</v>
      </c>
      <c r="R29" s="156">
        <f t="shared" si="1"/>
        <v>3515188.6765992311</v>
      </c>
      <c r="S29" s="156">
        <f t="shared" si="1"/>
        <v>6044628.3945330875</v>
      </c>
      <c r="T29" s="156">
        <f t="shared" si="1"/>
        <v>61685758.182806082</v>
      </c>
      <c r="U29" s="156">
        <f t="shared" si="1"/>
        <v>65804179.937630884</v>
      </c>
    </row>
    <row r="30" spans="2:21">
      <c r="S30" s="15"/>
    </row>
    <row r="32" spans="2:21">
      <c r="B32" s="345" t="s">
        <v>337</v>
      </c>
      <c r="C32" s="345"/>
      <c r="D32" s="345"/>
      <c r="E32" s="345"/>
      <c r="F32" s="345"/>
      <c r="G32" s="345"/>
      <c r="H32" s="345"/>
      <c r="I32" s="345"/>
      <c r="J32" s="345"/>
      <c r="K32" s="345"/>
      <c r="L32" s="345"/>
      <c r="M32" s="345"/>
      <c r="N32" s="345"/>
      <c r="O32" s="345"/>
      <c r="P32" s="345"/>
      <c r="Q32" s="345"/>
      <c r="R32" s="345"/>
      <c r="S32" s="345"/>
      <c r="T32" s="345"/>
      <c r="U32" s="345"/>
    </row>
    <row r="33" spans="2:21"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7" t="s">
        <v>318</v>
      </c>
    </row>
    <row r="34" spans="2:21" ht="31.5" customHeight="1">
      <c r="B34" s="125"/>
      <c r="C34" s="125"/>
      <c r="D34" s="349" t="s">
        <v>41</v>
      </c>
      <c r="E34" s="349"/>
      <c r="F34" s="349" t="s">
        <v>42</v>
      </c>
      <c r="G34" s="349"/>
      <c r="H34" s="349" t="s">
        <v>43</v>
      </c>
      <c r="I34" s="349"/>
      <c r="J34" s="349" t="s">
        <v>44</v>
      </c>
      <c r="K34" s="349"/>
      <c r="L34" s="349" t="s">
        <v>317</v>
      </c>
      <c r="M34" s="349"/>
      <c r="N34" s="349" t="s">
        <v>108</v>
      </c>
      <c r="O34" s="349"/>
      <c r="P34" s="349" t="s">
        <v>325</v>
      </c>
      <c r="Q34" s="349"/>
      <c r="R34" s="349" t="s">
        <v>101</v>
      </c>
      <c r="S34" s="349"/>
      <c r="T34" s="349" t="s">
        <v>78</v>
      </c>
      <c r="U34" s="349"/>
    </row>
    <row r="35" spans="2:21">
      <c r="B35" s="58"/>
      <c r="C35" s="37" t="s">
        <v>89</v>
      </c>
      <c r="D35" s="67" t="s">
        <v>79</v>
      </c>
      <c r="E35" s="67" t="s">
        <v>80</v>
      </c>
      <c r="F35" s="67" t="s">
        <v>79</v>
      </c>
      <c r="G35" s="67" t="s">
        <v>80</v>
      </c>
      <c r="H35" s="67" t="s">
        <v>79</v>
      </c>
      <c r="I35" s="67" t="s">
        <v>80</v>
      </c>
      <c r="J35" s="67" t="s">
        <v>79</v>
      </c>
      <c r="K35" s="67" t="s">
        <v>80</v>
      </c>
      <c r="L35" s="67" t="s">
        <v>79</v>
      </c>
      <c r="M35" s="67" t="s">
        <v>80</v>
      </c>
      <c r="N35" s="67" t="s">
        <v>79</v>
      </c>
      <c r="O35" s="67" t="s">
        <v>80</v>
      </c>
      <c r="P35" s="67" t="s">
        <v>79</v>
      </c>
      <c r="Q35" s="67" t="s">
        <v>80</v>
      </c>
      <c r="R35" s="67" t="s">
        <v>79</v>
      </c>
      <c r="S35" s="67" t="s">
        <v>80</v>
      </c>
      <c r="T35" s="67" t="s">
        <v>79</v>
      </c>
      <c r="U35" s="67" t="s">
        <v>80</v>
      </c>
    </row>
    <row r="36" spans="2:21">
      <c r="B36" s="37">
        <v>1</v>
      </c>
      <c r="C36" s="28" t="s">
        <v>5</v>
      </c>
      <c r="D36" s="156">
        <f>+'St 1.1'!$R$6</f>
        <v>0</v>
      </c>
      <c r="E36" s="156">
        <f>+'St 1.1'!$R$123</f>
        <v>3272.4715259150926</v>
      </c>
      <c r="F36" s="156">
        <f>+'St 1.2'!$R$6</f>
        <v>0</v>
      </c>
      <c r="G36" s="156">
        <f>+'St 1.2'!$R$123</f>
        <v>0</v>
      </c>
      <c r="H36" s="156">
        <f>+'St 1.3'!$R$6</f>
        <v>0</v>
      </c>
      <c r="I36" s="156">
        <f>+'St 1.3'!$R$123</f>
        <v>-96.294309945287011</v>
      </c>
      <c r="J36" s="156">
        <f>+'St 3'!$R$6</f>
        <v>2826.9999999999982</v>
      </c>
      <c r="K36" s="156">
        <f>+'St 3'!$R$123</f>
        <v>-7028.3899999999931</v>
      </c>
      <c r="L36" s="156">
        <f>+'St 2.1'!$R$6</f>
        <v>0</v>
      </c>
      <c r="M36" s="156">
        <f>+'St 2.1'!$R$123</f>
        <v>0</v>
      </c>
      <c r="N36" s="156">
        <f>+'St 2.2'!$R$6</f>
        <v>0</v>
      </c>
      <c r="O36" s="156">
        <f>+'St 2.2'!$R$123</f>
        <v>0</v>
      </c>
      <c r="P36" s="156">
        <f>+'St 4'!$R$6</f>
        <v>0</v>
      </c>
      <c r="Q36" s="156">
        <f>+'St 4'!$R$123</f>
        <v>0</v>
      </c>
      <c r="R36" s="156">
        <f>+'St 5'!$R$6</f>
        <v>0</v>
      </c>
      <c r="S36" s="156">
        <f>+'St 5'!$R$123</f>
        <v>0</v>
      </c>
      <c r="T36" s="156">
        <f>+D36+F36+H36+J36+L36+N36+P36+R36</f>
        <v>2826.9999999999982</v>
      </c>
      <c r="U36" s="156">
        <f>+E36+G36+I36+K36+M36+O36+Q36+S36</f>
        <v>-3852.2127840301873</v>
      </c>
    </row>
    <row r="37" spans="2:21">
      <c r="B37" s="68" t="s">
        <v>68</v>
      </c>
      <c r="C37" s="69" t="s">
        <v>35</v>
      </c>
      <c r="D37" s="157">
        <f>+'St 1.1'!$R$7</f>
        <v>0</v>
      </c>
      <c r="E37" s="157">
        <f>+'St 1.1'!$R$124</f>
        <v>3122.4715259150926</v>
      </c>
      <c r="F37" s="157">
        <f>+'St 1.2'!$R$7</f>
        <v>0</v>
      </c>
      <c r="G37" s="157">
        <f>+'St 1.2'!$R$124</f>
        <v>0</v>
      </c>
      <c r="H37" s="157">
        <f>+'St 1.3'!$R$7</f>
        <v>0</v>
      </c>
      <c r="I37" s="157">
        <f>+'St 1.3'!$R$124</f>
        <v>-96.294309945287011</v>
      </c>
      <c r="J37" s="157">
        <f>+'St 3'!$R$7</f>
        <v>0</v>
      </c>
      <c r="K37" s="157">
        <f>+'St 3'!$R$124</f>
        <v>0</v>
      </c>
      <c r="L37" s="157">
        <f>+'St 2.1'!$R$7</f>
        <v>0</v>
      </c>
      <c r="M37" s="157">
        <f>+'St 2.1'!$R$124</f>
        <v>0</v>
      </c>
      <c r="N37" s="157">
        <f>+'St 2.2'!$R$7</f>
        <v>0</v>
      </c>
      <c r="O37" s="157">
        <f>+'St 2.2'!$R$124</f>
        <v>0</v>
      </c>
      <c r="P37" s="157">
        <f>+'St 4'!$R$7</f>
        <v>0</v>
      </c>
      <c r="Q37" s="157">
        <f>+'St 4'!$R$124</f>
        <v>0</v>
      </c>
      <c r="R37" s="157">
        <f>+'St 5'!$R$7</f>
        <v>0</v>
      </c>
      <c r="S37" s="157">
        <f>+'St 5'!$R$124</f>
        <v>0</v>
      </c>
      <c r="T37" s="157">
        <f t="shared" ref="T37:U59" si="2">+D37+F37+H37+J37+L37+N37+P37+R37</f>
        <v>0</v>
      </c>
      <c r="U37" s="157">
        <f t="shared" si="2"/>
        <v>3026.1772159698057</v>
      </c>
    </row>
    <row r="38" spans="2:21">
      <c r="B38" s="68" t="s">
        <v>69</v>
      </c>
      <c r="C38" s="69" t="s">
        <v>87</v>
      </c>
      <c r="D38" s="157">
        <f>+'St 1.1'!$R$8</f>
        <v>0</v>
      </c>
      <c r="E38" s="157">
        <f>+'St 1.1'!$R$125</f>
        <v>150</v>
      </c>
      <c r="F38" s="157">
        <f>+'St 1.2'!$R$8</f>
        <v>0</v>
      </c>
      <c r="G38" s="157">
        <f>+'St 1.2'!$R$125</f>
        <v>0</v>
      </c>
      <c r="H38" s="157">
        <f>+'St 1.3'!$R$8</f>
        <v>0</v>
      </c>
      <c r="I38" s="157">
        <f>+'St 1.3'!$R$125</f>
        <v>0</v>
      </c>
      <c r="J38" s="157">
        <f>+'St 3'!$R$8</f>
        <v>2826.9999999999982</v>
      </c>
      <c r="K38" s="157">
        <f>+'St 3'!$R$125</f>
        <v>-7028.3899999999931</v>
      </c>
      <c r="L38" s="157">
        <f>+'St 2.1'!$R$8</f>
        <v>0</v>
      </c>
      <c r="M38" s="157">
        <f>+'St 2.1'!$R$125</f>
        <v>0</v>
      </c>
      <c r="N38" s="157">
        <f>+'St 2.2'!$R$8</f>
        <v>0</v>
      </c>
      <c r="O38" s="157">
        <f>+'St 2.2'!$R$125</f>
        <v>0</v>
      </c>
      <c r="P38" s="157">
        <f>+'St 4'!$R$8</f>
        <v>0</v>
      </c>
      <c r="Q38" s="157">
        <f>+'St 4'!$R$125</f>
        <v>0</v>
      </c>
      <c r="R38" s="157">
        <f>+'St 5'!$R$8</f>
        <v>0</v>
      </c>
      <c r="S38" s="157">
        <f>+'St 5'!$R$125</f>
        <v>0</v>
      </c>
      <c r="T38" s="157">
        <f t="shared" si="2"/>
        <v>2826.9999999999982</v>
      </c>
      <c r="U38" s="157">
        <f t="shared" si="2"/>
        <v>-6878.3899999999931</v>
      </c>
    </row>
    <row r="39" spans="2:21">
      <c r="B39" s="37">
        <v>2</v>
      </c>
      <c r="C39" s="28" t="s">
        <v>38</v>
      </c>
      <c r="D39" s="156">
        <f>+'St 1.1'!$R$9</f>
        <v>287284.99999999948</v>
      </c>
      <c r="E39" s="156">
        <f>+'St 1.1'!$R$126</f>
        <v>-8993.758337756879</v>
      </c>
      <c r="F39" s="156">
        <f>+'St 1.2'!$R$9</f>
        <v>800157.73525226978</v>
      </c>
      <c r="G39" s="156">
        <f>+'St 1.2'!$R$126</f>
        <v>-39425.638148940947</v>
      </c>
      <c r="H39" s="156">
        <f>+'St 1.3'!$R$9</f>
        <v>9896.5054224322157</v>
      </c>
      <c r="I39" s="156">
        <f>+'St 1.3'!$R$126</f>
        <v>20570.716932814379</v>
      </c>
      <c r="J39" s="156">
        <f>+'St 3'!$R$9</f>
        <v>159432.13419999991</v>
      </c>
      <c r="K39" s="156">
        <f>+'St 3'!$R$126</f>
        <v>-38856.83659280726</v>
      </c>
      <c r="L39" s="156">
        <f>+'St 2.1'!$R$9</f>
        <v>245.99999999999991</v>
      </c>
      <c r="M39" s="156">
        <f>+'St 2.1'!$R$126</f>
        <v>-11003.808357189002</v>
      </c>
      <c r="N39" s="156">
        <f>+'St 2.2'!$R$9</f>
        <v>-34514.737390842354</v>
      </c>
      <c r="O39" s="156">
        <f>+'St 2.2'!$R$126</f>
        <v>160867.40038563221</v>
      </c>
      <c r="P39" s="156">
        <f>+'St 4'!$R$9</f>
        <v>0</v>
      </c>
      <c r="Q39" s="156">
        <f>+'St 4'!$R$126</f>
        <v>840964</v>
      </c>
      <c r="R39" s="156">
        <f>+'St 5'!$R$9</f>
        <v>27194.789802778359</v>
      </c>
      <c r="S39" s="156">
        <f>+'St 5'!$R$126</f>
        <v>92452.240916717972</v>
      </c>
      <c r="T39" s="156">
        <f t="shared" si="2"/>
        <v>1249697.4272866375</v>
      </c>
      <c r="U39" s="156">
        <f t="shared" si="2"/>
        <v>1016574.3167984704</v>
      </c>
    </row>
    <row r="40" spans="2:21" ht="15.5">
      <c r="B40" s="68" t="s">
        <v>68</v>
      </c>
      <c r="C40" s="69" t="s">
        <v>39</v>
      </c>
      <c r="D40" s="160">
        <f>+'St 1.1'!$R$10</f>
        <v>224753.99999999971</v>
      </c>
      <c r="E40" s="160">
        <f>+'St 1.1'!$R$127</f>
        <v>80.000000000000028</v>
      </c>
      <c r="F40" s="160">
        <f>+'St 1.2'!$R$10</f>
        <v>0</v>
      </c>
      <c r="G40" s="160">
        <f>+'St 1.2'!$R$127</f>
        <v>1550.1830929083424</v>
      </c>
      <c r="H40" s="160">
        <f>+'St 1.3'!$R$10</f>
        <v>0</v>
      </c>
      <c r="I40" s="160">
        <f>+'St 1.3'!$R$127</f>
        <v>2082.6346633172948</v>
      </c>
      <c r="J40" s="160">
        <f>+'St 3'!$R$10</f>
        <v>0</v>
      </c>
      <c r="K40" s="160">
        <f>+'St 3'!$R$127</f>
        <v>3.299999999999996E-2</v>
      </c>
      <c r="L40" s="160">
        <f>+'St 2.1'!$R$10</f>
        <v>0</v>
      </c>
      <c r="M40" s="160">
        <f>+'St 2.1'!$R$127</f>
        <v>-6.0787889999999734E-2</v>
      </c>
      <c r="N40" s="160">
        <f>+'St 2.2'!$R$10</f>
        <v>0</v>
      </c>
      <c r="O40" s="160">
        <f>+'St 2.2'!$R$127</f>
        <v>7207.0055100421368</v>
      </c>
      <c r="P40" s="160">
        <f>+'St 4'!$R$10</f>
        <v>0</v>
      </c>
      <c r="Q40" s="160">
        <f>+'St 4'!$R$127</f>
        <v>200518</v>
      </c>
      <c r="R40" s="160">
        <f>+'St 5'!$R$10</f>
        <v>0</v>
      </c>
      <c r="S40" s="160">
        <f>+'St 5'!$R$127</f>
        <v>0</v>
      </c>
      <c r="T40" s="160">
        <f t="shared" si="2"/>
        <v>224753.99999999971</v>
      </c>
      <c r="U40" s="160">
        <f t="shared" si="2"/>
        <v>211437.79547837778</v>
      </c>
    </row>
    <row r="41" spans="2:21" ht="15.5">
      <c r="B41" s="68" t="s">
        <v>69</v>
      </c>
      <c r="C41" s="69" t="s">
        <v>50</v>
      </c>
      <c r="D41" s="160">
        <f>+'St 1.1'!$R$23</f>
        <v>62531.000000000044</v>
      </c>
      <c r="E41" s="160">
        <f>+'St 1.1'!$R$140</f>
        <v>-9073.7583377568972</v>
      </c>
      <c r="F41" s="160">
        <f>+'St 1.2'!$R$23</f>
        <v>800157.73525226978</v>
      </c>
      <c r="G41" s="160">
        <f>+'St 1.2'!$R$140</f>
        <v>-40975.821241849255</v>
      </c>
      <c r="H41" s="160">
        <f>+'St 1.3'!$R$23</f>
        <v>9896.5427101241858</v>
      </c>
      <c r="I41" s="160">
        <f>+'St 1.3'!$R$140</f>
        <v>18488.082269497074</v>
      </c>
      <c r="J41" s="160">
        <f>+'St 3'!$R$23</f>
        <v>159432.13419999991</v>
      </c>
      <c r="K41" s="160">
        <f>+'St 3'!$R$140</f>
        <v>-38856.869592807285</v>
      </c>
      <c r="L41" s="160">
        <f>+'St 2.1'!$R$23</f>
        <v>245.99999999999991</v>
      </c>
      <c r="M41" s="160">
        <f>+'St 2.1'!$R$140</f>
        <v>-11003.747569298999</v>
      </c>
      <c r="N41" s="160">
        <f>+'St 2.2'!$R$23</f>
        <v>-34514.737390842354</v>
      </c>
      <c r="O41" s="160">
        <f>+'St 2.2'!$R$140</f>
        <v>153660.39487559011</v>
      </c>
      <c r="P41" s="160">
        <f>+'St 4'!$R$23</f>
        <v>0</v>
      </c>
      <c r="Q41" s="160">
        <f>+'St 4'!$R$140</f>
        <v>640446</v>
      </c>
      <c r="R41" s="160">
        <f>+'St 5'!$R$23</f>
        <v>27194.789802778359</v>
      </c>
      <c r="S41" s="160">
        <f>+'St 5'!$R$140</f>
        <v>92452.240916717972</v>
      </c>
      <c r="T41" s="160">
        <f t="shared" si="2"/>
        <v>1024943.4645743298</v>
      </c>
      <c r="U41" s="160">
        <f t="shared" si="2"/>
        <v>805136.52132009272</v>
      </c>
    </row>
    <row r="42" spans="2:21">
      <c r="B42" s="37">
        <v>3</v>
      </c>
      <c r="C42" s="28" t="s">
        <v>51</v>
      </c>
      <c r="D42" s="156">
        <f>+'St 1.1'!$R$36</f>
        <v>0</v>
      </c>
      <c r="E42" s="156">
        <f>+'St 1.1'!$R$153</f>
        <v>180133.28681184168</v>
      </c>
      <c r="F42" s="156">
        <f>+'St 1.2'!$R$36</f>
        <v>34029.866599999994</v>
      </c>
      <c r="G42" s="156">
        <f>+'St 1.2'!$R$153</f>
        <v>393428.36227339751</v>
      </c>
      <c r="H42" s="156">
        <f>+'St 1.3'!$R$36</f>
        <v>110677.77155612086</v>
      </c>
      <c r="I42" s="156">
        <f>+'St 1.3'!$R$153</f>
        <v>444196.72682575486</v>
      </c>
      <c r="J42" s="156">
        <f>+'St 3'!$R$36</f>
        <v>915767.61954004283</v>
      </c>
      <c r="K42" s="156">
        <f>+'St 3'!$R$153</f>
        <v>44891.739841406772</v>
      </c>
      <c r="L42" s="156">
        <f>+'St 2.1'!$R$36</f>
        <v>0</v>
      </c>
      <c r="M42" s="156">
        <f>+'St 2.1'!$R$153</f>
        <v>879.02406945206826</v>
      </c>
      <c r="N42" s="156">
        <f>+'St 2.2'!$R$36</f>
        <v>-44550.323831350215</v>
      </c>
      <c r="O42" s="156">
        <f>+'St 2.2'!$R$153</f>
        <v>39009.750486445999</v>
      </c>
      <c r="P42" s="156">
        <f>+'St 4'!$R$36</f>
        <v>0</v>
      </c>
      <c r="Q42" s="156">
        <f>+'St 4'!$R$153</f>
        <v>95409.739215926034</v>
      </c>
      <c r="R42" s="156">
        <f>+'St 5'!$R$36</f>
        <v>115829.90722624</v>
      </c>
      <c r="S42" s="156">
        <f>+'St 5'!$R$153</f>
        <v>0</v>
      </c>
      <c r="T42" s="156">
        <f t="shared" si="2"/>
        <v>1131754.8410910533</v>
      </c>
      <c r="U42" s="156">
        <f t="shared" si="2"/>
        <v>1197948.6295242249</v>
      </c>
    </row>
    <row r="43" spans="2:21">
      <c r="B43" s="37">
        <v>4</v>
      </c>
      <c r="C43" s="28" t="s">
        <v>327</v>
      </c>
      <c r="D43" s="156">
        <f>+'St 1.1'!$R$49</f>
        <v>0</v>
      </c>
      <c r="E43" s="156">
        <f>+'St 1.1'!$R$166</f>
        <v>104548.00000000003</v>
      </c>
      <c r="F43" s="156">
        <f>+'St 1.2'!$R$49</f>
        <v>348710.85810000013</v>
      </c>
      <c r="G43" s="156">
        <f>+'St 1.2'!$R$166</f>
        <v>727427.36702869192</v>
      </c>
      <c r="H43" s="156">
        <f>+'St 1.3'!$R$49</f>
        <v>17933.56609913495</v>
      </c>
      <c r="I43" s="156">
        <f>+'St 1.3'!$R$166</f>
        <v>272900.74463522667</v>
      </c>
      <c r="J43" s="156">
        <f>+'St 3'!$R$49</f>
        <v>53752.655699999879</v>
      </c>
      <c r="K43" s="156">
        <f>+'St 3'!$R$166</f>
        <v>17919.859204815944</v>
      </c>
      <c r="L43" s="156">
        <f>+'St 2.1'!$R$49</f>
        <v>51349.639099999935</v>
      </c>
      <c r="M43" s="156">
        <f>+'St 2.1'!$R$166</f>
        <v>-20202.803840372762</v>
      </c>
      <c r="N43" s="156">
        <f>+'St 2.2'!$R$49</f>
        <v>380514.37617784902</v>
      </c>
      <c r="O43" s="156">
        <f>+'St 2.2'!$R$166</f>
        <v>-24189.39786751871</v>
      </c>
      <c r="P43" s="156">
        <f>+'St 4'!$R$49</f>
        <v>389185.13617800002</v>
      </c>
      <c r="Q43" s="156">
        <f>+'St 4'!$R$166</f>
        <v>0</v>
      </c>
      <c r="R43" s="156">
        <f>+'St 5'!$R$49</f>
        <v>-5602.7900328590695</v>
      </c>
      <c r="S43" s="156">
        <f>+'St 5'!$R$166</f>
        <v>141313.43089798896</v>
      </c>
      <c r="T43" s="156">
        <f t="shared" si="2"/>
        <v>1235843.441322125</v>
      </c>
      <c r="U43" s="156">
        <f t="shared" si="2"/>
        <v>1219717.2000588318</v>
      </c>
    </row>
    <row r="44" spans="2:21">
      <c r="B44" s="37">
        <v>5</v>
      </c>
      <c r="C44" s="28" t="s">
        <v>52</v>
      </c>
      <c r="D44" s="156">
        <f>+'St 1.1'!$R$62</f>
        <v>0</v>
      </c>
      <c r="E44" s="156">
        <f>+'St 1.1'!$R$179</f>
        <v>1000</v>
      </c>
      <c r="F44" s="156">
        <f>+'St 1.2'!$R$62</f>
        <v>12730.842422721726</v>
      </c>
      <c r="G44" s="156">
        <f>+'St 1.2'!$R$179</f>
        <v>19734.461588456474</v>
      </c>
      <c r="H44" s="156">
        <f>+'St 1.3'!$R$62</f>
        <v>146852.6738623314</v>
      </c>
      <c r="I44" s="156">
        <f>+'St 1.3'!$R$179</f>
        <v>93575.553907648471</v>
      </c>
      <c r="J44" s="156">
        <f>+'St 3'!$R$62</f>
        <v>0</v>
      </c>
      <c r="K44" s="156">
        <f>+'St 3'!$R$179</f>
        <v>135264.24986962136</v>
      </c>
      <c r="L44" s="156">
        <f>+'St 2.1'!$R$62</f>
        <v>-14308.063510000022</v>
      </c>
      <c r="M44" s="156">
        <f>+'St 2.1'!$R$179</f>
        <v>52021.573849325832</v>
      </c>
      <c r="N44" s="156">
        <f>+'St 2.2'!$R$62</f>
        <v>172545.99999999991</v>
      </c>
      <c r="O44" s="156">
        <f>+'St 2.2'!$R$179</f>
        <v>252337.44093742498</v>
      </c>
      <c r="P44" s="156">
        <f>+'St 4'!$R$62</f>
        <v>0</v>
      </c>
      <c r="Q44" s="156">
        <f>+'St 4'!$R$179</f>
        <v>80035.148015030922</v>
      </c>
      <c r="R44" s="156">
        <f>+'St 5'!$R$62</f>
        <v>61856.985838373941</v>
      </c>
      <c r="S44" s="156">
        <f>+'St 5'!$R$179</f>
        <v>270435.8058546097</v>
      </c>
      <c r="T44" s="156">
        <f t="shared" si="2"/>
        <v>379678.43861342693</v>
      </c>
      <c r="U44" s="156">
        <f t="shared" si="2"/>
        <v>904404.23402211769</v>
      </c>
    </row>
    <row r="45" spans="2:21">
      <c r="B45" s="68" t="s">
        <v>68</v>
      </c>
      <c r="C45" s="69" t="s">
        <v>32</v>
      </c>
      <c r="D45" s="157">
        <f>+'St 1.1'!$R$63</f>
        <v>0</v>
      </c>
      <c r="E45" s="157">
        <f>+'St 1.1'!$R$180</f>
        <v>1000</v>
      </c>
      <c r="F45" s="157">
        <f>+'St 1.2'!$R$63</f>
        <v>12730.842422721726</v>
      </c>
      <c r="G45" s="157">
        <f>+'St 1.2'!$R$180</f>
        <v>14508.661616644411</v>
      </c>
      <c r="H45" s="157">
        <f>+'St 1.3'!$R$63</f>
        <v>15543.005303610045</v>
      </c>
      <c r="I45" s="157">
        <f>+'St 1.3'!$R$180</f>
        <v>17723.941869856222</v>
      </c>
      <c r="J45" s="157">
        <f>+'St 3'!$R$63</f>
        <v>0</v>
      </c>
      <c r="K45" s="157">
        <f>+'St 3'!$R$180</f>
        <v>135264.24986962136</v>
      </c>
      <c r="L45" s="157">
        <f>+'St 2.1'!$R$63</f>
        <v>-14308.063510000022</v>
      </c>
      <c r="M45" s="157">
        <f>+'St 2.1'!$R$180</f>
        <v>53091.787002999983</v>
      </c>
      <c r="N45" s="157">
        <f>+'St 2.2'!$R$63</f>
        <v>172545.99999999991</v>
      </c>
      <c r="O45" s="157">
        <f>+'St 2.2'!$R$180</f>
        <v>170052.61040934274</v>
      </c>
      <c r="P45" s="157">
        <f>+'St 4'!$R$63</f>
        <v>0</v>
      </c>
      <c r="Q45" s="157">
        <f>+'St 4'!$R$180</f>
        <v>9485</v>
      </c>
      <c r="R45" s="157">
        <f>+'St 5'!$R$63</f>
        <v>61856.985838373941</v>
      </c>
      <c r="S45" s="157">
        <f>+'St 5'!$R$180</f>
        <v>270435.8058546097</v>
      </c>
      <c r="T45" s="157">
        <f t="shared" si="2"/>
        <v>248368.77005470562</v>
      </c>
      <c r="U45" s="157">
        <f t="shared" si="2"/>
        <v>671562.05662307446</v>
      </c>
    </row>
    <row r="46" spans="2:21">
      <c r="B46" s="68" t="s">
        <v>69</v>
      </c>
      <c r="C46" s="69" t="s">
        <v>33</v>
      </c>
      <c r="D46" s="157">
        <f>+'St 1.1'!$R$76</f>
        <v>0</v>
      </c>
      <c r="E46" s="157">
        <f>+'St 1.1'!$R$193</f>
        <v>0</v>
      </c>
      <c r="F46" s="157">
        <f>+'St 1.2'!$R$76</f>
        <v>0</v>
      </c>
      <c r="G46" s="157">
        <f>+'St 1.2'!$R$193</f>
        <v>5225.7999718120727</v>
      </c>
      <c r="H46" s="157">
        <f>+'St 1.3'!$R$76</f>
        <v>131309.66855872134</v>
      </c>
      <c r="I46" s="157">
        <f>+'St 1.3'!$R$193</f>
        <v>75851.612037792263</v>
      </c>
      <c r="J46" s="157">
        <f>+'St 3'!$R$76</f>
        <v>0</v>
      </c>
      <c r="K46" s="157">
        <f>+'St 3'!$R$193</f>
        <v>0</v>
      </c>
      <c r="L46" s="157">
        <f>+'St 2.1'!$R$76</f>
        <v>0</v>
      </c>
      <c r="M46" s="157">
        <f>+'St 2.1'!$R$193</f>
        <v>-1070.2131536741417</v>
      </c>
      <c r="N46" s="157">
        <f>+'St 2.2'!$R$76</f>
        <v>0</v>
      </c>
      <c r="O46" s="157">
        <f>+'St 2.2'!$R$193</f>
        <v>82284.830528082515</v>
      </c>
      <c r="P46" s="157">
        <f>+'St 4'!$R$76</f>
        <v>0</v>
      </c>
      <c r="Q46" s="157">
        <f>+'St 4'!$R$193</f>
        <v>70550.148015030922</v>
      </c>
      <c r="R46" s="157">
        <f>+'St 5'!$R$76</f>
        <v>0</v>
      </c>
      <c r="S46" s="157">
        <f>+'St 5'!$R$193</f>
        <v>0</v>
      </c>
      <c r="T46" s="157">
        <f t="shared" si="2"/>
        <v>131309.66855872134</v>
      </c>
      <c r="U46" s="157">
        <f t="shared" si="2"/>
        <v>232842.17739904363</v>
      </c>
    </row>
    <row r="47" spans="2:21">
      <c r="B47" s="37">
        <v>6</v>
      </c>
      <c r="C47" s="28" t="s">
        <v>90</v>
      </c>
      <c r="D47" s="156">
        <f>+'St 1.1'!$R$79</f>
        <v>4322.0000000000027</v>
      </c>
      <c r="E47" s="156">
        <f>+'St 1.1'!$R$196</f>
        <v>0</v>
      </c>
      <c r="F47" s="156">
        <f>+'St 1.2'!$R$79</f>
        <v>15.226606891427529</v>
      </c>
      <c r="G47" s="156">
        <f>+'St 1.2'!$R$196</f>
        <v>65.646458764777108</v>
      </c>
      <c r="H47" s="156">
        <f>+'St 1.3'!$R$79</f>
        <v>325995.85183469311</v>
      </c>
      <c r="I47" s="156">
        <f>+'St 1.3'!$R$196</f>
        <v>0</v>
      </c>
      <c r="J47" s="156">
        <f>+'St 3'!$R$79</f>
        <v>43983.867599999852</v>
      </c>
      <c r="K47" s="156">
        <f>+'St 3'!$R$196</f>
        <v>0</v>
      </c>
      <c r="L47" s="156">
        <f>+'St 2.1'!$R$79</f>
        <v>0</v>
      </c>
      <c r="M47" s="156">
        <f>+'St 2.1'!$R$196</f>
        <v>338.40013413551446</v>
      </c>
      <c r="N47" s="156">
        <f>+'St 2.2'!$R$79</f>
        <v>0</v>
      </c>
      <c r="O47" s="156">
        <f>+'St 2.2'!$R$196</f>
        <v>0</v>
      </c>
      <c r="P47" s="156">
        <f>+'St 4'!$R$79</f>
        <v>0</v>
      </c>
      <c r="Q47" s="156">
        <f>+'St 4'!$R$196</f>
        <v>554907</v>
      </c>
      <c r="R47" s="156">
        <f>+'St 5'!$R$79</f>
        <v>0</v>
      </c>
      <c r="S47" s="156">
        <f>+'St 5'!$R$196</f>
        <v>0</v>
      </c>
      <c r="T47" s="156">
        <f t="shared" si="2"/>
        <v>374316.94604158436</v>
      </c>
      <c r="U47" s="156">
        <f t="shared" si="2"/>
        <v>555311.0465929003</v>
      </c>
    </row>
    <row r="48" spans="2:21">
      <c r="B48" s="68" t="s">
        <v>68</v>
      </c>
      <c r="C48" s="69" t="s">
        <v>15</v>
      </c>
      <c r="D48" s="157">
        <f>+'St 1.1'!$R$80</f>
        <v>0</v>
      </c>
      <c r="E48" s="157">
        <f>+'St 1.1'!$R$197</f>
        <v>0</v>
      </c>
      <c r="F48" s="157">
        <f>+'St 1.2'!$R$80</f>
        <v>0</v>
      </c>
      <c r="G48" s="157">
        <f>+'St 1.2'!$R$197</f>
        <v>0</v>
      </c>
      <c r="H48" s="157">
        <f>+'St 1.3'!$R$80</f>
        <v>13868.029940287437</v>
      </c>
      <c r="I48" s="157">
        <f>+'St 1.3'!$R$197</f>
        <v>0</v>
      </c>
      <c r="J48" s="157">
        <f>+'St 3'!$R$80</f>
        <v>0</v>
      </c>
      <c r="K48" s="157">
        <f>+'St 3'!$R$197</f>
        <v>0</v>
      </c>
      <c r="L48" s="157">
        <f>+'St 2.1'!$R$80</f>
        <v>0</v>
      </c>
      <c r="M48" s="157">
        <f>+'St 2.1'!$R$197</f>
        <v>0</v>
      </c>
      <c r="N48" s="157">
        <f>+'St 2.2'!$R$80</f>
        <v>0</v>
      </c>
      <c r="O48" s="157">
        <f>+'St 2.2'!$R$197</f>
        <v>0</v>
      </c>
      <c r="P48" s="157">
        <f>+'St 4'!$R$80</f>
        <v>0</v>
      </c>
      <c r="Q48" s="157">
        <f>+'St 4'!$R$197</f>
        <v>0</v>
      </c>
      <c r="R48" s="157">
        <f>+'St 5'!$R$80</f>
        <v>0</v>
      </c>
      <c r="S48" s="157">
        <f>+'St 5'!$R$197</f>
        <v>0</v>
      </c>
      <c r="T48" s="157">
        <f t="shared" si="2"/>
        <v>13868.029940287437</v>
      </c>
      <c r="U48" s="157">
        <f t="shared" si="2"/>
        <v>0</v>
      </c>
    </row>
    <row r="49" spans="2:21">
      <c r="B49" s="68" t="s">
        <v>69</v>
      </c>
      <c r="C49" s="69" t="s">
        <v>16</v>
      </c>
      <c r="D49" s="157">
        <f>+'St 1.1'!$R$81</f>
        <v>0</v>
      </c>
      <c r="E49" s="157">
        <f>+'St 1.1'!$R$198</f>
        <v>0</v>
      </c>
      <c r="F49" s="157">
        <f>+'St 1.2'!$R$81</f>
        <v>0</v>
      </c>
      <c r="G49" s="157">
        <f>+'St 1.2'!$R$198</f>
        <v>0</v>
      </c>
      <c r="H49" s="157">
        <f>+'St 1.3'!$R$81</f>
        <v>99169.799744806936</v>
      </c>
      <c r="I49" s="157">
        <f>+'St 1.3'!$R$198</f>
        <v>0</v>
      </c>
      <c r="J49" s="157">
        <f>+'St 3'!$R$81</f>
        <v>0</v>
      </c>
      <c r="K49" s="157">
        <f>+'St 3'!$R$198</f>
        <v>0</v>
      </c>
      <c r="L49" s="157">
        <f>+'St 2.1'!$R$81</f>
        <v>0</v>
      </c>
      <c r="M49" s="157">
        <f>+'St 2.1'!$R$198</f>
        <v>97.664245599999958</v>
      </c>
      <c r="N49" s="157">
        <f>+'St 2.2'!$R$81</f>
        <v>0</v>
      </c>
      <c r="O49" s="157">
        <f>+'St 2.2'!$R$198</f>
        <v>0</v>
      </c>
      <c r="P49" s="157">
        <f>+'St 4'!$R$81</f>
        <v>0</v>
      </c>
      <c r="Q49" s="157">
        <f>+'St 4'!$R$198</f>
        <v>264178</v>
      </c>
      <c r="R49" s="157">
        <f>+'St 5'!$R$81</f>
        <v>0</v>
      </c>
      <c r="S49" s="157">
        <f>+'St 5'!$R$198</f>
        <v>0</v>
      </c>
      <c r="T49" s="157">
        <f t="shared" si="2"/>
        <v>99169.799744806936</v>
      </c>
      <c r="U49" s="157">
        <f t="shared" si="2"/>
        <v>264275.6642456</v>
      </c>
    </row>
    <row r="50" spans="2:21">
      <c r="B50" s="68" t="s">
        <v>83</v>
      </c>
      <c r="C50" s="69" t="s">
        <v>17</v>
      </c>
      <c r="D50" s="157">
        <f>+'St 1.1'!$R$82</f>
        <v>1521.9999999999984</v>
      </c>
      <c r="E50" s="157">
        <f>+'St 1.1'!$R$199</f>
        <v>0</v>
      </c>
      <c r="F50" s="157">
        <f>+'St 1.2'!$R$82</f>
        <v>0</v>
      </c>
      <c r="G50" s="157">
        <f>+'St 1.2'!$R$199</f>
        <v>0</v>
      </c>
      <c r="H50" s="157">
        <f>+'St 1.3'!$R$82</f>
        <v>80961.022857656906</v>
      </c>
      <c r="I50" s="157">
        <f>+'St 1.3'!$R$199</f>
        <v>0</v>
      </c>
      <c r="J50" s="157">
        <f>+'St 3'!$R$82</f>
        <v>0</v>
      </c>
      <c r="K50" s="157">
        <f>+'St 3'!$R$199</f>
        <v>0</v>
      </c>
      <c r="L50" s="157">
        <f>+'St 2.1'!$R$82</f>
        <v>0</v>
      </c>
      <c r="M50" s="157">
        <f>+'St 2.1'!$R$199</f>
        <v>2.6114254000000003</v>
      </c>
      <c r="N50" s="157">
        <f>+'St 2.2'!$R$82</f>
        <v>0</v>
      </c>
      <c r="O50" s="157">
        <f>+'St 2.2'!$R$199</f>
        <v>0</v>
      </c>
      <c r="P50" s="157">
        <f>+'St 4'!$R$82</f>
        <v>0</v>
      </c>
      <c r="Q50" s="157">
        <f>+'St 4'!$R$199</f>
        <v>145364.5</v>
      </c>
      <c r="R50" s="157">
        <f>+'St 5'!$R$82</f>
        <v>0</v>
      </c>
      <c r="S50" s="157">
        <f>+'St 5'!$R$199</f>
        <v>0</v>
      </c>
      <c r="T50" s="157">
        <f t="shared" si="2"/>
        <v>82483.022857656906</v>
      </c>
      <c r="U50" s="157">
        <f t="shared" si="2"/>
        <v>145367.11142540001</v>
      </c>
    </row>
    <row r="51" spans="2:21">
      <c r="B51" s="68" t="s">
        <v>84</v>
      </c>
      <c r="C51" s="69" t="s">
        <v>18</v>
      </c>
      <c r="D51" s="157">
        <f>+'St 1.1'!$R$83</f>
        <v>2800</v>
      </c>
      <c r="E51" s="157">
        <f>+'St 1.1'!$R$200</f>
        <v>0</v>
      </c>
      <c r="F51" s="157">
        <f>+'St 1.2'!$R$83</f>
        <v>15.226606891427529</v>
      </c>
      <c r="G51" s="157">
        <f>+'St 1.2'!$R$200</f>
        <v>65.646458764777108</v>
      </c>
      <c r="H51" s="157">
        <f>+'St 1.3'!$R$83</f>
        <v>131996.99929194176</v>
      </c>
      <c r="I51" s="157">
        <f>+'St 1.3'!$R$200</f>
        <v>0</v>
      </c>
      <c r="J51" s="157">
        <f>+'St 3'!$R$83</f>
        <v>43983.867599999852</v>
      </c>
      <c r="K51" s="157">
        <f>+'St 3'!$R$200</f>
        <v>0</v>
      </c>
      <c r="L51" s="157">
        <f>+'St 2.1'!$R$83</f>
        <v>0</v>
      </c>
      <c r="M51" s="157">
        <f>+'St 2.1'!$R$200</f>
        <v>238.12446313551456</v>
      </c>
      <c r="N51" s="157">
        <f>+'St 2.2'!$R$83</f>
        <v>0</v>
      </c>
      <c r="O51" s="157">
        <f>+'St 2.2'!$R$200</f>
        <v>0</v>
      </c>
      <c r="P51" s="157">
        <f>+'St 4'!$R$83</f>
        <v>0</v>
      </c>
      <c r="Q51" s="157">
        <f>+'St 4'!$R$200</f>
        <v>145364.5</v>
      </c>
      <c r="R51" s="157">
        <f>+'St 5'!$R$83</f>
        <v>0</v>
      </c>
      <c r="S51" s="157">
        <f>+'St 5'!$R$200</f>
        <v>0</v>
      </c>
      <c r="T51" s="157">
        <f t="shared" si="2"/>
        <v>178796.09349883304</v>
      </c>
      <c r="U51" s="157">
        <f t="shared" si="2"/>
        <v>145668.27092190029</v>
      </c>
    </row>
    <row r="52" spans="2:21">
      <c r="B52" s="68" t="s">
        <v>85</v>
      </c>
      <c r="C52" s="69" t="s">
        <v>19</v>
      </c>
      <c r="D52" s="157">
        <f>+'St 1.1'!$R$84</f>
        <v>0</v>
      </c>
      <c r="E52" s="157">
        <f>+'St 1.1'!$R$201</f>
        <v>0</v>
      </c>
      <c r="F52" s="157">
        <f>+'St 1.2'!$R$84</f>
        <v>0</v>
      </c>
      <c r="G52" s="157">
        <f>+'St 1.2'!$R$201</f>
        <v>0</v>
      </c>
      <c r="H52" s="157">
        <f>+'St 1.3'!$R$84</f>
        <v>0</v>
      </c>
      <c r="I52" s="157">
        <f>+'St 1.3'!$R$201</f>
        <v>0</v>
      </c>
      <c r="J52" s="157">
        <f>+'St 3'!$R$84</f>
        <v>0</v>
      </c>
      <c r="K52" s="157">
        <f>+'St 3'!$R$201</f>
        <v>0</v>
      </c>
      <c r="L52" s="157">
        <f>+'St 2.1'!$R$84</f>
        <v>0</v>
      </c>
      <c r="M52" s="157">
        <f>+'St 2.1'!$R$201</f>
        <v>0</v>
      </c>
      <c r="N52" s="157">
        <f>+'St 2.2'!$R$84</f>
        <v>0</v>
      </c>
      <c r="O52" s="157">
        <f>+'St 2.2'!$R$201</f>
        <v>0</v>
      </c>
      <c r="P52" s="157">
        <f>+'St 4'!$R$84</f>
        <v>0</v>
      </c>
      <c r="Q52" s="157">
        <f>+'St 4'!$R$201</f>
        <v>0</v>
      </c>
      <c r="R52" s="157">
        <f>+'St 5'!$R$84</f>
        <v>0</v>
      </c>
      <c r="S52" s="157">
        <f>+'St 5'!$R$201</f>
        <v>0</v>
      </c>
      <c r="T52" s="157">
        <f t="shared" si="2"/>
        <v>0</v>
      </c>
      <c r="U52" s="157">
        <f t="shared" si="2"/>
        <v>0</v>
      </c>
    </row>
    <row r="53" spans="2:21">
      <c r="B53" s="68" t="s">
        <v>70</v>
      </c>
      <c r="C53" s="69" t="s">
        <v>20</v>
      </c>
      <c r="D53" s="157">
        <f>+'St 1.1'!$R$85</f>
        <v>0</v>
      </c>
      <c r="E53" s="157">
        <f>+'St 1.1'!$R$202</f>
        <v>0</v>
      </c>
      <c r="F53" s="157">
        <f>+'St 1.2'!$R$85</f>
        <v>0</v>
      </c>
      <c r="G53" s="157">
        <f>+'St 1.2'!$R$202</f>
        <v>0</v>
      </c>
      <c r="H53" s="157">
        <f>+'St 1.3'!$R$85</f>
        <v>0</v>
      </c>
      <c r="I53" s="157">
        <f>+'St 1.3'!$R$202</f>
        <v>0</v>
      </c>
      <c r="J53" s="157">
        <f>+'St 3'!$R$85</f>
        <v>0</v>
      </c>
      <c r="K53" s="157">
        <f>+'St 3'!$R$202</f>
        <v>0</v>
      </c>
      <c r="L53" s="157">
        <f>+'St 2.1'!$R$85</f>
        <v>0</v>
      </c>
      <c r="M53" s="157">
        <f>+'St 2.1'!$R$202</f>
        <v>0</v>
      </c>
      <c r="N53" s="157">
        <f>+'St 2.2'!$R$85</f>
        <v>0</v>
      </c>
      <c r="O53" s="157">
        <f>+'St 2.2'!$R$202</f>
        <v>0</v>
      </c>
      <c r="P53" s="157">
        <f>+'St 4'!$R$85</f>
        <v>0</v>
      </c>
      <c r="Q53" s="157">
        <f>+'St 4'!$R$202</f>
        <v>0</v>
      </c>
      <c r="R53" s="157">
        <f>+'St 5'!$R$85</f>
        <v>0</v>
      </c>
      <c r="S53" s="157">
        <f>+'St 5'!$R$202</f>
        <v>0</v>
      </c>
      <c r="T53" s="157">
        <f t="shared" si="2"/>
        <v>0</v>
      </c>
      <c r="U53" s="157">
        <f t="shared" si="2"/>
        <v>0</v>
      </c>
    </row>
    <row r="54" spans="2:21">
      <c r="B54" s="37">
        <v>7</v>
      </c>
      <c r="C54" s="28" t="s">
        <v>53</v>
      </c>
      <c r="D54" s="156">
        <f>+'St 1.1'!$R$86</f>
        <v>-6936.9999999999945</v>
      </c>
      <c r="E54" s="156">
        <f>+'St 1.1'!$R$203</f>
        <v>8.0000000000000071</v>
      </c>
      <c r="F54" s="156">
        <f>+'St 1.2'!$R$86</f>
        <v>-15033.979568080429</v>
      </c>
      <c r="G54" s="156">
        <f>+'St 1.2'!$R$203</f>
        <v>28548.106598771545</v>
      </c>
      <c r="H54" s="156">
        <f>+'St 1.3'!$R$86</f>
        <v>115807.53606028509</v>
      </c>
      <c r="I54" s="156">
        <f>+'St 1.3'!$R$203</f>
        <v>-56700.248134417518</v>
      </c>
      <c r="J54" s="156">
        <f>+'St 3'!$R$86</f>
        <v>501.45890000000009</v>
      </c>
      <c r="K54" s="156">
        <f>+'St 3'!$R$203</f>
        <v>-30974.189148136589</v>
      </c>
      <c r="L54" s="156">
        <f>+'St 2.1'!$R$86</f>
        <v>-8111.6874748969503</v>
      </c>
      <c r="M54" s="156">
        <f>+'St 2.1'!$R$203</f>
        <v>-37488.316151305444</v>
      </c>
      <c r="N54" s="156">
        <f>+'St 2.2'!$R$86</f>
        <v>867335.87878183683</v>
      </c>
      <c r="O54" s="156">
        <f>+'St 2.2'!$R$203</f>
        <v>434749.95096237038</v>
      </c>
      <c r="P54" s="156">
        <f>+'St 4'!$R$86</f>
        <v>-25573.031432442785</v>
      </c>
      <c r="Q54" s="156">
        <f>+'St 4'!$R$203</f>
        <v>-2051.1659178906866</v>
      </c>
      <c r="R54" s="156">
        <f>+'St 5'!$R$86</f>
        <v>-22744.490106394573</v>
      </c>
      <c r="S54" s="156">
        <f>+'St 5'!$R$203</f>
        <v>-177158.63858603264</v>
      </c>
      <c r="T54" s="156">
        <f t="shared" si="2"/>
        <v>905244.68516030721</v>
      </c>
      <c r="U54" s="156">
        <f t="shared" si="2"/>
        <v>158933.49962335904</v>
      </c>
    </row>
    <row r="55" spans="2:21">
      <c r="B55" s="68" t="s">
        <v>68</v>
      </c>
      <c r="C55" s="69" t="s">
        <v>30</v>
      </c>
      <c r="D55" s="157">
        <f>+'St 1.1'!$R$87</f>
        <v>0</v>
      </c>
      <c r="E55" s="157">
        <f>+'St 1.1'!$R$204</f>
        <v>0</v>
      </c>
      <c r="F55" s="157">
        <f>+'St 1.2'!$R$87</f>
        <v>0</v>
      </c>
      <c r="G55" s="157">
        <f>+'St 1.2'!$R$204</f>
        <v>-24736.48256500575</v>
      </c>
      <c r="H55" s="157">
        <f>+'St 1.3'!$R$87</f>
        <v>3197.2617873404497</v>
      </c>
      <c r="I55" s="157">
        <f>+'St 1.3'!$R$204</f>
        <v>-123495.21361313004</v>
      </c>
      <c r="J55" s="157">
        <f>+'St 3'!$R$87</f>
        <v>0</v>
      </c>
      <c r="K55" s="157">
        <f>+'St 3'!$R$204</f>
        <v>0.2107576923056862</v>
      </c>
      <c r="L55" s="157">
        <f>+'St 2.1'!$R$87</f>
        <v>-9598.2724419969545</v>
      </c>
      <c r="M55" s="157">
        <f>+'St 2.1'!$R$204</f>
        <v>-19518.429765994995</v>
      </c>
      <c r="N55" s="157">
        <f>+'St 2.2'!$R$87</f>
        <v>272291.76829416247</v>
      </c>
      <c r="O55" s="157">
        <f>+'St 2.2'!$R$204</f>
        <v>358496.62762983388</v>
      </c>
      <c r="P55" s="157">
        <f>+'St 4'!$R$87</f>
        <v>-28157.178806690346</v>
      </c>
      <c r="Q55" s="157">
        <f>+'St 4'!$R$204</f>
        <v>4065.9999999999995</v>
      </c>
      <c r="R55" s="157">
        <f>+'St 5'!$R$87</f>
        <v>-22744.490106394573</v>
      </c>
      <c r="S55" s="157">
        <f>+'St 5'!$R$204</f>
        <v>-176682.79499730034</v>
      </c>
      <c r="T55" s="157">
        <f t="shared" si="2"/>
        <v>214989.08872642103</v>
      </c>
      <c r="U55" s="157">
        <f t="shared" si="2"/>
        <v>18129.91744609506</v>
      </c>
    </row>
    <row r="56" spans="2:21">
      <c r="B56" s="68" t="s">
        <v>69</v>
      </c>
      <c r="C56" s="69" t="s">
        <v>31</v>
      </c>
      <c r="D56" s="157">
        <f>+'St 1.1'!$R$100</f>
        <v>-6936.9999999999945</v>
      </c>
      <c r="E56" s="157">
        <f>+'St 1.1'!$R$217</f>
        <v>8.0000000000000071</v>
      </c>
      <c r="F56" s="157">
        <f>+'St 1.2'!$R$100</f>
        <v>-15033.979568080429</v>
      </c>
      <c r="G56" s="157">
        <f>+'St 1.2'!$R$217</f>
        <v>53246.351863777309</v>
      </c>
      <c r="H56" s="157">
        <f>+'St 1.3'!$R$100</f>
        <v>112610.27427294463</v>
      </c>
      <c r="I56" s="157">
        <f>+'St 1.3'!$R$217</f>
        <v>66794.965478712504</v>
      </c>
      <c r="J56" s="157">
        <f>+'St 3'!$R$100</f>
        <v>501.45890000000009</v>
      </c>
      <c r="K56" s="157">
        <f>+'St 3'!$R$217</f>
        <v>-30974.399905828897</v>
      </c>
      <c r="L56" s="157">
        <f>+'St 2.1'!$R$100</f>
        <v>1486.5849670999978</v>
      </c>
      <c r="M56" s="157">
        <f>+'St 2.1'!$R$217</f>
        <v>-17969.886385310492</v>
      </c>
      <c r="N56" s="157">
        <f>+'St 2.2'!$R$100</f>
        <v>595044.11048767471</v>
      </c>
      <c r="O56" s="157">
        <f>+'St 2.2'!$R$217</f>
        <v>76253.323332535918</v>
      </c>
      <c r="P56" s="157">
        <f>+'St 4'!$R$100</f>
        <v>2584.1473742475637</v>
      </c>
      <c r="Q56" s="157">
        <f>+'St 4'!$R$217</f>
        <v>-6117.1659178906866</v>
      </c>
      <c r="R56" s="157">
        <f>+'St 5'!$R$100</f>
        <v>0</v>
      </c>
      <c r="S56" s="157">
        <f>+'St 5'!$R$217</f>
        <v>-475.84358873230019</v>
      </c>
      <c r="T56" s="157">
        <f t="shared" si="2"/>
        <v>690255.59643388644</v>
      </c>
      <c r="U56" s="157">
        <f t="shared" si="2"/>
        <v>140765.34487726333</v>
      </c>
    </row>
    <row r="57" spans="2:21">
      <c r="B57" s="37">
        <v>8</v>
      </c>
      <c r="C57" s="28" t="s">
        <v>88</v>
      </c>
      <c r="D57" s="156">
        <v>0</v>
      </c>
      <c r="E57" s="156">
        <v>0</v>
      </c>
      <c r="F57" s="156">
        <v>0</v>
      </c>
      <c r="G57" s="156">
        <v>0</v>
      </c>
      <c r="H57" s="156">
        <v>0</v>
      </c>
      <c r="I57" s="156">
        <v>0</v>
      </c>
      <c r="J57" s="156">
        <v>0</v>
      </c>
      <c r="K57" s="156">
        <v>0</v>
      </c>
      <c r="L57" s="156">
        <v>0</v>
      </c>
      <c r="M57" s="156">
        <v>0</v>
      </c>
      <c r="N57" s="156">
        <v>0</v>
      </c>
      <c r="O57" s="156">
        <v>0</v>
      </c>
      <c r="P57" s="156">
        <v>0</v>
      </c>
      <c r="Q57" s="156">
        <v>0</v>
      </c>
      <c r="R57" s="156">
        <v>0</v>
      </c>
      <c r="S57" s="156">
        <v>0</v>
      </c>
      <c r="T57" s="156">
        <f t="shared" si="2"/>
        <v>0</v>
      </c>
      <c r="U57" s="156">
        <f t="shared" si="2"/>
        <v>0</v>
      </c>
    </row>
    <row r="58" spans="2:21">
      <c r="B58" s="37">
        <v>9</v>
      </c>
      <c r="C58" s="28" t="s">
        <v>92</v>
      </c>
      <c r="D58" s="156">
        <f>+'St 1.1'!$R$113+'St 1.1'!$R$114</f>
        <v>0</v>
      </c>
      <c r="E58" s="156">
        <f>+'St 1.1'!$R$230+'St 1.1'!$R$231</f>
        <v>0</v>
      </c>
      <c r="F58" s="156">
        <f>+'St 1.2'!$R$113+'St 1.2'!$R$114</f>
        <v>-31915.581222106328</v>
      </c>
      <c r="G58" s="156">
        <f>+'St 1.2'!$R$230+'St 1.2'!$R$231</f>
        <v>79175.590683413888</v>
      </c>
      <c r="H58" s="156">
        <f>+'St 1.3'!$R$113+'St 1.3'!$R$114</f>
        <v>3661.1928619365226</v>
      </c>
      <c r="I58" s="156">
        <f>+'St 1.3'!$R$230+'St 1.3'!$R$231</f>
        <v>5043.8683679052829</v>
      </c>
      <c r="J58" s="156">
        <f>+'St 3'!$R$113+'St 3'!$R$114</f>
        <v>1078.0974000000001</v>
      </c>
      <c r="K58" s="156">
        <f>+'St 3'!$R$230+'St 3'!$R$231</f>
        <v>0</v>
      </c>
      <c r="L58" s="156">
        <f>+'St 2.1'!$R$113+'St 2.1'!$R$114</f>
        <v>-3247.9054195740005</v>
      </c>
      <c r="M58" s="156">
        <f>+'St 2.1'!$R$230+'St 2.1'!$R$231</f>
        <v>-107.68267090000001</v>
      </c>
      <c r="N58" s="156">
        <f>+'St 2.2'!$R$113+'St 2.2'!$R$114</f>
        <v>255448.79662972997</v>
      </c>
      <c r="O58" s="156">
        <f>+'St 2.2'!$R$230+'St 2.2'!$R$231</f>
        <v>372069.99098598846</v>
      </c>
      <c r="P58" s="156">
        <f>+'St 4'!$R$113+'St 4'!$R$114</f>
        <v>0</v>
      </c>
      <c r="Q58" s="156">
        <f>+'St 4'!$R$230+'St 4'!$R$231</f>
        <v>0</v>
      </c>
      <c r="R58" s="156">
        <f>+'St 5'!$R$113+'St 5'!$R$114</f>
        <v>0</v>
      </c>
      <c r="S58" s="156">
        <f>+'St 5'!$R$230+'St 5'!$R$231</f>
        <v>0</v>
      </c>
      <c r="T58" s="156">
        <f t="shared" si="2"/>
        <v>225024.60024998616</v>
      </c>
      <c r="U58" s="156">
        <f t="shared" si="2"/>
        <v>456181.76736640761</v>
      </c>
    </row>
    <row r="59" spans="2:21">
      <c r="B59" s="37">
        <v>10</v>
      </c>
      <c r="C59" s="28" t="s">
        <v>91</v>
      </c>
      <c r="D59" s="156">
        <f t="shared" ref="D59:S59" si="3">+D36+D39+D42+D43+D44+D47+D54+D57+D58</f>
        <v>284669.99999999948</v>
      </c>
      <c r="E59" s="156">
        <f t="shared" si="3"/>
        <v>279967.99999999988</v>
      </c>
      <c r="F59" s="156">
        <f t="shared" si="3"/>
        <v>1148694.9681916963</v>
      </c>
      <c r="G59" s="156">
        <f t="shared" si="3"/>
        <v>1208953.8964825554</v>
      </c>
      <c r="H59" s="156">
        <f t="shared" si="3"/>
        <v>730825.09769693413</v>
      </c>
      <c r="I59" s="156">
        <f t="shared" si="3"/>
        <v>779491.06822498678</v>
      </c>
      <c r="J59" s="156">
        <f t="shared" si="3"/>
        <v>1177342.8333400423</v>
      </c>
      <c r="K59" s="156">
        <f t="shared" si="3"/>
        <v>121216.43317490024</v>
      </c>
      <c r="L59" s="156">
        <f t="shared" si="3"/>
        <v>25927.982695528965</v>
      </c>
      <c r="M59" s="156">
        <f t="shared" si="3"/>
        <v>-15563.612966853792</v>
      </c>
      <c r="N59" s="156">
        <f t="shared" si="3"/>
        <v>1596779.990367223</v>
      </c>
      <c r="O59" s="156">
        <f t="shared" si="3"/>
        <v>1234845.1358903432</v>
      </c>
      <c r="P59" s="156">
        <f t="shared" si="3"/>
        <v>363612.10474555724</v>
      </c>
      <c r="Q59" s="156">
        <f t="shared" si="3"/>
        <v>1569264.7213130663</v>
      </c>
      <c r="R59" s="156">
        <f t="shared" si="3"/>
        <v>176534.40272813867</v>
      </c>
      <c r="S59" s="156">
        <f t="shared" si="3"/>
        <v>327042.83908328402</v>
      </c>
      <c r="T59" s="156">
        <f t="shared" si="2"/>
        <v>5504387.3797651203</v>
      </c>
      <c r="U59" s="156">
        <f t="shared" si="2"/>
        <v>5505218.481202282</v>
      </c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  <row r="101" spans="4:21"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</row>
    <row r="102" spans="4:21"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</row>
    <row r="103" spans="4:21"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</row>
    <row r="104" spans="4:21"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</row>
    <row r="105" spans="4:21"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</row>
    <row r="106" spans="4:21"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</row>
    <row r="107" spans="4:21"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</row>
    <row r="108" spans="4:21"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</row>
    <row r="109" spans="4:21"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</row>
  </sheetData>
  <mergeCells count="20"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  <mergeCell ref="P4:Q4"/>
    <mergeCell ref="R4:S4"/>
    <mergeCell ref="T4:U4"/>
    <mergeCell ref="B2:U2"/>
    <mergeCell ref="D4:E4"/>
    <mergeCell ref="F4:G4"/>
    <mergeCell ref="H4:I4"/>
    <mergeCell ref="J4:K4"/>
    <mergeCell ref="L4:M4"/>
    <mergeCell ref="N4:O4"/>
  </mergeCells>
  <hyperlinks>
    <hyperlink ref="A1" location="Index!A1" display="Index" xr:uid="{BA0111FC-F4D7-4461-B933-C2BE1630245E}"/>
  </hyperlinks>
  <pageMargins left="0.7" right="0.7" top="0.75" bottom="0.75" header="0.3" footer="0.3"/>
  <pageSetup scale="37" orientation="landscape" horizontalDpi="4294967295" verticalDpi="4294967295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U107"/>
  <sheetViews>
    <sheetView zoomScale="60" zoomScaleNormal="60" workbookViewId="0"/>
  </sheetViews>
  <sheetFormatPr defaultColWidth="9.1796875" defaultRowHeight="14.5"/>
  <cols>
    <col min="1" max="1" width="5.81640625" style="12" customWidth="1"/>
    <col min="2" max="2" width="8.81640625" style="12" customWidth="1"/>
    <col min="3" max="3" width="70" style="12" bestFit="1" customWidth="1"/>
    <col min="4" max="5" width="12.81640625" style="12" bestFit="1" customWidth="1"/>
    <col min="6" max="7" width="14.81640625" style="12" bestFit="1" customWidth="1"/>
    <col min="8" max="8" width="12.81640625" style="12" bestFit="1" customWidth="1"/>
    <col min="9" max="10" width="14.81640625" style="12" bestFit="1" customWidth="1"/>
    <col min="11" max="13" width="12.81640625" style="12" bestFit="1" customWidth="1"/>
    <col min="14" max="15" width="14.81640625" style="12" bestFit="1" customWidth="1"/>
    <col min="16" max="16" width="12.81640625" style="12" bestFit="1" customWidth="1"/>
    <col min="17" max="17" width="14.81640625" style="12" bestFit="1" customWidth="1"/>
    <col min="18" max="19" width="12.81640625" style="12" bestFit="1" customWidth="1"/>
    <col min="20" max="21" width="14.81640625" style="12" bestFit="1" customWidth="1"/>
    <col min="22" max="16384" width="9.1796875" style="12"/>
  </cols>
  <sheetData>
    <row r="1" spans="1:21">
      <c r="A1" s="205" t="s">
        <v>315</v>
      </c>
    </row>
    <row r="2" spans="1:21">
      <c r="B2" s="345" t="s">
        <v>338</v>
      </c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</row>
    <row r="3" spans="1:21"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7" t="s">
        <v>318</v>
      </c>
    </row>
    <row r="4" spans="1:21" ht="31" customHeight="1">
      <c r="B4" s="58"/>
      <c r="C4" s="58"/>
      <c r="D4" s="348" t="s">
        <v>41</v>
      </c>
      <c r="E4" s="348"/>
      <c r="F4" s="348" t="s">
        <v>42</v>
      </c>
      <c r="G4" s="348"/>
      <c r="H4" s="348" t="s">
        <v>43</v>
      </c>
      <c r="I4" s="348"/>
      <c r="J4" s="348" t="s">
        <v>44</v>
      </c>
      <c r="K4" s="348"/>
      <c r="L4" s="348" t="s">
        <v>317</v>
      </c>
      <c r="M4" s="348"/>
      <c r="N4" s="348" t="s">
        <v>108</v>
      </c>
      <c r="O4" s="348"/>
      <c r="P4" s="348" t="s">
        <v>325</v>
      </c>
      <c r="Q4" s="348"/>
      <c r="R4" s="348" t="s">
        <v>101</v>
      </c>
      <c r="S4" s="348"/>
      <c r="T4" s="348" t="s">
        <v>78</v>
      </c>
      <c r="U4" s="348"/>
    </row>
    <row r="5" spans="1:21">
      <c r="B5" s="58"/>
      <c r="C5" s="37" t="s">
        <v>89</v>
      </c>
      <c r="D5" s="67" t="s">
        <v>79</v>
      </c>
      <c r="E5" s="67" t="s">
        <v>80</v>
      </c>
      <c r="F5" s="67" t="s">
        <v>79</v>
      </c>
      <c r="G5" s="67" t="s">
        <v>80</v>
      </c>
      <c r="H5" s="67" t="s">
        <v>79</v>
      </c>
      <c r="I5" s="67" t="s">
        <v>80</v>
      </c>
      <c r="J5" s="67" t="s">
        <v>79</v>
      </c>
      <c r="K5" s="67" t="s">
        <v>80</v>
      </c>
      <c r="L5" s="67" t="s">
        <v>79</v>
      </c>
      <c r="M5" s="67" t="s">
        <v>80</v>
      </c>
      <c r="N5" s="67" t="s">
        <v>79</v>
      </c>
      <c r="O5" s="67" t="s">
        <v>80</v>
      </c>
      <c r="P5" s="67" t="s">
        <v>79</v>
      </c>
      <c r="Q5" s="67" t="s">
        <v>80</v>
      </c>
      <c r="R5" s="67" t="s">
        <v>79</v>
      </c>
      <c r="S5" s="67" t="s">
        <v>80</v>
      </c>
      <c r="T5" s="67" t="s">
        <v>79</v>
      </c>
      <c r="U5" s="67" t="s">
        <v>80</v>
      </c>
    </row>
    <row r="6" spans="1:21">
      <c r="B6" s="37">
        <v>1</v>
      </c>
      <c r="C6" s="28" t="s">
        <v>5</v>
      </c>
      <c r="D6" s="156">
        <f>+'St 1.1'!$I$6</f>
        <v>0</v>
      </c>
      <c r="E6" s="156">
        <f>+'St 1.1'!$I$123</f>
        <v>138407</v>
      </c>
      <c r="F6" s="156">
        <f>+'St 1.2'!$I$6</f>
        <v>0</v>
      </c>
      <c r="G6" s="156">
        <f>+'St 1.2'!$I$123</f>
        <v>0</v>
      </c>
      <c r="H6" s="156">
        <f>+'St 1.3'!$I$6</f>
        <v>0</v>
      </c>
      <c r="I6" s="156">
        <f>+'St 1.3'!$I$123</f>
        <v>2790.9955709999244</v>
      </c>
      <c r="J6" s="156">
        <f>+'St 3'!$I$6</f>
        <v>35129.055462877623</v>
      </c>
      <c r="K6" s="156">
        <f>+'St 3'!$I$123</f>
        <v>14840.42</v>
      </c>
      <c r="L6" s="156">
        <f>+'St 2.1'!$I$6</f>
        <v>0</v>
      </c>
      <c r="M6" s="156">
        <f>+'St 2.1'!$I$123</f>
        <v>0</v>
      </c>
      <c r="N6" s="156">
        <f>+'St 2.2'!$I$6</f>
        <v>0</v>
      </c>
      <c r="O6" s="156">
        <f>+'St 2.2'!$I$123</f>
        <v>0</v>
      </c>
      <c r="P6" s="156">
        <f>+'St 4'!$I$6</f>
        <v>0</v>
      </c>
      <c r="Q6" s="156">
        <f>+'St 4'!$I$123</f>
        <v>0</v>
      </c>
      <c r="R6" s="156">
        <f>+'St 5'!$I$6</f>
        <v>24420.420000000002</v>
      </c>
      <c r="S6" s="156">
        <f>+'St 5'!$I$123</f>
        <v>35129.055462877623</v>
      </c>
      <c r="T6" s="156">
        <f>+D6+F6+H6+J6+L6+N6+P6+R6</f>
        <v>59549.475462877628</v>
      </c>
      <c r="U6" s="156">
        <f>+E6+G6+I6+K6+M6+O6+Q6+S6</f>
        <v>191167.47103387755</v>
      </c>
    </row>
    <row r="7" spans="1:21">
      <c r="B7" s="68" t="s">
        <v>68</v>
      </c>
      <c r="C7" s="69" t="s">
        <v>35</v>
      </c>
      <c r="D7" s="157">
        <f>+'St 1.1'!$I$7</f>
        <v>0</v>
      </c>
      <c r="E7" s="157">
        <f>+'St 1.1'!$I$124</f>
        <v>128827</v>
      </c>
      <c r="F7" s="157">
        <f>+'St 1.2'!$I$7</f>
        <v>0</v>
      </c>
      <c r="G7" s="157">
        <f>+'St 1.2'!$I$124</f>
        <v>0</v>
      </c>
      <c r="H7" s="157">
        <f>+'St 1.3'!$I$7</f>
        <v>0</v>
      </c>
      <c r="I7" s="157">
        <f>+'St 1.3'!$I$124</f>
        <v>2790.9955709999244</v>
      </c>
      <c r="J7" s="157">
        <f>+'St 3'!$I$7</f>
        <v>0</v>
      </c>
      <c r="K7" s="157">
        <f>+'St 3'!$I$124</f>
        <v>0</v>
      </c>
      <c r="L7" s="157">
        <f>+'St 2.1'!$I$7</f>
        <v>0</v>
      </c>
      <c r="M7" s="157">
        <f>+'St 2.1'!$I$124</f>
        <v>0</v>
      </c>
      <c r="N7" s="157">
        <f>+'St 2.2'!$I$7</f>
        <v>0</v>
      </c>
      <c r="O7" s="157">
        <f>+'St 2.2'!$I$124</f>
        <v>0</v>
      </c>
      <c r="P7" s="157">
        <f>+'St 4'!$I$7</f>
        <v>0</v>
      </c>
      <c r="Q7" s="157">
        <f>+'St 4'!$I$124</f>
        <v>0</v>
      </c>
      <c r="R7" s="157">
        <f>+'St 5'!$I$7</f>
        <v>0</v>
      </c>
      <c r="S7" s="157">
        <f>+'St 5'!$I$124</f>
        <v>0</v>
      </c>
      <c r="T7" s="157">
        <f t="shared" ref="T7:U28" si="0">+D7+F7+H7+J7+L7+N7+P7+R7</f>
        <v>0</v>
      </c>
      <c r="U7" s="157">
        <f t="shared" si="0"/>
        <v>131617.99557099992</v>
      </c>
    </row>
    <row r="8" spans="1:21">
      <c r="B8" s="68" t="s">
        <v>69</v>
      </c>
      <c r="C8" s="69" t="s">
        <v>87</v>
      </c>
      <c r="D8" s="157">
        <f>+'St 1.1'!$I$8</f>
        <v>0</v>
      </c>
      <c r="E8" s="157">
        <f>+'St 1.1'!$I$125</f>
        <v>9580</v>
      </c>
      <c r="F8" s="157">
        <f>+'St 1.2'!$I$8</f>
        <v>0</v>
      </c>
      <c r="G8" s="157">
        <f>+'St 1.2'!$I$125</f>
        <v>0</v>
      </c>
      <c r="H8" s="157">
        <f>+'St 1.3'!$I$8</f>
        <v>0</v>
      </c>
      <c r="I8" s="157">
        <f>+'St 1.3'!$I$125</f>
        <v>0</v>
      </c>
      <c r="J8" s="157">
        <f>+'St 3'!$I$8</f>
        <v>35129.055462877623</v>
      </c>
      <c r="K8" s="157">
        <f>+'St 3'!$I$125</f>
        <v>14840.42</v>
      </c>
      <c r="L8" s="157">
        <f>+'St 2.1'!$I$8</f>
        <v>0</v>
      </c>
      <c r="M8" s="157">
        <f>+'St 2.1'!$I$125</f>
        <v>0</v>
      </c>
      <c r="N8" s="157">
        <f>+'St 2.2'!$I$8</f>
        <v>0</v>
      </c>
      <c r="O8" s="157">
        <f>+'St 2.2'!$I$125</f>
        <v>0</v>
      </c>
      <c r="P8" s="157">
        <f>+'St 4'!$I$8</f>
        <v>0</v>
      </c>
      <c r="Q8" s="157">
        <f>+'St 4'!$I$125</f>
        <v>0</v>
      </c>
      <c r="R8" s="157">
        <f>+'St 5'!$I$8</f>
        <v>24420.420000000002</v>
      </c>
      <c r="S8" s="157">
        <f>+'St 5'!$I$125</f>
        <v>35129.055462877623</v>
      </c>
      <c r="T8" s="157">
        <f t="shared" si="0"/>
        <v>59549.475462877628</v>
      </c>
      <c r="U8" s="157">
        <f t="shared" si="0"/>
        <v>59549.475462877621</v>
      </c>
    </row>
    <row r="9" spans="1:21">
      <c r="B9" s="37">
        <v>2</v>
      </c>
      <c r="C9" s="28" t="s">
        <v>38</v>
      </c>
      <c r="D9" s="156">
        <f>+'St 1.1'!$I$9</f>
        <v>2330583</v>
      </c>
      <c r="E9" s="156">
        <f>+'St 1.1'!$I$126</f>
        <v>870799.42218012875</v>
      </c>
      <c r="F9" s="156">
        <f>+'St 1.2'!$I$9</f>
        <v>12642586.400638929</v>
      </c>
      <c r="G9" s="156">
        <f>+'St 1.2'!$I$126</f>
        <v>1824837.4844406755</v>
      </c>
      <c r="H9" s="156">
        <f>+'St 1.3'!$I$9</f>
        <v>256889.55913195005</v>
      </c>
      <c r="I9" s="156">
        <f>+'St 1.3'!$I$126</f>
        <v>792786.90267247334</v>
      </c>
      <c r="J9" s="156">
        <f>+'St 3'!$I$9</f>
        <v>1574488.6704000002</v>
      </c>
      <c r="K9" s="156">
        <f>+'St 3'!$I$126</f>
        <v>1388786.1472768649</v>
      </c>
      <c r="L9" s="156">
        <f>+'St 2.1'!$I$9</f>
        <v>2003.84</v>
      </c>
      <c r="M9" s="156">
        <f>+'St 2.1'!$I$126</f>
        <v>197707.23276763802</v>
      </c>
      <c r="N9" s="156">
        <f>+'St 2.2'!$I$9</f>
        <v>48161.168841468912</v>
      </c>
      <c r="O9" s="156">
        <f>+'St 2.2'!$I$126</f>
        <v>1329088.1651764556</v>
      </c>
      <c r="P9" s="156">
        <f>+'St 4'!$I$9</f>
        <v>0</v>
      </c>
      <c r="Q9" s="156">
        <f>+'St 4'!$I$126</f>
        <v>10030732.726090444</v>
      </c>
      <c r="R9" s="156">
        <f>+'St 5'!$I$9</f>
        <v>1007840.8222023352</v>
      </c>
      <c r="S9" s="156">
        <f>+'St 5'!$I$126</f>
        <v>759325.3366552185</v>
      </c>
      <c r="T9" s="156">
        <f t="shared" si="0"/>
        <v>17862553.461214684</v>
      </c>
      <c r="U9" s="156">
        <f t="shared" si="0"/>
        <v>17194063.417259898</v>
      </c>
    </row>
    <row r="10" spans="1:21">
      <c r="B10" s="68" t="s">
        <v>68</v>
      </c>
      <c r="C10" s="69" t="s">
        <v>39</v>
      </c>
      <c r="D10" s="157">
        <f>+'St 1.1'!$I$10</f>
        <v>1310193</v>
      </c>
      <c r="E10" s="157">
        <f>+'St 1.1'!$I$127</f>
        <v>462</v>
      </c>
      <c r="F10" s="157">
        <f>+'St 1.2'!$I$10</f>
        <v>0</v>
      </c>
      <c r="G10" s="157">
        <f>+'St 1.2'!$I$127</f>
        <v>85879.242919547745</v>
      </c>
      <c r="H10" s="157">
        <f>+'St 1.3'!$I$10</f>
        <v>0</v>
      </c>
      <c r="I10" s="157">
        <f>+'St 1.3'!$I$127</f>
        <v>14494.83055121134</v>
      </c>
      <c r="J10" s="157">
        <f>+'St 3'!$I$10</f>
        <v>0</v>
      </c>
      <c r="K10" s="157">
        <f>+'St 3'!$I$127</f>
        <v>0.26200000000000001</v>
      </c>
      <c r="L10" s="157">
        <f>+'St 2.1'!$I$10</f>
        <v>0</v>
      </c>
      <c r="M10" s="157">
        <f>+'St 2.1'!$I$127</f>
        <v>2.4673254930000001</v>
      </c>
      <c r="N10" s="157">
        <f>+'St 2.2'!$I$10</f>
        <v>0</v>
      </c>
      <c r="O10" s="157">
        <f>+'St 2.2'!$I$127</f>
        <v>10808.633180066357</v>
      </c>
      <c r="P10" s="157">
        <f>+'St 4'!$I$10</f>
        <v>0</v>
      </c>
      <c r="Q10" s="157">
        <f>+'St 4'!$I$127</f>
        <v>1214232.8172500001</v>
      </c>
      <c r="R10" s="157">
        <f>+'St 5'!$I$10</f>
        <v>0</v>
      </c>
      <c r="S10" s="157">
        <f>+'St 5'!$I$127</f>
        <v>0</v>
      </c>
      <c r="T10" s="157">
        <f t="shared" si="0"/>
        <v>1310193</v>
      </c>
      <c r="U10" s="157">
        <f t="shared" si="0"/>
        <v>1325880.2532263186</v>
      </c>
    </row>
    <row r="11" spans="1:21">
      <c r="B11" s="68" t="s">
        <v>69</v>
      </c>
      <c r="C11" s="69" t="s">
        <v>50</v>
      </c>
      <c r="D11" s="157">
        <f>+'St 1.1'!$I$23</f>
        <v>1020390.0000000001</v>
      </c>
      <c r="E11" s="157">
        <f>+'St 1.1'!$I$140</f>
        <v>870337.42218012863</v>
      </c>
      <c r="F11" s="157">
        <f>+'St 1.2'!$I$23</f>
        <v>12642586.400638929</v>
      </c>
      <c r="G11" s="157">
        <f>+'St 1.2'!$I$140</f>
        <v>1738958.2415211278</v>
      </c>
      <c r="H11" s="157">
        <f>+'St 1.3'!$I$23</f>
        <v>256889.62243195006</v>
      </c>
      <c r="I11" s="157">
        <f>+'St 1.3'!$I$140</f>
        <v>778292.07212126197</v>
      </c>
      <c r="J11" s="157">
        <f>+'St 3'!$I$23</f>
        <v>1574488.6704000002</v>
      </c>
      <c r="K11" s="157">
        <f>+'St 3'!$I$140</f>
        <v>1388785.8852768647</v>
      </c>
      <c r="L11" s="157">
        <f>+'St 2.1'!$I$23</f>
        <v>2003.84</v>
      </c>
      <c r="M11" s="157">
        <f>+'St 2.1'!$I$140</f>
        <v>197704.76544214503</v>
      </c>
      <c r="N11" s="157">
        <f>+'St 2.2'!$I$23</f>
        <v>48161.168841468912</v>
      </c>
      <c r="O11" s="157">
        <f>+'St 2.2'!$I$140</f>
        <v>1318279.5319963894</v>
      </c>
      <c r="P11" s="157">
        <f>+'St 4'!$I$23</f>
        <v>0</v>
      </c>
      <c r="Q11" s="157">
        <f>+'St 4'!$I$140</f>
        <v>8816499.9088404439</v>
      </c>
      <c r="R11" s="157">
        <f>+'St 5'!$I$23</f>
        <v>1007840.8222023352</v>
      </c>
      <c r="S11" s="157">
        <f>+'St 5'!$I$140</f>
        <v>759325.3366552185</v>
      </c>
      <c r="T11" s="157">
        <f t="shared" si="0"/>
        <v>16552360.524514684</v>
      </c>
      <c r="U11" s="157">
        <f t="shared" si="0"/>
        <v>15868183.164033579</v>
      </c>
    </row>
    <row r="12" spans="1:21">
      <c r="B12" s="37">
        <v>3</v>
      </c>
      <c r="C12" s="28" t="s">
        <v>51</v>
      </c>
      <c r="D12" s="156">
        <f>+'St 1.1'!$I$36</f>
        <v>0</v>
      </c>
      <c r="E12" s="156">
        <f>+'St 1.1'!$I$153</f>
        <v>2138157.5778198713</v>
      </c>
      <c r="F12" s="156">
        <f>+'St 1.2'!$I$36</f>
        <v>419981.8641400499</v>
      </c>
      <c r="G12" s="156">
        <f>+'St 1.2'!$I$153</f>
        <v>4049058.898345266</v>
      </c>
      <c r="H12" s="156">
        <f>+'St 1.3'!$I$36</f>
        <v>1040195.4238163924</v>
      </c>
      <c r="I12" s="156">
        <f>+'St 1.3'!$I$153</f>
        <v>4680623.2072902424</v>
      </c>
      <c r="J12" s="156">
        <f>+'St 3'!$I$36</f>
        <v>8465149.8838078231</v>
      </c>
      <c r="K12" s="156">
        <f>+'St 3'!$I$153</f>
        <v>744154.03325780563</v>
      </c>
      <c r="L12" s="156">
        <f>+'St 2.1'!$I$36</f>
        <v>71.319600000000008</v>
      </c>
      <c r="M12" s="156">
        <f>+'St 2.1'!$I$153</f>
        <v>26713.286769368231</v>
      </c>
      <c r="N12" s="156">
        <f>+'St 2.2'!$I$36</f>
        <v>1094542.8422963067</v>
      </c>
      <c r="O12" s="156">
        <f>+'St 2.2'!$I$153</f>
        <v>380635.584771252</v>
      </c>
      <c r="P12" s="156">
        <f>+'St 4'!$I$36</f>
        <v>0</v>
      </c>
      <c r="Q12" s="156">
        <f>+'St 4'!$I$153</f>
        <v>667415.14647178247</v>
      </c>
      <c r="R12" s="156">
        <f>+'St 5'!$I$36</f>
        <v>1705214.31</v>
      </c>
      <c r="S12" s="156">
        <f>+'St 5'!$I$153</f>
        <v>641434.35127979715</v>
      </c>
      <c r="T12" s="156">
        <f t="shared" si="0"/>
        <v>12725155.643660571</v>
      </c>
      <c r="U12" s="156">
        <f t="shared" si="0"/>
        <v>13328192.086005382</v>
      </c>
    </row>
    <row r="13" spans="1:21">
      <c r="B13" s="37">
        <v>4</v>
      </c>
      <c r="C13" s="28" t="s">
        <v>327</v>
      </c>
      <c r="D13" s="156">
        <f>+'St 1.1'!$I$49</f>
        <v>0</v>
      </c>
      <c r="E13" s="156">
        <f>+'St 1.1'!$I$166</f>
        <v>37542</v>
      </c>
      <c r="F13" s="156">
        <f>+'St 1.2'!$I$49</f>
        <v>1895199.5081725349</v>
      </c>
      <c r="G13" s="156">
        <f>+'St 1.2'!$I$166</f>
        <v>10015193.4936834</v>
      </c>
      <c r="H13" s="156">
        <f>+'St 1.3'!$I$49</f>
        <v>649825.81431075931</v>
      </c>
      <c r="I13" s="156">
        <f>+'St 1.3'!$I$166</f>
        <v>2505271.9689789312</v>
      </c>
      <c r="J13" s="156">
        <f>+'St 3'!$I$49</f>
        <v>589373.58373712248</v>
      </c>
      <c r="K13" s="156">
        <f>+'St 3'!$I$166</f>
        <v>460852.39475472562</v>
      </c>
      <c r="L13" s="156">
        <f>+'St 2.1'!$I$49</f>
        <v>1118625.5979466282</v>
      </c>
      <c r="M13" s="156">
        <f>+'St 2.1'!$I$166</f>
        <v>111266.46182629134</v>
      </c>
      <c r="N13" s="156">
        <f>+'St 2.2'!$I$49</f>
        <v>5956839.0982819302</v>
      </c>
      <c r="O13" s="156">
        <f>+'St 2.2'!$I$166</f>
        <v>3382547.1401169752</v>
      </c>
      <c r="P13" s="156">
        <f>+'St 4'!$I$49</f>
        <v>4934335.1458756356</v>
      </c>
      <c r="Q13" s="156">
        <f>+'St 4'!$I$166</f>
        <v>0</v>
      </c>
      <c r="R13" s="156">
        <f>+'St 5'!$I$49</f>
        <v>47821.091890590505</v>
      </c>
      <c r="S13" s="156">
        <f>+'St 5'!$I$166</f>
        <v>1034644.0045627591</v>
      </c>
      <c r="T13" s="156">
        <f t="shared" si="0"/>
        <v>15192019.840215201</v>
      </c>
      <c r="U13" s="156">
        <f t="shared" si="0"/>
        <v>17547317.463923082</v>
      </c>
    </row>
    <row r="14" spans="1:21">
      <c r="B14" s="37">
        <v>5</v>
      </c>
      <c r="C14" s="28" t="s">
        <v>52</v>
      </c>
      <c r="D14" s="156">
        <f>+'St 1.1'!$I$62</f>
        <v>5</v>
      </c>
      <c r="E14" s="156">
        <f>+'St 1.1'!$I$179</f>
        <v>3320.0000000000005</v>
      </c>
      <c r="F14" s="156">
        <f>+'St 1.2'!$I$62</f>
        <v>165391.39245144423</v>
      </c>
      <c r="G14" s="156">
        <f>+'St 1.2'!$I$179</f>
        <v>87756.591031803167</v>
      </c>
      <c r="H14" s="156">
        <f>+'St 1.3'!$I$62</f>
        <v>1909690.0547453293</v>
      </c>
      <c r="I14" s="156">
        <f>+'St 1.3'!$I$179</f>
        <v>2082681.1095572142</v>
      </c>
      <c r="J14" s="156">
        <f>+'St 3'!$I$62</f>
        <v>0</v>
      </c>
      <c r="K14" s="156">
        <f>+'St 3'!$I$179</f>
        <v>697584.04087297793</v>
      </c>
      <c r="L14" s="156">
        <f>+'St 2.1'!$I$62</f>
        <v>187561.40648999999</v>
      </c>
      <c r="M14" s="156">
        <f>+'St 2.1'!$I$179</f>
        <v>212593.47055828039</v>
      </c>
      <c r="N14" s="156">
        <f>+'St 2.2'!$I$62</f>
        <v>2058909</v>
      </c>
      <c r="O14" s="156">
        <f>+'St 2.2'!$I$179</f>
        <v>3047517.4984233929</v>
      </c>
      <c r="P14" s="156">
        <f>+'St 4'!$I$62</f>
        <v>0</v>
      </c>
      <c r="Q14" s="156">
        <f>+'St 4'!$I$179</f>
        <v>1346364.8854820353</v>
      </c>
      <c r="R14" s="156">
        <f>+'St 5'!$I$62</f>
        <v>653323.21</v>
      </c>
      <c r="S14" s="156">
        <f>+'St 5'!$I$179</f>
        <v>3124072.8930473574</v>
      </c>
      <c r="T14" s="156">
        <f t="shared" si="0"/>
        <v>4974880.0636867741</v>
      </c>
      <c r="U14" s="156">
        <f t="shared" si="0"/>
        <v>10601890.488973062</v>
      </c>
    </row>
    <row r="15" spans="1:21">
      <c r="B15" s="68" t="s">
        <v>68</v>
      </c>
      <c r="C15" s="69" t="s">
        <v>32</v>
      </c>
      <c r="D15" s="157">
        <f>+'St 1.1'!$I$63</f>
        <v>5</v>
      </c>
      <c r="E15" s="157">
        <f>+'St 1.1'!$I$180</f>
        <v>3320.0000000000005</v>
      </c>
      <c r="F15" s="157">
        <f>+'St 1.2'!$I$63</f>
        <v>165105.76923933026</v>
      </c>
      <c r="G15" s="157">
        <f>+'St 1.2'!$I$180</f>
        <v>81984.119219017812</v>
      </c>
      <c r="H15" s="157">
        <f>+'St 1.3'!$I$63</f>
        <v>169103.76019289199</v>
      </c>
      <c r="I15" s="157">
        <f>+'St 1.3'!$I$180</f>
        <v>1500644.3541533404</v>
      </c>
      <c r="J15" s="157">
        <f>+'St 3'!$I$63</f>
        <v>0</v>
      </c>
      <c r="K15" s="157">
        <f>+'St 3'!$I$180</f>
        <v>697584.04087297793</v>
      </c>
      <c r="L15" s="157">
        <f>+'St 2.1'!$I$63</f>
        <v>187561.40648999999</v>
      </c>
      <c r="M15" s="157">
        <f>+'St 2.1'!$I$180</f>
        <v>212239.00179300003</v>
      </c>
      <c r="N15" s="157">
        <f>+'St 2.2'!$I$63</f>
        <v>2058909</v>
      </c>
      <c r="O15" s="157">
        <f>+'St 2.2'!$I$180</f>
        <v>2242547.7632168126</v>
      </c>
      <c r="P15" s="157">
        <f>+'St 4'!$I$63</f>
        <v>0</v>
      </c>
      <c r="Q15" s="157">
        <f>+'St 4'!$I$180</f>
        <v>473604.75548203511</v>
      </c>
      <c r="R15" s="157">
        <f>+'St 5'!$I$63</f>
        <v>653323.21</v>
      </c>
      <c r="S15" s="157">
        <f>+'St 5'!$I$180</f>
        <v>3124072.8930473574</v>
      </c>
      <c r="T15" s="157">
        <f t="shared" si="0"/>
        <v>3234008.1459222222</v>
      </c>
      <c r="U15" s="157">
        <f>+E15+G15+I15+K15+M15+O15+Q15+S15</f>
        <v>8335996.9277845416</v>
      </c>
    </row>
    <row r="16" spans="1:21">
      <c r="B16" s="68" t="s">
        <v>69</v>
      </c>
      <c r="C16" s="69" t="s">
        <v>33</v>
      </c>
      <c r="D16" s="157">
        <f>+'St 1.1'!$I$76</f>
        <v>0</v>
      </c>
      <c r="E16" s="157">
        <f>+'St 1.1'!$I$193</f>
        <v>0</v>
      </c>
      <c r="F16" s="157">
        <f>+'St 1.2'!$I$76</f>
        <v>285.62321211397358</v>
      </c>
      <c r="G16" s="157">
        <f>+'St 1.2'!$I$193</f>
        <v>5772.4718127853585</v>
      </c>
      <c r="H16" s="157">
        <f>+'St 1.3'!$I$76</f>
        <v>1740586.2945524373</v>
      </c>
      <c r="I16" s="157">
        <f>+'St 1.3'!$I$193</f>
        <v>582036.75540387351</v>
      </c>
      <c r="J16" s="157">
        <f>+'St 3'!$I$76</f>
        <v>0</v>
      </c>
      <c r="K16" s="157">
        <f>+'St 3'!$I$193</f>
        <v>0</v>
      </c>
      <c r="L16" s="157">
        <f>+'St 2.1'!$I$76</f>
        <v>0</v>
      </c>
      <c r="M16" s="157">
        <f>+'St 2.1'!$I$193</f>
        <v>354.46876528035409</v>
      </c>
      <c r="N16" s="157">
        <f>+'St 2.2'!$I$76</f>
        <v>0</v>
      </c>
      <c r="O16" s="157">
        <f>+'St 2.2'!$I$193</f>
        <v>804969.73520658014</v>
      </c>
      <c r="P16" s="157">
        <f>+'St 4'!$I$76</f>
        <v>0</v>
      </c>
      <c r="Q16" s="157">
        <f>+'St 4'!$I$193</f>
        <v>872760.13</v>
      </c>
      <c r="R16" s="157">
        <f>+'St 5'!$I$76</f>
        <v>0</v>
      </c>
      <c r="S16" s="157">
        <f>+'St 5'!$I$193</f>
        <v>0</v>
      </c>
      <c r="T16" s="157">
        <f t="shared" si="0"/>
        <v>1740871.9177645512</v>
      </c>
      <c r="U16" s="157">
        <f t="shared" si="0"/>
        <v>2265893.5611885195</v>
      </c>
    </row>
    <row r="17" spans="2:21">
      <c r="B17" s="37">
        <v>6</v>
      </c>
      <c r="C17" s="28" t="s">
        <v>90</v>
      </c>
      <c r="D17" s="156">
        <f>+'St 1.1'!$I$79</f>
        <v>33774</v>
      </c>
      <c r="E17" s="156">
        <f>+'St 1.1'!$I$196</f>
        <v>0</v>
      </c>
      <c r="F17" s="156">
        <f>+'St 1.2'!$I$79</f>
        <v>71.941413961936632</v>
      </c>
      <c r="G17" s="156">
        <f>+'St 1.2'!$I$196</f>
        <v>280.39796184851872</v>
      </c>
      <c r="H17" s="156">
        <f>+'St 1.3'!$I$79</f>
        <v>4646852.2001568209</v>
      </c>
      <c r="I17" s="156">
        <f>+'St 1.3'!$I$196</f>
        <v>0</v>
      </c>
      <c r="J17" s="156">
        <f>+'St 3'!$I$79</f>
        <v>611986.38179999986</v>
      </c>
      <c r="K17" s="156">
        <f>+'St 3'!$I$196</f>
        <v>0</v>
      </c>
      <c r="L17" s="156">
        <f>+'St 2.1'!$I$79</f>
        <v>0</v>
      </c>
      <c r="M17" s="156">
        <f>+'St 2.1'!$I$196</f>
        <v>1063.1770623241971</v>
      </c>
      <c r="N17" s="156">
        <f>+'St 2.2'!$I$79</f>
        <v>0</v>
      </c>
      <c r="O17" s="156">
        <f>+'St 2.2'!$I$196</f>
        <v>0</v>
      </c>
      <c r="P17" s="156">
        <f>+'St 4'!$I$79</f>
        <v>0</v>
      </c>
      <c r="Q17" s="156">
        <f>+'St 4'!$I$196</f>
        <v>5148433.5674096281</v>
      </c>
      <c r="R17" s="156">
        <f>+'St 5'!$I$79</f>
        <v>0</v>
      </c>
      <c r="S17" s="156">
        <f>+'St 5'!$I$196</f>
        <v>0</v>
      </c>
      <c r="T17" s="156">
        <f t="shared" si="0"/>
        <v>5292684.5233707828</v>
      </c>
      <c r="U17" s="156">
        <f t="shared" si="0"/>
        <v>5149777.1424338007</v>
      </c>
    </row>
    <row r="18" spans="2:21">
      <c r="B18" s="68" t="s">
        <v>68</v>
      </c>
      <c r="C18" s="69" t="s">
        <v>15</v>
      </c>
      <c r="D18" s="157">
        <f>+'St 1.1'!$I$80</f>
        <v>0</v>
      </c>
      <c r="E18" s="157">
        <f>+'St 1.1'!$I$197</f>
        <v>0</v>
      </c>
      <c r="F18" s="157">
        <f>+'St 1.2'!$I$80</f>
        <v>0</v>
      </c>
      <c r="G18" s="157">
        <f>+'St 1.2'!$I$197</f>
        <v>0</v>
      </c>
      <c r="H18" s="157">
        <f>+'St 1.3'!$I$80</f>
        <v>144250.95596115419</v>
      </c>
      <c r="I18" s="157">
        <f>+'St 1.3'!$I$197</f>
        <v>0</v>
      </c>
      <c r="J18" s="157">
        <f>+'St 3'!$I$80</f>
        <v>0</v>
      </c>
      <c r="K18" s="157">
        <f>+'St 3'!$I$197</f>
        <v>0</v>
      </c>
      <c r="L18" s="157">
        <f>+'St 2.1'!$I$80</f>
        <v>0</v>
      </c>
      <c r="M18" s="157">
        <f>+'St 2.1'!$I$197</f>
        <v>0</v>
      </c>
      <c r="N18" s="157">
        <f>+'St 2.2'!$I$80</f>
        <v>0</v>
      </c>
      <c r="O18" s="157">
        <f>+'St 2.2'!$I$197</f>
        <v>0</v>
      </c>
      <c r="P18" s="157">
        <f>+'St 4'!$I$80</f>
        <v>0</v>
      </c>
      <c r="Q18" s="157">
        <f>+'St 4'!$I$197</f>
        <v>0</v>
      </c>
      <c r="R18" s="157">
        <f>+'St 5'!$I$80</f>
        <v>0</v>
      </c>
      <c r="S18" s="157">
        <f>+'St 5'!$I$197</f>
        <v>0</v>
      </c>
      <c r="T18" s="157">
        <f t="shared" si="0"/>
        <v>144250.95596115419</v>
      </c>
      <c r="U18" s="157">
        <f t="shared" si="0"/>
        <v>0</v>
      </c>
    </row>
    <row r="19" spans="2:21">
      <c r="B19" s="68" t="s">
        <v>69</v>
      </c>
      <c r="C19" s="69" t="s">
        <v>16</v>
      </c>
      <c r="D19" s="157">
        <f>+'St 1.1'!$I$81</f>
        <v>0</v>
      </c>
      <c r="E19" s="157">
        <f>+'St 1.1'!$I$198</f>
        <v>0</v>
      </c>
      <c r="F19" s="157">
        <f>+'St 1.2'!$I$81</f>
        <v>0</v>
      </c>
      <c r="G19" s="157">
        <f>+'St 1.2'!$I$198</f>
        <v>0</v>
      </c>
      <c r="H19" s="157">
        <f>+'St 1.3'!$I$81</f>
        <v>3105340.76</v>
      </c>
      <c r="I19" s="157">
        <f>+'St 1.3'!$I$198</f>
        <v>0</v>
      </c>
      <c r="J19" s="157">
        <f>+'St 3'!$I$81</f>
        <v>20893.68</v>
      </c>
      <c r="K19" s="157">
        <f>+'St 3'!$I$198</f>
        <v>0</v>
      </c>
      <c r="L19" s="157">
        <f>+'St 2.1'!$I$81</f>
        <v>0</v>
      </c>
      <c r="M19" s="157">
        <f>+'St 2.1'!$I$198</f>
        <v>15.837956699999999</v>
      </c>
      <c r="N19" s="157">
        <f>+'St 2.2'!$I$81</f>
        <v>0</v>
      </c>
      <c r="O19" s="157">
        <f>+'St 2.2'!$I$198</f>
        <v>0</v>
      </c>
      <c r="P19" s="157">
        <f>+'St 4'!$I$81</f>
        <v>0</v>
      </c>
      <c r="Q19" s="157">
        <f>+'St 4'!$I$198</f>
        <v>3126234.44</v>
      </c>
      <c r="R19" s="157">
        <f>+'St 5'!$I$81</f>
        <v>0</v>
      </c>
      <c r="S19" s="157">
        <f>+'St 5'!$I$198</f>
        <v>0</v>
      </c>
      <c r="T19" s="157">
        <f t="shared" si="0"/>
        <v>3126234.44</v>
      </c>
      <c r="U19" s="157">
        <f t="shared" si="0"/>
        <v>3126250.2779567</v>
      </c>
    </row>
    <row r="20" spans="2:21">
      <c r="B20" s="68" t="s">
        <v>83</v>
      </c>
      <c r="C20" s="69" t="s">
        <v>17</v>
      </c>
      <c r="D20" s="157">
        <f>+'St 1.1'!$I$82</f>
        <v>15221</v>
      </c>
      <c r="E20" s="157">
        <f>+'St 1.1'!$I$199</f>
        <v>0</v>
      </c>
      <c r="F20" s="157">
        <f>+'St 1.2'!$I$82</f>
        <v>0</v>
      </c>
      <c r="G20" s="157">
        <f>+'St 1.2'!$I$199</f>
        <v>0</v>
      </c>
      <c r="H20" s="157">
        <f>+'St 1.3'!$I$82</f>
        <v>518010.72020248143</v>
      </c>
      <c r="I20" s="157">
        <f>+'St 1.3'!$I$199</f>
        <v>0</v>
      </c>
      <c r="J20" s="157">
        <f>+'St 3'!$I$82</f>
        <v>0</v>
      </c>
      <c r="K20" s="157">
        <f>+'St 3'!$I$199</f>
        <v>0</v>
      </c>
      <c r="L20" s="157">
        <f>+'St 2.1'!$I$82</f>
        <v>0</v>
      </c>
      <c r="M20" s="157">
        <f>+'St 2.1'!$I$199</f>
        <v>30.101660800000001</v>
      </c>
      <c r="N20" s="157">
        <f>+'St 2.2'!$I$82</f>
        <v>0</v>
      </c>
      <c r="O20" s="157">
        <f>+'St 2.2'!$I$199</f>
        <v>0</v>
      </c>
      <c r="P20" s="157">
        <f>+'St 4'!$I$82</f>
        <v>0</v>
      </c>
      <c r="Q20" s="157">
        <f>+'St 4'!$I$199</f>
        <v>533231.72020248137</v>
      </c>
      <c r="R20" s="157">
        <f>+'St 5'!$I$82</f>
        <v>0</v>
      </c>
      <c r="S20" s="157">
        <f>+'St 5'!$I$199</f>
        <v>0</v>
      </c>
      <c r="T20" s="157">
        <f t="shared" si="0"/>
        <v>533231.72020248137</v>
      </c>
      <c r="U20" s="157">
        <f t="shared" si="0"/>
        <v>533261.82186328142</v>
      </c>
    </row>
    <row r="21" spans="2:21">
      <c r="B21" s="68" t="s">
        <v>84</v>
      </c>
      <c r="C21" s="69" t="s">
        <v>18</v>
      </c>
      <c r="D21" s="157">
        <f>+'St 1.1'!$I$83</f>
        <v>18553</v>
      </c>
      <c r="E21" s="157">
        <f>+'St 1.1'!$I$200</f>
        <v>0</v>
      </c>
      <c r="F21" s="157">
        <f>+'St 1.2'!$I$83</f>
        <v>71.941413961936632</v>
      </c>
      <c r="G21" s="157">
        <f>+'St 1.2'!$I$200</f>
        <v>280.39796184851872</v>
      </c>
      <c r="H21" s="157">
        <f>+'St 1.3'!$I$83</f>
        <v>879249.7639931856</v>
      </c>
      <c r="I21" s="157">
        <f>+'St 1.3'!$I$200</f>
        <v>0</v>
      </c>
      <c r="J21" s="157">
        <f>+'St 3'!$I$83</f>
        <v>591092.70179999992</v>
      </c>
      <c r="K21" s="157">
        <f>+'St 3'!$I$200</f>
        <v>0</v>
      </c>
      <c r="L21" s="157">
        <f>+'St 2.1'!$I$83</f>
        <v>0</v>
      </c>
      <c r="M21" s="157">
        <f>+'St 2.1'!$I$200</f>
        <v>1017.2374448241972</v>
      </c>
      <c r="N21" s="157">
        <f>+'St 2.2'!$I$83</f>
        <v>0</v>
      </c>
      <c r="O21" s="157">
        <f>+'St 2.2'!$I$200</f>
        <v>0</v>
      </c>
      <c r="P21" s="157">
        <f>+'St 4'!$I$83</f>
        <v>0</v>
      </c>
      <c r="Q21" s="157">
        <f>+'St 4'!$I$200</f>
        <v>1488967.4072071475</v>
      </c>
      <c r="R21" s="157">
        <f>+'St 5'!$I$83</f>
        <v>0</v>
      </c>
      <c r="S21" s="157">
        <f>+'St 5'!$I$200</f>
        <v>0</v>
      </c>
      <c r="T21" s="157">
        <f t="shared" si="0"/>
        <v>1488967.4072071475</v>
      </c>
      <c r="U21" s="157">
        <f t="shared" si="0"/>
        <v>1490265.0426138202</v>
      </c>
    </row>
    <row r="22" spans="2:21">
      <c r="B22" s="68" t="s">
        <v>85</v>
      </c>
      <c r="C22" s="3" t="s">
        <v>328</v>
      </c>
      <c r="D22" s="157">
        <f>+'St 1.1'!$I$84</f>
        <v>0</v>
      </c>
      <c r="E22" s="157">
        <f>+'St 1.1'!$I$201</f>
        <v>0</v>
      </c>
      <c r="F22" s="157">
        <f>+'St 1.2'!$I$84</f>
        <v>0</v>
      </c>
      <c r="G22" s="157">
        <f>+'St 1.2'!$I$201</f>
        <v>0</v>
      </c>
      <c r="H22" s="157">
        <f>+'St 1.3'!$I$84</f>
        <v>0</v>
      </c>
      <c r="I22" s="157">
        <f>+'St 1.3'!$I$201</f>
        <v>0</v>
      </c>
      <c r="J22" s="157">
        <f>+'St 3'!$I$84</f>
        <v>0</v>
      </c>
      <c r="K22" s="157">
        <f>+'St 3'!$I$201</f>
        <v>0</v>
      </c>
      <c r="L22" s="157">
        <f>+'St 2.1'!$I$84</f>
        <v>0</v>
      </c>
      <c r="M22" s="157">
        <f>+'St 2.1'!$I$201</f>
        <v>0</v>
      </c>
      <c r="N22" s="157">
        <f>+'St 2.2'!$I$84</f>
        <v>0</v>
      </c>
      <c r="O22" s="157">
        <f>+'St 2.2'!$I$201</f>
        <v>0</v>
      </c>
      <c r="P22" s="157">
        <f>+'St 4'!$I$84</f>
        <v>0</v>
      </c>
      <c r="Q22" s="157">
        <f>+'St 4'!$I$201</f>
        <v>0</v>
      </c>
      <c r="R22" s="157">
        <f>+'St 5'!$I$84</f>
        <v>0</v>
      </c>
      <c r="S22" s="157">
        <f>+'St 5'!$I$201</f>
        <v>0</v>
      </c>
      <c r="T22" s="157">
        <f t="shared" si="0"/>
        <v>0</v>
      </c>
      <c r="U22" s="157">
        <f t="shared" si="0"/>
        <v>0</v>
      </c>
    </row>
    <row r="23" spans="2:21">
      <c r="B23" s="68" t="s">
        <v>70</v>
      </c>
      <c r="C23" s="69" t="s">
        <v>20</v>
      </c>
      <c r="D23" s="157">
        <f>+'St 1.1'!$I$85</f>
        <v>0</v>
      </c>
      <c r="E23" s="157">
        <f>+'St 1.1'!$I$202</f>
        <v>0</v>
      </c>
      <c r="F23" s="157">
        <f>+'St 1.2'!$I$85</f>
        <v>0</v>
      </c>
      <c r="G23" s="157">
        <f>+'St 1.2'!$I$202</f>
        <v>0</v>
      </c>
      <c r="H23" s="157">
        <f>+'St 1.3'!$I$85</f>
        <v>0</v>
      </c>
      <c r="I23" s="157">
        <f>+'St 1.3'!$I$202</f>
        <v>0</v>
      </c>
      <c r="J23" s="157">
        <f>+'St 3'!$I$85</f>
        <v>0</v>
      </c>
      <c r="K23" s="157">
        <f>+'St 3'!$I$202</f>
        <v>0</v>
      </c>
      <c r="L23" s="157">
        <f>+'St 2.1'!$I$85</f>
        <v>0</v>
      </c>
      <c r="M23" s="157">
        <f>+'St 2.1'!$I$202</f>
        <v>0</v>
      </c>
      <c r="N23" s="157">
        <f>+'St 2.2'!$I$85</f>
        <v>0</v>
      </c>
      <c r="O23" s="157">
        <f>+'St 2.2'!$I$202</f>
        <v>0</v>
      </c>
      <c r="P23" s="157">
        <f>+'St 4'!$I$85</f>
        <v>0</v>
      </c>
      <c r="Q23" s="157">
        <f>+'St 4'!$I$202</f>
        <v>0</v>
      </c>
      <c r="R23" s="157">
        <f>+'St 5'!$I$85</f>
        <v>0</v>
      </c>
      <c r="S23" s="157">
        <f>+'St 5'!$I$202</f>
        <v>0</v>
      </c>
      <c r="T23" s="157">
        <f t="shared" si="0"/>
        <v>0</v>
      </c>
      <c r="U23" s="157">
        <f t="shared" si="0"/>
        <v>0</v>
      </c>
    </row>
    <row r="24" spans="2:21">
      <c r="B24" s="37">
        <v>7</v>
      </c>
      <c r="C24" s="28" t="s">
        <v>53</v>
      </c>
      <c r="D24" s="156">
        <f>+'St 1.1'!$I$86</f>
        <v>26419</v>
      </c>
      <c r="E24" s="156">
        <f>+'St 1.1'!$I$203</f>
        <v>278</v>
      </c>
      <c r="F24" s="156">
        <f>+'St 1.2'!$I$86</f>
        <v>296018.43925201654</v>
      </c>
      <c r="G24" s="156">
        <f>+'St 1.2'!$I$203</f>
        <v>339157.12026325683</v>
      </c>
      <c r="H24" s="156">
        <f>+'St 1.3'!$I$86</f>
        <v>52086.731330427101</v>
      </c>
      <c r="I24" s="156">
        <f>+'St 1.3'!$I$203</f>
        <v>590568.68017508264</v>
      </c>
      <c r="J24" s="156">
        <f>+'St 3'!$I$86</f>
        <v>19731.049679726308</v>
      </c>
      <c r="K24" s="156">
        <f>+'St 3'!$I$203</f>
        <v>147838.13736000407</v>
      </c>
      <c r="L24" s="156">
        <f>+'St 2.1'!$I$86</f>
        <v>169314.51620881367</v>
      </c>
      <c r="M24" s="156">
        <f>+'St 2.1'!$I$203</f>
        <v>396616.17354107206</v>
      </c>
      <c r="N24" s="156">
        <f>+'St 2.2'!$I$86</f>
        <v>6668789.33075839</v>
      </c>
      <c r="O24" s="156">
        <f>+'St 2.2'!$I$203</f>
        <v>3082677.6387344059</v>
      </c>
      <c r="P24" s="156">
        <f>+'St 4'!$I$86</f>
        <v>31871.411280785775</v>
      </c>
      <c r="Q24" s="156">
        <f>+'St 4'!$I$203</f>
        <v>68049.921400309657</v>
      </c>
      <c r="R24" s="156">
        <f>+'St 5'!$I$86</f>
        <v>127444.50186536458</v>
      </c>
      <c r="S24" s="156">
        <f>+'St 5'!$I$203</f>
        <v>618316.04686577781</v>
      </c>
      <c r="T24" s="156">
        <f t="shared" si="0"/>
        <v>7391674.9803755237</v>
      </c>
      <c r="U24" s="156">
        <f t="shared" si="0"/>
        <v>5243501.7183399089</v>
      </c>
    </row>
    <row r="25" spans="2:21">
      <c r="B25" s="68" t="s">
        <v>68</v>
      </c>
      <c r="C25" s="69" t="s">
        <v>30</v>
      </c>
      <c r="D25" s="157">
        <f>+'St 1.1'!$I$87</f>
        <v>0</v>
      </c>
      <c r="E25" s="157">
        <f>+'St 1.1'!$I$204</f>
        <v>0</v>
      </c>
      <c r="F25" s="157">
        <f>+'St 1.2'!$I$87</f>
        <v>178.10292718821492</v>
      </c>
      <c r="G25" s="157">
        <f>+'St 1.2'!$I$204</f>
        <v>73182.78780001121</v>
      </c>
      <c r="H25" s="157">
        <f>+'St 1.3'!$I$87</f>
        <v>2701.4443515890466</v>
      </c>
      <c r="I25" s="157">
        <f>+'St 1.3'!$I$204</f>
        <v>463672.69251405029</v>
      </c>
      <c r="J25" s="157">
        <f>+'St 3'!$I$87</f>
        <v>0</v>
      </c>
      <c r="K25" s="157">
        <f>+'St 3'!$I$204</f>
        <v>0</v>
      </c>
      <c r="L25" s="157">
        <f>+'St 2.1'!$I$87</f>
        <v>158882.46299796269</v>
      </c>
      <c r="M25" s="157">
        <f>+'St 2.1'!$I$204</f>
        <v>168064.62907568557</v>
      </c>
      <c r="N25" s="157">
        <f>+'St 2.2'!$I$87</f>
        <v>3357775.591090742</v>
      </c>
      <c r="O25" s="157">
        <f>+'St 2.2'!$I$204</f>
        <v>1498935.1811352714</v>
      </c>
      <c r="P25" s="157">
        <f>+'St 4'!$I$87</f>
        <v>34.411739809270294</v>
      </c>
      <c r="Q25" s="157">
        <f>+'St 4'!$I$204</f>
        <v>60.088023088003894</v>
      </c>
      <c r="R25" s="157">
        <f>+'St 5'!$I$87</f>
        <v>11628.774792567825</v>
      </c>
      <c r="S25" s="157">
        <f>+'St 5'!$I$204</f>
        <v>576417.70820592996</v>
      </c>
      <c r="T25" s="157">
        <f t="shared" si="0"/>
        <v>3531200.7878998592</v>
      </c>
      <c r="U25" s="157">
        <f t="shared" si="0"/>
        <v>2780333.0867540361</v>
      </c>
    </row>
    <row r="26" spans="2:21">
      <c r="B26" s="68" t="s">
        <v>69</v>
      </c>
      <c r="C26" s="69" t="s">
        <v>31</v>
      </c>
      <c r="D26" s="157">
        <f>+'St 1.1'!$I$100</f>
        <v>26419</v>
      </c>
      <c r="E26" s="157">
        <f>+'St 1.1'!$I$217</f>
        <v>278</v>
      </c>
      <c r="F26" s="157">
        <f>+'St 1.2'!$I$100</f>
        <v>295840.33632482833</v>
      </c>
      <c r="G26" s="157">
        <f>+'St 1.2'!$I$217</f>
        <v>265974.33246324561</v>
      </c>
      <c r="H26" s="157">
        <f>+'St 1.3'!$I$100</f>
        <v>49385.286978838056</v>
      </c>
      <c r="I26" s="157">
        <f>+'St 1.3'!$I$217</f>
        <v>126895.98766103243</v>
      </c>
      <c r="J26" s="157">
        <f>+'St 3'!$I$100</f>
        <v>19731.049679726308</v>
      </c>
      <c r="K26" s="157">
        <f>+'St 3'!$I$217</f>
        <v>147838.13736000407</v>
      </c>
      <c r="L26" s="157">
        <f>+'St 2.1'!$I$100</f>
        <v>10432.053210851</v>
      </c>
      <c r="M26" s="157">
        <f>+'St 2.1'!$I$217</f>
        <v>228551.54446538654</v>
      </c>
      <c r="N26" s="157">
        <f>+'St 2.2'!$I$100</f>
        <v>3311013.739667648</v>
      </c>
      <c r="O26" s="157">
        <f>+'St 2.2'!$I$217</f>
        <v>1583742.4575991342</v>
      </c>
      <c r="P26" s="157">
        <f>+'St 4'!$I$100</f>
        <v>31836.999540976507</v>
      </c>
      <c r="Q26" s="157">
        <f>+'St 4'!$I$217</f>
        <v>67989.833377221643</v>
      </c>
      <c r="R26" s="157">
        <f>+'St 5'!$I$100</f>
        <v>115815.72707279674</v>
      </c>
      <c r="S26" s="157">
        <f>+'St 5'!$I$217</f>
        <v>41898.338659847868</v>
      </c>
      <c r="T26" s="157">
        <f t="shared" si="0"/>
        <v>3860474.1924756649</v>
      </c>
      <c r="U26" s="157">
        <f t="shared" si="0"/>
        <v>2463168.6315858727</v>
      </c>
    </row>
    <row r="27" spans="2:21">
      <c r="B27" s="37">
        <v>8</v>
      </c>
      <c r="C27" s="28" t="s">
        <v>88</v>
      </c>
      <c r="D27" s="156">
        <v>0</v>
      </c>
      <c r="E27" s="156">
        <v>0</v>
      </c>
      <c r="F27" s="156">
        <v>0</v>
      </c>
      <c r="G27" s="156">
        <v>0</v>
      </c>
      <c r="H27" s="156">
        <v>0</v>
      </c>
      <c r="I27" s="156">
        <v>0</v>
      </c>
      <c r="J27" s="156">
        <v>0</v>
      </c>
      <c r="K27" s="156">
        <v>0</v>
      </c>
      <c r="L27" s="156">
        <v>0</v>
      </c>
      <c r="M27" s="156">
        <v>0</v>
      </c>
      <c r="N27" s="156">
        <v>0</v>
      </c>
      <c r="O27" s="156">
        <v>0</v>
      </c>
      <c r="P27" s="156">
        <v>0</v>
      </c>
      <c r="Q27" s="156">
        <v>0</v>
      </c>
      <c r="R27" s="156">
        <v>0</v>
      </c>
      <c r="S27" s="156">
        <v>0</v>
      </c>
      <c r="T27" s="156">
        <f t="shared" si="0"/>
        <v>0</v>
      </c>
      <c r="U27" s="156">
        <f t="shared" si="0"/>
        <v>0</v>
      </c>
    </row>
    <row r="28" spans="2:21">
      <c r="B28" s="37">
        <v>9</v>
      </c>
      <c r="C28" s="28" t="s">
        <v>92</v>
      </c>
      <c r="D28" s="156">
        <f>+'St 1.1'!$I$113+'St 1.1'!$I$114</f>
        <v>0</v>
      </c>
      <c r="E28" s="156">
        <f>+'St 1.1'!$I$230+'St 1.1'!$I$231</f>
        <v>0</v>
      </c>
      <c r="F28" s="156">
        <f>+'St 1.2'!$I$113+'St 1.2'!$I$114</f>
        <v>329060.71026026946</v>
      </c>
      <c r="G28" s="156">
        <f>+'St 1.2'!$I$230+'St 1.2'!$I$231</f>
        <v>733666.10058789735</v>
      </c>
      <c r="H28" s="156">
        <f>+'St 1.3'!$I$113+'St 1.3'!$I$114</f>
        <v>31271.589366868749</v>
      </c>
      <c r="I28" s="156">
        <f>+'St 1.3'!$I$230+'St 1.3'!$I$231</f>
        <v>139175.91387209715</v>
      </c>
      <c r="J28" s="156">
        <f>+'St 3'!$I$113+'St 3'!$I$114</f>
        <v>1500.7276000000002</v>
      </c>
      <c r="K28" s="156">
        <f>+'St 3'!$I$230+'St 3'!$I$231</f>
        <v>1925.4421</v>
      </c>
      <c r="L28" s="156">
        <f>+'St 2.1'!$I$113+'St 2.1'!$I$114</f>
        <v>7019.6962216440006</v>
      </c>
      <c r="M28" s="156">
        <f>+'St 2.1'!$I$230+'St 2.1'!$I$231</f>
        <v>207.22297230000001</v>
      </c>
      <c r="N28" s="156">
        <f>+'St 2.2'!$I$113+'St 2.2'!$I$114</f>
        <v>3539789.5174308796</v>
      </c>
      <c r="O28" s="156">
        <f>+'St 2.2'!$I$230+'St 2.2'!$I$231</f>
        <v>1782802.7486376511</v>
      </c>
      <c r="P28" s="156">
        <f>+'St 4'!$I$113+'St 4'!$I$114</f>
        <v>0</v>
      </c>
      <c r="Q28" s="156">
        <f>+'St 4'!$I$230+'St 4'!$I$231</f>
        <v>0</v>
      </c>
      <c r="R28" s="156">
        <f>+'St 5'!$I$113+'St 5'!$I$114</f>
        <v>0</v>
      </c>
      <c r="S28" s="156">
        <f>+'St 5'!$I$230+'St 5'!$I$231</f>
        <v>0</v>
      </c>
      <c r="T28" s="156">
        <f t="shared" si="0"/>
        <v>3908642.2408796619</v>
      </c>
      <c r="U28" s="156">
        <f t="shared" si="0"/>
        <v>2657777.4281699457</v>
      </c>
    </row>
    <row r="29" spans="2:21">
      <c r="B29" s="37">
        <v>10</v>
      </c>
      <c r="C29" s="28" t="s">
        <v>91</v>
      </c>
      <c r="D29" s="156">
        <f t="shared" ref="D29:U29" si="1">+D6+D9+D12+D13+D14+D17+D24+D27+D28</f>
        <v>2390781</v>
      </c>
      <c r="E29" s="156">
        <f t="shared" si="1"/>
        <v>3188504</v>
      </c>
      <c r="F29" s="156">
        <f t="shared" si="1"/>
        <v>15748310.256329207</v>
      </c>
      <c r="G29" s="156">
        <f t="shared" si="1"/>
        <v>17049950.086314145</v>
      </c>
      <c r="H29" s="156">
        <f t="shared" si="1"/>
        <v>8586811.3728585467</v>
      </c>
      <c r="I29" s="156">
        <f t="shared" si="1"/>
        <v>10793898.77811704</v>
      </c>
      <c r="J29" s="156">
        <f t="shared" si="1"/>
        <v>11297359.352487549</v>
      </c>
      <c r="K29" s="156">
        <f t="shared" si="1"/>
        <v>3455980.6156223784</v>
      </c>
      <c r="L29" s="156">
        <f t="shared" si="1"/>
        <v>1484596.3764670859</v>
      </c>
      <c r="M29" s="156">
        <f t="shared" si="1"/>
        <v>946167.02549727424</v>
      </c>
      <c r="N29" s="156">
        <f t="shared" si="1"/>
        <v>19367030.957608975</v>
      </c>
      <c r="O29" s="156">
        <f t="shared" si="1"/>
        <v>13005268.775860131</v>
      </c>
      <c r="P29" s="156">
        <f t="shared" si="1"/>
        <v>4966206.5571564212</v>
      </c>
      <c r="Q29" s="156">
        <f t="shared" si="1"/>
        <v>17260996.246854197</v>
      </c>
      <c r="R29" s="156">
        <f t="shared" si="1"/>
        <v>3566064.3559582909</v>
      </c>
      <c r="S29" s="156">
        <f t="shared" si="1"/>
        <v>6212921.6878737882</v>
      </c>
      <c r="T29" s="156">
        <f t="shared" si="1"/>
        <v>67407160.228866071</v>
      </c>
      <c r="U29" s="156">
        <f t="shared" si="1"/>
        <v>71913687.216138974</v>
      </c>
    </row>
    <row r="30" spans="2:21">
      <c r="G30" s="15"/>
      <c r="I30" s="15"/>
      <c r="U30" s="15"/>
    </row>
    <row r="32" spans="2:21">
      <c r="B32" s="345" t="s">
        <v>339</v>
      </c>
      <c r="C32" s="345"/>
      <c r="D32" s="345"/>
      <c r="E32" s="345"/>
      <c r="F32" s="345"/>
      <c r="G32" s="345"/>
      <c r="H32" s="345"/>
      <c r="I32" s="345"/>
      <c r="J32" s="345"/>
      <c r="K32" s="345"/>
      <c r="L32" s="345"/>
      <c r="M32" s="345"/>
      <c r="N32" s="345"/>
      <c r="O32" s="345"/>
      <c r="P32" s="345"/>
      <c r="Q32" s="345"/>
      <c r="R32" s="345"/>
      <c r="S32" s="345"/>
      <c r="T32" s="345"/>
      <c r="U32" s="345"/>
    </row>
    <row r="33" spans="2:21"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7" t="s">
        <v>318</v>
      </c>
    </row>
    <row r="34" spans="2:21" ht="31.5" customHeight="1">
      <c r="B34" s="125"/>
      <c r="C34" s="125"/>
      <c r="D34" s="349" t="s">
        <v>41</v>
      </c>
      <c r="E34" s="349"/>
      <c r="F34" s="349" t="s">
        <v>42</v>
      </c>
      <c r="G34" s="349"/>
      <c r="H34" s="349" t="s">
        <v>43</v>
      </c>
      <c r="I34" s="349"/>
      <c r="J34" s="349" t="s">
        <v>44</v>
      </c>
      <c r="K34" s="349"/>
      <c r="L34" s="349" t="s">
        <v>317</v>
      </c>
      <c r="M34" s="349"/>
      <c r="N34" s="349" t="s">
        <v>108</v>
      </c>
      <c r="O34" s="349"/>
      <c r="P34" s="349" t="s">
        <v>325</v>
      </c>
      <c r="Q34" s="349"/>
      <c r="R34" s="349" t="s">
        <v>101</v>
      </c>
      <c r="S34" s="349"/>
      <c r="T34" s="349" t="s">
        <v>78</v>
      </c>
      <c r="U34" s="349"/>
    </row>
    <row r="35" spans="2:21">
      <c r="B35" s="58"/>
      <c r="C35" s="37" t="s">
        <v>89</v>
      </c>
      <c r="D35" s="67" t="s">
        <v>79</v>
      </c>
      <c r="E35" s="67" t="s">
        <v>80</v>
      </c>
      <c r="F35" s="67" t="s">
        <v>79</v>
      </c>
      <c r="G35" s="67" t="s">
        <v>80</v>
      </c>
      <c r="H35" s="67" t="s">
        <v>79</v>
      </c>
      <c r="I35" s="67" t="s">
        <v>80</v>
      </c>
      <c r="J35" s="67" t="s">
        <v>79</v>
      </c>
      <c r="K35" s="67" t="s">
        <v>80</v>
      </c>
      <c r="L35" s="67" t="s">
        <v>79</v>
      </c>
      <c r="M35" s="67" t="s">
        <v>80</v>
      </c>
      <c r="N35" s="67" t="s">
        <v>79</v>
      </c>
      <c r="O35" s="67" t="s">
        <v>80</v>
      </c>
      <c r="P35" s="67" t="s">
        <v>79</v>
      </c>
      <c r="Q35" s="67" t="s">
        <v>80</v>
      </c>
      <c r="R35" s="67" t="s">
        <v>79</v>
      </c>
      <c r="S35" s="67" t="s">
        <v>80</v>
      </c>
      <c r="T35" s="67" t="s">
        <v>79</v>
      </c>
      <c r="U35" s="67" t="s">
        <v>80</v>
      </c>
    </row>
    <row r="36" spans="2:21">
      <c r="B36" s="37">
        <v>1</v>
      </c>
      <c r="C36" s="28" t="s">
        <v>5</v>
      </c>
      <c r="D36" s="156">
        <f>+'St 1.1'!$S$6</f>
        <v>0</v>
      </c>
      <c r="E36" s="156">
        <f>+'St 1.1'!$S$123</f>
        <v>2490.6068574461697</v>
      </c>
      <c r="F36" s="156">
        <f>+'St 1.2'!$S$6</f>
        <v>0</v>
      </c>
      <c r="G36" s="156">
        <f>+'St 1.2'!$S$123</f>
        <v>0</v>
      </c>
      <c r="H36" s="156">
        <f>+'St 1.3'!$S$6</f>
        <v>0</v>
      </c>
      <c r="I36" s="156">
        <f>+'St 1.3'!$S$123</f>
        <v>1379.4401963196203</v>
      </c>
      <c r="J36" s="156">
        <f>+'St 3'!$S$6</f>
        <v>-2047.9445371223733</v>
      </c>
      <c r="K36" s="156">
        <f>+'St 3'!$S$123</f>
        <v>-1241.6500000000015</v>
      </c>
      <c r="L36" s="156">
        <f>+'St 2.1'!$S$6</f>
        <v>0</v>
      </c>
      <c r="M36" s="156">
        <f>+'St 2.1'!$S$123</f>
        <v>0</v>
      </c>
      <c r="N36" s="156">
        <f>+'St 2.2'!$S$6</f>
        <v>0</v>
      </c>
      <c r="O36" s="156">
        <f>+'St 2.2'!$S$123</f>
        <v>0</v>
      </c>
      <c r="P36" s="156">
        <f>+'St 4'!$S$6</f>
        <v>0</v>
      </c>
      <c r="Q36" s="156">
        <f>+'St 4'!$S$123</f>
        <v>0</v>
      </c>
      <c r="R36" s="156">
        <f>+'St 5'!$S$6</f>
        <v>0</v>
      </c>
      <c r="S36" s="156">
        <f>+'St 5'!$S$123</f>
        <v>0</v>
      </c>
      <c r="T36" s="156">
        <f>+D36+F36+H36+J36+L36+N36+P36+R36</f>
        <v>-2047.9445371223733</v>
      </c>
      <c r="U36" s="156">
        <f>+E36+G36+I36+K36+M36+O36+Q36+S36</f>
        <v>2628.3970537657888</v>
      </c>
    </row>
    <row r="37" spans="2:21">
      <c r="B37" s="68" t="s">
        <v>68</v>
      </c>
      <c r="C37" s="69" t="s">
        <v>35</v>
      </c>
      <c r="D37" s="157">
        <f>+'St 1.1'!$S$7</f>
        <v>0</v>
      </c>
      <c r="E37" s="157">
        <f>+'St 1.1'!$S$124</f>
        <v>2968.6068574461669</v>
      </c>
      <c r="F37" s="157">
        <f>+'St 1.2'!$S$7</f>
        <v>0</v>
      </c>
      <c r="G37" s="157">
        <f>+'St 1.2'!$S$124</f>
        <v>0</v>
      </c>
      <c r="H37" s="157">
        <f>+'St 1.3'!$S$7</f>
        <v>0</v>
      </c>
      <c r="I37" s="157">
        <f>+'St 1.3'!$S$124</f>
        <v>1379.4401963196203</v>
      </c>
      <c r="J37" s="157">
        <f>+'St 3'!$S$7</f>
        <v>0</v>
      </c>
      <c r="K37" s="157">
        <f>+'St 3'!$S$124</f>
        <v>0</v>
      </c>
      <c r="L37" s="157">
        <f>+'St 2.1'!$S$7</f>
        <v>0</v>
      </c>
      <c r="M37" s="157">
        <f>+'St 2.1'!$S$124</f>
        <v>0</v>
      </c>
      <c r="N37" s="157">
        <f>+'St 2.2'!$S$7</f>
        <v>0</v>
      </c>
      <c r="O37" s="157">
        <f>+'St 2.2'!$S$124</f>
        <v>0</v>
      </c>
      <c r="P37" s="157">
        <f>+'St 4'!$S$7</f>
        <v>0</v>
      </c>
      <c r="Q37" s="157">
        <f>+'St 4'!$S$124</f>
        <v>0</v>
      </c>
      <c r="R37" s="157">
        <f>+'St 5'!$S$7</f>
        <v>0</v>
      </c>
      <c r="S37" s="157">
        <f>+'St 5'!$S$124</f>
        <v>0</v>
      </c>
      <c r="T37" s="157">
        <f t="shared" ref="T37:U59" si="2">+D37+F37+H37+J37+L37+N37+P37+R37</f>
        <v>0</v>
      </c>
      <c r="U37" s="157">
        <f t="shared" si="2"/>
        <v>4348.0470537657875</v>
      </c>
    </row>
    <row r="38" spans="2:21">
      <c r="B38" s="68" t="s">
        <v>69</v>
      </c>
      <c r="C38" s="69" t="s">
        <v>87</v>
      </c>
      <c r="D38" s="157">
        <f>+'St 1.1'!$S$8</f>
        <v>0</v>
      </c>
      <c r="E38" s="157">
        <f>+'St 1.1'!$S$125</f>
        <v>-478.00000000000011</v>
      </c>
      <c r="F38" s="157">
        <f>+'St 1.2'!$S$8</f>
        <v>0</v>
      </c>
      <c r="G38" s="157">
        <f>+'St 1.2'!$S$125</f>
        <v>0</v>
      </c>
      <c r="H38" s="157">
        <f>+'St 1.3'!$S$8</f>
        <v>0</v>
      </c>
      <c r="I38" s="157">
        <f>+'St 1.3'!$S$125</f>
        <v>0</v>
      </c>
      <c r="J38" s="157">
        <f>+'St 3'!$S$8</f>
        <v>-2047.9445371223733</v>
      </c>
      <c r="K38" s="157">
        <f>+'St 3'!$S$125</f>
        <v>-1241.6500000000015</v>
      </c>
      <c r="L38" s="157">
        <f>+'St 2.1'!$S$8</f>
        <v>0</v>
      </c>
      <c r="M38" s="157">
        <f>+'St 2.1'!$S$125</f>
        <v>0</v>
      </c>
      <c r="N38" s="157">
        <f>+'St 2.2'!$S$8</f>
        <v>0</v>
      </c>
      <c r="O38" s="157">
        <f>+'St 2.2'!$S$125</f>
        <v>0</v>
      </c>
      <c r="P38" s="157">
        <f>+'St 4'!$S$8</f>
        <v>0</v>
      </c>
      <c r="Q38" s="157">
        <f>+'St 4'!$S$125</f>
        <v>0</v>
      </c>
      <c r="R38" s="157">
        <f>+'St 5'!$S$8</f>
        <v>0</v>
      </c>
      <c r="S38" s="157">
        <f>+'St 5'!$S$125</f>
        <v>0</v>
      </c>
      <c r="T38" s="157">
        <f t="shared" si="2"/>
        <v>-2047.9445371223733</v>
      </c>
      <c r="U38" s="157">
        <f t="shared" si="2"/>
        <v>-1719.6500000000015</v>
      </c>
    </row>
    <row r="39" spans="2:21">
      <c r="B39" s="37">
        <v>2</v>
      </c>
      <c r="C39" s="28" t="s">
        <v>38</v>
      </c>
      <c r="D39" s="156">
        <f>+'St 1.1'!$S$9</f>
        <v>44799.000000000524</v>
      </c>
      <c r="E39" s="156">
        <f>+'St 1.1'!$S$126</f>
        <v>178688.4149609844</v>
      </c>
      <c r="F39" s="156">
        <f>+'St 1.2'!$S$9</f>
        <v>1196043.3024493472</v>
      </c>
      <c r="G39" s="156">
        <f>+'St 1.2'!$S$126</f>
        <v>375986.12727068708</v>
      </c>
      <c r="H39" s="156">
        <f>+'St 1.3'!$S$9</f>
        <v>34278.797837005084</v>
      </c>
      <c r="I39" s="156">
        <f>+'St 1.3'!$S$126</f>
        <v>133871.14780636606</v>
      </c>
      <c r="J39" s="156">
        <f>+'St 3'!$S$9</f>
        <v>184882.5208000002</v>
      </c>
      <c r="K39" s="156">
        <f>+'St 3'!$S$126</f>
        <v>283678.57088545791</v>
      </c>
      <c r="L39" s="156">
        <f>+'St 2.1'!$S$9</f>
        <v>265.44999999999987</v>
      </c>
      <c r="M39" s="156">
        <f>+'St 2.1'!$S$126</f>
        <v>-43834.773486361002</v>
      </c>
      <c r="N39" s="156">
        <f>+'St 2.2'!$S$9</f>
        <v>7448.4812385192472</v>
      </c>
      <c r="O39" s="156">
        <f>+'St 2.2'!$S$126</f>
        <v>68402.312980282659</v>
      </c>
      <c r="P39" s="156">
        <f>+'St 4'!$S$9</f>
        <v>0</v>
      </c>
      <c r="Q39" s="156">
        <f>+'St 4'!$S$126</f>
        <v>640523.13500000001</v>
      </c>
      <c r="R39" s="156">
        <f>+'St 5'!$S$9</f>
        <v>-5980.089775705278</v>
      </c>
      <c r="S39" s="156">
        <f>+'St 5'!$S$126</f>
        <v>-117157.23525751205</v>
      </c>
      <c r="T39" s="156">
        <f t="shared" si="2"/>
        <v>1461737.462549167</v>
      </c>
      <c r="U39" s="156">
        <f t="shared" si="2"/>
        <v>1520157.7001599052</v>
      </c>
    </row>
    <row r="40" spans="2:21" ht="15.5">
      <c r="B40" s="68" t="s">
        <v>68</v>
      </c>
      <c r="C40" s="69" t="s">
        <v>39</v>
      </c>
      <c r="D40" s="160">
        <f>+'St 1.1'!$S$10</f>
        <v>-341066.99999999983</v>
      </c>
      <c r="E40" s="160">
        <f>+'St 1.1'!$S$127</f>
        <v>131.99999999999997</v>
      </c>
      <c r="F40" s="160">
        <f>+'St 1.2'!$S$10</f>
        <v>0</v>
      </c>
      <c r="G40" s="160">
        <f>+'St 1.2'!$S$127</f>
        <v>4689.4455012041599</v>
      </c>
      <c r="H40" s="160">
        <f>+'St 1.3'!$S$10</f>
        <v>0</v>
      </c>
      <c r="I40" s="160">
        <f>+'St 1.3'!$S$127</f>
        <v>441.86192315892362</v>
      </c>
      <c r="J40" s="160">
        <f>+'St 3'!$S$10</f>
        <v>0</v>
      </c>
      <c r="K40" s="160">
        <f>+'St 3'!$S$127</f>
        <v>-0.12489999999999997</v>
      </c>
      <c r="L40" s="160">
        <f>+'St 2.1'!$S$10</f>
        <v>0</v>
      </c>
      <c r="M40" s="160">
        <f>+'St 2.1'!$S$127</f>
        <v>-0.23383196000000028</v>
      </c>
      <c r="N40" s="160">
        <f>+'St 2.2'!$S$10</f>
        <v>0</v>
      </c>
      <c r="O40" s="160">
        <f>+'St 2.2'!$S$127</f>
        <v>-10186.31951219785</v>
      </c>
      <c r="P40" s="160">
        <f>+'St 4'!$S$10</f>
        <v>0</v>
      </c>
      <c r="Q40" s="160">
        <f>+'St 4'!$S$127</f>
        <v>-332906.83899999998</v>
      </c>
      <c r="R40" s="160">
        <f>+'St 5'!$S$10</f>
        <v>0</v>
      </c>
      <c r="S40" s="160">
        <f>+'St 5'!$S$127</f>
        <v>0</v>
      </c>
      <c r="T40" s="160">
        <f t="shared" si="2"/>
        <v>-341066.99999999983</v>
      </c>
      <c r="U40" s="160">
        <f t="shared" si="2"/>
        <v>-337830.20981979475</v>
      </c>
    </row>
    <row r="41" spans="2:21" ht="15.5">
      <c r="B41" s="68" t="s">
        <v>69</v>
      </c>
      <c r="C41" s="69" t="s">
        <v>50</v>
      </c>
      <c r="D41" s="160">
        <f>+'St 1.1'!$S$23</f>
        <v>385866.00000000017</v>
      </c>
      <c r="E41" s="160">
        <f>+'St 1.1'!$S$140</f>
        <v>178556.41496098432</v>
      </c>
      <c r="F41" s="160">
        <f>+'St 1.2'!$S$23</f>
        <v>1196043.3024493472</v>
      </c>
      <c r="G41" s="160">
        <f>+'St 1.2'!$S$140</f>
        <v>371296.68176948297</v>
      </c>
      <c r="H41" s="160">
        <f>+'St 1.3'!$S$23</f>
        <v>34278.823849313114</v>
      </c>
      <c r="I41" s="160">
        <f>+'St 1.3'!$S$140</f>
        <v>133429.28588320714</v>
      </c>
      <c r="J41" s="160">
        <f>+'St 3'!$S$23</f>
        <v>184882.5208000002</v>
      </c>
      <c r="K41" s="160">
        <f>+'St 3'!$S$140</f>
        <v>283678.69578545785</v>
      </c>
      <c r="L41" s="160">
        <f>+'St 2.1'!$S$23</f>
        <v>265.44999999999987</v>
      </c>
      <c r="M41" s="160">
        <f>+'St 2.1'!$S$140</f>
        <v>-43834.539654401007</v>
      </c>
      <c r="N41" s="160">
        <f>+'St 2.2'!$S$23</f>
        <v>7448.4812385192472</v>
      </c>
      <c r="O41" s="160">
        <f>+'St 2.2'!$S$140</f>
        <v>78588.63249248061</v>
      </c>
      <c r="P41" s="160">
        <f>+'St 4'!$S$23</f>
        <v>0</v>
      </c>
      <c r="Q41" s="160">
        <f>+'St 4'!$S$140</f>
        <v>973429.97400000005</v>
      </c>
      <c r="R41" s="160">
        <f>+'St 5'!$S$23</f>
        <v>-5980.089775705278</v>
      </c>
      <c r="S41" s="160">
        <f>+'St 5'!$S$140</f>
        <v>-117157.23525751205</v>
      </c>
      <c r="T41" s="160">
        <f t="shared" si="2"/>
        <v>1802804.488561475</v>
      </c>
      <c r="U41" s="160">
        <f t="shared" si="2"/>
        <v>1857987.9099796999</v>
      </c>
    </row>
    <row r="42" spans="2:21">
      <c r="B42" s="37">
        <v>3</v>
      </c>
      <c r="C42" s="28" t="s">
        <v>51</v>
      </c>
      <c r="D42" s="156">
        <f>+'St 1.1'!$S$36</f>
        <v>0</v>
      </c>
      <c r="E42" s="156">
        <f>+'St 1.1'!$S$153</f>
        <v>102284.97818156931</v>
      </c>
      <c r="F42" s="156">
        <f>+'St 1.2'!$S$36</f>
        <v>35846.654823699733</v>
      </c>
      <c r="G42" s="156">
        <f>+'St 1.2'!$S$153</f>
        <v>440778.45077382866</v>
      </c>
      <c r="H42" s="156">
        <f>+'St 1.3'!$S$36</f>
        <v>175453.60458058422</v>
      </c>
      <c r="I42" s="156">
        <f>+'St 1.3'!$S$153</f>
        <v>813384.31131036207</v>
      </c>
      <c r="J42" s="156">
        <f>+'St 3'!$S$36</f>
        <v>792837.06844955008</v>
      </c>
      <c r="K42" s="156">
        <f>+'St 3'!$S$153</f>
        <v>-9861.2431600680102</v>
      </c>
      <c r="L42" s="156">
        <f>+'St 2.1'!$S$36</f>
        <v>0</v>
      </c>
      <c r="M42" s="156">
        <f>+'St 2.1'!$S$153</f>
        <v>2069.3205237368538</v>
      </c>
      <c r="N42" s="156">
        <f>+'St 2.2'!$S$36</f>
        <v>169138.90575908573</v>
      </c>
      <c r="O42" s="156">
        <f>+'St 2.2'!$S$153</f>
        <v>27529.340924712458</v>
      </c>
      <c r="P42" s="156">
        <f>+'St 4'!$S$36</f>
        <v>0</v>
      </c>
      <c r="Q42" s="156">
        <f>+'St 4'!$S$153</f>
        <v>121762.2169774444</v>
      </c>
      <c r="R42" s="156">
        <f>+'St 5'!$S$36</f>
        <v>144233.898382174</v>
      </c>
      <c r="S42" s="156">
        <f>+'St 5'!$S$153</f>
        <v>0</v>
      </c>
      <c r="T42" s="156">
        <f t="shared" si="2"/>
        <v>1317510.1319950938</v>
      </c>
      <c r="U42" s="156">
        <f t="shared" si="2"/>
        <v>1497947.3755315857</v>
      </c>
    </row>
    <row r="43" spans="2:21">
      <c r="B43" s="37">
        <v>4</v>
      </c>
      <c r="C43" s="28" t="s">
        <v>327</v>
      </c>
      <c r="D43" s="156">
        <f>+'St 1.1'!$S$49</f>
        <v>0</v>
      </c>
      <c r="E43" s="156">
        <f>+'St 1.1'!$S$166</f>
        <v>-232488</v>
      </c>
      <c r="F43" s="156">
        <f>+'St 1.2'!$S$49</f>
        <v>-144302.16322369996</v>
      </c>
      <c r="G43" s="156">
        <f>+'St 1.2'!$S$166</f>
        <v>407347.04620902444</v>
      </c>
      <c r="H43" s="156">
        <f>+'St 1.3'!$S$49</f>
        <v>-28397.526899283319</v>
      </c>
      <c r="I43" s="156">
        <f>+'St 1.3'!$S$166</f>
        <v>285733.85726998077</v>
      </c>
      <c r="J43" s="156">
        <f>+'St 3'!$S$49</f>
        <v>50821.385837122536</v>
      </c>
      <c r="K43" s="156">
        <f>+'St 3'!$S$166</f>
        <v>77176.593776296926</v>
      </c>
      <c r="L43" s="156">
        <f>+'St 2.1'!$S$49</f>
        <v>66812.156611828192</v>
      </c>
      <c r="M43" s="156">
        <f>+'St 2.1'!$S$166</f>
        <v>-19260.245139208691</v>
      </c>
      <c r="N43" s="156">
        <f>+'St 2.2'!$S$49</f>
        <v>-556215.09697573935</v>
      </c>
      <c r="O43" s="156">
        <f>+'St 2.2'!$S$166</f>
        <v>370455.66374373558</v>
      </c>
      <c r="P43" s="156">
        <f>+'St 4'!$S$49</f>
        <v>475645.30182199995</v>
      </c>
      <c r="Q43" s="156">
        <f>+'St 4'!$S$166</f>
        <v>0</v>
      </c>
      <c r="R43" s="156">
        <f>+'St 5'!$S$49</f>
        <v>-8835.8352848645445</v>
      </c>
      <c r="S43" s="156">
        <f>+'St 5'!$S$166</f>
        <v>157153.76230949536</v>
      </c>
      <c r="T43" s="156">
        <f t="shared" si="2"/>
        <v>-144471.77811263641</v>
      </c>
      <c r="U43" s="156">
        <f t="shared" si="2"/>
        <v>1046118.6781693244</v>
      </c>
    </row>
    <row r="44" spans="2:21">
      <c r="B44" s="37">
        <v>5</v>
      </c>
      <c r="C44" s="28" t="s">
        <v>52</v>
      </c>
      <c r="D44" s="156">
        <f>+'St 1.1'!$S$62</f>
        <v>0</v>
      </c>
      <c r="E44" s="156">
        <f>+'St 1.1'!$S$179</f>
        <v>1000.0000000000003</v>
      </c>
      <c r="F44" s="156">
        <f>+'St 1.2'!$S$62</f>
        <v>14956.254251785867</v>
      </c>
      <c r="G44" s="156">
        <f>+'St 1.2'!$S$179</f>
        <v>-1378.6898945808571</v>
      </c>
      <c r="H44" s="156">
        <f>+'St 1.3'!$S$62</f>
        <v>360121.70120078366</v>
      </c>
      <c r="I44" s="156">
        <f>+'St 1.3'!$S$179</f>
        <v>147626.36952050898</v>
      </c>
      <c r="J44" s="156">
        <f>+'St 3'!$S$62</f>
        <v>0</v>
      </c>
      <c r="K44" s="156">
        <f>+'St 3'!$S$179</f>
        <v>62796.115750450008</v>
      </c>
      <c r="L44" s="156">
        <f>+'St 2.1'!$S$62</f>
        <v>18010.790000000019</v>
      </c>
      <c r="M44" s="156">
        <f>+'St 2.1'!$S$179</f>
        <v>53787.060638077972</v>
      </c>
      <c r="N44" s="156">
        <f>+'St 2.2'!$S$62</f>
        <v>260802.00000000006</v>
      </c>
      <c r="O44" s="156">
        <f>+'St 2.2'!$S$179</f>
        <v>-100674.99482088097</v>
      </c>
      <c r="P44" s="156">
        <f>+'St 4'!$S$62</f>
        <v>0</v>
      </c>
      <c r="Q44" s="156">
        <f>+'St 4'!$S$179</f>
        <v>177504.21949294442</v>
      </c>
      <c r="R44" s="156">
        <f>+'St 5'!$S$62</f>
        <v>45419.746319488135</v>
      </c>
      <c r="S44" s="156">
        <f>+'St 5'!$S$179</f>
        <v>334814.14071403962</v>
      </c>
      <c r="T44" s="156">
        <f t="shared" si="2"/>
        <v>699310.49177205772</v>
      </c>
      <c r="U44" s="156">
        <f t="shared" si="2"/>
        <v>675474.22140055918</v>
      </c>
    </row>
    <row r="45" spans="2:21">
      <c r="B45" s="68" t="s">
        <v>68</v>
      </c>
      <c r="C45" s="69" t="s">
        <v>32</v>
      </c>
      <c r="D45" s="157">
        <f>+'St 1.1'!$S$63</f>
        <v>0</v>
      </c>
      <c r="E45" s="157">
        <f>+'St 1.1'!$S$180</f>
        <v>1000.0000000000003</v>
      </c>
      <c r="F45" s="157">
        <f>+'St 1.2'!$S$63</f>
        <v>14956.254251785867</v>
      </c>
      <c r="G45" s="157">
        <f>+'St 1.2'!$S$180</f>
        <v>3469.0986005715222</v>
      </c>
      <c r="H45" s="157">
        <f>+'St 1.3'!$S$63</f>
        <v>6226.4688441618955</v>
      </c>
      <c r="I45" s="157">
        <f>+'St 1.3'!$S$180</f>
        <v>-2747.0558869085944</v>
      </c>
      <c r="J45" s="157">
        <f>+'St 3'!$S$63</f>
        <v>0</v>
      </c>
      <c r="K45" s="157">
        <f>+'St 3'!$S$180</f>
        <v>62796.115750450008</v>
      </c>
      <c r="L45" s="157">
        <f>+'St 2.1'!$S$63</f>
        <v>18010.790000000019</v>
      </c>
      <c r="M45" s="157">
        <f>+'St 2.1'!$S$180</f>
        <v>53998.650000000045</v>
      </c>
      <c r="N45" s="157">
        <f>+'St 2.2'!$S$63</f>
        <v>260802.00000000006</v>
      </c>
      <c r="O45" s="157">
        <f>+'St 2.2'!$S$180</f>
        <v>-251452.55318326599</v>
      </c>
      <c r="P45" s="157">
        <f>+'St 4'!$S$63</f>
        <v>0</v>
      </c>
      <c r="Q45" s="157">
        <f>+'St 4'!$S$180</f>
        <v>23499.280999999999</v>
      </c>
      <c r="R45" s="157">
        <f>+'St 5'!$S$63</f>
        <v>45419.746319488135</v>
      </c>
      <c r="S45" s="157">
        <f>+'St 5'!$S$180</f>
        <v>334814.14071403962</v>
      </c>
      <c r="T45" s="157">
        <f t="shared" si="2"/>
        <v>345415.25941543601</v>
      </c>
      <c r="U45" s="157">
        <f t="shared" si="2"/>
        <v>225377.6769948866</v>
      </c>
    </row>
    <row r="46" spans="2:21">
      <c r="B46" s="68" t="s">
        <v>69</v>
      </c>
      <c r="C46" s="69" t="s">
        <v>33</v>
      </c>
      <c r="D46" s="157">
        <f>+'St 1.1'!$S$76</f>
        <v>0</v>
      </c>
      <c r="E46" s="157">
        <f>+'St 1.1'!$S$193</f>
        <v>0</v>
      </c>
      <c r="F46" s="157">
        <f>+'St 1.2'!$S$76</f>
        <v>0</v>
      </c>
      <c r="G46" s="157">
        <f>+'St 1.2'!$S$193</f>
        <v>-4847.7884951523793</v>
      </c>
      <c r="H46" s="157">
        <f>+'St 1.3'!$S$76</f>
        <v>353895.23235662177</v>
      </c>
      <c r="I46" s="157">
        <f>+'St 1.3'!$S$193</f>
        <v>150373.42540741756</v>
      </c>
      <c r="J46" s="157">
        <f>+'St 3'!$S$76</f>
        <v>0</v>
      </c>
      <c r="K46" s="157">
        <f>+'St 3'!$S$193</f>
        <v>0</v>
      </c>
      <c r="L46" s="157">
        <f>+'St 2.1'!$S$76</f>
        <v>0</v>
      </c>
      <c r="M46" s="157">
        <f>+'St 2.1'!$S$193</f>
        <v>-211.58936192208085</v>
      </c>
      <c r="N46" s="157">
        <f>+'St 2.2'!$S$76</f>
        <v>0</v>
      </c>
      <c r="O46" s="157">
        <f>+'St 2.2'!$S$193</f>
        <v>150777.55836238511</v>
      </c>
      <c r="P46" s="157">
        <f>+'St 4'!$S$76</f>
        <v>0</v>
      </c>
      <c r="Q46" s="157">
        <f>+'St 4'!$S$193</f>
        <v>154004.93849294441</v>
      </c>
      <c r="R46" s="157">
        <f>+'St 5'!$S$76</f>
        <v>0</v>
      </c>
      <c r="S46" s="157">
        <f>+'St 5'!$S$193</f>
        <v>0</v>
      </c>
      <c r="T46" s="157">
        <f t="shared" si="2"/>
        <v>353895.23235662177</v>
      </c>
      <c r="U46" s="157">
        <f t="shared" si="2"/>
        <v>450096.54440567264</v>
      </c>
    </row>
    <row r="47" spans="2:21">
      <c r="B47" s="37">
        <v>6</v>
      </c>
      <c r="C47" s="28" t="s">
        <v>90</v>
      </c>
      <c r="D47" s="156">
        <f>+'St 1.1'!$S$79</f>
        <v>6075</v>
      </c>
      <c r="E47" s="156">
        <f>+'St 1.1'!$S$196</f>
        <v>0</v>
      </c>
      <c r="F47" s="156">
        <f>+'St 1.2'!$S$79</f>
        <v>87.911209955024944</v>
      </c>
      <c r="G47" s="156">
        <f>+'St 1.2'!$S$196</f>
        <v>5.688596979255589</v>
      </c>
      <c r="H47" s="156">
        <f>+'St 1.3'!$S$79</f>
        <v>516628.20080111484</v>
      </c>
      <c r="I47" s="156">
        <f>+'St 1.3'!$S$196</f>
        <v>0</v>
      </c>
      <c r="J47" s="156">
        <f>+'St 3'!$S$79</f>
        <v>71689.403700000024</v>
      </c>
      <c r="K47" s="156">
        <f>+'St 3'!$S$196</f>
        <v>0</v>
      </c>
      <c r="L47" s="156">
        <f>+'St 2.1'!$S$79</f>
        <v>0</v>
      </c>
      <c r="M47" s="156">
        <f>+'St 2.1'!$S$196</f>
        <v>-469.86144523636301</v>
      </c>
      <c r="N47" s="156">
        <f>+'St 2.2'!$S$79</f>
        <v>0</v>
      </c>
      <c r="O47" s="156">
        <f>+'St 2.2'!$S$196</f>
        <v>0</v>
      </c>
      <c r="P47" s="156">
        <f>+'St 4'!$S$79</f>
        <v>0</v>
      </c>
      <c r="Q47" s="156">
        <f>+'St 4'!$S$196</f>
        <v>679859.01800000004</v>
      </c>
      <c r="R47" s="156">
        <f>+'St 5'!$S$79</f>
        <v>0</v>
      </c>
      <c r="S47" s="156">
        <f>+'St 5'!$S$196</f>
        <v>0</v>
      </c>
      <c r="T47" s="156">
        <f t="shared" si="2"/>
        <v>594480.51571106981</v>
      </c>
      <c r="U47" s="156">
        <f t="shared" si="2"/>
        <v>679394.84515174292</v>
      </c>
    </row>
    <row r="48" spans="2:21">
      <c r="B48" s="68" t="s">
        <v>68</v>
      </c>
      <c r="C48" s="69" t="s">
        <v>15</v>
      </c>
      <c r="D48" s="157">
        <f>+'St 1.1'!$S$80</f>
        <v>0</v>
      </c>
      <c r="E48" s="157">
        <f>+'St 1.1'!$S$197</f>
        <v>0</v>
      </c>
      <c r="F48" s="157">
        <f>+'St 1.2'!$S$80</f>
        <v>0</v>
      </c>
      <c r="G48" s="157">
        <f>+'St 1.2'!$S$197</f>
        <v>0</v>
      </c>
      <c r="H48" s="157">
        <f>+'St 1.3'!$S$80</f>
        <v>34614.809820866751</v>
      </c>
      <c r="I48" s="157">
        <f>+'St 1.3'!$S$197</f>
        <v>0</v>
      </c>
      <c r="J48" s="157">
        <f>+'St 3'!$S$80</f>
        <v>0</v>
      </c>
      <c r="K48" s="157">
        <f>+'St 3'!$S$197</f>
        <v>0</v>
      </c>
      <c r="L48" s="157">
        <f>+'St 2.1'!$S$80</f>
        <v>0</v>
      </c>
      <c r="M48" s="157">
        <f>+'St 2.1'!$S$197</f>
        <v>0</v>
      </c>
      <c r="N48" s="157">
        <f>+'St 2.2'!$S$80</f>
        <v>0</v>
      </c>
      <c r="O48" s="157">
        <f>+'St 2.2'!$S$197</f>
        <v>0</v>
      </c>
      <c r="P48" s="157">
        <f>+'St 4'!$S$80</f>
        <v>0</v>
      </c>
      <c r="Q48" s="157">
        <f>+'St 4'!$S$197</f>
        <v>0</v>
      </c>
      <c r="R48" s="157">
        <f>+'St 5'!$S$80</f>
        <v>0</v>
      </c>
      <c r="S48" s="157">
        <f>+'St 5'!$S$197</f>
        <v>0</v>
      </c>
      <c r="T48" s="157">
        <f t="shared" si="2"/>
        <v>34614.809820866751</v>
      </c>
      <c r="U48" s="157">
        <f t="shared" si="2"/>
        <v>0</v>
      </c>
    </row>
    <row r="49" spans="2:21">
      <c r="B49" s="68" t="s">
        <v>69</v>
      </c>
      <c r="C49" s="69" t="s">
        <v>16</v>
      </c>
      <c r="D49" s="157">
        <f>+'St 1.1'!$S$81</f>
        <v>0</v>
      </c>
      <c r="E49" s="157">
        <f>+'St 1.1'!$S$198</f>
        <v>0</v>
      </c>
      <c r="F49" s="157">
        <f>+'St 1.2'!$S$81</f>
        <v>0</v>
      </c>
      <c r="G49" s="157">
        <f>+'St 1.2'!$S$198</f>
        <v>0</v>
      </c>
      <c r="H49" s="157">
        <f>+'St 1.3'!$S$81</f>
        <v>253841.92025519288</v>
      </c>
      <c r="I49" s="157">
        <f>+'St 1.3'!$S$198</f>
        <v>0</v>
      </c>
      <c r="J49" s="157">
        <f>+'St 3'!$S$81</f>
        <v>0</v>
      </c>
      <c r="K49" s="157">
        <f>+'St 3'!$S$198</f>
        <v>0</v>
      </c>
      <c r="L49" s="157">
        <f>+'St 2.1'!$S$81</f>
        <v>0</v>
      </c>
      <c r="M49" s="157">
        <f>+'St 2.1'!$S$198</f>
        <v>-673.58214720000001</v>
      </c>
      <c r="N49" s="157">
        <f>+'St 2.2'!$S$81</f>
        <v>0</v>
      </c>
      <c r="O49" s="157">
        <f>+'St 2.2'!$S$198</f>
        <v>0</v>
      </c>
      <c r="P49" s="157">
        <f>+'St 4'!$S$81</f>
        <v>0</v>
      </c>
      <c r="Q49" s="157">
        <f>+'St 4'!$S$198</f>
        <v>354320.51</v>
      </c>
      <c r="R49" s="157">
        <f>+'St 5'!$S$81</f>
        <v>0</v>
      </c>
      <c r="S49" s="157">
        <f>+'St 5'!$S$198</f>
        <v>0</v>
      </c>
      <c r="T49" s="157">
        <f t="shared" si="2"/>
        <v>253841.92025519288</v>
      </c>
      <c r="U49" s="157">
        <f t="shared" si="2"/>
        <v>353646.9278528</v>
      </c>
    </row>
    <row r="50" spans="2:21">
      <c r="B50" s="68" t="s">
        <v>83</v>
      </c>
      <c r="C50" s="69" t="s">
        <v>17</v>
      </c>
      <c r="D50" s="157">
        <f>+'St 1.1'!$S$82</f>
        <v>1154.000000000002</v>
      </c>
      <c r="E50" s="157">
        <f>+'St 1.1'!$S$199</f>
        <v>0</v>
      </c>
      <c r="F50" s="157">
        <f>+'St 1.2'!$S$82</f>
        <v>0</v>
      </c>
      <c r="G50" s="157">
        <f>+'St 1.2'!$S$199</f>
        <v>0</v>
      </c>
      <c r="H50" s="157">
        <f>+'St 1.3'!$S$82</f>
        <v>101887.01148481142</v>
      </c>
      <c r="I50" s="157">
        <f>+'St 1.3'!$S$199</f>
        <v>0</v>
      </c>
      <c r="J50" s="157">
        <f>+'St 3'!$S$82</f>
        <v>0</v>
      </c>
      <c r="K50" s="157">
        <f>+'St 3'!$S$199</f>
        <v>0</v>
      </c>
      <c r="L50" s="157">
        <f>+'St 2.1'!$S$82</f>
        <v>0</v>
      </c>
      <c r="M50" s="157">
        <f>+'St 2.1'!$S$199</f>
        <v>-2.9085001999999971</v>
      </c>
      <c r="N50" s="157">
        <f>+'St 2.2'!$S$82</f>
        <v>0</v>
      </c>
      <c r="O50" s="157">
        <f>+'St 2.2'!$S$199</f>
        <v>0</v>
      </c>
      <c r="P50" s="157">
        <f>+'St 4'!$S$82</f>
        <v>0</v>
      </c>
      <c r="Q50" s="157">
        <f>+'St 4'!$S$199</f>
        <v>162769.25399999999</v>
      </c>
      <c r="R50" s="157">
        <f>+'St 5'!$S$82</f>
        <v>0</v>
      </c>
      <c r="S50" s="157">
        <f>+'St 5'!$S$199</f>
        <v>0</v>
      </c>
      <c r="T50" s="157">
        <f t="shared" si="2"/>
        <v>103041.01148481142</v>
      </c>
      <c r="U50" s="157">
        <f t="shared" si="2"/>
        <v>162766.34549979999</v>
      </c>
    </row>
    <row r="51" spans="2:21">
      <c r="B51" s="68" t="s">
        <v>84</v>
      </c>
      <c r="C51" s="69" t="s">
        <v>18</v>
      </c>
      <c r="D51" s="157">
        <f>+'St 1.1'!$S$83</f>
        <v>4921.0000000000009</v>
      </c>
      <c r="E51" s="157">
        <f>+'St 1.1'!$S$200</f>
        <v>0</v>
      </c>
      <c r="F51" s="157">
        <f>+'St 1.2'!$S$83</f>
        <v>87.911209955024944</v>
      </c>
      <c r="G51" s="157">
        <f>+'St 1.2'!$S$200</f>
        <v>5.688596979255589</v>
      </c>
      <c r="H51" s="157">
        <f>+'St 1.3'!$S$83</f>
        <v>126284.45924024378</v>
      </c>
      <c r="I51" s="157">
        <f>+'St 1.3'!$S$200</f>
        <v>0</v>
      </c>
      <c r="J51" s="157">
        <f>+'St 3'!$S$83</f>
        <v>71689.403699999995</v>
      </c>
      <c r="K51" s="157">
        <f>+'St 3'!$S$200</f>
        <v>0</v>
      </c>
      <c r="L51" s="157">
        <f>+'St 2.1'!$S$83</f>
        <v>0</v>
      </c>
      <c r="M51" s="157">
        <f>+'St 2.1'!$S$200</f>
        <v>206.62920216363682</v>
      </c>
      <c r="N51" s="157">
        <f>+'St 2.2'!$S$83</f>
        <v>0</v>
      </c>
      <c r="O51" s="157">
        <f>+'St 2.2'!$S$200</f>
        <v>0</v>
      </c>
      <c r="P51" s="157">
        <f>+'St 4'!$S$83</f>
        <v>0</v>
      </c>
      <c r="Q51" s="157">
        <f>+'St 4'!$S$200</f>
        <v>162769.25399999999</v>
      </c>
      <c r="R51" s="157">
        <f>+'St 5'!$S$83</f>
        <v>0</v>
      </c>
      <c r="S51" s="157">
        <f>+'St 5'!$S$200</f>
        <v>0</v>
      </c>
      <c r="T51" s="157">
        <f t="shared" si="2"/>
        <v>202982.77415019882</v>
      </c>
      <c r="U51" s="157">
        <f t="shared" si="2"/>
        <v>162981.57179914287</v>
      </c>
    </row>
    <row r="52" spans="2:21">
      <c r="B52" s="68" t="s">
        <v>85</v>
      </c>
      <c r="C52" s="69" t="s">
        <v>19</v>
      </c>
      <c r="D52" s="157">
        <f>+'St 1.1'!$S$84</f>
        <v>0</v>
      </c>
      <c r="E52" s="157">
        <f>+'St 1.1'!$S$201</f>
        <v>0</v>
      </c>
      <c r="F52" s="157">
        <f>+'St 1.2'!$S$84</f>
        <v>0</v>
      </c>
      <c r="G52" s="157">
        <f>+'St 1.2'!$S$201</f>
        <v>0</v>
      </c>
      <c r="H52" s="157">
        <f>+'St 1.3'!$S$84</f>
        <v>0</v>
      </c>
      <c r="I52" s="157">
        <f>+'St 1.3'!$S$201</f>
        <v>0</v>
      </c>
      <c r="J52" s="157">
        <f>+'St 3'!$S$84</f>
        <v>0</v>
      </c>
      <c r="K52" s="157">
        <f>+'St 3'!$S$201</f>
        <v>0</v>
      </c>
      <c r="L52" s="157">
        <f>+'St 2.1'!$S$84</f>
        <v>0</v>
      </c>
      <c r="M52" s="157">
        <f>+'St 2.1'!$S$201</f>
        <v>0</v>
      </c>
      <c r="N52" s="157">
        <f>+'St 2.2'!$S$84</f>
        <v>0</v>
      </c>
      <c r="O52" s="157">
        <f>+'St 2.2'!$S$201</f>
        <v>0</v>
      </c>
      <c r="P52" s="157">
        <f>+'St 4'!$S$84</f>
        <v>0</v>
      </c>
      <c r="Q52" s="157">
        <f>+'St 4'!$S$201</f>
        <v>0</v>
      </c>
      <c r="R52" s="157">
        <f>+'St 5'!$S$84</f>
        <v>0</v>
      </c>
      <c r="S52" s="157">
        <f>+'St 5'!$S$201</f>
        <v>0</v>
      </c>
      <c r="T52" s="157">
        <f t="shared" si="2"/>
        <v>0</v>
      </c>
      <c r="U52" s="157">
        <f t="shared" si="2"/>
        <v>0</v>
      </c>
    </row>
    <row r="53" spans="2:21">
      <c r="B53" s="68" t="s">
        <v>70</v>
      </c>
      <c r="C53" s="69" t="s">
        <v>20</v>
      </c>
      <c r="D53" s="157">
        <f>+'St 1.1'!$S$85</f>
        <v>0</v>
      </c>
      <c r="E53" s="157">
        <f>+'St 1.1'!$S$202</f>
        <v>0</v>
      </c>
      <c r="F53" s="157">
        <f>+'St 1.2'!$S$85</f>
        <v>0</v>
      </c>
      <c r="G53" s="157">
        <f>+'St 1.2'!$S$202</f>
        <v>0</v>
      </c>
      <c r="H53" s="157">
        <f>+'St 1.3'!$S$85</f>
        <v>0</v>
      </c>
      <c r="I53" s="157">
        <f>+'St 1.3'!$S$202</f>
        <v>0</v>
      </c>
      <c r="J53" s="157">
        <f>+'St 3'!$S$85</f>
        <v>0</v>
      </c>
      <c r="K53" s="157">
        <f>+'St 3'!$S$202</f>
        <v>0</v>
      </c>
      <c r="L53" s="157">
        <f>+'St 2.1'!$S$85</f>
        <v>0</v>
      </c>
      <c r="M53" s="157">
        <f>+'St 2.1'!$S$202</f>
        <v>0</v>
      </c>
      <c r="N53" s="157">
        <f>+'St 2.2'!$S$85</f>
        <v>0</v>
      </c>
      <c r="O53" s="157">
        <f>+'St 2.2'!$S$202</f>
        <v>0</v>
      </c>
      <c r="P53" s="157">
        <f>+'St 4'!$S$85</f>
        <v>0</v>
      </c>
      <c r="Q53" s="157">
        <f>+'St 4'!$S$202</f>
        <v>0</v>
      </c>
      <c r="R53" s="157">
        <f>+'St 5'!$S$85</f>
        <v>0</v>
      </c>
      <c r="S53" s="157">
        <f>+'St 5'!$S$202</f>
        <v>0</v>
      </c>
      <c r="T53" s="157">
        <f t="shared" si="2"/>
        <v>0</v>
      </c>
      <c r="U53" s="157">
        <f t="shared" si="2"/>
        <v>0</v>
      </c>
    </row>
    <row r="54" spans="2:21">
      <c r="B54" s="37">
        <v>7</v>
      </c>
      <c r="C54" s="28" t="s">
        <v>53</v>
      </c>
      <c r="D54" s="156">
        <f>+'St 1.1'!$S$86</f>
        <v>-8008.0000000000036</v>
      </c>
      <c r="E54" s="156">
        <f>+'St 1.1'!$S$203</f>
        <v>-11.000000000000032</v>
      </c>
      <c r="F54" s="156">
        <f>+'St 1.2'!$S$86</f>
        <v>37240.549344640036</v>
      </c>
      <c r="G54" s="156">
        <f>+'St 1.2'!$S$203</f>
        <v>60633.139759316909</v>
      </c>
      <c r="H54" s="156">
        <f>+'St 1.3'!$S$86</f>
        <v>-93630.566114303598</v>
      </c>
      <c r="I54" s="156">
        <f>+'St 1.3'!$S$203</f>
        <v>271058.52064381115</v>
      </c>
      <c r="J54" s="156">
        <f>+'St 3'!$S$86</f>
        <v>-4666.3930202736938</v>
      </c>
      <c r="K54" s="156">
        <f>+'St 3'!$S$203</f>
        <v>29945.975913855669</v>
      </c>
      <c r="L54" s="156">
        <f>+'St 2.1'!$S$86</f>
        <v>2781.6147869106699</v>
      </c>
      <c r="M54" s="156">
        <f>+'St 2.1'!$S$203</f>
        <v>33864.566566112044</v>
      </c>
      <c r="N54" s="156">
        <f>+'St 2.2'!$S$86</f>
        <v>784440.55889458256</v>
      </c>
      <c r="O54" s="156">
        <f>+'St 2.2'!$S$203</f>
        <v>-277793.60353525408</v>
      </c>
      <c r="P54" s="156">
        <f>+'St 4'!$S$86</f>
        <v>-1736.6461386940009</v>
      </c>
      <c r="Q54" s="156">
        <f>+'St 4'!$S$203</f>
        <v>10136.910119672671</v>
      </c>
      <c r="R54" s="156">
        <f>+'St 5'!$S$86</f>
        <v>-50746.644263498572</v>
      </c>
      <c r="S54" s="156">
        <f>+'St 5'!$S$203</f>
        <v>-150616.59474662712</v>
      </c>
      <c r="T54" s="156">
        <f t="shared" si="2"/>
        <v>665674.47348936333</v>
      </c>
      <c r="U54" s="156">
        <f t="shared" si="2"/>
        <v>-22782.085279112755</v>
      </c>
    </row>
    <row r="55" spans="2:21">
      <c r="B55" s="68" t="s">
        <v>68</v>
      </c>
      <c r="C55" s="69" t="s">
        <v>30</v>
      </c>
      <c r="D55" s="157">
        <f>+'St 1.1'!$S$87</f>
        <v>0</v>
      </c>
      <c r="E55" s="157">
        <f>+'St 1.1'!$S$204</f>
        <v>0</v>
      </c>
      <c r="F55" s="157">
        <f>+'St 1.2'!$S$87</f>
        <v>0</v>
      </c>
      <c r="G55" s="157">
        <f>+'St 1.2'!$S$204</f>
        <v>-3861.9276500892838</v>
      </c>
      <c r="H55" s="157">
        <f>+'St 1.3'!$S$87</f>
        <v>-1421.547130078204</v>
      </c>
      <c r="I55" s="157">
        <f>+'St 1.3'!$S$204</f>
        <v>237393.39313247</v>
      </c>
      <c r="J55" s="157">
        <f>+'St 3'!$S$87</f>
        <v>0</v>
      </c>
      <c r="K55" s="157">
        <f>+'St 3'!$S$204</f>
        <v>-0.22056971266139741</v>
      </c>
      <c r="L55" s="157">
        <f>+'St 2.1'!$S$87</f>
        <v>1548.140481412672</v>
      </c>
      <c r="M55" s="157">
        <f>+'St 2.1'!$S$204</f>
        <v>18276.055399506567</v>
      </c>
      <c r="N55" s="157">
        <f>+'St 2.2'!$S$87</f>
        <v>398045.47054534487</v>
      </c>
      <c r="O55" s="157">
        <f>+'St 2.2'!$S$204</f>
        <v>-250170.47815676723</v>
      </c>
      <c r="P55" s="157">
        <f>+'St 4'!$S$87</f>
        <v>-615.35960728545217</v>
      </c>
      <c r="Q55" s="157">
        <f>+'St 4'!$S$204</f>
        <v>4360.16</v>
      </c>
      <c r="R55" s="157">
        <f>+'St 5'!$S$87</f>
        <v>-50746.644263498572</v>
      </c>
      <c r="S55" s="157">
        <f>+'St 5'!$S$204</f>
        <v>-149951.40803972341</v>
      </c>
      <c r="T55" s="157">
        <f t="shared" si="2"/>
        <v>346810.06002589525</v>
      </c>
      <c r="U55" s="157">
        <f t="shared" si="2"/>
        <v>-143954.42588431604</v>
      </c>
    </row>
    <row r="56" spans="2:21">
      <c r="B56" s="68" t="s">
        <v>69</v>
      </c>
      <c r="C56" s="69" t="s">
        <v>31</v>
      </c>
      <c r="D56" s="157">
        <f>+'St 1.1'!$S$100</f>
        <v>-8008.0000000000036</v>
      </c>
      <c r="E56" s="157">
        <f>+'St 1.1'!$S$217</f>
        <v>-11.000000000000032</v>
      </c>
      <c r="F56" s="157">
        <f>+'St 1.2'!$S$100</f>
        <v>37240.549344640036</v>
      </c>
      <c r="G56" s="157">
        <f>+'St 1.2'!$S$217</f>
        <v>64533.304709406162</v>
      </c>
      <c r="H56" s="157">
        <f>+'St 1.3'!$S$100</f>
        <v>-92209.018984225433</v>
      </c>
      <c r="I56" s="157">
        <f>+'St 1.3'!$S$217</f>
        <v>33665.127511341139</v>
      </c>
      <c r="J56" s="157">
        <f>+'St 3'!$S$100</f>
        <v>-4666.3930202736938</v>
      </c>
      <c r="K56" s="157">
        <f>+'St 3'!$S$217</f>
        <v>29946.196483568332</v>
      </c>
      <c r="L56" s="157">
        <f>+'St 2.1'!$S$100</f>
        <v>1233.4743054980008</v>
      </c>
      <c r="M56" s="157">
        <f>+'St 2.1'!$S$217</f>
        <v>15588.511166605498</v>
      </c>
      <c r="N56" s="157">
        <f>+'St 2.2'!$S$100</f>
        <v>386395.08834923728</v>
      </c>
      <c r="O56" s="157">
        <f>+'St 2.2'!$S$217</f>
        <v>-27623.125378486293</v>
      </c>
      <c r="P56" s="157">
        <f>+'St 4'!$S$100</f>
        <v>-1121.2865314085486</v>
      </c>
      <c r="Q56" s="157">
        <f>+'St 4'!$S$217</f>
        <v>5776.7501196726716</v>
      </c>
      <c r="R56" s="157">
        <f>+'St 5'!$S$100</f>
        <v>0</v>
      </c>
      <c r="S56" s="157">
        <f>+'St 5'!$S$217</f>
        <v>-665.18670690369959</v>
      </c>
      <c r="T56" s="157">
        <f t="shared" si="2"/>
        <v>318864.41346346762</v>
      </c>
      <c r="U56" s="157">
        <f t="shared" si="2"/>
        <v>121210.5779052038</v>
      </c>
    </row>
    <row r="57" spans="2:21">
      <c r="B57" s="37">
        <v>8</v>
      </c>
      <c r="C57" s="28" t="s">
        <v>88</v>
      </c>
      <c r="D57" s="156">
        <v>0</v>
      </c>
      <c r="E57" s="156">
        <v>0</v>
      </c>
      <c r="F57" s="156">
        <v>0</v>
      </c>
      <c r="G57" s="156">
        <v>0</v>
      </c>
      <c r="H57" s="156">
        <v>0</v>
      </c>
      <c r="I57" s="156">
        <v>0</v>
      </c>
      <c r="J57" s="156">
        <v>0</v>
      </c>
      <c r="K57" s="156">
        <v>0</v>
      </c>
      <c r="L57" s="156">
        <v>0</v>
      </c>
      <c r="M57" s="156">
        <v>0</v>
      </c>
      <c r="N57" s="156">
        <v>0</v>
      </c>
      <c r="O57" s="156">
        <v>0</v>
      </c>
      <c r="P57" s="156">
        <v>0</v>
      </c>
      <c r="Q57" s="156">
        <v>0</v>
      </c>
      <c r="R57" s="156">
        <v>0</v>
      </c>
      <c r="S57" s="156">
        <v>0</v>
      </c>
      <c r="T57" s="156">
        <f t="shared" si="2"/>
        <v>0</v>
      </c>
      <c r="U57" s="156">
        <f t="shared" si="2"/>
        <v>0</v>
      </c>
    </row>
    <row r="58" spans="2:21">
      <c r="B58" s="37">
        <v>9</v>
      </c>
      <c r="C58" s="28" t="s">
        <v>92</v>
      </c>
      <c r="D58" s="156">
        <f>+'St 1.1'!$S$113+'St 1.1'!$S$114</f>
        <v>0</v>
      </c>
      <c r="E58" s="156">
        <f>+'St 1.1'!$S$230+'St 1.1'!$S$231</f>
        <v>0</v>
      </c>
      <c r="F58" s="156">
        <f>+'St 1.2'!$S$113+'St 1.2'!$S$114</f>
        <v>55746.302108005606</v>
      </c>
      <c r="G58" s="156">
        <f>+'St 1.2'!$S$230+'St 1.2'!$S$231</f>
        <v>141452.65788813937</v>
      </c>
      <c r="H58" s="156">
        <f>+'St 1.3'!$S$113+'St 1.3'!$S$114</f>
        <v>-12225.82158485875</v>
      </c>
      <c r="I58" s="156">
        <f>+'St 1.3'!$S$230+'St 1.3'!$S$231</f>
        <v>27449.551432250431</v>
      </c>
      <c r="J58" s="156">
        <f>+'St 3'!$S$113+'St 3'!$S$114</f>
        <v>422.63020000000006</v>
      </c>
      <c r="K58" s="156">
        <f>+'St 3'!$S$230+'St 3'!$S$231</f>
        <v>1925.4421</v>
      </c>
      <c r="L58" s="156">
        <f>+'St 2.1'!$S$113+'St 2.1'!$S$114</f>
        <v>2142.7688603090014</v>
      </c>
      <c r="M58" s="156">
        <f>+'St 2.1'!$S$230+'St 2.1'!$S$231</f>
        <v>-9.3479690999999754</v>
      </c>
      <c r="N58" s="156">
        <f>+'St 2.2'!$S$113+'St 2.2'!$S$114</f>
        <v>772216.78944290977</v>
      </c>
      <c r="O58" s="156">
        <f>+'St 2.2'!$S$230+'St 2.2'!$S$231</f>
        <v>71251.152025080592</v>
      </c>
      <c r="P58" s="156">
        <f>+'St 4'!$S$113+'St 4'!$S$114</f>
        <v>0</v>
      </c>
      <c r="Q58" s="156">
        <f>+'St 4'!$S$230+'St 4'!$S$231</f>
        <v>0</v>
      </c>
      <c r="R58" s="156">
        <f>+'St 5'!$S$113+'St 5'!$S$114</f>
        <v>0</v>
      </c>
      <c r="S58" s="156">
        <f>+'St 5'!$S$230+'St 5'!$S$231</f>
        <v>0</v>
      </c>
      <c r="T58" s="156">
        <f t="shared" si="2"/>
        <v>818302.66902636562</v>
      </c>
      <c r="U58" s="156">
        <f t="shared" si="2"/>
        <v>242069.45547637035</v>
      </c>
    </row>
    <row r="59" spans="2:21">
      <c r="B59" s="37">
        <v>10</v>
      </c>
      <c r="C59" s="28" t="s">
        <v>91</v>
      </c>
      <c r="D59" s="156">
        <f t="shared" ref="D59:S59" si="3">+D36+D39+D42+D43+D44+D47+D54+D57+D58</f>
        <v>42866.000000000524</v>
      </c>
      <c r="E59" s="156">
        <f t="shared" si="3"/>
        <v>51964.999999999884</v>
      </c>
      <c r="F59" s="156">
        <f t="shared" si="3"/>
        <v>1195618.8109637336</v>
      </c>
      <c r="G59" s="156">
        <f t="shared" si="3"/>
        <v>1424824.420603395</v>
      </c>
      <c r="H59" s="156">
        <f t="shared" si="3"/>
        <v>952228.38982104207</v>
      </c>
      <c r="I59" s="156">
        <f t="shared" si="3"/>
        <v>1680503.1981795991</v>
      </c>
      <c r="J59" s="156">
        <f t="shared" si="3"/>
        <v>1093938.6714292769</v>
      </c>
      <c r="K59" s="156">
        <f t="shared" si="3"/>
        <v>444419.80526599247</v>
      </c>
      <c r="L59" s="156">
        <f t="shared" si="3"/>
        <v>90012.780259047882</v>
      </c>
      <c r="M59" s="156">
        <f t="shared" si="3"/>
        <v>26146.719688020818</v>
      </c>
      <c r="N59" s="156">
        <f t="shared" si="3"/>
        <v>1437831.6383593581</v>
      </c>
      <c r="O59" s="156">
        <f t="shared" si="3"/>
        <v>159169.87131767627</v>
      </c>
      <c r="P59" s="156">
        <f t="shared" si="3"/>
        <v>473908.65568330593</v>
      </c>
      <c r="Q59" s="156">
        <f t="shared" si="3"/>
        <v>1629785.4995900616</v>
      </c>
      <c r="R59" s="156">
        <f t="shared" si="3"/>
        <v>124091.07537759375</v>
      </c>
      <c r="S59" s="156">
        <f t="shared" si="3"/>
        <v>224194.07301939584</v>
      </c>
      <c r="T59" s="156">
        <f t="shared" si="2"/>
        <v>5410496.0218933597</v>
      </c>
      <c r="U59" s="156">
        <f t="shared" si="2"/>
        <v>5641008.5876641413</v>
      </c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  <row r="101" spans="4:21"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</row>
    <row r="102" spans="4:21"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</row>
    <row r="103" spans="4:21"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</row>
    <row r="104" spans="4:21"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</row>
    <row r="105" spans="4:21"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</row>
    <row r="106" spans="4:21"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</row>
    <row r="107" spans="4:21"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</row>
  </sheetData>
  <mergeCells count="20"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20DC2A57-35CF-47F3-9C1D-DCDF036AD38F}"/>
  </hyperlinks>
  <pageMargins left="0.23622047244094491" right="0.23622047244094491" top="0.74803149606299213" bottom="0.74803149606299213" header="0.31496062992125984" footer="0.31496062992125984"/>
  <pageSetup scale="55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U107"/>
  <sheetViews>
    <sheetView zoomScale="60" zoomScaleNormal="60" workbookViewId="0"/>
  </sheetViews>
  <sheetFormatPr defaultColWidth="9.1796875" defaultRowHeight="14.5"/>
  <cols>
    <col min="1" max="1" width="5.81640625" style="12" customWidth="1"/>
    <col min="2" max="2" width="8.81640625" style="12" customWidth="1"/>
    <col min="3" max="3" width="70" style="12" bestFit="1" customWidth="1"/>
    <col min="4" max="4" width="12.81640625" style="12" bestFit="1" customWidth="1"/>
    <col min="5" max="5" width="13" style="12" bestFit="1" customWidth="1"/>
    <col min="6" max="10" width="14.81640625" style="12" bestFit="1" customWidth="1"/>
    <col min="11" max="13" width="13" style="12" bestFit="1" customWidth="1"/>
    <col min="14" max="15" width="14.81640625" style="12" bestFit="1" customWidth="1"/>
    <col min="16" max="16" width="13" style="12" bestFit="1" customWidth="1"/>
    <col min="17" max="17" width="14.81640625" style="12" bestFit="1" customWidth="1"/>
    <col min="18" max="19" width="13" style="12" bestFit="1" customWidth="1"/>
    <col min="20" max="21" width="14.81640625" style="12" bestFit="1" customWidth="1"/>
    <col min="22" max="16384" width="9.1796875" style="12"/>
  </cols>
  <sheetData>
    <row r="1" spans="1:21">
      <c r="A1" s="205" t="s">
        <v>315</v>
      </c>
    </row>
    <row r="2" spans="1:21">
      <c r="B2" s="345" t="s">
        <v>340</v>
      </c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</row>
    <row r="3" spans="1:21"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7" t="s">
        <v>318</v>
      </c>
    </row>
    <row r="4" spans="1:21" ht="31" customHeight="1">
      <c r="B4" s="58"/>
      <c r="C4" s="58"/>
      <c r="D4" s="348" t="s">
        <v>41</v>
      </c>
      <c r="E4" s="348"/>
      <c r="F4" s="348" t="s">
        <v>42</v>
      </c>
      <c r="G4" s="348"/>
      <c r="H4" s="348" t="s">
        <v>43</v>
      </c>
      <c r="I4" s="348"/>
      <c r="J4" s="348" t="s">
        <v>44</v>
      </c>
      <c r="K4" s="348"/>
      <c r="L4" s="348" t="s">
        <v>317</v>
      </c>
      <c r="M4" s="348"/>
      <c r="N4" s="348" t="s">
        <v>108</v>
      </c>
      <c r="O4" s="348"/>
      <c r="P4" s="348" t="s">
        <v>325</v>
      </c>
      <c r="Q4" s="348"/>
      <c r="R4" s="348" t="s">
        <v>101</v>
      </c>
      <c r="S4" s="348"/>
      <c r="T4" s="348" t="s">
        <v>78</v>
      </c>
      <c r="U4" s="348"/>
    </row>
    <row r="5" spans="1:21">
      <c r="B5" s="58"/>
      <c r="C5" s="37" t="s">
        <v>89</v>
      </c>
      <c r="D5" s="93" t="s">
        <v>79</v>
      </c>
      <c r="E5" s="93" t="s">
        <v>80</v>
      </c>
      <c r="F5" s="93" t="s">
        <v>79</v>
      </c>
      <c r="G5" s="93" t="s">
        <v>80</v>
      </c>
      <c r="H5" s="93" t="s">
        <v>79</v>
      </c>
      <c r="I5" s="93" t="s">
        <v>80</v>
      </c>
      <c r="J5" s="93" t="s">
        <v>79</v>
      </c>
      <c r="K5" s="93" t="s">
        <v>80</v>
      </c>
      <c r="L5" s="93" t="s">
        <v>79</v>
      </c>
      <c r="M5" s="93" t="s">
        <v>80</v>
      </c>
      <c r="N5" s="93" t="s">
        <v>79</v>
      </c>
      <c r="O5" s="93" t="s">
        <v>80</v>
      </c>
      <c r="P5" s="93" t="s">
        <v>79</v>
      </c>
      <c r="Q5" s="93" t="s">
        <v>80</v>
      </c>
      <c r="R5" s="93" t="s">
        <v>79</v>
      </c>
      <c r="S5" s="93" t="s">
        <v>80</v>
      </c>
      <c r="T5" s="93" t="s">
        <v>79</v>
      </c>
      <c r="U5" s="93" t="s">
        <v>80</v>
      </c>
    </row>
    <row r="6" spans="1:21">
      <c r="B6" s="37">
        <v>1</v>
      </c>
      <c r="C6" s="28" t="s">
        <v>5</v>
      </c>
      <c r="D6" s="156">
        <f>+'St 1.1'!$J$6</f>
        <v>0</v>
      </c>
      <c r="E6" s="156">
        <f>+'St 1.1'!$J$123</f>
        <v>150910</v>
      </c>
      <c r="F6" s="156">
        <f>+'St 1.2'!$J$6</f>
        <v>0</v>
      </c>
      <c r="G6" s="156">
        <f>+'St 1.2'!$J$123</f>
        <v>0</v>
      </c>
      <c r="H6" s="156">
        <f>+'St 1.3'!$J$6</f>
        <v>0</v>
      </c>
      <c r="I6" s="156">
        <f>+'St 1.3'!$J$123</f>
        <v>2966.0419865453246</v>
      </c>
      <c r="J6" s="156">
        <f>+'St 3'!$J$6</f>
        <v>37716</v>
      </c>
      <c r="K6" s="156">
        <f>+'St 3'!$J$123</f>
        <v>13340.449999999999</v>
      </c>
      <c r="L6" s="156">
        <f>+'St 2.1'!$J$6</f>
        <v>0</v>
      </c>
      <c r="M6" s="156">
        <f>+'St 2.1'!$J$123</f>
        <v>0</v>
      </c>
      <c r="N6" s="156">
        <f>+'St 2.2'!$J$6</f>
        <v>0</v>
      </c>
      <c r="O6" s="156">
        <f>+'St 2.2'!$J$123</f>
        <v>0</v>
      </c>
      <c r="P6" s="156">
        <f>+'St 4'!$J$6</f>
        <v>0</v>
      </c>
      <c r="Q6" s="156">
        <f>+'St 4'!$J$123</f>
        <v>0</v>
      </c>
      <c r="R6" s="156">
        <f>+'St 5'!$J$6</f>
        <v>23532.45</v>
      </c>
      <c r="S6" s="156">
        <f>+'St 5'!$J$123</f>
        <v>37716.474902679052</v>
      </c>
      <c r="T6" s="156">
        <f>+D6+F6+H6+J6+L6+N6+P6+R6</f>
        <v>61248.45</v>
      </c>
      <c r="U6" s="156">
        <f>+E6+G6+I6+K6+M6+O6+Q6+S6</f>
        <v>204932.96688922436</v>
      </c>
    </row>
    <row r="7" spans="1:21">
      <c r="B7" s="68" t="s">
        <v>68</v>
      </c>
      <c r="C7" s="69" t="s">
        <v>35</v>
      </c>
      <c r="D7" s="157">
        <f>+'St 1.1'!$J$7</f>
        <v>0</v>
      </c>
      <c r="E7" s="157">
        <f>+'St 1.1'!$J$124</f>
        <v>140717.99999999997</v>
      </c>
      <c r="F7" s="157">
        <f>+'St 1.2'!$J$7</f>
        <v>0</v>
      </c>
      <c r="G7" s="157">
        <f>+'St 1.2'!$J$124</f>
        <v>0</v>
      </c>
      <c r="H7" s="157">
        <f>+'St 1.3'!$J$7</f>
        <v>0</v>
      </c>
      <c r="I7" s="157">
        <f>+'St 1.3'!$J$124</f>
        <v>2966.0419865453246</v>
      </c>
      <c r="J7" s="157">
        <f>+'St 3'!$J$7</f>
        <v>0</v>
      </c>
      <c r="K7" s="157">
        <f>+'St 3'!$J$124</f>
        <v>0</v>
      </c>
      <c r="L7" s="157">
        <f>+'St 2.1'!$J$7</f>
        <v>0</v>
      </c>
      <c r="M7" s="157">
        <f>+'St 2.1'!$J$124</f>
        <v>0</v>
      </c>
      <c r="N7" s="157">
        <f>+'St 2.2'!$J$7</f>
        <v>0</v>
      </c>
      <c r="O7" s="157">
        <f>+'St 2.2'!$J$124</f>
        <v>0</v>
      </c>
      <c r="P7" s="157">
        <f>+'St 4'!$J$7</f>
        <v>0</v>
      </c>
      <c r="Q7" s="157">
        <f>+'St 4'!$J$124</f>
        <v>0</v>
      </c>
      <c r="R7" s="157">
        <f>+'St 5'!$J$7</f>
        <v>0</v>
      </c>
      <c r="S7" s="157">
        <f>+'St 5'!$J$124</f>
        <v>0</v>
      </c>
      <c r="T7" s="157">
        <f t="shared" ref="T7:U28" si="0">+D7+F7+H7+J7+L7+N7+P7+R7</f>
        <v>0</v>
      </c>
      <c r="U7" s="157">
        <f t="shared" si="0"/>
        <v>143684.04198654529</v>
      </c>
    </row>
    <row r="8" spans="1:21">
      <c r="B8" s="68" t="s">
        <v>69</v>
      </c>
      <c r="C8" s="69" t="s">
        <v>87</v>
      </c>
      <c r="D8" s="157">
        <f>+'St 1.1'!$J$8</f>
        <v>0</v>
      </c>
      <c r="E8" s="157">
        <f>+'St 1.1'!$J$125</f>
        <v>10192</v>
      </c>
      <c r="F8" s="157">
        <f>+'St 1.2'!$J$8</f>
        <v>0</v>
      </c>
      <c r="G8" s="157">
        <f>+'St 1.2'!$J$125</f>
        <v>0</v>
      </c>
      <c r="H8" s="157">
        <f>+'St 1.3'!$J$8</f>
        <v>0</v>
      </c>
      <c r="I8" s="157">
        <f>+'St 1.3'!$J$125</f>
        <v>0</v>
      </c>
      <c r="J8" s="157">
        <f>+'St 3'!$J$8</f>
        <v>37716</v>
      </c>
      <c r="K8" s="157">
        <f>+'St 3'!$J$125</f>
        <v>13340.449999999999</v>
      </c>
      <c r="L8" s="157">
        <f>+'St 2.1'!$J$8</f>
        <v>0</v>
      </c>
      <c r="M8" s="157">
        <f>+'St 2.1'!$J$125</f>
        <v>0</v>
      </c>
      <c r="N8" s="157">
        <f>+'St 2.2'!$J$8</f>
        <v>0</v>
      </c>
      <c r="O8" s="157">
        <f>+'St 2.2'!$J$125</f>
        <v>0</v>
      </c>
      <c r="P8" s="157">
        <f>+'St 4'!$J$8</f>
        <v>0</v>
      </c>
      <c r="Q8" s="157">
        <f>+'St 4'!$J$125</f>
        <v>0</v>
      </c>
      <c r="R8" s="157">
        <f>+'St 5'!$J$8</f>
        <v>23532.45</v>
      </c>
      <c r="S8" s="157">
        <f>+'St 5'!$J$125</f>
        <v>37716.474902679052</v>
      </c>
      <c r="T8" s="157">
        <f t="shared" si="0"/>
        <v>61248.45</v>
      </c>
      <c r="U8" s="157">
        <f t="shared" si="0"/>
        <v>61248.924902679049</v>
      </c>
    </row>
    <row r="9" spans="1:21">
      <c r="B9" s="37">
        <v>2</v>
      </c>
      <c r="C9" s="28" t="s">
        <v>38</v>
      </c>
      <c r="D9" s="156">
        <f>+'St 1.1'!$J$9</f>
        <v>2766744</v>
      </c>
      <c r="E9" s="156">
        <f>+'St 1.1'!$J$126</f>
        <v>898342.1555419811</v>
      </c>
      <c r="F9" s="156">
        <f>+'St 1.2'!$J$9</f>
        <v>13399024.375844382</v>
      </c>
      <c r="G9" s="156">
        <f>+'St 1.2'!$J$126</f>
        <v>1708336.8703098495</v>
      </c>
      <c r="H9" s="156">
        <f>+'St 1.3'!$J$9</f>
        <v>307945.1367187252</v>
      </c>
      <c r="I9" s="156">
        <f>+'St 1.3'!$J$126</f>
        <v>1013702.8974210345</v>
      </c>
      <c r="J9" s="156">
        <f>+'St 3'!$J$9</f>
        <v>1863434.3260999997</v>
      </c>
      <c r="K9" s="156">
        <f>+'St 3'!$J$126</f>
        <v>1551197.6245321773</v>
      </c>
      <c r="L9" s="156">
        <f>+'St 2.1'!$J$9</f>
        <v>2278.1959000000002</v>
      </c>
      <c r="M9" s="156">
        <f>+'St 2.1'!$J$126</f>
        <v>178467.47311335799</v>
      </c>
      <c r="N9" s="156">
        <f>+'St 2.2'!$J$9</f>
        <v>66153.604700892771</v>
      </c>
      <c r="O9" s="156">
        <f>+'St 2.2'!$J$126</f>
        <v>1415193.2125414826</v>
      </c>
      <c r="P9" s="156">
        <f>+'St 4'!$J$9</f>
        <v>0</v>
      </c>
      <c r="Q9" s="156">
        <f>+'St 4'!$J$126</f>
        <v>11243894.762861403</v>
      </c>
      <c r="R9" s="156">
        <f>+'St 5'!$J$9</f>
        <v>1028959.9985736442</v>
      </c>
      <c r="S9" s="156">
        <f>+'St 5'!$J$126</f>
        <v>822519.09708012443</v>
      </c>
      <c r="T9" s="156">
        <f t="shared" si="0"/>
        <v>19434539.637837648</v>
      </c>
      <c r="U9" s="156">
        <f t="shared" si="0"/>
        <v>18831654.09340141</v>
      </c>
    </row>
    <row r="10" spans="1:21">
      <c r="B10" s="68" t="s">
        <v>68</v>
      </c>
      <c r="C10" s="69" t="s">
        <v>39</v>
      </c>
      <c r="D10" s="157">
        <f>+'St 1.1'!$J$10</f>
        <v>1804435.0000000002</v>
      </c>
      <c r="E10" s="157">
        <f>+'St 1.1'!$J$127</f>
        <v>699</v>
      </c>
      <c r="F10" s="157">
        <f>+'St 1.2'!$J$10</f>
        <v>0</v>
      </c>
      <c r="G10" s="157">
        <f>+'St 1.2'!$J$127</f>
        <v>84652.821964975403</v>
      </c>
      <c r="H10" s="157">
        <f>+'St 1.3'!$J$10</f>
        <v>0</v>
      </c>
      <c r="I10" s="157">
        <f>+'St 1.3'!$J$127</f>
        <v>15295.998449672101</v>
      </c>
      <c r="J10" s="157">
        <f>+'St 3'!$J$10</f>
        <v>0</v>
      </c>
      <c r="K10" s="157">
        <f>+'St 3'!$J$127</f>
        <v>0.21010000000000001</v>
      </c>
      <c r="L10" s="157">
        <f>+'St 2.1'!$J$10</f>
        <v>0</v>
      </c>
      <c r="M10" s="157">
        <f>+'St 2.1'!$J$127</f>
        <v>2.3262409929999994</v>
      </c>
      <c r="N10" s="157">
        <f>+'St 2.2'!$J$10</f>
        <v>0</v>
      </c>
      <c r="O10" s="157">
        <f>+'St 2.2'!$J$127</f>
        <v>28329.359524913805</v>
      </c>
      <c r="P10" s="157">
        <f>+'St 4'!$J$10</f>
        <v>0</v>
      </c>
      <c r="Q10" s="157">
        <f>+'St 4'!$J$127</f>
        <v>1698946.8084100001</v>
      </c>
      <c r="R10" s="157">
        <f>+'St 5'!$J$10</f>
        <v>0</v>
      </c>
      <c r="S10" s="157">
        <f>+'St 5'!$J$127</f>
        <v>0</v>
      </c>
      <c r="T10" s="157">
        <f t="shared" si="0"/>
        <v>1804435.0000000002</v>
      </c>
      <c r="U10" s="157">
        <f t="shared" si="0"/>
        <v>1827926.5246905545</v>
      </c>
    </row>
    <row r="11" spans="1:21">
      <c r="B11" s="68" t="s">
        <v>69</v>
      </c>
      <c r="C11" s="69" t="s">
        <v>50</v>
      </c>
      <c r="D11" s="157">
        <f>+'St 1.1'!$J$23</f>
        <v>962309</v>
      </c>
      <c r="E11" s="157">
        <f>+'St 1.1'!$J$140</f>
        <v>897643.1555419811</v>
      </c>
      <c r="F11" s="157">
        <f>+'St 1.2'!$J$23</f>
        <v>13399024.375844382</v>
      </c>
      <c r="G11" s="157">
        <f>+'St 1.2'!$J$140</f>
        <v>1623684.0483448741</v>
      </c>
      <c r="H11" s="157">
        <f>+'St 1.3'!$J$23</f>
        <v>307945.20001872518</v>
      </c>
      <c r="I11" s="157">
        <f>+'St 1.3'!$J$140</f>
        <v>998406.89897136251</v>
      </c>
      <c r="J11" s="157">
        <f>+'St 3'!$J$23</f>
        <v>1863434.3260999997</v>
      </c>
      <c r="K11" s="157">
        <f>+'St 3'!$J$140</f>
        <v>1551197.4144321773</v>
      </c>
      <c r="L11" s="157">
        <f>+'St 2.1'!$J$23</f>
        <v>2278.1959000000002</v>
      </c>
      <c r="M11" s="157">
        <f>+'St 2.1'!$J$140</f>
        <v>178465.14687236497</v>
      </c>
      <c r="N11" s="157">
        <f>+'St 2.2'!$J$23</f>
        <v>66153.604700892771</v>
      </c>
      <c r="O11" s="157">
        <f>+'St 2.2'!$J$140</f>
        <v>1386863.8530165686</v>
      </c>
      <c r="P11" s="157">
        <f>+'St 4'!$J$23</f>
        <v>0</v>
      </c>
      <c r="Q11" s="157">
        <f>+'St 4'!$J$140</f>
        <v>9544947.9544514026</v>
      </c>
      <c r="R11" s="157">
        <f>+'St 5'!$J$23</f>
        <v>1028959.9985736442</v>
      </c>
      <c r="S11" s="157">
        <f>+'St 5'!$J$140</f>
        <v>822519.09708012443</v>
      </c>
      <c r="T11" s="157">
        <f t="shared" si="0"/>
        <v>17630104.701137643</v>
      </c>
      <c r="U11" s="157">
        <f t="shared" si="0"/>
        <v>17003727.568710852</v>
      </c>
    </row>
    <row r="12" spans="1:21">
      <c r="B12" s="37">
        <v>3</v>
      </c>
      <c r="C12" s="28" t="s">
        <v>51</v>
      </c>
      <c r="D12" s="156">
        <f>+'St 1.1'!$J$36</f>
        <v>0</v>
      </c>
      <c r="E12" s="156">
        <f>+'St 1.1'!$J$153</f>
        <v>2344935.8444580194</v>
      </c>
      <c r="F12" s="156">
        <f>+'St 1.2'!$J$36</f>
        <v>511314.36732737208</v>
      </c>
      <c r="G12" s="156">
        <f>+'St 1.2'!$J$153</f>
        <v>4514990.066053886</v>
      </c>
      <c r="H12" s="156">
        <f>+'St 1.3'!$J$36</f>
        <v>1305014.696424687</v>
      </c>
      <c r="I12" s="156">
        <f>+'St 1.3'!$J$153</f>
        <v>5474095.4687011205</v>
      </c>
      <c r="J12" s="156">
        <f>+'St 3'!$J$36</f>
        <v>9354214.5351043548</v>
      </c>
      <c r="K12" s="156">
        <f>+'St 3'!$J$153</f>
        <v>774174.20743681409</v>
      </c>
      <c r="L12" s="156">
        <f>+'St 2.1'!$J$36</f>
        <v>71.319600000000008</v>
      </c>
      <c r="M12" s="156">
        <f>+'St 2.1'!$J$153</f>
        <v>22511.546767679934</v>
      </c>
      <c r="N12" s="156">
        <f>+'St 2.2'!$J$36</f>
        <v>1310975.1824239963</v>
      </c>
      <c r="O12" s="156">
        <f>+'St 2.2'!$J$153</f>
        <v>404510.06329328887</v>
      </c>
      <c r="P12" s="156">
        <f>+'St 4'!$J$36</f>
        <v>0</v>
      </c>
      <c r="Q12" s="156">
        <f>+'St 4'!$J$153</f>
        <v>853745.98064599908</v>
      </c>
      <c r="R12" s="156">
        <f>+'St 5'!$J$36</f>
        <v>2062676.6799999997</v>
      </c>
      <c r="S12" s="156">
        <f>+'St 5'!$J$153</f>
        <v>863598.02570856991</v>
      </c>
      <c r="T12" s="156">
        <f t="shared" si="0"/>
        <v>14544266.780880408</v>
      </c>
      <c r="U12" s="156">
        <f t="shared" si="0"/>
        <v>15252561.203065379</v>
      </c>
    </row>
    <row r="13" spans="1:21">
      <c r="B13" s="37">
        <v>4</v>
      </c>
      <c r="C13" s="28" t="s">
        <v>327</v>
      </c>
      <c r="D13" s="156">
        <f>+'St 1.1'!$J$49</f>
        <v>0</v>
      </c>
      <c r="E13" s="156">
        <f>+'St 1.1'!$J$166</f>
        <v>303884</v>
      </c>
      <c r="F13" s="156">
        <f>+'St 1.2'!$J$49</f>
        <v>2350119.6387146013</v>
      </c>
      <c r="G13" s="156">
        <f>+'St 1.2'!$J$166</f>
        <v>10917138.295077844</v>
      </c>
      <c r="H13" s="156">
        <f>+'St 1.3'!$J$49</f>
        <v>860059.41058338259</v>
      </c>
      <c r="I13" s="156">
        <f>+'St 1.3'!$J$166</f>
        <v>3080793.183915169</v>
      </c>
      <c r="J13" s="156">
        <f>+'St 3'!$J$49</f>
        <v>643481.68989999988</v>
      </c>
      <c r="K13" s="156">
        <f>+'St 3'!$J$166</f>
        <v>564140.52040633152</v>
      </c>
      <c r="L13" s="156">
        <f>+'St 2.1'!$J$49</f>
        <v>1255494.5525848945</v>
      </c>
      <c r="M13" s="156">
        <f>+'St 2.1'!$J$166</f>
        <v>103767.00122753589</v>
      </c>
      <c r="N13" s="156">
        <f>+'St 2.2'!$J$49</f>
        <v>8418515.3531769235</v>
      </c>
      <c r="O13" s="156">
        <f>+'St 2.2'!$J$166</f>
        <v>5227288.3741355194</v>
      </c>
      <c r="P13" s="156">
        <f>+'St 4'!$J$49</f>
        <v>5684921.9744161898</v>
      </c>
      <c r="Q13" s="156">
        <f>+'St 4'!$J$166</f>
        <v>0</v>
      </c>
      <c r="R13" s="156">
        <f>+'St 5'!$J$49</f>
        <v>53566.4630578785</v>
      </c>
      <c r="S13" s="156">
        <f>+'St 5'!$J$166</f>
        <v>1038887.1753000001</v>
      </c>
      <c r="T13" s="156">
        <f t="shared" si="0"/>
        <v>19266159.082433872</v>
      </c>
      <c r="U13" s="156">
        <f t="shared" si="0"/>
        <v>21235898.550062399</v>
      </c>
    </row>
    <row r="14" spans="1:21">
      <c r="B14" s="37">
        <v>5</v>
      </c>
      <c r="C14" s="28" t="s">
        <v>52</v>
      </c>
      <c r="D14" s="156">
        <f>+'St 1.1'!$J$62</f>
        <v>5</v>
      </c>
      <c r="E14" s="156">
        <f>+'St 1.1'!$J$179</f>
        <v>3370.0000000000005</v>
      </c>
      <c r="F14" s="156">
        <f>+'St 1.2'!$J$62</f>
        <v>184489.95333272376</v>
      </c>
      <c r="G14" s="156">
        <f>+'St 1.2'!$J$179</f>
        <v>121191.32909699765</v>
      </c>
      <c r="H14" s="156">
        <f>+'St 1.3'!$J$62</f>
        <v>2301156.2431857516</v>
      </c>
      <c r="I14" s="156">
        <f>+'St 1.3'!$J$179</f>
        <v>2278574.7320552226</v>
      </c>
      <c r="J14" s="156">
        <f>+'St 3'!$J$62</f>
        <v>0</v>
      </c>
      <c r="K14" s="156">
        <f>+'St 3'!$J$179</f>
        <v>818216.29313893639</v>
      </c>
      <c r="L14" s="156">
        <f>+'St 2.1'!$J$62</f>
        <v>208108.34649</v>
      </c>
      <c r="M14" s="156">
        <f>+'St 2.1'!$J$179</f>
        <v>255570.50548834243</v>
      </c>
      <c r="N14" s="156">
        <f>+'St 2.2'!$J$62</f>
        <v>2072760.4470857831</v>
      </c>
      <c r="O14" s="156">
        <f>+'St 2.2'!$J$179</f>
        <v>6394197.3886648081</v>
      </c>
      <c r="P14" s="156">
        <f>+'St 4'!$J$62</f>
        <v>0</v>
      </c>
      <c r="Q14" s="156">
        <f>+'St 4'!$J$179</f>
        <v>1687680.6561844202</v>
      </c>
      <c r="R14" s="156">
        <f>+'St 5'!$J$62</f>
        <v>688084.57000000007</v>
      </c>
      <c r="S14" s="156">
        <f>+'St 5'!$J$179</f>
        <v>3371206.9491352262</v>
      </c>
      <c r="T14" s="156">
        <f t="shared" si="0"/>
        <v>5454604.5600942587</v>
      </c>
      <c r="U14" s="156">
        <f t="shared" si="0"/>
        <v>14930007.853763953</v>
      </c>
    </row>
    <row r="15" spans="1:21">
      <c r="B15" s="68" t="s">
        <v>68</v>
      </c>
      <c r="C15" s="69" t="s">
        <v>32</v>
      </c>
      <c r="D15" s="157">
        <f>+'St 1.1'!$J$63</f>
        <v>5</v>
      </c>
      <c r="E15" s="157">
        <f>+'St 1.1'!$J$180</f>
        <v>3370.0000000000005</v>
      </c>
      <c r="F15" s="157">
        <f>+'St 1.2'!$J$63</f>
        <v>184489.95333272376</v>
      </c>
      <c r="G15" s="157">
        <f>+'St 1.2'!$J$180</f>
        <v>104277.25871695176</v>
      </c>
      <c r="H15" s="157">
        <f>+'St 1.3'!$J$63</f>
        <v>198196.76355780195</v>
      </c>
      <c r="I15" s="157">
        <f>+'St 1.3'!$J$180</f>
        <v>1707924.4289801032</v>
      </c>
      <c r="J15" s="157">
        <f>+'St 3'!$J$63</f>
        <v>0</v>
      </c>
      <c r="K15" s="157">
        <f>+'St 3'!$J$180</f>
        <v>818216.29313893639</v>
      </c>
      <c r="L15" s="157">
        <f>+'St 2.1'!$J$63</f>
        <v>208108.34649</v>
      </c>
      <c r="M15" s="157">
        <f>+'St 2.1'!$J$180</f>
        <v>255281.97794459999</v>
      </c>
      <c r="N15" s="157">
        <f>+'St 2.2'!$J$63</f>
        <v>2072760.4470857831</v>
      </c>
      <c r="O15" s="157">
        <f>+'St 2.2'!$J$180</f>
        <v>4545539.2097687433</v>
      </c>
      <c r="P15" s="157">
        <f>+'St 4'!$J$63</f>
        <v>0</v>
      </c>
      <c r="Q15" s="157">
        <f>+'St 4'!$J$180</f>
        <v>515477.68618442013</v>
      </c>
      <c r="R15" s="157">
        <f>+'St 5'!$J$63</f>
        <v>688084.57000000007</v>
      </c>
      <c r="S15" s="157">
        <f>+'St 5'!$J$180</f>
        <v>3371206.9491352262</v>
      </c>
      <c r="T15" s="157">
        <f t="shared" si="0"/>
        <v>3351645.0804663086</v>
      </c>
      <c r="U15" s="157">
        <f>+E15+G15+I15+K15+M15+O15+Q15+S15</f>
        <v>11321293.803868981</v>
      </c>
    </row>
    <row r="16" spans="1:21">
      <c r="B16" s="68" t="s">
        <v>69</v>
      </c>
      <c r="C16" s="69" t="s">
        <v>33</v>
      </c>
      <c r="D16" s="157">
        <f>+'St 1.1'!$J$76</f>
        <v>0</v>
      </c>
      <c r="E16" s="157">
        <f>+'St 1.1'!$J$193</f>
        <v>0</v>
      </c>
      <c r="F16" s="157">
        <f>+'St 1.2'!$J$76</f>
        <v>0</v>
      </c>
      <c r="G16" s="157">
        <f>+'St 1.2'!$J$193</f>
        <v>16914.070380045901</v>
      </c>
      <c r="H16" s="157">
        <f>+'St 1.3'!$J$76</f>
        <v>2102959.4796279497</v>
      </c>
      <c r="I16" s="157">
        <f>+'St 1.3'!$J$193</f>
        <v>570650.30307511939</v>
      </c>
      <c r="J16" s="157">
        <f>+'St 3'!$J$76</f>
        <v>0</v>
      </c>
      <c r="K16" s="157">
        <f>+'St 3'!$J$193</f>
        <v>0</v>
      </c>
      <c r="L16" s="157">
        <f>+'St 2.1'!$J$76</f>
        <v>0</v>
      </c>
      <c r="M16" s="157">
        <f>+'St 2.1'!$J$193</f>
        <v>288.52754374243273</v>
      </c>
      <c r="N16" s="157">
        <f>+'St 2.2'!$J$76</f>
        <v>0</v>
      </c>
      <c r="O16" s="157">
        <f>+'St 2.2'!$J$193</f>
        <v>1848658.1788960644</v>
      </c>
      <c r="P16" s="157">
        <f>+'St 4'!$J$76</f>
        <v>0</v>
      </c>
      <c r="Q16" s="157">
        <f>+'St 4'!$J$193</f>
        <v>1172202.9700000002</v>
      </c>
      <c r="R16" s="157">
        <f>+'St 5'!$J$76</f>
        <v>0</v>
      </c>
      <c r="S16" s="157">
        <f>+'St 5'!$J$193</f>
        <v>0</v>
      </c>
      <c r="T16" s="157">
        <f t="shared" si="0"/>
        <v>2102959.4796279497</v>
      </c>
      <c r="U16" s="157">
        <f t="shared" si="0"/>
        <v>3608714.0498949722</v>
      </c>
    </row>
    <row r="17" spans="2:21">
      <c r="B17" s="37">
        <v>6</v>
      </c>
      <c r="C17" s="28" t="s">
        <v>90</v>
      </c>
      <c r="D17" s="156">
        <f>+'St 1.1'!$J$79</f>
        <v>39537</v>
      </c>
      <c r="E17" s="156">
        <f>+'St 1.1'!$J$196</f>
        <v>0</v>
      </c>
      <c r="F17" s="156">
        <f>+'St 1.2'!$J$79</f>
        <v>95.406413220572333</v>
      </c>
      <c r="G17" s="156">
        <f>+'St 1.2'!$J$196</f>
        <v>341.40325763967485</v>
      </c>
      <c r="H17" s="156">
        <f>+'St 1.3'!$J$79</f>
        <v>5298762.6662526233</v>
      </c>
      <c r="I17" s="156">
        <f>+'St 1.3'!$J$196</f>
        <v>0</v>
      </c>
      <c r="J17" s="156">
        <f>+'St 3'!$J$79</f>
        <v>662114.60289999994</v>
      </c>
      <c r="K17" s="156">
        <f>+'St 3'!$J$196</f>
        <v>0</v>
      </c>
      <c r="L17" s="156">
        <f>+'St 2.1'!$J$79</f>
        <v>0</v>
      </c>
      <c r="M17" s="156">
        <f>+'St 2.1'!$J$196</f>
        <v>405.92777413314491</v>
      </c>
      <c r="N17" s="156">
        <f>+'St 2.2'!$J$79</f>
        <v>0</v>
      </c>
      <c r="O17" s="156">
        <f>+'St 2.2'!$J$196</f>
        <v>0</v>
      </c>
      <c r="P17" s="156">
        <f>+'St 4'!$J$79</f>
        <v>0</v>
      </c>
      <c r="Q17" s="156">
        <f>+'St 4'!$J$196</f>
        <v>5829907.4706701841</v>
      </c>
      <c r="R17" s="156">
        <f>+'St 5'!$J$79</f>
        <v>0</v>
      </c>
      <c r="S17" s="156">
        <f>+'St 5'!$J$196</f>
        <v>0</v>
      </c>
      <c r="T17" s="156">
        <f t="shared" si="0"/>
        <v>6000509.6755658444</v>
      </c>
      <c r="U17" s="156">
        <f t="shared" si="0"/>
        <v>5830654.8017019574</v>
      </c>
    </row>
    <row r="18" spans="2:21">
      <c r="B18" s="68" t="s">
        <v>68</v>
      </c>
      <c r="C18" s="69" t="s">
        <v>15</v>
      </c>
      <c r="D18" s="157">
        <f>+'St 1.1'!$J$80</f>
        <v>0</v>
      </c>
      <c r="E18" s="157">
        <f>+'St 1.1'!$J$197</f>
        <v>0</v>
      </c>
      <c r="F18" s="157">
        <f>+'St 1.2'!$J$80</f>
        <v>0</v>
      </c>
      <c r="G18" s="157">
        <f>+'St 1.2'!$J$197</f>
        <v>0</v>
      </c>
      <c r="H18" s="157">
        <f>+'St 1.3'!$J$80</f>
        <v>170602.31009818212</v>
      </c>
      <c r="I18" s="157">
        <f>+'St 1.3'!$J$197</f>
        <v>0</v>
      </c>
      <c r="J18" s="157">
        <f>+'St 3'!$J$80</f>
        <v>0</v>
      </c>
      <c r="K18" s="157">
        <f>+'St 3'!$J$197</f>
        <v>0</v>
      </c>
      <c r="L18" s="157">
        <f>+'St 2.1'!$J$80</f>
        <v>0</v>
      </c>
      <c r="M18" s="157">
        <f>+'St 2.1'!$J$197</f>
        <v>0</v>
      </c>
      <c r="N18" s="157">
        <f>+'St 2.2'!$J$80</f>
        <v>0</v>
      </c>
      <c r="O18" s="157">
        <f>+'St 2.2'!$J$197</f>
        <v>0</v>
      </c>
      <c r="P18" s="157">
        <f>+'St 4'!$J$80</f>
        <v>0</v>
      </c>
      <c r="Q18" s="157">
        <f>+'St 4'!$J$197</f>
        <v>0</v>
      </c>
      <c r="R18" s="157">
        <f>+'St 5'!$J$80</f>
        <v>0</v>
      </c>
      <c r="S18" s="157">
        <f>+'St 5'!$J$197</f>
        <v>0</v>
      </c>
      <c r="T18" s="157">
        <f t="shared" si="0"/>
        <v>170602.31009818212</v>
      </c>
      <c r="U18" s="157">
        <f t="shared" si="0"/>
        <v>0</v>
      </c>
    </row>
    <row r="19" spans="2:21">
      <c r="B19" s="68" t="s">
        <v>69</v>
      </c>
      <c r="C19" s="69" t="s">
        <v>16</v>
      </c>
      <c r="D19" s="157">
        <f>+'St 1.1'!$J$81</f>
        <v>0</v>
      </c>
      <c r="E19" s="157">
        <f>+'St 1.1'!$J$198</f>
        <v>0</v>
      </c>
      <c r="F19" s="157">
        <f>+'St 1.2'!$J$81</f>
        <v>0</v>
      </c>
      <c r="G19" s="157">
        <f>+'St 1.2'!$J$198</f>
        <v>0</v>
      </c>
      <c r="H19" s="157">
        <f>+'St 1.3'!$J$81</f>
        <v>3473915.7880642088</v>
      </c>
      <c r="I19" s="157">
        <f>+'St 1.3'!$J$198</f>
        <v>0</v>
      </c>
      <c r="J19" s="157">
        <f>+'St 3'!$J$81</f>
        <v>20893.68</v>
      </c>
      <c r="K19" s="157">
        <f>+'St 3'!$J$198</f>
        <v>0</v>
      </c>
      <c r="L19" s="157">
        <f>+'St 2.1'!$J$81</f>
        <v>0</v>
      </c>
      <c r="M19" s="157">
        <f>+'St 2.1'!$J$198</f>
        <v>15.230575200000002</v>
      </c>
      <c r="N19" s="157">
        <f>+'St 2.2'!$J$81</f>
        <v>0</v>
      </c>
      <c r="O19" s="157">
        <f>+'St 2.2'!$J$198</f>
        <v>0</v>
      </c>
      <c r="P19" s="157">
        <f>+'St 4'!$J$81</f>
        <v>0</v>
      </c>
      <c r="Q19" s="157">
        <f>+'St 4'!$J$198</f>
        <v>3494809.468064209</v>
      </c>
      <c r="R19" s="157">
        <f>+'St 5'!$J$81</f>
        <v>0</v>
      </c>
      <c r="S19" s="157">
        <f>+'St 5'!$J$198</f>
        <v>0</v>
      </c>
      <c r="T19" s="157">
        <f t="shared" si="0"/>
        <v>3494809.468064209</v>
      </c>
      <c r="U19" s="157">
        <f t="shared" si="0"/>
        <v>3494824.6986394092</v>
      </c>
    </row>
    <row r="20" spans="2:21">
      <c r="B20" s="68" t="s">
        <v>83</v>
      </c>
      <c r="C20" s="69" t="s">
        <v>17</v>
      </c>
      <c r="D20" s="157">
        <f>+'St 1.1'!$J$82</f>
        <v>16369.999999999998</v>
      </c>
      <c r="E20" s="157">
        <f>+'St 1.1'!$J$199</f>
        <v>0</v>
      </c>
      <c r="F20" s="157">
        <f>+'St 1.2'!$J$82</f>
        <v>0</v>
      </c>
      <c r="G20" s="157">
        <f>+'St 1.2'!$J$199</f>
        <v>0</v>
      </c>
      <c r="H20" s="157">
        <f>+'St 1.3'!$J$82</f>
        <v>627436.32687349967</v>
      </c>
      <c r="I20" s="157">
        <f>+'St 1.3'!$J$199</f>
        <v>0</v>
      </c>
      <c r="J20" s="157">
        <f>+'St 3'!$J$82</f>
        <v>0</v>
      </c>
      <c r="K20" s="157">
        <f>+'St 3'!$J$199</f>
        <v>0</v>
      </c>
      <c r="L20" s="157">
        <f>+'St 2.1'!$J$82</f>
        <v>0</v>
      </c>
      <c r="M20" s="157">
        <f>+'St 2.1'!$J$199</f>
        <v>0</v>
      </c>
      <c r="N20" s="157">
        <f>+'St 2.2'!$J$82</f>
        <v>0</v>
      </c>
      <c r="O20" s="157">
        <f>+'St 2.2'!$J$199</f>
        <v>0</v>
      </c>
      <c r="P20" s="157">
        <f>+'St 4'!$J$82</f>
        <v>0</v>
      </c>
      <c r="Q20" s="157">
        <f>+'St 4'!$J$199</f>
        <v>643806.32687349967</v>
      </c>
      <c r="R20" s="157">
        <f>+'St 5'!$J$82</f>
        <v>0</v>
      </c>
      <c r="S20" s="157">
        <f>+'St 5'!$J$199</f>
        <v>0</v>
      </c>
      <c r="T20" s="157">
        <f t="shared" si="0"/>
        <v>643806.32687349967</v>
      </c>
      <c r="U20" s="157">
        <f t="shared" si="0"/>
        <v>643806.32687349967</v>
      </c>
    </row>
    <row r="21" spans="2:21">
      <c r="B21" s="68" t="s">
        <v>84</v>
      </c>
      <c r="C21" s="69" t="s">
        <v>18</v>
      </c>
      <c r="D21" s="157">
        <f>+'St 1.1'!$J$83</f>
        <v>23167</v>
      </c>
      <c r="E21" s="157">
        <f>+'St 1.1'!$J$200</f>
        <v>0</v>
      </c>
      <c r="F21" s="157">
        <f>+'St 1.2'!$J$83</f>
        <v>95.406413220572333</v>
      </c>
      <c r="G21" s="157">
        <f>+'St 1.2'!$J$200</f>
        <v>341.40325763967485</v>
      </c>
      <c r="H21" s="157">
        <f>+'St 1.3'!$J$83</f>
        <v>1026808.3464192549</v>
      </c>
      <c r="I21" s="157">
        <f>+'St 1.3'!$J$200</f>
        <v>0</v>
      </c>
      <c r="J21" s="157">
        <f>+'St 3'!$J$83</f>
        <v>641220.92289999989</v>
      </c>
      <c r="K21" s="157">
        <f>+'St 3'!$J$200</f>
        <v>0</v>
      </c>
      <c r="L21" s="157">
        <f>+'St 2.1'!$J$83</f>
        <v>0</v>
      </c>
      <c r="M21" s="157">
        <f>+'St 2.1'!$J$200</f>
        <v>390.69719893314493</v>
      </c>
      <c r="N21" s="157">
        <f>+'St 2.2'!$J$83</f>
        <v>0</v>
      </c>
      <c r="O21" s="157">
        <f>+'St 2.2'!$J$200</f>
        <v>0</v>
      </c>
      <c r="P21" s="157">
        <f>+'St 4'!$J$83</f>
        <v>0</v>
      </c>
      <c r="Q21" s="157">
        <f>+'St 4'!$J$200</f>
        <v>1691291.6757324755</v>
      </c>
      <c r="R21" s="157">
        <f>+'St 5'!$J$83</f>
        <v>0</v>
      </c>
      <c r="S21" s="157">
        <f>+'St 5'!$J$200</f>
        <v>0</v>
      </c>
      <c r="T21" s="157">
        <f t="shared" si="0"/>
        <v>1691291.6757324755</v>
      </c>
      <c r="U21" s="157">
        <f t="shared" si="0"/>
        <v>1692023.7761890483</v>
      </c>
    </row>
    <row r="22" spans="2:21">
      <c r="B22" s="68" t="s">
        <v>85</v>
      </c>
      <c r="C22" s="3" t="s">
        <v>328</v>
      </c>
      <c r="D22" s="157">
        <f>+'St 1.1'!$J$84</f>
        <v>0</v>
      </c>
      <c r="E22" s="157">
        <f>+'St 1.1'!$J$201</f>
        <v>0</v>
      </c>
      <c r="F22" s="157">
        <f>+'St 1.2'!$J$84</f>
        <v>0</v>
      </c>
      <c r="G22" s="157">
        <f>+'St 1.2'!$J$201</f>
        <v>0</v>
      </c>
      <c r="H22" s="157">
        <f>+'St 1.3'!$J$84</f>
        <v>0</v>
      </c>
      <c r="I22" s="157">
        <f>+'St 1.3'!$J$201</f>
        <v>0</v>
      </c>
      <c r="J22" s="157">
        <f>+'St 3'!$J$84</f>
        <v>0</v>
      </c>
      <c r="K22" s="157">
        <f>+'St 3'!$J$201</f>
        <v>0</v>
      </c>
      <c r="L22" s="157">
        <f>+'St 2.1'!$J$84</f>
        <v>0</v>
      </c>
      <c r="M22" s="157">
        <f>+'St 2.1'!$J$201</f>
        <v>0</v>
      </c>
      <c r="N22" s="157">
        <f>+'St 2.2'!$J$84</f>
        <v>0</v>
      </c>
      <c r="O22" s="157">
        <f>+'St 2.2'!$J$201</f>
        <v>0</v>
      </c>
      <c r="P22" s="157">
        <f>+'St 4'!$J$84</f>
        <v>0</v>
      </c>
      <c r="Q22" s="157">
        <f>+'St 4'!$J$201</f>
        <v>0</v>
      </c>
      <c r="R22" s="157">
        <f>+'St 5'!$J$84</f>
        <v>0</v>
      </c>
      <c r="S22" s="157">
        <f>+'St 5'!$J$201</f>
        <v>0</v>
      </c>
      <c r="T22" s="157">
        <f t="shared" si="0"/>
        <v>0</v>
      </c>
      <c r="U22" s="157">
        <f t="shared" si="0"/>
        <v>0</v>
      </c>
    </row>
    <row r="23" spans="2:21">
      <c r="B23" s="68" t="s">
        <v>70</v>
      </c>
      <c r="C23" s="69" t="s">
        <v>20</v>
      </c>
      <c r="D23" s="157">
        <f>+'St 1.1'!$J$85</f>
        <v>0</v>
      </c>
      <c r="E23" s="157">
        <f>+'St 1.1'!$J$202</f>
        <v>0</v>
      </c>
      <c r="F23" s="157">
        <f>+'St 1.2'!$J$85</f>
        <v>0</v>
      </c>
      <c r="G23" s="157">
        <f>+'St 1.2'!$J$202</f>
        <v>0</v>
      </c>
      <c r="H23" s="157">
        <f>+'St 1.3'!$J$85</f>
        <v>0</v>
      </c>
      <c r="I23" s="157">
        <f>+'St 1.3'!$J$202</f>
        <v>0</v>
      </c>
      <c r="J23" s="157">
        <f>+'St 3'!$J$85</f>
        <v>0</v>
      </c>
      <c r="K23" s="157">
        <f>+'St 3'!$J$202</f>
        <v>0</v>
      </c>
      <c r="L23" s="157">
        <f>+'St 2.1'!$J$85</f>
        <v>0</v>
      </c>
      <c r="M23" s="157">
        <f>+'St 2.1'!$J$202</f>
        <v>0</v>
      </c>
      <c r="N23" s="157">
        <f>+'St 2.2'!$J$85</f>
        <v>0</v>
      </c>
      <c r="O23" s="157">
        <f>+'St 2.2'!$J$202</f>
        <v>0</v>
      </c>
      <c r="P23" s="157">
        <f>+'St 4'!$J$85</f>
        <v>0</v>
      </c>
      <c r="Q23" s="157">
        <f>+'St 4'!$J$202</f>
        <v>0</v>
      </c>
      <c r="R23" s="157">
        <f>+'St 5'!$J$85</f>
        <v>0</v>
      </c>
      <c r="S23" s="157">
        <f>+'St 5'!$J$202</f>
        <v>0</v>
      </c>
      <c r="T23" s="157">
        <f t="shared" si="0"/>
        <v>0</v>
      </c>
      <c r="U23" s="157">
        <f t="shared" si="0"/>
        <v>0</v>
      </c>
    </row>
    <row r="24" spans="2:21">
      <c r="B24" s="37">
        <v>7</v>
      </c>
      <c r="C24" s="28" t="s">
        <v>53</v>
      </c>
      <c r="D24" s="156">
        <f>+'St 1.1'!$J$86</f>
        <v>34064</v>
      </c>
      <c r="E24" s="156">
        <f>+'St 1.1'!$J$203</f>
        <v>272</v>
      </c>
      <c r="F24" s="156">
        <f>+'St 1.2'!$J$86</f>
        <v>262659.16457877145</v>
      </c>
      <c r="G24" s="156">
        <f>+'St 1.2'!$J$203</f>
        <v>377068.14355833293</v>
      </c>
      <c r="H24" s="156">
        <f>+'St 1.3'!$J$86</f>
        <v>58693.966011586606</v>
      </c>
      <c r="I24" s="156">
        <f>+'St 1.3'!$J$203</f>
        <v>794456.3419338013</v>
      </c>
      <c r="J24" s="156">
        <f>+'St 3'!$J$86</f>
        <v>21460.874266384963</v>
      </c>
      <c r="K24" s="156">
        <f>+'St 3'!$J$203</f>
        <v>161110.73124457948</v>
      </c>
      <c r="L24" s="156">
        <f>+'St 2.1'!$J$86</f>
        <v>196423.91137003453</v>
      </c>
      <c r="M24" s="156">
        <f>+'St 2.1'!$J$203</f>
        <v>513212.25411115022</v>
      </c>
      <c r="N24" s="156">
        <f>+'St 2.2'!$J$86</f>
        <v>10152634.445543366</v>
      </c>
      <c r="O24" s="156">
        <f>+'St 2.2'!$J$203</f>
        <v>3264040.915302691</v>
      </c>
      <c r="P24" s="156">
        <f>+'St 4'!$J$86</f>
        <v>50187.908530937333</v>
      </c>
      <c r="Q24" s="156">
        <f>+'St 4'!$J$203</f>
        <v>80962.237187498424</v>
      </c>
      <c r="R24" s="156">
        <f>+'St 5'!$J$86</f>
        <v>125015.08694814074</v>
      </c>
      <c r="S24" s="156">
        <f>+'St 5'!$J$203</f>
        <v>709660.39793492586</v>
      </c>
      <c r="T24" s="156">
        <f t="shared" si="0"/>
        <v>10901139.357249223</v>
      </c>
      <c r="U24" s="156">
        <f t="shared" si="0"/>
        <v>5900783.0212729787</v>
      </c>
    </row>
    <row r="25" spans="2:21">
      <c r="B25" s="68" t="s">
        <v>68</v>
      </c>
      <c r="C25" s="69" t="s">
        <v>30</v>
      </c>
      <c r="D25" s="157">
        <f>+'St 1.1'!$J$87</f>
        <v>0</v>
      </c>
      <c r="E25" s="157">
        <f>+'St 1.1'!$J$204</f>
        <v>0</v>
      </c>
      <c r="F25" s="157">
        <f>+'St 1.2'!$J$87</f>
        <v>11348.882655296333</v>
      </c>
      <c r="G25" s="157">
        <f>+'St 1.2'!$J$204</f>
        <v>122515.05561535401</v>
      </c>
      <c r="H25" s="157">
        <f>+'St 1.3'!$J$87</f>
        <v>5501.2660271747573</v>
      </c>
      <c r="I25" s="157">
        <f>+'St 1.3'!$J$204</f>
        <v>639471.78955667559</v>
      </c>
      <c r="J25" s="157">
        <f>+'St 3'!$J$87</f>
        <v>0</v>
      </c>
      <c r="K25" s="157">
        <f>+'St 3'!$J$204</f>
        <v>2.0210249512130725</v>
      </c>
      <c r="L25" s="157">
        <f>+'St 2.1'!$J$87</f>
        <v>185277.00923102052</v>
      </c>
      <c r="M25" s="157">
        <f>+'St 2.1'!$J$204</f>
        <v>304533.56761849974</v>
      </c>
      <c r="N25" s="157">
        <f>+'St 2.2'!$J$87</f>
        <v>5228134.2212110506</v>
      </c>
      <c r="O25" s="157">
        <f>+'St 2.2'!$J$204</f>
        <v>1642484.1267826243</v>
      </c>
      <c r="P25" s="157">
        <f>+'St 4'!$J$87</f>
        <v>7545.4127126909225</v>
      </c>
      <c r="Q25" s="157">
        <f>+'St 4'!$J$204</f>
        <v>2490.2968666483703</v>
      </c>
      <c r="R25" s="157">
        <f>+'St 5'!$J$87</f>
        <v>11032.855081919559</v>
      </c>
      <c r="S25" s="157">
        <f>+'St 5'!$J$204</f>
        <v>670945.80580965744</v>
      </c>
      <c r="T25" s="157">
        <f t="shared" si="0"/>
        <v>5448839.6469191536</v>
      </c>
      <c r="U25" s="157">
        <f t="shared" si="0"/>
        <v>3382442.6632744111</v>
      </c>
    </row>
    <row r="26" spans="2:21">
      <c r="B26" s="68" t="s">
        <v>69</v>
      </c>
      <c r="C26" s="69" t="s">
        <v>31</v>
      </c>
      <c r="D26" s="157">
        <f>+'St 1.1'!$J$100</f>
        <v>34064</v>
      </c>
      <c r="E26" s="157">
        <f>+'St 1.1'!$J$217</f>
        <v>272</v>
      </c>
      <c r="F26" s="157">
        <f>+'St 1.2'!$J$100</f>
        <v>251310.28192347509</v>
      </c>
      <c r="G26" s="157">
        <f>+'St 1.2'!$J$217</f>
        <v>254553.08794297898</v>
      </c>
      <c r="H26" s="157">
        <f>+'St 1.3'!$J$100</f>
        <v>53192.699984411855</v>
      </c>
      <c r="I26" s="157">
        <f>+'St 1.3'!$J$217</f>
        <v>154984.55237712566</v>
      </c>
      <c r="J26" s="157">
        <f>+'St 3'!$J$100</f>
        <v>21460.874266384963</v>
      </c>
      <c r="K26" s="157">
        <f>+'St 3'!$J$217</f>
        <v>161108.71021962826</v>
      </c>
      <c r="L26" s="157">
        <f>+'St 2.1'!$J$100</f>
        <v>11146.902139014001</v>
      </c>
      <c r="M26" s="157">
        <f>+'St 2.1'!$J$217</f>
        <v>208678.68649265048</v>
      </c>
      <c r="N26" s="157">
        <f>+'St 2.2'!$J$100</f>
        <v>4924500.2243323149</v>
      </c>
      <c r="O26" s="157">
        <f>+'St 2.2'!$J$217</f>
        <v>1621556.7885200668</v>
      </c>
      <c r="P26" s="157">
        <f>+'St 4'!$J$100</f>
        <v>42642.495818246411</v>
      </c>
      <c r="Q26" s="157">
        <f>+'St 4'!$J$217</f>
        <v>78471.940320850059</v>
      </c>
      <c r="R26" s="157">
        <f>+'St 5'!$J$100</f>
        <v>113982.23186622119</v>
      </c>
      <c r="S26" s="157">
        <f>+'St 5'!$J$217</f>
        <v>38714.59212526834</v>
      </c>
      <c r="T26" s="157">
        <f t="shared" si="0"/>
        <v>5452299.7103300681</v>
      </c>
      <c r="U26" s="157">
        <f t="shared" si="0"/>
        <v>2518340.3579985686</v>
      </c>
    </row>
    <row r="27" spans="2:21">
      <c r="B27" s="37">
        <v>8</v>
      </c>
      <c r="C27" s="28" t="s">
        <v>88</v>
      </c>
      <c r="D27" s="156">
        <v>0</v>
      </c>
      <c r="E27" s="156">
        <v>0</v>
      </c>
      <c r="F27" s="156">
        <v>0</v>
      </c>
      <c r="G27" s="156">
        <v>0</v>
      </c>
      <c r="H27" s="156">
        <v>0</v>
      </c>
      <c r="I27" s="156">
        <v>0</v>
      </c>
      <c r="J27" s="156">
        <v>0</v>
      </c>
      <c r="K27" s="156">
        <v>0</v>
      </c>
      <c r="L27" s="156">
        <v>0</v>
      </c>
      <c r="M27" s="156">
        <v>0</v>
      </c>
      <c r="N27" s="156">
        <v>0</v>
      </c>
      <c r="O27" s="156">
        <v>0</v>
      </c>
      <c r="P27" s="156">
        <v>0</v>
      </c>
      <c r="Q27" s="156">
        <v>0</v>
      </c>
      <c r="R27" s="156">
        <v>0</v>
      </c>
      <c r="S27" s="156">
        <v>0</v>
      </c>
      <c r="T27" s="156">
        <f t="shared" si="0"/>
        <v>0</v>
      </c>
      <c r="U27" s="156">
        <f t="shared" si="0"/>
        <v>0</v>
      </c>
    </row>
    <row r="28" spans="2:21">
      <c r="B28" s="37">
        <v>9</v>
      </c>
      <c r="C28" s="28" t="s">
        <v>92</v>
      </c>
      <c r="D28" s="156">
        <f>+'St 1.1'!$J$113+'St 1.1'!$J$114</f>
        <v>0</v>
      </c>
      <c r="E28" s="156">
        <f>+'St 1.1'!$J$230+'St 1.1'!$J$231</f>
        <v>0</v>
      </c>
      <c r="F28" s="156">
        <f>+'St 1.2'!$J$113+'St 1.2'!$J$114</f>
        <v>168589.77681584671</v>
      </c>
      <c r="G28" s="156">
        <f>+'St 1.2'!$J$230+'St 1.2'!$J$231</f>
        <v>787247.82819052122</v>
      </c>
      <c r="H28" s="156">
        <f>+'St 1.3'!$J$113+'St 1.3'!$J$114</f>
        <v>50027.785152761942</v>
      </c>
      <c r="I28" s="156">
        <f>+'St 1.3'!$J$230+'St 1.3'!$J$231</f>
        <v>156478.61043584428</v>
      </c>
      <c r="J28" s="156">
        <f>+'St 3'!$J$113+'St 3'!$J$114</f>
        <v>1051.0699</v>
      </c>
      <c r="K28" s="156">
        <f>+'St 3'!$J$230+'St 3'!$J$231</f>
        <v>1117.4335000000001</v>
      </c>
      <c r="L28" s="156">
        <f>+'St 2.1'!$J$113+'St 2.1'!$J$114</f>
        <v>2492.6985510439999</v>
      </c>
      <c r="M28" s="156">
        <f>+'St 2.1'!$J$230+'St 2.1'!$J$231</f>
        <v>95.856220400000012</v>
      </c>
      <c r="N28" s="156">
        <f>+'St 2.2'!$J$113+'St 2.2'!$J$114</f>
        <v>4549137.7564973095</v>
      </c>
      <c r="O28" s="156">
        <f>+'St 2.2'!$J$230+'St 2.2'!$J$231</f>
        <v>2173614.2329310402</v>
      </c>
      <c r="P28" s="156">
        <f>+'St 4'!$J$113+'St 4'!$J$114</f>
        <v>0</v>
      </c>
      <c r="Q28" s="156">
        <f>+'St 4'!$J$230+'St 4'!$J$231</f>
        <v>0</v>
      </c>
      <c r="R28" s="156">
        <f>+'St 5'!$J$113+'St 5'!$J$114</f>
        <v>0</v>
      </c>
      <c r="S28" s="156">
        <f>+'St 5'!$J$230+'St 5'!$J$231</f>
        <v>0</v>
      </c>
      <c r="T28" s="156">
        <f t="shared" si="0"/>
        <v>4771299.0869169626</v>
      </c>
      <c r="U28" s="156">
        <f t="shared" si="0"/>
        <v>3118553.9612778057</v>
      </c>
    </row>
    <row r="29" spans="2:21">
      <c r="B29" s="37">
        <v>10</v>
      </c>
      <c r="C29" s="28" t="s">
        <v>91</v>
      </c>
      <c r="D29" s="156">
        <f t="shared" ref="D29:U29" si="1">+D6+D9+D12+D13+D14+D17+D24+D27+D28</f>
        <v>2840350</v>
      </c>
      <c r="E29" s="156">
        <f t="shared" si="1"/>
        <v>3701714.0000000005</v>
      </c>
      <c r="F29" s="156">
        <f t="shared" si="1"/>
        <v>16876292.683026917</v>
      </c>
      <c r="G29" s="156">
        <f t="shared" si="1"/>
        <v>18426313.935545072</v>
      </c>
      <c r="H29" s="156">
        <f t="shared" si="1"/>
        <v>10181659.904329518</v>
      </c>
      <c r="I29" s="156">
        <f t="shared" si="1"/>
        <v>12801067.276448736</v>
      </c>
      <c r="J29" s="156">
        <f t="shared" si="1"/>
        <v>12583473.098170739</v>
      </c>
      <c r="K29" s="156">
        <f t="shared" si="1"/>
        <v>3883297.2602588385</v>
      </c>
      <c r="L29" s="156">
        <f t="shared" si="1"/>
        <v>1664869.024495973</v>
      </c>
      <c r="M29" s="156">
        <f t="shared" si="1"/>
        <v>1074030.5647025995</v>
      </c>
      <c r="N29" s="156">
        <f t="shared" si="1"/>
        <v>26570176.789428271</v>
      </c>
      <c r="O29" s="156">
        <f t="shared" si="1"/>
        <v>18878844.186868832</v>
      </c>
      <c r="P29" s="156">
        <f t="shared" si="1"/>
        <v>5735109.8829471273</v>
      </c>
      <c r="Q29" s="156">
        <f t="shared" si="1"/>
        <v>19696191.107549503</v>
      </c>
      <c r="R29" s="156">
        <f t="shared" si="1"/>
        <v>3981835.2485796632</v>
      </c>
      <c r="S29" s="156">
        <f t="shared" si="1"/>
        <v>6843588.1200615251</v>
      </c>
      <c r="T29" s="156">
        <f t="shared" si="1"/>
        <v>80433766.630978227</v>
      </c>
      <c r="U29" s="156">
        <f t="shared" si="1"/>
        <v>85305046.451435119</v>
      </c>
    </row>
    <row r="30" spans="2:21">
      <c r="G30" s="15"/>
      <c r="I30" s="15"/>
      <c r="U30" s="15"/>
    </row>
    <row r="32" spans="2:21">
      <c r="B32" s="345" t="s">
        <v>341</v>
      </c>
      <c r="C32" s="345"/>
      <c r="D32" s="345"/>
      <c r="E32" s="345"/>
      <c r="F32" s="345"/>
      <c r="G32" s="345"/>
      <c r="H32" s="345"/>
      <c r="I32" s="345"/>
      <c r="J32" s="345"/>
      <c r="K32" s="345"/>
      <c r="L32" s="345"/>
      <c r="M32" s="345"/>
      <c r="N32" s="345"/>
      <c r="O32" s="345"/>
      <c r="P32" s="345"/>
      <c r="Q32" s="345"/>
      <c r="R32" s="345"/>
      <c r="S32" s="345"/>
      <c r="T32" s="345"/>
      <c r="U32" s="345"/>
    </row>
    <row r="33" spans="2:21"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7" t="s">
        <v>318</v>
      </c>
    </row>
    <row r="34" spans="2:21" ht="31.5" customHeight="1">
      <c r="B34" s="125"/>
      <c r="C34" s="125"/>
      <c r="D34" s="349" t="s">
        <v>41</v>
      </c>
      <c r="E34" s="349"/>
      <c r="F34" s="349" t="s">
        <v>42</v>
      </c>
      <c r="G34" s="349"/>
      <c r="H34" s="349" t="s">
        <v>43</v>
      </c>
      <c r="I34" s="349"/>
      <c r="J34" s="349" t="s">
        <v>44</v>
      </c>
      <c r="K34" s="349"/>
      <c r="L34" s="349" t="s">
        <v>317</v>
      </c>
      <c r="M34" s="349"/>
      <c r="N34" s="349" t="s">
        <v>108</v>
      </c>
      <c r="O34" s="349"/>
      <c r="P34" s="349" t="s">
        <v>325</v>
      </c>
      <c r="Q34" s="349"/>
      <c r="R34" s="349" t="s">
        <v>101</v>
      </c>
      <c r="S34" s="349"/>
      <c r="T34" s="349" t="s">
        <v>78</v>
      </c>
      <c r="U34" s="349"/>
    </row>
    <row r="35" spans="2:21">
      <c r="B35" s="58"/>
      <c r="C35" s="37" t="s">
        <v>89</v>
      </c>
      <c r="D35" s="93" t="s">
        <v>79</v>
      </c>
      <c r="E35" s="93" t="s">
        <v>80</v>
      </c>
      <c r="F35" s="93" t="s">
        <v>79</v>
      </c>
      <c r="G35" s="93" t="s">
        <v>80</v>
      </c>
      <c r="H35" s="93" t="s">
        <v>79</v>
      </c>
      <c r="I35" s="93" t="s">
        <v>80</v>
      </c>
      <c r="J35" s="93" t="s">
        <v>79</v>
      </c>
      <c r="K35" s="93" t="s">
        <v>80</v>
      </c>
      <c r="L35" s="93" t="s">
        <v>79</v>
      </c>
      <c r="M35" s="93" t="s">
        <v>80</v>
      </c>
      <c r="N35" s="93" t="s">
        <v>79</v>
      </c>
      <c r="O35" s="93" t="s">
        <v>80</v>
      </c>
      <c r="P35" s="93" t="s">
        <v>79</v>
      </c>
      <c r="Q35" s="93" t="s">
        <v>80</v>
      </c>
      <c r="R35" s="93" t="s">
        <v>79</v>
      </c>
      <c r="S35" s="93" t="s">
        <v>80</v>
      </c>
      <c r="T35" s="93" t="s">
        <v>79</v>
      </c>
      <c r="U35" s="93" t="s">
        <v>80</v>
      </c>
    </row>
    <row r="36" spans="2:21">
      <c r="B36" s="37">
        <v>1</v>
      </c>
      <c r="C36" s="28" t="s">
        <v>5</v>
      </c>
      <c r="D36" s="156">
        <f>+'St 1.1'!$T$6</f>
        <v>0</v>
      </c>
      <c r="E36" s="156">
        <f>+'St 1.1'!$T$123</f>
        <v>7034.0406713159982</v>
      </c>
      <c r="F36" s="156">
        <f>+'St 1.2'!$T$6</f>
        <v>0</v>
      </c>
      <c r="G36" s="156">
        <f>+'St 1.2'!$T$123</f>
        <v>0</v>
      </c>
      <c r="H36" s="156">
        <f>+'St 1.3'!$T$6</f>
        <v>0</v>
      </c>
      <c r="I36" s="156">
        <f>+'St 1.3'!$T$123</f>
        <v>175.04641554540007</v>
      </c>
      <c r="J36" s="156">
        <f>+'St 3'!$T$6</f>
        <v>2586.9445371223774</v>
      </c>
      <c r="K36" s="156">
        <f>+'St 3'!$T$123</f>
        <v>-1499.9700000000018</v>
      </c>
      <c r="L36" s="156">
        <f>+'St 2.1'!$T$6</f>
        <v>0</v>
      </c>
      <c r="M36" s="156">
        <f>+'St 2.1'!$T$123</f>
        <v>0</v>
      </c>
      <c r="N36" s="156">
        <f>+'St 2.2'!$T$6</f>
        <v>0</v>
      </c>
      <c r="O36" s="156">
        <f>+'St 2.2'!$T$123</f>
        <v>0</v>
      </c>
      <c r="P36" s="156">
        <f>+'St 4'!$T$6</f>
        <v>0</v>
      </c>
      <c r="Q36" s="156">
        <f>+'St 4'!$T$123</f>
        <v>0</v>
      </c>
      <c r="R36" s="156">
        <f>+'St 5'!$T$6</f>
        <v>0</v>
      </c>
      <c r="S36" s="156">
        <f>+'St 5'!$T$123</f>
        <v>0</v>
      </c>
      <c r="T36" s="156">
        <f>+D36+F36+H36+J36+L36+N36+P36+R36</f>
        <v>2586.9445371223774</v>
      </c>
      <c r="U36" s="156">
        <f>+E36+G36+I36+K36+M36+O36+Q36+S36</f>
        <v>5709.1170868613963</v>
      </c>
    </row>
    <row r="37" spans="2:21">
      <c r="B37" s="68" t="s">
        <v>68</v>
      </c>
      <c r="C37" s="69" t="s">
        <v>35</v>
      </c>
      <c r="D37" s="157">
        <f>+'St 1.1'!$T$7</f>
        <v>0</v>
      </c>
      <c r="E37" s="157">
        <f>+'St 1.1'!$T$124</f>
        <v>7034.0406713159864</v>
      </c>
      <c r="F37" s="157">
        <f>+'St 1.2'!$T$7</f>
        <v>0</v>
      </c>
      <c r="G37" s="157">
        <f>+'St 1.2'!$T$124</f>
        <v>0</v>
      </c>
      <c r="H37" s="157">
        <f>+'St 1.3'!$T$7</f>
        <v>0</v>
      </c>
      <c r="I37" s="157">
        <f>+'St 1.3'!$T$124</f>
        <v>175.04641554540007</v>
      </c>
      <c r="J37" s="157">
        <f>+'St 3'!$T$7</f>
        <v>0</v>
      </c>
      <c r="K37" s="157">
        <f>+'St 3'!$T$124</f>
        <v>0</v>
      </c>
      <c r="L37" s="157">
        <f>+'St 2.1'!$T$7</f>
        <v>0</v>
      </c>
      <c r="M37" s="157">
        <f>+'St 2.1'!$T$124</f>
        <v>0</v>
      </c>
      <c r="N37" s="157">
        <f>+'St 2.2'!$T$7</f>
        <v>0</v>
      </c>
      <c r="O37" s="157">
        <f>+'St 2.2'!$T$124</f>
        <v>0</v>
      </c>
      <c r="P37" s="157">
        <f>+'St 4'!$T$7</f>
        <v>0</v>
      </c>
      <c r="Q37" s="157">
        <f>+'St 4'!$T$124</f>
        <v>0</v>
      </c>
      <c r="R37" s="157">
        <f>+'St 5'!$T$7</f>
        <v>0</v>
      </c>
      <c r="S37" s="157">
        <f>+'St 5'!$T$124</f>
        <v>0</v>
      </c>
      <c r="T37" s="157">
        <f t="shared" ref="T37:U59" si="2">+D37+F37+H37+J37+L37+N37+P37+R37</f>
        <v>0</v>
      </c>
      <c r="U37" s="157">
        <f t="shared" si="2"/>
        <v>7209.0870868613865</v>
      </c>
    </row>
    <row r="38" spans="2:21">
      <c r="B38" s="68" t="s">
        <v>69</v>
      </c>
      <c r="C38" s="69" t="s">
        <v>87</v>
      </c>
      <c r="D38" s="157">
        <f>+'St 1.1'!$T$8</f>
        <v>0</v>
      </c>
      <c r="E38" s="157">
        <f>+'St 1.1'!$T$125</f>
        <v>0</v>
      </c>
      <c r="F38" s="157">
        <f>+'St 1.2'!$T$8</f>
        <v>0</v>
      </c>
      <c r="G38" s="157">
        <f>+'St 1.2'!$T$125</f>
        <v>0</v>
      </c>
      <c r="H38" s="157">
        <f>+'St 1.3'!$T$8</f>
        <v>0</v>
      </c>
      <c r="I38" s="157">
        <f>+'St 1.3'!$T$125</f>
        <v>0</v>
      </c>
      <c r="J38" s="157">
        <f>+'St 3'!$T$8</f>
        <v>2586.9445371223774</v>
      </c>
      <c r="K38" s="157">
        <f>+'St 3'!$T$125</f>
        <v>-1499.9700000000018</v>
      </c>
      <c r="L38" s="157">
        <f>+'St 2.1'!$T$8</f>
        <v>0</v>
      </c>
      <c r="M38" s="157">
        <f>+'St 2.1'!$T$125</f>
        <v>0</v>
      </c>
      <c r="N38" s="157">
        <f>+'St 2.2'!$T$8</f>
        <v>0</v>
      </c>
      <c r="O38" s="157">
        <f>+'St 2.2'!$T$125</f>
        <v>0</v>
      </c>
      <c r="P38" s="157">
        <f>+'St 4'!$T$8</f>
        <v>0</v>
      </c>
      <c r="Q38" s="157">
        <f>+'St 4'!$T$125</f>
        <v>0</v>
      </c>
      <c r="R38" s="157">
        <f>+'St 5'!$T$8</f>
        <v>0</v>
      </c>
      <c r="S38" s="157">
        <f>+'St 5'!$T$125</f>
        <v>0</v>
      </c>
      <c r="T38" s="157">
        <f t="shared" si="2"/>
        <v>2586.9445371223774</v>
      </c>
      <c r="U38" s="157">
        <f t="shared" si="2"/>
        <v>-1499.9700000000018</v>
      </c>
    </row>
    <row r="39" spans="2:21">
      <c r="B39" s="37">
        <v>2</v>
      </c>
      <c r="C39" s="28" t="s">
        <v>38</v>
      </c>
      <c r="D39" s="156">
        <f>+'St 1.1'!$T$9</f>
        <v>436161.00000000006</v>
      </c>
      <c r="E39" s="156">
        <f>+'St 1.1'!$T$126</f>
        <v>-3520.3903896317343</v>
      </c>
      <c r="F39" s="156">
        <f>+'St 1.2'!$T$9</f>
        <v>746879.27606164734</v>
      </c>
      <c r="G39" s="156">
        <f>+'St 1.2'!$T$126</f>
        <v>-116500.61413082587</v>
      </c>
      <c r="H39" s="156">
        <f>+'St 1.3'!$T$9</f>
        <v>9324.5003129583929</v>
      </c>
      <c r="I39" s="156">
        <f>+'St 1.3'!$T$126</f>
        <v>208462.67912302021</v>
      </c>
      <c r="J39" s="156">
        <f>+'St 3'!$T$9</f>
        <v>288945.65569999977</v>
      </c>
      <c r="K39" s="156">
        <f>+'St 3'!$T$126</f>
        <v>162411.47725531246</v>
      </c>
      <c r="L39" s="156">
        <f>+'St 2.1'!$T$9</f>
        <v>274.35590000000013</v>
      </c>
      <c r="M39" s="156">
        <f>+'St 2.1'!$T$126</f>
        <v>-19239.759654280027</v>
      </c>
      <c r="N39" s="156">
        <f>+'St 2.2'!$T$9</f>
        <v>17992.435859423851</v>
      </c>
      <c r="O39" s="156">
        <f>+'St 2.2'!$T$126</f>
        <v>86105.04736502681</v>
      </c>
      <c r="P39" s="156">
        <f>+'St 4'!$T$9</f>
        <v>0</v>
      </c>
      <c r="Q39" s="156">
        <f>+'St 4'!$T$126</f>
        <v>1005726.49222</v>
      </c>
      <c r="R39" s="156">
        <f>+'St 5'!$T$9</f>
        <v>1873.9961585368746</v>
      </c>
      <c r="S39" s="156">
        <f>+'St 5'!$T$126</f>
        <v>106301.0137890522</v>
      </c>
      <c r="T39" s="156">
        <f t="shared" si="2"/>
        <v>1501451.2199925664</v>
      </c>
      <c r="U39" s="156">
        <f t="shared" si="2"/>
        <v>1429745.9455776741</v>
      </c>
    </row>
    <row r="40" spans="2:21" ht="15.5">
      <c r="B40" s="68" t="s">
        <v>68</v>
      </c>
      <c r="C40" s="69" t="s">
        <v>39</v>
      </c>
      <c r="D40" s="160">
        <f>+'St 1.1'!$T$10</f>
        <v>494242.00000000017</v>
      </c>
      <c r="E40" s="160">
        <f>+'St 1.1'!$T$127</f>
        <v>237</v>
      </c>
      <c r="F40" s="160">
        <f>+'St 1.2'!$T$10</f>
        <v>0</v>
      </c>
      <c r="G40" s="160">
        <f>+'St 1.2'!$T$127</f>
        <v>-1226.420954572347</v>
      </c>
      <c r="H40" s="160">
        <f>+'St 1.3'!$T$10</f>
        <v>0</v>
      </c>
      <c r="I40" s="160">
        <f>+'St 1.3'!$T$127</f>
        <v>801.19195966076154</v>
      </c>
      <c r="J40" s="160">
        <f>+'St 3'!$T$10</f>
        <v>0</v>
      </c>
      <c r="K40" s="160">
        <f>+'St 3'!$T$127</f>
        <v>-5.1899999999999995E-2</v>
      </c>
      <c r="L40" s="160">
        <f>+'St 2.1'!$T$10</f>
        <v>0</v>
      </c>
      <c r="M40" s="160">
        <f>+'St 2.1'!$T$127</f>
        <v>-0.14108450000000078</v>
      </c>
      <c r="N40" s="160">
        <f>+'St 2.2'!$T$10</f>
        <v>0</v>
      </c>
      <c r="O40" s="160">
        <f>+'St 2.2'!$T$127</f>
        <v>17520.726344847448</v>
      </c>
      <c r="P40" s="160">
        <f>+'St 4'!$T$10</f>
        <v>0</v>
      </c>
      <c r="Q40" s="160">
        <f>+'St 4'!$T$127</f>
        <v>484713.99115999992</v>
      </c>
      <c r="R40" s="160">
        <f>+'St 5'!$T$10</f>
        <v>0</v>
      </c>
      <c r="S40" s="160">
        <f>+'St 5'!$T$127</f>
        <v>0</v>
      </c>
      <c r="T40" s="160">
        <f t="shared" si="2"/>
        <v>494242.00000000017</v>
      </c>
      <c r="U40" s="160">
        <f t="shared" si="2"/>
        <v>502046.29552543577</v>
      </c>
    </row>
    <row r="41" spans="2:21" ht="15.5">
      <c r="B41" s="68" t="s">
        <v>69</v>
      </c>
      <c r="C41" s="69" t="s">
        <v>50</v>
      </c>
      <c r="D41" s="160">
        <f>+'St 1.1'!$T$23</f>
        <v>-58081.000000000131</v>
      </c>
      <c r="E41" s="160">
        <f>+'St 1.1'!$T$140</f>
        <v>-3757.3903896316324</v>
      </c>
      <c r="F41" s="160">
        <f>+'St 1.2'!$T$23</f>
        <v>746879.27606164734</v>
      </c>
      <c r="G41" s="160">
        <f>+'St 1.2'!$T$140</f>
        <v>-115274.19317625368</v>
      </c>
      <c r="H41" s="160">
        <f>+'St 1.3'!$T$23</f>
        <v>9324.5003129584147</v>
      </c>
      <c r="I41" s="160">
        <f>+'St 1.3'!$T$140</f>
        <v>207661.48716335944</v>
      </c>
      <c r="J41" s="160">
        <f>+'St 3'!$T$23</f>
        <v>288945.65569999977</v>
      </c>
      <c r="K41" s="160">
        <f>+'St 3'!$T$140</f>
        <v>162411.52915531248</v>
      </c>
      <c r="L41" s="160">
        <f>+'St 2.1'!$T$23</f>
        <v>274.35590000000013</v>
      </c>
      <c r="M41" s="160">
        <f>+'St 2.1'!$T$140</f>
        <v>-19239.618569780025</v>
      </c>
      <c r="N41" s="160">
        <f>+'St 2.2'!$T$23</f>
        <v>17992.435859423851</v>
      </c>
      <c r="O41" s="160">
        <f>+'St 2.2'!$T$140</f>
        <v>68584.321020179224</v>
      </c>
      <c r="P41" s="160">
        <f>+'St 4'!$T$23</f>
        <v>0</v>
      </c>
      <c r="Q41" s="160">
        <f>+'St 4'!$T$140</f>
        <v>521012.50105999998</v>
      </c>
      <c r="R41" s="160">
        <f>+'St 5'!$T$23</f>
        <v>1873.9961585368746</v>
      </c>
      <c r="S41" s="160">
        <f>+'St 5'!$T$140</f>
        <v>106301.0137890522</v>
      </c>
      <c r="T41" s="160">
        <f t="shared" si="2"/>
        <v>1007209.219992566</v>
      </c>
      <c r="U41" s="160">
        <f t="shared" si="2"/>
        <v>927699.65005223802</v>
      </c>
    </row>
    <row r="42" spans="2:21">
      <c r="B42" s="37">
        <v>3</v>
      </c>
      <c r="C42" s="28" t="s">
        <v>51</v>
      </c>
      <c r="D42" s="156">
        <f>+'St 1.1'!$T$36</f>
        <v>0</v>
      </c>
      <c r="E42" s="156">
        <f>+'St 1.1'!$T$153</f>
        <v>191675.34971831623</v>
      </c>
      <c r="F42" s="156">
        <f>+'St 1.2'!$T$36</f>
        <v>46124.715640469207</v>
      </c>
      <c r="G42" s="156">
        <f>+'St 1.2'!$T$153</f>
        <v>465931.16770861938</v>
      </c>
      <c r="H42" s="156">
        <f>+'St 1.3'!$T$36</f>
        <v>286558.41110648232</v>
      </c>
      <c r="I42" s="156">
        <f>+'St 1.3'!$T$153</f>
        <v>646585.8513778206</v>
      </c>
      <c r="J42" s="156">
        <f>+'St 3'!$T$36</f>
        <v>889064.6512965319</v>
      </c>
      <c r="K42" s="156">
        <f>+'St 3'!$T$153</f>
        <v>30020.174179008474</v>
      </c>
      <c r="L42" s="156">
        <f>+'St 2.1'!$T$36</f>
        <v>0</v>
      </c>
      <c r="M42" s="156">
        <f>+'St 2.1'!$T$153</f>
        <v>-4201.7400016882939</v>
      </c>
      <c r="N42" s="156">
        <f>+'St 2.2'!$T$36</f>
        <v>216432.34012768953</v>
      </c>
      <c r="O42" s="156">
        <f>+'St 2.2'!$T$153</f>
        <v>23874.478522036909</v>
      </c>
      <c r="P42" s="156">
        <f>+'St 4'!$T$36</f>
        <v>0</v>
      </c>
      <c r="Q42" s="156">
        <f>+'St 4'!$T$153</f>
        <v>157966.417483853</v>
      </c>
      <c r="R42" s="156">
        <f>+'St 5'!$T$36</f>
        <v>280815.54393633723</v>
      </c>
      <c r="S42" s="156">
        <f>+'St 5'!$T$153</f>
        <v>0</v>
      </c>
      <c r="T42" s="156">
        <f t="shared" si="2"/>
        <v>1718995.66210751</v>
      </c>
      <c r="U42" s="156">
        <f t="shared" si="2"/>
        <v>1511851.6989879662</v>
      </c>
    </row>
    <row r="43" spans="2:21">
      <c r="B43" s="37">
        <v>4</v>
      </c>
      <c r="C43" s="28" t="s">
        <v>327</v>
      </c>
      <c r="D43" s="156">
        <f>+'St 1.1'!$T$49</f>
        <v>0</v>
      </c>
      <c r="E43" s="156">
        <f>+'St 1.1'!$T$166</f>
        <v>266342</v>
      </c>
      <c r="F43" s="156">
        <f>+'St 1.2'!$T$49</f>
        <v>442056.19675853133</v>
      </c>
      <c r="G43" s="156">
        <f>+'St 1.2'!$T$166</f>
        <v>901944.80139444291</v>
      </c>
      <c r="H43" s="156">
        <f>+'St 1.3'!$T$49</f>
        <v>240399.14543144248</v>
      </c>
      <c r="I43" s="156">
        <f>+'St 1.3'!$T$166</f>
        <v>615144.40636618354</v>
      </c>
      <c r="J43" s="156">
        <f>+'St 3'!$T$49</f>
        <v>54108.106162877491</v>
      </c>
      <c r="K43" s="156">
        <f>+'St 3'!$T$166</f>
        <v>103288.12565160597</v>
      </c>
      <c r="L43" s="156">
        <f>+'St 2.1'!$T$49</f>
        <v>136868.9546382663</v>
      </c>
      <c r="M43" s="156">
        <f>+'St 2.1'!$T$166</f>
        <v>-7499.4605987554769</v>
      </c>
      <c r="N43" s="156">
        <f>+'St 2.2'!$T$49</f>
        <v>2461676.2548949933</v>
      </c>
      <c r="O43" s="156">
        <f>+'St 2.2'!$T$166</f>
        <v>1844741.2340185444</v>
      </c>
      <c r="P43" s="156">
        <f>+'St 4'!$T$49</f>
        <v>735066.51699304988</v>
      </c>
      <c r="Q43" s="156">
        <f>+'St 4'!$T$166</f>
        <v>0</v>
      </c>
      <c r="R43" s="156">
        <f>+'St 5'!$T$49</f>
        <v>-3521.8650428457659</v>
      </c>
      <c r="S43" s="156">
        <f>+'St 5'!$T$166</f>
        <v>204322.98569159821</v>
      </c>
      <c r="T43" s="156">
        <f t="shared" si="2"/>
        <v>4066653.3098363155</v>
      </c>
      <c r="U43" s="156">
        <f t="shared" si="2"/>
        <v>3928284.0925236195</v>
      </c>
    </row>
    <row r="44" spans="2:21">
      <c r="B44" s="37">
        <v>5</v>
      </c>
      <c r="C44" s="28" t="s">
        <v>52</v>
      </c>
      <c r="D44" s="156">
        <f>+'St 1.1'!$T$62</f>
        <v>0</v>
      </c>
      <c r="E44" s="156">
        <f>+'St 1.1'!$T$179</f>
        <v>50</v>
      </c>
      <c r="F44" s="156">
        <f>+'St 1.2'!$T$62</f>
        <v>19498.74802611933</v>
      </c>
      <c r="G44" s="156">
        <f>+'St 1.2'!$T$179</f>
        <v>33434.738065194491</v>
      </c>
      <c r="H44" s="156">
        <f>+'St 1.3'!$T$62</f>
        <v>277213.30768368172</v>
      </c>
      <c r="I44" s="156">
        <f>+'St 1.3'!$T$179</f>
        <v>21733.721539707069</v>
      </c>
      <c r="J44" s="156">
        <f>+'St 3'!$T$62</f>
        <v>0</v>
      </c>
      <c r="K44" s="156">
        <f>+'St 3'!$T$179</f>
        <v>120632.25226595852</v>
      </c>
      <c r="L44" s="156">
        <f>+'St 2.1'!$T$62</f>
        <v>20546.939999999984</v>
      </c>
      <c r="M44" s="156">
        <f>+'St 2.1'!$T$179</f>
        <v>42977.034930062044</v>
      </c>
      <c r="N44" s="156">
        <f>+'St 2.2'!$T$62</f>
        <v>13851.447085783002</v>
      </c>
      <c r="O44" s="156">
        <f>+'St 2.2'!$T$179</f>
        <v>3346679.8902414148</v>
      </c>
      <c r="P44" s="156">
        <f>+'St 4'!$T$62</f>
        <v>0</v>
      </c>
      <c r="Q44" s="156">
        <f>+'St 4'!$T$179</f>
        <v>211207.50867203425</v>
      </c>
      <c r="R44" s="156">
        <f>+'St 5'!$T$62</f>
        <v>59241.379364572116</v>
      </c>
      <c r="S44" s="156">
        <f>+'St 5'!$T$179</f>
        <v>396924.96671480767</v>
      </c>
      <c r="T44" s="156">
        <f t="shared" si="2"/>
        <v>390351.82216015615</v>
      </c>
      <c r="U44" s="156">
        <f t="shared" si="2"/>
        <v>4173640.1124291793</v>
      </c>
    </row>
    <row r="45" spans="2:21">
      <c r="B45" s="68" t="s">
        <v>68</v>
      </c>
      <c r="C45" s="69" t="s">
        <v>32</v>
      </c>
      <c r="D45" s="157">
        <f>+'St 1.1'!$T$63</f>
        <v>0</v>
      </c>
      <c r="E45" s="157">
        <f>+'St 1.1'!$T$180</f>
        <v>50</v>
      </c>
      <c r="F45" s="157">
        <f>+'St 1.2'!$T$63</f>
        <v>19498.74802611933</v>
      </c>
      <c r="G45" s="157">
        <f>+'St 1.2'!$T$180</f>
        <v>22293.139497933953</v>
      </c>
      <c r="H45" s="157">
        <f>+'St 1.3'!$T$63</f>
        <v>24745.435820284129</v>
      </c>
      <c r="I45" s="157">
        <f>+'St 1.3'!$T$180</f>
        <v>16961.435011304158</v>
      </c>
      <c r="J45" s="157">
        <f>+'St 3'!$T$63</f>
        <v>0</v>
      </c>
      <c r="K45" s="157">
        <f>+'St 3'!$T$180</f>
        <v>120632.25226595852</v>
      </c>
      <c r="L45" s="157">
        <f>+'St 2.1'!$T$63</f>
        <v>20546.939999999984</v>
      </c>
      <c r="M45" s="157">
        <f>+'St 2.1'!$T$180</f>
        <v>43042.976151599956</v>
      </c>
      <c r="N45" s="157">
        <f>+'St 2.2'!$T$63</f>
        <v>13851.447085783002</v>
      </c>
      <c r="O45" s="157">
        <f>+'St 2.2'!$T$180</f>
        <v>2302991.4465519311</v>
      </c>
      <c r="P45" s="157">
        <f>+'St 4'!$T$63</f>
        <v>0</v>
      </c>
      <c r="Q45" s="157">
        <f>+'St 4'!$T$180</f>
        <v>39197.805270000004</v>
      </c>
      <c r="R45" s="157">
        <f>+'St 5'!$T$63</f>
        <v>59241.379364572116</v>
      </c>
      <c r="S45" s="157">
        <f>+'St 5'!$T$180</f>
        <v>396924.96671480767</v>
      </c>
      <c r="T45" s="157">
        <f t="shared" si="2"/>
        <v>137883.95029675856</v>
      </c>
      <c r="U45" s="157">
        <f t="shared" si="2"/>
        <v>2942094.0214635353</v>
      </c>
    </row>
    <row r="46" spans="2:21">
      <c r="B46" s="68" t="s">
        <v>69</v>
      </c>
      <c r="C46" s="69" t="s">
        <v>33</v>
      </c>
      <c r="D46" s="157">
        <f>+'St 1.1'!$T$76</f>
        <v>0</v>
      </c>
      <c r="E46" s="157">
        <f>+'St 1.1'!$T$193</f>
        <v>0</v>
      </c>
      <c r="F46" s="157">
        <f>+'St 1.2'!$T$76</f>
        <v>0</v>
      </c>
      <c r="G46" s="157">
        <f>+'St 1.2'!$T$193</f>
        <v>11141.598567260542</v>
      </c>
      <c r="H46" s="157">
        <f>+'St 1.3'!$T$76</f>
        <v>252467.8718633976</v>
      </c>
      <c r="I46" s="157">
        <f>+'St 1.3'!$T$193</f>
        <v>4772.2865284029895</v>
      </c>
      <c r="J46" s="157">
        <f>+'St 3'!$T$76</f>
        <v>0</v>
      </c>
      <c r="K46" s="157">
        <f>+'St 3'!$T$193</f>
        <v>0</v>
      </c>
      <c r="L46" s="157">
        <f>+'St 2.1'!$T$76</f>
        <v>0</v>
      </c>
      <c r="M46" s="157">
        <f>+'St 2.1'!$T$193</f>
        <v>-65.941221537921393</v>
      </c>
      <c r="N46" s="157">
        <f>+'St 2.2'!$T$76</f>
        <v>0</v>
      </c>
      <c r="O46" s="157">
        <f>+'St 2.2'!$T$193</f>
        <v>1043688.4436894843</v>
      </c>
      <c r="P46" s="157">
        <f>+'St 4'!$T$76</f>
        <v>0</v>
      </c>
      <c r="Q46" s="157">
        <f>+'St 4'!$T$193</f>
        <v>172009.70340203427</v>
      </c>
      <c r="R46" s="157">
        <f>+'St 5'!$T$76</f>
        <v>0</v>
      </c>
      <c r="S46" s="157">
        <f>+'St 5'!$T$193</f>
        <v>0</v>
      </c>
      <c r="T46" s="157">
        <f t="shared" si="2"/>
        <v>252467.8718633976</v>
      </c>
      <c r="U46" s="157">
        <f t="shared" si="2"/>
        <v>1231546.0909656442</v>
      </c>
    </row>
    <row r="47" spans="2:21">
      <c r="B47" s="37">
        <v>6</v>
      </c>
      <c r="C47" s="28" t="s">
        <v>90</v>
      </c>
      <c r="D47" s="156">
        <f>+'St 1.1'!$T$79</f>
        <v>5763</v>
      </c>
      <c r="E47" s="156">
        <f>+'St 1.1'!$T$196</f>
        <v>0</v>
      </c>
      <c r="F47" s="156">
        <f>+'St 1.2'!$T$79</f>
        <v>46.9299985172714</v>
      </c>
      <c r="G47" s="156">
        <f>+'St 1.2'!$T$196</f>
        <v>61.005295791156165</v>
      </c>
      <c r="H47" s="156">
        <f>+'St 1.3'!$T$79</f>
        <v>445380.19945180177</v>
      </c>
      <c r="I47" s="156">
        <f>+'St 1.3'!$T$196</f>
        <v>0</v>
      </c>
      <c r="J47" s="156">
        <f>+'St 3'!$T$79</f>
        <v>50128.221100000061</v>
      </c>
      <c r="K47" s="156">
        <f>+'St 3'!$T$196</f>
        <v>0</v>
      </c>
      <c r="L47" s="156">
        <f>+'St 2.1'!$T$79</f>
        <v>0</v>
      </c>
      <c r="M47" s="156">
        <f>+'St 2.1'!$T$196</f>
        <v>-657.24928819105219</v>
      </c>
      <c r="N47" s="156">
        <f>+'St 2.2'!$T$79</f>
        <v>0</v>
      </c>
      <c r="O47" s="156">
        <f>+'St 2.2'!$T$196</f>
        <v>0</v>
      </c>
      <c r="P47" s="156">
        <f>+'St 4'!$T$79</f>
        <v>0</v>
      </c>
      <c r="Q47" s="156">
        <f>+'St 4'!$T$196</f>
        <v>713391.55762999994</v>
      </c>
      <c r="R47" s="156">
        <f>+'St 5'!$T$79</f>
        <v>0</v>
      </c>
      <c r="S47" s="156">
        <f>+'St 5'!$T$196</f>
        <v>0</v>
      </c>
      <c r="T47" s="156">
        <f t="shared" si="2"/>
        <v>501318.35055031913</v>
      </c>
      <c r="U47" s="156">
        <f t="shared" si="2"/>
        <v>712795.31363760005</v>
      </c>
    </row>
    <row r="48" spans="2:21">
      <c r="B48" s="68" t="s">
        <v>68</v>
      </c>
      <c r="C48" s="69" t="s">
        <v>15</v>
      </c>
      <c r="D48" s="157">
        <f>+'St 1.1'!$T$80</f>
        <v>0</v>
      </c>
      <c r="E48" s="157">
        <f>+'St 1.1'!$T$197</f>
        <v>0</v>
      </c>
      <c r="F48" s="157">
        <f>+'St 1.2'!$T$80</f>
        <v>0</v>
      </c>
      <c r="G48" s="157">
        <f>+'St 1.2'!$T$197</f>
        <v>0</v>
      </c>
      <c r="H48" s="157">
        <f>+'St 1.3'!$T$80</f>
        <v>26351.354137027927</v>
      </c>
      <c r="I48" s="157">
        <f>+'St 1.3'!$T$197</f>
        <v>0</v>
      </c>
      <c r="J48" s="157">
        <f>+'St 3'!$T$80</f>
        <v>0</v>
      </c>
      <c r="K48" s="157">
        <f>+'St 3'!$T$197</f>
        <v>0</v>
      </c>
      <c r="L48" s="157">
        <f>+'St 2.1'!$T$80</f>
        <v>0</v>
      </c>
      <c r="M48" s="157">
        <f>+'St 2.1'!$T$197</f>
        <v>0</v>
      </c>
      <c r="N48" s="157">
        <f>+'St 2.2'!$T$80</f>
        <v>0</v>
      </c>
      <c r="O48" s="157">
        <f>+'St 2.2'!$T$197</f>
        <v>0</v>
      </c>
      <c r="P48" s="157">
        <f>+'St 4'!$T$80</f>
        <v>0</v>
      </c>
      <c r="Q48" s="157">
        <f>+'St 4'!$T$197</f>
        <v>0</v>
      </c>
      <c r="R48" s="157">
        <f>+'St 5'!$T$80</f>
        <v>0</v>
      </c>
      <c r="S48" s="157">
        <f>+'St 5'!$T$197</f>
        <v>0</v>
      </c>
      <c r="T48" s="157">
        <f t="shared" si="2"/>
        <v>26351.354137027927</v>
      </c>
      <c r="U48" s="157">
        <f t="shared" si="2"/>
        <v>0</v>
      </c>
    </row>
    <row r="49" spans="2:21">
      <c r="B49" s="68" t="s">
        <v>69</v>
      </c>
      <c r="C49" s="69" t="s">
        <v>16</v>
      </c>
      <c r="D49" s="157">
        <f>+'St 1.1'!$T$81</f>
        <v>0</v>
      </c>
      <c r="E49" s="157">
        <f>+'St 1.1'!$T$198</f>
        <v>0</v>
      </c>
      <c r="F49" s="157">
        <f>+'St 1.2'!$T$81</f>
        <v>0</v>
      </c>
      <c r="G49" s="157">
        <f>+'St 1.2'!$T$198</f>
        <v>0</v>
      </c>
      <c r="H49" s="157">
        <f>+'St 1.3'!$T$81</f>
        <v>162044.76142020922</v>
      </c>
      <c r="I49" s="157">
        <f>+'St 1.3'!$T$198</f>
        <v>0</v>
      </c>
      <c r="J49" s="157">
        <f>+'St 3'!$T$81</f>
        <v>0</v>
      </c>
      <c r="K49" s="157">
        <f>+'St 3'!$T$198</f>
        <v>0</v>
      </c>
      <c r="L49" s="157">
        <f>+'St 2.1'!$T$81</f>
        <v>0</v>
      </c>
      <c r="M49" s="157">
        <f>+'St 2.1'!$T$198</f>
        <v>-0.60738149999999824</v>
      </c>
      <c r="N49" s="157">
        <f>+'St 2.2'!$T$81</f>
        <v>0</v>
      </c>
      <c r="O49" s="157">
        <f>+'St 2.2'!$T$198</f>
        <v>0</v>
      </c>
      <c r="P49" s="157">
        <f>+'St 4'!$T$81</f>
        <v>0</v>
      </c>
      <c r="Q49" s="157">
        <f>+'St 4'!$T$198</f>
        <v>343988.73</v>
      </c>
      <c r="R49" s="157">
        <f>+'St 5'!$T$81</f>
        <v>0</v>
      </c>
      <c r="S49" s="157">
        <f>+'St 5'!$T$198</f>
        <v>0</v>
      </c>
      <c r="T49" s="157">
        <f t="shared" si="2"/>
        <v>162044.76142020922</v>
      </c>
      <c r="U49" s="157">
        <f t="shared" si="2"/>
        <v>343988.12261849997</v>
      </c>
    </row>
    <row r="50" spans="2:21">
      <c r="B50" s="68" t="s">
        <v>83</v>
      </c>
      <c r="C50" s="69" t="s">
        <v>17</v>
      </c>
      <c r="D50" s="157">
        <f>+'St 1.1'!$T$82</f>
        <v>1148.9999999999982</v>
      </c>
      <c r="E50" s="157">
        <f>+'St 1.1'!$T$199</f>
        <v>0</v>
      </c>
      <c r="F50" s="157">
        <f>+'St 1.2'!$T$82</f>
        <v>0</v>
      </c>
      <c r="G50" s="157">
        <f>+'St 1.2'!$T$199</f>
        <v>0</v>
      </c>
      <c r="H50" s="157">
        <f>+'St 1.3'!$T$82</f>
        <v>109425.60667101823</v>
      </c>
      <c r="I50" s="157">
        <f>+'St 1.3'!$T$199</f>
        <v>0</v>
      </c>
      <c r="J50" s="157">
        <f>+'St 3'!$T$82</f>
        <v>0</v>
      </c>
      <c r="K50" s="157">
        <f>+'St 3'!$T$199</f>
        <v>0</v>
      </c>
      <c r="L50" s="157">
        <f>+'St 2.1'!$T$82</f>
        <v>0</v>
      </c>
      <c r="M50" s="157">
        <f>+'St 2.1'!$T$199</f>
        <v>-30.101660800000001</v>
      </c>
      <c r="N50" s="157">
        <f>+'St 2.2'!$T$82</f>
        <v>0</v>
      </c>
      <c r="O50" s="157">
        <f>+'St 2.2'!$T$199</f>
        <v>0</v>
      </c>
      <c r="P50" s="157">
        <f>+'St 4'!$T$82</f>
        <v>0</v>
      </c>
      <c r="Q50" s="157">
        <f>+'St 4'!$T$199</f>
        <v>184701.41381500001</v>
      </c>
      <c r="R50" s="157">
        <f>+'St 5'!$T$82</f>
        <v>0</v>
      </c>
      <c r="S50" s="157">
        <f>+'St 5'!$T$199</f>
        <v>0</v>
      </c>
      <c r="T50" s="157">
        <f t="shared" si="2"/>
        <v>110574.60667101823</v>
      </c>
      <c r="U50" s="157">
        <f t="shared" si="2"/>
        <v>184671.31215420002</v>
      </c>
    </row>
    <row r="51" spans="2:21">
      <c r="B51" s="68" t="s">
        <v>84</v>
      </c>
      <c r="C51" s="69" t="s">
        <v>18</v>
      </c>
      <c r="D51" s="157">
        <f>+'St 1.1'!$T$83</f>
        <v>4613.9999999999982</v>
      </c>
      <c r="E51" s="157">
        <f>+'St 1.1'!$T$200</f>
        <v>0</v>
      </c>
      <c r="F51" s="157">
        <f>+'St 1.2'!$T$83</f>
        <v>46.9299985172714</v>
      </c>
      <c r="G51" s="157">
        <f>+'St 1.2'!$T$200</f>
        <v>61.005295791156165</v>
      </c>
      <c r="H51" s="157">
        <f>+'St 1.3'!$T$83</f>
        <v>147558.58242606928</v>
      </c>
      <c r="I51" s="157">
        <f>+'St 1.3'!$T$200</f>
        <v>0</v>
      </c>
      <c r="J51" s="157">
        <f>+'St 3'!$T$83</f>
        <v>50128.221100000061</v>
      </c>
      <c r="K51" s="157">
        <f>+'St 3'!$T$200</f>
        <v>0</v>
      </c>
      <c r="L51" s="157">
        <f>+'St 2.1'!$T$83</f>
        <v>0</v>
      </c>
      <c r="M51" s="157">
        <f>+'St 2.1'!$T$200</f>
        <v>-626.54024589105222</v>
      </c>
      <c r="N51" s="157">
        <f>+'St 2.2'!$T$83</f>
        <v>0</v>
      </c>
      <c r="O51" s="157">
        <f>+'St 2.2'!$T$200</f>
        <v>0</v>
      </c>
      <c r="P51" s="157">
        <f>+'St 4'!$T$83</f>
        <v>0</v>
      </c>
      <c r="Q51" s="157">
        <f>+'St 4'!$T$200</f>
        <v>184701.41381500001</v>
      </c>
      <c r="R51" s="157">
        <f>+'St 5'!$T$83</f>
        <v>0</v>
      </c>
      <c r="S51" s="157">
        <f>+'St 5'!$T$200</f>
        <v>0</v>
      </c>
      <c r="T51" s="157">
        <f t="shared" si="2"/>
        <v>202347.7335245866</v>
      </c>
      <c r="U51" s="157">
        <f t="shared" si="2"/>
        <v>184135.87886490012</v>
      </c>
    </row>
    <row r="52" spans="2:21">
      <c r="B52" s="68" t="s">
        <v>85</v>
      </c>
      <c r="C52" s="69" t="s">
        <v>19</v>
      </c>
      <c r="D52" s="157">
        <f>+'St 1.1'!$T$84</f>
        <v>0</v>
      </c>
      <c r="E52" s="157">
        <f>+'St 1.1'!$T$201</f>
        <v>0</v>
      </c>
      <c r="F52" s="157">
        <f>+'St 1.2'!$T$84</f>
        <v>0</v>
      </c>
      <c r="G52" s="157">
        <f>+'St 1.2'!$T$201</f>
        <v>0</v>
      </c>
      <c r="H52" s="157">
        <f>+'St 1.3'!$T$84</f>
        <v>0</v>
      </c>
      <c r="I52" s="157">
        <f>+'St 1.3'!$T$201</f>
        <v>0</v>
      </c>
      <c r="J52" s="157">
        <f>+'St 3'!$T$84</f>
        <v>0</v>
      </c>
      <c r="K52" s="157">
        <f>+'St 3'!$T$201</f>
        <v>0</v>
      </c>
      <c r="L52" s="157">
        <f>+'St 2.1'!$T$84</f>
        <v>0</v>
      </c>
      <c r="M52" s="157">
        <f>+'St 2.1'!$T$201</f>
        <v>0</v>
      </c>
      <c r="N52" s="157">
        <f>+'St 2.2'!$T$84</f>
        <v>0</v>
      </c>
      <c r="O52" s="157">
        <f>+'St 2.2'!$T$201</f>
        <v>0</v>
      </c>
      <c r="P52" s="157">
        <f>+'St 4'!$T$84</f>
        <v>0</v>
      </c>
      <c r="Q52" s="157">
        <f>+'St 4'!$T$201</f>
        <v>0</v>
      </c>
      <c r="R52" s="157">
        <f>+'St 5'!$T$84</f>
        <v>0</v>
      </c>
      <c r="S52" s="157">
        <f>+'St 5'!$T$201</f>
        <v>0</v>
      </c>
      <c r="T52" s="157">
        <f t="shared" si="2"/>
        <v>0</v>
      </c>
      <c r="U52" s="157">
        <f t="shared" si="2"/>
        <v>0</v>
      </c>
    </row>
    <row r="53" spans="2:21">
      <c r="B53" s="68" t="s">
        <v>70</v>
      </c>
      <c r="C53" s="69" t="s">
        <v>20</v>
      </c>
      <c r="D53" s="157">
        <f>+'St 1.1'!$T$85</f>
        <v>0</v>
      </c>
      <c r="E53" s="157">
        <f>+'St 1.1'!$T$202</f>
        <v>0</v>
      </c>
      <c r="F53" s="157">
        <f>+'St 1.2'!$T$85</f>
        <v>0</v>
      </c>
      <c r="G53" s="157">
        <f>+'St 1.2'!$T$202</f>
        <v>0</v>
      </c>
      <c r="H53" s="157">
        <f>+'St 1.3'!$T$85</f>
        <v>0</v>
      </c>
      <c r="I53" s="157">
        <f>+'St 1.3'!$T$202</f>
        <v>0</v>
      </c>
      <c r="J53" s="157">
        <f>+'St 3'!$T$85</f>
        <v>0</v>
      </c>
      <c r="K53" s="157">
        <f>+'St 3'!$T$202</f>
        <v>0</v>
      </c>
      <c r="L53" s="157">
        <f>+'St 2.1'!$T$85</f>
        <v>0</v>
      </c>
      <c r="M53" s="157">
        <f>+'St 2.1'!$T$202</f>
        <v>0</v>
      </c>
      <c r="N53" s="157">
        <f>+'St 2.2'!$T$85</f>
        <v>0</v>
      </c>
      <c r="O53" s="157">
        <f>+'St 2.2'!$T$202</f>
        <v>0</v>
      </c>
      <c r="P53" s="157">
        <f>+'St 4'!$T$85</f>
        <v>0</v>
      </c>
      <c r="Q53" s="157">
        <f>+'St 4'!$T$202</f>
        <v>0</v>
      </c>
      <c r="R53" s="157">
        <f>+'St 5'!$T$85</f>
        <v>0</v>
      </c>
      <c r="S53" s="157">
        <f>+'St 5'!$T$202</f>
        <v>0</v>
      </c>
      <c r="T53" s="157">
        <f t="shared" si="2"/>
        <v>0</v>
      </c>
      <c r="U53" s="157">
        <f t="shared" si="2"/>
        <v>0</v>
      </c>
    </row>
    <row r="54" spans="2:21">
      <c r="B54" s="37">
        <v>7</v>
      </c>
      <c r="C54" s="28" t="s">
        <v>53</v>
      </c>
      <c r="D54" s="156">
        <f>+'St 1.1'!$T$86</f>
        <v>7644.9999999999991</v>
      </c>
      <c r="E54" s="156">
        <f>+'St 1.1'!$T$203</f>
        <v>-5.9999999999999609</v>
      </c>
      <c r="F54" s="156">
        <f>+'St 1.2'!$T$86</f>
        <v>-30627.47972831146</v>
      </c>
      <c r="G54" s="156">
        <f>+'St 1.2'!$T$203</f>
        <v>37911.023295076142</v>
      </c>
      <c r="H54" s="156">
        <f>+'St 1.3'!$T$86</f>
        <v>9290.5907122501158</v>
      </c>
      <c r="I54" s="156">
        <f>+'St 1.3'!$T$203</f>
        <v>221042.92465968471</v>
      </c>
      <c r="J54" s="156">
        <f>+'St 3'!$T$86</f>
        <v>1729.824586658654</v>
      </c>
      <c r="K54" s="156">
        <f>+'St 3'!$T$203</f>
        <v>13272.593884575434</v>
      </c>
      <c r="L54" s="156">
        <f>+'St 2.1'!$T$86</f>
        <v>27109.395161220855</v>
      </c>
      <c r="M54" s="156">
        <f>+'St 2.1'!$T$203</f>
        <v>116596.08057007813</v>
      </c>
      <c r="N54" s="156">
        <f>+'St 2.2'!$T$86</f>
        <v>3483845.114784976</v>
      </c>
      <c r="O54" s="156">
        <f>+'St 2.2'!$T$203</f>
        <v>181363.27656828542</v>
      </c>
      <c r="P54" s="156">
        <f>+'St 4'!$T$86</f>
        <v>13128.081500888538</v>
      </c>
      <c r="Q54" s="156">
        <f>+'St 4'!$T$203</f>
        <v>14337.427430687416</v>
      </c>
      <c r="R54" s="156">
        <f>+'St 5'!$T$86</f>
        <v>-40068.978679027896</v>
      </c>
      <c r="S54" s="156">
        <f>+'St 5'!$T$203</f>
        <v>-100905.16770043925</v>
      </c>
      <c r="T54" s="156">
        <f t="shared" si="2"/>
        <v>3472051.5483386545</v>
      </c>
      <c r="U54" s="156">
        <f t="shared" si="2"/>
        <v>483612.15870794805</v>
      </c>
    </row>
    <row r="55" spans="2:21">
      <c r="B55" s="68" t="s">
        <v>68</v>
      </c>
      <c r="C55" s="69" t="s">
        <v>30</v>
      </c>
      <c r="D55" s="157">
        <f>+'St 1.1'!$T$87</f>
        <v>0</v>
      </c>
      <c r="E55" s="157">
        <f>+'St 1.1'!$T$204</f>
        <v>0</v>
      </c>
      <c r="F55" s="157">
        <f>+'St 1.2'!$T$87</f>
        <v>0</v>
      </c>
      <c r="G55" s="157">
        <f>+'St 1.2'!$T$204</f>
        <v>49332.267815342806</v>
      </c>
      <c r="H55" s="157">
        <f>+'St 1.3'!$T$87</f>
        <v>13970.601403693829</v>
      </c>
      <c r="I55" s="157">
        <f>+'St 1.3'!$T$204</f>
        <v>209851.04725796814</v>
      </c>
      <c r="J55" s="157">
        <f>+'St 3'!$T$87</f>
        <v>0</v>
      </c>
      <c r="K55" s="157">
        <f>+'St 3'!$T$204</f>
        <v>2.0210249512130725</v>
      </c>
      <c r="L55" s="157">
        <f>+'St 2.1'!$T$87</f>
        <v>26394.546233057856</v>
      </c>
      <c r="M55" s="157">
        <f>+'St 2.1'!$T$204</f>
        <v>136468.93854281414</v>
      </c>
      <c r="N55" s="157">
        <f>+'St 2.2'!$T$87</f>
        <v>1870358.6301203081</v>
      </c>
      <c r="O55" s="157">
        <f>+'St 2.2'!$T$204</f>
        <v>143548.94564735278</v>
      </c>
      <c r="P55" s="157">
        <f>+'St 4'!$T$87</f>
        <v>7372.6626064290231</v>
      </c>
      <c r="Q55" s="157">
        <f>+'St 4'!$T$204</f>
        <v>4200.8233499999997</v>
      </c>
      <c r="R55" s="157">
        <f>+'St 5'!$T$87</f>
        <v>-40068.978679027896</v>
      </c>
      <c r="S55" s="157">
        <f>+'St 5'!$T$204</f>
        <v>-100422.91220918264</v>
      </c>
      <c r="T55" s="157">
        <f t="shared" si="2"/>
        <v>1878027.461684461</v>
      </c>
      <c r="U55" s="157">
        <f t="shared" si="2"/>
        <v>442981.13142924651</v>
      </c>
    </row>
    <row r="56" spans="2:21">
      <c r="B56" s="68" t="s">
        <v>69</v>
      </c>
      <c r="C56" s="69" t="s">
        <v>31</v>
      </c>
      <c r="D56" s="157">
        <f>+'St 1.1'!$T$100</f>
        <v>7644.9999999999991</v>
      </c>
      <c r="E56" s="157">
        <f>+'St 1.1'!$T$217</f>
        <v>-5.9999999999999609</v>
      </c>
      <c r="F56" s="157">
        <f>+'St 1.2'!$T$100</f>
        <v>-30627.47972831146</v>
      </c>
      <c r="G56" s="157">
        <f>+'St 1.2'!$T$217</f>
        <v>-11421.244520266635</v>
      </c>
      <c r="H56" s="157">
        <f>+'St 1.3'!$T$100</f>
        <v>-4680.010691443711</v>
      </c>
      <c r="I56" s="157">
        <f>+'St 1.3'!$T$217</f>
        <v>11191.877401716622</v>
      </c>
      <c r="J56" s="157">
        <f>+'St 3'!$T$100</f>
        <v>1729.824586658654</v>
      </c>
      <c r="K56" s="157">
        <f>+'St 3'!$T$217</f>
        <v>13270.57285962423</v>
      </c>
      <c r="L56" s="157">
        <f>+'St 2.1'!$T$100</f>
        <v>714.84892816300066</v>
      </c>
      <c r="M56" s="157">
        <f>+'St 2.1'!$T$217</f>
        <v>-19872.857972736034</v>
      </c>
      <c r="N56" s="157">
        <f>+'St 2.2'!$T$100</f>
        <v>1613486.4846646669</v>
      </c>
      <c r="O56" s="157">
        <f>+'St 2.2'!$T$217</f>
        <v>37814.33092093248</v>
      </c>
      <c r="P56" s="157">
        <f>+'St 4'!$T$100</f>
        <v>5755.4188944595153</v>
      </c>
      <c r="Q56" s="157">
        <f>+'St 4'!$T$217</f>
        <v>10136.604080687417</v>
      </c>
      <c r="R56" s="157">
        <f>+'St 5'!$T$100</f>
        <v>0</v>
      </c>
      <c r="S56" s="157">
        <f>+'St 5'!$T$217</f>
        <v>-482.25549125661826</v>
      </c>
      <c r="T56" s="157">
        <f t="shared" si="2"/>
        <v>1594024.086654193</v>
      </c>
      <c r="U56" s="157">
        <f t="shared" si="2"/>
        <v>40631.027278701462</v>
      </c>
    </row>
    <row r="57" spans="2:21">
      <c r="B57" s="37">
        <v>8</v>
      </c>
      <c r="C57" s="28" t="s">
        <v>88</v>
      </c>
      <c r="D57" s="156">
        <v>0</v>
      </c>
      <c r="E57" s="156">
        <v>0</v>
      </c>
      <c r="F57" s="156">
        <v>0</v>
      </c>
      <c r="G57" s="156">
        <v>0</v>
      </c>
      <c r="H57" s="156">
        <v>0</v>
      </c>
      <c r="I57" s="156">
        <v>0</v>
      </c>
      <c r="J57" s="156">
        <v>0</v>
      </c>
      <c r="K57" s="156">
        <v>0</v>
      </c>
      <c r="L57" s="156">
        <v>0</v>
      </c>
      <c r="M57" s="156">
        <v>0</v>
      </c>
      <c r="N57" s="156">
        <v>0</v>
      </c>
      <c r="O57" s="156">
        <v>0</v>
      </c>
      <c r="P57" s="156">
        <v>0</v>
      </c>
      <c r="Q57" s="156">
        <v>0</v>
      </c>
      <c r="R57" s="156">
        <v>0</v>
      </c>
      <c r="S57" s="156">
        <v>0</v>
      </c>
      <c r="T57" s="156">
        <f t="shared" si="2"/>
        <v>0</v>
      </c>
      <c r="U57" s="156">
        <f t="shared" si="2"/>
        <v>0</v>
      </c>
    </row>
    <row r="58" spans="2:21">
      <c r="B58" s="37">
        <v>9</v>
      </c>
      <c r="C58" s="28" t="s">
        <v>92</v>
      </c>
      <c r="D58" s="156">
        <f>+'St 1.1'!$T$113+'St 1.1'!$T$114</f>
        <v>0</v>
      </c>
      <c r="E58" s="156">
        <f>+'St 1.1'!$T$230+'St 1.1'!$T$231</f>
        <v>0</v>
      </c>
      <c r="F58" s="156">
        <f>+'St 1.2'!$T$113+'St 1.2'!$T$114</f>
        <v>-160396.80639184557</v>
      </c>
      <c r="G58" s="156">
        <f>+'St 1.2'!$T$230+'St 1.2'!$T$231</f>
        <v>53581.727602623861</v>
      </c>
      <c r="H58" s="156">
        <f>+'St 1.3'!$T$113+'St 1.3'!$T$114</f>
        <v>20095.833234293183</v>
      </c>
      <c r="I58" s="156">
        <f>+'St 1.3'!$T$230+'St 1.3'!$T$231</f>
        <v>15783.586157847123</v>
      </c>
      <c r="J58" s="156">
        <f>+'St 3'!$T$113+'St 3'!$T$114</f>
        <v>-449.65770000000003</v>
      </c>
      <c r="K58" s="156">
        <f>+'St 3'!$T$230+'St 3'!$T$231</f>
        <v>-808.0086</v>
      </c>
      <c r="L58" s="156">
        <f>+'St 2.1'!$T$113+'St 2.1'!$T$114</f>
        <v>-4526.9976706000016</v>
      </c>
      <c r="M58" s="156">
        <f>+'St 2.1'!$T$230+'St 2.1'!$T$231</f>
        <v>-111.36675189999998</v>
      </c>
      <c r="N58" s="156">
        <f>+'St 2.2'!$T$113+'St 2.2'!$T$114</f>
        <v>1009348.2390664299</v>
      </c>
      <c r="O58" s="156">
        <f>+'St 2.2'!$T$230+'St 2.2'!$T$231</f>
        <v>390811.48429338902</v>
      </c>
      <c r="P58" s="156">
        <f>+'St 4'!$T$113+'St 4'!$T$114</f>
        <v>0</v>
      </c>
      <c r="Q58" s="156">
        <f>+'St 4'!$T$230+'St 4'!$T$231</f>
        <v>0</v>
      </c>
      <c r="R58" s="156">
        <f>+'St 5'!$T$113+'St 5'!$T$114</f>
        <v>0</v>
      </c>
      <c r="S58" s="156">
        <f>+'St 5'!$T$230+'St 5'!$T$231</f>
        <v>0</v>
      </c>
      <c r="T58" s="156">
        <f t="shared" si="2"/>
        <v>864070.61053827754</v>
      </c>
      <c r="U58" s="156">
        <f t="shared" si="2"/>
        <v>459257.42270195996</v>
      </c>
    </row>
    <row r="59" spans="2:21">
      <c r="B59" s="37">
        <v>10</v>
      </c>
      <c r="C59" s="28" t="s">
        <v>91</v>
      </c>
      <c r="D59" s="156">
        <f t="shared" ref="D59:S59" si="3">+D36+D39+D42+D43+D44+D47+D54+D57+D58</f>
        <v>449569.00000000006</v>
      </c>
      <c r="E59" s="156">
        <f t="shared" si="3"/>
        <v>461575.00000000047</v>
      </c>
      <c r="F59" s="156">
        <f t="shared" si="3"/>
        <v>1063581.5803651274</v>
      </c>
      <c r="G59" s="156">
        <f t="shared" si="3"/>
        <v>1376363.8492309221</v>
      </c>
      <c r="H59" s="156">
        <f t="shared" si="3"/>
        <v>1288261.98793291</v>
      </c>
      <c r="I59" s="156">
        <f t="shared" si="3"/>
        <v>1728928.2156398089</v>
      </c>
      <c r="J59" s="156">
        <f t="shared" si="3"/>
        <v>1286113.7456831902</v>
      </c>
      <c r="K59" s="156">
        <f t="shared" si="3"/>
        <v>427316.64463646081</v>
      </c>
      <c r="L59" s="156">
        <f t="shared" si="3"/>
        <v>180272.64802888711</v>
      </c>
      <c r="M59" s="156">
        <f t="shared" si="3"/>
        <v>127863.53920532533</v>
      </c>
      <c r="N59" s="156">
        <f t="shared" si="3"/>
        <v>7203145.8318192959</v>
      </c>
      <c r="O59" s="156">
        <f t="shared" si="3"/>
        <v>5873575.411008697</v>
      </c>
      <c r="P59" s="156">
        <f t="shared" si="3"/>
        <v>748194.59849393845</v>
      </c>
      <c r="Q59" s="156">
        <f t="shared" si="3"/>
        <v>2102629.4034365746</v>
      </c>
      <c r="R59" s="156">
        <f t="shared" si="3"/>
        <v>298340.07573757257</v>
      </c>
      <c r="S59" s="156">
        <f t="shared" si="3"/>
        <v>606643.79849501885</v>
      </c>
      <c r="T59" s="156">
        <f t="shared" si="2"/>
        <v>12517479.468060924</v>
      </c>
      <c r="U59" s="156">
        <f t="shared" si="2"/>
        <v>12704895.861652808</v>
      </c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  <row r="101" spans="4:21"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</row>
    <row r="102" spans="4:21"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</row>
    <row r="103" spans="4:21"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</row>
    <row r="104" spans="4:21"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</row>
    <row r="105" spans="4:21"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</row>
    <row r="106" spans="4:21"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</row>
    <row r="107" spans="4:21"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</mergeCells>
  <hyperlinks>
    <hyperlink ref="A1" location="Index!A1" display="Index" xr:uid="{E661C36D-1368-493A-BD70-963E4044541A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F232"/>
  <sheetViews>
    <sheetView zoomScale="60" zoomScaleNormal="60" workbookViewId="0">
      <pane xSplit="3" ySplit="5" topLeftCell="D8" activePane="bottomRight" state="frozen"/>
      <selection activeCell="AC121" sqref="AC121"/>
      <selection pane="topRight" activeCell="AC121" sqref="AC121"/>
      <selection pane="bottomLeft" activeCell="AC121" sqref="AC121"/>
      <selection pane="bottomRight"/>
    </sheetView>
  </sheetViews>
  <sheetFormatPr defaultColWidth="9.1796875" defaultRowHeight="14"/>
  <cols>
    <col min="1" max="1" width="5.81640625" style="42" customWidth="1"/>
    <col min="2" max="2" width="72.90625" style="39" customWidth="1"/>
    <col min="3" max="3" width="11.1796875" style="40" customWidth="1"/>
    <col min="4" max="13" width="15.6328125" style="40" customWidth="1"/>
    <col min="14" max="14" width="10.54296875" style="41" customWidth="1"/>
    <col min="15" max="16" width="13.90625" style="41" customWidth="1"/>
    <col min="17" max="23" width="13.90625" style="39" customWidth="1"/>
    <col min="24" max="24" width="7.453125" style="39" customWidth="1"/>
    <col min="25" max="32" width="12.81640625" style="39" customWidth="1"/>
    <col min="33" max="16384" width="9.1796875" style="39"/>
  </cols>
  <sheetData>
    <row r="1" spans="1:32">
      <c r="A1" s="205" t="s">
        <v>315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</row>
    <row r="2" spans="1:32" s="45" customFormat="1">
      <c r="A2" s="38"/>
      <c r="B2" s="196" t="s">
        <v>168</v>
      </c>
      <c r="C2" s="185"/>
      <c r="D2" s="52"/>
      <c r="E2" s="52"/>
      <c r="F2" s="52"/>
      <c r="G2" s="52"/>
      <c r="H2" s="52"/>
      <c r="I2" s="52"/>
      <c r="J2" s="52"/>
      <c r="K2" s="108"/>
      <c r="L2" s="165"/>
      <c r="M2" s="266"/>
      <c r="N2" s="26"/>
      <c r="O2" s="26"/>
      <c r="P2" s="26"/>
      <c r="Q2" s="26"/>
      <c r="R2" s="26"/>
    </row>
    <row r="3" spans="1:32" s="45" customFormat="1" ht="27" customHeight="1">
      <c r="A3" s="38"/>
      <c r="B3" s="104"/>
      <c r="C3" s="130" t="s">
        <v>251</v>
      </c>
      <c r="D3" s="326" t="s">
        <v>55</v>
      </c>
      <c r="E3" s="326"/>
      <c r="F3" s="326"/>
      <c r="G3" s="326"/>
      <c r="H3" s="326"/>
      <c r="I3" s="326"/>
      <c r="J3" s="326"/>
      <c r="K3" s="326"/>
      <c r="L3" s="326"/>
      <c r="M3" s="326"/>
      <c r="N3" s="77"/>
      <c r="O3" s="326" t="s">
        <v>226</v>
      </c>
      <c r="P3" s="326"/>
      <c r="Q3" s="326"/>
      <c r="R3" s="326"/>
      <c r="S3" s="326"/>
      <c r="T3" s="326"/>
      <c r="U3" s="326"/>
      <c r="V3" s="326"/>
      <c r="W3" s="326"/>
      <c r="Y3" s="72"/>
      <c r="Z3" s="72"/>
      <c r="AA3" s="72"/>
      <c r="AB3" s="72"/>
      <c r="AC3" s="72"/>
      <c r="AD3" s="72"/>
      <c r="AE3" s="72"/>
      <c r="AF3" s="72"/>
    </row>
    <row r="4" spans="1:32" s="45" customFormat="1" ht="15" customHeight="1">
      <c r="A4" s="38"/>
      <c r="B4" s="135"/>
      <c r="C4" s="101"/>
      <c r="D4" s="327" t="s">
        <v>318</v>
      </c>
      <c r="E4" s="327"/>
      <c r="F4" s="327"/>
      <c r="G4" s="327"/>
      <c r="H4" s="327"/>
      <c r="I4" s="327"/>
      <c r="J4" s="327"/>
      <c r="K4" s="327"/>
      <c r="L4" s="327"/>
      <c r="M4" s="327"/>
      <c r="N4" s="77"/>
      <c r="O4" s="331" t="s">
        <v>318</v>
      </c>
      <c r="P4" s="331"/>
      <c r="Q4" s="331"/>
      <c r="R4" s="331"/>
      <c r="S4" s="331"/>
      <c r="T4" s="331"/>
      <c r="U4" s="331"/>
      <c r="V4" s="331"/>
      <c r="W4" s="331"/>
      <c r="Y4" s="168"/>
      <c r="Z4" s="168"/>
      <c r="AA4" s="168"/>
      <c r="AB4" s="168"/>
      <c r="AC4" s="168"/>
      <c r="AD4" s="168"/>
      <c r="AE4" s="168"/>
      <c r="AF4" s="168"/>
    </row>
    <row r="5" spans="1:32" s="45" customFormat="1">
      <c r="A5" s="38"/>
      <c r="B5" s="107" t="s">
        <v>323</v>
      </c>
      <c r="C5" s="46"/>
      <c r="D5" s="181" t="s">
        <v>1</v>
      </c>
      <c r="E5" s="181" t="s">
        <v>2</v>
      </c>
      <c r="F5" s="181" t="s">
        <v>3</v>
      </c>
      <c r="G5" s="181" t="s">
        <v>4</v>
      </c>
      <c r="H5" s="181" t="s">
        <v>104</v>
      </c>
      <c r="I5" s="181" t="s">
        <v>105</v>
      </c>
      <c r="J5" s="181" t="s">
        <v>111</v>
      </c>
      <c r="K5" s="181" t="s">
        <v>268</v>
      </c>
      <c r="L5" s="181" t="s">
        <v>285</v>
      </c>
      <c r="M5" s="181" t="s">
        <v>367</v>
      </c>
      <c r="N5" s="48"/>
      <c r="O5" s="181" t="s">
        <v>2</v>
      </c>
      <c r="P5" s="181" t="s">
        <v>3</v>
      </c>
      <c r="Q5" s="181" t="s">
        <v>4</v>
      </c>
      <c r="R5" s="181" t="s">
        <v>104</v>
      </c>
      <c r="S5" s="181" t="s">
        <v>105</v>
      </c>
      <c r="T5" s="181" t="s">
        <v>111</v>
      </c>
      <c r="U5" s="181" t="s">
        <v>268</v>
      </c>
      <c r="V5" s="181" t="s">
        <v>285</v>
      </c>
      <c r="W5" s="181" t="s">
        <v>367</v>
      </c>
      <c r="Y5" s="47"/>
      <c r="Z5" s="47"/>
      <c r="AA5" s="47"/>
      <c r="AB5" s="47"/>
      <c r="AC5" s="47"/>
      <c r="AD5" s="47"/>
      <c r="AE5" s="47"/>
    </row>
    <row r="6" spans="1:32" s="45" customFormat="1">
      <c r="A6" s="38"/>
      <c r="B6" s="29" t="s">
        <v>5</v>
      </c>
      <c r="C6" s="209" t="s">
        <v>290</v>
      </c>
      <c r="D6" s="139">
        <f>'St 1.2.1'!D6+'St 1.2.2'!D6+'St 1.2.3'!D6+'St 1.2.4'!D6</f>
        <v>0</v>
      </c>
      <c r="E6" s="139">
        <f>'St 1.2.1'!E6+'St 1.2.2'!E6+'St 1.2.3'!E6+'St 1.2.4'!E6</f>
        <v>0</v>
      </c>
      <c r="F6" s="139">
        <f>'St 1.2.1'!F6+'St 1.2.2'!F6+'St 1.2.3'!F6+'St 1.2.4'!F6</f>
        <v>0</v>
      </c>
      <c r="G6" s="139">
        <f>'St 1.2.1'!G6+'St 1.2.2'!G6+'St 1.2.3'!G6+'St 1.2.4'!G6</f>
        <v>0</v>
      </c>
      <c r="H6" s="139">
        <f>'St 1.2.1'!H6+'St 1.2.2'!H6+'St 1.2.3'!H6+'St 1.2.4'!H6</f>
        <v>0</v>
      </c>
      <c r="I6" s="139">
        <f>'St 1.2.1'!I6+'St 1.2.2'!I6+'St 1.2.3'!I6+'St 1.2.4'!I6</f>
        <v>0</v>
      </c>
      <c r="J6" s="139">
        <f>'St 1.2.1'!J6+'St 1.2.2'!J6+'St 1.2.3'!J6+'St 1.2.4'!J6</f>
        <v>0</v>
      </c>
      <c r="K6" s="139">
        <f>'St 1.2.1'!K6+'St 1.2.2'!K6+'St 1.2.3'!K6+'St 1.2.4'!K6</f>
        <v>0</v>
      </c>
      <c r="L6" s="139">
        <f>'St 1.2.1'!L6+'St 1.2.2'!L6+'St 1.2.3'!L6+'St 1.2.4'!L6</f>
        <v>0</v>
      </c>
      <c r="M6" s="139">
        <f>'St 1.2.1'!M6+'St 1.2.2'!M6+'St 1.2.3'!M6+'St 1.2.4'!M6</f>
        <v>0</v>
      </c>
      <c r="N6" s="140"/>
      <c r="O6" s="139">
        <f>'St 1.2.1'!O6+'St 1.2.2'!O6+'St 1.2.3'!O6+'St 1.2.4'!O6</f>
        <v>0</v>
      </c>
      <c r="P6" s="139">
        <f>'St 1.2.1'!P6+'St 1.2.2'!P6+'St 1.2.3'!P6+'St 1.2.4'!P6</f>
        <v>0</v>
      </c>
      <c r="Q6" s="139">
        <f>'St 1.2.1'!Q6+'St 1.2.2'!Q6+'St 1.2.3'!Q6+'St 1.2.4'!Q6</f>
        <v>0</v>
      </c>
      <c r="R6" s="139">
        <f>'St 1.2.1'!R6+'St 1.2.2'!R6+'St 1.2.3'!R6+'St 1.2.4'!R6</f>
        <v>0</v>
      </c>
      <c r="S6" s="139">
        <f>'St 1.2.1'!S6+'St 1.2.2'!S6+'St 1.2.3'!S6+'St 1.2.4'!S6</f>
        <v>0</v>
      </c>
      <c r="T6" s="139">
        <f>'St 1.2.1'!T6+'St 1.2.2'!T6+'St 1.2.3'!T6+'St 1.2.4'!T6</f>
        <v>0</v>
      </c>
      <c r="U6" s="139">
        <f>'St 1.2.1'!U6+'St 1.2.2'!U6+'St 1.2.3'!U6+'St 1.2.4'!U6</f>
        <v>0</v>
      </c>
      <c r="V6" s="139">
        <f>'St 1.2.1'!V6+'St 1.2.2'!V6+'St 1.2.3'!V6+'St 1.2.4'!V6</f>
        <v>0</v>
      </c>
      <c r="W6" s="139">
        <f>'St 1.2.1'!W6+'St 1.2.2'!W6+'St 1.2.3'!W6+'St 1.2.4'!W6</f>
        <v>0</v>
      </c>
      <c r="X6" s="141"/>
      <c r="Y6" s="149"/>
      <c r="Z6" s="149"/>
      <c r="AA6" s="149"/>
      <c r="AB6" s="149"/>
      <c r="AC6" s="149"/>
      <c r="AD6" s="149"/>
      <c r="AE6" s="149"/>
      <c r="AF6" s="149"/>
    </row>
    <row r="7" spans="1:32">
      <c r="B7" s="1" t="s">
        <v>35</v>
      </c>
      <c r="C7" s="210" t="s">
        <v>291</v>
      </c>
      <c r="D7" s="142">
        <f>'St 1.2.1'!D7+'St 1.2.2'!D7+'St 1.2.3'!D7+'St 1.2.4'!D7</f>
        <v>0</v>
      </c>
      <c r="E7" s="142">
        <f>'St 1.2.1'!E7+'St 1.2.2'!E7+'St 1.2.3'!E7+'St 1.2.4'!E7</f>
        <v>0</v>
      </c>
      <c r="F7" s="142">
        <f>'St 1.2.1'!F7+'St 1.2.2'!F7+'St 1.2.3'!F7+'St 1.2.4'!F7</f>
        <v>0</v>
      </c>
      <c r="G7" s="142">
        <f>'St 1.2.1'!G7+'St 1.2.2'!G7+'St 1.2.3'!G7+'St 1.2.4'!G7</f>
        <v>0</v>
      </c>
      <c r="H7" s="142">
        <f>'St 1.2.1'!H7+'St 1.2.2'!H7+'St 1.2.3'!H7+'St 1.2.4'!H7</f>
        <v>0</v>
      </c>
      <c r="I7" s="142">
        <f>'St 1.2.1'!I7+'St 1.2.2'!I7+'St 1.2.3'!I7+'St 1.2.4'!I7</f>
        <v>0</v>
      </c>
      <c r="J7" s="142">
        <f>'St 1.2.1'!J7+'St 1.2.2'!J7+'St 1.2.3'!J7+'St 1.2.4'!J7</f>
        <v>0</v>
      </c>
      <c r="K7" s="142">
        <f>'St 1.2.1'!K7+'St 1.2.2'!K7+'St 1.2.3'!K7+'St 1.2.4'!K7</f>
        <v>0</v>
      </c>
      <c r="L7" s="142">
        <f>'St 1.2.1'!L7+'St 1.2.2'!L7+'St 1.2.3'!L7+'St 1.2.4'!L7</f>
        <v>0</v>
      </c>
      <c r="M7" s="142">
        <f>'St 1.2.1'!M7+'St 1.2.2'!M7+'St 1.2.3'!M7+'St 1.2.4'!M7</f>
        <v>0</v>
      </c>
      <c r="N7" s="148"/>
      <c r="O7" s="142">
        <f>'St 1.2.1'!O7+'St 1.2.2'!O7+'St 1.2.3'!O7+'St 1.2.4'!O7</f>
        <v>0</v>
      </c>
      <c r="P7" s="142">
        <f>'St 1.2.1'!P7+'St 1.2.2'!P7+'St 1.2.3'!P7+'St 1.2.4'!P7</f>
        <v>0</v>
      </c>
      <c r="Q7" s="142">
        <f>'St 1.2.1'!Q7+'St 1.2.2'!Q7+'St 1.2.3'!Q7+'St 1.2.4'!Q7</f>
        <v>0</v>
      </c>
      <c r="R7" s="142">
        <f>'St 1.2.1'!R7+'St 1.2.2'!R7+'St 1.2.3'!R7+'St 1.2.4'!R7</f>
        <v>0</v>
      </c>
      <c r="S7" s="142">
        <f>'St 1.2.1'!S7+'St 1.2.2'!S7+'St 1.2.3'!S7+'St 1.2.4'!S7</f>
        <v>0</v>
      </c>
      <c r="T7" s="142">
        <f>'St 1.2.1'!T7+'St 1.2.2'!T7+'St 1.2.3'!T7+'St 1.2.4'!T7</f>
        <v>0</v>
      </c>
      <c r="U7" s="142">
        <f>'St 1.2.1'!U7+'St 1.2.2'!U7+'St 1.2.3'!U7+'St 1.2.4'!U7</f>
        <v>0</v>
      </c>
      <c r="V7" s="142">
        <f>'St 1.2.1'!V7+'St 1.2.2'!V7+'St 1.2.3'!V7+'St 1.2.4'!V7</f>
        <v>0</v>
      </c>
      <c r="W7" s="142">
        <f>'St 1.2.1'!W7+'St 1.2.2'!W7+'St 1.2.3'!W7+'St 1.2.4'!W7</f>
        <v>0</v>
      </c>
      <c r="X7" s="145"/>
      <c r="Y7" s="150"/>
      <c r="Z7" s="150"/>
      <c r="AA7" s="150"/>
      <c r="AB7" s="150"/>
      <c r="AC7" s="150"/>
      <c r="AD7" s="150"/>
      <c r="AE7" s="150"/>
      <c r="AF7" s="150"/>
    </row>
    <row r="8" spans="1:32">
      <c r="B8" s="1" t="s">
        <v>36</v>
      </c>
      <c r="C8" s="210" t="s">
        <v>292</v>
      </c>
      <c r="D8" s="142">
        <f>'St 1.2.1'!D8+'St 1.2.2'!D8+'St 1.2.3'!D8+'St 1.2.4'!D8</f>
        <v>0</v>
      </c>
      <c r="E8" s="142">
        <f>'St 1.2.1'!E8+'St 1.2.2'!E8+'St 1.2.3'!E8+'St 1.2.4'!E8</f>
        <v>0</v>
      </c>
      <c r="F8" s="142">
        <f>'St 1.2.1'!F8+'St 1.2.2'!F8+'St 1.2.3'!F8+'St 1.2.4'!F8</f>
        <v>0</v>
      </c>
      <c r="G8" s="142">
        <f>'St 1.2.1'!G8+'St 1.2.2'!G8+'St 1.2.3'!G8+'St 1.2.4'!G8</f>
        <v>0</v>
      </c>
      <c r="H8" s="142">
        <f>'St 1.2.1'!H8+'St 1.2.2'!H8+'St 1.2.3'!H8+'St 1.2.4'!H8</f>
        <v>0</v>
      </c>
      <c r="I8" s="142">
        <f>'St 1.2.1'!I8+'St 1.2.2'!I8+'St 1.2.3'!I8+'St 1.2.4'!I8</f>
        <v>0</v>
      </c>
      <c r="J8" s="142">
        <f>'St 1.2.1'!J8+'St 1.2.2'!J8+'St 1.2.3'!J8+'St 1.2.4'!J8</f>
        <v>0</v>
      </c>
      <c r="K8" s="142">
        <f>'St 1.2.1'!K8+'St 1.2.2'!K8+'St 1.2.3'!K8+'St 1.2.4'!K8</f>
        <v>0</v>
      </c>
      <c r="L8" s="142">
        <f>'St 1.2.1'!L8+'St 1.2.2'!L8+'St 1.2.3'!L8+'St 1.2.4'!L8</f>
        <v>0</v>
      </c>
      <c r="M8" s="142">
        <f>'St 1.2.1'!M8+'St 1.2.2'!M8+'St 1.2.3'!M8+'St 1.2.4'!M8</f>
        <v>0</v>
      </c>
      <c r="N8" s="148"/>
      <c r="O8" s="142">
        <f>'St 1.2.1'!O8+'St 1.2.2'!O8+'St 1.2.3'!O8+'St 1.2.4'!O8</f>
        <v>0</v>
      </c>
      <c r="P8" s="142">
        <f>'St 1.2.1'!P8+'St 1.2.2'!P8+'St 1.2.3'!P8+'St 1.2.4'!P8</f>
        <v>0</v>
      </c>
      <c r="Q8" s="142">
        <f>'St 1.2.1'!Q8+'St 1.2.2'!Q8+'St 1.2.3'!Q8+'St 1.2.4'!Q8</f>
        <v>0</v>
      </c>
      <c r="R8" s="142">
        <f>'St 1.2.1'!R8+'St 1.2.2'!R8+'St 1.2.3'!R8+'St 1.2.4'!R8</f>
        <v>0</v>
      </c>
      <c r="S8" s="142">
        <f>'St 1.2.1'!S8+'St 1.2.2'!S8+'St 1.2.3'!S8+'St 1.2.4'!S8</f>
        <v>0</v>
      </c>
      <c r="T8" s="142">
        <f>'St 1.2.1'!T8+'St 1.2.2'!T8+'St 1.2.3'!T8+'St 1.2.4'!T8</f>
        <v>0</v>
      </c>
      <c r="U8" s="142">
        <f>'St 1.2.1'!U8+'St 1.2.2'!U8+'St 1.2.3'!U8+'St 1.2.4'!U8</f>
        <v>0</v>
      </c>
      <c r="V8" s="142">
        <f>'St 1.2.1'!V8+'St 1.2.2'!V8+'St 1.2.3'!V8+'St 1.2.4'!V8</f>
        <v>0</v>
      </c>
      <c r="W8" s="142">
        <f>'St 1.2.1'!W8+'St 1.2.2'!W8+'St 1.2.3'!W8+'St 1.2.4'!W8</f>
        <v>0</v>
      </c>
      <c r="X8" s="145"/>
      <c r="Y8" s="150"/>
      <c r="Z8" s="150"/>
      <c r="AA8" s="150"/>
      <c r="AB8" s="150"/>
      <c r="AC8" s="150"/>
      <c r="AD8" s="150"/>
      <c r="AE8" s="150"/>
      <c r="AF8" s="150"/>
    </row>
    <row r="9" spans="1:32" s="45" customFormat="1">
      <c r="A9" s="38"/>
      <c r="B9" s="29" t="s">
        <v>6</v>
      </c>
      <c r="C9" s="209" t="s">
        <v>293</v>
      </c>
      <c r="D9" s="139">
        <f>'St 1.2.1'!D9+'St 1.2.2'!D9+'St 1.2.3'!D9+'St 1.2.4'!D9</f>
        <v>7259236.2966204202</v>
      </c>
      <c r="E9" s="139">
        <f>'St 1.2.1'!E9+'St 1.2.2'!E9+'St 1.2.3'!E9+'St 1.2.4'!E9</f>
        <v>8354294.021626207</v>
      </c>
      <c r="F9" s="139">
        <f>'St 1.2.1'!F9+'St 1.2.2'!F9+'St 1.2.3'!F9+'St 1.2.4'!F9</f>
        <v>9610926.5355916955</v>
      </c>
      <c r="G9" s="139">
        <f>'St 1.2.1'!G9+'St 1.2.2'!G9+'St 1.2.3'!G9+'St 1.2.4'!G9</f>
        <v>10606226.604833942</v>
      </c>
      <c r="H9" s="139">
        <f>'St 1.2.1'!H9+'St 1.2.2'!H9+'St 1.2.3'!H9+'St 1.2.4'!H9</f>
        <v>11416342.119327251</v>
      </c>
      <c r="I9" s="139">
        <f>'St 1.2.1'!I9+'St 1.2.2'!I9+'St 1.2.3'!I9+'St 1.2.4'!I9</f>
        <v>12642586.400638929</v>
      </c>
      <c r="J9" s="139">
        <f>'St 1.2.1'!J9+'St 1.2.2'!J9+'St 1.2.3'!J9+'St 1.2.4'!J9</f>
        <v>13399024.375844382</v>
      </c>
      <c r="K9" s="139">
        <f>'St 1.2.1'!K9+'St 1.2.2'!K9+'St 1.2.3'!K9+'St 1.2.4'!K9</f>
        <v>14660286.373193469</v>
      </c>
      <c r="L9" s="139">
        <f>'St 1.2.1'!L9+'St 1.2.2'!L9+'St 1.2.3'!L9+'St 1.2.4'!L9</f>
        <v>15851304.108316924</v>
      </c>
      <c r="M9" s="139">
        <f>'St 1.2.1'!M9+'St 1.2.2'!M9+'St 1.2.3'!M9+'St 1.2.4'!M9</f>
        <v>17605578.295294706</v>
      </c>
      <c r="N9" s="140"/>
      <c r="O9" s="139">
        <f>'St 1.2.1'!O9+'St 1.2.2'!O9+'St 1.2.3'!O9+'St 1.2.4'!O9</f>
        <v>1078774.2039486985</v>
      </c>
      <c r="P9" s="139">
        <f>'St 1.2.1'!P9+'St 1.2.2'!P9+'St 1.2.3'!P9+'St 1.2.4'!P9</f>
        <v>1263854.9594525988</v>
      </c>
      <c r="Q9" s="139">
        <f>'St 1.2.1'!Q9+'St 1.2.2'!Q9+'St 1.2.3'!Q9+'St 1.2.4'!Q9</f>
        <v>997098.10264536797</v>
      </c>
      <c r="R9" s="139">
        <f>'St 1.2.1'!R9+'St 1.2.2'!R9+'St 1.2.3'!R9+'St 1.2.4'!R9</f>
        <v>800157.73525226978</v>
      </c>
      <c r="S9" s="139">
        <f>'St 1.2.1'!S9+'St 1.2.2'!S9+'St 1.2.3'!S9+'St 1.2.4'!S9</f>
        <v>1196043.3024493472</v>
      </c>
      <c r="T9" s="139">
        <f>'St 1.2.1'!T9+'St 1.2.2'!T9+'St 1.2.3'!T9+'St 1.2.4'!T9</f>
        <v>746879.27606164734</v>
      </c>
      <c r="U9" s="139">
        <f>'St 1.2.1'!U9+'St 1.2.2'!U9+'St 1.2.3'!U9+'St 1.2.4'!U9</f>
        <v>1287166.3661939914</v>
      </c>
      <c r="V9" s="139">
        <f>'St 1.2.1'!V9+'St 1.2.2'!V9+'St 1.2.3'!V9+'St 1.2.4'!V9</f>
        <v>1187432.7774074522</v>
      </c>
      <c r="W9" s="139">
        <f>'St 1.2.1'!W9+'St 1.2.2'!W9+'St 1.2.3'!W9+'St 1.2.4'!W9</f>
        <v>1759969.2955037598</v>
      </c>
      <c r="X9" s="141"/>
      <c r="Y9" s="149"/>
      <c r="Z9" s="149"/>
      <c r="AA9" s="149"/>
      <c r="AB9" s="149"/>
      <c r="AC9" s="149"/>
      <c r="AD9" s="149"/>
      <c r="AE9" s="149"/>
      <c r="AF9" s="149"/>
    </row>
    <row r="10" spans="1:32" s="45" customFormat="1">
      <c r="A10" s="38"/>
      <c r="B10" s="31" t="s">
        <v>7</v>
      </c>
      <c r="C10" s="209" t="s">
        <v>294</v>
      </c>
      <c r="D10" s="139">
        <f>'St 1.2.1'!D10+'St 1.2.2'!D10+'St 1.2.3'!D10+'St 1.2.4'!D10</f>
        <v>0</v>
      </c>
      <c r="E10" s="139">
        <f>'St 1.2.1'!E10+'St 1.2.2'!E10+'St 1.2.3'!E10+'St 1.2.4'!E10</f>
        <v>0</v>
      </c>
      <c r="F10" s="139">
        <f>'St 1.2.1'!F10+'St 1.2.2'!F10+'St 1.2.3'!F10+'St 1.2.4'!F10</f>
        <v>0</v>
      </c>
      <c r="G10" s="139">
        <f>'St 1.2.1'!G10+'St 1.2.2'!G10+'St 1.2.3'!G10+'St 1.2.4'!G10</f>
        <v>0</v>
      </c>
      <c r="H10" s="139">
        <f>'St 1.2.1'!H10+'St 1.2.2'!H10+'St 1.2.3'!H10+'St 1.2.4'!H10</f>
        <v>0</v>
      </c>
      <c r="I10" s="139">
        <f>'St 1.2.1'!I10+'St 1.2.2'!I10+'St 1.2.3'!I10+'St 1.2.4'!I10</f>
        <v>0</v>
      </c>
      <c r="J10" s="139">
        <f>'St 1.2.1'!J10+'St 1.2.2'!J10+'St 1.2.3'!J10+'St 1.2.4'!J10</f>
        <v>0</v>
      </c>
      <c r="K10" s="139">
        <f>'St 1.2.1'!K10+'St 1.2.2'!K10+'St 1.2.3'!K10+'St 1.2.4'!K10</f>
        <v>0</v>
      </c>
      <c r="L10" s="139">
        <f>'St 1.2.1'!L10+'St 1.2.2'!L10+'St 1.2.3'!L10+'St 1.2.4'!L10</f>
        <v>0</v>
      </c>
      <c r="M10" s="139">
        <f>'St 1.2.1'!M10+'St 1.2.2'!M10+'St 1.2.3'!M10+'St 1.2.4'!M10</f>
        <v>0</v>
      </c>
      <c r="N10" s="140"/>
      <c r="O10" s="139">
        <f>'St 1.2.1'!O10+'St 1.2.2'!O10+'St 1.2.3'!O10+'St 1.2.4'!O10</f>
        <v>0</v>
      </c>
      <c r="P10" s="139">
        <f>'St 1.2.1'!P10+'St 1.2.2'!P10+'St 1.2.3'!P10+'St 1.2.4'!P10</f>
        <v>0</v>
      </c>
      <c r="Q10" s="139">
        <f>'St 1.2.1'!Q10+'St 1.2.2'!Q10+'St 1.2.3'!Q10+'St 1.2.4'!Q10</f>
        <v>0</v>
      </c>
      <c r="R10" s="139">
        <f>'St 1.2.1'!R10+'St 1.2.2'!R10+'St 1.2.3'!R10+'St 1.2.4'!R10</f>
        <v>0</v>
      </c>
      <c r="S10" s="139">
        <f>'St 1.2.1'!S10+'St 1.2.2'!S10+'St 1.2.3'!S10+'St 1.2.4'!S10</f>
        <v>0</v>
      </c>
      <c r="T10" s="139">
        <f>'St 1.2.1'!T10+'St 1.2.2'!T10+'St 1.2.3'!T10+'St 1.2.4'!T10</f>
        <v>0</v>
      </c>
      <c r="U10" s="139">
        <f>'St 1.2.1'!U10+'St 1.2.2'!U10+'St 1.2.3'!U10+'St 1.2.4'!U10</f>
        <v>0</v>
      </c>
      <c r="V10" s="139">
        <f>'St 1.2.1'!V10+'St 1.2.2'!V10+'St 1.2.3'!V10+'St 1.2.4'!V10</f>
        <v>0</v>
      </c>
      <c r="W10" s="139">
        <f>'St 1.2.1'!W10+'St 1.2.2'!W10+'St 1.2.3'!W10+'St 1.2.4'!W10</f>
        <v>0</v>
      </c>
      <c r="X10" s="141"/>
      <c r="Y10" s="149"/>
      <c r="Z10" s="149"/>
      <c r="AA10" s="149"/>
      <c r="AB10" s="149"/>
      <c r="AC10" s="149"/>
      <c r="AD10" s="149"/>
      <c r="AE10" s="149"/>
      <c r="AF10" s="149"/>
    </row>
    <row r="11" spans="1:32">
      <c r="A11" s="50"/>
      <c r="B11" s="208" t="s">
        <v>40</v>
      </c>
      <c r="C11" s="219"/>
      <c r="D11" s="142">
        <f>'St 1.2.1'!D11+'St 1.2.2'!D11+'St 1.2.3'!D11+'St 1.2.4'!D11</f>
        <v>0</v>
      </c>
      <c r="E11" s="142">
        <f>'St 1.2.1'!E11+'St 1.2.2'!E11+'St 1.2.3'!E11+'St 1.2.4'!E11</f>
        <v>0</v>
      </c>
      <c r="F11" s="142">
        <f>'St 1.2.1'!F11+'St 1.2.2'!F11+'St 1.2.3'!F11+'St 1.2.4'!F11</f>
        <v>0</v>
      </c>
      <c r="G11" s="142">
        <f>'St 1.2.1'!G11+'St 1.2.2'!G11+'St 1.2.3'!G11+'St 1.2.4'!G11</f>
        <v>0</v>
      </c>
      <c r="H11" s="142">
        <f>'St 1.2.1'!H11+'St 1.2.2'!H11+'St 1.2.3'!H11+'St 1.2.4'!H11</f>
        <v>0</v>
      </c>
      <c r="I11" s="142">
        <f>'St 1.2.1'!I11+'St 1.2.2'!I11+'St 1.2.3'!I11+'St 1.2.4'!I11</f>
        <v>0</v>
      </c>
      <c r="J11" s="142">
        <f>'St 1.2.1'!J11+'St 1.2.2'!J11+'St 1.2.3'!J11+'St 1.2.4'!J11</f>
        <v>0</v>
      </c>
      <c r="K11" s="142">
        <f>'St 1.2.1'!K11+'St 1.2.2'!K11+'St 1.2.3'!K11+'St 1.2.4'!K11</f>
        <v>0</v>
      </c>
      <c r="L11" s="142">
        <f>'St 1.2.1'!L11+'St 1.2.2'!L11+'St 1.2.3'!L11+'St 1.2.4'!L11</f>
        <v>0</v>
      </c>
      <c r="M11" s="142">
        <f>'St 1.2.1'!M11+'St 1.2.2'!M11+'St 1.2.3'!M11+'St 1.2.4'!M11</f>
        <v>0</v>
      </c>
      <c r="N11" s="148"/>
      <c r="O11" s="142">
        <f>'St 1.2.1'!O11+'St 1.2.2'!O11+'St 1.2.3'!O11+'St 1.2.4'!O11</f>
        <v>0</v>
      </c>
      <c r="P11" s="142">
        <f>'St 1.2.1'!P11+'St 1.2.2'!P11+'St 1.2.3'!P11+'St 1.2.4'!P11</f>
        <v>0</v>
      </c>
      <c r="Q11" s="142">
        <f>'St 1.2.1'!Q11+'St 1.2.2'!Q11+'St 1.2.3'!Q11+'St 1.2.4'!Q11</f>
        <v>0</v>
      </c>
      <c r="R11" s="142">
        <f>'St 1.2.1'!R11+'St 1.2.2'!R11+'St 1.2.3'!R11+'St 1.2.4'!R11</f>
        <v>0</v>
      </c>
      <c r="S11" s="142">
        <f>'St 1.2.1'!S11+'St 1.2.2'!S11+'St 1.2.3'!S11+'St 1.2.4'!S11</f>
        <v>0</v>
      </c>
      <c r="T11" s="142">
        <f>'St 1.2.1'!T11+'St 1.2.2'!T11+'St 1.2.3'!T11+'St 1.2.4'!T11</f>
        <v>0</v>
      </c>
      <c r="U11" s="142">
        <f>'St 1.2.1'!U11+'St 1.2.2'!U11+'St 1.2.3'!U11+'St 1.2.4'!U11</f>
        <v>0</v>
      </c>
      <c r="V11" s="142">
        <f>'St 1.2.1'!V11+'St 1.2.2'!V11+'St 1.2.3'!V11+'St 1.2.4'!V11</f>
        <v>0</v>
      </c>
      <c r="W11" s="142">
        <f>'St 1.2.1'!W11+'St 1.2.2'!W11+'St 1.2.3'!W11+'St 1.2.4'!W11</f>
        <v>0</v>
      </c>
      <c r="X11" s="145"/>
      <c r="Y11" s="150"/>
      <c r="Z11" s="150"/>
      <c r="AA11" s="150"/>
      <c r="AB11" s="150"/>
      <c r="AC11" s="150"/>
      <c r="AD11" s="150"/>
      <c r="AE11" s="150"/>
      <c r="AF11" s="150"/>
    </row>
    <row r="12" spans="1:32">
      <c r="A12" s="50"/>
      <c r="B12" s="6" t="s">
        <v>41</v>
      </c>
      <c r="C12" s="219"/>
      <c r="D12" s="142">
        <f>'St 1.2.1'!D12+'St 1.2.2'!D12+'St 1.2.3'!D12+'St 1.2.4'!D12</f>
        <v>0</v>
      </c>
      <c r="E12" s="142">
        <f>'St 1.2.1'!E12+'St 1.2.2'!E12+'St 1.2.3'!E12+'St 1.2.4'!E12</f>
        <v>0</v>
      </c>
      <c r="F12" s="142">
        <f>'St 1.2.1'!F12+'St 1.2.2'!F12+'St 1.2.3'!F12+'St 1.2.4'!F12</f>
        <v>0</v>
      </c>
      <c r="G12" s="142">
        <f>'St 1.2.1'!G12+'St 1.2.2'!G12+'St 1.2.3'!G12+'St 1.2.4'!G12</f>
        <v>0</v>
      </c>
      <c r="H12" s="142">
        <f>'St 1.2.1'!H12+'St 1.2.2'!H12+'St 1.2.3'!H12+'St 1.2.4'!H12</f>
        <v>0</v>
      </c>
      <c r="I12" s="142">
        <f>'St 1.2.1'!I12+'St 1.2.2'!I12+'St 1.2.3'!I12+'St 1.2.4'!I12</f>
        <v>0</v>
      </c>
      <c r="J12" s="142">
        <f>'St 1.2.1'!J12+'St 1.2.2'!J12+'St 1.2.3'!J12+'St 1.2.4'!J12</f>
        <v>0</v>
      </c>
      <c r="K12" s="142">
        <f>'St 1.2.1'!K12+'St 1.2.2'!K12+'St 1.2.3'!K12+'St 1.2.4'!K12</f>
        <v>0</v>
      </c>
      <c r="L12" s="142">
        <f>'St 1.2.1'!L12+'St 1.2.2'!L12+'St 1.2.3'!L12+'St 1.2.4'!L12</f>
        <v>0</v>
      </c>
      <c r="M12" s="142">
        <f>'St 1.2.1'!M12+'St 1.2.2'!M12+'St 1.2.3'!M12+'St 1.2.4'!M12</f>
        <v>0</v>
      </c>
      <c r="N12" s="148"/>
      <c r="O12" s="142">
        <f>'St 1.2.1'!O12+'St 1.2.2'!O12+'St 1.2.3'!O12+'St 1.2.4'!O12</f>
        <v>0</v>
      </c>
      <c r="P12" s="142">
        <f>'St 1.2.1'!P12+'St 1.2.2'!P12+'St 1.2.3'!P12+'St 1.2.4'!P12</f>
        <v>0</v>
      </c>
      <c r="Q12" s="142">
        <f>'St 1.2.1'!Q12+'St 1.2.2'!Q12+'St 1.2.3'!Q12+'St 1.2.4'!Q12</f>
        <v>0</v>
      </c>
      <c r="R12" s="142">
        <f>'St 1.2.1'!R12+'St 1.2.2'!R12+'St 1.2.3'!R12+'St 1.2.4'!R12</f>
        <v>0</v>
      </c>
      <c r="S12" s="142">
        <f>'St 1.2.1'!S12+'St 1.2.2'!S12+'St 1.2.3'!S12+'St 1.2.4'!S12</f>
        <v>0</v>
      </c>
      <c r="T12" s="142">
        <f>'St 1.2.1'!T12+'St 1.2.2'!T12+'St 1.2.3'!T12+'St 1.2.4'!T12</f>
        <v>0</v>
      </c>
      <c r="U12" s="142">
        <f>'St 1.2.1'!U12+'St 1.2.2'!U12+'St 1.2.3'!U12+'St 1.2.4'!U12</f>
        <v>0</v>
      </c>
      <c r="V12" s="142">
        <f>'St 1.2.1'!V12+'St 1.2.2'!V12+'St 1.2.3'!V12+'St 1.2.4'!V12</f>
        <v>0</v>
      </c>
      <c r="W12" s="142">
        <f>'St 1.2.1'!W12+'St 1.2.2'!W12+'St 1.2.3'!W12+'St 1.2.4'!W12</f>
        <v>0</v>
      </c>
      <c r="X12" s="145"/>
      <c r="Y12" s="150"/>
      <c r="Z12" s="150"/>
      <c r="AA12" s="150"/>
      <c r="AB12" s="150"/>
      <c r="AC12" s="150"/>
      <c r="AD12" s="150"/>
      <c r="AE12" s="150"/>
      <c r="AF12" s="150"/>
    </row>
    <row r="13" spans="1:32">
      <c r="A13" s="50"/>
      <c r="B13" s="6" t="s">
        <v>42</v>
      </c>
      <c r="C13" s="219"/>
      <c r="D13" s="142">
        <f>'St 1.2.1'!D13+'St 1.2.2'!D13+'St 1.2.3'!D13+'St 1.2.4'!D13</f>
        <v>0</v>
      </c>
      <c r="E13" s="142">
        <f>'St 1.2.1'!E13+'St 1.2.2'!E13+'St 1.2.3'!E13+'St 1.2.4'!E13</f>
        <v>0</v>
      </c>
      <c r="F13" s="142">
        <f>'St 1.2.1'!F13+'St 1.2.2'!F13+'St 1.2.3'!F13+'St 1.2.4'!F13</f>
        <v>0</v>
      </c>
      <c r="G13" s="142">
        <f>'St 1.2.1'!G13+'St 1.2.2'!G13+'St 1.2.3'!G13+'St 1.2.4'!G13</f>
        <v>0</v>
      </c>
      <c r="H13" s="142">
        <f>'St 1.2.1'!H13+'St 1.2.2'!H13+'St 1.2.3'!H13+'St 1.2.4'!H13</f>
        <v>0</v>
      </c>
      <c r="I13" s="142">
        <f>'St 1.2.1'!I13+'St 1.2.2'!I13+'St 1.2.3'!I13+'St 1.2.4'!I13</f>
        <v>0</v>
      </c>
      <c r="J13" s="142">
        <f>'St 1.2.1'!J13+'St 1.2.2'!J13+'St 1.2.3'!J13+'St 1.2.4'!J13</f>
        <v>0</v>
      </c>
      <c r="K13" s="142">
        <f>'St 1.2.1'!K13+'St 1.2.2'!K13+'St 1.2.3'!K13+'St 1.2.4'!K13</f>
        <v>0</v>
      </c>
      <c r="L13" s="142">
        <f>'St 1.2.1'!L13+'St 1.2.2'!L13+'St 1.2.3'!L13+'St 1.2.4'!L13</f>
        <v>0</v>
      </c>
      <c r="M13" s="142">
        <f>'St 1.2.1'!M13+'St 1.2.2'!M13+'St 1.2.3'!M13+'St 1.2.4'!M13</f>
        <v>0</v>
      </c>
      <c r="N13" s="148"/>
      <c r="O13" s="142">
        <f>'St 1.2.1'!O13+'St 1.2.2'!O13+'St 1.2.3'!O13+'St 1.2.4'!O13</f>
        <v>0</v>
      </c>
      <c r="P13" s="142">
        <f>'St 1.2.1'!P13+'St 1.2.2'!P13+'St 1.2.3'!P13+'St 1.2.4'!P13</f>
        <v>0</v>
      </c>
      <c r="Q13" s="142">
        <f>'St 1.2.1'!Q13+'St 1.2.2'!Q13+'St 1.2.3'!Q13+'St 1.2.4'!Q13</f>
        <v>0</v>
      </c>
      <c r="R13" s="142">
        <f>'St 1.2.1'!R13+'St 1.2.2'!R13+'St 1.2.3'!R13+'St 1.2.4'!R13</f>
        <v>0</v>
      </c>
      <c r="S13" s="142">
        <f>'St 1.2.1'!S13+'St 1.2.2'!S13+'St 1.2.3'!S13+'St 1.2.4'!S13</f>
        <v>0</v>
      </c>
      <c r="T13" s="142">
        <f>'St 1.2.1'!T13+'St 1.2.2'!T13+'St 1.2.3'!T13+'St 1.2.4'!T13</f>
        <v>0</v>
      </c>
      <c r="U13" s="142">
        <f>'St 1.2.1'!U13+'St 1.2.2'!U13+'St 1.2.3'!U13+'St 1.2.4'!U13</f>
        <v>0</v>
      </c>
      <c r="V13" s="142">
        <f>'St 1.2.1'!V13+'St 1.2.2'!V13+'St 1.2.3'!V13+'St 1.2.4'!V13</f>
        <v>0</v>
      </c>
      <c r="W13" s="142">
        <f>'St 1.2.1'!W13+'St 1.2.2'!W13+'St 1.2.3'!W13+'St 1.2.4'!W13</f>
        <v>0</v>
      </c>
      <c r="X13" s="145"/>
      <c r="Y13" s="150"/>
      <c r="Z13" s="150"/>
      <c r="AA13" s="150"/>
      <c r="AB13" s="150"/>
      <c r="AC13" s="150"/>
      <c r="AD13" s="150"/>
      <c r="AE13" s="150"/>
      <c r="AF13" s="150"/>
    </row>
    <row r="14" spans="1:32">
      <c r="A14" s="50"/>
      <c r="B14" s="6" t="s">
        <v>43</v>
      </c>
      <c r="C14" s="219"/>
      <c r="D14" s="142">
        <f>'St 1.2.1'!D14+'St 1.2.2'!D14+'St 1.2.3'!D14+'St 1.2.4'!D14</f>
        <v>0</v>
      </c>
      <c r="E14" s="142">
        <f>'St 1.2.1'!E14+'St 1.2.2'!E14+'St 1.2.3'!E14+'St 1.2.4'!E14</f>
        <v>0</v>
      </c>
      <c r="F14" s="142">
        <f>'St 1.2.1'!F14+'St 1.2.2'!F14+'St 1.2.3'!F14+'St 1.2.4'!F14</f>
        <v>0</v>
      </c>
      <c r="G14" s="142">
        <f>'St 1.2.1'!G14+'St 1.2.2'!G14+'St 1.2.3'!G14+'St 1.2.4'!G14</f>
        <v>0</v>
      </c>
      <c r="H14" s="142">
        <f>'St 1.2.1'!H14+'St 1.2.2'!H14+'St 1.2.3'!H14+'St 1.2.4'!H14</f>
        <v>0</v>
      </c>
      <c r="I14" s="142">
        <f>'St 1.2.1'!I14+'St 1.2.2'!I14+'St 1.2.3'!I14+'St 1.2.4'!I14</f>
        <v>0</v>
      </c>
      <c r="J14" s="142">
        <f>'St 1.2.1'!J14+'St 1.2.2'!J14+'St 1.2.3'!J14+'St 1.2.4'!J14</f>
        <v>0</v>
      </c>
      <c r="K14" s="142">
        <f>'St 1.2.1'!K14+'St 1.2.2'!K14+'St 1.2.3'!K14+'St 1.2.4'!K14</f>
        <v>0</v>
      </c>
      <c r="L14" s="142">
        <f>'St 1.2.1'!L14+'St 1.2.2'!L14+'St 1.2.3'!L14+'St 1.2.4'!L14</f>
        <v>0</v>
      </c>
      <c r="M14" s="142">
        <f>'St 1.2.1'!M14+'St 1.2.2'!M14+'St 1.2.3'!M14+'St 1.2.4'!M14</f>
        <v>0</v>
      </c>
      <c r="N14" s="148"/>
      <c r="O14" s="142">
        <f>'St 1.2.1'!O14+'St 1.2.2'!O14+'St 1.2.3'!O14+'St 1.2.4'!O14</f>
        <v>0</v>
      </c>
      <c r="P14" s="142">
        <f>'St 1.2.1'!P14+'St 1.2.2'!P14+'St 1.2.3'!P14+'St 1.2.4'!P14</f>
        <v>0</v>
      </c>
      <c r="Q14" s="142">
        <f>'St 1.2.1'!Q14+'St 1.2.2'!Q14+'St 1.2.3'!Q14+'St 1.2.4'!Q14</f>
        <v>0</v>
      </c>
      <c r="R14" s="142">
        <f>'St 1.2.1'!R14+'St 1.2.2'!R14+'St 1.2.3'!R14+'St 1.2.4'!R14</f>
        <v>0</v>
      </c>
      <c r="S14" s="142">
        <f>'St 1.2.1'!S14+'St 1.2.2'!S14+'St 1.2.3'!S14+'St 1.2.4'!S14</f>
        <v>0</v>
      </c>
      <c r="T14" s="142">
        <f>'St 1.2.1'!T14+'St 1.2.2'!T14+'St 1.2.3'!T14+'St 1.2.4'!T14</f>
        <v>0</v>
      </c>
      <c r="U14" s="142">
        <f>'St 1.2.1'!U14+'St 1.2.2'!U14+'St 1.2.3'!U14+'St 1.2.4'!U14</f>
        <v>0</v>
      </c>
      <c r="V14" s="142">
        <f>'St 1.2.1'!V14+'St 1.2.2'!V14+'St 1.2.3'!V14+'St 1.2.4'!V14</f>
        <v>0</v>
      </c>
      <c r="W14" s="142">
        <f>'St 1.2.1'!W14+'St 1.2.2'!W14+'St 1.2.3'!W14+'St 1.2.4'!W14</f>
        <v>0</v>
      </c>
      <c r="X14" s="145"/>
      <c r="Y14" s="150"/>
      <c r="Z14" s="150"/>
      <c r="AA14" s="150"/>
      <c r="AB14" s="150"/>
      <c r="AC14" s="150"/>
      <c r="AD14" s="150"/>
      <c r="AE14" s="150"/>
      <c r="AF14" s="150"/>
    </row>
    <row r="15" spans="1:32">
      <c r="A15" s="50"/>
      <c r="B15" s="6" t="s">
        <v>44</v>
      </c>
      <c r="C15" s="219"/>
      <c r="D15" s="142">
        <f>'St 1.2.1'!D15+'St 1.2.2'!D15+'St 1.2.3'!D15+'St 1.2.4'!D15</f>
        <v>0</v>
      </c>
      <c r="E15" s="142">
        <f>'St 1.2.1'!E15+'St 1.2.2'!E15+'St 1.2.3'!E15+'St 1.2.4'!E15</f>
        <v>0</v>
      </c>
      <c r="F15" s="142">
        <f>'St 1.2.1'!F15+'St 1.2.2'!F15+'St 1.2.3'!F15+'St 1.2.4'!F15</f>
        <v>0</v>
      </c>
      <c r="G15" s="142">
        <f>'St 1.2.1'!G15+'St 1.2.2'!G15+'St 1.2.3'!G15+'St 1.2.4'!G15</f>
        <v>0</v>
      </c>
      <c r="H15" s="142">
        <f>'St 1.2.1'!H15+'St 1.2.2'!H15+'St 1.2.3'!H15+'St 1.2.4'!H15</f>
        <v>0</v>
      </c>
      <c r="I15" s="142">
        <f>'St 1.2.1'!I15+'St 1.2.2'!I15+'St 1.2.3'!I15+'St 1.2.4'!I15</f>
        <v>0</v>
      </c>
      <c r="J15" s="142">
        <f>'St 1.2.1'!J15+'St 1.2.2'!J15+'St 1.2.3'!J15+'St 1.2.4'!J15</f>
        <v>0</v>
      </c>
      <c r="K15" s="142">
        <f>'St 1.2.1'!K15+'St 1.2.2'!K15+'St 1.2.3'!K15+'St 1.2.4'!K15</f>
        <v>0</v>
      </c>
      <c r="L15" s="142">
        <f>'St 1.2.1'!L15+'St 1.2.2'!L15+'St 1.2.3'!L15+'St 1.2.4'!L15</f>
        <v>0</v>
      </c>
      <c r="M15" s="142">
        <f>'St 1.2.1'!M15+'St 1.2.2'!M15+'St 1.2.3'!M15+'St 1.2.4'!M15</f>
        <v>0</v>
      </c>
      <c r="N15" s="148"/>
      <c r="O15" s="142">
        <f>'St 1.2.1'!O15+'St 1.2.2'!O15+'St 1.2.3'!O15+'St 1.2.4'!O15</f>
        <v>0</v>
      </c>
      <c r="P15" s="142">
        <f>'St 1.2.1'!P15+'St 1.2.2'!P15+'St 1.2.3'!P15+'St 1.2.4'!P15</f>
        <v>0</v>
      </c>
      <c r="Q15" s="142">
        <f>'St 1.2.1'!Q15+'St 1.2.2'!Q15+'St 1.2.3'!Q15+'St 1.2.4'!Q15</f>
        <v>0</v>
      </c>
      <c r="R15" s="142">
        <f>'St 1.2.1'!R15+'St 1.2.2'!R15+'St 1.2.3'!R15+'St 1.2.4'!R15</f>
        <v>0</v>
      </c>
      <c r="S15" s="142">
        <f>'St 1.2.1'!S15+'St 1.2.2'!S15+'St 1.2.3'!S15+'St 1.2.4'!S15</f>
        <v>0</v>
      </c>
      <c r="T15" s="142">
        <f>'St 1.2.1'!T15+'St 1.2.2'!T15+'St 1.2.3'!T15+'St 1.2.4'!T15</f>
        <v>0</v>
      </c>
      <c r="U15" s="142">
        <f>'St 1.2.1'!U15+'St 1.2.2'!U15+'St 1.2.3'!U15+'St 1.2.4'!U15</f>
        <v>0</v>
      </c>
      <c r="V15" s="142">
        <f>'St 1.2.1'!V15+'St 1.2.2'!V15+'St 1.2.3'!V15+'St 1.2.4'!V15</f>
        <v>0</v>
      </c>
      <c r="W15" s="142">
        <f>'St 1.2.1'!W15+'St 1.2.2'!W15+'St 1.2.3'!W15+'St 1.2.4'!W15</f>
        <v>0</v>
      </c>
      <c r="X15" s="145"/>
      <c r="Y15" s="150"/>
      <c r="Z15" s="150"/>
      <c r="AA15" s="150"/>
      <c r="AB15" s="150"/>
      <c r="AC15" s="150"/>
      <c r="AD15" s="150"/>
      <c r="AE15" s="150"/>
      <c r="AF15" s="150"/>
    </row>
    <row r="16" spans="1:32">
      <c r="A16" s="50"/>
      <c r="B16" s="7" t="s">
        <v>45</v>
      </c>
      <c r="C16" s="219"/>
      <c r="D16" s="142">
        <f>'St 1.2.1'!D16+'St 1.2.2'!D16+'St 1.2.3'!D16+'St 1.2.4'!D16</f>
        <v>0</v>
      </c>
      <c r="E16" s="142">
        <f>'St 1.2.1'!E16+'St 1.2.2'!E16+'St 1.2.3'!E16+'St 1.2.4'!E16</f>
        <v>0</v>
      </c>
      <c r="F16" s="142">
        <f>'St 1.2.1'!F16+'St 1.2.2'!F16+'St 1.2.3'!F16+'St 1.2.4'!F16</f>
        <v>0</v>
      </c>
      <c r="G16" s="142">
        <f>'St 1.2.1'!G16+'St 1.2.2'!G16+'St 1.2.3'!G16+'St 1.2.4'!G16</f>
        <v>0</v>
      </c>
      <c r="H16" s="142">
        <f>'St 1.2.1'!H16+'St 1.2.2'!H16+'St 1.2.3'!H16+'St 1.2.4'!H16</f>
        <v>0</v>
      </c>
      <c r="I16" s="142">
        <f>'St 1.2.1'!I16+'St 1.2.2'!I16+'St 1.2.3'!I16+'St 1.2.4'!I16</f>
        <v>0</v>
      </c>
      <c r="J16" s="142">
        <f>'St 1.2.1'!J16+'St 1.2.2'!J16+'St 1.2.3'!J16+'St 1.2.4'!J16</f>
        <v>0</v>
      </c>
      <c r="K16" s="142">
        <f>'St 1.2.1'!K16+'St 1.2.2'!K16+'St 1.2.3'!K16+'St 1.2.4'!K16</f>
        <v>0</v>
      </c>
      <c r="L16" s="142">
        <f>'St 1.2.1'!L16+'St 1.2.2'!L16+'St 1.2.3'!L16+'St 1.2.4'!L16</f>
        <v>0</v>
      </c>
      <c r="M16" s="142">
        <f>'St 1.2.1'!M16+'St 1.2.2'!M16+'St 1.2.3'!M16+'St 1.2.4'!M16</f>
        <v>0</v>
      </c>
      <c r="N16" s="148"/>
      <c r="O16" s="142">
        <f>'St 1.2.1'!O16+'St 1.2.2'!O16+'St 1.2.3'!O16+'St 1.2.4'!O16</f>
        <v>0</v>
      </c>
      <c r="P16" s="142">
        <f>'St 1.2.1'!P16+'St 1.2.2'!P16+'St 1.2.3'!P16+'St 1.2.4'!P16</f>
        <v>0</v>
      </c>
      <c r="Q16" s="142">
        <f>'St 1.2.1'!Q16+'St 1.2.2'!Q16+'St 1.2.3'!Q16+'St 1.2.4'!Q16</f>
        <v>0</v>
      </c>
      <c r="R16" s="142">
        <f>'St 1.2.1'!R16+'St 1.2.2'!R16+'St 1.2.3'!R16+'St 1.2.4'!R16</f>
        <v>0</v>
      </c>
      <c r="S16" s="142">
        <f>'St 1.2.1'!S16+'St 1.2.2'!S16+'St 1.2.3'!S16+'St 1.2.4'!S16</f>
        <v>0</v>
      </c>
      <c r="T16" s="142">
        <f>'St 1.2.1'!T16+'St 1.2.2'!T16+'St 1.2.3'!T16+'St 1.2.4'!T16</f>
        <v>0</v>
      </c>
      <c r="U16" s="142">
        <f>'St 1.2.1'!U16+'St 1.2.2'!U16+'St 1.2.3'!U16+'St 1.2.4'!U16</f>
        <v>0</v>
      </c>
      <c r="V16" s="142">
        <f>'St 1.2.1'!V16+'St 1.2.2'!V16+'St 1.2.3'!V16+'St 1.2.4'!V16</f>
        <v>0</v>
      </c>
      <c r="W16" s="142">
        <f>'St 1.2.1'!W16+'St 1.2.2'!W16+'St 1.2.3'!W16+'St 1.2.4'!W16</f>
        <v>0</v>
      </c>
      <c r="X16" s="145"/>
      <c r="Y16" s="150"/>
      <c r="Z16" s="150"/>
      <c r="AA16" s="150"/>
      <c r="AB16" s="150"/>
      <c r="AC16" s="150"/>
      <c r="AD16" s="150"/>
      <c r="AE16" s="150"/>
      <c r="AF16" s="150"/>
    </row>
    <row r="17" spans="1:32">
      <c r="A17" s="50"/>
      <c r="B17" s="7" t="s">
        <v>46</v>
      </c>
      <c r="C17" s="219"/>
      <c r="D17" s="142">
        <f>'St 1.2.1'!D17+'St 1.2.2'!D17+'St 1.2.3'!D17+'St 1.2.4'!D17</f>
        <v>0</v>
      </c>
      <c r="E17" s="142">
        <f>'St 1.2.1'!E17+'St 1.2.2'!E17+'St 1.2.3'!E17+'St 1.2.4'!E17</f>
        <v>0</v>
      </c>
      <c r="F17" s="142">
        <f>'St 1.2.1'!F17+'St 1.2.2'!F17+'St 1.2.3'!F17+'St 1.2.4'!F17</f>
        <v>0</v>
      </c>
      <c r="G17" s="142">
        <f>'St 1.2.1'!G17+'St 1.2.2'!G17+'St 1.2.3'!G17+'St 1.2.4'!G17</f>
        <v>0</v>
      </c>
      <c r="H17" s="142">
        <f>'St 1.2.1'!H17+'St 1.2.2'!H17+'St 1.2.3'!H17+'St 1.2.4'!H17</f>
        <v>0</v>
      </c>
      <c r="I17" s="142">
        <f>'St 1.2.1'!I17+'St 1.2.2'!I17+'St 1.2.3'!I17+'St 1.2.4'!I17</f>
        <v>0</v>
      </c>
      <c r="J17" s="142">
        <f>'St 1.2.1'!J17+'St 1.2.2'!J17+'St 1.2.3'!J17+'St 1.2.4'!J17</f>
        <v>0</v>
      </c>
      <c r="K17" s="142">
        <f>'St 1.2.1'!K17+'St 1.2.2'!K17+'St 1.2.3'!K17+'St 1.2.4'!K17</f>
        <v>0</v>
      </c>
      <c r="L17" s="142">
        <f>'St 1.2.1'!L17+'St 1.2.2'!L17+'St 1.2.3'!L17+'St 1.2.4'!L17</f>
        <v>0</v>
      </c>
      <c r="M17" s="142">
        <f>'St 1.2.1'!M17+'St 1.2.2'!M17+'St 1.2.3'!M17+'St 1.2.4'!M17</f>
        <v>0</v>
      </c>
      <c r="N17" s="148"/>
      <c r="O17" s="142">
        <f>'St 1.2.1'!O17+'St 1.2.2'!O17+'St 1.2.3'!O17+'St 1.2.4'!O17</f>
        <v>0</v>
      </c>
      <c r="P17" s="142">
        <f>'St 1.2.1'!P17+'St 1.2.2'!P17+'St 1.2.3'!P17+'St 1.2.4'!P17</f>
        <v>0</v>
      </c>
      <c r="Q17" s="142">
        <f>'St 1.2.1'!Q17+'St 1.2.2'!Q17+'St 1.2.3'!Q17+'St 1.2.4'!Q17</f>
        <v>0</v>
      </c>
      <c r="R17" s="142">
        <f>'St 1.2.1'!R17+'St 1.2.2'!R17+'St 1.2.3'!R17+'St 1.2.4'!R17</f>
        <v>0</v>
      </c>
      <c r="S17" s="142">
        <f>'St 1.2.1'!S17+'St 1.2.2'!S17+'St 1.2.3'!S17+'St 1.2.4'!S17</f>
        <v>0</v>
      </c>
      <c r="T17" s="142">
        <f>'St 1.2.1'!T17+'St 1.2.2'!T17+'St 1.2.3'!T17+'St 1.2.4'!T17</f>
        <v>0</v>
      </c>
      <c r="U17" s="142">
        <f>'St 1.2.1'!U17+'St 1.2.2'!U17+'St 1.2.3'!U17+'St 1.2.4'!U17</f>
        <v>0</v>
      </c>
      <c r="V17" s="142">
        <f>'St 1.2.1'!V17+'St 1.2.2'!V17+'St 1.2.3'!V17+'St 1.2.4'!V17</f>
        <v>0</v>
      </c>
      <c r="W17" s="142">
        <f>'St 1.2.1'!W17+'St 1.2.2'!W17+'St 1.2.3'!W17+'St 1.2.4'!W17</f>
        <v>0</v>
      </c>
      <c r="X17" s="145"/>
      <c r="Y17" s="150"/>
      <c r="Z17" s="150"/>
      <c r="AA17" s="150"/>
      <c r="AB17" s="150"/>
      <c r="AC17" s="150"/>
      <c r="AD17" s="150"/>
      <c r="AE17" s="150"/>
      <c r="AF17" s="150"/>
    </row>
    <row r="18" spans="1:32">
      <c r="A18" s="50"/>
      <c r="B18" s="6" t="s">
        <v>317</v>
      </c>
      <c r="C18" s="219"/>
      <c r="D18" s="142">
        <f>'St 1.2.1'!D18+'St 1.2.2'!D18+'St 1.2.3'!D18+'St 1.2.4'!D18</f>
        <v>0</v>
      </c>
      <c r="E18" s="142">
        <f>'St 1.2.1'!E18+'St 1.2.2'!E18+'St 1.2.3'!E18+'St 1.2.4'!E18</f>
        <v>0</v>
      </c>
      <c r="F18" s="142">
        <f>'St 1.2.1'!F18+'St 1.2.2'!F18+'St 1.2.3'!F18+'St 1.2.4'!F18</f>
        <v>0</v>
      </c>
      <c r="G18" s="142">
        <f>'St 1.2.1'!G18+'St 1.2.2'!G18+'St 1.2.3'!G18+'St 1.2.4'!G18</f>
        <v>0</v>
      </c>
      <c r="H18" s="142">
        <f>'St 1.2.1'!H18+'St 1.2.2'!H18+'St 1.2.3'!H18+'St 1.2.4'!H18</f>
        <v>0</v>
      </c>
      <c r="I18" s="142">
        <f>'St 1.2.1'!I18+'St 1.2.2'!I18+'St 1.2.3'!I18+'St 1.2.4'!I18</f>
        <v>0</v>
      </c>
      <c r="J18" s="142">
        <f>'St 1.2.1'!J18+'St 1.2.2'!J18+'St 1.2.3'!J18+'St 1.2.4'!J18</f>
        <v>0</v>
      </c>
      <c r="K18" s="142">
        <f>'St 1.2.1'!K18+'St 1.2.2'!K18+'St 1.2.3'!K18+'St 1.2.4'!K18</f>
        <v>0</v>
      </c>
      <c r="L18" s="142">
        <f>'St 1.2.1'!L18+'St 1.2.2'!L18+'St 1.2.3'!L18+'St 1.2.4'!L18</f>
        <v>0</v>
      </c>
      <c r="M18" s="142">
        <f>'St 1.2.1'!M18+'St 1.2.2'!M18+'St 1.2.3'!M18+'St 1.2.4'!M18</f>
        <v>0</v>
      </c>
      <c r="N18" s="148"/>
      <c r="O18" s="142">
        <f>'St 1.2.1'!O18+'St 1.2.2'!O18+'St 1.2.3'!O18+'St 1.2.4'!O18</f>
        <v>0</v>
      </c>
      <c r="P18" s="142">
        <f>'St 1.2.1'!P18+'St 1.2.2'!P18+'St 1.2.3'!P18+'St 1.2.4'!P18</f>
        <v>0</v>
      </c>
      <c r="Q18" s="142">
        <f>'St 1.2.1'!Q18+'St 1.2.2'!Q18+'St 1.2.3'!Q18+'St 1.2.4'!Q18</f>
        <v>0</v>
      </c>
      <c r="R18" s="142">
        <f>'St 1.2.1'!R18+'St 1.2.2'!R18+'St 1.2.3'!R18+'St 1.2.4'!R18</f>
        <v>0</v>
      </c>
      <c r="S18" s="142">
        <f>'St 1.2.1'!S18+'St 1.2.2'!S18+'St 1.2.3'!S18+'St 1.2.4'!S18</f>
        <v>0</v>
      </c>
      <c r="T18" s="142">
        <f>'St 1.2.1'!T18+'St 1.2.2'!T18+'St 1.2.3'!T18+'St 1.2.4'!T18</f>
        <v>0</v>
      </c>
      <c r="U18" s="142">
        <f>'St 1.2.1'!U18+'St 1.2.2'!U18+'St 1.2.3'!U18+'St 1.2.4'!U18</f>
        <v>0</v>
      </c>
      <c r="V18" s="142">
        <f>'St 1.2.1'!V18+'St 1.2.2'!V18+'St 1.2.3'!V18+'St 1.2.4'!V18</f>
        <v>0</v>
      </c>
      <c r="W18" s="142">
        <f>'St 1.2.1'!W18+'St 1.2.2'!W18+'St 1.2.3'!W18+'St 1.2.4'!W18</f>
        <v>0</v>
      </c>
      <c r="X18" s="145"/>
      <c r="Y18" s="150"/>
      <c r="Z18" s="150"/>
      <c r="AA18" s="150"/>
      <c r="AB18" s="150"/>
      <c r="AC18" s="150"/>
      <c r="AD18" s="150"/>
      <c r="AE18" s="150"/>
      <c r="AF18" s="150"/>
    </row>
    <row r="19" spans="1:32">
      <c r="A19" s="50"/>
      <c r="B19" s="6" t="s">
        <v>108</v>
      </c>
      <c r="C19" s="210"/>
      <c r="D19" s="142">
        <f>'St 1.2.1'!D19+'St 1.2.2'!D19+'St 1.2.3'!D19+'St 1.2.4'!D19</f>
        <v>0</v>
      </c>
      <c r="E19" s="142">
        <f>'St 1.2.1'!E19+'St 1.2.2'!E19+'St 1.2.3'!E19+'St 1.2.4'!E19</f>
        <v>0</v>
      </c>
      <c r="F19" s="142">
        <f>'St 1.2.1'!F19+'St 1.2.2'!F19+'St 1.2.3'!F19+'St 1.2.4'!F19</f>
        <v>0</v>
      </c>
      <c r="G19" s="142">
        <f>'St 1.2.1'!G19+'St 1.2.2'!G19+'St 1.2.3'!G19+'St 1.2.4'!G19</f>
        <v>0</v>
      </c>
      <c r="H19" s="142">
        <f>'St 1.2.1'!H19+'St 1.2.2'!H19+'St 1.2.3'!H19+'St 1.2.4'!H19</f>
        <v>0</v>
      </c>
      <c r="I19" s="142">
        <f>'St 1.2.1'!I19+'St 1.2.2'!I19+'St 1.2.3'!I19+'St 1.2.4'!I19</f>
        <v>0</v>
      </c>
      <c r="J19" s="142">
        <f>'St 1.2.1'!J19+'St 1.2.2'!J19+'St 1.2.3'!J19+'St 1.2.4'!J19</f>
        <v>0</v>
      </c>
      <c r="K19" s="142">
        <f>'St 1.2.1'!K19+'St 1.2.2'!K19+'St 1.2.3'!K19+'St 1.2.4'!K19</f>
        <v>0</v>
      </c>
      <c r="L19" s="142">
        <f>'St 1.2.1'!L19+'St 1.2.2'!L19+'St 1.2.3'!L19+'St 1.2.4'!L19</f>
        <v>0</v>
      </c>
      <c r="M19" s="142">
        <f>'St 1.2.1'!M19+'St 1.2.2'!M19+'St 1.2.3'!M19+'St 1.2.4'!M19</f>
        <v>0</v>
      </c>
      <c r="N19" s="148"/>
      <c r="O19" s="142">
        <f>'St 1.2.1'!O19+'St 1.2.2'!O19+'St 1.2.3'!O19+'St 1.2.4'!O19</f>
        <v>0</v>
      </c>
      <c r="P19" s="142">
        <f>'St 1.2.1'!P19+'St 1.2.2'!P19+'St 1.2.3'!P19+'St 1.2.4'!P19</f>
        <v>0</v>
      </c>
      <c r="Q19" s="142">
        <f>'St 1.2.1'!Q19+'St 1.2.2'!Q19+'St 1.2.3'!Q19+'St 1.2.4'!Q19</f>
        <v>0</v>
      </c>
      <c r="R19" s="142">
        <f>'St 1.2.1'!R19+'St 1.2.2'!R19+'St 1.2.3'!R19+'St 1.2.4'!R19</f>
        <v>0</v>
      </c>
      <c r="S19" s="142">
        <f>'St 1.2.1'!S19+'St 1.2.2'!S19+'St 1.2.3'!S19+'St 1.2.4'!S19</f>
        <v>0</v>
      </c>
      <c r="T19" s="142">
        <f>'St 1.2.1'!T19+'St 1.2.2'!T19+'St 1.2.3'!T19+'St 1.2.4'!T19</f>
        <v>0</v>
      </c>
      <c r="U19" s="142">
        <f>'St 1.2.1'!U19+'St 1.2.2'!U19+'St 1.2.3'!U19+'St 1.2.4'!U19</f>
        <v>0</v>
      </c>
      <c r="V19" s="142">
        <f>'St 1.2.1'!V19+'St 1.2.2'!V19+'St 1.2.3'!V19+'St 1.2.4'!V19</f>
        <v>0</v>
      </c>
      <c r="W19" s="142">
        <f>'St 1.2.1'!W19+'St 1.2.2'!W19+'St 1.2.3'!W19+'St 1.2.4'!W19</f>
        <v>0</v>
      </c>
      <c r="X19" s="145"/>
      <c r="Y19" s="150"/>
      <c r="Z19" s="150"/>
      <c r="AA19" s="150"/>
      <c r="AB19" s="150"/>
      <c r="AC19" s="150"/>
      <c r="AD19" s="150"/>
      <c r="AE19" s="150"/>
      <c r="AF19" s="150"/>
    </row>
    <row r="20" spans="1:32">
      <c r="A20" s="50"/>
      <c r="B20" s="6" t="s">
        <v>48</v>
      </c>
      <c r="C20" s="219"/>
      <c r="D20" s="142">
        <f>'St 1.2.1'!D20+'St 1.2.2'!D20+'St 1.2.3'!D20+'St 1.2.4'!D20</f>
        <v>0</v>
      </c>
      <c r="E20" s="142">
        <f>'St 1.2.1'!E20+'St 1.2.2'!E20+'St 1.2.3'!E20+'St 1.2.4'!E20</f>
        <v>0</v>
      </c>
      <c r="F20" s="142">
        <f>'St 1.2.1'!F20+'St 1.2.2'!F20+'St 1.2.3'!F20+'St 1.2.4'!F20</f>
        <v>0</v>
      </c>
      <c r="G20" s="142">
        <f>'St 1.2.1'!G20+'St 1.2.2'!G20+'St 1.2.3'!G20+'St 1.2.4'!G20</f>
        <v>0</v>
      </c>
      <c r="H20" s="142">
        <f>'St 1.2.1'!H20+'St 1.2.2'!H20+'St 1.2.3'!H20+'St 1.2.4'!H20</f>
        <v>0</v>
      </c>
      <c r="I20" s="142">
        <f>'St 1.2.1'!I20+'St 1.2.2'!I20+'St 1.2.3'!I20+'St 1.2.4'!I20</f>
        <v>0</v>
      </c>
      <c r="J20" s="142">
        <f>'St 1.2.1'!J20+'St 1.2.2'!J20+'St 1.2.3'!J20+'St 1.2.4'!J20</f>
        <v>0</v>
      </c>
      <c r="K20" s="142">
        <f>'St 1.2.1'!K20+'St 1.2.2'!K20+'St 1.2.3'!K20+'St 1.2.4'!K20</f>
        <v>0</v>
      </c>
      <c r="L20" s="142">
        <f>'St 1.2.1'!L20+'St 1.2.2'!L20+'St 1.2.3'!L20+'St 1.2.4'!L20</f>
        <v>0</v>
      </c>
      <c r="M20" s="142">
        <f>'St 1.2.1'!M20+'St 1.2.2'!M20+'St 1.2.3'!M20+'St 1.2.4'!M20</f>
        <v>0</v>
      </c>
      <c r="N20" s="148"/>
      <c r="O20" s="142">
        <f>'St 1.2.1'!O20+'St 1.2.2'!O20+'St 1.2.3'!O20+'St 1.2.4'!O20</f>
        <v>0</v>
      </c>
      <c r="P20" s="142">
        <f>'St 1.2.1'!P20+'St 1.2.2'!P20+'St 1.2.3'!P20+'St 1.2.4'!P20</f>
        <v>0</v>
      </c>
      <c r="Q20" s="142">
        <f>'St 1.2.1'!Q20+'St 1.2.2'!Q20+'St 1.2.3'!Q20+'St 1.2.4'!Q20</f>
        <v>0</v>
      </c>
      <c r="R20" s="142">
        <f>'St 1.2.1'!R20+'St 1.2.2'!R20+'St 1.2.3'!R20+'St 1.2.4'!R20</f>
        <v>0</v>
      </c>
      <c r="S20" s="142">
        <f>'St 1.2.1'!S20+'St 1.2.2'!S20+'St 1.2.3'!S20+'St 1.2.4'!S20</f>
        <v>0</v>
      </c>
      <c r="T20" s="142">
        <f>'St 1.2.1'!T20+'St 1.2.2'!T20+'St 1.2.3'!T20+'St 1.2.4'!T20</f>
        <v>0</v>
      </c>
      <c r="U20" s="142">
        <f>'St 1.2.1'!U20+'St 1.2.2'!U20+'St 1.2.3'!U20+'St 1.2.4'!U20</f>
        <v>0</v>
      </c>
      <c r="V20" s="142">
        <f>'St 1.2.1'!V20+'St 1.2.2'!V20+'St 1.2.3'!V20+'St 1.2.4'!V20</f>
        <v>0</v>
      </c>
      <c r="W20" s="142">
        <f>'St 1.2.1'!W20+'St 1.2.2'!W20+'St 1.2.3'!W20+'St 1.2.4'!W20</f>
        <v>0</v>
      </c>
      <c r="X20" s="145"/>
      <c r="Y20" s="150"/>
      <c r="Z20" s="150"/>
      <c r="AA20" s="150"/>
      <c r="AB20" s="150"/>
      <c r="AC20" s="150"/>
      <c r="AD20" s="150"/>
      <c r="AE20" s="150"/>
      <c r="AF20" s="150"/>
    </row>
    <row r="21" spans="1:32">
      <c r="A21" s="50"/>
      <c r="B21" s="6" t="s">
        <v>325</v>
      </c>
      <c r="C21" s="219"/>
      <c r="D21" s="142">
        <f>'St 1.2.1'!D21+'St 1.2.2'!D21+'St 1.2.3'!D21+'St 1.2.4'!D21</f>
        <v>0</v>
      </c>
      <c r="E21" s="142">
        <f>'St 1.2.1'!E21+'St 1.2.2'!E21+'St 1.2.3'!E21+'St 1.2.4'!E21</f>
        <v>0</v>
      </c>
      <c r="F21" s="142">
        <f>'St 1.2.1'!F21+'St 1.2.2'!F21+'St 1.2.3'!F21+'St 1.2.4'!F21</f>
        <v>0</v>
      </c>
      <c r="G21" s="142">
        <f>'St 1.2.1'!G21+'St 1.2.2'!G21+'St 1.2.3'!G21+'St 1.2.4'!G21</f>
        <v>0</v>
      </c>
      <c r="H21" s="142">
        <f>'St 1.2.1'!H21+'St 1.2.2'!H21+'St 1.2.3'!H21+'St 1.2.4'!H21</f>
        <v>0</v>
      </c>
      <c r="I21" s="142">
        <f>'St 1.2.1'!I21+'St 1.2.2'!I21+'St 1.2.3'!I21+'St 1.2.4'!I21</f>
        <v>0</v>
      </c>
      <c r="J21" s="142">
        <f>'St 1.2.1'!J21+'St 1.2.2'!J21+'St 1.2.3'!J21+'St 1.2.4'!J21</f>
        <v>0</v>
      </c>
      <c r="K21" s="142">
        <f>'St 1.2.1'!K21+'St 1.2.2'!K21+'St 1.2.3'!K21+'St 1.2.4'!K21</f>
        <v>0</v>
      </c>
      <c r="L21" s="142">
        <f>'St 1.2.1'!L21+'St 1.2.2'!L21+'St 1.2.3'!L21+'St 1.2.4'!L21</f>
        <v>0</v>
      </c>
      <c r="M21" s="142">
        <f>'St 1.2.1'!M21+'St 1.2.2'!M21+'St 1.2.3'!M21+'St 1.2.4'!M21</f>
        <v>0</v>
      </c>
      <c r="N21" s="148"/>
      <c r="O21" s="142">
        <f>'St 1.2.1'!O21+'St 1.2.2'!O21+'St 1.2.3'!O21+'St 1.2.4'!O21</f>
        <v>0</v>
      </c>
      <c r="P21" s="142">
        <f>'St 1.2.1'!P21+'St 1.2.2'!P21+'St 1.2.3'!P21+'St 1.2.4'!P21</f>
        <v>0</v>
      </c>
      <c r="Q21" s="142">
        <f>'St 1.2.1'!Q21+'St 1.2.2'!Q21+'St 1.2.3'!Q21+'St 1.2.4'!Q21</f>
        <v>0</v>
      </c>
      <c r="R21" s="142">
        <f>'St 1.2.1'!R21+'St 1.2.2'!R21+'St 1.2.3'!R21+'St 1.2.4'!R21</f>
        <v>0</v>
      </c>
      <c r="S21" s="142">
        <f>'St 1.2.1'!S21+'St 1.2.2'!S21+'St 1.2.3'!S21+'St 1.2.4'!S21</f>
        <v>0</v>
      </c>
      <c r="T21" s="142">
        <f>'St 1.2.1'!T21+'St 1.2.2'!T21+'St 1.2.3'!T21+'St 1.2.4'!T21</f>
        <v>0</v>
      </c>
      <c r="U21" s="142">
        <f>'St 1.2.1'!U21+'St 1.2.2'!U21+'St 1.2.3'!U21+'St 1.2.4'!U21</f>
        <v>0</v>
      </c>
      <c r="V21" s="142">
        <f>'St 1.2.1'!V21+'St 1.2.2'!V21+'St 1.2.3'!V21+'St 1.2.4'!V21</f>
        <v>0</v>
      </c>
      <c r="W21" s="142">
        <f>'St 1.2.1'!W21+'St 1.2.2'!W21+'St 1.2.3'!W21+'St 1.2.4'!W21</f>
        <v>0</v>
      </c>
      <c r="X21" s="145"/>
      <c r="Y21" s="150"/>
      <c r="Z21" s="150"/>
      <c r="AA21" s="150"/>
      <c r="AB21" s="150"/>
      <c r="AC21" s="150"/>
      <c r="AD21" s="150"/>
      <c r="AE21" s="150"/>
      <c r="AF21" s="150"/>
    </row>
    <row r="22" spans="1:32">
      <c r="A22" s="50"/>
      <c r="B22" s="8" t="s">
        <v>101</v>
      </c>
      <c r="C22" s="219"/>
      <c r="D22" s="142">
        <f>'St 1.2.1'!D22+'St 1.2.2'!D22+'St 1.2.3'!D22+'St 1.2.4'!D22</f>
        <v>0</v>
      </c>
      <c r="E22" s="142">
        <f>'St 1.2.1'!E22+'St 1.2.2'!E22+'St 1.2.3'!E22+'St 1.2.4'!E22</f>
        <v>0</v>
      </c>
      <c r="F22" s="142">
        <f>'St 1.2.1'!F22+'St 1.2.2'!F22+'St 1.2.3'!F22+'St 1.2.4'!F22</f>
        <v>0</v>
      </c>
      <c r="G22" s="142">
        <f>'St 1.2.1'!G22+'St 1.2.2'!G22+'St 1.2.3'!G22+'St 1.2.4'!G22</f>
        <v>0</v>
      </c>
      <c r="H22" s="142">
        <f>'St 1.2.1'!H22+'St 1.2.2'!H22+'St 1.2.3'!H22+'St 1.2.4'!H22</f>
        <v>0</v>
      </c>
      <c r="I22" s="142">
        <f>'St 1.2.1'!I22+'St 1.2.2'!I22+'St 1.2.3'!I22+'St 1.2.4'!I22</f>
        <v>0</v>
      </c>
      <c r="J22" s="142">
        <f>'St 1.2.1'!J22+'St 1.2.2'!J22+'St 1.2.3'!J22+'St 1.2.4'!J22</f>
        <v>0</v>
      </c>
      <c r="K22" s="142">
        <f>'St 1.2.1'!K22+'St 1.2.2'!K22+'St 1.2.3'!K22+'St 1.2.4'!K22</f>
        <v>0</v>
      </c>
      <c r="L22" s="142">
        <f>'St 1.2.1'!L22+'St 1.2.2'!L22+'St 1.2.3'!L22+'St 1.2.4'!L22</f>
        <v>0</v>
      </c>
      <c r="M22" s="142">
        <f>'St 1.2.1'!M22+'St 1.2.2'!M22+'St 1.2.3'!M22+'St 1.2.4'!M22</f>
        <v>0</v>
      </c>
      <c r="N22" s="148"/>
      <c r="O22" s="142">
        <f>'St 1.2.1'!O22+'St 1.2.2'!O22+'St 1.2.3'!O22+'St 1.2.4'!O22</f>
        <v>0</v>
      </c>
      <c r="P22" s="142">
        <f>'St 1.2.1'!P22+'St 1.2.2'!P22+'St 1.2.3'!P22+'St 1.2.4'!P22</f>
        <v>0</v>
      </c>
      <c r="Q22" s="142">
        <f>'St 1.2.1'!Q22+'St 1.2.2'!Q22+'St 1.2.3'!Q22+'St 1.2.4'!Q22</f>
        <v>0</v>
      </c>
      <c r="R22" s="142">
        <f>'St 1.2.1'!R22+'St 1.2.2'!R22+'St 1.2.3'!R22+'St 1.2.4'!R22</f>
        <v>0</v>
      </c>
      <c r="S22" s="142">
        <f>'St 1.2.1'!S22+'St 1.2.2'!S22+'St 1.2.3'!S22+'St 1.2.4'!S22</f>
        <v>0</v>
      </c>
      <c r="T22" s="142">
        <f>'St 1.2.1'!T22+'St 1.2.2'!T22+'St 1.2.3'!T22+'St 1.2.4'!T22</f>
        <v>0</v>
      </c>
      <c r="U22" s="142">
        <f>'St 1.2.1'!U22+'St 1.2.2'!U22+'St 1.2.3'!U22+'St 1.2.4'!U22</f>
        <v>0</v>
      </c>
      <c r="V22" s="142">
        <f>'St 1.2.1'!V22+'St 1.2.2'!V22+'St 1.2.3'!V22+'St 1.2.4'!V22</f>
        <v>0</v>
      </c>
      <c r="W22" s="142">
        <f>'St 1.2.1'!W22+'St 1.2.2'!W22+'St 1.2.3'!W22+'St 1.2.4'!W22</f>
        <v>0</v>
      </c>
      <c r="X22" s="145"/>
      <c r="Y22" s="150"/>
      <c r="Z22" s="150"/>
      <c r="AA22" s="150"/>
      <c r="AB22" s="150"/>
      <c r="AC22" s="150"/>
      <c r="AD22" s="150"/>
      <c r="AE22" s="150"/>
      <c r="AF22" s="150"/>
    </row>
    <row r="23" spans="1:32" s="45" customFormat="1">
      <c r="A23" s="38"/>
      <c r="B23" s="31" t="s">
        <v>8</v>
      </c>
      <c r="C23" s="209" t="s">
        <v>295</v>
      </c>
      <c r="D23" s="139">
        <f>'St 1.2.1'!D23+'St 1.2.2'!D23+'St 1.2.3'!D23+'St 1.2.4'!D23</f>
        <v>7259236.2966204202</v>
      </c>
      <c r="E23" s="139">
        <f>'St 1.2.1'!E23+'St 1.2.2'!E23+'St 1.2.3'!E23+'St 1.2.4'!E23</f>
        <v>8354294.021626207</v>
      </c>
      <c r="F23" s="139">
        <f>'St 1.2.1'!F23+'St 1.2.2'!F23+'St 1.2.3'!F23+'St 1.2.4'!F23</f>
        <v>9610926.5355916955</v>
      </c>
      <c r="G23" s="139">
        <f>'St 1.2.1'!G23+'St 1.2.2'!G23+'St 1.2.3'!G23+'St 1.2.4'!G23</f>
        <v>10606226.604833942</v>
      </c>
      <c r="H23" s="139">
        <f>'St 1.2.1'!H23+'St 1.2.2'!H23+'St 1.2.3'!H23+'St 1.2.4'!H23</f>
        <v>11416342.119327251</v>
      </c>
      <c r="I23" s="139">
        <f>'St 1.2.1'!I23+'St 1.2.2'!I23+'St 1.2.3'!I23+'St 1.2.4'!I23</f>
        <v>12642586.400638929</v>
      </c>
      <c r="J23" s="139">
        <f>'St 1.2.1'!J23+'St 1.2.2'!J23+'St 1.2.3'!J23+'St 1.2.4'!J23</f>
        <v>13399024.375844382</v>
      </c>
      <c r="K23" s="139">
        <f>'St 1.2.1'!K23+'St 1.2.2'!K23+'St 1.2.3'!K23+'St 1.2.4'!K23</f>
        <v>14660286.373193469</v>
      </c>
      <c r="L23" s="139">
        <f>'St 1.2.1'!L23+'St 1.2.2'!L23+'St 1.2.3'!L23+'St 1.2.4'!L23</f>
        <v>15851304.108316924</v>
      </c>
      <c r="M23" s="139">
        <f>'St 1.2.1'!M23+'St 1.2.2'!M23+'St 1.2.3'!M23+'St 1.2.4'!M23</f>
        <v>17605578.295294706</v>
      </c>
      <c r="N23" s="140"/>
      <c r="O23" s="139">
        <f>'St 1.2.1'!O23+'St 1.2.2'!O23+'St 1.2.3'!O23+'St 1.2.4'!O23</f>
        <v>1078774.2039486985</v>
      </c>
      <c r="P23" s="139">
        <f>'St 1.2.1'!P23+'St 1.2.2'!P23+'St 1.2.3'!P23+'St 1.2.4'!P23</f>
        <v>1263854.9594525988</v>
      </c>
      <c r="Q23" s="139">
        <f>'St 1.2.1'!Q23+'St 1.2.2'!Q23+'St 1.2.3'!Q23+'St 1.2.4'!Q23</f>
        <v>997098.10264536797</v>
      </c>
      <c r="R23" s="139">
        <f>'St 1.2.1'!R23+'St 1.2.2'!R23+'St 1.2.3'!R23+'St 1.2.4'!R23</f>
        <v>800157.73525226978</v>
      </c>
      <c r="S23" s="139">
        <f>'St 1.2.1'!S23+'St 1.2.2'!S23+'St 1.2.3'!S23+'St 1.2.4'!S23</f>
        <v>1196043.3024493472</v>
      </c>
      <c r="T23" s="139">
        <f>'St 1.2.1'!T23+'St 1.2.2'!T23+'St 1.2.3'!T23+'St 1.2.4'!T23</f>
        <v>746879.27606164734</v>
      </c>
      <c r="U23" s="139">
        <f>'St 1.2.1'!U23+'St 1.2.2'!U23+'St 1.2.3'!U23+'St 1.2.4'!U23</f>
        <v>1287166.3661939914</v>
      </c>
      <c r="V23" s="139">
        <f>'St 1.2.1'!V23+'St 1.2.2'!V23+'St 1.2.3'!V23+'St 1.2.4'!V23</f>
        <v>1187432.7774074522</v>
      </c>
      <c r="W23" s="139">
        <f>'St 1.2.1'!W23+'St 1.2.2'!W23+'St 1.2.3'!W23+'St 1.2.4'!W23</f>
        <v>1759969.2955037598</v>
      </c>
      <c r="X23" s="141"/>
      <c r="Y23" s="149"/>
      <c r="Z23" s="149"/>
      <c r="AA23" s="149"/>
      <c r="AB23" s="149"/>
      <c r="AC23" s="149"/>
      <c r="AD23" s="149"/>
      <c r="AE23" s="149"/>
      <c r="AF23" s="149"/>
    </row>
    <row r="24" spans="1:32">
      <c r="B24" s="208" t="s">
        <v>40</v>
      </c>
      <c r="C24" s="219"/>
      <c r="D24" s="142">
        <f>'St 1.2.1'!D24+'St 1.2.2'!D24+'St 1.2.3'!D24+'St 1.2.4'!D24</f>
        <v>6729842.1228471342</v>
      </c>
      <c r="E24" s="142">
        <f>'St 1.2.1'!E24+'St 1.2.2'!E24+'St 1.2.3'!E24+'St 1.2.4'!E24</f>
        <v>7639346.4460632754</v>
      </c>
      <c r="F24" s="142">
        <f>'St 1.2.1'!F24+'St 1.2.2'!F24+'St 1.2.3'!F24+'St 1.2.4'!F24</f>
        <v>8512514.9495314322</v>
      </c>
      <c r="G24" s="142">
        <f>'St 1.2.1'!G24+'St 1.2.2'!G24+'St 1.2.3'!G24+'St 1.2.4'!G24</f>
        <v>9340983.603909649</v>
      </c>
      <c r="H24" s="142">
        <f>'St 1.2.1'!H24+'St 1.2.2'!H24+'St 1.2.3'!H24+'St 1.2.4'!H24</f>
        <v>10063143.105730375</v>
      </c>
      <c r="I24" s="142">
        <f>'St 1.2.1'!I24+'St 1.2.2'!I24+'St 1.2.3'!I24+'St 1.2.4'!I24</f>
        <v>11334066.181893159</v>
      </c>
      <c r="J24" s="142">
        <f>'St 1.2.1'!J24+'St 1.2.2'!J24+'St 1.2.3'!J24+'St 1.2.4'!J24</f>
        <v>12066005.001093071</v>
      </c>
      <c r="K24" s="142">
        <f>'St 1.2.1'!K24+'St 1.2.2'!K24+'St 1.2.3'!K24+'St 1.2.4'!K24</f>
        <v>13302750.799399318</v>
      </c>
      <c r="L24" s="142">
        <f>'St 1.2.1'!L24+'St 1.2.2'!L24+'St 1.2.3'!L24+'St 1.2.4'!L24</f>
        <v>14404822.194458293</v>
      </c>
      <c r="M24" s="142">
        <f>'St 1.2.1'!M24+'St 1.2.2'!M24+'St 1.2.3'!M24+'St 1.2.4'!M24</f>
        <v>16152297.628760412</v>
      </c>
      <c r="N24" s="148"/>
      <c r="O24" s="142">
        <f>'St 1.2.1'!O24+'St 1.2.2'!O24+'St 1.2.3'!O24+'St 1.2.4'!O24</f>
        <v>894785.3601059597</v>
      </c>
      <c r="P24" s="142">
        <f>'St 1.2.1'!P24+'St 1.2.2'!P24+'St 1.2.3'!P24+'St 1.2.4'!P24</f>
        <v>881763.58557439665</v>
      </c>
      <c r="Q24" s="142">
        <f>'St 1.2.1'!Q24+'St 1.2.2'!Q24+'St 1.2.3'!Q24+'St 1.2.4'!Q24</f>
        <v>829769.2970275007</v>
      </c>
      <c r="R24" s="142">
        <f>'St 1.2.1'!R24+'St 1.2.2'!R24+'St 1.2.3'!R24+'St 1.2.4'!R24</f>
        <v>709480.96852405579</v>
      </c>
      <c r="S24" s="142">
        <f>'St 1.2.1'!S24+'St 1.2.2'!S24+'St 1.2.3'!S24+'St 1.2.4'!S24</f>
        <v>1251550.7134298012</v>
      </c>
      <c r="T24" s="142">
        <f>'St 1.2.1'!T24+'St 1.2.2'!T24+'St 1.2.3'!T24+'St 1.2.4'!T24</f>
        <v>709827.75352736213</v>
      </c>
      <c r="U24" s="142">
        <f>'St 1.2.1'!U24+'St 1.2.2'!U24+'St 1.2.3'!U24+'St 1.2.4'!U24</f>
        <v>1262567.0153182165</v>
      </c>
      <c r="V24" s="142">
        <f>'St 1.2.1'!V24+'St 1.2.2'!V24+'St 1.2.3'!V24+'St 1.2.4'!V24</f>
        <v>1099510.4267234141</v>
      </c>
      <c r="W24" s="142">
        <f>'St 1.2.1'!W24+'St 1.2.2'!W24+'St 1.2.3'!W24+'St 1.2.4'!W24</f>
        <v>1753444.333387401</v>
      </c>
      <c r="X24" s="145"/>
      <c r="Y24" s="150"/>
      <c r="Z24" s="150"/>
      <c r="AA24" s="150"/>
      <c r="AB24" s="150"/>
      <c r="AC24" s="150"/>
      <c r="AD24" s="150"/>
      <c r="AE24" s="150"/>
      <c r="AF24" s="150"/>
    </row>
    <row r="25" spans="1:32">
      <c r="B25" s="6" t="s">
        <v>41</v>
      </c>
      <c r="C25" s="219"/>
      <c r="D25" s="142">
        <f>'St 1.2.1'!D25+'St 1.2.2'!D25+'St 1.2.3'!D25+'St 1.2.4'!D25</f>
        <v>0</v>
      </c>
      <c r="E25" s="142">
        <f>'St 1.2.1'!E25+'St 1.2.2'!E25+'St 1.2.3'!E25+'St 1.2.4'!E25</f>
        <v>0</v>
      </c>
      <c r="F25" s="142">
        <f>'St 1.2.1'!F25+'St 1.2.2'!F25+'St 1.2.3'!F25+'St 1.2.4'!F25</f>
        <v>0</v>
      </c>
      <c r="G25" s="142">
        <f>'St 1.2.1'!G25+'St 1.2.2'!G25+'St 1.2.3'!G25+'St 1.2.4'!G25</f>
        <v>0</v>
      </c>
      <c r="H25" s="142">
        <f>'St 1.2.1'!H25+'St 1.2.2'!H25+'St 1.2.3'!H25+'St 1.2.4'!H25</f>
        <v>318.08962983111252</v>
      </c>
      <c r="I25" s="142">
        <f>'St 1.2.1'!I25+'St 1.2.2'!I25+'St 1.2.3'!I25+'St 1.2.4'!I25</f>
        <v>0</v>
      </c>
      <c r="J25" s="142">
        <f>'St 1.2.1'!J25+'St 1.2.2'!J25+'St 1.2.3'!J25+'St 1.2.4'!J25</f>
        <v>755.90511514027969</v>
      </c>
      <c r="K25" s="142">
        <f>'St 1.2.1'!K25+'St 1.2.2'!K25+'St 1.2.3'!K25+'St 1.2.4'!K25</f>
        <v>635.86566874504251</v>
      </c>
      <c r="L25" s="142">
        <f>'St 1.2.1'!L25+'St 1.2.2'!L25+'St 1.2.3'!L25+'St 1.2.4'!L25</f>
        <v>432.84939625876058</v>
      </c>
      <c r="M25" s="142">
        <f>'St 1.2.1'!M25+'St 1.2.2'!M25+'St 1.2.3'!M25+'St 1.2.4'!M25</f>
        <v>457.76637473532816</v>
      </c>
      <c r="N25" s="148"/>
      <c r="O25" s="142">
        <f>'St 1.2.1'!O25+'St 1.2.2'!O25+'St 1.2.3'!O25+'St 1.2.4'!O25</f>
        <v>0</v>
      </c>
      <c r="P25" s="142">
        <f>'St 1.2.1'!P25+'St 1.2.2'!P25+'St 1.2.3'!P25+'St 1.2.4'!P25</f>
        <v>0</v>
      </c>
      <c r="Q25" s="142">
        <f>'St 1.2.1'!Q25+'St 1.2.2'!Q25+'St 1.2.3'!Q25+'St 1.2.4'!Q25</f>
        <v>0</v>
      </c>
      <c r="R25" s="142">
        <f>'St 1.2.1'!R25+'St 1.2.2'!R25+'St 1.2.3'!R25+'St 1.2.4'!R25</f>
        <v>0</v>
      </c>
      <c r="S25" s="142">
        <f>'St 1.2.1'!S25+'St 1.2.2'!S25+'St 1.2.3'!S25+'St 1.2.4'!S25</f>
        <v>0</v>
      </c>
      <c r="T25" s="142">
        <f>'St 1.2.1'!T25+'St 1.2.2'!T25+'St 1.2.3'!T25+'St 1.2.4'!T25</f>
        <v>0</v>
      </c>
      <c r="U25" s="142">
        <f>'St 1.2.1'!U25+'St 1.2.2'!U25+'St 1.2.3'!U25+'St 1.2.4'!U25</f>
        <v>0</v>
      </c>
      <c r="V25" s="142">
        <f>'St 1.2.1'!V25+'St 1.2.2'!V25+'St 1.2.3'!V25+'St 1.2.4'!V25</f>
        <v>0</v>
      </c>
      <c r="W25" s="142">
        <f>'St 1.2.1'!W25+'St 1.2.2'!W25+'St 1.2.3'!W25+'St 1.2.4'!W25</f>
        <v>0</v>
      </c>
      <c r="X25" s="145"/>
      <c r="Y25" s="150"/>
      <c r="Z25" s="150"/>
      <c r="AA25" s="150"/>
      <c r="AB25" s="150"/>
      <c r="AC25" s="150"/>
      <c r="AD25" s="150"/>
      <c r="AE25" s="150"/>
      <c r="AF25" s="150"/>
    </row>
    <row r="26" spans="1:32">
      <c r="B26" s="6" t="s">
        <v>42</v>
      </c>
      <c r="C26" s="219"/>
      <c r="D26" s="142">
        <f>'St 1.2.1'!D26+'St 1.2.2'!D26+'St 1.2.3'!D26+'St 1.2.4'!D26</f>
        <v>399061.72983899567</v>
      </c>
      <c r="E26" s="142">
        <f>'St 1.2.1'!E26+'St 1.2.2'!E26+'St 1.2.3'!E26+'St 1.2.4'!E26</f>
        <v>443838.27237112744</v>
      </c>
      <c r="F26" s="142">
        <f>'St 1.2.1'!F26+'St 1.2.2'!F26+'St 1.2.3'!F26+'St 1.2.4'!F26</f>
        <v>544924.88108813844</v>
      </c>
      <c r="G26" s="142">
        <f>'St 1.2.1'!G26+'St 1.2.2'!G26+'St 1.2.3'!G26+'St 1.2.4'!G26</f>
        <v>505351.10331952834</v>
      </c>
      <c r="H26" s="142">
        <f>'St 1.2.1'!H26+'St 1.2.2'!H26+'St 1.2.3'!H26+'St 1.2.4'!H26</f>
        <v>456319.68454881874</v>
      </c>
      <c r="I26" s="142">
        <f>'St 1.2.1'!I26+'St 1.2.2'!I26+'St 1.2.3'!I26+'St 1.2.4'!I26</f>
        <v>421979.12509885512</v>
      </c>
      <c r="J26" s="142">
        <f>'St 1.2.1'!J26+'St 1.2.2'!J26+'St 1.2.3'!J26+'St 1.2.4'!J26</f>
        <v>427847.4464439408</v>
      </c>
      <c r="K26" s="142">
        <f>'St 1.2.1'!K26+'St 1.2.2'!K26+'St 1.2.3'!K26+'St 1.2.4'!K26</f>
        <v>568928.41162247618</v>
      </c>
      <c r="L26" s="142">
        <f>'St 1.2.1'!L26+'St 1.2.2'!L26+'St 1.2.3'!L26+'St 1.2.4'!L26</f>
        <v>596341.26243027824</v>
      </c>
      <c r="M26" s="142">
        <f>'St 1.2.1'!M26+'St 1.2.2'!M26+'St 1.2.3'!M26+'St 1.2.4'!M26</f>
        <v>600665.47080898017</v>
      </c>
      <c r="N26" s="148"/>
      <c r="O26" s="142">
        <f>'St 1.2.1'!O26+'St 1.2.2'!O26+'St 1.2.3'!O26+'St 1.2.4'!O26</f>
        <v>44731.383643260509</v>
      </c>
      <c r="P26" s="142">
        <f>'St 1.2.1'!P26+'St 1.2.2'!P26+'St 1.2.3'!P26+'St 1.2.4'!P26</f>
        <v>101061.12996299115</v>
      </c>
      <c r="Q26" s="142">
        <f>'St 1.2.1'!Q26+'St 1.2.2'!Q26+'St 1.2.3'!Q26+'St 1.2.4'!Q26</f>
        <v>-39567.48706940448</v>
      </c>
      <c r="R26" s="142">
        <f>'St 1.2.1'!R26+'St 1.2.2'!R26+'St 1.2.3'!R26+'St 1.2.4'!R26</f>
        <v>-49453.927932343482</v>
      </c>
      <c r="S26" s="142">
        <f>'St 1.2.1'!S26+'St 1.2.2'!S26+'St 1.2.3'!S26+'St 1.2.4'!S26</f>
        <v>-33689.762221818732</v>
      </c>
      <c r="T26" s="142">
        <f>'St 1.2.1'!T26+'St 1.2.2'!T26+'St 1.2.3'!T26+'St 1.2.4'!T26</f>
        <v>4750.3526360420074</v>
      </c>
      <c r="U26" s="142">
        <f>'St 1.2.1'!U26+'St 1.2.2'!U26+'St 1.2.3'!U26+'St 1.2.4'!U26</f>
        <v>141505.56552087009</v>
      </c>
      <c r="V26" s="142">
        <f>'St 1.2.1'!V26+'St 1.2.2'!V26+'St 1.2.3'!V26+'St 1.2.4'!V26</f>
        <v>27239.319036147463</v>
      </c>
      <c r="W26" s="142">
        <f>'St 1.2.1'!W26+'St 1.2.2'!W26+'St 1.2.3'!W26+'St 1.2.4'!W26</f>
        <v>4379.7046826902406</v>
      </c>
      <c r="X26" s="145"/>
      <c r="Y26" s="150"/>
      <c r="Z26" s="150"/>
      <c r="AA26" s="150"/>
      <c r="AB26" s="150"/>
      <c r="AC26" s="150"/>
      <c r="AD26" s="150"/>
      <c r="AE26" s="150"/>
      <c r="AF26" s="150"/>
    </row>
    <row r="27" spans="1:32">
      <c r="B27" s="6" t="s">
        <v>43</v>
      </c>
      <c r="C27" s="219"/>
      <c r="D27" s="142">
        <f>'St 1.2.1'!D27+'St 1.2.2'!D27+'St 1.2.3'!D27+'St 1.2.4'!D27</f>
        <v>316471.80578954041</v>
      </c>
      <c r="E27" s="142">
        <f>'St 1.2.1'!E27+'St 1.2.2'!E27+'St 1.2.3'!E27+'St 1.2.4'!E27</f>
        <v>411578.3596907091</v>
      </c>
      <c r="F27" s="142">
        <f>'St 1.2.1'!F27+'St 1.2.2'!F27+'St 1.2.3'!F27+'St 1.2.4'!F27</f>
        <v>412273.4589183075</v>
      </c>
      <c r="G27" s="142">
        <f>'St 1.2.1'!G27+'St 1.2.2'!G27+'St 1.2.3'!G27+'St 1.2.4'!G27</f>
        <v>389460.30755467154</v>
      </c>
      <c r="H27" s="142">
        <f>'St 1.2.1'!H27+'St 1.2.2'!H27+'St 1.2.3'!H27+'St 1.2.4'!H27</f>
        <v>406267.43298965495</v>
      </c>
      <c r="I27" s="142">
        <f>'St 1.2.1'!I27+'St 1.2.2'!I27+'St 1.2.3'!I27+'St 1.2.4'!I27</f>
        <v>356954.27081020491</v>
      </c>
      <c r="J27" s="142">
        <f>'St 1.2.1'!J27+'St 1.2.2'!J27+'St 1.2.3'!J27+'St 1.2.4'!J27</f>
        <v>448474.78881527268</v>
      </c>
      <c r="K27" s="142">
        <f>'St 1.2.1'!K27+'St 1.2.2'!K27+'St 1.2.3'!K27+'St 1.2.4'!K27</f>
        <v>470409.02606895572</v>
      </c>
      <c r="L27" s="142">
        <f>'St 1.2.1'!L27+'St 1.2.2'!L27+'St 1.2.3'!L27+'St 1.2.4'!L27</f>
        <v>406058.29242915136</v>
      </c>
      <c r="M27" s="142">
        <f>'St 1.2.1'!M27+'St 1.2.2'!M27+'St 1.2.3'!M27+'St 1.2.4'!M27</f>
        <v>352783.39647355204</v>
      </c>
      <c r="N27" s="148"/>
      <c r="O27" s="142">
        <f>'St 1.2.1'!O27+'St 1.2.2'!O27+'St 1.2.3'!O27+'St 1.2.4'!O27</f>
        <v>92655.384905824685</v>
      </c>
      <c r="P27" s="142">
        <f>'St 1.2.1'!P27+'St 1.2.2'!P27+'St 1.2.3'!P27+'St 1.2.4'!P27</f>
        <v>8566.3178023861401</v>
      </c>
      <c r="Q27" s="142">
        <f>'St 1.2.1'!Q27+'St 1.2.2'!Q27+'St 1.2.3'!Q27+'St 1.2.4'!Q27</f>
        <v>-24409.382020339541</v>
      </c>
      <c r="R27" s="142">
        <f>'St 1.2.1'!R27+'St 1.2.2'!R27+'St 1.2.3'!R27+'St 1.2.4'!R27</f>
        <v>16190.035630304117</v>
      </c>
      <c r="S27" s="142">
        <f>'St 1.2.1'!S27+'St 1.2.2'!S27+'St 1.2.3'!S27+'St 1.2.4'!S27</f>
        <v>-46413.594218951708</v>
      </c>
      <c r="T27" s="142">
        <f>'St 1.2.1'!T27+'St 1.2.2'!T27+'St 1.2.3'!T27+'St 1.2.4'!T27</f>
        <v>91533.639505652784</v>
      </c>
      <c r="U27" s="142">
        <f>'St 1.2.1'!U27+'St 1.2.2'!U27+'St 1.2.3'!U27+'St 1.2.4'!U27</f>
        <v>25320.463970143763</v>
      </c>
      <c r="V27" s="142">
        <f>'St 1.2.1'!V27+'St 1.2.2'!V27+'St 1.2.3'!V27+'St 1.2.4'!V27</f>
        <v>-64817.447156874056</v>
      </c>
      <c r="W27" s="142">
        <f>'St 1.2.1'!W27+'St 1.2.2'!W27+'St 1.2.3'!W27+'St 1.2.4'!W27</f>
        <v>-46735.854529270844</v>
      </c>
      <c r="X27" s="145"/>
      <c r="Y27" s="150"/>
      <c r="Z27" s="150"/>
      <c r="AA27" s="150"/>
      <c r="AB27" s="150"/>
      <c r="AC27" s="150"/>
      <c r="AD27" s="150"/>
      <c r="AE27" s="150"/>
      <c r="AF27" s="150"/>
    </row>
    <row r="28" spans="1:32">
      <c r="B28" s="6" t="s">
        <v>44</v>
      </c>
      <c r="C28" s="219"/>
      <c r="D28" s="142">
        <f>'St 1.2.1'!D28+'St 1.2.2'!D28+'St 1.2.3'!D28+'St 1.2.4'!D28</f>
        <v>638924.08094007126</v>
      </c>
      <c r="E28" s="142">
        <f>'St 1.2.1'!E28+'St 1.2.2'!E28+'St 1.2.3'!E28+'St 1.2.4'!E28</f>
        <v>742458.61276178109</v>
      </c>
      <c r="F28" s="142">
        <f>'St 1.2.1'!F28+'St 1.2.2'!F28+'St 1.2.3'!F28+'St 1.2.4'!F28</f>
        <v>793111.73979757936</v>
      </c>
      <c r="G28" s="142">
        <f>'St 1.2.1'!G28+'St 1.2.2'!G28+'St 1.2.3'!G28+'St 1.2.4'!G28</f>
        <v>948012.40391464147</v>
      </c>
      <c r="H28" s="142">
        <f>'St 1.2.1'!H28+'St 1.2.2'!H28+'St 1.2.3'!H28+'St 1.2.4'!H28</f>
        <v>869592.85555826512</v>
      </c>
      <c r="I28" s="142">
        <f>'St 1.2.1'!I28+'St 1.2.2'!I28+'St 1.2.3'!I28+'St 1.2.4'!I28</f>
        <v>1137832.1404252881</v>
      </c>
      <c r="J28" s="142">
        <f>'St 1.2.1'!J28+'St 1.2.2'!J28+'St 1.2.3'!J28+'St 1.2.4'!J28</f>
        <v>1240962.4823527092</v>
      </c>
      <c r="K28" s="142">
        <f>'St 1.2.1'!K28+'St 1.2.2'!K28+'St 1.2.3'!K28+'St 1.2.4'!K28</f>
        <v>1211081.4907875832</v>
      </c>
      <c r="L28" s="142">
        <f>'St 1.2.1'!L28+'St 1.2.2'!L28+'St 1.2.3'!L28+'St 1.2.4'!L28</f>
        <v>1202194.7241718657</v>
      </c>
      <c r="M28" s="142">
        <f>'St 1.2.1'!M28+'St 1.2.2'!M28+'St 1.2.3'!M28+'St 1.2.4'!M28</f>
        <v>1369596.3103739219</v>
      </c>
      <c r="N28" s="148"/>
      <c r="O28" s="142">
        <f>'St 1.2.1'!O28+'St 1.2.2'!O28+'St 1.2.3'!O28+'St 1.2.4'!O28</f>
        <v>103534.5318217098</v>
      </c>
      <c r="P28" s="142">
        <f>'St 1.2.1'!P28+'St 1.2.2'!P28+'St 1.2.3'!P28+'St 1.2.4'!P28</f>
        <v>50653.127035798308</v>
      </c>
      <c r="Q28" s="142">
        <f>'St 1.2.1'!Q28+'St 1.2.2'!Q28+'St 1.2.3'!Q28+'St 1.2.4'!Q28</f>
        <v>154900.66411706209</v>
      </c>
      <c r="R28" s="142">
        <f>'St 1.2.1'!R28+'St 1.2.2'!R28+'St 1.2.3'!R28+'St 1.2.4'!R28</f>
        <v>-78987.964169219253</v>
      </c>
      <c r="S28" s="142">
        <f>'St 1.2.1'!S28+'St 1.2.2'!S28+'St 1.2.3'!S28+'St 1.2.4'!S28</f>
        <v>268807.7006798659</v>
      </c>
      <c r="T28" s="142">
        <f>'St 1.2.1'!T28+'St 1.2.2'!T28+'St 1.2.3'!T28+'St 1.2.4'!T28</f>
        <v>102109.65690322976</v>
      </c>
      <c r="U28" s="142">
        <f>'St 1.2.1'!U28+'St 1.2.2'!U28+'St 1.2.3'!U28+'St 1.2.4'!U28</f>
        <v>-30283.363609968117</v>
      </c>
      <c r="V28" s="142">
        <f>'St 1.2.1'!V28+'St 1.2.2'!V28+'St 1.2.3'!V28+'St 1.2.4'!V28</f>
        <v>-8218.9324070522161</v>
      </c>
      <c r="W28" s="142">
        <f>'St 1.2.1'!W28+'St 1.2.2'!W28+'St 1.2.3'!W28+'St 1.2.4'!W28</f>
        <v>167358.11179289795</v>
      </c>
      <c r="X28" s="145"/>
      <c r="Y28" s="150"/>
      <c r="Z28" s="150"/>
      <c r="AA28" s="150"/>
      <c r="AB28" s="150"/>
      <c r="AC28" s="150"/>
      <c r="AD28" s="150"/>
      <c r="AE28" s="150"/>
      <c r="AF28" s="150"/>
    </row>
    <row r="29" spans="1:32">
      <c r="B29" s="7" t="s">
        <v>45</v>
      </c>
      <c r="C29" s="219"/>
      <c r="D29" s="142">
        <f>'St 1.2.1'!D29+'St 1.2.2'!D29+'St 1.2.3'!D29+'St 1.2.4'!D29</f>
        <v>154049.25579961849</v>
      </c>
      <c r="E29" s="142">
        <f>'St 1.2.1'!E29+'St 1.2.2'!E29+'St 1.2.3'!E29+'St 1.2.4'!E29</f>
        <v>193507.38159999144</v>
      </c>
      <c r="F29" s="142">
        <f>'St 1.2.1'!F29+'St 1.2.2'!F29+'St 1.2.3'!F29+'St 1.2.4'!F29</f>
        <v>183922.17821095476</v>
      </c>
      <c r="G29" s="142">
        <f>'St 1.2.1'!G29+'St 1.2.2'!G29+'St 1.2.3'!G29+'St 1.2.4'!G29</f>
        <v>240686.0741248352</v>
      </c>
      <c r="H29" s="142">
        <f>'St 1.2.1'!H29+'St 1.2.2'!H29+'St 1.2.3'!H29+'St 1.2.4'!H29</f>
        <v>240273.62415552986</v>
      </c>
      <c r="I29" s="142">
        <f>'St 1.2.1'!I29+'St 1.2.2'!I29+'St 1.2.3'!I29+'St 1.2.4'!I29</f>
        <v>284521.4784347181</v>
      </c>
      <c r="J29" s="142">
        <f>'St 1.2.1'!J29+'St 1.2.2'!J29+'St 1.2.3'!J29+'St 1.2.4'!J29</f>
        <v>266868.41981014638</v>
      </c>
      <c r="K29" s="142">
        <f>'St 1.2.1'!K29+'St 1.2.2'!K29+'St 1.2.3'!K29+'St 1.2.4'!K29</f>
        <v>251261.25712058597</v>
      </c>
      <c r="L29" s="142">
        <f>'St 1.2.1'!L29+'St 1.2.2'!L29+'St 1.2.3'!L29+'St 1.2.4'!L29</f>
        <v>250091.00647094284</v>
      </c>
      <c r="M29" s="142">
        <f>'St 1.2.1'!M29+'St 1.2.2'!M29+'St 1.2.3'!M29+'St 1.2.4'!M29</f>
        <v>270912.00469262386</v>
      </c>
      <c r="N29" s="148"/>
      <c r="O29" s="142">
        <f>'St 1.2.1'!O29+'St 1.2.2'!O29+'St 1.2.3'!O29+'St 1.2.4'!O29</f>
        <v>39458.125800372953</v>
      </c>
      <c r="P29" s="142">
        <f>'St 1.2.1'!P29+'St 1.2.2'!P29+'St 1.2.3'!P29+'St 1.2.4'!P29</f>
        <v>-9585.2033890366783</v>
      </c>
      <c r="Q29" s="142">
        <f>'St 1.2.1'!Q29+'St 1.2.2'!Q29+'St 1.2.3'!Q29+'St 1.2.4'!Q29</f>
        <v>56763.895913880449</v>
      </c>
      <c r="R29" s="142">
        <f>'St 1.2.1'!R29+'St 1.2.2'!R29+'St 1.2.3'!R29+'St 1.2.4'!R29</f>
        <v>-796.03681557000527</v>
      </c>
      <c r="S29" s="142">
        <f>'St 1.2.1'!S29+'St 1.2.2'!S29+'St 1.2.3'!S29+'St 1.2.4'!S29</f>
        <v>44631.441125452875</v>
      </c>
      <c r="T29" s="142">
        <f>'St 1.2.1'!T29+'St 1.2.2'!T29+'St 1.2.3'!T29+'St 1.2.4'!T29</f>
        <v>-18329.066714516419</v>
      </c>
      <c r="U29" s="142">
        <f>'St 1.2.1'!U29+'St 1.2.2'!U29+'St 1.2.3'!U29+'St 1.2.4'!U29</f>
        <v>-15902.591585005212</v>
      </c>
      <c r="V29" s="142">
        <f>'St 1.2.1'!V29+'St 1.2.2'!V29+'St 1.2.3'!V29+'St 1.2.4'!V29</f>
        <v>-679.78634155069813</v>
      </c>
      <c r="W29" s="142">
        <f>'St 1.2.1'!W29+'St 1.2.2'!W29+'St 1.2.3'!W29+'St 1.2.4'!W29</f>
        <v>20793.311026200034</v>
      </c>
      <c r="X29" s="145"/>
      <c r="Y29" s="150"/>
      <c r="Z29" s="150"/>
      <c r="AA29" s="150"/>
      <c r="AB29" s="150"/>
      <c r="AC29" s="150"/>
      <c r="AD29" s="150"/>
      <c r="AE29" s="150"/>
      <c r="AF29" s="150"/>
    </row>
    <row r="30" spans="1:32">
      <c r="B30" s="7" t="s">
        <v>46</v>
      </c>
      <c r="C30" s="219"/>
      <c r="D30" s="142">
        <f>'St 1.2.1'!D30+'St 1.2.2'!D30+'St 1.2.3'!D30+'St 1.2.4'!D30</f>
        <v>484874.82514045283</v>
      </c>
      <c r="E30" s="142">
        <f>'St 1.2.1'!E30+'St 1.2.2'!E30+'St 1.2.3'!E30+'St 1.2.4'!E30</f>
        <v>548951.23116178962</v>
      </c>
      <c r="F30" s="142">
        <f>'St 1.2.1'!F30+'St 1.2.2'!F30+'St 1.2.3'!F30+'St 1.2.4'!F30</f>
        <v>609189.56158662459</v>
      </c>
      <c r="G30" s="142">
        <f>'St 1.2.1'!G30+'St 1.2.2'!G30+'St 1.2.3'!G30+'St 1.2.4'!G30</f>
        <v>707326.32978980639</v>
      </c>
      <c r="H30" s="142">
        <f>'St 1.2.1'!H30+'St 1.2.2'!H30+'St 1.2.3'!H30+'St 1.2.4'!H30</f>
        <v>629319.23140273523</v>
      </c>
      <c r="I30" s="142">
        <f>'St 1.2.1'!I30+'St 1.2.2'!I30+'St 1.2.3'!I30+'St 1.2.4'!I30</f>
        <v>853310.66199057014</v>
      </c>
      <c r="J30" s="142">
        <f>'St 1.2.1'!J30+'St 1.2.2'!J30+'St 1.2.3'!J30+'St 1.2.4'!J30</f>
        <v>974094.06254256284</v>
      </c>
      <c r="K30" s="142">
        <f>'St 1.2.1'!K30+'St 1.2.2'!K30+'St 1.2.3'!K30+'St 1.2.4'!K30</f>
        <v>959820.23366699717</v>
      </c>
      <c r="L30" s="142">
        <f>'St 1.2.1'!L30+'St 1.2.2'!L30+'St 1.2.3'!L30+'St 1.2.4'!L30</f>
        <v>952103.71770092263</v>
      </c>
      <c r="M30" s="142">
        <f>'St 1.2.1'!M30+'St 1.2.2'!M30+'St 1.2.3'!M30+'St 1.2.4'!M30</f>
        <v>1098684.3056812978</v>
      </c>
      <c r="N30" s="148"/>
      <c r="O30" s="142">
        <f>'St 1.2.1'!O30+'St 1.2.2'!O30+'St 1.2.3'!O30+'St 1.2.4'!O30</f>
        <v>64076.406021336872</v>
      </c>
      <c r="P30" s="142">
        <f>'St 1.2.1'!P30+'St 1.2.2'!P30+'St 1.2.3'!P30+'St 1.2.4'!P30</f>
        <v>60238.33042483485</v>
      </c>
      <c r="Q30" s="142">
        <f>'St 1.2.1'!Q30+'St 1.2.2'!Q30+'St 1.2.3'!Q30+'St 1.2.4'!Q30</f>
        <v>98136.768203181768</v>
      </c>
      <c r="R30" s="142">
        <f>'St 1.2.1'!R30+'St 1.2.2'!R30+'St 1.2.3'!R30+'St 1.2.4'!R30</f>
        <v>-78191.927353649342</v>
      </c>
      <c r="S30" s="142">
        <f>'St 1.2.1'!S30+'St 1.2.2'!S30+'St 1.2.3'!S30+'St 1.2.4'!S30</f>
        <v>224176.25955441318</v>
      </c>
      <c r="T30" s="142">
        <f>'St 1.2.1'!T30+'St 1.2.2'!T30+'St 1.2.3'!T30+'St 1.2.4'!T30</f>
        <v>120438.72361774594</v>
      </c>
      <c r="U30" s="142">
        <f>'St 1.2.1'!U30+'St 1.2.2'!U30+'St 1.2.3'!U30+'St 1.2.4'!U30</f>
        <v>-14380.772024962906</v>
      </c>
      <c r="V30" s="142">
        <f>'St 1.2.1'!V30+'St 1.2.2'!V30+'St 1.2.3'!V30+'St 1.2.4'!V30</f>
        <v>-7539.146065501609</v>
      </c>
      <c r="W30" s="142">
        <f>'St 1.2.1'!W30+'St 1.2.2'!W30+'St 1.2.3'!W30+'St 1.2.4'!W30</f>
        <v>146564.80076669814</v>
      </c>
      <c r="X30" s="145"/>
      <c r="Y30" s="150"/>
      <c r="Z30" s="150"/>
      <c r="AA30" s="150"/>
      <c r="AB30" s="150"/>
      <c r="AC30" s="150"/>
      <c r="AD30" s="150"/>
      <c r="AE30" s="150"/>
      <c r="AF30" s="150"/>
    </row>
    <row r="31" spans="1:32">
      <c r="B31" s="6" t="s">
        <v>317</v>
      </c>
      <c r="C31" s="219"/>
      <c r="D31" s="142">
        <f>'St 1.2.1'!D31+'St 1.2.2'!D31+'St 1.2.3'!D31+'St 1.2.4'!D31</f>
        <v>298070.20444672601</v>
      </c>
      <c r="E31" s="142">
        <f>'St 1.2.1'!E31+'St 1.2.2'!E31+'St 1.2.3'!E31+'St 1.2.4'!E31</f>
        <v>276537.32289907202</v>
      </c>
      <c r="F31" s="142">
        <f>'St 1.2.1'!F31+'St 1.2.2'!F31+'St 1.2.3'!F31+'St 1.2.4'!F31</f>
        <v>378397.89223815338</v>
      </c>
      <c r="G31" s="142">
        <f>'St 1.2.1'!G31+'St 1.2.2'!G31+'St 1.2.3'!G31+'St 1.2.4'!G31</f>
        <v>378593.55665902753</v>
      </c>
      <c r="H31" s="142">
        <f>'St 1.2.1'!H31+'St 1.2.2'!H31+'St 1.2.3'!H31+'St 1.2.4'!H31</f>
        <v>415014.37117402436</v>
      </c>
      <c r="I31" s="142">
        <f>'St 1.2.1'!I31+'St 1.2.2'!I31+'St 1.2.3'!I31+'St 1.2.4'!I31</f>
        <v>437909.16921436164</v>
      </c>
      <c r="J31" s="142">
        <f>'St 1.2.1'!J31+'St 1.2.2'!J31+'St 1.2.3'!J31+'St 1.2.4'!J31</f>
        <v>380496.775349912</v>
      </c>
      <c r="K31" s="142">
        <f>'St 1.2.1'!K31+'St 1.2.2'!K31+'St 1.2.3'!K31+'St 1.2.4'!K31</f>
        <v>511703.80203643424</v>
      </c>
      <c r="L31" s="142">
        <f>'St 1.2.1'!L31+'St 1.2.2'!L31+'St 1.2.3'!L31+'St 1.2.4'!L31</f>
        <v>591751.3294555936</v>
      </c>
      <c r="M31" s="142">
        <f>'St 1.2.1'!M31+'St 1.2.2'!M31+'St 1.2.3'!M31+'St 1.2.4'!M31</f>
        <v>578283.1520990656</v>
      </c>
      <c r="N31" s="148"/>
      <c r="O31" s="142">
        <f>'St 1.2.1'!O31+'St 1.2.2'!O31+'St 1.2.3'!O31+'St 1.2.4'!O31</f>
        <v>-21526.734183962526</v>
      </c>
      <c r="P31" s="142">
        <f>'St 1.2.1'!P31+'St 1.2.2'!P31+'St 1.2.3'!P31+'St 1.2.4'!P31</f>
        <v>101841.45567759906</v>
      </c>
      <c r="Q31" s="142">
        <f>'St 1.2.1'!Q31+'St 1.2.2'!Q31+'St 1.2.3'!Q31+'St 1.2.4'!Q31</f>
        <v>-403.20304821425452</v>
      </c>
      <c r="R31" s="142">
        <f>'St 1.2.1'!R31+'St 1.2.2'!R31+'St 1.2.3'!R31+'St 1.2.4'!R31</f>
        <v>28588.587944989151</v>
      </c>
      <c r="S31" s="142">
        <f>'St 1.2.1'!S31+'St 1.2.2'!S31+'St 1.2.3'!S31+'St 1.2.4'!S31</f>
        <v>32007.960895776931</v>
      </c>
      <c r="T31" s="142">
        <f>'St 1.2.1'!T31+'St 1.2.2'!T31+'St 1.2.3'!T31+'St 1.2.4'!T31</f>
        <v>-80119.099857695168</v>
      </c>
      <c r="U31" s="142">
        <f>'St 1.2.1'!U31+'St 1.2.2'!U31+'St 1.2.3'!U31+'St 1.2.4'!U31</f>
        <v>136517.76974061376</v>
      </c>
      <c r="V31" s="142">
        <f>'St 1.2.1'!V31+'St 1.2.2'!V31+'St 1.2.3'!V31+'St 1.2.4'!V31</f>
        <v>70916.795822994929</v>
      </c>
      <c r="W31" s="142">
        <f>'St 1.2.1'!W31+'St 1.2.2'!W31+'St 1.2.3'!W31+'St 1.2.4'!W31</f>
        <v>-14999.381634391193</v>
      </c>
      <c r="X31" s="145"/>
      <c r="Y31" s="150"/>
      <c r="Z31" s="150"/>
      <c r="AA31" s="150"/>
      <c r="AB31" s="150"/>
      <c r="AC31" s="150"/>
      <c r="AD31" s="150"/>
      <c r="AE31" s="150"/>
      <c r="AF31" s="150"/>
    </row>
    <row r="32" spans="1:32">
      <c r="B32" s="6" t="s">
        <v>108</v>
      </c>
      <c r="C32" s="219"/>
      <c r="D32" s="142">
        <f>'St 1.2.1'!D32+'St 1.2.2'!D32+'St 1.2.3'!D32+'St 1.2.4'!D32</f>
        <v>1030956.7083274473</v>
      </c>
      <c r="E32" s="142">
        <f>'St 1.2.1'!E32+'St 1.2.2'!E32+'St 1.2.3'!E32+'St 1.2.4'!E32</f>
        <v>1017037.733857748</v>
      </c>
      <c r="F32" s="142">
        <f>'St 1.2.1'!F32+'St 1.2.2'!F32+'St 1.2.3'!F32+'St 1.2.4'!F32</f>
        <v>952382.50833041291</v>
      </c>
      <c r="G32" s="142">
        <f>'St 1.2.1'!G32+'St 1.2.2'!G32+'St 1.2.3'!G32+'St 1.2.4'!G32</f>
        <v>1071364.7805954872</v>
      </c>
      <c r="H32" s="142">
        <f>'St 1.2.1'!H32+'St 1.2.2'!H32+'St 1.2.3'!H32+'St 1.2.4'!H32</f>
        <v>1224050.4925159151</v>
      </c>
      <c r="I32" s="142">
        <f>'St 1.2.1'!I32+'St 1.2.2'!I32+'St 1.2.3'!I32+'St 1.2.4'!I32</f>
        <v>1302156.8861022519</v>
      </c>
      <c r="J32" s="142">
        <f>'St 1.2.1'!J32+'St 1.2.2'!J32+'St 1.2.3'!J32+'St 1.2.4'!J32</f>
        <v>1368771.6572287546</v>
      </c>
      <c r="K32" s="142">
        <f>'St 1.2.1'!K32+'St 1.2.2'!K32+'St 1.2.3'!K32+'St 1.2.4'!K32</f>
        <v>1534693.7729969851</v>
      </c>
      <c r="L32" s="142">
        <f>'St 1.2.1'!L32+'St 1.2.2'!L32+'St 1.2.3'!L32+'St 1.2.4'!L32</f>
        <v>1777901.7447006663</v>
      </c>
      <c r="M32" s="142">
        <f>'St 1.2.1'!M32+'St 1.2.2'!M32+'St 1.2.3'!M32+'St 1.2.4'!M32</f>
        <v>2203192.4067617273</v>
      </c>
      <c r="N32" s="148"/>
      <c r="O32" s="142">
        <f>'St 1.2.1'!O32+'St 1.2.2'!O32+'St 1.2.3'!O32+'St 1.2.4'!O32</f>
        <v>-15088.248385445349</v>
      </c>
      <c r="P32" s="142">
        <f>'St 1.2.1'!P32+'St 1.2.2'!P32+'St 1.2.3'!P32+'St 1.2.4'!P32</f>
        <v>-66594.273135928495</v>
      </c>
      <c r="Q32" s="142">
        <f>'St 1.2.1'!Q32+'St 1.2.2'!Q32+'St 1.2.3'!Q32+'St 1.2.4'!Q32</f>
        <v>119235.04223256822</v>
      </c>
      <c r="R32" s="142">
        <f>'St 1.2.1'!R32+'St 1.2.2'!R32+'St 1.2.3'!R32+'St 1.2.4'!R32</f>
        <v>151112.0404015641</v>
      </c>
      <c r="S32" s="142">
        <f>'St 1.2.1'!S32+'St 1.2.2'!S32+'St 1.2.3'!S32+'St 1.2.4'!S32</f>
        <v>77075.004960531674</v>
      </c>
      <c r="T32" s="142">
        <f>'St 1.2.1'!T32+'St 1.2.2'!T32+'St 1.2.3'!T32+'St 1.2.4'!T32</f>
        <v>60335.02766356591</v>
      </c>
      <c r="U32" s="142">
        <f>'St 1.2.1'!U32+'St 1.2.2'!U32+'St 1.2.3'!U32+'St 1.2.4'!U32</f>
        <v>169255.82792928393</v>
      </c>
      <c r="V32" s="142">
        <f>'St 1.2.1'!V32+'St 1.2.2'!V32+'St 1.2.3'!V32+'St 1.2.4'!V32</f>
        <v>243553.20776201633</v>
      </c>
      <c r="W32" s="142">
        <f>'St 1.2.1'!W32+'St 1.2.2'!W32+'St 1.2.3'!W32+'St 1.2.4'!W32</f>
        <v>424680.37807666505</v>
      </c>
      <c r="X32" s="145"/>
      <c r="Y32" s="150"/>
      <c r="Z32" s="150"/>
      <c r="AA32" s="150"/>
      <c r="AB32" s="150"/>
      <c r="AC32" s="150"/>
      <c r="AD32" s="150"/>
      <c r="AE32" s="150"/>
      <c r="AF32" s="150"/>
    </row>
    <row r="33" spans="1:32">
      <c r="B33" s="6" t="s">
        <v>48</v>
      </c>
      <c r="C33" s="219"/>
      <c r="D33" s="142">
        <f>'St 1.2.1'!D33+'St 1.2.2'!D33+'St 1.2.3'!D33+'St 1.2.4'!D33</f>
        <v>0</v>
      </c>
      <c r="E33" s="142">
        <f>'St 1.2.1'!E33+'St 1.2.2'!E33+'St 1.2.3'!E33+'St 1.2.4'!E33</f>
        <v>0</v>
      </c>
      <c r="F33" s="142">
        <f>'St 1.2.1'!F33+'St 1.2.2'!F33+'St 1.2.3'!F33+'St 1.2.4'!F33</f>
        <v>0</v>
      </c>
      <c r="G33" s="142">
        <f>'St 1.2.1'!G33+'St 1.2.2'!G33+'St 1.2.3'!G33+'St 1.2.4'!G33</f>
        <v>0</v>
      </c>
      <c r="H33" s="142">
        <f>'St 1.2.1'!H33+'St 1.2.2'!H33+'St 1.2.3'!H33+'St 1.2.4'!H33</f>
        <v>0</v>
      </c>
      <c r="I33" s="142">
        <f>'St 1.2.1'!I33+'St 1.2.2'!I33+'St 1.2.3'!I33+'St 1.2.4'!I33</f>
        <v>0</v>
      </c>
      <c r="J33" s="142">
        <f>'St 1.2.1'!J33+'St 1.2.2'!J33+'St 1.2.3'!J33+'St 1.2.4'!J33</f>
        <v>0</v>
      </c>
      <c r="K33" s="142">
        <f>'St 1.2.1'!K33+'St 1.2.2'!K33+'St 1.2.3'!K33+'St 1.2.4'!K33</f>
        <v>0</v>
      </c>
      <c r="L33" s="142">
        <f>'St 1.2.1'!L33+'St 1.2.2'!L33+'St 1.2.3'!L33+'St 1.2.4'!L33</f>
        <v>0</v>
      </c>
      <c r="M33" s="142">
        <f>'St 1.2.1'!M33+'St 1.2.2'!M33+'St 1.2.3'!M33+'St 1.2.4'!M33</f>
        <v>0</v>
      </c>
      <c r="N33" s="148"/>
      <c r="O33" s="142">
        <f>'St 1.2.1'!O33+'St 1.2.2'!O33+'St 1.2.3'!O33+'St 1.2.4'!O33</f>
        <v>0</v>
      </c>
      <c r="P33" s="142">
        <f>'St 1.2.1'!P33+'St 1.2.2'!P33+'St 1.2.3'!P33+'St 1.2.4'!P33</f>
        <v>0</v>
      </c>
      <c r="Q33" s="142">
        <f>'St 1.2.1'!Q33+'St 1.2.2'!Q33+'St 1.2.3'!Q33+'St 1.2.4'!Q33</f>
        <v>0</v>
      </c>
      <c r="R33" s="142">
        <f>'St 1.2.1'!R33+'St 1.2.2'!R33+'St 1.2.3'!R33+'St 1.2.4'!R33</f>
        <v>0</v>
      </c>
      <c r="S33" s="142">
        <f>'St 1.2.1'!S33+'St 1.2.2'!S33+'St 1.2.3'!S33+'St 1.2.4'!S33</f>
        <v>0</v>
      </c>
      <c r="T33" s="142">
        <f>'St 1.2.1'!T33+'St 1.2.2'!T33+'St 1.2.3'!T33+'St 1.2.4'!T33</f>
        <v>0</v>
      </c>
      <c r="U33" s="142">
        <f>'St 1.2.1'!U33+'St 1.2.2'!U33+'St 1.2.3'!U33+'St 1.2.4'!U33</f>
        <v>0</v>
      </c>
      <c r="V33" s="142">
        <f>'St 1.2.1'!V33+'St 1.2.2'!V33+'St 1.2.3'!V33+'St 1.2.4'!V33</f>
        <v>0</v>
      </c>
      <c r="W33" s="142">
        <f>'St 1.2.1'!W33+'St 1.2.2'!W33+'St 1.2.3'!W33+'St 1.2.4'!W33</f>
        <v>0</v>
      </c>
      <c r="X33" s="145"/>
      <c r="Y33" s="150"/>
      <c r="Z33" s="150"/>
      <c r="AA33" s="150"/>
      <c r="AB33" s="150"/>
      <c r="AC33" s="150"/>
      <c r="AD33" s="150"/>
      <c r="AE33" s="150"/>
      <c r="AF33" s="150"/>
    </row>
    <row r="34" spans="1:32">
      <c r="B34" s="6" t="s">
        <v>325</v>
      </c>
      <c r="C34" s="219"/>
      <c r="D34" s="142">
        <f>'St 1.2.1'!D34+'St 1.2.2'!D34+'St 1.2.3'!D34+'St 1.2.4'!D34</f>
        <v>4046357.593504353</v>
      </c>
      <c r="E34" s="142">
        <f>'St 1.2.1'!E34+'St 1.2.2'!E34+'St 1.2.3'!E34+'St 1.2.4'!E34</f>
        <v>4747896.1444828371</v>
      </c>
      <c r="F34" s="142">
        <f>'St 1.2.1'!F34+'St 1.2.2'!F34+'St 1.2.3'!F34+'St 1.2.4'!F34</f>
        <v>5431424.4691588432</v>
      </c>
      <c r="G34" s="142">
        <f>'St 1.2.1'!G34+'St 1.2.2'!G34+'St 1.2.3'!G34+'St 1.2.4'!G34</f>
        <v>6048201.4518662915</v>
      </c>
      <c r="H34" s="142">
        <f>'St 1.2.1'!H34+'St 1.2.2'!H34+'St 1.2.3'!H34+'St 1.2.4'!H34</f>
        <v>6691580.1793138646</v>
      </c>
      <c r="I34" s="142">
        <f>'St 1.2.1'!I34+'St 1.2.2'!I34+'St 1.2.3'!I34+'St 1.2.4'!I34</f>
        <v>7677234.5902421977</v>
      </c>
      <c r="J34" s="142">
        <f>'St 1.2.1'!J34+'St 1.2.2'!J34+'St 1.2.3'!J34+'St 1.2.4'!J34</f>
        <v>8198695.9457873423</v>
      </c>
      <c r="K34" s="142">
        <f>'St 1.2.1'!K34+'St 1.2.2'!K34+'St 1.2.3'!K34+'St 1.2.4'!K34</f>
        <v>9005298.4302181397</v>
      </c>
      <c r="L34" s="142">
        <f>'St 1.2.1'!L34+'St 1.2.2'!L34+'St 1.2.3'!L34+'St 1.2.4'!L34</f>
        <v>9830141.9918744788</v>
      </c>
      <c r="M34" s="142">
        <f>'St 1.2.1'!M34+'St 1.2.2'!M34+'St 1.2.3'!M34+'St 1.2.4'!M34</f>
        <v>11047319.125868425</v>
      </c>
      <c r="N34" s="148"/>
      <c r="O34" s="142">
        <f>'St 1.2.1'!O34+'St 1.2.2'!O34+'St 1.2.3'!O34+'St 1.2.4'!O34</f>
        <v>690479.04230457311</v>
      </c>
      <c r="P34" s="142">
        <f>'St 1.2.1'!P34+'St 1.2.2'!P34+'St 1.2.3'!P34+'St 1.2.4'!P34</f>
        <v>686235.82823155145</v>
      </c>
      <c r="Q34" s="142">
        <f>'St 1.2.1'!Q34+'St 1.2.2'!Q34+'St 1.2.3'!Q34+'St 1.2.4'!Q34</f>
        <v>620013.66281582601</v>
      </c>
      <c r="R34" s="142">
        <f>'St 1.2.1'!R34+'St 1.2.2'!R34+'St 1.2.3'!R34+'St 1.2.4'!R34</f>
        <v>642032.19664876314</v>
      </c>
      <c r="S34" s="142">
        <f>'St 1.2.1'!S34+'St 1.2.2'!S34+'St 1.2.3'!S34+'St 1.2.4'!S34</f>
        <v>953763.40333439747</v>
      </c>
      <c r="T34" s="142">
        <f>'St 1.2.1'!T34+'St 1.2.2'!T34+'St 1.2.3'!T34+'St 1.2.4'!T34</f>
        <v>531218.17667656683</v>
      </c>
      <c r="U34" s="142">
        <f>'St 1.2.1'!U34+'St 1.2.2'!U34+'St 1.2.3'!U34+'St 1.2.4'!U34</f>
        <v>820250.75176727271</v>
      </c>
      <c r="V34" s="142">
        <f>'St 1.2.1'!V34+'St 1.2.2'!V34+'St 1.2.3'!V34+'St 1.2.4'!V34</f>
        <v>830837.48366618215</v>
      </c>
      <c r="W34" s="142">
        <f>'St 1.2.1'!W34+'St 1.2.2'!W34+'St 1.2.3'!W34+'St 1.2.4'!W34</f>
        <v>1218761.3749988056</v>
      </c>
      <c r="X34" s="145"/>
      <c r="Y34" s="150"/>
      <c r="Z34" s="150"/>
      <c r="AA34" s="150"/>
      <c r="AB34" s="150"/>
      <c r="AC34" s="150"/>
      <c r="AD34" s="150"/>
      <c r="AE34" s="150"/>
      <c r="AF34" s="150"/>
    </row>
    <row r="35" spans="1:32">
      <c r="B35" s="8" t="s">
        <v>101</v>
      </c>
      <c r="C35" s="219"/>
      <c r="D35" s="142">
        <f>'St 1.2.1'!D35+'St 1.2.2'!D35+'St 1.2.3'!D35+'St 1.2.4'!D35</f>
        <v>529394.17377328605</v>
      </c>
      <c r="E35" s="142">
        <f>'St 1.2.1'!E35+'St 1.2.2'!E35+'St 1.2.3'!E35+'St 1.2.4'!E35</f>
        <v>714947.57556293136</v>
      </c>
      <c r="F35" s="142">
        <f>'St 1.2.1'!F35+'St 1.2.2'!F35+'St 1.2.3'!F35+'St 1.2.4'!F35</f>
        <v>1098411.5860602618</v>
      </c>
      <c r="G35" s="142">
        <f>'St 1.2.1'!G35+'St 1.2.2'!G35+'St 1.2.3'!G35+'St 1.2.4'!G35</f>
        <v>1265243.0009242955</v>
      </c>
      <c r="H35" s="142">
        <f>'St 1.2.1'!H35+'St 1.2.2'!H35+'St 1.2.3'!H35+'St 1.2.4'!H35</f>
        <v>1353199.0135968747</v>
      </c>
      <c r="I35" s="142">
        <f>'St 1.2.1'!I35+'St 1.2.2'!I35+'St 1.2.3'!I35+'St 1.2.4'!I35</f>
        <v>1308520.2187457676</v>
      </c>
      <c r="J35" s="142">
        <f>'St 1.2.1'!J35+'St 1.2.2'!J35+'St 1.2.3'!J35+'St 1.2.4'!J35</f>
        <v>1333019.3747513101</v>
      </c>
      <c r="K35" s="142">
        <f>'St 1.2.1'!K35+'St 1.2.2'!K35+'St 1.2.3'!K35+'St 1.2.4'!K35</f>
        <v>1357535.5737941484</v>
      </c>
      <c r="L35" s="142">
        <f>'St 1.2.1'!L35+'St 1.2.2'!L35+'St 1.2.3'!L35+'St 1.2.4'!L35</f>
        <v>1446481.913858634</v>
      </c>
      <c r="M35" s="142">
        <f>'St 1.2.1'!M35+'St 1.2.2'!M35+'St 1.2.3'!M35+'St 1.2.4'!M35</f>
        <v>1453280.6665342967</v>
      </c>
      <c r="N35" s="148"/>
      <c r="O35" s="142">
        <f>'St 1.2.1'!O35+'St 1.2.2'!O35+'St 1.2.3'!O35+'St 1.2.4'!O35</f>
        <v>183988.84384273714</v>
      </c>
      <c r="P35" s="142">
        <f>'St 1.2.1'!P35+'St 1.2.2'!P35+'St 1.2.3'!P35+'St 1.2.4'!P35</f>
        <v>382091.37387820292</v>
      </c>
      <c r="Q35" s="142">
        <f>'St 1.2.1'!Q35+'St 1.2.2'!Q35+'St 1.2.3'!Q35+'St 1.2.4'!Q35</f>
        <v>167328.80561786951</v>
      </c>
      <c r="R35" s="142">
        <f>'St 1.2.1'!R35+'St 1.2.2'!R35+'St 1.2.3'!R35+'St 1.2.4'!R35</f>
        <v>90676.766728212169</v>
      </c>
      <c r="S35" s="142">
        <f>'St 1.2.1'!S35+'St 1.2.2'!S35+'St 1.2.3'!S35+'St 1.2.4'!S35</f>
        <v>-55507.410980454915</v>
      </c>
      <c r="T35" s="142">
        <f>'St 1.2.1'!T35+'St 1.2.2'!T35+'St 1.2.3'!T35+'St 1.2.4'!T35</f>
        <v>37051.522534285687</v>
      </c>
      <c r="U35" s="142">
        <f>'St 1.2.1'!U35+'St 1.2.2'!U35+'St 1.2.3'!U35+'St 1.2.4'!U35</f>
        <v>24599.350875773962</v>
      </c>
      <c r="V35" s="142">
        <f>'St 1.2.1'!V35+'St 1.2.2'!V35+'St 1.2.3'!V35+'St 1.2.4'!V35</f>
        <v>87922.350684041521</v>
      </c>
      <c r="W35" s="142">
        <f>'St 1.2.1'!W35+'St 1.2.2'!W35+'St 1.2.3'!W35+'St 1.2.4'!W35</f>
        <v>6524.962116358256</v>
      </c>
      <c r="X35" s="145"/>
      <c r="Y35" s="150"/>
      <c r="Z35" s="150"/>
      <c r="AA35" s="150"/>
      <c r="AB35" s="150"/>
      <c r="AC35" s="150"/>
      <c r="AD35" s="150"/>
      <c r="AE35" s="150"/>
      <c r="AF35" s="150"/>
    </row>
    <row r="36" spans="1:32" s="45" customFormat="1">
      <c r="A36" s="38"/>
      <c r="B36" s="29" t="s">
        <v>9</v>
      </c>
      <c r="C36" s="209" t="s">
        <v>296</v>
      </c>
      <c r="D36" s="139">
        <f>'St 1.2.1'!D36+'St 1.2.2'!D36+'St 1.2.3'!D36+'St 1.2.4'!D36</f>
        <v>187578.57747522861</v>
      </c>
      <c r="E36" s="139">
        <f>'St 1.2.1'!E36+'St 1.2.2'!E36+'St 1.2.3'!E36+'St 1.2.4'!E36</f>
        <v>227016.31623783679</v>
      </c>
      <c r="F36" s="139">
        <f>'St 1.2.1'!F36+'St 1.2.2'!F36+'St 1.2.3'!F36+'St 1.2.4'!F36</f>
        <v>283313.80078126251</v>
      </c>
      <c r="G36" s="139">
        <f>'St 1.2.1'!G36+'St 1.2.2'!G36+'St 1.2.3'!G36+'St 1.2.4'!G36</f>
        <v>284455.70863869577</v>
      </c>
      <c r="H36" s="139">
        <f>'St 1.2.1'!H36+'St 1.2.2'!H36+'St 1.2.3'!H36+'St 1.2.4'!H36</f>
        <v>335830.11546482443</v>
      </c>
      <c r="I36" s="139">
        <f>'St 1.2.1'!I36+'St 1.2.2'!I36+'St 1.2.3'!I36+'St 1.2.4'!I36</f>
        <v>419981.8641400499</v>
      </c>
      <c r="J36" s="139">
        <f>'St 1.2.1'!J36+'St 1.2.2'!J36+'St 1.2.3'!J36+'St 1.2.4'!J36</f>
        <v>511314.36732737208</v>
      </c>
      <c r="K36" s="139">
        <f>'St 1.2.1'!K36+'St 1.2.2'!K36+'St 1.2.3'!K36+'St 1.2.4'!K36</f>
        <v>573896.54198650422</v>
      </c>
      <c r="L36" s="139">
        <f>'St 1.2.1'!L36+'St 1.2.2'!L36+'St 1.2.3'!L36+'St 1.2.4'!L36</f>
        <v>487202.44354035938</v>
      </c>
      <c r="M36" s="139">
        <f>'St 1.2.1'!M36+'St 1.2.2'!M36+'St 1.2.3'!M36+'St 1.2.4'!M36</f>
        <v>490280.20521591941</v>
      </c>
      <c r="N36" s="140"/>
      <c r="O36" s="139">
        <f>'St 1.2.1'!O36+'St 1.2.2'!O36+'St 1.2.3'!O36+'St 1.2.4'!O36</f>
        <v>17473.420199999997</v>
      </c>
      <c r="P36" s="139">
        <f>'St 1.2.1'!P36+'St 1.2.2'!P36+'St 1.2.3'!P36+'St 1.2.4'!P36</f>
        <v>36169.57880000001</v>
      </c>
      <c r="Q36" s="139">
        <f>'St 1.2.1'!Q36+'St 1.2.2'!Q36+'St 1.2.3'!Q36+'St 1.2.4'!Q36</f>
        <v>-13289.1116</v>
      </c>
      <c r="R36" s="139">
        <f>'St 1.2.1'!R36+'St 1.2.2'!R36+'St 1.2.3'!R36+'St 1.2.4'!R36</f>
        <v>34029.866599999994</v>
      </c>
      <c r="S36" s="139">
        <f>'St 1.2.1'!S36+'St 1.2.2'!S36+'St 1.2.3'!S36+'St 1.2.4'!S36</f>
        <v>35846.654823699733</v>
      </c>
      <c r="T36" s="139">
        <f>'St 1.2.1'!T36+'St 1.2.2'!T36+'St 1.2.3'!T36+'St 1.2.4'!T36</f>
        <v>46124.715640469207</v>
      </c>
      <c r="U36" s="139">
        <f>'St 1.2.1'!U36+'St 1.2.2'!U36+'St 1.2.3'!U36+'St 1.2.4'!U36</f>
        <v>36822.485739224881</v>
      </c>
      <c r="V36" s="139">
        <f>'St 1.2.1'!V36+'St 1.2.2'!V36+'St 1.2.3'!V36+'St 1.2.4'!V36</f>
        <v>-5984.7832186746473</v>
      </c>
      <c r="W36" s="139">
        <f>'St 1.2.1'!W36+'St 1.2.2'!W36+'St 1.2.3'!W36+'St 1.2.4'!W36</f>
        <v>-5271.3896039135307</v>
      </c>
      <c r="X36" s="141"/>
      <c r="Y36" s="149"/>
      <c r="Z36" s="149"/>
      <c r="AA36" s="149"/>
      <c r="AB36" s="149"/>
      <c r="AC36" s="149"/>
      <c r="AD36" s="149"/>
      <c r="AE36" s="149"/>
      <c r="AF36" s="149"/>
    </row>
    <row r="37" spans="1:32">
      <c r="B37" s="208" t="s">
        <v>40</v>
      </c>
      <c r="C37" s="219"/>
      <c r="D37" s="142">
        <f>'St 1.2.1'!D37+'St 1.2.2'!D37+'St 1.2.3'!D37+'St 1.2.4'!D37</f>
        <v>184320.49518405058</v>
      </c>
      <c r="E37" s="142">
        <f>'St 1.2.1'!E37+'St 1.2.2'!E37+'St 1.2.3'!E37+'St 1.2.4'!E37</f>
        <v>223125.75509358791</v>
      </c>
      <c r="F37" s="142">
        <f>'St 1.2.1'!F37+'St 1.2.2'!F37+'St 1.2.3'!F37+'St 1.2.4'!F37</f>
        <v>278808.92024882673</v>
      </c>
      <c r="G37" s="142">
        <f>'St 1.2.1'!G37+'St 1.2.2'!G37+'St 1.2.3'!G37+'St 1.2.4'!G37</f>
        <v>279480.49407588626</v>
      </c>
      <c r="H37" s="142">
        <f>'St 1.2.1'!H37+'St 1.2.2'!H37+'St 1.2.3'!H37+'St 1.2.4'!H37</f>
        <v>311082.09454966092</v>
      </c>
      <c r="I37" s="142">
        <f>'St 1.2.1'!I37+'St 1.2.2'!I37+'St 1.2.3'!I37+'St 1.2.4'!I37</f>
        <v>413106.55386184412</v>
      </c>
      <c r="J37" s="142">
        <f>'St 1.2.1'!J37+'St 1.2.2'!J37+'St 1.2.3'!J37+'St 1.2.4'!J37</f>
        <v>459194.88289099495</v>
      </c>
      <c r="K37" s="142">
        <f>'St 1.2.1'!K37+'St 1.2.2'!K37+'St 1.2.3'!K37+'St 1.2.4'!K37</f>
        <v>516933.2137166782</v>
      </c>
      <c r="L37" s="142">
        <f>'St 1.2.1'!L37+'St 1.2.2'!L37+'St 1.2.3'!L37+'St 1.2.4'!L37</f>
        <v>455855.01836640475</v>
      </c>
      <c r="M37" s="142">
        <f>'St 1.2.1'!M37+'St 1.2.2'!M37+'St 1.2.3'!M37+'St 1.2.4'!M37</f>
        <v>458437.26824010233</v>
      </c>
      <c r="N37" s="148"/>
      <c r="O37" s="142">
        <f>'St 1.2.1'!O37+'St 1.2.2'!O37+'St 1.2.3'!O37+'St 1.2.4'!O37</f>
        <v>17473.420199999986</v>
      </c>
      <c r="P37" s="142">
        <f>'St 1.2.1'!P37+'St 1.2.2'!P37+'St 1.2.3'!P37+'St 1.2.4'!P37</f>
        <v>36169.57880000001</v>
      </c>
      <c r="Q37" s="142">
        <f>'St 1.2.1'!Q37+'St 1.2.2'!Q37+'St 1.2.3'!Q37+'St 1.2.4'!Q37</f>
        <v>-13289.1116</v>
      </c>
      <c r="R37" s="142">
        <f>'St 1.2.1'!R37+'St 1.2.2'!R37+'St 1.2.3'!R37+'St 1.2.4'!R37</f>
        <v>34029.866600000016</v>
      </c>
      <c r="S37" s="142">
        <f>'St 1.2.1'!S37+'St 1.2.2'!S37+'St 1.2.3'!S37+'St 1.2.4'!S37</f>
        <v>35846.654823699711</v>
      </c>
      <c r="T37" s="142">
        <f>'St 1.2.1'!T37+'St 1.2.2'!T37+'St 1.2.3'!T37+'St 1.2.4'!T37</f>
        <v>46124.715640469251</v>
      </c>
      <c r="U37" s="142">
        <f>'St 1.2.1'!U37+'St 1.2.2'!U37+'St 1.2.3'!U37+'St 1.2.4'!U37</f>
        <v>36822.485739224838</v>
      </c>
      <c r="V37" s="142">
        <f>'St 1.2.1'!V37+'St 1.2.2'!V37+'St 1.2.3'!V37+'St 1.2.4'!V37</f>
        <v>-5984.7832186746473</v>
      </c>
      <c r="W37" s="142">
        <f>'St 1.2.1'!W37+'St 1.2.2'!W37+'St 1.2.3'!W37+'St 1.2.4'!W37</f>
        <v>-5271.3896039134852</v>
      </c>
      <c r="X37" s="145"/>
      <c r="Y37" s="150"/>
      <c r="Z37" s="150"/>
      <c r="AA37" s="150"/>
      <c r="AB37" s="150"/>
      <c r="AC37" s="150"/>
      <c r="AD37" s="150"/>
      <c r="AE37" s="150"/>
      <c r="AF37" s="150"/>
    </row>
    <row r="38" spans="1:32">
      <c r="B38" s="6" t="s">
        <v>41</v>
      </c>
      <c r="C38" s="219"/>
      <c r="D38" s="142">
        <f>'St 1.2.1'!D38+'St 1.2.2'!D38+'St 1.2.3'!D38+'St 1.2.4'!D38</f>
        <v>0</v>
      </c>
      <c r="E38" s="142">
        <f>'St 1.2.1'!E38+'St 1.2.2'!E38+'St 1.2.3'!E38+'St 1.2.4'!E38</f>
        <v>0</v>
      </c>
      <c r="F38" s="142">
        <f>'St 1.2.1'!F38+'St 1.2.2'!F38+'St 1.2.3'!F38+'St 1.2.4'!F38</f>
        <v>0</v>
      </c>
      <c r="G38" s="142">
        <f>'St 1.2.1'!G38+'St 1.2.2'!G38+'St 1.2.3'!G38+'St 1.2.4'!G38</f>
        <v>0</v>
      </c>
      <c r="H38" s="142">
        <f>'St 1.2.1'!H38+'St 1.2.2'!H38+'St 1.2.3'!H38+'St 1.2.4'!H38</f>
        <v>135.87920602523874</v>
      </c>
      <c r="I38" s="142">
        <f>'St 1.2.1'!I38+'St 1.2.2'!I38+'St 1.2.3'!I38+'St 1.2.4'!I38</f>
        <v>0</v>
      </c>
      <c r="J38" s="142">
        <f>'St 1.2.1'!J38+'St 1.2.2'!J38+'St 1.2.3'!J38+'St 1.2.4'!J38</f>
        <v>408.30786828685899</v>
      </c>
      <c r="K38" s="142">
        <f>'St 1.2.1'!K38+'St 1.2.2'!K38+'St 1.2.3'!K38+'St 1.2.4'!K38</f>
        <v>227.6633626837926</v>
      </c>
      <c r="L38" s="142">
        <f>'St 1.2.1'!L38+'St 1.2.2'!L38+'St 1.2.3'!L38+'St 1.2.4'!L38</f>
        <v>183.5028146157895</v>
      </c>
      <c r="M38" s="142">
        <f>'St 1.2.1'!M38+'St 1.2.2'!M38+'St 1.2.3'!M38+'St 1.2.4'!M38</f>
        <v>186.40346147314716</v>
      </c>
      <c r="N38" s="148"/>
      <c r="O38" s="142">
        <f>'St 1.2.1'!O38+'St 1.2.2'!O38+'St 1.2.3'!O38+'St 1.2.4'!O38</f>
        <v>0</v>
      </c>
      <c r="P38" s="142">
        <f>'St 1.2.1'!P38+'St 1.2.2'!P38+'St 1.2.3'!P38+'St 1.2.4'!P38</f>
        <v>0</v>
      </c>
      <c r="Q38" s="142">
        <f>'St 1.2.1'!Q38+'St 1.2.2'!Q38+'St 1.2.3'!Q38+'St 1.2.4'!Q38</f>
        <v>0</v>
      </c>
      <c r="R38" s="142">
        <f>'St 1.2.1'!R38+'St 1.2.2'!R38+'St 1.2.3'!R38+'St 1.2.4'!R38</f>
        <v>0</v>
      </c>
      <c r="S38" s="142">
        <f>'St 1.2.1'!S38+'St 1.2.2'!S38+'St 1.2.3'!S38+'St 1.2.4'!S38</f>
        <v>0</v>
      </c>
      <c r="T38" s="142">
        <f>'St 1.2.1'!T38+'St 1.2.2'!T38+'St 1.2.3'!T38+'St 1.2.4'!T38</f>
        <v>0</v>
      </c>
      <c r="U38" s="142">
        <f>'St 1.2.1'!U38+'St 1.2.2'!U38+'St 1.2.3'!U38+'St 1.2.4'!U38</f>
        <v>0</v>
      </c>
      <c r="V38" s="142">
        <f>'St 1.2.1'!V38+'St 1.2.2'!V38+'St 1.2.3'!V38+'St 1.2.4'!V38</f>
        <v>0</v>
      </c>
      <c r="W38" s="142">
        <f>'St 1.2.1'!W38+'St 1.2.2'!W38+'St 1.2.3'!W38+'St 1.2.4'!W38</f>
        <v>0</v>
      </c>
      <c r="X38" s="145"/>
      <c r="Y38" s="150"/>
      <c r="Z38" s="150"/>
      <c r="AA38" s="150"/>
      <c r="AB38" s="150"/>
      <c r="AC38" s="150"/>
      <c r="AD38" s="150"/>
      <c r="AE38" s="150"/>
      <c r="AF38" s="150"/>
    </row>
    <row r="39" spans="1:32">
      <c r="B39" s="6" t="s">
        <v>42</v>
      </c>
      <c r="C39" s="219"/>
      <c r="D39" s="142">
        <f>'St 1.2.1'!D39+'St 1.2.2'!D39+'St 1.2.3'!D39+'St 1.2.4'!D39</f>
        <v>21468.51339674589</v>
      </c>
      <c r="E39" s="142">
        <f>'St 1.2.1'!E39+'St 1.2.2'!E39+'St 1.2.3'!E39+'St 1.2.4'!E39</f>
        <v>25837.160597380869</v>
      </c>
      <c r="F39" s="142">
        <f>'St 1.2.1'!F39+'St 1.2.2'!F39+'St 1.2.3'!F39+'St 1.2.4'!F39</f>
        <v>31745.901728090736</v>
      </c>
      <c r="G39" s="142">
        <f>'St 1.2.1'!G39+'St 1.2.2'!G39+'St 1.2.3'!G39+'St 1.2.4'!G39</f>
        <v>31667.91444037015</v>
      </c>
      <c r="H39" s="142">
        <f>'St 1.2.1'!H39+'St 1.2.2'!H39+'St 1.2.3'!H39+'St 1.2.4'!H39</f>
        <v>59543.967611754801</v>
      </c>
      <c r="I39" s="142">
        <f>'St 1.2.1'!I39+'St 1.2.2'!I39+'St 1.2.3'!I39+'St 1.2.4'!I39</f>
        <v>47082.523685307147</v>
      </c>
      <c r="J39" s="142">
        <f>'St 1.2.1'!J39+'St 1.2.2'!J39+'St 1.2.3'!J39+'St 1.2.4'!J39</f>
        <v>105862.72786571828</v>
      </c>
      <c r="K39" s="142">
        <f>'St 1.2.1'!K39+'St 1.2.2'!K39+'St 1.2.3'!K39+'St 1.2.4'!K39</f>
        <v>118009.68180319291</v>
      </c>
      <c r="L39" s="142">
        <f>'St 1.2.1'!L39+'St 1.2.2'!L39+'St 1.2.3'!L39+'St 1.2.4'!L39</f>
        <v>95767.578044994007</v>
      </c>
      <c r="M39" s="142">
        <f>'St 1.2.1'!M39+'St 1.2.2'!M39+'St 1.2.3'!M39+'St 1.2.4'!M39</f>
        <v>97252.51773243233</v>
      </c>
      <c r="N39" s="148"/>
      <c r="O39" s="142">
        <f>'St 1.2.1'!O39+'St 1.2.2'!O39+'St 1.2.3'!O39+'St 1.2.4'!O39</f>
        <v>109.09890224756298</v>
      </c>
      <c r="P39" s="142">
        <f>'St 1.2.1'!P39+'St 1.2.2'!P39+'St 1.2.3'!P39+'St 1.2.4'!P39</f>
        <v>225.83222383885246</v>
      </c>
      <c r="Q39" s="142">
        <f>'St 1.2.1'!Q39+'St 1.2.2'!Q39+'St 1.2.3'!Q39+'St 1.2.4'!Q39</f>
        <v>-82.973308648833125</v>
      </c>
      <c r="R39" s="142">
        <f>'St 1.2.1'!R39+'St 1.2.2'!R39+'St 1.2.3'!R39+'St 1.2.4'!R39</f>
        <v>212.47248948382796</v>
      </c>
      <c r="S39" s="142">
        <f>'St 1.2.1'!S39+'St 1.2.2'!S39+'St 1.2.3'!S39+'St 1.2.4'!S39</f>
        <v>223.81598140202391</v>
      </c>
      <c r="T39" s="142">
        <f>'St 1.2.1'!T39+'St 1.2.2'!T39+'St 1.2.3'!T39+'St 1.2.4'!T39</f>
        <v>287.98917357096411</v>
      </c>
      <c r="U39" s="142">
        <f>'St 1.2.1'!U39+'St 1.2.2'!U39+'St 1.2.3'!U39+'St 1.2.4'!U39</f>
        <v>229.90878295114641</v>
      </c>
      <c r="V39" s="142">
        <f>'St 1.2.1'!V39+'St 1.2.2'!V39+'St 1.2.3'!V39+'St 1.2.4'!V39</f>
        <v>-37.367228159890509</v>
      </c>
      <c r="W39" s="142">
        <f>'St 1.2.1'!W39+'St 1.2.2'!W39+'St 1.2.3'!W39+'St 1.2.4'!W39</f>
        <v>-32.913008015808032</v>
      </c>
      <c r="X39" s="145"/>
      <c r="Y39" s="150"/>
      <c r="Z39" s="150"/>
      <c r="AA39" s="150"/>
      <c r="AB39" s="150"/>
      <c r="AC39" s="150"/>
      <c r="AD39" s="150"/>
      <c r="AE39" s="150"/>
      <c r="AF39" s="150"/>
    </row>
    <row r="40" spans="1:32">
      <c r="B40" s="6" t="s">
        <v>43</v>
      </c>
      <c r="C40" s="219"/>
      <c r="D40" s="142">
        <f>'St 1.2.1'!D40+'St 1.2.2'!D40+'St 1.2.3'!D40+'St 1.2.4'!D40</f>
        <v>155757.83869177205</v>
      </c>
      <c r="E40" s="142">
        <f>'St 1.2.1'!E40+'St 1.2.2'!E40+'St 1.2.3'!E40+'St 1.2.4'!E40</f>
        <v>188920.89294865358</v>
      </c>
      <c r="F40" s="142">
        <f>'St 1.2.1'!F40+'St 1.2.2'!F40+'St 1.2.3'!F40+'St 1.2.4'!F40</f>
        <v>236701.82684884133</v>
      </c>
      <c r="G40" s="142">
        <f>'St 1.2.1'!G40+'St 1.2.2'!G40+'St 1.2.3'!G40+'St 1.2.4'!G40</f>
        <v>237200.67391880922</v>
      </c>
      <c r="H40" s="142">
        <f>'St 1.2.1'!H40+'St 1.2.2'!H40+'St 1.2.3'!H40+'St 1.2.4'!H40</f>
        <v>238640.0035180964</v>
      </c>
      <c r="I40" s="142">
        <f>'St 1.2.1'!I40+'St 1.2.2'!I40+'St 1.2.3'!I40+'St 1.2.4'!I40</f>
        <v>351979.70915281866</v>
      </c>
      <c r="J40" s="142">
        <f>'St 1.2.1'!J40+'St 1.2.2'!J40+'St 1.2.3'!J40+'St 1.2.4'!J40</f>
        <v>331429.5850360344</v>
      </c>
      <c r="K40" s="142">
        <f>'St 1.2.1'!K40+'St 1.2.2'!K40+'St 1.2.3'!K40+'St 1.2.4'!K40</f>
        <v>377391.44495917833</v>
      </c>
      <c r="L40" s="142">
        <f>'St 1.2.1'!L40+'St 1.2.2'!L40+'St 1.2.3'!L40+'St 1.2.4'!L40</f>
        <v>342270.86410767521</v>
      </c>
      <c r="M40" s="142">
        <f>'St 1.2.1'!M40+'St 1.2.2'!M40+'St 1.2.3'!M40+'St 1.2.4'!M40</f>
        <v>343086.54593901552</v>
      </c>
      <c r="N40" s="148"/>
      <c r="O40" s="142">
        <f>'St 1.2.1'!O40+'St 1.2.2'!O40+'St 1.2.3'!O40+'St 1.2.4'!O40</f>
        <v>17364.321297752427</v>
      </c>
      <c r="P40" s="142">
        <f>'St 1.2.1'!P40+'St 1.2.2'!P40+'St 1.2.3'!P40+'St 1.2.4'!P40</f>
        <v>35943.746576161153</v>
      </c>
      <c r="Q40" s="142">
        <f>'St 1.2.1'!Q40+'St 1.2.2'!Q40+'St 1.2.3'!Q40+'St 1.2.4'!Q40</f>
        <v>-13206.138291351159</v>
      </c>
      <c r="R40" s="142">
        <f>'St 1.2.1'!R40+'St 1.2.2'!R40+'St 1.2.3'!R40+'St 1.2.4'!R40</f>
        <v>33817.394110516172</v>
      </c>
      <c r="S40" s="142">
        <f>'St 1.2.1'!S40+'St 1.2.2'!S40+'St 1.2.3'!S40+'St 1.2.4'!S40</f>
        <v>35622.838842297708</v>
      </c>
      <c r="T40" s="142">
        <f>'St 1.2.1'!T40+'St 1.2.2'!T40+'St 1.2.3'!T40+'St 1.2.4'!T40</f>
        <v>45836.726466898268</v>
      </c>
      <c r="U40" s="142">
        <f>'St 1.2.1'!U40+'St 1.2.2'!U40+'St 1.2.3'!U40+'St 1.2.4'!U40</f>
        <v>36592.576956273704</v>
      </c>
      <c r="V40" s="142">
        <f>'St 1.2.1'!V40+'St 1.2.2'!V40+'St 1.2.3'!V40+'St 1.2.4'!V40</f>
        <v>-5947.4159905147644</v>
      </c>
      <c r="W40" s="142">
        <f>'St 1.2.1'!W40+'St 1.2.2'!W40+'St 1.2.3'!W40+'St 1.2.4'!W40</f>
        <v>-5238.4765958976914</v>
      </c>
      <c r="X40" s="145"/>
      <c r="Y40" s="150"/>
      <c r="Z40" s="150"/>
      <c r="AA40" s="150"/>
      <c r="AB40" s="150"/>
      <c r="AC40" s="150"/>
      <c r="AD40" s="150"/>
      <c r="AE40" s="150"/>
      <c r="AF40" s="150"/>
    </row>
    <row r="41" spans="1:32">
      <c r="B41" s="6" t="s">
        <v>44</v>
      </c>
      <c r="C41" s="219"/>
      <c r="D41" s="142">
        <f>'St 1.2.1'!D41+'St 1.2.2'!D41+'St 1.2.3'!D41+'St 1.2.4'!D41</f>
        <v>637.53644583498124</v>
      </c>
      <c r="E41" s="142">
        <f>'St 1.2.1'!E41+'St 1.2.2'!E41+'St 1.2.3'!E41+'St 1.2.4'!E41</f>
        <v>806.5096892298227</v>
      </c>
      <c r="F41" s="142">
        <f>'St 1.2.1'!F41+'St 1.2.2'!F41+'St 1.2.3'!F41+'St 1.2.4'!F41</f>
        <v>938.31167879650422</v>
      </c>
      <c r="G41" s="142">
        <f>'St 1.2.1'!G41+'St 1.2.2'!G41+'St 1.2.3'!G41+'St 1.2.4'!G41</f>
        <v>915.96236217307614</v>
      </c>
      <c r="H41" s="142">
        <f>'St 1.2.1'!H41+'St 1.2.2'!H41+'St 1.2.3'!H41+'St 1.2.4'!H41</f>
        <v>661.66930483140334</v>
      </c>
      <c r="I41" s="142">
        <f>'St 1.2.1'!I41+'St 1.2.2'!I41+'St 1.2.3'!I41+'St 1.2.4'!I41</f>
        <v>1749.440264950756</v>
      </c>
      <c r="J41" s="142">
        <f>'St 1.2.1'!J41+'St 1.2.2'!J41+'St 1.2.3'!J41+'St 1.2.4'!J41</f>
        <v>469.85316644472891</v>
      </c>
      <c r="K41" s="142">
        <f>'St 1.2.1'!K41+'St 1.2.2'!K41+'St 1.2.3'!K41+'St 1.2.4'!K41</f>
        <v>453.62610354314415</v>
      </c>
      <c r="L41" s="142">
        <f>'St 1.2.1'!L41+'St 1.2.2'!L41+'St 1.2.3'!L41+'St 1.2.4'!L41</f>
        <v>329.22840669754839</v>
      </c>
      <c r="M41" s="142">
        <f>'St 1.2.1'!M41+'St 1.2.2'!M41+'St 1.2.3'!M41+'St 1.2.4'!M41</f>
        <v>334.4325521774943</v>
      </c>
      <c r="N41" s="148"/>
      <c r="O41" s="142">
        <f>'St 1.2.1'!O41+'St 1.2.2'!O41+'St 1.2.3'!O41+'St 1.2.4'!O41</f>
        <v>0</v>
      </c>
      <c r="P41" s="142">
        <f>'St 1.2.1'!P41+'St 1.2.2'!P41+'St 1.2.3'!P41+'St 1.2.4'!P41</f>
        <v>0</v>
      </c>
      <c r="Q41" s="142">
        <f>'St 1.2.1'!Q41+'St 1.2.2'!Q41+'St 1.2.3'!Q41+'St 1.2.4'!Q41</f>
        <v>0</v>
      </c>
      <c r="R41" s="142">
        <f>'St 1.2.1'!R41+'St 1.2.2'!R41+'St 1.2.3'!R41+'St 1.2.4'!R41</f>
        <v>0</v>
      </c>
      <c r="S41" s="142">
        <f>'St 1.2.1'!S41+'St 1.2.2'!S41+'St 1.2.3'!S41+'St 1.2.4'!S41</f>
        <v>0</v>
      </c>
      <c r="T41" s="142">
        <f>'St 1.2.1'!T41+'St 1.2.2'!T41+'St 1.2.3'!T41+'St 1.2.4'!T41</f>
        <v>0</v>
      </c>
      <c r="U41" s="142">
        <f>'St 1.2.1'!U41+'St 1.2.2'!U41+'St 1.2.3'!U41+'St 1.2.4'!U41</f>
        <v>0</v>
      </c>
      <c r="V41" s="142">
        <f>'St 1.2.1'!V41+'St 1.2.2'!V41+'St 1.2.3'!V41+'St 1.2.4'!V41</f>
        <v>0</v>
      </c>
      <c r="W41" s="142">
        <f>'St 1.2.1'!W41+'St 1.2.2'!W41+'St 1.2.3'!W41+'St 1.2.4'!W41</f>
        <v>0</v>
      </c>
      <c r="X41" s="145"/>
      <c r="Y41" s="150"/>
      <c r="Z41" s="150"/>
      <c r="AA41" s="150"/>
      <c r="AB41" s="150"/>
      <c r="AC41" s="150"/>
      <c r="AD41" s="150"/>
      <c r="AE41" s="150"/>
      <c r="AF41" s="150"/>
    </row>
    <row r="42" spans="1:32">
      <c r="B42" s="7" t="s">
        <v>45</v>
      </c>
      <c r="C42" s="219"/>
      <c r="D42" s="142">
        <f>'St 1.2.1'!D42+'St 1.2.2'!D42+'St 1.2.3'!D42+'St 1.2.4'!D42</f>
        <v>348.03237367779917</v>
      </c>
      <c r="E42" s="142">
        <f>'St 1.2.1'!E42+'St 1.2.2'!E42+'St 1.2.3'!E42+'St 1.2.4'!E42</f>
        <v>439.88136337599366</v>
      </c>
      <c r="F42" s="142">
        <f>'St 1.2.1'!F42+'St 1.2.2'!F42+'St 1.2.3'!F42+'St 1.2.4'!F42</f>
        <v>511.52318975454028</v>
      </c>
      <c r="G42" s="142">
        <f>'St 1.2.1'!G42+'St 1.2.2'!G42+'St 1.2.3'!G42+'St 1.2.4'!G42</f>
        <v>500.63487976681546</v>
      </c>
      <c r="H42" s="142">
        <f>'St 1.2.1'!H42+'St 1.2.2'!H42+'St 1.2.3'!H42+'St 1.2.4'!H42</f>
        <v>414.19072021558867</v>
      </c>
      <c r="I42" s="142">
        <f>'St 1.2.1'!I42+'St 1.2.2'!I42+'St 1.2.3'!I42+'St 1.2.4'!I42</f>
        <v>951.50279470643522</v>
      </c>
      <c r="J42" s="142">
        <f>'St 1.2.1'!J42+'St 1.2.2'!J42+'St 1.2.3'!J42+'St 1.2.4'!J42</f>
        <v>379.21175238902413</v>
      </c>
      <c r="K42" s="142">
        <f>'St 1.2.1'!K42+'St 1.2.2'!K42+'St 1.2.3'!K42+'St 1.2.4'!K42</f>
        <v>381.63525642421513</v>
      </c>
      <c r="L42" s="142">
        <f>'St 1.2.1'!L42+'St 1.2.2'!L42+'St 1.2.3'!L42+'St 1.2.4'!L42</f>
        <v>311.40241899201453</v>
      </c>
      <c r="M42" s="142">
        <f>'St 1.2.1'!M42+'St 1.2.2'!M42+'St 1.2.3'!M42+'St 1.2.4'!M42</f>
        <v>316.32478734867431</v>
      </c>
      <c r="N42" s="148"/>
      <c r="O42" s="142">
        <f>'St 1.2.1'!O42+'St 1.2.2'!O42+'St 1.2.3'!O42+'St 1.2.4'!O42</f>
        <v>0</v>
      </c>
      <c r="P42" s="142">
        <f>'St 1.2.1'!P42+'St 1.2.2'!P42+'St 1.2.3'!P42+'St 1.2.4'!P42</f>
        <v>0</v>
      </c>
      <c r="Q42" s="142">
        <f>'St 1.2.1'!Q42+'St 1.2.2'!Q42+'St 1.2.3'!Q42+'St 1.2.4'!Q42</f>
        <v>0</v>
      </c>
      <c r="R42" s="142">
        <f>'St 1.2.1'!R42+'St 1.2.2'!R42+'St 1.2.3'!R42+'St 1.2.4'!R42</f>
        <v>0</v>
      </c>
      <c r="S42" s="142">
        <f>'St 1.2.1'!S42+'St 1.2.2'!S42+'St 1.2.3'!S42+'St 1.2.4'!S42</f>
        <v>0</v>
      </c>
      <c r="T42" s="142">
        <f>'St 1.2.1'!T42+'St 1.2.2'!T42+'St 1.2.3'!T42+'St 1.2.4'!T42</f>
        <v>0</v>
      </c>
      <c r="U42" s="142">
        <f>'St 1.2.1'!U42+'St 1.2.2'!U42+'St 1.2.3'!U42+'St 1.2.4'!U42</f>
        <v>0</v>
      </c>
      <c r="V42" s="142">
        <f>'St 1.2.1'!V42+'St 1.2.2'!V42+'St 1.2.3'!V42+'St 1.2.4'!V42</f>
        <v>0</v>
      </c>
      <c r="W42" s="142">
        <f>'St 1.2.1'!W42+'St 1.2.2'!W42+'St 1.2.3'!W42+'St 1.2.4'!W42</f>
        <v>0</v>
      </c>
      <c r="X42" s="145"/>
      <c r="Y42" s="150"/>
      <c r="Z42" s="150"/>
      <c r="AA42" s="150"/>
      <c r="AB42" s="150"/>
      <c r="AC42" s="150"/>
      <c r="AD42" s="150"/>
      <c r="AE42" s="150"/>
      <c r="AF42" s="150"/>
    </row>
    <row r="43" spans="1:32">
      <c r="B43" s="7" t="s">
        <v>46</v>
      </c>
      <c r="C43" s="219"/>
      <c r="D43" s="142">
        <f>'St 1.2.1'!D43+'St 1.2.2'!D43+'St 1.2.3'!D43+'St 1.2.4'!D43</f>
        <v>289.50407215718207</v>
      </c>
      <c r="E43" s="142">
        <f>'St 1.2.1'!E43+'St 1.2.2'!E43+'St 1.2.3'!E43+'St 1.2.4'!E43</f>
        <v>366.6283258538291</v>
      </c>
      <c r="F43" s="142">
        <f>'St 1.2.1'!F43+'St 1.2.2'!F43+'St 1.2.3'!F43+'St 1.2.4'!F43</f>
        <v>426.788489041964</v>
      </c>
      <c r="G43" s="142">
        <f>'St 1.2.1'!G43+'St 1.2.2'!G43+'St 1.2.3'!G43+'St 1.2.4'!G43</f>
        <v>415.32748240626074</v>
      </c>
      <c r="H43" s="142">
        <f>'St 1.2.1'!H43+'St 1.2.2'!H43+'St 1.2.3'!H43+'St 1.2.4'!H43</f>
        <v>247.47858461581473</v>
      </c>
      <c r="I43" s="142">
        <f>'St 1.2.1'!I43+'St 1.2.2'!I43+'St 1.2.3'!I43+'St 1.2.4'!I43</f>
        <v>797.93747024432082</v>
      </c>
      <c r="J43" s="142">
        <f>'St 1.2.1'!J43+'St 1.2.2'!J43+'St 1.2.3'!J43+'St 1.2.4'!J43</f>
        <v>90.6414140557048</v>
      </c>
      <c r="K43" s="142">
        <f>'St 1.2.1'!K43+'St 1.2.2'!K43+'St 1.2.3'!K43+'St 1.2.4'!K43</f>
        <v>71.990847118929011</v>
      </c>
      <c r="L43" s="142">
        <f>'St 1.2.1'!L43+'St 1.2.2'!L43+'St 1.2.3'!L43+'St 1.2.4'!L43</f>
        <v>17.825987705533841</v>
      </c>
      <c r="M43" s="142">
        <f>'St 1.2.1'!M43+'St 1.2.2'!M43+'St 1.2.3'!M43+'St 1.2.4'!M43</f>
        <v>18.107764828820013</v>
      </c>
      <c r="N43" s="148"/>
      <c r="O43" s="142">
        <f>'St 1.2.1'!O43+'St 1.2.2'!O43+'St 1.2.3'!O43+'St 1.2.4'!O43</f>
        <v>0</v>
      </c>
      <c r="P43" s="142">
        <f>'St 1.2.1'!P43+'St 1.2.2'!P43+'St 1.2.3'!P43+'St 1.2.4'!P43</f>
        <v>0</v>
      </c>
      <c r="Q43" s="142">
        <f>'St 1.2.1'!Q43+'St 1.2.2'!Q43+'St 1.2.3'!Q43+'St 1.2.4'!Q43</f>
        <v>0</v>
      </c>
      <c r="R43" s="142">
        <f>'St 1.2.1'!R43+'St 1.2.2'!R43+'St 1.2.3'!R43+'St 1.2.4'!R43</f>
        <v>0</v>
      </c>
      <c r="S43" s="142">
        <f>'St 1.2.1'!S43+'St 1.2.2'!S43+'St 1.2.3'!S43+'St 1.2.4'!S43</f>
        <v>0</v>
      </c>
      <c r="T43" s="142">
        <f>'St 1.2.1'!T43+'St 1.2.2'!T43+'St 1.2.3'!T43+'St 1.2.4'!T43</f>
        <v>0</v>
      </c>
      <c r="U43" s="142">
        <f>'St 1.2.1'!U43+'St 1.2.2'!U43+'St 1.2.3'!U43+'St 1.2.4'!U43</f>
        <v>0</v>
      </c>
      <c r="V43" s="142">
        <f>'St 1.2.1'!V43+'St 1.2.2'!V43+'St 1.2.3'!V43+'St 1.2.4'!V43</f>
        <v>0</v>
      </c>
      <c r="W43" s="142">
        <f>'St 1.2.1'!W43+'St 1.2.2'!W43+'St 1.2.3'!W43+'St 1.2.4'!W43</f>
        <v>0</v>
      </c>
      <c r="X43" s="145"/>
      <c r="Y43" s="150"/>
      <c r="Z43" s="150"/>
      <c r="AA43" s="150"/>
      <c r="AB43" s="150"/>
      <c r="AC43" s="150"/>
      <c r="AD43" s="150"/>
      <c r="AE43" s="150"/>
      <c r="AF43" s="150"/>
    </row>
    <row r="44" spans="1:32">
      <c r="B44" s="6" t="s">
        <v>317</v>
      </c>
      <c r="C44" s="219"/>
      <c r="D44" s="142">
        <f>'St 1.2.1'!D44+'St 1.2.2'!D44+'St 1.2.3'!D44+'St 1.2.4'!D44</f>
        <v>0</v>
      </c>
      <c r="E44" s="142">
        <f>'St 1.2.1'!E44+'St 1.2.2'!E44+'St 1.2.3'!E44+'St 1.2.4'!E44</f>
        <v>0</v>
      </c>
      <c r="F44" s="142">
        <f>'St 1.2.1'!F44+'St 1.2.2'!F44+'St 1.2.3'!F44+'St 1.2.4'!F44</f>
        <v>0</v>
      </c>
      <c r="G44" s="142">
        <f>'St 1.2.1'!G44+'St 1.2.2'!G44+'St 1.2.3'!G44+'St 1.2.4'!G44</f>
        <v>0</v>
      </c>
      <c r="H44" s="142">
        <f>'St 1.2.1'!H44+'St 1.2.2'!H44+'St 1.2.3'!H44+'St 1.2.4'!H44</f>
        <v>6858.3798683677815</v>
      </c>
      <c r="I44" s="142">
        <f>'St 1.2.1'!I44+'St 1.2.2'!I44+'St 1.2.3'!I44+'St 1.2.4'!I44</f>
        <v>0</v>
      </c>
      <c r="J44" s="142">
        <f>'St 1.2.1'!J44+'St 1.2.2'!J44+'St 1.2.3'!J44+'St 1.2.4'!J44</f>
        <v>15817.289658834459</v>
      </c>
      <c r="K44" s="142">
        <f>'St 1.2.1'!K44+'St 1.2.2'!K44+'St 1.2.3'!K44+'St 1.2.4'!K44</f>
        <v>16810.622067130687</v>
      </c>
      <c r="L44" s="142">
        <f>'St 1.2.1'!L44+'St 1.2.2'!L44+'St 1.2.3'!L44+'St 1.2.4'!L44</f>
        <v>14314.33136135263</v>
      </c>
      <c r="M44" s="142">
        <f>'St 1.2.1'!M44+'St 1.2.2'!M44+'St 1.2.3'!M44+'St 1.2.4'!M44</f>
        <v>14540.599390894402</v>
      </c>
      <c r="N44" s="148"/>
      <c r="O44" s="142">
        <f>'St 1.2.1'!O44+'St 1.2.2'!O44+'St 1.2.3'!O44+'St 1.2.4'!O44</f>
        <v>0</v>
      </c>
      <c r="P44" s="142">
        <f>'St 1.2.1'!P44+'St 1.2.2'!P44+'St 1.2.3'!P44+'St 1.2.4'!P44</f>
        <v>0</v>
      </c>
      <c r="Q44" s="142">
        <f>'St 1.2.1'!Q44+'St 1.2.2'!Q44+'St 1.2.3'!Q44+'St 1.2.4'!Q44</f>
        <v>0</v>
      </c>
      <c r="R44" s="142">
        <f>'St 1.2.1'!R44+'St 1.2.2'!R44+'St 1.2.3'!R44+'St 1.2.4'!R44</f>
        <v>0</v>
      </c>
      <c r="S44" s="142">
        <f>'St 1.2.1'!S44+'St 1.2.2'!S44+'St 1.2.3'!S44+'St 1.2.4'!S44</f>
        <v>0</v>
      </c>
      <c r="T44" s="142">
        <f>'St 1.2.1'!T44+'St 1.2.2'!T44+'St 1.2.3'!T44+'St 1.2.4'!T44</f>
        <v>0</v>
      </c>
      <c r="U44" s="142">
        <f>'St 1.2.1'!U44+'St 1.2.2'!U44+'St 1.2.3'!U44+'St 1.2.4'!U44</f>
        <v>0</v>
      </c>
      <c r="V44" s="142">
        <f>'St 1.2.1'!V44+'St 1.2.2'!V44+'St 1.2.3'!V44+'St 1.2.4'!V44</f>
        <v>0</v>
      </c>
      <c r="W44" s="142">
        <f>'St 1.2.1'!W44+'St 1.2.2'!W44+'St 1.2.3'!W44+'St 1.2.4'!W44</f>
        <v>0</v>
      </c>
      <c r="X44" s="145"/>
      <c r="Y44" s="150"/>
      <c r="Z44" s="150"/>
      <c r="AA44" s="150"/>
      <c r="AB44" s="150"/>
      <c r="AC44" s="150"/>
      <c r="AD44" s="150"/>
      <c r="AE44" s="150"/>
      <c r="AF44" s="150"/>
    </row>
    <row r="45" spans="1:32">
      <c r="B45" s="6" t="s">
        <v>108</v>
      </c>
      <c r="C45" s="219"/>
      <c r="D45" s="142">
        <f>'St 1.2.1'!D45+'St 1.2.2'!D45+'St 1.2.3'!D45+'St 1.2.4'!D45</f>
        <v>6307.6245166375038</v>
      </c>
      <c r="E45" s="142">
        <f>'St 1.2.1'!E45+'St 1.2.2'!E45+'St 1.2.3'!E45+'St 1.2.4'!E45</f>
        <v>7417.1153470199624</v>
      </c>
      <c r="F45" s="142">
        <f>'St 1.2.1'!F45+'St 1.2.2'!F45+'St 1.2.3'!F45+'St 1.2.4'!F45</f>
        <v>9279.438672241793</v>
      </c>
      <c r="G45" s="142">
        <f>'St 1.2.1'!G45+'St 1.2.2'!G45+'St 1.2.3'!G45+'St 1.2.4'!G45</f>
        <v>9414.9863502684693</v>
      </c>
      <c r="H45" s="142">
        <f>'St 1.2.1'!H45+'St 1.2.2'!H45+'St 1.2.3'!H45+'St 1.2.4'!H45</f>
        <v>4635.033387755876</v>
      </c>
      <c r="I45" s="142">
        <f>'St 1.2.1'!I45+'St 1.2.2'!I45+'St 1.2.3'!I45+'St 1.2.4'!I45</f>
        <v>12282.836419593992</v>
      </c>
      <c r="J45" s="142">
        <f>'St 1.2.1'!J45+'St 1.2.2'!J45+'St 1.2.3'!J45+'St 1.2.4'!J45</f>
        <v>3986.0255289636134</v>
      </c>
      <c r="K45" s="142">
        <f>'St 1.2.1'!K45+'St 1.2.2'!K45+'St 1.2.3'!K45+'St 1.2.4'!K45</f>
        <v>2369.147229106944</v>
      </c>
      <c r="L45" s="142">
        <f>'St 1.2.1'!L45+'St 1.2.2'!L45+'St 1.2.3'!L45+'St 1.2.4'!L45</f>
        <v>1154.0754158065024</v>
      </c>
      <c r="M45" s="142">
        <f>'St 1.2.1'!M45+'St 1.2.2'!M45+'St 1.2.3'!M45+'St 1.2.4'!M45</f>
        <v>1172.3179982705472</v>
      </c>
      <c r="N45" s="148"/>
      <c r="O45" s="142">
        <f>'St 1.2.1'!O45+'St 1.2.2'!O45+'St 1.2.3'!O45+'St 1.2.4'!O45</f>
        <v>0</v>
      </c>
      <c r="P45" s="142">
        <f>'St 1.2.1'!P45+'St 1.2.2'!P45+'St 1.2.3'!P45+'St 1.2.4'!P45</f>
        <v>0</v>
      </c>
      <c r="Q45" s="142">
        <f>'St 1.2.1'!Q45+'St 1.2.2'!Q45+'St 1.2.3'!Q45+'St 1.2.4'!Q45</f>
        <v>0</v>
      </c>
      <c r="R45" s="142">
        <f>'St 1.2.1'!R45+'St 1.2.2'!R45+'St 1.2.3'!R45+'St 1.2.4'!R45</f>
        <v>0</v>
      </c>
      <c r="S45" s="142">
        <f>'St 1.2.1'!S45+'St 1.2.2'!S45+'St 1.2.3'!S45+'St 1.2.4'!S45</f>
        <v>0</v>
      </c>
      <c r="T45" s="142">
        <f>'St 1.2.1'!T45+'St 1.2.2'!T45+'St 1.2.3'!T45+'St 1.2.4'!T45</f>
        <v>0</v>
      </c>
      <c r="U45" s="142">
        <f>'St 1.2.1'!U45+'St 1.2.2'!U45+'St 1.2.3'!U45+'St 1.2.4'!U45</f>
        <v>0</v>
      </c>
      <c r="V45" s="142">
        <f>'St 1.2.1'!V45+'St 1.2.2'!V45+'St 1.2.3'!V45+'St 1.2.4'!V45</f>
        <v>0</v>
      </c>
      <c r="W45" s="142">
        <f>'St 1.2.1'!W45+'St 1.2.2'!W45+'St 1.2.3'!W45+'St 1.2.4'!W45</f>
        <v>0</v>
      </c>
      <c r="X45" s="145"/>
      <c r="Y45" s="150"/>
      <c r="Z45" s="150"/>
      <c r="AA45" s="150"/>
      <c r="AB45" s="150"/>
      <c r="AC45" s="150"/>
      <c r="AD45" s="150"/>
      <c r="AE45" s="150"/>
      <c r="AF45" s="150"/>
    </row>
    <row r="46" spans="1:32">
      <c r="B46" s="6" t="s">
        <v>48</v>
      </c>
      <c r="C46" s="219"/>
      <c r="D46" s="142">
        <f>'St 1.2.1'!D46+'St 1.2.2'!D46+'St 1.2.3'!D46+'St 1.2.4'!D46</f>
        <v>0</v>
      </c>
      <c r="E46" s="142">
        <f>'St 1.2.1'!E46+'St 1.2.2'!E46+'St 1.2.3'!E46+'St 1.2.4'!E46</f>
        <v>0</v>
      </c>
      <c r="F46" s="142">
        <f>'St 1.2.1'!F46+'St 1.2.2'!F46+'St 1.2.3'!F46+'St 1.2.4'!F46</f>
        <v>0</v>
      </c>
      <c r="G46" s="142">
        <f>'St 1.2.1'!G46+'St 1.2.2'!G46+'St 1.2.3'!G46+'St 1.2.4'!G46</f>
        <v>0</v>
      </c>
      <c r="H46" s="142">
        <f>'St 1.2.1'!H46+'St 1.2.2'!H46+'St 1.2.3'!H46+'St 1.2.4'!H46</f>
        <v>0</v>
      </c>
      <c r="I46" s="142">
        <f>'St 1.2.1'!I46+'St 1.2.2'!I46+'St 1.2.3'!I46+'St 1.2.4'!I46</f>
        <v>0</v>
      </c>
      <c r="J46" s="142">
        <f>'St 1.2.1'!J46+'St 1.2.2'!J46+'St 1.2.3'!J46+'St 1.2.4'!J46</f>
        <v>0</v>
      </c>
      <c r="K46" s="142">
        <f>'St 1.2.1'!K46+'St 1.2.2'!K46+'St 1.2.3'!K46+'St 1.2.4'!K46</f>
        <v>0</v>
      </c>
      <c r="L46" s="142">
        <f>'St 1.2.1'!L46+'St 1.2.2'!L46+'St 1.2.3'!L46+'St 1.2.4'!L46</f>
        <v>0</v>
      </c>
      <c r="M46" s="142">
        <f>'St 1.2.1'!M46+'St 1.2.2'!M46+'St 1.2.3'!M46+'St 1.2.4'!M46</f>
        <v>0</v>
      </c>
      <c r="N46" s="148"/>
      <c r="O46" s="142">
        <f>'St 1.2.1'!O46+'St 1.2.2'!O46+'St 1.2.3'!O46+'St 1.2.4'!O46</f>
        <v>0</v>
      </c>
      <c r="P46" s="142">
        <f>'St 1.2.1'!P46+'St 1.2.2'!P46+'St 1.2.3'!P46+'St 1.2.4'!P46</f>
        <v>0</v>
      </c>
      <c r="Q46" s="142">
        <f>'St 1.2.1'!Q46+'St 1.2.2'!Q46+'St 1.2.3'!Q46+'St 1.2.4'!Q46</f>
        <v>0</v>
      </c>
      <c r="R46" s="142">
        <f>'St 1.2.1'!R46+'St 1.2.2'!R46+'St 1.2.3'!R46+'St 1.2.4'!R46</f>
        <v>0</v>
      </c>
      <c r="S46" s="142">
        <f>'St 1.2.1'!S46+'St 1.2.2'!S46+'St 1.2.3'!S46+'St 1.2.4'!S46</f>
        <v>0</v>
      </c>
      <c r="T46" s="142">
        <f>'St 1.2.1'!T46+'St 1.2.2'!T46+'St 1.2.3'!T46+'St 1.2.4'!T46</f>
        <v>0</v>
      </c>
      <c r="U46" s="142">
        <f>'St 1.2.1'!U46+'St 1.2.2'!U46+'St 1.2.3'!U46+'St 1.2.4'!U46</f>
        <v>0</v>
      </c>
      <c r="V46" s="142">
        <f>'St 1.2.1'!V46+'St 1.2.2'!V46+'St 1.2.3'!V46+'St 1.2.4'!V46</f>
        <v>0</v>
      </c>
      <c r="W46" s="142">
        <f>'St 1.2.1'!W46+'St 1.2.2'!W46+'St 1.2.3'!W46+'St 1.2.4'!W46</f>
        <v>0</v>
      </c>
      <c r="X46" s="145"/>
      <c r="Y46" s="150"/>
      <c r="Z46" s="150"/>
      <c r="AA46" s="150"/>
      <c r="AB46" s="150"/>
      <c r="AC46" s="150"/>
      <c r="AD46" s="150"/>
      <c r="AE46" s="150"/>
      <c r="AF46" s="150"/>
    </row>
    <row r="47" spans="1:32">
      <c r="B47" s="6" t="s">
        <v>325</v>
      </c>
      <c r="C47" s="219"/>
      <c r="D47" s="142">
        <f>'St 1.2.1'!D47+'St 1.2.2'!D47+'St 1.2.3'!D47+'St 1.2.4'!D47</f>
        <v>148.98213306018465</v>
      </c>
      <c r="E47" s="142">
        <f>'St 1.2.1'!E47+'St 1.2.2'!E47+'St 1.2.3'!E47+'St 1.2.4'!E47</f>
        <v>144.07651130368967</v>
      </c>
      <c r="F47" s="142">
        <f>'St 1.2.1'!F47+'St 1.2.2'!F47+'St 1.2.3'!F47+'St 1.2.4'!F47</f>
        <v>143.44132085629712</v>
      </c>
      <c r="G47" s="142">
        <f>'St 1.2.1'!G47+'St 1.2.2'!G47+'St 1.2.3'!G47+'St 1.2.4'!G47</f>
        <v>280.95700426537491</v>
      </c>
      <c r="H47" s="142">
        <f>'St 1.2.1'!H47+'St 1.2.2'!H47+'St 1.2.3'!H47+'St 1.2.4'!H47</f>
        <v>607.16165282941017</v>
      </c>
      <c r="I47" s="142">
        <f>'St 1.2.1'!I47+'St 1.2.2'!I47+'St 1.2.3'!I47+'St 1.2.4'!I47</f>
        <v>12.044339173499182</v>
      </c>
      <c r="J47" s="142">
        <f>'St 1.2.1'!J47+'St 1.2.2'!J47+'St 1.2.3'!J47+'St 1.2.4'!J47</f>
        <v>1221.0937667127023</v>
      </c>
      <c r="K47" s="142">
        <f>'St 1.2.1'!K47+'St 1.2.2'!K47+'St 1.2.3'!K47+'St 1.2.4'!K47</f>
        <v>1671.0281918423509</v>
      </c>
      <c r="L47" s="142">
        <f>'St 1.2.1'!L47+'St 1.2.2'!L47+'St 1.2.3'!L47+'St 1.2.4'!L47</f>
        <v>1835.4382152630958</v>
      </c>
      <c r="M47" s="142">
        <f>'St 1.2.1'!M47+'St 1.2.2'!M47+'St 1.2.3'!M47+'St 1.2.4'!M47</f>
        <v>1864.4511658389447</v>
      </c>
      <c r="N47" s="148"/>
      <c r="O47" s="142">
        <f>'St 1.2.1'!O47+'St 1.2.2'!O47+'St 1.2.3'!O47+'St 1.2.4'!O47</f>
        <v>0</v>
      </c>
      <c r="P47" s="142">
        <f>'St 1.2.1'!P47+'St 1.2.2'!P47+'St 1.2.3'!P47+'St 1.2.4'!P47</f>
        <v>0</v>
      </c>
      <c r="Q47" s="142">
        <f>'St 1.2.1'!Q47+'St 1.2.2'!Q47+'St 1.2.3'!Q47+'St 1.2.4'!Q47</f>
        <v>0</v>
      </c>
      <c r="R47" s="142">
        <f>'St 1.2.1'!R47+'St 1.2.2'!R47+'St 1.2.3'!R47+'St 1.2.4'!R47</f>
        <v>0</v>
      </c>
      <c r="S47" s="142">
        <f>'St 1.2.1'!S47+'St 1.2.2'!S47+'St 1.2.3'!S47+'St 1.2.4'!S47</f>
        <v>0</v>
      </c>
      <c r="T47" s="142">
        <f>'St 1.2.1'!T47+'St 1.2.2'!T47+'St 1.2.3'!T47+'St 1.2.4'!T47</f>
        <v>0</v>
      </c>
      <c r="U47" s="142">
        <f>'St 1.2.1'!U47+'St 1.2.2'!U47+'St 1.2.3'!U47+'St 1.2.4'!U47</f>
        <v>0</v>
      </c>
      <c r="V47" s="142">
        <f>'St 1.2.1'!V47+'St 1.2.2'!V47+'St 1.2.3'!V47+'St 1.2.4'!V47</f>
        <v>0</v>
      </c>
      <c r="W47" s="142">
        <f>'St 1.2.1'!W47+'St 1.2.2'!W47+'St 1.2.3'!W47+'St 1.2.4'!W47</f>
        <v>0</v>
      </c>
      <c r="X47" s="145"/>
      <c r="Y47" s="150"/>
      <c r="Z47" s="150"/>
      <c r="AA47" s="150"/>
      <c r="AB47" s="150"/>
      <c r="AC47" s="150"/>
      <c r="AD47" s="150"/>
      <c r="AE47" s="150"/>
      <c r="AF47" s="150"/>
    </row>
    <row r="48" spans="1:32">
      <c r="B48" s="8" t="s">
        <v>101</v>
      </c>
      <c r="C48" s="219"/>
      <c r="D48" s="142">
        <f>'St 1.2.1'!D48+'St 1.2.2'!D48+'St 1.2.3'!D48+'St 1.2.4'!D48</f>
        <v>3258.0822911780151</v>
      </c>
      <c r="E48" s="142">
        <f>'St 1.2.1'!E48+'St 1.2.2'!E48+'St 1.2.3'!E48+'St 1.2.4'!E48</f>
        <v>3890.5611442488621</v>
      </c>
      <c r="F48" s="142">
        <f>'St 1.2.1'!F48+'St 1.2.2'!F48+'St 1.2.3'!F48+'St 1.2.4'!F48</f>
        <v>4504.8805324357636</v>
      </c>
      <c r="G48" s="142">
        <f>'St 1.2.1'!G48+'St 1.2.2'!G48+'St 1.2.3'!G48+'St 1.2.4'!G48</f>
        <v>4975.2145628094549</v>
      </c>
      <c r="H48" s="142">
        <f>'St 1.2.1'!H48+'St 1.2.2'!H48+'St 1.2.3'!H48+'St 1.2.4'!H48</f>
        <v>24748.020915163532</v>
      </c>
      <c r="I48" s="142">
        <f>'St 1.2.1'!I48+'St 1.2.2'!I48+'St 1.2.3'!I48+'St 1.2.4'!I48</f>
        <v>6875.310278205784</v>
      </c>
      <c r="J48" s="142">
        <f>'St 1.2.1'!J48+'St 1.2.2'!J48+'St 1.2.3'!J48+'St 1.2.4'!J48</f>
        <v>52119.48443637717</v>
      </c>
      <c r="K48" s="142">
        <f>'St 1.2.1'!K48+'St 1.2.2'!K48+'St 1.2.3'!K48+'St 1.2.4'!K48</f>
        <v>56963.328269826023</v>
      </c>
      <c r="L48" s="142">
        <f>'St 1.2.1'!L48+'St 1.2.2'!L48+'St 1.2.3'!L48+'St 1.2.4'!L48</f>
        <v>31347.425173954685</v>
      </c>
      <c r="M48" s="142">
        <f>'St 1.2.1'!M48+'St 1.2.2'!M48+'St 1.2.3'!M48+'St 1.2.4'!M48</f>
        <v>31842.936975817058</v>
      </c>
      <c r="N48" s="148"/>
      <c r="O48" s="142">
        <f>'St 1.2.1'!O48+'St 1.2.2'!O48+'St 1.2.3'!O48+'St 1.2.4'!O48</f>
        <v>0</v>
      </c>
      <c r="P48" s="142">
        <f>'St 1.2.1'!P48+'St 1.2.2'!P48+'St 1.2.3'!P48+'St 1.2.4'!P48</f>
        <v>0</v>
      </c>
      <c r="Q48" s="142">
        <f>'St 1.2.1'!Q48+'St 1.2.2'!Q48+'St 1.2.3'!Q48+'St 1.2.4'!Q48</f>
        <v>0</v>
      </c>
      <c r="R48" s="142">
        <f>'St 1.2.1'!R48+'St 1.2.2'!R48+'St 1.2.3'!R48+'St 1.2.4'!R48</f>
        <v>0</v>
      </c>
      <c r="S48" s="142">
        <f>'St 1.2.1'!S48+'St 1.2.2'!S48+'St 1.2.3'!S48+'St 1.2.4'!S48</f>
        <v>0</v>
      </c>
      <c r="T48" s="142">
        <f>'St 1.2.1'!T48+'St 1.2.2'!T48+'St 1.2.3'!T48+'St 1.2.4'!T48</f>
        <v>0</v>
      </c>
      <c r="U48" s="142">
        <f>'St 1.2.1'!U48+'St 1.2.2'!U48+'St 1.2.3'!U48+'St 1.2.4'!U48</f>
        <v>0</v>
      </c>
      <c r="V48" s="142">
        <f>'St 1.2.1'!V48+'St 1.2.2'!V48+'St 1.2.3'!V48+'St 1.2.4'!V48</f>
        <v>0</v>
      </c>
      <c r="W48" s="142">
        <f>'St 1.2.1'!W48+'St 1.2.2'!W48+'St 1.2.3'!W48+'St 1.2.4'!W48</f>
        <v>0</v>
      </c>
      <c r="X48" s="145"/>
      <c r="Y48" s="150"/>
      <c r="Z48" s="150"/>
      <c r="AA48" s="150"/>
      <c r="AB48" s="150"/>
      <c r="AC48" s="150"/>
      <c r="AD48" s="150"/>
      <c r="AE48" s="150"/>
      <c r="AF48" s="150"/>
    </row>
    <row r="49" spans="1:32" s="45" customFormat="1">
      <c r="A49" s="38"/>
      <c r="B49" s="29" t="s">
        <v>25</v>
      </c>
      <c r="C49" s="209" t="s">
        <v>297</v>
      </c>
      <c r="D49" s="139">
        <f>'St 1.2.1'!D49+'St 1.2.2'!D49+'St 1.2.3'!D49+'St 1.2.4'!D49</f>
        <v>1212935.7203956307</v>
      </c>
      <c r="E49" s="139">
        <f>'St 1.2.1'!E49+'St 1.2.2'!E49+'St 1.2.3'!E49+'St 1.2.4'!E49</f>
        <v>1421792.1823826553</v>
      </c>
      <c r="F49" s="139">
        <f>'St 1.2.1'!F49+'St 1.2.2'!F49+'St 1.2.3'!F49+'St 1.2.4'!F49</f>
        <v>1581750.5222805908</v>
      </c>
      <c r="G49" s="139">
        <f>'St 1.2.1'!G49+'St 1.2.2'!G49+'St 1.2.3'!G49+'St 1.2.4'!G49</f>
        <v>1672128.4701883399</v>
      </c>
      <c r="H49" s="139">
        <f>'St 1.2.1'!H49+'St 1.2.2'!H49+'St 1.2.3'!H49+'St 1.2.4'!H49</f>
        <v>2013989.5397478116</v>
      </c>
      <c r="I49" s="139">
        <f>'St 1.2.1'!I49+'St 1.2.2'!I49+'St 1.2.3'!I49+'St 1.2.4'!I49</f>
        <v>1895199.5081725349</v>
      </c>
      <c r="J49" s="139">
        <f>'St 1.2.1'!J49+'St 1.2.2'!J49+'St 1.2.3'!J49+'St 1.2.4'!J49</f>
        <v>2350119.6387146013</v>
      </c>
      <c r="K49" s="139">
        <f>'St 1.2.1'!K49+'St 1.2.2'!K49+'St 1.2.3'!K49+'St 1.2.4'!K49</f>
        <v>2518326.7636998021</v>
      </c>
      <c r="L49" s="139">
        <f>'St 1.2.1'!L49+'St 1.2.2'!L49+'St 1.2.3'!L49+'St 1.2.4'!L49</f>
        <v>2648275.3493990279</v>
      </c>
      <c r="M49" s="139">
        <f>'St 1.2.1'!M49+'St 1.2.2'!M49+'St 1.2.3'!M49+'St 1.2.4'!M49</f>
        <v>2464739.4379798402</v>
      </c>
      <c r="N49" s="140"/>
      <c r="O49" s="139">
        <f>'St 1.2.1'!O49+'St 1.2.2'!O49+'St 1.2.3'!O49+'St 1.2.4'!O49</f>
        <v>189463.83778954981</v>
      </c>
      <c r="P49" s="139">
        <f>'St 1.2.1'!P49+'St 1.2.2'!P49+'St 1.2.3'!P49+'St 1.2.4'!P49</f>
        <v>162007.66329999999</v>
      </c>
      <c r="Q49" s="139">
        <f>'St 1.2.1'!Q49+'St 1.2.2'!Q49+'St 1.2.3'!Q49+'St 1.2.4'!Q49</f>
        <v>84680.257500000065</v>
      </c>
      <c r="R49" s="139">
        <f>'St 1.2.1'!R49+'St 1.2.2'!R49+'St 1.2.3'!R49+'St 1.2.4'!R49</f>
        <v>348710.85810000013</v>
      </c>
      <c r="S49" s="139">
        <f>'St 1.2.1'!S49+'St 1.2.2'!S49+'St 1.2.3'!S49+'St 1.2.4'!S49</f>
        <v>-144302.16322369996</v>
      </c>
      <c r="T49" s="139">
        <f>'St 1.2.1'!T49+'St 1.2.2'!T49+'St 1.2.3'!T49+'St 1.2.4'!T49</f>
        <v>442056.19675853133</v>
      </c>
      <c r="U49" s="139">
        <f>'St 1.2.1'!U49+'St 1.2.2'!U49+'St 1.2.3'!U49+'St 1.2.4'!U49</f>
        <v>132359.9822417745</v>
      </c>
      <c r="V49" s="139">
        <f>'St 1.2.1'!V49+'St 1.2.2'!V49+'St 1.2.3'!V49+'St 1.2.4'!V49</f>
        <v>42133.759575675096</v>
      </c>
      <c r="W49" s="139">
        <f>'St 1.2.1'!W49+'St 1.2.2'!W49+'St 1.2.3'!W49+'St 1.2.4'!W49</f>
        <v>-185075.82148608688</v>
      </c>
      <c r="X49" s="141"/>
      <c r="Y49" s="149"/>
      <c r="Z49" s="149"/>
      <c r="AA49" s="149"/>
      <c r="AB49" s="149"/>
      <c r="AC49" s="149"/>
      <c r="AD49" s="149"/>
      <c r="AE49" s="149"/>
      <c r="AF49" s="149"/>
    </row>
    <row r="50" spans="1:32">
      <c r="B50" s="208" t="s">
        <v>40</v>
      </c>
      <c r="C50" s="219"/>
      <c r="D50" s="142">
        <f>'St 1.2.1'!D50+'St 1.2.2'!D50+'St 1.2.3'!D50+'St 1.2.4'!D50</f>
        <v>831243.95943937369</v>
      </c>
      <c r="E50" s="142">
        <f>'St 1.2.1'!E50+'St 1.2.2'!E50+'St 1.2.3'!E50+'St 1.2.4'!E50</f>
        <v>949508.75504282082</v>
      </c>
      <c r="F50" s="142">
        <f>'St 1.2.1'!F50+'St 1.2.2'!F50+'St 1.2.3'!F50+'St 1.2.4'!F50</f>
        <v>1054335.4460936827</v>
      </c>
      <c r="G50" s="142">
        <f>'St 1.2.1'!G50+'St 1.2.2'!G50+'St 1.2.3'!G50+'St 1.2.4'!G50</f>
        <v>1091231.0982704754</v>
      </c>
      <c r="H50" s="142">
        <f>'St 1.2.1'!H50+'St 1.2.2'!H50+'St 1.2.3'!H50+'St 1.2.4'!H50</f>
        <v>1362990.2825623639</v>
      </c>
      <c r="I50" s="142">
        <f>'St 1.2.1'!I50+'St 1.2.2'!I50+'St 1.2.3'!I50+'St 1.2.4'!I50</f>
        <v>1304003.9215631476</v>
      </c>
      <c r="J50" s="142">
        <f>'St 1.2.1'!J50+'St 1.2.2'!J50+'St 1.2.3'!J50+'St 1.2.4'!J50</f>
        <v>1636327.492093063</v>
      </c>
      <c r="K50" s="142">
        <f>'St 1.2.1'!K50+'St 1.2.2'!K50+'St 1.2.3'!K50+'St 1.2.4'!K50</f>
        <v>1812136.6873313992</v>
      </c>
      <c r="L50" s="142">
        <f>'St 1.2.1'!L50+'St 1.2.2'!L50+'St 1.2.3'!L50+'St 1.2.4'!L50</f>
        <v>2000669.3452123639</v>
      </c>
      <c r="M50" s="142">
        <f>'St 1.2.1'!M50+'St 1.2.2'!M50+'St 1.2.3'!M50+'St 1.2.4'!M50</f>
        <v>2004769.6582358675</v>
      </c>
      <c r="N50" s="148"/>
      <c r="O50" s="142">
        <f>'St 1.2.1'!O50+'St 1.2.2'!O50+'St 1.2.3'!O50+'St 1.2.4'!O50</f>
        <v>100005.34718954971</v>
      </c>
      <c r="P50" s="142">
        <f>'St 1.2.1'!P50+'St 1.2.2'!P50+'St 1.2.3'!P50+'St 1.2.4'!P50</f>
        <v>107707.01119984608</v>
      </c>
      <c r="Q50" s="142">
        <f>'St 1.2.1'!Q50+'St 1.2.2'!Q50+'St 1.2.3'!Q50+'St 1.2.4'!Q50</f>
        <v>30959.407729647224</v>
      </c>
      <c r="R50" s="142">
        <f>'St 1.2.1'!R50+'St 1.2.2'!R50+'St 1.2.3'!R50+'St 1.2.4'!R50</f>
        <v>299505.11067050672</v>
      </c>
      <c r="S50" s="142">
        <f>'St 1.2.1'!S50+'St 1.2.2'!S50+'St 1.2.3'!S50+'St 1.2.4'!S50</f>
        <v>-99739.540223699674</v>
      </c>
      <c r="T50" s="142">
        <f>'St 1.2.1'!T50+'St 1.2.2'!T50+'St 1.2.3'!T50+'St 1.2.4'!T50</f>
        <v>367006.65625853091</v>
      </c>
      <c r="U50" s="142">
        <f>'St 1.2.1'!U50+'St 1.2.2'!U50+'St 1.2.3'!U50+'St 1.2.4'!U50</f>
        <v>134643.46484177478</v>
      </c>
      <c r="V50" s="142">
        <f>'St 1.2.1'!V50+'St 1.2.2'!V50+'St 1.2.3'!V50+'St 1.2.4'!V50</f>
        <v>139035.72918767491</v>
      </c>
      <c r="W50" s="142">
        <f>'St 1.2.1'!W50+'St 1.2.2'!W50+'St 1.2.3'!W50+'St 1.2.4'!W50</f>
        <v>1546.6904759132813</v>
      </c>
      <c r="X50" s="145"/>
      <c r="Y50" s="150"/>
      <c r="Z50" s="150"/>
      <c r="AA50" s="150"/>
      <c r="AB50" s="150"/>
      <c r="AC50" s="150"/>
      <c r="AD50" s="150"/>
      <c r="AE50" s="150"/>
      <c r="AF50" s="150"/>
    </row>
    <row r="51" spans="1:32">
      <c r="B51" s="6" t="s">
        <v>41</v>
      </c>
      <c r="C51" s="219"/>
      <c r="D51" s="142">
        <f>'St 1.2.1'!D51+'St 1.2.2'!D51+'St 1.2.3'!D51+'St 1.2.4'!D51</f>
        <v>98133.250100000005</v>
      </c>
      <c r="E51" s="142">
        <f>'St 1.2.1'!E51+'St 1.2.2'!E51+'St 1.2.3'!E51+'St 1.2.4'!E51</f>
        <v>130811.42109999998</v>
      </c>
      <c r="F51" s="142">
        <f>'St 1.2.1'!F51+'St 1.2.2'!F51+'St 1.2.3'!F51+'St 1.2.4'!F51</f>
        <v>162576.35550000001</v>
      </c>
      <c r="G51" s="142">
        <f>'St 1.2.1'!G51+'St 1.2.2'!G51+'St 1.2.3'!G51+'St 1.2.4'!G51</f>
        <v>111800.5085</v>
      </c>
      <c r="H51" s="142">
        <f>'St 1.2.1'!H51+'St 1.2.2'!H51+'St 1.2.3'!H51+'St 1.2.4'!H51</f>
        <v>280275.66889999999</v>
      </c>
      <c r="I51" s="142">
        <f>'St 1.2.1'!I51+'St 1.2.2'!I51+'St 1.2.3'!I51+'St 1.2.4'!I51</f>
        <v>9071.0053000000007</v>
      </c>
      <c r="J51" s="142">
        <f>'St 1.2.1'!J51+'St 1.2.2'!J51+'St 1.2.3'!J51+'St 1.2.4'!J51</f>
        <v>328821.85189999995</v>
      </c>
      <c r="K51" s="142">
        <f>'St 1.2.1'!K51+'St 1.2.2'!K51+'St 1.2.3'!K51+'St 1.2.4'!K51</f>
        <v>274623.31049999996</v>
      </c>
      <c r="L51" s="142">
        <f>'St 1.2.1'!L51+'St 1.2.2'!L51+'St 1.2.3'!L51+'St 1.2.4'!L51</f>
        <v>270904.97279999999</v>
      </c>
      <c r="M51" s="142">
        <f>'St 1.2.1'!M51+'St 1.2.2'!M51+'St 1.2.3'!M51+'St 1.2.4'!M51</f>
        <v>95049.040399999998</v>
      </c>
      <c r="N51" s="148"/>
      <c r="O51" s="142">
        <f>'St 1.2.1'!O51+'St 1.2.2'!O51+'St 1.2.3'!O51+'St 1.2.4'!O51</f>
        <v>32678.170999999973</v>
      </c>
      <c r="P51" s="142">
        <f>'St 1.2.1'!P51+'St 1.2.2'!P51+'St 1.2.3'!P51+'St 1.2.4'!P51</f>
        <v>31764.934400000016</v>
      </c>
      <c r="Q51" s="142">
        <f>'St 1.2.1'!Q51+'St 1.2.2'!Q51+'St 1.2.3'!Q51+'St 1.2.4'!Q51</f>
        <v>-50775.847000000002</v>
      </c>
      <c r="R51" s="142">
        <f>'St 1.2.1'!R51+'St 1.2.2'!R51+'St 1.2.3'!R51+'St 1.2.4'!R51</f>
        <v>168475.16039999999</v>
      </c>
      <c r="S51" s="142">
        <f>'St 1.2.1'!S51+'St 1.2.2'!S51+'St 1.2.3'!S51+'St 1.2.4'!S51</f>
        <v>-271204.66360000003</v>
      </c>
      <c r="T51" s="142">
        <f>'St 1.2.1'!T51+'St 1.2.2'!T51+'St 1.2.3'!T51+'St 1.2.4'!T51</f>
        <v>319750.84659999999</v>
      </c>
      <c r="U51" s="142">
        <f>'St 1.2.1'!U51+'St 1.2.2'!U51+'St 1.2.3'!U51+'St 1.2.4'!U51</f>
        <v>-54198.541399999973</v>
      </c>
      <c r="V51" s="142">
        <f>'St 1.2.1'!V51+'St 1.2.2'!V51+'St 1.2.3'!V51+'St 1.2.4'!V51</f>
        <v>-3718.3376999999837</v>
      </c>
      <c r="W51" s="142">
        <f>'St 1.2.1'!W51+'St 1.2.2'!W51+'St 1.2.3'!W51+'St 1.2.4'!W51</f>
        <v>-175855.93239999999</v>
      </c>
      <c r="X51" s="145"/>
      <c r="Y51" s="150"/>
      <c r="Z51" s="150"/>
      <c r="AA51" s="150"/>
      <c r="AB51" s="150"/>
      <c r="AC51" s="150"/>
      <c r="AD51" s="150"/>
      <c r="AE51" s="150"/>
      <c r="AF51" s="150"/>
    </row>
    <row r="52" spans="1:32">
      <c r="B52" s="6" t="s">
        <v>42</v>
      </c>
      <c r="C52" s="219"/>
      <c r="D52" s="142">
        <f>'St 1.2.1'!D52+'St 1.2.2'!D52+'St 1.2.3'!D52+'St 1.2.4'!D52</f>
        <v>217546.44253844279</v>
      </c>
      <c r="E52" s="142">
        <f>'St 1.2.1'!E52+'St 1.2.2'!E52+'St 1.2.3'!E52+'St 1.2.4'!E52</f>
        <v>220922.19657632313</v>
      </c>
      <c r="F52" s="142">
        <f>'St 1.2.1'!F52+'St 1.2.2'!F52+'St 1.2.3'!F52+'St 1.2.4'!F52</f>
        <v>235481.68512326188</v>
      </c>
      <c r="G52" s="142">
        <f>'St 1.2.1'!G52+'St 1.2.2'!G52+'St 1.2.3'!G52+'St 1.2.4'!G52</f>
        <v>259812.68316753203</v>
      </c>
      <c r="H52" s="142">
        <f>'St 1.2.1'!H52+'St 1.2.2'!H52+'St 1.2.3'!H52+'St 1.2.4'!H52</f>
        <v>313631.00011401152</v>
      </c>
      <c r="I52" s="142">
        <f>'St 1.2.1'!I52+'St 1.2.2'!I52+'St 1.2.3'!I52+'St 1.2.4'!I52</f>
        <v>290850.35012831277</v>
      </c>
      <c r="J52" s="142">
        <f>'St 1.2.1'!J52+'St 1.2.2'!J52+'St 1.2.3'!J52+'St 1.2.4'!J52</f>
        <v>401617.41291008901</v>
      </c>
      <c r="K52" s="142">
        <f>'St 1.2.1'!K52+'St 1.2.2'!K52+'St 1.2.3'!K52+'St 1.2.4'!K52</f>
        <v>542131.00436253217</v>
      </c>
      <c r="L52" s="142">
        <f>'St 1.2.1'!L52+'St 1.2.2'!L52+'St 1.2.3'!L52+'St 1.2.4'!L52</f>
        <v>642033.72624536371</v>
      </c>
      <c r="M52" s="142">
        <f>'St 1.2.1'!M52+'St 1.2.2'!M52+'St 1.2.3'!M52+'St 1.2.4'!M52</f>
        <v>593340.99349246081</v>
      </c>
      <c r="N52" s="148"/>
      <c r="O52" s="142">
        <f>'St 1.2.1'!O52+'St 1.2.2'!O52+'St 1.2.3'!O52+'St 1.2.4'!O52</f>
        <v>-4165.0401798036391</v>
      </c>
      <c r="P52" s="142">
        <f>'St 1.2.1'!P52+'St 1.2.2'!P52+'St 1.2.3'!P52+'St 1.2.4'!P52</f>
        <v>29578.911114525956</v>
      </c>
      <c r="Q52" s="142">
        <f>'St 1.2.1'!Q52+'St 1.2.2'!Q52+'St 1.2.3'!Q52+'St 1.2.4'!Q52</f>
        <v>22368.341147501687</v>
      </c>
      <c r="R52" s="142">
        <f>'St 1.2.1'!R52+'St 1.2.2'!R52+'St 1.2.3'!R52+'St 1.2.4'!R52</f>
        <v>23392.703590285295</v>
      </c>
      <c r="S52" s="142">
        <f>'St 1.2.1'!S52+'St 1.2.2'!S52+'St 1.2.3'!S52+'St 1.2.4'!S52</f>
        <v>18003.767523028051</v>
      </c>
      <c r="T52" s="142">
        <f>'St 1.2.1'!T52+'St 1.2.2'!T52+'St 1.2.3'!T52+'St 1.2.4'!T52</f>
        <v>29609.261623161692</v>
      </c>
      <c r="U52" s="142">
        <f>'St 1.2.1'!U52+'St 1.2.2'!U52+'St 1.2.3'!U52+'St 1.2.4'!U52</f>
        <v>94078.760421470637</v>
      </c>
      <c r="V52" s="142">
        <f>'St 1.2.1'!V52+'St 1.2.2'!V52+'St 1.2.3'!V52+'St 1.2.4'!V52</f>
        <v>43774.211470167356</v>
      </c>
      <c r="W52" s="142">
        <f>'St 1.2.1'!W52+'St 1.2.2'!W52+'St 1.2.3'!W52+'St 1.2.4'!W52</f>
        <v>-55331.160121265915</v>
      </c>
      <c r="X52" s="145"/>
      <c r="Y52" s="150"/>
      <c r="Z52" s="150"/>
      <c r="AA52" s="150"/>
      <c r="AB52" s="150"/>
      <c r="AC52" s="150"/>
      <c r="AD52" s="150"/>
      <c r="AE52" s="150"/>
      <c r="AF52" s="150"/>
    </row>
    <row r="53" spans="1:32">
      <c r="B53" s="6" t="s">
        <v>43</v>
      </c>
      <c r="C53" s="219"/>
      <c r="D53" s="142">
        <f>'St 1.2.1'!D53+'St 1.2.2'!D53+'St 1.2.3'!D53+'St 1.2.4'!D53</f>
        <v>497372.93049351388</v>
      </c>
      <c r="E53" s="142">
        <f>'St 1.2.1'!E53+'St 1.2.2'!E53+'St 1.2.3'!E53+'St 1.2.4'!E53</f>
        <v>580406.36872179981</v>
      </c>
      <c r="F53" s="142">
        <f>'St 1.2.1'!F53+'St 1.2.2'!F53+'St 1.2.3'!F53+'St 1.2.4'!F53</f>
        <v>635920.04533998296</v>
      </c>
      <c r="G53" s="142">
        <f>'St 1.2.1'!G53+'St 1.2.2'!G53+'St 1.2.3'!G53+'St 1.2.4'!G53</f>
        <v>699453.53565159335</v>
      </c>
      <c r="H53" s="142">
        <f>'St 1.2.1'!H53+'St 1.2.2'!H53+'St 1.2.3'!H53+'St 1.2.4'!H53</f>
        <v>738628.80607114849</v>
      </c>
      <c r="I53" s="142">
        <f>'St 1.2.1'!I53+'St 1.2.2'!I53+'St 1.2.3'!I53+'St 1.2.4'!I53</f>
        <v>965875.84616355412</v>
      </c>
      <c r="J53" s="142">
        <f>'St 1.2.1'!J53+'St 1.2.2'!J53+'St 1.2.3'!J53+'St 1.2.4'!J53</f>
        <v>872475.02778304333</v>
      </c>
      <c r="K53" s="142">
        <f>'St 1.2.1'!K53+'St 1.2.2'!K53+'St 1.2.3'!K53+'St 1.2.4'!K53</f>
        <v>958418.14635388937</v>
      </c>
      <c r="L53" s="142">
        <f>'St 1.2.1'!L53+'St 1.2.2'!L53+'St 1.2.3'!L53+'St 1.2.4'!L53</f>
        <v>1044211.5227120882</v>
      </c>
      <c r="M53" s="142">
        <f>'St 1.2.1'!M53+'St 1.2.2'!M53+'St 1.2.3'!M53+'St 1.2.4'!M53</f>
        <v>1274045.3204119829</v>
      </c>
      <c r="N53" s="148"/>
      <c r="O53" s="142">
        <f>'St 1.2.1'!O53+'St 1.2.2'!O53+'St 1.2.3'!O53+'St 1.2.4'!O53</f>
        <v>74825.046707219488</v>
      </c>
      <c r="P53" s="142">
        <f>'St 1.2.1'!P53+'St 1.2.2'!P53+'St 1.2.3'!P53+'St 1.2.4'!P53</f>
        <v>43502.756826274213</v>
      </c>
      <c r="Q53" s="142">
        <f>'St 1.2.1'!Q53+'St 1.2.2'!Q53+'St 1.2.3'!Q53+'St 1.2.4'!Q53</f>
        <v>59640.375526841752</v>
      </c>
      <c r="R53" s="142">
        <f>'St 1.2.1'!R53+'St 1.2.2'!R53+'St 1.2.3'!R53+'St 1.2.4'!R53</f>
        <v>82465.255338306204</v>
      </c>
      <c r="S53" s="142">
        <f>'St 1.2.1'!S53+'St 1.2.2'!S53+'St 1.2.3'!S53+'St 1.2.4'!S53</f>
        <v>159956.47925766272</v>
      </c>
      <c r="T53" s="142">
        <f>'St 1.2.1'!T53+'St 1.2.2'!T53+'St 1.2.3'!T53+'St 1.2.4'!T53</f>
        <v>417.26655767392299</v>
      </c>
      <c r="U53" s="142">
        <f>'St 1.2.1'!U53+'St 1.2.2'!U53+'St 1.2.3'!U53+'St 1.2.4'!U53</f>
        <v>87262.653549720373</v>
      </c>
      <c r="V53" s="142">
        <f>'St 1.2.1'!V53+'St 1.2.2'!V53+'St 1.2.3'!V53+'St 1.2.4'!V53</f>
        <v>85785.814371468674</v>
      </c>
      <c r="W53" s="142">
        <f>'St 1.2.1'!W53+'St 1.2.2'!W53+'St 1.2.3'!W53+'St 1.2.4'!W53</f>
        <v>234546.59171888858</v>
      </c>
      <c r="X53" s="145"/>
      <c r="Y53" s="150"/>
      <c r="Z53" s="150"/>
      <c r="AA53" s="150"/>
      <c r="AB53" s="150"/>
      <c r="AC53" s="150"/>
      <c r="AD53" s="150"/>
      <c r="AE53" s="150"/>
      <c r="AF53" s="150"/>
    </row>
    <row r="54" spans="1:32">
      <c r="B54" s="6" t="s">
        <v>44</v>
      </c>
      <c r="C54" s="219"/>
      <c r="D54" s="142">
        <f>'St 1.2.1'!D54+'St 1.2.2'!D54+'St 1.2.3'!D54+'St 1.2.4'!D54</f>
        <v>14803.122407416857</v>
      </c>
      <c r="E54" s="142">
        <f>'St 1.2.1'!E54+'St 1.2.2'!E54+'St 1.2.3'!E54+'St 1.2.4'!E54</f>
        <v>13595.140244697781</v>
      </c>
      <c r="F54" s="142">
        <f>'St 1.2.1'!F54+'St 1.2.2'!F54+'St 1.2.3'!F54+'St 1.2.4'!F54</f>
        <v>14932.932930437782</v>
      </c>
      <c r="G54" s="142">
        <f>'St 1.2.1'!G54+'St 1.2.2'!G54+'St 1.2.3'!G54+'St 1.2.4'!G54</f>
        <v>15100.760251349895</v>
      </c>
      <c r="H54" s="142">
        <f>'St 1.2.1'!H54+'St 1.2.2'!H54+'St 1.2.3'!H54+'St 1.2.4'!H54</f>
        <v>11879.095777204071</v>
      </c>
      <c r="I54" s="142">
        <f>'St 1.2.1'!I54+'St 1.2.2'!I54+'St 1.2.3'!I54+'St 1.2.4'!I54</f>
        <v>23138.806201100619</v>
      </c>
      <c r="J54" s="142">
        <f>'St 1.2.1'!J54+'St 1.2.2'!J54+'St 1.2.3'!J54+'St 1.2.4'!J54</f>
        <v>11133.236235828086</v>
      </c>
      <c r="K54" s="142">
        <f>'St 1.2.1'!K54+'St 1.2.2'!K54+'St 1.2.3'!K54+'St 1.2.4'!K54</f>
        <v>12734.739122554249</v>
      </c>
      <c r="L54" s="142">
        <f>'St 1.2.1'!L54+'St 1.2.2'!L54+'St 1.2.3'!L54+'St 1.2.4'!L54</f>
        <v>15087.558710997266</v>
      </c>
      <c r="M54" s="142">
        <f>'St 1.2.1'!M54+'St 1.2.2'!M54+'St 1.2.3'!M54+'St 1.2.4'!M54</f>
        <v>15070.973240682053</v>
      </c>
      <c r="N54" s="148"/>
      <c r="O54" s="142">
        <f>'St 1.2.1'!O54+'St 1.2.2'!O54+'St 1.2.3'!O54+'St 1.2.4'!O54</f>
        <v>-4103.6593378660828</v>
      </c>
      <c r="P54" s="142">
        <f>'St 1.2.1'!P54+'St 1.2.2'!P54+'St 1.2.3'!P54+'St 1.2.4'!P54</f>
        <v>-441.18874095416527</v>
      </c>
      <c r="Q54" s="142">
        <f>'St 1.2.1'!Q54+'St 1.2.2'!Q54+'St 1.2.3'!Q54+'St 1.2.4'!Q54</f>
        <v>448.17105530381377</v>
      </c>
      <c r="R54" s="142">
        <f>'St 1.2.1'!R54+'St 1.2.2'!R54+'St 1.2.3'!R54+'St 1.2.4'!R54</f>
        <v>-1852.2106580847283</v>
      </c>
      <c r="S54" s="142">
        <f>'St 1.2.1'!S54+'St 1.2.2'!S54+'St 1.2.3'!S54+'St 1.2.4'!S54</f>
        <v>520.4724552493044</v>
      </c>
      <c r="T54" s="142">
        <f>'St 1.2.1'!T54+'St 1.2.2'!T54+'St 1.2.3'!T54+'St 1.2.4'!T54</f>
        <v>2805.1824898505356</v>
      </c>
      <c r="U54" s="142">
        <f>'St 1.2.1'!U54+'St 1.2.2'!U54+'St 1.2.3'!U54+'St 1.2.4'!U54</f>
        <v>3601.5448139418031</v>
      </c>
      <c r="V54" s="142">
        <f>'St 1.2.1'!V54+'St 1.2.2'!V54+'St 1.2.3'!V54+'St 1.2.4'!V54</f>
        <v>4789.8855430567719</v>
      </c>
      <c r="W54" s="142">
        <f>'St 1.2.1'!W54+'St 1.2.2'!W54+'St 1.2.3'!W54+'St 1.2.4'!W54</f>
        <v>523.65938463572229</v>
      </c>
      <c r="X54" s="145"/>
      <c r="Y54" s="150"/>
      <c r="Z54" s="150"/>
      <c r="AA54" s="150"/>
      <c r="AB54" s="150"/>
      <c r="AC54" s="150"/>
      <c r="AD54" s="150"/>
      <c r="AE54" s="150"/>
      <c r="AF54" s="150"/>
    </row>
    <row r="55" spans="1:32">
      <c r="B55" s="7" t="s">
        <v>45</v>
      </c>
      <c r="C55" s="219"/>
      <c r="D55" s="142">
        <f>'St 1.2.1'!D55+'St 1.2.2'!D55+'St 1.2.3'!D55+'St 1.2.4'!D55</f>
        <v>9386.0042413121791</v>
      </c>
      <c r="E55" s="142">
        <f>'St 1.2.1'!E55+'St 1.2.2'!E55+'St 1.2.3'!E55+'St 1.2.4'!E55</f>
        <v>10491.433819120002</v>
      </c>
      <c r="F55" s="142">
        <f>'St 1.2.1'!F55+'St 1.2.2'!F55+'St 1.2.3'!F55+'St 1.2.4'!F55</f>
        <v>11478.420964232293</v>
      </c>
      <c r="G55" s="142">
        <f>'St 1.2.1'!G55+'St 1.2.2'!G55+'St 1.2.3'!G55+'St 1.2.4'!G55</f>
        <v>11152.953520129036</v>
      </c>
      <c r="H55" s="142">
        <f>'St 1.2.1'!H55+'St 1.2.2'!H55+'St 1.2.3'!H55+'St 1.2.4'!H55</f>
        <v>8495.5557699044657</v>
      </c>
      <c r="I55" s="142">
        <f>'St 1.2.1'!I55+'St 1.2.2'!I55+'St 1.2.3'!I55+'St 1.2.4'!I55</f>
        <v>19393.587557557661</v>
      </c>
      <c r="J55" s="142">
        <f>'St 1.2.1'!J55+'St 1.2.2'!J55+'St 1.2.3'!J55+'St 1.2.4'!J55</f>
        <v>6681.6842369761162</v>
      </c>
      <c r="K55" s="142">
        <f>'St 1.2.1'!K55+'St 1.2.2'!K55+'St 1.2.3'!K55+'St 1.2.4'!K55</f>
        <v>6818.0418892235739</v>
      </c>
      <c r="L55" s="142">
        <f>'St 1.2.1'!L55+'St 1.2.2'!L55+'St 1.2.3'!L55+'St 1.2.4'!L55</f>
        <v>7067.1054509768092</v>
      </c>
      <c r="M55" s="142">
        <f>'St 1.2.1'!M55+'St 1.2.2'!M55+'St 1.2.3'!M55+'St 1.2.4'!M55</f>
        <v>7280.5183258999768</v>
      </c>
      <c r="N55" s="148"/>
      <c r="O55" s="142">
        <f>'St 1.2.1'!O55+'St 1.2.2'!O55+'St 1.2.3'!O55+'St 1.2.4'!O55</f>
        <v>-1216.6750973391845</v>
      </c>
      <c r="P55" s="142">
        <f>'St 1.2.1'!P55+'St 1.2.2'!P55+'St 1.2.3'!P55+'St 1.2.4'!P55</f>
        <v>-537.94928158187497</v>
      </c>
      <c r="Q55" s="142">
        <f>'St 1.2.1'!Q55+'St 1.2.2'!Q55+'St 1.2.3'!Q55+'St 1.2.4'!Q55</f>
        <v>-26.373709711556881</v>
      </c>
      <c r="R55" s="142">
        <f>'St 1.2.1'!R55+'St 1.2.2'!R55+'St 1.2.3'!R55+'St 1.2.4'!R55</f>
        <v>-882.34393416347655</v>
      </c>
      <c r="S55" s="142">
        <f>'St 1.2.1'!S55+'St 1.2.2'!S55+'St 1.2.3'!S55+'St 1.2.4'!S55</f>
        <v>104.71466002093263</v>
      </c>
      <c r="T55" s="142">
        <f>'St 1.2.1'!T55+'St 1.2.2'!T55+'St 1.2.3'!T55+'St 1.2.4'!T55</f>
        <v>1388.5527916200385</v>
      </c>
      <c r="U55" s="142">
        <f>'St 1.2.1'!U55+'St 1.2.2'!U55+'St 1.2.3'!U55+'St 1.2.4'!U55</f>
        <v>1423.2828784298249</v>
      </c>
      <c r="V55" s="142">
        <f>'St 1.2.1'!V55+'St 1.2.2'!V55+'St 1.2.3'!V55+'St 1.2.4'!V55</f>
        <v>1789.472587443805</v>
      </c>
      <c r="W55" s="142">
        <f>'St 1.2.1'!W55+'St 1.2.2'!W55+'St 1.2.3'!W55+'St 1.2.4'!W55</f>
        <v>500.69330230951795</v>
      </c>
      <c r="X55" s="145"/>
      <c r="Y55" s="150"/>
      <c r="Z55" s="150"/>
      <c r="AA55" s="150"/>
      <c r="AB55" s="150"/>
      <c r="AC55" s="150"/>
      <c r="AD55" s="150"/>
      <c r="AE55" s="150"/>
      <c r="AF55" s="150"/>
    </row>
    <row r="56" spans="1:32">
      <c r="B56" s="7" t="s">
        <v>46</v>
      </c>
      <c r="C56" s="219"/>
      <c r="D56" s="142">
        <f>'St 1.2.1'!D56+'St 1.2.2'!D56+'St 1.2.3'!D56+'St 1.2.4'!D56</f>
        <v>5417.1181661046767</v>
      </c>
      <c r="E56" s="142">
        <f>'St 1.2.1'!E56+'St 1.2.2'!E56+'St 1.2.3'!E56+'St 1.2.4'!E56</f>
        <v>3103.7064255777786</v>
      </c>
      <c r="F56" s="142">
        <f>'St 1.2.1'!F56+'St 1.2.2'!F56+'St 1.2.3'!F56+'St 1.2.4'!F56</f>
        <v>3454.5119662054881</v>
      </c>
      <c r="G56" s="142">
        <f>'St 1.2.1'!G56+'St 1.2.2'!G56+'St 1.2.3'!G56+'St 1.2.4'!G56</f>
        <v>3947.8067312208591</v>
      </c>
      <c r="H56" s="142">
        <f>'St 1.2.1'!H56+'St 1.2.2'!H56+'St 1.2.3'!H56+'St 1.2.4'!H56</f>
        <v>3383.5400072996072</v>
      </c>
      <c r="I56" s="142">
        <f>'St 1.2.1'!I56+'St 1.2.2'!I56+'St 1.2.3'!I56+'St 1.2.4'!I56</f>
        <v>3745.2186435429603</v>
      </c>
      <c r="J56" s="142">
        <f>'St 1.2.1'!J56+'St 1.2.2'!J56+'St 1.2.3'!J56+'St 1.2.4'!J56</f>
        <v>4451.5519988519691</v>
      </c>
      <c r="K56" s="142">
        <f>'St 1.2.1'!K56+'St 1.2.2'!K56+'St 1.2.3'!K56+'St 1.2.4'!K56</f>
        <v>5916.6972333306749</v>
      </c>
      <c r="L56" s="142">
        <f>'St 1.2.1'!L56+'St 1.2.2'!L56+'St 1.2.3'!L56+'St 1.2.4'!L56</f>
        <v>8020.4532600204575</v>
      </c>
      <c r="M56" s="142">
        <f>'St 1.2.1'!M56+'St 1.2.2'!M56+'St 1.2.3'!M56+'St 1.2.4'!M56</f>
        <v>7790.4549147820762</v>
      </c>
      <c r="N56" s="148"/>
      <c r="O56" s="142">
        <f>'St 1.2.1'!O56+'St 1.2.2'!O56+'St 1.2.3'!O56+'St 1.2.4'!O56</f>
        <v>-2886.9842405268982</v>
      </c>
      <c r="P56" s="142">
        <f>'St 1.2.1'!P56+'St 1.2.2'!P56+'St 1.2.3'!P56+'St 1.2.4'!P56</f>
        <v>96.760540627709787</v>
      </c>
      <c r="Q56" s="142">
        <f>'St 1.2.1'!Q56+'St 1.2.2'!Q56+'St 1.2.3'!Q56+'St 1.2.4'!Q56</f>
        <v>474.5447650153709</v>
      </c>
      <c r="R56" s="142">
        <f>'St 1.2.1'!R56+'St 1.2.2'!R56+'St 1.2.3'!R56+'St 1.2.4'!R56</f>
        <v>-969.86672392125183</v>
      </c>
      <c r="S56" s="142">
        <f>'St 1.2.1'!S56+'St 1.2.2'!S56+'St 1.2.3'!S56+'St 1.2.4'!S56</f>
        <v>415.75779522837234</v>
      </c>
      <c r="T56" s="142">
        <f>'St 1.2.1'!T56+'St 1.2.2'!T56+'St 1.2.3'!T56+'St 1.2.4'!T56</f>
        <v>1416.6296982304962</v>
      </c>
      <c r="U56" s="142">
        <f>'St 1.2.1'!U56+'St 1.2.2'!U56+'St 1.2.3'!U56+'St 1.2.4'!U56</f>
        <v>2178.2619355119773</v>
      </c>
      <c r="V56" s="142">
        <f>'St 1.2.1'!V56+'St 1.2.2'!V56+'St 1.2.3'!V56+'St 1.2.4'!V56</f>
        <v>3000.4129556129669</v>
      </c>
      <c r="W56" s="142">
        <f>'St 1.2.1'!W56+'St 1.2.2'!W56+'St 1.2.3'!W56+'St 1.2.4'!W56</f>
        <v>22.966082326204457</v>
      </c>
      <c r="X56" s="145"/>
      <c r="Y56" s="150"/>
      <c r="Z56" s="150"/>
      <c r="AA56" s="150"/>
      <c r="AB56" s="150"/>
      <c r="AC56" s="150"/>
      <c r="AD56" s="150"/>
      <c r="AE56" s="150"/>
      <c r="AF56" s="150"/>
    </row>
    <row r="57" spans="1:32">
      <c r="B57" s="6" t="s">
        <v>317</v>
      </c>
      <c r="C57" s="219"/>
      <c r="D57" s="142">
        <f>'St 1.2.1'!D57+'St 1.2.2'!D57+'St 1.2.3'!D57+'St 1.2.4'!D57</f>
        <v>0</v>
      </c>
      <c r="E57" s="142">
        <f>'St 1.2.1'!E57+'St 1.2.2'!E57+'St 1.2.3'!E57+'St 1.2.4'!E57</f>
        <v>0</v>
      </c>
      <c r="F57" s="142">
        <f>'St 1.2.1'!F57+'St 1.2.2'!F57+'St 1.2.3'!F57+'St 1.2.4'!F57</f>
        <v>0</v>
      </c>
      <c r="G57" s="142">
        <f>'St 1.2.1'!G57+'St 1.2.2'!G57+'St 1.2.3'!G57+'St 1.2.4'!G57</f>
        <v>0</v>
      </c>
      <c r="H57" s="142">
        <f>'St 1.2.1'!H57+'St 1.2.2'!H57+'St 1.2.3'!H57+'St 1.2.4'!H57</f>
        <v>0</v>
      </c>
      <c r="I57" s="142">
        <f>'St 1.2.1'!I57+'St 1.2.2'!I57+'St 1.2.3'!I57+'St 1.2.4'!I57</f>
        <v>0</v>
      </c>
      <c r="J57" s="142">
        <f>'St 1.2.1'!J57+'St 1.2.2'!J57+'St 1.2.3'!J57+'St 1.2.4'!J57</f>
        <v>0</v>
      </c>
      <c r="K57" s="142">
        <f>'St 1.2.1'!K57+'St 1.2.2'!K57+'St 1.2.3'!K57+'St 1.2.4'!K57</f>
        <v>0</v>
      </c>
      <c r="L57" s="142">
        <f>'St 1.2.1'!L57+'St 1.2.2'!L57+'St 1.2.3'!L57+'St 1.2.4'!L57</f>
        <v>0</v>
      </c>
      <c r="M57" s="142">
        <f>'St 1.2.1'!M57+'St 1.2.2'!M57+'St 1.2.3'!M57+'St 1.2.4'!M57</f>
        <v>0</v>
      </c>
      <c r="N57" s="148"/>
      <c r="O57" s="142">
        <f>'St 1.2.1'!O57+'St 1.2.2'!O57+'St 1.2.3'!O57+'St 1.2.4'!O57</f>
        <v>0</v>
      </c>
      <c r="P57" s="142">
        <f>'St 1.2.1'!P57+'St 1.2.2'!P57+'St 1.2.3'!P57+'St 1.2.4'!P57</f>
        <v>0</v>
      </c>
      <c r="Q57" s="142">
        <f>'St 1.2.1'!Q57+'St 1.2.2'!Q57+'St 1.2.3'!Q57+'St 1.2.4'!Q57</f>
        <v>0</v>
      </c>
      <c r="R57" s="142">
        <f>'St 1.2.1'!R57+'St 1.2.2'!R57+'St 1.2.3'!R57+'St 1.2.4'!R57</f>
        <v>0</v>
      </c>
      <c r="S57" s="142">
        <f>'St 1.2.1'!S57+'St 1.2.2'!S57+'St 1.2.3'!S57+'St 1.2.4'!S57</f>
        <v>0</v>
      </c>
      <c r="T57" s="142">
        <f>'St 1.2.1'!T57+'St 1.2.2'!T57+'St 1.2.3'!T57+'St 1.2.4'!T57</f>
        <v>0</v>
      </c>
      <c r="U57" s="142">
        <f>'St 1.2.1'!U57+'St 1.2.2'!U57+'St 1.2.3'!U57+'St 1.2.4'!U57</f>
        <v>0</v>
      </c>
      <c r="V57" s="142">
        <f>'St 1.2.1'!V57+'St 1.2.2'!V57+'St 1.2.3'!V57+'St 1.2.4'!V57</f>
        <v>0</v>
      </c>
      <c r="W57" s="142">
        <f>'St 1.2.1'!W57+'St 1.2.2'!W57+'St 1.2.3'!W57+'St 1.2.4'!W57</f>
        <v>0</v>
      </c>
      <c r="X57" s="145"/>
      <c r="Y57" s="150"/>
      <c r="Z57" s="150"/>
      <c r="AA57" s="150"/>
      <c r="AB57" s="150"/>
      <c r="AC57" s="150"/>
      <c r="AD57" s="150"/>
      <c r="AE57" s="150"/>
      <c r="AF57" s="150"/>
    </row>
    <row r="58" spans="1:32">
      <c r="B58" s="6" t="s">
        <v>108</v>
      </c>
      <c r="C58" s="219"/>
      <c r="D58" s="142">
        <f>'St 1.2.1'!D58+'St 1.2.2'!D58+'St 1.2.3'!D58+'St 1.2.4'!D58</f>
        <v>3388.2138999999997</v>
      </c>
      <c r="E58" s="142">
        <f>'St 1.2.1'!E58+'St 1.2.2'!E58+'St 1.2.3'!E58+'St 1.2.4'!E58</f>
        <v>3773.6283999999996</v>
      </c>
      <c r="F58" s="142">
        <f>'St 1.2.1'!F58+'St 1.2.2'!F58+'St 1.2.3'!F58+'St 1.2.4'!F58</f>
        <v>5424.427200000001</v>
      </c>
      <c r="G58" s="142">
        <f>'St 1.2.1'!G58+'St 1.2.2'!G58+'St 1.2.3'!G58+'St 1.2.4'!G58</f>
        <v>5063.6106999999993</v>
      </c>
      <c r="H58" s="142">
        <f>'St 1.2.1'!H58+'St 1.2.2'!H58+'St 1.2.3'!H58+'St 1.2.4'!H58</f>
        <v>18575.7117</v>
      </c>
      <c r="I58" s="142">
        <f>'St 1.2.1'!I58+'St 1.2.2'!I58+'St 1.2.3'!I58+'St 1.2.4'!I58</f>
        <v>15067.913770180092</v>
      </c>
      <c r="J58" s="142">
        <f>'St 1.2.1'!J58+'St 1.2.2'!J58+'St 1.2.3'!J58+'St 1.2.4'!J58</f>
        <v>22279.963264102513</v>
      </c>
      <c r="K58" s="142">
        <f>'St 1.2.1'!K58+'St 1.2.2'!K58+'St 1.2.3'!K58+'St 1.2.4'!K58</f>
        <v>24229.486992423524</v>
      </c>
      <c r="L58" s="142">
        <f>'St 1.2.1'!L58+'St 1.2.2'!L58+'St 1.2.3'!L58+'St 1.2.4'!L58</f>
        <v>28431.564743914474</v>
      </c>
      <c r="M58" s="142">
        <f>'St 1.2.1'!M58+'St 1.2.2'!M58+'St 1.2.3'!M58+'St 1.2.4'!M58</f>
        <v>27263.33069074207</v>
      </c>
      <c r="N58" s="148"/>
      <c r="O58" s="142">
        <f>'St 1.2.1'!O58+'St 1.2.2'!O58+'St 1.2.3'!O58+'St 1.2.4'!O58</f>
        <v>770.82900000000052</v>
      </c>
      <c r="P58" s="142">
        <f>'St 1.2.1'!P58+'St 1.2.2'!P58+'St 1.2.3'!P58+'St 1.2.4'!P58</f>
        <v>3301.5976000000023</v>
      </c>
      <c r="Q58" s="142">
        <f>'St 1.2.1'!Q58+'St 1.2.2'!Q58+'St 1.2.3'!Q58+'St 1.2.4'!Q58</f>
        <v>-721.63300000000277</v>
      </c>
      <c r="R58" s="142">
        <f>'St 1.2.1'!R58+'St 1.2.2'!R58+'St 1.2.3'!R58+'St 1.2.4'!R58</f>
        <v>27024.202000000001</v>
      </c>
      <c r="S58" s="142">
        <f>'St 1.2.1'!S58+'St 1.2.2'!S58+'St 1.2.3'!S58+'St 1.2.4'!S58</f>
        <v>-7015.5958596398141</v>
      </c>
      <c r="T58" s="142">
        <f>'St 1.2.1'!T58+'St 1.2.2'!T58+'St 1.2.3'!T58+'St 1.2.4'!T58</f>
        <v>14424.098987844844</v>
      </c>
      <c r="U58" s="142">
        <f>'St 1.2.1'!U58+'St 1.2.2'!U58+'St 1.2.3'!U58+'St 1.2.4'!U58</f>
        <v>3899.0474566420235</v>
      </c>
      <c r="V58" s="142">
        <f>'St 1.2.1'!V58+'St 1.2.2'!V58+'St 1.2.3'!V58+'St 1.2.4'!V58</f>
        <v>8404.1555029818992</v>
      </c>
      <c r="W58" s="142">
        <f>'St 1.2.1'!W58+'St 1.2.2'!W58+'St 1.2.3'!W58+'St 1.2.4'!W58</f>
        <v>-2336.4681063448074</v>
      </c>
      <c r="X58" s="145"/>
      <c r="Y58" s="150"/>
      <c r="Z58" s="150"/>
      <c r="AA58" s="150"/>
      <c r="AB58" s="150"/>
      <c r="AC58" s="150"/>
      <c r="AD58" s="150"/>
      <c r="AE58" s="150"/>
      <c r="AF58" s="150"/>
    </row>
    <row r="59" spans="1:32">
      <c r="B59" s="6" t="s">
        <v>48</v>
      </c>
      <c r="C59" s="219"/>
      <c r="D59" s="142">
        <f>'St 1.2.1'!D59+'St 1.2.2'!D59+'St 1.2.3'!D59+'St 1.2.4'!D59</f>
        <v>0</v>
      </c>
      <c r="E59" s="142">
        <f>'St 1.2.1'!E59+'St 1.2.2'!E59+'St 1.2.3'!E59+'St 1.2.4'!E59</f>
        <v>0</v>
      </c>
      <c r="F59" s="142">
        <f>'St 1.2.1'!F59+'St 1.2.2'!F59+'St 1.2.3'!F59+'St 1.2.4'!F59</f>
        <v>0</v>
      </c>
      <c r="G59" s="142">
        <f>'St 1.2.1'!G59+'St 1.2.2'!G59+'St 1.2.3'!G59+'St 1.2.4'!G59</f>
        <v>0</v>
      </c>
      <c r="H59" s="142">
        <f>'St 1.2.1'!H59+'St 1.2.2'!H59+'St 1.2.3'!H59+'St 1.2.4'!H59</f>
        <v>0</v>
      </c>
      <c r="I59" s="142">
        <f>'St 1.2.1'!I59+'St 1.2.2'!I59+'St 1.2.3'!I59+'St 1.2.4'!I59</f>
        <v>0</v>
      </c>
      <c r="J59" s="142">
        <f>'St 1.2.1'!J59+'St 1.2.2'!J59+'St 1.2.3'!J59+'St 1.2.4'!J59</f>
        <v>0</v>
      </c>
      <c r="K59" s="142">
        <f>'St 1.2.1'!K59+'St 1.2.2'!K59+'St 1.2.3'!K59+'St 1.2.4'!K59</f>
        <v>0</v>
      </c>
      <c r="L59" s="142">
        <f>'St 1.2.1'!L59+'St 1.2.2'!L59+'St 1.2.3'!L59+'St 1.2.4'!L59</f>
        <v>0</v>
      </c>
      <c r="M59" s="142">
        <f>'St 1.2.1'!M59+'St 1.2.2'!M59+'St 1.2.3'!M59+'St 1.2.4'!M59</f>
        <v>0</v>
      </c>
      <c r="N59" s="148"/>
      <c r="O59" s="142">
        <f>'St 1.2.1'!O59+'St 1.2.2'!O59+'St 1.2.3'!O59+'St 1.2.4'!O59</f>
        <v>0</v>
      </c>
      <c r="P59" s="142">
        <f>'St 1.2.1'!P59+'St 1.2.2'!P59+'St 1.2.3'!P59+'St 1.2.4'!P59</f>
        <v>0</v>
      </c>
      <c r="Q59" s="142">
        <f>'St 1.2.1'!Q59+'St 1.2.2'!Q59+'St 1.2.3'!Q59+'St 1.2.4'!Q59</f>
        <v>0</v>
      </c>
      <c r="R59" s="142">
        <f>'St 1.2.1'!R59+'St 1.2.2'!R59+'St 1.2.3'!R59+'St 1.2.4'!R59</f>
        <v>0</v>
      </c>
      <c r="S59" s="142">
        <f>'St 1.2.1'!S59+'St 1.2.2'!S59+'St 1.2.3'!S59+'St 1.2.4'!S59</f>
        <v>0</v>
      </c>
      <c r="T59" s="142">
        <f>'St 1.2.1'!T59+'St 1.2.2'!T59+'St 1.2.3'!T59+'St 1.2.4'!T59</f>
        <v>0</v>
      </c>
      <c r="U59" s="142">
        <f>'St 1.2.1'!U59+'St 1.2.2'!U59+'St 1.2.3'!U59+'St 1.2.4'!U59</f>
        <v>0</v>
      </c>
      <c r="V59" s="142">
        <f>'St 1.2.1'!V59+'St 1.2.2'!V59+'St 1.2.3'!V59+'St 1.2.4'!V59</f>
        <v>0</v>
      </c>
      <c r="W59" s="142">
        <f>'St 1.2.1'!W59+'St 1.2.2'!W59+'St 1.2.3'!W59+'St 1.2.4'!W59</f>
        <v>0</v>
      </c>
      <c r="X59" s="145"/>
      <c r="Y59" s="150"/>
      <c r="Z59" s="150"/>
      <c r="AA59" s="150"/>
      <c r="AB59" s="150"/>
      <c r="AC59" s="150"/>
      <c r="AD59" s="150"/>
      <c r="AE59" s="150"/>
      <c r="AF59" s="150"/>
    </row>
    <row r="60" spans="1:32">
      <c r="B60" s="6" t="s">
        <v>325</v>
      </c>
      <c r="C60" s="219"/>
      <c r="D60" s="142">
        <f>'St 1.2.1'!D60+'St 1.2.2'!D60+'St 1.2.3'!D60+'St 1.2.4'!D60</f>
        <v>0</v>
      </c>
      <c r="E60" s="142">
        <f>'St 1.2.1'!E60+'St 1.2.2'!E60+'St 1.2.3'!E60+'St 1.2.4'!E60</f>
        <v>0</v>
      </c>
      <c r="F60" s="142">
        <f>'St 1.2.1'!F60+'St 1.2.2'!F60+'St 1.2.3'!F60+'St 1.2.4'!F60</f>
        <v>0</v>
      </c>
      <c r="G60" s="142">
        <f>'St 1.2.1'!G60+'St 1.2.2'!G60+'St 1.2.3'!G60+'St 1.2.4'!G60</f>
        <v>0</v>
      </c>
      <c r="H60" s="142">
        <f>'St 1.2.1'!H60+'St 1.2.2'!H60+'St 1.2.3'!H60+'St 1.2.4'!H60</f>
        <v>0</v>
      </c>
      <c r="I60" s="142">
        <f>'St 1.2.1'!I60+'St 1.2.2'!I60+'St 1.2.3'!I60+'St 1.2.4'!I60</f>
        <v>0</v>
      </c>
      <c r="J60" s="142">
        <f>'St 1.2.1'!J60+'St 1.2.2'!J60+'St 1.2.3'!J60+'St 1.2.4'!J60</f>
        <v>0</v>
      </c>
      <c r="K60" s="142">
        <f>'St 1.2.1'!K60+'St 1.2.2'!K60+'St 1.2.3'!K60+'St 1.2.4'!K60</f>
        <v>0</v>
      </c>
      <c r="L60" s="142">
        <f>'St 1.2.1'!L60+'St 1.2.2'!L60+'St 1.2.3'!L60+'St 1.2.4'!L60</f>
        <v>0</v>
      </c>
      <c r="M60" s="142">
        <f>'St 1.2.1'!M60+'St 1.2.2'!M60+'St 1.2.3'!M60+'St 1.2.4'!M60</f>
        <v>0</v>
      </c>
      <c r="N60" s="148"/>
      <c r="O60" s="142">
        <f>'St 1.2.1'!O60+'St 1.2.2'!O60+'St 1.2.3'!O60+'St 1.2.4'!O60</f>
        <v>0</v>
      </c>
      <c r="P60" s="142">
        <f>'St 1.2.1'!P60+'St 1.2.2'!P60+'St 1.2.3'!P60+'St 1.2.4'!P60</f>
        <v>0</v>
      </c>
      <c r="Q60" s="142">
        <f>'St 1.2.1'!Q60+'St 1.2.2'!Q60+'St 1.2.3'!Q60+'St 1.2.4'!Q60</f>
        <v>0</v>
      </c>
      <c r="R60" s="142">
        <f>'St 1.2.1'!R60+'St 1.2.2'!R60+'St 1.2.3'!R60+'St 1.2.4'!R60</f>
        <v>0</v>
      </c>
      <c r="S60" s="142">
        <f>'St 1.2.1'!S60+'St 1.2.2'!S60+'St 1.2.3'!S60+'St 1.2.4'!S60</f>
        <v>0</v>
      </c>
      <c r="T60" s="142">
        <f>'St 1.2.1'!T60+'St 1.2.2'!T60+'St 1.2.3'!T60+'St 1.2.4'!T60</f>
        <v>0</v>
      </c>
      <c r="U60" s="142">
        <f>'St 1.2.1'!U60+'St 1.2.2'!U60+'St 1.2.3'!U60+'St 1.2.4'!U60</f>
        <v>0</v>
      </c>
      <c r="V60" s="142">
        <f>'St 1.2.1'!V60+'St 1.2.2'!V60+'St 1.2.3'!V60+'St 1.2.4'!V60</f>
        <v>0</v>
      </c>
      <c r="W60" s="142">
        <f>'St 1.2.1'!W60+'St 1.2.2'!W60+'St 1.2.3'!W60+'St 1.2.4'!W60</f>
        <v>0</v>
      </c>
      <c r="X60" s="145"/>
      <c r="Y60" s="150"/>
      <c r="Z60" s="150"/>
      <c r="AA60" s="150"/>
      <c r="AB60" s="150"/>
      <c r="AC60" s="150"/>
      <c r="AD60" s="150"/>
      <c r="AE60" s="150"/>
      <c r="AF60" s="150"/>
    </row>
    <row r="61" spans="1:32">
      <c r="B61" s="8" t="s">
        <v>101</v>
      </c>
      <c r="C61" s="219"/>
      <c r="D61" s="142">
        <f>'St 1.2.1'!D61+'St 1.2.2'!D61+'St 1.2.3'!D61+'St 1.2.4'!D61</f>
        <v>381702.76095625717</v>
      </c>
      <c r="E61" s="142">
        <f>'St 1.2.1'!E61+'St 1.2.2'!E61+'St 1.2.3'!E61+'St 1.2.4'!E61</f>
        <v>472110.42733983463</v>
      </c>
      <c r="F61" s="142">
        <f>'St 1.2.1'!F61+'St 1.2.2'!F61+'St 1.2.3'!F61+'St 1.2.4'!F61</f>
        <v>527385.06348675443</v>
      </c>
      <c r="G61" s="142">
        <f>'St 1.2.1'!G61+'St 1.2.2'!G61+'St 1.2.3'!G61+'St 1.2.4'!G61</f>
        <v>580861.86694735789</v>
      </c>
      <c r="H61" s="142">
        <f>'St 1.2.1'!H61+'St 1.2.2'!H61+'St 1.2.3'!H61+'St 1.2.4'!H61</f>
        <v>650999.25718544773</v>
      </c>
      <c r="I61" s="142">
        <f>'St 1.2.1'!I61+'St 1.2.2'!I61+'St 1.2.3'!I61+'St 1.2.4'!I61</f>
        <v>591195.58660938754</v>
      </c>
      <c r="J61" s="142">
        <f>'St 1.2.1'!J61+'St 1.2.2'!J61+'St 1.2.3'!J61+'St 1.2.4'!J61</f>
        <v>713792.14662153809</v>
      </c>
      <c r="K61" s="142">
        <f>'St 1.2.1'!K61+'St 1.2.2'!K61+'St 1.2.3'!K61+'St 1.2.4'!K61</f>
        <v>706189.97976840253</v>
      </c>
      <c r="L61" s="142">
        <f>'St 1.2.1'!L61+'St 1.2.2'!L61+'St 1.2.3'!L61+'St 1.2.4'!L61</f>
        <v>647606.00418666378</v>
      </c>
      <c r="M61" s="142">
        <f>'St 1.2.1'!M61+'St 1.2.2'!M61+'St 1.2.3'!M61+'St 1.2.4'!M61</f>
        <v>459969.77974397282</v>
      </c>
      <c r="N61" s="148"/>
      <c r="O61" s="142">
        <f>'St 1.2.1'!O61+'St 1.2.2'!O61+'St 1.2.3'!O61+'St 1.2.4'!O61</f>
        <v>89274.490600000034</v>
      </c>
      <c r="P61" s="142">
        <f>'St 1.2.1'!P61+'St 1.2.2'!P61+'St 1.2.3'!P61+'St 1.2.4'!P61</f>
        <v>54443.639399999942</v>
      </c>
      <c r="Q61" s="142">
        <f>'St 1.2.1'!Q61+'St 1.2.2'!Q61+'St 1.2.3'!Q61+'St 1.2.4'!Q61</f>
        <v>53715.357500000027</v>
      </c>
      <c r="R61" s="142">
        <f>'St 1.2.1'!R61+'St 1.2.2'!R61+'St 1.2.3'!R61+'St 1.2.4'!R61</f>
        <v>49241.252400000027</v>
      </c>
      <c r="S61" s="142">
        <f>'St 1.2.1'!S61+'St 1.2.2'!S61+'St 1.2.3'!S61+'St 1.2.4'!S61</f>
        <v>-44562.62300000008</v>
      </c>
      <c r="T61" s="142">
        <f>'St 1.2.1'!T61+'St 1.2.2'!T61+'St 1.2.3'!T61+'St 1.2.4'!T61</f>
        <v>75049.540500000236</v>
      </c>
      <c r="U61" s="142">
        <f>'St 1.2.1'!U61+'St 1.2.2'!U61+'St 1.2.3'!U61+'St 1.2.4'!U61</f>
        <v>-2283.5792000002584</v>
      </c>
      <c r="V61" s="142">
        <f>'St 1.2.1'!V61+'St 1.2.2'!V61+'St 1.2.3'!V61+'St 1.2.4'!V61</f>
        <v>-96901.873011999938</v>
      </c>
      <c r="W61" s="142">
        <f>'St 1.2.1'!W61+'St 1.2.2'!W61+'St 1.2.3'!W61+'St 1.2.4'!W61</f>
        <v>-186622.51196199999</v>
      </c>
      <c r="X61" s="145"/>
      <c r="Y61" s="150"/>
      <c r="Z61" s="150"/>
      <c r="AA61" s="150"/>
      <c r="AB61" s="150"/>
      <c r="AC61" s="150"/>
      <c r="AD61" s="150"/>
      <c r="AE61" s="150"/>
      <c r="AF61" s="150"/>
    </row>
    <row r="62" spans="1:32" s="45" customFormat="1">
      <c r="A62" s="38"/>
      <c r="B62" s="29" t="s">
        <v>10</v>
      </c>
      <c r="C62" s="209" t="s">
        <v>298</v>
      </c>
      <c r="D62" s="139">
        <f>'St 1.2.1'!D62+'St 1.2.2'!D62+'St 1.2.3'!D62+'St 1.2.4'!D62</f>
        <v>105069.78282051405</v>
      </c>
      <c r="E62" s="139">
        <f>'St 1.2.1'!E62+'St 1.2.2'!E62+'St 1.2.3'!E62+'St 1.2.4'!E62</f>
        <v>117708.2486830538</v>
      </c>
      <c r="F62" s="139">
        <f>'St 1.2.1'!F62+'St 1.2.2'!F62+'St 1.2.3'!F62+'St 1.2.4'!F62</f>
        <v>121426.62260378795</v>
      </c>
      <c r="G62" s="139">
        <f>'St 1.2.1'!G62+'St 1.2.2'!G62+'St 1.2.3'!G62+'St 1.2.4'!G62</f>
        <v>136212.74872690905</v>
      </c>
      <c r="H62" s="139">
        <f>'St 1.2.1'!H62+'St 1.2.2'!H62+'St 1.2.3'!H62+'St 1.2.4'!H62</f>
        <v>148517.92100776013</v>
      </c>
      <c r="I62" s="139">
        <f>'St 1.2.1'!I62+'St 1.2.2'!I62+'St 1.2.3'!I62+'St 1.2.4'!I62</f>
        <v>165391.39245144423</v>
      </c>
      <c r="J62" s="139">
        <f>'St 1.2.1'!J62+'St 1.2.2'!J62+'St 1.2.3'!J62+'St 1.2.4'!J62</f>
        <v>184489.95333272376</v>
      </c>
      <c r="K62" s="139">
        <f>'St 1.2.1'!K62+'St 1.2.2'!K62+'St 1.2.3'!K62+'St 1.2.4'!K62</f>
        <v>236734.15986329594</v>
      </c>
      <c r="L62" s="139">
        <f>'St 1.2.1'!L62+'St 1.2.2'!L62+'St 1.2.3'!L62+'St 1.2.4'!L62</f>
        <v>282240.55441328284</v>
      </c>
      <c r="M62" s="139">
        <f>'St 1.2.1'!M62+'St 1.2.2'!M62+'St 1.2.3'!M62+'St 1.2.4'!M62</f>
        <v>280461.60684661998</v>
      </c>
      <c r="N62" s="140"/>
      <c r="O62" s="139">
        <f>'St 1.2.1'!O62+'St 1.2.2'!O62+'St 1.2.3'!O62+'St 1.2.4'!O62</f>
        <v>12370.307534636955</v>
      </c>
      <c r="P62" s="139">
        <f>'St 1.2.1'!P62+'St 1.2.2'!P62+'St 1.2.3'!P62+'St 1.2.4'!P62</f>
        <v>2681.0475724656735</v>
      </c>
      <c r="Q62" s="139">
        <f>'St 1.2.1'!Q62+'St 1.2.2'!Q62+'St 1.2.3'!Q62+'St 1.2.4'!Q62</f>
        <v>14481.203468074331</v>
      </c>
      <c r="R62" s="139">
        <f>'St 1.2.1'!R62+'St 1.2.2'!R62+'St 1.2.3'!R62+'St 1.2.4'!R62</f>
        <v>12730.842422721726</v>
      </c>
      <c r="S62" s="139">
        <f>'St 1.2.1'!S62+'St 1.2.2'!S62+'St 1.2.3'!S62+'St 1.2.4'!S62</f>
        <v>14956.254251785867</v>
      </c>
      <c r="T62" s="139">
        <f>'St 1.2.1'!T62+'St 1.2.2'!T62+'St 1.2.3'!T62+'St 1.2.4'!T62</f>
        <v>19498.74802611933</v>
      </c>
      <c r="U62" s="139">
        <f>'St 1.2.1'!U62+'St 1.2.2'!U62+'St 1.2.3'!U62+'St 1.2.4'!U62</f>
        <v>54180.649758473519</v>
      </c>
      <c r="V62" s="139">
        <f>'St 1.2.1'!V62+'St 1.2.2'!V62+'St 1.2.3'!V62+'St 1.2.4'!V62</f>
        <v>42890.447511219842</v>
      </c>
      <c r="W62" s="139">
        <f>'St 1.2.1'!W62+'St 1.2.2'!W62+'St 1.2.3'!W62+'St 1.2.4'!W62</f>
        <v>-709.91272214295668</v>
      </c>
      <c r="X62" s="141"/>
      <c r="Y62" s="149"/>
      <c r="Z62" s="149"/>
      <c r="AA62" s="149"/>
      <c r="AB62" s="149"/>
      <c r="AC62" s="149"/>
      <c r="AD62" s="149"/>
      <c r="AE62" s="149"/>
      <c r="AF62" s="149"/>
    </row>
    <row r="63" spans="1:32" s="45" customFormat="1">
      <c r="A63" s="38"/>
      <c r="B63" s="31" t="s">
        <v>26</v>
      </c>
      <c r="C63" s="209" t="s">
        <v>299</v>
      </c>
      <c r="D63" s="139">
        <f>'St 1.2.1'!D63+'St 1.2.2'!D63+'St 1.2.3'!D63+'St 1.2.4'!D63</f>
        <v>105016.74249159875</v>
      </c>
      <c r="E63" s="139">
        <f>'St 1.2.1'!E63+'St 1.2.2'!E63+'St 1.2.3'!E63+'St 1.2.4'!E63</f>
        <v>117625.38432235479</v>
      </c>
      <c r="F63" s="139">
        <f>'St 1.2.1'!F63+'St 1.2.2'!F63+'St 1.2.3'!F63+'St 1.2.4'!F63</f>
        <v>121346.87597433986</v>
      </c>
      <c r="G63" s="139">
        <f>'St 1.2.1'!G63+'St 1.2.2'!G63+'St 1.2.3'!G63+'St 1.2.4'!G63</f>
        <v>136146.38291442461</v>
      </c>
      <c r="H63" s="139">
        <f>'St 1.2.1'!H63+'St 1.2.2'!H63+'St 1.2.3'!H63+'St 1.2.4'!H63</f>
        <v>148443.62392356148</v>
      </c>
      <c r="I63" s="139">
        <f>'St 1.2.1'!I63+'St 1.2.2'!I63+'St 1.2.3'!I63+'St 1.2.4'!I63</f>
        <v>165105.76923933026</v>
      </c>
      <c r="J63" s="139">
        <f>'St 1.2.1'!J63+'St 1.2.2'!J63+'St 1.2.3'!J63+'St 1.2.4'!J63</f>
        <v>184489.95333272376</v>
      </c>
      <c r="K63" s="139">
        <f>'St 1.2.1'!K63+'St 1.2.2'!K63+'St 1.2.3'!K63+'St 1.2.4'!K63</f>
        <v>236734.15986329594</v>
      </c>
      <c r="L63" s="139">
        <f>'St 1.2.1'!L63+'St 1.2.2'!L63+'St 1.2.3'!L63+'St 1.2.4'!L63</f>
        <v>282240.55441328284</v>
      </c>
      <c r="M63" s="139">
        <f>'St 1.2.1'!M63+'St 1.2.2'!M63+'St 1.2.3'!M63+'St 1.2.4'!M63</f>
        <v>280461.60684661998</v>
      </c>
      <c r="N63" s="140"/>
      <c r="O63" s="139">
        <f>'St 1.2.1'!O63+'St 1.2.2'!O63+'St 1.2.3'!O63+'St 1.2.4'!O63</f>
        <v>12370.307534636955</v>
      </c>
      <c r="P63" s="139">
        <f>'St 1.2.1'!P63+'St 1.2.2'!P63+'St 1.2.3'!P63+'St 1.2.4'!P63</f>
        <v>2681.0475724656735</v>
      </c>
      <c r="Q63" s="139">
        <f>'St 1.2.1'!Q63+'St 1.2.2'!Q63+'St 1.2.3'!Q63+'St 1.2.4'!Q63</f>
        <v>14481.203468074331</v>
      </c>
      <c r="R63" s="139">
        <f>'St 1.2.1'!R63+'St 1.2.2'!R63+'St 1.2.3'!R63+'St 1.2.4'!R63</f>
        <v>12730.842422721726</v>
      </c>
      <c r="S63" s="139">
        <f>'St 1.2.1'!S63+'St 1.2.2'!S63+'St 1.2.3'!S63+'St 1.2.4'!S63</f>
        <v>14956.254251785867</v>
      </c>
      <c r="T63" s="139">
        <f>'St 1.2.1'!T63+'St 1.2.2'!T63+'St 1.2.3'!T63+'St 1.2.4'!T63</f>
        <v>19498.74802611933</v>
      </c>
      <c r="U63" s="139">
        <f>'St 1.2.1'!U63+'St 1.2.2'!U63+'St 1.2.3'!U63+'St 1.2.4'!U63</f>
        <v>54180.649758473519</v>
      </c>
      <c r="V63" s="139">
        <f>'St 1.2.1'!V63+'St 1.2.2'!V63+'St 1.2.3'!V63+'St 1.2.4'!V63</f>
        <v>42890.447511219842</v>
      </c>
      <c r="W63" s="139">
        <f>'St 1.2.1'!W63+'St 1.2.2'!W63+'St 1.2.3'!W63+'St 1.2.4'!W63</f>
        <v>-709.91272214295668</v>
      </c>
      <c r="X63" s="141"/>
      <c r="Y63" s="149"/>
      <c r="Z63" s="149"/>
      <c r="AA63" s="149"/>
      <c r="AB63" s="149"/>
      <c r="AC63" s="149"/>
      <c r="AD63" s="149"/>
      <c r="AE63" s="149"/>
      <c r="AF63" s="149"/>
    </row>
    <row r="64" spans="1:32">
      <c r="B64" s="208" t="s">
        <v>40</v>
      </c>
      <c r="C64" s="219"/>
      <c r="D64" s="142">
        <f>'St 1.2.1'!D64+'St 1.2.2'!D64+'St 1.2.3'!D64+'St 1.2.4'!D64</f>
        <v>58919.631122337851</v>
      </c>
      <c r="E64" s="142">
        <f>'St 1.2.1'!E64+'St 1.2.2'!E64+'St 1.2.3'!E64+'St 1.2.4'!E64</f>
        <v>65523.861627509446</v>
      </c>
      <c r="F64" s="142">
        <f>'St 1.2.1'!F64+'St 1.2.2'!F64+'St 1.2.3'!F64+'St 1.2.4'!F64</f>
        <v>64074.610908269184</v>
      </c>
      <c r="G64" s="142">
        <f>'St 1.2.1'!G64+'St 1.2.2'!G64+'St 1.2.3'!G64+'St 1.2.4'!G64</f>
        <v>71239.412149690543</v>
      </c>
      <c r="H64" s="142">
        <f>'St 1.2.1'!H64+'St 1.2.2'!H64+'St 1.2.3'!H64+'St 1.2.4'!H64</f>
        <v>83058.420316346819</v>
      </c>
      <c r="I64" s="142">
        <f>'St 1.2.1'!I64+'St 1.2.2'!I64+'St 1.2.3'!I64+'St 1.2.4'!I64</f>
        <v>95647.048410062984</v>
      </c>
      <c r="J64" s="142">
        <f>'St 1.2.1'!J64+'St 1.2.2'!J64+'St 1.2.3'!J64+'St 1.2.4'!J64</f>
        <v>108871.56725053221</v>
      </c>
      <c r="K64" s="142">
        <f>'St 1.2.1'!K64+'St 1.2.2'!K64+'St 1.2.3'!K64+'St 1.2.4'!K64</f>
        <v>149258.51529754931</v>
      </c>
      <c r="L64" s="142">
        <f>'St 1.2.1'!L64+'St 1.2.2'!L64+'St 1.2.3'!L64+'St 1.2.4'!L64</f>
        <v>184483.74004576355</v>
      </c>
      <c r="M64" s="142">
        <f>'St 1.2.1'!M64+'St 1.2.2'!M64+'St 1.2.3'!M64+'St 1.2.4'!M64</f>
        <v>174944.70660780754</v>
      </c>
      <c r="N64" s="148"/>
      <c r="O64" s="142">
        <f>'St 1.2.1'!O64+'St 1.2.2'!O64+'St 1.2.3'!O64+'St 1.2.4'!O64</f>
        <v>6338.6533258680074</v>
      </c>
      <c r="P64" s="142">
        <f>'St 1.2.1'!P64+'St 1.2.2'!P64+'St 1.2.3'!P64+'St 1.2.4'!P64</f>
        <v>-2167.2281224820454</v>
      </c>
      <c r="Q64" s="142">
        <f>'St 1.2.1'!Q64+'St 1.2.2'!Q64+'St 1.2.3'!Q64+'St 1.2.4'!Q64</f>
        <v>6944.6694223064906</v>
      </c>
      <c r="R64" s="142">
        <f>'St 1.2.1'!R64+'St 1.2.2'!R64+'St 1.2.3'!R64+'St 1.2.4'!R64</f>
        <v>12332.985230496804</v>
      </c>
      <c r="S64" s="142">
        <f>'St 1.2.1'!S64+'St 1.2.2'!S64+'St 1.2.3'!S64+'St 1.2.4'!S64</f>
        <v>10912.365104497776</v>
      </c>
      <c r="T64" s="142">
        <f>'St 1.2.1'!T64+'St 1.2.2'!T64+'St 1.2.3'!T64+'St 1.2.4'!T64</f>
        <v>13912.264635721489</v>
      </c>
      <c r="U64" s="142">
        <f>'St 1.2.1'!U64+'St 1.2.2'!U64+'St 1.2.3'!U64+'St 1.2.4'!U64</f>
        <v>41308.439077015326</v>
      </c>
      <c r="V64" s="142">
        <f>'St 1.2.1'!V64+'St 1.2.2'!V64+'St 1.2.3'!V64+'St 1.2.4'!V64</f>
        <v>32385.931583437232</v>
      </c>
      <c r="W64" s="142">
        <f>'St 1.2.1'!W64+'St 1.2.2'!W64+'St 1.2.3'!W64+'St 1.2.4'!W64</f>
        <v>-9079.9450972692393</v>
      </c>
      <c r="X64" s="145"/>
      <c r="Y64" s="150"/>
      <c r="Z64" s="150"/>
      <c r="AA64" s="150"/>
      <c r="AB64" s="150"/>
      <c r="AC64" s="150"/>
      <c r="AD64" s="150"/>
      <c r="AE64" s="150"/>
      <c r="AF64" s="150"/>
    </row>
    <row r="65" spans="1:32">
      <c r="B65" s="6" t="s">
        <v>41</v>
      </c>
      <c r="C65" s="219"/>
      <c r="D65" s="142">
        <f>'St 1.2.1'!D65+'St 1.2.2'!D65+'St 1.2.3'!D65+'St 1.2.4'!D65</f>
        <v>0</v>
      </c>
      <c r="E65" s="142">
        <f>'St 1.2.1'!E65+'St 1.2.2'!E65+'St 1.2.3'!E65+'St 1.2.4'!E65</f>
        <v>0</v>
      </c>
      <c r="F65" s="142">
        <f>'St 1.2.1'!F65+'St 1.2.2'!F65+'St 1.2.3'!F65+'St 1.2.4'!F65</f>
        <v>0</v>
      </c>
      <c r="G65" s="142">
        <f>'St 1.2.1'!G65+'St 1.2.2'!G65+'St 1.2.3'!G65+'St 1.2.4'!G65</f>
        <v>0</v>
      </c>
      <c r="H65" s="142">
        <f>'St 1.2.1'!H65+'St 1.2.2'!H65+'St 1.2.3'!H65+'St 1.2.4'!H65</f>
        <v>0</v>
      </c>
      <c r="I65" s="142">
        <f>'St 1.2.1'!I65+'St 1.2.2'!I65+'St 1.2.3'!I65+'St 1.2.4'!I65</f>
        <v>0</v>
      </c>
      <c r="J65" s="142">
        <f>'St 1.2.1'!J65+'St 1.2.2'!J65+'St 1.2.3'!J65+'St 1.2.4'!J65</f>
        <v>0</v>
      </c>
      <c r="K65" s="142">
        <f>'St 1.2.1'!K65+'St 1.2.2'!K65+'St 1.2.3'!K65+'St 1.2.4'!K65</f>
        <v>0</v>
      </c>
      <c r="L65" s="142">
        <f>'St 1.2.1'!L65+'St 1.2.2'!L65+'St 1.2.3'!L65+'St 1.2.4'!L65</f>
        <v>0</v>
      </c>
      <c r="M65" s="142">
        <f>'St 1.2.1'!M65+'St 1.2.2'!M65+'St 1.2.3'!M65+'St 1.2.4'!M65</f>
        <v>0</v>
      </c>
      <c r="N65" s="148"/>
      <c r="O65" s="142">
        <f>'St 1.2.1'!O65+'St 1.2.2'!O65+'St 1.2.3'!O65+'St 1.2.4'!O65</f>
        <v>0</v>
      </c>
      <c r="P65" s="142">
        <f>'St 1.2.1'!P65+'St 1.2.2'!P65+'St 1.2.3'!P65+'St 1.2.4'!P65</f>
        <v>0</v>
      </c>
      <c r="Q65" s="142">
        <f>'St 1.2.1'!Q65+'St 1.2.2'!Q65+'St 1.2.3'!Q65+'St 1.2.4'!Q65</f>
        <v>0</v>
      </c>
      <c r="R65" s="142">
        <f>'St 1.2.1'!R65+'St 1.2.2'!R65+'St 1.2.3'!R65+'St 1.2.4'!R65</f>
        <v>0</v>
      </c>
      <c r="S65" s="142">
        <f>'St 1.2.1'!S65+'St 1.2.2'!S65+'St 1.2.3'!S65+'St 1.2.4'!S65</f>
        <v>0</v>
      </c>
      <c r="T65" s="142">
        <f>'St 1.2.1'!T65+'St 1.2.2'!T65+'St 1.2.3'!T65+'St 1.2.4'!T65</f>
        <v>0</v>
      </c>
      <c r="U65" s="142">
        <f>'St 1.2.1'!U65+'St 1.2.2'!U65+'St 1.2.3'!U65+'St 1.2.4'!U65</f>
        <v>0</v>
      </c>
      <c r="V65" s="142">
        <f>'St 1.2.1'!V65+'St 1.2.2'!V65+'St 1.2.3'!V65+'St 1.2.4'!V65</f>
        <v>0</v>
      </c>
      <c r="W65" s="142">
        <f>'St 1.2.1'!W65+'St 1.2.2'!W65+'St 1.2.3'!W65+'St 1.2.4'!W65</f>
        <v>0</v>
      </c>
      <c r="X65" s="145"/>
      <c r="Y65" s="150"/>
      <c r="Z65" s="150"/>
      <c r="AA65" s="150"/>
      <c r="AB65" s="150"/>
      <c r="AC65" s="150"/>
      <c r="AD65" s="150"/>
      <c r="AE65" s="150"/>
      <c r="AF65" s="150"/>
    </row>
    <row r="66" spans="1:32">
      <c r="B66" s="6" t="s">
        <v>42</v>
      </c>
      <c r="C66" s="219"/>
      <c r="D66" s="142">
        <f>'St 1.2.1'!D66+'St 1.2.2'!D66+'St 1.2.3'!D66+'St 1.2.4'!D66</f>
        <v>18541.876375012667</v>
      </c>
      <c r="E66" s="142">
        <f>'St 1.2.1'!E66+'St 1.2.2'!E66+'St 1.2.3'!E66+'St 1.2.4'!E66</f>
        <v>22502.92706040616</v>
      </c>
      <c r="F66" s="142">
        <f>'St 1.2.1'!F66+'St 1.2.2'!F66+'St 1.2.3'!F66+'St 1.2.4'!F66</f>
        <v>19946.326619180054</v>
      </c>
      <c r="G66" s="142">
        <f>'St 1.2.1'!G66+'St 1.2.2'!G66+'St 1.2.3'!G66+'St 1.2.4'!G66</f>
        <v>28212.659225515745</v>
      </c>
      <c r="H66" s="142">
        <f>'St 1.2.1'!H66+'St 1.2.2'!H66+'St 1.2.3'!H66+'St 1.2.4'!H66</f>
        <v>33381.150112098076</v>
      </c>
      <c r="I66" s="142">
        <f>'St 1.2.1'!I66+'St 1.2.2'!I66+'St 1.2.3'!I66+'St 1.2.4'!I66</f>
        <v>35133.621538522151</v>
      </c>
      <c r="J66" s="142">
        <f>'St 1.2.1'!J66+'St 1.2.2'!J66+'St 1.2.3'!J66+'St 1.2.4'!J66</f>
        <v>38779.291838504592</v>
      </c>
      <c r="K66" s="142">
        <f>'St 1.2.1'!K66+'St 1.2.2'!K66+'St 1.2.3'!K66+'St 1.2.4'!K66</f>
        <v>48087.66562306702</v>
      </c>
      <c r="L66" s="142">
        <f>'St 1.2.1'!L66+'St 1.2.2'!L66+'St 1.2.3'!L66+'St 1.2.4'!L66</f>
        <v>52603.455413314434</v>
      </c>
      <c r="M66" s="142">
        <f>'St 1.2.1'!M66+'St 1.2.2'!M66+'St 1.2.3'!M66+'St 1.2.4'!M66</f>
        <v>50528.713758475293</v>
      </c>
      <c r="N66" s="148"/>
      <c r="O66" s="142">
        <f>'St 1.2.1'!O66+'St 1.2.2'!O66+'St 1.2.3'!O66+'St 1.2.4'!O66</f>
        <v>3959.0177536744591</v>
      </c>
      <c r="P66" s="142">
        <f>'St 1.2.1'!P66+'St 1.2.2'!P66+'St 1.2.3'!P66+'St 1.2.4'!P66</f>
        <v>-2558.6649642764764</v>
      </c>
      <c r="Q66" s="142">
        <f>'St 1.2.1'!Q66+'St 1.2.2'!Q66+'St 1.2.3'!Q66+'St 1.2.4'!Q66</f>
        <v>8263.0496436660615</v>
      </c>
      <c r="R66" s="142">
        <f>'St 1.2.1'!R66+'St 1.2.2'!R66+'St 1.2.3'!R66+'St 1.2.4'!R66</f>
        <v>3988.0733859556485</v>
      </c>
      <c r="S66" s="142">
        <f>'St 1.2.1'!S66+'St 1.2.2'!S66+'St 1.2.3'!S66+'St 1.2.4'!S66</f>
        <v>2927.7818933973354</v>
      </c>
      <c r="T66" s="142">
        <f>'St 1.2.1'!T66+'St 1.2.2'!T66+'St 1.2.3'!T66+'St 1.2.4'!T66</f>
        <v>1064.5253546434112</v>
      </c>
      <c r="U66" s="142">
        <f>'St 1.2.1'!U66+'St 1.2.2'!U66+'St 1.2.3'!U66+'St 1.2.4'!U66</f>
        <v>9300.9098416473607</v>
      </c>
      <c r="V66" s="142">
        <f>'St 1.2.1'!V66+'St 1.2.2'!V66+'St 1.2.3'!V66+'St 1.2.4'!V66</f>
        <v>1585.0575883820534</v>
      </c>
      <c r="W66" s="142">
        <f>'St 1.2.1'!W66+'St 1.2.2'!W66+'St 1.2.3'!W66+'St 1.2.4'!W66</f>
        <v>-2200.801669352551</v>
      </c>
      <c r="X66" s="145"/>
      <c r="Y66" s="150"/>
      <c r="Z66" s="150"/>
      <c r="AA66" s="150"/>
      <c r="AB66" s="150"/>
      <c r="AC66" s="150"/>
      <c r="AD66" s="150"/>
      <c r="AE66" s="150"/>
      <c r="AF66" s="150"/>
    </row>
    <row r="67" spans="1:32">
      <c r="B67" s="6" t="s">
        <v>43</v>
      </c>
      <c r="C67" s="219"/>
      <c r="D67" s="142">
        <f>'St 1.2.1'!D67+'St 1.2.2'!D67+'St 1.2.3'!D67+'St 1.2.4'!D67</f>
        <v>5497.1330243425755</v>
      </c>
      <c r="E67" s="142">
        <f>'St 1.2.1'!E67+'St 1.2.2'!E67+'St 1.2.3'!E67+'St 1.2.4'!E67</f>
        <v>5800.686815870994</v>
      </c>
      <c r="F67" s="142">
        <f>'St 1.2.1'!F67+'St 1.2.2'!F67+'St 1.2.3'!F67+'St 1.2.4'!F67</f>
        <v>5925.2299339929996</v>
      </c>
      <c r="G67" s="142">
        <f>'St 1.2.1'!G67+'St 1.2.2'!G67+'St 1.2.3'!G67+'St 1.2.4'!G67</f>
        <v>6505.8416881735502</v>
      </c>
      <c r="H67" s="142">
        <f>'St 1.2.1'!H67+'St 1.2.2'!H67+'St 1.2.3'!H67+'St 1.2.4'!H67</f>
        <v>6505.4756839025376</v>
      </c>
      <c r="I67" s="142">
        <f>'St 1.2.1'!I67+'St 1.2.2'!I67+'St 1.2.3'!I67+'St 1.2.4'!I67</f>
        <v>11915.023069887786</v>
      </c>
      <c r="J67" s="142">
        <f>'St 1.2.1'!J67+'St 1.2.2'!J67+'St 1.2.3'!J67+'St 1.2.4'!J67</f>
        <v>5632.0808096836272</v>
      </c>
      <c r="K67" s="142">
        <f>'St 1.2.1'!K67+'St 1.2.2'!K67+'St 1.2.3'!K67+'St 1.2.4'!K67</f>
        <v>9594.1999082337843</v>
      </c>
      <c r="L67" s="142">
        <f>'St 1.2.1'!L67+'St 1.2.2'!L67+'St 1.2.3'!L67+'St 1.2.4'!L67</f>
        <v>13950.16645693727</v>
      </c>
      <c r="M67" s="142">
        <f>'St 1.2.1'!M67+'St 1.2.2'!M67+'St 1.2.3'!M67+'St 1.2.4'!M67</f>
        <v>13896.540873441971</v>
      </c>
      <c r="N67" s="148"/>
      <c r="O67" s="142">
        <f>'St 1.2.1'!O67+'St 1.2.2'!O67+'St 1.2.3'!O67+'St 1.2.4'!O67</f>
        <v>-7.1916345732688134</v>
      </c>
      <c r="P67" s="142">
        <f>'St 1.2.1'!P67+'St 1.2.2'!P67+'St 1.2.3'!P67+'St 1.2.4'!P67</f>
        <v>-345.59416552413234</v>
      </c>
      <c r="Q67" s="142">
        <f>'St 1.2.1'!Q67+'St 1.2.2'!Q67+'St 1.2.3'!Q67+'St 1.2.4'!Q67</f>
        <v>439.43068018213751</v>
      </c>
      <c r="R67" s="142">
        <f>'St 1.2.1'!R67+'St 1.2.2'!R67+'St 1.2.3'!R67+'St 1.2.4'!R67</f>
        <v>1568.0221150761411</v>
      </c>
      <c r="S67" s="142">
        <f>'St 1.2.1'!S67+'St 1.2.2'!S67+'St 1.2.3'!S67+'St 1.2.4'!S67</f>
        <v>2687.3348752064035</v>
      </c>
      <c r="T67" s="142">
        <f>'St 1.2.1'!T67+'St 1.2.2'!T67+'St 1.2.3'!T67+'St 1.2.4'!T67</f>
        <v>-2960.2114514216546</v>
      </c>
      <c r="U67" s="142">
        <f>'St 1.2.1'!U67+'St 1.2.2'!U67+'St 1.2.3'!U67+'St 1.2.4'!U67</f>
        <v>4056.7656159169173</v>
      </c>
      <c r="V67" s="142">
        <f>'St 1.2.1'!V67+'St 1.2.2'!V67+'St 1.2.3'!V67+'St 1.2.4'!V67</f>
        <v>3674.2210909194764</v>
      </c>
      <c r="W67" s="142">
        <f>'St 1.2.1'!W67+'St 1.2.2'!W67+'St 1.2.3'!W67+'St 1.2.4'!W67</f>
        <v>-22.378294953279358</v>
      </c>
      <c r="X67" s="145"/>
      <c r="Y67" s="150"/>
      <c r="Z67" s="150"/>
      <c r="AA67" s="150"/>
      <c r="AB67" s="150"/>
      <c r="AC67" s="150"/>
      <c r="AD67" s="150"/>
      <c r="AE67" s="150"/>
      <c r="AF67" s="150"/>
    </row>
    <row r="68" spans="1:32">
      <c r="B68" s="6" t="s">
        <v>44</v>
      </c>
      <c r="C68" s="219"/>
      <c r="D68" s="142">
        <f>'St 1.2.1'!D68+'St 1.2.2'!D68+'St 1.2.3'!D68+'St 1.2.4'!D68</f>
        <v>18639.974849515347</v>
      </c>
      <c r="E68" s="142">
        <f>'St 1.2.1'!E68+'St 1.2.2'!E68+'St 1.2.3'!E68+'St 1.2.4'!E68</f>
        <v>20825.466112237587</v>
      </c>
      <c r="F68" s="142">
        <f>'St 1.2.1'!F68+'St 1.2.2'!F68+'St 1.2.3'!F68+'St 1.2.4'!F68</f>
        <v>21191.995650398349</v>
      </c>
      <c r="G68" s="142">
        <f>'St 1.2.1'!G68+'St 1.2.2'!G68+'St 1.2.3'!G68+'St 1.2.4'!G68</f>
        <v>19593.54027048999</v>
      </c>
      <c r="H68" s="142">
        <f>'St 1.2.1'!H68+'St 1.2.2'!H68+'St 1.2.3'!H68+'St 1.2.4'!H68</f>
        <v>21388.55962859678</v>
      </c>
      <c r="I68" s="142">
        <f>'St 1.2.1'!I68+'St 1.2.2'!I68+'St 1.2.3'!I68+'St 1.2.4'!I68</f>
        <v>24409.255669039569</v>
      </c>
      <c r="J68" s="142">
        <f>'St 1.2.1'!J68+'St 1.2.2'!J68+'St 1.2.3'!J68+'St 1.2.4'!J68</f>
        <v>36113.344953482912</v>
      </c>
      <c r="K68" s="142">
        <f>'St 1.2.1'!K68+'St 1.2.2'!K68+'St 1.2.3'!K68+'St 1.2.4'!K68</f>
        <v>59541.312748494944</v>
      </c>
      <c r="L68" s="142">
        <f>'St 1.2.1'!L68+'St 1.2.2'!L68+'St 1.2.3'!L68+'St 1.2.4'!L68</f>
        <v>82020.79837518018</v>
      </c>
      <c r="M68" s="142">
        <f>'St 1.2.1'!M68+'St 1.2.2'!M68+'St 1.2.3'!M68+'St 1.2.4'!M68</f>
        <v>71903.444793038754</v>
      </c>
      <c r="N68" s="148"/>
      <c r="O68" s="142">
        <f>'St 1.2.1'!O68+'St 1.2.2'!O68+'St 1.2.3'!O68+'St 1.2.4'!O68</f>
        <v>2185.4914574824202</v>
      </c>
      <c r="P68" s="142">
        <f>'St 1.2.1'!P68+'St 1.2.2'!P68+'St 1.2.3'!P68+'St 1.2.4'!P68</f>
        <v>366.52962677415508</v>
      </c>
      <c r="Q68" s="142">
        <f>'St 1.2.1'!Q68+'St 1.2.2'!Q68+'St 1.2.3'!Q68+'St 1.2.4'!Q68</f>
        <v>-1598.4588667401663</v>
      </c>
      <c r="R68" s="142">
        <f>'St 1.2.1'!R68+'St 1.2.2'!R68+'St 1.2.3'!R68+'St 1.2.4'!R68</f>
        <v>1794.3323791261428</v>
      </c>
      <c r="S68" s="142">
        <f>'St 1.2.1'!S68+'St 1.2.2'!S68+'St 1.2.3'!S68+'St 1.2.4'!S68</f>
        <v>3021.3896565405371</v>
      </c>
      <c r="T68" s="142">
        <f>'St 1.2.1'!T68+'St 1.2.2'!T68+'St 1.2.3'!T68+'St 1.2.4'!T68</f>
        <v>11702.717984015477</v>
      </c>
      <c r="U68" s="142">
        <f>'St 1.2.1'!U68+'St 1.2.2'!U68+'St 1.2.3'!U68+'St 1.2.4'!U68</f>
        <v>23427.679561990677</v>
      </c>
      <c r="V68" s="142">
        <f>'St 1.2.1'!V68+'St 1.2.2'!V68+'St 1.2.3'!V68+'St 1.2.4'!V68</f>
        <v>22476.421402089527</v>
      </c>
      <c r="W68" s="142">
        <f>'St 1.2.1'!W68+'St 1.2.2'!W68+'St 1.2.3'!W68+'St 1.2.4'!W68</f>
        <v>-10117.46098105732</v>
      </c>
      <c r="X68" s="145"/>
      <c r="Y68" s="150"/>
      <c r="Z68" s="150"/>
      <c r="AA68" s="150"/>
      <c r="AB68" s="150"/>
      <c r="AC68" s="150"/>
      <c r="AD68" s="150"/>
      <c r="AE68" s="150"/>
      <c r="AF68" s="150"/>
    </row>
    <row r="69" spans="1:32">
      <c r="B69" s="7" t="s">
        <v>45</v>
      </c>
      <c r="C69" s="219"/>
      <c r="D69" s="142">
        <f>'St 1.2.1'!D69+'St 1.2.2'!D69+'St 1.2.3'!D69+'St 1.2.4'!D69</f>
        <v>14674.974425544218</v>
      </c>
      <c r="E69" s="142">
        <f>'St 1.2.1'!E69+'St 1.2.2'!E69+'St 1.2.3'!E69+'St 1.2.4'!E69</f>
        <v>16168.450796462097</v>
      </c>
      <c r="F69" s="142">
        <f>'St 1.2.1'!F69+'St 1.2.2'!F69+'St 1.2.3'!F69+'St 1.2.4'!F69</f>
        <v>17350.201361045296</v>
      </c>
      <c r="G69" s="142">
        <f>'St 1.2.1'!G69+'St 1.2.2'!G69+'St 1.2.3'!G69+'St 1.2.4'!G69</f>
        <v>15225.195278567096</v>
      </c>
      <c r="H69" s="142">
        <f>'St 1.2.1'!H69+'St 1.2.2'!H69+'St 1.2.3'!H69+'St 1.2.4'!H69</f>
        <v>16427.659826270003</v>
      </c>
      <c r="I69" s="142">
        <f>'St 1.2.1'!I69+'St 1.2.2'!I69+'St 1.2.3'!I69+'St 1.2.4'!I69</f>
        <v>18945.34482462005</v>
      </c>
      <c r="J69" s="142">
        <f>'St 1.2.1'!J69+'St 1.2.2'!J69+'St 1.2.3'!J69+'St 1.2.4'!J69</f>
        <v>30501.337860367283</v>
      </c>
      <c r="K69" s="142">
        <f>'St 1.2.1'!K69+'St 1.2.2'!K69+'St 1.2.3'!K69+'St 1.2.4'!K69</f>
        <v>52296.482553279733</v>
      </c>
      <c r="L69" s="142">
        <f>'St 1.2.1'!L69+'St 1.2.2'!L69+'St 1.2.3'!L69+'St 1.2.4'!L69</f>
        <v>75020.034548236625</v>
      </c>
      <c r="M69" s="142">
        <f>'St 1.2.1'!M69+'St 1.2.2'!M69+'St 1.2.3'!M69+'St 1.2.4'!M69</f>
        <v>63791.816002771135</v>
      </c>
      <c r="N69" s="148"/>
      <c r="O69" s="142">
        <f>'St 1.2.1'!O69+'St 1.2.2'!O69+'St 1.2.3'!O69+'St 1.2.4'!O69</f>
        <v>1493.4765656780598</v>
      </c>
      <c r="P69" s="142">
        <f>'St 1.2.1'!P69+'St 1.2.2'!P69+'St 1.2.3'!P69+'St 1.2.4'!P69</f>
        <v>1181.7506531965932</v>
      </c>
      <c r="Q69" s="142">
        <f>'St 1.2.1'!Q69+'St 1.2.2'!Q69+'St 1.2.3'!Q69+'St 1.2.4'!Q69</f>
        <v>-2125.0095693100038</v>
      </c>
      <c r="R69" s="142">
        <f>'St 1.2.1'!R69+'St 1.2.2'!R69+'St 1.2.3'!R69+'St 1.2.4'!R69</f>
        <v>1202.4711848200013</v>
      </c>
      <c r="S69" s="142">
        <f>'St 1.2.1'!S69+'St 1.2.2'!S69+'St 1.2.3'!S69+'St 1.2.4'!S69</f>
        <v>2517.684998350046</v>
      </c>
      <c r="T69" s="142">
        <f>'St 1.2.1'!T69+'St 1.2.2'!T69+'St 1.2.3'!T69+'St 1.2.4'!T69</f>
        <v>11555.993035747235</v>
      </c>
      <c r="U69" s="142">
        <f>'St 1.2.1'!U69+'St 1.2.2'!U69+'St 1.2.3'!U69+'St 1.2.4'!U69</f>
        <v>21795.144692912454</v>
      </c>
      <c r="V69" s="142">
        <f>'St 1.2.1'!V69+'St 1.2.2'!V69+'St 1.2.3'!V69+'St 1.2.4'!V69</f>
        <v>22723.551994956892</v>
      </c>
      <c r="W69" s="142">
        <f>'St 1.2.1'!W69+'St 1.2.2'!W69+'St 1.2.3'!W69+'St 1.2.4'!W69</f>
        <v>-11228.218545465495</v>
      </c>
      <c r="X69" s="145"/>
      <c r="Y69" s="150"/>
      <c r="Z69" s="150"/>
      <c r="AA69" s="150"/>
      <c r="AB69" s="150"/>
      <c r="AC69" s="150"/>
      <c r="AD69" s="150"/>
      <c r="AE69" s="150"/>
      <c r="AF69" s="150"/>
    </row>
    <row r="70" spans="1:32">
      <c r="B70" s="7" t="s">
        <v>46</v>
      </c>
      <c r="C70" s="219"/>
      <c r="D70" s="142">
        <f>'St 1.2.1'!D70+'St 1.2.2'!D70+'St 1.2.3'!D70+'St 1.2.4'!D70</f>
        <v>3965.0004239711279</v>
      </c>
      <c r="E70" s="142">
        <f>'St 1.2.1'!E70+'St 1.2.2'!E70+'St 1.2.3'!E70+'St 1.2.4'!E70</f>
        <v>4657.0153157754903</v>
      </c>
      <c r="F70" s="142">
        <f>'St 1.2.1'!F70+'St 1.2.2'!F70+'St 1.2.3'!F70+'St 1.2.4'!F70</f>
        <v>3841.7942893530517</v>
      </c>
      <c r="G70" s="142">
        <f>'St 1.2.1'!G70+'St 1.2.2'!G70+'St 1.2.3'!G70+'St 1.2.4'!G70</f>
        <v>4368.3449919228869</v>
      </c>
      <c r="H70" s="142">
        <f>'St 1.2.1'!H70+'St 1.2.2'!H70+'St 1.2.3'!H70+'St 1.2.4'!H70</f>
        <v>4960.8998023267814</v>
      </c>
      <c r="I70" s="142">
        <f>'St 1.2.1'!I70+'St 1.2.2'!I70+'St 1.2.3'!I70+'St 1.2.4'!I70</f>
        <v>5463.9108444195217</v>
      </c>
      <c r="J70" s="142">
        <f>'St 1.2.1'!J70+'St 1.2.2'!J70+'St 1.2.3'!J70+'St 1.2.4'!J70</f>
        <v>5612.0070931156233</v>
      </c>
      <c r="K70" s="142">
        <f>'St 1.2.1'!K70+'St 1.2.2'!K70+'St 1.2.3'!K70+'St 1.2.4'!K70</f>
        <v>7244.8301952152106</v>
      </c>
      <c r="L70" s="142">
        <f>'St 1.2.1'!L70+'St 1.2.2'!L70+'St 1.2.3'!L70+'St 1.2.4'!L70</f>
        <v>7000.7638269435556</v>
      </c>
      <c r="M70" s="142">
        <f>'St 1.2.1'!M70+'St 1.2.2'!M70+'St 1.2.3'!M70+'St 1.2.4'!M70</f>
        <v>8111.6287902676204</v>
      </c>
      <c r="N70" s="148"/>
      <c r="O70" s="142">
        <f>'St 1.2.1'!O70+'St 1.2.2'!O70+'St 1.2.3'!O70+'St 1.2.4'!O70</f>
        <v>692.01489180436249</v>
      </c>
      <c r="P70" s="142">
        <f>'St 1.2.1'!P70+'St 1.2.2'!P70+'St 1.2.3'!P70+'St 1.2.4'!P70</f>
        <v>-815.22102642243851</v>
      </c>
      <c r="Q70" s="142">
        <f>'St 1.2.1'!Q70+'St 1.2.2'!Q70+'St 1.2.3'!Q70+'St 1.2.4'!Q70</f>
        <v>526.55070256983515</v>
      </c>
      <c r="R70" s="142">
        <f>'St 1.2.1'!R70+'St 1.2.2'!R70+'St 1.2.3'!R70+'St 1.2.4'!R70</f>
        <v>591.86119430614588</v>
      </c>
      <c r="S70" s="142">
        <f>'St 1.2.1'!S70+'St 1.2.2'!S70+'St 1.2.3'!S70+'St 1.2.4'!S70</f>
        <v>503.70465819048928</v>
      </c>
      <c r="T70" s="142">
        <f>'St 1.2.1'!T70+'St 1.2.2'!T70+'St 1.2.3'!T70+'St 1.2.4'!T70</f>
        <v>146.72494826824209</v>
      </c>
      <c r="U70" s="142">
        <f>'St 1.2.1'!U70+'St 1.2.2'!U70+'St 1.2.3'!U70+'St 1.2.4'!U70</f>
        <v>1632.5348690782237</v>
      </c>
      <c r="V70" s="142">
        <f>'St 1.2.1'!V70+'St 1.2.2'!V70+'St 1.2.3'!V70+'St 1.2.4'!V70</f>
        <v>-247.13059286736367</v>
      </c>
      <c r="W70" s="142">
        <f>'St 1.2.1'!W70+'St 1.2.2'!W70+'St 1.2.3'!W70+'St 1.2.4'!W70</f>
        <v>1110.7575644081821</v>
      </c>
      <c r="X70" s="145"/>
      <c r="Y70" s="150"/>
      <c r="Z70" s="150"/>
      <c r="AA70" s="150"/>
      <c r="AB70" s="150"/>
      <c r="AC70" s="150"/>
      <c r="AD70" s="150"/>
      <c r="AE70" s="150"/>
      <c r="AF70" s="150"/>
    </row>
    <row r="71" spans="1:32">
      <c r="B71" s="6" t="s">
        <v>317</v>
      </c>
      <c r="C71" s="219"/>
      <c r="D71" s="142">
        <f>'St 1.2.1'!D71+'St 1.2.2'!D71+'St 1.2.3'!D71+'St 1.2.4'!D71</f>
        <v>0</v>
      </c>
      <c r="E71" s="142">
        <f>'St 1.2.1'!E71+'St 1.2.2'!E71+'St 1.2.3'!E71+'St 1.2.4'!E71</f>
        <v>0</v>
      </c>
      <c r="F71" s="142">
        <f>'St 1.2.1'!F71+'St 1.2.2'!F71+'St 1.2.3'!F71+'St 1.2.4'!F71</f>
        <v>0</v>
      </c>
      <c r="G71" s="142">
        <f>'St 1.2.1'!G71+'St 1.2.2'!G71+'St 1.2.3'!G71+'St 1.2.4'!G71</f>
        <v>0</v>
      </c>
      <c r="H71" s="142">
        <f>'St 1.2.1'!H71+'St 1.2.2'!H71+'St 1.2.3'!H71+'St 1.2.4'!H71</f>
        <v>6.4742446901120729</v>
      </c>
      <c r="I71" s="142">
        <f>'St 1.2.1'!I71+'St 1.2.2'!I71+'St 1.2.3'!I71+'St 1.2.4'!I71</f>
        <v>0</v>
      </c>
      <c r="J71" s="142">
        <f>'St 1.2.1'!J71+'St 1.2.2'!J71+'St 1.2.3'!J71+'St 1.2.4'!J71</f>
        <v>12.861377177264904</v>
      </c>
      <c r="K71" s="142">
        <f>'St 1.2.1'!K71+'St 1.2.2'!K71+'St 1.2.3'!K71+'St 1.2.4'!K71</f>
        <v>15.428515476292432</v>
      </c>
      <c r="L71" s="142">
        <f>'St 1.2.1'!L71+'St 1.2.2'!L71+'St 1.2.3'!L71+'St 1.2.4'!L71</f>
        <v>33.491444538559598</v>
      </c>
      <c r="M71" s="142">
        <f>'St 1.2.1'!M71+'St 1.2.2'!M71+'St 1.2.3'!M71+'St 1.2.4'!M71</f>
        <v>34.252902852177066</v>
      </c>
      <c r="N71" s="148"/>
      <c r="O71" s="142">
        <f>'St 1.2.1'!O71+'St 1.2.2'!O71+'St 1.2.3'!O71+'St 1.2.4'!O71</f>
        <v>0</v>
      </c>
      <c r="P71" s="142">
        <f>'St 1.2.1'!P71+'St 1.2.2'!P71+'St 1.2.3'!P71+'St 1.2.4'!P71</f>
        <v>0</v>
      </c>
      <c r="Q71" s="142">
        <f>'St 1.2.1'!Q71+'St 1.2.2'!Q71+'St 1.2.3'!Q71+'St 1.2.4'!Q71</f>
        <v>0</v>
      </c>
      <c r="R71" s="142">
        <f>'St 1.2.1'!R71+'St 1.2.2'!R71+'St 1.2.3'!R71+'St 1.2.4'!R71</f>
        <v>0</v>
      </c>
      <c r="S71" s="142">
        <f>'St 1.2.1'!S71+'St 1.2.2'!S71+'St 1.2.3'!S71+'St 1.2.4'!S71</f>
        <v>0</v>
      </c>
      <c r="T71" s="142">
        <f>'St 1.2.1'!T71+'St 1.2.2'!T71+'St 1.2.3'!T71+'St 1.2.4'!T71</f>
        <v>0</v>
      </c>
      <c r="U71" s="142">
        <f>'St 1.2.1'!U71+'St 1.2.2'!U71+'St 1.2.3'!U71+'St 1.2.4'!U71</f>
        <v>0</v>
      </c>
      <c r="V71" s="142">
        <f>'St 1.2.1'!V71+'St 1.2.2'!V71+'St 1.2.3'!V71+'St 1.2.4'!V71</f>
        <v>0</v>
      </c>
      <c r="W71" s="142">
        <f>'St 1.2.1'!W71+'St 1.2.2'!W71+'St 1.2.3'!W71+'St 1.2.4'!W71</f>
        <v>0</v>
      </c>
      <c r="X71" s="145"/>
      <c r="Y71" s="150"/>
      <c r="Z71" s="150"/>
      <c r="AA71" s="150"/>
      <c r="AB71" s="150"/>
      <c r="AC71" s="150"/>
      <c r="AD71" s="150"/>
      <c r="AE71" s="150"/>
      <c r="AF71" s="150"/>
    </row>
    <row r="72" spans="1:32">
      <c r="B72" s="6" t="s">
        <v>108</v>
      </c>
      <c r="C72" s="219"/>
      <c r="D72" s="142">
        <f>'St 1.2.1'!D72+'St 1.2.2'!D72+'St 1.2.3'!D72+'St 1.2.4'!D72</f>
        <v>2673.217275901935</v>
      </c>
      <c r="E72" s="142">
        <f>'St 1.2.1'!E72+'St 1.2.2'!E72+'St 1.2.3'!E72+'St 1.2.4'!E72</f>
        <v>2538.9258373585667</v>
      </c>
      <c r="F72" s="142">
        <f>'St 1.2.1'!F72+'St 1.2.2'!F72+'St 1.2.3'!F72+'St 1.2.4'!F72</f>
        <v>2236.0612127756049</v>
      </c>
      <c r="G72" s="142">
        <f>'St 1.2.1'!G72+'St 1.2.2'!G72+'St 1.2.3'!G72+'St 1.2.4'!G72</f>
        <v>1993.9216514124321</v>
      </c>
      <c r="H72" s="142">
        <f>'St 1.2.1'!H72+'St 1.2.2'!H72+'St 1.2.3'!H72+'St 1.2.4'!H72</f>
        <v>5163.908237973691</v>
      </c>
      <c r="I72" s="142">
        <f>'St 1.2.1'!I72+'St 1.2.2'!I72+'St 1.2.3'!I72+'St 1.2.4'!I72</f>
        <v>5949.0499582192369</v>
      </c>
      <c r="J72" s="142">
        <f>'St 1.2.1'!J72+'St 1.2.2'!J72+'St 1.2.3'!J72+'St 1.2.4'!J72</f>
        <v>8148.8455348013231</v>
      </c>
      <c r="K72" s="142">
        <f>'St 1.2.1'!K72+'St 1.2.2'!K72+'St 1.2.3'!K72+'St 1.2.4'!K72</f>
        <v>9556.5732961731064</v>
      </c>
      <c r="L72" s="142">
        <f>'St 1.2.1'!L72+'St 1.2.2'!L72+'St 1.2.3'!L72+'St 1.2.4'!L72</f>
        <v>11140.537254916473</v>
      </c>
      <c r="M72" s="142">
        <f>'St 1.2.1'!M72+'St 1.2.2'!M72+'St 1.2.3'!M72+'St 1.2.4'!M72</f>
        <v>12341.303077352419</v>
      </c>
      <c r="N72" s="148"/>
      <c r="O72" s="142">
        <f>'St 1.2.1'!O72+'St 1.2.2'!O72+'St 1.2.3'!O72+'St 1.2.4'!O72</f>
        <v>-91.744193838225385</v>
      </c>
      <c r="P72" s="142">
        <f>'St 1.2.1'!P72+'St 1.2.2'!P72+'St 1.2.3'!P72+'St 1.2.4'!P72</f>
        <v>-512.00605709740898</v>
      </c>
      <c r="Q72" s="142">
        <f>'St 1.2.1'!Q72+'St 1.2.2'!Q72+'St 1.2.3'!Q72+'St 1.2.4'!Q72</f>
        <v>-305.10074763218188</v>
      </c>
      <c r="R72" s="142">
        <f>'St 1.2.1'!R72+'St 1.2.2'!R72+'St 1.2.3'!R72+'St 1.2.4'!R72</f>
        <v>3315.3891991903383</v>
      </c>
      <c r="S72" s="142">
        <f>'St 1.2.1'!S72+'St 1.2.2'!S72+'St 1.2.3'!S72+'St 1.2.4'!S72</f>
        <v>642.33832647116412</v>
      </c>
      <c r="T72" s="142">
        <f>'St 1.2.1'!T72+'St 1.2.2'!T72+'St 1.2.3'!T72+'St 1.2.4'!T72</f>
        <v>2234.0568712209138</v>
      </c>
      <c r="U72" s="142">
        <f>'St 1.2.1'!U72+'St 1.2.2'!U72+'St 1.2.3'!U72+'St 1.2.4'!U72</f>
        <v>2134.2987562698777</v>
      </c>
      <c r="V72" s="142">
        <f>'St 1.2.1'!V72+'St 1.2.2'!V72+'St 1.2.3'!V72+'St 1.2.4'!V72</f>
        <v>2381.3710591847894</v>
      </c>
      <c r="W72" s="142">
        <f>'St 1.2.1'!W72+'St 1.2.2'!W72+'St 1.2.3'!W72+'St 1.2.4'!W72</f>
        <v>1683.0560113775414</v>
      </c>
      <c r="X72" s="145"/>
      <c r="Y72" s="150"/>
      <c r="Z72" s="150"/>
      <c r="AA72" s="150"/>
      <c r="AB72" s="150"/>
      <c r="AC72" s="150"/>
      <c r="AD72" s="150"/>
      <c r="AE72" s="150"/>
      <c r="AF72" s="150"/>
    </row>
    <row r="73" spans="1:32">
      <c r="B73" s="6" t="s">
        <v>48</v>
      </c>
      <c r="C73" s="219"/>
      <c r="D73" s="142">
        <f>'St 1.2.1'!D73+'St 1.2.2'!D73+'St 1.2.3'!D73+'St 1.2.4'!D73</f>
        <v>0</v>
      </c>
      <c r="E73" s="142">
        <f>'St 1.2.1'!E73+'St 1.2.2'!E73+'St 1.2.3'!E73+'St 1.2.4'!E73</f>
        <v>0</v>
      </c>
      <c r="F73" s="142">
        <f>'St 1.2.1'!F73+'St 1.2.2'!F73+'St 1.2.3'!F73+'St 1.2.4'!F73</f>
        <v>0</v>
      </c>
      <c r="G73" s="142">
        <f>'St 1.2.1'!G73+'St 1.2.2'!G73+'St 1.2.3'!G73+'St 1.2.4'!G73</f>
        <v>0</v>
      </c>
      <c r="H73" s="142">
        <f>'St 1.2.1'!H73+'St 1.2.2'!H73+'St 1.2.3'!H73+'St 1.2.4'!H73</f>
        <v>0</v>
      </c>
      <c r="I73" s="142">
        <f>'St 1.2.1'!I73+'St 1.2.2'!I73+'St 1.2.3'!I73+'St 1.2.4'!I73</f>
        <v>0</v>
      </c>
      <c r="J73" s="142">
        <f>'St 1.2.1'!J73+'St 1.2.2'!J73+'St 1.2.3'!J73+'St 1.2.4'!J73</f>
        <v>0</v>
      </c>
      <c r="K73" s="142">
        <f>'St 1.2.1'!K73+'St 1.2.2'!K73+'St 1.2.3'!K73+'St 1.2.4'!K73</f>
        <v>0</v>
      </c>
      <c r="L73" s="142">
        <f>'St 1.2.1'!L73+'St 1.2.2'!L73+'St 1.2.3'!L73+'St 1.2.4'!L73</f>
        <v>0</v>
      </c>
      <c r="M73" s="142">
        <f>'St 1.2.1'!M73+'St 1.2.2'!M73+'St 1.2.3'!M73+'St 1.2.4'!M73</f>
        <v>0</v>
      </c>
      <c r="N73" s="148"/>
      <c r="O73" s="142">
        <f>'St 1.2.1'!O73+'St 1.2.2'!O73+'St 1.2.3'!O73+'St 1.2.4'!O73</f>
        <v>0</v>
      </c>
      <c r="P73" s="142">
        <f>'St 1.2.1'!P73+'St 1.2.2'!P73+'St 1.2.3'!P73+'St 1.2.4'!P73</f>
        <v>0</v>
      </c>
      <c r="Q73" s="142">
        <f>'St 1.2.1'!Q73+'St 1.2.2'!Q73+'St 1.2.3'!Q73+'St 1.2.4'!Q73</f>
        <v>0</v>
      </c>
      <c r="R73" s="142">
        <f>'St 1.2.1'!R73+'St 1.2.2'!R73+'St 1.2.3'!R73+'St 1.2.4'!R73</f>
        <v>0</v>
      </c>
      <c r="S73" s="142">
        <f>'St 1.2.1'!S73+'St 1.2.2'!S73+'St 1.2.3'!S73+'St 1.2.4'!S73</f>
        <v>0</v>
      </c>
      <c r="T73" s="142">
        <f>'St 1.2.1'!T73+'St 1.2.2'!T73+'St 1.2.3'!T73+'St 1.2.4'!T73</f>
        <v>0</v>
      </c>
      <c r="U73" s="142">
        <f>'St 1.2.1'!U73+'St 1.2.2'!U73+'St 1.2.3'!U73+'St 1.2.4'!U73</f>
        <v>0</v>
      </c>
      <c r="V73" s="142">
        <f>'St 1.2.1'!V73+'St 1.2.2'!V73+'St 1.2.3'!V73+'St 1.2.4'!V73</f>
        <v>0</v>
      </c>
      <c r="W73" s="142">
        <f>'St 1.2.1'!W73+'St 1.2.2'!W73+'St 1.2.3'!W73+'St 1.2.4'!W73</f>
        <v>0</v>
      </c>
      <c r="X73" s="145"/>
      <c r="Y73" s="150"/>
      <c r="Z73" s="150"/>
      <c r="AA73" s="150"/>
      <c r="AB73" s="150"/>
      <c r="AC73" s="150"/>
      <c r="AD73" s="150"/>
      <c r="AE73" s="150"/>
      <c r="AF73" s="150"/>
    </row>
    <row r="74" spans="1:32">
      <c r="B74" s="6" t="s">
        <v>325</v>
      </c>
      <c r="C74" s="219"/>
      <c r="D74" s="142">
        <f>'St 1.2.1'!D74+'St 1.2.2'!D74+'St 1.2.3'!D74+'St 1.2.4'!D74</f>
        <v>13567.429597565326</v>
      </c>
      <c r="E74" s="142">
        <f>'St 1.2.1'!E74+'St 1.2.2'!E74+'St 1.2.3'!E74+'St 1.2.4'!E74</f>
        <v>13855.855801636137</v>
      </c>
      <c r="F74" s="142">
        <f>'St 1.2.1'!F74+'St 1.2.2'!F74+'St 1.2.3'!F74+'St 1.2.4'!F74</f>
        <v>14774.997491922173</v>
      </c>
      <c r="G74" s="142">
        <f>'St 1.2.1'!G74+'St 1.2.2'!G74+'St 1.2.3'!G74+'St 1.2.4'!G74</f>
        <v>14933.449314098842</v>
      </c>
      <c r="H74" s="142">
        <f>'St 1.2.1'!H74+'St 1.2.2'!H74+'St 1.2.3'!H74+'St 1.2.4'!H74</f>
        <v>16612.852409085608</v>
      </c>
      <c r="I74" s="142">
        <f>'St 1.2.1'!I74+'St 1.2.2'!I74+'St 1.2.3'!I74+'St 1.2.4'!I74</f>
        <v>18240.098174394225</v>
      </c>
      <c r="J74" s="142">
        <f>'St 1.2.1'!J74+'St 1.2.2'!J74+'St 1.2.3'!J74+'St 1.2.4'!J74</f>
        <v>20185.142736882506</v>
      </c>
      <c r="K74" s="142">
        <f>'St 1.2.1'!K74+'St 1.2.2'!K74+'St 1.2.3'!K74+'St 1.2.4'!K74</f>
        <v>22463.335206104133</v>
      </c>
      <c r="L74" s="142">
        <f>'St 1.2.1'!L74+'St 1.2.2'!L74+'St 1.2.3'!L74+'St 1.2.4'!L74</f>
        <v>24735.291100876642</v>
      </c>
      <c r="M74" s="142">
        <f>'St 1.2.1'!M74+'St 1.2.2'!M74+'St 1.2.3'!M74+'St 1.2.4'!M74</f>
        <v>26240.451202646916</v>
      </c>
      <c r="N74" s="148"/>
      <c r="O74" s="142">
        <f>'St 1.2.1'!O74+'St 1.2.2'!O74+'St 1.2.3'!O74+'St 1.2.4'!O74</f>
        <v>293.07994312262554</v>
      </c>
      <c r="P74" s="142">
        <f>'St 1.2.1'!P74+'St 1.2.2'!P74+'St 1.2.3'!P74+'St 1.2.4'!P74</f>
        <v>882.50743764181334</v>
      </c>
      <c r="Q74" s="142">
        <f>'St 1.2.1'!Q74+'St 1.2.2'!Q74+'St 1.2.3'!Q74+'St 1.2.4'!Q74</f>
        <v>145.74871283064786</v>
      </c>
      <c r="R74" s="142">
        <f>'St 1.2.1'!R74+'St 1.2.2'!R74+'St 1.2.3'!R74+'St 1.2.4'!R74</f>
        <v>1667.1681511485217</v>
      </c>
      <c r="S74" s="142">
        <f>'St 1.2.1'!S74+'St 1.2.2'!S74+'St 1.2.3'!S74+'St 1.2.4'!S74</f>
        <v>1633.5203528823431</v>
      </c>
      <c r="T74" s="142">
        <f>'St 1.2.1'!T74+'St 1.2.2'!T74+'St 1.2.3'!T74+'St 1.2.4'!T74</f>
        <v>1871.1758772633407</v>
      </c>
      <c r="U74" s="142">
        <f>'St 1.2.1'!U74+'St 1.2.2'!U74+'St 1.2.3'!U74+'St 1.2.4'!U74</f>
        <v>2388.7853011904936</v>
      </c>
      <c r="V74" s="142">
        <f>'St 1.2.1'!V74+'St 1.2.2'!V74+'St 1.2.3'!V74+'St 1.2.4'!V74</f>
        <v>2268.8604428614003</v>
      </c>
      <c r="W74" s="142">
        <f>'St 1.2.1'!W74+'St 1.2.2'!W74+'St 1.2.3'!W74+'St 1.2.4'!W74</f>
        <v>1577.6398367163652</v>
      </c>
      <c r="X74" s="145"/>
      <c r="Y74" s="150"/>
      <c r="Z74" s="150"/>
      <c r="AA74" s="150"/>
      <c r="AB74" s="150"/>
      <c r="AC74" s="150"/>
      <c r="AD74" s="150"/>
      <c r="AE74" s="150"/>
      <c r="AF74" s="150"/>
    </row>
    <row r="75" spans="1:32">
      <c r="B75" s="8" t="s">
        <v>101</v>
      </c>
      <c r="C75" s="219"/>
      <c r="D75" s="142">
        <f>'St 1.2.1'!D75+'St 1.2.2'!D75+'St 1.2.3'!D75+'St 1.2.4'!D75</f>
        <v>46097.111369260892</v>
      </c>
      <c r="E75" s="142">
        <f>'St 1.2.1'!E75+'St 1.2.2'!E75+'St 1.2.3'!E75+'St 1.2.4'!E75</f>
        <v>52101.52269484532</v>
      </c>
      <c r="F75" s="142">
        <f>'St 1.2.1'!F75+'St 1.2.2'!F75+'St 1.2.3'!F75+'St 1.2.4'!F75</f>
        <v>57272.2650660707</v>
      </c>
      <c r="G75" s="142">
        <f>'St 1.2.1'!G75+'St 1.2.2'!G75+'St 1.2.3'!G75+'St 1.2.4'!G75</f>
        <v>64906.970764734084</v>
      </c>
      <c r="H75" s="142">
        <f>'St 1.2.1'!H75+'St 1.2.2'!H75+'St 1.2.3'!H75+'St 1.2.4'!H75</f>
        <v>65385.20360721468</v>
      </c>
      <c r="I75" s="142">
        <f>'St 1.2.1'!I75+'St 1.2.2'!I75+'St 1.2.3'!I75+'St 1.2.4'!I75</f>
        <v>69458.720829267273</v>
      </c>
      <c r="J75" s="142">
        <f>'St 1.2.1'!J75+'St 1.2.2'!J75+'St 1.2.3'!J75+'St 1.2.4'!J75</f>
        <v>75618.3860821915</v>
      </c>
      <c r="K75" s="142">
        <f>'St 1.2.1'!K75+'St 1.2.2'!K75+'St 1.2.3'!K75+'St 1.2.4'!K75</f>
        <v>87475.644565746727</v>
      </c>
      <c r="L75" s="142">
        <f>'St 1.2.1'!L75+'St 1.2.2'!L75+'St 1.2.3'!L75+'St 1.2.4'!L75</f>
        <v>97756.814367519255</v>
      </c>
      <c r="M75" s="142">
        <f>'St 1.2.1'!M75+'St 1.2.2'!M75+'St 1.2.3'!M75+'St 1.2.4'!M75</f>
        <v>105516.90023881246</v>
      </c>
      <c r="N75" s="148"/>
      <c r="O75" s="142">
        <f>'St 1.2.1'!O75+'St 1.2.2'!O75+'St 1.2.3'!O75+'St 1.2.4'!O75</f>
        <v>6031.6542087689504</v>
      </c>
      <c r="P75" s="142">
        <f>'St 1.2.1'!P75+'St 1.2.2'!P75+'St 1.2.3'!P75+'St 1.2.4'!P75</f>
        <v>4848.2756949477507</v>
      </c>
      <c r="Q75" s="142">
        <f>'St 1.2.1'!Q75+'St 1.2.2'!Q75+'St 1.2.3'!Q75+'St 1.2.4'!Q75</f>
        <v>7536.5340457678212</v>
      </c>
      <c r="R75" s="142">
        <f>'St 1.2.1'!R75+'St 1.2.2'!R75+'St 1.2.3'!R75+'St 1.2.4'!R75</f>
        <v>397.85719222493475</v>
      </c>
      <c r="S75" s="142">
        <f>'St 1.2.1'!S75+'St 1.2.2'!S75+'St 1.2.3'!S75+'St 1.2.4'!S75</f>
        <v>4043.8891472880478</v>
      </c>
      <c r="T75" s="142">
        <f>'St 1.2.1'!T75+'St 1.2.2'!T75+'St 1.2.3'!T75+'St 1.2.4'!T75</f>
        <v>5586.483390397857</v>
      </c>
      <c r="U75" s="142">
        <f>'St 1.2.1'!U75+'St 1.2.2'!U75+'St 1.2.3'!U75+'St 1.2.4'!U75</f>
        <v>12872.210681458244</v>
      </c>
      <c r="V75" s="142">
        <f>'St 1.2.1'!V75+'St 1.2.2'!V75+'St 1.2.3'!V75+'St 1.2.4'!V75</f>
        <v>10504.515927782559</v>
      </c>
      <c r="W75" s="142">
        <f>'St 1.2.1'!W75+'St 1.2.2'!W75+'St 1.2.3'!W75+'St 1.2.4'!W75</f>
        <v>8370.0323751262713</v>
      </c>
      <c r="X75" s="145"/>
      <c r="Y75" s="150"/>
      <c r="Z75" s="150"/>
      <c r="AA75" s="150"/>
      <c r="AB75" s="150"/>
      <c r="AC75" s="150"/>
      <c r="AD75" s="150"/>
      <c r="AE75" s="150"/>
      <c r="AF75" s="150"/>
    </row>
    <row r="76" spans="1:32" s="45" customFormat="1">
      <c r="A76" s="38"/>
      <c r="B76" s="31" t="s">
        <v>11</v>
      </c>
      <c r="C76" s="209" t="s">
        <v>300</v>
      </c>
      <c r="D76" s="139">
        <f>'St 1.2.1'!D76+'St 1.2.2'!D76+'St 1.2.3'!D76+'St 1.2.4'!D76</f>
        <v>53.040328915301806</v>
      </c>
      <c r="E76" s="139">
        <f>'St 1.2.1'!E76+'St 1.2.2'!E76+'St 1.2.3'!E76+'St 1.2.4'!E76</f>
        <v>82.864360699021546</v>
      </c>
      <c r="F76" s="139">
        <f>'St 1.2.1'!F76+'St 1.2.2'!F76+'St 1.2.3'!F76+'St 1.2.4'!F76</f>
        <v>79.746629448098162</v>
      </c>
      <c r="G76" s="139">
        <f>'St 1.2.1'!G76+'St 1.2.2'!G76+'St 1.2.3'!G76+'St 1.2.4'!G76</f>
        <v>66.3658124844344</v>
      </c>
      <c r="H76" s="139">
        <f>'St 1.2.1'!H76+'St 1.2.2'!H76+'St 1.2.3'!H76+'St 1.2.4'!H76</f>
        <v>74.297084198645052</v>
      </c>
      <c r="I76" s="139">
        <f>'St 1.2.1'!I76+'St 1.2.2'!I76+'St 1.2.3'!I76+'St 1.2.4'!I76</f>
        <v>285.62321211397358</v>
      </c>
      <c r="J76" s="139">
        <f>'St 1.2.1'!J76+'St 1.2.2'!J76+'St 1.2.3'!J76+'St 1.2.4'!J76</f>
        <v>0</v>
      </c>
      <c r="K76" s="139">
        <f>'St 1.2.1'!K76+'St 1.2.2'!K76+'St 1.2.3'!K76+'St 1.2.4'!K76</f>
        <v>0</v>
      </c>
      <c r="L76" s="139">
        <f>'St 1.2.1'!L76+'St 1.2.2'!L76+'St 1.2.3'!L76+'St 1.2.4'!L76</f>
        <v>0</v>
      </c>
      <c r="M76" s="139">
        <f>'St 1.2.1'!M76+'St 1.2.2'!M76+'St 1.2.3'!M76+'St 1.2.4'!M76</f>
        <v>0</v>
      </c>
      <c r="N76" s="140"/>
      <c r="O76" s="139">
        <f>'St 1.2.1'!O76+'St 1.2.2'!O76+'St 1.2.3'!O76+'St 1.2.4'!O76</f>
        <v>0</v>
      </c>
      <c r="P76" s="139">
        <f>'St 1.2.1'!P76+'St 1.2.2'!P76+'St 1.2.3'!P76+'St 1.2.4'!P76</f>
        <v>0</v>
      </c>
      <c r="Q76" s="139">
        <f>'St 1.2.1'!Q76+'St 1.2.2'!Q76+'St 1.2.3'!Q76+'St 1.2.4'!Q76</f>
        <v>0</v>
      </c>
      <c r="R76" s="139">
        <f>'St 1.2.1'!R76+'St 1.2.2'!R76+'St 1.2.3'!R76+'St 1.2.4'!R76</f>
        <v>0</v>
      </c>
      <c r="S76" s="139">
        <f>'St 1.2.1'!S76+'St 1.2.2'!S76+'St 1.2.3'!S76+'St 1.2.4'!S76</f>
        <v>0</v>
      </c>
      <c r="T76" s="139">
        <f>'St 1.2.1'!T76+'St 1.2.2'!T76+'St 1.2.3'!T76+'St 1.2.4'!T76</f>
        <v>0</v>
      </c>
      <c r="U76" s="139">
        <f>'St 1.2.1'!U76+'St 1.2.2'!U76+'St 1.2.3'!U76+'St 1.2.4'!U76</f>
        <v>0</v>
      </c>
      <c r="V76" s="139">
        <f>'St 1.2.1'!V76+'St 1.2.2'!V76+'St 1.2.3'!V76+'St 1.2.4'!V76</f>
        <v>0</v>
      </c>
      <c r="W76" s="139">
        <f>'St 1.2.1'!W76+'St 1.2.2'!W76+'St 1.2.3'!W76+'St 1.2.4'!W76</f>
        <v>0</v>
      </c>
      <c r="X76" s="141"/>
      <c r="Y76" s="149"/>
      <c r="Z76" s="149"/>
      <c r="AA76" s="149"/>
      <c r="AB76" s="149"/>
      <c r="AC76" s="149"/>
      <c r="AD76" s="149"/>
      <c r="AE76" s="149"/>
      <c r="AF76" s="149"/>
    </row>
    <row r="77" spans="1:32">
      <c r="B77" s="3" t="s">
        <v>12</v>
      </c>
      <c r="C77" s="210" t="s">
        <v>301</v>
      </c>
      <c r="D77" s="142">
        <f>'St 1.2.1'!D77+'St 1.2.2'!D77+'St 1.2.3'!D77+'St 1.2.4'!D77</f>
        <v>0</v>
      </c>
      <c r="E77" s="142">
        <f>'St 1.2.1'!E77+'St 1.2.2'!E77+'St 1.2.3'!E77+'St 1.2.4'!E77</f>
        <v>0</v>
      </c>
      <c r="F77" s="142">
        <f>'St 1.2.1'!F77+'St 1.2.2'!F77+'St 1.2.3'!F77+'St 1.2.4'!F77</f>
        <v>0</v>
      </c>
      <c r="G77" s="142">
        <f>'St 1.2.1'!G77+'St 1.2.2'!G77+'St 1.2.3'!G77+'St 1.2.4'!G77</f>
        <v>0</v>
      </c>
      <c r="H77" s="142">
        <f>'St 1.2.1'!H77+'St 1.2.2'!H77+'St 1.2.3'!H77+'St 1.2.4'!H77</f>
        <v>0</v>
      </c>
      <c r="I77" s="142">
        <f>'St 1.2.1'!I77+'St 1.2.2'!I77+'St 1.2.3'!I77+'St 1.2.4'!I77</f>
        <v>0</v>
      </c>
      <c r="J77" s="142">
        <f>'St 1.2.1'!J77+'St 1.2.2'!J77+'St 1.2.3'!J77+'St 1.2.4'!J77</f>
        <v>0</v>
      </c>
      <c r="K77" s="142">
        <f>'St 1.2.1'!K77+'St 1.2.2'!K77+'St 1.2.3'!K77+'St 1.2.4'!K77</f>
        <v>0</v>
      </c>
      <c r="L77" s="142">
        <f>'St 1.2.1'!L77+'St 1.2.2'!L77+'St 1.2.3'!L77+'St 1.2.4'!L77</f>
        <v>0</v>
      </c>
      <c r="M77" s="142">
        <f>'St 1.2.1'!M77+'St 1.2.2'!M77+'St 1.2.3'!M77+'St 1.2.4'!M77</f>
        <v>0</v>
      </c>
      <c r="N77" s="148"/>
      <c r="O77" s="142">
        <f>'St 1.2.1'!O77+'St 1.2.2'!O77+'St 1.2.3'!O77+'St 1.2.4'!O77</f>
        <v>0</v>
      </c>
      <c r="P77" s="142">
        <f>'St 1.2.1'!P77+'St 1.2.2'!P77+'St 1.2.3'!P77+'St 1.2.4'!P77</f>
        <v>0</v>
      </c>
      <c r="Q77" s="142">
        <f>'St 1.2.1'!Q77+'St 1.2.2'!Q77+'St 1.2.3'!Q77+'St 1.2.4'!Q77</f>
        <v>0</v>
      </c>
      <c r="R77" s="142">
        <f>'St 1.2.1'!R77+'St 1.2.2'!R77+'St 1.2.3'!R77+'St 1.2.4'!R77</f>
        <v>0</v>
      </c>
      <c r="S77" s="142">
        <f>'St 1.2.1'!S77+'St 1.2.2'!S77+'St 1.2.3'!S77+'St 1.2.4'!S77</f>
        <v>0</v>
      </c>
      <c r="T77" s="142">
        <f>'St 1.2.1'!T77+'St 1.2.2'!T77+'St 1.2.3'!T77+'St 1.2.4'!T77</f>
        <v>0</v>
      </c>
      <c r="U77" s="142">
        <f>'St 1.2.1'!U77+'St 1.2.2'!U77+'St 1.2.3'!U77+'St 1.2.4'!U77</f>
        <v>0</v>
      </c>
      <c r="V77" s="142">
        <f>'St 1.2.1'!V77+'St 1.2.2'!V77+'St 1.2.3'!V77+'St 1.2.4'!V77</f>
        <v>0</v>
      </c>
      <c r="W77" s="142">
        <f>'St 1.2.1'!W77+'St 1.2.2'!W77+'St 1.2.3'!W77+'St 1.2.4'!W77</f>
        <v>0</v>
      </c>
      <c r="X77" s="145"/>
      <c r="Y77" s="150"/>
      <c r="Z77" s="150"/>
      <c r="AA77" s="150"/>
      <c r="AB77" s="150"/>
      <c r="AC77" s="150"/>
      <c r="AD77" s="150"/>
      <c r="AE77" s="150"/>
      <c r="AF77" s="150"/>
    </row>
    <row r="78" spans="1:32">
      <c r="B78" s="3" t="s">
        <v>13</v>
      </c>
      <c r="C78" s="210" t="s">
        <v>302</v>
      </c>
      <c r="D78" s="142">
        <f>'St 1.2.1'!D78+'St 1.2.2'!D78+'St 1.2.3'!D78+'St 1.2.4'!D78</f>
        <v>53.040328915301806</v>
      </c>
      <c r="E78" s="142">
        <f>'St 1.2.1'!E78+'St 1.2.2'!E78+'St 1.2.3'!E78+'St 1.2.4'!E78</f>
        <v>82.864360699021546</v>
      </c>
      <c r="F78" s="142">
        <f>'St 1.2.1'!F78+'St 1.2.2'!F78+'St 1.2.3'!F78+'St 1.2.4'!F78</f>
        <v>79.746629448098162</v>
      </c>
      <c r="G78" s="142">
        <f>'St 1.2.1'!G78+'St 1.2.2'!G78+'St 1.2.3'!G78+'St 1.2.4'!G78</f>
        <v>66.3658124844344</v>
      </c>
      <c r="H78" s="142">
        <f>'St 1.2.1'!H78+'St 1.2.2'!H78+'St 1.2.3'!H78+'St 1.2.4'!H78</f>
        <v>74.297084198645052</v>
      </c>
      <c r="I78" s="142">
        <f>'St 1.2.1'!I78+'St 1.2.2'!I78+'St 1.2.3'!I78+'St 1.2.4'!I78</f>
        <v>285.62321211397358</v>
      </c>
      <c r="J78" s="142">
        <f>'St 1.2.1'!J78+'St 1.2.2'!J78+'St 1.2.3'!J78+'St 1.2.4'!J78</f>
        <v>0</v>
      </c>
      <c r="K78" s="142">
        <f>'St 1.2.1'!K78+'St 1.2.2'!K78+'St 1.2.3'!K78+'St 1.2.4'!K78</f>
        <v>0</v>
      </c>
      <c r="L78" s="142">
        <f>'St 1.2.1'!L78+'St 1.2.2'!L78+'St 1.2.3'!L78+'St 1.2.4'!L78</f>
        <v>0</v>
      </c>
      <c r="M78" s="142">
        <f>'St 1.2.1'!M78+'St 1.2.2'!M78+'St 1.2.3'!M78+'St 1.2.4'!M78</f>
        <v>0</v>
      </c>
      <c r="N78" s="148"/>
      <c r="O78" s="142">
        <f>'St 1.2.1'!O78+'St 1.2.2'!O78+'St 1.2.3'!O78+'St 1.2.4'!O78</f>
        <v>0</v>
      </c>
      <c r="P78" s="142">
        <f>'St 1.2.1'!P78+'St 1.2.2'!P78+'St 1.2.3'!P78+'St 1.2.4'!P78</f>
        <v>0</v>
      </c>
      <c r="Q78" s="142">
        <f>'St 1.2.1'!Q78+'St 1.2.2'!Q78+'St 1.2.3'!Q78+'St 1.2.4'!Q78</f>
        <v>0</v>
      </c>
      <c r="R78" s="142">
        <f>'St 1.2.1'!R78+'St 1.2.2'!R78+'St 1.2.3'!R78+'St 1.2.4'!R78</f>
        <v>0</v>
      </c>
      <c r="S78" s="142">
        <f>'St 1.2.1'!S78+'St 1.2.2'!S78+'St 1.2.3'!S78+'St 1.2.4'!S78</f>
        <v>0</v>
      </c>
      <c r="T78" s="142">
        <f>'St 1.2.1'!T78+'St 1.2.2'!T78+'St 1.2.3'!T78+'St 1.2.4'!T78</f>
        <v>0</v>
      </c>
      <c r="U78" s="142">
        <f>'St 1.2.1'!U78+'St 1.2.2'!U78+'St 1.2.3'!U78+'St 1.2.4'!U78</f>
        <v>0</v>
      </c>
      <c r="V78" s="142">
        <f>'St 1.2.1'!V78+'St 1.2.2'!V78+'St 1.2.3'!V78+'St 1.2.4'!V78</f>
        <v>0</v>
      </c>
      <c r="W78" s="142">
        <f>'St 1.2.1'!W78+'St 1.2.2'!W78+'St 1.2.3'!W78+'St 1.2.4'!W78</f>
        <v>0</v>
      </c>
      <c r="X78" s="145"/>
      <c r="Y78" s="150"/>
      <c r="Z78" s="150"/>
      <c r="AA78" s="150"/>
      <c r="AB78" s="150"/>
      <c r="AC78" s="150"/>
      <c r="AD78" s="150"/>
      <c r="AE78" s="150"/>
      <c r="AF78" s="150"/>
    </row>
    <row r="79" spans="1:32" s="45" customFormat="1">
      <c r="A79" s="38"/>
      <c r="B79" s="5" t="s">
        <v>14</v>
      </c>
      <c r="C79" s="209" t="s">
        <v>311</v>
      </c>
      <c r="D79" s="139">
        <f>'St 1.2.1'!D79+'St 1.2.2'!D79+'St 1.2.3'!D79+'St 1.2.4'!D79</f>
        <v>34.908095142424031</v>
      </c>
      <c r="E79" s="139">
        <f>'St 1.2.1'!E79+'St 1.2.2'!E79+'St 1.2.3'!E79+'St 1.2.4'!E79</f>
        <v>24.70697232297065</v>
      </c>
      <c r="F79" s="139">
        <f>'St 1.2.1'!F79+'St 1.2.2'!F79+'St 1.2.3'!F79+'St 1.2.4'!F79</f>
        <v>18.951474224140437</v>
      </c>
      <c r="G79" s="139">
        <f>'St 1.2.1'!G79+'St 1.2.2'!G79+'St 1.2.3'!G79+'St 1.2.4'!G79</f>
        <v>20.372505538710396</v>
      </c>
      <c r="H79" s="139">
        <f>'St 1.2.1'!H79+'St 1.2.2'!H79+'St 1.2.3'!H79+'St 1.2.4'!H79</f>
        <v>27.98580898442416</v>
      </c>
      <c r="I79" s="139">
        <f>'St 1.2.1'!I79+'St 1.2.2'!I79+'St 1.2.3'!I79+'St 1.2.4'!I79</f>
        <v>71.941413961936632</v>
      </c>
      <c r="J79" s="139">
        <f>'St 1.2.1'!J79+'St 1.2.2'!J79+'St 1.2.3'!J79+'St 1.2.4'!J79</f>
        <v>95.406413220572333</v>
      </c>
      <c r="K79" s="139">
        <f>'St 1.2.1'!K79+'St 1.2.2'!K79+'St 1.2.3'!K79+'St 1.2.4'!K79</f>
        <v>94.297259542316652</v>
      </c>
      <c r="L79" s="139">
        <f>'St 1.2.1'!L79+'St 1.2.2'!L79+'St 1.2.3'!L79+'St 1.2.4'!L79</f>
        <v>120.84016025811184</v>
      </c>
      <c r="M79" s="139">
        <f>'St 1.2.1'!M79+'St 1.2.2'!M79+'St 1.2.3'!M79+'St 1.2.4'!M79</f>
        <v>147.46411451193339</v>
      </c>
      <c r="N79" s="140"/>
      <c r="O79" s="139">
        <f>'St 1.2.1'!O79+'St 1.2.2'!O79+'St 1.2.3'!O79+'St 1.2.4'!O79</f>
        <v>-20.40224563890677</v>
      </c>
      <c r="P79" s="139">
        <f>'St 1.2.1'!P79+'St 1.2.2'!P79+'St 1.2.3'!P79+'St 1.2.4'!P79</f>
        <v>-11.510996197660422</v>
      </c>
      <c r="Q79" s="139">
        <f>'St 1.2.1'!Q79+'St 1.2.2'!Q79+'St 1.2.3'!Q79+'St 1.2.4'!Q79</f>
        <v>2.8420626291399129</v>
      </c>
      <c r="R79" s="139">
        <f>'St 1.2.1'!R79+'St 1.2.2'!R79+'St 1.2.3'!R79+'St 1.2.4'!R79</f>
        <v>15.226606891427529</v>
      </c>
      <c r="S79" s="139">
        <f>'St 1.2.1'!S79+'St 1.2.2'!S79+'St 1.2.3'!S79+'St 1.2.4'!S79</f>
        <v>87.911209955024944</v>
      </c>
      <c r="T79" s="139">
        <f>'St 1.2.1'!T79+'St 1.2.2'!T79+'St 1.2.3'!T79+'St 1.2.4'!T79</f>
        <v>46.9299985172714</v>
      </c>
      <c r="U79" s="139">
        <f>'St 1.2.1'!U79+'St 1.2.2'!U79+'St 1.2.3'!U79+'St 1.2.4'!U79</f>
        <v>-2.2183073565113398</v>
      </c>
      <c r="V79" s="139">
        <f>'St 1.2.1'!V79+'St 1.2.2'!V79+'St 1.2.3'!V79+'St 1.2.4'!V79</f>
        <v>53.085801431590362</v>
      </c>
      <c r="W79" s="139">
        <f>'St 1.2.1'!W79+'St 1.2.2'!W79+'St 1.2.3'!W79+'St 1.2.4'!W79</f>
        <v>53.247908507643075</v>
      </c>
      <c r="X79" s="141"/>
      <c r="Y79" s="149"/>
      <c r="Z79" s="149"/>
      <c r="AA79" s="149"/>
      <c r="AB79" s="149"/>
      <c r="AC79" s="149"/>
      <c r="AD79" s="149"/>
      <c r="AE79" s="149"/>
      <c r="AF79" s="149"/>
    </row>
    <row r="80" spans="1:32">
      <c r="B80" s="3" t="s">
        <v>15</v>
      </c>
      <c r="C80" s="210" t="s">
        <v>303</v>
      </c>
      <c r="D80" s="142">
        <f>'St 1.2.1'!D80+'St 1.2.2'!D80+'St 1.2.3'!D80+'St 1.2.4'!D80</f>
        <v>0</v>
      </c>
      <c r="E80" s="142">
        <f>'St 1.2.1'!E80+'St 1.2.2'!E80+'St 1.2.3'!E80+'St 1.2.4'!E80</f>
        <v>0</v>
      </c>
      <c r="F80" s="142">
        <f>'St 1.2.1'!F80+'St 1.2.2'!F80+'St 1.2.3'!F80+'St 1.2.4'!F80</f>
        <v>0</v>
      </c>
      <c r="G80" s="142">
        <f>'St 1.2.1'!G80+'St 1.2.2'!G80+'St 1.2.3'!G80+'St 1.2.4'!G80</f>
        <v>0</v>
      </c>
      <c r="H80" s="142">
        <f>'St 1.2.1'!H80+'St 1.2.2'!H80+'St 1.2.3'!H80+'St 1.2.4'!H80</f>
        <v>0</v>
      </c>
      <c r="I80" s="142">
        <f>'St 1.2.1'!I80+'St 1.2.2'!I80+'St 1.2.3'!I80+'St 1.2.4'!I80</f>
        <v>0</v>
      </c>
      <c r="J80" s="142">
        <f>'St 1.2.1'!J80+'St 1.2.2'!J80+'St 1.2.3'!J80+'St 1.2.4'!J80</f>
        <v>0</v>
      </c>
      <c r="K80" s="142">
        <f>'St 1.2.1'!K80+'St 1.2.2'!K80+'St 1.2.3'!K80+'St 1.2.4'!K80</f>
        <v>0</v>
      </c>
      <c r="L80" s="142">
        <f>'St 1.2.1'!L80+'St 1.2.2'!L80+'St 1.2.3'!L80+'St 1.2.4'!L80</f>
        <v>0</v>
      </c>
      <c r="M80" s="142">
        <f>'St 1.2.1'!M80+'St 1.2.2'!M80+'St 1.2.3'!M80+'St 1.2.4'!M80</f>
        <v>0</v>
      </c>
      <c r="N80" s="148"/>
      <c r="O80" s="142">
        <f>'St 1.2.1'!O80+'St 1.2.2'!O80+'St 1.2.3'!O80+'St 1.2.4'!O80</f>
        <v>0</v>
      </c>
      <c r="P80" s="142">
        <f>'St 1.2.1'!P80+'St 1.2.2'!P80+'St 1.2.3'!P80+'St 1.2.4'!P80</f>
        <v>0</v>
      </c>
      <c r="Q80" s="142">
        <f>'St 1.2.1'!Q80+'St 1.2.2'!Q80+'St 1.2.3'!Q80+'St 1.2.4'!Q80</f>
        <v>0</v>
      </c>
      <c r="R80" s="142">
        <f>'St 1.2.1'!R80+'St 1.2.2'!R80+'St 1.2.3'!R80+'St 1.2.4'!R80</f>
        <v>0</v>
      </c>
      <c r="S80" s="142">
        <f>'St 1.2.1'!S80+'St 1.2.2'!S80+'St 1.2.3'!S80+'St 1.2.4'!S80</f>
        <v>0</v>
      </c>
      <c r="T80" s="142">
        <f>'St 1.2.1'!T80+'St 1.2.2'!T80+'St 1.2.3'!T80+'St 1.2.4'!T80</f>
        <v>0</v>
      </c>
      <c r="U80" s="142">
        <f>'St 1.2.1'!U80+'St 1.2.2'!U80+'St 1.2.3'!U80+'St 1.2.4'!U80</f>
        <v>0</v>
      </c>
      <c r="V80" s="142">
        <f>'St 1.2.1'!V80+'St 1.2.2'!V80+'St 1.2.3'!V80+'St 1.2.4'!V80</f>
        <v>0</v>
      </c>
      <c r="W80" s="142">
        <f>'St 1.2.1'!W80+'St 1.2.2'!W80+'St 1.2.3'!W80+'St 1.2.4'!W80</f>
        <v>0</v>
      </c>
      <c r="X80" s="145"/>
      <c r="Y80" s="150"/>
      <c r="Z80" s="150"/>
      <c r="AA80" s="150"/>
      <c r="AB80" s="150"/>
      <c r="AC80" s="150"/>
      <c r="AD80" s="150"/>
      <c r="AE80" s="150"/>
      <c r="AF80" s="150"/>
    </row>
    <row r="81" spans="1:32">
      <c r="B81" s="3" t="s">
        <v>16</v>
      </c>
      <c r="C81" s="210" t="s">
        <v>304</v>
      </c>
      <c r="D81" s="142">
        <f>'St 1.2.1'!D81+'St 1.2.2'!D81+'St 1.2.3'!D81+'St 1.2.4'!D81</f>
        <v>0</v>
      </c>
      <c r="E81" s="142">
        <f>'St 1.2.1'!E81+'St 1.2.2'!E81+'St 1.2.3'!E81+'St 1.2.4'!E81</f>
        <v>0</v>
      </c>
      <c r="F81" s="142">
        <f>'St 1.2.1'!F81+'St 1.2.2'!F81+'St 1.2.3'!F81+'St 1.2.4'!F81</f>
        <v>0</v>
      </c>
      <c r="G81" s="142">
        <f>'St 1.2.1'!G81+'St 1.2.2'!G81+'St 1.2.3'!G81+'St 1.2.4'!G81</f>
        <v>0</v>
      </c>
      <c r="H81" s="142">
        <f>'St 1.2.1'!H81+'St 1.2.2'!H81+'St 1.2.3'!H81+'St 1.2.4'!H81</f>
        <v>0</v>
      </c>
      <c r="I81" s="142">
        <f>'St 1.2.1'!I81+'St 1.2.2'!I81+'St 1.2.3'!I81+'St 1.2.4'!I81</f>
        <v>0</v>
      </c>
      <c r="J81" s="142">
        <f>'St 1.2.1'!J81+'St 1.2.2'!J81+'St 1.2.3'!J81+'St 1.2.4'!J81</f>
        <v>0</v>
      </c>
      <c r="K81" s="142">
        <f>'St 1.2.1'!K81+'St 1.2.2'!K81+'St 1.2.3'!K81+'St 1.2.4'!K81</f>
        <v>0</v>
      </c>
      <c r="L81" s="142">
        <f>'St 1.2.1'!L81+'St 1.2.2'!L81+'St 1.2.3'!L81+'St 1.2.4'!L81</f>
        <v>0</v>
      </c>
      <c r="M81" s="142">
        <f>'St 1.2.1'!M81+'St 1.2.2'!M81+'St 1.2.3'!M81+'St 1.2.4'!M81</f>
        <v>0</v>
      </c>
      <c r="N81" s="148"/>
      <c r="O81" s="142">
        <f>'St 1.2.1'!O81+'St 1.2.2'!O81+'St 1.2.3'!O81+'St 1.2.4'!O81</f>
        <v>0</v>
      </c>
      <c r="P81" s="142">
        <f>'St 1.2.1'!P81+'St 1.2.2'!P81+'St 1.2.3'!P81+'St 1.2.4'!P81</f>
        <v>0</v>
      </c>
      <c r="Q81" s="142">
        <f>'St 1.2.1'!Q81+'St 1.2.2'!Q81+'St 1.2.3'!Q81+'St 1.2.4'!Q81</f>
        <v>0</v>
      </c>
      <c r="R81" s="142">
        <f>'St 1.2.1'!R81+'St 1.2.2'!R81+'St 1.2.3'!R81+'St 1.2.4'!R81</f>
        <v>0</v>
      </c>
      <c r="S81" s="142">
        <f>'St 1.2.1'!S81+'St 1.2.2'!S81+'St 1.2.3'!S81+'St 1.2.4'!S81</f>
        <v>0</v>
      </c>
      <c r="T81" s="142">
        <f>'St 1.2.1'!T81+'St 1.2.2'!T81+'St 1.2.3'!T81+'St 1.2.4'!T81</f>
        <v>0</v>
      </c>
      <c r="U81" s="142">
        <f>'St 1.2.1'!U81+'St 1.2.2'!U81+'St 1.2.3'!U81+'St 1.2.4'!U81</f>
        <v>0</v>
      </c>
      <c r="V81" s="142">
        <f>'St 1.2.1'!V81+'St 1.2.2'!V81+'St 1.2.3'!V81+'St 1.2.4'!V81</f>
        <v>0</v>
      </c>
      <c r="W81" s="142">
        <f>'St 1.2.1'!W81+'St 1.2.2'!W81+'St 1.2.3'!W81+'St 1.2.4'!W81</f>
        <v>0</v>
      </c>
      <c r="X81" s="145"/>
      <c r="Y81" s="150"/>
      <c r="Z81" s="150"/>
      <c r="AA81" s="150"/>
      <c r="AB81" s="150"/>
      <c r="AC81" s="150"/>
      <c r="AD81" s="150"/>
      <c r="AE81" s="150"/>
      <c r="AF81" s="150"/>
    </row>
    <row r="82" spans="1:32">
      <c r="B82" s="3" t="s">
        <v>17</v>
      </c>
      <c r="C82" s="210" t="s">
        <v>305</v>
      </c>
      <c r="D82" s="142">
        <f>'St 1.2.1'!D82+'St 1.2.2'!D82+'St 1.2.3'!D82+'St 1.2.4'!D82</f>
        <v>0</v>
      </c>
      <c r="E82" s="142">
        <f>'St 1.2.1'!E82+'St 1.2.2'!E82+'St 1.2.3'!E82+'St 1.2.4'!E82</f>
        <v>0</v>
      </c>
      <c r="F82" s="142">
        <f>'St 1.2.1'!F82+'St 1.2.2'!F82+'St 1.2.3'!F82+'St 1.2.4'!F82</f>
        <v>0</v>
      </c>
      <c r="G82" s="142">
        <f>'St 1.2.1'!G82+'St 1.2.2'!G82+'St 1.2.3'!G82+'St 1.2.4'!G82</f>
        <v>0</v>
      </c>
      <c r="H82" s="142">
        <f>'St 1.2.1'!H82+'St 1.2.2'!H82+'St 1.2.3'!H82+'St 1.2.4'!H82</f>
        <v>0</v>
      </c>
      <c r="I82" s="142">
        <f>'St 1.2.1'!I82+'St 1.2.2'!I82+'St 1.2.3'!I82+'St 1.2.4'!I82</f>
        <v>0</v>
      </c>
      <c r="J82" s="142">
        <f>'St 1.2.1'!J82+'St 1.2.2'!J82+'St 1.2.3'!J82+'St 1.2.4'!J82</f>
        <v>0</v>
      </c>
      <c r="K82" s="142">
        <f>'St 1.2.1'!K82+'St 1.2.2'!K82+'St 1.2.3'!K82+'St 1.2.4'!K82</f>
        <v>0</v>
      </c>
      <c r="L82" s="142">
        <f>'St 1.2.1'!L82+'St 1.2.2'!L82+'St 1.2.3'!L82+'St 1.2.4'!L82</f>
        <v>0</v>
      </c>
      <c r="M82" s="142">
        <f>'St 1.2.1'!M82+'St 1.2.2'!M82+'St 1.2.3'!M82+'St 1.2.4'!M82</f>
        <v>0</v>
      </c>
      <c r="N82" s="148"/>
      <c r="O82" s="142">
        <f>'St 1.2.1'!O82+'St 1.2.2'!O82+'St 1.2.3'!O82+'St 1.2.4'!O82</f>
        <v>0</v>
      </c>
      <c r="P82" s="142">
        <f>'St 1.2.1'!P82+'St 1.2.2'!P82+'St 1.2.3'!P82+'St 1.2.4'!P82</f>
        <v>0</v>
      </c>
      <c r="Q82" s="142">
        <f>'St 1.2.1'!Q82+'St 1.2.2'!Q82+'St 1.2.3'!Q82+'St 1.2.4'!Q82</f>
        <v>0</v>
      </c>
      <c r="R82" s="142">
        <f>'St 1.2.1'!R82+'St 1.2.2'!R82+'St 1.2.3'!R82+'St 1.2.4'!R82</f>
        <v>0</v>
      </c>
      <c r="S82" s="142">
        <f>'St 1.2.1'!S82+'St 1.2.2'!S82+'St 1.2.3'!S82+'St 1.2.4'!S82</f>
        <v>0</v>
      </c>
      <c r="T82" s="142">
        <f>'St 1.2.1'!T82+'St 1.2.2'!T82+'St 1.2.3'!T82+'St 1.2.4'!T82</f>
        <v>0</v>
      </c>
      <c r="U82" s="142">
        <f>'St 1.2.1'!U82+'St 1.2.2'!U82+'St 1.2.3'!U82+'St 1.2.4'!U82</f>
        <v>0</v>
      </c>
      <c r="V82" s="142">
        <f>'St 1.2.1'!V82+'St 1.2.2'!V82+'St 1.2.3'!V82+'St 1.2.4'!V82</f>
        <v>0</v>
      </c>
      <c r="W82" s="142">
        <f>'St 1.2.1'!W82+'St 1.2.2'!W82+'St 1.2.3'!W82+'St 1.2.4'!W82</f>
        <v>0</v>
      </c>
      <c r="X82" s="145"/>
      <c r="Y82" s="150"/>
      <c r="Z82" s="150"/>
      <c r="AA82" s="150"/>
      <c r="AB82" s="150"/>
      <c r="AC82" s="150"/>
      <c r="AD82" s="150"/>
      <c r="AE82" s="150"/>
      <c r="AF82" s="150"/>
    </row>
    <row r="83" spans="1:32">
      <c r="B83" s="4" t="s">
        <v>18</v>
      </c>
      <c r="C83" s="42"/>
      <c r="D83" s="142">
        <f>'St 1.2.1'!D83+'St 1.2.2'!D83+'St 1.2.3'!D83+'St 1.2.4'!D83</f>
        <v>34.908095142424031</v>
      </c>
      <c r="E83" s="142">
        <f>'St 1.2.1'!E83+'St 1.2.2'!E83+'St 1.2.3'!E83+'St 1.2.4'!E83</f>
        <v>24.70697232297065</v>
      </c>
      <c r="F83" s="142">
        <f>'St 1.2.1'!F83+'St 1.2.2'!F83+'St 1.2.3'!F83+'St 1.2.4'!F83</f>
        <v>18.951474224140437</v>
      </c>
      <c r="G83" s="142">
        <f>'St 1.2.1'!G83+'St 1.2.2'!G83+'St 1.2.3'!G83+'St 1.2.4'!G83</f>
        <v>20.372505538710396</v>
      </c>
      <c r="H83" s="142">
        <f>'St 1.2.1'!H83+'St 1.2.2'!H83+'St 1.2.3'!H83+'St 1.2.4'!H83</f>
        <v>27.98580898442416</v>
      </c>
      <c r="I83" s="142">
        <f>'St 1.2.1'!I83+'St 1.2.2'!I83+'St 1.2.3'!I83+'St 1.2.4'!I83</f>
        <v>71.941413961936632</v>
      </c>
      <c r="J83" s="142">
        <f>'St 1.2.1'!J83+'St 1.2.2'!J83+'St 1.2.3'!J83+'St 1.2.4'!J83</f>
        <v>95.406413220572333</v>
      </c>
      <c r="K83" s="142">
        <f>'St 1.2.1'!K83+'St 1.2.2'!K83+'St 1.2.3'!K83+'St 1.2.4'!K83</f>
        <v>94.297259542316652</v>
      </c>
      <c r="L83" s="142">
        <f>'St 1.2.1'!L83+'St 1.2.2'!L83+'St 1.2.3'!L83+'St 1.2.4'!L83</f>
        <v>120.84016025811184</v>
      </c>
      <c r="M83" s="142">
        <f>'St 1.2.1'!M83+'St 1.2.2'!M83+'St 1.2.3'!M83+'St 1.2.4'!M83</f>
        <v>147.46411451193339</v>
      </c>
      <c r="N83" s="148"/>
      <c r="O83" s="142">
        <f>'St 1.2.1'!O83+'St 1.2.2'!O83+'St 1.2.3'!O83+'St 1.2.4'!O83</f>
        <v>-20.40224563890677</v>
      </c>
      <c r="P83" s="142">
        <f>'St 1.2.1'!P83+'St 1.2.2'!P83+'St 1.2.3'!P83+'St 1.2.4'!P83</f>
        <v>-11.510996197660422</v>
      </c>
      <c r="Q83" s="142">
        <f>'St 1.2.1'!Q83+'St 1.2.2'!Q83+'St 1.2.3'!Q83+'St 1.2.4'!Q83</f>
        <v>2.8420626291399129</v>
      </c>
      <c r="R83" s="142">
        <f>'St 1.2.1'!R83+'St 1.2.2'!R83+'St 1.2.3'!R83+'St 1.2.4'!R83</f>
        <v>15.226606891427529</v>
      </c>
      <c r="S83" s="142">
        <f>'St 1.2.1'!S83+'St 1.2.2'!S83+'St 1.2.3'!S83+'St 1.2.4'!S83</f>
        <v>87.911209955024944</v>
      </c>
      <c r="T83" s="142">
        <f>'St 1.2.1'!T83+'St 1.2.2'!T83+'St 1.2.3'!T83+'St 1.2.4'!T83</f>
        <v>46.9299985172714</v>
      </c>
      <c r="U83" s="142">
        <f>'St 1.2.1'!U83+'St 1.2.2'!U83+'St 1.2.3'!U83+'St 1.2.4'!U83</f>
        <v>-2.2183073565113398</v>
      </c>
      <c r="V83" s="142">
        <f>'St 1.2.1'!V83+'St 1.2.2'!V83+'St 1.2.3'!V83+'St 1.2.4'!V83</f>
        <v>53.085801431590362</v>
      </c>
      <c r="W83" s="142">
        <f>'St 1.2.1'!W83+'St 1.2.2'!W83+'St 1.2.3'!W83+'St 1.2.4'!W83</f>
        <v>53.247908507643075</v>
      </c>
      <c r="X83" s="145"/>
      <c r="Y83" s="150"/>
      <c r="Z83" s="150"/>
      <c r="AA83" s="150"/>
      <c r="AB83" s="150"/>
      <c r="AC83" s="150"/>
      <c r="AD83" s="150"/>
      <c r="AE83" s="150"/>
      <c r="AF83" s="150"/>
    </row>
    <row r="84" spans="1:32">
      <c r="B84" s="3" t="s">
        <v>19</v>
      </c>
      <c r="C84" s="210" t="s">
        <v>306</v>
      </c>
      <c r="D84" s="142">
        <f>'St 1.2.1'!D84+'St 1.2.2'!D84+'St 1.2.3'!D84+'St 1.2.4'!D84</f>
        <v>0</v>
      </c>
      <c r="E84" s="142">
        <f>'St 1.2.1'!E84+'St 1.2.2'!E84+'St 1.2.3'!E84+'St 1.2.4'!E84</f>
        <v>0</v>
      </c>
      <c r="F84" s="142">
        <f>'St 1.2.1'!F84+'St 1.2.2'!F84+'St 1.2.3'!F84+'St 1.2.4'!F84</f>
        <v>0</v>
      </c>
      <c r="G84" s="142">
        <f>'St 1.2.1'!G84+'St 1.2.2'!G84+'St 1.2.3'!G84+'St 1.2.4'!G84</f>
        <v>0</v>
      </c>
      <c r="H84" s="142">
        <f>'St 1.2.1'!H84+'St 1.2.2'!H84+'St 1.2.3'!H84+'St 1.2.4'!H84</f>
        <v>0</v>
      </c>
      <c r="I84" s="142">
        <f>'St 1.2.1'!I84+'St 1.2.2'!I84+'St 1.2.3'!I84+'St 1.2.4'!I84</f>
        <v>0</v>
      </c>
      <c r="J84" s="142">
        <f>'St 1.2.1'!J84+'St 1.2.2'!J84+'St 1.2.3'!J84+'St 1.2.4'!J84</f>
        <v>0</v>
      </c>
      <c r="K84" s="142">
        <f>'St 1.2.1'!K84+'St 1.2.2'!K84+'St 1.2.3'!K84+'St 1.2.4'!K84</f>
        <v>0</v>
      </c>
      <c r="L84" s="142">
        <f>'St 1.2.1'!L84+'St 1.2.2'!L84+'St 1.2.3'!L84+'St 1.2.4'!L84</f>
        <v>0</v>
      </c>
      <c r="M84" s="142">
        <f>'St 1.2.1'!M84+'St 1.2.2'!M84+'St 1.2.3'!M84+'St 1.2.4'!M84</f>
        <v>0</v>
      </c>
      <c r="N84" s="148"/>
      <c r="O84" s="142">
        <f>'St 1.2.1'!O84+'St 1.2.2'!O84+'St 1.2.3'!O84+'St 1.2.4'!O84</f>
        <v>0</v>
      </c>
      <c r="P84" s="142">
        <f>'St 1.2.1'!P84+'St 1.2.2'!P84+'St 1.2.3'!P84+'St 1.2.4'!P84</f>
        <v>0</v>
      </c>
      <c r="Q84" s="142">
        <f>'St 1.2.1'!Q84+'St 1.2.2'!Q84+'St 1.2.3'!Q84+'St 1.2.4'!Q84</f>
        <v>0</v>
      </c>
      <c r="R84" s="142">
        <f>'St 1.2.1'!R84+'St 1.2.2'!R84+'St 1.2.3'!R84+'St 1.2.4'!R84</f>
        <v>0</v>
      </c>
      <c r="S84" s="142">
        <f>'St 1.2.1'!S84+'St 1.2.2'!S84+'St 1.2.3'!S84+'St 1.2.4'!S84</f>
        <v>0</v>
      </c>
      <c r="T84" s="142">
        <f>'St 1.2.1'!T84+'St 1.2.2'!T84+'St 1.2.3'!T84+'St 1.2.4'!T84</f>
        <v>0</v>
      </c>
      <c r="U84" s="142">
        <f>'St 1.2.1'!U84+'St 1.2.2'!U84+'St 1.2.3'!U84+'St 1.2.4'!U84</f>
        <v>0</v>
      </c>
      <c r="V84" s="142">
        <f>'St 1.2.1'!V84+'St 1.2.2'!V84+'St 1.2.3'!V84+'St 1.2.4'!V84</f>
        <v>0</v>
      </c>
      <c r="W84" s="142">
        <f>'St 1.2.1'!W84+'St 1.2.2'!W84+'St 1.2.3'!W84+'St 1.2.4'!W84</f>
        <v>0</v>
      </c>
      <c r="X84" s="145"/>
      <c r="Y84" s="150"/>
      <c r="Z84" s="150"/>
      <c r="AA84" s="150"/>
      <c r="AB84" s="150"/>
      <c r="AC84" s="150"/>
      <c r="AD84" s="150"/>
      <c r="AE84" s="150"/>
      <c r="AF84" s="150"/>
    </row>
    <row r="85" spans="1:32">
      <c r="B85" s="3" t="s">
        <v>20</v>
      </c>
      <c r="C85" s="210" t="s">
        <v>307</v>
      </c>
      <c r="D85" s="142">
        <f>'St 1.2.1'!D85+'St 1.2.2'!D85+'St 1.2.3'!D85+'St 1.2.4'!D85</f>
        <v>0</v>
      </c>
      <c r="E85" s="142">
        <f>'St 1.2.1'!E85+'St 1.2.2'!E85+'St 1.2.3'!E85+'St 1.2.4'!E85</f>
        <v>0</v>
      </c>
      <c r="F85" s="142">
        <f>'St 1.2.1'!F85+'St 1.2.2'!F85+'St 1.2.3'!F85+'St 1.2.4'!F85</f>
        <v>0</v>
      </c>
      <c r="G85" s="142">
        <f>'St 1.2.1'!G85+'St 1.2.2'!G85+'St 1.2.3'!G85+'St 1.2.4'!G85</f>
        <v>0</v>
      </c>
      <c r="H85" s="142">
        <f>'St 1.2.1'!H85+'St 1.2.2'!H85+'St 1.2.3'!H85+'St 1.2.4'!H85</f>
        <v>0</v>
      </c>
      <c r="I85" s="142">
        <f>'St 1.2.1'!I85+'St 1.2.2'!I85+'St 1.2.3'!I85+'St 1.2.4'!I85</f>
        <v>0</v>
      </c>
      <c r="J85" s="142">
        <f>'St 1.2.1'!J85+'St 1.2.2'!J85+'St 1.2.3'!J85+'St 1.2.4'!J85</f>
        <v>0</v>
      </c>
      <c r="K85" s="142">
        <f>'St 1.2.1'!K85+'St 1.2.2'!K85+'St 1.2.3'!K85+'St 1.2.4'!K85</f>
        <v>0</v>
      </c>
      <c r="L85" s="142">
        <f>'St 1.2.1'!L85+'St 1.2.2'!L85+'St 1.2.3'!L85+'St 1.2.4'!L85</f>
        <v>0</v>
      </c>
      <c r="M85" s="142">
        <f>'St 1.2.1'!M85+'St 1.2.2'!M85+'St 1.2.3'!M85+'St 1.2.4'!M85</f>
        <v>0</v>
      </c>
      <c r="N85" s="148"/>
      <c r="O85" s="142">
        <f>'St 1.2.1'!O85+'St 1.2.2'!O85+'St 1.2.3'!O85+'St 1.2.4'!O85</f>
        <v>0</v>
      </c>
      <c r="P85" s="142">
        <f>'St 1.2.1'!P85+'St 1.2.2'!P85+'St 1.2.3'!P85+'St 1.2.4'!P85</f>
        <v>0</v>
      </c>
      <c r="Q85" s="142">
        <f>'St 1.2.1'!Q85+'St 1.2.2'!Q85+'St 1.2.3'!Q85+'St 1.2.4'!Q85</f>
        <v>0</v>
      </c>
      <c r="R85" s="142">
        <f>'St 1.2.1'!R85+'St 1.2.2'!R85+'St 1.2.3'!R85+'St 1.2.4'!R85</f>
        <v>0</v>
      </c>
      <c r="S85" s="142">
        <f>'St 1.2.1'!S85+'St 1.2.2'!S85+'St 1.2.3'!S85+'St 1.2.4'!S85</f>
        <v>0</v>
      </c>
      <c r="T85" s="142">
        <f>'St 1.2.1'!T85+'St 1.2.2'!T85+'St 1.2.3'!T85+'St 1.2.4'!T85</f>
        <v>0</v>
      </c>
      <c r="U85" s="142">
        <f>'St 1.2.1'!U85+'St 1.2.2'!U85+'St 1.2.3'!U85+'St 1.2.4'!U85</f>
        <v>0</v>
      </c>
      <c r="V85" s="142">
        <f>'St 1.2.1'!V85+'St 1.2.2'!V85+'St 1.2.3'!V85+'St 1.2.4'!V85</f>
        <v>0</v>
      </c>
      <c r="W85" s="142">
        <f>'St 1.2.1'!W85+'St 1.2.2'!W85+'St 1.2.3'!W85+'St 1.2.4'!W85</f>
        <v>0</v>
      </c>
      <c r="X85" s="145"/>
      <c r="Y85" s="150"/>
      <c r="Z85" s="150"/>
      <c r="AA85" s="150"/>
      <c r="AB85" s="150"/>
      <c r="AC85" s="150"/>
      <c r="AD85" s="150"/>
      <c r="AE85" s="150"/>
      <c r="AF85" s="150"/>
    </row>
    <row r="86" spans="1:32" s="45" customFormat="1">
      <c r="A86" s="38"/>
      <c r="B86" s="5" t="s">
        <v>21</v>
      </c>
      <c r="C86" s="209" t="s">
        <v>308</v>
      </c>
      <c r="D86" s="139">
        <f>'St 1.2.1'!D86+'St 1.2.2'!D86+'St 1.2.3'!D86+'St 1.2.4'!D86</f>
        <v>183214.45657512208</v>
      </c>
      <c r="E86" s="139">
        <f>'St 1.2.1'!E86+'St 1.2.2'!E86+'St 1.2.3'!E86+'St 1.2.4'!E86</f>
        <v>208635.0773605807</v>
      </c>
      <c r="F86" s="139">
        <f>'St 1.2.1'!F86+'St 1.2.2'!F86+'St 1.2.3'!F86+'St 1.2.4'!F86</f>
        <v>215169.35750976749</v>
      </c>
      <c r="G86" s="139">
        <f>'St 1.2.1'!G86+'St 1.2.2'!G86+'St 1.2.3'!G86+'St 1.2.4'!G86</f>
        <v>277195.3162001656</v>
      </c>
      <c r="H86" s="139">
        <f>'St 1.2.1'!H86+'St 1.2.2'!H86+'St 1.2.3'!H86+'St 1.2.4'!H86</f>
        <v>262167.12235468603</v>
      </c>
      <c r="I86" s="139">
        <f>'St 1.2.1'!I86+'St 1.2.2'!I86+'St 1.2.3'!I86+'St 1.2.4'!I86</f>
        <v>296018.43925201654</v>
      </c>
      <c r="J86" s="139">
        <f>'St 1.2.1'!J86+'St 1.2.2'!J86+'St 1.2.3'!J86+'St 1.2.4'!J86</f>
        <v>262659.16457877145</v>
      </c>
      <c r="K86" s="139">
        <f>'St 1.2.1'!K86+'St 1.2.2'!K86+'St 1.2.3'!K86+'St 1.2.4'!K86</f>
        <v>272253.58106437564</v>
      </c>
      <c r="L86" s="139">
        <f>'St 1.2.1'!L86+'St 1.2.2'!L86+'St 1.2.3'!L86+'St 1.2.4'!L86</f>
        <v>342554.40075542714</v>
      </c>
      <c r="M86" s="139">
        <f>'St 1.2.1'!M86+'St 1.2.2'!M86+'St 1.2.3'!M86+'St 1.2.4'!M86</f>
        <v>349194.93463490385</v>
      </c>
      <c r="N86" s="140"/>
      <c r="O86" s="139">
        <f>'St 1.2.1'!O86+'St 1.2.2'!O86+'St 1.2.3'!O86+'St 1.2.4'!O86</f>
        <v>19759.262882900239</v>
      </c>
      <c r="P86" s="139">
        <f>'St 1.2.1'!P86+'St 1.2.2'!P86+'St 1.2.3'!P86+'St 1.2.4'!P86</f>
        <v>1467.7197899574119</v>
      </c>
      <c r="Q86" s="139">
        <f>'St 1.2.1'!Q86+'St 1.2.2'!Q86+'St 1.2.3'!Q86+'St 1.2.4'!Q86</f>
        <v>61769.900204703466</v>
      </c>
      <c r="R86" s="139">
        <f>'St 1.2.1'!R86+'St 1.2.2'!R86+'St 1.2.3'!R86+'St 1.2.4'!R86</f>
        <v>-15033.979568080429</v>
      </c>
      <c r="S86" s="139">
        <f>'St 1.2.1'!S86+'St 1.2.2'!S86+'St 1.2.3'!S86+'St 1.2.4'!S86</f>
        <v>37240.549344640036</v>
      </c>
      <c r="T86" s="139">
        <f>'St 1.2.1'!T86+'St 1.2.2'!T86+'St 1.2.3'!T86+'St 1.2.4'!T86</f>
        <v>-30627.47972831146</v>
      </c>
      <c r="U86" s="139">
        <f>'St 1.2.1'!U86+'St 1.2.2'!U86+'St 1.2.3'!U86+'St 1.2.4'!U86</f>
        <v>8577.5142455870555</v>
      </c>
      <c r="V86" s="139">
        <f>'St 1.2.1'!V86+'St 1.2.2'!V86+'St 1.2.3'!V86+'St 1.2.4'!V86</f>
        <v>48426.121018711878</v>
      </c>
      <c r="W86" s="139">
        <f>'St 1.2.1'!W86+'St 1.2.2'!W86+'St 1.2.3'!W86+'St 1.2.4'!W86</f>
        <v>16114.051676722158</v>
      </c>
      <c r="X86" s="141"/>
      <c r="Y86" s="149"/>
      <c r="Z86" s="149"/>
      <c r="AA86" s="149"/>
      <c r="AB86" s="149"/>
      <c r="AC86" s="149"/>
      <c r="AD86" s="149"/>
      <c r="AE86" s="149"/>
      <c r="AF86" s="149"/>
    </row>
    <row r="87" spans="1:32" s="45" customFormat="1">
      <c r="A87" s="38"/>
      <c r="B87" s="9" t="s">
        <v>94</v>
      </c>
      <c r="C87" s="209" t="s">
        <v>309</v>
      </c>
      <c r="D87" s="139">
        <f>'St 1.2.1'!D87+'St 1.2.2'!D87+'St 1.2.3'!D87+'St 1.2.4'!D87</f>
        <v>200.19346147993343</v>
      </c>
      <c r="E87" s="139">
        <f>'St 1.2.1'!E87+'St 1.2.2'!E87+'St 1.2.3'!E87+'St 1.2.4'!E87</f>
        <v>192.82679737824046</v>
      </c>
      <c r="F87" s="139">
        <f>'St 1.2.1'!F87+'St 1.2.2'!F87+'St 1.2.3'!F87+'St 1.2.4'!F87</f>
        <v>292.56581895928946</v>
      </c>
      <c r="G87" s="139">
        <f>'St 1.2.1'!G87+'St 1.2.2'!G87+'St 1.2.3'!G87+'St 1.2.4'!G87</f>
        <v>324.57302189665222</v>
      </c>
      <c r="H87" s="139">
        <f>'St 1.2.1'!H87+'St 1.2.2'!H87+'St 1.2.3'!H87+'St 1.2.4'!H87</f>
        <v>1347.4036605909716</v>
      </c>
      <c r="I87" s="139">
        <f>'St 1.2.1'!I87+'St 1.2.2'!I87+'St 1.2.3'!I87+'St 1.2.4'!I87</f>
        <v>178.10292718821492</v>
      </c>
      <c r="J87" s="139">
        <f>'St 1.2.1'!J87+'St 1.2.2'!J87+'St 1.2.3'!J87+'St 1.2.4'!J87</f>
        <v>11348.882655296333</v>
      </c>
      <c r="K87" s="139">
        <f>'St 1.2.1'!K87+'St 1.2.2'!K87+'St 1.2.3'!K87+'St 1.2.4'!K87</f>
        <v>10127.860950692819</v>
      </c>
      <c r="L87" s="139">
        <f>'St 1.2.1'!L87+'St 1.2.2'!L87+'St 1.2.3'!L87+'St 1.2.4'!L87</f>
        <v>8518.6607090356956</v>
      </c>
      <c r="M87" s="139">
        <f>'St 1.2.1'!M87+'St 1.2.2'!M87+'St 1.2.3'!M87+'St 1.2.4'!M87</f>
        <v>8209.0771160874283</v>
      </c>
      <c r="N87" s="140"/>
      <c r="O87" s="139">
        <f>'St 1.2.1'!O87+'St 1.2.2'!O87+'St 1.2.3'!O87+'St 1.2.4'!O87</f>
        <v>0</v>
      </c>
      <c r="P87" s="139">
        <f>'St 1.2.1'!P87+'St 1.2.2'!P87+'St 1.2.3'!P87+'St 1.2.4'!P87</f>
        <v>0</v>
      </c>
      <c r="Q87" s="139">
        <f>'St 1.2.1'!Q87+'St 1.2.2'!Q87+'St 1.2.3'!Q87+'St 1.2.4'!Q87</f>
        <v>0</v>
      </c>
      <c r="R87" s="139">
        <f>'St 1.2.1'!R87+'St 1.2.2'!R87+'St 1.2.3'!R87+'St 1.2.4'!R87</f>
        <v>0</v>
      </c>
      <c r="S87" s="139">
        <f>'St 1.2.1'!S87+'St 1.2.2'!S87+'St 1.2.3'!S87+'St 1.2.4'!S87</f>
        <v>0</v>
      </c>
      <c r="T87" s="139">
        <f>'St 1.2.1'!T87+'St 1.2.2'!T87+'St 1.2.3'!T87+'St 1.2.4'!T87</f>
        <v>0</v>
      </c>
      <c r="U87" s="139">
        <f>'St 1.2.1'!U87+'St 1.2.2'!U87+'St 1.2.3'!U87+'St 1.2.4'!U87</f>
        <v>0</v>
      </c>
      <c r="V87" s="139">
        <f>'St 1.2.1'!V87+'St 1.2.2'!V87+'St 1.2.3'!V87+'St 1.2.4'!V87</f>
        <v>0</v>
      </c>
      <c r="W87" s="139">
        <f>'St 1.2.1'!W87+'St 1.2.2'!W87+'St 1.2.3'!W87+'St 1.2.4'!W87</f>
        <v>0</v>
      </c>
      <c r="X87" s="141"/>
      <c r="Y87" s="149"/>
      <c r="Z87" s="149"/>
      <c r="AA87" s="149"/>
      <c r="AB87" s="149"/>
      <c r="AC87" s="149"/>
      <c r="AD87" s="149"/>
      <c r="AE87" s="149"/>
      <c r="AF87" s="149"/>
    </row>
    <row r="88" spans="1:32">
      <c r="B88" s="208" t="s">
        <v>40</v>
      </c>
      <c r="C88" s="219"/>
      <c r="D88" s="142">
        <f>'St 1.2.1'!D88+'St 1.2.2'!D88+'St 1.2.3'!D88+'St 1.2.4'!D88</f>
        <v>130.26661350135058</v>
      </c>
      <c r="E88" s="142">
        <f>'St 1.2.1'!E88+'St 1.2.2'!E88+'St 1.2.3'!E88+'St 1.2.4'!E88</f>
        <v>100.3784787018823</v>
      </c>
      <c r="F88" s="142">
        <f>'St 1.2.1'!F88+'St 1.2.2'!F88+'St 1.2.3'!F88+'St 1.2.4'!F88</f>
        <v>171.9532953786003</v>
      </c>
      <c r="G88" s="142">
        <f>'St 1.2.1'!G88+'St 1.2.2'!G88+'St 1.2.3'!G88+'St 1.2.4'!G88</f>
        <v>208.54108928652249</v>
      </c>
      <c r="H88" s="142">
        <f>'St 1.2.1'!H88+'St 1.2.2'!H88+'St 1.2.3'!H88+'St 1.2.4'!H88</f>
        <v>745.41877188071112</v>
      </c>
      <c r="I88" s="142">
        <f>'St 1.2.1'!I88+'St 1.2.2'!I88+'St 1.2.3'!I88+'St 1.2.4'!I88</f>
        <v>0</v>
      </c>
      <c r="J88" s="142">
        <f>'St 1.2.1'!J88+'St 1.2.2'!J88+'St 1.2.3'!J88+'St 1.2.4'!J88</f>
        <v>7098.5325603906249</v>
      </c>
      <c r="K88" s="142">
        <f>'St 1.2.1'!K88+'St 1.2.2'!K88+'St 1.2.3'!K88+'St 1.2.4'!K88</f>
        <v>5846.4762648793458</v>
      </c>
      <c r="L88" s="142">
        <f>'St 1.2.1'!L88+'St 1.2.2'!L88+'St 1.2.3'!L88+'St 1.2.4'!L88</f>
        <v>5026.3587438996792</v>
      </c>
      <c r="M88" s="142">
        <f>'St 1.2.1'!M88+'St 1.2.2'!M88+'St 1.2.3'!M88+'St 1.2.4'!M88</f>
        <v>4843.6917434716806</v>
      </c>
      <c r="N88" s="148"/>
      <c r="O88" s="142">
        <f>'St 1.2.1'!O88+'St 1.2.2'!O88+'St 1.2.3'!O88+'St 1.2.4'!O88</f>
        <v>0</v>
      </c>
      <c r="P88" s="142">
        <f>'St 1.2.1'!P88+'St 1.2.2'!P88+'St 1.2.3'!P88+'St 1.2.4'!P88</f>
        <v>0</v>
      </c>
      <c r="Q88" s="142">
        <f>'St 1.2.1'!Q88+'St 1.2.2'!Q88+'St 1.2.3'!Q88+'St 1.2.4'!Q88</f>
        <v>0</v>
      </c>
      <c r="R88" s="142">
        <f>'St 1.2.1'!R88+'St 1.2.2'!R88+'St 1.2.3'!R88+'St 1.2.4'!R88</f>
        <v>0</v>
      </c>
      <c r="S88" s="142">
        <f>'St 1.2.1'!S88+'St 1.2.2'!S88+'St 1.2.3'!S88+'St 1.2.4'!S88</f>
        <v>0</v>
      </c>
      <c r="T88" s="142">
        <f>'St 1.2.1'!T88+'St 1.2.2'!T88+'St 1.2.3'!T88+'St 1.2.4'!T88</f>
        <v>0</v>
      </c>
      <c r="U88" s="142">
        <f>'St 1.2.1'!U88+'St 1.2.2'!U88+'St 1.2.3'!U88+'St 1.2.4'!U88</f>
        <v>0</v>
      </c>
      <c r="V88" s="142">
        <f>'St 1.2.1'!V88+'St 1.2.2'!V88+'St 1.2.3'!V88+'St 1.2.4'!V88</f>
        <v>0</v>
      </c>
      <c r="W88" s="142">
        <f>'St 1.2.1'!W88+'St 1.2.2'!W88+'St 1.2.3'!W88+'St 1.2.4'!W88</f>
        <v>0</v>
      </c>
      <c r="X88" s="145"/>
      <c r="Y88" s="150"/>
      <c r="Z88" s="150"/>
      <c r="AA88" s="150"/>
      <c r="AB88" s="150"/>
      <c r="AC88" s="150"/>
      <c r="AD88" s="150"/>
      <c r="AE88" s="150"/>
      <c r="AF88" s="150"/>
    </row>
    <row r="89" spans="1:32">
      <c r="B89" s="6" t="s">
        <v>41</v>
      </c>
      <c r="C89" s="219"/>
      <c r="D89" s="142">
        <f>'St 1.2.1'!D89+'St 1.2.2'!D89+'St 1.2.3'!D89+'St 1.2.4'!D89</f>
        <v>0</v>
      </c>
      <c r="E89" s="142">
        <f>'St 1.2.1'!E89+'St 1.2.2'!E89+'St 1.2.3'!E89+'St 1.2.4'!E89</f>
        <v>0</v>
      </c>
      <c r="F89" s="142">
        <f>'St 1.2.1'!F89+'St 1.2.2'!F89+'St 1.2.3'!F89+'St 1.2.4'!F89</f>
        <v>0</v>
      </c>
      <c r="G89" s="142">
        <f>'St 1.2.1'!G89+'St 1.2.2'!G89+'St 1.2.3'!G89+'St 1.2.4'!G89</f>
        <v>0</v>
      </c>
      <c r="H89" s="142">
        <f>'St 1.2.1'!H89+'St 1.2.2'!H89+'St 1.2.3'!H89+'St 1.2.4'!H89</f>
        <v>0</v>
      </c>
      <c r="I89" s="142">
        <f>'St 1.2.1'!I89+'St 1.2.2'!I89+'St 1.2.3'!I89+'St 1.2.4'!I89</f>
        <v>0</v>
      </c>
      <c r="J89" s="142">
        <f>'St 1.2.1'!J89+'St 1.2.2'!J89+'St 1.2.3'!J89+'St 1.2.4'!J89</f>
        <v>0</v>
      </c>
      <c r="K89" s="142">
        <f>'St 1.2.1'!K89+'St 1.2.2'!K89+'St 1.2.3'!K89+'St 1.2.4'!K89</f>
        <v>0</v>
      </c>
      <c r="L89" s="142">
        <f>'St 1.2.1'!L89+'St 1.2.2'!L89+'St 1.2.3'!L89+'St 1.2.4'!L89</f>
        <v>0</v>
      </c>
      <c r="M89" s="142">
        <f>'St 1.2.1'!M89+'St 1.2.2'!M89+'St 1.2.3'!M89+'St 1.2.4'!M89</f>
        <v>0</v>
      </c>
      <c r="N89" s="148"/>
      <c r="O89" s="142">
        <f>'St 1.2.1'!O89+'St 1.2.2'!O89+'St 1.2.3'!O89+'St 1.2.4'!O89</f>
        <v>0</v>
      </c>
      <c r="P89" s="142">
        <f>'St 1.2.1'!P89+'St 1.2.2'!P89+'St 1.2.3'!P89+'St 1.2.4'!P89</f>
        <v>0</v>
      </c>
      <c r="Q89" s="142">
        <f>'St 1.2.1'!Q89+'St 1.2.2'!Q89+'St 1.2.3'!Q89+'St 1.2.4'!Q89</f>
        <v>0</v>
      </c>
      <c r="R89" s="142">
        <f>'St 1.2.1'!R89+'St 1.2.2'!R89+'St 1.2.3'!R89+'St 1.2.4'!R89</f>
        <v>0</v>
      </c>
      <c r="S89" s="142">
        <f>'St 1.2.1'!S89+'St 1.2.2'!S89+'St 1.2.3'!S89+'St 1.2.4'!S89</f>
        <v>0</v>
      </c>
      <c r="T89" s="142">
        <f>'St 1.2.1'!T89+'St 1.2.2'!T89+'St 1.2.3'!T89+'St 1.2.4'!T89</f>
        <v>0</v>
      </c>
      <c r="U89" s="142">
        <f>'St 1.2.1'!U89+'St 1.2.2'!U89+'St 1.2.3'!U89+'St 1.2.4'!U89</f>
        <v>0</v>
      </c>
      <c r="V89" s="142">
        <f>'St 1.2.1'!V89+'St 1.2.2'!V89+'St 1.2.3'!V89+'St 1.2.4'!V89</f>
        <v>0</v>
      </c>
      <c r="W89" s="142">
        <f>'St 1.2.1'!W89+'St 1.2.2'!W89+'St 1.2.3'!W89+'St 1.2.4'!W89</f>
        <v>0</v>
      </c>
      <c r="X89" s="145"/>
      <c r="Y89" s="150"/>
      <c r="Z89" s="150"/>
      <c r="AA89" s="150"/>
      <c r="AB89" s="150"/>
      <c r="AC89" s="150"/>
      <c r="AD89" s="150"/>
      <c r="AE89" s="150"/>
      <c r="AF89" s="150"/>
    </row>
    <row r="90" spans="1:32">
      <c r="B90" s="6" t="s">
        <v>42</v>
      </c>
      <c r="C90" s="219"/>
      <c r="D90" s="142">
        <f>'St 1.2.1'!D90+'St 1.2.2'!D90+'St 1.2.3'!D90+'St 1.2.4'!D90</f>
        <v>0</v>
      </c>
      <c r="E90" s="142">
        <f>'St 1.2.1'!E90+'St 1.2.2'!E90+'St 1.2.3'!E90+'St 1.2.4'!E90</f>
        <v>0</v>
      </c>
      <c r="F90" s="142">
        <f>'St 1.2.1'!F90+'St 1.2.2'!F90+'St 1.2.3'!F90+'St 1.2.4'!F90</f>
        <v>0</v>
      </c>
      <c r="G90" s="142">
        <f>'St 1.2.1'!G90+'St 1.2.2'!G90+'St 1.2.3'!G90+'St 1.2.4'!G90</f>
        <v>0</v>
      </c>
      <c r="H90" s="142">
        <f>'St 1.2.1'!H90+'St 1.2.2'!H90+'St 1.2.3'!H90+'St 1.2.4'!H90</f>
        <v>3.1345992429663008E-7</v>
      </c>
      <c r="I90" s="142">
        <f>'St 1.2.1'!I90+'St 1.2.2'!I90+'St 1.2.3'!I90+'St 1.2.4'!I90</f>
        <v>0</v>
      </c>
      <c r="J90" s="142">
        <f>'St 1.2.1'!J90+'St 1.2.2'!J90+'St 1.2.3'!J90+'St 1.2.4'!J90</f>
        <v>5.6623556095098177E-6</v>
      </c>
      <c r="K90" s="142">
        <f>'St 1.2.1'!K90+'St 1.2.2'!K90+'St 1.2.3'!K90+'St 1.2.4'!K90</f>
        <v>0</v>
      </c>
      <c r="L90" s="142">
        <f>'St 1.2.1'!L90+'St 1.2.2'!L90+'St 1.2.3'!L90+'St 1.2.4'!L90</f>
        <v>2.5797959996866471</v>
      </c>
      <c r="M90" s="142">
        <f>'St 1.2.1'!M90+'St 1.2.2'!M90+'St 1.2.3'!M90+'St 1.2.4'!M90</f>
        <v>2.486041530300465</v>
      </c>
      <c r="N90" s="148"/>
      <c r="O90" s="142">
        <f>'St 1.2.1'!O90+'St 1.2.2'!O90+'St 1.2.3'!O90+'St 1.2.4'!O90</f>
        <v>0</v>
      </c>
      <c r="P90" s="142">
        <f>'St 1.2.1'!P90+'St 1.2.2'!P90+'St 1.2.3'!P90+'St 1.2.4'!P90</f>
        <v>0</v>
      </c>
      <c r="Q90" s="142">
        <f>'St 1.2.1'!Q90+'St 1.2.2'!Q90+'St 1.2.3'!Q90+'St 1.2.4'!Q90</f>
        <v>0</v>
      </c>
      <c r="R90" s="142">
        <f>'St 1.2.1'!R90+'St 1.2.2'!R90+'St 1.2.3'!R90+'St 1.2.4'!R90</f>
        <v>0</v>
      </c>
      <c r="S90" s="142">
        <f>'St 1.2.1'!S90+'St 1.2.2'!S90+'St 1.2.3'!S90+'St 1.2.4'!S90</f>
        <v>0</v>
      </c>
      <c r="T90" s="142">
        <f>'St 1.2.1'!T90+'St 1.2.2'!T90+'St 1.2.3'!T90+'St 1.2.4'!T90</f>
        <v>0</v>
      </c>
      <c r="U90" s="142">
        <f>'St 1.2.1'!U90+'St 1.2.2'!U90+'St 1.2.3'!U90+'St 1.2.4'!U90</f>
        <v>0</v>
      </c>
      <c r="V90" s="142">
        <f>'St 1.2.1'!V90+'St 1.2.2'!V90+'St 1.2.3'!V90+'St 1.2.4'!V90</f>
        <v>0</v>
      </c>
      <c r="W90" s="142">
        <f>'St 1.2.1'!W90+'St 1.2.2'!W90+'St 1.2.3'!W90+'St 1.2.4'!W90</f>
        <v>0</v>
      </c>
      <c r="X90" s="145"/>
      <c r="Y90" s="150"/>
      <c r="Z90" s="150"/>
      <c r="AA90" s="150"/>
      <c r="AB90" s="150"/>
      <c r="AC90" s="150"/>
      <c r="AD90" s="150"/>
      <c r="AE90" s="150"/>
      <c r="AF90" s="150"/>
    </row>
    <row r="91" spans="1:32">
      <c r="B91" s="6" t="s">
        <v>43</v>
      </c>
      <c r="C91" s="219"/>
      <c r="D91" s="142">
        <f>'St 1.2.1'!D91+'St 1.2.2'!D91+'St 1.2.3'!D91+'St 1.2.4'!D91</f>
        <v>0</v>
      </c>
      <c r="E91" s="142">
        <f>'St 1.2.1'!E91+'St 1.2.2'!E91+'St 1.2.3'!E91+'St 1.2.4'!E91</f>
        <v>0</v>
      </c>
      <c r="F91" s="142">
        <f>'St 1.2.1'!F91+'St 1.2.2'!F91+'St 1.2.3'!F91+'St 1.2.4'!F91</f>
        <v>0</v>
      </c>
      <c r="G91" s="142">
        <f>'St 1.2.1'!G91+'St 1.2.2'!G91+'St 1.2.3'!G91+'St 1.2.4'!G91</f>
        <v>0</v>
      </c>
      <c r="H91" s="142">
        <f>'St 1.2.1'!H91+'St 1.2.2'!H91+'St 1.2.3'!H91+'St 1.2.4'!H91</f>
        <v>0</v>
      </c>
      <c r="I91" s="142">
        <f>'St 1.2.1'!I91+'St 1.2.2'!I91+'St 1.2.3'!I91+'St 1.2.4'!I91</f>
        <v>0</v>
      </c>
      <c r="J91" s="142">
        <f>'St 1.2.1'!J91+'St 1.2.2'!J91+'St 1.2.3'!J91+'St 1.2.4'!J91</f>
        <v>0</v>
      </c>
      <c r="K91" s="142">
        <f>'St 1.2.1'!K91+'St 1.2.2'!K91+'St 1.2.3'!K91+'St 1.2.4'!K91</f>
        <v>0</v>
      </c>
      <c r="L91" s="142">
        <f>'St 1.2.1'!L91+'St 1.2.2'!L91+'St 1.2.3'!L91+'St 1.2.4'!L91</f>
        <v>0</v>
      </c>
      <c r="M91" s="142">
        <f>'St 1.2.1'!M91+'St 1.2.2'!M91+'St 1.2.3'!M91+'St 1.2.4'!M91</f>
        <v>0</v>
      </c>
      <c r="N91" s="148"/>
      <c r="O91" s="142">
        <f>'St 1.2.1'!O91+'St 1.2.2'!O91+'St 1.2.3'!O91+'St 1.2.4'!O91</f>
        <v>0</v>
      </c>
      <c r="P91" s="142">
        <f>'St 1.2.1'!P91+'St 1.2.2'!P91+'St 1.2.3'!P91+'St 1.2.4'!P91</f>
        <v>0</v>
      </c>
      <c r="Q91" s="142">
        <f>'St 1.2.1'!Q91+'St 1.2.2'!Q91+'St 1.2.3'!Q91+'St 1.2.4'!Q91</f>
        <v>0</v>
      </c>
      <c r="R91" s="142">
        <f>'St 1.2.1'!R91+'St 1.2.2'!R91+'St 1.2.3'!R91+'St 1.2.4'!R91</f>
        <v>0</v>
      </c>
      <c r="S91" s="142">
        <f>'St 1.2.1'!S91+'St 1.2.2'!S91+'St 1.2.3'!S91+'St 1.2.4'!S91</f>
        <v>0</v>
      </c>
      <c r="T91" s="142">
        <f>'St 1.2.1'!T91+'St 1.2.2'!T91+'St 1.2.3'!T91+'St 1.2.4'!T91</f>
        <v>0</v>
      </c>
      <c r="U91" s="142">
        <f>'St 1.2.1'!U91+'St 1.2.2'!U91+'St 1.2.3'!U91+'St 1.2.4'!U91</f>
        <v>0</v>
      </c>
      <c r="V91" s="142">
        <f>'St 1.2.1'!V91+'St 1.2.2'!V91+'St 1.2.3'!V91+'St 1.2.4'!V91</f>
        <v>0</v>
      </c>
      <c r="W91" s="142">
        <f>'St 1.2.1'!W91+'St 1.2.2'!W91+'St 1.2.3'!W91+'St 1.2.4'!W91</f>
        <v>0</v>
      </c>
      <c r="X91" s="145"/>
      <c r="Y91" s="150"/>
      <c r="Z91" s="150"/>
      <c r="AA91" s="150"/>
      <c r="AB91" s="150"/>
      <c r="AC91" s="150"/>
      <c r="AD91" s="150"/>
      <c r="AE91" s="150"/>
      <c r="AF91" s="150"/>
    </row>
    <row r="92" spans="1:32">
      <c r="B92" s="6" t="s">
        <v>44</v>
      </c>
      <c r="C92" s="219"/>
      <c r="D92" s="142">
        <f>'St 1.2.1'!D92+'St 1.2.2'!D92+'St 1.2.3'!D92+'St 1.2.4'!D92</f>
        <v>0</v>
      </c>
      <c r="E92" s="142">
        <f>'St 1.2.1'!E92+'St 1.2.2'!E92+'St 1.2.3'!E92+'St 1.2.4'!E92</f>
        <v>0</v>
      </c>
      <c r="F92" s="142">
        <f>'St 1.2.1'!F92+'St 1.2.2'!F92+'St 1.2.3'!F92+'St 1.2.4'!F92</f>
        <v>0</v>
      </c>
      <c r="G92" s="142">
        <f>'St 1.2.1'!G92+'St 1.2.2'!G92+'St 1.2.3'!G92+'St 1.2.4'!G92</f>
        <v>0</v>
      </c>
      <c r="H92" s="142">
        <f>'St 1.2.1'!H92+'St 1.2.2'!H92+'St 1.2.3'!H92+'St 1.2.4'!H92</f>
        <v>0.22056971266139741</v>
      </c>
      <c r="I92" s="142">
        <f>'St 1.2.1'!I92+'St 1.2.2'!I92+'St 1.2.3'!I92+'St 1.2.4'!I92</f>
        <v>0</v>
      </c>
      <c r="J92" s="142">
        <f>'St 1.2.1'!J92+'St 1.2.2'!J92+'St 1.2.3'!J92+'St 1.2.4'!J92</f>
        <v>2.0210249512130725</v>
      </c>
      <c r="K92" s="142">
        <f>'St 1.2.1'!K92+'St 1.2.2'!K92+'St 1.2.3'!K92+'St 1.2.4'!K92</f>
        <v>1.8029172402373117</v>
      </c>
      <c r="L92" s="142">
        <f>'St 1.2.1'!L92+'St 1.2.2'!L92+'St 1.2.3'!L92+'St 1.2.4'!L92</f>
        <v>0.28597133381153689</v>
      </c>
      <c r="M92" s="142">
        <f>'St 1.2.1'!M92+'St 1.2.2'!M92+'St 1.2.3'!M92+'St 1.2.4'!M92</f>
        <v>0.27557861645542969</v>
      </c>
      <c r="N92" s="148"/>
      <c r="O92" s="142">
        <f>'St 1.2.1'!O92+'St 1.2.2'!O92+'St 1.2.3'!O92+'St 1.2.4'!O92</f>
        <v>0</v>
      </c>
      <c r="P92" s="142">
        <f>'St 1.2.1'!P92+'St 1.2.2'!P92+'St 1.2.3'!P92+'St 1.2.4'!P92</f>
        <v>0</v>
      </c>
      <c r="Q92" s="142">
        <f>'St 1.2.1'!Q92+'St 1.2.2'!Q92+'St 1.2.3'!Q92+'St 1.2.4'!Q92</f>
        <v>0</v>
      </c>
      <c r="R92" s="142">
        <f>'St 1.2.1'!R92+'St 1.2.2'!R92+'St 1.2.3'!R92+'St 1.2.4'!R92</f>
        <v>0</v>
      </c>
      <c r="S92" s="142">
        <f>'St 1.2.1'!S92+'St 1.2.2'!S92+'St 1.2.3'!S92+'St 1.2.4'!S92</f>
        <v>0</v>
      </c>
      <c r="T92" s="142">
        <f>'St 1.2.1'!T92+'St 1.2.2'!T92+'St 1.2.3'!T92+'St 1.2.4'!T92</f>
        <v>0</v>
      </c>
      <c r="U92" s="142">
        <f>'St 1.2.1'!U92+'St 1.2.2'!U92+'St 1.2.3'!U92+'St 1.2.4'!U92</f>
        <v>0</v>
      </c>
      <c r="V92" s="142">
        <f>'St 1.2.1'!V92+'St 1.2.2'!V92+'St 1.2.3'!V92+'St 1.2.4'!V92</f>
        <v>0</v>
      </c>
      <c r="W92" s="142">
        <f>'St 1.2.1'!W92+'St 1.2.2'!W92+'St 1.2.3'!W92+'St 1.2.4'!W92</f>
        <v>0</v>
      </c>
      <c r="X92" s="145"/>
      <c r="Y92" s="150"/>
      <c r="Z92" s="150"/>
      <c r="AA92" s="150"/>
      <c r="AB92" s="150"/>
      <c r="AC92" s="150"/>
      <c r="AD92" s="150"/>
      <c r="AE92" s="150"/>
      <c r="AF92" s="150"/>
    </row>
    <row r="93" spans="1:32">
      <c r="B93" s="7" t="s">
        <v>45</v>
      </c>
      <c r="C93" s="219"/>
      <c r="D93" s="142">
        <f>'St 1.2.1'!D93+'St 1.2.2'!D93+'St 1.2.3'!D93+'St 1.2.4'!D93</f>
        <v>0</v>
      </c>
      <c r="E93" s="142">
        <f>'St 1.2.1'!E93+'St 1.2.2'!E93+'St 1.2.3'!E93+'St 1.2.4'!E93</f>
        <v>0</v>
      </c>
      <c r="F93" s="142">
        <f>'St 1.2.1'!F93+'St 1.2.2'!F93+'St 1.2.3'!F93+'St 1.2.4'!F93</f>
        <v>0</v>
      </c>
      <c r="G93" s="142">
        <f>'St 1.2.1'!G93+'St 1.2.2'!G93+'St 1.2.3'!G93+'St 1.2.4'!G93</f>
        <v>0</v>
      </c>
      <c r="H93" s="142">
        <f>'St 1.2.1'!H93+'St 1.2.2'!H93+'St 1.2.3'!H93+'St 1.2.4'!H93</f>
        <v>0.11379720846788886</v>
      </c>
      <c r="I93" s="142">
        <f>'St 1.2.1'!I93+'St 1.2.2'!I93+'St 1.2.3'!I93+'St 1.2.4'!I93</f>
        <v>0</v>
      </c>
      <c r="J93" s="142">
        <f>'St 1.2.1'!J93+'St 1.2.2'!J93+'St 1.2.3'!J93+'St 1.2.4'!J93</f>
        <v>1.0268455403621675</v>
      </c>
      <c r="K93" s="142">
        <f>'St 1.2.1'!K93+'St 1.2.2'!K93+'St 1.2.3'!K93+'St 1.2.4'!K93</f>
        <v>0.94472281549569048</v>
      </c>
      <c r="L93" s="142">
        <f>'St 1.2.1'!L93+'St 1.2.2'!L93+'St 1.2.3'!L93+'St 1.2.4'!L93</f>
        <v>0.28597133381153689</v>
      </c>
      <c r="M93" s="142">
        <f>'St 1.2.1'!M93+'St 1.2.2'!M93+'St 1.2.3'!M93+'St 1.2.4'!M93</f>
        <v>0.27557861645542969</v>
      </c>
      <c r="N93" s="148"/>
      <c r="O93" s="142">
        <f>'St 1.2.1'!O93+'St 1.2.2'!O93+'St 1.2.3'!O93+'St 1.2.4'!O93</f>
        <v>0</v>
      </c>
      <c r="P93" s="142">
        <f>'St 1.2.1'!P93+'St 1.2.2'!P93+'St 1.2.3'!P93+'St 1.2.4'!P93</f>
        <v>0</v>
      </c>
      <c r="Q93" s="142">
        <f>'St 1.2.1'!Q93+'St 1.2.2'!Q93+'St 1.2.3'!Q93+'St 1.2.4'!Q93</f>
        <v>0</v>
      </c>
      <c r="R93" s="142">
        <f>'St 1.2.1'!R93+'St 1.2.2'!R93+'St 1.2.3'!R93+'St 1.2.4'!R93</f>
        <v>0</v>
      </c>
      <c r="S93" s="142">
        <f>'St 1.2.1'!S93+'St 1.2.2'!S93+'St 1.2.3'!S93+'St 1.2.4'!S93</f>
        <v>0</v>
      </c>
      <c r="T93" s="142">
        <f>'St 1.2.1'!T93+'St 1.2.2'!T93+'St 1.2.3'!T93+'St 1.2.4'!T93</f>
        <v>0</v>
      </c>
      <c r="U93" s="142">
        <f>'St 1.2.1'!U93+'St 1.2.2'!U93+'St 1.2.3'!U93+'St 1.2.4'!U93</f>
        <v>0</v>
      </c>
      <c r="V93" s="142">
        <f>'St 1.2.1'!V93+'St 1.2.2'!V93+'St 1.2.3'!V93+'St 1.2.4'!V93</f>
        <v>0</v>
      </c>
      <c r="W93" s="142">
        <f>'St 1.2.1'!W93+'St 1.2.2'!W93+'St 1.2.3'!W93+'St 1.2.4'!W93</f>
        <v>0</v>
      </c>
      <c r="X93" s="145"/>
      <c r="Y93" s="150"/>
      <c r="Z93" s="150"/>
      <c r="AA93" s="150"/>
      <c r="AB93" s="150"/>
      <c r="AC93" s="150"/>
      <c r="AD93" s="150"/>
      <c r="AE93" s="150"/>
      <c r="AF93" s="150"/>
    </row>
    <row r="94" spans="1:32">
      <c r="B94" s="7" t="s">
        <v>46</v>
      </c>
      <c r="C94" s="219"/>
      <c r="D94" s="142">
        <f>'St 1.2.1'!D94+'St 1.2.2'!D94+'St 1.2.3'!D94+'St 1.2.4'!D94</f>
        <v>0</v>
      </c>
      <c r="E94" s="142">
        <f>'St 1.2.1'!E94+'St 1.2.2'!E94+'St 1.2.3'!E94+'St 1.2.4'!E94</f>
        <v>0</v>
      </c>
      <c r="F94" s="142">
        <f>'St 1.2.1'!F94+'St 1.2.2'!F94+'St 1.2.3'!F94+'St 1.2.4'!F94</f>
        <v>0</v>
      </c>
      <c r="G94" s="142">
        <f>'St 1.2.1'!G94+'St 1.2.2'!G94+'St 1.2.3'!G94+'St 1.2.4'!G94</f>
        <v>0</v>
      </c>
      <c r="H94" s="142">
        <f>'St 1.2.1'!H94+'St 1.2.2'!H94+'St 1.2.3'!H94+'St 1.2.4'!H94</f>
        <v>0.10677250419350856</v>
      </c>
      <c r="I94" s="142">
        <f>'St 1.2.1'!I94+'St 1.2.2'!I94+'St 1.2.3'!I94+'St 1.2.4'!I94</f>
        <v>0</v>
      </c>
      <c r="J94" s="142">
        <f>'St 1.2.1'!J94+'St 1.2.2'!J94+'St 1.2.3'!J94+'St 1.2.4'!J94</f>
        <v>0.99417941085090522</v>
      </c>
      <c r="K94" s="142">
        <f>'St 1.2.1'!K94+'St 1.2.2'!K94+'St 1.2.3'!K94+'St 1.2.4'!K94</f>
        <v>0.85819442474162133</v>
      </c>
      <c r="L94" s="142">
        <f>'St 1.2.1'!L94+'St 1.2.2'!L94+'St 1.2.3'!L94+'St 1.2.4'!L94</f>
        <v>0</v>
      </c>
      <c r="M94" s="142">
        <f>'St 1.2.1'!M94+'St 1.2.2'!M94+'St 1.2.3'!M94+'St 1.2.4'!M94</f>
        <v>0</v>
      </c>
      <c r="N94" s="148"/>
      <c r="O94" s="142">
        <f>'St 1.2.1'!O94+'St 1.2.2'!O94+'St 1.2.3'!O94+'St 1.2.4'!O94</f>
        <v>0</v>
      </c>
      <c r="P94" s="142">
        <f>'St 1.2.1'!P94+'St 1.2.2'!P94+'St 1.2.3'!P94+'St 1.2.4'!P94</f>
        <v>0</v>
      </c>
      <c r="Q94" s="142">
        <f>'St 1.2.1'!Q94+'St 1.2.2'!Q94+'St 1.2.3'!Q94+'St 1.2.4'!Q94</f>
        <v>0</v>
      </c>
      <c r="R94" s="142">
        <f>'St 1.2.1'!R94+'St 1.2.2'!R94+'St 1.2.3'!R94+'St 1.2.4'!R94</f>
        <v>0</v>
      </c>
      <c r="S94" s="142">
        <f>'St 1.2.1'!S94+'St 1.2.2'!S94+'St 1.2.3'!S94+'St 1.2.4'!S94</f>
        <v>0</v>
      </c>
      <c r="T94" s="142">
        <f>'St 1.2.1'!T94+'St 1.2.2'!T94+'St 1.2.3'!T94+'St 1.2.4'!T94</f>
        <v>0</v>
      </c>
      <c r="U94" s="142">
        <f>'St 1.2.1'!U94+'St 1.2.2'!U94+'St 1.2.3'!U94+'St 1.2.4'!U94</f>
        <v>0</v>
      </c>
      <c r="V94" s="142">
        <f>'St 1.2.1'!V94+'St 1.2.2'!V94+'St 1.2.3'!V94+'St 1.2.4'!V94</f>
        <v>0</v>
      </c>
      <c r="W94" s="142">
        <f>'St 1.2.1'!W94+'St 1.2.2'!W94+'St 1.2.3'!W94+'St 1.2.4'!W94</f>
        <v>0</v>
      </c>
      <c r="X94" s="145"/>
      <c r="Y94" s="150"/>
      <c r="Z94" s="150"/>
      <c r="AA94" s="150"/>
      <c r="AB94" s="150"/>
      <c r="AC94" s="150"/>
      <c r="AD94" s="150"/>
      <c r="AE94" s="150"/>
      <c r="AF94" s="150"/>
    </row>
    <row r="95" spans="1:32">
      <c r="B95" s="6" t="s">
        <v>317</v>
      </c>
      <c r="C95" s="219"/>
      <c r="D95" s="142">
        <f>'St 1.2.1'!D95+'St 1.2.2'!D95+'St 1.2.3'!D95+'St 1.2.4'!D95</f>
        <v>0</v>
      </c>
      <c r="E95" s="142">
        <f>'St 1.2.1'!E95+'St 1.2.2'!E95+'St 1.2.3'!E95+'St 1.2.4'!E95</f>
        <v>0</v>
      </c>
      <c r="F95" s="142">
        <f>'St 1.2.1'!F95+'St 1.2.2'!F95+'St 1.2.3'!F95+'St 1.2.4'!F95</f>
        <v>0</v>
      </c>
      <c r="G95" s="142">
        <f>'St 1.2.1'!G95+'St 1.2.2'!G95+'St 1.2.3'!G95+'St 1.2.4'!G95</f>
        <v>0</v>
      </c>
      <c r="H95" s="142">
        <f>'St 1.2.1'!H95+'St 1.2.2'!H95+'St 1.2.3'!H95+'St 1.2.4'!H95</f>
        <v>0</v>
      </c>
      <c r="I95" s="142">
        <f>'St 1.2.1'!I95+'St 1.2.2'!I95+'St 1.2.3'!I95+'St 1.2.4'!I95</f>
        <v>0</v>
      </c>
      <c r="J95" s="142">
        <f>'St 1.2.1'!J95+'St 1.2.2'!J95+'St 1.2.3'!J95+'St 1.2.4'!J95</f>
        <v>0</v>
      </c>
      <c r="K95" s="142">
        <f>'St 1.2.1'!K95+'St 1.2.2'!K95+'St 1.2.3'!K95+'St 1.2.4'!K95</f>
        <v>0</v>
      </c>
      <c r="L95" s="142">
        <f>'St 1.2.1'!L95+'St 1.2.2'!L95+'St 1.2.3'!L95+'St 1.2.4'!L95</f>
        <v>0</v>
      </c>
      <c r="M95" s="142">
        <f>'St 1.2.1'!M95+'St 1.2.2'!M95+'St 1.2.3'!M95+'St 1.2.4'!M95</f>
        <v>0</v>
      </c>
      <c r="N95" s="148"/>
      <c r="O95" s="142">
        <f>'St 1.2.1'!O95+'St 1.2.2'!O95+'St 1.2.3'!O95+'St 1.2.4'!O95</f>
        <v>0</v>
      </c>
      <c r="P95" s="142">
        <f>'St 1.2.1'!P95+'St 1.2.2'!P95+'St 1.2.3'!P95+'St 1.2.4'!P95</f>
        <v>0</v>
      </c>
      <c r="Q95" s="142">
        <f>'St 1.2.1'!Q95+'St 1.2.2'!Q95+'St 1.2.3'!Q95+'St 1.2.4'!Q95</f>
        <v>0</v>
      </c>
      <c r="R95" s="142">
        <f>'St 1.2.1'!R95+'St 1.2.2'!R95+'St 1.2.3'!R95+'St 1.2.4'!R95</f>
        <v>0</v>
      </c>
      <c r="S95" s="142">
        <f>'St 1.2.1'!S95+'St 1.2.2'!S95+'St 1.2.3'!S95+'St 1.2.4'!S95</f>
        <v>0</v>
      </c>
      <c r="T95" s="142">
        <f>'St 1.2.1'!T95+'St 1.2.2'!T95+'St 1.2.3'!T95+'St 1.2.4'!T95</f>
        <v>0</v>
      </c>
      <c r="U95" s="142">
        <f>'St 1.2.1'!U95+'St 1.2.2'!U95+'St 1.2.3'!U95+'St 1.2.4'!U95</f>
        <v>0</v>
      </c>
      <c r="V95" s="142">
        <f>'St 1.2.1'!V95+'St 1.2.2'!V95+'St 1.2.3'!V95+'St 1.2.4'!V95</f>
        <v>0</v>
      </c>
      <c r="W95" s="142">
        <f>'St 1.2.1'!W95+'St 1.2.2'!W95+'St 1.2.3'!W95+'St 1.2.4'!W95</f>
        <v>0</v>
      </c>
      <c r="X95" s="145"/>
      <c r="Y95" s="150"/>
      <c r="Z95" s="150"/>
      <c r="AA95" s="150"/>
      <c r="AB95" s="150"/>
      <c r="AC95" s="150"/>
      <c r="AD95" s="150"/>
      <c r="AE95" s="150"/>
      <c r="AF95" s="150"/>
    </row>
    <row r="96" spans="1:32">
      <c r="B96" s="6" t="s">
        <v>108</v>
      </c>
      <c r="C96" s="219"/>
      <c r="D96" s="142">
        <f>'St 1.2.1'!D96+'St 1.2.2'!D96+'St 1.2.3'!D96+'St 1.2.4'!D96</f>
        <v>130.26661350135058</v>
      </c>
      <c r="E96" s="142">
        <f>'St 1.2.1'!E96+'St 1.2.2'!E96+'St 1.2.3'!E96+'St 1.2.4'!E96</f>
        <v>100.3784787018823</v>
      </c>
      <c r="F96" s="142">
        <f>'St 1.2.1'!F96+'St 1.2.2'!F96+'St 1.2.3'!F96+'St 1.2.4'!F96</f>
        <v>171.9532953786003</v>
      </c>
      <c r="G96" s="142">
        <f>'St 1.2.1'!G96+'St 1.2.2'!G96+'St 1.2.3'!G96+'St 1.2.4'!G96</f>
        <v>208.54108928652249</v>
      </c>
      <c r="H96" s="142">
        <f>'St 1.2.1'!H96+'St 1.2.2'!H96+'St 1.2.3'!H96+'St 1.2.4'!H96</f>
        <v>467.01177078230751</v>
      </c>
      <c r="I96" s="142">
        <f>'St 1.2.1'!I96+'St 1.2.2'!I96+'St 1.2.3'!I96+'St 1.2.4'!I96</f>
        <v>0</v>
      </c>
      <c r="J96" s="142">
        <f>'St 1.2.1'!J96+'St 1.2.2'!J96+'St 1.2.3'!J96+'St 1.2.4'!J96</f>
        <v>4682.4163158678866</v>
      </c>
      <c r="K96" s="142">
        <f>'St 1.2.1'!K96+'St 1.2.2'!K96+'St 1.2.3'!K96+'St 1.2.4'!K96</f>
        <v>3446.9650497220196</v>
      </c>
      <c r="L96" s="142">
        <f>'St 1.2.1'!L96+'St 1.2.2'!L96+'St 1.2.3'!L96+'St 1.2.4'!L96</f>
        <v>2916.7971045640388</v>
      </c>
      <c r="M96" s="142">
        <f>'St 1.2.1'!M96+'St 1.2.2'!M96+'St 1.2.3'!M96+'St 1.2.4'!M96</f>
        <v>2810.7954033137194</v>
      </c>
      <c r="N96" s="148"/>
      <c r="O96" s="142">
        <f>'St 1.2.1'!O96+'St 1.2.2'!O96+'St 1.2.3'!O96+'St 1.2.4'!O96</f>
        <v>0</v>
      </c>
      <c r="P96" s="142">
        <f>'St 1.2.1'!P96+'St 1.2.2'!P96+'St 1.2.3'!P96+'St 1.2.4'!P96</f>
        <v>0</v>
      </c>
      <c r="Q96" s="142">
        <f>'St 1.2.1'!Q96+'St 1.2.2'!Q96+'St 1.2.3'!Q96+'St 1.2.4'!Q96</f>
        <v>0</v>
      </c>
      <c r="R96" s="142">
        <f>'St 1.2.1'!R96+'St 1.2.2'!R96+'St 1.2.3'!R96+'St 1.2.4'!R96</f>
        <v>0</v>
      </c>
      <c r="S96" s="142">
        <f>'St 1.2.1'!S96+'St 1.2.2'!S96+'St 1.2.3'!S96+'St 1.2.4'!S96</f>
        <v>0</v>
      </c>
      <c r="T96" s="142">
        <f>'St 1.2.1'!T96+'St 1.2.2'!T96+'St 1.2.3'!T96+'St 1.2.4'!T96</f>
        <v>0</v>
      </c>
      <c r="U96" s="142">
        <f>'St 1.2.1'!U96+'St 1.2.2'!U96+'St 1.2.3'!U96+'St 1.2.4'!U96</f>
        <v>0</v>
      </c>
      <c r="V96" s="142">
        <f>'St 1.2.1'!V96+'St 1.2.2'!V96+'St 1.2.3'!V96+'St 1.2.4'!V96</f>
        <v>0</v>
      </c>
      <c r="W96" s="142">
        <f>'St 1.2.1'!W96+'St 1.2.2'!W96+'St 1.2.3'!W96+'St 1.2.4'!W96</f>
        <v>0</v>
      </c>
      <c r="X96" s="145"/>
      <c r="Y96" s="150"/>
      <c r="Z96" s="150"/>
      <c r="AA96" s="150"/>
      <c r="AB96" s="150"/>
      <c r="AC96" s="150"/>
      <c r="AD96" s="150"/>
      <c r="AE96" s="150"/>
      <c r="AF96" s="150"/>
    </row>
    <row r="97" spans="1:32">
      <c r="B97" s="6" t="s">
        <v>48</v>
      </c>
      <c r="C97" s="219"/>
      <c r="D97" s="142">
        <f>'St 1.2.1'!D97+'St 1.2.2'!D97+'St 1.2.3'!D97+'St 1.2.4'!D97</f>
        <v>0</v>
      </c>
      <c r="E97" s="142">
        <f>'St 1.2.1'!E97+'St 1.2.2'!E97+'St 1.2.3'!E97+'St 1.2.4'!E97</f>
        <v>0</v>
      </c>
      <c r="F97" s="142">
        <f>'St 1.2.1'!F97+'St 1.2.2'!F97+'St 1.2.3'!F97+'St 1.2.4'!F97</f>
        <v>0</v>
      </c>
      <c r="G97" s="142">
        <f>'St 1.2.1'!G97+'St 1.2.2'!G97+'St 1.2.3'!G97+'St 1.2.4'!G97</f>
        <v>0</v>
      </c>
      <c r="H97" s="142">
        <f>'St 1.2.1'!H97+'St 1.2.2'!H97+'St 1.2.3'!H97+'St 1.2.4'!H97</f>
        <v>0</v>
      </c>
      <c r="I97" s="142">
        <f>'St 1.2.1'!I97+'St 1.2.2'!I97+'St 1.2.3'!I97+'St 1.2.4'!I97</f>
        <v>0</v>
      </c>
      <c r="J97" s="142">
        <f>'St 1.2.1'!J97+'St 1.2.2'!J97+'St 1.2.3'!J97+'St 1.2.4'!J97</f>
        <v>0</v>
      </c>
      <c r="K97" s="142">
        <f>'St 1.2.1'!K97+'St 1.2.2'!K97+'St 1.2.3'!K97+'St 1.2.4'!K97</f>
        <v>0</v>
      </c>
      <c r="L97" s="142">
        <f>'St 1.2.1'!L97+'St 1.2.2'!L97+'St 1.2.3'!L97+'St 1.2.4'!L97</f>
        <v>0</v>
      </c>
      <c r="M97" s="142">
        <f>'St 1.2.1'!M97+'St 1.2.2'!M97+'St 1.2.3'!M97+'St 1.2.4'!M97</f>
        <v>0</v>
      </c>
      <c r="N97" s="148"/>
      <c r="O97" s="142">
        <f>'St 1.2.1'!O97+'St 1.2.2'!O97+'St 1.2.3'!O97+'St 1.2.4'!O97</f>
        <v>0</v>
      </c>
      <c r="P97" s="142">
        <f>'St 1.2.1'!P97+'St 1.2.2'!P97+'St 1.2.3'!P97+'St 1.2.4'!P97</f>
        <v>0</v>
      </c>
      <c r="Q97" s="142">
        <f>'St 1.2.1'!Q97+'St 1.2.2'!Q97+'St 1.2.3'!Q97+'St 1.2.4'!Q97</f>
        <v>0</v>
      </c>
      <c r="R97" s="142">
        <f>'St 1.2.1'!R97+'St 1.2.2'!R97+'St 1.2.3'!R97+'St 1.2.4'!R97</f>
        <v>0</v>
      </c>
      <c r="S97" s="142">
        <f>'St 1.2.1'!S97+'St 1.2.2'!S97+'St 1.2.3'!S97+'St 1.2.4'!S97</f>
        <v>0</v>
      </c>
      <c r="T97" s="142">
        <f>'St 1.2.1'!T97+'St 1.2.2'!T97+'St 1.2.3'!T97+'St 1.2.4'!T97</f>
        <v>0</v>
      </c>
      <c r="U97" s="142">
        <f>'St 1.2.1'!U97+'St 1.2.2'!U97+'St 1.2.3'!U97+'St 1.2.4'!U97</f>
        <v>0</v>
      </c>
      <c r="V97" s="142">
        <f>'St 1.2.1'!V97+'St 1.2.2'!V97+'St 1.2.3'!V97+'St 1.2.4'!V97</f>
        <v>0</v>
      </c>
      <c r="W97" s="142">
        <f>'St 1.2.1'!W97+'St 1.2.2'!W97+'St 1.2.3'!W97+'St 1.2.4'!W97</f>
        <v>0</v>
      </c>
      <c r="X97" s="145"/>
      <c r="Y97" s="150"/>
      <c r="Z97" s="150"/>
      <c r="AA97" s="150"/>
      <c r="AB97" s="150"/>
      <c r="AC97" s="150"/>
      <c r="AD97" s="150"/>
      <c r="AE97" s="150"/>
      <c r="AF97" s="150"/>
    </row>
    <row r="98" spans="1:32">
      <c r="B98" s="6" t="s">
        <v>325</v>
      </c>
      <c r="C98" s="219"/>
      <c r="D98" s="142">
        <f>'St 1.2.1'!D98+'St 1.2.2'!D98+'St 1.2.3'!D98+'St 1.2.4'!D98</f>
        <v>0</v>
      </c>
      <c r="E98" s="142">
        <f>'St 1.2.1'!E98+'St 1.2.2'!E98+'St 1.2.3'!E98+'St 1.2.4'!E98</f>
        <v>0</v>
      </c>
      <c r="F98" s="142">
        <f>'St 1.2.1'!F98+'St 1.2.2'!F98+'St 1.2.3'!F98+'St 1.2.4'!F98</f>
        <v>0</v>
      </c>
      <c r="G98" s="142">
        <f>'St 1.2.1'!G98+'St 1.2.2'!G98+'St 1.2.3'!G98+'St 1.2.4'!G98</f>
        <v>0</v>
      </c>
      <c r="H98" s="142">
        <f>'St 1.2.1'!H98+'St 1.2.2'!H98+'St 1.2.3'!H98+'St 1.2.4'!H98</f>
        <v>278.18643107228218</v>
      </c>
      <c r="I98" s="142">
        <f>'St 1.2.1'!I98+'St 1.2.2'!I98+'St 1.2.3'!I98+'St 1.2.4'!I98</f>
        <v>0</v>
      </c>
      <c r="J98" s="142">
        <f>'St 1.2.1'!J98+'St 1.2.2'!J98+'St 1.2.3'!J98+'St 1.2.4'!J98</f>
        <v>2414.0952139091696</v>
      </c>
      <c r="K98" s="142">
        <f>'St 1.2.1'!K98+'St 1.2.2'!K98+'St 1.2.3'!K98+'St 1.2.4'!K98</f>
        <v>2397.7082979170896</v>
      </c>
      <c r="L98" s="142">
        <f>'St 1.2.1'!L98+'St 1.2.2'!L98+'St 1.2.3'!L98+'St 1.2.4'!L98</f>
        <v>2106.6958720021421</v>
      </c>
      <c r="M98" s="142">
        <f>'St 1.2.1'!M98+'St 1.2.2'!M98+'St 1.2.3'!M98+'St 1.2.4'!M98</f>
        <v>2030.1347200112052</v>
      </c>
      <c r="N98" s="148"/>
      <c r="O98" s="142">
        <f>'St 1.2.1'!O98+'St 1.2.2'!O98+'St 1.2.3'!O98+'St 1.2.4'!O98</f>
        <v>0</v>
      </c>
      <c r="P98" s="142">
        <f>'St 1.2.1'!P98+'St 1.2.2'!P98+'St 1.2.3'!P98+'St 1.2.4'!P98</f>
        <v>0</v>
      </c>
      <c r="Q98" s="142">
        <f>'St 1.2.1'!Q98+'St 1.2.2'!Q98+'St 1.2.3'!Q98+'St 1.2.4'!Q98</f>
        <v>0</v>
      </c>
      <c r="R98" s="142">
        <f>'St 1.2.1'!R98+'St 1.2.2'!R98+'St 1.2.3'!R98+'St 1.2.4'!R98</f>
        <v>0</v>
      </c>
      <c r="S98" s="142">
        <f>'St 1.2.1'!S98+'St 1.2.2'!S98+'St 1.2.3'!S98+'St 1.2.4'!S98</f>
        <v>0</v>
      </c>
      <c r="T98" s="142">
        <f>'St 1.2.1'!T98+'St 1.2.2'!T98+'St 1.2.3'!T98+'St 1.2.4'!T98</f>
        <v>0</v>
      </c>
      <c r="U98" s="142">
        <f>'St 1.2.1'!U98+'St 1.2.2'!U98+'St 1.2.3'!U98+'St 1.2.4'!U98</f>
        <v>0</v>
      </c>
      <c r="V98" s="142">
        <f>'St 1.2.1'!V98+'St 1.2.2'!V98+'St 1.2.3'!V98+'St 1.2.4'!V98</f>
        <v>0</v>
      </c>
      <c r="W98" s="142">
        <f>'St 1.2.1'!W98+'St 1.2.2'!W98+'St 1.2.3'!W98+'St 1.2.4'!W98</f>
        <v>0</v>
      </c>
      <c r="X98" s="145"/>
      <c r="Y98" s="150"/>
      <c r="Z98" s="150"/>
      <c r="AA98" s="150"/>
      <c r="AB98" s="150"/>
      <c r="AC98" s="150"/>
      <c r="AD98" s="150"/>
      <c r="AE98" s="150"/>
      <c r="AF98" s="150"/>
    </row>
    <row r="99" spans="1:32">
      <c r="B99" s="8" t="s">
        <v>101</v>
      </c>
      <c r="C99" s="219"/>
      <c r="D99" s="142">
        <f>'St 1.2.1'!D99+'St 1.2.2'!D99+'St 1.2.3'!D99+'St 1.2.4'!D99</f>
        <v>69.92684797858287</v>
      </c>
      <c r="E99" s="142">
        <f>'St 1.2.1'!E99+'St 1.2.2'!E99+'St 1.2.3'!E99+'St 1.2.4'!E99</f>
        <v>92.44831867635817</v>
      </c>
      <c r="F99" s="142">
        <f>'St 1.2.1'!F99+'St 1.2.2'!F99+'St 1.2.3'!F99+'St 1.2.4'!F99</f>
        <v>120.61252358068919</v>
      </c>
      <c r="G99" s="142">
        <f>'St 1.2.1'!G99+'St 1.2.2'!G99+'St 1.2.3'!G99+'St 1.2.4'!G99</f>
        <v>116.03193261012976</v>
      </c>
      <c r="H99" s="142">
        <f>'St 1.2.1'!H99+'St 1.2.2'!H99+'St 1.2.3'!H99+'St 1.2.4'!H99</f>
        <v>601.98488871026052</v>
      </c>
      <c r="I99" s="142">
        <f>'St 1.2.1'!I99+'St 1.2.2'!I99+'St 1.2.3'!I99+'St 1.2.4'!I99</f>
        <v>178.10292718821492</v>
      </c>
      <c r="J99" s="142">
        <f>'St 1.2.1'!J99+'St 1.2.2'!J99+'St 1.2.3'!J99+'St 1.2.4'!J99</f>
        <v>4250.3500949057079</v>
      </c>
      <c r="K99" s="142">
        <f>'St 1.2.1'!K99+'St 1.2.2'!K99+'St 1.2.3'!K99+'St 1.2.4'!K99</f>
        <v>4281.384685813473</v>
      </c>
      <c r="L99" s="142">
        <f>'St 1.2.1'!L99+'St 1.2.2'!L99+'St 1.2.3'!L99+'St 1.2.4'!L99</f>
        <v>3492.3019651360164</v>
      </c>
      <c r="M99" s="142">
        <f>'St 1.2.1'!M99+'St 1.2.2'!M99+'St 1.2.3'!M99+'St 1.2.4'!M99</f>
        <v>3365.3853726157477</v>
      </c>
      <c r="N99" s="148"/>
      <c r="O99" s="142">
        <f>'St 1.2.1'!O99+'St 1.2.2'!O99+'St 1.2.3'!O99+'St 1.2.4'!O99</f>
        <v>0</v>
      </c>
      <c r="P99" s="142">
        <f>'St 1.2.1'!P99+'St 1.2.2'!P99+'St 1.2.3'!P99+'St 1.2.4'!P99</f>
        <v>0</v>
      </c>
      <c r="Q99" s="142">
        <f>'St 1.2.1'!Q99+'St 1.2.2'!Q99+'St 1.2.3'!Q99+'St 1.2.4'!Q99</f>
        <v>0</v>
      </c>
      <c r="R99" s="142">
        <f>'St 1.2.1'!R99+'St 1.2.2'!R99+'St 1.2.3'!R99+'St 1.2.4'!R99</f>
        <v>0</v>
      </c>
      <c r="S99" s="142">
        <f>'St 1.2.1'!S99+'St 1.2.2'!S99+'St 1.2.3'!S99+'St 1.2.4'!S99</f>
        <v>0</v>
      </c>
      <c r="T99" s="142">
        <f>'St 1.2.1'!T99+'St 1.2.2'!T99+'St 1.2.3'!T99+'St 1.2.4'!T99</f>
        <v>0</v>
      </c>
      <c r="U99" s="142">
        <f>'St 1.2.1'!U99+'St 1.2.2'!U99+'St 1.2.3'!U99+'St 1.2.4'!U99</f>
        <v>0</v>
      </c>
      <c r="V99" s="142">
        <f>'St 1.2.1'!V99+'St 1.2.2'!V99+'St 1.2.3'!V99+'St 1.2.4'!V99</f>
        <v>0</v>
      </c>
      <c r="W99" s="142">
        <f>'St 1.2.1'!W99+'St 1.2.2'!W99+'St 1.2.3'!W99+'St 1.2.4'!W99</f>
        <v>0</v>
      </c>
      <c r="X99" s="145"/>
      <c r="Y99" s="150"/>
      <c r="Z99" s="150"/>
      <c r="AA99" s="150"/>
      <c r="AB99" s="150"/>
      <c r="AC99" s="150"/>
      <c r="AD99" s="150"/>
      <c r="AE99" s="150"/>
      <c r="AF99" s="150"/>
    </row>
    <row r="100" spans="1:32" s="45" customFormat="1">
      <c r="A100" s="38"/>
      <c r="B100" s="9" t="s">
        <v>95</v>
      </c>
      <c r="C100" s="209" t="s">
        <v>310</v>
      </c>
      <c r="D100" s="139">
        <f>'St 1.2.1'!D100+'St 1.2.2'!D100+'St 1.2.3'!D100+'St 1.2.4'!D100</f>
        <v>183014.26311364214</v>
      </c>
      <c r="E100" s="139">
        <f>'St 1.2.1'!E100+'St 1.2.2'!E100+'St 1.2.3'!E100+'St 1.2.4'!E100</f>
        <v>208442.25056320245</v>
      </c>
      <c r="F100" s="139">
        <f>'St 1.2.1'!F100+'St 1.2.2'!F100+'St 1.2.3'!F100+'St 1.2.4'!F100</f>
        <v>214876.7916908082</v>
      </c>
      <c r="G100" s="139">
        <f>'St 1.2.1'!G100+'St 1.2.2'!G100+'St 1.2.3'!G100+'St 1.2.4'!G100</f>
        <v>276870.74317826895</v>
      </c>
      <c r="H100" s="139">
        <f>'St 1.2.1'!H100+'St 1.2.2'!H100+'St 1.2.3'!H100+'St 1.2.4'!H100</f>
        <v>260819.71869409506</v>
      </c>
      <c r="I100" s="139">
        <f>'St 1.2.1'!I100+'St 1.2.2'!I100+'St 1.2.3'!I100+'St 1.2.4'!I100</f>
        <v>295840.33632482833</v>
      </c>
      <c r="J100" s="139">
        <f>'St 1.2.1'!J100+'St 1.2.2'!J100+'St 1.2.3'!J100+'St 1.2.4'!J100</f>
        <v>251310.28192347509</v>
      </c>
      <c r="K100" s="139">
        <f>'St 1.2.1'!K100+'St 1.2.2'!K100+'St 1.2.3'!K100+'St 1.2.4'!K100</f>
        <v>262125.72011368279</v>
      </c>
      <c r="L100" s="139">
        <f>'St 1.2.1'!L100+'St 1.2.2'!L100+'St 1.2.3'!L100+'St 1.2.4'!L100</f>
        <v>334035.7400463915</v>
      </c>
      <c r="M100" s="139">
        <f>'St 1.2.1'!M100+'St 1.2.2'!M100+'St 1.2.3'!M100+'St 1.2.4'!M100</f>
        <v>340985.85751881642</v>
      </c>
      <c r="N100" s="140"/>
      <c r="O100" s="139">
        <f>'St 1.2.1'!O100+'St 1.2.2'!O100+'St 1.2.3'!O100+'St 1.2.4'!O100</f>
        <v>19759.262882900239</v>
      </c>
      <c r="P100" s="139">
        <f>'St 1.2.1'!P100+'St 1.2.2'!P100+'St 1.2.3'!P100+'St 1.2.4'!P100</f>
        <v>1467.7197899574119</v>
      </c>
      <c r="Q100" s="139">
        <f>'St 1.2.1'!Q100+'St 1.2.2'!Q100+'St 1.2.3'!Q100+'St 1.2.4'!Q100</f>
        <v>61769.900204703466</v>
      </c>
      <c r="R100" s="139">
        <f>'St 1.2.1'!R100+'St 1.2.2'!R100+'St 1.2.3'!R100+'St 1.2.4'!R100</f>
        <v>-15033.979568080429</v>
      </c>
      <c r="S100" s="139">
        <f>'St 1.2.1'!S100+'St 1.2.2'!S100+'St 1.2.3'!S100+'St 1.2.4'!S100</f>
        <v>37240.549344640036</v>
      </c>
      <c r="T100" s="139">
        <f>'St 1.2.1'!T100+'St 1.2.2'!T100+'St 1.2.3'!T100+'St 1.2.4'!T100</f>
        <v>-30627.47972831146</v>
      </c>
      <c r="U100" s="139">
        <f>'St 1.2.1'!U100+'St 1.2.2'!U100+'St 1.2.3'!U100+'St 1.2.4'!U100</f>
        <v>8577.5142455870555</v>
      </c>
      <c r="V100" s="139">
        <f>'St 1.2.1'!V100+'St 1.2.2'!V100+'St 1.2.3'!V100+'St 1.2.4'!V100</f>
        <v>48426.121018711878</v>
      </c>
      <c r="W100" s="139">
        <f>'St 1.2.1'!W100+'St 1.2.2'!W100+'St 1.2.3'!W100+'St 1.2.4'!W100</f>
        <v>16114.051676722158</v>
      </c>
      <c r="X100" s="141"/>
      <c r="Y100" s="149"/>
      <c r="Z100" s="149"/>
      <c r="AA100" s="149"/>
      <c r="AB100" s="149"/>
      <c r="AC100" s="149"/>
      <c r="AD100" s="149"/>
      <c r="AE100" s="149"/>
      <c r="AF100" s="149"/>
    </row>
    <row r="101" spans="1:32">
      <c r="B101" s="208" t="s">
        <v>40</v>
      </c>
      <c r="C101" s="219"/>
      <c r="D101" s="142">
        <f>'St 1.2.1'!D101+'St 1.2.2'!D101+'St 1.2.3'!D101+'St 1.2.4'!D101</f>
        <v>175871.81836419794</v>
      </c>
      <c r="E101" s="142">
        <f>'St 1.2.1'!E101+'St 1.2.2'!E101+'St 1.2.3'!E101+'St 1.2.4'!E101</f>
        <v>199714.82783323355</v>
      </c>
      <c r="F101" s="142">
        <f>'St 1.2.1'!F101+'St 1.2.2'!F101+'St 1.2.3'!F101+'St 1.2.4'!F101</f>
        <v>203393.09970401361</v>
      </c>
      <c r="G101" s="142">
        <f>'St 1.2.1'!G101+'St 1.2.2'!G101+'St 1.2.3'!G101+'St 1.2.4'!G101</f>
        <v>263131.87355683517</v>
      </c>
      <c r="H101" s="142">
        <f>'St 1.2.1'!H101+'St 1.2.2'!H101+'St 1.2.3'!H101+'St 1.2.4'!H101</f>
        <v>227312.32922921266</v>
      </c>
      <c r="I101" s="142">
        <f>'St 1.2.1'!I101+'St 1.2.2'!I101+'St 1.2.3'!I101+'St 1.2.4'!I101</f>
        <v>255459.28409029578</v>
      </c>
      <c r="J101" s="142">
        <f>'St 1.2.1'!J101+'St 1.2.2'!J101+'St 1.2.3'!J101+'St 1.2.4'!J101</f>
        <v>226352.82774844384</v>
      </c>
      <c r="K101" s="142">
        <f>'St 1.2.1'!K101+'St 1.2.2'!K101+'St 1.2.3'!K101+'St 1.2.4'!K101</f>
        <v>243399.66847210529</v>
      </c>
      <c r="L101" s="142">
        <f>'St 1.2.1'!L101+'St 1.2.2'!L101+'St 1.2.3'!L101+'St 1.2.4'!L101</f>
        <v>282102.28784545133</v>
      </c>
      <c r="M101" s="142">
        <f>'St 1.2.1'!M101+'St 1.2.2'!M101+'St 1.2.3'!M101+'St 1.2.4'!M101</f>
        <v>292634.45774197282</v>
      </c>
      <c r="N101" s="148"/>
      <c r="O101" s="142">
        <f>'St 1.2.1'!O101+'St 1.2.2'!O101+'St 1.2.3'!O101+'St 1.2.4'!O101</f>
        <v>18344.024923280234</v>
      </c>
      <c r="P101" s="142">
        <f>'St 1.2.1'!P101+'St 1.2.2'!P101+'St 1.2.3'!P101+'St 1.2.4'!P101</f>
        <v>-824.28374409012349</v>
      </c>
      <c r="Q101" s="142">
        <f>'St 1.2.1'!Q101+'St 1.2.2'!Q101+'St 1.2.3'!Q101+'St 1.2.4'!Q101</f>
        <v>59636.591765872196</v>
      </c>
      <c r="R101" s="142">
        <f>'St 1.2.1'!R101+'St 1.2.2'!R101+'St 1.2.3'!R101+'St 1.2.4'!R101</f>
        <v>-16145.2214263193</v>
      </c>
      <c r="S101" s="142">
        <f>'St 1.2.1'!S101+'St 1.2.2'!S101+'St 1.2.3'!S101+'St 1.2.4'!S101</f>
        <v>41318.339573887868</v>
      </c>
      <c r="T101" s="142">
        <f>'St 1.2.1'!T101+'St 1.2.2'!T101+'St 1.2.3'!T101+'St 1.2.4'!T101</f>
        <v>-31097.904236464325</v>
      </c>
      <c r="U101" s="142">
        <f>'St 1.2.1'!U101+'St 1.2.2'!U101+'St 1.2.3'!U101+'St 1.2.4'!U101</f>
        <v>8380.9261886134664</v>
      </c>
      <c r="V101" s="142">
        <f>'St 1.2.1'!V101+'St 1.2.2'!V101+'St 1.2.3'!V101+'St 1.2.4'!V101</f>
        <v>49403.81440656523</v>
      </c>
      <c r="W101" s="142">
        <f>'St 1.2.1'!W101+'St 1.2.2'!W101+'St 1.2.3'!W101+'St 1.2.4'!W101</f>
        <v>18110.403419061378</v>
      </c>
      <c r="X101" s="145"/>
      <c r="Y101" s="150"/>
      <c r="Z101" s="150"/>
      <c r="AA101" s="150"/>
      <c r="AB101" s="150"/>
      <c r="AC101" s="150"/>
      <c r="AD101" s="150"/>
      <c r="AE101" s="150"/>
      <c r="AF101" s="150"/>
    </row>
    <row r="102" spans="1:32">
      <c r="B102" s="6" t="s">
        <v>41</v>
      </c>
      <c r="C102" s="219"/>
      <c r="D102" s="142">
        <f>'St 1.2.1'!D102+'St 1.2.2'!D102+'St 1.2.3'!D102+'St 1.2.4'!D102</f>
        <v>624.97000957598789</v>
      </c>
      <c r="E102" s="142">
        <f>'St 1.2.1'!E102+'St 1.2.2'!E102+'St 1.2.3'!E102+'St 1.2.4'!E102</f>
        <v>797.14697499607712</v>
      </c>
      <c r="F102" s="142">
        <f>'St 1.2.1'!F102+'St 1.2.2'!F102+'St 1.2.3'!F102+'St 1.2.4'!F102</f>
        <v>953.4581745347557</v>
      </c>
      <c r="G102" s="142">
        <f>'St 1.2.1'!G102+'St 1.2.2'!G102+'St 1.2.3'!G102+'St 1.2.4'!G102</f>
        <v>706.78306647252271</v>
      </c>
      <c r="H102" s="142">
        <f>'St 1.2.1'!H102+'St 1.2.2'!H102+'St 1.2.3'!H102+'St 1.2.4'!H102</f>
        <v>1804.1607409644894</v>
      </c>
      <c r="I102" s="142">
        <f>'St 1.2.1'!I102+'St 1.2.2'!I102+'St 1.2.3'!I102+'St 1.2.4'!I102</f>
        <v>41.750137281997226</v>
      </c>
      <c r="J102" s="142">
        <f>'St 1.2.1'!J102+'St 1.2.2'!J102+'St 1.2.3'!J102+'St 1.2.4'!J102</f>
        <v>1506.054561862034</v>
      </c>
      <c r="K102" s="142">
        <f>'St 1.2.1'!K102+'St 1.2.2'!K102+'St 1.2.3'!K102+'St 1.2.4'!K102</f>
        <v>1270.8863888188816</v>
      </c>
      <c r="L102" s="142">
        <f>'St 1.2.1'!L102+'St 1.2.2'!L102+'St 1.2.3'!L102+'St 1.2.4'!L102</f>
        <v>1127.1053458660169</v>
      </c>
      <c r="M102" s="142">
        <f>'St 1.2.1'!M102+'St 1.2.2'!M102+'St 1.2.3'!M102+'St 1.2.4'!M102</f>
        <v>330.18458952079982</v>
      </c>
      <c r="N102" s="148"/>
      <c r="O102" s="142">
        <f>'St 1.2.1'!O102+'St 1.2.2'!O102+'St 1.2.3'!O102+'St 1.2.4'!O102</f>
        <v>172.17696542008918</v>
      </c>
      <c r="P102" s="142">
        <f>'St 1.2.1'!P102+'St 1.2.2'!P102+'St 1.2.3'!P102+'St 1.2.4'!P102</f>
        <v>156.31119953867864</v>
      </c>
      <c r="Q102" s="142">
        <f>'St 1.2.1'!Q102+'St 1.2.2'!Q102+'St 1.2.3'!Q102+'St 1.2.4'!Q102</f>
        <v>-246.67510806223305</v>
      </c>
      <c r="R102" s="142">
        <f>'St 1.2.1'!R102+'St 1.2.2'!R102+'St 1.2.3'!R102+'St 1.2.4'!R102</f>
        <v>1097.3776744919667</v>
      </c>
      <c r="S102" s="142">
        <f>'St 1.2.1'!S102+'St 1.2.2'!S102+'St 1.2.3'!S102+'St 1.2.4'!S102</f>
        <v>-1762.4106036824919</v>
      </c>
      <c r="T102" s="142">
        <f>'St 1.2.1'!T102+'St 1.2.2'!T102+'St 1.2.3'!T102+'St 1.2.4'!T102</f>
        <v>1464.3044245800368</v>
      </c>
      <c r="U102" s="142">
        <f>'St 1.2.1'!U102+'St 1.2.2'!U102+'St 1.2.3'!U102+'St 1.2.4'!U102</f>
        <v>-235.16817304315242</v>
      </c>
      <c r="V102" s="142">
        <f>'St 1.2.1'!V102+'St 1.2.2'!V102+'St 1.2.3'!V102+'St 1.2.4'!V102</f>
        <v>-143.78104295286462</v>
      </c>
      <c r="W102" s="142">
        <f>'St 1.2.1'!W102+'St 1.2.2'!W102+'St 1.2.3'!W102+'St 1.2.4'!W102</f>
        <v>-796.92075634521711</v>
      </c>
      <c r="X102" s="145"/>
      <c r="Y102" s="150"/>
      <c r="Z102" s="150"/>
      <c r="AA102" s="150"/>
      <c r="AB102" s="150"/>
      <c r="AC102" s="150"/>
      <c r="AD102" s="150"/>
      <c r="AE102" s="150"/>
      <c r="AF102" s="150"/>
    </row>
    <row r="103" spans="1:32">
      <c r="B103" s="6" t="s">
        <v>42</v>
      </c>
      <c r="C103" s="219"/>
      <c r="D103" s="142">
        <f>'St 1.2.1'!D103+'St 1.2.2'!D103+'St 1.2.3'!D103+'St 1.2.4'!D103</f>
        <v>83741.650851762723</v>
      </c>
      <c r="E103" s="142">
        <f>'St 1.2.1'!E103+'St 1.2.2'!E103+'St 1.2.3'!E103+'St 1.2.4'!E103</f>
        <v>102682.09741544629</v>
      </c>
      <c r="F103" s="142">
        <f>'St 1.2.1'!F103+'St 1.2.2'!F103+'St 1.2.3'!F103+'St 1.2.4'!F103</f>
        <v>100818.11730757015</v>
      </c>
      <c r="G103" s="142">
        <f>'St 1.2.1'!G103+'St 1.2.2'!G103+'St 1.2.3'!G103+'St 1.2.4'!G103</f>
        <v>142878.62987046334</v>
      </c>
      <c r="H103" s="142">
        <f>'St 1.2.1'!H103+'St 1.2.2'!H103+'St 1.2.3'!H103+'St 1.2.4'!H103</f>
        <v>142574.65111491838</v>
      </c>
      <c r="I103" s="142">
        <f>'St 1.2.1'!I103+'St 1.2.2'!I103+'St 1.2.3'!I103+'St 1.2.4'!I103</f>
        <v>173552.66718312312</v>
      </c>
      <c r="J103" s="142">
        <f>'St 1.2.1'!J103+'St 1.2.2'!J103+'St 1.2.3'!J103+'St 1.2.4'!J103</f>
        <v>179481.55459216837</v>
      </c>
      <c r="K103" s="142">
        <f>'St 1.2.1'!K103+'St 1.2.2'!K103+'St 1.2.3'!K103+'St 1.2.4'!K103</f>
        <v>172273.37006651569</v>
      </c>
      <c r="L103" s="142">
        <f>'St 1.2.1'!L103+'St 1.2.2'!L103+'St 1.2.3'!L103+'St 1.2.4'!L103</f>
        <v>155499.57387410646</v>
      </c>
      <c r="M103" s="142">
        <f>'St 1.2.1'!M103+'St 1.2.2'!M103+'St 1.2.3'!M103+'St 1.2.4'!M103</f>
        <v>162846.33044089255</v>
      </c>
      <c r="N103" s="148"/>
      <c r="O103" s="142">
        <f>'St 1.2.1'!O103+'St 1.2.2'!O103+'St 1.2.3'!O103+'St 1.2.4'!O103</f>
        <v>17893.862201844033</v>
      </c>
      <c r="P103" s="142">
        <f>'St 1.2.1'!P103+'St 1.2.2'!P103+'St 1.2.3'!P103+'St 1.2.4'!P103</f>
        <v>-2454.4655290834908</v>
      </c>
      <c r="Q103" s="142">
        <f>'St 1.2.1'!Q103+'St 1.2.2'!Q103+'St 1.2.3'!Q103+'St 1.2.4'!Q103</f>
        <v>42206.303293760284</v>
      </c>
      <c r="R103" s="142">
        <f>'St 1.2.1'!R103+'St 1.2.2'!R103+'St 1.2.3'!R103+'St 1.2.4'!R103</f>
        <v>-866.40385520043412</v>
      </c>
      <c r="S103" s="142">
        <f>'St 1.2.1'!S103+'St 1.2.2'!S103+'St 1.2.3'!S103+'St 1.2.4'!S103</f>
        <v>36831.154167605862</v>
      </c>
      <c r="T103" s="142">
        <f>'St 1.2.1'!T103+'St 1.2.2'!T103+'St 1.2.3'!T103+'St 1.2.4'!T103</f>
        <v>884.84521054736797</v>
      </c>
      <c r="U103" s="142">
        <f>'St 1.2.1'!U103+'St 1.2.2'!U103+'St 1.2.3'!U103+'St 1.2.4'!U103</f>
        <v>-15314.072672708386</v>
      </c>
      <c r="V103" s="142">
        <f>'St 1.2.1'!V103+'St 1.2.2'!V103+'St 1.2.3'!V103+'St 1.2.4'!V103</f>
        <v>-7709.4482475780605</v>
      </c>
      <c r="W103" s="142">
        <f>'St 1.2.1'!W103+'St 1.2.2'!W103+'St 1.2.3'!W103+'St 1.2.4'!W103</f>
        <v>10409.037511112429</v>
      </c>
      <c r="X103" s="145"/>
      <c r="Y103" s="150"/>
      <c r="Z103" s="150"/>
      <c r="AA103" s="150"/>
      <c r="AB103" s="150"/>
      <c r="AC103" s="150"/>
      <c r="AD103" s="150"/>
      <c r="AE103" s="150"/>
      <c r="AF103" s="150"/>
    </row>
    <row r="104" spans="1:32">
      <c r="B104" s="6" t="s">
        <v>43</v>
      </c>
      <c r="C104" s="219"/>
      <c r="D104" s="142">
        <f>'St 1.2.1'!D104+'St 1.2.2'!D104+'St 1.2.3'!D104+'St 1.2.4'!D104</f>
        <v>22431.153329994653</v>
      </c>
      <c r="E104" s="142">
        <f>'St 1.2.1'!E104+'St 1.2.2'!E104+'St 1.2.3'!E104+'St 1.2.4'!E104</f>
        <v>24253.650448591012</v>
      </c>
      <c r="F104" s="142">
        <f>'St 1.2.1'!F104+'St 1.2.2'!F104+'St 1.2.3'!F104+'St 1.2.4'!F104</f>
        <v>26177.184908499399</v>
      </c>
      <c r="G104" s="142">
        <f>'St 1.2.1'!G104+'St 1.2.2'!G104+'St 1.2.3'!G104+'St 1.2.4'!G104</f>
        <v>27335.056157747364</v>
      </c>
      <c r="H104" s="142">
        <f>'St 1.2.1'!H104+'St 1.2.2'!H104+'St 1.2.3'!H104+'St 1.2.4'!H104</f>
        <v>10159.831059205679</v>
      </c>
      <c r="I104" s="142">
        <f>'St 1.2.1'!I104+'St 1.2.2'!I104+'St 1.2.3'!I104+'St 1.2.4'!I104</f>
        <v>15792.37225227556</v>
      </c>
      <c r="J104" s="142">
        <f>'St 1.2.1'!J104+'St 1.2.2'!J104+'St 1.2.3'!J104+'St 1.2.4'!J104</f>
        <v>20127.886265241817</v>
      </c>
      <c r="K104" s="142">
        <f>'St 1.2.1'!K104+'St 1.2.2'!K104+'St 1.2.3'!K104+'St 1.2.4'!K104</f>
        <v>20171.091122023292</v>
      </c>
      <c r="L104" s="142">
        <f>'St 1.2.1'!L104+'St 1.2.2'!L104+'St 1.2.3'!L104+'St 1.2.4'!L104</f>
        <v>24147.110261311478</v>
      </c>
      <c r="M104" s="142">
        <f>'St 1.2.1'!M104+'St 1.2.2'!M104+'St 1.2.3'!M104+'St 1.2.4'!M104</f>
        <v>27883.205563911564</v>
      </c>
      <c r="N104" s="148"/>
      <c r="O104" s="142">
        <f>'St 1.2.1'!O104+'St 1.2.2'!O104+'St 1.2.3'!O104+'St 1.2.4'!O104</f>
        <v>-2552.3892658020727</v>
      </c>
      <c r="P104" s="142">
        <f>'St 1.2.1'!P104+'St 1.2.2'!P104+'St 1.2.3'!P104+'St 1.2.4'!P104</f>
        <v>-1938.7677581161129</v>
      </c>
      <c r="Q104" s="142">
        <f>'St 1.2.1'!Q104+'St 1.2.2'!Q104+'St 1.2.3'!Q104+'St 1.2.4'!Q104</f>
        <v>897.62985416702963</v>
      </c>
      <c r="R104" s="142">
        <f>'St 1.2.1'!R104+'St 1.2.2'!R104+'St 1.2.3'!R104+'St 1.2.4'!R104</f>
        <v>3130.4321302406852</v>
      </c>
      <c r="S104" s="142">
        <f>'St 1.2.1'!S104+'St 1.2.2'!S104+'St 1.2.3'!S104+'St 1.2.4'!S104</f>
        <v>12532.74385658541</v>
      </c>
      <c r="T104" s="142">
        <f>'St 1.2.1'!T104+'St 1.2.2'!T104+'St 1.2.3'!T104+'St 1.2.4'!T104</f>
        <v>7746.6959246184133</v>
      </c>
      <c r="U104" s="142">
        <f>'St 1.2.1'!U104+'St 1.2.2'!U104+'St 1.2.3'!U104+'St 1.2.4'!U104</f>
        <v>117.06063522515251</v>
      </c>
      <c r="V104" s="142">
        <f>'St 1.2.1'!V104+'St 1.2.2'!V104+'St 1.2.3'!V104+'St 1.2.4'!V104</f>
        <v>7844.1270058716354</v>
      </c>
      <c r="W104" s="142">
        <f>'St 1.2.1'!W104+'St 1.2.2'!W104+'St 1.2.3'!W104+'St 1.2.4'!W104</f>
        <v>7917.208551583406</v>
      </c>
      <c r="X104" s="145"/>
      <c r="Y104" s="150"/>
      <c r="Z104" s="150"/>
      <c r="AA104" s="150"/>
      <c r="AB104" s="150"/>
      <c r="AC104" s="150"/>
      <c r="AD104" s="150"/>
      <c r="AE104" s="150"/>
      <c r="AF104" s="150"/>
    </row>
    <row r="105" spans="1:32">
      <c r="B105" s="6" t="s">
        <v>44</v>
      </c>
      <c r="C105" s="219"/>
      <c r="D105" s="142">
        <f>'St 1.2.1'!D105+'St 1.2.2'!D105+'St 1.2.3'!D105+'St 1.2.4'!D105</f>
        <v>38763.945633681324</v>
      </c>
      <c r="E105" s="142">
        <f>'St 1.2.1'!E105+'St 1.2.2'!E105+'St 1.2.3'!E105+'St 1.2.4'!E105</f>
        <v>39610.98692256058</v>
      </c>
      <c r="F105" s="142">
        <f>'St 1.2.1'!F105+'St 1.2.2'!F105+'St 1.2.3'!F105+'St 1.2.4'!F105</f>
        <v>40809.714553000282</v>
      </c>
      <c r="G105" s="142">
        <f>'St 1.2.1'!G105+'St 1.2.2'!G105+'St 1.2.3'!G105+'St 1.2.4'!G105</f>
        <v>50864.40540711327</v>
      </c>
      <c r="H105" s="142">
        <f>'St 1.2.1'!H105+'St 1.2.2'!H105+'St 1.2.3'!H105+'St 1.2.4'!H105</f>
        <v>25987.974729186979</v>
      </c>
      <c r="I105" s="142">
        <f>'St 1.2.1'!I105+'St 1.2.2'!I105+'St 1.2.3'!I105+'St 1.2.4'!I105</f>
        <v>28179.309024716058</v>
      </c>
      <c r="J105" s="142">
        <f>'St 1.2.1'!J105+'St 1.2.2'!J105+'St 1.2.3'!J105+'St 1.2.4'!J105</f>
        <v>-15196.12154746916</v>
      </c>
      <c r="K105" s="142">
        <f>'St 1.2.1'!K105+'St 1.2.2'!K105+'St 1.2.3'!K105+'St 1.2.4'!K105</f>
        <v>3756.5224092154795</v>
      </c>
      <c r="L105" s="142">
        <f>'St 1.2.1'!L105+'St 1.2.2'!L105+'St 1.2.3'!L105+'St 1.2.4'!L105</f>
        <v>53192.980397633946</v>
      </c>
      <c r="M105" s="142">
        <f>'St 1.2.1'!M105+'St 1.2.2'!M105+'St 1.2.3'!M105+'St 1.2.4'!M105</f>
        <v>55468.474669668627</v>
      </c>
      <c r="N105" s="148"/>
      <c r="O105" s="142">
        <f>'St 1.2.1'!O105+'St 1.2.2'!O105+'St 1.2.3'!O105+'St 1.2.4'!O105</f>
        <v>828.67204800110221</v>
      </c>
      <c r="P105" s="142">
        <f>'St 1.2.1'!P105+'St 1.2.2'!P105+'St 1.2.3'!P105+'St 1.2.4'!P105</f>
        <v>1188.3636604314624</v>
      </c>
      <c r="Q105" s="142">
        <f>'St 1.2.1'!Q105+'St 1.2.2'!Q105+'St 1.2.3'!Q105+'St 1.2.4'!Q105</f>
        <v>10057.249716208344</v>
      </c>
      <c r="R105" s="142">
        <f>'St 1.2.1'!R105+'St 1.2.2'!R105+'St 1.2.3'!R105+'St 1.2.4'!R105</f>
        <v>-24875.405839931675</v>
      </c>
      <c r="S105" s="142">
        <f>'St 1.2.1'!S105+'St 1.2.2'!S105+'St 1.2.3'!S105+'St 1.2.4'!S105</f>
        <v>2283.1699903812155</v>
      </c>
      <c r="T105" s="142">
        <f>'St 1.2.1'!T105+'St 1.2.2'!T105+'St 1.2.3'!T105+'St 1.2.4'!T105</f>
        <v>-43383.235707135507</v>
      </c>
      <c r="U105" s="142">
        <f>'St 1.2.1'!U105+'St 1.2.2'!U105+'St 1.2.3'!U105+'St 1.2.4'!U105</f>
        <v>18836.264278465074</v>
      </c>
      <c r="V105" s="142">
        <f>'St 1.2.1'!V105+'St 1.2.2'!V105+'St 1.2.3'!V105+'St 1.2.4'!V105</f>
        <v>49250.966265413081</v>
      </c>
      <c r="W105" s="142">
        <f>'St 1.2.1'!W105+'St 1.2.2'!W105+'St 1.2.3'!W105+'St 1.2.4'!W105</f>
        <v>2337.8904223986638</v>
      </c>
      <c r="X105" s="145"/>
      <c r="Y105" s="150"/>
      <c r="Z105" s="150"/>
      <c r="AA105" s="150"/>
      <c r="AB105" s="150"/>
      <c r="AC105" s="150"/>
      <c r="AD105" s="150"/>
      <c r="AE105" s="150"/>
      <c r="AF105" s="150"/>
    </row>
    <row r="106" spans="1:32">
      <c r="B106" s="7" t="s">
        <v>45</v>
      </c>
      <c r="C106" s="219"/>
      <c r="D106" s="142">
        <f>'St 1.2.1'!D106+'St 1.2.2'!D106+'St 1.2.3'!D106+'St 1.2.4'!D106</f>
        <v>35842.897865375577</v>
      </c>
      <c r="E106" s="142">
        <f>'St 1.2.1'!E106+'St 1.2.2'!E106+'St 1.2.3'!E106+'St 1.2.4'!E106</f>
        <v>36433.979494861851</v>
      </c>
      <c r="F106" s="142">
        <f>'St 1.2.1'!F106+'St 1.2.2'!F106+'St 1.2.3'!F106+'St 1.2.4'!F106</f>
        <v>37425.919293677223</v>
      </c>
      <c r="G106" s="142">
        <f>'St 1.2.1'!G106+'St 1.2.2'!G106+'St 1.2.3'!G106+'St 1.2.4'!G106</f>
        <v>46597.240894905291</v>
      </c>
      <c r="H106" s="142">
        <f>'St 1.2.1'!H106+'St 1.2.2'!H106+'St 1.2.3'!H106+'St 1.2.4'!H106</f>
        <v>22126.991196487383</v>
      </c>
      <c r="I106" s="142">
        <f>'St 1.2.1'!I106+'St 1.2.2'!I106+'St 1.2.3'!I106+'St 1.2.4'!I106</f>
        <v>24417.438379764462</v>
      </c>
      <c r="J106" s="142">
        <f>'St 1.2.1'!J106+'St 1.2.2'!J106+'St 1.2.3'!J106+'St 1.2.4'!J106</f>
        <v>-19489.480581828491</v>
      </c>
      <c r="K106" s="142">
        <f>'St 1.2.1'!K106+'St 1.2.2'!K106+'St 1.2.3'!K106+'St 1.2.4'!K106</f>
        <v>-479.94433904821057</v>
      </c>
      <c r="L106" s="142">
        <f>'St 1.2.1'!L106+'St 1.2.2'!L106+'St 1.2.3'!L106+'St 1.2.4'!L106</f>
        <v>49413.542895414117</v>
      </c>
      <c r="M106" s="142">
        <f>'St 1.2.1'!M106+'St 1.2.2'!M106+'St 1.2.3'!M106+'St 1.2.4'!M106</f>
        <v>51822.654870386228</v>
      </c>
      <c r="N106" s="148"/>
      <c r="O106" s="142">
        <f>'St 1.2.1'!O106+'St 1.2.2'!O106+'St 1.2.3'!O106+'St 1.2.4'!O106</f>
        <v>572.71238860811968</v>
      </c>
      <c r="P106" s="142">
        <f>'St 1.2.1'!P106+'St 1.2.2'!P106+'St 1.2.3'!P106+'St 1.2.4'!P106</f>
        <v>981.57582880713721</v>
      </c>
      <c r="Q106" s="142">
        <f>'St 1.2.1'!Q106+'St 1.2.2'!Q106+'St 1.2.3'!Q106+'St 1.2.4'!Q106</f>
        <v>9173.8804633234231</v>
      </c>
      <c r="R106" s="142">
        <f>'St 1.2.1'!R106+'St 1.2.2'!R106+'St 1.2.3'!R106+'St 1.2.4'!R106</f>
        <v>-24468.696559127555</v>
      </c>
      <c r="S106" s="142">
        <f>'St 1.2.1'!S106+'St 1.2.2'!S106+'St 1.2.3'!S106+'St 1.2.4'!S106</f>
        <v>2381.7545768334799</v>
      </c>
      <c r="T106" s="142">
        <f>'St 1.2.1'!T106+'St 1.2.2'!T106+'St 1.2.3'!T106+'St 1.2.4'!T106</f>
        <v>-43914.146244546508</v>
      </c>
      <c r="U106" s="142">
        <f>'St 1.2.1'!U106+'St 1.2.2'!U106+'St 1.2.3'!U106+'St 1.2.4'!U106</f>
        <v>18900.81149338332</v>
      </c>
      <c r="V106" s="142">
        <f>'St 1.2.1'!V106+'St 1.2.2'!V106+'St 1.2.3'!V106+'St 1.2.4'!V106</f>
        <v>49703.560366708974</v>
      </c>
      <c r="W106" s="142">
        <f>'St 1.2.1'!W106+'St 1.2.2'!W106+'St 1.2.3'!W106+'St 1.2.4'!W106</f>
        <v>2471.3701123479213</v>
      </c>
      <c r="X106" s="145"/>
      <c r="Y106" s="150"/>
      <c r="Z106" s="150"/>
      <c r="AA106" s="150"/>
      <c r="AB106" s="150"/>
      <c r="AC106" s="150"/>
      <c r="AD106" s="150"/>
      <c r="AE106" s="150"/>
      <c r="AF106" s="150"/>
    </row>
    <row r="107" spans="1:32">
      <c r="B107" s="7" t="s">
        <v>46</v>
      </c>
      <c r="C107" s="219"/>
      <c r="D107" s="142">
        <f>'St 1.2.1'!D107+'St 1.2.2'!D107+'St 1.2.3'!D107+'St 1.2.4'!D107</f>
        <v>2921.047768305752</v>
      </c>
      <c r="E107" s="142">
        <f>'St 1.2.1'!E107+'St 1.2.2'!E107+'St 1.2.3'!E107+'St 1.2.4'!E107</f>
        <v>3177.0074276987293</v>
      </c>
      <c r="F107" s="142">
        <f>'St 1.2.1'!F107+'St 1.2.2'!F107+'St 1.2.3'!F107+'St 1.2.4'!F107</f>
        <v>3383.7952593230575</v>
      </c>
      <c r="G107" s="142">
        <f>'St 1.2.1'!G107+'St 1.2.2'!G107+'St 1.2.3'!G107+'St 1.2.4'!G107</f>
        <v>4267.1645122079763</v>
      </c>
      <c r="H107" s="142">
        <f>'St 1.2.1'!H107+'St 1.2.2'!H107+'St 1.2.3'!H107+'St 1.2.4'!H107</f>
        <v>3860.9835326996026</v>
      </c>
      <c r="I107" s="142">
        <f>'St 1.2.1'!I107+'St 1.2.2'!I107+'St 1.2.3'!I107+'St 1.2.4'!I107</f>
        <v>3761.8706449515962</v>
      </c>
      <c r="J107" s="142">
        <f>'St 1.2.1'!J107+'St 1.2.2'!J107+'St 1.2.3'!J107+'St 1.2.4'!J107</f>
        <v>4293.3590343593323</v>
      </c>
      <c r="K107" s="142">
        <f>'St 1.2.1'!K107+'St 1.2.2'!K107+'St 1.2.3'!K107+'St 1.2.4'!K107</f>
        <v>4236.4667482636896</v>
      </c>
      <c r="L107" s="142">
        <f>'St 1.2.1'!L107+'St 1.2.2'!L107+'St 1.2.3'!L107+'St 1.2.4'!L107</f>
        <v>3779.4375022198246</v>
      </c>
      <c r="M107" s="142">
        <f>'St 1.2.1'!M107+'St 1.2.2'!M107+'St 1.2.3'!M107+'St 1.2.4'!M107</f>
        <v>3645.8197992823939</v>
      </c>
      <c r="N107" s="148"/>
      <c r="O107" s="142">
        <f>'St 1.2.1'!O107+'St 1.2.2'!O107+'St 1.2.3'!O107+'St 1.2.4'!O107</f>
        <v>255.95965939297756</v>
      </c>
      <c r="P107" s="142">
        <f>'St 1.2.1'!P107+'St 1.2.2'!P107+'St 1.2.3'!P107+'St 1.2.4'!P107</f>
        <v>206.78783162432808</v>
      </c>
      <c r="Q107" s="142">
        <f>'St 1.2.1'!Q107+'St 1.2.2'!Q107+'St 1.2.3'!Q107+'St 1.2.4'!Q107</f>
        <v>883.36925288491841</v>
      </c>
      <c r="R107" s="142">
        <f>'St 1.2.1'!R107+'St 1.2.2'!R107+'St 1.2.3'!R107+'St 1.2.4'!R107</f>
        <v>-406.70928080411454</v>
      </c>
      <c r="S107" s="142">
        <f>'St 1.2.1'!S107+'St 1.2.2'!S107+'St 1.2.3'!S107+'St 1.2.4'!S107</f>
        <v>-98.584586452265199</v>
      </c>
      <c r="T107" s="142">
        <f>'St 1.2.1'!T107+'St 1.2.2'!T107+'St 1.2.3'!T107+'St 1.2.4'!T107</f>
        <v>530.91053741100541</v>
      </c>
      <c r="U107" s="142">
        <f>'St 1.2.1'!U107+'St 1.2.2'!U107+'St 1.2.3'!U107+'St 1.2.4'!U107</f>
        <v>-64.547214918245999</v>
      </c>
      <c r="V107" s="142">
        <f>'St 1.2.1'!V107+'St 1.2.2'!V107+'St 1.2.3'!V107+'St 1.2.4'!V107</f>
        <v>-452.59410129590236</v>
      </c>
      <c r="W107" s="142">
        <f>'St 1.2.1'!W107+'St 1.2.2'!W107+'St 1.2.3'!W107+'St 1.2.4'!W107</f>
        <v>-133.47968994925807</v>
      </c>
      <c r="X107" s="145"/>
      <c r="Y107" s="150"/>
      <c r="Z107" s="150"/>
      <c r="AA107" s="150"/>
      <c r="AB107" s="150"/>
      <c r="AC107" s="150"/>
      <c r="AD107" s="150"/>
      <c r="AE107" s="150"/>
      <c r="AF107" s="150"/>
    </row>
    <row r="108" spans="1:32">
      <c r="B108" s="6" t="s">
        <v>47</v>
      </c>
      <c r="C108" s="219"/>
      <c r="D108" s="142">
        <f>'St 1.2.1'!D108+'St 1.2.2'!D108+'St 1.2.3'!D108+'St 1.2.4'!D108</f>
        <v>1888.8492876370885</v>
      </c>
      <c r="E108" s="142">
        <f>'St 1.2.1'!E108+'St 1.2.2'!E108+'St 1.2.3'!E108+'St 1.2.4'!E108</f>
        <v>1678.7489224224898</v>
      </c>
      <c r="F108" s="142">
        <f>'St 1.2.1'!F108+'St 1.2.2'!F108+'St 1.2.3'!F108+'St 1.2.4'!F108</f>
        <v>2211.8477275427972</v>
      </c>
      <c r="G108" s="142">
        <f>'St 1.2.1'!G108+'St 1.2.2'!G108+'St 1.2.3'!G108+'St 1.2.4'!G108</f>
        <v>2380.7371912755561</v>
      </c>
      <c r="H108" s="142">
        <f>'St 1.2.1'!H108+'St 1.2.2'!H108+'St 1.2.3'!H108+'St 1.2.4'!H108</f>
        <v>2607.6020535206585</v>
      </c>
      <c r="I108" s="142">
        <f>'St 1.2.1'!I108+'St 1.2.2'!I108+'St 1.2.3'!I108+'St 1.2.4'!I108</f>
        <v>2011.4290294033424</v>
      </c>
      <c r="J108" s="142">
        <f>'St 1.2.1'!J108+'St 1.2.2'!J108+'St 1.2.3'!J108+'St 1.2.4'!J108</f>
        <v>1633.867298307998</v>
      </c>
      <c r="K108" s="142">
        <f>'St 1.2.1'!K108+'St 1.2.2'!K108+'St 1.2.3'!K108+'St 1.2.4'!K108</f>
        <v>2274.8496511268304</v>
      </c>
      <c r="L108" s="142">
        <f>'St 1.2.1'!L108+'St 1.2.2'!L108+'St 1.2.3'!L108+'St 1.2.4'!L108</f>
        <v>2337.111234274435</v>
      </c>
      <c r="M108" s="142">
        <f>'St 1.2.1'!M108+'St 1.2.2'!M108+'St 1.2.3'!M108+'St 1.2.4'!M108</f>
        <v>1900.5694469244104</v>
      </c>
      <c r="N108" s="148"/>
      <c r="O108" s="142">
        <f>'St 1.2.1'!O108+'St 1.2.2'!O108+'St 1.2.3'!O108+'St 1.2.4'!O108</f>
        <v>-210.10036521459875</v>
      </c>
      <c r="P108" s="142">
        <f>'St 1.2.1'!P108+'St 1.2.2'!P108+'St 1.2.3'!P108+'St 1.2.4'!P108</f>
        <v>533.09880512030747</v>
      </c>
      <c r="Q108" s="142">
        <f>'St 1.2.1'!Q108+'St 1.2.2'!Q108+'St 1.2.3'!Q108+'St 1.2.4'!Q108</f>
        <v>168.88946373275857</v>
      </c>
      <c r="R108" s="142">
        <f>'St 1.2.1'!R108+'St 1.2.2'!R108+'St 1.2.3'!R108+'St 1.2.4'!R108</f>
        <v>226.86486224510247</v>
      </c>
      <c r="S108" s="142">
        <f>'St 1.2.1'!S108+'St 1.2.2'!S108+'St 1.2.3'!S108+'St 1.2.4'!S108</f>
        <v>-596.17302411731612</v>
      </c>
      <c r="T108" s="142">
        <f>'St 1.2.1'!T108+'St 1.2.2'!T108+'St 1.2.3'!T108+'St 1.2.4'!T108</f>
        <v>-377.56173109534427</v>
      </c>
      <c r="U108" s="142">
        <f>'St 1.2.1'!U108+'St 1.2.2'!U108+'St 1.2.3'!U108+'St 1.2.4'!U108</f>
        <v>640.98235281883228</v>
      </c>
      <c r="V108" s="142">
        <f>'St 1.2.1'!V108+'St 1.2.2'!V108+'St 1.2.3'!V108+'St 1.2.4'!V108</f>
        <v>62.261583147604682</v>
      </c>
      <c r="W108" s="142">
        <f>'St 1.2.1'!W108+'St 1.2.2'!W108+'St 1.2.3'!W108+'St 1.2.4'!W108</f>
        <v>-436.54178735002455</v>
      </c>
      <c r="X108" s="145"/>
      <c r="Y108" s="150"/>
      <c r="Z108" s="150"/>
      <c r="AA108" s="150"/>
      <c r="AB108" s="150"/>
      <c r="AC108" s="150"/>
      <c r="AD108" s="150"/>
      <c r="AE108" s="150"/>
      <c r="AF108" s="150"/>
    </row>
    <row r="109" spans="1:32">
      <c r="B109" s="6" t="s">
        <v>247</v>
      </c>
      <c r="C109" s="219"/>
      <c r="D109" s="142">
        <f>'St 1.2.1'!D109+'St 1.2.2'!D109+'St 1.2.3'!D109+'St 1.2.4'!D109</f>
        <v>6022.8532124351941</v>
      </c>
      <c r="E109" s="142">
        <f>'St 1.2.1'!E109+'St 1.2.2'!E109+'St 1.2.3'!E109+'St 1.2.4'!E109</f>
        <v>5559.6479107661671</v>
      </c>
      <c r="F109" s="142">
        <f>'St 1.2.1'!F109+'St 1.2.2'!F109+'St 1.2.3'!F109+'St 1.2.4'!F109</f>
        <v>4852.1178801622245</v>
      </c>
      <c r="G109" s="142">
        <f>'St 1.2.1'!G109+'St 1.2.2'!G109+'St 1.2.3'!G109+'St 1.2.4'!G109</f>
        <v>5894.7759022135342</v>
      </c>
      <c r="H109" s="142">
        <f>'St 1.2.1'!H109+'St 1.2.2'!H109+'St 1.2.3'!H109+'St 1.2.4'!H109</f>
        <v>6946.2608760585435</v>
      </c>
      <c r="I109" s="142">
        <f>'St 1.2.1'!I109+'St 1.2.2'!I109+'St 1.2.3'!I109+'St 1.2.4'!I109</f>
        <v>5461.6441510687591</v>
      </c>
      <c r="J109" s="142">
        <f>'St 1.2.1'!J109+'St 1.2.2'!J109+'St 1.2.3'!J109+'St 1.2.4'!J109</f>
        <v>5838.8737741251034</v>
      </c>
      <c r="K109" s="142">
        <f>'St 1.2.1'!K109+'St 1.2.2'!K109+'St 1.2.3'!K109+'St 1.2.4'!K109</f>
        <v>6623.8374068569547</v>
      </c>
      <c r="L109" s="142">
        <f>'St 1.2.1'!L109+'St 1.2.2'!L109+'St 1.2.3'!L109+'St 1.2.4'!L109</f>
        <v>7052.4841153725474</v>
      </c>
      <c r="M109" s="142">
        <f>'St 1.2.1'!M109+'St 1.2.2'!M109+'St 1.2.3'!M109+'St 1.2.4'!M109</f>
        <v>7521.6827131491182</v>
      </c>
      <c r="N109" s="148"/>
      <c r="O109" s="142">
        <f>'St 1.2.1'!O109+'St 1.2.2'!O109+'St 1.2.3'!O109+'St 1.2.4'!O109</f>
        <v>-503.91942063899251</v>
      </c>
      <c r="P109" s="142">
        <f>'St 1.2.1'!P109+'St 1.2.2'!P109+'St 1.2.3'!P109+'St 1.2.4'!P109</f>
        <v>-730.50103472520664</v>
      </c>
      <c r="Q109" s="142">
        <f>'St 1.2.1'!Q109+'St 1.2.2'!Q109+'St 1.2.3'!Q109+'St 1.2.4'!Q109</f>
        <v>1048.329558315055</v>
      </c>
      <c r="R109" s="142">
        <f>'St 1.2.1'!R109+'St 1.2.2'!R109+'St 1.2.3'!R109+'St 1.2.4'!R109</f>
        <v>1075.7607599663966</v>
      </c>
      <c r="S109" s="142">
        <f>'St 1.2.1'!S109+'St 1.2.2'!S109+'St 1.2.3'!S109+'St 1.2.4'!S109</f>
        <v>-1303.0737292129088</v>
      </c>
      <c r="T109" s="142">
        <f>'St 1.2.1'!T109+'St 1.2.2'!T109+'St 1.2.3'!T109+'St 1.2.4'!T109</f>
        <v>420.49944861155882</v>
      </c>
      <c r="U109" s="142">
        <f>'St 1.2.1'!U109+'St 1.2.2'!U109+'St 1.2.3'!U109+'St 1.2.4'!U109</f>
        <v>775.83254038758616</v>
      </c>
      <c r="V109" s="142">
        <f>'St 1.2.1'!V109+'St 1.2.2'!V109+'St 1.2.3'!V109+'St 1.2.4'!V109</f>
        <v>573.6047041201823</v>
      </c>
      <c r="W109" s="142">
        <f>'St 1.2.1'!W109+'St 1.2.2'!W109+'St 1.2.3'!W109+'St 1.2.4'!W109</f>
        <v>576.0423851473065</v>
      </c>
      <c r="X109" s="145"/>
      <c r="Y109" s="150"/>
      <c r="Z109" s="150"/>
      <c r="AA109" s="150"/>
      <c r="AB109" s="150"/>
      <c r="AC109" s="150"/>
      <c r="AD109" s="150"/>
      <c r="AE109" s="150"/>
      <c r="AF109" s="150"/>
    </row>
    <row r="110" spans="1:32">
      <c r="B110" s="6" t="s">
        <v>48</v>
      </c>
      <c r="C110" s="219"/>
      <c r="D110" s="142">
        <f>'St 1.2.1'!D110+'St 1.2.2'!D110+'St 1.2.3'!D110+'St 1.2.4'!D110</f>
        <v>0</v>
      </c>
      <c r="E110" s="142">
        <f>'St 1.2.1'!E110+'St 1.2.2'!E110+'St 1.2.3'!E110+'St 1.2.4'!E110</f>
        <v>0</v>
      </c>
      <c r="F110" s="142">
        <f>'St 1.2.1'!F110+'St 1.2.2'!F110+'St 1.2.3'!F110+'St 1.2.4'!F110</f>
        <v>0</v>
      </c>
      <c r="G110" s="142">
        <f>'St 1.2.1'!G110+'St 1.2.2'!G110+'St 1.2.3'!G110+'St 1.2.4'!G110</f>
        <v>0</v>
      </c>
      <c r="H110" s="142">
        <f>'St 1.2.1'!H110+'St 1.2.2'!H110+'St 1.2.3'!H110+'St 1.2.4'!H110</f>
        <v>0</v>
      </c>
      <c r="I110" s="142">
        <f>'St 1.2.1'!I110+'St 1.2.2'!I110+'St 1.2.3'!I110+'St 1.2.4'!I110</f>
        <v>0</v>
      </c>
      <c r="J110" s="142">
        <f>'St 1.2.1'!J110+'St 1.2.2'!J110+'St 1.2.3'!J110+'St 1.2.4'!J110</f>
        <v>0</v>
      </c>
      <c r="K110" s="142">
        <f>'St 1.2.1'!K110+'St 1.2.2'!K110+'St 1.2.3'!K110+'St 1.2.4'!K110</f>
        <v>0</v>
      </c>
      <c r="L110" s="142">
        <f>'St 1.2.1'!L110+'St 1.2.2'!L110+'St 1.2.3'!L110+'St 1.2.4'!L110</f>
        <v>0</v>
      </c>
      <c r="M110" s="142">
        <f>'St 1.2.1'!M110+'St 1.2.2'!M110+'St 1.2.3'!M110+'St 1.2.4'!M110</f>
        <v>0</v>
      </c>
      <c r="N110" s="148"/>
      <c r="O110" s="142">
        <f>'St 1.2.1'!O110+'St 1.2.2'!O110+'St 1.2.3'!O110+'St 1.2.4'!O110</f>
        <v>0</v>
      </c>
      <c r="P110" s="142">
        <f>'St 1.2.1'!P110+'St 1.2.2'!P110+'St 1.2.3'!P110+'St 1.2.4'!P110</f>
        <v>0</v>
      </c>
      <c r="Q110" s="142">
        <f>'St 1.2.1'!Q110+'St 1.2.2'!Q110+'St 1.2.3'!Q110+'St 1.2.4'!Q110</f>
        <v>0</v>
      </c>
      <c r="R110" s="142">
        <f>'St 1.2.1'!R110+'St 1.2.2'!R110+'St 1.2.3'!R110+'St 1.2.4'!R110</f>
        <v>0</v>
      </c>
      <c r="S110" s="142">
        <f>'St 1.2.1'!S110+'St 1.2.2'!S110+'St 1.2.3'!S110+'St 1.2.4'!S110</f>
        <v>0</v>
      </c>
      <c r="T110" s="142">
        <f>'St 1.2.1'!T110+'St 1.2.2'!T110+'St 1.2.3'!T110+'St 1.2.4'!T110</f>
        <v>0</v>
      </c>
      <c r="U110" s="142">
        <f>'St 1.2.1'!U110+'St 1.2.2'!U110+'St 1.2.3'!U110+'St 1.2.4'!U110</f>
        <v>0</v>
      </c>
      <c r="V110" s="142">
        <f>'St 1.2.1'!V110+'St 1.2.2'!V110+'St 1.2.3'!V110+'St 1.2.4'!V110</f>
        <v>0</v>
      </c>
      <c r="W110" s="142">
        <f>'St 1.2.1'!W110+'St 1.2.2'!W110+'St 1.2.3'!W110+'St 1.2.4'!W110</f>
        <v>0</v>
      </c>
      <c r="X110" s="145"/>
      <c r="Y110" s="150"/>
      <c r="Z110" s="150"/>
      <c r="AA110" s="150"/>
      <c r="AB110" s="150"/>
      <c r="AC110" s="150"/>
      <c r="AD110" s="150"/>
      <c r="AE110" s="150"/>
      <c r="AF110" s="150"/>
    </row>
    <row r="111" spans="1:32">
      <c r="B111" s="6" t="s">
        <v>325</v>
      </c>
      <c r="C111" s="219"/>
      <c r="D111" s="142">
        <f>'St 1.2.1'!D111+'St 1.2.2'!D111+'St 1.2.3'!D111+'St 1.2.4'!D111</f>
        <v>22335.536761792431</v>
      </c>
      <c r="E111" s="142">
        <f>'St 1.2.1'!E111+'St 1.2.2'!E111+'St 1.2.3'!E111+'St 1.2.4'!E111</f>
        <v>25088.05920201054</v>
      </c>
      <c r="F111" s="142">
        <f>'St 1.2.1'!F111+'St 1.2.2'!F111+'St 1.2.3'!F111+'St 1.2.4'!F111</f>
        <v>27536.533086271858</v>
      </c>
      <c r="G111" s="142">
        <f>'St 1.2.1'!G111+'St 1.2.2'!G111+'St 1.2.3'!G111+'St 1.2.4'!G111</f>
        <v>33034.801033022115</v>
      </c>
      <c r="H111" s="142">
        <f>'St 1.2.1'!H111+'St 1.2.2'!H111+'St 1.2.3'!H111+'St 1.2.4'!H111</f>
        <v>37181.45439234365</v>
      </c>
      <c r="I111" s="142">
        <f>'St 1.2.1'!I111+'St 1.2.2'!I111+'St 1.2.3'!I111+'St 1.2.4'!I111</f>
        <v>30290.56685105267</v>
      </c>
      <c r="J111" s="142">
        <f>'St 1.2.1'!J111+'St 1.2.2'!J111+'St 1.2.3'!J111+'St 1.2.4'!J111</f>
        <v>32788.913736910203</v>
      </c>
      <c r="K111" s="142">
        <f>'St 1.2.1'!K111+'St 1.2.2'!K111+'St 1.2.3'!K111+'St 1.2.4'!K111</f>
        <v>36859.30962187054</v>
      </c>
      <c r="L111" s="142">
        <f>'St 1.2.1'!L111+'St 1.2.2'!L111+'St 1.2.3'!L111+'St 1.2.4'!L111</f>
        <v>38528.32480429054</v>
      </c>
      <c r="M111" s="142">
        <f>'St 1.2.1'!M111+'St 1.2.2'!M111+'St 1.2.3'!M111+'St 1.2.4'!M111</f>
        <v>36418.470544657648</v>
      </c>
      <c r="N111" s="148"/>
      <c r="O111" s="142">
        <f>'St 1.2.1'!O111+'St 1.2.2'!O111+'St 1.2.3'!O111+'St 1.2.4'!O111</f>
        <v>2752.4612414270136</v>
      </c>
      <c r="P111" s="142">
        <f>'St 1.2.1'!P111+'St 1.2.2'!P111+'St 1.2.3'!P111+'St 1.2.4'!P111</f>
        <v>2442.4048527606942</v>
      </c>
      <c r="Q111" s="142">
        <f>'St 1.2.1'!Q111+'St 1.2.2'!Q111+'St 1.2.3'!Q111+'St 1.2.4'!Q111</f>
        <v>5499.7472635602717</v>
      </c>
      <c r="R111" s="142">
        <f>'St 1.2.1'!R111+'St 1.2.2'!R111+'St 1.2.3'!R111+'St 1.2.4'!R111</f>
        <v>4038.7341728950332</v>
      </c>
      <c r="S111" s="142">
        <f>'St 1.2.1'!S111+'St 1.2.2'!S111+'St 1.2.3'!S111+'St 1.2.4'!S111</f>
        <v>-6825.3734803917832</v>
      </c>
      <c r="T111" s="142">
        <f>'St 1.2.1'!T111+'St 1.2.2'!T111+'St 1.2.3'!T111+'St 1.2.4'!T111</f>
        <v>2062.0409815626658</v>
      </c>
      <c r="U111" s="142">
        <f>'St 1.2.1'!U111+'St 1.2.2'!U111+'St 1.2.3'!U111+'St 1.2.4'!U111</f>
        <v>3564.0217507080934</v>
      </c>
      <c r="V111" s="142">
        <f>'St 1.2.1'!V111+'St 1.2.2'!V111+'St 1.2.3'!V111+'St 1.2.4'!V111</f>
        <v>-569.50787529297031</v>
      </c>
      <c r="W111" s="142">
        <f>'St 1.2.1'!W111+'St 1.2.2'!W111+'St 1.2.3'!W111+'St 1.2.4'!W111</f>
        <v>-1992.196828789389</v>
      </c>
      <c r="X111" s="145"/>
      <c r="Y111" s="150"/>
      <c r="Z111" s="150"/>
      <c r="AA111" s="150"/>
      <c r="AB111" s="150"/>
      <c r="AC111" s="150"/>
      <c r="AD111" s="150"/>
      <c r="AE111" s="150"/>
      <c r="AF111" s="150"/>
    </row>
    <row r="112" spans="1:32">
      <c r="B112" s="8" t="s">
        <v>101</v>
      </c>
      <c r="C112" s="219"/>
      <c r="D112" s="142">
        <f>'St 1.2.1'!D112+'St 1.2.2'!D112+'St 1.2.3'!D112+'St 1.2.4'!D112</f>
        <v>7142.4447494441774</v>
      </c>
      <c r="E112" s="142">
        <f>'St 1.2.1'!E112+'St 1.2.2'!E112+'St 1.2.3'!E112+'St 1.2.4'!E112</f>
        <v>8727.4227299689137</v>
      </c>
      <c r="F112" s="142">
        <f>'St 1.2.1'!F112+'St 1.2.2'!F112+'St 1.2.3'!F112+'St 1.2.4'!F112</f>
        <v>11483.691986794591</v>
      </c>
      <c r="G112" s="142">
        <f>'St 1.2.1'!G112+'St 1.2.2'!G112+'St 1.2.3'!G112+'St 1.2.4'!G112</f>
        <v>13738.869621433765</v>
      </c>
      <c r="H112" s="142">
        <f>'St 1.2.1'!H112+'St 1.2.2'!H112+'St 1.2.3'!H112+'St 1.2.4'!H112</f>
        <v>33507.38946488237</v>
      </c>
      <c r="I112" s="142">
        <f>'St 1.2.1'!I112+'St 1.2.2'!I112+'St 1.2.3'!I112+'St 1.2.4'!I112</f>
        <v>40381.052234532537</v>
      </c>
      <c r="J112" s="142">
        <f>'St 1.2.1'!J112+'St 1.2.2'!J112+'St 1.2.3'!J112+'St 1.2.4'!J112</f>
        <v>24957.454175031235</v>
      </c>
      <c r="K112" s="142">
        <f>'St 1.2.1'!K112+'St 1.2.2'!K112+'St 1.2.3'!K112+'St 1.2.4'!K112</f>
        <v>18726.051641577495</v>
      </c>
      <c r="L112" s="142">
        <f>'St 1.2.1'!L112+'St 1.2.2'!L112+'St 1.2.3'!L112+'St 1.2.4'!L112</f>
        <v>51933.452200940155</v>
      </c>
      <c r="M112" s="142">
        <f>'St 1.2.1'!M112+'St 1.2.2'!M112+'St 1.2.3'!M112+'St 1.2.4'!M112</f>
        <v>48351.39977684366</v>
      </c>
      <c r="N112" s="148"/>
      <c r="O112" s="142">
        <f>'St 1.2.1'!O112+'St 1.2.2'!O112+'St 1.2.3'!O112+'St 1.2.4'!O112</f>
        <v>1415.2379596199971</v>
      </c>
      <c r="P112" s="142">
        <f>'St 1.2.1'!P112+'St 1.2.2'!P112+'St 1.2.3'!P112+'St 1.2.4'!P112</f>
        <v>2292.0035340475506</v>
      </c>
      <c r="Q112" s="142">
        <f>'St 1.2.1'!Q112+'St 1.2.2'!Q112+'St 1.2.3'!Q112+'St 1.2.4'!Q112</f>
        <v>2133.3084388312814</v>
      </c>
      <c r="R112" s="142">
        <f>'St 1.2.1'!R112+'St 1.2.2'!R112+'St 1.2.3'!R112+'St 1.2.4'!R112</f>
        <v>1111.2418582388514</v>
      </c>
      <c r="S112" s="142">
        <f>'St 1.2.1'!S112+'St 1.2.2'!S112+'St 1.2.3'!S112+'St 1.2.4'!S112</f>
        <v>-4077.7902292478061</v>
      </c>
      <c r="T112" s="142">
        <f>'St 1.2.1'!T112+'St 1.2.2'!T112+'St 1.2.3'!T112+'St 1.2.4'!T112</f>
        <v>470.42450815283132</v>
      </c>
      <c r="U112" s="142">
        <f>'St 1.2.1'!U112+'St 1.2.2'!U112+'St 1.2.3'!U112+'St 1.2.4'!U112</f>
        <v>196.58805697359583</v>
      </c>
      <c r="V112" s="142">
        <f>'St 1.2.1'!V112+'St 1.2.2'!V112+'St 1.2.3'!V112+'St 1.2.4'!V112</f>
        <v>-977.69338785334276</v>
      </c>
      <c r="W112" s="142">
        <f>'St 1.2.1'!W112+'St 1.2.2'!W112+'St 1.2.3'!W112+'St 1.2.4'!W112</f>
        <v>-1996.3517423392211</v>
      </c>
      <c r="X112" s="145"/>
      <c r="Y112" s="150"/>
      <c r="Z112" s="150"/>
      <c r="AA112" s="150"/>
      <c r="AB112" s="150"/>
      <c r="AC112" s="150"/>
      <c r="AD112" s="150"/>
      <c r="AE112" s="150"/>
      <c r="AF112" s="150"/>
    </row>
    <row r="113" spans="1:32" s="45" customFormat="1">
      <c r="A113" s="38"/>
      <c r="B113" s="5" t="s">
        <v>22</v>
      </c>
      <c r="C113" s="214"/>
      <c r="D113" s="139">
        <f>'St 1.2.1'!D113+'St 1.2.2'!D113+'St 1.2.3'!D113+'St 1.2.4'!D113</f>
        <v>266331.33292817103</v>
      </c>
      <c r="E113" s="139">
        <f>'St 1.2.1'!E113+'St 1.2.2'!E113+'St 1.2.3'!E113+'St 1.2.4'!E113</f>
        <v>255876.21040476343</v>
      </c>
      <c r="F113" s="139">
        <f>'St 1.2.1'!F113+'St 1.2.2'!F113+'St 1.2.3'!F113+'St 1.2.4'!F113</f>
        <v>348201.63141157519</v>
      </c>
      <c r="G113" s="139">
        <f>'St 1.2.1'!G113+'St 1.2.2'!G113+'St 1.2.3'!G113+'St 1.2.4'!G113</f>
        <v>305392.89801731985</v>
      </c>
      <c r="H113" s="139">
        <f>'St 1.2.1'!H113+'St 1.2.2'!H113+'St 1.2.3'!H113+'St 1.2.4'!H113</f>
        <v>273453.2660062667</v>
      </c>
      <c r="I113" s="139">
        <f>'St 1.2.1'!I113+'St 1.2.2'!I113+'St 1.2.3'!I113+'St 1.2.4'!I113</f>
        <v>329060.71026026946</v>
      </c>
      <c r="J113" s="139">
        <f>'St 1.2.1'!J113+'St 1.2.2'!J113+'St 1.2.3'!J113+'St 1.2.4'!J113</f>
        <v>168589.77681584671</v>
      </c>
      <c r="K113" s="139">
        <f>'St 1.2.1'!K113+'St 1.2.2'!K113+'St 1.2.3'!K113+'St 1.2.4'!K113</f>
        <v>279721.56524444022</v>
      </c>
      <c r="L113" s="139">
        <f>'St 1.2.1'!L113+'St 1.2.2'!L113+'St 1.2.3'!L113+'St 1.2.4'!L113</f>
        <v>470619.24386662029</v>
      </c>
      <c r="M113" s="139">
        <f>'St 1.2.1'!M113+'St 1.2.2'!M113+'St 1.2.3'!M113+'St 1.2.4'!M113</f>
        <v>512592.97301237128</v>
      </c>
      <c r="N113" s="140"/>
      <c r="O113" s="139">
        <f>'St 1.2.1'!O113+'St 1.2.2'!O113+'St 1.2.3'!O113+'St 1.2.4'!O113</f>
        <v>-10487.3483572655</v>
      </c>
      <c r="P113" s="139">
        <f>'St 1.2.1'!P113+'St 1.2.2'!P113+'St 1.2.3'!P113+'St 1.2.4'!P113</f>
        <v>92307.239113623684</v>
      </c>
      <c r="Q113" s="139">
        <f>'St 1.2.1'!Q113+'St 1.2.2'!Q113+'St 1.2.3'!Q113+'St 1.2.4'!Q113</f>
        <v>-42804.24428851081</v>
      </c>
      <c r="R113" s="139">
        <f>'St 1.2.1'!R113+'St 1.2.2'!R113+'St 1.2.3'!R113+'St 1.2.4'!R113</f>
        <v>-31915.581222106328</v>
      </c>
      <c r="S113" s="139">
        <f>'St 1.2.1'!S113+'St 1.2.2'!S113+'St 1.2.3'!S113+'St 1.2.4'!S113</f>
        <v>55746.302108005606</v>
      </c>
      <c r="T113" s="139">
        <f>'St 1.2.1'!T113+'St 1.2.2'!T113+'St 1.2.3'!T113+'St 1.2.4'!T113</f>
        <v>-160396.80639184557</v>
      </c>
      <c r="U113" s="139">
        <f>'St 1.2.1'!U113+'St 1.2.2'!U113+'St 1.2.3'!U113+'St 1.2.4'!U113</f>
        <v>111128.28455918709</v>
      </c>
      <c r="V113" s="139">
        <f>'St 1.2.1'!V113+'St 1.2.2'!V113+'St 1.2.3'!V113+'St 1.2.4'!V113</f>
        <v>190981.52891236014</v>
      </c>
      <c r="W113" s="139">
        <f>'St 1.2.1'!W113+'St 1.2.2'!W113+'St 1.2.3'!W113+'St 1.2.4'!W113</f>
        <v>42057.835487926117</v>
      </c>
      <c r="X113" s="145"/>
      <c r="Y113" s="150"/>
      <c r="Z113" s="150"/>
      <c r="AA113" s="150"/>
      <c r="AB113" s="150"/>
      <c r="AC113" s="150"/>
      <c r="AD113" s="150"/>
      <c r="AE113" s="150"/>
      <c r="AF113" s="150"/>
    </row>
    <row r="114" spans="1:32" s="45" customFormat="1">
      <c r="A114" s="38"/>
      <c r="B114" s="5" t="s">
        <v>96</v>
      </c>
      <c r="C114" s="214"/>
      <c r="D114" s="139">
        <f>'St 1.2.1'!D114+'St 1.2.2'!D114+'St 1.2.3'!D114+'St 1.2.4'!D114</f>
        <v>0</v>
      </c>
      <c r="E114" s="139">
        <f>'St 1.2.1'!E114+'St 1.2.2'!E114+'St 1.2.3'!E114+'St 1.2.4'!E114</f>
        <v>0</v>
      </c>
      <c r="F114" s="139">
        <f>'St 1.2.1'!F114+'St 1.2.2'!F114+'St 1.2.3'!F114+'St 1.2.4'!F114</f>
        <v>0</v>
      </c>
      <c r="G114" s="139">
        <f>'St 1.2.1'!G114+'St 1.2.2'!G114+'St 1.2.3'!G114+'St 1.2.4'!G114</f>
        <v>0</v>
      </c>
      <c r="H114" s="139">
        <f>'St 1.2.1'!H114+'St 1.2.2'!H114+'St 1.2.3'!H114+'St 1.2.4'!H114</f>
        <v>0</v>
      </c>
      <c r="I114" s="139">
        <f>'St 1.2.1'!I114+'St 1.2.2'!I114+'St 1.2.3'!I114+'St 1.2.4'!I114</f>
        <v>0</v>
      </c>
      <c r="J114" s="139">
        <f>'St 1.2.1'!J114+'St 1.2.2'!J114+'St 1.2.3'!J114+'St 1.2.4'!J114</f>
        <v>0</v>
      </c>
      <c r="K114" s="139">
        <f>'St 1.2.1'!K114+'St 1.2.2'!K114+'St 1.2.3'!K114+'St 1.2.4'!K114</f>
        <v>0</v>
      </c>
      <c r="L114" s="139">
        <f>'St 1.2.1'!L114+'St 1.2.2'!L114+'St 1.2.3'!L114+'St 1.2.4'!L114</f>
        <v>0</v>
      </c>
      <c r="M114" s="139">
        <f>'St 1.2.1'!M114+'St 1.2.2'!M114+'St 1.2.3'!M114+'St 1.2.4'!M114</f>
        <v>0</v>
      </c>
      <c r="N114" s="140"/>
      <c r="O114" s="139">
        <f>'St 1.2.1'!O114+'St 1.2.2'!O114+'St 1.2.3'!O114+'St 1.2.4'!O114</f>
        <v>0</v>
      </c>
      <c r="P114" s="139">
        <f>'St 1.2.1'!P114+'St 1.2.2'!P114+'St 1.2.3'!P114+'St 1.2.4'!P114</f>
        <v>0</v>
      </c>
      <c r="Q114" s="139">
        <f>'St 1.2.1'!Q114+'St 1.2.2'!Q114+'St 1.2.3'!Q114+'St 1.2.4'!Q114</f>
        <v>0</v>
      </c>
      <c r="R114" s="139">
        <f>'St 1.2.1'!R114+'St 1.2.2'!R114+'St 1.2.3'!R114+'St 1.2.4'!R114</f>
        <v>0</v>
      </c>
      <c r="S114" s="139">
        <f>'St 1.2.1'!S114+'St 1.2.2'!S114+'St 1.2.3'!S114+'St 1.2.4'!S114</f>
        <v>0</v>
      </c>
      <c r="T114" s="139">
        <f>'St 1.2.1'!T114+'St 1.2.2'!T114+'St 1.2.3'!T114+'St 1.2.4'!T114</f>
        <v>0</v>
      </c>
      <c r="U114" s="139">
        <f>'St 1.2.1'!U114+'St 1.2.2'!U114+'St 1.2.3'!U114+'St 1.2.4'!U114</f>
        <v>0</v>
      </c>
      <c r="V114" s="139">
        <f>'St 1.2.1'!V114+'St 1.2.2'!V114+'St 1.2.3'!V114+'St 1.2.4'!V114</f>
        <v>0</v>
      </c>
      <c r="W114" s="139">
        <f>'St 1.2.1'!W114+'St 1.2.2'!W114+'St 1.2.3'!W114+'St 1.2.4'!W114</f>
        <v>0</v>
      </c>
      <c r="X114" s="145"/>
      <c r="Y114" s="150"/>
      <c r="Z114" s="150"/>
      <c r="AA114" s="150"/>
      <c r="AB114" s="150"/>
      <c r="AC114" s="150"/>
      <c r="AD114" s="150"/>
      <c r="AE114" s="150"/>
      <c r="AF114" s="150"/>
    </row>
    <row r="115" spans="1:32" s="45" customFormat="1">
      <c r="A115" s="38"/>
      <c r="B115" s="5" t="s">
        <v>54</v>
      </c>
      <c r="C115" s="214"/>
      <c r="D115" s="139">
        <f>'St 1.2.1'!D115+'St 1.2.2'!D115+'St 1.2.3'!D115+'St 1.2.4'!D115</f>
        <v>9214338.15963291</v>
      </c>
      <c r="E115" s="139">
        <f>'St 1.2.1'!E115+'St 1.2.2'!E115+'St 1.2.3'!E115+'St 1.2.4'!E115</f>
        <v>10585302.27363098</v>
      </c>
      <c r="F115" s="139">
        <f>'St 1.2.1'!F115+'St 1.2.2'!F115+'St 1.2.3'!F115+'St 1.2.4'!F115</f>
        <v>12160773.295586472</v>
      </c>
      <c r="G115" s="139">
        <f>'St 1.2.1'!G115+'St 1.2.2'!G115+'St 1.2.3'!G115+'St 1.2.4'!G115</f>
        <v>13281595.434282387</v>
      </c>
      <c r="H115" s="139">
        <f>'St 1.2.1'!H115+'St 1.2.2'!H115+'St 1.2.3'!H115+'St 1.2.4'!H115</f>
        <v>14450277.675454566</v>
      </c>
      <c r="I115" s="139">
        <f>'St 1.2.1'!I115+'St 1.2.2'!I115+'St 1.2.3'!I115+'St 1.2.4'!I115</f>
        <v>15748181.710867828</v>
      </c>
      <c r="J115" s="139">
        <f>'St 1.2.1'!J115+'St 1.2.2'!J115+'St 1.2.3'!J115+'St 1.2.4'!J115</f>
        <v>16876121.883959625</v>
      </c>
      <c r="K115" s="139">
        <f>'St 1.2.1'!K115+'St 1.2.2'!K115+'St 1.2.3'!K115+'St 1.2.4'!K115</f>
        <v>18541416.480505753</v>
      </c>
      <c r="L115" s="139">
        <f>'St 1.2.1'!L115+'St 1.2.2'!L115+'St 1.2.3'!L115+'St 1.2.4'!L115</f>
        <v>20082099.342639301</v>
      </c>
      <c r="M115" s="139">
        <f>'St 1.2.1'!M115+'St 1.2.2'!M115+'St 1.2.3'!M115+'St 1.2.4'!M115</f>
        <v>21702727.377325628</v>
      </c>
      <c r="N115" s="140"/>
      <c r="O115" s="139">
        <f>'St 1.2.1'!O115+'St 1.2.2'!O115+'St 1.2.3'!O115+'St 1.2.4'!O115</f>
        <v>1307370.1322346372</v>
      </c>
      <c r="P115" s="139">
        <f>'St 1.2.1'!P115+'St 1.2.2'!P115+'St 1.2.3'!P115+'St 1.2.4'!P115</f>
        <v>1558497.4249724653</v>
      </c>
      <c r="Q115" s="139">
        <f>'St 1.2.1'!Q115+'St 1.2.2'!Q115+'St 1.2.3'!Q115+'St 1.2.4'!Q115</f>
        <v>1101933.8324680731</v>
      </c>
      <c r="R115" s="139">
        <f>'St 1.2.1'!R115+'St 1.2.2'!R115+'St 1.2.3'!R115+'St 1.2.4'!R115</f>
        <v>1148667.5493227225</v>
      </c>
      <c r="S115" s="139">
        <f>'St 1.2.1'!S115+'St 1.2.2'!S115+'St 1.2.3'!S115+'St 1.2.4'!S115</f>
        <v>1195462.5085670138</v>
      </c>
      <c r="T115" s="139">
        <f>'St 1.2.1'!T115+'St 1.2.2'!T115+'St 1.2.3'!T115+'St 1.2.4'!T115</f>
        <v>1063497.0731532807</v>
      </c>
      <c r="U115" s="139">
        <f>'St 1.2.1'!U115+'St 1.2.2'!U115+'St 1.2.3'!U115+'St 1.2.4'!U115</f>
        <v>1630781.0589541213</v>
      </c>
      <c r="V115" s="139">
        <f>'St 1.2.1'!V115+'St 1.2.2'!V115+'St 1.2.3'!V115+'St 1.2.4'!V115</f>
        <v>1505291.3449943399</v>
      </c>
      <c r="W115" s="139">
        <f>'St 1.2.1'!W115+'St 1.2.2'!W115+'St 1.2.3'!W115+'St 1.2.4'!W115</f>
        <v>1627037.4228434681</v>
      </c>
      <c r="X115" s="141"/>
      <c r="Y115" s="149"/>
      <c r="Z115" s="149"/>
      <c r="AA115" s="149"/>
      <c r="AB115" s="149"/>
      <c r="AC115" s="149"/>
      <c r="AD115" s="149"/>
      <c r="AE115" s="149"/>
      <c r="AF115" s="149"/>
    </row>
    <row r="116" spans="1:32">
      <c r="B116" s="51"/>
      <c r="C116" s="215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1"/>
      <c r="O116" s="11"/>
      <c r="P116" s="11"/>
    </row>
    <row r="117" spans="1:32">
      <c r="B117" s="51"/>
      <c r="C117" s="215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54"/>
      <c r="O117" s="10"/>
      <c r="P117" s="10"/>
      <c r="Q117" s="10"/>
      <c r="R117" s="10"/>
      <c r="S117" s="10"/>
      <c r="T117" s="10"/>
      <c r="U117" s="10"/>
      <c r="V117" s="10"/>
      <c r="W117" s="10"/>
      <c r="X117" s="10"/>
    </row>
    <row r="118" spans="1:32">
      <c r="B118" s="51"/>
      <c r="C118" s="215"/>
      <c r="D118" s="10"/>
      <c r="E118" s="10"/>
      <c r="F118" s="10"/>
      <c r="G118" s="90"/>
      <c r="H118" s="90"/>
      <c r="I118" s="90"/>
      <c r="N118" s="55"/>
      <c r="O118" s="55"/>
      <c r="P118" s="92"/>
      <c r="Q118" s="70"/>
      <c r="R118" s="70"/>
    </row>
    <row r="119" spans="1:32" s="45" customFormat="1">
      <c r="A119" s="38"/>
      <c r="B119" s="185" t="s">
        <v>172</v>
      </c>
      <c r="C119" s="196"/>
      <c r="D119" s="52"/>
      <c r="E119" s="52"/>
      <c r="F119" s="52"/>
      <c r="G119" s="52"/>
      <c r="H119" s="52"/>
      <c r="I119" s="52"/>
      <c r="J119" s="52"/>
      <c r="K119" s="108"/>
      <c r="L119" s="165"/>
      <c r="M119" s="266"/>
      <c r="N119" s="74"/>
      <c r="O119" s="74"/>
      <c r="P119" s="110"/>
      <c r="Q119" s="71"/>
      <c r="R119" s="71"/>
    </row>
    <row r="120" spans="1:32" s="45" customFormat="1" ht="28">
      <c r="A120" s="38"/>
      <c r="B120" s="56"/>
      <c r="C120" s="217" t="s">
        <v>251</v>
      </c>
      <c r="D120" s="326" t="s">
        <v>55</v>
      </c>
      <c r="E120" s="326"/>
      <c r="F120" s="326"/>
      <c r="G120" s="326"/>
      <c r="H120" s="326"/>
      <c r="I120" s="326"/>
      <c r="J120" s="326"/>
      <c r="K120" s="326"/>
      <c r="L120" s="326"/>
      <c r="M120" s="326"/>
      <c r="N120" s="77"/>
      <c r="O120" s="326" t="s">
        <v>226</v>
      </c>
      <c r="P120" s="326"/>
      <c r="Q120" s="326"/>
      <c r="R120" s="326"/>
      <c r="S120" s="326"/>
      <c r="T120" s="326"/>
      <c r="U120" s="326"/>
      <c r="V120" s="326"/>
      <c r="W120" s="326"/>
      <c r="Y120" s="72"/>
      <c r="Z120" s="72"/>
      <c r="AA120" s="72"/>
      <c r="AB120" s="72"/>
      <c r="AC120" s="72"/>
      <c r="AD120" s="72"/>
      <c r="AE120" s="72"/>
      <c r="AF120" s="72"/>
    </row>
    <row r="121" spans="1:32" s="45" customFormat="1" ht="14.5" customHeight="1">
      <c r="A121" s="38"/>
      <c r="B121" s="56"/>
      <c r="C121" s="218"/>
      <c r="D121" s="327" t="s">
        <v>318</v>
      </c>
      <c r="E121" s="327"/>
      <c r="F121" s="327"/>
      <c r="G121" s="327"/>
      <c r="H121" s="327"/>
      <c r="I121" s="327"/>
      <c r="J121" s="327"/>
      <c r="K121" s="327"/>
      <c r="L121" s="327"/>
      <c r="M121" s="327"/>
      <c r="N121" s="77"/>
      <c r="O121" s="331" t="s">
        <v>318</v>
      </c>
      <c r="P121" s="331"/>
      <c r="Q121" s="331"/>
      <c r="R121" s="331"/>
      <c r="S121" s="331"/>
      <c r="T121" s="331"/>
      <c r="U121" s="331"/>
      <c r="V121" s="331"/>
      <c r="W121" s="331"/>
      <c r="Y121" s="168"/>
      <c r="Z121" s="168"/>
      <c r="AA121" s="168"/>
      <c r="AB121" s="168"/>
      <c r="AC121" s="168"/>
      <c r="AD121" s="168"/>
      <c r="AE121" s="168"/>
      <c r="AF121" s="168"/>
    </row>
    <row r="122" spans="1:32" s="45" customFormat="1">
      <c r="A122" s="38"/>
      <c r="B122" s="34" t="s">
        <v>324</v>
      </c>
      <c r="C122" s="199"/>
      <c r="D122" s="181" t="s">
        <v>1</v>
      </c>
      <c r="E122" s="181" t="s">
        <v>2</v>
      </c>
      <c r="F122" s="181" t="s">
        <v>3</v>
      </c>
      <c r="G122" s="181" t="s">
        <v>4</v>
      </c>
      <c r="H122" s="181" t="s">
        <v>104</v>
      </c>
      <c r="I122" s="181" t="s">
        <v>105</v>
      </c>
      <c r="J122" s="181" t="s">
        <v>111</v>
      </c>
      <c r="K122" s="181" t="s">
        <v>268</v>
      </c>
      <c r="L122" s="181" t="s">
        <v>285</v>
      </c>
      <c r="M122" s="181" t="s">
        <v>367</v>
      </c>
      <c r="N122" s="48"/>
      <c r="O122" s="181" t="s">
        <v>2</v>
      </c>
      <c r="P122" s="181" t="s">
        <v>3</v>
      </c>
      <c r="Q122" s="181" t="s">
        <v>4</v>
      </c>
      <c r="R122" s="181" t="s">
        <v>104</v>
      </c>
      <c r="S122" s="181" t="s">
        <v>105</v>
      </c>
      <c r="T122" s="181" t="s">
        <v>111</v>
      </c>
      <c r="U122" s="181" t="s">
        <v>268</v>
      </c>
      <c r="V122" s="181" t="s">
        <v>285</v>
      </c>
      <c r="W122" s="181" t="s">
        <v>367</v>
      </c>
      <c r="Y122" s="47"/>
      <c r="Z122" s="47"/>
      <c r="AA122" s="47"/>
      <c r="AB122" s="47"/>
      <c r="AC122" s="47"/>
      <c r="AD122" s="47"/>
      <c r="AE122" s="47"/>
    </row>
    <row r="123" spans="1:32" s="45" customFormat="1">
      <c r="A123" s="38"/>
      <c r="B123" s="5" t="s">
        <v>5</v>
      </c>
      <c r="C123" s="209" t="s">
        <v>290</v>
      </c>
      <c r="D123" s="139">
        <f>'St 1.2.1'!D123+'St 1.2.2'!D123+'St 1.2.3'!D123+'St 1.2.4'!D123</f>
        <v>0</v>
      </c>
      <c r="E123" s="139">
        <f>'St 1.2.1'!E123+'St 1.2.2'!E123+'St 1.2.3'!E123+'St 1.2.4'!E123</f>
        <v>0</v>
      </c>
      <c r="F123" s="139">
        <f>'St 1.2.1'!F123+'St 1.2.2'!F123+'St 1.2.3'!F123+'St 1.2.4'!F123</f>
        <v>0</v>
      </c>
      <c r="G123" s="139">
        <f>'St 1.2.1'!G123+'St 1.2.2'!G123+'St 1.2.3'!G123+'St 1.2.4'!G123</f>
        <v>0</v>
      </c>
      <c r="H123" s="139">
        <f>'St 1.2.1'!H123+'St 1.2.2'!H123+'St 1.2.3'!H123+'St 1.2.4'!H123</f>
        <v>0</v>
      </c>
      <c r="I123" s="139">
        <f>'St 1.2.1'!I123+'St 1.2.2'!I123+'St 1.2.3'!I123+'St 1.2.4'!I123</f>
        <v>0</v>
      </c>
      <c r="J123" s="139">
        <f>'St 1.2.1'!J123+'St 1.2.2'!J123+'St 1.2.3'!J123+'St 1.2.4'!J123</f>
        <v>0</v>
      </c>
      <c r="K123" s="139">
        <f>'St 1.2.1'!K123+'St 1.2.2'!K123+'St 1.2.3'!K123+'St 1.2.4'!K123</f>
        <v>0</v>
      </c>
      <c r="L123" s="139">
        <f>'St 1.2.1'!L123+'St 1.2.2'!L123+'St 1.2.3'!L123+'St 1.2.4'!L123</f>
        <v>0</v>
      </c>
      <c r="M123" s="139">
        <f>'St 1.2.1'!M123+'St 1.2.2'!M123+'St 1.2.3'!M123+'St 1.2.4'!M123</f>
        <v>0</v>
      </c>
      <c r="N123" s="140"/>
      <c r="O123" s="139">
        <f>'St 1.2.1'!O123+'St 1.2.2'!O123+'St 1.2.3'!O123+'St 1.2.4'!O123</f>
        <v>0</v>
      </c>
      <c r="P123" s="139">
        <f>'St 1.2.1'!P123+'St 1.2.2'!P123+'St 1.2.3'!P123+'St 1.2.4'!P123</f>
        <v>0</v>
      </c>
      <c r="Q123" s="139">
        <f>'St 1.2.1'!Q123+'St 1.2.2'!Q123+'St 1.2.3'!Q123+'St 1.2.4'!Q123</f>
        <v>0</v>
      </c>
      <c r="R123" s="139">
        <f>'St 1.2.1'!R123+'St 1.2.2'!R123+'St 1.2.3'!R123+'St 1.2.4'!R123</f>
        <v>0</v>
      </c>
      <c r="S123" s="139">
        <f>'St 1.2.1'!S123+'St 1.2.2'!S123+'St 1.2.3'!S123+'St 1.2.4'!S123</f>
        <v>0</v>
      </c>
      <c r="T123" s="139">
        <f>'St 1.2.1'!T123+'St 1.2.2'!T123+'St 1.2.3'!T123+'St 1.2.4'!T123</f>
        <v>0</v>
      </c>
      <c r="U123" s="139">
        <f>'St 1.2.1'!U123+'St 1.2.2'!U123+'St 1.2.3'!U123+'St 1.2.4'!U123</f>
        <v>0</v>
      </c>
      <c r="V123" s="139">
        <f>'St 1.2.1'!V123+'St 1.2.2'!V123+'St 1.2.3'!V123+'St 1.2.4'!V123</f>
        <v>0</v>
      </c>
      <c r="W123" s="139">
        <f>'St 1.2.1'!W123+'St 1.2.2'!W123+'St 1.2.3'!W123+'St 1.2.4'!W123</f>
        <v>0</v>
      </c>
      <c r="X123" s="141"/>
      <c r="Y123" s="149"/>
      <c r="Z123" s="149"/>
      <c r="AA123" s="149"/>
      <c r="AB123" s="149"/>
      <c r="AC123" s="149"/>
      <c r="AD123" s="149"/>
      <c r="AE123" s="149"/>
      <c r="AF123" s="149"/>
    </row>
    <row r="124" spans="1:32">
      <c r="B124" s="1" t="s">
        <v>35</v>
      </c>
      <c r="C124" s="210" t="s">
        <v>291</v>
      </c>
      <c r="D124" s="142">
        <f>'St 1.2.1'!D124+'St 1.2.2'!D124+'St 1.2.3'!D124+'St 1.2.4'!D124</f>
        <v>0</v>
      </c>
      <c r="E124" s="142">
        <f>'St 1.2.1'!E124+'St 1.2.2'!E124+'St 1.2.3'!E124+'St 1.2.4'!E124</f>
        <v>0</v>
      </c>
      <c r="F124" s="142">
        <f>'St 1.2.1'!F124+'St 1.2.2'!F124+'St 1.2.3'!F124+'St 1.2.4'!F124</f>
        <v>0</v>
      </c>
      <c r="G124" s="142">
        <f>'St 1.2.1'!G124+'St 1.2.2'!G124+'St 1.2.3'!G124+'St 1.2.4'!G124</f>
        <v>0</v>
      </c>
      <c r="H124" s="142">
        <f>'St 1.2.1'!H124+'St 1.2.2'!H124+'St 1.2.3'!H124+'St 1.2.4'!H124</f>
        <v>0</v>
      </c>
      <c r="I124" s="142">
        <f>'St 1.2.1'!I124+'St 1.2.2'!I124+'St 1.2.3'!I124+'St 1.2.4'!I124</f>
        <v>0</v>
      </c>
      <c r="J124" s="142">
        <f>'St 1.2.1'!J124+'St 1.2.2'!J124+'St 1.2.3'!J124+'St 1.2.4'!J124</f>
        <v>0</v>
      </c>
      <c r="K124" s="142">
        <f>'St 1.2.1'!K124+'St 1.2.2'!K124+'St 1.2.3'!K124+'St 1.2.4'!K124</f>
        <v>0</v>
      </c>
      <c r="L124" s="142">
        <f>'St 1.2.1'!L124+'St 1.2.2'!L124+'St 1.2.3'!L124+'St 1.2.4'!L124</f>
        <v>0</v>
      </c>
      <c r="M124" s="142">
        <f>'St 1.2.1'!M124+'St 1.2.2'!M124+'St 1.2.3'!M124+'St 1.2.4'!M124</f>
        <v>0</v>
      </c>
      <c r="N124" s="148"/>
      <c r="O124" s="142">
        <f>'St 1.2.1'!O124+'St 1.2.2'!O124+'St 1.2.3'!O124+'St 1.2.4'!O124</f>
        <v>0</v>
      </c>
      <c r="P124" s="142">
        <f>'St 1.2.1'!P124+'St 1.2.2'!P124+'St 1.2.3'!P124+'St 1.2.4'!P124</f>
        <v>0</v>
      </c>
      <c r="Q124" s="142">
        <f>'St 1.2.1'!Q124+'St 1.2.2'!Q124+'St 1.2.3'!Q124+'St 1.2.4'!Q124</f>
        <v>0</v>
      </c>
      <c r="R124" s="142">
        <f>'St 1.2.1'!R124+'St 1.2.2'!R124+'St 1.2.3'!R124+'St 1.2.4'!R124</f>
        <v>0</v>
      </c>
      <c r="S124" s="142">
        <f>'St 1.2.1'!S124+'St 1.2.2'!S124+'St 1.2.3'!S124+'St 1.2.4'!S124</f>
        <v>0</v>
      </c>
      <c r="T124" s="142">
        <f>'St 1.2.1'!T124+'St 1.2.2'!T124+'St 1.2.3'!T124+'St 1.2.4'!T124</f>
        <v>0</v>
      </c>
      <c r="U124" s="142">
        <f>'St 1.2.1'!U124+'St 1.2.2'!U124+'St 1.2.3'!U124+'St 1.2.4'!U124</f>
        <v>0</v>
      </c>
      <c r="V124" s="142">
        <f>'St 1.2.1'!V124+'St 1.2.2'!V124+'St 1.2.3'!V124+'St 1.2.4'!V124</f>
        <v>0</v>
      </c>
      <c r="W124" s="142">
        <f>'St 1.2.1'!W124+'St 1.2.2'!W124+'St 1.2.3'!W124+'St 1.2.4'!W124</f>
        <v>0</v>
      </c>
      <c r="X124" s="145"/>
      <c r="Y124" s="150"/>
      <c r="Z124" s="150"/>
      <c r="AA124" s="150"/>
      <c r="AB124" s="150"/>
      <c r="AC124" s="150"/>
      <c r="AD124" s="150"/>
      <c r="AE124" s="150"/>
      <c r="AF124" s="150"/>
    </row>
    <row r="125" spans="1:32">
      <c r="B125" s="1" t="s">
        <v>36</v>
      </c>
      <c r="C125" s="210" t="s">
        <v>292</v>
      </c>
      <c r="D125" s="142">
        <f>'St 1.2.1'!D125+'St 1.2.2'!D125+'St 1.2.3'!D125+'St 1.2.4'!D125</f>
        <v>0</v>
      </c>
      <c r="E125" s="142">
        <f>'St 1.2.1'!E125+'St 1.2.2'!E125+'St 1.2.3'!E125+'St 1.2.4'!E125</f>
        <v>0</v>
      </c>
      <c r="F125" s="142">
        <f>'St 1.2.1'!F125+'St 1.2.2'!F125+'St 1.2.3'!F125+'St 1.2.4'!F125</f>
        <v>0</v>
      </c>
      <c r="G125" s="142">
        <f>'St 1.2.1'!G125+'St 1.2.2'!G125+'St 1.2.3'!G125+'St 1.2.4'!G125</f>
        <v>0</v>
      </c>
      <c r="H125" s="142">
        <f>'St 1.2.1'!H125+'St 1.2.2'!H125+'St 1.2.3'!H125+'St 1.2.4'!H125</f>
        <v>0</v>
      </c>
      <c r="I125" s="142">
        <f>'St 1.2.1'!I125+'St 1.2.2'!I125+'St 1.2.3'!I125+'St 1.2.4'!I125</f>
        <v>0</v>
      </c>
      <c r="J125" s="142">
        <f>'St 1.2.1'!J125+'St 1.2.2'!J125+'St 1.2.3'!J125+'St 1.2.4'!J125</f>
        <v>0</v>
      </c>
      <c r="K125" s="142">
        <f>'St 1.2.1'!K125+'St 1.2.2'!K125+'St 1.2.3'!K125+'St 1.2.4'!K125</f>
        <v>0</v>
      </c>
      <c r="L125" s="142">
        <f>'St 1.2.1'!L125+'St 1.2.2'!L125+'St 1.2.3'!L125+'St 1.2.4'!L125</f>
        <v>0</v>
      </c>
      <c r="M125" s="142">
        <f>'St 1.2.1'!M125+'St 1.2.2'!M125+'St 1.2.3'!M125+'St 1.2.4'!M125</f>
        <v>0</v>
      </c>
      <c r="N125" s="148"/>
      <c r="O125" s="142">
        <f>'St 1.2.1'!O125+'St 1.2.2'!O125+'St 1.2.3'!O125+'St 1.2.4'!O125</f>
        <v>0</v>
      </c>
      <c r="P125" s="142">
        <f>'St 1.2.1'!P125+'St 1.2.2'!P125+'St 1.2.3'!P125+'St 1.2.4'!P125</f>
        <v>0</v>
      </c>
      <c r="Q125" s="142">
        <f>'St 1.2.1'!Q125+'St 1.2.2'!Q125+'St 1.2.3'!Q125+'St 1.2.4'!Q125</f>
        <v>0</v>
      </c>
      <c r="R125" s="142">
        <f>'St 1.2.1'!R125+'St 1.2.2'!R125+'St 1.2.3'!R125+'St 1.2.4'!R125</f>
        <v>0</v>
      </c>
      <c r="S125" s="142">
        <f>'St 1.2.1'!S125+'St 1.2.2'!S125+'St 1.2.3'!S125+'St 1.2.4'!S125</f>
        <v>0</v>
      </c>
      <c r="T125" s="142">
        <f>'St 1.2.1'!T125+'St 1.2.2'!T125+'St 1.2.3'!T125+'St 1.2.4'!T125</f>
        <v>0</v>
      </c>
      <c r="U125" s="142">
        <f>'St 1.2.1'!U125+'St 1.2.2'!U125+'St 1.2.3'!U125+'St 1.2.4'!U125</f>
        <v>0</v>
      </c>
      <c r="V125" s="142">
        <f>'St 1.2.1'!V125+'St 1.2.2'!V125+'St 1.2.3'!V125+'St 1.2.4'!V125</f>
        <v>0</v>
      </c>
      <c r="W125" s="142">
        <f>'St 1.2.1'!W125+'St 1.2.2'!W125+'St 1.2.3'!W125+'St 1.2.4'!W125</f>
        <v>0</v>
      </c>
      <c r="X125" s="145"/>
      <c r="Y125" s="150"/>
      <c r="Z125" s="150"/>
      <c r="AA125" s="150"/>
      <c r="AB125" s="150"/>
      <c r="AC125" s="150"/>
      <c r="AD125" s="150"/>
      <c r="AE125" s="150"/>
      <c r="AF125" s="150"/>
    </row>
    <row r="126" spans="1:32" s="45" customFormat="1">
      <c r="A126" s="38"/>
      <c r="B126" s="5" t="s">
        <v>6</v>
      </c>
      <c r="C126" s="209" t="s">
        <v>293</v>
      </c>
      <c r="D126" s="139">
        <f>'St 1.2.1'!D126+'St 1.2.2'!D126+'St 1.2.3'!D126+'St 1.2.4'!D126</f>
        <v>981332.92532599973</v>
      </c>
      <c r="E126" s="139">
        <f>'St 1.2.1'!E126+'St 1.2.2'!E126+'St 1.2.3'!E126+'St 1.2.4'!E126</f>
        <v>1083818.7019861075</v>
      </c>
      <c r="F126" s="139">
        <f>'St 1.2.1'!F126+'St 1.2.2'!F126+'St 1.2.3'!F126+'St 1.2.4'!F126</f>
        <v>1356924.8353056542</v>
      </c>
      <c r="G126" s="139">
        <f>'St 1.2.1'!G126+'St 1.2.2'!G126+'St 1.2.3'!G126+'St 1.2.4'!G126</f>
        <v>1488276.9953189292</v>
      </c>
      <c r="H126" s="139">
        <f>'St 1.2.1'!H126+'St 1.2.2'!H126+'St 1.2.3'!H126+'St 1.2.4'!H126</f>
        <v>1448851.3571699886</v>
      </c>
      <c r="I126" s="139">
        <f>'St 1.2.1'!I126+'St 1.2.2'!I126+'St 1.2.3'!I126+'St 1.2.4'!I126</f>
        <v>1824837.4844406755</v>
      </c>
      <c r="J126" s="139">
        <f>'St 1.2.1'!J126+'St 1.2.2'!J126+'St 1.2.3'!J126+'St 1.2.4'!J126</f>
        <v>1708336.8703098495</v>
      </c>
      <c r="K126" s="139">
        <f>'St 1.2.1'!K126+'St 1.2.2'!K126+'St 1.2.3'!K126+'St 1.2.4'!K126</f>
        <v>1829022.5164510231</v>
      </c>
      <c r="L126" s="139">
        <f>'St 1.2.1'!L126+'St 1.2.2'!L126+'St 1.2.3'!L126+'St 1.2.4'!L126</f>
        <v>2086733.4630943236</v>
      </c>
      <c r="M126" s="139">
        <f>'St 1.2.1'!M126+'St 1.2.2'!M126+'St 1.2.3'!M126+'St 1.2.4'!M126</f>
        <v>2470067.6662555835</v>
      </c>
      <c r="N126" s="140"/>
      <c r="O126" s="139">
        <f>'St 1.2.1'!O126+'St 1.2.2'!O126+'St 1.2.3'!O126+'St 1.2.4'!O126</f>
        <v>102485.77666010808</v>
      </c>
      <c r="P126" s="139">
        <f>'St 1.2.1'!P126+'St 1.2.2'!P126+'St 1.2.3'!P126+'St 1.2.4'!P126</f>
        <v>273106.13331954629</v>
      </c>
      <c r="Q126" s="139">
        <f>'St 1.2.1'!Q126+'St 1.2.2'!Q126+'St 1.2.3'!Q126+'St 1.2.4'!Q126</f>
        <v>131352.16001327531</v>
      </c>
      <c r="R126" s="139">
        <f>'St 1.2.1'!R126+'St 1.2.2'!R126+'St 1.2.3'!R126+'St 1.2.4'!R126</f>
        <v>-39425.638148940947</v>
      </c>
      <c r="S126" s="139">
        <f>'St 1.2.1'!S126+'St 1.2.2'!S126+'St 1.2.3'!S126+'St 1.2.4'!S126</f>
        <v>375986.12727068708</v>
      </c>
      <c r="T126" s="139">
        <f>'St 1.2.1'!T126+'St 1.2.2'!T126+'St 1.2.3'!T126+'St 1.2.4'!T126</f>
        <v>-116500.61413082587</v>
      </c>
      <c r="U126" s="139">
        <f>'St 1.2.1'!U126+'St 1.2.2'!U126+'St 1.2.3'!U126+'St 1.2.4'!U126</f>
        <v>120685.64614117378</v>
      </c>
      <c r="V126" s="139">
        <f>'St 1.2.1'!V126+'St 1.2.2'!V126+'St 1.2.3'!V126+'St 1.2.4'!V126</f>
        <v>257710.9466433003</v>
      </c>
      <c r="W126" s="139">
        <f>'St 1.2.1'!W126+'St 1.2.2'!W126+'St 1.2.3'!W126+'St 1.2.4'!W126</f>
        <v>383334.20316125965</v>
      </c>
      <c r="X126" s="141"/>
      <c r="Y126" s="149"/>
      <c r="Z126" s="149"/>
      <c r="AA126" s="149"/>
      <c r="AB126" s="149"/>
      <c r="AC126" s="149"/>
      <c r="AD126" s="149"/>
      <c r="AE126" s="149"/>
      <c r="AF126" s="149"/>
    </row>
    <row r="127" spans="1:32" s="45" customFormat="1">
      <c r="A127" s="38"/>
      <c r="B127" s="31" t="s">
        <v>23</v>
      </c>
      <c r="C127" s="232" t="s">
        <v>294</v>
      </c>
      <c r="D127" s="139">
        <f>'St 1.2.1'!D127+'St 1.2.2'!D127+'St 1.2.3'!D127+'St 1.2.4'!D127</f>
        <v>70544.430451701846</v>
      </c>
      <c r="E127" s="139">
        <f>'St 1.2.1'!E127+'St 1.2.2'!E127+'St 1.2.3'!E127+'St 1.2.4'!E127</f>
        <v>72774.886736469154</v>
      </c>
      <c r="F127" s="139">
        <f>'St 1.2.1'!F127+'St 1.2.2'!F127+'St 1.2.3'!F127+'St 1.2.4'!F127</f>
        <v>65011.041244123699</v>
      </c>
      <c r="G127" s="139">
        <f>'St 1.2.1'!G127+'St 1.2.2'!G127+'St 1.2.3'!G127+'St 1.2.4'!G127</f>
        <v>79639.614325435265</v>
      </c>
      <c r="H127" s="139">
        <f>'St 1.2.1'!H127+'St 1.2.2'!H127+'St 1.2.3'!H127+'St 1.2.4'!H127</f>
        <v>81189.797418343602</v>
      </c>
      <c r="I127" s="139">
        <f>'St 1.2.1'!I127+'St 1.2.2'!I127+'St 1.2.3'!I127+'St 1.2.4'!I127</f>
        <v>85879.242919547745</v>
      </c>
      <c r="J127" s="139">
        <f>'St 1.2.1'!J127+'St 1.2.2'!J127+'St 1.2.3'!J127+'St 1.2.4'!J127</f>
        <v>84652.821964975403</v>
      </c>
      <c r="K127" s="139">
        <f>'St 1.2.1'!K127+'St 1.2.2'!K127+'St 1.2.3'!K127+'St 1.2.4'!K127</f>
        <v>91099.683269240326</v>
      </c>
      <c r="L127" s="139">
        <f>'St 1.2.1'!L127+'St 1.2.2'!L127+'St 1.2.3'!L127+'St 1.2.4'!L127</f>
        <v>110714.95414181746</v>
      </c>
      <c r="M127" s="139">
        <f>'St 1.2.1'!M127+'St 1.2.2'!M127+'St 1.2.3'!M127+'St 1.2.4'!M127</f>
        <v>117495.75917747934</v>
      </c>
      <c r="N127" s="140"/>
      <c r="O127" s="139">
        <f>'St 1.2.1'!O127+'St 1.2.2'!O127+'St 1.2.3'!O127+'St 1.2.4'!O127</f>
        <v>2230.456284767311</v>
      </c>
      <c r="P127" s="139">
        <f>'St 1.2.1'!P127+'St 1.2.2'!P127+'St 1.2.3'!P127+'St 1.2.4'!P127</f>
        <v>-7763.8454923454592</v>
      </c>
      <c r="Q127" s="139">
        <f>'St 1.2.1'!Q127+'St 1.2.2'!Q127+'St 1.2.3'!Q127+'St 1.2.4'!Q127</f>
        <v>14628.573081311562</v>
      </c>
      <c r="R127" s="139">
        <f>'St 1.2.1'!R127+'St 1.2.2'!R127+'St 1.2.3'!R127+'St 1.2.4'!R127</f>
        <v>1550.1830929083424</v>
      </c>
      <c r="S127" s="139">
        <f>'St 1.2.1'!S127+'St 1.2.2'!S127+'St 1.2.3'!S127+'St 1.2.4'!S127</f>
        <v>4689.4455012041599</v>
      </c>
      <c r="T127" s="139">
        <f>'St 1.2.1'!T127+'St 1.2.2'!T127+'St 1.2.3'!T127+'St 1.2.4'!T127</f>
        <v>-1226.420954572347</v>
      </c>
      <c r="U127" s="139">
        <f>'St 1.2.1'!U127+'St 1.2.2'!U127+'St 1.2.3'!U127+'St 1.2.4'!U127</f>
        <v>6446.8613042649094</v>
      </c>
      <c r="V127" s="139">
        <f>'St 1.2.1'!V127+'St 1.2.2'!V127+'St 1.2.3'!V127+'St 1.2.4'!V127</f>
        <v>19615.270872577148</v>
      </c>
      <c r="W127" s="139">
        <f>'St 1.2.1'!W127+'St 1.2.2'!W127+'St 1.2.3'!W127+'St 1.2.4'!W127</f>
        <v>6780.8050356618787</v>
      </c>
      <c r="X127" s="141"/>
      <c r="Y127" s="149"/>
      <c r="Z127" s="149"/>
      <c r="AA127" s="149"/>
      <c r="AB127" s="149"/>
      <c r="AC127" s="149"/>
      <c r="AD127" s="149"/>
      <c r="AE127" s="149"/>
      <c r="AF127" s="149"/>
    </row>
    <row r="128" spans="1:32">
      <c r="B128" s="208" t="s">
        <v>40</v>
      </c>
      <c r="C128" s="219"/>
      <c r="D128" s="142">
        <f>'St 1.2.1'!D128+'St 1.2.2'!D128+'St 1.2.3'!D128+'St 1.2.4'!D128</f>
        <v>70544.430451701846</v>
      </c>
      <c r="E128" s="142">
        <f>'St 1.2.1'!E128+'St 1.2.2'!E128+'St 1.2.3'!E128+'St 1.2.4'!E128</f>
        <v>72774.886736469154</v>
      </c>
      <c r="F128" s="142">
        <f>'St 1.2.1'!F128+'St 1.2.2'!F128+'St 1.2.3'!F128+'St 1.2.4'!F128</f>
        <v>65011.041244123699</v>
      </c>
      <c r="G128" s="142">
        <f>'St 1.2.1'!G128+'St 1.2.2'!G128+'St 1.2.3'!G128+'St 1.2.4'!G128</f>
        <v>79639.614325435265</v>
      </c>
      <c r="H128" s="142">
        <f>'St 1.2.1'!H128+'St 1.2.2'!H128+'St 1.2.3'!H128+'St 1.2.4'!H128</f>
        <v>81189.797418343602</v>
      </c>
      <c r="I128" s="142">
        <f>'St 1.2.1'!I128+'St 1.2.2'!I128+'St 1.2.3'!I128+'St 1.2.4'!I128</f>
        <v>85879.242919547745</v>
      </c>
      <c r="J128" s="142">
        <f>'St 1.2.1'!J128+'St 1.2.2'!J128+'St 1.2.3'!J128+'St 1.2.4'!J128</f>
        <v>84652.821964975403</v>
      </c>
      <c r="K128" s="142">
        <f>'St 1.2.1'!K128+'St 1.2.2'!K128+'St 1.2.3'!K128+'St 1.2.4'!K128</f>
        <v>91099.683269240326</v>
      </c>
      <c r="L128" s="142">
        <f>'St 1.2.1'!L128+'St 1.2.2'!L128+'St 1.2.3'!L128+'St 1.2.4'!L128</f>
        <v>110714.95414181746</v>
      </c>
      <c r="M128" s="142">
        <f>'St 1.2.1'!M128+'St 1.2.2'!M128+'St 1.2.3'!M128+'St 1.2.4'!M128</f>
        <v>117495.75917747934</v>
      </c>
      <c r="N128" s="148"/>
      <c r="O128" s="142">
        <f>'St 1.2.1'!O128+'St 1.2.2'!O128+'St 1.2.3'!O128+'St 1.2.4'!O128</f>
        <v>2230.456284767311</v>
      </c>
      <c r="P128" s="142">
        <f>'St 1.2.1'!P128+'St 1.2.2'!P128+'St 1.2.3'!P128+'St 1.2.4'!P128</f>
        <v>-7763.8454923454592</v>
      </c>
      <c r="Q128" s="142">
        <f>'St 1.2.1'!Q128+'St 1.2.2'!Q128+'St 1.2.3'!Q128+'St 1.2.4'!Q128</f>
        <v>14628.573081311562</v>
      </c>
      <c r="R128" s="142">
        <f>'St 1.2.1'!R128+'St 1.2.2'!R128+'St 1.2.3'!R128+'St 1.2.4'!R128</f>
        <v>1550.1830929083424</v>
      </c>
      <c r="S128" s="142">
        <f>'St 1.2.1'!S128+'St 1.2.2'!S128+'St 1.2.3'!S128+'St 1.2.4'!S128</f>
        <v>4689.4455012041599</v>
      </c>
      <c r="T128" s="142">
        <f>'St 1.2.1'!T128+'St 1.2.2'!T128+'St 1.2.3'!T128+'St 1.2.4'!T128</f>
        <v>-1226.420954572347</v>
      </c>
      <c r="U128" s="142">
        <f>'St 1.2.1'!U128+'St 1.2.2'!U128+'St 1.2.3'!U128+'St 1.2.4'!U128</f>
        <v>6446.8613042649094</v>
      </c>
      <c r="V128" s="142">
        <f>'St 1.2.1'!V128+'St 1.2.2'!V128+'St 1.2.3'!V128+'St 1.2.4'!V128</f>
        <v>19615.270872577148</v>
      </c>
      <c r="W128" s="142">
        <f>'St 1.2.1'!W128+'St 1.2.2'!W128+'St 1.2.3'!W128+'St 1.2.4'!W128</f>
        <v>6780.8050356618787</v>
      </c>
      <c r="X128" s="145"/>
      <c r="Y128" s="150"/>
      <c r="Z128" s="150"/>
      <c r="AA128" s="150"/>
      <c r="AB128" s="150"/>
      <c r="AC128" s="150"/>
      <c r="AD128" s="150"/>
      <c r="AE128" s="150"/>
      <c r="AF128" s="150"/>
    </row>
    <row r="129" spans="1:32">
      <c r="B129" s="6" t="s">
        <v>41</v>
      </c>
      <c r="C129" s="219"/>
      <c r="D129" s="142">
        <f>'St 1.2.1'!D129+'St 1.2.2'!D129+'St 1.2.3'!D129+'St 1.2.4'!D129</f>
        <v>70544.430451701846</v>
      </c>
      <c r="E129" s="142">
        <f>'St 1.2.1'!E129+'St 1.2.2'!E129+'St 1.2.3'!E129+'St 1.2.4'!E129</f>
        <v>72774.886736469154</v>
      </c>
      <c r="F129" s="142">
        <f>'St 1.2.1'!F129+'St 1.2.2'!F129+'St 1.2.3'!F129+'St 1.2.4'!F129</f>
        <v>65011.041244123699</v>
      </c>
      <c r="G129" s="142">
        <f>'St 1.2.1'!G129+'St 1.2.2'!G129+'St 1.2.3'!G129+'St 1.2.4'!G129</f>
        <v>79639.614325435265</v>
      </c>
      <c r="H129" s="142">
        <f>'St 1.2.1'!H129+'St 1.2.2'!H129+'St 1.2.3'!H129+'St 1.2.4'!H129</f>
        <v>81189.797418343602</v>
      </c>
      <c r="I129" s="142">
        <f>'St 1.2.1'!I129+'St 1.2.2'!I129+'St 1.2.3'!I129+'St 1.2.4'!I129</f>
        <v>85879.242919547745</v>
      </c>
      <c r="J129" s="142">
        <f>'St 1.2.1'!J129+'St 1.2.2'!J129+'St 1.2.3'!J129+'St 1.2.4'!J129</f>
        <v>84652.821964975403</v>
      </c>
      <c r="K129" s="142">
        <f>'St 1.2.1'!K129+'St 1.2.2'!K129+'St 1.2.3'!K129+'St 1.2.4'!K129</f>
        <v>91099.683269240326</v>
      </c>
      <c r="L129" s="142">
        <f>'St 1.2.1'!L129+'St 1.2.2'!L129+'St 1.2.3'!L129+'St 1.2.4'!L129</f>
        <v>110714.95414181746</v>
      </c>
      <c r="M129" s="142">
        <f>'St 1.2.1'!M129+'St 1.2.2'!M129+'St 1.2.3'!M129+'St 1.2.4'!M129</f>
        <v>117495.75917747934</v>
      </c>
      <c r="N129" s="148"/>
      <c r="O129" s="142">
        <f>'St 1.2.1'!O129+'St 1.2.2'!O129+'St 1.2.3'!O129+'St 1.2.4'!O129</f>
        <v>2230.456284767311</v>
      </c>
      <c r="P129" s="142">
        <f>'St 1.2.1'!P129+'St 1.2.2'!P129+'St 1.2.3'!P129+'St 1.2.4'!P129</f>
        <v>-7763.8454923454592</v>
      </c>
      <c r="Q129" s="142">
        <f>'St 1.2.1'!Q129+'St 1.2.2'!Q129+'St 1.2.3'!Q129+'St 1.2.4'!Q129</f>
        <v>14628.573081311562</v>
      </c>
      <c r="R129" s="142">
        <f>'St 1.2.1'!R129+'St 1.2.2'!R129+'St 1.2.3'!R129+'St 1.2.4'!R129</f>
        <v>1550.1830929083424</v>
      </c>
      <c r="S129" s="142">
        <f>'St 1.2.1'!S129+'St 1.2.2'!S129+'St 1.2.3'!S129+'St 1.2.4'!S129</f>
        <v>4689.4455012041599</v>
      </c>
      <c r="T129" s="142">
        <f>'St 1.2.1'!T129+'St 1.2.2'!T129+'St 1.2.3'!T129+'St 1.2.4'!T129</f>
        <v>-1226.420954572347</v>
      </c>
      <c r="U129" s="142">
        <f>'St 1.2.1'!U129+'St 1.2.2'!U129+'St 1.2.3'!U129+'St 1.2.4'!U129</f>
        <v>6446.8613042649094</v>
      </c>
      <c r="V129" s="142">
        <f>'St 1.2.1'!V129+'St 1.2.2'!V129+'St 1.2.3'!V129+'St 1.2.4'!V129</f>
        <v>19615.270872577148</v>
      </c>
      <c r="W129" s="142">
        <f>'St 1.2.1'!W129+'St 1.2.2'!W129+'St 1.2.3'!W129+'St 1.2.4'!W129</f>
        <v>6780.8050356618787</v>
      </c>
      <c r="X129" s="145"/>
      <c r="Y129" s="150"/>
      <c r="Z129" s="150"/>
      <c r="AA129" s="150"/>
      <c r="AB129" s="150"/>
      <c r="AC129" s="150"/>
      <c r="AD129" s="150"/>
      <c r="AE129" s="150"/>
      <c r="AF129" s="150"/>
    </row>
    <row r="130" spans="1:32">
      <c r="B130" s="6" t="s">
        <v>42</v>
      </c>
      <c r="C130" s="219"/>
      <c r="D130" s="142">
        <f>'St 1.2.1'!D130+'St 1.2.2'!D130+'St 1.2.3'!D130+'St 1.2.4'!D130</f>
        <v>0</v>
      </c>
      <c r="E130" s="142">
        <f>'St 1.2.1'!E130+'St 1.2.2'!E130+'St 1.2.3'!E130+'St 1.2.4'!E130</f>
        <v>0</v>
      </c>
      <c r="F130" s="142">
        <f>'St 1.2.1'!F130+'St 1.2.2'!F130+'St 1.2.3'!F130+'St 1.2.4'!F130</f>
        <v>0</v>
      </c>
      <c r="G130" s="142">
        <f>'St 1.2.1'!G130+'St 1.2.2'!G130+'St 1.2.3'!G130+'St 1.2.4'!G130</f>
        <v>0</v>
      </c>
      <c r="H130" s="142">
        <f>'St 1.2.1'!H130+'St 1.2.2'!H130+'St 1.2.3'!H130+'St 1.2.4'!H130</f>
        <v>0</v>
      </c>
      <c r="I130" s="142">
        <f>'St 1.2.1'!I130+'St 1.2.2'!I130+'St 1.2.3'!I130+'St 1.2.4'!I130</f>
        <v>0</v>
      </c>
      <c r="J130" s="142">
        <f>'St 1.2.1'!J130+'St 1.2.2'!J130+'St 1.2.3'!J130+'St 1.2.4'!J130</f>
        <v>0</v>
      </c>
      <c r="K130" s="142">
        <f>'St 1.2.1'!K130+'St 1.2.2'!K130+'St 1.2.3'!K130+'St 1.2.4'!K130</f>
        <v>0</v>
      </c>
      <c r="L130" s="142">
        <f>'St 1.2.1'!L130+'St 1.2.2'!L130+'St 1.2.3'!L130+'St 1.2.4'!L130</f>
        <v>0</v>
      </c>
      <c r="M130" s="142">
        <f>'St 1.2.1'!M130+'St 1.2.2'!M130+'St 1.2.3'!M130+'St 1.2.4'!M130</f>
        <v>0</v>
      </c>
      <c r="N130" s="148"/>
      <c r="O130" s="142">
        <f>'St 1.2.1'!O130+'St 1.2.2'!O130+'St 1.2.3'!O130+'St 1.2.4'!O130</f>
        <v>0</v>
      </c>
      <c r="P130" s="142">
        <f>'St 1.2.1'!P130+'St 1.2.2'!P130+'St 1.2.3'!P130+'St 1.2.4'!P130</f>
        <v>0</v>
      </c>
      <c r="Q130" s="142">
        <f>'St 1.2.1'!Q130+'St 1.2.2'!Q130+'St 1.2.3'!Q130+'St 1.2.4'!Q130</f>
        <v>0</v>
      </c>
      <c r="R130" s="142">
        <f>'St 1.2.1'!R130+'St 1.2.2'!R130+'St 1.2.3'!R130+'St 1.2.4'!R130</f>
        <v>0</v>
      </c>
      <c r="S130" s="142">
        <f>'St 1.2.1'!S130+'St 1.2.2'!S130+'St 1.2.3'!S130+'St 1.2.4'!S130</f>
        <v>0</v>
      </c>
      <c r="T130" s="142">
        <f>'St 1.2.1'!T130+'St 1.2.2'!T130+'St 1.2.3'!T130+'St 1.2.4'!T130</f>
        <v>0</v>
      </c>
      <c r="U130" s="142">
        <f>'St 1.2.1'!U130+'St 1.2.2'!U130+'St 1.2.3'!U130+'St 1.2.4'!U130</f>
        <v>0</v>
      </c>
      <c r="V130" s="142">
        <f>'St 1.2.1'!V130+'St 1.2.2'!V130+'St 1.2.3'!V130+'St 1.2.4'!V130</f>
        <v>0</v>
      </c>
      <c r="W130" s="142">
        <f>'St 1.2.1'!W130+'St 1.2.2'!W130+'St 1.2.3'!W130+'St 1.2.4'!W130</f>
        <v>0</v>
      </c>
      <c r="X130" s="145"/>
      <c r="Y130" s="150"/>
      <c r="Z130" s="150"/>
      <c r="AA130" s="150"/>
      <c r="AB130" s="150"/>
      <c r="AC130" s="150"/>
      <c r="AD130" s="150"/>
      <c r="AE130" s="150"/>
      <c r="AF130" s="150"/>
    </row>
    <row r="131" spans="1:32">
      <c r="B131" s="6" t="s">
        <v>43</v>
      </c>
      <c r="C131" s="219"/>
      <c r="D131" s="142">
        <f>'St 1.2.1'!D131+'St 1.2.2'!D131+'St 1.2.3'!D131+'St 1.2.4'!D131</f>
        <v>0</v>
      </c>
      <c r="E131" s="142">
        <f>'St 1.2.1'!E131+'St 1.2.2'!E131+'St 1.2.3'!E131+'St 1.2.4'!E131</f>
        <v>0</v>
      </c>
      <c r="F131" s="142">
        <f>'St 1.2.1'!F131+'St 1.2.2'!F131+'St 1.2.3'!F131+'St 1.2.4'!F131</f>
        <v>0</v>
      </c>
      <c r="G131" s="142">
        <f>'St 1.2.1'!G131+'St 1.2.2'!G131+'St 1.2.3'!G131+'St 1.2.4'!G131</f>
        <v>0</v>
      </c>
      <c r="H131" s="142">
        <f>'St 1.2.1'!H131+'St 1.2.2'!H131+'St 1.2.3'!H131+'St 1.2.4'!H131</f>
        <v>0</v>
      </c>
      <c r="I131" s="142">
        <f>'St 1.2.1'!I131+'St 1.2.2'!I131+'St 1.2.3'!I131+'St 1.2.4'!I131</f>
        <v>0</v>
      </c>
      <c r="J131" s="142">
        <f>'St 1.2.1'!J131+'St 1.2.2'!J131+'St 1.2.3'!J131+'St 1.2.4'!J131</f>
        <v>0</v>
      </c>
      <c r="K131" s="142">
        <f>'St 1.2.1'!K131+'St 1.2.2'!K131+'St 1.2.3'!K131+'St 1.2.4'!K131</f>
        <v>0</v>
      </c>
      <c r="L131" s="142">
        <f>'St 1.2.1'!L131+'St 1.2.2'!L131+'St 1.2.3'!L131+'St 1.2.4'!L131</f>
        <v>0</v>
      </c>
      <c r="M131" s="142">
        <f>'St 1.2.1'!M131+'St 1.2.2'!M131+'St 1.2.3'!M131+'St 1.2.4'!M131</f>
        <v>0</v>
      </c>
      <c r="N131" s="148"/>
      <c r="O131" s="142">
        <f>'St 1.2.1'!O131+'St 1.2.2'!O131+'St 1.2.3'!O131+'St 1.2.4'!O131</f>
        <v>0</v>
      </c>
      <c r="P131" s="142">
        <f>'St 1.2.1'!P131+'St 1.2.2'!P131+'St 1.2.3'!P131+'St 1.2.4'!P131</f>
        <v>0</v>
      </c>
      <c r="Q131" s="142">
        <f>'St 1.2.1'!Q131+'St 1.2.2'!Q131+'St 1.2.3'!Q131+'St 1.2.4'!Q131</f>
        <v>0</v>
      </c>
      <c r="R131" s="142">
        <f>'St 1.2.1'!R131+'St 1.2.2'!R131+'St 1.2.3'!R131+'St 1.2.4'!R131</f>
        <v>0</v>
      </c>
      <c r="S131" s="142">
        <f>'St 1.2.1'!S131+'St 1.2.2'!S131+'St 1.2.3'!S131+'St 1.2.4'!S131</f>
        <v>0</v>
      </c>
      <c r="T131" s="142">
        <f>'St 1.2.1'!T131+'St 1.2.2'!T131+'St 1.2.3'!T131+'St 1.2.4'!T131</f>
        <v>0</v>
      </c>
      <c r="U131" s="142">
        <f>'St 1.2.1'!U131+'St 1.2.2'!U131+'St 1.2.3'!U131+'St 1.2.4'!U131</f>
        <v>0</v>
      </c>
      <c r="V131" s="142">
        <f>'St 1.2.1'!V131+'St 1.2.2'!V131+'St 1.2.3'!V131+'St 1.2.4'!V131</f>
        <v>0</v>
      </c>
      <c r="W131" s="142">
        <f>'St 1.2.1'!W131+'St 1.2.2'!W131+'St 1.2.3'!W131+'St 1.2.4'!W131</f>
        <v>0</v>
      </c>
      <c r="X131" s="145"/>
      <c r="Y131" s="150"/>
      <c r="Z131" s="150"/>
      <c r="AA131" s="150"/>
      <c r="AB131" s="150"/>
      <c r="AC131" s="150"/>
      <c r="AD131" s="150"/>
      <c r="AE131" s="150"/>
      <c r="AF131" s="150"/>
    </row>
    <row r="132" spans="1:32">
      <c r="B132" s="6" t="s">
        <v>44</v>
      </c>
      <c r="C132" s="219"/>
      <c r="D132" s="142">
        <f>'St 1.2.1'!D132+'St 1.2.2'!D132+'St 1.2.3'!D132+'St 1.2.4'!D132</f>
        <v>0</v>
      </c>
      <c r="E132" s="142">
        <f>'St 1.2.1'!E132+'St 1.2.2'!E132+'St 1.2.3'!E132+'St 1.2.4'!E132</f>
        <v>0</v>
      </c>
      <c r="F132" s="142">
        <f>'St 1.2.1'!F132+'St 1.2.2'!F132+'St 1.2.3'!F132+'St 1.2.4'!F132</f>
        <v>0</v>
      </c>
      <c r="G132" s="142">
        <f>'St 1.2.1'!G132+'St 1.2.2'!G132+'St 1.2.3'!G132+'St 1.2.4'!G132</f>
        <v>0</v>
      </c>
      <c r="H132" s="142">
        <f>'St 1.2.1'!H132+'St 1.2.2'!H132+'St 1.2.3'!H132+'St 1.2.4'!H132</f>
        <v>0</v>
      </c>
      <c r="I132" s="142">
        <f>'St 1.2.1'!I132+'St 1.2.2'!I132+'St 1.2.3'!I132+'St 1.2.4'!I132</f>
        <v>0</v>
      </c>
      <c r="J132" s="142">
        <f>'St 1.2.1'!J132+'St 1.2.2'!J132+'St 1.2.3'!J132+'St 1.2.4'!J132</f>
        <v>0</v>
      </c>
      <c r="K132" s="142">
        <f>'St 1.2.1'!K132+'St 1.2.2'!K132+'St 1.2.3'!K132+'St 1.2.4'!K132</f>
        <v>0</v>
      </c>
      <c r="L132" s="142">
        <f>'St 1.2.1'!L132+'St 1.2.2'!L132+'St 1.2.3'!L132+'St 1.2.4'!L132</f>
        <v>0</v>
      </c>
      <c r="M132" s="142">
        <f>'St 1.2.1'!M132+'St 1.2.2'!M132+'St 1.2.3'!M132+'St 1.2.4'!M132</f>
        <v>0</v>
      </c>
      <c r="N132" s="148"/>
      <c r="O132" s="142">
        <f>'St 1.2.1'!O132+'St 1.2.2'!O132+'St 1.2.3'!O132+'St 1.2.4'!O132</f>
        <v>0</v>
      </c>
      <c r="P132" s="142">
        <f>'St 1.2.1'!P132+'St 1.2.2'!P132+'St 1.2.3'!P132+'St 1.2.4'!P132</f>
        <v>0</v>
      </c>
      <c r="Q132" s="142">
        <f>'St 1.2.1'!Q132+'St 1.2.2'!Q132+'St 1.2.3'!Q132+'St 1.2.4'!Q132</f>
        <v>0</v>
      </c>
      <c r="R132" s="142">
        <f>'St 1.2.1'!R132+'St 1.2.2'!R132+'St 1.2.3'!R132+'St 1.2.4'!R132</f>
        <v>0</v>
      </c>
      <c r="S132" s="142">
        <f>'St 1.2.1'!S132+'St 1.2.2'!S132+'St 1.2.3'!S132+'St 1.2.4'!S132</f>
        <v>0</v>
      </c>
      <c r="T132" s="142">
        <f>'St 1.2.1'!T132+'St 1.2.2'!T132+'St 1.2.3'!T132+'St 1.2.4'!T132</f>
        <v>0</v>
      </c>
      <c r="U132" s="142">
        <f>'St 1.2.1'!U132+'St 1.2.2'!U132+'St 1.2.3'!U132+'St 1.2.4'!U132</f>
        <v>0</v>
      </c>
      <c r="V132" s="142">
        <f>'St 1.2.1'!V132+'St 1.2.2'!V132+'St 1.2.3'!V132+'St 1.2.4'!V132</f>
        <v>0</v>
      </c>
      <c r="W132" s="142">
        <f>'St 1.2.1'!W132+'St 1.2.2'!W132+'St 1.2.3'!W132+'St 1.2.4'!W132</f>
        <v>0</v>
      </c>
      <c r="X132" s="145"/>
      <c r="Y132" s="150"/>
      <c r="Z132" s="150"/>
      <c r="AA132" s="150"/>
      <c r="AB132" s="150"/>
      <c r="AC132" s="150"/>
      <c r="AD132" s="150"/>
      <c r="AE132" s="150"/>
      <c r="AF132" s="150"/>
    </row>
    <row r="133" spans="1:32">
      <c r="B133" s="7" t="s">
        <v>45</v>
      </c>
      <c r="C133" s="219"/>
      <c r="D133" s="142">
        <f>'St 1.2.1'!D133+'St 1.2.2'!D133+'St 1.2.3'!D133+'St 1.2.4'!D133</f>
        <v>0</v>
      </c>
      <c r="E133" s="142">
        <f>'St 1.2.1'!E133+'St 1.2.2'!E133+'St 1.2.3'!E133+'St 1.2.4'!E133</f>
        <v>0</v>
      </c>
      <c r="F133" s="142">
        <f>'St 1.2.1'!F133+'St 1.2.2'!F133+'St 1.2.3'!F133+'St 1.2.4'!F133</f>
        <v>0</v>
      </c>
      <c r="G133" s="142">
        <f>'St 1.2.1'!G133+'St 1.2.2'!G133+'St 1.2.3'!G133+'St 1.2.4'!G133</f>
        <v>0</v>
      </c>
      <c r="H133" s="142">
        <f>'St 1.2.1'!H133+'St 1.2.2'!H133+'St 1.2.3'!H133+'St 1.2.4'!H133</f>
        <v>0</v>
      </c>
      <c r="I133" s="142">
        <f>'St 1.2.1'!I133+'St 1.2.2'!I133+'St 1.2.3'!I133+'St 1.2.4'!I133</f>
        <v>0</v>
      </c>
      <c r="J133" s="142">
        <f>'St 1.2.1'!J133+'St 1.2.2'!J133+'St 1.2.3'!J133+'St 1.2.4'!J133</f>
        <v>0</v>
      </c>
      <c r="K133" s="142">
        <f>'St 1.2.1'!K133+'St 1.2.2'!K133+'St 1.2.3'!K133+'St 1.2.4'!K133</f>
        <v>0</v>
      </c>
      <c r="L133" s="142">
        <f>'St 1.2.1'!L133+'St 1.2.2'!L133+'St 1.2.3'!L133+'St 1.2.4'!L133</f>
        <v>0</v>
      </c>
      <c r="M133" s="142">
        <f>'St 1.2.1'!M133+'St 1.2.2'!M133+'St 1.2.3'!M133+'St 1.2.4'!M133</f>
        <v>0</v>
      </c>
      <c r="N133" s="148"/>
      <c r="O133" s="142">
        <f>'St 1.2.1'!O133+'St 1.2.2'!O133+'St 1.2.3'!O133+'St 1.2.4'!O133</f>
        <v>0</v>
      </c>
      <c r="P133" s="142">
        <f>'St 1.2.1'!P133+'St 1.2.2'!P133+'St 1.2.3'!P133+'St 1.2.4'!P133</f>
        <v>0</v>
      </c>
      <c r="Q133" s="142">
        <f>'St 1.2.1'!Q133+'St 1.2.2'!Q133+'St 1.2.3'!Q133+'St 1.2.4'!Q133</f>
        <v>0</v>
      </c>
      <c r="R133" s="142">
        <f>'St 1.2.1'!R133+'St 1.2.2'!R133+'St 1.2.3'!R133+'St 1.2.4'!R133</f>
        <v>0</v>
      </c>
      <c r="S133" s="142">
        <f>'St 1.2.1'!S133+'St 1.2.2'!S133+'St 1.2.3'!S133+'St 1.2.4'!S133</f>
        <v>0</v>
      </c>
      <c r="T133" s="142">
        <f>'St 1.2.1'!T133+'St 1.2.2'!T133+'St 1.2.3'!T133+'St 1.2.4'!T133</f>
        <v>0</v>
      </c>
      <c r="U133" s="142">
        <f>'St 1.2.1'!U133+'St 1.2.2'!U133+'St 1.2.3'!U133+'St 1.2.4'!U133</f>
        <v>0</v>
      </c>
      <c r="V133" s="142">
        <f>'St 1.2.1'!V133+'St 1.2.2'!V133+'St 1.2.3'!V133+'St 1.2.4'!V133</f>
        <v>0</v>
      </c>
      <c r="W133" s="142">
        <f>'St 1.2.1'!W133+'St 1.2.2'!W133+'St 1.2.3'!W133+'St 1.2.4'!W133</f>
        <v>0</v>
      </c>
      <c r="X133" s="145"/>
      <c r="Y133" s="150"/>
      <c r="Z133" s="150"/>
      <c r="AA133" s="150"/>
      <c r="AB133" s="150"/>
      <c r="AC133" s="150"/>
      <c r="AD133" s="150"/>
      <c r="AE133" s="150"/>
      <c r="AF133" s="150"/>
    </row>
    <row r="134" spans="1:32">
      <c r="B134" s="7" t="s">
        <v>46</v>
      </c>
      <c r="C134" s="219"/>
      <c r="D134" s="142">
        <f>'St 1.2.1'!D134+'St 1.2.2'!D134+'St 1.2.3'!D134+'St 1.2.4'!D134</f>
        <v>0</v>
      </c>
      <c r="E134" s="142">
        <f>'St 1.2.1'!E134+'St 1.2.2'!E134+'St 1.2.3'!E134+'St 1.2.4'!E134</f>
        <v>0</v>
      </c>
      <c r="F134" s="142">
        <f>'St 1.2.1'!F134+'St 1.2.2'!F134+'St 1.2.3'!F134+'St 1.2.4'!F134</f>
        <v>0</v>
      </c>
      <c r="G134" s="142">
        <f>'St 1.2.1'!G134+'St 1.2.2'!G134+'St 1.2.3'!G134+'St 1.2.4'!G134</f>
        <v>0</v>
      </c>
      <c r="H134" s="142">
        <f>'St 1.2.1'!H134+'St 1.2.2'!H134+'St 1.2.3'!H134+'St 1.2.4'!H134</f>
        <v>0</v>
      </c>
      <c r="I134" s="142">
        <f>'St 1.2.1'!I134+'St 1.2.2'!I134+'St 1.2.3'!I134+'St 1.2.4'!I134</f>
        <v>0</v>
      </c>
      <c r="J134" s="142">
        <f>'St 1.2.1'!J134+'St 1.2.2'!J134+'St 1.2.3'!J134+'St 1.2.4'!J134</f>
        <v>0</v>
      </c>
      <c r="K134" s="142">
        <f>'St 1.2.1'!K134+'St 1.2.2'!K134+'St 1.2.3'!K134+'St 1.2.4'!K134</f>
        <v>0</v>
      </c>
      <c r="L134" s="142">
        <f>'St 1.2.1'!L134+'St 1.2.2'!L134+'St 1.2.3'!L134+'St 1.2.4'!L134</f>
        <v>0</v>
      </c>
      <c r="M134" s="142">
        <f>'St 1.2.1'!M134+'St 1.2.2'!M134+'St 1.2.3'!M134+'St 1.2.4'!M134</f>
        <v>0</v>
      </c>
      <c r="N134" s="148"/>
      <c r="O134" s="142">
        <f>'St 1.2.1'!O134+'St 1.2.2'!O134+'St 1.2.3'!O134+'St 1.2.4'!O134</f>
        <v>0</v>
      </c>
      <c r="P134" s="142">
        <f>'St 1.2.1'!P134+'St 1.2.2'!P134+'St 1.2.3'!P134+'St 1.2.4'!P134</f>
        <v>0</v>
      </c>
      <c r="Q134" s="142">
        <f>'St 1.2.1'!Q134+'St 1.2.2'!Q134+'St 1.2.3'!Q134+'St 1.2.4'!Q134</f>
        <v>0</v>
      </c>
      <c r="R134" s="142">
        <f>'St 1.2.1'!R134+'St 1.2.2'!R134+'St 1.2.3'!R134+'St 1.2.4'!R134</f>
        <v>0</v>
      </c>
      <c r="S134" s="142">
        <f>'St 1.2.1'!S134+'St 1.2.2'!S134+'St 1.2.3'!S134+'St 1.2.4'!S134</f>
        <v>0</v>
      </c>
      <c r="T134" s="142">
        <f>'St 1.2.1'!T134+'St 1.2.2'!T134+'St 1.2.3'!T134+'St 1.2.4'!T134</f>
        <v>0</v>
      </c>
      <c r="U134" s="142">
        <f>'St 1.2.1'!U134+'St 1.2.2'!U134+'St 1.2.3'!U134+'St 1.2.4'!U134</f>
        <v>0</v>
      </c>
      <c r="V134" s="142">
        <f>'St 1.2.1'!V134+'St 1.2.2'!V134+'St 1.2.3'!V134+'St 1.2.4'!V134</f>
        <v>0</v>
      </c>
      <c r="W134" s="142">
        <f>'St 1.2.1'!W134+'St 1.2.2'!W134+'St 1.2.3'!W134+'St 1.2.4'!W134</f>
        <v>0</v>
      </c>
      <c r="X134" s="145"/>
      <c r="Y134" s="150"/>
      <c r="Z134" s="150"/>
      <c r="AA134" s="150"/>
      <c r="AB134" s="150"/>
      <c r="AC134" s="150"/>
      <c r="AD134" s="150"/>
      <c r="AE134" s="150"/>
      <c r="AF134" s="150"/>
    </row>
    <row r="135" spans="1:32">
      <c r="B135" s="6" t="s">
        <v>317</v>
      </c>
      <c r="C135" s="219"/>
      <c r="D135" s="142">
        <f>'St 1.2.1'!D135+'St 1.2.2'!D135+'St 1.2.3'!D135+'St 1.2.4'!D135</f>
        <v>0</v>
      </c>
      <c r="E135" s="142">
        <f>'St 1.2.1'!E135+'St 1.2.2'!E135+'St 1.2.3'!E135+'St 1.2.4'!E135</f>
        <v>0</v>
      </c>
      <c r="F135" s="142">
        <f>'St 1.2.1'!F135+'St 1.2.2'!F135+'St 1.2.3'!F135+'St 1.2.4'!F135</f>
        <v>0</v>
      </c>
      <c r="G135" s="142">
        <f>'St 1.2.1'!G135+'St 1.2.2'!G135+'St 1.2.3'!G135+'St 1.2.4'!G135</f>
        <v>0</v>
      </c>
      <c r="H135" s="142">
        <f>'St 1.2.1'!H135+'St 1.2.2'!H135+'St 1.2.3'!H135+'St 1.2.4'!H135</f>
        <v>0</v>
      </c>
      <c r="I135" s="142">
        <f>'St 1.2.1'!I135+'St 1.2.2'!I135+'St 1.2.3'!I135+'St 1.2.4'!I135</f>
        <v>0</v>
      </c>
      <c r="J135" s="142">
        <f>'St 1.2.1'!J135+'St 1.2.2'!J135+'St 1.2.3'!J135+'St 1.2.4'!J135</f>
        <v>0</v>
      </c>
      <c r="K135" s="142">
        <f>'St 1.2.1'!K135+'St 1.2.2'!K135+'St 1.2.3'!K135+'St 1.2.4'!K135</f>
        <v>0</v>
      </c>
      <c r="L135" s="142">
        <f>'St 1.2.1'!L135+'St 1.2.2'!L135+'St 1.2.3'!L135+'St 1.2.4'!L135</f>
        <v>0</v>
      </c>
      <c r="M135" s="142">
        <f>'St 1.2.1'!M135+'St 1.2.2'!M135+'St 1.2.3'!M135+'St 1.2.4'!M135</f>
        <v>0</v>
      </c>
      <c r="N135" s="148"/>
      <c r="O135" s="142">
        <f>'St 1.2.1'!O135+'St 1.2.2'!O135+'St 1.2.3'!O135+'St 1.2.4'!O135</f>
        <v>0</v>
      </c>
      <c r="P135" s="142">
        <f>'St 1.2.1'!P135+'St 1.2.2'!P135+'St 1.2.3'!P135+'St 1.2.4'!P135</f>
        <v>0</v>
      </c>
      <c r="Q135" s="142">
        <f>'St 1.2.1'!Q135+'St 1.2.2'!Q135+'St 1.2.3'!Q135+'St 1.2.4'!Q135</f>
        <v>0</v>
      </c>
      <c r="R135" s="142">
        <f>'St 1.2.1'!R135+'St 1.2.2'!R135+'St 1.2.3'!R135+'St 1.2.4'!R135</f>
        <v>0</v>
      </c>
      <c r="S135" s="142">
        <f>'St 1.2.1'!S135+'St 1.2.2'!S135+'St 1.2.3'!S135+'St 1.2.4'!S135</f>
        <v>0</v>
      </c>
      <c r="T135" s="142">
        <f>'St 1.2.1'!T135+'St 1.2.2'!T135+'St 1.2.3'!T135+'St 1.2.4'!T135</f>
        <v>0</v>
      </c>
      <c r="U135" s="142">
        <f>'St 1.2.1'!U135+'St 1.2.2'!U135+'St 1.2.3'!U135+'St 1.2.4'!U135</f>
        <v>0</v>
      </c>
      <c r="V135" s="142">
        <f>'St 1.2.1'!V135+'St 1.2.2'!V135+'St 1.2.3'!V135+'St 1.2.4'!V135</f>
        <v>0</v>
      </c>
      <c r="W135" s="142">
        <f>'St 1.2.1'!W135+'St 1.2.2'!W135+'St 1.2.3'!W135+'St 1.2.4'!W135</f>
        <v>0</v>
      </c>
      <c r="X135" s="145"/>
      <c r="Y135" s="150"/>
      <c r="Z135" s="150"/>
      <c r="AA135" s="150"/>
      <c r="AB135" s="150"/>
      <c r="AC135" s="150"/>
      <c r="AD135" s="150"/>
      <c r="AE135" s="150"/>
      <c r="AF135" s="150"/>
    </row>
    <row r="136" spans="1:32">
      <c r="B136" s="6" t="s">
        <v>108</v>
      </c>
      <c r="C136" s="210"/>
      <c r="D136" s="142">
        <f>'St 1.2.1'!D136+'St 1.2.2'!D136+'St 1.2.3'!D136+'St 1.2.4'!D136</f>
        <v>0</v>
      </c>
      <c r="E136" s="142">
        <f>'St 1.2.1'!E136+'St 1.2.2'!E136+'St 1.2.3'!E136+'St 1.2.4'!E136</f>
        <v>0</v>
      </c>
      <c r="F136" s="142">
        <f>'St 1.2.1'!F136+'St 1.2.2'!F136+'St 1.2.3'!F136+'St 1.2.4'!F136</f>
        <v>0</v>
      </c>
      <c r="G136" s="142">
        <f>'St 1.2.1'!G136+'St 1.2.2'!G136+'St 1.2.3'!G136+'St 1.2.4'!G136</f>
        <v>0</v>
      </c>
      <c r="H136" s="142">
        <f>'St 1.2.1'!H136+'St 1.2.2'!H136+'St 1.2.3'!H136+'St 1.2.4'!H136</f>
        <v>0</v>
      </c>
      <c r="I136" s="142">
        <f>'St 1.2.1'!I136+'St 1.2.2'!I136+'St 1.2.3'!I136+'St 1.2.4'!I136</f>
        <v>0</v>
      </c>
      <c r="J136" s="142">
        <f>'St 1.2.1'!J136+'St 1.2.2'!J136+'St 1.2.3'!J136+'St 1.2.4'!J136</f>
        <v>0</v>
      </c>
      <c r="K136" s="142">
        <f>'St 1.2.1'!K136+'St 1.2.2'!K136+'St 1.2.3'!K136+'St 1.2.4'!K136</f>
        <v>0</v>
      </c>
      <c r="L136" s="142">
        <f>'St 1.2.1'!L136+'St 1.2.2'!L136+'St 1.2.3'!L136+'St 1.2.4'!L136</f>
        <v>0</v>
      </c>
      <c r="M136" s="142">
        <f>'St 1.2.1'!M136+'St 1.2.2'!M136+'St 1.2.3'!M136+'St 1.2.4'!M136</f>
        <v>0</v>
      </c>
      <c r="N136" s="148"/>
      <c r="O136" s="142">
        <f>'St 1.2.1'!O136+'St 1.2.2'!O136+'St 1.2.3'!O136+'St 1.2.4'!O136</f>
        <v>0</v>
      </c>
      <c r="P136" s="142">
        <f>'St 1.2.1'!P136+'St 1.2.2'!P136+'St 1.2.3'!P136+'St 1.2.4'!P136</f>
        <v>0</v>
      </c>
      <c r="Q136" s="142">
        <f>'St 1.2.1'!Q136+'St 1.2.2'!Q136+'St 1.2.3'!Q136+'St 1.2.4'!Q136</f>
        <v>0</v>
      </c>
      <c r="R136" s="142">
        <f>'St 1.2.1'!R136+'St 1.2.2'!R136+'St 1.2.3'!R136+'St 1.2.4'!R136</f>
        <v>0</v>
      </c>
      <c r="S136" s="142">
        <f>'St 1.2.1'!S136+'St 1.2.2'!S136+'St 1.2.3'!S136+'St 1.2.4'!S136</f>
        <v>0</v>
      </c>
      <c r="T136" s="142">
        <f>'St 1.2.1'!T136+'St 1.2.2'!T136+'St 1.2.3'!T136+'St 1.2.4'!T136</f>
        <v>0</v>
      </c>
      <c r="U136" s="142">
        <f>'St 1.2.1'!U136+'St 1.2.2'!U136+'St 1.2.3'!U136+'St 1.2.4'!U136</f>
        <v>0</v>
      </c>
      <c r="V136" s="142">
        <f>'St 1.2.1'!V136+'St 1.2.2'!V136+'St 1.2.3'!V136+'St 1.2.4'!V136</f>
        <v>0</v>
      </c>
      <c r="W136" s="142">
        <f>'St 1.2.1'!W136+'St 1.2.2'!W136+'St 1.2.3'!W136+'St 1.2.4'!W136</f>
        <v>0</v>
      </c>
      <c r="X136" s="145"/>
      <c r="Y136" s="150"/>
      <c r="Z136" s="150"/>
      <c r="AA136" s="150"/>
      <c r="AB136" s="150"/>
      <c r="AC136" s="150"/>
      <c r="AD136" s="150"/>
      <c r="AE136" s="150"/>
      <c r="AF136" s="150"/>
    </row>
    <row r="137" spans="1:32">
      <c r="B137" s="6" t="s">
        <v>48</v>
      </c>
      <c r="C137" s="219"/>
      <c r="D137" s="142">
        <f>'St 1.2.1'!D137+'St 1.2.2'!D137+'St 1.2.3'!D137+'St 1.2.4'!D137</f>
        <v>0</v>
      </c>
      <c r="E137" s="142">
        <f>'St 1.2.1'!E137+'St 1.2.2'!E137+'St 1.2.3'!E137+'St 1.2.4'!E137</f>
        <v>0</v>
      </c>
      <c r="F137" s="142">
        <f>'St 1.2.1'!F137+'St 1.2.2'!F137+'St 1.2.3'!F137+'St 1.2.4'!F137</f>
        <v>0</v>
      </c>
      <c r="G137" s="142">
        <f>'St 1.2.1'!G137+'St 1.2.2'!G137+'St 1.2.3'!G137+'St 1.2.4'!G137</f>
        <v>0</v>
      </c>
      <c r="H137" s="142">
        <f>'St 1.2.1'!H137+'St 1.2.2'!H137+'St 1.2.3'!H137+'St 1.2.4'!H137</f>
        <v>0</v>
      </c>
      <c r="I137" s="142">
        <f>'St 1.2.1'!I137+'St 1.2.2'!I137+'St 1.2.3'!I137+'St 1.2.4'!I137</f>
        <v>0</v>
      </c>
      <c r="J137" s="142">
        <f>'St 1.2.1'!J137+'St 1.2.2'!J137+'St 1.2.3'!J137+'St 1.2.4'!J137</f>
        <v>0</v>
      </c>
      <c r="K137" s="142">
        <f>'St 1.2.1'!K137+'St 1.2.2'!K137+'St 1.2.3'!K137+'St 1.2.4'!K137</f>
        <v>0</v>
      </c>
      <c r="L137" s="142">
        <f>'St 1.2.1'!L137+'St 1.2.2'!L137+'St 1.2.3'!L137+'St 1.2.4'!L137</f>
        <v>0</v>
      </c>
      <c r="M137" s="142">
        <f>'St 1.2.1'!M137+'St 1.2.2'!M137+'St 1.2.3'!M137+'St 1.2.4'!M137</f>
        <v>0</v>
      </c>
      <c r="N137" s="148"/>
      <c r="O137" s="142">
        <f>'St 1.2.1'!O137+'St 1.2.2'!O137+'St 1.2.3'!O137+'St 1.2.4'!O137</f>
        <v>0</v>
      </c>
      <c r="P137" s="142">
        <f>'St 1.2.1'!P137+'St 1.2.2'!P137+'St 1.2.3'!P137+'St 1.2.4'!P137</f>
        <v>0</v>
      </c>
      <c r="Q137" s="142">
        <f>'St 1.2.1'!Q137+'St 1.2.2'!Q137+'St 1.2.3'!Q137+'St 1.2.4'!Q137</f>
        <v>0</v>
      </c>
      <c r="R137" s="142">
        <f>'St 1.2.1'!R137+'St 1.2.2'!R137+'St 1.2.3'!R137+'St 1.2.4'!R137</f>
        <v>0</v>
      </c>
      <c r="S137" s="142">
        <f>'St 1.2.1'!S137+'St 1.2.2'!S137+'St 1.2.3'!S137+'St 1.2.4'!S137</f>
        <v>0</v>
      </c>
      <c r="T137" s="142">
        <f>'St 1.2.1'!T137+'St 1.2.2'!T137+'St 1.2.3'!T137+'St 1.2.4'!T137</f>
        <v>0</v>
      </c>
      <c r="U137" s="142">
        <f>'St 1.2.1'!U137+'St 1.2.2'!U137+'St 1.2.3'!U137+'St 1.2.4'!U137</f>
        <v>0</v>
      </c>
      <c r="V137" s="142">
        <f>'St 1.2.1'!V137+'St 1.2.2'!V137+'St 1.2.3'!V137+'St 1.2.4'!V137</f>
        <v>0</v>
      </c>
      <c r="W137" s="142">
        <f>'St 1.2.1'!W137+'St 1.2.2'!W137+'St 1.2.3'!W137+'St 1.2.4'!W137</f>
        <v>0</v>
      </c>
      <c r="X137" s="145"/>
      <c r="Y137" s="150"/>
      <c r="Z137" s="150"/>
      <c r="AA137" s="150"/>
      <c r="AB137" s="150"/>
      <c r="AC137" s="150"/>
      <c r="AD137" s="150"/>
      <c r="AE137" s="150"/>
      <c r="AF137" s="150"/>
    </row>
    <row r="138" spans="1:32">
      <c r="B138" s="6" t="s">
        <v>325</v>
      </c>
      <c r="C138" s="219"/>
      <c r="D138" s="142">
        <f>'St 1.2.1'!D138+'St 1.2.2'!D138+'St 1.2.3'!D138+'St 1.2.4'!D138</f>
        <v>0</v>
      </c>
      <c r="E138" s="142">
        <f>'St 1.2.1'!E138+'St 1.2.2'!E138+'St 1.2.3'!E138+'St 1.2.4'!E138</f>
        <v>0</v>
      </c>
      <c r="F138" s="142">
        <f>'St 1.2.1'!F138+'St 1.2.2'!F138+'St 1.2.3'!F138+'St 1.2.4'!F138</f>
        <v>0</v>
      </c>
      <c r="G138" s="142">
        <f>'St 1.2.1'!G138+'St 1.2.2'!G138+'St 1.2.3'!G138+'St 1.2.4'!G138</f>
        <v>0</v>
      </c>
      <c r="H138" s="142">
        <f>'St 1.2.1'!H138+'St 1.2.2'!H138+'St 1.2.3'!H138+'St 1.2.4'!H138</f>
        <v>0</v>
      </c>
      <c r="I138" s="142">
        <f>'St 1.2.1'!I138+'St 1.2.2'!I138+'St 1.2.3'!I138+'St 1.2.4'!I138</f>
        <v>0</v>
      </c>
      <c r="J138" s="142">
        <f>'St 1.2.1'!J138+'St 1.2.2'!J138+'St 1.2.3'!J138+'St 1.2.4'!J138</f>
        <v>0</v>
      </c>
      <c r="K138" s="142">
        <f>'St 1.2.1'!K138+'St 1.2.2'!K138+'St 1.2.3'!K138+'St 1.2.4'!K138</f>
        <v>0</v>
      </c>
      <c r="L138" s="142">
        <f>'St 1.2.1'!L138+'St 1.2.2'!L138+'St 1.2.3'!L138+'St 1.2.4'!L138</f>
        <v>0</v>
      </c>
      <c r="M138" s="142">
        <f>'St 1.2.1'!M138+'St 1.2.2'!M138+'St 1.2.3'!M138+'St 1.2.4'!M138</f>
        <v>0</v>
      </c>
      <c r="N138" s="148"/>
      <c r="O138" s="142">
        <f>'St 1.2.1'!O138+'St 1.2.2'!O138+'St 1.2.3'!O138+'St 1.2.4'!O138</f>
        <v>0</v>
      </c>
      <c r="P138" s="142">
        <f>'St 1.2.1'!P138+'St 1.2.2'!P138+'St 1.2.3'!P138+'St 1.2.4'!P138</f>
        <v>0</v>
      </c>
      <c r="Q138" s="142">
        <f>'St 1.2.1'!Q138+'St 1.2.2'!Q138+'St 1.2.3'!Q138+'St 1.2.4'!Q138</f>
        <v>0</v>
      </c>
      <c r="R138" s="142">
        <f>'St 1.2.1'!R138+'St 1.2.2'!R138+'St 1.2.3'!R138+'St 1.2.4'!R138</f>
        <v>0</v>
      </c>
      <c r="S138" s="142">
        <f>'St 1.2.1'!S138+'St 1.2.2'!S138+'St 1.2.3'!S138+'St 1.2.4'!S138</f>
        <v>0</v>
      </c>
      <c r="T138" s="142">
        <f>'St 1.2.1'!T138+'St 1.2.2'!T138+'St 1.2.3'!T138+'St 1.2.4'!T138</f>
        <v>0</v>
      </c>
      <c r="U138" s="142">
        <f>'St 1.2.1'!U138+'St 1.2.2'!U138+'St 1.2.3'!U138+'St 1.2.4'!U138</f>
        <v>0</v>
      </c>
      <c r="V138" s="142">
        <f>'St 1.2.1'!V138+'St 1.2.2'!V138+'St 1.2.3'!V138+'St 1.2.4'!V138</f>
        <v>0</v>
      </c>
      <c r="W138" s="142">
        <f>'St 1.2.1'!W138+'St 1.2.2'!W138+'St 1.2.3'!W138+'St 1.2.4'!W138</f>
        <v>0</v>
      </c>
      <c r="X138" s="145"/>
      <c r="Y138" s="150"/>
      <c r="Z138" s="150"/>
      <c r="AA138" s="150"/>
      <c r="AB138" s="150"/>
      <c r="AC138" s="150"/>
      <c r="AD138" s="150"/>
      <c r="AE138" s="150"/>
      <c r="AF138" s="150"/>
    </row>
    <row r="139" spans="1:32">
      <c r="B139" s="8" t="s">
        <v>101</v>
      </c>
      <c r="C139" s="219"/>
      <c r="D139" s="142">
        <f>'St 1.2.1'!D139+'St 1.2.2'!D139+'St 1.2.3'!D139+'St 1.2.4'!D139</f>
        <v>0</v>
      </c>
      <c r="E139" s="142">
        <f>'St 1.2.1'!E139+'St 1.2.2'!E139+'St 1.2.3'!E139+'St 1.2.4'!E139</f>
        <v>0</v>
      </c>
      <c r="F139" s="142">
        <f>'St 1.2.1'!F139+'St 1.2.2'!F139+'St 1.2.3'!F139+'St 1.2.4'!F139</f>
        <v>0</v>
      </c>
      <c r="G139" s="142">
        <f>'St 1.2.1'!G139+'St 1.2.2'!G139+'St 1.2.3'!G139+'St 1.2.4'!G139</f>
        <v>0</v>
      </c>
      <c r="H139" s="142">
        <f>'St 1.2.1'!H139+'St 1.2.2'!H139+'St 1.2.3'!H139+'St 1.2.4'!H139</f>
        <v>0</v>
      </c>
      <c r="I139" s="142">
        <f>'St 1.2.1'!I139+'St 1.2.2'!I139+'St 1.2.3'!I139+'St 1.2.4'!I139</f>
        <v>0</v>
      </c>
      <c r="J139" s="142">
        <f>'St 1.2.1'!J139+'St 1.2.2'!J139+'St 1.2.3'!J139+'St 1.2.4'!J139</f>
        <v>0</v>
      </c>
      <c r="K139" s="142">
        <f>'St 1.2.1'!K139+'St 1.2.2'!K139+'St 1.2.3'!K139+'St 1.2.4'!K139</f>
        <v>0</v>
      </c>
      <c r="L139" s="142">
        <f>'St 1.2.1'!L139+'St 1.2.2'!L139+'St 1.2.3'!L139+'St 1.2.4'!L139</f>
        <v>0</v>
      </c>
      <c r="M139" s="142">
        <f>'St 1.2.1'!M139+'St 1.2.2'!M139+'St 1.2.3'!M139+'St 1.2.4'!M139</f>
        <v>0</v>
      </c>
      <c r="N139" s="148"/>
      <c r="O139" s="142">
        <f>'St 1.2.1'!O139+'St 1.2.2'!O139+'St 1.2.3'!O139+'St 1.2.4'!O139</f>
        <v>0</v>
      </c>
      <c r="P139" s="142">
        <f>'St 1.2.1'!P139+'St 1.2.2'!P139+'St 1.2.3'!P139+'St 1.2.4'!P139</f>
        <v>0</v>
      </c>
      <c r="Q139" s="142">
        <f>'St 1.2.1'!Q139+'St 1.2.2'!Q139+'St 1.2.3'!Q139+'St 1.2.4'!Q139</f>
        <v>0</v>
      </c>
      <c r="R139" s="142">
        <f>'St 1.2.1'!R139+'St 1.2.2'!R139+'St 1.2.3'!R139+'St 1.2.4'!R139</f>
        <v>0</v>
      </c>
      <c r="S139" s="142">
        <f>'St 1.2.1'!S139+'St 1.2.2'!S139+'St 1.2.3'!S139+'St 1.2.4'!S139</f>
        <v>0</v>
      </c>
      <c r="T139" s="142">
        <f>'St 1.2.1'!T139+'St 1.2.2'!T139+'St 1.2.3'!T139+'St 1.2.4'!T139</f>
        <v>0</v>
      </c>
      <c r="U139" s="142">
        <f>'St 1.2.1'!U139+'St 1.2.2'!U139+'St 1.2.3'!U139+'St 1.2.4'!U139</f>
        <v>0</v>
      </c>
      <c r="V139" s="142">
        <f>'St 1.2.1'!V139+'St 1.2.2'!V139+'St 1.2.3'!V139+'St 1.2.4'!V139</f>
        <v>0</v>
      </c>
      <c r="W139" s="142">
        <f>'St 1.2.1'!W139+'St 1.2.2'!W139+'St 1.2.3'!W139+'St 1.2.4'!W139</f>
        <v>0</v>
      </c>
      <c r="X139" s="145"/>
      <c r="Y139" s="150"/>
      <c r="Z139" s="150"/>
      <c r="AA139" s="150"/>
      <c r="AB139" s="150"/>
      <c r="AC139" s="150"/>
      <c r="AD139" s="150"/>
      <c r="AE139" s="150"/>
      <c r="AF139" s="150"/>
    </row>
    <row r="140" spans="1:32" s="45" customFormat="1">
      <c r="A140" s="38"/>
      <c r="B140" s="31" t="s">
        <v>24</v>
      </c>
      <c r="C140" s="209" t="s">
        <v>295</v>
      </c>
      <c r="D140" s="139">
        <f>'St 1.2.1'!D140+'St 1.2.2'!D140+'St 1.2.3'!D140+'St 1.2.4'!D140</f>
        <v>910788.49487429787</v>
      </c>
      <c r="E140" s="139">
        <f>'St 1.2.1'!E140+'St 1.2.2'!E140+'St 1.2.3'!E140+'St 1.2.4'!E140</f>
        <v>1011043.8152496385</v>
      </c>
      <c r="F140" s="139">
        <f>'St 1.2.1'!F140+'St 1.2.2'!F140+'St 1.2.3'!F140+'St 1.2.4'!F140</f>
        <v>1291913.7940615304</v>
      </c>
      <c r="G140" s="139">
        <f>'St 1.2.1'!G140+'St 1.2.2'!G140+'St 1.2.3'!G140+'St 1.2.4'!G140</f>
        <v>1408637.3809934941</v>
      </c>
      <c r="H140" s="139">
        <f>'St 1.2.1'!H140+'St 1.2.2'!H140+'St 1.2.3'!H140+'St 1.2.4'!H140</f>
        <v>1367661.5597516447</v>
      </c>
      <c r="I140" s="139">
        <f>'St 1.2.1'!I140+'St 1.2.2'!I140+'St 1.2.3'!I140+'St 1.2.4'!I140</f>
        <v>1738958.2415211278</v>
      </c>
      <c r="J140" s="139">
        <f>'St 1.2.1'!J140+'St 1.2.2'!J140+'St 1.2.3'!J140+'St 1.2.4'!J140</f>
        <v>1623684.0483448741</v>
      </c>
      <c r="K140" s="139">
        <f>'St 1.2.1'!K140+'St 1.2.2'!K140+'St 1.2.3'!K140+'St 1.2.4'!K140</f>
        <v>1737922.8331817829</v>
      </c>
      <c r="L140" s="139">
        <f>'St 1.2.1'!L140+'St 1.2.2'!L140+'St 1.2.3'!L140+'St 1.2.4'!L140</f>
        <v>1976018.5089525061</v>
      </c>
      <c r="M140" s="139">
        <f>'St 1.2.1'!M140+'St 1.2.2'!M140+'St 1.2.3'!M140+'St 1.2.4'!M140</f>
        <v>2352571.9070781041</v>
      </c>
      <c r="N140" s="140"/>
      <c r="O140" s="139">
        <f>'St 1.2.1'!O140+'St 1.2.2'!O140+'St 1.2.3'!O140+'St 1.2.4'!O140</f>
        <v>100255.32037534069</v>
      </c>
      <c r="P140" s="139">
        <f>'St 1.2.1'!P140+'St 1.2.2'!P140+'St 1.2.3'!P140+'St 1.2.4'!P140</f>
        <v>280869.97881189175</v>
      </c>
      <c r="Q140" s="139">
        <f>'St 1.2.1'!Q140+'St 1.2.2'!Q140+'St 1.2.3'!Q140+'St 1.2.4'!Q140</f>
        <v>116723.58693196373</v>
      </c>
      <c r="R140" s="139">
        <f>'St 1.2.1'!R140+'St 1.2.2'!R140+'St 1.2.3'!R140+'St 1.2.4'!R140</f>
        <v>-40975.821241849255</v>
      </c>
      <c r="S140" s="139">
        <f>'St 1.2.1'!S140+'St 1.2.2'!S140+'St 1.2.3'!S140+'St 1.2.4'!S140</f>
        <v>371296.68176948297</v>
      </c>
      <c r="T140" s="139">
        <f>'St 1.2.1'!T140+'St 1.2.2'!T140+'St 1.2.3'!T140+'St 1.2.4'!T140</f>
        <v>-115274.19317625368</v>
      </c>
      <c r="U140" s="139">
        <f>'St 1.2.1'!U140+'St 1.2.2'!U140+'St 1.2.3'!U140+'St 1.2.4'!U140</f>
        <v>114238.78483690898</v>
      </c>
      <c r="V140" s="139">
        <f>'St 1.2.1'!V140+'St 1.2.2'!V140+'St 1.2.3'!V140+'St 1.2.4'!V140</f>
        <v>238095.67577072312</v>
      </c>
      <c r="W140" s="139">
        <f>'St 1.2.1'!W140+'St 1.2.2'!W140+'St 1.2.3'!W140+'St 1.2.4'!W140</f>
        <v>376553.39812559774</v>
      </c>
      <c r="X140" s="141"/>
      <c r="Y140" s="149"/>
      <c r="Z140" s="149"/>
      <c r="AA140" s="149"/>
      <c r="AB140" s="149"/>
      <c r="AC140" s="149"/>
      <c r="AD140" s="149"/>
      <c r="AE140" s="149"/>
      <c r="AF140" s="149"/>
    </row>
    <row r="141" spans="1:32">
      <c r="B141" s="208" t="s">
        <v>40</v>
      </c>
      <c r="C141" s="219"/>
      <c r="D141" s="142">
        <f>'St 1.2.1'!D141+'St 1.2.2'!D141+'St 1.2.3'!D141+'St 1.2.4'!D141</f>
        <v>805034.09267429786</v>
      </c>
      <c r="E141" s="142">
        <f>'St 1.2.1'!E141+'St 1.2.2'!E141+'St 1.2.3'!E141+'St 1.2.4'!E141</f>
        <v>854328.57024963852</v>
      </c>
      <c r="F141" s="142">
        <f>'St 1.2.1'!F141+'St 1.2.2'!F141+'St 1.2.3'!F141+'St 1.2.4'!F141</f>
        <v>1069630.4812615304</v>
      </c>
      <c r="G141" s="142">
        <f>'St 1.2.1'!G141+'St 1.2.2'!G141+'St 1.2.3'!G141+'St 1.2.4'!G141</f>
        <v>1147033.422293494</v>
      </c>
      <c r="H141" s="142">
        <f>'St 1.2.1'!H141+'St 1.2.2'!H141+'St 1.2.3'!H141+'St 1.2.4'!H141</f>
        <v>1087554.3992516447</v>
      </c>
      <c r="I141" s="142">
        <f>'St 1.2.1'!I141+'St 1.2.2'!I141+'St 1.2.3'!I141+'St 1.2.4'!I141</f>
        <v>1471723.5511211278</v>
      </c>
      <c r="J141" s="142">
        <f>'St 1.2.1'!J141+'St 1.2.2'!J141+'St 1.2.3'!J141+'St 1.2.4'!J141</f>
        <v>1393282.1531688741</v>
      </c>
      <c r="K141" s="142">
        <f>'St 1.2.1'!K141+'St 1.2.2'!K141+'St 1.2.3'!K141+'St 1.2.4'!K141</f>
        <v>1495413.3931407828</v>
      </c>
      <c r="L141" s="142">
        <f>'St 1.2.1'!L141+'St 1.2.2'!L141+'St 1.2.3'!L141+'St 1.2.4'!L141</f>
        <v>1733106.7638823441</v>
      </c>
      <c r="M141" s="142">
        <f>'St 1.2.1'!M141+'St 1.2.2'!M141+'St 1.2.3'!M141+'St 1.2.4'!M141</f>
        <v>1919890.3265456439</v>
      </c>
      <c r="N141" s="148"/>
      <c r="O141" s="142">
        <f>'St 1.2.1'!O141+'St 1.2.2'!O141+'St 1.2.3'!O141+'St 1.2.4'!O141</f>
        <v>49294.47757534073</v>
      </c>
      <c r="P141" s="142">
        <f>'St 1.2.1'!P141+'St 1.2.2'!P141+'St 1.2.3'!P141+'St 1.2.4'!P141</f>
        <v>215301.91101189182</v>
      </c>
      <c r="Q141" s="142">
        <f>'St 1.2.1'!Q141+'St 1.2.2'!Q141+'St 1.2.3'!Q141+'St 1.2.4'!Q141</f>
        <v>77402.941031963725</v>
      </c>
      <c r="R141" s="142">
        <f>'St 1.2.1'!R141+'St 1.2.2'!R141+'St 1.2.3'!R141+'St 1.2.4'!R141</f>
        <v>-59479.023041849425</v>
      </c>
      <c r="S141" s="142">
        <f>'St 1.2.1'!S141+'St 1.2.2'!S141+'St 1.2.3'!S141+'St 1.2.4'!S141</f>
        <v>384169.15186948306</v>
      </c>
      <c r="T141" s="142">
        <f>'St 1.2.1'!T141+'St 1.2.2'!T141+'St 1.2.3'!T141+'St 1.2.4'!T141</f>
        <v>-78441.39795225361</v>
      </c>
      <c r="U141" s="142">
        <f>'St 1.2.1'!U141+'St 1.2.2'!U141+'St 1.2.3'!U141+'St 1.2.4'!U141</f>
        <v>102131.23997190889</v>
      </c>
      <c r="V141" s="142">
        <f>'St 1.2.1'!V141+'St 1.2.2'!V141+'St 1.2.3'!V141+'St 1.2.4'!V141</f>
        <v>237693.37074156091</v>
      </c>
      <c r="W141" s="142">
        <f>'St 1.2.1'!W141+'St 1.2.2'!W141+'St 1.2.3'!W141+'St 1.2.4'!W141</f>
        <v>186783.5626632999</v>
      </c>
      <c r="X141" s="145"/>
      <c r="Y141" s="150"/>
      <c r="Z141" s="150"/>
      <c r="AA141" s="150"/>
      <c r="AB141" s="150"/>
      <c r="AC141" s="150"/>
      <c r="AD141" s="150"/>
      <c r="AE141" s="150"/>
      <c r="AF141" s="150"/>
    </row>
    <row r="142" spans="1:32">
      <c r="B142" s="6" t="s">
        <v>41</v>
      </c>
      <c r="C142" s="219"/>
      <c r="D142" s="142">
        <f>'St 1.2.1'!D142+'St 1.2.2'!D142+'St 1.2.3'!D142+'St 1.2.4'!D142</f>
        <v>338287.2537</v>
      </c>
      <c r="E142" s="142">
        <f>'St 1.2.1'!E142+'St 1.2.2'!E142+'St 1.2.3'!E142+'St 1.2.4'!E142</f>
        <v>334565.74690000003</v>
      </c>
      <c r="F142" s="142">
        <f>'St 1.2.1'!F142+'St 1.2.2'!F142+'St 1.2.3'!F142+'St 1.2.4'!F142</f>
        <v>439662.4928958278</v>
      </c>
      <c r="G142" s="142">
        <f>'St 1.2.1'!G142+'St 1.2.2'!G142+'St 1.2.3'!G142+'St 1.2.4'!G142</f>
        <v>485493.42009943421</v>
      </c>
      <c r="H142" s="142">
        <f>'St 1.2.1'!H142+'St 1.2.2'!H142+'St 1.2.3'!H142+'St 1.2.4'!H142</f>
        <v>521658.80719999998</v>
      </c>
      <c r="I142" s="142">
        <f>'St 1.2.1'!I142+'St 1.2.2'!I142+'St 1.2.3'!I142+'St 1.2.4'!I142</f>
        <v>644694.03529999999</v>
      </c>
      <c r="J142" s="142">
        <f>'St 1.2.1'!J142+'St 1.2.2'!J142+'St 1.2.3'!J142+'St 1.2.4'!J142</f>
        <v>689515.15124699997</v>
      </c>
      <c r="K142" s="142">
        <f>'St 1.2.1'!K142+'St 1.2.2'!K142+'St 1.2.3'!K142+'St 1.2.4'!K142</f>
        <v>657291.08289600001</v>
      </c>
      <c r="L142" s="142">
        <f>'St 1.2.1'!L142+'St 1.2.2'!L142+'St 1.2.3'!L142+'St 1.2.4'!L142</f>
        <v>702934.7958379999</v>
      </c>
      <c r="M142" s="142">
        <f>'St 1.2.1'!M142+'St 1.2.2'!M142+'St 1.2.3'!M142+'St 1.2.4'!M142</f>
        <v>886013.51202699996</v>
      </c>
      <c r="N142" s="148"/>
      <c r="O142" s="142">
        <f>'St 1.2.1'!O142+'St 1.2.2'!O142+'St 1.2.3'!O142+'St 1.2.4'!O142</f>
        <v>-3721.5067999999974</v>
      </c>
      <c r="P142" s="142">
        <f>'St 1.2.1'!P142+'St 1.2.2'!P142+'St 1.2.3'!P142+'St 1.2.4'!P142</f>
        <v>105096.74599582782</v>
      </c>
      <c r="Q142" s="142">
        <f>'St 1.2.1'!Q142+'St 1.2.2'!Q142+'St 1.2.3'!Q142+'St 1.2.4'!Q142</f>
        <v>45830.927203606334</v>
      </c>
      <c r="R142" s="142">
        <f>'St 1.2.1'!R142+'St 1.2.2'!R142+'St 1.2.3'!R142+'St 1.2.4'!R142</f>
        <v>36165.387100565815</v>
      </c>
      <c r="S142" s="142">
        <f>'St 1.2.1'!S142+'St 1.2.2'!S142+'St 1.2.3'!S142+'St 1.2.4'!S142</f>
        <v>123035.22810000004</v>
      </c>
      <c r="T142" s="142">
        <f>'St 1.2.1'!T142+'St 1.2.2'!T142+'St 1.2.3'!T142+'St 1.2.4'!T142</f>
        <v>44821.115946999926</v>
      </c>
      <c r="U142" s="142">
        <f>'St 1.2.1'!U142+'St 1.2.2'!U142+'St 1.2.3'!U142+'St 1.2.4'!U142</f>
        <v>-32224.068350999933</v>
      </c>
      <c r="V142" s="142">
        <f>'St 1.2.1'!V142+'St 1.2.2'!V142+'St 1.2.3'!V142+'St 1.2.4'!V142</f>
        <v>45643.712941999904</v>
      </c>
      <c r="W142" s="142">
        <f>'St 1.2.1'!W142+'St 1.2.2'!W142+'St 1.2.3'!W142+'St 1.2.4'!W142</f>
        <v>183078.716189</v>
      </c>
      <c r="X142" s="145"/>
      <c r="Y142" s="150"/>
      <c r="Z142" s="150"/>
      <c r="AA142" s="150"/>
      <c r="AB142" s="150"/>
      <c r="AC142" s="150"/>
      <c r="AD142" s="150"/>
      <c r="AE142" s="150"/>
      <c r="AF142" s="150"/>
    </row>
    <row r="143" spans="1:32">
      <c r="B143" s="6" t="s">
        <v>42</v>
      </c>
      <c r="C143" s="219"/>
      <c r="D143" s="142">
        <f>'St 1.2.1'!D143+'St 1.2.2'!D143+'St 1.2.3'!D143+'St 1.2.4'!D143</f>
        <v>393303.28770627722</v>
      </c>
      <c r="E143" s="142">
        <f>'St 1.2.1'!E143+'St 1.2.2'!E143+'St 1.2.3'!E143+'St 1.2.4'!E143</f>
        <v>475033.76647206669</v>
      </c>
      <c r="F143" s="142">
        <f>'St 1.2.1'!F143+'St 1.2.2'!F143+'St 1.2.3'!F143+'St 1.2.4'!F143</f>
        <v>541473.17824589857</v>
      </c>
      <c r="G143" s="142">
        <f>'St 1.2.1'!G143+'St 1.2.2'!G143+'St 1.2.3'!G143+'St 1.2.4'!G143</f>
        <v>579160.54857856582</v>
      </c>
      <c r="H143" s="142">
        <f>'St 1.2.1'!H143+'St 1.2.2'!H143+'St 1.2.3'!H143+'St 1.2.4'!H143</f>
        <v>543314.68931430683</v>
      </c>
      <c r="I143" s="142">
        <f>'St 1.2.1'!I143+'St 1.2.2'!I143+'St 1.2.3'!I143+'St 1.2.4'!I143</f>
        <v>777647.567387174</v>
      </c>
      <c r="J143" s="142">
        <f>'St 1.2.1'!J143+'St 1.2.2'!J143+'St 1.2.3'!J143+'St 1.2.4'!J143</f>
        <v>667522.08365277166</v>
      </c>
      <c r="K143" s="142">
        <f>'St 1.2.1'!K143+'St 1.2.2'!K143+'St 1.2.3'!K143+'St 1.2.4'!K143</f>
        <v>747460.10371790372</v>
      </c>
      <c r="L143" s="142">
        <f>'St 1.2.1'!L143+'St 1.2.2'!L143+'St 1.2.3'!L143+'St 1.2.4'!L143</f>
        <v>917205.54836039408</v>
      </c>
      <c r="M143" s="142">
        <f>'St 1.2.1'!M143+'St 1.2.2'!M143+'St 1.2.3'!M143+'St 1.2.4'!M143</f>
        <v>916016.19258332707</v>
      </c>
      <c r="N143" s="148"/>
      <c r="O143" s="142">
        <f>'St 1.2.1'!O143+'St 1.2.2'!O143+'St 1.2.3'!O143+'St 1.2.4'!O143</f>
        <v>81730.47876578939</v>
      </c>
      <c r="P143" s="142">
        <f>'St 1.2.1'!P143+'St 1.2.2'!P143+'St 1.2.3'!P143+'St 1.2.4'!P143</f>
        <v>66439.411773831875</v>
      </c>
      <c r="Q143" s="142">
        <f>'St 1.2.1'!Q143+'St 1.2.2'!Q143+'St 1.2.3'!Q143+'St 1.2.4'!Q143</f>
        <v>37687.370332667233</v>
      </c>
      <c r="R143" s="142">
        <f>'St 1.2.1'!R143+'St 1.2.2'!R143+'St 1.2.3'!R143+'St 1.2.4'!R143</f>
        <v>-35845.859264259016</v>
      </c>
      <c r="S143" s="142">
        <f>'St 1.2.1'!S143+'St 1.2.2'!S143+'St 1.2.3'!S143+'St 1.2.4'!S143</f>
        <v>234332.87807286723</v>
      </c>
      <c r="T143" s="142">
        <f>'St 1.2.1'!T143+'St 1.2.2'!T143+'St 1.2.3'!T143+'St 1.2.4'!T143</f>
        <v>-110125.48373440244</v>
      </c>
      <c r="U143" s="142">
        <f>'St 1.2.1'!U143+'St 1.2.2'!U143+'St 1.2.3'!U143+'St 1.2.4'!U143</f>
        <v>79938.02006513215</v>
      </c>
      <c r="V143" s="142">
        <f>'St 1.2.1'!V143+'St 1.2.2'!V143+'St 1.2.3'!V143+'St 1.2.4'!V143</f>
        <v>169745.44464249036</v>
      </c>
      <c r="W143" s="142">
        <f>'St 1.2.1'!W143+'St 1.2.2'!W143+'St 1.2.3'!W143+'St 1.2.4'!W143</f>
        <v>-1189.3557770670177</v>
      </c>
      <c r="X143" s="145"/>
      <c r="Y143" s="150"/>
      <c r="Z143" s="150"/>
      <c r="AA143" s="150"/>
      <c r="AB143" s="150"/>
      <c r="AC143" s="150"/>
      <c r="AD143" s="150"/>
      <c r="AE143" s="150"/>
      <c r="AF143" s="150"/>
    </row>
    <row r="144" spans="1:32">
      <c r="B144" s="6" t="s">
        <v>43</v>
      </c>
      <c r="C144" s="219"/>
      <c r="D144" s="142">
        <f>'St 1.2.1'!D144+'St 1.2.2'!D144+'St 1.2.3'!D144+'St 1.2.4'!D144</f>
        <v>3664.9411210096259</v>
      </c>
      <c r="E144" s="142">
        <f>'St 1.2.1'!E144+'St 1.2.2'!E144+'St 1.2.3'!E144+'St 1.2.4'!E144</f>
        <v>4523.5199898207584</v>
      </c>
      <c r="F144" s="142">
        <f>'St 1.2.1'!F144+'St 1.2.2'!F144+'St 1.2.3'!F144+'St 1.2.4'!F144</f>
        <v>5450.2812518690253</v>
      </c>
      <c r="G144" s="142">
        <f>'St 1.2.1'!G144+'St 1.2.2'!G144+'St 1.2.3'!G144+'St 1.2.4'!G144</f>
        <v>5205.9770284991946</v>
      </c>
      <c r="H144" s="142">
        <f>'St 1.2.1'!H144+'St 1.2.2'!H144+'St 1.2.3'!H144+'St 1.2.4'!H144</f>
        <v>1761.5594880360281</v>
      </c>
      <c r="I144" s="142">
        <f>'St 1.2.1'!I144+'St 1.2.2'!I144+'St 1.2.3'!I144+'St 1.2.4'!I144</f>
        <v>8714.5208500500903</v>
      </c>
      <c r="J144" s="142">
        <f>'St 1.2.1'!J144+'St 1.2.2'!J144+'St 1.2.3'!J144+'St 1.2.4'!J144</f>
        <v>0</v>
      </c>
      <c r="K144" s="142">
        <f>'St 1.2.1'!K144+'St 1.2.2'!K144+'St 1.2.3'!K144+'St 1.2.4'!K144</f>
        <v>0</v>
      </c>
      <c r="L144" s="142">
        <f>'St 1.2.1'!L144+'St 1.2.2'!L144+'St 1.2.3'!L144+'St 1.2.4'!L144</f>
        <v>0</v>
      </c>
      <c r="M144" s="142">
        <f>'St 1.2.1'!M144+'St 1.2.2'!M144+'St 1.2.3'!M144+'St 1.2.4'!M144</f>
        <v>0</v>
      </c>
      <c r="N144" s="148"/>
      <c r="O144" s="142">
        <f>'St 1.2.1'!O144+'St 1.2.2'!O144+'St 1.2.3'!O144+'St 1.2.4'!O144</f>
        <v>858.57886881113222</v>
      </c>
      <c r="P144" s="142">
        <f>'St 1.2.1'!P144+'St 1.2.2'!P144+'St 1.2.3'!P144+'St 1.2.4'!P144</f>
        <v>926.76126204826664</v>
      </c>
      <c r="Q144" s="142">
        <f>'St 1.2.1'!Q144+'St 1.2.2'!Q144+'St 1.2.3'!Q144+'St 1.2.4'!Q144</f>
        <v>-244.30422336983</v>
      </c>
      <c r="R144" s="142">
        <f>'St 1.2.1'!R144+'St 1.2.2'!R144+'St 1.2.3'!R144+'St 1.2.4'!R144</f>
        <v>-3444.4175404631665</v>
      </c>
      <c r="S144" s="142">
        <f>'St 1.2.1'!S144+'St 1.2.2'!S144+'St 1.2.3'!S144+'St 1.2.4'!S144</f>
        <v>6952.9613620140626</v>
      </c>
      <c r="T144" s="142">
        <f>'St 1.2.1'!T144+'St 1.2.2'!T144+'St 1.2.3'!T144+'St 1.2.4'!T144</f>
        <v>-8714.5208500500903</v>
      </c>
      <c r="U144" s="142">
        <f>'St 1.2.1'!U144+'St 1.2.2'!U144+'St 1.2.3'!U144+'St 1.2.4'!U144</f>
        <v>0</v>
      </c>
      <c r="V144" s="142">
        <f>'St 1.2.1'!V144+'St 1.2.2'!V144+'St 1.2.3'!V144+'St 1.2.4'!V144</f>
        <v>0</v>
      </c>
      <c r="W144" s="142">
        <f>'St 1.2.1'!W144+'St 1.2.2'!W144+'St 1.2.3'!W144+'St 1.2.4'!W144</f>
        <v>0</v>
      </c>
      <c r="X144" s="145"/>
      <c r="Y144" s="150"/>
      <c r="Z144" s="150"/>
      <c r="AA144" s="150"/>
      <c r="AB144" s="150"/>
      <c r="AC144" s="150"/>
      <c r="AD144" s="150"/>
      <c r="AE144" s="150"/>
      <c r="AF144" s="150"/>
    </row>
    <row r="145" spans="1:32">
      <c r="B145" s="6" t="s">
        <v>44</v>
      </c>
      <c r="C145" s="219"/>
      <c r="D145" s="142">
        <f>'St 1.2.1'!D145+'St 1.2.2'!D145+'St 1.2.3'!D145+'St 1.2.4'!D145</f>
        <v>0</v>
      </c>
      <c r="E145" s="142">
        <f>'St 1.2.1'!E145+'St 1.2.2'!E145+'St 1.2.3'!E145+'St 1.2.4'!E145</f>
        <v>0</v>
      </c>
      <c r="F145" s="142">
        <f>'St 1.2.1'!F145+'St 1.2.2'!F145+'St 1.2.3'!F145+'St 1.2.4'!F145</f>
        <v>0</v>
      </c>
      <c r="G145" s="142">
        <f>'St 1.2.1'!G145+'St 1.2.2'!G145+'St 1.2.3'!G145+'St 1.2.4'!G145</f>
        <v>0</v>
      </c>
      <c r="H145" s="142">
        <f>'St 1.2.1'!H145+'St 1.2.2'!H145+'St 1.2.3'!H145+'St 1.2.4'!H145</f>
        <v>0</v>
      </c>
      <c r="I145" s="142">
        <f>'St 1.2.1'!I145+'St 1.2.2'!I145+'St 1.2.3'!I145+'St 1.2.4'!I145</f>
        <v>0</v>
      </c>
      <c r="J145" s="142">
        <f>'St 1.2.1'!J145+'St 1.2.2'!J145+'St 1.2.3'!J145+'St 1.2.4'!J145</f>
        <v>0</v>
      </c>
      <c r="K145" s="142">
        <f>'St 1.2.1'!K145+'St 1.2.2'!K145+'St 1.2.3'!K145+'St 1.2.4'!K145</f>
        <v>0</v>
      </c>
      <c r="L145" s="142">
        <f>'St 1.2.1'!L145+'St 1.2.2'!L145+'St 1.2.3'!L145+'St 1.2.4'!L145</f>
        <v>0</v>
      </c>
      <c r="M145" s="142">
        <f>'St 1.2.1'!M145+'St 1.2.2'!M145+'St 1.2.3'!M145+'St 1.2.4'!M145</f>
        <v>0</v>
      </c>
      <c r="N145" s="148"/>
      <c r="O145" s="142">
        <f>'St 1.2.1'!O145+'St 1.2.2'!O145+'St 1.2.3'!O145+'St 1.2.4'!O145</f>
        <v>0</v>
      </c>
      <c r="P145" s="142">
        <f>'St 1.2.1'!P145+'St 1.2.2'!P145+'St 1.2.3'!P145+'St 1.2.4'!P145</f>
        <v>0</v>
      </c>
      <c r="Q145" s="142">
        <f>'St 1.2.1'!Q145+'St 1.2.2'!Q145+'St 1.2.3'!Q145+'St 1.2.4'!Q145</f>
        <v>0</v>
      </c>
      <c r="R145" s="142">
        <f>'St 1.2.1'!R145+'St 1.2.2'!R145+'St 1.2.3'!R145+'St 1.2.4'!R145</f>
        <v>0</v>
      </c>
      <c r="S145" s="142">
        <f>'St 1.2.1'!S145+'St 1.2.2'!S145+'St 1.2.3'!S145+'St 1.2.4'!S145</f>
        <v>0</v>
      </c>
      <c r="T145" s="142">
        <f>'St 1.2.1'!T145+'St 1.2.2'!T145+'St 1.2.3'!T145+'St 1.2.4'!T145</f>
        <v>0</v>
      </c>
      <c r="U145" s="142">
        <f>'St 1.2.1'!U145+'St 1.2.2'!U145+'St 1.2.3'!U145+'St 1.2.4'!U145</f>
        <v>0</v>
      </c>
      <c r="V145" s="142">
        <f>'St 1.2.1'!V145+'St 1.2.2'!V145+'St 1.2.3'!V145+'St 1.2.4'!V145</f>
        <v>0</v>
      </c>
      <c r="W145" s="142">
        <f>'St 1.2.1'!W145+'St 1.2.2'!W145+'St 1.2.3'!W145+'St 1.2.4'!W145</f>
        <v>0</v>
      </c>
      <c r="X145" s="145"/>
      <c r="Y145" s="150"/>
      <c r="Z145" s="150"/>
      <c r="AA145" s="150"/>
      <c r="AB145" s="150"/>
      <c r="AC145" s="150"/>
      <c r="AD145" s="150"/>
      <c r="AE145" s="150"/>
      <c r="AF145" s="150"/>
    </row>
    <row r="146" spans="1:32">
      <c r="B146" s="7" t="s">
        <v>45</v>
      </c>
      <c r="C146" s="219"/>
      <c r="D146" s="142">
        <f>'St 1.2.1'!D146+'St 1.2.2'!D146+'St 1.2.3'!D146+'St 1.2.4'!D146</f>
        <v>0</v>
      </c>
      <c r="E146" s="142">
        <f>'St 1.2.1'!E146+'St 1.2.2'!E146+'St 1.2.3'!E146+'St 1.2.4'!E146</f>
        <v>0</v>
      </c>
      <c r="F146" s="142">
        <f>'St 1.2.1'!F146+'St 1.2.2'!F146+'St 1.2.3'!F146+'St 1.2.4'!F146</f>
        <v>0</v>
      </c>
      <c r="G146" s="142">
        <f>'St 1.2.1'!G146+'St 1.2.2'!G146+'St 1.2.3'!G146+'St 1.2.4'!G146</f>
        <v>0</v>
      </c>
      <c r="H146" s="142">
        <f>'St 1.2.1'!H146+'St 1.2.2'!H146+'St 1.2.3'!H146+'St 1.2.4'!H146</f>
        <v>0</v>
      </c>
      <c r="I146" s="142">
        <f>'St 1.2.1'!I146+'St 1.2.2'!I146+'St 1.2.3'!I146+'St 1.2.4'!I146</f>
        <v>0</v>
      </c>
      <c r="J146" s="142">
        <f>'St 1.2.1'!J146+'St 1.2.2'!J146+'St 1.2.3'!J146+'St 1.2.4'!J146</f>
        <v>0</v>
      </c>
      <c r="K146" s="142">
        <f>'St 1.2.1'!K146+'St 1.2.2'!K146+'St 1.2.3'!K146+'St 1.2.4'!K146</f>
        <v>0</v>
      </c>
      <c r="L146" s="142">
        <f>'St 1.2.1'!L146+'St 1.2.2'!L146+'St 1.2.3'!L146+'St 1.2.4'!L146</f>
        <v>0</v>
      </c>
      <c r="M146" s="142">
        <f>'St 1.2.1'!M146+'St 1.2.2'!M146+'St 1.2.3'!M146+'St 1.2.4'!M146</f>
        <v>0</v>
      </c>
      <c r="N146" s="148"/>
      <c r="O146" s="142">
        <f>'St 1.2.1'!O146+'St 1.2.2'!O146+'St 1.2.3'!O146+'St 1.2.4'!O146</f>
        <v>0</v>
      </c>
      <c r="P146" s="142">
        <f>'St 1.2.1'!P146+'St 1.2.2'!P146+'St 1.2.3'!P146+'St 1.2.4'!P146</f>
        <v>0</v>
      </c>
      <c r="Q146" s="142">
        <f>'St 1.2.1'!Q146+'St 1.2.2'!Q146+'St 1.2.3'!Q146+'St 1.2.4'!Q146</f>
        <v>0</v>
      </c>
      <c r="R146" s="142">
        <f>'St 1.2.1'!R146+'St 1.2.2'!R146+'St 1.2.3'!R146+'St 1.2.4'!R146</f>
        <v>0</v>
      </c>
      <c r="S146" s="142">
        <f>'St 1.2.1'!S146+'St 1.2.2'!S146+'St 1.2.3'!S146+'St 1.2.4'!S146</f>
        <v>0</v>
      </c>
      <c r="T146" s="142">
        <f>'St 1.2.1'!T146+'St 1.2.2'!T146+'St 1.2.3'!T146+'St 1.2.4'!T146</f>
        <v>0</v>
      </c>
      <c r="U146" s="142">
        <f>'St 1.2.1'!U146+'St 1.2.2'!U146+'St 1.2.3'!U146+'St 1.2.4'!U146</f>
        <v>0</v>
      </c>
      <c r="V146" s="142">
        <f>'St 1.2.1'!V146+'St 1.2.2'!V146+'St 1.2.3'!V146+'St 1.2.4'!V146</f>
        <v>0</v>
      </c>
      <c r="W146" s="142">
        <f>'St 1.2.1'!W146+'St 1.2.2'!W146+'St 1.2.3'!W146+'St 1.2.4'!W146</f>
        <v>0</v>
      </c>
      <c r="X146" s="145"/>
      <c r="Y146" s="150"/>
      <c r="Z146" s="150"/>
      <c r="AA146" s="150"/>
      <c r="AB146" s="150"/>
      <c r="AC146" s="150"/>
      <c r="AD146" s="150"/>
      <c r="AE146" s="150"/>
      <c r="AF146" s="150"/>
    </row>
    <row r="147" spans="1:32">
      <c r="B147" s="7" t="s">
        <v>46</v>
      </c>
      <c r="C147" s="219"/>
      <c r="D147" s="142">
        <f>'St 1.2.1'!D147+'St 1.2.2'!D147+'St 1.2.3'!D147+'St 1.2.4'!D147</f>
        <v>0</v>
      </c>
      <c r="E147" s="142">
        <f>'St 1.2.1'!E147+'St 1.2.2'!E147+'St 1.2.3'!E147+'St 1.2.4'!E147</f>
        <v>0</v>
      </c>
      <c r="F147" s="142">
        <f>'St 1.2.1'!F147+'St 1.2.2'!F147+'St 1.2.3'!F147+'St 1.2.4'!F147</f>
        <v>0</v>
      </c>
      <c r="G147" s="142">
        <f>'St 1.2.1'!G147+'St 1.2.2'!G147+'St 1.2.3'!G147+'St 1.2.4'!G147</f>
        <v>0</v>
      </c>
      <c r="H147" s="142">
        <f>'St 1.2.1'!H147+'St 1.2.2'!H147+'St 1.2.3'!H147+'St 1.2.4'!H147</f>
        <v>0</v>
      </c>
      <c r="I147" s="142">
        <f>'St 1.2.1'!I147+'St 1.2.2'!I147+'St 1.2.3'!I147+'St 1.2.4'!I147</f>
        <v>0</v>
      </c>
      <c r="J147" s="142">
        <f>'St 1.2.1'!J147+'St 1.2.2'!J147+'St 1.2.3'!J147+'St 1.2.4'!J147</f>
        <v>0</v>
      </c>
      <c r="K147" s="142">
        <f>'St 1.2.1'!K147+'St 1.2.2'!K147+'St 1.2.3'!K147+'St 1.2.4'!K147</f>
        <v>0</v>
      </c>
      <c r="L147" s="142">
        <f>'St 1.2.1'!L147+'St 1.2.2'!L147+'St 1.2.3'!L147+'St 1.2.4'!L147</f>
        <v>0</v>
      </c>
      <c r="M147" s="142">
        <f>'St 1.2.1'!M147+'St 1.2.2'!M147+'St 1.2.3'!M147+'St 1.2.4'!M147</f>
        <v>0</v>
      </c>
      <c r="N147" s="148"/>
      <c r="O147" s="142">
        <f>'St 1.2.1'!O147+'St 1.2.2'!O147+'St 1.2.3'!O147+'St 1.2.4'!O147</f>
        <v>0</v>
      </c>
      <c r="P147" s="142">
        <f>'St 1.2.1'!P147+'St 1.2.2'!P147+'St 1.2.3'!P147+'St 1.2.4'!P147</f>
        <v>0</v>
      </c>
      <c r="Q147" s="142">
        <f>'St 1.2.1'!Q147+'St 1.2.2'!Q147+'St 1.2.3'!Q147+'St 1.2.4'!Q147</f>
        <v>0</v>
      </c>
      <c r="R147" s="142">
        <f>'St 1.2.1'!R147+'St 1.2.2'!R147+'St 1.2.3'!R147+'St 1.2.4'!R147</f>
        <v>0</v>
      </c>
      <c r="S147" s="142">
        <f>'St 1.2.1'!S147+'St 1.2.2'!S147+'St 1.2.3'!S147+'St 1.2.4'!S147</f>
        <v>0</v>
      </c>
      <c r="T147" s="142">
        <f>'St 1.2.1'!T147+'St 1.2.2'!T147+'St 1.2.3'!T147+'St 1.2.4'!T147</f>
        <v>0</v>
      </c>
      <c r="U147" s="142">
        <f>'St 1.2.1'!U147+'St 1.2.2'!U147+'St 1.2.3'!U147+'St 1.2.4'!U147</f>
        <v>0</v>
      </c>
      <c r="V147" s="142">
        <f>'St 1.2.1'!V147+'St 1.2.2'!V147+'St 1.2.3'!V147+'St 1.2.4'!V147</f>
        <v>0</v>
      </c>
      <c r="W147" s="142">
        <f>'St 1.2.1'!W147+'St 1.2.2'!W147+'St 1.2.3'!W147+'St 1.2.4'!W147</f>
        <v>0</v>
      </c>
      <c r="X147" s="145"/>
      <c r="Y147" s="150"/>
      <c r="Z147" s="150"/>
      <c r="AA147" s="150"/>
      <c r="AB147" s="150"/>
      <c r="AC147" s="150"/>
      <c r="AD147" s="150"/>
      <c r="AE147" s="150"/>
      <c r="AF147" s="150"/>
    </row>
    <row r="148" spans="1:32">
      <c r="B148" s="6" t="s">
        <v>317</v>
      </c>
      <c r="C148" s="219"/>
      <c r="D148" s="142">
        <f>'St 1.2.1'!D148+'St 1.2.2'!D148+'St 1.2.3'!D148+'St 1.2.4'!D148</f>
        <v>0</v>
      </c>
      <c r="E148" s="142">
        <f>'St 1.2.1'!E148+'St 1.2.2'!E148+'St 1.2.3'!E148+'St 1.2.4'!E148</f>
        <v>0</v>
      </c>
      <c r="F148" s="142">
        <f>'St 1.2.1'!F148+'St 1.2.2'!F148+'St 1.2.3'!F148+'St 1.2.4'!F148</f>
        <v>0</v>
      </c>
      <c r="G148" s="142">
        <f>'St 1.2.1'!G148+'St 1.2.2'!G148+'St 1.2.3'!G148+'St 1.2.4'!G148</f>
        <v>0</v>
      </c>
      <c r="H148" s="142">
        <f>'St 1.2.1'!H148+'St 1.2.2'!H148+'St 1.2.3'!H148+'St 1.2.4'!H148</f>
        <v>0</v>
      </c>
      <c r="I148" s="142">
        <f>'St 1.2.1'!I148+'St 1.2.2'!I148+'St 1.2.3'!I148+'St 1.2.4'!I148</f>
        <v>0</v>
      </c>
      <c r="J148" s="142">
        <f>'St 1.2.1'!J148+'St 1.2.2'!J148+'St 1.2.3'!J148+'St 1.2.4'!J148</f>
        <v>0</v>
      </c>
      <c r="K148" s="142">
        <f>'St 1.2.1'!K148+'St 1.2.2'!K148+'St 1.2.3'!K148+'St 1.2.4'!K148</f>
        <v>0</v>
      </c>
      <c r="L148" s="142">
        <f>'St 1.2.1'!L148+'St 1.2.2'!L148+'St 1.2.3'!L148+'St 1.2.4'!L148</f>
        <v>0</v>
      </c>
      <c r="M148" s="142">
        <f>'St 1.2.1'!M148+'St 1.2.2'!M148+'St 1.2.3'!M148+'St 1.2.4'!M148</f>
        <v>0</v>
      </c>
      <c r="N148" s="148"/>
      <c r="O148" s="142">
        <f>'St 1.2.1'!O148+'St 1.2.2'!O148+'St 1.2.3'!O148+'St 1.2.4'!O148</f>
        <v>0</v>
      </c>
      <c r="P148" s="142">
        <f>'St 1.2.1'!P148+'St 1.2.2'!P148+'St 1.2.3'!P148+'St 1.2.4'!P148</f>
        <v>0</v>
      </c>
      <c r="Q148" s="142">
        <f>'St 1.2.1'!Q148+'St 1.2.2'!Q148+'St 1.2.3'!Q148+'St 1.2.4'!Q148</f>
        <v>0</v>
      </c>
      <c r="R148" s="142">
        <f>'St 1.2.1'!R148+'St 1.2.2'!R148+'St 1.2.3'!R148+'St 1.2.4'!R148</f>
        <v>0</v>
      </c>
      <c r="S148" s="142">
        <f>'St 1.2.1'!S148+'St 1.2.2'!S148+'St 1.2.3'!S148+'St 1.2.4'!S148</f>
        <v>0</v>
      </c>
      <c r="T148" s="142">
        <f>'St 1.2.1'!T148+'St 1.2.2'!T148+'St 1.2.3'!T148+'St 1.2.4'!T148</f>
        <v>0</v>
      </c>
      <c r="U148" s="142">
        <f>'St 1.2.1'!U148+'St 1.2.2'!U148+'St 1.2.3'!U148+'St 1.2.4'!U148</f>
        <v>0</v>
      </c>
      <c r="V148" s="142">
        <f>'St 1.2.1'!V148+'St 1.2.2'!V148+'St 1.2.3'!V148+'St 1.2.4'!V148</f>
        <v>0</v>
      </c>
      <c r="W148" s="142">
        <f>'St 1.2.1'!W148+'St 1.2.2'!W148+'St 1.2.3'!W148+'St 1.2.4'!W148</f>
        <v>0</v>
      </c>
      <c r="X148" s="145"/>
      <c r="Y148" s="150"/>
      <c r="Z148" s="150"/>
      <c r="AA148" s="150"/>
      <c r="AB148" s="150"/>
      <c r="AC148" s="150"/>
      <c r="AD148" s="150"/>
      <c r="AE148" s="150"/>
      <c r="AF148" s="150"/>
    </row>
    <row r="149" spans="1:32">
      <c r="B149" s="6" t="s">
        <v>108</v>
      </c>
      <c r="C149" s="219"/>
      <c r="D149" s="142">
        <f>'St 1.2.1'!D149+'St 1.2.2'!D149+'St 1.2.3'!D149+'St 1.2.4'!D149</f>
        <v>478.61014701097446</v>
      </c>
      <c r="E149" s="142">
        <f>'St 1.2.1'!E149+'St 1.2.2'!E149+'St 1.2.3'!E149+'St 1.2.4'!E149</f>
        <v>628.7892877511847</v>
      </c>
      <c r="F149" s="142">
        <f>'St 1.2.1'!F149+'St 1.2.2'!F149+'St 1.2.3'!F149+'St 1.2.4'!F149</f>
        <v>667.52886793493371</v>
      </c>
      <c r="G149" s="142">
        <f>'St 1.2.1'!G149+'St 1.2.2'!G149+'St 1.2.3'!G149+'St 1.2.4'!G149</f>
        <v>673.47658699505814</v>
      </c>
      <c r="H149" s="142">
        <f>'St 1.2.1'!H149+'St 1.2.2'!H149+'St 1.2.3'!H149+'St 1.2.4'!H149</f>
        <v>319.34324930200233</v>
      </c>
      <c r="I149" s="142">
        <f>'St 1.2.1'!I149+'St 1.2.2'!I149+'St 1.2.3'!I149+'St 1.2.4'!I149</f>
        <v>1567.4275839036648</v>
      </c>
      <c r="J149" s="142">
        <f>'St 1.2.1'!J149+'St 1.2.2'!J149+'St 1.2.3'!J149+'St 1.2.4'!J149</f>
        <v>3.9182691027342358</v>
      </c>
      <c r="K149" s="142">
        <f>'St 1.2.1'!K149+'St 1.2.2'!K149+'St 1.2.3'!K149+'St 1.2.4'!K149</f>
        <v>3.2065268793054069</v>
      </c>
      <c r="L149" s="142">
        <f>'St 1.2.1'!L149+'St 1.2.2'!L149+'St 1.2.3'!L149+'St 1.2.4'!L149</f>
        <v>4.4196839498266716</v>
      </c>
      <c r="M149" s="142">
        <f>'St 1.2.1'!M149+'St 1.2.2'!M149+'St 1.2.3'!M149+'St 1.2.4'!M149</f>
        <v>4.6219353167210988</v>
      </c>
      <c r="N149" s="148"/>
      <c r="O149" s="142">
        <f>'St 1.2.1'!O149+'St 1.2.2'!O149+'St 1.2.3'!O149+'St 1.2.4'!O149</f>
        <v>150.1791407402103</v>
      </c>
      <c r="P149" s="142">
        <f>'St 1.2.1'!P149+'St 1.2.2'!P149+'St 1.2.3'!P149+'St 1.2.4'!P149</f>
        <v>38.739580183749034</v>
      </c>
      <c r="Q149" s="142">
        <f>'St 1.2.1'!Q149+'St 1.2.2'!Q149+'St 1.2.3'!Q149+'St 1.2.4'!Q149</f>
        <v>5.9477190601242791</v>
      </c>
      <c r="R149" s="142">
        <f>'St 1.2.1'!R149+'St 1.2.2'!R149+'St 1.2.3'!R149+'St 1.2.4'!R149</f>
        <v>-354.13333769305575</v>
      </c>
      <c r="S149" s="142">
        <f>'St 1.2.1'!S149+'St 1.2.2'!S149+'St 1.2.3'!S149+'St 1.2.4'!S149</f>
        <v>1248.0843346016625</v>
      </c>
      <c r="T149" s="142">
        <f>'St 1.2.1'!T149+'St 1.2.2'!T149+'St 1.2.3'!T149+'St 1.2.4'!T149</f>
        <v>-1563.5093148009307</v>
      </c>
      <c r="U149" s="142">
        <f>'St 1.2.1'!U149+'St 1.2.2'!U149+'St 1.2.3'!U149+'St 1.2.4'!U149</f>
        <v>-0.71174222342882887</v>
      </c>
      <c r="V149" s="142">
        <f>'St 1.2.1'!V149+'St 1.2.2'!V149+'St 1.2.3'!V149+'St 1.2.4'!V149</f>
        <v>1.2131570705212646</v>
      </c>
      <c r="W149" s="142">
        <f>'St 1.2.1'!W149+'St 1.2.2'!W149+'St 1.2.3'!W149+'St 1.2.4'!W149</f>
        <v>0.20225136689442716</v>
      </c>
      <c r="X149" s="145"/>
      <c r="Y149" s="150"/>
      <c r="Z149" s="150"/>
      <c r="AA149" s="150"/>
      <c r="AB149" s="150"/>
      <c r="AC149" s="150"/>
      <c r="AD149" s="150"/>
      <c r="AE149" s="150"/>
      <c r="AF149" s="150"/>
    </row>
    <row r="150" spans="1:32">
      <c r="B150" s="6" t="s">
        <v>48</v>
      </c>
      <c r="C150" s="219"/>
      <c r="D150" s="142">
        <f>'St 1.2.1'!D150+'St 1.2.2'!D150+'St 1.2.3'!D150+'St 1.2.4'!D150</f>
        <v>0</v>
      </c>
      <c r="E150" s="142">
        <f>'St 1.2.1'!E150+'St 1.2.2'!E150+'St 1.2.3'!E150+'St 1.2.4'!E150</f>
        <v>0</v>
      </c>
      <c r="F150" s="142">
        <f>'St 1.2.1'!F150+'St 1.2.2'!F150+'St 1.2.3'!F150+'St 1.2.4'!F150</f>
        <v>0</v>
      </c>
      <c r="G150" s="142">
        <f>'St 1.2.1'!G150+'St 1.2.2'!G150+'St 1.2.3'!G150+'St 1.2.4'!G150</f>
        <v>0</v>
      </c>
      <c r="H150" s="142">
        <f>'St 1.2.1'!H150+'St 1.2.2'!H150+'St 1.2.3'!H150+'St 1.2.4'!H150</f>
        <v>0</v>
      </c>
      <c r="I150" s="142">
        <f>'St 1.2.1'!I150+'St 1.2.2'!I150+'St 1.2.3'!I150+'St 1.2.4'!I150</f>
        <v>0</v>
      </c>
      <c r="J150" s="142">
        <f>'St 1.2.1'!J150+'St 1.2.2'!J150+'St 1.2.3'!J150+'St 1.2.4'!J150</f>
        <v>0</v>
      </c>
      <c r="K150" s="142">
        <f>'St 1.2.1'!K150+'St 1.2.2'!K150+'St 1.2.3'!K150+'St 1.2.4'!K150</f>
        <v>0</v>
      </c>
      <c r="L150" s="142">
        <f>'St 1.2.1'!L150+'St 1.2.2'!L150+'St 1.2.3'!L150+'St 1.2.4'!L150</f>
        <v>0</v>
      </c>
      <c r="M150" s="142">
        <f>'St 1.2.1'!M150+'St 1.2.2'!M150+'St 1.2.3'!M150+'St 1.2.4'!M150</f>
        <v>0</v>
      </c>
      <c r="N150" s="148"/>
      <c r="O150" s="142">
        <f>'St 1.2.1'!O150+'St 1.2.2'!O150+'St 1.2.3'!O150+'St 1.2.4'!O150</f>
        <v>0</v>
      </c>
      <c r="P150" s="142">
        <f>'St 1.2.1'!P150+'St 1.2.2'!P150+'St 1.2.3'!P150+'St 1.2.4'!P150</f>
        <v>0</v>
      </c>
      <c r="Q150" s="142">
        <f>'St 1.2.1'!Q150+'St 1.2.2'!Q150+'St 1.2.3'!Q150+'St 1.2.4'!Q150</f>
        <v>0</v>
      </c>
      <c r="R150" s="142">
        <f>'St 1.2.1'!R150+'St 1.2.2'!R150+'St 1.2.3'!R150+'St 1.2.4'!R150</f>
        <v>0</v>
      </c>
      <c r="S150" s="142">
        <f>'St 1.2.1'!S150+'St 1.2.2'!S150+'St 1.2.3'!S150+'St 1.2.4'!S150</f>
        <v>0</v>
      </c>
      <c r="T150" s="142">
        <f>'St 1.2.1'!T150+'St 1.2.2'!T150+'St 1.2.3'!T150+'St 1.2.4'!T150</f>
        <v>0</v>
      </c>
      <c r="U150" s="142">
        <f>'St 1.2.1'!U150+'St 1.2.2'!U150+'St 1.2.3'!U150+'St 1.2.4'!U150</f>
        <v>0</v>
      </c>
      <c r="V150" s="142">
        <f>'St 1.2.1'!V150+'St 1.2.2'!V150+'St 1.2.3'!V150+'St 1.2.4'!V150</f>
        <v>0</v>
      </c>
      <c r="W150" s="142">
        <f>'St 1.2.1'!W150+'St 1.2.2'!W150+'St 1.2.3'!W150+'St 1.2.4'!W150</f>
        <v>0</v>
      </c>
      <c r="X150" s="145"/>
      <c r="Y150" s="150"/>
      <c r="Z150" s="150"/>
      <c r="AA150" s="150"/>
      <c r="AB150" s="150"/>
      <c r="AC150" s="150"/>
      <c r="AD150" s="150"/>
      <c r="AE150" s="150"/>
      <c r="AF150" s="150"/>
    </row>
    <row r="151" spans="1:32">
      <c r="B151" s="6" t="s">
        <v>325</v>
      </c>
      <c r="C151" s="219"/>
      <c r="D151" s="142">
        <f>'St 1.2.1'!D151+'St 1.2.2'!D151+'St 1.2.3'!D151+'St 1.2.4'!D151</f>
        <v>69300</v>
      </c>
      <c r="E151" s="142">
        <f>'St 1.2.1'!E151+'St 1.2.2'!E151+'St 1.2.3'!E151+'St 1.2.4'!E151</f>
        <v>39576.747599999973</v>
      </c>
      <c r="F151" s="142">
        <f>'St 1.2.1'!F151+'St 1.2.2'!F151+'St 1.2.3'!F151+'St 1.2.4'!F151</f>
        <v>82377.000000000029</v>
      </c>
      <c r="G151" s="142">
        <f>'St 1.2.1'!G151+'St 1.2.2'!G151+'St 1.2.3'!G151+'St 1.2.4'!G151</f>
        <v>76500</v>
      </c>
      <c r="H151" s="142">
        <f>'St 1.2.1'!H151+'St 1.2.2'!H151+'St 1.2.3'!H151+'St 1.2.4'!H151</f>
        <v>20500</v>
      </c>
      <c r="I151" s="142">
        <f>'St 1.2.1'!I151+'St 1.2.2'!I151+'St 1.2.3'!I151+'St 1.2.4'!I151</f>
        <v>39100</v>
      </c>
      <c r="J151" s="142">
        <f>'St 1.2.1'!J151+'St 1.2.2'!J151+'St 1.2.3'!J151+'St 1.2.4'!J151</f>
        <v>36241</v>
      </c>
      <c r="K151" s="142">
        <f>'St 1.2.1'!K151+'St 1.2.2'!K151+'St 1.2.3'!K151+'St 1.2.4'!K151</f>
        <v>90659</v>
      </c>
      <c r="L151" s="142">
        <f>'St 1.2.1'!L151+'St 1.2.2'!L151+'St 1.2.3'!L151+'St 1.2.4'!L151</f>
        <v>112961.99999999999</v>
      </c>
      <c r="M151" s="142">
        <f>'St 1.2.1'!M151+'St 1.2.2'!M151+'St 1.2.3'!M151+'St 1.2.4'!M151</f>
        <v>117856</v>
      </c>
      <c r="N151" s="148"/>
      <c r="O151" s="142">
        <f>'St 1.2.1'!O151+'St 1.2.2'!O151+'St 1.2.3'!O151+'St 1.2.4'!O151</f>
        <v>-29723.252400000023</v>
      </c>
      <c r="P151" s="142">
        <f>'St 1.2.1'!P151+'St 1.2.2'!P151+'St 1.2.3'!P151+'St 1.2.4'!P151</f>
        <v>42800.252400000056</v>
      </c>
      <c r="Q151" s="142">
        <f>'St 1.2.1'!Q151+'St 1.2.2'!Q151+'St 1.2.3'!Q151+'St 1.2.4'!Q151</f>
        <v>-5877.0000000000327</v>
      </c>
      <c r="R151" s="142">
        <f>'St 1.2.1'!R151+'St 1.2.2'!R151+'St 1.2.3'!R151+'St 1.2.4'!R151</f>
        <v>-56000</v>
      </c>
      <c r="S151" s="142">
        <f>'St 1.2.1'!S151+'St 1.2.2'!S151+'St 1.2.3'!S151+'St 1.2.4'!S151</f>
        <v>18600</v>
      </c>
      <c r="T151" s="142">
        <f>'St 1.2.1'!T151+'St 1.2.2'!T151+'St 1.2.3'!T151+'St 1.2.4'!T151</f>
        <v>-2858.9999999999973</v>
      </c>
      <c r="U151" s="142">
        <f>'St 1.2.1'!U151+'St 1.2.2'!U151+'St 1.2.3'!U151+'St 1.2.4'!U151</f>
        <v>54418.000000000007</v>
      </c>
      <c r="V151" s="142">
        <f>'St 1.2.1'!V151+'St 1.2.2'!V151+'St 1.2.3'!V151+'St 1.2.4'!V151</f>
        <v>22302.999999999985</v>
      </c>
      <c r="W151" s="142">
        <f>'St 1.2.1'!W151+'St 1.2.2'!W151+'St 1.2.3'!W151+'St 1.2.4'!W151</f>
        <v>4894.0000000000055</v>
      </c>
      <c r="X151" s="145"/>
      <c r="Y151" s="150"/>
      <c r="Z151" s="150"/>
      <c r="AA151" s="150"/>
      <c r="AB151" s="150"/>
      <c r="AC151" s="150"/>
      <c r="AD151" s="150"/>
      <c r="AE151" s="150"/>
      <c r="AF151" s="150"/>
    </row>
    <row r="152" spans="1:32">
      <c r="B152" s="8" t="s">
        <v>101</v>
      </c>
      <c r="C152" s="219"/>
      <c r="D152" s="142">
        <f>'St 1.2.1'!D152+'St 1.2.2'!D152+'St 1.2.3'!D152+'St 1.2.4'!D152</f>
        <v>105754.40220000001</v>
      </c>
      <c r="E152" s="142">
        <f>'St 1.2.1'!E152+'St 1.2.2'!E152+'St 1.2.3'!E152+'St 1.2.4'!E152</f>
        <v>156715.245</v>
      </c>
      <c r="F152" s="142">
        <f>'St 1.2.1'!F152+'St 1.2.2'!F152+'St 1.2.3'!F152+'St 1.2.4'!F152</f>
        <v>222283.31280000001</v>
      </c>
      <c r="G152" s="142">
        <f>'St 1.2.1'!G152+'St 1.2.2'!G152+'St 1.2.3'!G152+'St 1.2.4'!G152</f>
        <v>261603.95869999999</v>
      </c>
      <c r="H152" s="142">
        <f>'St 1.2.1'!H152+'St 1.2.2'!H152+'St 1.2.3'!H152+'St 1.2.4'!H152</f>
        <v>280107.1605</v>
      </c>
      <c r="I152" s="142">
        <f>'St 1.2.1'!I152+'St 1.2.2'!I152+'St 1.2.3'!I152+'St 1.2.4'!I152</f>
        <v>267234.69040000002</v>
      </c>
      <c r="J152" s="142">
        <f>'St 1.2.1'!J152+'St 1.2.2'!J152+'St 1.2.3'!J152+'St 1.2.4'!J152</f>
        <v>230401.89517599996</v>
      </c>
      <c r="K152" s="142">
        <f>'St 1.2.1'!K152+'St 1.2.2'!K152+'St 1.2.3'!K152+'St 1.2.4'!K152</f>
        <v>242509.44004100002</v>
      </c>
      <c r="L152" s="142">
        <f>'St 1.2.1'!L152+'St 1.2.2'!L152+'St 1.2.3'!L152+'St 1.2.4'!L152</f>
        <v>242911.74507016223</v>
      </c>
      <c r="M152" s="142">
        <f>'St 1.2.1'!M152+'St 1.2.2'!M152+'St 1.2.3'!M152+'St 1.2.4'!M152</f>
        <v>432681.58053246024</v>
      </c>
      <c r="N152" s="148"/>
      <c r="O152" s="142">
        <f>'St 1.2.1'!O152+'St 1.2.2'!O152+'St 1.2.3'!O152+'St 1.2.4'!O152</f>
        <v>50960.842799999999</v>
      </c>
      <c r="P152" s="142">
        <f>'St 1.2.1'!P152+'St 1.2.2'!P152+'St 1.2.3'!P152+'St 1.2.4'!P152</f>
        <v>65568.067800000019</v>
      </c>
      <c r="Q152" s="142">
        <f>'St 1.2.1'!Q152+'St 1.2.2'!Q152+'St 1.2.3'!Q152+'St 1.2.4'!Q152</f>
        <v>39320.645899999952</v>
      </c>
      <c r="R152" s="142">
        <f>'St 1.2.1'!R152+'St 1.2.2'!R152+'St 1.2.3'!R152+'St 1.2.4'!R152</f>
        <v>18503.201800000032</v>
      </c>
      <c r="S152" s="142">
        <f>'St 1.2.1'!S152+'St 1.2.2'!S152+'St 1.2.3'!S152+'St 1.2.4'!S152</f>
        <v>-12872.47010000001</v>
      </c>
      <c r="T152" s="142">
        <f>'St 1.2.1'!T152+'St 1.2.2'!T152+'St 1.2.3'!T152+'St 1.2.4'!T152</f>
        <v>-36832.79522400003</v>
      </c>
      <c r="U152" s="142">
        <f>'St 1.2.1'!U152+'St 1.2.2'!U152+'St 1.2.3'!U152+'St 1.2.4'!U152</f>
        <v>12107.544865000045</v>
      </c>
      <c r="V152" s="142">
        <f>'St 1.2.1'!V152+'St 1.2.2'!V152+'St 1.2.3'!V152+'St 1.2.4'!V152</f>
        <v>402.30502916220911</v>
      </c>
      <c r="W152" s="142">
        <f>'St 1.2.1'!W152+'St 1.2.2'!W152+'St 1.2.3'!W152+'St 1.2.4'!W152</f>
        <v>189769.83546229801</v>
      </c>
      <c r="X152" s="145"/>
      <c r="Y152" s="150"/>
      <c r="Z152" s="150"/>
      <c r="AA152" s="150"/>
      <c r="AB152" s="150"/>
      <c r="AC152" s="150"/>
      <c r="AD152" s="150"/>
      <c r="AE152" s="150"/>
      <c r="AF152" s="150"/>
    </row>
    <row r="153" spans="1:32" s="45" customFormat="1">
      <c r="A153" s="38"/>
      <c r="B153" s="5" t="s">
        <v>9</v>
      </c>
      <c r="C153" s="209" t="s">
        <v>296</v>
      </c>
      <c r="D153" s="139">
        <f>'St 1.2.1'!D153+'St 1.2.2'!D153+'St 1.2.3'!D153+'St 1.2.4'!D153</f>
        <v>2394858.9249613173</v>
      </c>
      <c r="E153" s="139">
        <f>'St 1.2.1'!E153+'St 1.2.2'!E153+'St 1.2.3'!E153+'St 1.2.4'!E153</f>
        <v>2795090.3519418146</v>
      </c>
      <c r="F153" s="139">
        <f>'St 1.2.1'!F153+'St 1.2.2'!F153+'St 1.2.3'!F153+'St 1.2.4'!F153</f>
        <v>3095499.5618003644</v>
      </c>
      <c r="G153" s="139">
        <f>'St 1.2.1'!G153+'St 1.2.2'!G153+'St 1.2.3'!G153+'St 1.2.4'!G153</f>
        <v>3214852.085298039</v>
      </c>
      <c r="H153" s="139">
        <f>'St 1.2.1'!H153+'St 1.2.2'!H153+'St 1.2.3'!H153+'St 1.2.4'!H153</f>
        <v>3608280.4475714369</v>
      </c>
      <c r="I153" s="139">
        <f>'St 1.2.1'!I153+'St 1.2.2'!I153+'St 1.2.3'!I153+'St 1.2.4'!I153</f>
        <v>4049058.898345266</v>
      </c>
      <c r="J153" s="139">
        <f>'St 1.2.1'!J153+'St 1.2.2'!J153+'St 1.2.3'!J153+'St 1.2.4'!J153</f>
        <v>4514990.066053886</v>
      </c>
      <c r="K153" s="139">
        <f>'St 1.2.1'!K153+'St 1.2.2'!K153+'St 1.2.3'!K153+'St 1.2.4'!K153</f>
        <v>4751053.2668694099</v>
      </c>
      <c r="L153" s="139">
        <f>'St 1.2.1'!L153+'St 1.2.2'!L153+'St 1.2.3'!L153+'St 1.2.4'!L153</f>
        <v>5123446.6787183043</v>
      </c>
      <c r="M153" s="139">
        <f>'St 1.2.1'!M153+'St 1.2.2'!M153+'St 1.2.3'!M153+'St 1.2.4'!M153</f>
        <v>5956082.199979715</v>
      </c>
      <c r="N153" s="140"/>
      <c r="O153" s="139">
        <f>'St 1.2.1'!O153+'St 1.2.2'!O153+'St 1.2.3'!O153+'St 1.2.4'!O153</f>
        <v>400231.42698049673</v>
      </c>
      <c r="P153" s="139">
        <f>'St 1.2.1'!P153+'St 1.2.2'!P153+'St 1.2.3'!P153+'St 1.2.4'!P153</f>
        <v>300409.20985854988</v>
      </c>
      <c r="Q153" s="139">
        <f>'St 1.2.1'!Q153+'St 1.2.2'!Q153+'St 1.2.3'!Q153+'St 1.2.4'!Q153</f>
        <v>119352.52349767508</v>
      </c>
      <c r="R153" s="139">
        <f>'St 1.2.1'!R153+'St 1.2.2'!R153+'St 1.2.3'!R153+'St 1.2.4'!R153</f>
        <v>393428.36227339751</v>
      </c>
      <c r="S153" s="139">
        <f>'St 1.2.1'!S153+'St 1.2.2'!S153+'St 1.2.3'!S153+'St 1.2.4'!S153</f>
        <v>440778.45077382866</v>
      </c>
      <c r="T153" s="139">
        <f>'St 1.2.1'!T153+'St 1.2.2'!T153+'St 1.2.3'!T153+'St 1.2.4'!T153</f>
        <v>465931.16770861938</v>
      </c>
      <c r="U153" s="139">
        <f>'St 1.2.1'!U153+'St 1.2.2'!U153+'St 1.2.3'!U153+'St 1.2.4'!U153</f>
        <v>236063.20081552496</v>
      </c>
      <c r="V153" s="139">
        <f>'St 1.2.1'!V153+'St 1.2.2'!V153+'St 1.2.3'!V153+'St 1.2.4'!V153</f>
        <v>372393.41184889444</v>
      </c>
      <c r="W153" s="139">
        <f>'St 1.2.1'!W153+'St 1.2.2'!W153+'St 1.2.3'!W153+'St 1.2.4'!W153</f>
        <v>832635.52126141079</v>
      </c>
      <c r="X153" s="141"/>
      <c r="Y153" s="149"/>
      <c r="Z153" s="149"/>
      <c r="AA153" s="149"/>
      <c r="AB153" s="149"/>
      <c r="AC153" s="149"/>
      <c r="AD153" s="149"/>
      <c r="AE153" s="149"/>
      <c r="AF153" s="149"/>
    </row>
    <row r="154" spans="1:32">
      <c r="B154" s="208" t="s">
        <v>40</v>
      </c>
      <c r="C154" s="219"/>
      <c r="D154" s="142">
        <f>'St 1.2.1'!D154+'St 1.2.2'!D154+'St 1.2.3'!D154+'St 1.2.4'!D154</f>
        <v>2370949.7135613179</v>
      </c>
      <c r="E154" s="142">
        <f>'St 1.2.1'!E154+'St 1.2.2'!E154+'St 1.2.3'!E154+'St 1.2.4'!E154</f>
        <v>2759833.6548418147</v>
      </c>
      <c r="F154" s="142">
        <f>'St 1.2.1'!F154+'St 1.2.2'!F154+'St 1.2.3'!F154+'St 1.2.4'!F154</f>
        <v>3051208.4604003644</v>
      </c>
      <c r="G154" s="142">
        <f>'St 1.2.1'!G154+'St 1.2.2'!G154+'St 1.2.3'!G154+'St 1.2.4'!G154</f>
        <v>3160509.3164980393</v>
      </c>
      <c r="H154" s="142">
        <f>'St 1.2.1'!H154+'St 1.2.2'!H154+'St 1.2.3'!H154+'St 1.2.4'!H154</f>
        <v>3530586.2546714372</v>
      </c>
      <c r="I154" s="142">
        <f>'St 1.2.1'!I154+'St 1.2.2'!I154+'St 1.2.3'!I154+'St 1.2.4'!I154</f>
        <v>3969310.4891452668</v>
      </c>
      <c r="J154" s="142">
        <f>'St 1.2.1'!J154+'St 1.2.2'!J154+'St 1.2.3'!J154+'St 1.2.4'!J154</f>
        <v>4420558.6176518854</v>
      </c>
      <c r="K154" s="142">
        <f>'St 1.2.1'!K154+'St 1.2.2'!K154+'St 1.2.3'!K154+'St 1.2.4'!K154</f>
        <v>4632345.3764694091</v>
      </c>
      <c r="L154" s="142">
        <f>'St 1.2.1'!L154+'St 1.2.2'!L154+'St 1.2.3'!L154+'St 1.2.4'!L154</f>
        <v>5008552.8934613047</v>
      </c>
      <c r="M154" s="142">
        <f>'St 1.2.1'!M154+'St 1.2.2'!M154+'St 1.2.3'!M154+'St 1.2.4'!M154</f>
        <v>5813443.1009727167</v>
      </c>
      <c r="N154" s="148"/>
      <c r="O154" s="142">
        <f>'St 1.2.1'!O154+'St 1.2.2'!O154+'St 1.2.3'!O154+'St 1.2.4'!O154</f>
        <v>388883.94128049695</v>
      </c>
      <c r="P154" s="142">
        <f>'St 1.2.1'!P154+'St 1.2.2'!P154+'St 1.2.3'!P154+'St 1.2.4'!P154</f>
        <v>291374.80555854947</v>
      </c>
      <c r="Q154" s="142">
        <f>'St 1.2.1'!Q154+'St 1.2.2'!Q154+'St 1.2.3'!Q154+'St 1.2.4'!Q154</f>
        <v>109300.85609767522</v>
      </c>
      <c r="R154" s="142">
        <f>'St 1.2.1'!R154+'St 1.2.2'!R154+'St 1.2.3'!R154+'St 1.2.4'!R154</f>
        <v>370076.9381733982</v>
      </c>
      <c r="S154" s="142">
        <f>'St 1.2.1'!S154+'St 1.2.2'!S154+'St 1.2.3'!S154+'St 1.2.4'!S154</f>
        <v>438724.23447382881</v>
      </c>
      <c r="T154" s="142">
        <f>'St 1.2.1'!T154+'St 1.2.2'!T154+'St 1.2.3'!T154+'St 1.2.4'!T154</f>
        <v>451248.1285066189</v>
      </c>
      <c r="U154" s="142">
        <f>'St 1.2.1'!U154+'St 1.2.2'!U154+'St 1.2.3'!U154+'St 1.2.4'!U154</f>
        <v>211786.75881752369</v>
      </c>
      <c r="V154" s="142">
        <f>'St 1.2.1'!V154+'St 1.2.2'!V154+'St 1.2.3'!V154+'St 1.2.4'!V154</f>
        <v>376207.51699189527</v>
      </c>
      <c r="W154" s="142">
        <f>'St 1.2.1'!W154+'St 1.2.2'!W154+'St 1.2.3'!W154+'St 1.2.4'!W154</f>
        <v>804890.20751141221</v>
      </c>
      <c r="X154" s="145"/>
      <c r="Y154" s="150"/>
      <c r="Z154" s="150"/>
      <c r="AA154" s="150"/>
      <c r="AB154" s="150"/>
      <c r="AC154" s="150"/>
      <c r="AD154" s="150"/>
      <c r="AE154" s="150"/>
      <c r="AF154" s="150"/>
    </row>
    <row r="155" spans="1:32">
      <c r="B155" s="6" t="s">
        <v>41</v>
      </c>
      <c r="C155" s="219"/>
      <c r="D155" s="142">
        <f>'St 1.2.1'!D155+'St 1.2.2'!D155+'St 1.2.3'!D155+'St 1.2.4'!D155</f>
        <v>0</v>
      </c>
      <c r="E155" s="142">
        <f>'St 1.2.1'!E155+'St 1.2.2'!E155+'St 1.2.3'!E155+'St 1.2.4'!E155</f>
        <v>0</v>
      </c>
      <c r="F155" s="142">
        <f>'St 1.2.1'!F155+'St 1.2.2'!F155+'St 1.2.3'!F155+'St 1.2.4'!F155</f>
        <v>0</v>
      </c>
      <c r="G155" s="142">
        <f>'St 1.2.1'!G155+'St 1.2.2'!G155+'St 1.2.3'!G155+'St 1.2.4'!G155</f>
        <v>0</v>
      </c>
      <c r="H155" s="142">
        <f>'St 1.2.1'!H155+'St 1.2.2'!H155+'St 1.2.3'!H155+'St 1.2.4'!H155</f>
        <v>0</v>
      </c>
      <c r="I155" s="142">
        <f>'St 1.2.1'!I155+'St 1.2.2'!I155+'St 1.2.3'!I155+'St 1.2.4'!I155</f>
        <v>0</v>
      </c>
      <c r="J155" s="142">
        <f>'St 1.2.1'!J155+'St 1.2.2'!J155+'St 1.2.3'!J155+'St 1.2.4'!J155</f>
        <v>0</v>
      </c>
      <c r="K155" s="142">
        <f>'St 1.2.1'!K155+'St 1.2.2'!K155+'St 1.2.3'!K155+'St 1.2.4'!K155</f>
        <v>0</v>
      </c>
      <c r="L155" s="142">
        <f>'St 1.2.1'!L155+'St 1.2.2'!L155+'St 1.2.3'!L155+'St 1.2.4'!L155</f>
        <v>0</v>
      </c>
      <c r="M155" s="142">
        <f>'St 1.2.1'!M155+'St 1.2.2'!M155+'St 1.2.3'!M155+'St 1.2.4'!M155</f>
        <v>0</v>
      </c>
      <c r="N155" s="148"/>
      <c r="O155" s="142">
        <f>'St 1.2.1'!O155+'St 1.2.2'!O155+'St 1.2.3'!O155+'St 1.2.4'!O155</f>
        <v>0</v>
      </c>
      <c r="P155" s="142">
        <f>'St 1.2.1'!P155+'St 1.2.2'!P155+'St 1.2.3'!P155+'St 1.2.4'!P155</f>
        <v>0</v>
      </c>
      <c r="Q155" s="142">
        <f>'St 1.2.1'!Q155+'St 1.2.2'!Q155+'St 1.2.3'!Q155+'St 1.2.4'!Q155</f>
        <v>0</v>
      </c>
      <c r="R155" s="142">
        <f>'St 1.2.1'!R155+'St 1.2.2'!R155+'St 1.2.3'!R155+'St 1.2.4'!R155</f>
        <v>0</v>
      </c>
      <c r="S155" s="142">
        <f>'St 1.2.1'!S155+'St 1.2.2'!S155+'St 1.2.3'!S155+'St 1.2.4'!S155</f>
        <v>0</v>
      </c>
      <c r="T155" s="142">
        <f>'St 1.2.1'!T155+'St 1.2.2'!T155+'St 1.2.3'!T155+'St 1.2.4'!T155</f>
        <v>0</v>
      </c>
      <c r="U155" s="142">
        <f>'St 1.2.1'!U155+'St 1.2.2'!U155+'St 1.2.3'!U155+'St 1.2.4'!U155</f>
        <v>0</v>
      </c>
      <c r="V155" s="142">
        <f>'St 1.2.1'!V155+'St 1.2.2'!V155+'St 1.2.3'!V155+'St 1.2.4'!V155</f>
        <v>0</v>
      </c>
      <c r="W155" s="142">
        <f>'St 1.2.1'!W155+'St 1.2.2'!W155+'St 1.2.3'!W155+'St 1.2.4'!W155</f>
        <v>0</v>
      </c>
      <c r="X155" s="145"/>
      <c r="Y155" s="150"/>
      <c r="Z155" s="150"/>
      <c r="AA155" s="150"/>
      <c r="AB155" s="150"/>
      <c r="AC155" s="150"/>
      <c r="AD155" s="150"/>
      <c r="AE155" s="150"/>
      <c r="AF155" s="150"/>
    </row>
    <row r="156" spans="1:32">
      <c r="B156" s="6" t="s">
        <v>42</v>
      </c>
      <c r="C156" s="219"/>
      <c r="D156" s="142">
        <f>'St 1.2.1'!D156+'St 1.2.2'!D156+'St 1.2.3'!D156+'St 1.2.4'!D156</f>
        <v>3903.5766345010138</v>
      </c>
      <c r="E156" s="142">
        <f>'St 1.2.1'!E156+'St 1.2.2'!E156+'St 1.2.3'!E156+'St 1.2.4'!E156</f>
        <v>4281.8812305989741</v>
      </c>
      <c r="F156" s="142">
        <f>'St 1.2.1'!F156+'St 1.2.2'!F156+'St 1.2.3'!F156+'St 1.2.4'!F156</f>
        <v>4328.8173565228126</v>
      </c>
      <c r="G156" s="142">
        <f>'St 1.2.1'!G156+'St 1.2.2'!G156+'St 1.2.3'!G156+'St 1.2.4'!G156</f>
        <v>6887.8016282759027</v>
      </c>
      <c r="H156" s="142">
        <f>'St 1.2.1'!H156+'St 1.2.2'!H156+'St 1.2.3'!H156+'St 1.2.4'!H156</f>
        <v>2627.4358517674905</v>
      </c>
      <c r="I156" s="142">
        <f>'St 1.2.1'!I156+'St 1.2.2'!I156+'St 1.2.3'!I156+'St 1.2.4'!I156</f>
        <v>5441.5788597407</v>
      </c>
      <c r="J156" s="142">
        <f>'St 1.2.1'!J156+'St 1.2.2'!J156+'St 1.2.3'!J156+'St 1.2.4'!J156</f>
        <v>2589.7182830446868</v>
      </c>
      <c r="K156" s="142">
        <f>'St 1.2.1'!K156+'St 1.2.2'!K156+'St 1.2.3'!K156+'St 1.2.4'!K156</f>
        <v>6329.611000742465</v>
      </c>
      <c r="L156" s="142">
        <f>'St 1.2.1'!L156+'St 1.2.2'!L156+'St 1.2.3'!L156+'St 1.2.4'!L156</f>
        <v>1330.5332571880263</v>
      </c>
      <c r="M156" s="142">
        <f>'St 1.2.1'!M156+'St 1.2.2'!M156+'St 1.2.3'!M156+'St 1.2.4'!M156</f>
        <v>819.09441931980689</v>
      </c>
      <c r="N156" s="148"/>
      <c r="O156" s="142">
        <f>'St 1.2.1'!O156+'St 1.2.2'!O156+'St 1.2.3'!O156+'St 1.2.4'!O156</f>
        <v>378.30459609795992</v>
      </c>
      <c r="P156" s="142">
        <f>'St 1.2.1'!P156+'St 1.2.2'!P156+'St 1.2.3'!P156+'St 1.2.4'!P156</f>
        <v>46.936125923839178</v>
      </c>
      <c r="Q156" s="142">
        <f>'St 1.2.1'!Q156+'St 1.2.2'!Q156+'St 1.2.3'!Q156+'St 1.2.4'!Q156</f>
        <v>2558.9842717530896</v>
      </c>
      <c r="R156" s="142">
        <f>'St 1.2.1'!R156+'St 1.2.2'!R156+'St 1.2.3'!R156+'St 1.2.4'!R156</f>
        <v>-4260.3657765084126</v>
      </c>
      <c r="S156" s="142">
        <f>'St 1.2.1'!S156+'St 1.2.2'!S156+'St 1.2.3'!S156+'St 1.2.4'!S156</f>
        <v>2814.1430079732095</v>
      </c>
      <c r="T156" s="142">
        <f>'St 1.2.1'!T156+'St 1.2.2'!T156+'St 1.2.3'!T156+'St 1.2.4'!T156</f>
        <v>-2851.8605766960136</v>
      </c>
      <c r="U156" s="142">
        <f>'St 1.2.1'!U156+'St 1.2.2'!U156+'St 1.2.3'!U156+'St 1.2.4'!U156</f>
        <v>3739.8927176977786</v>
      </c>
      <c r="V156" s="142">
        <f>'St 1.2.1'!V156+'St 1.2.2'!V156+'St 1.2.3'!V156+'St 1.2.4'!V156</f>
        <v>-4999.0777435544396</v>
      </c>
      <c r="W156" s="142">
        <f>'St 1.2.1'!W156+'St 1.2.2'!W156+'St 1.2.3'!W156+'St 1.2.4'!W156</f>
        <v>-511.43883786821937</v>
      </c>
      <c r="X156" s="145"/>
      <c r="Y156" s="150"/>
      <c r="Z156" s="150"/>
      <c r="AA156" s="150"/>
      <c r="AB156" s="150"/>
      <c r="AC156" s="150"/>
      <c r="AD156" s="150"/>
      <c r="AE156" s="150"/>
      <c r="AF156" s="150"/>
    </row>
    <row r="157" spans="1:32">
      <c r="B157" s="6" t="s">
        <v>43</v>
      </c>
      <c r="C157" s="219"/>
      <c r="D157" s="142">
        <f>'St 1.2.1'!D157+'St 1.2.2'!D157+'St 1.2.3'!D157+'St 1.2.4'!D157</f>
        <v>368787.16227505746</v>
      </c>
      <c r="E157" s="142">
        <f>'St 1.2.1'!E157+'St 1.2.2'!E157+'St 1.2.3'!E157+'St 1.2.4'!E157</f>
        <v>453988.58534370485</v>
      </c>
      <c r="F157" s="142">
        <f>'St 1.2.1'!F157+'St 1.2.2'!F157+'St 1.2.3'!F157+'St 1.2.4'!F157</f>
        <v>422759.83450309566</v>
      </c>
      <c r="G157" s="142">
        <f>'St 1.2.1'!G157+'St 1.2.2'!G157+'St 1.2.3'!G157+'St 1.2.4'!G157</f>
        <v>275559.67975785211</v>
      </c>
      <c r="H157" s="142">
        <f>'St 1.2.1'!H157+'St 1.2.2'!H157+'St 1.2.3'!H157+'St 1.2.4'!H157</f>
        <v>274690.73842111183</v>
      </c>
      <c r="I157" s="142">
        <f>'St 1.2.1'!I157+'St 1.2.2'!I157+'St 1.2.3'!I157+'St 1.2.4'!I157</f>
        <v>355424.07851629221</v>
      </c>
      <c r="J157" s="142">
        <f>'St 1.2.1'!J157+'St 1.2.2'!J157+'St 1.2.3'!J157+'St 1.2.4'!J157</f>
        <v>319648.52867430559</v>
      </c>
      <c r="K157" s="142">
        <f>'St 1.2.1'!K157+'St 1.2.2'!K157+'St 1.2.3'!K157+'St 1.2.4'!K157</f>
        <v>345511.66985267668</v>
      </c>
      <c r="L157" s="142">
        <f>'St 1.2.1'!L157+'St 1.2.2'!L157+'St 1.2.3'!L157+'St 1.2.4'!L157</f>
        <v>353044.0451052633</v>
      </c>
      <c r="M157" s="142">
        <f>'St 1.2.1'!M157+'St 1.2.2'!M157+'St 1.2.3'!M157+'St 1.2.4'!M157</f>
        <v>196288.09659939795</v>
      </c>
      <c r="N157" s="148"/>
      <c r="O157" s="142">
        <f>'St 1.2.1'!O157+'St 1.2.2'!O157+'St 1.2.3'!O157+'St 1.2.4'!O157</f>
        <v>85201.423068647448</v>
      </c>
      <c r="P157" s="142">
        <f>'St 1.2.1'!P157+'St 1.2.2'!P157+'St 1.2.3'!P157+'St 1.2.4'!P157</f>
        <v>-31228.750840609202</v>
      </c>
      <c r="Q157" s="142">
        <f>'St 1.2.1'!Q157+'St 1.2.2'!Q157+'St 1.2.3'!Q157+'St 1.2.4'!Q157</f>
        <v>-147200.15474524361</v>
      </c>
      <c r="R157" s="142">
        <f>'St 1.2.1'!R157+'St 1.2.2'!R157+'St 1.2.3'!R157+'St 1.2.4'!R157</f>
        <v>-868.94133674023442</v>
      </c>
      <c r="S157" s="142">
        <f>'St 1.2.1'!S157+'St 1.2.2'!S157+'St 1.2.3'!S157+'St 1.2.4'!S157</f>
        <v>80733.34009518032</v>
      </c>
      <c r="T157" s="142">
        <f>'St 1.2.1'!T157+'St 1.2.2'!T157+'St 1.2.3'!T157+'St 1.2.4'!T157</f>
        <v>-35775.549841986576</v>
      </c>
      <c r="U157" s="142">
        <f>'St 1.2.1'!U157+'St 1.2.2'!U157+'St 1.2.3'!U157+'St 1.2.4'!U157</f>
        <v>25863.141178371068</v>
      </c>
      <c r="V157" s="142">
        <f>'St 1.2.1'!V157+'St 1.2.2'!V157+'St 1.2.3'!V157+'St 1.2.4'!V157</f>
        <v>7532.3752525866767</v>
      </c>
      <c r="W157" s="142">
        <f>'St 1.2.1'!W157+'St 1.2.2'!W157+'St 1.2.3'!W157+'St 1.2.4'!W157</f>
        <v>-156755.94850586541</v>
      </c>
      <c r="X157" s="145"/>
      <c r="Y157" s="150"/>
      <c r="Z157" s="150"/>
      <c r="AA157" s="150"/>
      <c r="AB157" s="150"/>
      <c r="AC157" s="150"/>
      <c r="AD157" s="150"/>
      <c r="AE157" s="150"/>
      <c r="AF157" s="150"/>
    </row>
    <row r="158" spans="1:32">
      <c r="B158" s="6" t="s">
        <v>44</v>
      </c>
      <c r="C158" s="219"/>
      <c r="D158" s="142">
        <f>'St 1.2.1'!D158+'St 1.2.2'!D158+'St 1.2.3'!D158+'St 1.2.4'!D158</f>
        <v>1868523.8292517597</v>
      </c>
      <c r="E158" s="142">
        <f>'St 1.2.1'!E158+'St 1.2.2'!E158+'St 1.2.3'!E158+'St 1.2.4'!E158</f>
        <v>2139953.3906675107</v>
      </c>
      <c r="F158" s="142">
        <f>'St 1.2.1'!F158+'St 1.2.2'!F158+'St 1.2.3'!F158+'St 1.2.4'!F158</f>
        <v>2397875.6801407454</v>
      </c>
      <c r="G158" s="142">
        <f>'St 1.2.1'!G158+'St 1.2.2'!G158+'St 1.2.3'!G158+'St 1.2.4'!G158</f>
        <v>2673993.0606119116</v>
      </c>
      <c r="H158" s="142">
        <f>'St 1.2.1'!H158+'St 1.2.2'!H158+'St 1.2.3'!H158+'St 1.2.4'!H158</f>
        <v>2989139.2387129455</v>
      </c>
      <c r="I158" s="142">
        <f>'St 1.2.1'!I158+'St 1.2.2'!I158+'St 1.2.3'!I158+'St 1.2.4'!I158</f>
        <v>3301335.6611692333</v>
      </c>
      <c r="J158" s="142">
        <f>'St 1.2.1'!J158+'St 1.2.2'!J158+'St 1.2.3'!J158+'St 1.2.4'!J158</f>
        <v>3706375.2567539047</v>
      </c>
      <c r="K158" s="142">
        <f>'St 1.2.1'!K158+'St 1.2.2'!K158+'St 1.2.3'!K158+'St 1.2.4'!K158</f>
        <v>3851343.2938639247</v>
      </c>
      <c r="L158" s="142">
        <f>'St 1.2.1'!L158+'St 1.2.2'!L158+'St 1.2.3'!L158+'St 1.2.4'!L158</f>
        <v>4260216.9213368921</v>
      </c>
      <c r="M158" s="142">
        <f>'St 1.2.1'!M158+'St 1.2.2'!M158+'St 1.2.3'!M158+'St 1.2.4'!M158</f>
        <v>4983143.3206102587</v>
      </c>
      <c r="N158" s="148"/>
      <c r="O158" s="142">
        <f>'St 1.2.1'!O158+'St 1.2.2'!O158+'St 1.2.3'!O158+'St 1.2.4'!O158</f>
        <v>271429.56141575129</v>
      </c>
      <c r="P158" s="142">
        <f>'St 1.2.1'!P158+'St 1.2.2'!P158+'St 1.2.3'!P158+'St 1.2.4'!P158</f>
        <v>257922.2894732347</v>
      </c>
      <c r="Q158" s="142">
        <f>'St 1.2.1'!Q158+'St 1.2.2'!Q158+'St 1.2.3'!Q158+'St 1.2.4'!Q158</f>
        <v>276117.38047116576</v>
      </c>
      <c r="R158" s="142">
        <f>'St 1.2.1'!R158+'St 1.2.2'!R158+'St 1.2.3'!R158+'St 1.2.4'!R158</f>
        <v>315146.17810103466</v>
      </c>
      <c r="S158" s="142">
        <f>'St 1.2.1'!S158+'St 1.2.2'!S158+'St 1.2.3'!S158+'St 1.2.4'!S158</f>
        <v>312196.42245628737</v>
      </c>
      <c r="T158" s="142">
        <f>'St 1.2.1'!T158+'St 1.2.2'!T158+'St 1.2.3'!T158+'St 1.2.4'!T158</f>
        <v>405039.59558467142</v>
      </c>
      <c r="U158" s="142">
        <f>'St 1.2.1'!U158+'St 1.2.2'!U158+'St 1.2.3'!U158+'St 1.2.4'!U158</f>
        <v>144968.03711002006</v>
      </c>
      <c r="V158" s="142">
        <f>'St 1.2.1'!V158+'St 1.2.2'!V158+'St 1.2.3'!V158+'St 1.2.4'!V158</f>
        <v>408873.62747296732</v>
      </c>
      <c r="W158" s="142">
        <f>'St 1.2.1'!W158+'St 1.2.2'!W158+'St 1.2.3'!W158+'St 1.2.4'!W158</f>
        <v>722926.39927336655</v>
      </c>
      <c r="X158" s="145"/>
      <c r="Y158" s="150"/>
      <c r="Z158" s="150"/>
      <c r="AA158" s="150"/>
      <c r="AB158" s="150"/>
      <c r="AC158" s="150"/>
      <c r="AD158" s="150"/>
      <c r="AE158" s="150"/>
      <c r="AF158" s="150"/>
    </row>
    <row r="159" spans="1:32">
      <c r="B159" s="7" t="s">
        <v>45</v>
      </c>
      <c r="C159" s="219"/>
      <c r="D159" s="142">
        <f>'St 1.2.1'!D159+'St 1.2.2'!D159+'St 1.2.3'!D159+'St 1.2.4'!D159</f>
        <v>1468708.8112634851</v>
      </c>
      <c r="E159" s="142">
        <f>'St 1.2.1'!E159+'St 1.2.2'!E159+'St 1.2.3'!E159+'St 1.2.4'!E159</f>
        <v>1625567.8624753261</v>
      </c>
      <c r="F159" s="142">
        <f>'St 1.2.1'!F159+'St 1.2.2'!F159+'St 1.2.3'!F159+'St 1.2.4'!F159</f>
        <v>1857915.9821089478</v>
      </c>
      <c r="G159" s="142">
        <f>'St 1.2.1'!G159+'St 1.2.2'!G159+'St 1.2.3'!G159+'St 1.2.4'!G159</f>
        <v>2098216.0034489594</v>
      </c>
      <c r="H159" s="142">
        <f>'St 1.2.1'!H159+'St 1.2.2'!H159+'St 1.2.3'!H159+'St 1.2.4'!H159</f>
        <v>2264739.1619383101</v>
      </c>
      <c r="I159" s="142">
        <f>'St 1.2.1'!I159+'St 1.2.2'!I159+'St 1.2.3'!I159+'St 1.2.4'!I159</f>
        <v>2398657.2671734202</v>
      </c>
      <c r="J159" s="142">
        <f>'St 1.2.1'!J159+'St 1.2.2'!J159+'St 1.2.3'!J159+'St 1.2.4'!J159</f>
        <v>2750954.0950570703</v>
      </c>
      <c r="K159" s="142">
        <f>'St 1.2.1'!K159+'St 1.2.2'!K159+'St 1.2.3'!K159+'St 1.2.4'!K159</f>
        <v>2825289.8277355311</v>
      </c>
      <c r="L159" s="142">
        <f>'St 1.2.1'!L159+'St 1.2.2'!L159+'St 1.2.3'!L159+'St 1.2.4'!L159</f>
        <v>3050731.870716854</v>
      </c>
      <c r="M159" s="142">
        <f>'St 1.2.1'!M159+'St 1.2.2'!M159+'St 1.2.3'!M159+'St 1.2.4'!M159</f>
        <v>3531447.3606975479</v>
      </c>
      <c r="N159" s="148"/>
      <c r="O159" s="142">
        <f>'St 1.2.1'!O159+'St 1.2.2'!O159+'St 1.2.3'!O159+'St 1.2.4'!O159</f>
        <v>156859.05121184082</v>
      </c>
      <c r="P159" s="142">
        <f>'St 1.2.1'!P159+'St 1.2.2'!P159+'St 1.2.3'!P159+'St 1.2.4'!P159</f>
        <v>232348.11963362162</v>
      </c>
      <c r="Q159" s="142">
        <f>'St 1.2.1'!Q159+'St 1.2.2'!Q159+'St 1.2.3'!Q159+'St 1.2.4'!Q159</f>
        <v>240300.02134001185</v>
      </c>
      <c r="R159" s="142">
        <f>'St 1.2.1'!R159+'St 1.2.2'!R159+'St 1.2.3'!R159+'St 1.2.4'!R159</f>
        <v>166523.15848935038</v>
      </c>
      <c r="S159" s="142">
        <f>'St 1.2.1'!S159+'St 1.2.2'!S159+'St 1.2.3'!S159+'St 1.2.4'!S159</f>
        <v>133918.10523511012</v>
      </c>
      <c r="T159" s="142">
        <f>'St 1.2.1'!T159+'St 1.2.2'!T159+'St 1.2.3'!T159+'St 1.2.4'!T159</f>
        <v>352296.82788365026</v>
      </c>
      <c r="U159" s="142">
        <f>'St 1.2.1'!U159+'St 1.2.2'!U159+'St 1.2.3'!U159+'St 1.2.4'!U159</f>
        <v>74335.732678460976</v>
      </c>
      <c r="V159" s="142">
        <f>'St 1.2.1'!V159+'St 1.2.2'!V159+'St 1.2.3'!V159+'St 1.2.4'!V159</f>
        <v>225442.04298132323</v>
      </c>
      <c r="W159" s="142">
        <f>'St 1.2.1'!W159+'St 1.2.2'!W159+'St 1.2.3'!W159+'St 1.2.4'!W159</f>
        <v>480715.48998069315</v>
      </c>
      <c r="X159" s="145"/>
      <c r="Y159" s="150"/>
      <c r="Z159" s="150"/>
      <c r="AA159" s="150"/>
      <c r="AB159" s="150"/>
      <c r="AC159" s="150"/>
      <c r="AD159" s="150"/>
      <c r="AE159" s="150"/>
      <c r="AF159" s="150"/>
    </row>
    <row r="160" spans="1:32">
      <c r="B160" s="7" t="s">
        <v>46</v>
      </c>
      <c r="C160" s="219"/>
      <c r="D160" s="142">
        <f>'St 1.2.1'!D160+'St 1.2.2'!D160+'St 1.2.3'!D160+'St 1.2.4'!D160</f>
        <v>399815.01798827405</v>
      </c>
      <c r="E160" s="142">
        <f>'St 1.2.1'!E160+'St 1.2.2'!E160+'St 1.2.3'!E160+'St 1.2.4'!E160</f>
        <v>514385.52819218457</v>
      </c>
      <c r="F160" s="142">
        <f>'St 1.2.1'!F160+'St 1.2.2'!F160+'St 1.2.3'!F160+'St 1.2.4'!F160</f>
        <v>539959.69803179766</v>
      </c>
      <c r="G160" s="142">
        <f>'St 1.2.1'!G160+'St 1.2.2'!G160+'St 1.2.3'!G160+'St 1.2.4'!G160</f>
        <v>575777.05716295156</v>
      </c>
      <c r="H160" s="142">
        <f>'St 1.2.1'!H160+'St 1.2.2'!H160+'St 1.2.3'!H160+'St 1.2.4'!H160</f>
        <v>724400.07677463559</v>
      </c>
      <c r="I160" s="142">
        <f>'St 1.2.1'!I160+'St 1.2.2'!I160+'St 1.2.3'!I160+'St 1.2.4'!I160</f>
        <v>902678.39399581321</v>
      </c>
      <c r="J160" s="142">
        <f>'St 1.2.1'!J160+'St 1.2.2'!J160+'St 1.2.3'!J160+'St 1.2.4'!J160</f>
        <v>955421.16169683449</v>
      </c>
      <c r="K160" s="142">
        <f>'St 1.2.1'!K160+'St 1.2.2'!K160+'St 1.2.3'!K160+'St 1.2.4'!K160</f>
        <v>1026053.4661283937</v>
      </c>
      <c r="L160" s="142">
        <f>'St 1.2.1'!L160+'St 1.2.2'!L160+'St 1.2.3'!L160+'St 1.2.4'!L160</f>
        <v>1209485.0506200369</v>
      </c>
      <c r="M160" s="142">
        <f>'St 1.2.1'!M160+'St 1.2.2'!M160+'St 1.2.3'!M160+'St 1.2.4'!M160</f>
        <v>1451695.9599127104</v>
      </c>
      <c r="N160" s="148"/>
      <c r="O160" s="142">
        <f>'St 1.2.1'!O160+'St 1.2.2'!O160+'St 1.2.3'!O160+'St 1.2.4'!O160</f>
        <v>114570.51020391045</v>
      </c>
      <c r="P160" s="142">
        <f>'St 1.2.1'!P160+'St 1.2.2'!P160+'St 1.2.3'!P160+'St 1.2.4'!P160</f>
        <v>25574.169839613103</v>
      </c>
      <c r="Q160" s="142">
        <f>'St 1.2.1'!Q160+'St 1.2.2'!Q160+'St 1.2.3'!Q160+'St 1.2.4'!Q160</f>
        <v>35817.359131153979</v>
      </c>
      <c r="R160" s="142">
        <f>'St 1.2.1'!R160+'St 1.2.2'!R160+'St 1.2.3'!R160+'St 1.2.4'!R160</f>
        <v>148623.01961168399</v>
      </c>
      <c r="S160" s="142">
        <f>'St 1.2.1'!S160+'St 1.2.2'!S160+'St 1.2.3'!S160+'St 1.2.4'!S160</f>
        <v>178278.31722117768</v>
      </c>
      <c r="T160" s="142">
        <f>'St 1.2.1'!T160+'St 1.2.2'!T160+'St 1.2.3'!T160+'St 1.2.4'!T160</f>
        <v>52742.767701021097</v>
      </c>
      <c r="U160" s="142">
        <f>'St 1.2.1'!U160+'St 1.2.2'!U160+'St 1.2.3'!U160+'St 1.2.4'!U160</f>
        <v>70632.304431559271</v>
      </c>
      <c r="V160" s="142">
        <f>'St 1.2.1'!V160+'St 1.2.2'!V160+'St 1.2.3'!V160+'St 1.2.4'!V160</f>
        <v>183431.5844916433</v>
      </c>
      <c r="W160" s="142">
        <f>'St 1.2.1'!W160+'St 1.2.2'!W160+'St 1.2.3'!W160+'St 1.2.4'!W160</f>
        <v>242210.90929267358</v>
      </c>
      <c r="X160" s="145"/>
      <c r="Y160" s="150"/>
      <c r="Z160" s="150"/>
      <c r="AA160" s="150"/>
      <c r="AB160" s="150"/>
      <c r="AC160" s="150"/>
      <c r="AD160" s="150"/>
      <c r="AE160" s="150"/>
      <c r="AF160" s="150"/>
    </row>
    <row r="161" spans="1:32">
      <c r="B161" s="6" t="s">
        <v>317</v>
      </c>
      <c r="C161" s="219"/>
      <c r="D161" s="142">
        <f>'St 1.2.1'!D161+'St 1.2.2'!D161+'St 1.2.3'!D161+'St 1.2.4'!D161</f>
        <v>35598.621317681827</v>
      </c>
      <c r="E161" s="142">
        <f>'St 1.2.1'!E161+'St 1.2.2'!E161+'St 1.2.3'!E161+'St 1.2.4'!E161</f>
        <v>37825.975752698978</v>
      </c>
      <c r="F161" s="142">
        <f>'St 1.2.1'!F161+'St 1.2.2'!F161+'St 1.2.3'!F161+'St 1.2.4'!F161</f>
        <v>76770.55764085456</v>
      </c>
      <c r="G161" s="142">
        <f>'St 1.2.1'!G161+'St 1.2.2'!G161+'St 1.2.3'!G161+'St 1.2.4'!G161</f>
        <v>66774.570558969484</v>
      </c>
      <c r="H161" s="142">
        <f>'St 1.2.1'!H161+'St 1.2.2'!H161+'St 1.2.3'!H161+'St 1.2.4'!H161</f>
        <v>88769.363373620392</v>
      </c>
      <c r="I161" s="142">
        <f>'St 1.2.1'!I161+'St 1.2.2'!I161+'St 1.2.3'!I161+'St 1.2.4'!I161</f>
        <v>95166.88070220215</v>
      </c>
      <c r="J161" s="142">
        <f>'St 1.2.1'!J161+'St 1.2.2'!J161+'St 1.2.3'!J161+'St 1.2.4'!J161</f>
        <v>118537.66422665713</v>
      </c>
      <c r="K161" s="142">
        <f>'St 1.2.1'!K161+'St 1.2.2'!K161+'St 1.2.3'!K161+'St 1.2.4'!K161</f>
        <v>100813.32431888739</v>
      </c>
      <c r="L161" s="142">
        <f>'St 1.2.1'!L161+'St 1.2.2'!L161+'St 1.2.3'!L161+'St 1.2.4'!L161</f>
        <v>90989.314304831249</v>
      </c>
      <c r="M161" s="142">
        <f>'St 1.2.1'!M161+'St 1.2.2'!M161+'St 1.2.3'!M161+'St 1.2.4'!M161</f>
        <v>132212.39653253191</v>
      </c>
      <c r="N161" s="148"/>
      <c r="O161" s="142">
        <f>'St 1.2.1'!O161+'St 1.2.2'!O161+'St 1.2.3'!O161+'St 1.2.4'!O161</f>
        <v>2227.3544350171451</v>
      </c>
      <c r="P161" s="142">
        <f>'St 1.2.1'!P161+'St 1.2.2'!P161+'St 1.2.3'!P161+'St 1.2.4'!P161</f>
        <v>38944.58188815559</v>
      </c>
      <c r="Q161" s="142">
        <f>'St 1.2.1'!Q161+'St 1.2.2'!Q161+'St 1.2.3'!Q161+'St 1.2.4'!Q161</f>
        <v>-9995.987081885085</v>
      </c>
      <c r="R161" s="142">
        <f>'St 1.2.1'!R161+'St 1.2.2'!R161+'St 1.2.3'!R161+'St 1.2.4'!R161</f>
        <v>21994.792814650908</v>
      </c>
      <c r="S161" s="142">
        <f>'St 1.2.1'!S161+'St 1.2.2'!S161+'St 1.2.3'!S161+'St 1.2.4'!S161</f>
        <v>6397.5173285817618</v>
      </c>
      <c r="T161" s="142">
        <f>'St 1.2.1'!T161+'St 1.2.2'!T161+'St 1.2.3'!T161+'St 1.2.4'!T161</f>
        <v>23370.783524454975</v>
      </c>
      <c r="U161" s="142">
        <f>'St 1.2.1'!U161+'St 1.2.2'!U161+'St 1.2.3'!U161+'St 1.2.4'!U161</f>
        <v>-17724.33990776974</v>
      </c>
      <c r="V161" s="142">
        <f>'St 1.2.1'!V161+'St 1.2.2'!V161+'St 1.2.3'!V161+'St 1.2.4'!V161</f>
        <v>-9824.0100140561372</v>
      </c>
      <c r="W161" s="142">
        <f>'St 1.2.1'!W161+'St 1.2.2'!W161+'St 1.2.3'!W161+'St 1.2.4'!W161</f>
        <v>41223.082227700674</v>
      </c>
      <c r="X161" s="145"/>
      <c r="Y161" s="150"/>
      <c r="Z161" s="150"/>
      <c r="AA161" s="150"/>
      <c r="AB161" s="150"/>
      <c r="AC161" s="150"/>
      <c r="AD161" s="150"/>
      <c r="AE161" s="150"/>
      <c r="AF161" s="150"/>
    </row>
    <row r="162" spans="1:32">
      <c r="B162" s="6" t="s">
        <v>108</v>
      </c>
      <c r="C162" s="219"/>
      <c r="D162" s="142">
        <f>'St 1.2.1'!D162+'St 1.2.2'!D162+'St 1.2.3'!D162+'St 1.2.4'!D162</f>
        <v>94136.524082318152</v>
      </c>
      <c r="E162" s="142">
        <f>'St 1.2.1'!E162+'St 1.2.2'!E162+'St 1.2.3'!E162+'St 1.2.4'!E162</f>
        <v>123783.82184730103</v>
      </c>
      <c r="F162" s="142">
        <f>'St 1.2.1'!F162+'St 1.2.2'!F162+'St 1.2.3'!F162+'St 1.2.4'!F162</f>
        <v>149473.5707591454</v>
      </c>
      <c r="G162" s="142">
        <f>'St 1.2.1'!G162+'St 1.2.2'!G162+'St 1.2.3'!G162+'St 1.2.4'!G162</f>
        <v>137294.20394103057</v>
      </c>
      <c r="H162" s="142">
        <f>'St 1.2.1'!H162+'St 1.2.2'!H162+'St 1.2.3'!H162+'St 1.2.4'!H162</f>
        <v>175359.47831199178</v>
      </c>
      <c r="I162" s="142">
        <f>'St 1.2.1'!I162+'St 1.2.2'!I162+'St 1.2.3'!I162+'St 1.2.4'!I162</f>
        <v>211942.28989779786</v>
      </c>
      <c r="J162" s="142">
        <f>'St 1.2.1'!J162+'St 1.2.2'!J162+'St 1.2.3'!J162+'St 1.2.4'!J162</f>
        <v>273407.44971397321</v>
      </c>
      <c r="K162" s="142">
        <f>'St 1.2.1'!K162+'St 1.2.2'!K162+'St 1.2.3'!K162+'St 1.2.4'!K162</f>
        <v>328347.47743317729</v>
      </c>
      <c r="L162" s="142">
        <f>'St 1.2.1'!L162+'St 1.2.2'!L162+'St 1.2.3'!L162+'St 1.2.4'!L162</f>
        <v>302972.07945713011</v>
      </c>
      <c r="M162" s="142">
        <f>'St 1.2.1'!M162+'St 1.2.2'!M162+'St 1.2.3'!M162+'St 1.2.4'!M162</f>
        <v>500980.19281120831</v>
      </c>
      <c r="N162" s="148"/>
      <c r="O162" s="142">
        <f>'St 1.2.1'!O162+'St 1.2.2'!O162+'St 1.2.3'!O162+'St 1.2.4'!O162</f>
        <v>29647.297764982886</v>
      </c>
      <c r="P162" s="142">
        <f>'St 1.2.1'!P162+'St 1.2.2'!P162+'St 1.2.3'!P162+'St 1.2.4'!P162</f>
        <v>25689.748911844366</v>
      </c>
      <c r="Q162" s="142">
        <f>'St 1.2.1'!Q162+'St 1.2.2'!Q162+'St 1.2.3'!Q162+'St 1.2.4'!Q162</f>
        <v>-12179.36681811484</v>
      </c>
      <c r="R162" s="142">
        <f>'St 1.2.1'!R162+'St 1.2.2'!R162+'St 1.2.3'!R162+'St 1.2.4'!R162</f>
        <v>38065.274370961219</v>
      </c>
      <c r="S162" s="142">
        <f>'St 1.2.1'!S162+'St 1.2.2'!S162+'St 1.2.3'!S162+'St 1.2.4'!S162</f>
        <v>36582.811585806077</v>
      </c>
      <c r="T162" s="142">
        <f>'St 1.2.1'!T162+'St 1.2.2'!T162+'St 1.2.3'!T162+'St 1.2.4'!T162</f>
        <v>61465.15981617535</v>
      </c>
      <c r="U162" s="142">
        <f>'St 1.2.1'!U162+'St 1.2.2'!U162+'St 1.2.3'!U162+'St 1.2.4'!U162</f>
        <v>54940.027719204088</v>
      </c>
      <c r="V162" s="142">
        <f>'St 1.2.1'!V162+'St 1.2.2'!V162+'St 1.2.3'!V162+'St 1.2.4'!V162</f>
        <v>-25375.397976047228</v>
      </c>
      <c r="W162" s="142">
        <f>'St 1.2.1'!W162+'St 1.2.2'!W162+'St 1.2.3'!W162+'St 1.2.4'!W162</f>
        <v>198008.11335407826</v>
      </c>
      <c r="X162" s="145"/>
      <c r="Y162" s="150"/>
      <c r="Z162" s="150"/>
      <c r="AA162" s="150"/>
      <c r="AB162" s="150"/>
      <c r="AC162" s="150"/>
      <c r="AD162" s="150"/>
      <c r="AE162" s="150"/>
      <c r="AF162" s="150"/>
    </row>
    <row r="163" spans="1:32">
      <c r="B163" s="6" t="s">
        <v>48</v>
      </c>
      <c r="C163" s="219"/>
      <c r="D163" s="142">
        <f>'St 1.2.1'!D163+'St 1.2.2'!D163+'St 1.2.3'!D163+'St 1.2.4'!D163</f>
        <v>0</v>
      </c>
      <c r="E163" s="142">
        <f>'St 1.2.1'!E163+'St 1.2.2'!E163+'St 1.2.3'!E163+'St 1.2.4'!E163</f>
        <v>0</v>
      </c>
      <c r="F163" s="142">
        <f>'St 1.2.1'!F163+'St 1.2.2'!F163+'St 1.2.3'!F163+'St 1.2.4'!F163</f>
        <v>0</v>
      </c>
      <c r="G163" s="142">
        <f>'St 1.2.1'!G163+'St 1.2.2'!G163+'St 1.2.3'!G163+'St 1.2.4'!G163</f>
        <v>0</v>
      </c>
      <c r="H163" s="142">
        <f>'St 1.2.1'!H163+'St 1.2.2'!H163+'St 1.2.3'!H163+'St 1.2.4'!H163</f>
        <v>0</v>
      </c>
      <c r="I163" s="142">
        <f>'St 1.2.1'!I163+'St 1.2.2'!I163+'St 1.2.3'!I163+'St 1.2.4'!I163</f>
        <v>0</v>
      </c>
      <c r="J163" s="142">
        <f>'St 1.2.1'!J163+'St 1.2.2'!J163+'St 1.2.3'!J163+'St 1.2.4'!J163</f>
        <v>0</v>
      </c>
      <c r="K163" s="142">
        <f>'St 1.2.1'!K163+'St 1.2.2'!K163+'St 1.2.3'!K163+'St 1.2.4'!K163</f>
        <v>0</v>
      </c>
      <c r="L163" s="142">
        <f>'St 1.2.1'!L163+'St 1.2.2'!L163+'St 1.2.3'!L163+'St 1.2.4'!L163</f>
        <v>0</v>
      </c>
      <c r="M163" s="142">
        <f>'St 1.2.1'!M163+'St 1.2.2'!M163+'St 1.2.3'!M163+'St 1.2.4'!M163</f>
        <v>0</v>
      </c>
      <c r="N163" s="148"/>
      <c r="O163" s="142">
        <f>'St 1.2.1'!O163+'St 1.2.2'!O163+'St 1.2.3'!O163+'St 1.2.4'!O163</f>
        <v>0</v>
      </c>
      <c r="P163" s="142">
        <f>'St 1.2.1'!P163+'St 1.2.2'!P163+'St 1.2.3'!P163+'St 1.2.4'!P163</f>
        <v>0</v>
      </c>
      <c r="Q163" s="142">
        <f>'St 1.2.1'!Q163+'St 1.2.2'!Q163+'St 1.2.3'!Q163+'St 1.2.4'!Q163</f>
        <v>0</v>
      </c>
      <c r="R163" s="142">
        <f>'St 1.2.1'!R163+'St 1.2.2'!R163+'St 1.2.3'!R163+'St 1.2.4'!R163</f>
        <v>0</v>
      </c>
      <c r="S163" s="142">
        <f>'St 1.2.1'!S163+'St 1.2.2'!S163+'St 1.2.3'!S163+'St 1.2.4'!S163</f>
        <v>0</v>
      </c>
      <c r="T163" s="142">
        <f>'St 1.2.1'!T163+'St 1.2.2'!T163+'St 1.2.3'!T163+'St 1.2.4'!T163</f>
        <v>0</v>
      </c>
      <c r="U163" s="142">
        <f>'St 1.2.1'!U163+'St 1.2.2'!U163+'St 1.2.3'!U163+'St 1.2.4'!U163</f>
        <v>0</v>
      </c>
      <c r="V163" s="142">
        <f>'St 1.2.1'!V163+'St 1.2.2'!V163+'St 1.2.3'!V163+'St 1.2.4'!V163</f>
        <v>0</v>
      </c>
      <c r="W163" s="142">
        <f>'St 1.2.1'!W163+'St 1.2.2'!W163+'St 1.2.3'!W163+'St 1.2.4'!W163</f>
        <v>0</v>
      </c>
      <c r="X163" s="145"/>
      <c r="Y163" s="150"/>
      <c r="Z163" s="150"/>
      <c r="AA163" s="150"/>
      <c r="AB163" s="150"/>
      <c r="AC163" s="150"/>
      <c r="AD163" s="150"/>
      <c r="AE163" s="150"/>
      <c r="AF163" s="150"/>
    </row>
    <row r="164" spans="1:32">
      <c r="B164" s="6" t="s">
        <v>325</v>
      </c>
      <c r="C164" s="219"/>
      <c r="D164" s="142">
        <f>'St 1.2.1'!D164+'St 1.2.2'!D164+'St 1.2.3'!D164+'St 1.2.4'!D164</f>
        <v>0</v>
      </c>
      <c r="E164" s="142">
        <f>'St 1.2.1'!E164+'St 1.2.2'!E164+'St 1.2.3'!E164+'St 1.2.4'!E164</f>
        <v>0</v>
      </c>
      <c r="F164" s="142">
        <f>'St 1.2.1'!F164+'St 1.2.2'!F164+'St 1.2.3'!F164+'St 1.2.4'!F164</f>
        <v>0</v>
      </c>
      <c r="G164" s="142">
        <f>'St 1.2.1'!G164+'St 1.2.2'!G164+'St 1.2.3'!G164+'St 1.2.4'!G164</f>
        <v>0</v>
      </c>
      <c r="H164" s="142">
        <f>'St 1.2.1'!H164+'St 1.2.2'!H164+'St 1.2.3'!H164+'St 1.2.4'!H164</f>
        <v>0</v>
      </c>
      <c r="I164" s="142">
        <f>'St 1.2.1'!I164+'St 1.2.2'!I164+'St 1.2.3'!I164+'St 1.2.4'!I164</f>
        <v>0</v>
      </c>
      <c r="J164" s="142">
        <f>'St 1.2.1'!J164+'St 1.2.2'!J164+'St 1.2.3'!J164+'St 1.2.4'!J164</f>
        <v>0</v>
      </c>
      <c r="K164" s="142">
        <f>'St 1.2.1'!K164+'St 1.2.2'!K164+'St 1.2.3'!K164+'St 1.2.4'!K164</f>
        <v>0</v>
      </c>
      <c r="L164" s="142">
        <f>'St 1.2.1'!L164+'St 1.2.2'!L164+'St 1.2.3'!L164+'St 1.2.4'!L164</f>
        <v>0</v>
      </c>
      <c r="M164" s="142">
        <f>'St 1.2.1'!M164+'St 1.2.2'!M164+'St 1.2.3'!M164+'St 1.2.4'!M164</f>
        <v>0</v>
      </c>
      <c r="N164" s="148"/>
      <c r="O164" s="142">
        <f>'St 1.2.1'!O164+'St 1.2.2'!O164+'St 1.2.3'!O164+'St 1.2.4'!O164</f>
        <v>0</v>
      </c>
      <c r="P164" s="142">
        <f>'St 1.2.1'!P164+'St 1.2.2'!P164+'St 1.2.3'!P164+'St 1.2.4'!P164</f>
        <v>0</v>
      </c>
      <c r="Q164" s="142">
        <f>'St 1.2.1'!Q164+'St 1.2.2'!Q164+'St 1.2.3'!Q164+'St 1.2.4'!Q164</f>
        <v>0</v>
      </c>
      <c r="R164" s="142">
        <f>'St 1.2.1'!R164+'St 1.2.2'!R164+'St 1.2.3'!R164+'St 1.2.4'!R164</f>
        <v>0</v>
      </c>
      <c r="S164" s="142">
        <f>'St 1.2.1'!S164+'St 1.2.2'!S164+'St 1.2.3'!S164+'St 1.2.4'!S164</f>
        <v>0</v>
      </c>
      <c r="T164" s="142">
        <f>'St 1.2.1'!T164+'St 1.2.2'!T164+'St 1.2.3'!T164+'St 1.2.4'!T164</f>
        <v>0</v>
      </c>
      <c r="U164" s="142">
        <f>'St 1.2.1'!U164+'St 1.2.2'!U164+'St 1.2.3'!U164+'St 1.2.4'!U164</f>
        <v>0</v>
      </c>
      <c r="V164" s="142">
        <f>'St 1.2.1'!V164+'St 1.2.2'!V164+'St 1.2.3'!V164+'St 1.2.4'!V164</f>
        <v>0</v>
      </c>
      <c r="W164" s="142">
        <f>'St 1.2.1'!W164+'St 1.2.2'!W164+'St 1.2.3'!W164+'St 1.2.4'!W164</f>
        <v>0</v>
      </c>
      <c r="X164" s="145"/>
      <c r="Y164" s="150"/>
      <c r="Z164" s="150"/>
      <c r="AA164" s="150"/>
      <c r="AB164" s="150"/>
      <c r="AC164" s="150"/>
      <c r="AD164" s="150"/>
      <c r="AE164" s="150"/>
      <c r="AF164" s="150"/>
    </row>
    <row r="165" spans="1:32">
      <c r="B165" s="8" t="s">
        <v>101</v>
      </c>
      <c r="C165" s="219"/>
      <c r="D165" s="142">
        <f>'St 1.2.1'!D165+'St 1.2.2'!D165+'St 1.2.3'!D165+'St 1.2.4'!D165</f>
        <v>23909.211399999997</v>
      </c>
      <c r="E165" s="142">
        <f>'St 1.2.1'!E165+'St 1.2.2'!E165+'St 1.2.3'!E165+'St 1.2.4'!E165</f>
        <v>35256.697100000005</v>
      </c>
      <c r="F165" s="142">
        <f>'St 1.2.1'!F165+'St 1.2.2'!F165+'St 1.2.3'!F165+'St 1.2.4'!F165</f>
        <v>44291.1014</v>
      </c>
      <c r="G165" s="142">
        <f>'St 1.2.1'!G165+'St 1.2.2'!G165+'St 1.2.3'!G165+'St 1.2.4'!G165</f>
        <v>54342.768800000013</v>
      </c>
      <c r="H165" s="142">
        <f>'St 1.2.1'!H165+'St 1.2.2'!H165+'St 1.2.3'!H165+'St 1.2.4'!H165</f>
        <v>77694.192899999995</v>
      </c>
      <c r="I165" s="142">
        <f>'St 1.2.1'!I165+'St 1.2.2'!I165+'St 1.2.3'!I165+'St 1.2.4'!I165</f>
        <v>79748.409200000009</v>
      </c>
      <c r="J165" s="142">
        <f>'St 1.2.1'!J165+'St 1.2.2'!J165+'St 1.2.3'!J165+'St 1.2.4'!J165</f>
        <v>94431.448400000008</v>
      </c>
      <c r="K165" s="142">
        <f>'St 1.2.1'!K165+'St 1.2.2'!K165+'St 1.2.3'!K165+'St 1.2.4'!K165</f>
        <v>118707.8904</v>
      </c>
      <c r="L165" s="142">
        <f>'St 1.2.1'!L165+'St 1.2.2'!L165+'St 1.2.3'!L165+'St 1.2.4'!L165</f>
        <v>114893.785257</v>
      </c>
      <c r="M165" s="142">
        <f>'St 1.2.1'!M165+'St 1.2.2'!M165+'St 1.2.3'!M165+'St 1.2.4'!M165</f>
        <v>142639.09900699998</v>
      </c>
      <c r="N165" s="148"/>
      <c r="O165" s="142">
        <f>'St 1.2.1'!O165+'St 1.2.2'!O165+'St 1.2.3'!O165+'St 1.2.4'!O165</f>
        <v>11347.485700000005</v>
      </c>
      <c r="P165" s="142">
        <f>'St 1.2.1'!P165+'St 1.2.2'!P165+'St 1.2.3'!P165+'St 1.2.4'!P165</f>
        <v>9034.4043000000001</v>
      </c>
      <c r="Q165" s="142">
        <f>'St 1.2.1'!Q165+'St 1.2.2'!Q165+'St 1.2.3'!Q165+'St 1.2.4'!Q165</f>
        <v>10051.667400000008</v>
      </c>
      <c r="R165" s="142">
        <f>'St 1.2.1'!R165+'St 1.2.2'!R165+'St 1.2.3'!R165+'St 1.2.4'!R165</f>
        <v>23351.424099999986</v>
      </c>
      <c r="S165" s="142">
        <f>'St 1.2.1'!S165+'St 1.2.2'!S165+'St 1.2.3'!S165+'St 1.2.4'!S165</f>
        <v>2054.2163000000073</v>
      </c>
      <c r="T165" s="142">
        <f>'St 1.2.1'!T165+'St 1.2.2'!T165+'St 1.2.3'!T165+'St 1.2.4'!T165</f>
        <v>14683.039200000007</v>
      </c>
      <c r="U165" s="142">
        <f>'St 1.2.1'!U165+'St 1.2.2'!U165+'St 1.2.3'!U165+'St 1.2.4'!U165</f>
        <v>24276.441999999985</v>
      </c>
      <c r="V165" s="142">
        <f>'St 1.2.1'!V165+'St 1.2.2'!V165+'St 1.2.3'!V165+'St 1.2.4'!V165</f>
        <v>-3814.1051430000061</v>
      </c>
      <c r="W165" s="142">
        <f>'St 1.2.1'!W165+'St 1.2.2'!W165+'St 1.2.3'!W165+'St 1.2.4'!W165</f>
        <v>27745.31374999999</v>
      </c>
      <c r="X165" s="145"/>
      <c r="Y165" s="150"/>
      <c r="Z165" s="150"/>
      <c r="AA165" s="150"/>
      <c r="AB165" s="150"/>
      <c r="AC165" s="150"/>
      <c r="AD165" s="150"/>
      <c r="AE165" s="150"/>
      <c r="AF165" s="150"/>
    </row>
    <row r="166" spans="1:32" s="45" customFormat="1">
      <c r="A166" s="38"/>
      <c r="B166" s="5" t="s">
        <v>25</v>
      </c>
      <c r="C166" s="209" t="s">
        <v>297</v>
      </c>
      <c r="D166" s="139">
        <f>'St 1.2.1'!D166+'St 1.2.2'!D166+'St 1.2.3'!D166+'St 1.2.4'!D166</f>
        <v>6073677.5128119886</v>
      </c>
      <c r="E166" s="139">
        <f>'St 1.2.1'!E166+'St 1.2.2'!E166+'St 1.2.3'!E166+'St 1.2.4'!E166</f>
        <v>7060814.3323300891</v>
      </c>
      <c r="F166" s="139">
        <f>'St 1.2.1'!F166+'St 1.2.2'!F166+'St 1.2.3'!F166+'St 1.2.4'!F166</f>
        <v>8107833.293698702</v>
      </c>
      <c r="G166" s="139">
        <f>'St 1.2.1'!G166+'St 1.2.2'!G166+'St 1.2.3'!G166+'St 1.2.4'!G166</f>
        <v>8880419.0804456845</v>
      </c>
      <c r="H166" s="139">
        <f>'St 1.2.1'!H166+'St 1.2.2'!H166+'St 1.2.3'!H166+'St 1.2.4'!H166</f>
        <v>9607846.4474743754</v>
      </c>
      <c r="I166" s="139">
        <f>'St 1.2.1'!I166+'St 1.2.2'!I166+'St 1.2.3'!I166+'St 1.2.4'!I166</f>
        <v>10015193.4936834</v>
      </c>
      <c r="J166" s="139">
        <f>'St 1.2.1'!J166+'St 1.2.2'!J166+'St 1.2.3'!J166+'St 1.2.4'!J166</f>
        <v>10917138.295077844</v>
      </c>
      <c r="K166" s="139">
        <f>'St 1.2.1'!K166+'St 1.2.2'!K166+'St 1.2.3'!K166+'St 1.2.4'!K166</f>
        <v>12228859.584486984</v>
      </c>
      <c r="L166" s="139">
        <f>'St 1.2.1'!L166+'St 1.2.2'!L166+'St 1.2.3'!L166+'St 1.2.4'!L166</f>
        <v>12923923.951723682</v>
      </c>
      <c r="M166" s="139">
        <f>'St 1.2.1'!M166+'St 1.2.2'!M166+'St 1.2.3'!M166+'St 1.2.4'!M166</f>
        <v>13591231.806395147</v>
      </c>
      <c r="N166" s="140"/>
      <c r="O166" s="139">
        <f>'St 1.2.1'!O166+'St 1.2.2'!O166+'St 1.2.3'!O166+'St 1.2.4'!O166</f>
        <v>987136.81951810024</v>
      </c>
      <c r="P166" s="139">
        <f>'St 1.2.1'!P166+'St 1.2.2'!P166+'St 1.2.3'!P166+'St 1.2.4'!P166</f>
        <v>1047018.9613686149</v>
      </c>
      <c r="Q166" s="139">
        <f>'St 1.2.1'!Q166+'St 1.2.2'!Q166+'St 1.2.3'!Q166+'St 1.2.4'!Q166</f>
        <v>772585.78674697969</v>
      </c>
      <c r="R166" s="139">
        <f>'St 1.2.1'!R166+'St 1.2.2'!R166+'St 1.2.3'!R166+'St 1.2.4'!R166</f>
        <v>727427.36702869192</v>
      </c>
      <c r="S166" s="139">
        <f>'St 1.2.1'!S166+'St 1.2.2'!S166+'St 1.2.3'!S166+'St 1.2.4'!S166</f>
        <v>407347.04620902444</v>
      </c>
      <c r="T166" s="139">
        <f>'St 1.2.1'!T166+'St 1.2.2'!T166+'St 1.2.3'!T166+'St 1.2.4'!T166</f>
        <v>901944.80139444291</v>
      </c>
      <c r="U166" s="139">
        <f>'St 1.2.1'!U166+'St 1.2.2'!U166+'St 1.2.3'!U166+'St 1.2.4'!U166</f>
        <v>1311721.2894091408</v>
      </c>
      <c r="V166" s="139">
        <f>'St 1.2.1'!V166+'St 1.2.2'!V166+'St 1.2.3'!V166+'St 1.2.4'!V166</f>
        <v>695064.36723669758</v>
      </c>
      <c r="W166" s="139">
        <f>'St 1.2.1'!W166+'St 1.2.2'!W166+'St 1.2.3'!W166+'St 1.2.4'!W166</f>
        <v>667307.85467146523</v>
      </c>
      <c r="X166" s="141"/>
      <c r="Y166" s="149"/>
      <c r="Z166" s="149"/>
      <c r="AA166" s="149"/>
      <c r="AB166" s="149"/>
      <c r="AC166" s="149"/>
      <c r="AD166" s="149"/>
      <c r="AE166" s="149"/>
      <c r="AF166" s="149"/>
    </row>
    <row r="167" spans="1:32">
      <c r="B167" s="208" t="s">
        <v>40</v>
      </c>
      <c r="C167" s="219"/>
      <c r="D167" s="142">
        <f>'St 1.2.1'!D167+'St 1.2.2'!D167+'St 1.2.3'!D167+'St 1.2.4'!D167</f>
        <v>5553022.7161011295</v>
      </c>
      <c r="E167" s="142">
        <f>'St 1.2.1'!E167+'St 1.2.2'!E167+'St 1.2.3'!E167+'St 1.2.4'!E167</f>
        <v>6409973.2791945664</v>
      </c>
      <c r="F167" s="142">
        <f>'St 1.2.1'!F167+'St 1.2.2'!F167+'St 1.2.3'!F167+'St 1.2.4'!F167</f>
        <v>7295738.5990401972</v>
      </c>
      <c r="G167" s="142">
        <f>'St 1.2.1'!G167+'St 1.2.2'!G167+'St 1.2.3'!G167+'St 1.2.4'!G167</f>
        <v>7973706.1299882075</v>
      </c>
      <c r="H167" s="142">
        <f>'St 1.2.1'!H167+'St 1.2.2'!H167+'St 1.2.3'!H167+'St 1.2.4'!H167</f>
        <v>8506858.0518420171</v>
      </c>
      <c r="I167" s="142">
        <f>'St 1.2.1'!I167+'St 1.2.2'!I167+'St 1.2.3'!I167+'St 1.2.4'!I167</f>
        <v>9082332.2600608896</v>
      </c>
      <c r="J167" s="142">
        <f>'St 1.2.1'!J167+'St 1.2.2'!J167+'St 1.2.3'!J167+'St 1.2.4'!J167</f>
        <v>9654143.3614127971</v>
      </c>
      <c r="K167" s="142">
        <f>'St 1.2.1'!K167+'St 1.2.2'!K167+'St 1.2.3'!K167+'St 1.2.4'!K167</f>
        <v>10986568.722812064</v>
      </c>
      <c r="L167" s="142">
        <f>'St 1.2.1'!L167+'St 1.2.2'!L167+'St 1.2.3'!L167+'St 1.2.4'!L167</f>
        <v>11583308.258631859</v>
      </c>
      <c r="M167" s="142">
        <f>'St 1.2.1'!M167+'St 1.2.2'!M167+'St 1.2.3'!M167+'St 1.2.4'!M167</f>
        <v>12277878.025241075</v>
      </c>
      <c r="N167" s="148"/>
      <c r="O167" s="142">
        <f>'St 1.2.1'!O167+'St 1.2.2'!O167+'St 1.2.3'!O167+'St 1.2.4'!O167</f>
        <v>856950.5630934377</v>
      </c>
      <c r="P167" s="142">
        <f>'St 1.2.1'!P167+'St 1.2.2'!P167+'St 1.2.3'!P167+'St 1.2.4'!P167</f>
        <v>885765.3198456309</v>
      </c>
      <c r="Q167" s="142">
        <f>'St 1.2.1'!Q167+'St 1.2.2'!Q167+'St 1.2.3'!Q167+'St 1.2.4'!Q167</f>
        <v>677967.53094801004</v>
      </c>
      <c r="R167" s="142">
        <f>'St 1.2.1'!R167+'St 1.2.2'!R167+'St 1.2.3'!R167+'St 1.2.4'!R167</f>
        <v>533151.92185380892</v>
      </c>
      <c r="S167" s="142">
        <f>'St 1.2.1'!S167+'St 1.2.2'!S167+'St 1.2.3'!S167+'St 1.2.4'!S167</f>
        <v>575474.20821887278</v>
      </c>
      <c r="T167" s="142">
        <f>'St 1.2.1'!T167+'St 1.2.2'!T167+'St 1.2.3'!T167+'St 1.2.4'!T167</f>
        <v>571811.10135190655</v>
      </c>
      <c r="U167" s="142">
        <f>'St 1.2.1'!U167+'St 1.2.2'!U167+'St 1.2.3'!U167+'St 1.2.4'!U167</f>
        <v>1332425.3613992683</v>
      </c>
      <c r="V167" s="142">
        <f>'St 1.2.1'!V167+'St 1.2.2'!V167+'St 1.2.3'!V167+'St 1.2.4'!V167</f>
        <v>596739.5358197944</v>
      </c>
      <c r="W167" s="142">
        <f>'St 1.2.1'!W167+'St 1.2.2'!W167+'St 1.2.3'!W167+'St 1.2.4'!W167</f>
        <v>694569.76660921623</v>
      </c>
      <c r="X167" s="145"/>
      <c r="Y167" s="150"/>
      <c r="Z167" s="150"/>
      <c r="AA167" s="150"/>
      <c r="AB167" s="150"/>
      <c r="AC167" s="150"/>
      <c r="AD167" s="150"/>
      <c r="AE167" s="150"/>
      <c r="AF167" s="150"/>
    </row>
    <row r="168" spans="1:32">
      <c r="B168" s="6" t="s">
        <v>41</v>
      </c>
      <c r="C168" s="219"/>
      <c r="D168" s="142">
        <f>'St 1.2.1'!D168+'St 1.2.2'!D168+'St 1.2.3'!D168+'St 1.2.4'!D168</f>
        <v>0</v>
      </c>
      <c r="E168" s="142">
        <f>'St 1.2.1'!E168+'St 1.2.2'!E168+'St 1.2.3'!E168+'St 1.2.4'!E168</f>
        <v>0</v>
      </c>
      <c r="F168" s="142">
        <f>'St 1.2.1'!F168+'St 1.2.2'!F168+'St 1.2.3'!F168+'St 1.2.4'!F168</f>
        <v>0</v>
      </c>
      <c r="G168" s="142">
        <f>'St 1.2.1'!G168+'St 1.2.2'!G168+'St 1.2.3'!G168+'St 1.2.4'!G168</f>
        <v>0</v>
      </c>
      <c r="H168" s="142">
        <f>'St 1.2.1'!H168+'St 1.2.2'!H168+'St 1.2.3'!H168+'St 1.2.4'!H168</f>
        <v>0</v>
      </c>
      <c r="I168" s="142">
        <f>'St 1.2.1'!I168+'St 1.2.2'!I168+'St 1.2.3'!I168+'St 1.2.4'!I168</f>
        <v>0</v>
      </c>
      <c r="J168" s="142">
        <f>'St 1.2.1'!J168+'St 1.2.2'!J168+'St 1.2.3'!J168+'St 1.2.4'!J168</f>
        <v>0</v>
      </c>
      <c r="K168" s="142">
        <f>'St 1.2.1'!K168+'St 1.2.2'!K168+'St 1.2.3'!K168+'St 1.2.4'!K168</f>
        <v>0</v>
      </c>
      <c r="L168" s="142">
        <f>'St 1.2.1'!L168+'St 1.2.2'!L168+'St 1.2.3'!L168+'St 1.2.4'!L168</f>
        <v>0</v>
      </c>
      <c r="M168" s="142">
        <f>'St 1.2.1'!M168+'St 1.2.2'!M168+'St 1.2.3'!M168+'St 1.2.4'!M168</f>
        <v>0</v>
      </c>
      <c r="N168" s="148"/>
      <c r="O168" s="142">
        <f>'St 1.2.1'!O168+'St 1.2.2'!O168+'St 1.2.3'!O168+'St 1.2.4'!O168</f>
        <v>0</v>
      </c>
      <c r="P168" s="142">
        <f>'St 1.2.1'!P168+'St 1.2.2'!P168+'St 1.2.3'!P168+'St 1.2.4'!P168</f>
        <v>0</v>
      </c>
      <c r="Q168" s="142">
        <f>'St 1.2.1'!Q168+'St 1.2.2'!Q168+'St 1.2.3'!Q168+'St 1.2.4'!Q168</f>
        <v>0</v>
      </c>
      <c r="R168" s="142">
        <f>'St 1.2.1'!R168+'St 1.2.2'!R168+'St 1.2.3'!R168+'St 1.2.4'!R168</f>
        <v>0</v>
      </c>
      <c r="S168" s="142">
        <f>'St 1.2.1'!S168+'St 1.2.2'!S168+'St 1.2.3'!S168+'St 1.2.4'!S168</f>
        <v>0</v>
      </c>
      <c r="T168" s="142">
        <f>'St 1.2.1'!T168+'St 1.2.2'!T168+'St 1.2.3'!T168+'St 1.2.4'!T168</f>
        <v>0</v>
      </c>
      <c r="U168" s="142">
        <f>'St 1.2.1'!U168+'St 1.2.2'!U168+'St 1.2.3'!U168+'St 1.2.4'!U168</f>
        <v>0</v>
      </c>
      <c r="V168" s="142">
        <f>'St 1.2.1'!V168+'St 1.2.2'!V168+'St 1.2.3'!V168+'St 1.2.4'!V168</f>
        <v>0</v>
      </c>
      <c r="W168" s="142">
        <f>'St 1.2.1'!W168+'St 1.2.2'!W168+'St 1.2.3'!W168+'St 1.2.4'!W168</f>
        <v>0</v>
      </c>
      <c r="X168" s="145"/>
      <c r="Y168" s="150"/>
      <c r="Z168" s="150"/>
      <c r="AA168" s="150"/>
      <c r="AB168" s="150"/>
      <c r="AC168" s="150"/>
      <c r="AD168" s="150"/>
      <c r="AE168" s="150"/>
      <c r="AF168" s="150"/>
    </row>
    <row r="169" spans="1:32">
      <c r="B169" s="6" t="s">
        <v>42</v>
      </c>
      <c r="C169" s="219"/>
      <c r="D169" s="142">
        <f>'St 1.2.1'!D169+'St 1.2.2'!D169+'St 1.2.3'!D169+'St 1.2.4'!D169</f>
        <v>6023.3160409528373</v>
      </c>
      <c r="E169" s="142">
        <f>'St 1.2.1'!E169+'St 1.2.2'!E169+'St 1.2.3'!E169+'St 1.2.4'!E169</f>
        <v>3430.7497092667541</v>
      </c>
      <c r="F169" s="142">
        <f>'St 1.2.1'!F169+'St 1.2.2'!F169+'St 1.2.3'!F169+'St 1.2.4'!F169</f>
        <v>5897.0147727879521</v>
      </c>
      <c r="G169" s="142">
        <f>'St 1.2.1'!G169+'St 1.2.2'!G169+'St 1.2.3'!G169+'St 1.2.4'!G169</f>
        <v>3233.6231006357034</v>
      </c>
      <c r="H169" s="142">
        <f>'St 1.2.1'!H169+'St 1.2.2'!H169+'St 1.2.3'!H169+'St 1.2.4'!H169</f>
        <v>4458.4387039023186</v>
      </c>
      <c r="I169" s="142">
        <f>'St 1.2.1'!I169+'St 1.2.2'!I169+'St 1.2.3'!I169+'St 1.2.4'!I169</f>
        <v>7708.1918380420957</v>
      </c>
      <c r="J169" s="142">
        <f>'St 1.2.1'!J169+'St 1.2.2'!J169+'St 1.2.3'!J169+'St 1.2.4'!J169</f>
        <v>18363.057067924779</v>
      </c>
      <c r="K169" s="142">
        <f>'St 1.2.1'!K169+'St 1.2.2'!K169+'St 1.2.3'!K169+'St 1.2.4'!K169</f>
        <v>22156.00384048665</v>
      </c>
      <c r="L169" s="142">
        <f>'St 1.2.1'!L169+'St 1.2.2'!L169+'St 1.2.3'!L169+'St 1.2.4'!L169</f>
        <v>24093.852069953929</v>
      </c>
      <c r="M169" s="142">
        <f>'St 1.2.1'!M169+'St 1.2.2'!M169+'St 1.2.3'!M169+'St 1.2.4'!M169</f>
        <v>16431.795667756105</v>
      </c>
      <c r="N169" s="148"/>
      <c r="O169" s="142">
        <f>'St 1.2.1'!O169+'St 1.2.2'!O169+'St 1.2.3'!O169+'St 1.2.4'!O169</f>
        <v>-2592.5663316860837</v>
      </c>
      <c r="P169" s="142">
        <f>'St 1.2.1'!P169+'St 1.2.2'!P169+'St 1.2.3'!P169+'St 1.2.4'!P169</f>
        <v>2466.265063521198</v>
      </c>
      <c r="Q169" s="142">
        <f>'St 1.2.1'!Q169+'St 1.2.2'!Q169+'St 1.2.3'!Q169+'St 1.2.4'!Q169</f>
        <v>-2663.3916721522487</v>
      </c>
      <c r="R169" s="142">
        <f>'St 1.2.1'!R169+'St 1.2.2'!R169+'St 1.2.3'!R169+'St 1.2.4'!R169</f>
        <v>1224.8156032666161</v>
      </c>
      <c r="S169" s="142">
        <f>'St 1.2.1'!S169+'St 1.2.2'!S169+'St 1.2.3'!S169+'St 1.2.4'!S169</f>
        <v>3249.7531341397766</v>
      </c>
      <c r="T169" s="142">
        <f>'St 1.2.1'!T169+'St 1.2.2'!T169+'St 1.2.3'!T169+'St 1.2.4'!T169</f>
        <v>10654.865229882686</v>
      </c>
      <c r="U169" s="142">
        <f>'St 1.2.1'!U169+'St 1.2.2'!U169+'St 1.2.3'!U169+'St 1.2.4'!U169</f>
        <v>3792.9467725618701</v>
      </c>
      <c r="V169" s="142">
        <f>'St 1.2.1'!V169+'St 1.2.2'!V169+'St 1.2.3'!V169+'St 1.2.4'!V169</f>
        <v>1937.8482294672797</v>
      </c>
      <c r="W169" s="142">
        <f>'St 1.2.1'!W169+'St 1.2.2'!W169+'St 1.2.3'!W169+'St 1.2.4'!W169</f>
        <v>-7662.0564021978234</v>
      </c>
      <c r="X169" s="145"/>
      <c r="Y169" s="150"/>
      <c r="Z169" s="150"/>
      <c r="AA169" s="150"/>
      <c r="AB169" s="150"/>
      <c r="AC169" s="150"/>
      <c r="AD169" s="150"/>
      <c r="AE169" s="150"/>
      <c r="AF169" s="150"/>
    </row>
    <row r="170" spans="1:32">
      <c r="B170" s="6" t="s">
        <v>43</v>
      </c>
      <c r="C170" s="219"/>
      <c r="D170" s="142">
        <f>'St 1.2.1'!D170+'St 1.2.2'!D170+'St 1.2.3'!D170+'St 1.2.4'!D170</f>
        <v>419770.59269570763</v>
      </c>
      <c r="E170" s="142">
        <f>'St 1.2.1'!E170+'St 1.2.2'!E170+'St 1.2.3'!E170+'St 1.2.4'!E170</f>
        <v>389332.70279562357</v>
      </c>
      <c r="F170" s="142">
        <f>'St 1.2.1'!F170+'St 1.2.2'!F170+'St 1.2.3'!F170+'St 1.2.4'!F170</f>
        <v>456852.73872229113</v>
      </c>
      <c r="G170" s="142">
        <f>'St 1.2.1'!G170+'St 1.2.2'!G170+'St 1.2.3'!G170+'St 1.2.4'!G170</f>
        <v>694436.76259356597</v>
      </c>
      <c r="H170" s="142">
        <f>'St 1.2.1'!H170+'St 1.2.2'!H170+'St 1.2.3'!H170+'St 1.2.4'!H170</f>
        <v>780736.75071444525</v>
      </c>
      <c r="I170" s="142">
        <f>'St 1.2.1'!I170+'St 1.2.2'!I170+'St 1.2.3'!I170+'St 1.2.4'!I170</f>
        <v>555407.8288479679</v>
      </c>
      <c r="J170" s="142">
        <f>'St 1.2.1'!J170+'St 1.2.2'!J170+'St 1.2.3'!J170+'St 1.2.4'!J170</f>
        <v>653617.50944535283</v>
      </c>
      <c r="K170" s="142">
        <f>'St 1.2.1'!K170+'St 1.2.2'!K170+'St 1.2.3'!K170+'St 1.2.4'!K170</f>
        <v>881566.27160962159</v>
      </c>
      <c r="L170" s="142">
        <f>'St 1.2.1'!L170+'St 1.2.2'!L170+'St 1.2.3'!L170+'St 1.2.4'!L170</f>
        <v>882938.08461246768</v>
      </c>
      <c r="M170" s="142">
        <f>'St 1.2.1'!M170+'St 1.2.2'!M170+'St 1.2.3'!M170+'St 1.2.4'!M170</f>
        <v>1022010.4592307495</v>
      </c>
      <c r="N170" s="148"/>
      <c r="O170" s="142">
        <f>'St 1.2.1'!O170+'St 1.2.2'!O170+'St 1.2.3'!O170+'St 1.2.4'!O170</f>
        <v>-30437.889900084028</v>
      </c>
      <c r="P170" s="142">
        <f>'St 1.2.1'!P170+'St 1.2.2'!P170+'St 1.2.3'!P170+'St 1.2.4'!P170</f>
        <v>67520.035926667566</v>
      </c>
      <c r="Q170" s="142">
        <f>'St 1.2.1'!Q170+'St 1.2.2'!Q170+'St 1.2.3'!Q170+'St 1.2.4'!Q170</f>
        <v>237584.02387127478</v>
      </c>
      <c r="R170" s="142">
        <f>'St 1.2.1'!R170+'St 1.2.2'!R170+'St 1.2.3'!R170+'St 1.2.4'!R170</f>
        <v>86299.988120879279</v>
      </c>
      <c r="S170" s="142">
        <f>'St 1.2.1'!S170+'St 1.2.2'!S170+'St 1.2.3'!S170+'St 1.2.4'!S170</f>
        <v>-225328.92186647735</v>
      </c>
      <c r="T170" s="142">
        <f>'St 1.2.1'!T170+'St 1.2.2'!T170+'St 1.2.3'!T170+'St 1.2.4'!T170</f>
        <v>98209.680597384955</v>
      </c>
      <c r="U170" s="142">
        <f>'St 1.2.1'!U170+'St 1.2.2'!U170+'St 1.2.3'!U170+'St 1.2.4'!U170</f>
        <v>227948.76216426864</v>
      </c>
      <c r="V170" s="142">
        <f>'St 1.2.1'!V170+'St 1.2.2'!V170+'St 1.2.3'!V170+'St 1.2.4'!V170</f>
        <v>1371.8130028462328</v>
      </c>
      <c r="W170" s="142">
        <f>'St 1.2.1'!W170+'St 1.2.2'!W170+'St 1.2.3'!W170+'St 1.2.4'!W170</f>
        <v>139072.37461828184</v>
      </c>
      <c r="X170" s="145"/>
      <c r="Y170" s="150"/>
      <c r="Z170" s="150"/>
      <c r="AA170" s="150"/>
      <c r="AB170" s="150"/>
      <c r="AC170" s="150"/>
      <c r="AD170" s="150"/>
      <c r="AE170" s="150"/>
      <c r="AF170" s="150"/>
    </row>
    <row r="171" spans="1:32">
      <c r="B171" s="6" t="s">
        <v>44</v>
      </c>
      <c r="C171" s="219"/>
      <c r="D171" s="142">
        <f>'St 1.2.1'!D171+'St 1.2.2'!D171+'St 1.2.3'!D171+'St 1.2.4'!D171</f>
        <v>230545.03966217497</v>
      </c>
      <c r="E171" s="142">
        <f>'St 1.2.1'!E171+'St 1.2.2'!E171+'St 1.2.3'!E171+'St 1.2.4'!E171</f>
        <v>198193.02237798716</v>
      </c>
      <c r="F171" s="142">
        <f>'St 1.2.1'!F171+'St 1.2.2'!F171+'St 1.2.3'!F171+'St 1.2.4'!F171</f>
        <v>214701.34278047623</v>
      </c>
      <c r="G171" s="142">
        <f>'St 1.2.1'!G171+'St 1.2.2'!G171+'St 1.2.3'!G171+'St 1.2.4'!G171</f>
        <v>205493.52955778121</v>
      </c>
      <c r="H171" s="142">
        <f>'St 1.2.1'!H171+'St 1.2.2'!H171+'St 1.2.3'!H171+'St 1.2.4'!H171</f>
        <v>205133.05358179493</v>
      </c>
      <c r="I171" s="142">
        <f>'St 1.2.1'!I171+'St 1.2.2'!I171+'St 1.2.3'!I171+'St 1.2.4'!I171</f>
        <v>229499.0983505366</v>
      </c>
      <c r="J171" s="142">
        <f>'St 1.2.1'!J171+'St 1.2.2'!J171+'St 1.2.3'!J171+'St 1.2.4'!J171</f>
        <v>232721.40878236439</v>
      </c>
      <c r="K171" s="142">
        <f>'St 1.2.1'!K171+'St 1.2.2'!K171+'St 1.2.3'!K171+'St 1.2.4'!K171</f>
        <v>301878.38272231055</v>
      </c>
      <c r="L171" s="142">
        <f>'St 1.2.1'!L171+'St 1.2.2'!L171+'St 1.2.3'!L171+'St 1.2.4'!L171</f>
        <v>380868.34441688564</v>
      </c>
      <c r="M171" s="142">
        <f>'St 1.2.1'!M171+'St 1.2.2'!M171+'St 1.2.3'!M171+'St 1.2.4'!M171</f>
        <v>425634.91124622244</v>
      </c>
      <c r="N171" s="148"/>
      <c r="O171" s="142">
        <f>'St 1.2.1'!O171+'St 1.2.2'!O171+'St 1.2.3'!O171+'St 1.2.4'!O171</f>
        <v>-32352.017284187819</v>
      </c>
      <c r="P171" s="142">
        <f>'St 1.2.1'!P171+'St 1.2.2'!P171+'St 1.2.3'!P171+'St 1.2.4'!P171</f>
        <v>16508.320402489106</v>
      </c>
      <c r="Q171" s="142">
        <f>'St 1.2.1'!Q171+'St 1.2.2'!Q171+'St 1.2.3'!Q171+'St 1.2.4'!Q171</f>
        <v>-9207.8132226950456</v>
      </c>
      <c r="R171" s="142">
        <f>'St 1.2.1'!R171+'St 1.2.2'!R171+'St 1.2.3'!R171+'St 1.2.4'!R171</f>
        <v>-360.47597598626862</v>
      </c>
      <c r="S171" s="142">
        <f>'St 1.2.1'!S171+'St 1.2.2'!S171+'St 1.2.3'!S171+'St 1.2.4'!S171</f>
        <v>24366.044768741671</v>
      </c>
      <c r="T171" s="142">
        <f>'St 1.2.1'!T171+'St 1.2.2'!T171+'St 1.2.3'!T171+'St 1.2.4'!T171</f>
        <v>3222.3104318277674</v>
      </c>
      <c r="U171" s="142">
        <f>'St 1.2.1'!U171+'St 1.2.2'!U171+'St 1.2.3'!U171+'St 1.2.4'!U171</f>
        <v>69156.973939946183</v>
      </c>
      <c r="V171" s="142">
        <f>'St 1.2.1'!V171+'St 1.2.2'!V171+'St 1.2.3'!V171+'St 1.2.4'!V171</f>
        <v>78989.961694575075</v>
      </c>
      <c r="W171" s="142">
        <f>'St 1.2.1'!W171+'St 1.2.2'!W171+'St 1.2.3'!W171+'St 1.2.4'!W171</f>
        <v>44766.566829336785</v>
      </c>
      <c r="X171" s="145"/>
      <c r="Y171" s="150"/>
      <c r="Z171" s="150"/>
      <c r="AA171" s="150"/>
      <c r="AB171" s="150"/>
      <c r="AC171" s="150"/>
      <c r="AD171" s="150"/>
      <c r="AE171" s="150"/>
      <c r="AF171" s="150"/>
    </row>
    <row r="172" spans="1:32">
      <c r="B172" s="7" t="s">
        <v>45</v>
      </c>
      <c r="C172" s="219"/>
      <c r="D172" s="142">
        <f>'St 1.2.1'!D172+'St 1.2.2'!D172+'St 1.2.3'!D172+'St 1.2.4'!D172</f>
        <v>88721.951877330604</v>
      </c>
      <c r="E172" s="142">
        <f>'St 1.2.1'!E172+'St 1.2.2'!E172+'St 1.2.3'!E172+'St 1.2.4'!E172</f>
        <v>46495.813320008783</v>
      </c>
      <c r="F172" s="142">
        <f>'St 1.2.1'!F172+'St 1.2.2'!F172+'St 1.2.3'!F172+'St 1.2.4'!F172</f>
        <v>50507.572589002993</v>
      </c>
      <c r="G172" s="142">
        <f>'St 1.2.1'!G172+'St 1.2.2'!G172+'St 1.2.3'!G172+'St 1.2.4'!G172</f>
        <v>34210.088322374337</v>
      </c>
      <c r="H172" s="142">
        <f>'St 1.2.1'!H172+'St 1.2.2'!H172+'St 1.2.3'!H172+'St 1.2.4'!H172</f>
        <v>60479.391999123523</v>
      </c>
      <c r="I172" s="142">
        <f>'St 1.2.1'!I172+'St 1.2.2'!I172+'St 1.2.3'!I172+'St 1.2.4'!I172</f>
        <v>81083.115103341144</v>
      </c>
      <c r="J172" s="142">
        <f>'St 1.2.1'!J172+'St 1.2.2'!J172+'St 1.2.3'!J172+'St 1.2.4'!J172</f>
        <v>79357.182257417749</v>
      </c>
      <c r="K172" s="142">
        <f>'St 1.2.1'!K172+'St 1.2.2'!K172+'St 1.2.3'!K172+'St 1.2.4'!K172</f>
        <v>95823.4272618018</v>
      </c>
      <c r="L172" s="142">
        <f>'St 1.2.1'!L172+'St 1.2.2'!L172+'St 1.2.3'!L172+'St 1.2.4'!L172</f>
        <v>122924.93225786184</v>
      </c>
      <c r="M172" s="142">
        <f>'St 1.2.1'!M172+'St 1.2.2'!M172+'St 1.2.3'!M172+'St 1.2.4'!M172</f>
        <v>148481.04402569614</v>
      </c>
      <c r="N172" s="148"/>
      <c r="O172" s="142">
        <f>'St 1.2.1'!O172+'St 1.2.2'!O172+'St 1.2.3'!O172+'St 1.2.4'!O172</f>
        <v>-42226.138557321829</v>
      </c>
      <c r="P172" s="142">
        <f>'St 1.2.1'!P172+'St 1.2.2'!P172+'St 1.2.3'!P172+'St 1.2.4'!P172</f>
        <v>4011.7592689942103</v>
      </c>
      <c r="Q172" s="142">
        <f>'St 1.2.1'!Q172+'St 1.2.2'!Q172+'St 1.2.3'!Q172+'St 1.2.4'!Q172</f>
        <v>-16297.484266628651</v>
      </c>
      <c r="R172" s="142">
        <f>'St 1.2.1'!R172+'St 1.2.2'!R172+'St 1.2.3'!R172+'St 1.2.4'!R172</f>
        <v>26269.303676749179</v>
      </c>
      <c r="S172" s="142">
        <f>'St 1.2.1'!S172+'St 1.2.2'!S172+'St 1.2.3'!S172+'St 1.2.4'!S172</f>
        <v>20603.723104217632</v>
      </c>
      <c r="T172" s="142">
        <f>'St 1.2.1'!T172+'St 1.2.2'!T172+'St 1.2.3'!T172+'St 1.2.4'!T172</f>
        <v>-1725.9328459233902</v>
      </c>
      <c r="U172" s="142">
        <f>'St 1.2.1'!U172+'St 1.2.2'!U172+'St 1.2.3'!U172+'St 1.2.4'!U172</f>
        <v>16466.245004384051</v>
      </c>
      <c r="V172" s="142">
        <f>'St 1.2.1'!V172+'St 1.2.2'!V172+'St 1.2.3'!V172+'St 1.2.4'!V172</f>
        <v>27101.504996060048</v>
      </c>
      <c r="W172" s="142">
        <f>'St 1.2.1'!W172+'St 1.2.2'!W172+'St 1.2.3'!W172+'St 1.2.4'!W172</f>
        <v>25556.111767834282</v>
      </c>
      <c r="X172" s="145"/>
      <c r="Y172" s="150"/>
      <c r="Z172" s="150"/>
      <c r="AA172" s="150"/>
      <c r="AB172" s="150"/>
      <c r="AC172" s="150"/>
      <c r="AD172" s="150"/>
      <c r="AE172" s="150"/>
      <c r="AF172" s="150"/>
    </row>
    <row r="173" spans="1:32">
      <c r="B173" s="7" t="s">
        <v>46</v>
      </c>
      <c r="C173" s="219"/>
      <c r="D173" s="142">
        <f>'St 1.2.1'!D173+'St 1.2.2'!D173+'St 1.2.3'!D173+'St 1.2.4'!D173</f>
        <v>141823.08778484433</v>
      </c>
      <c r="E173" s="142">
        <f>'St 1.2.1'!E173+'St 1.2.2'!E173+'St 1.2.3'!E173+'St 1.2.4'!E173</f>
        <v>151697.20905797838</v>
      </c>
      <c r="F173" s="142">
        <f>'St 1.2.1'!F173+'St 1.2.2'!F173+'St 1.2.3'!F173+'St 1.2.4'!F173</f>
        <v>164193.77019147325</v>
      </c>
      <c r="G173" s="142">
        <f>'St 1.2.1'!G173+'St 1.2.2'!G173+'St 1.2.3'!G173+'St 1.2.4'!G173</f>
        <v>171283.44123540685</v>
      </c>
      <c r="H173" s="142">
        <f>'St 1.2.1'!H173+'St 1.2.2'!H173+'St 1.2.3'!H173+'St 1.2.4'!H173</f>
        <v>144653.6615826714</v>
      </c>
      <c r="I173" s="142">
        <f>'St 1.2.1'!I173+'St 1.2.2'!I173+'St 1.2.3'!I173+'St 1.2.4'!I173</f>
        <v>148415.98324719543</v>
      </c>
      <c r="J173" s="142">
        <f>'St 1.2.1'!J173+'St 1.2.2'!J173+'St 1.2.3'!J173+'St 1.2.4'!J173</f>
        <v>153364.22652494663</v>
      </c>
      <c r="K173" s="142">
        <f>'St 1.2.1'!K173+'St 1.2.2'!K173+'St 1.2.3'!K173+'St 1.2.4'!K173</f>
        <v>206054.95546050873</v>
      </c>
      <c r="L173" s="142">
        <f>'St 1.2.1'!L173+'St 1.2.2'!L173+'St 1.2.3'!L173+'St 1.2.4'!L173</f>
        <v>257943.41215902378</v>
      </c>
      <c r="M173" s="142">
        <f>'St 1.2.1'!M173+'St 1.2.2'!M173+'St 1.2.3'!M173+'St 1.2.4'!M173</f>
        <v>277153.86722052633</v>
      </c>
      <c r="N173" s="148"/>
      <c r="O173" s="142">
        <f>'St 1.2.1'!O173+'St 1.2.2'!O173+'St 1.2.3'!O173+'St 1.2.4'!O173</f>
        <v>9874.1212731340274</v>
      </c>
      <c r="P173" s="142">
        <f>'St 1.2.1'!P173+'St 1.2.2'!P173+'St 1.2.3'!P173+'St 1.2.4'!P173</f>
        <v>12496.561133494879</v>
      </c>
      <c r="Q173" s="142">
        <f>'St 1.2.1'!Q173+'St 1.2.2'!Q173+'St 1.2.3'!Q173+'St 1.2.4'!Q173</f>
        <v>7089.6710439335948</v>
      </c>
      <c r="R173" s="142">
        <f>'St 1.2.1'!R173+'St 1.2.2'!R173+'St 1.2.3'!R173+'St 1.2.4'!R173</f>
        <v>-26629.779652735444</v>
      </c>
      <c r="S173" s="142">
        <f>'St 1.2.1'!S173+'St 1.2.2'!S173+'St 1.2.3'!S173+'St 1.2.4'!S173</f>
        <v>3762.3216645240291</v>
      </c>
      <c r="T173" s="142">
        <f>'St 1.2.1'!T173+'St 1.2.2'!T173+'St 1.2.3'!T173+'St 1.2.4'!T173</f>
        <v>4948.2432777511804</v>
      </c>
      <c r="U173" s="142">
        <f>'St 1.2.1'!U173+'St 1.2.2'!U173+'St 1.2.3'!U173+'St 1.2.4'!U173</f>
        <v>52690.728935562132</v>
      </c>
      <c r="V173" s="142">
        <f>'St 1.2.1'!V173+'St 1.2.2'!V173+'St 1.2.3'!V173+'St 1.2.4'!V173</f>
        <v>51888.45669851503</v>
      </c>
      <c r="W173" s="142">
        <f>'St 1.2.1'!W173+'St 1.2.2'!W173+'St 1.2.3'!W173+'St 1.2.4'!W173</f>
        <v>19210.455061502536</v>
      </c>
      <c r="X173" s="145"/>
      <c r="Y173" s="150"/>
      <c r="Z173" s="150"/>
      <c r="AA173" s="150"/>
      <c r="AB173" s="150"/>
      <c r="AC173" s="150"/>
      <c r="AD173" s="150"/>
      <c r="AE173" s="150"/>
      <c r="AF173" s="150"/>
    </row>
    <row r="174" spans="1:32">
      <c r="B174" s="6" t="s">
        <v>317</v>
      </c>
      <c r="C174" s="219"/>
      <c r="D174" s="142">
        <f>'St 1.2.1'!D174+'St 1.2.2'!D174+'St 1.2.3'!D174+'St 1.2.4'!D174</f>
        <v>585249.27545813634</v>
      </c>
      <c r="E174" s="142">
        <f>'St 1.2.1'!E174+'St 1.2.2'!E174+'St 1.2.3'!E174+'St 1.2.4'!E174</f>
        <v>648005.55267012329</v>
      </c>
      <c r="F174" s="142">
        <f>'St 1.2.1'!F174+'St 1.2.2'!F174+'St 1.2.3'!F174+'St 1.2.4'!F174</f>
        <v>815137.66147278179</v>
      </c>
      <c r="G174" s="142">
        <f>'St 1.2.1'!G174+'St 1.2.2'!G174+'St 1.2.3'!G174+'St 1.2.4'!G174</f>
        <v>849952.90970429755</v>
      </c>
      <c r="H174" s="142">
        <f>'St 1.2.1'!H174+'St 1.2.2'!H174+'St 1.2.3'!H174+'St 1.2.4'!H174</f>
        <v>870609.02287423983</v>
      </c>
      <c r="I174" s="142">
        <f>'St 1.2.1'!I174+'St 1.2.2'!I174+'St 1.2.3'!I174+'St 1.2.4'!I174</f>
        <v>986706.25031390262</v>
      </c>
      <c r="J174" s="142">
        <f>'St 1.2.1'!J174+'St 1.2.2'!J174+'St 1.2.3'!J174+'St 1.2.4'!J174</f>
        <v>1037956.318191787</v>
      </c>
      <c r="K174" s="142">
        <f>'St 1.2.1'!K174+'St 1.2.2'!K174+'St 1.2.3'!K174+'St 1.2.4'!K174</f>
        <v>1058154.560134494</v>
      </c>
      <c r="L174" s="142">
        <f>'St 1.2.1'!L174+'St 1.2.2'!L174+'St 1.2.3'!L174+'St 1.2.4'!L174</f>
        <v>1105877.4966386028</v>
      </c>
      <c r="M174" s="142">
        <f>'St 1.2.1'!M174+'St 1.2.2'!M174+'St 1.2.3'!M174+'St 1.2.4'!M174</f>
        <v>1079479.9255257312</v>
      </c>
      <c r="N174" s="148"/>
      <c r="O174" s="142">
        <f>'St 1.2.1'!O174+'St 1.2.2'!O174+'St 1.2.3'!O174+'St 1.2.4'!O174</f>
        <v>62756.277211986831</v>
      </c>
      <c r="P174" s="142">
        <f>'St 1.2.1'!P174+'St 1.2.2'!P174+'St 1.2.3'!P174+'St 1.2.4'!P174</f>
        <v>167132.10880265859</v>
      </c>
      <c r="Q174" s="142">
        <f>'St 1.2.1'!Q174+'St 1.2.2'!Q174+'St 1.2.3'!Q174+'St 1.2.4'!Q174</f>
        <v>34815.248231515674</v>
      </c>
      <c r="R174" s="142">
        <f>'St 1.2.1'!R174+'St 1.2.2'!R174+'St 1.2.3'!R174+'St 1.2.4'!R174</f>
        <v>20656.113169942364</v>
      </c>
      <c r="S174" s="142">
        <f>'St 1.2.1'!S174+'St 1.2.2'!S174+'St 1.2.3'!S174+'St 1.2.4'!S174</f>
        <v>116097.22743966275</v>
      </c>
      <c r="T174" s="142">
        <f>'St 1.2.1'!T174+'St 1.2.2'!T174+'St 1.2.3'!T174+'St 1.2.4'!T174</f>
        <v>51250.067877884372</v>
      </c>
      <c r="U174" s="142">
        <f>'St 1.2.1'!U174+'St 1.2.2'!U174+'St 1.2.3'!U174+'St 1.2.4'!U174</f>
        <v>20198.241942706965</v>
      </c>
      <c r="V174" s="142">
        <f>'St 1.2.1'!V174+'St 1.2.2'!V174+'St 1.2.3'!V174+'St 1.2.4'!V174</f>
        <v>47722.936504108839</v>
      </c>
      <c r="W174" s="142">
        <f>'St 1.2.1'!W174+'St 1.2.2'!W174+'St 1.2.3'!W174+'St 1.2.4'!W174</f>
        <v>-26397.57111287149</v>
      </c>
      <c r="X174" s="145"/>
      <c r="Y174" s="150"/>
      <c r="Z174" s="150"/>
      <c r="AA174" s="150"/>
      <c r="AB174" s="150"/>
      <c r="AC174" s="150"/>
      <c r="AD174" s="150"/>
      <c r="AE174" s="150"/>
      <c r="AF174" s="150"/>
    </row>
    <row r="175" spans="1:32">
      <c r="B175" s="6" t="s">
        <v>108</v>
      </c>
      <c r="C175" s="219"/>
      <c r="D175" s="142">
        <f>'St 1.2.1'!D175+'St 1.2.2'!D175+'St 1.2.3'!D175+'St 1.2.4'!D175</f>
        <v>1995860.3143218495</v>
      </c>
      <c r="E175" s="142">
        <f>'St 1.2.1'!E175+'St 1.2.2'!E175+'St 1.2.3'!E175+'St 1.2.4'!E175</f>
        <v>2068100.3798615448</v>
      </c>
      <c r="F175" s="142">
        <f>'St 1.2.1'!F175+'St 1.2.2'!F175+'St 1.2.3'!F175+'St 1.2.4'!F175</f>
        <v>2405607.6054462572</v>
      </c>
      <c r="G175" s="142">
        <f>'St 1.2.1'!G175+'St 1.2.2'!G175+'St 1.2.3'!G175+'St 1.2.4'!G175</f>
        <v>2568822.7203665609</v>
      </c>
      <c r="H175" s="142">
        <f>'St 1.2.1'!H175+'St 1.2.2'!H175+'St 1.2.3'!H175+'St 1.2.4'!H175</f>
        <v>2674685.0163464346</v>
      </c>
      <c r="I175" s="142">
        <f>'St 1.2.1'!I175+'St 1.2.2'!I175+'St 1.2.3'!I175+'St 1.2.4'!I175</f>
        <v>2779760.5054610698</v>
      </c>
      <c r="J175" s="142">
        <f>'St 1.2.1'!J175+'St 1.2.2'!J175+'St 1.2.3'!J175+'St 1.2.4'!J175</f>
        <v>2835839.2468133448</v>
      </c>
      <c r="K175" s="142">
        <f>'St 1.2.1'!K175+'St 1.2.2'!K175+'St 1.2.3'!K175+'St 1.2.4'!K175</f>
        <v>3049057.5761693725</v>
      </c>
      <c r="L175" s="142">
        <f>'St 1.2.1'!L175+'St 1.2.2'!L175+'St 1.2.3'!L175+'St 1.2.4'!L175</f>
        <v>2992207.3741748007</v>
      </c>
      <c r="M175" s="142">
        <f>'St 1.2.1'!M175+'St 1.2.2'!M175+'St 1.2.3'!M175+'St 1.2.4'!M175</f>
        <v>2852051.0377143375</v>
      </c>
      <c r="N175" s="148"/>
      <c r="O175" s="142">
        <f>'St 1.2.1'!O175+'St 1.2.2'!O175+'St 1.2.3'!O175+'St 1.2.4'!O175</f>
        <v>72240.065539695555</v>
      </c>
      <c r="P175" s="142">
        <f>'St 1.2.1'!P175+'St 1.2.2'!P175+'St 1.2.3'!P175+'St 1.2.4'!P175</f>
        <v>337507.22558471194</v>
      </c>
      <c r="Q175" s="142">
        <f>'St 1.2.1'!Q175+'St 1.2.2'!Q175+'St 1.2.3'!Q175+'St 1.2.4'!Q175</f>
        <v>163215.11492030413</v>
      </c>
      <c r="R175" s="142">
        <f>'St 1.2.1'!R175+'St 1.2.2'!R175+'St 1.2.3'!R175+'St 1.2.4'!R175</f>
        <v>105862.2959798731</v>
      </c>
      <c r="S175" s="142">
        <f>'St 1.2.1'!S175+'St 1.2.2'!S175+'St 1.2.3'!S175+'St 1.2.4'!S175</f>
        <v>105075.48911463583</v>
      </c>
      <c r="T175" s="142">
        <f>'St 1.2.1'!T175+'St 1.2.2'!T175+'St 1.2.3'!T175+'St 1.2.4'!T175</f>
        <v>56078.741352274577</v>
      </c>
      <c r="U175" s="142">
        <f>'St 1.2.1'!U175+'St 1.2.2'!U175+'St 1.2.3'!U175+'St 1.2.4'!U175</f>
        <v>213218.3293560278</v>
      </c>
      <c r="V175" s="142">
        <f>'St 1.2.1'!V175+'St 1.2.2'!V175+'St 1.2.3'!V175+'St 1.2.4'!V175</f>
        <v>-56850.201994571355</v>
      </c>
      <c r="W175" s="142">
        <f>'St 1.2.1'!W175+'St 1.2.2'!W175+'St 1.2.3'!W175+'St 1.2.4'!W175</f>
        <v>-140156.33646046292</v>
      </c>
      <c r="X175" s="145"/>
      <c r="Y175" s="150"/>
      <c r="Z175" s="150"/>
      <c r="AA175" s="150"/>
      <c r="AB175" s="150"/>
      <c r="AC175" s="150"/>
      <c r="AD175" s="150"/>
      <c r="AE175" s="150"/>
      <c r="AF175" s="150"/>
    </row>
    <row r="176" spans="1:32">
      <c r="B176" s="6" t="s">
        <v>48</v>
      </c>
      <c r="C176" s="219"/>
      <c r="D176" s="142">
        <f>'St 1.2.1'!D176+'St 1.2.2'!D176+'St 1.2.3'!D176+'St 1.2.4'!D176</f>
        <v>0</v>
      </c>
      <c r="E176" s="142">
        <f>'St 1.2.1'!E176+'St 1.2.2'!E176+'St 1.2.3'!E176+'St 1.2.4'!E176</f>
        <v>0</v>
      </c>
      <c r="F176" s="142">
        <f>'St 1.2.1'!F176+'St 1.2.2'!F176+'St 1.2.3'!F176+'St 1.2.4'!F176</f>
        <v>0</v>
      </c>
      <c r="G176" s="142">
        <f>'St 1.2.1'!G176+'St 1.2.2'!G176+'St 1.2.3'!G176+'St 1.2.4'!G176</f>
        <v>0</v>
      </c>
      <c r="H176" s="142">
        <f>'St 1.2.1'!H176+'St 1.2.2'!H176+'St 1.2.3'!H176+'St 1.2.4'!H176</f>
        <v>0</v>
      </c>
      <c r="I176" s="142">
        <f>'St 1.2.1'!I176+'St 1.2.2'!I176+'St 1.2.3'!I176+'St 1.2.4'!I176</f>
        <v>0</v>
      </c>
      <c r="J176" s="142">
        <f>'St 1.2.1'!J176+'St 1.2.2'!J176+'St 1.2.3'!J176+'St 1.2.4'!J176</f>
        <v>0</v>
      </c>
      <c r="K176" s="142">
        <f>'St 1.2.1'!K176+'St 1.2.2'!K176+'St 1.2.3'!K176+'St 1.2.4'!K176</f>
        <v>0</v>
      </c>
      <c r="L176" s="142">
        <f>'St 1.2.1'!L176+'St 1.2.2'!L176+'St 1.2.3'!L176+'St 1.2.4'!L176</f>
        <v>0</v>
      </c>
      <c r="M176" s="142">
        <f>'St 1.2.1'!M176+'St 1.2.2'!M176+'St 1.2.3'!M176+'St 1.2.4'!M176</f>
        <v>0</v>
      </c>
      <c r="N176" s="148"/>
      <c r="O176" s="142">
        <f>'St 1.2.1'!O176+'St 1.2.2'!O176+'St 1.2.3'!O176+'St 1.2.4'!O176</f>
        <v>0</v>
      </c>
      <c r="P176" s="142">
        <f>'St 1.2.1'!P176+'St 1.2.2'!P176+'St 1.2.3'!P176+'St 1.2.4'!P176</f>
        <v>0</v>
      </c>
      <c r="Q176" s="142">
        <f>'St 1.2.1'!Q176+'St 1.2.2'!Q176+'St 1.2.3'!Q176+'St 1.2.4'!Q176</f>
        <v>0</v>
      </c>
      <c r="R176" s="142">
        <f>'St 1.2.1'!R176+'St 1.2.2'!R176+'St 1.2.3'!R176+'St 1.2.4'!R176</f>
        <v>0</v>
      </c>
      <c r="S176" s="142">
        <f>'St 1.2.1'!S176+'St 1.2.2'!S176+'St 1.2.3'!S176+'St 1.2.4'!S176</f>
        <v>0</v>
      </c>
      <c r="T176" s="142">
        <f>'St 1.2.1'!T176+'St 1.2.2'!T176+'St 1.2.3'!T176+'St 1.2.4'!T176</f>
        <v>0</v>
      </c>
      <c r="U176" s="142">
        <f>'St 1.2.1'!U176+'St 1.2.2'!U176+'St 1.2.3'!U176+'St 1.2.4'!U176</f>
        <v>0</v>
      </c>
      <c r="V176" s="142">
        <f>'St 1.2.1'!V176+'St 1.2.2'!V176+'St 1.2.3'!V176+'St 1.2.4'!V176</f>
        <v>0</v>
      </c>
      <c r="W176" s="142">
        <f>'St 1.2.1'!W176+'St 1.2.2'!W176+'St 1.2.3'!W176+'St 1.2.4'!W176</f>
        <v>0</v>
      </c>
      <c r="X176" s="145"/>
      <c r="Y176" s="150"/>
      <c r="Z176" s="150"/>
      <c r="AA176" s="150"/>
      <c r="AB176" s="150"/>
      <c r="AC176" s="150"/>
      <c r="AD176" s="150"/>
      <c r="AE176" s="150"/>
      <c r="AF176" s="150"/>
    </row>
    <row r="177" spans="1:32">
      <c r="B177" s="6" t="s">
        <v>325</v>
      </c>
      <c r="C177" s="219"/>
      <c r="D177" s="142">
        <f>'St 1.2.1'!D177+'St 1.2.2'!D177+'St 1.2.3'!D177+'St 1.2.4'!D177</f>
        <v>2315574.1779223075</v>
      </c>
      <c r="E177" s="142">
        <f>'St 1.2.1'!E177+'St 1.2.2'!E177+'St 1.2.3'!E177+'St 1.2.4'!E177</f>
        <v>3102910.8717800211</v>
      </c>
      <c r="F177" s="142">
        <f>'St 1.2.1'!F177+'St 1.2.2'!F177+'St 1.2.3'!F177+'St 1.2.4'!F177</f>
        <v>3397542.235845604</v>
      </c>
      <c r="G177" s="142">
        <f>'St 1.2.1'!G177+'St 1.2.2'!G177+'St 1.2.3'!G177+'St 1.2.4'!G177</f>
        <v>3651766.5846653664</v>
      </c>
      <c r="H177" s="142">
        <f>'St 1.2.1'!H177+'St 1.2.2'!H177+'St 1.2.3'!H177+'St 1.2.4'!H177</f>
        <v>3971235.7696211999</v>
      </c>
      <c r="I177" s="142">
        <f>'St 1.2.1'!I177+'St 1.2.2'!I177+'St 1.2.3'!I177+'St 1.2.4'!I177</f>
        <v>4523250.3852493707</v>
      </c>
      <c r="J177" s="142">
        <f>'St 1.2.1'!J177+'St 1.2.2'!J177+'St 1.2.3'!J177+'St 1.2.4'!J177</f>
        <v>4875645.8211120218</v>
      </c>
      <c r="K177" s="142">
        <f>'St 1.2.1'!K177+'St 1.2.2'!K177+'St 1.2.3'!K177+'St 1.2.4'!K177</f>
        <v>5673755.9283357793</v>
      </c>
      <c r="L177" s="142">
        <f>'St 1.2.1'!L177+'St 1.2.2'!L177+'St 1.2.3'!L177+'St 1.2.4'!L177</f>
        <v>6197323.1067191493</v>
      </c>
      <c r="M177" s="142">
        <f>'St 1.2.1'!M177+'St 1.2.2'!M177+'St 1.2.3'!M177+'St 1.2.4'!M177</f>
        <v>6882269.895856278</v>
      </c>
      <c r="N177" s="148"/>
      <c r="O177" s="142">
        <f>'St 1.2.1'!O177+'St 1.2.2'!O177+'St 1.2.3'!O177+'St 1.2.4'!O177</f>
        <v>787336.69385771349</v>
      </c>
      <c r="P177" s="142">
        <f>'St 1.2.1'!P177+'St 1.2.2'!P177+'St 1.2.3'!P177+'St 1.2.4'!P177</f>
        <v>294631.36406558257</v>
      </c>
      <c r="Q177" s="142">
        <f>'St 1.2.1'!Q177+'St 1.2.2'!Q177+'St 1.2.3'!Q177+'St 1.2.4'!Q177</f>
        <v>254224.34881976212</v>
      </c>
      <c r="R177" s="142">
        <f>'St 1.2.1'!R177+'St 1.2.2'!R177+'St 1.2.3'!R177+'St 1.2.4'!R177</f>
        <v>319469.1849558336</v>
      </c>
      <c r="S177" s="142">
        <f>'St 1.2.1'!S177+'St 1.2.2'!S177+'St 1.2.3'!S177+'St 1.2.4'!S177</f>
        <v>552014.6156281709</v>
      </c>
      <c r="T177" s="142">
        <f>'St 1.2.1'!T177+'St 1.2.2'!T177+'St 1.2.3'!T177+'St 1.2.4'!T177</f>
        <v>352395.43586265168</v>
      </c>
      <c r="U177" s="142">
        <f>'St 1.2.1'!U177+'St 1.2.2'!U177+'St 1.2.3'!U177+'St 1.2.4'!U177</f>
        <v>798110.10722375684</v>
      </c>
      <c r="V177" s="142">
        <f>'St 1.2.1'!V177+'St 1.2.2'!V177+'St 1.2.3'!V177+'St 1.2.4'!V177</f>
        <v>523567.17838336946</v>
      </c>
      <c r="W177" s="142">
        <f>'St 1.2.1'!W177+'St 1.2.2'!W177+'St 1.2.3'!W177+'St 1.2.4'!W177</f>
        <v>684946.78913712874</v>
      </c>
      <c r="X177" s="145"/>
      <c r="Y177" s="150"/>
      <c r="Z177" s="150"/>
      <c r="AA177" s="150"/>
      <c r="AB177" s="150"/>
      <c r="AC177" s="150"/>
      <c r="AD177" s="150"/>
      <c r="AE177" s="150"/>
      <c r="AF177" s="150"/>
    </row>
    <row r="178" spans="1:32">
      <c r="B178" s="8" t="s">
        <v>101</v>
      </c>
      <c r="C178" s="219"/>
      <c r="D178" s="142">
        <f>'St 1.2.1'!D178+'St 1.2.2'!D178+'St 1.2.3'!D178+'St 1.2.4'!D178</f>
        <v>520654.79671085987</v>
      </c>
      <c r="E178" s="142">
        <f>'St 1.2.1'!E178+'St 1.2.2'!E178+'St 1.2.3'!E178+'St 1.2.4'!E178</f>
        <v>650841.05313552183</v>
      </c>
      <c r="F178" s="142">
        <f>'St 1.2.1'!F178+'St 1.2.2'!F178+'St 1.2.3'!F178+'St 1.2.4'!F178</f>
        <v>812094.69465850538</v>
      </c>
      <c r="G178" s="142">
        <f>'St 1.2.1'!G178+'St 1.2.2'!G178+'St 1.2.3'!G178+'St 1.2.4'!G178</f>
        <v>906712.95045747492</v>
      </c>
      <c r="H178" s="142">
        <f>'St 1.2.1'!H178+'St 1.2.2'!H178+'St 1.2.3'!H178+'St 1.2.4'!H178</f>
        <v>1100988.3956323585</v>
      </c>
      <c r="I178" s="142">
        <f>'St 1.2.1'!I178+'St 1.2.2'!I178+'St 1.2.3'!I178+'St 1.2.4'!I178</f>
        <v>932861.23362251115</v>
      </c>
      <c r="J178" s="142">
        <f>'St 1.2.1'!J178+'St 1.2.2'!J178+'St 1.2.3'!J178+'St 1.2.4'!J178</f>
        <v>1262994.9336650474</v>
      </c>
      <c r="K178" s="142">
        <f>'St 1.2.1'!K178+'St 1.2.2'!K178+'St 1.2.3'!K178+'St 1.2.4'!K178</f>
        <v>1242290.8616749193</v>
      </c>
      <c r="L178" s="142">
        <f>'St 1.2.1'!L178+'St 1.2.2'!L178+'St 1.2.3'!L178+'St 1.2.4'!L178</f>
        <v>1340615.6930918226</v>
      </c>
      <c r="M178" s="142">
        <f>'St 1.2.1'!M178+'St 1.2.2'!M178+'St 1.2.3'!M178+'St 1.2.4'!M178</f>
        <v>1313353.7811540714</v>
      </c>
      <c r="N178" s="148"/>
      <c r="O178" s="142">
        <f>'St 1.2.1'!O178+'St 1.2.2'!O178+'St 1.2.3'!O178+'St 1.2.4'!O178</f>
        <v>130186.25642466189</v>
      </c>
      <c r="P178" s="142">
        <f>'St 1.2.1'!P178+'St 1.2.2'!P178+'St 1.2.3'!P178+'St 1.2.4'!P178</f>
        <v>161253.64152298358</v>
      </c>
      <c r="Q178" s="142">
        <f>'St 1.2.1'!Q178+'St 1.2.2'!Q178+'St 1.2.3'!Q178+'St 1.2.4'!Q178</f>
        <v>94618.25579896952</v>
      </c>
      <c r="R178" s="142">
        <f>'St 1.2.1'!R178+'St 1.2.2'!R178+'St 1.2.3'!R178+'St 1.2.4'!R178</f>
        <v>194275.44517488364</v>
      </c>
      <c r="S178" s="142">
        <f>'St 1.2.1'!S178+'St 1.2.2'!S178+'St 1.2.3'!S178+'St 1.2.4'!S178</f>
        <v>-168127.16200984744</v>
      </c>
      <c r="T178" s="142">
        <f>'St 1.2.1'!T178+'St 1.2.2'!T178+'St 1.2.3'!T178+'St 1.2.4'!T178</f>
        <v>330133.70004253637</v>
      </c>
      <c r="U178" s="142">
        <f>'St 1.2.1'!U178+'St 1.2.2'!U178+'St 1.2.3'!U178+'St 1.2.4'!U178</f>
        <v>-20704.071990128257</v>
      </c>
      <c r="V178" s="142">
        <f>'St 1.2.1'!V178+'St 1.2.2'!V178+'St 1.2.3'!V178+'St 1.2.4'!V178</f>
        <v>98324.831416903369</v>
      </c>
      <c r="W178" s="142">
        <f>'St 1.2.1'!W178+'St 1.2.2'!W178+'St 1.2.3'!W178+'St 1.2.4'!W178</f>
        <v>-27261.911937751123</v>
      </c>
      <c r="X178" s="145"/>
      <c r="Y178" s="150"/>
      <c r="Z178" s="150"/>
      <c r="AA178" s="150"/>
      <c r="AB178" s="150"/>
      <c r="AC178" s="150"/>
      <c r="AD178" s="150"/>
      <c r="AE178" s="150"/>
      <c r="AF178" s="150"/>
    </row>
    <row r="179" spans="1:32" s="45" customFormat="1">
      <c r="A179" s="38"/>
      <c r="B179" s="5" t="s">
        <v>10</v>
      </c>
      <c r="C179" s="209" t="s">
        <v>298</v>
      </c>
      <c r="D179" s="139">
        <f>'St 1.2.1'!D179+'St 1.2.2'!D179+'St 1.2.3'!D179+'St 1.2.4'!D179</f>
        <v>60554.031751920971</v>
      </c>
      <c r="E179" s="139">
        <f>'St 1.2.1'!E179+'St 1.2.2'!E179+'St 1.2.3'!E179+'St 1.2.4'!E179</f>
        <v>63332.118716553072</v>
      </c>
      <c r="F179" s="139">
        <f>'St 1.2.1'!F179+'St 1.2.2'!F179+'St 1.2.3'!F179+'St 1.2.4'!F179</f>
        <v>63115.952466621471</v>
      </c>
      <c r="G179" s="139">
        <f>'St 1.2.1'!G179+'St 1.2.2'!G179+'St 1.2.3'!G179+'St 1.2.4'!G179</f>
        <v>69400.819337927562</v>
      </c>
      <c r="H179" s="139">
        <f>'St 1.2.1'!H179+'St 1.2.2'!H179+'St 1.2.3'!H179+'St 1.2.4'!H179</f>
        <v>89135.280926384032</v>
      </c>
      <c r="I179" s="139">
        <f>'St 1.2.1'!I179+'St 1.2.2'!I179+'St 1.2.3'!I179+'St 1.2.4'!I179</f>
        <v>87756.591031803167</v>
      </c>
      <c r="J179" s="139">
        <f>'St 1.2.1'!J179+'St 1.2.2'!J179+'St 1.2.3'!J179+'St 1.2.4'!J179</f>
        <v>121191.32909699765</v>
      </c>
      <c r="K179" s="139">
        <f>'St 1.2.1'!K179+'St 1.2.2'!K179+'St 1.2.3'!K179+'St 1.2.4'!K179</f>
        <v>143268.88074492398</v>
      </c>
      <c r="L179" s="139">
        <f>'St 1.2.1'!L179+'St 1.2.2'!L179+'St 1.2.3'!L179+'St 1.2.4'!L179</f>
        <v>167822.70517274394</v>
      </c>
      <c r="M179" s="139">
        <f>'St 1.2.1'!M179+'St 1.2.2'!M179+'St 1.2.3'!M179+'St 1.2.4'!M179</f>
        <v>191265.37468402711</v>
      </c>
      <c r="N179" s="140"/>
      <c r="O179" s="139">
        <f>'St 1.2.1'!O179+'St 1.2.2'!O179+'St 1.2.3'!O179+'St 1.2.4'!O179</f>
        <v>2778.0869646321098</v>
      </c>
      <c r="P179" s="139">
        <f>'St 1.2.1'!P179+'St 1.2.2'!P179+'St 1.2.3'!P179+'St 1.2.4'!P179</f>
        <v>-216.16624993160303</v>
      </c>
      <c r="Q179" s="139">
        <f>'St 1.2.1'!Q179+'St 1.2.2'!Q179+'St 1.2.3'!Q179+'St 1.2.4'!Q179</f>
        <v>6284.8668713060833</v>
      </c>
      <c r="R179" s="139">
        <f>'St 1.2.1'!R179+'St 1.2.2'!R179+'St 1.2.3'!R179+'St 1.2.4'!R179</f>
        <v>19734.461588456474</v>
      </c>
      <c r="S179" s="139">
        <f>'St 1.2.1'!S179+'St 1.2.2'!S179+'St 1.2.3'!S179+'St 1.2.4'!S179</f>
        <v>-1378.6898945808571</v>
      </c>
      <c r="T179" s="139">
        <f>'St 1.2.1'!T179+'St 1.2.2'!T179+'St 1.2.3'!T179+'St 1.2.4'!T179</f>
        <v>33434.738065194491</v>
      </c>
      <c r="U179" s="139">
        <f>'St 1.2.1'!U179+'St 1.2.2'!U179+'St 1.2.3'!U179+'St 1.2.4'!U179</f>
        <v>22077.551647926313</v>
      </c>
      <c r="V179" s="139">
        <f>'St 1.2.1'!V179+'St 1.2.2'!V179+'St 1.2.3'!V179+'St 1.2.4'!V179</f>
        <v>24553.824427819956</v>
      </c>
      <c r="W179" s="139">
        <f>'St 1.2.1'!W179+'St 1.2.2'!W179+'St 1.2.3'!W179+'St 1.2.4'!W179</f>
        <v>23442.669511283188</v>
      </c>
      <c r="X179" s="141"/>
      <c r="Y179" s="149"/>
      <c r="Z179" s="149"/>
      <c r="AA179" s="149"/>
      <c r="AB179" s="149"/>
      <c r="AC179" s="149"/>
      <c r="AD179" s="149"/>
      <c r="AE179" s="149"/>
      <c r="AF179" s="149"/>
    </row>
    <row r="180" spans="1:32" s="45" customFormat="1">
      <c r="A180" s="38"/>
      <c r="B180" s="31" t="s">
        <v>26</v>
      </c>
      <c r="C180" s="209" t="s">
        <v>299</v>
      </c>
      <c r="D180" s="139">
        <f>'St 1.2.1'!D180+'St 1.2.2'!D180+'St 1.2.3'!D180+'St 1.2.4'!D180</f>
        <v>54970.923664716356</v>
      </c>
      <c r="E180" s="139">
        <f>'St 1.2.1'!E180+'St 1.2.2'!E180+'St 1.2.3'!E180+'St 1.2.4'!E180</f>
        <v>58049.958529518059</v>
      </c>
      <c r="F180" s="139">
        <f>'St 1.2.1'!F180+'St 1.2.2'!F180+'St 1.2.3'!F180+'St 1.2.4'!F180</f>
        <v>59260.37108228694</v>
      </c>
      <c r="G180" s="139">
        <f>'St 1.2.1'!G180+'St 1.2.2'!G180+'St 1.2.3'!G180+'St 1.2.4'!G180</f>
        <v>64006.35900180188</v>
      </c>
      <c r="H180" s="139">
        <f>'St 1.2.1'!H180+'St 1.2.2'!H180+'St 1.2.3'!H180+'St 1.2.4'!H180</f>
        <v>78515.020618446288</v>
      </c>
      <c r="I180" s="139">
        <f>'St 1.2.1'!I180+'St 1.2.2'!I180+'St 1.2.3'!I180+'St 1.2.4'!I180</f>
        <v>81984.119219017812</v>
      </c>
      <c r="J180" s="139">
        <f>'St 1.2.1'!J180+'St 1.2.2'!J180+'St 1.2.3'!J180+'St 1.2.4'!J180</f>
        <v>104277.25871695176</v>
      </c>
      <c r="K180" s="139">
        <f>'St 1.2.1'!K180+'St 1.2.2'!K180+'St 1.2.3'!K180+'St 1.2.4'!K180</f>
        <v>108768.14635433434</v>
      </c>
      <c r="L180" s="139">
        <f>'St 1.2.1'!L180+'St 1.2.2'!L180+'St 1.2.3'!L180+'St 1.2.4'!L180</f>
        <v>119311.24649012994</v>
      </c>
      <c r="M180" s="139">
        <f>'St 1.2.1'!M180+'St 1.2.2'!M180+'St 1.2.3'!M180+'St 1.2.4'!M180</f>
        <v>133476.15426504638</v>
      </c>
      <c r="N180" s="140"/>
      <c r="O180" s="139">
        <f>'St 1.2.1'!O180+'St 1.2.2'!O180+'St 1.2.3'!O180+'St 1.2.4'!O180</f>
        <v>3079.0348648016993</v>
      </c>
      <c r="P180" s="139">
        <f>'St 1.2.1'!P180+'St 1.2.2'!P180+'St 1.2.3'!P180+'St 1.2.4'!P180</f>
        <v>1210.41255276888</v>
      </c>
      <c r="Q180" s="139">
        <f>'St 1.2.1'!Q180+'St 1.2.2'!Q180+'St 1.2.3'!Q180+'St 1.2.4'!Q180</f>
        <v>4745.9879195149451</v>
      </c>
      <c r="R180" s="139">
        <f>'St 1.2.1'!R180+'St 1.2.2'!R180+'St 1.2.3'!R180+'St 1.2.4'!R180</f>
        <v>14508.661616644411</v>
      </c>
      <c r="S180" s="139">
        <f>'St 1.2.1'!S180+'St 1.2.2'!S180+'St 1.2.3'!S180+'St 1.2.4'!S180</f>
        <v>3469.0986005715222</v>
      </c>
      <c r="T180" s="139">
        <f>'St 1.2.1'!T180+'St 1.2.2'!T180+'St 1.2.3'!T180+'St 1.2.4'!T180</f>
        <v>22293.139497933953</v>
      </c>
      <c r="U180" s="139">
        <f>'St 1.2.1'!U180+'St 1.2.2'!U180+'St 1.2.3'!U180+'St 1.2.4'!U180</f>
        <v>4490.8876373825888</v>
      </c>
      <c r="V180" s="139">
        <f>'St 1.2.1'!V180+'St 1.2.2'!V180+'St 1.2.3'!V180+'St 1.2.4'!V180</f>
        <v>10543.100135795588</v>
      </c>
      <c r="W180" s="139">
        <f>'St 1.2.1'!W180+'St 1.2.2'!W180+'St 1.2.3'!W180+'St 1.2.4'!W180</f>
        <v>14164.907774916453</v>
      </c>
      <c r="X180" s="141"/>
      <c r="Y180" s="149"/>
      <c r="Z180" s="149"/>
      <c r="AA180" s="149"/>
      <c r="AB180" s="149"/>
      <c r="AC180" s="149"/>
      <c r="AD180" s="149"/>
      <c r="AE180" s="149"/>
      <c r="AF180" s="149"/>
    </row>
    <row r="181" spans="1:32">
      <c r="B181" s="208" t="s">
        <v>40</v>
      </c>
      <c r="C181" s="219"/>
      <c r="D181" s="142">
        <f>'St 1.2.1'!D181+'St 1.2.2'!D181+'St 1.2.3'!D181+'St 1.2.4'!D181</f>
        <v>44614.856164716351</v>
      </c>
      <c r="E181" s="142">
        <f>'St 1.2.1'!E181+'St 1.2.2'!E181+'St 1.2.3'!E181+'St 1.2.4'!E181</f>
        <v>47484.52182951806</v>
      </c>
      <c r="F181" s="142">
        <f>'St 1.2.1'!F181+'St 1.2.2'!F181+'St 1.2.3'!F181+'St 1.2.4'!F181</f>
        <v>47712.06838228694</v>
      </c>
      <c r="G181" s="142">
        <f>'St 1.2.1'!G181+'St 1.2.2'!G181+'St 1.2.3'!G181+'St 1.2.4'!G181</f>
        <v>52831.673301801886</v>
      </c>
      <c r="H181" s="142">
        <f>'St 1.2.1'!H181+'St 1.2.2'!H181+'St 1.2.3'!H181+'St 1.2.4'!H181</f>
        <v>67145.222318446293</v>
      </c>
      <c r="I181" s="142">
        <f>'St 1.2.1'!I181+'St 1.2.2'!I181+'St 1.2.3'!I181+'St 1.2.4'!I181</f>
        <v>70791.754619017811</v>
      </c>
      <c r="J181" s="142">
        <f>'St 1.2.1'!J181+'St 1.2.2'!J181+'St 1.2.3'!J181+'St 1.2.4'!J181</f>
        <v>92202.883316951775</v>
      </c>
      <c r="K181" s="142">
        <f>'St 1.2.1'!K181+'St 1.2.2'!K181+'St 1.2.3'!K181+'St 1.2.4'!K181</f>
        <v>93571.792254334345</v>
      </c>
      <c r="L181" s="142">
        <f>'St 1.2.1'!L181+'St 1.2.2'!L181+'St 1.2.3'!L181+'St 1.2.4'!L181</f>
        <v>103883.79271912994</v>
      </c>
      <c r="M181" s="142">
        <f>'St 1.2.1'!M181+'St 1.2.2'!M181+'St 1.2.3'!M181+'St 1.2.4'!M181</f>
        <v>117910.3982940464</v>
      </c>
      <c r="N181" s="148"/>
      <c r="O181" s="142">
        <f>'St 1.2.1'!O181+'St 1.2.2'!O181+'St 1.2.3'!O181+'St 1.2.4'!O181</f>
        <v>2869.6656648017079</v>
      </c>
      <c r="P181" s="142">
        <f>'St 1.2.1'!P181+'St 1.2.2'!P181+'St 1.2.3'!P181+'St 1.2.4'!P181</f>
        <v>227.54655276887306</v>
      </c>
      <c r="Q181" s="142">
        <f>'St 1.2.1'!Q181+'St 1.2.2'!Q181+'St 1.2.3'!Q181+'St 1.2.4'!Q181</f>
        <v>5119.6049195149526</v>
      </c>
      <c r="R181" s="142">
        <f>'St 1.2.1'!R181+'St 1.2.2'!R181+'St 1.2.3'!R181+'St 1.2.4'!R181</f>
        <v>14313.549016644405</v>
      </c>
      <c r="S181" s="142">
        <f>'St 1.2.1'!S181+'St 1.2.2'!S181+'St 1.2.3'!S181+'St 1.2.4'!S181</f>
        <v>3646.5323005715272</v>
      </c>
      <c r="T181" s="142">
        <f>'St 1.2.1'!T181+'St 1.2.2'!T181+'St 1.2.3'!T181+'St 1.2.4'!T181</f>
        <v>21411.128697933953</v>
      </c>
      <c r="U181" s="142">
        <f>'St 1.2.1'!U181+'St 1.2.2'!U181+'St 1.2.3'!U181+'St 1.2.4'!U181</f>
        <v>1368.9089373825886</v>
      </c>
      <c r="V181" s="142">
        <f>'St 1.2.1'!V181+'St 1.2.2'!V181+'St 1.2.3'!V181+'St 1.2.4'!V181</f>
        <v>10312.000464795585</v>
      </c>
      <c r="W181" s="142">
        <f>'St 1.2.1'!W181+'St 1.2.2'!W181+'St 1.2.3'!W181+'St 1.2.4'!W181</f>
        <v>14026.605574916455</v>
      </c>
      <c r="X181" s="145"/>
      <c r="Y181" s="150"/>
      <c r="Z181" s="150"/>
      <c r="AA181" s="150"/>
      <c r="AB181" s="150"/>
      <c r="AC181" s="150"/>
      <c r="AD181" s="150"/>
      <c r="AE181" s="150"/>
      <c r="AF181" s="150"/>
    </row>
    <row r="182" spans="1:32">
      <c r="B182" s="6" t="s">
        <v>41</v>
      </c>
      <c r="C182" s="219"/>
      <c r="D182" s="142">
        <f>'St 1.2.1'!D182+'St 1.2.2'!D182+'St 1.2.3'!D182+'St 1.2.4'!D182</f>
        <v>0</v>
      </c>
      <c r="E182" s="142">
        <f>'St 1.2.1'!E182+'St 1.2.2'!E182+'St 1.2.3'!E182+'St 1.2.4'!E182</f>
        <v>0</v>
      </c>
      <c r="F182" s="142">
        <f>'St 1.2.1'!F182+'St 1.2.2'!F182+'St 1.2.3'!F182+'St 1.2.4'!F182</f>
        <v>0</v>
      </c>
      <c r="G182" s="142">
        <f>'St 1.2.1'!G182+'St 1.2.2'!G182+'St 1.2.3'!G182+'St 1.2.4'!G182</f>
        <v>0</v>
      </c>
      <c r="H182" s="142">
        <f>'St 1.2.1'!H182+'St 1.2.2'!H182+'St 1.2.3'!H182+'St 1.2.4'!H182</f>
        <v>0</v>
      </c>
      <c r="I182" s="142">
        <f>'St 1.2.1'!I182+'St 1.2.2'!I182+'St 1.2.3'!I182+'St 1.2.4'!I182</f>
        <v>0</v>
      </c>
      <c r="J182" s="142">
        <f>'St 1.2.1'!J182+'St 1.2.2'!J182+'St 1.2.3'!J182+'St 1.2.4'!J182</f>
        <v>0</v>
      </c>
      <c r="K182" s="142">
        <f>'St 1.2.1'!K182+'St 1.2.2'!K182+'St 1.2.3'!K182+'St 1.2.4'!K182</f>
        <v>0</v>
      </c>
      <c r="L182" s="142">
        <f>'St 1.2.1'!L182+'St 1.2.2'!L182+'St 1.2.3'!L182+'St 1.2.4'!L182</f>
        <v>0</v>
      </c>
      <c r="M182" s="142">
        <f>'St 1.2.1'!M182+'St 1.2.2'!M182+'St 1.2.3'!M182+'St 1.2.4'!M182</f>
        <v>0</v>
      </c>
      <c r="N182" s="148"/>
      <c r="O182" s="142">
        <f>'St 1.2.1'!O182+'St 1.2.2'!O182+'St 1.2.3'!O182+'St 1.2.4'!O182</f>
        <v>0</v>
      </c>
      <c r="P182" s="142">
        <f>'St 1.2.1'!P182+'St 1.2.2'!P182+'St 1.2.3'!P182+'St 1.2.4'!P182</f>
        <v>0</v>
      </c>
      <c r="Q182" s="142">
        <f>'St 1.2.1'!Q182+'St 1.2.2'!Q182+'St 1.2.3'!Q182+'St 1.2.4'!Q182</f>
        <v>0</v>
      </c>
      <c r="R182" s="142">
        <f>'St 1.2.1'!R182+'St 1.2.2'!R182+'St 1.2.3'!R182+'St 1.2.4'!R182</f>
        <v>0</v>
      </c>
      <c r="S182" s="142">
        <f>'St 1.2.1'!S182+'St 1.2.2'!S182+'St 1.2.3'!S182+'St 1.2.4'!S182</f>
        <v>0</v>
      </c>
      <c r="T182" s="142">
        <f>'St 1.2.1'!T182+'St 1.2.2'!T182+'St 1.2.3'!T182+'St 1.2.4'!T182</f>
        <v>0</v>
      </c>
      <c r="U182" s="142">
        <f>'St 1.2.1'!U182+'St 1.2.2'!U182+'St 1.2.3'!U182+'St 1.2.4'!U182</f>
        <v>0</v>
      </c>
      <c r="V182" s="142">
        <f>'St 1.2.1'!V182+'St 1.2.2'!V182+'St 1.2.3'!V182+'St 1.2.4'!V182</f>
        <v>0</v>
      </c>
      <c r="W182" s="142">
        <f>'St 1.2.1'!W182+'St 1.2.2'!W182+'St 1.2.3'!W182+'St 1.2.4'!W182</f>
        <v>0</v>
      </c>
      <c r="X182" s="145"/>
      <c r="Y182" s="150"/>
      <c r="Z182" s="150"/>
      <c r="AA182" s="150"/>
      <c r="AB182" s="150"/>
      <c r="AC182" s="150"/>
      <c r="AD182" s="150"/>
      <c r="AE182" s="150"/>
      <c r="AF182" s="150"/>
    </row>
    <row r="183" spans="1:32">
      <c r="B183" s="6" t="s">
        <v>42</v>
      </c>
      <c r="C183" s="219"/>
      <c r="D183" s="142">
        <f>'St 1.2.1'!D183+'St 1.2.2'!D183+'St 1.2.3'!D183+'St 1.2.4'!D183</f>
        <v>1114.9836685845048</v>
      </c>
      <c r="E183" s="142">
        <f>'St 1.2.1'!E183+'St 1.2.2'!E183+'St 1.2.3'!E183+'St 1.2.4'!E183</f>
        <v>1099.2172723595083</v>
      </c>
      <c r="F183" s="142">
        <f>'St 1.2.1'!F183+'St 1.2.2'!F183+'St 1.2.3'!F183+'St 1.2.4'!F183</f>
        <v>795.31797285404241</v>
      </c>
      <c r="G183" s="142">
        <f>'St 1.2.1'!G183+'St 1.2.2'!G183+'St 1.2.3'!G183+'St 1.2.4'!G183</f>
        <v>478.15052855816822</v>
      </c>
      <c r="H183" s="142">
        <f>'St 1.2.1'!H183+'St 1.2.2'!H183+'St 1.2.3'!H183+'St 1.2.4'!H183</f>
        <v>8358.0117211820143</v>
      </c>
      <c r="I183" s="142">
        <f>'St 1.2.1'!I183+'St 1.2.2'!I183+'St 1.2.3'!I183+'St 1.2.4'!I183</f>
        <v>1120.3115869175354</v>
      </c>
      <c r="J183" s="142">
        <f>'St 1.2.1'!J183+'St 1.2.2'!J183+'St 1.2.3'!J183+'St 1.2.4'!J183</f>
        <v>15176.44850647223</v>
      </c>
      <c r="K183" s="142">
        <f>'St 1.2.1'!K183+'St 1.2.2'!K183+'St 1.2.3'!K183+'St 1.2.4'!K183</f>
        <v>24511.296948487961</v>
      </c>
      <c r="L183" s="142">
        <f>'St 1.2.1'!L183+'St 1.2.2'!L183+'St 1.2.3'!L183+'St 1.2.4'!L183</f>
        <v>27433.354686248564</v>
      </c>
      <c r="M183" s="142">
        <f>'St 1.2.1'!M183+'St 1.2.2'!M183+'St 1.2.3'!M183+'St 1.2.4'!M183</f>
        <v>34760.143188645583</v>
      </c>
      <c r="N183" s="148"/>
      <c r="O183" s="142">
        <f>'St 1.2.1'!O183+'St 1.2.2'!O183+'St 1.2.3'!O183+'St 1.2.4'!O183</f>
        <v>-15.766396224996448</v>
      </c>
      <c r="P183" s="142">
        <f>'St 1.2.1'!P183+'St 1.2.2'!P183+'St 1.2.3'!P183+'St 1.2.4'!P183</f>
        <v>-303.89929950546588</v>
      </c>
      <c r="Q183" s="142">
        <f>'St 1.2.1'!Q183+'St 1.2.2'!Q183+'St 1.2.3'!Q183+'St 1.2.4'!Q183</f>
        <v>-317.16744429587419</v>
      </c>
      <c r="R183" s="142">
        <f>'St 1.2.1'!R183+'St 1.2.2'!R183+'St 1.2.3'!R183+'St 1.2.4'!R183</f>
        <v>7879.8611926238464</v>
      </c>
      <c r="S183" s="142">
        <f>'St 1.2.1'!S183+'St 1.2.2'!S183+'St 1.2.3'!S183+'St 1.2.4'!S183</f>
        <v>-7237.7001342644799</v>
      </c>
      <c r="T183" s="142">
        <f>'St 1.2.1'!T183+'St 1.2.2'!T183+'St 1.2.3'!T183+'St 1.2.4'!T183</f>
        <v>14056.136919554696</v>
      </c>
      <c r="U183" s="142">
        <f>'St 1.2.1'!U183+'St 1.2.2'!U183+'St 1.2.3'!U183+'St 1.2.4'!U183</f>
        <v>9334.8484420157311</v>
      </c>
      <c r="V183" s="142">
        <f>'St 1.2.1'!V183+'St 1.2.2'!V183+'St 1.2.3'!V183+'St 1.2.4'!V183</f>
        <v>2922.0577377606019</v>
      </c>
      <c r="W183" s="142">
        <f>'St 1.2.1'!W183+'St 1.2.2'!W183+'St 1.2.3'!W183+'St 1.2.4'!W183</f>
        <v>7326.788502397023</v>
      </c>
      <c r="X183" s="145"/>
      <c r="Y183" s="150"/>
      <c r="Z183" s="150"/>
      <c r="AA183" s="150"/>
      <c r="AB183" s="150"/>
      <c r="AC183" s="150"/>
      <c r="AD183" s="150"/>
      <c r="AE183" s="150"/>
      <c r="AF183" s="150"/>
    </row>
    <row r="184" spans="1:32">
      <c r="B184" s="6" t="s">
        <v>43</v>
      </c>
      <c r="C184" s="219"/>
      <c r="D184" s="142">
        <f>'St 1.2.1'!D184+'St 1.2.2'!D184+'St 1.2.3'!D184+'St 1.2.4'!D184</f>
        <v>577.67171569406162</v>
      </c>
      <c r="E184" s="142">
        <f>'St 1.2.1'!E184+'St 1.2.2'!E184+'St 1.2.3'!E184+'St 1.2.4'!E184</f>
        <v>908.76569460243002</v>
      </c>
      <c r="F184" s="142">
        <f>'St 1.2.1'!F184+'St 1.2.2'!F184+'St 1.2.3'!F184+'St 1.2.4'!F184</f>
        <v>1018.0592901758419</v>
      </c>
      <c r="G184" s="142">
        <f>'St 1.2.1'!G184+'St 1.2.2'!G184+'St 1.2.3'!G184+'St 1.2.4'!G184</f>
        <v>3525.3857083710031</v>
      </c>
      <c r="H184" s="142">
        <f>'St 1.2.1'!H184+'St 1.2.2'!H184+'St 1.2.3'!H184+'St 1.2.4'!H184</f>
        <v>7611.2955368440744</v>
      </c>
      <c r="I184" s="142">
        <f>'St 1.2.1'!I184+'St 1.2.2'!I184+'St 1.2.3'!I184+'St 1.2.4'!I184</f>
        <v>4983.2183458475201</v>
      </c>
      <c r="J184" s="142">
        <f>'St 1.2.1'!J184+'St 1.2.2'!J184+'St 1.2.3'!J184+'St 1.2.4'!J184</f>
        <v>9275.1718696070857</v>
      </c>
      <c r="K184" s="142">
        <f>'St 1.2.1'!K184+'St 1.2.2'!K184+'St 1.2.3'!K184+'St 1.2.4'!K184</f>
        <v>8556.9341502678217</v>
      </c>
      <c r="L184" s="142">
        <f>'St 1.2.1'!L184+'St 1.2.2'!L184+'St 1.2.3'!L184+'St 1.2.4'!L184</f>
        <v>10214.869910269757</v>
      </c>
      <c r="M184" s="142">
        <f>'St 1.2.1'!M184+'St 1.2.2'!M184+'St 1.2.3'!M184+'St 1.2.4'!M184</f>
        <v>12947.010707274596</v>
      </c>
      <c r="N184" s="148"/>
      <c r="O184" s="142">
        <f>'St 1.2.1'!O184+'St 1.2.2'!O184+'St 1.2.3'!O184+'St 1.2.4'!O184</f>
        <v>331.09397890836829</v>
      </c>
      <c r="P184" s="142">
        <f>'St 1.2.1'!P184+'St 1.2.2'!P184+'St 1.2.3'!P184+'St 1.2.4'!P184</f>
        <v>109.29359557341184</v>
      </c>
      <c r="Q184" s="142">
        <f>'St 1.2.1'!Q184+'St 1.2.2'!Q184+'St 1.2.3'!Q184+'St 1.2.4'!Q184</f>
        <v>2507.3264181951613</v>
      </c>
      <c r="R184" s="142">
        <f>'St 1.2.1'!R184+'St 1.2.2'!R184+'St 1.2.3'!R184+'St 1.2.4'!R184</f>
        <v>4085.9098284730712</v>
      </c>
      <c r="S184" s="142">
        <f>'St 1.2.1'!S184+'St 1.2.2'!S184+'St 1.2.3'!S184+'St 1.2.4'!S184</f>
        <v>-2628.0771909965542</v>
      </c>
      <c r="T184" s="142">
        <f>'St 1.2.1'!T184+'St 1.2.2'!T184+'St 1.2.3'!T184+'St 1.2.4'!T184</f>
        <v>4291.9535237595665</v>
      </c>
      <c r="U184" s="142">
        <f>'St 1.2.1'!U184+'St 1.2.2'!U184+'St 1.2.3'!U184+'St 1.2.4'!U184</f>
        <v>-718.2377193392665</v>
      </c>
      <c r="V184" s="142">
        <f>'St 1.2.1'!V184+'St 1.2.2'!V184+'St 1.2.3'!V184+'St 1.2.4'!V184</f>
        <v>1657.9357600019375</v>
      </c>
      <c r="W184" s="142">
        <f>'St 1.2.1'!W184+'St 1.2.2'!W184+'St 1.2.3'!W184+'St 1.2.4'!W184</f>
        <v>2732.1407970048376</v>
      </c>
      <c r="X184" s="145"/>
      <c r="Y184" s="150"/>
      <c r="Z184" s="150"/>
      <c r="AA184" s="150"/>
      <c r="AB184" s="150"/>
      <c r="AC184" s="150"/>
      <c r="AD184" s="150"/>
      <c r="AE184" s="150"/>
      <c r="AF184" s="150"/>
    </row>
    <row r="185" spans="1:32">
      <c r="B185" s="6" t="s">
        <v>44</v>
      </c>
      <c r="C185" s="219"/>
      <c r="D185" s="142">
        <f>'St 1.2.1'!D185+'St 1.2.2'!D185+'St 1.2.3'!D185+'St 1.2.4'!D185</f>
        <v>10.901664716346543</v>
      </c>
      <c r="E185" s="142">
        <f>'St 1.2.1'!E185+'St 1.2.2'!E185+'St 1.2.3'!E185+'St 1.2.4'!E185</f>
        <v>12.720829518049944</v>
      </c>
      <c r="F185" s="142">
        <f>'St 1.2.1'!F185+'St 1.2.2'!F185+'St 1.2.3'!F185+'St 1.2.4'!F185</f>
        <v>15.84688228693647</v>
      </c>
      <c r="G185" s="142">
        <f>'St 1.2.1'!G185+'St 1.2.2'!G185+'St 1.2.3'!G185+'St 1.2.4'!G185</f>
        <v>16.049501801886855</v>
      </c>
      <c r="H185" s="142">
        <f>'St 1.2.1'!H185+'St 1.2.2'!H185+'St 1.2.3'!H185+'St 1.2.4'!H185</f>
        <v>5.4344687106259641</v>
      </c>
      <c r="I185" s="142">
        <f>'St 1.2.1'!I185+'St 1.2.2'!I185+'St 1.2.3'!I185+'St 1.2.4'!I185</f>
        <v>20.120119017813295</v>
      </c>
      <c r="J185" s="142">
        <f>'St 1.2.1'!J185+'St 1.2.2'!J185+'St 1.2.3'!J185+'St 1.2.4'!J185</f>
        <v>0</v>
      </c>
      <c r="K185" s="142">
        <f>'St 1.2.1'!K185+'St 1.2.2'!K185+'St 1.2.3'!K185+'St 1.2.4'!K185</f>
        <v>0</v>
      </c>
      <c r="L185" s="142">
        <f>'St 1.2.1'!L185+'St 1.2.2'!L185+'St 1.2.3'!L185+'St 1.2.4'!L185</f>
        <v>0</v>
      </c>
      <c r="M185" s="142">
        <f>'St 1.2.1'!M185+'St 1.2.2'!M185+'St 1.2.3'!M185+'St 1.2.4'!M185</f>
        <v>0</v>
      </c>
      <c r="N185" s="148"/>
      <c r="O185" s="142">
        <f>'St 1.2.1'!O185+'St 1.2.2'!O185+'St 1.2.3'!O185+'St 1.2.4'!O185</f>
        <v>1.8191648017034017</v>
      </c>
      <c r="P185" s="142">
        <f>'St 1.2.1'!P185+'St 1.2.2'!P185+'St 1.2.3'!P185+'St 1.2.4'!P185</f>
        <v>3.1260527688865252</v>
      </c>
      <c r="Q185" s="142">
        <f>'St 1.2.1'!Q185+'St 1.2.2'!Q185+'St 1.2.3'!Q185+'St 1.2.4'!Q185</f>
        <v>0.20261951495038344</v>
      </c>
      <c r="R185" s="142">
        <f>'St 1.2.1'!R185+'St 1.2.2'!R185+'St 1.2.3'!R185+'St 1.2.4'!R185</f>
        <v>-10.615033091260889</v>
      </c>
      <c r="S185" s="142">
        <f>'St 1.2.1'!S185+'St 1.2.2'!S185+'St 1.2.3'!S185+'St 1.2.4'!S185</f>
        <v>14.685650307187331</v>
      </c>
      <c r="T185" s="142">
        <f>'St 1.2.1'!T185+'St 1.2.2'!T185+'St 1.2.3'!T185+'St 1.2.4'!T185</f>
        <v>-20.120119017813295</v>
      </c>
      <c r="U185" s="142">
        <f>'St 1.2.1'!U185+'St 1.2.2'!U185+'St 1.2.3'!U185+'St 1.2.4'!U185</f>
        <v>0</v>
      </c>
      <c r="V185" s="142">
        <f>'St 1.2.1'!V185+'St 1.2.2'!V185+'St 1.2.3'!V185+'St 1.2.4'!V185</f>
        <v>0</v>
      </c>
      <c r="W185" s="142">
        <f>'St 1.2.1'!W185+'St 1.2.2'!W185+'St 1.2.3'!W185+'St 1.2.4'!W185</f>
        <v>0</v>
      </c>
      <c r="X185" s="145"/>
      <c r="Y185" s="150"/>
      <c r="Z185" s="150"/>
      <c r="AA185" s="150"/>
      <c r="AB185" s="150"/>
      <c r="AC185" s="150"/>
      <c r="AD185" s="150"/>
      <c r="AE185" s="150"/>
      <c r="AF185" s="150"/>
    </row>
    <row r="186" spans="1:32">
      <c r="B186" s="7" t="s">
        <v>45</v>
      </c>
      <c r="C186" s="219"/>
      <c r="D186" s="142">
        <f>'St 1.2.1'!D186+'St 1.2.2'!D186+'St 1.2.3'!D186+'St 1.2.4'!D186</f>
        <v>9.554295558313127</v>
      </c>
      <c r="E186" s="142">
        <f>'St 1.2.1'!E186+'St 1.2.2'!E186+'St 1.2.3'!E186+'St 1.2.4'!E186</f>
        <v>11.463065401968008</v>
      </c>
      <c r="F186" s="142">
        <f>'St 1.2.1'!F186+'St 1.2.2'!F186+'St 1.2.3'!F186+'St 1.2.4'!F186</f>
        <v>13.962051881731409</v>
      </c>
      <c r="G186" s="142">
        <f>'St 1.2.1'!G186+'St 1.2.2'!G186+'St 1.2.3'!G186+'St 1.2.4'!G186</f>
        <v>13.882935420321532</v>
      </c>
      <c r="H186" s="142">
        <f>'St 1.2.1'!H186+'St 1.2.2'!H186+'St 1.2.3'!H186+'St 1.2.4'!H186</f>
        <v>5.4344687106259641</v>
      </c>
      <c r="I186" s="142">
        <f>'St 1.2.1'!I186+'St 1.2.2'!I186+'St 1.2.3'!I186+'St 1.2.4'!I186</f>
        <v>20.120119017813295</v>
      </c>
      <c r="J186" s="142">
        <f>'St 1.2.1'!J186+'St 1.2.2'!J186+'St 1.2.3'!J186+'St 1.2.4'!J186</f>
        <v>0</v>
      </c>
      <c r="K186" s="142">
        <f>'St 1.2.1'!K186+'St 1.2.2'!K186+'St 1.2.3'!K186+'St 1.2.4'!K186</f>
        <v>0</v>
      </c>
      <c r="L186" s="142">
        <f>'St 1.2.1'!L186+'St 1.2.2'!L186+'St 1.2.3'!L186+'St 1.2.4'!L186</f>
        <v>0</v>
      </c>
      <c r="M186" s="142">
        <f>'St 1.2.1'!M186+'St 1.2.2'!M186+'St 1.2.3'!M186+'St 1.2.4'!M186</f>
        <v>0</v>
      </c>
      <c r="N186" s="148"/>
      <c r="O186" s="142">
        <f>'St 1.2.1'!O186+'St 1.2.2'!O186+'St 1.2.3'!O186+'St 1.2.4'!O186</f>
        <v>1.9087698436548797</v>
      </c>
      <c r="P186" s="142">
        <f>'St 1.2.1'!P186+'St 1.2.2'!P186+'St 1.2.3'!P186+'St 1.2.4'!P186</f>
        <v>2.4989864797634</v>
      </c>
      <c r="Q186" s="142">
        <f>'St 1.2.1'!Q186+'St 1.2.2'!Q186+'St 1.2.3'!Q186+'St 1.2.4'!Q186</f>
        <v>-7.9116461409875494E-2</v>
      </c>
      <c r="R186" s="142">
        <f>'St 1.2.1'!R186+'St 1.2.2'!R186+'St 1.2.3'!R186+'St 1.2.4'!R186</f>
        <v>-8.4484667096955679</v>
      </c>
      <c r="S186" s="142">
        <f>'St 1.2.1'!S186+'St 1.2.2'!S186+'St 1.2.3'!S186+'St 1.2.4'!S186</f>
        <v>14.685650307187331</v>
      </c>
      <c r="T186" s="142">
        <f>'St 1.2.1'!T186+'St 1.2.2'!T186+'St 1.2.3'!T186+'St 1.2.4'!T186</f>
        <v>-20.120119017813295</v>
      </c>
      <c r="U186" s="142">
        <f>'St 1.2.1'!U186+'St 1.2.2'!U186+'St 1.2.3'!U186+'St 1.2.4'!U186</f>
        <v>0</v>
      </c>
      <c r="V186" s="142">
        <f>'St 1.2.1'!V186+'St 1.2.2'!V186+'St 1.2.3'!V186+'St 1.2.4'!V186</f>
        <v>0</v>
      </c>
      <c r="W186" s="142">
        <f>'St 1.2.1'!W186+'St 1.2.2'!W186+'St 1.2.3'!W186+'St 1.2.4'!W186</f>
        <v>0</v>
      </c>
      <c r="X186" s="145"/>
      <c r="Y186" s="150"/>
      <c r="Z186" s="150"/>
      <c r="AA186" s="150"/>
      <c r="AB186" s="150"/>
      <c r="AC186" s="150"/>
      <c r="AD186" s="150"/>
      <c r="AE186" s="150"/>
      <c r="AF186" s="150"/>
    </row>
    <row r="187" spans="1:32">
      <c r="B187" s="7" t="s">
        <v>46</v>
      </c>
      <c r="C187" s="219"/>
      <c r="D187" s="142">
        <f>'St 1.2.1'!D187+'St 1.2.2'!D187+'St 1.2.3'!D187+'St 1.2.4'!D187</f>
        <v>1.3473691580334135</v>
      </c>
      <c r="E187" s="142">
        <f>'St 1.2.1'!E187+'St 1.2.2'!E187+'St 1.2.3'!E187+'St 1.2.4'!E187</f>
        <v>1.2577641160819362</v>
      </c>
      <c r="F187" s="142">
        <f>'St 1.2.1'!F187+'St 1.2.2'!F187+'St 1.2.3'!F187+'St 1.2.4'!F187</f>
        <v>1.8848304052050617</v>
      </c>
      <c r="G187" s="142">
        <f>'St 1.2.1'!G187+'St 1.2.2'!G187+'St 1.2.3'!G187+'St 1.2.4'!G187</f>
        <v>2.1665663815653211</v>
      </c>
      <c r="H187" s="142">
        <f>'St 1.2.1'!H187+'St 1.2.2'!H187+'St 1.2.3'!H187+'St 1.2.4'!H187</f>
        <v>0</v>
      </c>
      <c r="I187" s="142">
        <f>'St 1.2.1'!I187+'St 1.2.2'!I187+'St 1.2.3'!I187+'St 1.2.4'!I187</f>
        <v>0</v>
      </c>
      <c r="J187" s="142">
        <f>'St 1.2.1'!J187+'St 1.2.2'!J187+'St 1.2.3'!J187+'St 1.2.4'!J187</f>
        <v>0</v>
      </c>
      <c r="K187" s="142">
        <f>'St 1.2.1'!K187+'St 1.2.2'!K187+'St 1.2.3'!K187+'St 1.2.4'!K187</f>
        <v>0</v>
      </c>
      <c r="L187" s="142">
        <f>'St 1.2.1'!L187+'St 1.2.2'!L187+'St 1.2.3'!L187+'St 1.2.4'!L187</f>
        <v>0</v>
      </c>
      <c r="M187" s="142">
        <f>'St 1.2.1'!M187+'St 1.2.2'!M187+'St 1.2.3'!M187+'St 1.2.4'!M187</f>
        <v>0</v>
      </c>
      <c r="N187" s="148"/>
      <c r="O187" s="142">
        <f>'St 1.2.1'!O187+'St 1.2.2'!O187+'St 1.2.3'!O187+'St 1.2.4'!O187</f>
        <v>-8.9605041951477421E-2</v>
      </c>
      <c r="P187" s="142">
        <f>'St 1.2.1'!P187+'St 1.2.2'!P187+'St 1.2.3'!P187+'St 1.2.4'!P187</f>
        <v>0.62706628912312556</v>
      </c>
      <c r="Q187" s="142">
        <f>'St 1.2.1'!Q187+'St 1.2.2'!Q187+'St 1.2.3'!Q187+'St 1.2.4'!Q187</f>
        <v>0.2817359763602596</v>
      </c>
      <c r="R187" s="142">
        <f>'St 1.2.1'!R187+'St 1.2.2'!R187+'St 1.2.3'!R187+'St 1.2.4'!R187</f>
        <v>-2.1665663815653211</v>
      </c>
      <c r="S187" s="142">
        <f>'St 1.2.1'!S187+'St 1.2.2'!S187+'St 1.2.3'!S187+'St 1.2.4'!S187</f>
        <v>0</v>
      </c>
      <c r="T187" s="142">
        <f>'St 1.2.1'!T187+'St 1.2.2'!T187+'St 1.2.3'!T187+'St 1.2.4'!T187</f>
        <v>0</v>
      </c>
      <c r="U187" s="142">
        <f>'St 1.2.1'!U187+'St 1.2.2'!U187+'St 1.2.3'!U187+'St 1.2.4'!U187</f>
        <v>0</v>
      </c>
      <c r="V187" s="142">
        <f>'St 1.2.1'!V187+'St 1.2.2'!V187+'St 1.2.3'!V187+'St 1.2.4'!V187</f>
        <v>0</v>
      </c>
      <c r="W187" s="142">
        <f>'St 1.2.1'!W187+'St 1.2.2'!W187+'St 1.2.3'!W187+'St 1.2.4'!W187</f>
        <v>0</v>
      </c>
      <c r="X187" s="145"/>
      <c r="Y187" s="150"/>
      <c r="Z187" s="150"/>
      <c r="AA187" s="150"/>
      <c r="AB187" s="150"/>
      <c r="AC187" s="150"/>
      <c r="AD187" s="150"/>
      <c r="AE187" s="150"/>
      <c r="AF187" s="150"/>
    </row>
    <row r="188" spans="1:32">
      <c r="B188" s="6" t="s">
        <v>317</v>
      </c>
      <c r="C188" s="219"/>
      <c r="D188" s="142">
        <f>'St 1.2.1'!D188+'St 1.2.2'!D188+'St 1.2.3'!D188+'St 1.2.4'!D188</f>
        <v>8085.6958141268815</v>
      </c>
      <c r="E188" s="142">
        <f>'St 1.2.1'!E188+'St 1.2.2'!E188+'St 1.2.3'!E188+'St 1.2.4'!E188</f>
        <v>9082.8530364342096</v>
      </c>
      <c r="F188" s="142">
        <f>'St 1.2.1'!F188+'St 1.2.2'!F188+'St 1.2.3'!F188+'St 1.2.4'!F188</f>
        <v>8977.5976760074591</v>
      </c>
      <c r="G188" s="142">
        <f>'St 1.2.1'!G188+'St 1.2.2'!G188+'St 1.2.3'!G188+'St 1.2.4'!G188</f>
        <v>8843.4287412482045</v>
      </c>
      <c r="H188" s="142">
        <f>'St 1.2.1'!H188+'St 1.2.2'!H188+'St 1.2.3'!H188+'St 1.2.4'!H188</f>
        <v>7654.3314295293385</v>
      </c>
      <c r="I188" s="142">
        <f>'St 1.2.1'!I188+'St 1.2.2'!I188+'St 1.2.3'!I188+'St 1.2.4'!I188</f>
        <v>8887.0088236337124</v>
      </c>
      <c r="J188" s="142">
        <f>'St 1.2.1'!J188+'St 1.2.2'!J188+'St 1.2.3'!J188+'St 1.2.4'!J188</f>
        <v>9456.3514985352067</v>
      </c>
      <c r="K188" s="142">
        <f>'St 1.2.1'!K188+'St 1.2.2'!K188+'St 1.2.3'!K188+'St 1.2.4'!K188</f>
        <v>8446.9314224018835</v>
      </c>
      <c r="L188" s="142">
        <f>'St 1.2.1'!L188+'St 1.2.2'!L188+'St 1.2.3'!L188+'St 1.2.4'!L188</f>
        <v>9824.6488996608841</v>
      </c>
      <c r="M188" s="142">
        <f>'St 1.2.1'!M188+'St 1.2.2'!M188+'St 1.2.3'!M188+'St 1.2.4'!M188</f>
        <v>8924.892526552776</v>
      </c>
      <c r="N188" s="148"/>
      <c r="O188" s="142">
        <f>'St 1.2.1'!O188+'St 1.2.2'!O188+'St 1.2.3'!O188+'St 1.2.4'!O188</f>
        <v>997.15722230732695</v>
      </c>
      <c r="P188" s="142">
        <f>'St 1.2.1'!P188+'St 1.2.2'!P188+'St 1.2.3'!P188+'St 1.2.4'!P188</f>
        <v>-105.25536042674921</v>
      </c>
      <c r="Q188" s="142">
        <f>'St 1.2.1'!Q188+'St 1.2.2'!Q188+'St 1.2.3'!Q188+'St 1.2.4'!Q188</f>
        <v>-134.16893475925369</v>
      </c>
      <c r="R188" s="142">
        <f>'St 1.2.1'!R188+'St 1.2.2'!R188+'St 1.2.3'!R188+'St 1.2.4'!R188</f>
        <v>-1189.0973117188669</v>
      </c>
      <c r="S188" s="142">
        <f>'St 1.2.1'!S188+'St 1.2.2'!S188+'St 1.2.3'!S188+'St 1.2.4'!S188</f>
        <v>1232.6773941043743</v>
      </c>
      <c r="T188" s="142">
        <f>'St 1.2.1'!T188+'St 1.2.2'!T188+'St 1.2.3'!T188+'St 1.2.4'!T188</f>
        <v>569.342674901495</v>
      </c>
      <c r="U188" s="142">
        <f>'St 1.2.1'!U188+'St 1.2.2'!U188+'St 1.2.3'!U188+'St 1.2.4'!U188</f>
        <v>-1009.4200761333251</v>
      </c>
      <c r="V188" s="142">
        <f>'St 1.2.1'!V188+'St 1.2.2'!V188+'St 1.2.3'!V188+'St 1.2.4'!V188</f>
        <v>1377.7174772590006</v>
      </c>
      <c r="W188" s="142">
        <f>'St 1.2.1'!W188+'St 1.2.2'!W188+'St 1.2.3'!W188+'St 1.2.4'!W188</f>
        <v>-899.75637310810851</v>
      </c>
      <c r="X188" s="145"/>
      <c r="Y188" s="150"/>
      <c r="Z188" s="150"/>
      <c r="AA188" s="150"/>
      <c r="AB188" s="150"/>
      <c r="AC188" s="150"/>
      <c r="AD188" s="150"/>
      <c r="AE188" s="150"/>
      <c r="AF188" s="150"/>
    </row>
    <row r="189" spans="1:32">
      <c r="B189" s="6" t="s">
        <v>108</v>
      </c>
      <c r="C189" s="219"/>
      <c r="D189" s="142">
        <f>'St 1.2.1'!D189+'St 1.2.2'!D189+'St 1.2.3'!D189+'St 1.2.4'!D189</f>
        <v>34825.603301594558</v>
      </c>
      <c r="E189" s="142">
        <f>'St 1.2.1'!E189+'St 1.2.2'!E189+'St 1.2.3'!E189+'St 1.2.4'!E189</f>
        <v>36380.964996603863</v>
      </c>
      <c r="F189" s="142">
        <f>'St 1.2.1'!F189+'St 1.2.2'!F189+'St 1.2.3'!F189+'St 1.2.4'!F189</f>
        <v>36905.246560962652</v>
      </c>
      <c r="G189" s="142">
        <f>'St 1.2.1'!G189+'St 1.2.2'!G189+'St 1.2.3'!G189+'St 1.2.4'!G189</f>
        <v>39968.65882182261</v>
      </c>
      <c r="H189" s="142">
        <f>'St 1.2.1'!H189+'St 1.2.2'!H189+'St 1.2.3'!H189+'St 1.2.4'!H189</f>
        <v>43516.149162180234</v>
      </c>
      <c r="I189" s="142">
        <f>'St 1.2.1'!I189+'St 1.2.2'!I189+'St 1.2.3'!I189+'St 1.2.4'!I189</f>
        <v>55781.09574360124</v>
      </c>
      <c r="J189" s="142">
        <f>'St 1.2.1'!J189+'St 1.2.2'!J189+'St 1.2.3'!J189+'St 1.2.4'!J189</f>
        <v>58294.911442337238</v>
      </c>
      <c r="K189" s="142">
        <f>'St 1.2.1'!K189+'St 1.2.2'!K189+'St 1.2.3'!K189+'St 1.2.4'!K189</f>
        <v>52056.629733176684</v>
      </c>
      <c r="L189" s="142">
        <f>'St 1.2.1'!L189+'St 1.2.2'!L189+'St 1.2.3'!L189+'St 1.2.4'!L189</f>
        <v>56410.919222950732</v>
      </c>
      <c r="M189" s="142">
        <f>'St 1.2.1'!M189+'St 1.2.2'!M189+'St 1.2.3'!M189+'St 1.2.4'!M189</f>
        <v>61278.351871573446</v>
      </c>
      <c r="N189" s="148"/>
      <c r="O189" s="142">
        <f>'St 1.2.1'!O189+'St 1.2.2'!O189+'St 1.2.3'!O189+'St 1.2.4'!O189</f>
        <v>1555.3616950093021</v>
      </c>
      <c r="P189" s="142">
        <f>'St 1.2.1'!P189+'St 1.2.2'!P189+'St 1.2.3'!P189+'St 1.2.4'!P189</f>
        <v>524.28156435879384</v>
      </c>
      <c r="Q189" s="142">
        <f>'St 1.2.1'!Q189+'St 1.2.2'!Q189+'St 1.2.3'!Q189+'St 1.2.4'!Q189</f>
        <v>3063.4122608599619</v>
      </c>
      <c r="R189" s="142">
        <f>'St 1.2.1'!R189+'St 1.2.2'!R189+'St 1.2.3'!R189+'St 1.2.4'!R189</f>
        <v>3547.4903403576222</v>
      </c>
      <c r="S189" s="142">
        <f>'St 1.2.1'!S189+'St 1.2.2'!S189+'St 1.2.3'!S189+'St 1.2.4'!S189</f>
        <v>12264.946581421002</v>
      </c>
      <c r="T189" s="142">
        <f>'St 1.2.1'!T189+'St 1.2.2'!T189+'St 1.2.3'!T189+'St 1.2.4'!T189</f>
        <v>2513.8156987360053</v>
      </c>
      <c r="U189" s="142">
        <f>'St 1.2.1'!U189+'St 1.2.2'!U189+'St 1.2.3'!U189+'St 1.2.4'!U189</f>
        <v>-6238.281709160553</v>
      </c>
      <c r="V189" s="142">
        <f>'St 1.2.1'!V189+'St 1.2.2'!V189+'St 1.2.3'!V189+'St 1.2.4'!V189</f>
        <v>4354.2894897740434</v>
      </c>
      <c r="W189" s="142">
        <f>'St 1.2.1'!W189+'St 1.2.2'!W189+'St 1.2.3'!W189+'St 1.2.4'!W189</f>
        <v>4867.4326486227092</v>
      </c>
      <c r="X189" s="145"/>
      <c r="Y189" s="150"/>
      <c r="Z189" s="150"/>
      <c r="AA189" s="150"/>
      <c r="AB189" s="150"/>
      <c r="AC189" s="150"/>
      <c r="AD189" s="150"/>
      <c r="AE189" s="150"/>
      <c r="AF189" s="150"/>
    </row>
    <row r="190" spans="1:32">
      <c r="B190" s="6" t="s">
        <v>48</v>
      </c>
      <c r="C190" s="219"/>
      <c r="D190" s="142">
        <f>'St 1.2.1'!D190+'St 1.2.2'!D190+'St 1.2.3'!D190+'St 1.2.4'!D190</f>
        <v>0</v>
      </c>
      <c r="E190" s="142">
        <f>'St 1.2.1'!E190+'St 1.2.2'!E190+'St 1.2.3'!E190+'St 1.2.4'!E190</f>
        <v>0</v>
      </c>
      <c r="F190" s="142">
        <f>'St 1.2.1'!F190+'St 1.2.2'!F190+'St 1.2.3'!F190+'St 1.2.4'!F190</f>
        <v>0</v>
      </c>
      <c r="G190" s="142">
        <f>'St 1.2.1'!G190+'St 1.2.2'!G190+'St 1.2.3'!G190+'St 1.2.4'!G190</f>
        <v>0</v>
      </c>
      <c r="H190" s="142">
        <f>'St 1.2.1'!H190+'St 1.2.2'!H190+'St 1.2.3'!H190+'St 1.2.4'!H190</f>
        <v>0</v>
      </c>
      <c r="I190" s="142">
        <f>'St 1.2.1'!I190+'St 1.2.2'!I190+'St 1.2.3'!I190+'St 1.2.4'!I190</f>
        <v>0</v>
      </c>
      <c r="J190" s="142">
        <f>'St 1.2.1'!J190+'St 1.2.2'!J190+'St 1.2.3'!J190+'St 1.2.4'!J190</f>
        <v>0</v>
      </c>
      <c r="K190" s="142">
        <f>'St 1.2.1'!K190+'St 1.2.2'!K190+'St 1.2.3'!K190+'St 1.2.4'!K190</f>
        <v>0</v>
      </c>
      <c r="L190" s="142">
        <f>'St 1.2.1'!L190+'St 1.2.2'!L190+'St 1.2.3'!L190+'St 1.2.4'!L190</f>
        <v>0</v>
      </c>
      <c r="M190" s="142">
        <f>'St 1.2.1'!M190+'St 1.2.2'!M190+'St 1.2.3'!M190+'St 1.2.4'!M190</f>
        <v>0</v>
      </c>
      <c r="N190" s="148"/>
      <c r="O190" s="142">
        <f>'St 1.2.1'!O190+'St 1.2.2'!O190+'St 1.2.3'!O190+'St 1.2.4'!O190</f>
        <v>0</v>
      </c>
      <c r="P190" s="142">
        <f>'St 1.2.1'!P190+'St 1.2.2'!P190+'St 1.2.3'!P190+'St 1.2.4'!P190</f>
        <v>0</v>
      </c>
      <c r="Q190" s="142">
        <f>'St 1.2.1'!Q190+'St 1.2.2'!Q190+'St 1.2.3'!Q190+'St 1.2.4'!Q190</f>
        <v>0</v>
      </c>
      <c r="R190" s="142">
        <f>'St 1.2.1'!R190+'St 1.2.2'!R190+'St 1.2.3'!R190+'St 1.2.4'!R190</f>
        <v>0</v>
      </c>
      <c r="S190" s="142">
        <f>'St 1.2.1'!S190+'St 1.2.2'!S190+'St 1.2.3'!S190+'St 1.2.4'!S190</f>
        <v>0</v>
      </c>
      <c r="T190" s="142">
        <f>'St 1.2.1'!T190+'St 1.2.2'!T190+'St 1.2.3'!T190+'St 1.2.4'!T190</f>
        <v>0</v>
      </c>
      <c r="U190" s="142">
        <f>'St 1.2.1'!U190+'St 1.2.2'!U190+'St 1.2.3'!U190+'St 1.2.4'!U190</f>
        <v>0</v>
      </c>
      <c r="V190" s="142">
        <f>'St 1.2.1'!V190+'St 1.2.2'!V190+'St 1.2.3'!V190+'St 1.2.4'!V190</f>
        <v>0</v>
      </c>
      <c r="W190" s="142">
        <f>'St 1.2.1'!W190+'St 1.2.2'!W190+'St 1.2.3'!W190+'St 1.2.4'!W190</f>
        <v>0</v>
      </c>
      <c r="X190" s="145"/>
      <c r="Y190" s="150"/>
      <c r="Z190" s="150"/>
      <c r="AA190" s="150"/>
      <c r="AB190" s="150"/>
      <c r="AC190" s="150"/>
      <c r="AD190" s="150"/>
      <c r="AE190" s="150"/>
      <c r="AF190" s="150"/>
    </row>
    <row r="191" spans="1:32">
      <c r="B191" s="6" t="s">
        <v>325</v>
      </c>
      <c r="C191" s="219"/>
      <c r="D191" s="142">
        <f>'St 1.2.1'!D191+'St 1.2.2'!D191+'St 1.2.3'!D191+'St 1.2.4'!D191</f>
        <v>0</v>
      </c>
      <c r="E191" s="142">
        <f>'St 1.2.1'!E191+'St 1.2.2'!E191+'St 1.2.3'!E191+'St 1.2.4'!E191</f>
        <v>0</v>
      </c>
      <c r="F191" s="142">
        <f>'St 1.2.1'!F191+'St 1.2.2'!F191+'St 1.2.3'!F191+'St 1.2.4'!F191</f>
        <v>0</v>
      </c>
      <c r="G191" s="142">
        <f>'St 1.2.1'!G191+'St 1.2.2'!G191+'St 1.2.3'!G191+'St 1.2.4'!G191</f>
        <v>0</v>
      </c>
      <c r="H191" s="142">
        <f>'St 1.2.1'!H191+'St 1.2.2'!H191+'St 1.2.3'!H191+'St 1.2.4'!H191</f>
        <v>0</v>
      </c>
      <c r="I191" s="142">
        <f>'St 1.2.1'!I191+'St 1.2.2'!I191+'St 1.2.3'!I191+'St 1.2.4'!I191</f>
        <v>0</v>
      </c>
      <c r="J191" s="142">
        <f>'St 1.2.1'!J191+'St 1.2.2'!J191+'St 1.2.3'!J191+'St 1.2.4'!J191</f>
        <v>0</v>
      </c>
      <c r="K191" s="142">
        <f>'St 1.2.1'!K191+'St 1.2.2'!K191+'St 1.2.3'!K191+'St 1.2.4'!K191</f>
        <v>0</v>
      </c>
      <c r="L191" s="142">
        <f>'St 1.2.1'!L191+'St 1.2.2'!L191+'St 1.2.3'!L191+'St 1.2.4'!L191</f>
        <v>0</v>
      </c>
      <c r="M191" s="142">
        <f>'St 1.2.1'!M191+'St 1.2.2'!M191+'St 1.2.3'!M191+'St 1.2.4'!M191</f>
        <v>0</v>
      </c>
      <c r="N191" s="148"/>
      <c r="O191" s="142">
        <f>'St 1.2.1'!O191+'St 1.2.2'!O191+'St 1.2.3'!O191+'St 1.2.4'!O191</f>
        <v>0</v>
      </c>
      <c r="P191" s="142">
        <f>'St 1.2.1'!P191+'St 1.2.2'!P191+'St 1.2.3'!P191+'St 1.2.4'!P191</f>
        <v>0</v>
      </c>
      <c r="Q191" s="142">
        <f>'St 1.2.1'!Q191+'St 1.2.2'!Q191+'St 1.2.3'!Q191+'St 1.2.4'!Q191</f>
        <v>0</v>
      </c>
      <c r="R191" s="142">
        <f>'St 1.2.1'!R191+'St 1.2.2'!R191+'St 1.2.3'!R191+'St 1.2.4'!R191</f>
        <v>0</v>
      </c>
      <c r="S191" s="142">
        <f>'St 1.2.1'!S191+'St 1.2.2'!S191+'St 1.2.3'!S191+'St 1.2.4'!S191</f>
        <v>0</v>
      </c>
      <c r="T191" s="142">
        <f>'St 1.2.1'!T191+'St 1.2.2'!T191+'St 1.2.3'!T191+'St 1.2.4'!T191</f>
        <v>0</v>
      </c>
      <c r="U191" s="142">
        <f>'St 1.2.1'!U191+'St 1.2.2'!U191+'St 1.2.3'!U191+'St 1.2.4'!U191</f>
        <v>0</v>
      </c>
      <c r="V191" s="142">
        <f>'St 1.2.1'!V191+'St 1.2.2'!V191+'St 1.2.3'!V191+'St 1.2.4'!V191</f>
        <v>0</v>
      </c>
      <c r="W191" s="142">
        <f>'St 1.2.1'!W191+'St 1.2.2'!W191+'St 1.2.3'!W191+'St 1.2.4'!W191</f>
        <v>0</v>
      </c>
      <c r="X191" s="145"/>
      <c r="Y191" s="150"/>
      <c r="Z191" s="150"/>
      <c r="AA191" s="150"/>
      <c r="AB191" s="150"/>
      <c r="AC191" s="150"/>
      <c r="AD191" s="150"/>
      <c r="AE191" s="150"/>
      <c r="AF191" s="150"/>
    </row>
    <row r="192" spans="1:32">
      <c r="B192" s="8" t="s">
        <v>101</v>
      </c>
      <c r="C192" s="219"/>
      <c r="D192" s="142">
        <f>'St 1.2.1'!D192+'St 1.2.2'!D192+'St 1.2.3'!D192+'St 1.2.4'!D192</f>
        <v>10356.067500000001</v>
      </c>
      <c r="E192" s="142">
        <f>'St 1.2.1'!E192+'St 1.2.2'!E192+'St 1.2.3'!E192+'St 1.2.4'!E192</f>
        <v>10565.4367</v>
      </c>
      <c r="F192" s="142">
        <f>'St 1.2.1'!F192+'St 1.2.2'!F192+'St 1.2.3'!F192+'St 1.2.4'!F192</f>
        <v>11548.3027</v>
      </c>
      <c r="G192" s="142">
        <f>'St 1.2.1'!G192+'St 1.2.2'!G192+'St 1.2.3'!G192+'St 1.2.4'!G192</f>
        <v>11174.6857</v>
      </c>
      <c r="H192" s="142">
        <f>'St 1.2.1'!H192+'St 1.2.2'!H192+'St 1.2.3'!H192+'St 1.2.4'!H192</f>
        <v>11369.798299999999</v>
      </c>
      <c r="I192" s="142">
        <f>'St 1.2.1'!I192+'St 1.2.2'!I192+'St 1.2.3'!I192+'St 1.2.4'!I192</f>
        <v>11192.364600000001</v>
      </c>
      <c r="J192" s="142">
        <f>'St 1.2.1'!J192+'St 1.2.2'!J192+'St 1.2.3'!J192+'St 1.2.4'!J192</f>
        <v>12074.375400000001</v>
      </c>
      <c r="K192" s="142">
        <f>'St 1.2.1'!K192+'St 1.2.2'!K192+'St 1.2.3'!K192+'St 1.2.4'!K192</f>
        <v>15196.354099999999</v>
      </c>
      <c r="L192" s="142">
        <f>'St 1.2.1'!L192+'St 1.2.2'!L192+'St 1.2.3'!L192+'St 1.2.4'!L192</f>
        <v>15427.453771</v>
      </c>
      <c r="M192" s="142">
        <f>'St 1.2.1'!M192+'St 1.2.2'!M192+'St 1.2.3'!M192+'St 1.2.4'!M192</f>
        <v>15565.755971000002</v>
      </c>
      <c r="N192" s="148"/>
      <c r="O192" s="142">
        <f>'St 1.2.1'!O192+'St 1.2.2'!O192+'St 1.2.3'!O192+'St 1.2.4'!O192</f>
        <v>209.36919999999901</v>
      </c>
      <c r="P192" s="142">
        <f>'St 1.2.1'!P192+'St 1.2.2'!P192+'St 1.2.3'!P192+'St 1.2.4'!P192</f>
        <v>982.86600000000135</v>
      </c>
      <c r="Q192" s="142">
        <f>'St 1.2.1'!Q192+'St 1.2.2'!Q192+'St 1.2.3'!Q192+'St 1.2.4'!Q192</f>
        <v>-373.61700000000013</v>
      </c>
      <c r="R192" s="142">
        <f>'St 1.2.1'!R192+'St 1.2.2'!R192+'St 1.2.3'!R192+'St 1.2.4'!R192</f>
        <v>195.11259999999879</v>
      </c>
      <c r="S192" s="142">
        <f>'St 1.2.1'!S192+'St 1.2.2'!S192+'St 1.2.3'!S192+'St 1.2.4'!S192</f>
        <v>-177.43369999999885</v>
      </c>
      <c r="T192" s="142">
        <f>'St 1.2.1'!T192+'St 1.2.2'!T192+'St 1.2.3'!T192+'St 1.2.4'!T192</f>
        <v>882.01080000000047</v>
      </c>
      <c r="U192" s="142">
        <f>'St 1.2.1'!U192+'St 1.2.2'!U192+'St 1.2.3'!U192+'St 1.2.4'!U192</f>
        <v>3121.9786999999983</v>
      </c>
      <c r="V192" s="142">
        <f>'St 1.2.1'!V192+'St 1.2.2'!V192+'St 1.2.3'!V192+'St 1.2.4'!V192</f>
        <v>231.09967100000119</v>
      </c>
      <c r="W192" s="142">
        <f>'St 1.2.1'!W192+'St 1.2.2'!W192+'St 1.2.3'!W192+'St 1.2.4'!W192</f>
        <v>138.30220000000111</v>
      </c>
      <c r="X192" s="145"/>
      <c r="Y192" s="150"/>
      <c r="Z192" s="150"/>
      <c r="AA192" s="150"/>
      <c r="AB192" s="150"/>
      <c r="AC192" s="150"/>
      <c r="AD192" s="150"/>
      <c r="AE192" s="150"/>
      <c r="AF192" s="150"/>
    </row>
    <row r="193" spans="1:32" s="45" customFormat="1">
      <c r="A193" s="38"/>
      <c r="B193" s="31" t="s">
        <v>27</v>
      </c>
      <c r="C193" s="209" t="s">
        <v>300</v>
      </c>
      <c r="D193" s="139">
        <f>'St 1.2.1'!D193+'St 1.2.2'!D193+'St 1.2.3'!D193+'St 1.2.4'!D193</f>
        <v>5583.1080872046123</v>
      </c>
      <c r="E193" s="139">
        <f>'St 1.2.1'!E193+'St 1.2.2'!E193+'St 1.2.3'!E193+'St 1.2.4'!E193</f>
        <v>5282.1601870350223</v>
      </c>
      <c r="F193" s="139">
        <f>'St 1.2.1'!F193+'St 1.2.2'!F193+'St 1.2.3'!F193+'St 1.2.4'!F193</f>
        <v>3855.5813843345395</v>
      </c>
      <c r="G193" s="139">
        <f>'St 1.2.1'!G193+'St 1.2.2'!G193+'St 1.2.3'!G193+'St 1.2.4'!G193</f>
        <v>5394.4603361256668</v>
      </c>
      <c r="H193" s="139">
        <f>'St 1.2.1'!H193+'St 1.2.2'!H193+'St 1.2.3'!H193+'St 1.2.4'!H193</f>
        <v>10620.260307937739</v>
      </c>
      <c r="I193" s="139">
        <f>'St 1.2.1'!I193+'St 1.2.2'!I193+'St 1.2.3'!I193+'St 1.2.4'!I193</f>
        <v>5772.4718127853585</v>
      </c>
      <c r="J193" s="139">
        <f>'St 1.2.1'!J193+'St 1.2.2'!J193+'St 1.2.3'!J193+'St 1.2.4'!J193</f>
        <v>16914.070380045901</v>
      </c>
      <c r="K193" s="139">
        <f>'St 1.2.1'!K193+'St 1.2.2'!K193+'St 1.2.3'!K193+'St 1.2.4'!K193</f>
        <v>34500.734390589612</v>
      </c>
      <c r="L193" s="139">
        <f>'St 1.2.1'!L193+'St 1.2.2'!L193+'St 1.2.3'!L193+'St 1.2.4'!L193</f>
        <v>48511.458682614</v>
      </c>
      <c r="M193" s="139">
        <f>'St 1.2.1'!M193+'St 1.2.2'!M193+'St 1.2.3'!M193+'St 1.2.4'!M193</f>
        <v>57789.220418980694</v>
      </c>
      <c r="N193" s="140"/>
      <c r="O193" s="139">
        <f>'St 1.2.1'!O193+'St 1.2.2'!O193+'St 1.2.3'!O193+'St 1.2.4'!O193</f>
        <v>-300.94790016958962</v>
      </c>
      <c r="P193" s="139">
        <f>'St 1.2.1'!P193+'St 1.2.2'!P193+'St 1.2.3'!P193+'St 1.2.4'!P193</f>
        <v>-1426.578802700483</v>
      </c>
      <c r="Q193" s="139">
        <f>'St 1.2.1'!Q193+'St 1.2.2'!Q193+'St 1.2.3'!Q193+'St 1.2.4'!Q193</f>
        <v>1538.8789517911264</v>
      </c>
      <c r="R193" s="139">
        <f>'St 1.2.1'!R193+'St 1.2.2'!R193+'St 1.2.3'!R193+'St 1.2.4'!R193</f>
        <v>5225.7999718120727</v>
      </c>
      <c r="S193" s="139">
        <f>'St 1.2.1'!S193+'St 1.2.2'!S193+'St 1.2.3'!S193+'St 1.2.4'!S193</f>
        <v>-4847.7884951523793</v>
      </c>
      <c r="T193" s="139">
        <f>'St 1.2.1'!T193+'St 1.2.2'!T193+'St 1.2.3'!T193+'St 1.2.4'!T193</f>
        <v>11141.598567260542</v>
      </c>
      <c r="U193" s="139">
        <f>'St 1.2.1'!U193+'St 1.2.2'!U193+'St 1.2.3'!U193+'St 1.2.4'!U193</f>
        <v>17586.664010543715</v>
      </c>
      <c r="V193" s="139">
        <f>'St 1.2.1'!V193+'St 1.2.2'!V193+'St 1.2.3'!V193+'St 1.2.4'!V193</f>
        <v>14010.724292024392</v>
      </c>
      <c r="W193" s="139">
        <f>'St 1.2.1'!W193+'St 1.2.2'!W193+'St 1.2.3'!W193+'St 1.2.4'!W193</f>
        <v>9277.7617363666941</v>
      </c>
      <c r="X193" s="141"/>
      <c r="Y193" s="149"/>
      <c r="Z193" s="149"/>
      <c r="AA193" s="149"/>
      <c r="AB193" s="149"/>
      <c r="AC193" s="149"/>
      <c r="AD193" s="149"/>
      <c r="AE193" s="149"/>
      <c r="AF193" s="149"/>
    </row>
    <row r="194" spans="1:32">
      <c r="B194" s="3" t="s">
        <v>12</v>
      </c>
      <c r="C194" s="210" t="s">
        <v>301</v>
      </c>
      <c r="D194" s="142">
        <f>'St 1.2.1'!D194+'St 1.2.2'!D194+'St 1.2.3'!D194+'St 1.2.4'!D194</f>
        <v>189.12806568040369</v>
      </c>
      <c r="E194" s="142">
        <f>'St 1.2.1'!E194+'St 1.2.2'!E194+'St 1.2.3'!E194+'St 1.2.4'!E194</f>
        <v>505.61020949157569</v>
      </c>
      <c r="F194" s="142">
        <f>'St 1.2.1'!F194+'St 1.2.2'!F194+'St 1.2.3'!F194+'St 1.2.4'!F194</f>
        <v>507.32498770586602</v>
      </c>
      <c r="G194" s="142">
        <f>'St 1.2.1'!G194+'St 1.2.2'!G194+'St 1.2.3'!G194+'St 1.2.4'!G194</f>
        <v>448.77641699816854</v>
      </c>
      <c r="H194" s="142">
        <f>'St 1.2.1'!H194+'St 1.2.2'!H194+'St 1.2.3'!H194+'St 1.2.4'!H194</f>
        <v>8478.5750458563816</v>
      </c>
      <c r="I194" s="142">
        <f>'St 1.2.1'!I194+'St 1.2.2'!I194+'St 1.2.3'!I194+'St 1.2.4'!I194</f>
        <v>3986.7206976709913</v>
      </c>
      <c r="J194" s="142">
        <f>'St 1.2.1'!J194+'St 1.2.2'!J194+'St 1.2.3'!J194+'St 1.2.4'!J194</f>
        <v>14952.124691528619</v>
      </c>
      <c r="K194" s="142">
        <f>'St 1.2.1'!K194+'St 1.2.2'!K194+'St 1.2.3'!K194+'St 1.2.4'!K194</f>
        <v>28639.369059658584</v>
      </c>
      <c r="L194" s="142">
        <f>'St 1.2.1'!L194+'St 1.2.2'!L194+'St 1.2.3'!L194+'St 1.2.4'!L194</f>
        <v>45535.244576662226</v>
      </c>
      <c r="M194" s="142">
        <f>'St 1.2.1'!M194+'St 1.2.2'!M194+'St 1.2.3'!M194+'St 1.2.4'!M194</f>
        <v>51319.54168166974</v>
      </c>
      <c r="N194" s="148"/>
      <c r="O194" s="142">
        <f>'St 1.2.1'!O194+'St 1.2.2'!O194+'St 1.2.3'!O194+'St 1.2.4'!O194</f>
        <v>316.48214381117197</v>
      </c>
      <c r="P194" s="142">
        <f>'St 1.2.1'!P194+'St 1.2.2'!P194+'St 1.2.3'!P194+'St 1.2.4'!P194</f>
        <v>1.7147782142903338</v>
      </c>
      <c r="Q194" s="142">
        <f>'St 1.2.1'!Q194+'St 1.2.2'!Q194+'St 1.2.3'!Q194+'St 1.2.4'!Q194</f>
        <v>-58.548570707697436</v>
      </c>
      <c r="R194" s="142">
        <f>'St 1.2.1'!R194+'St 1.2.2'!R194+'St 1.2.3'!R194+'St 1.2.4'!R194</f>
        <v>8029.7986288582124</v>
      </c>
      <c r="S194" s="142">
        <f>'St 1.2.1'!S194+'St 1.2.2'!S194+'St 1.2.3'!S194+'St 1.2.4'!S194</f>
        <v>-4491.8543481853903</v>
      </c>
      <c r="T194" s="142">
        <f>'St 1.2.1'!T194+'St 1.2.2'!T194+'St 1.2.3'!T194+'St 1.2.4'!T194</f>
        <v>10965.403993857628</v>
      </c>
      <c r="U194" s="142">
        <f>'St 1.2.1'!U194+'St 1.2.2'!U194+'St 1.2.3'!U194+'St 1.2.4'!U194</f>
        <v>13687.244368129963</v>
      </c>
      <c r="V194" s="142">
        <f>'St 1.2.1'!V194+'St 1.2.2'!V194+'St 1.2.3'!V194+'St 1.2.4'!V194</f>
        <v>16895.875517003642</v>
      </c>
      <c r="W194" s="142">
        <f>'St 1.2.1'!W194+'St 1.2.2'!W194+'St 1.2.3'!W194+'St 1.2.4'!W194</f>
        <v>5784.2971050075112</v>
      </c>
      <c r="X194" s="145"/>
      <c r="Y194" s="150"/>
      <c r="Z194" s="150"/>
      <c r="AA194" s="150"/>
      <c r="AB194" s="150"/>
      <c r="AC194" s="150"/>
      <c r="AD194" s="150"/>
      <c r="AE194" s="150"/>
      <c r="AF194" s="150"/>
    </row>
    <row r="195" spans="1:32">
      <c r="B195" s="3" t="s">
        <v>13</v>
      </c>
      <c r="C195" s="210" t="s">
        <v>302</v>
      </c>
      <c r="D195" s="142">
        <f>'St 1.2.1'!D195+'St 1.2.2'!D195+'St 1.2.3'!D195+'St 1.2.4'!D195</f>
        <v>5393.9800215242085</v>
      </c>
      <c r="E195" s="142">
        <f>'St 1.2.1'!E195+'St 1.2.2'!E195+'St 1.2.3'!E195+'St 1.2.4'!E195</f>
        <v>4776.5499775434473</v>
      </c>
      <c r="F195" s="142">
        <f>'St 1.2.1'!F195+'St 1.2.2'!F195+'St 1.2.3'!F195+'St 1.2.4'!F195</f>
        <v>3348.2563966286739</v>
      </c>
      <c r="G195" s="142">
        <f>'St 1.2.1'!G195+'St 1.2.2'!G195+'St 1.2.3'!G195+'St 1.2.4'!G195</f>
        <v>4945.6839191274976</v>
      </c>
      <c r="H195" s="142">
        <f>'St 1.2.1'!H195+'St 1.2.2'!H195+'St 1.2.3'!H195+'St 1.2.4'!H195</f>
        <v>2141.685262081357</v>
      </c>
      <c r="I195" s="142">
        <f>'St 1.2.1'!I195+'St 1.2.2'!I195+'St 1.2.3'!I195+'St 1.2.4'!I195</f>
        <v>1785.7511151143681</v>
      </c>
      <c r="J195" s="142">
        <f>'St 1.2.1'!J195+'St 1.2.2'!J195+'St 1.2.3'!J195+'St 1.2.4'!J195</f>
        <v>1961.945688517279</v>
      </c>
      <c r="K195" s="142">
        <f>'St 1.2.1'!K195+'St 1.2.2'!K195+'St 1.2.3'!K195+'St 1.2.4'!K195</f>
        <v>5861.3653309310321</v>
      </c>
      <c r="L195" s="142">
        <f>'St 1.2.1'!L195+'St 1.2.2'!L195+'St 1.2.3'!L195+'St 1.2.4'!L195</f>
        <v>2976.2141059517839</v>
      </c>
      <c r="M195" s="142">
        <f>'St 1.2.1'!M195+'St 1.2.2'!M195+'St 1.2.3'!M195+'St 1.2.4'!M195</f>
        <v>6469.6787373109619</v>
      </c>
      <c r="N195" s="148"/>
      <c r="O195" s="142">
        <f>'St 1.2.1'!O195+'St 1.2.2'!O195+'St 1.2.3'!O195+'St 1.2.4'!O195</f>
        <v>-617.43004398076164</v>
      </c>
      <c r="P195" s="142">
        <f>'St 1.2.1'!P195+'St 1.2.2'!P195+'St 1.2.3'!P195+'St 1.2.4'!P195</f>
        <v>-1428.2935809147734</v>
      </c>
      <c r="Q195" s="142">
        <f>'St 1.2.1'!Q195+'St 1.2.2'!Q195+'St 1.2.3'!Q195+'St 1.2.4'!Q195</f>
        <v>1597.4275224988237</v>
      </c>
      <c r="R195" s="142">
        <f>'St 1.2.1'!R195+'St 1.2.2'!R195+'St 1.2.3'!R195+'St 1.2.4'!R195</f>
        <v>-2803.998657046141</v>
      </c>
      <c r="S195" s="142">
        <f>'St 1.2.1'!S195+'St 1.2.2'!S195+'St 1.2.3'!S195+'St 1.2.4'!S195</f>
        <v>-355.93414696698892</v>
      </c>
      <c r="T195" s="142">
        <f>'St 1.2.1'!T195+'St 1.2.2'!T195+'St 1.2.3'!T195+'St 1.2.4'!T195</f>
        <v>176.19457340291092</v>
      </c>
      <c r="U195" s="142">
        <f>'St 1.2.1'!U195+'St 1.2.2'!U195+'St 1.2.3'!U195+'St 1.2.4'!U195</f>
        <v>3899.4196424137531</v>
      </c>
      <c r="V195" s="142">
        <f>'St 1.2.1'!V195+'St 1.2.2'!V195+'St 1.2.3'!V195+'St 1.2.4'!V195</f>
        <v>-2885.1512249792481</v>
      </c>
      <c r="W195" s="142">
        <f>'St 1.2.1'!W195+'St 1.2.2'!W195+'St 1.2.3'!W195+'St 1.2.4'!W195</f>
        <v>3493.4646313591775</v>
      </c>
      <c r="X195" s="145"/>
      <c r="Y195" s="150"/>
      <c r="Z195" s="150"/>
      <c r="AA195" s="150"/>
      <c r="AB195" s="150"/>
      <c r="AC195" s="150"/>
      <c r="AD195" s="150"/>
      <c r="AE195" s="150"/>
      <c r="AF195" s="150"/>
    </row>
    <row r="196" spans="1:32" s="45" customFormat="1">
      <c r="A196" s="38"/>
      <c r="B196" s="5" t="s">
        <v>28</v>
      </c>
      <c r="C196" s="209" t="s">
        <v>311</v>
      </c>
      <c r="D196" s="139">
        <f>'St 1.2.1'!D196+'St 1.2.2'!D196+'St 1.2.3'!D196+'St 1.2.4'!D196</f>
        <v>391.86610099232757</v>
      </c>
      <c r="E196" s="139">
        <f>'St 1.2.1'!E196+'St 1.2.2'!E196+'St 1.2.3'!E196+'St 1.2.4'!E196</f>
        <v>278.37600036677333</v>
      </c>
      <c r="F196" s="139">
        <f>'St 1.2.1'!F196+'St 1.2.2'!F196+'St 1.2.3'!F196+'St 1.2.4'!F196</f>
        <v>223.77627287146075</v>
      </c>
      <c r="G196" s="139">
        <f>'St 1.2.1'!G196+'St 1.2.2'!G196+'St 1.2.3'!G196+'St 1.2.4'!G196</f>
        <v>209.06290610448602</v>
      </c>
      <c r="H196" s="139">
        <f>'St 1.2.1'!H196+'St 1.2.2'!H196+'St 1.2.3'!H196+'St 1.2.4'!H196</f>
        <v>274.70936486926314</v>
      </c>
      <c r="I196" s="139">
        <f>'St 1.2.1'!I196+'St 1.2.2'!I196+'St 1.2.3'!I196+'St 1.2.4'!I196</f>
        <v>280.39796184851872</v>
      </c>
      <c r="J196" s="139">
        <f>'St 1.2.1'!J196+'St 1.2.2'!J196+'St 1.2.3'!J196+'St 1.2.4'!J196</f>
        <v>341.40325763967485</v>
      </c>
      <c r="K196" s="139">
        <f>'St 1.2.1'!K196+'St 1.2.2'!K196+'St 1.2.3'!K196+'St 1.2.4'!K196</f>
        <v>279.38834561927683</v>
      </c>
      <c r="L196" s="139">
        <f>'St 1.2.1'!L196+'St 1.2.2'!L196+'St 1.2.3'!L196+'St 1.2.4'!L196</f>
        <v>385.09210537777466</v>
      </c>
      <c r="M196" s="139">
        <f>'St 1.2.1'!M196+'St 1.2.2'!M196+'St 1.2.3'!M196+'St 1.2.4'!M196</f>
        <v>402.71449774272241</v>
      </c>
      <c r="N196" s="140"/>
      <c r="O196" s="139">
        <f>'St 1.2.1'!O196+'St 1.2.2'!O196+'St 1.2.3'!O196+'St 1.2.4'!O196</f>
        <v>-113.49010062555425</v>
      </c>
      <c r="P196" s="139">
        <f>'St 1.2.1'!P196+'St 1.2.2'!P196+'St 1.2.3'!P196+'St 1.2.4'!P196</f>
        <v>-54.599727495312592</v>
      </c>
      <c r="Q196" s="139">
        <f>'St 1.2.1'!Q196+'St 1.2.2'!Q196+'St 1.2.3'!Q196+'St 1.2.4'!Q196</f>
        <v>-14.713366766974723</v>
      </c>
      <c r="R196" s="139">
        <f>'St 1.2.1'!R196+'St 1.2.2'!R196+'St 1.2.3'!R196+'St 1.2.4'!R196</f>
        <v>65.646458764777108</v>
      </c>
      <c r="S196" s="139">
        <f>'St 1.2.1'!S196+'St 1.2.2'!S196+'St 1.2.3'!S196+'St 1.2.4'!S196</f>
        <v>5.688596979255589</v>
      </c>
      <c r="T196" s="139">
        <f>'St 1.2.1'!T196+'St 1.2.2'!T196+'St 1.2.3'!T196+'St 1.2.4'!T196</f>
        <v>61.005295791156165</v>
      </c>
      <c r="U196" s="139">
        <f>'St 1.2.1'!U196+'St 1.2.2'!U196+'St 1.2.3'!U196+'St 1.2.4'!U196</f>
        <v>-62.014912020398015</v>
      </c>
      <c r="V196" s="139">
        <f>'St 1.2.1'!V196+'St 1.2.2'!V196+'St 1.2.3'!V196+'St 1.2.4'!V196</f>
        <v>105.70375975849782</v>
      </c>
      <c r="W196" s="139">
        <f>'St 1.2.1'!W196+'St 1.2.2'!W196+'St 1.2.3'!W196+'St 1.2.4'!W196</f>
        <v>17.622392364947757</v>
      </c>
      <c r="X196" s="141"/>
      <c r="Y196" s="149"/>
      <c r="Z196" s="149"/>
      <c r="AA196" s="149"/>
      <c r="AB196" s="149"/>
      <c r="AC196" s="149"/>
      <c r="AD196" s="149"/>
      <c r="AE196" s="149"/>
      <c r="AF196" s="149"/>
    </row>
    <row r="197" spans="1:32">
      <c r="B197" s="3" t="s">
        <v>15</v>
      </c>
      <c r="C197" s="210" t="s">
        <v>303</v>
      </c>
      <c r="D197" s="142">
        <f>'St 1.2.1'!D197+'St 1.2.2'!D197+'St 1.2.3'!D197+'St 1.2.4'!D197</f>
        <v>0</v>
      </c>
      <c r="E197" s="142">
        <f>'St 1.2.1'!E197+'St 1.2.2'!E197+'St 1.2.3'!E197+'St 1.2.4'!E197</f>
        <v>0</v>
      </c>
      <c r="F197" s="142">
        <f>'St 1.2.1'!F197+'St 1.2.2'!F197+'St 1.2.3'!F197+'St 1.2.4'!F197</f>
        <v>0</v>
      </c>
      <c r="G197" s="142">
        <f>'St 1.2.1'!G197+'St 1.2.2'!G197+'St 1.2.3'!G197+'St 1.2.4'!G197</f>
        <v>0</v>
      </c>
      <c r="H197" s="142">
        <f>'St 1.2.1'!H197+'St 1.2.2'!H197+'St 1.2.3'!H197+'St 1.2.4'!H197</f>
        <v>0</v>
      </c>
      <c r="I197" s="142">
        <f>'St 1.2.1'!I197+'St 1.2.2'!I197+'St 1.2.3'!I197+'St 1.2.4'!I197</f>
        <v>0</v>
      </c>
      <c r="J197" s="142">
        <f>'St 1.2.1'!J197+'St 1.2.2'!J197+'St 1.2.3'!J197+'St 1.2.4'!J197</f>
        <v>0</v>
      </c>
      <c r="K197" s="142">
        <f>'St 1.2.1'!K197+'St 1.2.2'!K197+'St 1.2.3'!K197+'St 1.2.4'!K197</f>
        <v>0</v>
      </c>
      <c r="L197" s="142">
        <f>'St 1.2.1'!L197+'St 1.2.2'!L197+'St 1.2.3'!L197+'St 1.2.4'!L197</f>
        <v>0</v>
      </c>
      <c r="M197" s="142">
        <f>'St 1.2.1'!M197+'St 1.2.2'!M197+'St 1.2.3'!M197+'St 1.2.4'!M197</f>
        <v>0</v>
      </c>
      <c r="N197" s="148"/>
      <c r="O197" s="142">
        <f>'St 1.2.1'!O197+'St 1.2.2'!O197+'St 1.2.3'!O197+'St 1.2.4'!O197</f>
        <v>0</v>
      </c>
      <c r="P197" s="142">
        <f>'St 1.2.1'!P197+'St 1.2.2'!P197+'St 1.2.3'!P197+'St 1.2.4'!P197</f>
        <v>0</v>
      </c>
      <c r="Q197" s="142">
        <f>'St 1.2.1'!Q197+'St 1.2.2'!Q197+'St 1.2.3'!Q197+'St 1.2.4'!Q197</f>
        <v>0</v>
      </c>
      <c r="R197" s="142">
        <f>'St 1.2.1'!R197+'St 1.2.2'!R197+'St 1.2.3'!R197+'St 1.2.4'!R197</f>
        <v>0</v>
      </c>
      <c r="S197" s="142">
        <f>'St 1.2.1'!S197+'St 1.2.2'!S197+'St 1.2.3'!S197+'St 1.2.4'!S197</f>
        <v>0</v>
      </c>
      <c r="T197" s="142">
        <f>'St 1.2.1'!T197+'St 1.2.2'!T197+'St 1.2.3'!T197+'St 1.2.4'!T197</f>
        <v>0</v>
      </c>
      <c r="U197" s="142">
        <f>'St 1.2.1'!U197+'St 1.2.2'!U197+'St 1.2.3'!U197+'St 1.2.4'!U197</f>
        <v>0</v>
      </c>
      <c r="V197" s="142">
        <f>'St 1.2.1'!V197+'St 1.2.2'!V197+'St 1.2.3'!V197+'St 1.2.4'!V197</f>
        <v>0</v>
      </c>
      <c r="W197" s="142">
        <f>'St 1.2.1'!W197+'St 1.2.2'!W197+'St 1.2.3'!W197+'St 1.2.4'!W197</f>
        <v>0</v>
      </c>
      <c r="X197" s="145"/>
      <c r="Y197" s="150"/>
      <c r="Z197" s="150"/>
      <c r="AA197" s="150"/>
      <c r="AB197" s="150"/>
      <c r="AC197" s="150"/>
      <c r="AD197" s="150"/>
      <c r="AE197" s="150"/>
      <c r="AF197" s="150"/>
    </row>
    <row r="198" spans="1:32">
      <c r="B198" s="3" t="s">
        <v>16</v>
      </c>
      <c r="C198" s="210" t="s">
        <v>304</v>
      </c>
      <c r="D198" s="142">
        <f>'St 1.2.1'!D198+'St 1.2.2'!D198+'St 1.2.3'!D198+'St 1.2.4'!D198</f>
        <v>0</v>
      </c>
      <c r="E198" s="142">
        <f>'St 1.2.1'!E198+'St 1.2.2'!E198+'St 1.2.3'!E198+'St 1.2.4'!E198</f>
        <v>0</v>
      </c>
      <c r="F198" s="142">
        <f>'St 1.2.1'!F198+'St 1.2.2'!F198+'St 1.2.3'!F198+'St 1.2.4'!F198</f>
        <v>0</v>
      </c>
      <c r="G198" s="142">
        <f>'St 1.2.1'!G198+'St 1.2.2'!G198+'St 1.2.3'!G198+'St 1.2.4'!G198</f>
        <v>0</v>
      </c>
      <c r="H198" s="142">
        <f>'St 1.2.1'!H198+'St 1.2.2'!H198+'St 1.2.3'!H198+'St 1.2.4'!H198</f>
        <v>0</v>
      </c>
      <c r="I198" s="142">
        <f>'St 1.2.1'!I198+'St 1.2.2'!I198+'St 1.2.3'!I198+'St 1.2.4'!I198</f>
        <v>0</v>
      </c>
      <c r="J198" s="142">
        <f>'St 1.2.1'!J198+'St 1.2.2'!J198+'St 1.2.3'!J198+'St 1.2.4'!J198</f>
        <v>0</v>
      </c>
      <c r="K198" s="142">
        <f>'St 1.2.1'!K198+'St 1.2.2'!K198+'St 1.2.3'!K198+'St 1.2.4'!K198</f>
        <v>0</v>
      </c>
      <c r="L198" s="142">
        <f>'St 1.2.1'!L198+'St 1.2.2'!L198+'St 1.2.3'!L198+'St 1.2.4'!L198</f>
        <v>0</v>
      </c>
      <c r="M198" s="142">
        <f>'St 1.2.1'!M198+'St 1.2.2'!M198+'St 1.2.3'!M198+'St 1.2.4'!M198</f>
        <v>0</v>
      </c>
      <c r="N198" s="148"/>
      <c r="O198" s="142">
        <f>'St 1.2.1'!O198+'St 1.2.2'!O198+'St 1.2.3'!O198+'St 1.2.4'!O198</f>
        <v>0</v>
      </c>
      <c r="P198" s="142">
        <f>'St 1.2.1'!P198+'St 1.2.2'!P198+'St 1.2.3'!P198+'St 1.2.4'!P198</f>
        <v>0</v>
      </c>
      <c r="Q198" s="142">
        <f>'St 1.2.1'!Q198+'St 1.2.2'!Q198+'St 1.2.3'!Q198+'St 1.2.4'!Q198</f>
        <v>0</v>
      </c>
      <c r="R198" s="142">
        <f>'St 1.2.1'!R198+'St 1.2.2'!R198+'St 1.2.3'!R198+'St 1.2.4'!R198</f>
        <v>0</v>
      </c>
      <c r="S198" s="142">
        <f>'St 1.2.1'!S198+'St 1.2.2'!S198+'St 1.2.3'!S198+'St 1.2.4'!S198</f>
        <v>0</v>
      </c>
      <c r="T198" s="142">
        <f>'St 1.2.1'!T198+'St 1.2.2'!T198+'St 1.2.3'!T198+'St 1.2.4'!T198</f>
        <v>0</v>
      </c>
      <c r="U198" s="142">
        <f>'St 1.2.1'!U198+'St 1.2.2'!U198+'St 1.2.3'!U198+'St 1.2.4'!U198</f>
        <v>0</v>
      </c>
      <c r="V198" s="142">
        <f>'St 1.2.1'!V198+'St 1.2.2'!V198+'St 1.2.3'!V198+'St 1.2.4'!V198</f>
        <v>0</v>
      </c>
      <c r="W198" s="142">
        <f>'St 1.2.1'!W198+'St 1.2.2'!W198+'St 1.2.3'!W198+'St 1.2.4'!W198</f>
        <v>0</v>
      </c>
      <c r="X198" s="145"/>
      <c r="Y198" s="150"/>
      <c r="Z198" s="150"/>
      <c r="AA198" s="150"/>
      <c r="AB198" s="150"/>
      <c r="AC198" s="150"/>
      <c r="AD198" s="150"/>
      <c r="AE198" s="150"/>
      <c r="AF198" s="150"/>
    </row>
    <row r="199" spans="1:32">
      <c r="B199" s="3" t="s">
        <v>17</v>
      </c>
      <c r="C199" s="210" t="s">
        <v>305</v>
      </c>
      <c r="D199" s="142">
        <f>'St 1.2.1'!D199+'St 1.2.2'!D199+'St 1.2.3'!D199+'St 1.2.4'!D199</f>
        <v>0</v>
      </c>
      <c r="E199" s="142">
        <f>'St 1.2.1'!E199+'St 1.2.2'!E199+'St 1.2.3'!E199+'St 1.2.4'!E199</f>
        <v>0</v>
      </c>
      <c r="F199" s="142">
        <f>'St 1.2.1'!F199+'St 1.2.2'!F199+'St 1.2.3'!F199+'St 1.2.4'!F199</f>
        <v>0</v>
      </c>
      <c r="G199" s="142">
        <f>'St 1.2.1'!G199+'St 1.2.2'!G199+'St 1.2.3'!G199+'St 1.2.4'!G199</f>
        <v>0</v>
      </c>
      <c r="H199" s="142">
        <f>'St 1.2.1'!H199+'St 1.2.2'!H199+'St 1.2.3'!H199+'St 1.2.4'!H199</f>
        <v>0</v>
      </c>
      <c r="I199" s="142">
        <f>'St 1.2.1'!I199+'St 1.2.2'!I199+'St 1.2.3'!I199+'St 1.2.4'!I199</f>
        <v>0</v>
      </c>
      <c r="J199" s="142">
        <f>'St 1.2.1'!J199+'St 1.2.2'!J199+'St 1.2.3'!J199+'St 1.2.4'!J199</f>
        <v>0</v>
      </c>
      <c r="K199" s="142">
        <f>'St 1.2.1'!K199+'St 1.2.2'!K199+'St 1.2.3'!K199+'St 1.2.4'!K199</f>
        <v>0</v>
      </c>
      <c r="L199" s="142">
        <f>'St 1.2.1'!L199+'St 1.2.2'!L199+'St 1.2.3'!L199+'St 1.2.4'!L199</f>
        <v>0</v>
      </c>
      <c r="M199" s="142">
        <f>'St 1.2.1'!M199+'St 1.2.2'!M199+'St 1.2.3'!M199+'St 1.2.4'!M199</f>
        <v>0</v>
      </c>
      <c r="N199" s="148"/>
      <c r="O199" s="142">
        <f>'St 1.2.1'!O199+'St 1.2.2'!O199+'St 1.2.3'!O199+'St 1.2.4'!O199</f>
        <v>0</v>
      </c>
      <c r="P199" s="142">
        <f>'St 1.2.1'!P199+'St 1.2.2'!P199+'St 1.2.3'!P199+'St 1.2.4'!P199</f>
        <v>0</v>
      </c>
      <c r="Q199" s="142">
        <f>'St 1.2.1'!Q199+'St 1.2.2'!Q199+'St 1.2.3'!Q199+'St 1.2.4'!Q199</f>
        <v>0</v>
      </c>
      <c r="R199" s="142">
        <f>'St 1.2.1'!R199+'St 1.2.2'!R199+'St 1.2.3'!R199+'St 1.2.4'!R199</f>
        <v>0</v>
      </c>
      <c r="S199" s="142">
        <f>'St 1.2.1'!S199+'St 1.2.2'!S199+'St 1.2.3'!S199+'St 1.2.4'!S199</f>
        <v>0</v>
      </c>
      <c r="T199" s="142">
        <f>'St 1.2.1'!T199+'St 1.2.2'!T199+'St 1.2.3'!T199+'St 1.2.4'!T199</f>
        <v>0</v>
      </c>
      <c r="U199" s="142">
        <f>'St 1.2.1'!U199+'St 1.2.2'!U199+'St 1.2.3'!U199+'St 1.2.4'!U199</f>
        <v>0</v>
      </c>
      <c r="V199" s="142">
        <f>'St 1.2.1'!V199+'St 1.2.2'!V199+'St 1.2.3'!V199+'St 1.2.4'!V199</f>
        <v>0</v>
      </c>
      <c r="W199" s="142">
        <f>'St 1.2.1'!W199+'St 1.2.2'!W199+'St 1.2.3'!W199+'St 1.2.4'!W199</f>
        <v>0</v>
      </c>
      <c r="X199" s="145"/>
      <c r="Y199" s="150"/>
      <c r="Z199" s="150"/>
      <c r="AA199" s="150"/>
      <c r="AB199" s="150"/>
      <c r="AC199" s="150"/>
      <c r="AD199" s="150"/>
      <c r="AE199" s="150"/>
      <c r="AF199" s="150"/>
    </row>
    <row r="200" spans="1:32">
      <c r="B200" s="4" t="s">
        <v>34</v>
      </c>
      <c r="C200" s="42"/>
      <c r="D200" s="142">
        <f>'St 1.2.1'!D200+'St 1.2.2'!D200+'St 1.2.3'!D200+'St 1.2.4'!D200</f>
        <v>391.86610099232757</v>
      </c>
      <c r="E200" s="142">
        <f>'St 1.2.1'!E200+'St 1.2.2'!E200+'St 1.2.3'!E200+'St 1.2.4'!E200</f>
        <v>278.37600036677333</v>
      </c>
      <c r="F200" s="142">
        <f>'St 1.2.1'!F200+'St 1.2.2'!F200+'St 1.2.3'!F200+'St 1.2.4'!F200</f>
        <v>223.77627287146075</v>
      </c>
      <c r="G200" s="142">
        <f>'St 1.2.1'!G200+'St 1.2.2'!G200+'St 1.2.3'!G200+'St 1.2.4'!G200</f>
        <v>209.06290610448602</v>
      </c>
      <c r="H200" s="142">
        <f>'St 1.2.1'!H200+'St 1.2.2'!H200+'St 1.2.3'!H200+'St 1.2.4'!H200</f>
        <v>274.70936486926314</v>
      </c>
      <c r="I200" s="142">
        <f>'St 1.2.1'!I200+'St 1.2.2'!I200+'St 1.2.3'!I200+'St 1.2.4'!I200</f>
        <v>280.39796184851872</v>
      </c>
      <c r="J200" s="142">
        <f>'St 1.2.1'!J200+'St 1.2.2'!J200+'St 1.2.3'!J200+'St 1.2.4'!J200</f>
        <v>341.40325763967485</v>
      </c>
      <c r="K200" s="142">
        <f>'St 1.2.1'!K200+'St 1.2.2'!K200+'St 1.2.3'!K200+'St 1.2.4'!K200</f>
        <v>279.38834561927683</v>
      </c>
      <c r="L200" s="142">
        <f>'St 1.2.1'!L200+'St 1.2.2'!L200+'St 1.2.3'!L200+'St 1.2.4'!L200</f>
        <v>385.09210537777466</v>
      </c>
      <c r="M200" s="142">
        <f>'St 1.2.1'!M200+'St 1.2.2'!M200+'St 1.2.3'!M200+'St 1.2.4'!M200</f>
        <v>402.71449774272241</v>
      </c>
      <c r="N200" s="148"/>
      <c r="O200" s="142">
        <f>'St 1.2.1'!O200+'St 1.2.2'!O200+'St 1.2.3'!O200+'St 1.2.4'!O200</f>
        <v>-113.49010062555425</v>
      </c>
      <c r="P200" s="142">
        <f>'St 1.2.1'!P200+'St 1.2.2'!P200+'St 1.2.3'!P200+'St 1.2.4'!P200</f>
        <v>-54.599727495312592</v>
      </c>
      <c r="Q200" s="142">
        <f>'St 1.2.1'!Q200+'St 1.2.2'!Q200+'St 1.2.3'!Q200+'St 1.2.4'!Q200</f>
        <v>-14.713366766974723</v>
      </c>
      <c r="R200" s="142">
        <f>'St 1.2.1'!R200+'St 1.2.2'!R200+'St 1.2.3'!R200+'St 1.2.4'!R200</f>
        <v>65.646458764777108</v>
      </c>
      <c r="S200" s="142">
        <f>'St 1.2.1'!S200+'St 1.2.2'!S200+'St 1.2.3'!S200+'St 1.2.4'!S200</f>
        <v>5.688596979255589</v>
      </c>
      <c r="T200" s="142">
        <f>'St 1.2.1'!T200+'St 1.2.2'!T200+'St 1.2.3'!T200+'St 1.2.4'!T200</f>
        <v>61.005295791156165</v>
      </c>
      <c r="U200" s="142">
        <f>'St 1.2.1'!U200+'St 1.2.2'!U200+'St 1.2.3'!U200+'St 1.2.4'!U200</f>
        <v>-62.014912020398015</v>
      </c>
      <c r="V200" s="142">
        <f>'St 1.2.1'!V200+'St 1.2.2'!V200+'St 1.2.3'!V200+'St 1.2.4'!V200</f>
        <v>105.70375975849782</v>
      </c>
      <c r="W200" s="142">
        <f>'St 1.2.1'!W200+'St 1.2.2'!W200+'St 1.2.3'!W200+'St 1.2.4'!W200</f>
        <v>17.622392364947757</v>
      </c>
      <c r="X200" s="145"/>
      <c r="Y200" s="150"/>
      <c r="Z200" s="150"/>
      <c r="AA200" s="150"/>
      <c r="AB200" s="150"/>
      <c r="AC200" s="150"/>
      <c r="AD200" s="150"/>
      <c r="AE200" s="150"/>
      <c r="AF200" s="150"/>
    </row>
    <row r="201" spans="1:32">
      <c r="B201" s="3" t="s">
        <v>19</v>
      </c>
      <c r="C201" s="210" t="s">
        <v>306</v>
      </c>
      <c r="D201" s="142">
        <f>'St 1.2.1'!D201+'St 1.2.2'!D201+'St 1.2.3'!D201+'St 1.2.4'!D201</f>
        <v>0</v>
      </c>
      <c r="E201" s="142">
        <f>'St 1.2.1'!E201+'St 1.2.2'!E201+'St 1.2.3'!E201+'St 1.2.4'!E201</f>
        <v>0</v>
      </c>
      <c r="F201" s="142">
        <f>'St 1.2.1'!F201+'St 1.2.2'!F201+'St 1.2.3'!F201+'St 1.2.4'!F201</f>
        <v>0</v>
      </c>
      <c r="G201" s="142">
        <f>'St 1.2.1'!G201+'St 1.2.2'!G201+'St 1.2.3'!G201+'St 1.2.4'!G201</f>
        <v>0</v>
      </c>
      <c r="H201" s="142">
        <f>'St 1.2.1'!H201+'St 1.2.2'!H201+'St 1.2.3'!H201+'St 1.2.4'!H201</f>
        <v>0</v>
      </c>
      <c r="I201" s="142">
        <f>'St 1.2.1'!I201+'St 1.2.2'!I201+'St 1.2.3'!I201+'St 1.2.4'!I201</f>
        <v>0</v>
      </c>
      <c r="J201" s="142">
        <f>'St 1.2.1'!J201+'St 1.2.2'!J201+'St 1.2.3'!J201+'St 1.2.4'!J201</f>
        <v>0</v>
      </c>
      <c r="K201" s="142">
        <f>'St 1.2.1'!K201+'St 1.2.2'!K201+'St 1.2.3'!K201+'St 1.2.4'!K201</f>
        <v>0</v>
      </c>
      <c r="L201" s="142">
        <f>'St 1.2.1'!L201+'St 1.2.2'!L201+'St 1.2.3'!L201+'St 1.2.4'!L201</f>
        <v>0</v>
      </c>
      <c r="M201" s="142">
        <f>'St 1.2.1'!M201+'St 1.2.2'!M201+'St 1.2.3'!M201+'St 1.2.4'!M201</f>
        <v>0</v>
      </c>
      <c r="N201" s="148"/>
      <c r="O201" s="142">
        <f>'St 1.2.1'!O201+'St 1.2.2'!O201+'St 1.2.3'!O201+'St 1.2.4'!O201</f>
        <v>0</v>
      </c>
      <c r="P201" s="142">
        <f>'St 1.2.1'!P201+'St 1.2.2'!P201+'St 1.2.3'!P201+'St 1.2.4'!P201</f>
        <v>0</v>
      </c>
      <c r="Q201" s="142">
        <f>'St 1.2.1'!Q201+'St 1.2.2'!Q201+'St 1.2.3'!Q201+'St 1.2.4'!Q201</f>
        <v>0</v>
      </c>
      <c r="R201" s="142">
        <f>'St 1.2.1'!R201+'St 1.2.2'!R201+'St 1.2.3'!R201+'St 1.2.4'!R201</f>
        <v>0</v>
      </c>
      <c r="S201" s="142">
        <f>'St 1.2.1'!S201+'St 1.2.2'!S201+'St 1.2.3'!S201+'St 1.2.4'!S201</f>
        <v>0</v>
      </c>
      <c r="T201" s="142">
        <f>'St 1.2.1'!T201+'St 1.2.2'!T201+'St 1.2.3'!T201+'St 1.2.4'!T201</f>
        <v>0</v>
      </c>
      <c r="U201" s="142">
        <f>'St 1.2.1'!U201+'St 1.2.2'!U201+'St 1.2.3'!U201+'St 1.2.4'!U201</f>
        <v>0</v>
      </c>
      <c r="V201" s="142">
        <f>'St 1.2.1'!V201+'St 1.2.2'!V201+'St 1.2.3'!V201+'St 1.2.4'!V201</f>
        <v>0</v>
      </c>
      <c r="W201" s="142">
        <f>'St 1.2.1'!W201+'St 1.2.2'!W201+'St 1.2.3'!W201+'St 1.2.4'!W201</f>
        <v>0</v>
      </c>
      <c r="X201" s="145"/>
      <c r="Y201" s="150"/>
      <c r="Z201" s="150"/>
      <c r="AA201" s="150"/>
      <c r="AB201" s="150"/>
      <c r="AC201" s="150"/>
      <c r="AD201" s="150"/>
      <c r="AE201" s="150"/>
      <c r="AF201" s="150"/>
    </row>
    <row r="202" spans="1:32">
      <c r="B202" s="3" t="s">
        <v>20</v>
      </c>
      <c r="C202" s="210" t="s">
        <v>307</v>
      </c>
      <c r="D202" s="142">
        <f>'St 1.2.1'!D202+'St 1.2.2'!D202+'St 1.2.3'!D202+'St 1.2.4'!D202</f>
        <v>0</v>
      </c>
      <c r="E202" s="142">
        <f>'St 1.2.1'!E202+'St 1.2.2'!E202+'St 1.2.3'!E202+'St 1.2.4'!E202</f>
        <v>0</v>
      </c>
      <c r="F202" s="142">
        <f>'St 1.2.1'!F202+'St 1.2.2'!F202+'St 1.2.3'!F202+'St 1.2.4'!F202</f>
        <v>0</v>
      </c>
      <c r="G202" s="142">
        <f>'St 1.2.1'!G202+'St 1.2.2'!G202+'St 1.2.3'!G202+'St 1.2.4'!G202</f>
        <v>0</v>
      </c>
      <c r="H202" s="142">
        <f>'St 1.2.1'!H202+'St 1.2.2'!H202+'St 1.2.3'!H202+'St 1.2.4'!H202</f>
        <v>0</v>
      </c>
      <c r="I202" s="142">
        <f>'St 1.2.1'!I202+'St 1.2.2'!I202+'St 1.2.3'!I202+'St 1.2.4'!I202</f>
        <v>0</v>
      </c>
      <c r="J202" s="142">
        <f>'St 1.2.1'!J202+'St 1.2.2'!J202+'St 1.2.3'!J202+'St 1.2.4'!J202</f>
        <v>0</v>
      </c>
      <c r="K202" s="142">
        <f>'St 1.2.1'!K202+'St 1.2.2'!K202+'St 1.2.3'!K202+'St 1.2.4'!K202</f>
        <v>0</v>
      </c>
      <c r="L202" s="142">
        <f>'St 1.2.1'!L202+'St 1.2.2'!L202+'St 1.2.3'!L202+'St 1.2.4'!L202</f>
        <v>0</v>
      </c>
      <c r="M202" s="142">
        <f>'St 1.2.1'!M202+'St 1.2.2'!M202+'St 1.2.3'!M202+'St 1.2.4'!M202</f>
        <v>0</v>
      </c>
      <c r="N202" s="148"/>
      <c r="O202" s="142">
        <f>'St 1.2.1'!O202+'St 1.2.2'!O202+'St 1.2.3'!O202+'St 1.2.4'!O202</f>
        <v>0</v>
      </c>
      <c r="P202" s="142">
        <f>'St 1.2.1'!P202+'St 1.2.2'!P202+'St 1.2.3'!P202+'St 1.2.4'!P202</f>
        <v>0</v>
      </c>
      <c r="Q202" s="142">
        <f>'St 1.2.1'!Q202+'St 1.2.2'!Q202+'St 1.2.3'!Q202+'St 1.2.4'!Q202</f>
        <v>0</v>
      </c>
      <c r="R202" s="142">
        <f>'St 1.2.1'!R202+'St 1.2.2'!R202+'St 1.2.3'!R202+'St 1.2.4'!R202</f>
        <v>0</v>
      </c>
      <c r="S202" s="142">
        <f>'St 1.2.1'!S202+'St 1.2.2'!S202+'St 1.2.3'!S202+'St 1.2.4'!S202</f>
        <v>0</v>
      </c>
      <c r="T202" s="142">
        <f>'St 1.2.1'!T202+'St 1.2.2'!T202+'St 1.2.3'!T202+'St 1.2.4'!T202</f>
        <v>0</v>
      </c>
      <c r="U202" s="142">
        <f>'St 1.2.1'!U202+'St 1.2.2'!U202+'St 1.2.3'!U202+'St 1.2.4'!U202</f>
        <v>0</v>
      </c>
      <c r="V202" s="142">
        <f>'St 1.2.1'!V202+'St 1.2.2'!V202+'St 1.2.3'!V202+'St 1.2.4'!V202</f>
        <v>0</v>
      </c>
      <c r="W202" s="142">
        <f>'St 1.2.1'!W202+'St 1.2.2'!W202+'St 1.2.3'!W202+'St 1.2.4'!W202</f>
        <v>0</v>
      </c>
      <c r="X202" s="145"/>
      <c r="Y202" s="150"/>
      <c r="Z202" s="150"/>
      <c r="AA202" s="150"/>
      <c r="AB202" s="150"/>
      <c r="AC202" s="150"/>
      <c r="AD202" s="150"/>
      <c r="AE202" s="150"/>
      <c r="AF202" s="150"/>
    </row>
    <row r="203" spans="1:32" s="45" customFormat="1">
      <c r="A203" s="38"/>
      <c r="B203" s="5" t="s">
        <v>21</v>
      </c>
      <c r="C203" s="209" t="s">
        <v>308</v>
      </c>
      <c r="D203" s="139">
        <f>'St 1.2.1'!D203+'St 1.2.2'!D203+'St 1.2.3'!D203+'St 1.2.4'!D203</f>
        <v>182300.76280288538</v>
      </c>
      <c r="E203" s="139">
        <f>'St 1.2.1'!E203+'St 1.2.2'!E203+'St 1.2.3'!E203+'St 1.2.4'!E203</f>
        <v>194884.36328674626</v>
      </c>
      <c r="F203" s="139">
        <f>'St 1.2.1'!F203+'St 1.2.2'!F203+'St 1.2.3'!F203+'St 1.2.4'!F203</f>
        <v>242118.65659961008</v>
      </c>
      <c r="G203" s="139">
        <f>'St 1.2.1'!G203+'St 1.2.2'!G203+'St 1.2.3'!G203+'St 1.2.4'!G203</f>
        <v>249975.87390516835</v>
      </c>
      <c r="H203" s="139">
        <f>'St 1.2.1'!H203+'St 1.2.2'!H203+'St 1.2.3'!H203+'St 1.2.4'!H203</f>
        <v>278523.98050393991</v>
      </c>
      <c r="I203" s="139">
        <f>'St 1.2.1'!I203+'St 1.2.2'!I203+'St 1.2.3'!I203+'St 1.2.4'!I203</f>
        <v>339157.12026325683</v>
      </c>
      <c r="J203" s="139">
        <f>'St 1.2.1'!J203+'St 1.2.2'!J203+'St 1.2.3'!J203+'St 1.2.4'!J203</f>
        <v>377068.14355833293</v>
      </c>
      <c r="K203" s="139">
        <f>'St 1.2.1'!K203+'St 1.2.2'!K203+'St 1.2.3'!K203+'St 1.2.4'!K203</f>
        <v>321927.04124241404</v>
      </c>
      <c r="L203" s="139">
        <f>'St 1.2.1'!L203+'St 1.2.2'!L203+'St 1.2.3'!L203+'St 1.2.4'!L203</f>
        <v>413446.62845183915</v>
      </c>
      <c r="M203" s="139">
        <f>'St 1.2.1'!M203+'St 1.2.2'!M203+'St 1.2.3'!M203+'St 1.2.4'!M203</f>
        <v>409505.32759488106</v>
      </c>
      <c r="N203" s="140"/>
      <c r="O203" s="139">
        <f>'St 1.2.1'!O203+'St 1.2.2'!O203+'St 1.2.3'!O203+'St 1.2.4'!O203</f>
        <v>12583.600483860921</v>
      </c>
      <c r="P203" s="139">
        <f>'St 1.2.1'!P203+'St 1.2.2'!P203+'St 1.2.3'!P203+'St 1.2.4'!P203</f>
        <v>47234.293312863811</v>
      </c>
      <c r="Q203" s="139">
        <f>'St 1.2.1'!Q203+'St 1.2.2'!Q203+'St 1.2.3'!Q203+'St 1.2.4'!Q203</f>
        <v>7857.2173055582816</v>
      </c>
      <c r="R203" s="139">
        <f>'St 1.2.1'!R203+'St 1.2.2'!R203+'St 1.2.3'!R203+'St 1.2.4'!R203</f>
        <v>28548.106598771545</v>
      </c>
      <c r="S203" s="139">
        <f>'St 1.2.1'!S203+'St 1.2.2'!S203+'St 1.2.3'!S203+'St 1.2.4'!S203</f>
        <v>60633.139759316909</v>
      </c>
      <c r="T203" s="139">
        <f>'St 1.2.1'!T203+'St 1.2.2'!T203+'St 1.2.3'!T203+'St 1.2.4'!T203</f>
        <v>37911.023295076142</v>
      </c>
      <c r="U203" s="139">
        <f>'St 1.2.1'!U203+'St 1.2.2'!U203+'St 1.2.3'!U203+'St 1.2.4'!U203</f>
        <v>-55141.102315918899</v>
      </c>
      <c r="V203" s="139">
        <f>'St 1.2.1'!V203+'St 1.2.2'!V203+'St 1.2.3'!V203+'St 1.2.4'!V203</f>
        <v>91519.587209425139</v>
      </c>
      <c r="W203" s="139">
        <f>'St 1.2.1'!W203+'St 1.2.2'!W203+'St 1.2.3'!W203+'St 1.2.4'!W203</f>
        <v>-3941.3008569581143</v>
      </c>
      <c r="X203" s="141"/>
      <c r="Y203" s="149"/>
      <c r="Z203" s="149"/>
      <c r="AA203" s="149"/>
      <c r="AB203" s="149"/>
      <c r="AC203" s="149"/>
      <c r="AD203" s="149"/>
      <c r="AE203" s="149"/>
      <c r="AF203" s="149"/>
    </row>
    <row r="204" spans="1:32" s="45" customFormat="1">
      <c r="A204" s="38"/>
      <c r="B204" s="9" t="s">
        <v>94</v>
      </c>
      <c r="C204" s="209" t="s">
        <v>309</v>
      </c>
      <c r="D204" s="139">
        <f>'St 1.2.1'!D204+'St 1.2.2'!D204+'St 1.2.3'!D204+'St 1.2.4'!D204</f>
        <v>70577.30666423848</v>
      </c>
      <c r="E204" s="139">
        <f>'St 1.2.1'!E204+'St 1.2.2'!E204+'St 1.2.3'!E204+'St 1.2.4'!E204</f>
        <v>80088.657451562132</v>
      </c>
      <c r="F204" s="139">
        <f>'St 1.2.1'!F204+'St 1.2.2'!F204+'St 1.2.3'!F204+'St 1.2.4'!F204</f>
        <v>102503.56695462219</v>
      </c>
      <c r="G204" s="139">
        <f>'St 1.2.1'!G204+'St 1.2.2'!G204+'St 1.2.3'!G204+'St 1.2.4'!G204</f>
        <v>101781.19801510625</v>
      </c>
      <c r="H204" s="139">
        <f>'St 1.2.1'!H204+'St 1.2.2'!H204+'St 1.2.3'!H204+'St 1.2.4'!H204</f>
        <v>77044.715450100499</v>
      </c>
      <c r="I204" s="139">
        <f>'St 1.2.1'!I204+'St 1.2.2'!I204+'St 1.2.3'!I204+'St 1.2.4'!I204</f>
        <v>73182.78780001121</v>
      </c>
      <c r="J204" s="139">
        <f>'St 1.2.1'!J204+'St 1.2.2'!J204+'St 1.2.3'!J204+'St 1.2.4'!J204</f>
        <v>122515.05561535401</v>
      </c>
      <c r="K204" s="139">
        <f>'St 1.2.1'!K204+'St 1.2.2'!K204+'St 1.2.3'!K204+'St 1.2.4'!K204</f>
        <v>124746.71784695565</v>
      </c>
      <c r="L204" s="139">
        <f>'St 1.2.1'!L204+'St 1.2.2'!L204+'St 1.2.3'!L204+'St 1.2.4'!L204</f>
        <v>136762.01703003311</v>
      </c>
      <c r="M204" s="139">
        <f>'St 1.2.1'!M204+'St 1.2.2'!M204+'St 1.2.3'!M204+'St 1.2.4'!M204</f>
        <v>119841.47872051531</v>
      </c>
      <c r="N204" s="140"/>
      <c r="O204" s="139">
        <f>'St 1.2.1'!O204+'St 1.2.2'!O204+'St 1.2.3'!O204+'St 1.2.4'!O204</f>
        <v>9511.3507873236467</v>
      </c>
      <c r="P204" s="139">
        <f>'St 1.2.1'!P204+'St 1.2.2'!P204+'St 1.2.3'!P204+'St 1.2.4'!P204</f>
        <v>22414.909503060055</v>
      </c>
      <c r="Q204" s="139">
        <f>'St 1.2.1'!Q204+'St 1.2.2'!Q204+'St 1.2.3'!Q204+'St 1.2.4'!Q204</f>
        <v>-722.36893951593902</v>
      </c>
      <c r="R204" s="139">
        <f>'St 1.2.1'!R204+'St 1.2.2'!R204+'St 1.2.3'!R204+'St 1.2.4'!R204</f>
        <v>-24736.48256500575</v>
      </c>
      <c r="S204" s="139">
        <f>'St 1.2.1'!S204+'St 1.2.2'!S204+'St 1.2.3'!S204+'St 1.2.4'!S204</f>
        <v>-3861.9276500892838</v>
      </c>
      <c r="T204" s="139">
        <f>'St 1.2.1'!T204+'St 1.2.2'!T204+'St 1.2.3'!T204+'St 1.2.4'!T204</f>
        <v>49332.267815342806</v>
      </c>
      <c r="U204" s="139">
        <f>'St 1.2.1'!U204+'St 1.2.2'!U204+'St 1.2.3'!U204+'St 1.2.4'!U204</f>
        <v>2231.6622316016255</v>
      </c>
      <c r="V204" s="139">
        <f>'St 1.2.1'!V204+'St 1.2.2'!V204+'St 1.2.3'!V204+'St 1.2.4'!V204</f>
        <v>12015.299183077483</v>
      </c>
      <c r="W204" s="139">
        <f>'St 1.2.1'!W204+'St 1.2.2'!W204+'St 1.2.3'!W204+'St 1.2.4'!W204</f>
        <v>-16920.538309517815</v>
      </c>
      <c r="X204" s="141"/>
      <c r="Y204" s="149"/>
      <c r="Z204" s="149"/>
      <c r="AA204" s="149"/>
      <c r="AB204" s="149"/>
      <c r="AC204" s="149"/>
      <c r="AD204" s="149"/>
      <c r="AE204" s="149"/>
      <c r="AF204" s="149"/>
    </row>
    <row r="205" spans="1:32">
      <c r="B205" s="208" t="s">
        <v>40</v>
      </c>
      <c r="C205" s="219"/>
      <c r="D205" s="142">
        <f>'St 1.2.1'!D205+'St 1.2.2'!D205+'St 1.2.3'!D205+'St 1.2.4'!D205</f>
        <v>69746.407409435982</v>
      </c>
      <c r="E205" s="142">
        <f>'St 1.2.1'!E205+'St 1.2.2'!E205+'St 1.2.3'!E205+'St 1.2.4'!E205</f>
        <v>78982.931501777668</v>
      </c>
      <c r="F205" s="142">
        <f>'St 1.2.1'!F205+'St 1.2.2'!F205+'St 1.2.3'!F205+'St 1.2.4'!F205</f>
        <v>101171.67974292536</v>
      </c>
      <c r="G205" s="142">
        <f>'St 1.2.1'!G205+'St 1.2.2'!G205+'St 1.2.3'!G205+'St 1.2.4'!G205</f>
        <v>100687.05115709365</v>
      </c>
      <c r="H205" s="142">
        <f>'St 1.2.1'!H205+'St 1.2.2'!H205+'St 1.2.3'!H205+'St 1.2.4'!H205</f>
        <v>75713.100592824194</v>
      </c>
      <c r="I205" s="142">
        <f>'St 1.2.1'!I205+'St 1.2.2'!I205+'St 1.2.3'!I205+'St 1.2.4'!I205</f>
        <v>72676.174199999994</v>
      </c>
      <c r="J205" s="142">
        <f>'St 1.2.1'!J205+'St 1.2.2'!J205+'St 1.2.3'!J205+'St 1.2.4'!J205</f>
        <v>109534.45856665683</v>
      </c>
      <c r="K205" s="142">
        <f>'St 1.2.1'!K205+'St 1.2.2'!K205+'St 1.2.3'!K205+'St 1.2.4'!K205</f>
        <v>122578.94287382007</v>
      </c>
      <c r="L205" s="142">
        <f>'St 1.2.1'!L205+'St 1.2.2'!L205+'St 1.2.3'!L205+'St 1.2.4'!L205</f>
        <v>134409.62170815605</v>
      </c>
      <c r="M205" s="142">
        <f>'St 1.2.1'!M205+'St 1.2.2'!M205+'St 1.2.3'!M205+'St 1.2.4'!M205</f>
        <v>118211.52836523161</v>
      </c>
      <c r="N205" s="148"/>
      <c r="O205" s="142">
        <f>'St 1.2.1'!O205+'St 1.2.2'!O205+'St 1.2.3'!O205+'St 1.2.4'!O205</f>
        <v>9236.5240923416932</v>
      </c>
      <c r="P205" s="142">
        <f>'St 1.2.1'!P205+'St 1.2.2'!P205+'St 1.2.3'!P205+'St 1.2.4'!P205</f>
        <v>22188.748241147696</v>
      </c>
      <c r="Q205" s="142">
        <f>'St 1.2.1'!Q205+'St 1.2.2'!Q205+'St 1.2.3'!Q205+'St 1.2.4'!Q205</f>
        <v>-484.62858583172238</v>
      </c>
      <c r="R205" s="142">
        <f>'St 1.2.1'!R205+'St 1.2.2'!R205+'St 1.2.3'!R205+'St 1.2.4'!R205</f>
        <v>-24973.950564269468</v>
      </c>
      <c r="S205" s="142">
        <f>'St 1.2.1'!S205+'St 1.2.2'!S205+'St 1.2.3'!S205+'St 1.2.4'!S205</f>
        <v>-3036.9263928241944</v>
      </c>
      <c r="T205" s="142">
        <f>'St 1.2.1'!T205+'St 1.2.2'!T205+'St 1.2.3'!T205+'St 1.2.4'!T205</f>
        <v>36858.284366656844</v>
      </c>
      <c r="U205" s="142">
        <f>'St 1.2.1'!U205+'St 1.2.2'!U205+'St 1.2.3'!U205+'St 1.2.4'!U205</f>
        <v>13044.484307163224</v>
      </c>
      <c r="V205" s="142">
        <f>'St 1.2.1'!V205+'St 1.2.2'!V205+'St 1.2.3'!V205+'St 1.2.4'!V205</f>
        <v>11830.678834336004</v>
      </c>
      <c r="W205" s="142">
        <f>'St 1.2.1'!W205+'St 1.2.2'!W205+'St 1.2.3'!W205+'St 1.2.4'!W205</f>
        <v>-16198.093342924451</v>
      </c>
      <c r="X205" s="145"/>
      <c r="Y205" s="150"/>
      <c r="Z205" s="150"/>
      <c r="AA205" s="150"/>
      <c r="AB205" s="150"/>
      <c r="AC205" s="150"/>
      <c r="AD205" s="150"/>
      <c r="AE205" s="150"/>
      <c r="AF205" s="150"/>
    </row>
    <row r="206" spans="1:32">
      <c r="B206" s="6" t="s">
        <v>41</v>
      </c>
      <c r="C206" s="219"/>
      <c r="D206" s="142">
        <f>'St 1.2.1'!D206+'St 1.2.2'!D206+'St 1.2.3'!D206+'St 1.2.4'!D206</f>
        <v>0</v>
      </c>
      <c r="E206" s="142">
        <f>'St 1.2.1'!E206+'St 1.2.2'!E206+'St 1.2.3'!E206+'St 1.2.4'!E206</f>
        <v>0</v>
      </c>
      <c r="F206" s="142">
        <f>'St 1.2.1'!F206+'St 1.2.2'!F206+'St 1.2.3'!F206+'St 1.2.4'!F206</f>
        <v>0</v>
      </c>
      <c r="G206" s="142">
        <f>'St 1.2.1'!G206+'St 1.2.2'!G206+'St 1.2.3'!G206+'St 1.2.4'!G206</f>
        <v>0</v>
      </c>
      <c r="H206" s="142">
        <f>'St 1.2.1'!H206+'St 1.2.2'!H206+'St 1.2.3'!H206+'St 1.2.4'!H206</f>
        <v>0</v>
      </c>
      <c r="I206" s="142">
        <f>'St 1.2.1'!I206+'St 1.2.2'!I206+'St 1.2.3'!I206+'St 1.2.4'!I206</f>
        <v>0</v>
      </c>
      <c r="J206" s="142">
        <f>'St 1.2.1'!J206+'St 1.2.2'!J206+'St 1.2.3'!J206+'St 1.2.4'!J206</f>
        <v>0</v>
      </c>
      <c r="K206" s="142">
        <f>'St 1.2.1'!K206+'St 1.2.2'!K206+'St 1.2.3'!K206+'St 1.2.4'!K206</f>
        <v>0</v>
      </c>
      <c r="L206" s="142">
        <f>'St 1.2.1'!L206+'St 1.2.2'!L206+'St 1.2.3'!L206+'St 1.2.4'!L206</f>
        <v>0</v>
      </c>
      <c r="M206" s="142">
        <f>'St 1.2.1'!M206+'St 1.2.2'!M206+'St 1.2.3'!M206+'St 1.2.4'!M206</f>
        <v>0</v>
      </c>
      <c r="N206" s="148"/>
      <c r="O206" s="142">
        <f>'St 1.2.1'!O206+'St 1.2.2'!O206+'St 1.2.3'!O206+'St 1.2.4'!O206</f>
        <v>0</v>
      </c>
      <c r="P206" s="142">
        <f>'St 1.2.1'!P206+'St 1.2.2'!P206+'St 1.2.3'!P206+'St 1.2.4'!P206</f>
        <v>0</v>
      </c>
      <c r="Q206" s="142">
        <f>'St 1.2.1'!Q206+'St 1.2.2'!Q206+'St 1.2.3'!Q206+'St 1.2.4'!Q206</f>
        <v>0</v>
      </c>
      <c r="R206" s="142">
        <f>'St 1.2.1'!R206+'St 1.2.2'!R206+'St 1.2.3'!R206+'St 1.2.4'!R206</f>
        <v>0</v>
      </c>
      <c r="S206" s="142">
        <f>'St 1.2.1'!S206+'St 1.2.2'!S206+'St 1.2.3'!S206+'St 1.2.4'!S206</f>
        <v>0</v>
      </c>
      <c r="T206" s="142">
        <f>'St 1.2.1'!T206+'St 1.2.2'!T206+'St 1.2.3'!T206+'St 1.2.4'!T206</f>
        <v>0</v>
      </c>
      <c r="U206" s="142">
        <f>'St 1.2.1'!U206+'St 1.2.2'!U206+'St 1.2.3'!U206+'St 1.2.4'!U206</f>
        <v>0</v>
      </c>
      <c r="V206" s="142">
        <f>'St 1.2.1'!V206+'St 1.2.2'!V206+'St 1.2.3'!V206+'St 1.2.4'!V206</f>
        <v>0</v>
      </c>
      <c r="W206" s="142">
        <f>'St 1.2.1'!W206+'St 1.2.2'!W206+'St 1.2.3'!W206+'St 1.2.4'!W206</f>
        <v>0</v>
      </c>
      <c r="X206" s="145"/>
      <c r="Y206" s="150"/>
      <c r="Z206" s="150"/>
      <c r="AA206" s="150"/>
      <c r="AB206" s="150"/>
      <c r="AC206" s="150"/>
      <c r="AD206" s="150"/>
      <c r="AE206" s="150"/>
      <c r="AF206" s="150"/>
    </row>
    <row r="207" spans="1:32">
      <c r="B207" s="6" t="s">
        <v>42</v>
      </c>
      <c r="C207" s="219"/>
      <c r="D207" s="142">
        <f>'St 1.2.1'!D207+'St 1.2.2'!D207+'St 1.2.3'!D207+'St 1.2.4'!D207</f>
        <v>0</v>
      </c>
      <c r="E207" s="142">
        <f>'St 1.2.1'!E207+'St 1.2.2'!E207+'St 1.2.3'!E207+'St 1.2.4'!E207</f>
        <v>0</v>
      </c>
      <c r="F207" s="142">
        <f>'St 1.2.1'!F207+'St 1.2.2'!F207+'St 1.2.3'!F207+'St 1.2.4'!F207</f>
        <v>0</v>
      </c>
      <c r="G207" s="142">
        <f>'St 1.2.1'!G207+'St 1.2.2'!G207+'St 1.2.3'!G207+'St 1.2.4'!G207</f>
        <v>0</v>
      </c>
      <c r="H207" s="142">
        <f>'St 1.2.1'!H207+'St 1.2.2'!H207+'St 1.2.3'!H207+'St 1.2.4'!H207</f>
        <v>6.9338599719402711E-7</v>
      </c>
      <c r="I207" s="142">
        <f>'St 1.2.1'!I207+'St 1.2.2'!I207+'St 1.2.3'!I207+'St 1.2.4'!I207</f>
        <v>0</v>
      </c>
      <c r="J207" s="142">
        <f>'St 1.2.1'!J207+'St 1.2.2'!J207+'St 1.2.3'!J207+'St 1.2.4'!J207</f>
        <v>1.7292871145266837E-5</v>
      </c>
      <c r="K207" s="142">
        <f>'St 1.2.1'!K207+'St 1.2.2'!K207+'St 1.2.3'!K207+'St 1.2.4'!K207</f>
        <v>0</v>
      </c>
      <c r="L207" s="142">
        <f>'St 1.2.1'!L207+'St 1.2.2'!L207+'St 1.2.3'!L207+'St 1.2.4'!L207</f>
        <v>1.7377363417151304</v>
      </c>
      <c r="M207" s="142">
        <f>'St 1.2.1'!M207+'St 1.2.2'!M207+'St 1.2.3'!M207+'St 1.2.4'!M207</f>
        <v>1.2040595138183974</v>
      </c>
      <c r="N207" s="148"/>
      <c r="O207" s="142">
        <f>'St 1.2.1'!O207+'St 1.2.2'!O207+'St 1.2.3'!O207+'St 1.2.4'!O207</f>
        <v>0</v>
      </c>
      <c r="P207" s="142">
        <f>'St 1.2.1'!P207+'St 1.2.2'!P207+'St 1.2.3'!P207+'St 1.2.4'!P207</f>
        <v>0</v>
      </c>
      <c r="Q207" s="142">
        <f>'St 1.2.1'!Q207+'St 1.2.2'!Q207+'St 1.2.3'!Q207+'St 1.2.4'!Q207</f>
        <v>0</v>
      </c>
      <c r="R207" s="142">
        <f>'St 1.2.1'!R207+'St 1.2.2'!R207+'St 1.2.3'!R207+'St 1.2.4'!R207</f>
        <v>6.9338599719402711E-7</v>
      </c>
      <c r="S207" s="142">
        <f>'St 1.2.1'!S207+'St 1.2.2'!S207+'St 1.2.3'!S207+'St 1.2.4'!S207</f>
        <v>-6.9338599719402711E-7</v>
      </c>
      <c r="T207" s="142">
        <f>'St 1.2.1'!T207+'St 1.2.2'!T207+'St 1.2.3'!T207+'St 1.2.4'!T207</f>
        <v>1.7292871145266837E-5</v>
      </c>
      <c r="U207" s="142">
        <f>'St 1.2.1'!U207+'St 1.2.2'!U207+'St 1.2.3'!U207+'St 1.2.4'!U207</f>
        <v>-1.7292871145266837E-5</v>
      </c>
      <c r="V207" s="142">
        <f>'St 1.2.1'!V207+'St 1.2.2'!V207+'St 1.2.3'!V207+'St 1.2.4'!V207</f>
        <v>1.7377363417151304</v>
      </c>
      <c r="W207" s="142">
        <f>'St 1.2.1'!W207+'St 1.2.2'!W207+'St 1.2.3'!W207+'St 1.2.4'!W207</f>
        <v>-0.53367682789673287</v>
      </c>
      <c r="X207" s="145"/>
      <c r="Y207" s="150"/>
      <c r="Z207" s="150"/>
      <c r="AA207" s="150"/>
      <c r="AB207" s="150"/>
      <c r="AC207" s="150"/>
      <c r="AD207" s="150"/>
      <c r="AE207" s="150"/>
      <c r="AF207" s="150"/>
    </row>
    <row r="208" spans="1:32">
      <c r="B208" s="6" t="s">
        <v>43</v>
      </c>
      <c r="C208" s="219"/>
      <c r="D208" s="142">
        <f>'St 1.2.1'!D208+'St 1.2.2'!D208+'St 1.2.3'!D208+'St 1.2.4'!D208</f>
        <v>0</v>
      </c>
      <c r="E208" s="142">
        <f>'St 1.2.1'!E208+'St 1.2.2'!E208+'St 1.2.3'!E208+'St 1.2.4'!E208</f>
        <v>0</v>
      </c>
      <c r="F208" s="142">
        <f>'St 1.2.1'!F208+'St 1.2.2'!F208+'St 1.2.3'!F208+'St 1.2.4'!F208</f>
        <v>0</v>
      </c>
      <c r="G208" s="142">
        <f>'St 1.2.1'!G208+'St 1.2.2'!G208+'St 1.2.3'!G208+'St 1.2.4'!G208</f>
        <v>0</v>
      </c>
      <c r="H208" s="142">
        <f>'St 1.2.1'!H208+'St 1.2.2'!H208+'St 1.2.3'!H208+'St 1.2.4'!H208</f>
        <v>0</v>
      </c>
      <c r="I208" s="142">
        <f>'St 1.2.1'!I208+'St 1.2.2'!I208+'St 1.2.3'!I208+'St 1.2.4'!I208</f>
        <v>0</v>
      </c>
      <c r="J208" s="142">
        <f>'St 1.2.1'!J208+'St 1.2.2'!J208+'St 1.2.3'!J208+'St 1.2.4'!J208</f>
        <v>0</v>
      </c>
      <c r="K208" s="142">
        <f>'St 1.2.1'!K208+'St 1.2.2'!K208+'St 1.2.3'!K208+'St 1.2.4'!K208</f>
        <v>0</v>
      </c>
      <c r="L208" s="142">
        <f>'St 1.2.1'!L208+'St 1.2.2'!L208+'St 1.2.3'!L208+'St 1.2.4'!L208</f>
        <v>0</v>
      </c>
      <c r="M208" s="142">
        <f>'St 1.2.1'!M208+'St 1.2.2'!M208+'St 1.2.3'!M208+'St 1.2.4'!M208</f>
        <v>0</v>
      </c>
      <c r="N208" s="148"/>
      <c r="O208" s="142">
        <f>'St 1.2.1'!O208+'St 1.2.2'!O208+'St 1.2.3'!O208+'St 1.2.4'!O208</f>
        <v>0</v>
      </c>
      <c r="P208" s="142">
        <f>'St 1.2.1'!P208+'St 1.2.2'!P208+'St 1.2.3'!P208+'St 1.2.4'!P208</f>
        <v>0</v>
      </c>
      <c r="Q208" s="142">
        <f>'St 1.2.1'!Q208+'St 1.2.2'!Q208+'St 1.2.3'!Q208+'St 1.2.4'!Q208</f>
        <v>0</v>
      </c>
      <c r="R208" s="142">
        <f>'St 1.2.1'!R208+'St 1.2.2'!R208+'St 1.2.3'!R208+'St 1.2.4'!R208</f>
        <v>0</v>
      </c>
      <c r="S208" s="142">
        <f>'St 1.2.1'!S208+'St 1.2.2'!S208+'St 1.2.3'!S208+'St 1.2.4'!S208</f>
        <v>0</v>
      </c>
      <c r="T208" s="142">
        <f>'St 1.2.1'!T208+'St 1.2.2'!T208+'St 1.2.3'!T208+'St 1.2.4'!T208</f>
        <v>0</v>
      </c>
      <c r="U208" s="142">
        <f>'St 1.2.1'!U208+'St 1.2.2'!U208+'St 1.2.3'!U208+'St 1.2.4'!U208</f>
        <v>0</v>
      </c>
      <c r="V208" s="142">
        <f>'St 1.2.1'!V208+'St 1.2.2'!V208+'St 1.2.3'!V208+'St 1.2.4'!V208</f>
        <v>0</v>
      </c>
      <c r="W208" s="142">
        <f>'St 1.2.1'!W208+'St 1.2.2'!W208+'St 1.2.3'!W208+'St 1.2.4'!W208</f>
        <v>0</v>
      </c>
      <c r="X208" s="145"/>
      <c r="Y208" s="150"/>
      <c r="Z208" s="150"/>
      <c r="AA208" s="150"/>
      <c r="AB208" s="150"/>
      <c r="AC208" s="150"/>
      <c r="AD208" s="150"/>
      <c r="AE208" s="150"/>
      <c r="AF208" s="150"/>
    </row>
    <row r="209" spans="1:32">
      <c r="B209" s="6" t="s">
        <v>44</v>
      </c>
      <c r="C209" s="219"/>
      <c r="D209" s="142">
        <f>'St 1.2.1'!D209+'St 1.2.2'!D209+'St 1.2.3'!D209+'St 1.2.4'!D209</f>
        <v>45205.631600000001</v>
      </c>
      <c r="E209" s="142">
        <f>'St 1.2.1'!E209+'St 1.2.2'!E209+'St 1.2.3'!E209+'St 1.2.4'!E209</f>
        <v>47121.245600000002</v>
      </c>
      <c r="F209" s="142">
        <f>'St 1.2.1'!F209+'St 1.2.2'!F209+'St 1.2.3'!F209+'St 1.2.4'!F209</f>
        <v>62995.690499999997</v>
      </c>
      <c r="G209" s="142">
        <f>'St 1.2.1'!G209+'St 1.2.2'!G209+'St 1.2.3'!G209+'St 1.2.4'!G209</f>
        <v>67308.529299999995</v>
      </c>
      <c r="H209" s="142">
        <f>'St 1.2.1'!H209+'St 1.2.2'!H209+'St 1.2.3'!H209+'St 1.2.4'!H209</f>
        <v>74064.692109101976</v>
      </c>
      <c r="I209" s="142">
        <f>'St 1.2.1'!I209+'St 1.2.2'!I209+'St 1.2.3'!I209+'St 1.2.4'!I209</f>
        <v>72676.174199999994</v>
      </c>
      <c r="J209" s="142">
        <f>'St 1.2.1'!J209+'St 1.2.2'!J209+'St 1.2.3'!J209+'St 1.2.4'!J209</f>
        <v>87861.66582344778</v>
      </c>
      <c r="K209" s="142">
        <f>'St 1.2.1'!K209+'St 1.2.2'!K209+'St 1.2.3'!K209+'St 1.2.4'!K209</f>
        <v>119619.63472028112</v>
      </c>
      <c r="L209" s="142">
        <f>'St 1.2.1'!L209+'St 1.2.2'!L209+'St 1.2.3'!L209+'St 1.2.4'!L209</f>
        <v>131024.08683871153</v>
      </c>
      <c r="M209" s="142">
        <f>'St 1.2.1'!M209+'St 1.2.2'!M209+'St 1.2.3'!M209+'St 1.2.4'!M209</f>
        <v>115865.72631743923</v>
      </c>
      <c r="N209" s="148"/>
      <c r="O209" s="142">
        <f>'St 1.2.1'!O209+'St 1.2.2'!O209+'St 1.2.3'!O209+'St 1.2.4'!O209</f>
        <v>1915.614000000005</v>
      </c>
      <c r="P209" s="142">
        <f>'St 1.2.1'!P209+'St 1.2.2'!P209+'St 1.2.3'!P209+'St 1.2.4'!P209</f>
        <v>15874.444899999997</v>
      </c>
      <c r="Q209" s="142">
        <f>'St 1.2.1'!Q209+'St 1.2.2'!Q209+'St 1.2.3'!Q209+'St 1.2.4'!Q209</f>
        <v>4312.8387999999977</v>
      </c>
      <c r="R209" s="142">
        <f>'St 1.2.1'!R209+'St 1.2.2'!R209+'St 1.2.3'!R209+'St 1.2.4'!R209</f>
        <v>6756.1628091019702</v>
      </c>
      <c r="S209" s="142">
        <f>'St 1.2.1'!S209+'St 1.2.2'!S209+'St 1.2.3'!S209+'St 1.2.4'!S209</f>
        <v>-1388.5179091019763</v>
      </c>
      <c r="T209" s="142">
        <f>'St 1.2.1'!T209+'St 1.2.2'!T209+'St 1.2.3'!T209+'St 1.2.4'!T209</f>
        <v>15185.49162344779</v>
      </c>
      <c r="U209" s="142">
        <f>'St 1.2.1'!U209+'St 1.2.2'!U209+'St 1.2.3'!U209+'St 1.2.4'!U209</f>
        <v>31757.968896833328</v>
      </c>
      <c r="V209" s="142">
        <f>'St 1.2.1'!V209+'St 1.2.2'!V209+'St 1.2.3'!V209+'St 1.2.4'!V209</f>
        <v>11404.452118430434</v>
      </c>
      <c r="W209" s="142">
        <f>'St 1.2.1'!W209+'St 1.2.2'!W209+'St 1.2.3'!W209+'St 1.2.4'!W209</f>
        <v>-15158.360521272314</v>
      </c>
      <c r="X209" s="145"/>
      <c r="Y209" s="150"/>
      <c r="Z209" s="150"/>
      <c r="AA209" s="150"/>
      <c r="AB209" s="150"/>
      <c r="AC209" s="150"/>
      <c r="AD209" s="150"/>
      <c r="AE209" s="150"/>
      <c r="AF209" s="150"/>
    </row>
    <row r="210" spans="1:32">
      <c r="B210" s="7" t="s">
        <v>45</v>
      </c>
      <c r="C210" s="219"/>
      <c r="D210" s="142">
        <f>'St 1.2.1'!D210+'St 1.2.2'!D210+'St 1.2.3'!D210+'St 1.2.4'!D210</f>
        <v>45205.631600000001</v>
      </c>
      <c r="E210" s="142">
        <f>'St 1.2.1'!E210+'St 1.2.2'!E210+'St 1.2.3'!E210+'St 1.2.4'!E210</f>
        <v>47121.245600000002</v>
      </c>
      <c r="F210" s="142">
        <f>'St 1.2.1'!F210+'St 1.2.2'!F210+'St 1.2.3'!F210+'St 1.2.4'!F210</f>
        <v>62995.690499999997</v>
      </c>
      <c r="G210" s="142">
        <f>'St 1.2.1'!G210+'St 1.2.2'!G210+'St 1.2.3'!G210+'St 1.2.4'!G210</f>
        <v>67308.529299999995</v>
      </c>
      <c r="H210" s="142">
        <f>'St 1.2.1'!H210+'St 1.2.2'!H210+'St 1.2.3'!H210+'St 1.2.4'!H210</f>
        <v>74064.455924015594</v>
      </c>
      <c r="I210" s="142">
        <f>'St 1.2.1'!I210+'St 1.2.2'!I210+'St 1.2.3'!I210+'St 1.2.4'!I210</f>
        <v>72676.174199999994</v>
      </c>
      <c r="J210" s="142">
        <f>'St 1.2.1'!J210+'St 1.2.2'!J210+'St 1.2.3'!J210+'St 1.2.4'!J210</f>
        <v>87858.629593010715</v>
      </c>
      <c r="K210" s="142">
        <f>'St 1.2.1'!K210+'St 1.2.2'!K210+'St 1.2.3'!K210+'St 1.2.4'!K210</f>
        <v>119619.20019441331</v>
      </c>
      <c r="L210" s="142">
        <f>'St 1.2.1'!L210+'St 1.2.2'!L210+'St 1.2.3'!L210+'St 1.2.4'!L210</f>
        <v>131024.08683871153</v>
      </c>
      <c r="M210" s="142">
        <f>'St 1.2.1'!M210+'St 1.2.2'!M210+'St 1.2.3'!M210+'St 1.2.4'!M210</f>
        <v>115865.72631743923</v>
      </c>
      <c r="N210" s="148"/>
      <c r="O210" s="142">
        <f>'St 1.2.1'!O210+'St 1.2.2'!O210+'St 1.2.3'!O210+'St 1.2.4'!O210</f>
        <v>1915.614000000005</v>
      </c>
      <c r="P210" s="142">
        <f>'St 1.2.1'!P210+'St 1.2.2'!P210+'St 1.2.3'!P210+'St 1.2.4'!P210</f>
        <v>15874.444899999997</v>
      </c>
      <c r="Q210" s="142">
        <f>'St 1.2.1'!Q210+'St 1.2.2'!Q210+'St 1.2.3'!Q210+'St 1.2.4'!Q210</f>
        <v>4312.8387999999977</v>
      </c>
      <c r="R210" s="142">
        <f>'St 1.2.1'!R210+'St 1.2.2'!R210+'St 1.2.3'!R210+'St 1.2.4'!R210</f>
        <v>6755.9266240156012</v>
      </c>
      <c r="S210" s="142">
        <f>'St 1.2.1'!S210+'St 1.2.2'!S210+'St 1.2.3'!S210+'St 1.2.4'!S210</f>
        <v>-1388.2817240156078</v>
      </c>
      <c r="T210" s="142">
        <f>'St 1.2.1'!T210+'St 1.2.2'!T210+'St 1.2.3'!T210+'St 1.2.4'!T210</f>
        <v>15182.455393010718</v>
      </c>
      <c r="U210" s="142">
        <f>'St 1.2.1'!U210+'St 1.2.2'!U210+'St 1.2.3'!U210+'St 1.2.4'!U210</f>
        <v>31760.570601402589</v>
      </c>
      <c r="V210" s="142">
        <f>'St 1.2.1'!V210+'St 1.2.2'!V210+'St 1.2.3'!V210+'St 1.2.4'!V210</f>
        <v>11404.886644298245</v>
      </c>
      <c r="W210" s="142">
        <f>'St 1.2.1'!W210+'St 1.2.2'!W210+'St 1.2.3'!W210+'St 1.2.4'!W210</f>
        <v>-15158.360521272314</v>
      </c>
      <c r="X210" s="145"/>
      <c r="Y210" s="150"/>
      <c r="Z210" s="150"/>
      <c r="AA210" s="150"/>
      <c r="AB210" s="150"/>
      <c r="AC210" s="150"/>
      <c r="AD210" s="150"/>
      <c r="AE210" s="150"/>
      <c r="AF210" s="150"/>
    </row>
    <row r="211" spans="1:32">
      <c r="B211" s="7" t="s">
        <v>46</v>
      </c>
      <c r="C211" s="219"/>
      <c r="D211" s="142">
        <f>'St 1.2.1'!D211+'St 1.2.2'!D211+'St 1.2.3'!D211+'St 1.2.4'!D211</f>
        <v>0</v>
      </c>
      <c r="E211" s="142">
        <f>'St 1.2.1'!E211+'St 1.2.2'!E211+'St 1.2.3'!E211+'St 1.2.4'!E211</f>
        <v>0</v>
      </c>
      <c r="F211" s="142">
        <f>'St 1.2.1'!F211+'St 1.2.2'!F211+'St 1.2.3'!F211+'St 1.2.4'!F211</f>
        <v>0</v>
      </c>
      <c r="G211" s="142">
        <f>'St 1.2.1'!G211+'St 1.2.2'!G211+'St 1.2.3'!G211+'St 1.2.4'!G211</f>
        <v>0</v>
      </c>
      <c r="H211" s="142">
        <f>'St 1.2.1'!H211+'St 1.2.2'!H211+'St 1.2.3'!H211+'St 1.2.4'!H211</f>
        <v>0.23618508636867969</v>
      </c>
      <c r="I211" s="142">
        <f>'St 1.2.1'!I211+'St 1.2.2'!I211+'St 1.2.3'!I211+'St 1.2.4'!I211</f>
        <v>0</v>
      </c>
      <c r="J211" s="142">
        <f>'St 1.2.1'!J211+'St 1.2.2'!J211+'St 1.2.3'!J211+'St 1.2.4'!J211</f>
        <v>3.0362304370725157</v>
      </c>
      <c r="K211" s="142">
        <f>'St 1.2.1'!K211+'St 1.2.2'!K211+'St 1.2.3'!K211+'St 1.2.4'!K211</f>
        <v>0.43452586781182873</v>
      </c>
      <c r="L211" s="142">
        <f>'St 1.2.1'!L211+'St 1.2.2'!L211+'St 1.2.3'!L211+'St 1.2.4'!L211</f>
        <v>0</v>
      </c>
      <c r="M211" s="142">
        <f>'St 1.2.1'!M211+'St 1.2.2'!M211+'St 1.2.3'!M211+'St 1.2.4'!M211</f>
        <v>0</v>
      </c>
      <c r="N211" s="148"/>
      <c r="O211" s="142">
        <f>'St 1.2.1'!O211+'St 1.2.2'!O211+'St 1.2.3'!O211+'St 1.2.4'!O211</f>
        <v>0</v>
      </c>
      <c r="P211" s="142">
        <f>'St 1.2.1'!P211+'St 1.2.2'!P211+'St 1.2.3'!P211+'St 1.2.4'!P211</f>
        <v>0</v>
      </c>
      <c r="Q211" s="142">
        <f>'St 1.2.1'!Q211+'St 1.2.2'!Q211+'St 1.2.3'!Q211+'St 1.2.4'!Q211</f>
        <v>0</v>
      </c>
      <c r="R211" s="142">
        <f>'St 1.2.1'!R211+'St 1.2.2'!R211+'St 1.2.3'!R211+'St 1.2.4'!R211</f>
        <v>0.23618508636867969</v>
      </c>
      <c r="S211" s="142">
        <f>'St 1.2.1'!S211+'St 1.2.2'!S211+'St 1.2.3'!S211+'St 1.2.4'!S211</f>
        <v>-0.23618508636867969</v>
      </c>
      <c r="T211" s="142">
        <f>'St 1.2.1'!T211+'St 1.2.2'!T211+'St 1.2.3'!T211+'St 1.2.4'!T211</f>
        <v>3.0362304370725157</v>
      </c>
      <c r="U211" s="142">
        <f>'St 1.2.1'!U211+'St 1.2.2'!U211+'St 1.2.3'!U211+'St 1.2.4'!U211</f>
        <v>-2.6017045692606868</v>
      </c>
      <c r="V211" s="142">
        <f>'St 1.2.1'!V211+'St 1.2.2'!V211+'St 1.2.3'!V211+'St 1.2.4'!V211</f>
        <v>-0.43452586781182873</v>
      </c>
      <c r="W211" s="142">
        <f>'St 1.2.1'!W211+'St 1.2.2'!W211+'St 1.2.3'!W211+'St 1.2.4'!W211</f>
        <v>0</v>
      </c>
      <c r="X211" s="145"/>
      <c r="Y211" s="150"/>
      <c r="Z211" s="150"/>
      <c r="AA211" s="150"/>
      <c r="AB211" s="150"/>
      <c r="AC211" s="150"/>
      <c r="AD211" s="150"/>
      <c r="AE211" s="150"/>
      <c r="AF211" s="150"/>
    </row>
    <row r="212" spans="1:32">
      <c r="B212" s="6" t="s">
        <v>317</v>
      </c>
      <c r="C212" s="219"/>
      <c r="D212" s="142">
        <f>'St 1.2.1'!D212+'St 1.2.2'!D212+'St 1.2.3'!D212+'St 1.2.4'!D212</f>
        <v>920.58964613051376</v>
      </c>
      <c r="E212" s="142">
        <f>'St 1.2.1'!E212+'St 1.2.2'!E212+'St 1.2.3'!E212+'St 1.2.4'!E212</f>
        <v>1323.1951108792982</v>
      </c>
      <c r="F212" s="142">
        <f>'St 1.2.1'!F212+'St 1.2.2'!F212+'St 1.2.3'!F212+'St 1.2.4'!F212</f>
        <v>1507.0894313557708</v>
      </c>
      <c r="G212" s="142">
        <f>'St 1.2.1'!G212+'St 1.2.2'!G212+'St 1.2.3'!G212+'St 1.2.4'!G212</f>
        <v>1132.4197874361214</v>
      </c>
      <c r="H212" s="142">
        <f>'St 1.2.1'!H212+'St 1.2.2'!H212+'St 1.2.3'!H212+'St 1.2.4'!H212</f>
        <v>0</v>
      </c>
      <c r="I212" s="142">
        <f>'St 1.2.1'!I212+'St 1.2.2'!I212+'St 1.2.3'!I212+'St 1.2.4'!I212</f>
        <v>0</v>
      </c>
      <c r="J212" s="142">
        <f>'St 1.2.1'!J212+'St 1.2.2'!J212+'St 1.2.3'!J212+'St 1.2.4'!J212</f>
        <v>0</v>
      </c>
      <c r="K212" s="142">
        <f>'St 1.2.1'!K212+'St 1.2.2'!K212+'St 1.2.3'!K212+'St 1.2.4'!K212</f>
        <v>0</v>
      </c>
      <c r="L212" s="142">
        <f>'St 1.2.1'!L212+'St 1.2.2'!L212+'St 1.2.3'!L212+'St 1.2.4'!L212</f>
        <v>0</v>
      </c>
      <c r="M212" s="142">
        <f>'St 1.2.1'!M212+'St 1.2.2'!M212+'St 1.2.3'!M212+'St 1.2.4'!M212</f>
        <v>0</v>
      </c>
      <c r="N212" s="148"/>
      <c r="O212" s="142">
        <f>'St 1.2.1'!O212+'St 1.2.2'!O212+'St 1.2.3'!O212+'St 1.2.4'!O212</f>
        <v>402.60546474878447</v>
      </c>
      <c r="P212" s="142">
        <f>'St 1.2.1'!P212+'St 1.2.2'!P212+'St 1.2.3'!P212+'St 1.2.4'!P212</f>
        <v>183.89432047647264</v>
      </c>
      <c r="Q212" s="142">
        <f>'St 1.2.1'!Q212+'St 1.2.2'!Q212+'St 1.2.3'!Q212+'St 1.2.4'!Q212</f>
        <v>-374.66964391964945</v>
      </c>
      <c r="R212" s="142">
        <f>'St 1.2.1'!R212+'St 1.2.2'!R212+'St 1.2.3'!R212+'St 1.2.4'!R212</f>
        <v>-1132.4197874361214</v>
      </c>
      <c r="S212" s="142">
        <f>'St 1.2.1'!S212+'St 1.2.2'!S212+'St 1.2.3'!S212+'St 1.2.4'!S212</f>
        <v>0</v>
      </c>
      <c r="T212" s="142">
        <f>'St 1.2.1'!T212+'St 1.2.2'!T212+'St 1.2.3'!T212+'St 1.2.4'!T212</f>
        <v>0</v>
      </c>
      <c r="U212" s="142">
        <f>'St 1.2.1'!U212+'St 1.2.2'!U212+'St 1.2.3'!U212+'St 1.2.4'!U212</f>
        <v>0</v>
      </c>
      <c r="V212" s="142">
        <f>'St 1.2.1'!V212+'St 1.2.2'!V212+'St 1.2.3'!V212+'St 1.2.4'!V212</f>
        <v>0</v>
      </c>
      <c r="W212" s="142">
        <f>'St 1.2.1'!W212+'St 1.2.2'!W212+'St 1.2.3'!W212+'St 1.2.4'!W212</f>
        <v>0</v>
      </c>
      <c r="X212" s="145"/>
      <c r="Y212" s="150"/>
      <c r="Z212" s="150"/>
      <c r="AA212" s="150"/>
      <c r="AB212" s="150"/>
      <c r="AC212" s="150"/>
      <c r="AD212" s="150"/>
      <c r="AE212" s="150"/>
      <c r="AF212" s="150"/>
    </row>
    <row r="213" spans="1:32">
      <c r="B213" s="6" t="s">
        <v>108</v>
      </c>
      <c r="C213" s="219"/>
      <c r="D213" s="142">
        <f>'St 1.2.1'!D213+'St 1.2.2'!D213+'St 1.2.3'!D213+'St 1.2.4'!D213</f>
        <v>2652.9741365872478</v>
      </c>
      <c r="E213" s="142">
        <f>'St 1.2.1'!E213+'St 1.2.2'!E213+'St 1.2.3'!E213+'St 1.2.4'!E213</f>
        <v>3602.7419454459496</v>
      </c>
      <c r="F213" s="142">
        <f>'St 1.2.1'!F213+'St 1.2.2'!F213+'St 1.2.3'!F213+'St 1.2.4'!F213</f>
        <v>4190.7820955157276</v>
      </c>
      <c r="G213" s="142">
        <f>'St 1.2.1'!G213+'St 1.2.2'!G213+'St 1.2.3'!G213+'St 1.2.4'!G213</f>
        <v>3473.5636556817353</v>
      </c>
      <c r="H213" s="142">
        <f>'St 1.2.1'!H213+'St 1.2.2'!H213+'St 1.2.3'!H213+'St 1.2.4'!H213</f>
        <v>1033.04887574338</v>
      </c>
      <c r="I213" s="142">
        <f>'St 1.2.1'!I213+'St 1.2.2'!I213+'St 1.2.3'!I213+'St 1.2.4'!I213</f>
        <v>0</v>
      </c>
      <c r="J213" s="142">
        <f>'St 1.2.1'!J213+'St 1.2.2'!J213+'St 1.2.3'!J213+'St 1.2.4'!J213</f>
        <v>14300.130119487159</v>
      </c>
      <c r="K213" s="142">
        <f>'St 1.2.1'!K213+'St 1.2.2'!K213+'St 1.2.3'!K213+'St 1.2.4'!K213</f>
        <v>1745.2868911359435</v>
      </c>
      <c r="L213" s="142">
        <f>'St 1.2.1'!L213+'St 1.2.2'!L213+'St 1.2.3'!L213+'St 1.2.4'!L213</f>
        <v>1964.7384252964396</v>
      </c>
      <c r="M213" s="142">
        <f>'St 1.2.1'!M213+'St 1.2.2'!M213+'St 1.2.3'!M213+'St 1.2.4'!M213</f>
        <v>1361.3469065208519</v>
      </c>
      <c r="N213" s="148"/>
      <c r="O213" s="142">
        <f>'St 1.2.1'!O213+'St 1.2.2'!O213+'St 1.2.3'!O213+'St 1.2.4'!O213</f>
        <v>949.76780885870187</v>
      </c>
      <c r="P213" s="142">
        <f>'St 1.2.1'!P213+'St 1.2.2'!P213+'St 1.2.3'!P213+'St 1.2.4'!P213</f>
        <v>588.04015006977795</v>
      </c>
      <c r="Q213" s="142">
        <f>'St 1.2.1'!Q213+'St 1.2.2'!Q213+'St 1.2.3'!Q213+'St 1.2.4'!Q213</f>
        <v>-717.21843983399231</v>
      </c>
      <c r="R213" s="142">
        <f>'St 1.2.1'!R213+'St 1.2.2'!R213+'St 1.2.3'!R213+'St 1.2.4'!R213</f>
        <v>-2440.5147799383558</v>
      </c>
      <c r="S213" s="142">
        <f>'St 1.2.1'!S213+'St 1.2.2'!S213+'St 1.2.3'!S213+'St 1.2.4'!S213</f>
        <v>-1033.04887574338</v>
      </c>
      <c r="T213" s="142">
        <f>'St 1.2.1'!T213+'St 1.2.2'!T213+'St 1.2.3'!T213+'St 1.2.4'!T213</f>
        <v>14300.130119487159</v>
      </c>
      <c r="U213" s="142">
        <f>'St 1.2.1'!U213+'St 1.2.2'!U213+'St 1.2.3'!U213+'St 1.2.4'!U213</f>
        <v>-12554.843228351216</v>
      </c>
      <c r="V213" s="142">
        <f>'St 1.2.1'!V213+'St 1.2.2'!V213+'St 1.2.3'!V213+'St 1.2.4'!V213</f>
        <v>219.45153416049621</v>
      </c>
      <c r="W213" s="142">
        <f>'St 1.2.1'!W213+'St 1.2.2'!W213+'St 1.2.3'!W213+'St 1.2.4'!W213</f>
        <v>-603.39151877558766</v>
      </c>
      <c r="X213" s="145"/>
      <c r="Y213" s="150"/>
      <c r="Z213" s="150"/>
      <c r="AA213" s="150"/>
      <c r="AB213" s="150"/>
      <c r="AC213" s="150"/>
      <c r="AD213" s="150"/>
      <c r="AE213" s="150"/>
      <c r="AF213" s="150"/>
    </row>
    <row r="214" spans="1:32">
      <c r="B214" s="6" t="s">
        <v>48</v>
      </c>
      <c r="C214" s="219"/>
      <c r="D214" s="142">
        <f>'St 1.2.1'!D214+'St 1.2.2'!D214+'St 1.2.3'!D214+'St 1.2.4'!D214</f>
        <v>0</v>
      </c>
      <c r="E214" s="142">
        <f>'St 1.2.1'!E214+'St 1.2.2'!E214+'St 1.2.3'!E214+'St 1.2.4'!E214</f>
        <v>0</v>
      </c>
      <c r="F214" s="142">
        <f>'St 1.2.1'!F214+'St 1.2.2'!F214+'St 1.2.3'!F214+'St 1.2.4'!F214</f>
        <v>0</v>
      </c>
      <c r="G214" s="142">
        <f>'St 1.2.1'!G214+'St 1.2.2'!G214+'St 1.2.3'!G214+'St 1.2.4'!G214</f>
        <v>0</v>
      </c>
      <c r="H214" s="142">
        <f>'St 1.2.1'!H214+'St 1.2.2'!H214+'St 1.2.3'!H214+'St 1.2.4'!H214</f>
        <v>0</v>
      </c>
      <c r="I214" s="142">
        <f>'St 1.2.1'!I214+'St 1.2.2'!I214+'St 1.2.3'!I214+'St 1.2.4'!I214</f>
        <v>0</v>
      </c>
      <c r="J214" s="142">
        <f>'St 1.2.1'!J214+'St 1.2.2'!J214+'St 1.2.3'!J214+'St 1.2.4'!J214</f>
        <v>0</v>
      </c>
      <c r="K214" s="142">
        <f>'St 1.2.1'!K214+'St 1.2.2'!K214+'St 1.2.3'!K214+'St 1.2.4'!K214</f>
        <v>0</v>
      </c>
      <c r="L214" s="142">
        <f>'St 1.2.1'!L214+'St 1.2.2'!L214+'St 1.2.3'!L214+'St 1.2.4'!L214</f>
        <v>0</v>
      </c>
      <c r="M214" s="142">
        <f>'St 1.2.1'!M214+'St 1.2.2'!M214+'St 1.2.3'!M214+'St 1.2.4'!M214</f>
        <v>0</v>
      </c>
      <c r="N214" s="148"/>
      <c r="O214" s="142">
        <f>'St 1.2.1'!O214+'St 1.2.2'!O214+'St 1.2.3'!O214+'St 1.2.4'!O214</f>
        <v>0</v>
      </c>
      <c r="P214" s="142">
        <f>'St 1.2.1'!P214+'St 1.2.2'!P214+'St 1.2.3'!P214+'St 1.2.4'!P214</f>
        <v>0</v>
      </c>
      <c r="Q214" s="142">
        <f>'St 1.2.1'!Q214+'St 1.2.2'!Q214+'St 1.2.3'!Q214+'St 1.2.4'!Q214</f>
        <v>0</v>
      </c>
      <c r="R214" s="142">
        <f>'St 1.2.1'!R214+'St 1.2.2'!R214+'St 1.2.3'!R214+'St 1.2.4'!R214</f>
        <v>0</v>
      </c>
      <c r="S214" s="142">
        <f>'St 1.2.1'!S214+'St 1.2.2'!S214+'St 1.2.3'!S214+'St 1.2.4'!S214</f>
        <v>0</v>
      </c>
      <c r="T214" s="142">
        <f>'St 1.2.1'!T214+'St 1.2.2'!T214+'St 1.2.3'!T214+'St 1.2.4'!T214</f>
        <v>0</v>
      </c>
      <c r="U214" s="142">
        <f>'St 1.2.1'!U214+'St 1.2.2'!U214+'St 1.2.3'!U214+'St 1.2.4'!U214</f>
        <v>0</v>
      </c>
      <c r="V214" s="142">
        <f>'St 1.2.1'!V214+'St 1.2.2'!V214+'St 1.2.3'!V214+'St 1.2.4'!V214</f>
        <v>0</v>
      </c>
      <c r="W214" s="142">
        <f>'St 1.2.1'!W214+'St 1.2.2'!W214+'St 1.2.3'!W214+'St 1.2.4'!W214</f>
        <v>0</v>
      </c>
      <c r="X214" s="145"/>
      <c r="Y214" s="150"/>
      <c r="Z214" s="150"/>
      <c r="AA214" s="150"/>
      <c r="AB214" s="150"/>
      <c r="AC214" s="150"/>
      <c r="AD214" s="150"/>
      <c r="AE214" s="150"/>
      <c r="AF214" s="150"/>
    </row>
    <row r="215" spans="1:32">
      <c r="B215" s="6" t="s">
        <v>325</v>
      </c>
      <c r="C215" s="219"/>
      <c r="D215" s="142">
        <f>'St 1.2.1'!D215+'St 1.2.2'!D215+'St 1.2.3'!D215+'St 1.2.4'!D215</f>
        <v>20967.212026718225</v>
      </c>
      <c r="E215" s="142">
        <f>'St 1.2.1'!E215+'St 1.2.2'!E215+'St 1.2.3'!E215+'St 1.2.4'!E215</f>
        <v>26935.748845452425</v>
      </c>
      <c r="F215" s="142">
        <f>'St 1.2.1'!F215+'St 1.2.2'!F215+'St 1.2.3'!F215+'St 1.2.4'!F215</f>
        <v>32478.117716053872</v>
      </c>
      <c r="G215" s="142">
        <f>'St 1.2.1'!G215+'St 1.2.2'!G215+'St 1.2.3'!G215+'St 1.2.4'!G215</f>
        <v>28772.538413975799</v>
      </c>
      <c r="H215" s="142">
        <f>'St 1.2.1'!H215+'St 1.2.2'!H215+'St 1.2.3'!H215+'St 1.2.4'!H215</f>
        <v>615.35960728545217</v>
      </c>
      <c r="I215" s="142">
        <f>'St 1.2.1'!I215+'St 1.2.2'!I215+'St 1.2.3'!I215+'St 1.2.4'!I215</f>
        <v>0</v>
      </c>
      <c r="J215" s="142">
        <f>'St 1.2.1'!J215+'St 1.2.2'!J215+'St 1.2.3'!J215+'St 1.2.4'!J215</f>
        <v>7372.6626064290231</v>
      </c>
      <c r="K215" s="142">
        <f>'St 1.2.1'!K215+'St 1.2.2'!K215+'St 1.2.3'!K215+'St 1.2.4'!K215</f>
        <v>1214.0212624030075</v>
      </c>
      <c r="L215" s="142">
        <f>'St 1.2.1'!L215+'St 1.2.2'!L215+'St 1.2.3'!L215+'St 1.2.4'!L215</f>
        <v>1419.0587078063672</v>
      </c>
      <c r="M215" s="142">
        <f>'St 1.2.1'!M215+'St 1.2.2'!M215+'St 1.2.3'!M215+'St 1.2.4'!M215</f>
        <v>983.25108175771584</v>
      </c>
      <c r="N215" s="148"/>
      <c r="O215" s="142">
        <f>'St 1.2.1'!O215+'St 1.2.2'!O215+'St 1.2.3'!O215+'St 1.2.4'!O215</f>
        <v>5968.5368187341992</v>
      </c>
      <c r="P215" s="142">
        <f>'St 1.2.1'!P215+'St 1.2.2'!P215+'St 1.2.3'!P215+'St 1.2.4'!P215</f>
        <v>5542.36887060145</v>
      </c>
      <c r="Q215" s="142">
        <f>'St 1.2.1'!Q215+'St 1.2.2'!Q215+'St 1.2.3'!Q215+'St 1.2.4'!Q215</f>
        <v>-3705.5793020780757</v>
      </c>
      <c r="R215" s="142">
        <f>'St 1.2.1'!R215+'St 1.2.2'!R215+'St 1.2.3'!R215+'St 1.2.4'!R215</f>
        <v>-28157.178806690346</v>
      </c>
      <c r="S215" s="142">
        <f>'St 1.2.1'!S215+'St 1.2.2'!S215+'St 1.2.3'!S215+'St 1.2.4'!S215</f>
        <v>-615.35960728545217</v>
      </c>
      <c r="T215" s="142">
        <f>'St 1.2.1'!T215+'St 1.2.2'!T215+'St 1.2.3'!T215+'St 1.2.4'!T215</f>
        <v>7372.6626064290231</v>
      </c>
      <c r="U215" s="142">
        <f>'St 1.2.1'!U215+'St 1.2.2'!U215+'St 1.2.3'!U215+'St 1.2.4'!U215</f>
        <v>-6158.6413440260148</v>
      </c>
      <c r="V215" s="142">
        <f>'St 1.2.1'!V215+'St 1.2.2'!V215+'St 1.2.3'!V215+'St 1.2.4'!V215</f>
        <v>205.03744540335961</v>
      </c>
      <c r="W215" s="142">
        <f>'St 1.2.1'!W215+'St 1.2.2'!W215+'St 1.2.3'!W215+'St 1.2.4'!W215</f>
        <v>-435.80762604865129</v>
      </c>
      <c r="X215" s="145"/>
      <c r="Y215" s="150"/>
      <c r="Z215" s="150"/>
      <c r="AA215" s="150"/>
      <c r="AB215" s="150"/>
      <c r="AC215" s="150"/>
      <c r="AD215" s="150"/>
      <c r="AE215" s="150"/>
      <c r="AF215" s="150"/>
    </row>
    <row r="216" spans="1:32">
      <c r="B216" s="8" t="s">
        <v>101</v>
      </c>
      <c r="C216" s="219"/>
      <c r="D216" s="142">
        <f>'St 1.2.1'!D216+'St 1.2.2'!D216+'St 1.2.3'!D216+'St 1.2.4'!D216</f>
        <v>830.89925480249894</v>
      </c>
      <c r="E216" s="142">
        <f>'St 1.2.1'!E216+'St 1.2.2'!E216+'St 1.2.3'!E216+'St 1.2.4'!E216</f>
        <v>1105.725949784452</v>
      </c>
      <c r="F216" s="142">
        <f>'St 1.2.1'!F216+'St 1.2.2'!F216+'St 1.2.3'!F216+'St 1.2.4'!F216</f>
        <v>1331.8872116968123</v>
      </c>
      <c r="G216" s="142">
        <f>'St 1.2.1'!G216+'St 1.2.2'!G216+'St 1.2.3'!G216+'St 1.2.4'!G216</f>
        <v>1094.1468580125929</v>
      </c>
      <c r="H216" s="142">
        <f>'St 1.2.1'!H216+'St 1.2.2'!H216+'St 1.2.3'!H216+'St 1.2.4'!H216</f>
        <v>1331.6148572763082</v>
      </c>
      <c r="I216" s="142">
        <f>'St 1.2.1'!I216+'St 1.2.2'!I216+'St 1.2.3'!I216+'St 1.2.4'!I216</f>
        <v>506.61360001121898</v>
      </c>
      <c r="J216" s="142">
        <f>'St 1.2.1'!J216+'St 1.2.2'!J216+'St 1.2.3'!J216+'St 1.2.4'!J216</f>
        <v>12980.597048697184</v>
      </c>
      <c r="K216" s="142">
        <f>'St 1.2.1'!K216+'St 1.2.2'!K216+'St 1.2.3'!K216+'St 1.2.4'!K216</f>
        <v>2167.7749731355807</v>
      </c>
      <c r="L216" s="142">
        <f>'St 1.2.1'!L216+'St 1.2.2'!L216+'St 1.2.3'!L216+'St 1.2.4'!L216</f>
        <v>2352.3953218770598</v>
      </c>
      <c r="M216" s="142">
        <f>'St 1.2.1'!M216+'St 1.2.2'!M216+'St 1.2.3'!M216+'St 1.2.4'!M216</f>
        <v>1629.950355283695</v>
      </c>
      <c r="N216" s="148"/>
      <c r="O216" s="142">
        <f>'St 1.2.1'!O216+'St 1.2.2'!O216+'St 1.2.3'!O216+'St 1.2.4'!O216</f>
        <v>274.8266949819531</v>
      </c>
      <c r="P216" s="142">
        <f>'St 1.2.1'!P216+'St 1.2.2'!P216+'St 1.2.3'!P216+'St 1.2.4'!P216</f>
        <v>226.16126191236035</v>
      </c>
      <c r="Q216" s="142">
        <f>'St 1.2.1'!Q216+'St 1.2.2'!Q216+'St 1.2.3'!Q216+'St 1.2.4'!Q216</f>
        <v>-237.74035368421931</v>
      </c>
      <c r="R216" s="142">
        <f>'St 1.2.1'!R216+'St 1.2.2'!R216+'St 1.2.3'!R216+'St 1.2.4'!R216</f>
        <v>237.46799926371517</v>
      </c>
      <c r="S216" s="142">
        <f>'St 1.2.1'!S216+'St 1.2.2'!S216+'St 1.2.3'!S216+'St 1.2.4'!S216</f>
        <v>-825.00125726508918</v>
      </c>
      <c r="T216" s="142">
        <f>'St 1.2.1'!T216+'St 1.2.2'!T216+'St 1.2.3'!T216+'St 1.2.4'!T216</f>
        <v>12473.983448685964</v>
      </c>
      <c r="U216" s="142">
        <f>'St 1.2.1'!U216+'St 1.2.2'!U216+'St 1.2.3'!U216+'St 1.2.4'!U216</f>
        <v>-10812.822075561602</v>
      </c>
      <c r="V216" s="142">
        <f>'St 1.2.1'!V216+'St 1.2.2'!V216+'St 1.2.3'!V216+'St 1.2.4'!V216</f>
        <v>184.62034874147903</v>
      </c>
      <c r="W216" s="142">
        <f>'St 1.2.1'!W216+'St 1.2.2'!W216+'St 1.2.3'!W216+'St 1.2.4'!W216</f>
        <v>-722.44496659336482</v>
      </c>
      <c r="X216" s="145"/>
      <c r="Y216" s="150"/>
      <c r="Z216" s="150"/>
      <c r="AA216" s="150"/>
      <c r="AB216" s="150"/>
      <c r="AC216" s="150"/>
      <c r="AD216" s="150"/>
      <c r="AE216" s="150"/>
      <c r="AF216" s="150"/>
    </row>
    <row r="217" spans="1:32" s="45" customFormat="1">
      <c r="A217" s="38"/>
      <c r="B217" s="9" t="s">
        <v>95</v>
      </c>
      <c r="C217" s="209" t="s">
        <v>310</v>
      </c>
      <c r="D217" s="139">
        <f>'St 1.2.1'!D217+'St 1.2.2'!D217+'St 1.2.3'!D217+'St 1.2.4'!D217</f>
        <v>111723.45613864688</v>
      </c>
      <c r="E217" s="139">
        <f>'St 1.2.1'!E217+'St 1.2.2'!E217+'St 1.2.3'!E217+'St 1.2.4'!E217</f>
        <v>114795.70583518416</v>
      </c>
      <c r="F217" s="139">
        <f>'St 1.2.1'!F217+'St 1.2.2'!F217+'St 1.2.3'!F217+'St 1.2.4'!F217</f>
        <v>139764.41914498794</v>
      </c>
      <c r="G217" s="139">
        <f>'St 1.2.1'!G217+'St 1.2.2'!G217+'St 1.2.3'!G217+'St 1.2.4'!G217</f>
        <v>148194.67589006215</v>
      </c>
      <c r="H217" s="139">
        <f>'St 1.2.1'!H217+'St 1.2.2'!H217+'St 1.2.3'!H217+'St 1.2.4'!H217</f>
        <v>201441.02775383947</v>
      </c>
      <c r="I217" s="139">
        <f>'St 1.2.1'!I217+'St 1.2.2'!I217+'St 1.2.3'!I217+'St 1.2.4'!I217</f>
        <v>265974.33246324561</v>
      </c>
      <c r="J217" s="139">
        <f>'St 1.2.1'!J217+'St 1.2.2'!J217+'St 1.2.3'!J217+'St 1.2.4'!J217</f>
        <v>254553.08794297898</v>
      </c>
      <c r="K217" s="139">
        <f>'St 1.2.1'!K217+'St 1.2.2'!K217+'St 1.2.3'!K217+'St 1.2.4'!K217</f>
        <v>196117.32339545837</v>
      </c>
      <c r="L217" s="139">
        <f>'St 1.2.1'!L217+'St 1.2.2'!L217+'St 1.2.3'!L217+'St 1.2.4'!L217</f>
        <v>276691.61142180604</v>
      </c>
      <c r="M217" s="139">
        <f>'St 1.2.1'!M217+'St 1.2.2'!M217+'St 1.2.3'!M217+'St 1.2.4'!M217</f>
        <v>289663.84887436579</v>
      </c>
      <c r="N217" s="140"/>
      <c r="O217" s="139">
        <f>'St 1.2.1'!O217+'St 1.2.2'!O217+'St 1.2.3'!O217+'St 1.2.4'!O217</f>
        <v>3072.2496965372602</v>
      </c>
      <c r="P217" s="139">
        <f>'St 1.2.1'!P217+'St 1.2.2'!P217+'St 1.2.3'!P217+'St 1.2.4'!P217</f>
        <v>24968.713309803796</v>
      </c>
      <c r="Q217" s="139">
        <f>'St 1.2.1'!Q217+'St 1.2.2'!Q217+'St 1.2.3'!Q217+'St 1.2.4'!Q217</f>
        <v>8430.2567450742026</v>
      </c>
      <c r="R217" s="139">
        <f>'St 1.2.1'!R217+'St 1.2.2'!R217+'St 1.2.3'!R217+'St 1.2.4'!R217</f>
        <v>53246.351863777309</v>
      </c>
      <c r="S217" s="139">
        <f>'St 1.2.1'!S217+'St 1.2.2'!S217+'St 1.2.3'!S217+'St 1.2.4'!S217</f>
        <v>64533.304709406162</v>
      </c>
      <c r="T217" s="139">
        <f>'St 1.2.1'!T217+'St 1.2.2'!T217+'St 1.2.3'!T217+'St 1.2.4'!T217</f>
        <v>-11421.244520266635</v>
      </c>
      <c r="U217" s="139">
        <f>'St 1.2.1'!U217+'St 1.2.2'!U217+'St 1.2.3'!U217+'St 1.2.4'!U217</f>
        <v>-58435.764547520586</v>
      </c>
      <c r="V217" s="139">
        <f>'St 1.2.1'!V217+'St 1.2.2'!V217+'St 1.2.3'!V217+'St 1.2.4'!V217</f>
        <v>80574.28802634764</v>
      </c>
      <c r="W217" s="139">
        <f>'St 1.2.1'!W217+'St 1.2.2'!W217+'St 1.2.3'!W217+'St 1.2.4'!W217</f>
        <v>12972.237452559722</v>
      </c>
      <c r="X217" s="141"/>
      <c r="Y217" s="149"/>
      <c r="Z217" s="149"/>
      <c r="AA217" s="149"/>
      <c r="AB217" s="149"/>
      <c r="AC217" s="149"/>
      <c r="AD217" s="149"/>
      <c r="AE217" s="149"/>
      <c r="AF217" s="149"/>
    </row>
    <row r="218" spans="1:32">
      <c r="B218" s="208" t="s">
        <v>40</v>
      </c>
      <c r="C218" s="18"/>
      <c r="D218" s="142">
        <f>'St 1.2.1'!D218+'St 1.2.2'!D218+'St 1.2.3'!D218+'St 1.2.4'!D218</f>
        <v>106352.39162686502</v>
      </c>
      <c r="E218" s="142">
        <f>'St 1.2.1'!E218+'St 1.2.2'!E218+'St 1.2.3'!E218+'St 1.2.4'!E218</f>
        <v>108134.20839858286</v>
      </c>
      <c r="F218" s="142">
        <f>'St 1.2.1'!F218+'St 1.2.2'!F218+'St 1.2.3'!F218+'St 1.2.4'!F218</f>
        <v>130951.12405530011</v>
      </c>
      <c r="G218" s="142">
        <f>'St 1.2.1'!G218+'St 1.2.2'!G218+'St 1.2.3'!G218+'St 1.2.4'!G218</f>
        <v>139013.58119489593</v>
      </c>
      <c r="H218" s="142">
        <f>'St 1.2.1'!H218+'St 1.2.2'!H218+'St 1.2.3'!H218+'St 1.2.4'!H218</f>
        <v>157738.16663974102</v>
      </c>
      <c r="I218" s="142">
        <f>'St 1.2.1'!I218+'St 1.2.2'!I218+'St 1.2.3'!I218+'St 1.2.4'!I218</f>
        <v>181410.01817329848</v>
      </c>
      <c r="J218" s="142">
        <f>'St 1.2.1'!J218+'St 1.2.2'!J218+'St 1.2.3'!J218+'St 1.2.4'!J218</f>
        <v>246366.8763205029</v>
      </c>
      <c r="K218" s="142">
        <f>'St 1.2.1'!K218+'St 1.2.2'!K218+'St 1.2.3'!K218+'St 1.2.4'!K218</f>
        <v>190280.12688306803</v>
      </c>
      <c r="L218" s="142">
        <f>'St 1.2.1'!L218+'St 1.2.2'!L218+'St 1.2.3'!L218+'St 1.2.4'!L218</f>
        <v>269341.76199731545</v>
      </c>
      <c r="M218" s="142">
        <f>'St 1.2.1'!M218+'St 1.2.2'!M218+'St 1.2.3'!M218+'St 1.2.4'!M218</f>
        <v>282756.37333511526</v>
      </c>
      <c r="N218" s="148"/>
      <c r="O218" s="142">
        <f>'St 1.2.1'!O218+'St 1.2.2'!O218+'St 1.2.3'!O218+'St 1.2.4'!O218</f>
        <v>1781.8167717178328</v>
      </c>
      <c r="P218" s="142">
        <f>'St 1.2.1'!P218+'St 1.2.2'!P218+'St 1.2.3'!P218+'St 1.2.4'!P218</f>
        <v>22816.915656717239</v>
      </c>
      <c r="Q218" s="142">
        <f>'St 1.2.1'!Q218+'St 1.2.2'!Q218+'St 1.2.3'!Q218+'St 1.2.4'!Q218</f>
        <v>8062.4571395958319</v>
      </c>
      <c r="R218" s="142">
        <f>'St 1.2.1'!R218+'St 1.2.2'!R218+'St 1.2.3'!R218+'St 1.2.4'!R218</f>
        <v>18724.585444845059</v>
      </c>
      <c r="S218" s="142">
        <f>'St 1.2.1'!S218+'St 1.2.2'!S218+'St 1.2.3'!S218+'St 1.2.4'!S218</f>
        <v>23671.851533557478</v>
      </c>
      <c r="T218" s="142">
        <f>'St 1.2.1'!T218+'St 1.2.2'!T218+'St 1.2.3'!T218+'St 1.2.4'!T218</f>
        <v>64956.858147204424</v>
      </c>
      <c r="U218" s="142">
        <f>'St 1.2.1'!U218+'St 1.2.2'!U218+'St 1.2.3'!U218+'St 1.2.4'!U218</f>
        <v>-56086.749437434861</v>
      </c>
      <c r="V218" s="142">
        <f>'St 1.2.1'!V218+'St 1.2.2'!V218+'St 1.2.3'!V218+'St 1.2.4'!V218</f>
        <v>79061.635114247401</v>
      </c>
      <c r="W218" s="142">
        <f>'St 1.2.1'!W218+'St 1.2.2'!W218+'St 1.2.3'!W218+'St 1.2.4'!W218</f>
        <v>13414.611337799795</v>
      </c>
      <c r="X218" s="145"/>
      <c r="Y218" s="150"/>
      <c r="Z218" s="150"/>
      <c r="AA218" s="150"/>
      <c r="AB218" s="150"/>
      <c r="AC218" s="150"/>
      <c r="AD218" s="150"/>
      <c r="AE218" s="150"/>
      <c r="AF218" s="150"/>
    </row>
    <row r="219" spans="1:32">
      <c r="B219" s="6" t="s">
        <v>41</v>
      </c>
      <c r="C219" s="18"/>
      <c r="D219" s="142">
        <f>'St 1.2.1'!D219+'St 1.2.2'!D219+'St 1.2.3'!D219+'St 1.2.4'!D219</f>
        <v>0</v>
      </c>
      <c r="E219" s="142">
        <f>'St 1.2.1'!E219+'St 1.2.2'!E219+'St 1.2.3'!E219+'St 1.2.4'!E219</f>
        <v>0</v>
      </c>
      <c r="F219" s="142">
        <f>'St 1.2.1'!F219+'St 1.2.2'!F219+'St 1.2.3'!F219+'St 1.2.4'!F219</f>
        <v>0</v>
      </c>
      <c r="G219" s="142">
        <f>'St 1.2.1'!G219+'St 1.2.2'!G219+'St 1.2.3'!G219+'St 1.2.4'!G219</f>
        <v>0</v>
      </c>
      <c r="H219" s="142">
        <f>'St 1.2.1'!H219+'St 1.2.2'!H219+'St 1.2.3'!H219+'St 1.2.4'!H219</f>
        <v>0</v>
      </c>
      <c r="I219" s="142">
        <f>'St 1.2.1'!I219+'St 1.2.2'!I219+'St 1.2.3'!I219+'St 1.2.4'!I219</f>
        <v>0</v>
      </c>
      <c r="J219" s="142">
        <f>'St 1.2.1'!J219+'St 1.2.2'!J219+'St 1.2.3'!J219+'St 1.2.4'!J219</f>
        <v>0</v>
      </c>
      <c r="K219" s="142">
        <f>'St 1.2.1'!K219+'St 1.2.2'!K219+'St 1.2.3'!K219+'St 1.2.4'!K219</f>
        <v>0</v>
      </c>
      <c r="L219" s="142">
        <f>'St 1.2.1'!L219+'St 1.2.2'!L219+'St 1.2.3'!L219+'St 1.2.4'!L219</f>
        <v>0</v>
      </c>
      <c r="M219" s="142">
        <f>'St 1.2.1'!M219+'St 1.2.2'!M219+'St 1.2.3'!M219+'St 1.2.4'!M219</f>
        <v>0</v>
      </c>
      <c r="N219" s="148"/>
      <c r="O219" s="142">
        <f>'St 1.2.1'!O219+'St 1.2.2'!O219+'St 1.2.3'!O219+'St 1.2.4'!O219</f>
        <v>0</v>
      </c>
      <c r="P219" s="142">
        <f>'St 1.2.1'!P219+'St 1.2.2'!P219+'St 1.2.3'!P219+'St 1.2.4'!P219</f>
        <v>0</v>
      </c>
      <c r="Q219" s="142">
        <f>'St 1.2.1'!Q219+'St 1.2.2'!Q219+'St 1.2.3'!Q219+'St 1.2.4'!Q219</f>
        <v>0</v>
      </c>
      <c r="R219" s="142">
        <f>'St 1.2.1'!R219+'St 1.2.2'!R219+'St 1.2.3'!R219+'St 1.2.4'!R219</f>
        <v>0</v>
      </c>
      <c r="S219" s="142">
        <f>'St 1.2.1'!S219+'St 1.2.2'!S219+'St 1.2.3'!S219+'St 1.2.4'!S219</f>
        <v>0</v>
      </c>
      <c r="T219" s="142">
        <f>'St 1.2.1'!T219+'St 1.2.2'!T219+'St 1.2.3'!T219+'St 1.2.4'!T219</f>
        <v>0</v>
      </c>
      <c r="U219" s="142">
        <f>'St 1.2.1'!U219+'St 1.2.2'!U219+'St 1.2.3'!U219+'St 1.2.4'!U219</f>
        <v>0</v>
      </c>
      <c r="V219" s="142">
        <f>'St 1.2.1'!V219+'St 1.2.2'!V219+'St 1.2.3'!V219+'St 1.2.4'!V219</f>
        <v>0</v>
      </c>
      <c r="W219" s="142">
        <f>'St 1.2.1'!W219+'St 1.2.2'!W219+'St 1.2.3'!W219+'St 1.2.4'!W219</f>
        <v>0</v>
      </c>
      <c r="X219" s="145"/>
      <c r="Y219" s="150"/>
      <c r="Z219" s="150"/>
      <c r="AA219" s="150"/>
      <c r="AB219" s="150"/>
      <c r="AC219" s="150"/>
      <c r="AD219" s="150"/>
      <c r="AE219" s="150"/>
      <c r="AF219" s="150"/>
    </row>
    <row r="220" spans="1:32">
      <c r="B220" s="6" t="s">
        <v>42</v>
      </c>
      <c r="C220" s="18"/>
      <c r="D220" s="142">
        <f>'St 1.2.1'!D220+'St 1.2.2'!D220+'St 1.2.3'!D220+'St 1.2.4'!D220</f>
        <v>39475.176149835119</v>
      </c>
      <c r="E220" s="142">
        <f>'St 1.2.1'!E220+'St 1.2.2'!E220+'St 1.2.3'!E220+'St 1.2.4'!E220</f>
        <v>35582.118537404574</v>
      </c>
      <c r="F220" s="142">
        <f>'St 1.2.1'!F220+'St 1.2.2'!F220+'St 1.2.3'!F220+'St 1.2.4'!F220</f>
        <v>45107.462509479403</v>
      </c>
      <c r="G220" s="142">
        <f>'St 1.2.1'!G220+'St 1.2.2'!G220+'St 1.2.3'!G220+'St 1.2.4'!G220</f>
        <v>48694.212972028581</v>
      </c>
      <c r="H220" s="142">
        <f>'St 1.2.1'!H220+'St 1.2.2'!H220+'St 1.2.3'!H220+'St 1.2.4'!H220</f>
        <v>55666.348798037689</v>
      </c>
      <c r="I220" s="142">
        <f>'St 1.2.1'!I220+'St 1.2.2'!I220+'St 1.2.3'!I220+'St 1.2.4'!I220</f>
        <v>72740.679959737783</v>
      </c>
      <c r="J220" s="142">
        <f>'St 1.2.1'!J220+'St 1.2.2'!J220+'St 1.2.3'!J220+'St 1.2.4'!J220</f>
        <v>69190.832611988284</v>
      </c>
      <c r="K220" s="142">
        <f>'St 1.2.1'!K220+'St 1.2.2'!K220+'St 1.2.3'!K220+'St 1.2.4'!K220</f>
        <v>64110.139097416046</v>
      </c>
      <c r="L220" s="142">
        <f>'St 1.2.1'!L220+'St 1.2.2'!L220+'St 1.2.3'!L220+'St 1.2.4'!L220</f>
        <v>101760.07009869564</v>
      </c>
      <c r="M220" s="142">
        <f>'St 1.2.1'!M220+'St 1.2.2'!M220+'St 1.2.3'!M220+'St 1.2.4'!M220</f>
        <v>115114.32873585827</v>
      </c>
      <c r="N220" s="148"/>
      <c r="O220" s="142">
        <f>'St 1.2.1'!O220+'St 1.2.2'!O220+'St 1.2.3'!O220+'St 1.2.4'!O220</f>
        <v>-3893.0576124305489</v>
      </c>
      <c r="P220" s="142">
        <f>'St 1.2.1'!P220+'St 1.2.2'!P220+'St 1.2.3'!P220+'St 1.2.4'!P220</f>
        <v>9525.3439720748302</v>
      </c>
      <c r="Q220" s="142">
        <f>'St 1.2.1'!Q220+'St 1.2.2'!Q220+'St 1.2.3'!Q220+'St 1.2.4'!Q220</f>
        <v>3586.7504625491756</v>
      </c>
      <c r="R220" s="142">
        <f>'St 1.2.1'!R220+'St 1.2.2'!R220+'St 1.2.3'!R220+'St 1.2.4'!R220</f>
        <v>6972.1358260091047</v>
      </c>
      <c r="S220" s="142">
        <f>'St 1.2.1'!S220+'St 1.2.2'!S220+'St 1.2.3'!S220+'St 1.2.4'!S220</f>
        <v>17074.33116170008</v>
      </c>
      <c r="T220" s="142">
        <f>'St 1.2.1'!T220+'St 1.2.2'!T220+'St 1.2.3'!T220+'St 1.2.4'!T220</f>
        <v>-3549.8473477494863</v>
      </c>
      <c r="U220" s="142">
        <f>'St 1.2.1'!U220+'St 1.2.2'!U220+'St 1.2.3'!U220+'St 1.2.4'!U220</f>
        <v>-5080.6935145722273</v>
      </c>
      <c r="V220" s="142">
        <f>'St 1.2.1'!V220+'St 1.2.2'!V220+'St 1.2.3'!V220+'St 1.2.4'!V220</f>
        <v>37649.931001279583</v>
      </c>
      <c r="W220" s="142">
        <f>'St 1.2.1'!W220+'St 1.2.2'!W220+'St 1.2.3'!W220+'St 1.2.4'!W220</f>
        <v>13354.258637162628</v>
      </c>
      <c r="X220" s="145"/>
      <c r="Y220" s="150"/>
      <c r="Z220" s="150"/>
      <c r="AA220" s="150"/>
      <c r="AB220" s="150"/>
      <c r="AC220" s="150"/>
      <c r="AD220" s="150"/>
      <c r="AE220" s="150"/>
      <c r="AF220" s="150"/>
    </row>
    <row r="221" spans="1:32">
      <c r="B221" s="6" t="s">
        <v>43</v>
      </c>
      <c r="C221" s="18"/>
      <c r="D221" s="142">
        <f>'St 1.2.1'!D221+'St 1.2.2'!D221+'St 1.2.3'!D221+'St 1.2.4'!D221</f>
        <v>12463.78994502742</v>
      </c>
      <c r="E221" s="142">
        <f>'St 1.2.1'!E221+'St 1.2.2'!E221+'St 1.2.3'!E221+'St 1.2.4'!E221</f>
        <v>13492.942239397293</v>
      </c>
      <c r="F221" s="142">
        <f>'St 1.2.1'!F221+'St 1.2.2'!F221+'St 1.2.3'!F221+'St 1.2.4'!F221</f>
        <v>16963.298376343075</v>
      </c>
      <c r="G221" s="142">
        <f>'St 1.2.1'!G221+'St 1.2.2'!G221+'St 1.2.3'!G221+'St 1.2.4'!G221</f>
        <v>16790.787823799623</v>
      </c>
      <c r="H221" s="142">
        <f>'St 1.2.1'!H221+'St 1.2.2'!H221+'St 1.2.3'!H221+'St 1.2.4'!H221</f>
        <v>19463.337782628965</v>
      </c>
      <c r="I221" s="142">
        <f>'St 1.2.1'!I221+'St 1.2.2'!I221+'St 1.2.3'!I221+'St 1.2.4'!I221</f>
        <v>20820.373535147948</v>
      </c>
      <c r="J221" s="142">
        <f>'St 1.2.1'!J221+'St 1.2.2'!J221+'St 1.2.3'!J221+'St 1.2.4'!J221</f>
        <v>52980.802455829253</v>
      </c>
      <c r="K221" s="142">
        <f>'St 1.2.1'!K221+'St 1.2.2'!K221+'St 1.2.3'!K221+'St 1.2.4'!K221</f>
        <v>18808.945744440367</v>
      </c>
      <c r="L221" s="142">
        <f>'St 1.2.1'!L221+'St 1.2.2'!L221+'St 1.2.3'!L221+'St 1.2.4'!L221</f>
        <v>29701.759670012627</v>
      </c>
      <c r="M221" s="142">
        <f>'St 1.2.1'!M221+'St 1.2.2'!M221+'St 1.2.3'!M221+'St 1.2.4'!M221</f>
        <v>28659.503957242967</v>
      </c>
      <c r="N221" s="148"/>
      <c r="O221" s="142">
        <f>'St 1.2.1'!O221+'St 1.2.2'!O221+'St 1.2.3'!O221+'St 1.2.4'!O221</f>
        <v>1029.1522943698747</v>
      </c>
      <c r="P221" s="142">
        <f>'St 1.2.1'!P221+'St 1.2.2'!P221+'St 1.2.3'!P221+'St 1.2.4'!P221</f>
        <v>3470.3561369457789</v>
      </c>
      <c r="Q221" s="142">
        <f>'St 1.2.1'!Q221+'St 1.2.2'!Q221+'St 1.2.3'!Q221+'St 1.2.4'!Q221</f>
        <v>-172.51055254344953</v>
      </c>
      <c r="R221" s="142">
        <f>'St 1.2.1'!R221+'St 1.2.2'!R221+'St 1.2.3'!R221+'St 1.2.4'!R221</f>
        <v>2672.5499588293401</v>
      </c>
      <c r="S221" s="142">
        <f>'St 1.2.1'!S221+'St 1.2.2'!S221+'St 1.2.3'!S221+'St 1.2.4'!S221</f>
        <v>1357.0357525189834</v>
      </c>
      <c r="T221" s="142">
        <f>'St 1.2.1'!T221+'St 1.2.2'!T221+'St 1.2.3'!T221+'St 1.2.4'!T221</f>
        <v>32160.428920681312</v>
      </c>
      <c r="U221" s="142">
        <f>'St 1.2.1'!U221+'St 1.2.2'!U221+'St 1.2.3'!U221+'St 1.2.4'!U221</f>
        <v>-34171.856711388893</v>
      </c>
      <c r="V221" s="142">
        <f>'St 1.2.1'!V221+'St 1.2.2'!V221+'St 1.2.3'!V221+'St 1.2.4'!V221</f>
        <v>10892.813925572256</v>
      </c>
      <c r="W221" s="142">
        <f>'St 1.2.1'!W221+'St 1.2.2'!W221+'St 1.2.3'!W221+'St 1.2.4'!W221</f>
        <v>-1042.2557127696559</v>
      </c>
      <c r="X221" s="145"/>
      <c r="Y221" s="150"/>
      <c r="Z221" s="150"/>
      <c r="AA221" s="150"/>
      <c r="AB221" s="150"/>
      <c r="AC221" s="150"/>
      <c r="AD221" s="150"/>
      <c r="AE221" s="150"/>
      <c r="AF221" s="150"/>
    </row>
    <row r="222" spans="1:32">
      <c r="B222" s="6" t="s">
        <v>44</v>
      </c>
      <c r="C222" s="18"/>
      <c r="D222" s="142">
        <f>'St 1.2.1'!D222+'St 1.2.2'!D222+'St 1.2.3'!D222+'St 1.2.4'!D222</f>
        <v>16130.895597835681</v>
      </c>
      <c r="E222" s="142">
        <f>'St 1.2.1'!E222+'St 1.2.2'!E222+'St 1.2.3'!E222+'St 1.2.4'!E222</f>
        <v>17319.998948768909</v>
      </c>
      <c r="F222" s="142">
        <f>'St 1.2.1'!F222+'St 1.2.2'!F222+'St 1.2.3'!F222+'St 1.2.4'!F222</f>
        <v>20111.021609015981</v>
      </c>
      <c r="G222" s="142">
        <f>'St 1.2.1'!G222+'St 1.2.2'!G222+'St 1.2.3'!G222+'St 1.2.4'!G222</f>
        <v>22151.686448653665</v>
      </c>
      <c r="H222" s="142">
        <f>'St 1.2.1'!H222+'St 1.2.2'!H222+'St 1.2.3'!H222+'St 1.2.4'!H222</f>
        <v>26285.039170041811</v>
      </c>
      <c r="I222" s="142">
        <f>'St 1.2.1'!I222+'St 1.2.2'!I222+'St 1.2.3'!I222+'St 1.2.4'!I222</f>
        <v>26760.383702065774</v>
      </c>
      <c r="J222" s="142">
        <f>'St 1.2.1'!J222+'St 1.2.2'!J222+'St 1.2.3'!J222+'St 1.2.4'!J222</f>
        <v>54850.610067272763</v>
      </c>
      <c r="K222" s="142">
        <f>'St 1.2.1'!K222+'St 1.2.2'!K222+'St 1.2.3'!K222+'St 1.2.4'!K222</f>
        <v>34288.162496684286</v>
      </c>
      <c r="L222" s="142">
        <f>'St 1.2.1'!L222+'St 1.2.2'!L222+'St 1.2.3'!L222+'St 1.2.4'!L222</f>
        <v>61059.295902630562</v>
      </c>
      <c r="M222" s="142">
        <f>'St 1.2.1'!M222+'St 1.2.2'!M222+'St 1.2.3'!M222+'St 1.2.4'!M222</f>
        <v>57817.090560345925</v>
      </c>
      <c r="N222" s="148"/>
      <c r="O222" s="142">
        <f>'St 1.2.1'!O222+'St 1.2.2'!O222+'St 1.2.3'!O222+'St 1.2.4'!O222</f>
        <v>1189.1033509332287</v>
      </c>
      <c r="P222" s="142">
        <f>'St 1.2.1'!P222+'St 1.2.2'!P222+'St 1.2.3'!P222+'St 1.2.4'!P222</f>
        <v>2791.0226602470716</v>
      </c>
      <c r="Q222" s="142">
        <f>'St 1.2.1'!Q222+'St 1.2.2'!Q222+'St 1.2.3'!Q222+'St 1.2.4'!Q222</f>
        <v>2040.6648396376822</v>
      </c>
      <c r="R222" s="142">
        <f>'St 1.2.1'!R222+'St 1.2.2'!R222+'St 1.2.3'!R222+'St 1.2.4'!R222</f>
        <v>4133.3527213881471</v>
      </c>
      <c r="S222" s="142">
        <f>'St 1.2.1'!S222+'St 1.2.2'!S222+'St 1.2.3'!S222+'St 1.2.4'!S222</f>
        <v>475.34453202396412</v>
      </c>
      <c r="T222" s="142">
        <f>'St 1.2.1'!T222+'St 1.2.2'!T222+'St 1.2.3'!T222+'St 1.2.4'!T222</f>
        <v>28090.226365206989</v>
      </c>
      <c r="U222" s="142">
        <f>'St 1.2.1'!U222+'St 1.2.2'!U222+'St 1.2.3'!U222+'St 1.2.4'!U222</f>
        <v>-20562.44757058848</v>
      </c>
      <c r="V222" s="142">
        <f>'St 1.2.1'!V222+'St 1.2.2'!V222+'St 1.2.3'!V222+'St 1.2.4'!V222</f>
        <v>26771.133405946279</v>
      </c>
      <c r="W222" s="142">
        <f>'St 1.2.1'!W222+'St 1.2.2'!W222+'St 1.2.3'!W222+'St 1.2.4'!W222</f>
        <v>-3242.2053422846338</v>
      </c>
      <c r="X222" s="145"/>
      <c r="Y222" s="150"/>
      <c r="Z222" s="150"/>
      <c r="AA222" s="150"/>
      <c r="AB222" s="150"/>
      <c r="AC222" s="150"/>
      <c r="AD222" s="150"/>
      <c r="AE222" s="150"/>
      <c r="AF222" s="150"/>
    </row>
    <row r="223" spans="1:32">
      <c r="B223" s="7" t="s">
        <v>45</v>
      </c>
      <c r="C223" s="18"/>
      <c r="D223" s="142">
        <f>'St 1.2.1'!D223+'St 1.2.2'!D223+'St 1.2.3'!D223+'St 1.2.4'!D223</f>
        <v>12720.783983341385</v>
      </c>
      <c r="E223" s="142">
        <f>'St 1.2.1'!E223+'St 1.2.2'!E223+'St 1.2.3'!E223+'St 1.2.4'!E223</f>
        <v>13177.375700024293</v>
      </c>
      <c r="F223" s="142">
        <f>'St 1.2.1'!F223+'St 1.2.2'!F223+'St 1.2.3'!F223+'St 1.2.4'!F223</f>
        <v>15694.381980363769</v>
      </c>
      <c r="G223" s="142">
        <f>'St 1.2.1'!G223+'St 1.2.2'!G223+'St 1.2.3'!G223+'St 1.2.4'!G223</f>
        <v>17535.984505009237</v>
      </c>
      <c r="H223" s="142">
        <f>'St 1.2.1'!H223+'St 1.2.2'!H223+'St 1.2.3'!H223+'St 1.2.4'!H223</f>
        <v>20533.442321682822</v>
      </c>
      <c r="I223" s="142">
        <f>'St 1.2.1'!I223+'St 1.2.2'!I223+'St 1.2.3'!I223+'St 1.2.4'!I223</f>
        <v>19701.031363291684</v>
      </c>
      <c r="J223" s="142">
        <f>'St 1.2.1'!J223+'St 1.2.2'!J223+'St 1.2.3'!J223+'St 1.2.4'!J223</f>
        <v>47288.29560265223</v>
      </c>
      <c r="K223" s="142">
        <f>'St 1.2.1'!K223+'St 1.2.2'!K223+'St 1.2.3'!K223+'St 1.2.4'!K223</f>
        <v>26383.645255536871</v>
      </c>
      <c r="L223" s="142">
        <f>'St 1.2.1'!L223+'St 1.2.2'!L223+'St 1.2.3'!L223+'St 1.2.4'!L223</f>
        <v>51839.153164192961</v>
      </c>
      <c r="M223" s="142">
        <f>'St 1.2.1'!M223+'St 1.2.2'!M223+'St 1.2.3'!M223+'St 1.2.4'!M223</f>
        <v>47039.245191690199</v>
      </c>
      <c r="N223" s="148"/>
      <c r="O223" s="142">
        <f>'St 1.2.1'!O223+'St 1.2.2'!O223+'St 1.2.3'!O223+'St 1.2.4'!O223</f>
        <v>456.5917166829081</v>
      </c>
      <c r="P223" s="142">
        <f>'St 1.2.1'!P223+'St 1.2.2'!P223+'St 1.2.3'!P223+'St 1.2.4'!P223</f>
        <v>2517.0062803394758</v>
      </c>
      <c r="Q223" s="142">
        <f>'St 1.2.1'!Q223+'St 1.2.2'!Q223+'St 1.2.3'!Q223+'St 1.2.4'!Q223</f>
        <v>1841.6025246454694</v>
      </c>
      <c r="R223" s="142">
        <f>'St 1.2.1'!R223+'St 1.2.2'!R223+'St 1.2.3'!R223+'St 1.2.4'!R223</f>
        <v>2997.4578166735832</v>
      </c>
      <c r="S223" s="142">
        <f>'St 1.2.1'!S223+'St 1.2.2'!S223+'St 1.2.3'!S223+'St 1.2.4'!S223</f>
        <v>-832.41095839113734</v>
      </c>
      <c r="T223" s="142">
        <f>'St 1.2.1'!T223+'St 1.2.2'!T223+'St 1.2.3'!T223+'St 1.2.4'!T223</f>
        <v>27587.264239360549</v>
      </c>
      <c r="U223" s="142">
        <f>'St 1.2.1'!U223+'St 1.2.2'!U223+'St 1.2.3'!U223+'St 1.2.4'!U223</f>
        <v>-20904.650347115363</v>
      </c>
      <c r="V223" s="142">
        <f>'St 1.2.1'!V223+'St 1.2.2'!V223+'St 1.2.3'!V223+'St 1.2.4'!V223</f>
        <v>25455.507908656095</v>
      </c>
      <c r="W223" s="142">
        <f>'St 1.2.1'!W223+'St 1.2.2'!W223+'St 1.2.3'!W223+'St 1.2.4'!W223</f>
        <v>-4799.907972502765</v>
      </c>
      <c r="X223" s="145"/>
      <c r="Y223" s="150"/>
      <c r="Z223" s="150"/>
      <c r="AA223" s="150"/>
      <c r="AB223" s="150"/>
      <c r="AC223" s="150"/>
      <c r="AD223" s="150"/>
      <c r="AE223" s="150"/>
      <c r="AF223" s="150"/>
    </row>
    <row r="224" spans="1:32">
      <c r="B224" s="7" t="s">
        <v>46</v>
      </c>
      <c r="C224" s="18"/>
      <c r="D224" s="142">
        <f>'St 1.2.1'!D224+'St 1.2.2'!D224+'St 1.2.3'!D224+'St 1.2.4'!D224</f>
        <v>3410.1116144942935</v>
      </c>
      <c r="E224" s="142">
        <f>'St 1.2.1'!E224+'St 1.2.2'!E224+'St 1.2.3'!E224+'St 1.2.4'!E224</f>
        <v>4142.6232487446141</v>
      </c>
      <c r="F224" s="142">
        <f>'St 1.2.1'!F224+'St 1.2.2'!F224+'St 1.2.3'!F224+'St 1.2.4'!F224</f>
        <v>4416.6396286522076</v>
      </c>
      <c r="G224" s="142">
        <f>'St 1.2.1'!G224+'St 1.2.2'!G224+'St 1.2.3'!G224+'St 1.2.4'!G224</f>
        <v>4615.7019436444234</v>
      </c>
      <c r="H224" s="142">
        <f>'St 1.2.1'!H224+'St 1.2.2'!H224+'St 1.2.3'!H224+'St 1.2.4'!H224</f>
        <v>5751.5968483589832</v>
      </c>
      <c r="I224" s="142">
        <f>'St 1.2.1'!I224+'St 1.2.2'!I224+'St 1.2.3'!I224+'St 1.2.4'!I224</f>
        <v>7059.3523387740897</v>
      </c>
      <c r="J224" s="142">
        <f>'St 1.2.1'!J224+'St 1.2.2'!J224+'St 1.2.3'!J224+'St 1.2.4'!J224</f>
        <v>7562.3144646205301</v>
      </c>
      <c r="K224" s="142">
        <f>'St 1.2.1'!K224+'St 1.2.2'!K224+'St 1.2.3'!K224+'St 1.2.4'!K224</f>
        <v>7904.5172411474141</v>
      </c>
      <c r="L224" s="142">
        <f>'St 1.2.1'!L224+'St 1.2.2'!L224+'St 1.2.3'!L224+'St 1.2.4'!L224</f>
        <v>9220.1427384375947</v>
      </c>
      <c r="M224" s="142">
        <f>'St 1.2.1'!M224+'St 1.2.2'!M224+'St 1.2.3'!M224+'St 1.2.4'!M224</f>
        <v>10777.845368655724</v>
      </c>
      <c r="N224" s="148"/>
      <c r="O224" s="142">
        <f>'St 1.2.1'!O224+'St 1.2.2'!O224+'St 1.2.3'!O224+'St 1.2.4'!O224</f>
        <v>732.51163425032075</v>
      </c>
      <c r="P224" s="142">
        <f>'St 1.2.1'!P224+'St 1.2.2'!P224+'St 1.2.3'!P224+'St 1.2.4'!P224</f>
        <v>274.01637990759366</v>
      </c>
      <c r="Q224" s="142">
        <f>'St 1.2.1'!Q224+'St 1.2.2'!Q224+'St 1.2.3'!Q224+'St 1.2.4'!Q224</f>
        <v>199.06231499221505</v>
      </c>
      <c r="R224" s="142">
        <f>'St 1.2.1'!R224+'St 1.2.2'!R224+'St 1.2.3'!R224+'St 1.2.4'!R224</f>
        <v>1135.89490471456</v>
      </c>
      <c r="S224" s="142">
        <f>'St 1.2.1'!S224+'St 1.2.2'!S224+'St 1.2.3'!S224+'St 1.2.4'!S224</f>
        <v>1307.755490415107</v>
      </c>
      <c r="T224" s="142">
        <f>'St 1.2.1'!T224+'St 1.2.2'!T224+'St 1.2.3'!T224+'St 1.2.4'!T224</f>
        <v>502.96212584644024</v>
      </c>
      <c r="U224" s="142">
        <f>'St 1.2.1'!U224+'St 1.2.2'!U224+'St 1.2.3'!U224+'St 1.2.4'!U224</f>
        <v>342.20277652688367</v>
      </c>
      <c r="V224" s="142">
        <f>'St 1.2.1'!V224+'St 1.2.2'!V224+'St 1.2.3'!V224+'St 1.2.4'!V224</f>
        <v>1315.6254972901806</v>
      </c>
      <c r="W224" s="142">
        <f>'St 1.2.1'!W224+'St 1.2.2'!W224+'St 1.2.3'!W224+'St 1.2.4'!W224</f>
        <v>1557.7026302181296</v>
      </c>
      <c r="X224" s="145"/>
      <c r="Y224" s="150"/>
      <c r="Z224" s="150"/>
      <c r="AA224" s="150"/>
      <c r="AB224" s="150"/>
      <c r="AC224" s="150"/>
      <c r="AD224" s="150"/>
      <c r="AE224" s="150"/>
      <c r="AF224" s="150"/>
    </row>
    <row r="225" spans="1:32">
      <c r="B225" s="6" t="s">
        <v>317</v>
      </c>
      <c r="C225" s="18"/>
      <c r="D225" s="142">
        <f>'St 1.2.1'!D225+'St 1.2.2'!D225+'St 1.2.3'!D225+'St 1.2.4'!D225</f>
        <v>4839.0177523857692</v>
      </c>
      <c r="E225" s="142">
        <f>'St 1.2.1'!E225+'St 1.2.2'!E225+'St 1.2.3'!E225+'St 1.2.4'!E225</f>
        <v>5179.7934847545339</v>
      </c>
      <c r="F225" s="142">
        <f>'St 1.2.1'!F225+'St 1.2.2'!F225+'St 1.2.3'!F225+'St 1.2.4'!F225</f>
        <v>7001.5850191017034</v>
      </c>
      <c r="G225" s="142">
        <f>'St 1.2.1'!G225+'St 1.2.2'!G225+'St 1.2.3'!G225+'St 1.2.4'!G225</f>
        <v>7237.0054551546191</v>
      </c>
      <c r="H225" s="142">
        <f>'St 1.2.1'!H225+'St 1.2.2'!H225+'St 1.2.3'!H225+'St 1.2.4'!H225</f>
        <v>7474.4042976184955</v>
      </c>
      <c r="I225" s="142">
        <f>'St 1.2.1'!I225+'St 1.2.2'!I225+'St 1.2.3'!I225+'St 1.2.4'!I225</f>
        <v>8519.6863067738705</v>
      </c>
      <c r="J225" s="142">
        <f>'St 1.2.1'!J225+'St 1.2.2'!J225+'St 1.2.3'!J225+'St 1.2.4'!J225</f>
        <v>9295.7871009262853</v>
      </c>
      <c r="K225" s="142">
        <f>'St 1.2.1'!K225+'St 1.2.2'!K225+'St 1.2.3'!K225+'St 1.2.4'!K225</f>
        <v>8895.0318568668627</v>
      </c>
      <c r="L225" s="142">
        <f>'St 1.2.1'!L225+'St 1.2.2'!L225+'St 1.2.3'!L225+'St 1.2.4'!L225</f>
        <v>8846.5160898070644</v>
      </c>
      <c r="M225" s="142">
        <f>'St 1.2.1'!M225+'St 1.2.2'!M225+'St 1.2.3'!M225+'St 1.2.4'!M225</f>
        <v>8864.8847152156141</v>
      </c>
      <c r="N225" s="148"/>
      <c r="O225" s="142">
        <f>'St 1.2.1'!O225+'St 1.2.2'!O225+'St 1.2.3'!O225+'St 1.2.4'!O225</f>
        <v>340.77573236876549</v>
      </c>
      <c r="P225" s="142">
        <f>'St 1.2.1'!P225+'St 1.2.2'!P225+'St 1.2.3'!P225+'St 1.2.4'!P225</f>
        <v>1821.7915343471695</v>
      </c>
      <c r="Q225" s="142">
        <f>'St 1.2.1'!Q225+'St 1.2.2'!Q225+'St 1.2.3'!Q225+'St 1.2.4'!Q225</f>
        <v>235.42043605291525</v>
      </c>
      <c r="R225" s="142">
        <f>'St 1.2.1'!R225+'St 1.2.2'!R225+'St 1.2.3'!R225+'St 1.2.4'!R225</f>
        <v>237.39884246387675</v>
      </c>
      <c r="S225" s="142">
        <f>'St 1.2.1'!S225+'St 1.2.2'!S225+'St 1.2.3'!S225+'St 1.2.4'!S225</f>
        <v>1045.2820091553747</v>
      </c>
      <c r="T225" s="142">
        <f>'St 1.2.1'!T225+'St 1.2.2'!T225+'St 1.2.3'!T225+'St 1.2.4'!T225</f>
        <v>776.10079415241421</v>
      </c>
      <c r="U225" s="142">
        <f>'St 1.2.1'!U225+'St 1.2.2'!U225+'St 1.2.3'!U225+'St 1.2.4'!U225</f>
        <v>-400.75524405942105</v>
      </c>
      <c r="V225" s="142">
        <f>'St 1.2.1'!V225+'St 1.2.2'!V225+'St 1.2.3'!V225+'St 1.2.4'!V225</f>
        <v>-48.515767059799941</v>
      </c>
      <c r="W225" s="142">
        <f>'St 1.2.1'!W225+'St 1.2.2'!W225+'St 1.2.3'!W225+'St 1.2.4'!W225</f>
        <v>18.368625408550088</v>
      </c>
      <c r="X225" s="145"/>
      <c r="Y225" s="150"/>
      <c r="Z225" s="150"/>
      <c r="AA225" s="150"/>
      <c r="AB225" s="150"/>
      <c r="AC225" s="150"/>
      <c r="AD225" s="150"/>
      <c r="AE225" s="150"/>
      <c r="AF225" s="150"/>
    </row>
    <row r="226" spans="1:32">
      <c r="B226" s="6" t="s">
        <v>108</v>
      </c>
      <c r="C226" s="18"/>
      <c r="D226" s="142">
        <f>'St 1.2.1'!D226+'St 1.2.2'!D226+'St 1.2.3'!D226+'St 1.2.4'!D226</f>
        <v>19340.88254652992</v>
      </c>
      <c r="E226" s="142">
        <f>'St 1.2.1'!E226+'St 1.2.2'!E226+'St 1.2.3'!E226+'St 1.2.4'!E226</f>
        <v>17869.437623509442</v>
      </c>
      <c r="F226" s="142">
        <f>'St 1.2.1'!F226+'St 1.2.2'!F226+'St 1.2.3'!F226+'St 1.2.4'!F226</f>
        <v>20425.542054650039</v>
      </c>
      <c r="G226" s="142">
        <f>'St 1.2.1'!G226+'St 1.2.2'!G226+'St 1.2.3'!G226+'St 1.2.4'!G226</f>
        <v>21219.070826566302</v>
      </c>
      <c r="H226" s="142">
        <f>'St 1.2.1'!H226+'St 1.2.2'!H226+'St 1.2.3'!H226+'St 1.2.4'!H226</f>
        <v>23151.651175368599</v>
      </c>
      <c r="I226" s="142">
        <f>'St 1.2.1'!I226+'St 1.2.2'!I226+'St 1.2.3'!I226+'St 1.2.4'!I226</f>
        <v>23919.291624797577</v>
      </c>
      <c r="J226" s="142">
        <f>'St 1.2.1'!J226+'St 1.2.2'!J226+'St 1.2.3'!J226+'St 1.2.4'!J226</f>
        <v>26339.258571000377</v>
      </c>
      <c r="K226" s="142">
        <f>'St 1.2.1'!K226+'St 1.2.2'!K226+'St 1.2.3'!K226+'St 1.2.4'!K226</f>
        <v>26793.104214545128</v>
      </c>
      <c r="L226" s="142">
        <f>'St 1.2.1'!L226+'St 1.2.2'!L226+'St 1.2.3'!L226+'St 1.2.4'!L226</f>
        <v>26943.122164690249</v>
      </c>
      <c r="M226" s="142">
        <f>'St 1.2.1'!M226+'St 1.2.2'!M226+'St 1.2.3'!M226+'St 1.2.4'!M226</f>
        <v>27323.05744786192</v>
      </c>
      <c r="N226" s="148"/>
      <c r="O226" s="142">
        <f>'St 1.2.1'!O226+'St 1.2.2'!O226+'St 1.2.3'!O226+'St 1.2.4'!O226</f>
        <v>-1471.444923020475</v>
      </c>
      <c r="P226" s="142">
        <f>'St 1.2.1'!P226+'St 1.2.2'!P226+'St 1.2.3'!P226+'St 1.2.4'!P226</f>
        <v>2556.1044311405967</v>
      </c>
      <c r="Q226" s="142">
        <f>'St 1.2.1'!Q226+'St 1.2.2'!Q226+'St 1.2.3'!Q226+'St 1.2.4'!Q226</f>
        <v>793.52877191626021</v>
      </c>
      <c r="R226" s="142">
        <f>'St 1.2.1'!R226+'St 1.2.2'!R226+'St 1.2.3'!R226+'St 1.2.4'!R226</f>
        <v>1932.5803488022987</v>
      </c>
      <c r="S226" s="142">
        <f>'St 1.2.1'!S226+'St 1.2.2'!S226+'St 1.2.3'!S226+'St 1.2.4'!S226</f>
        <v>767.64044942897556</v>
      </c>
      <c r="T226" s="142">
        <f>'St 1.2.1'!T226+'St 1.2.2'!T226+'St 1.2.3'!T226+'St 1.2.4'!T226</f>
        <v>2419.9669462028014</v>
      </c>
      <c r="U226" s="142">
        <f>'St 1.2.1'!U226+'St 1.2.2'!U226+'St 1.2.3'!U226+'St 1.2.4'!U226</f>
        <v>453.84564354475083</v>
      </c>
      <c r="V226" s="142">
        <f>'St 1.2.1'!V226+'St 1.2.2'!V226+'St 1.2.3'!V226+'St 1.2.4'!V226</f>
        <v>150.01795014512498</v>
      </c>
      <c r="W226" s="142">
        <f>'St 1.2.1'!W226+'St 1.2.2'!W226+'St 1.2.3'!W226+'St 1.2.4'!W226</f>
        <v>379.93528317166994</v>
      </c>
      <c r="X226" s="145"/>
      <c r="Y226" s="150"/>
      <c r="Z226" s="150"/>
      <c r="AA226" s="150"/>
      <c r="AB226" s="150"/>
      <c r="AC226" s="150"/>
      <c r="AD226" s="150"/>
      <c r="AE226" s="150"/>
      <c r="AF226" s="150"/>
    </row>
    <row r="227" spans="1:32">
      <c r="B227" s="6" t="s">
        <v>48</v>
      </c>
      <c r="C227" s="18"/>
      <c r="D227" s="142">
        <f>'St 1.2.1'!D227+'St 1.2.2'!D227+'St 1.2.3'!D227+'St 1.2.4'!D227</f>
        <v>0</v>
      </c>
      <c r="E227" s="142">
        <f>'St 1.2.1'!E227+'St 1.2.2'!E227+'St 1.2.3'!E227+'St 1.2.4'!E227</f>
        <v>0</v>
      </c>
      <c r="F227" s="142">
        <f>'St 1.2.1'!F227+'St 1.2.2'!F227+'St 1.2.3'!F227+'St 1.2.4'!F227</f>
        <v>0</v>
      </c>
      <c r="G227" s="142">
        <f>'St 1.2.1'!G227+'St 1.2.2'!G227+'St 1.2.3'!G227+'St 1.2.4'!G227</f>
        <v>0</v>
      </c>
      <c r="H227" s="142">
        <f>'St 1.2.1'!H227+'St 1.2.2'!H227+'St 1.2.3'!H227+'St 1.2.4'!H227</f>
        <v>0</v>
      </c>
      <c r="I227" s="142">
        <f>'St 1.2.1'!I227+'St 1.2.2'!I227+'St 1.2.3'!I227+'St 1.2.4'!I227</f>
        <v>0</v>
      </c>
      <c r="J227" s="142">
        <f>'St 1.2.1'!J227+'St 1.2.2'!J227+'St 1.2.3'!J227+'St 1.2.4'!J227</f>
        <v>0</v>
      </c>
      <c r="K227" s="142">
        <f>'St 1.2.1'!K227+'St 1.2.2'!K227+'St 1.2.3'!K227+'St 1.2.4'!K227</f>
        <v>0</v>
      </c>
      <c r="L227" s="142">
        <f>'St 1.2.1'!L227+'St 1.2.2'!L227+'St 1.2.3'!L227+'St 1.2.4'!L227</f>
        <v>0</v>
      </c>
      <c r="M227" s="142">
        <f>'St 1.2.1'!M227+'St 1.2.2'!M227+'St 1.2.3'!M227+'St 1.2.4'!M227</f>
        <v>0</v>
      </c>
      <c r="N227" s="148"/>
      <c r="O227" s="142">
        <f>'St 1.2.1'!O227+'St 1.2.2'!O227+'St 1.2.3'!O227+'St 1.2.4'!O227</f>
        <v>0</v>
      </c>
      <c r="P227" s="142">
        <f>'St 1.2.1'!P227+'St 1.2.2'!P227+'St 1.2.3'!P227+'St 1.2.4'!P227</f>
        <v>0</v>
      </c>
      <c r="Q227" s="142">
        <f>'St 1.2.1'!Q227+'St 1.2.2'!Q227+'St 1.2.3'!Q227+'St 1.2.4'!Q227</f>
        <v>0</v>
      </c>
      <c r="R227" s="142">
        <f>'St 1.2.1'!R227+'St 1.2.2'!R227+'St 1.2.3'!R227+'St 1.2.4'!R227</f>
        <v>0</v>
      </c>
      <c r="S227" s="142">
        <f>'St 1.2.1'!S227+'St 1.2.2'!S227+'St 1.2.3'!S227+'St 1.2.4'!S227</f>
        <v>0</v>
      </c>
      <c r="T227" s="142">
        <f>'St 1.2.1'!T227+'St 1.2.2'!T227+'St 1.2.3'!T227+'St 1.2.4'!T227</f>
        <v>0</v>
      </c>
      <c r="U227" s="142">
        <f>'St 1.2.1'!U227+'St 1.2.2'!U227+'St 1.2.3'!U227+'St 1.2.4'!U227</f>
        <v>0</v>
      </c>
      <c r="V227" s="142">
        <f>'St 1.2.1'!V227+'St 1.2.2'!V227+'St 1.2.3'!V227+'St 1.2.4'!V227</f>
        <v>0</v>
      </c>
      <c r="W227" s="142">
        <f>'St 1.2.1'!W227+'St 1.2.2'!W227+'St 1.2.3'!W227+'St 1.2.4'!W227</f>
        <v>0</v>
      </c>
      <c r="X227" s="145"/>
      <c r="Y227" s="150"/>
      <c r="Z227" s="150"/>
      <c r="AA227" s="150"/>
      <c r="AB227" s="150"/>
      <c r="AC227" s="150"/>
      <c r="AD227" s="150"/>
      <c r="AE227" s="150"/>
      <c r="AF227" s="150"/>
    </row>
    <row r="228" spans="1:32">
      <c r="B228" s="6" t="s">
        <v>325</v>
      </c>
      <c r="C228" s="18"/>
      <c r="D228" s="142">
        <f>'St 1.2.1'!D228+'St 1.2.2'!D228+'St 1.2.3'!D228+'St 1.2.4'!D228</f>
        <v>14102.629635251122</v>
      </c>
      <c r="E228" s="142">
        <f>'St 1.2.1'!E228+'St 1.2.2'!E228+'St 1.2.3'!E228+'St 1.2.4'!E228</f>
        <v>18689.917564748102</v>
      </c>
      <c r="F228" s="142">
        <f>'St 1.2.1'!F228+'St 1.2.2'!F228+'St 1.2.3'!F228+'St 1.2.4'!F228</f>
        <v>21342.214486709898</v>
      </c>
      <c r="G228" s="142">
        <f>'St 1.2.1'!G228+'St 1.2.2'!G228+'St 1.2.3'!G228+'St 1.2.4'!G228</f>
        <v>22920.817668693137</v>
      </c>
      <c r="H228" s="142">
        <f>'St 1.2.1'!H228+'St 1.2.2'!H228+'St 1.2.3'!H228+'St 1.2.4'!H228</f>
        <v>25697.385416045421</v>
      </c>
      <c r="I228" s="142">
        <f>'St 1.2.1'!I228+'St 1.2.2'!I228+'St 1.2.3'!I228+'St 1.2.4'!I228</f>
        <v>28649.603044775533</v>
      </c>
      <c r="J228" s="142">
        <f>'St 1.2.1'!J228+'St 1.2.2'!J228+'St 1.2.3'!J228+'St 1.2.4'!J228</f>
        <v>33709.585513485923</v>
      </c>
      <c r="K228" s="142">
        <f>'St 1.2.1'!K228+'St 1.2.2'!K228+'St 1.2.3'!K228+'St 1.2.4'!K228</f>
        <v>37384.743473115333</v>
      </c>
      <c r="L228" s="142">
        <f>'St 1.2.1'!L228+'St 1.2.2'!L228+'St 1.2.3'!L228+'St 1.2.4'!L228</f>
        <v>41030.998071479291</v>
      </c>
      <c r="M228" s="142">
        <f>'St 1.2.1'!M228+'St 1.2.2'!M228+'St 1.2.3'!M228+'St 1.2.4'!M228</f>
        <v>44977.507918590556</v>
      </c>
      <c r="N228" s="148"/>
      <c r="O228" s="142">
        <f>'St 1.2.1'!O228+'St 1.2.2'!O228+'St 1.2.3'!O228+'St 1.2.4'!O228</f>
        <v>4587.2879294969816</v>
      </c>
      <c r="P228" s="142">
        <f>'St 1.2.1'!P228+'St 1.2.2'!P228+'St 1.2.3'!P228+'St 1.2.4'!P228</f>
        <v>2652.296921961793</v>
      </c>
      <c r="Q228" s="142">
        <f>'St 1.2.1'!Q228+'St 1.2.2'!Q228+'St 1.2.3'!Q228+'St 1.2.4'!Q228</f>
        <v>1578.6031819832406</v>
      </c>
      <c r="R228" s="142">
        <f>'St 1.2.1'!R228+'St 1.2.2'!R228+'St 1.2.3'!R228+'St 1.2.4'!R228</f>
        <v>2776.5677473522851</v>
      </c>
      <c r="S228" s="142">
        <f>'St 1.2.1'!S228+'St 1.2.2'!S228+'St 1.2.3'!S228+'St 1.2.4'!S228</f>
        <v>2952.2176287301118</v>
      </c>
      <c r="T228" s="142">
        <f>'St 1.2.1'!T228+'St 1.2.2'!T228+'St 1.2.3'!T228+'St 1.2.4'!T228</f>
        <v>5059.9824687103874</v>
      </c>
      <c r="U228" s="142">
        <f>'St 1.2.1'!U228+'St 1.2.2'!U228+'St 1.2.3'!U228+'St 1.2.4'!U228</f>
        <v>3675.1579596294118</v>
      </c>
      <c r="V228" s="142">
        <f>'St 1.2.1'!V228+'St 1.2.2'!V228+'St 1.2.3'!V228+'St 1.2.4'!V228</f>
        <v>3646.2545983639566</v>
      </c>
      <c r="W228" s="142">
        <f>'St 1.2.1'!W228+'St 1.2.2'!W228+'St 1.2.3'!W228+'St 1.2.4'!W228</f>
        <v>3946.5098471112669</v>
      </c>
      <c r="X228" s="145"/>
      <c r="Y228" s="150"/>
      <c r="Z228" s="150"/>
      <c r="AA228" s="150"/>
      <c r="AB228" s="150"/>
      <c r="AC228" s="150"/>
      <c r="AD228" s="150"/>
      <c r="AE228" s="150"/>
      <c r="AF228" s="150"/>
    </row>
    <row r="229" spans="1:32">
      <c r="B229" s="8" t="s">
        <v>101</v>
      </c>
      <c r="C229" s="18"/>
      <c r="D229" s="142">
        <f>'St 1.2.1'!D229+'St 1.2.2'!D229+'St 1.2.3'!D229+'St 1.2.4'!D229</f>
        <v>5371.0645117818603</v>
      </c>
      <c r="E229" s="142">
        <f>'St 1.2.1'!E229+'St 1.2.2'!E229+'St 1.2.3'!E229+'St 1.2.4'!E229</f>
        <v>6661.4974366012802</v>
      </c>
      <c r="F229" s="142">
        <f>'St 1.2.1'!F229+'St 1.2.2'!F229+'St 1.2.3'!F229+'St 1.2.4'!F229</f>
        <v>8663.9655896877994</v>
      </c>
      <c r="G229" s="142">
        <f>'St 1.2.1'!G229+'St 1.2.2'!G229+'St 1.2.3'!G229+'St 1.2.4'!G229</f>
        <v>9181.0946951662081</v>
      </c>
      <c r="H229" s="142">
        <f>'St 1.2.1'!H229+'St 1.2.2'!H229+'St 1.2.3'!H229+'St 1.2.4'!H229</f>
        <v>43741.098414098451</v>
      </c>
      <c r="I229" s="142">
        <f>'St 1.2.1'!I229+'St 1.2.2'!I229+'St 1.2.3'!I229+'St 1.2.4'!I229</f>
        <v>84564.314289947157</v>
      </c>
      <c r="J229" s="142">
        <f>'St 1.2.1'!J229+'St 1.2.2'!J229+'St 1.2.3'!J229+'St 1.2.4'!J229</f>
        <v>8186.2116224760948</v>
      </c>
      <c r="K229" s="142">
        <f>'St 1.2.1'!K229+'St 1.2.2'!K229+'St 1.2.3'!K229+'St 1.2.4'!K229</f>
        <v>6900.196512390381</v>
      </c>
      <c r="L229" s="142">
        <f>'St 1.2.1'!L229+'St 1.2.2'!L229+'St 1.2.3'!L229+'St 1.2.4'!L229</f>
        <v>7342.8494244906287</v>
      </c>
      <c r="M229" s="142">
        <f>'St 1.2.1'!M229+'St 1.2.2'!M229+'St 1.2.3'!M229+'St 1.2.4'!M229</f>
        <v>6907.4755392505422</v>
      </c>
      <c r="N229" s="148"/>
      <c r="O229" s="142">
        <f>'St 1.2.1'!O229+'St 1.2.2'!O229+'St 1.2.3'!O229+'St 1.2.4'!O229</f>
        <v>1290.4329248194204</v>
      </c>
      <c r="P229" s="142">
        <f>'St 1.2.1'!P229+'St 1.2.2'!P229+'St 1.2.3'!P229+'St 1.2.4'!P229</f>
        <v>2002.4681530865196</v>
      </c>
      <c r="Q229" s="142">
        <f>'St 1.2.1'!Q229+'St 1.2.2'!Q229+'St 1.2.3'!Q229+'St 1.2.4'!Q229</f>
        <v>517.12910547840715</v>
      </c>
      <c r="R229" s="142">
        <f>'St 1.2.1'!R229+'St 1.2.2'!R229+'St 1.2.3'!R229+'St 1.2.4'!R229</f>
        <v>34560.003718932247</v>
      </c>
      <c r="S229" s="142">
        <f>'St 1.2.1'!S229+'St 1.2.2'!S229+'St 1.2.3'!S229+'St 1.2.4'!S229</f>
        <v>40823.215875848713</v>
      </c>
      <c r="T229" s="142">
        <f>'St 1.2.1'!T229+'St 1.2.2'!T229+'St 1.2.3'!T229+'St 1.2.4'!T229</f>
        <v>-76378.102667471059</v>
      </c>
      <c r="U229" s="142">
        <f>'St 1.2.1'!U229+'St 1.2.2'!U229+'St 1.2.3'!U229+'St 1.2.4'!U229</f>
        <v>-1286.0151100857147</v>
      </c>
      <c r="V229" s="142">
        <f>'St 1.2.1'!V229+'St 1.2.2'!V229+'St 1.2.3'!V229+'St 1.2.4'!V229</f>
        <v>442.65291210024861</v>
      </c>
      <c r="W229" s="142">
        <f>'St 1.2.1'!W229+'St 1.2.2'!W229+'St 1.2.3'!W229+'St 1.2.4'!W229</f>
        <v>-435.37388524008674</v>
      </c>
      <c r="X229" s="145"/>
      <c r="Y229" s="150"/>
      <c r="Z229" s="150"/>
      <c r="AA229" s="150"/>
      <c r="AB229" s="150"/>
      <c r="AC229" s="150"/>
      <c r="AD229" s="150"/>
      <c r="AE229" s="150"/>
      <c r="AF229" s="150"/>
    </row>
    <row r="230" spans="1:32" s="45" customFormat="1">
      <c r="A230" s="38"/>
      <c r="B230" s="5" t="s">
        <v>29</v>
      </c>
      <c r="C230" s="2"/>
      <c r="D230" s="139">
        <f>'St 1.2.1'!D230+'St 1.2.2'!D230+'St 1.2.3'!D230+'St 1.2.4'!D230</f>
        <v>285965.16542026744</v>
      </c>
      <c r="E230" s="139">
        <f>'St 1.2.1'!E230+'St 1.2.2'!E230+'St 1.2.3'!E230+'St 1.2.4'!E230</f>
        <v>256004.09489315824</v>
      </c>
      <c r="F230" s="139">
        <f>'St 1.2.1'!F230+'St 1.2.2'!F230+'St 1.2.3'!F230+'St 1.2.4'!F230</f>
        <v>317150.37963183201</v>
      </c>
      <c r="G230" s="139">
        <f>'St 1.2.1'!G230+'St 1.2.2'!G230+'St 1.2.3'!G230+'St 1.2.4'!G230</f>
        <v>513037.85201634408</v>
      </c>
      <c r="H230" s="139">
        <f>'St 1.2.1'!H230+'St 1.2.2'!H230+'St 1.2.3'!H230+'St 1.2.4'!H230</f>
        <v>592213.44269975799</v>
      </c>
      <c r="I230" s="139">
        <f>'St 1.2.1'!I230+'St 1.2.2'!I230+'St 1.2.3'!I230+'St 1.2.4'!I230</f>
        <v>733666.10058789735</v>
      </c>
      <c r="J230" s="139">
        <f>'St 1.2.1'!J230+'St 1.2.2'!J230+'St 1.2.3'!J230+'St 1.2.4'!J230</f>
        <v>787247.82819052122</v>
      </c>
      <c r="K230" s="139">
        <f>'St 1.2.1'!K230+'St 1.2.2'!K230+'St 1.2.3'!K230+'St 1.2.4'!K230</f>
        <v>947722.539561913</v>
      </c>
      <c r="L230" s="139">
        <f>'St 1.2.1'!L230+'St 1.2.2'!L230+'St 1.2.3'!L230+'St 1.2.4'!L230</f>
        <v>1147167.7391755667</v>
      </c>
      <c r="M230" s="139">
        <f>'St 1.2.1'!M230+'St 1.2.2'!M230+'St 1.2.3'!M230+'St 1.2.4'!M230</f>
        <v>1104667.0116168375</v>
      </c>
      <c r="N230" s="140"/>
      <c r="O230" s="139">
        <f>'St 1.2.1'!O230+'St 1.2.2'!O230+'St 1.2.3'!O230+'St 1.2.4'!O230</f>
        <v>-29961.070527109165</v>
      </c>
      <c r="P230" s="139">
        <f>'St 1.2.1'!P230+'St 1.2.2'!P230+'St 1.2.3'!P230+'St 1.2.4'!P230</f>
        <v>61146.284738673792</v>
      </c>
      <c r="Q230" s="139">
        <f>'St 1.2.1'!Q230+'St 1.2.2'!Q230+'St 1.2.3'!Q230+'St 1.2.4'!Q230</f>
        <v>195887.47238451205</v>
      </c>
      <c r="R230" s="139">
        <f>'St 1.2.1'!R230+'St 1.2.2'!R230+'St 1.2.3'!R230+'St 1.2.4'!R230</f>
        <v>79175.590683413888</v>
      </c>
      <c r="S230" s="139">
        <f>'St 1.2.1'!S230+'St 1.2.2'!S230+'St 1.2.3'!S230+'St 1.2.4'!S230</f>
        <v>141452.65788813937</v>
      </c>
      <c r="T230" s="139">
        <f>'St 1.2.1'!T230+'St 1.2.2'!T230+'St 1.2.3'!T230+'St 1.2.4'!T230</f>
        <v>53581.727602623861</v>
      </c>
      <c r="U230" s="139">
        <f>'St 1.2.1'!U230+'St 1.2.2'!U230+'St 1.2.3'!U230+'St 1.2.4'!U230</f>
        <v>160474.71137139184</v>
      </c>
      <c r="V230" s="139">
        <f>'St 1.2.1'!V230+'St 1.2.2'!V230+'St 1.2.3'!V230+'St 1.2.4'!V230</f>
        <v>199445.19961365365</v>
      </c>
      <c r="W230" s="139">
        <f>'St 1.2.1'!W230+'St 1.2.2'!W230+'St 1.2.3'!W230+'St 1.2.4'!W230</f>
        <v>-42500.727558729428</v>
      </c>
      <c r="X230" s="141"/>
      <c r="Y230" s="149"/>
      <c r="Z230" s="149"/>
      <c r="AA230" s="149"/>
      <c r="AB230" s="149"/>
      <c r="AC230" s="149"/>
      <c r="AD230" s="149"/>
      <c r="AE230" s="149"/>
      <c r="AF230" s="149"/>
    </row>
    <row r="231" spans="1:32" s="45" customFormat="1">
      <c r="A231" s="38"/>
      <c r="B231" s="5" t="s">
        <v>96</v>
      </c>
      <c r="C231" s="2"/>
      <c r="D231" s="139">
        <f>'St 1.2.1'!D231+'St 1.2.2'!D231+'St 1.2.3'!D231+'St 1.2.4'!D231</f>
        <v>0</v>
      </c>
      <c r="E231" s="139">
        <f>'St 1.2.1'!E231+'St 1.2.2'!E231+'St 1.2.3'!E231+'St 1.2.4'!E231</f>
        <v>0</v>
      </c>
      <c r="F231" s="139">
        <f>'St 1.2.1'!F231+'St 1.2.2'!F231+'St 1.2.3'!F231+'St 1.2.4'!F231</f>
        <v>0</v>
      </c>
      <c r="G231" s="139">
        <f>'St 1.2.1'!G231+'St 1.2.2'!G231+'St 1.2.3'!G231+'St 1.2.4'!G231</f>
        <v>0</v>
      </c>
      <c r="H231" s="139">
        <f>'St 1.2.1'!H231+'St 1.2.2'!H231+'St 1.2.3'!H231+'St 1.2.4'!H231</f>
        <v>0</v>
      </c>
      <c r="I231" s="139">
        <f>'St 1.2.1'!I231+'St 1.2.2'!I231+'St 1.2.3'!I231+'St 1.2.4'!I231</f>
        <v>0</v>
      </c>
      <c r="J231" s="139">
        <f>'St 1.2.1'!J231+'St 1.2.2'!J231+'St 1.2.3'!J231+'St 1.2.4'!J231</f>
        <v>0</v>
      </c>
      <c r="K231" s="139">
        <f>'St 1.2.1'!K231+'St 1.2.2'!K231+'St 1.2.3'!K231+'St 1.2.4'!K231</f>
        <v>0</v>
      </c>
      <c r="L231" s="139">
        <f>'St 1.2.1'!L231+'St 1.2.2'!L231+'St 1.2.3'!L231+'St 1.2.4'!L231</f>
        <v>0</v>
      </c>
      <c r="M231" s="139">
        <f>'St 1.2.1'!M231+'St 1.2.2'!M231+'St 1.2.3'!M231+'St 1.2.4'!M231</f>
        <v>0</v>
      </c>
      <c r="N231" s="140"/>
      <c r="O231" s="139">
        <f>'St 1.2.1'!O231+'St 1.2.2'!O231+'St 1.2.3'!O231+'St 1.2.4'!O231</f>
        <v>0</v>
      </c>
      <c r="P231" s="139">
        <f>'St 1.2.1'!P231+'St 1.2.2'!P231+'St 1.2.3'!P231+'St 1.2.4'!P231</f>
        <v>0</v>
      </c>
      <c r="Q231" s="139">
        <f>'St 1.2.1'!Q231+'St 1.2.2'!Q231+'St 1.2.3'!Q231+'St 1.2.4'!Q231</f>
        <v>0</v>
      </c>
      <c r="R231" s="139">
        <f>'St 1.2.1'!R231+'St 1.2.2'!R231+'St 1.2.3'!R231+'St 1.2.4'!R231</f>
        <v>0</v>
      </c>
      <c r="S231" s="139">
        <f>'St 1.2.1'!S231+'St 1.2.2'!S231+'St 1.2.3'!S231+'St 1.2.4'!S231</f>
        <v>0</v>
      </c>
      <c r="T231" s="139">
        <f>'St 1.2.1'!T231+'St 1.2.2'!T231+'St 1.2.3'!T231+'St 1.2.4'!T231</f>
        <v>0</v>
      </c>
      <c r="U231" s="139">
        <f>'St 1.2.1'!U231+'St 1.2.2'!U231+'St 1.2.3'!U231+'St 1.2.4'!U231</f>
        <v>0</v>
      </c>
      <c r="V231" s="139">
        <f>'St 1.2.1'!V231+'St 1.2.2'!V231+'St 1.2.3'!V231+'St 1.2.4'!V231</f>
        <v>0</v>
      </c>
      <c r="W231" s="139">
        <f>'St 1.2.1'!W231+'St 1.2.2'!W231+'St 1.2.3'!W231+'St 1.2.4'!W231</f>
        <v>0</v>
      </c>
      <c r="X231" s="141"/>
      <c r="Y231" s="149"/>
      <c r="Z231" s="149"/>
      <c r="AA231" s="149"/>
      <c r="AB231" s="149"/>
      <c r="AC231" s="149"/>
      <c r="AD231" s="149"/>
      <c r="AE231" s="149"/>
      <c r="AF231" s="149"/>
    </row>
    <row r="232" spans="1:32" s="45" customFormat="1">
      <c r="A232" s="38"/>
      <c r="B232" s="5" t="s">
        <v>100</v>
      </c>
      <c r="C232" s="2"/>
      <c r="D232" s="139">
        <f>'St 1.2.1'!D232+'St 1.2.2'!D232+'St 1.2.3'!D232+'St 1.2.4'!D232</f>
        <v>9979081.1891753729</v>
      </c>
      <c r="E232" s="139">
        <f>'St 1.2.1'!E232+'St 1.2.2'!E232+'St 1.2.3'!E232+'St 1.2.4'!E232</f>
        <v>11454222.339154836</v>
      </c>
      <c r="F232" s="139">
        <f>'St 1.2.1'!F232+'St 1.2.2'!F232+'St 1.2.3'!F232+'St 1.2.4'!F232</f>
        <v>13183015.785275657</v>
      </c>
      <c r="G232" s="139">
        <f>'St 1.2.1'!G232+'St 1.2.2'!G232+'St 1.2.3'!G232+'St 1.2.4'!G232</f>
        <v>14416171.769228194</v>
      </c>
      <c r="H232" s="139">
        <f>'St 1.2.1'!H232+'St 1.2.2'!H232+'St 1.2.3'!H232+'St 1.2.4'!H232</f>
        <v>15625087.428410752</v>
      </c>
      <c r="I232" s="139">
        <f>'St 1.2.1'!I232+'St 1.2.2'!I232+'St 1.2.3'!I232+'St 1.2.4'!I232</f>
        <v>17049950.086314149</v>
      </c>
      <c r="J232" s="139">
        <f>'St 1.2.1'!J232+'St 1.2.2'!J232+'St 1.2.3'!J232+'St 1.2.4'!J232</f>
        <v>18426313.935545072</v>
      </c>
      <c r="K232" s="139">
        <f>'St 1.2.1'!K232+'St 1.2.2'!K232+'St 1.2.3'!K232+'St 1.2.4'!K232</f>
        <v>20221070.217702284</v>
      </c>
      <c r="L232" s="139">
        <f>'St 1.2.1'!L232+'St 1.2.2'!L232+'St 1.2.3'!L232+'St 1.2.4'!L232</f>
        <v>21862933.258441836</v>
      </c>
      <c r="M232" s="139">
        <f>'St 1.2.1'!M232+'St 1.2.2'!M232+'St 1.2.3'!M232+'St 1.2.4'!M232</f>
        <v>23723222.101023935</v>
      </c>
      <c r="N232" s="140"/>
      <c r="O232" s="139">
        <f>'St 1.2.1'!O232+'St 1.2.2'!O232+'St 1.2.3'!O232+'St 1.2.4'!O232</f>
        <v>1475141.1499794626</v>
      </c>
      <c r="P232" s="139">
        <f>'St 1.2.1'!P232+'St 1.2.2'!P232+'St 1.2.3'!P232+'St 1.2.4'!P232</f>
        <v>1728793.4461208214</v>
      </c>
      <c r="Q232" s="139">
        <f>'St 1.2.1'!Q232+'St 1.2.2'!Q232+'St 1.2.3'!Q232+'St 1.2.4'!Q232</f>
        <v>1233155.9839525393</v>
      </c>
      <c r="R232" s="139">
        <f>'St 1.2.1'!R232+'St 1.2.2'!R232+'St 1.2.3'!R232+'St 1.2.4'!R232</f>
        <v>1208915.6591825574</v>
      </c>
      <c r="S232" s="139">
        <f>'St 1.2.1'!S232+'St 1.2.2'!S232+'St 1.2.3'!S232+'St 1.2.4'!S232</f>
        <v>1424862.6579033951</v>
      </c>
      <c r="T232" s="139">
        <f>'St 1.2.1'!T232+'St 1.2.2'!T232+'St 1.2.3'!T232+'St 1.2.4'!T232</f>
        <v>1376363.8492309223</v>
      </c>
      <c r="U232" s="139">
        <f>'St 1.2.1'!U232+'St 1.2.2'!U232+'St 1.2.3'!U232+'St 1.2.4'!U232</f>
        <v>1794756.2821572151</v>
      </c>
      <c r="V232" s="139">
        <f>'St 1.2.1'!V232+'St 1.2.2'!V232+'St 1.2.3'!V232+'St 1.2.4'!V232</f>
        <v>1641863.0407395491</v>
      </c>
      <c r="W232" s="139">
        <f>'St 1.2.1'!W232+'St 1.2.2'!W232+'St 1.2.3'!W232+'St 1.2.4'!W232</f>
        <v>1860288.8425820996</v>
      </c>
      <c r="X232" s="141"/>
      <c r="Y232" s="149"/>
      <c r="Z232" s="149"/>
      <c r="AA232" s="149"/>
      <c r="AB232" s="149"/>
      <c r="AC232" s="149"/>
      <c r="AD232" s="149"/>
      <c r="AE232" s="149"/>
      <c r="AF232" s="149"/>
    </row>
  </sheetData>
  <mergeCells count="9">
    <mergeCell ref="O121:W121"/>
    <mergeCell ref="B1:P1"/>
    <mergeCell ref="D3:M3"/>
    <mergeCell ref="D4:M4"/>
    <mergeCell ref="D120:M120"/>
    <mergeCell ref="D121:M121"/>
    <mergeCell ref="O3:W3"/>
    <mergeCell ref="O4:W4"/>
    <mergeCell ref="O120:W120"/>
  </mergeCells>
  <hyperlinks>
    <hyperlink ref="A1" location="Index!A1" display="Index" xr:uid="{CE89FA6A-1B55-4E4D-ABF0-62C7069CDC8A}"/>
  </hyperlinks>
  <pageMargins left="0.7" right="0.7" top="0.75" bottom="0.75" header="0.3" footer="0.3"/>
  <pageSetup scale="42" fitToHeight="0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U100"/>
  <sheetViews>
    <sheetView zoomScale="60" zoomScaleNormal="60" workbookViewId="0"/>
  </sheetViews>
  <sheetFormatPr defaultColWidth="9.1796875" defaultRowHeight="14.5"/>
  <cols>
    <col min="1" max="1" width="5.6328125" style="12" customWidth="1"/>
    <col min="2" max="2" width="8.81640625" style="12" customWidth="1"/>
    <col min="3" max="3" width="70" style="12" bestFit="1" customWidth="1"/>
    <col min="4" max="4" width="12.81640625" style="12" bestFit="1" customWidth="1"/>
    <col min="5" max="5" width="13" style="12" bestFit="1" customWidth="1"/>
    <col min="6" max="10" width="14.81640625" style="12" bestFit="1" customWidth="1"/>
    <col min="11" max="13" width="13" style="12" bestFit="1" customWidth="1"/>
    <col min="14" max="15" width="14.81640625" style="12" bestFit="1" customWidth="1"/>
    <col min="16" max="16" width="13" style="12" bestFit="1" customWidth="1"/>
    <col min="17" max="17" width="14.81640625" style="12" bestFit="1" customWidth="1"/>
    <col min="18" max="19" width="13" style="12" bestFit="1" customWidth="1"/>
    <col min="20" max="21" width="14.81640625" style="12" bestFit="1" customWidth="1"/>
    <col min="22" max="16384" width="9.1796875" style="12"/>
  </cols>
  <sheetData>
    <row r="1" spans="1:21">
      <c r="A1" s="205" t="s">
        <v>315</v>
      </c>
    </row>
    <row r="2" spans="1:21">
      <c r="B2" s="345" t="s">
        <v>342</v>
      </c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</row>
    <row r="3" spans="1:21"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7" t="s">
        <v>318</v>
      </c>
    </row>
    <row r="4" spans="1:21" ht="31" customHeight="1">
      <c r="B4" s="58"/>
      <c r="C4" s="58"/>
      <c r="D4" s="348" t="s">
        <v>41</v>
      </c>
      <c r="E4" s="348"/>
      <c r="F4" s="348" t="s">
        <v>42</v>
      </c>
      <c r="G4" s="348"/>
      <c r="H4" s="348" t="s">
        <v>43</v>
      </c>
      <c r="I4" s="348"/>
      <c r="J4" s="348" t="s">
        <v>44</v>
      </c>
      <c r="K4" s="348"/>
      <c r="L4" s="348" t="s">
        <v>317</v>
      </c>
      <c r="M4" s="348"/>
      <c r="N4" s="348" t="s">
        <v>108</v>
      </c>
      <c r="O4" s="348"/>
      <c r="P4" s="348" t="s">
        <v>325</v>
      </c>
      <c r="Q4" s="348"/>
      <c r="R4" s="348" t="s">
        <v>101</v>
      </c>
      <c r="S4" s="348"/>
      <c r="T4" s="348" t="s">
        <v>78</v>
      </c>
      <c r="U4" s="348"/>
    </row>
    <row r="5" spans="1:21">
      <c r="B5" s="58"/>
      <c r="C5" s="37" t="s">
        <v>89</v>
      </c>
      <c r="D5" s="134" t="s">
        <v>79</v>
      </c>
      <c r="E5" s="134" t="s">
        <v>80</v>
      </c>
      <c r="F5" s="134" t="s">
        <v>79</v>
      </c>
      <c r="G5" s="134" t="s">
        <v>80</v>
      </c>
      <c r="H5" s="134" t="s">
        <v>79</v>
      </c>
      <c r="I5" s="134" t="s">
        <v>80</v>
      </c>
      <c r="J5" s="134" t="s">
        <v>79</v>
      </c>
      <c r="K5" s="134" t="s">
        <v>80</v>
      </c>
      <c r="L5" s="134" t="s">
        <v>79</v>
      </c>
      <c r="M5" s="134" t="s">
        <v>80</v>
      </c>
      <c r="N5" s="134" t="s">
        <v>79</v>
      </c>
      <c r="O5" s="134" t="s">
        <v>80</v>
      </c>
      <c r="P5" s="134" t="s">
        <v>79</v>
      </c>
      <c r="Q5" s="134" t="s">
        <v>80</v>
      </c>
      <c r="R5" s="134" t="s">
        <v>79</v>
      </c>
      <c r="S5" s="134" t="s">
        <v>80</v>
      </c>
      <c r="T5" s="134" t="s">
        <v>79</v>
      </c>
      <c r="U5" s="134" t="s">
        <v>80</v>
      </c>
    </row>
    <row r="6" spans="1:21">
      <c r="B6" s="37">
        <v>1</v>
      </c>
      <c r="C6" s="28" t="s">
        <v>5</v>
      </c>
      <c r="D6" s="156">
        <f>+'St 1.1'!$K$6</f>
        <v>0</v>
      </c>
      <c r="E6" s="156">
        <f>+'St 1.1'!$K$123</f>
        <v>169620.99999999997</v>
      </c>
      <c r="F6" s="156">
        <f>+'St 1.2'!$K$6</f>
        <v>0</v>
      </c>
      <c r="G6" s="156">
        <f>+'St 1.2'!$K$123</f>
        <v>0</v>
      </c>
      <c r="H6" s="156">
        <f>+'St 1.3'!$K$6</f>
        <v>0</v>
      </c>
      <c r="I6" s="156">
        <f>+'St 1.3'!$K$123</f>
        <v>3207.0078790568696</v>
      </c>
      <c r="J6" s="156">
        <f>+'St 3'!$K$6</f>
        <v>38202</v>
      </c>
      <c r="K6" s="156">
        <f>+'St 3'!$K$123</f>
        <v>20697.480000000003</v>
      </c>
      <c r="L6" s="156">
        <f>+'St 2.1'!$K$6</f>
        <v>0</v>
      </c>
      <c r="M6" s="156">
        <f>+'St 2.1'!$K$123</f>
        <v>0</v>
      </c>
      <c r="N6" s="156">
        <f>+'St 2.2'!$K$6</f>
        <v>0</v>
      </c>
      <c r="O6" s="156">
        <f>+'St 2.2'!$K$123</f>
        <v>0</v>
      </c>
      <c r="P6" s="156">
        <f>+'St 4'!$K$6</f>
        <v>0</v>
      </c>
      <c r="Q6" s="156">
        <f>+'St 4'!$K$123</f>
        <v>0</v>
      </c>
      <c r="R6" s="156">
        <f>+'St 5'!$K$6</f>
        <v>30733.479999999996</v>
      </c>
      <c r="S6" s="156">
        <f>+'St 5'!$K$123</f>
        <v>38202.140680460012</v>
      </c>
      <c r="T6" s="156">
        <f>+D6+F6+H6+J6+L6+N6+P6+R6</f>
        <v>68935.48</v>
      </c>
      <c r="U6" s="156">
        <f>+E6+G6+I6+K6+M6+O6+Q6+S6</f>
        <v>231727.62855951686</v>
      </c>
    </row>
    <row r="7" spans="1:21">
      <c r="B7" s="68" t="s">
        <v>68</v>
      </c>
      <c r="C7" s="69" t="s">
        <v>35</v>
      </c>
      <c r="D7" s="157">
        <f>+'St 1.1'!$K$7</f>
        <v>0</v>
      </c>
      <c r="E7" s="157">
        <f>+'St 1.1'!$K$124</f>
        <v>159585</v>
      </c>
      <c r="F7" s="157">
        <f>+'St 1.2'!$K$7</f>
        <v>0</v>
      </c>
      <c r="G7" s="157">
        <f>+'St 1.2'!$K$124</f>
        <v>0</v>
      </c>
      <c r="H7" s="157">
        <f>+'St 1.3'!$K$7</f>
        <v>0</v>
      </c>
      <c r="I7" s="157">
        <f>+'St 1.3'!$K$124</f>
        <v>3207.0078790568696</v>
      </c>
      <c r="J7" s="157">
        <f>+'St 3'!$K$7</f>
        <v>0</v>
      </c>
      <c r="K7" s="157">
        <f>+'St 3'!$K$124</f>
        <v>0</v>
      </c>
      <c r="L7" s="157">
        <f>+'St 2.1'!$K$7</f>
        <v>0</v>
      </c>
      <c r="M7" s="157">
        <f>+'St 2.1'!$K$124</f>
        <v>0</v>
      </c>
      <c r="N7" s="157">
        <f>+'St 2.2'!$K$7</f>
        <v>0</v>
      </c>
      <c r="O7" s="157">
        <f>+'St 2.2'!$K$124</f>
        <v>0</v>
      </c>
      <c r="P7" s="157">
        <f>+'St 4'!$K$7</f>
        <v>0</v>
      </c>
      <c r="Q7" s="157">
        <f>+'St 4'!$K$124</f>
        <v>0</v>
      </c>
      <c r="R7" s="157">
        <f>+'St 5'!$K$7</f>
        <v>0</v>
      </c>
      <c r="S7" s="157">
        <f>+'St 5'!$K$124</f>
        <v>0</v>
      </c>
      <c r="T7" s="157">
        <f t="shared" ref="T7:U28" si="0">+D7+F7+H7+J7+L7+N7+P7+R7</f>
        <v>0</v>
      </c>
      <c r="U7" s="157">
        <f t="shared" si="0"/>
        <v>162792.00787905688</v>
      </c>
    </row>
    <row r="8" spans="1:21">
      <c r="B8" s="68" t="s">
        <v>69</v>
      </c>
      <c r="C8" s="69" t="s">
        <v>87</v>
      </c>
      <c r="D8" s="157">
        <f>+'St 1.1'!$K$8</f>
        <v>0</v>
      </c>
      <c r="E8" s="157">
        <f>+'St 1.1'!$K$125</f>
        <v>10036</v>
      </c>
      <c r="F8" s="157">
        <f>+'St 1.2'!$K$8</f>
        <v>0</v>
      </c>
      <c r="G8" s="157">
        <f>+'St 1.2'!$K$125</f>
        <v>0</v>
      </c>
      <c r="H8" s="157">
        <f>+'St 1.3'!$K$8</f>
        <v>0</v>
      </c>
      <c r="I8" s="157">
        <f>+'St 1.3'!$K$125</f>
        <v>0</v>
      </c>
      <c r="J8" s="157">
        <f>+'St 3'!$K$8</f>
        <v>38202</v>
      </c>
      <c r="K8" s="157">
        <f>+'St 3'!$K$125</f>
        <v>20697.480000000003</v>
      </c>
      <c r="L8" s="157">
        <f>+'St 2.1'!$K$8</f>
        <v>0</v>
      </c>
      <c r="M8" s="157">
        <f>+'St 2.1'!$K$125</f>
        <v>0</v>
      </c>
      <c r="N8" s="157">
        <f>+'St 2.2'!$K$8</f>
        <v>0</v>
      </c>
      <c r="O8" s="157">
        <f>+'St 2.2'!$K$125</f>
        <v>0</v>
      </c>
      <c r="P8" s="157">
        <f>+'St 4'!$K$8</f>
        <v>0</v>
      </c>
      <c r="Q8" s="157">
        <f>+'St 4'!$K$125</f>
        <v>0</v>
      </c>
      <c r="R8" s="157">
        <f>+'St 5'!$K$8</f>
        <v>30733.479999999996</v>
      </c>
      <c r="S8" s="157">
        <f>+'St 5'!$K$125</f>
        <v>38202.140680460012</v>
      </c>
      <c r="T8" s="157">
        <f t="shared" si="0"/>
        <v>68935.48</v>
      </c>
      <c r="U8" s="157">
        <f t="shared" si="0"/>
        <v>68935.620680460008</v>
      </c>
    </row>
    <row r="9" spans="1:21">
      <c r="B9" s="37">
        <v>2</v>
      </c>
      <c r="C9" s="28" t="s">
        <v>38</v>
      </c>
      <c r="D9" s="156">
        <f>+'St 1.1'!$K$9</f>
        <v>2984947</v>
      </c>
      <c r="E9" s="156">
        <f>+'St 1.1'!$K$126</f>
        <v>1031722.2915997374</v>
      </c>
      <c r="F9" s="156">
        <f>+'St 1.2'!$K$9</f>
        <v>14660286.373193469</v>
      </c>
      <c r="G9" s="156">
        <f>+'St 1.2'!$K$126</f>
        <v>1829022.5164510231</v>
      </c>
      <c r="H9" s="156">
        <f>+'St 1.3'!$K$9</f>
        <v>338133.83610799984</v>
      </c>
      <c r="I9" s="156">
        <f>+'St 1.3'!$K$126</f>
        <v>1319504.2569007725</v>
      </c>
      <c r="J9" s="156">
        <f>+'St 3'!$K$9</f>
        <v>2231805.0710999998</v>
      </c>
      <c r="K9" s="156">
        <f>+'St 3'!$K$126</f>
        <v>1567957.5013789928</v>
      </c>
      <c r="L9" s="156">
        <f>+'St 2.1'!$K$9</f>
        <v>2375.2314000000001</v>
      </c>
      <c r="M9" s="156">
        <f>+'St 2.1'!$K$126</f>
        <v>163135.579871961</v>
      </c>
      <c r="N9" s="156">
        <f>+'St 2.2'!$K$9</f>
        <v>53184.992739171932</v>
      </c>
      <c r="O9" s="156">
        <f>+'St 2.2'!$K$126</f>
        <v>1572930.3444779722</v>
      </c>
      <c r="P9" s="156">
        <f>+'St 4'!$K$9</f>
        <v>0</v>
      </c>
      <c r="Q9" s="156">
        <f>+'St 4'!$K$126</f>
        <v>12584185.28652316</v>
      </c>
      <c r="R9" s="156">
        <f>+'St 5'!$K$9</f>
        <v>1199749.073292617</v>
      </c>
      <c r="S9" s="156">
        <f>+'St 5'!$K$126</f>
        <v>903680.73381937179</v>
      </c>
      <c r="T9" s="156">
        <f t="shared" si="0"/>
        <v>21470481.577833258</v>
      </c>
      <c r="U9" s="156">
        <f t="shared" si="0"/>
        <v>20972138.511022992</v>
      </c>
    </row>
    <row r="10" spans="1:21">
      <c r="B10" s="68" t="s">
        <v>68</v>
      </c>
      <c r="C10" s="69" t="s">
        <v>39</v>
      </c>
      <c r="D10" s="157">
        <f>+'St 1.1'!$K$10</f>
        <v>2110893</v>
      </c>
      <c r="E10" s="157">
        <f>+'St 1.1'!$K$127</f>
        <v>748.99999999999989</v>
      </c>
      <c r="F10" s="157">
        <f>+'St 1.2'!$K$10</f>
        <v>0</v>
      </c>
      <c r="G10" s="157">
        <f>+'St 1.2'!$K$127</f>
        <v>91099.683269240326</v>
      </c>
      <c r="H10" s="157">
        <f>+'St 1.3'!$K$10</f>
        <v>0</v>
      </c>
      <c r="I10" s="157">
        <f>+'St 1.3'!$K$127</f>
        <v>25236.481150475753</v>
      </c>
      <c r="J10" s="157">
        <f>+'St 3'!$K$10</f>
        <v>0</v>
      </c>
      <c r="K10" s="157">
        <f>+'St 3'!$K$127</f>
        <v>0.11310000000000001</v>
      </c>
      <c r="L10" s="157">
        <f>+'St 2.1'!$K$10</f>
        <v>0</v>
      </c>
      <c r="M10" s="157">
        <f>+'St 2.1'!$K$127</f>
        <v>2.4596212629999998</v>
      </c>
      <c r="N10" s="157">
        <f>+'St 2.2'!$K$10</f>
        <v>0</v>
      </c>
      <c r="O10" s="157">
        <f>+'St 2.2'!$K$127</f>
        <v>20156.576009322736</v>
      </c>
      <c r="P10" s="157">
        <f>+'St 4'!$K$10</f>
        <v>0</v>
      </c>
      <c r="Q10" s="157">
        <f>+'St 4'!$K$127</f>
        <v>1976818.9217099999</v>
      </c>
      <c r="R10" s="157">
        <f>+'St 5'!$K$10</f>
        <v>0</v>
      </c>
      <c r="S10" s="157">
        <f>+'St 5'!$K$127</f>
        <v>0</v>
      </c>
      <c r="T10" s="157">
        <f t="shared" si="0"/>
        <v>2110893</v>
      </c>
      <c r="U10" s="157">
        <f t="shared" si="0"/>
        <v>2114063.2348603019</v>
      </c>
    </row>
    <row r="11" spans="1:21">
      <c r="B11" s="68" t="s">
        <v>69</v>
      </c>
      <c r="C11" s="69" t="s">
        <v>50</v>
      </c>
      <c r="D11" s="157">
        <f>+'St 1.1'!$K$23</f>
        <v>874054.00000000012</v>
      </c>
      <c r="E11" s="157">
        <f>+'St 1.1'!$K$140</f>
        <v>1030973.2915997375</v>
      </c>
      <c r="F11" s="157">
        <f>+'St 1.2'!$K$23</f>
        <v>14660286.373193469</v>
      </c>
      <c r="G11" s="157">
        <f>+'St 1.2'!$K$140</f>
        <v>1737922.8331817829</v>
      </c>
      <c r="H11" s="157">
        <f>+'St 1.3'!$K$23</f>
        <v>338133.89527327748</v>
      </c>
      <c r="I11" s="157">
        <f>+'St 1.3'!$K$140</f>
        <v>1294267.7757502967</v>
      </c>
      <c r="J11" s="157">
        <f>+'St 3'!$K$23</f>
        <v>2231805.0710999998</v>
      </c>
      <c r="K11" s="157">
        <f>+'St 3'!$K$140</f>
        <v>1567957.3882789928</v>
      </c>
      <c r="L11" s="157">
        <f>+'St 2.1'!$K$23</f>
        <v>2375.2314000000001</v>
      </c>
      <c r="M11" s="157">
        <f>+'St 2.1'!$K$140</f>
        <v>163133.120250698</v>
      </c>
      <c r="N11" s="157">
        <f>+'St 2.2'!$K$23</f>
        <v>53184.992739171932</v>
      </c>
      <c r="O11" s="157">
        <f>+'St 2.2'!$K$140</f>
        <v>1552773.7684686494</v>
      </c>
      <c r="P11" s="157">
        <f>+'St 4'!$K$23</f>
        <v>0</v>
      </c>
      <c r="Q11" s="157">
        <f>+'St 4'!$K$140</f>
        <v>10607366.36481316</v>
      </c>
      <c r="R11" s="157">
        <f>+'St 5'!$K$23</f>
        <v>1199749.073292617</v>
      </c>
      <c r="S11" s="157">
        <f>+'St 5'!$K$140</f>
        <v>903680.73381937179</v>
      </c>
      <c r="T11" s="157">
        <f t="shared" si="0"/>
        <v>19359588.636998534</v>
      </c>
      <c r="U11" s="157">
        <f t="shared" si="0"/>
        <v>18858075.276162691</v>
      </c>
    </row>
    <row r="12" spans="1:21">
      <c r="B12" s="37">
        <v>3</v>
      </c>
      <c r="C12" s="28" t="s">
        <v>51</v>
      </c>
      <c r="D12" s="156">
        <f>+'St 1.1'!$K$36</f>
        <v>0</v>
      </c>
      <c r="E12" s="156">
        <f>+'St 1.1'!$K$153</f>
        <v>2575632.7084002625</v>
      </c>
      <c r="F12" s="156">
        <f>+'St 1.2'!$K$36</f>
        <v>573896.54198650422</v>
      </c>
      <c r="G12" s="156">
        <f>+'St 1.2'!$K$153</f>
        <v>4751053.2668694099</v>
      </c>
      <c r="H12" s="156">
        <f>+'St 1.3'!$K$36</f>
        <v>1366116.4428058683</v>
      </c>
      <c r="I12" s="156">
        <f>+'St 1.3'!$K$153</f>
        <v>6184733.8109160298</v>
      </c>
      <c r="J12" s="156">
        <f>+'St 3'!$K$36</f>
        <v>10228434.524578597</v>
      </c>
      <c r="K12" s="156">
        <f>+'St 3'!$K$153</f>
        <v>794580.66061962862</v>
      </c>
      <c r="L12" s="156">
        <f>+'St 2.1'!$K$36</f>
        <v>71.319600000000008</v>
      </c>
      <c r="M12" s="156">
        <f>+'St 2.1'!$K$153</f>
        <v>21874.583261053038</v>
      </c>
      <c r="N12" s="156">
        <f>+'St 2.2'!$K$36</f>
        <v>1214730.1020156736</v>
      </c>
      <c r="O12" s="156">
        <f>+'St 2.2'!$K$153</f>
        <v>473705.06162376126</v>
      </c>
      <c r="P12" s="156">
        <f>+'St 4'!$K$36</f>
        <v>0</v>
      </c>
      <c r="Q12" s="156">
        <f>+'St 4'!$K$153</f>
        <v>1104376.7957897736</v>
      </c>
      <c r="R12" s="156">
        <f>+'St 5'!$K$36</f>
        <v>2075379.7578583327</v>
      </c>
      <c r="S12" s="156">
        <f>+'St 5'!$K$153</f>
        <v>899564.60587198066</v>
      </c>
      <c r="T12" s="156">
        <f t="shared" si="0"/>
        <v>15458628.688844975</v>
      </c>
      <c r="U12" s="156">
        <f t="shared" si="0"/>
        <v>16805521.493351899</v>
      </c>
    </row>
    <row r="13" spans="1:21">
      <c r="B13" s="37">
        <v>4</v>
      </c>
      <c r="C13" s="28" t="s">
        <v>327</v>
      </c>
      <c r="D13" s="156">
        <f>+'St 1.1'!$K$49</f>
        <v>0</v>
      </c>
      <c r="E13" s="156">
        <f>+'St 1.1'!$K$166</f>
        <v>326606</v>
      </c>
      <c r="F13" s="156">
        <f>+'St 1.2'!$K$49</f>
        <v>2518326.7636998021</v>
      </c>
      <c r="G13" s="156">
        <f>+'St 1.2'!$K$166</f>
        <v>12228859.584486984</v>
      </c>
      <c r="H13" s="156">
        <f>+'St 1.3'!$K$49</f>
        <v>1153488.536998084</v>
      </c>
      <c r="I13" s="156">
        <f>+'St 1.3'!$K$166</f>
        <v>3472088.7492780327</v>
      </c>
      <c r="J13" s="156">
        <f>+'St 3'!$K$49</f>
        <v>683107.69500000007</v>
      </c>
      <c r="K13" s="156">
        <f>+'St 3'!$K$166</f>
        <v>710266.40944537497</v>
      </c>
      <c r="L13" s="156">
        <f>+'St 2.1'!$K$49</f>
        <v>1394033.2036574075</v>
      </c>
      <c r="M13" s="156">
        <f>+'St 2.1'!$K$166</f>
        <v>99885.801332693169</v>
      </c>
      <c r="N13" s="156">
        <f>+'St 2.2'!$K$49</f>
        <v>8231158.0370004158</v>
      </c>
      <c r="O13" s="156">
        <f>+'St 2.2'!$K$166</f>
        <v>2076434.9837136469</v>
      </c>
      <c r="P13" s="156">
        <f>+'St 4'!$K$49</f>
        <v>6455799.8890027739</v>
      </c>
      <c r="Q13" s="156">
        <f>+'St 4'!$K$166</f>
        <v>0</v>
      </c>
      <c r="R13" s="156">
        <f>+'St 5'!$K$49</f>
        <v>68343.128368595499</v>
      </c>
      <c r="S13" s="156">
        <f>+'St 5'!$K$166</f>
        <v>1182522.3355997303</v>
      </c>
      <c r="T13" s="156">
        <f t="shared" si="0"/>
        <v>20504257.253727078</v>
      </c>
      <c r="U13" s="156">
        <f t="shared" si="0"/>
        <v>20096663.863856461</v>
      </c>
    </row>
    <row r="14" spans="1:21">
      <c r="B14" s="37">
        <v>5</v>
      </c>
      <c r="C14" s="28" t="s">
        <v>52</v>
      </c>
      <c r="D14" s="156">
        <f>+'St 1.1'!$K$62</f>
        <v>5</v>
      </c>
      <c r="E14" s="156">
        <f>+'St 1.1'!$K$179</f>
        <v>1963.6</v>
      </c>
      <c r="F14" s="156">
        <f>+'St 1.2'!$K$62</f>
        <v>236734.15986329594</v>
      </c>
      <c r="G14" s="156">
        <f>+'St 1.2'!$K$179</f>
        <v>143268.88074492398</v>
      </c>
      <c r="H14" s="156">
        <f>+'St 1.3'!$K$62</f>
        <v>2557961.2949651931</v>
      </c>
      <c r="I14" s="156">
        <f>+'St 1.3'!$K$179</f>
        <v>2555670.4571115184</v>
      </c>
      <c r="J14" s="156">
        <f>+'St 3'!$K$62</f>
        <v>0</v>
      </c>
      <c r="K14" s="156">
        <f>+'St 3'!$K$179</f>
        <v>1010912.0381458316</v>
      </c>
      <c r="L14" s="156">
        <f>+'St 2.1'!$K$62</f>
        <v>215450.56631900001</v>
      </c>
      <c r="M14" s="156">
        <f>+'St 2.1'!$K$179</f>
        <v>264790.01023473579</v>
      </c>
      <c r="N14" s="156">
        <f>+'St 2.2'!$K$62</f>
        <v>2237510.33</v>
      </c>
      <c r="O14" s="156">
        <f>+'St 2.2'!$K$179</f>
        <v>5471858.6887294324</v>
      </c>
      <c r="P14" s="156">
        <f>+'St 4'!$K$62</f>
        <v>0</v>
      </c>
      <c r="Q14" s="156">
        <f>+'St 4'!$K$179</f>
        <v>1920981.8959539912</v>
      </c>
      <c r="R14" s="156">
        <f>+'St 5'!$K$62</f>
        <v>773044.34858266753</v>
      </c>
      <c r="S14" s="156">
        <f>+'St 5'!$K$179</f>
        <v>3663201.2670394322</v>
      </c>
      <c r="T14" s="156">
        <f t="shared" si="0"/>
        <v>6020705.6997301569</v>
      </c>
      <c r="U14" s="156">
        <f t="shared" si="0"/>
        <v>15032646.837959867</v>
      </c>
    </row>
    <row r="15" spans="1:21">
      <c r="B15" s="68" t="s">
        <v>68</v>
      </c>
      <c r="C15" s="69" t="s">
        <v>32</v>
      </c>
      <c r="D15" s="157">
        <f>+'St 1.1'!$K$63</f>
        <v>5</v>
      </c>
      <c r="E15" s="157">
        <f>+'St 1.1'!$K$180</f>
        <v>1963.6</v>
      </c>
      <c r="F15" s="157">
        <f>+'St 1.2'!$K$63</f>
        <v>236734.15986329594</v>
      </c>
      <c r="G15" s="157">
        <f>+'St 1.2'!$K$180</f>
        <v>108768.14635433434</v>
      </c>
      <c r="H15" s="157">
        <f>+'St 1.3'!$K$63</f>
        <v>215071.34292615904</v>
      </c>
      <c r="I15" s="157">
        <f>+'St 1.3'!$K$180</f>
        <v>1907451.0199962961</v>
      </c>
      <c r="J15" s="157">
        <f>+'St 3'!$K$63</f>
        <v>0</v>
      </c>
      <c r="K15" s="157">
        <f>+'St 3'!$K$180</f>
        <v>1010912.0381458316</v>
      </c>
      <c r="L15" s="157">
        <f>+'St 2.1'!$K$63</f>
        <v>215450.56631900001</v>
      </c>
      <c r="M15" s="157">
        <f>+'St 2.1'!$K$180</f>
        <v>264390.4109586</v>
      </c>
      <c r="N15" s="157">
        <f>+'St 2.2'!$K$63</f>
        <v>2237510.33</v>
      </c>
      <c r="O15" s="157">
        <f>+'St 2.2'!$K$180</f>
        <v>4306655.582051089</v>
      </c>
      <c r="P15" s="157">
        <f>+'St 4'!$K$63</f>
        <v>0</v>
      </c>
      <c r="Q15" s="157">
        <f>+'St 4'!$K$180</f>
        <v>539466.61595399119</v>
      </c>
      <c r="R15" s="157">
        <f>+'St 5'!$K$63</f>
        <v>773044.34858266753</v>
      </c>
      <c r="S15" s="157">
        <f>+'St 5'!$K$180</f>
        <v>3663201.2670394322</v>
      </c>
      <c r="T15" s="157">
        <f t="shared" si="0"/>
        <v>3677815.7476911228</v>
      </c>
      <c r="U15" s="157">
        <f>+E15+G15+I15+K15+M15+O15+Q15+S15</f>
        <v>11802808.680499574</v>
      </c>
    </row>
    <row r="16" spans="1:21">
      <c r="B16" s="68" t="s">
        <v>69</v>
      </c>
      <c r="C16" s="69" t="s">
        <v>33</v>
      </c>
      <c r="D16" s="157">
        <f>+'St 1.1'!$K$76</f>
        <v>0</v>
      </c>
      <c r="E16" s="157">
        <f>+'St 1.1'!$K$193</f>
        <v>0</v>
      </c>
      <c r="F16" s="157">
        <f>+'St 1.2'!$K$76</f>
        <v>0</v>
      </c>
      <c r="G16" s="157">
        <f>+'St 1.2'!$K$193</f>
        <v>34500.734390589612</v>
      </c>
      <c r="H16" s="157">
        <f>+'St 1.3'!$K$76</f>
        <v>2342889.9520390341</v>
      </c>
      <c r="I16" s="157">
        <f>+'St 1.3'!$K$193</f>
        <v>648219.43711522222</v>
      </c>
      <c r="J16" s="157">
        <f>+'St 3'!$K$76</f>
        <v>0</v>
      </c>
      <c r="K16" s="157">
        <f>+'St 3'!$K$193</f>
        <v>0</v>
      </c>
      <c r="L16" s="157">
        <f>+'St 2.1'!$K$76</f>
        <v>0</v>
      </c>
      <c r="M16" s="157">
        <f>+'St 2.1'!$K$193</f>
        <v>399.59927613582391</v>
      </c>
      <c r="N16" s="157">
        <f>+'St 2.2'!$K$76</f>
        <v>0</v>
      </c>
      <c r="O16" s="157">
        <f>+'St 2.2'!$K$193</f>
        <v>1165203.1066783434</v>
      </c>
      <c r="P16" s="157">
        <f>+'St 4'!$K$76</f>
        <v>0</v>
      </c>
      <c r="Q16" s="157">
        <f>+'St 4'!$K$193</f>
        <v>1381515.2800000003</v>
      </c>
      <c r="R16" s="157">
        <f>+'St 5'!$K$76</f>
        <v>0</v>
      </c>
      <c r="S16" s="157">
        <f>+'St 5'!$K$193</f>
        <v>0</v>
      </c>
      <c r="T16" s="157">
        <f t="shared" si="0"/>
        <v>2342889.9520390341</v>
      </c>
      <c r="U16" s="157">
        <f t="shared" si="0"/>
        <v>3229838.1574602914</v>
      </c>
    </row>
    <row r="17" spans="2:21">
      <c r="B17" s="37">
        <v>6</v>
      </c>
      <c r="C17" s="28" t="s">
        <v>90</v>
      </c>
      <c r="D17" s="156">
        <f>+'St 1.1'!$K$79</f>
        <v>45338</v>
      </c>
      <c r="E17" s="156">
        <f>+'St 1.1'!$K$196</f>
        <v>0</v>
      </c>
      <c r="F17" s="156">
        <f>+'St 1.2'!$K$79</f>
        <v>94.297259542316652</v>
      </c>
      <c r="G17" s="156">
        <f>+'St 1.2'!$K$196</f>
        <v>279.38834561927683</v>
      </c>
      <c r="H17" s="156">
        <f>+'St 1.3'!$K$79</f>
        <v>6001159.9134463463</v>
      </c>
      <c r="I17" s="156">
        <f>+'St 1.3'!$K$196</f>
        <v>0</v>
      </c>
      <c r="J17" s="156">
        <f>+'St 3'!$K$79</f>
        <v>724627.11889999988</v>
      </c>
      <c r="K17" s="156">
        <f>+'St 3'!$K$196</f>
        <v>0</v>
      </c>
      <c r="L17" s="156">
        <f>+'St 2.1'!$K$79</f>
        <v>0</v>
      </c>
      <c r="M17" s="156">
        <f>+'St 2.1'!$K$196</f>
        <v>567.09055336072913</v>
      </c>
      <c r="N17" s="156">
        <f>+'St 2.2'!$K$79</f>
        <v>0</v>
      </c>
      <c r="O17" s="156">
        <f>+'St 2.2'!$K$196</f>
        <v>0</v>
      </c>
      <c r="P17" s="156">
        <f>+'St 4'!$K$79</f>
        <v>0</v>
      </c>
      <c r="Q17" s="156">
        <f>+'St 4'!$K$196</f>
        <v>6573669.7502255151</v>
      </c>
      <c r="R17" s="156">
        <f>+'St 5'!$K$79</f>
        <v>0</v>
      </c>
      <c r="S17" s="156">
        <f>+'St 5'!$K$196</f>
        <v>0</v>
      </c>
      <c r="T17" s="156">
        <f t="shared" si="0"/>
        <v>6771219.3296058886</v>
      </c>
      <c r="U17" s="156">
        <f t="shared" si="0"/>
        <v>6574516.2291244948</v>
      </c>
    </row>
    <row r="18" spans="2:21">
      <c r="B18" s="68" t="s">
        <v>68</v>
      </c>
      <c r="C18" s="69" t="s">
        <v>15</v>
      </c>
      <c r="D18" s="157">
        <f>+'St 1.1'!$K$80</f>
        <v>0</v>
      </c>
      <c r="E18" s="157">
        <f>+'St 1.1'!$K$197</f>
        <v>0</v>
      </c>
      <c r="F18" s="157">
        <f>+'St 1.2'!$K$80</f>
        <v>0</v>
      </c>
      <c r="G18" s="157">
        <f>+'St 1.2'!$K$197</f>
        <v>0</v>
      </c>
      <c r="H18" s="157">
        <f>+'St 1.3'!$K$80</f>
        <v>197549.88901336479</v>
      </c>
      <c r="I18" s="157">
        <f>+'St 1.3'!$K$197</f>
        <v>0</v>
      </c>
      <c r="J18" s="157">
        <f>+'St 3'!$K$80</f>
        <v>0</v>
      </c>
      <c r="K18" s="157">
        <f>+'St 3'!$K$197</f>
        <v>0</v>
      </c>
      <c r="L18" s="157">
        <f>+'St 2.1'!$K$80</f>
        <v>0</v>
      </c>
      <c r="M18" s="157">
        <f>+'St 2.1'!$K$197</f>
        <v>0</v>
      </c>
      <c r="N18" s="157">
        <f>+'St 2.2'!$K$80</f>
        <v>0</v>
      </c>
      <c r="O18" s="157">
        <f>+'St 2.2'!$K$197</f>
        <v>0</v>
      </c>
      <c r="P18" s="157">
        <f>+'St 4'!$K$80</f>
        <v>0</v>
      </c>
      <c r="Q18" s="157">
        <f>+'St 4'!$K$197</f>
        <v>0</v>
      </c>
      <c r="R18" s="157">
        <f>+'St 5'!$K$80</f>
        <v>0</v>
      </c>
      <c r="S18" s="157">
        <f>+'St 5'!$K$197</f>
        <v>0</v>
      </c>
      <c r="T18" s="157">
        <f t="shared" si="0"/>
        <v>197549.88901336479</v>
      </c>
      <c r="U18" s="157">
        <f t="shared" si="0"/>
        <v>0</v>
      </c>
    </row>
    <row r="19" spans="2:21">
      <c r="B19" s="68" t="s">
        <v>69</v>
      </c>
      <c r="C19" s="69" t="s">
        <v>16</v>
      </c>
      <c r="D19" s="157">
        <f>+'St 1.1'!$K$81</f>
        <v>0</v>
      </c>
      <c r="E19" s="157">
        <f>+'St 1.1'!$K$198</f>
        <v>0</v>
      </c>
      <c r="F19" s="157">
        <f>+'St 1.2'!$K$81</f>
        <v>0</v>
      </c>
      <c r="G19" s="157">
        <f>+'St 1.2'!$K$198</f>
        <v>0</v>
      </c>
      <c r="H19" s="157">
        <f>+'St 1.3'!$K$81</f>
        <v>3848924.0873120688</v>
      </c>
      <c r="I19" s="157">
        <f>+'St 1.3'!$K$198</f>
        <v>0</v>
      </c>
      <c r="J19" s="157">
        <f>+'St 3'!$K$81</f>
        <v>20893.68</v>
      </c>
      <c r="K19" s="157">
        <f>+'St 3'!$K$198</f>
        <v>0</v>
      </c>
      <c r="L19" s="157">
        <f>+'St 2.1'!$K$81</f>
        <v>0</v>
      </c>
      <c r="M19" s="157">
        <f>+'St 2.1'!$K$198</f>
        <v>25.302846699999996</v>
      </c>
      <c r="N19" s="157">
        <f>+'St 2.2'!$K$81</f>
        <v>0</v>
      </c>
      <c r="O19" s="157">
        <f>+'St 2.2'!$K$198</f>
        <v>0</v>
      </c>
      <c r="P19" s="157">
        <f>+'St 4'!$K$81</f>
        <v>0</v>
      </c>
      <c r="Q19" s="157">
        <f>+'St 4'!$K$198</f>
        <v>3869817.7673120694</v>
      </c>
      <c r="R19" s="157">
        <f>+'St 5'!$K$81</f>
        <v>0</v>
      </c>
      <c r="S19" s="157">
        <f>+'St 5'!$K$198</f>
        <v>0</v>
      </c>
      <c r="T19" s="157">
        <f t="shared" si="0"/>
        <v>3869817.767312069</v>
      </c>
      <c r="U19" s="157">
        <f t="shared" si="0"/>
        <v>3869843.0701587694</v>
      </c>
    </row>
    <row r="20" spans="2:21">
      <c r="B20" s="68" t="s">
        <v>83</v>
      </c>
      <c r="C20" s="69" t="s">
        <v>17</v>
      </c>
      <c r="D20" s="157">
        <f>+'St 1.1'!$K$82</f>
        <v>16490</v>
      </c>
      <c r="E20" s="157">
        <f>+'St 1.1'!$K$199</f>
        <v>0</v>
      </c>
      <c r="F20" s="157">
        <f>+'St 1.2'!$K$82</f>
        <v>0</v>
      </c>
      <c r="G20" s="157">
        <f>+'St 1.2'!$K$199</f>
        <v>0</v>
      </c>
      <c r="H20" s="157">
        <f>+'St 1.3'!$K$82</f>
        <v>767815.18484432215</v>
      </c>
      <c r="I20" s="157">
        <f>+'St 1.3'!$K$199</f>
        <v>0</v>
      </c>
      <c r="J20" s="157">
        <f>+'St 3'!$K$82</f>
        <v>0</v>
      </c>
      <c r="K20" s="157">
        <f>+'St 3'!$K$199</f>
        <v>0</v>
      </c>
      <c r="L20" s="157">
        <f>+'St 2.1'!$K$82</f>
        <v>0</v>
      </c>
      <c r="M20" s="157">
        <f>+'St 2.1'!$K$199</f>
        <v>97.204538257942644</v>
      </c>
      <c r="N20" s="157">
        <f>+'St 2.2'!$K$82</f>
        <v>0</v>
      </c>
      <c r="O20" s="157">
        <f>+'St 2.2'!$K$199</f>
        <v>0</v>
      </c>
      <c r="P20" s="157">
        <f>+'St 4'!$K$82</f>
        <v>0</v>
      </c>
      <c r="Q20" s="157">
        <f>+'St 4'!$K$199</f>
        <v>784305.18484432204</v>
      </c>
      <c r="R20" s="157">
        <f>+'St 5'!$K$82</f>
        <v>0</v>
      </c>
      <c r="S20" s="157">
        <f>+'St 5'!$K$199</f>
        <v>0</v>
      </c>
      <c r="T20" s="157">
        <f t="shared" si="0"/>
        <v>784305.18484432215</v>
      </c>
      <c r="U20" s="157">
        <f t="shared" si="0"/>
        <v>784402.38938257995</v>
      </c>
    </row>
    <row r="21" spans="2:21">
      <c r="B21" s="68" t="s">
        <v>84</v>
      </c>
      <c r="C21" s="69" t="s">
        <v>18</v>
      </c>
      <c r="D21" s="157">
        <f>+'St 1.1'!$K$83</f>
        <v>28848</v>
      </c>
      <c r="E21" s="157">
        <f>+'St 1.1'!$K$200</f>
        <v>0</v>
      </c>
      <c r="F21" s="157">
        <f>+'St 1.2'!$K$83</f>
        <v>94.297259542316652</v>
      </c>
      <c r="G21" s="157">
        <f>+'St 1.2'!$K$200</f>
        <v>279.38834561927683</v>
      </c>
      <c r="H21" s="157">
        <f>+'St 1.3'!$K$83</f>
        <v>1186871.0619095818</v>
      </c>
      <c r="I21" s="157">
        <f>+'St 1.3'!$K$200</f>
        <v>0</v>
      </c>
      <c r="J21" s="157">
        <f>+'St 3'!$K$83</f>
        <v>703733.43889999995</v>
      </c>
      <c r="K21" s="157">
        <f>+'St 3'!$K$200</f>
        <v>0</v>
      </c>
      <c r="L21" s="157">
        <f>+'St 2.1'!$K$83</f>
        <v>0</v>
      </c>
      <c r="M21" s="157">
        <f>+'St 2.1'!$K$200</f>
        <v>444.58316840278644</v>
      </c>
      <c r="N21" s="157">
        <f>+'St 2.2'!$K$83</f>
        <v>0</v>
      </c>
      <c r="O21" s="157">
        <f>+'St 2.2'!$K$200</f>
        <v>0</v>
      </c>
      <c r="P21" s="157">
        <f>+'St 4'!$K$83</f>
        <v>0</v>
      </c>
      <c r="Q21" s="157">
        <f>+'St 4'!$K$200</f>
        <v>1919546.7980691239</v>
      </c>
      <c r="R21" s="157">
        <f>+'St 5'!$K$83</f>
        <v>0</v>
      </c>
      <c r="S21" s="157">
        <f>+'St 5'!$K$200</f>
        <v>0</v>
      </c>
      <c r="T21" s="157">
        <f t="shared" si="0"/>
        <v>1919546.7980691241</v>
      </c>
      <c r="U21" s="157">
        <f t="shared" si="0"/>
        <v>1920270.7695831459</v>
      </c>
    </row>
    <row r="22" spans="2:21">
      <c r="B22" s="68" t="s">
        <v>85</v>
      </c>
      <c r="C22" s="3" t="s">
        <v>328</v>
      </c>
      <c r="D22" s="157">
        <f>+'St 1.1'!$K$84</f>
        <v>0</v>
      </c>
      <c r="E22" s="157">
        <f>+'St 1.1'!$K$201</f>
        <v>0</v>
      </c>
      <c r="F22" s="157">
        <f>+'St 1.2'!$K$84</f>
        <v>0</v>
      </c>
      <c r="G22" s="157">
        <f>+'St 1.2'!$K$201</f>
        <v>0</v>
      </c>
      <c r="H22" s="157">
        <f>+'St 1.3'!$K$84</f>
        <v>0</v>
      </c>
      <c r="I22" s="157">
        <f>+'St 1.3'!$K$201</f>
        <v>0</v>
      </c>
      <c r="J22" s="157">
        <f>+'St 3'!$K$84</f>
        <v>0</v>
      </c>
      <c r="K22" s="157">
        <f>+'St 3'!$K$201</f>
        <v>0</v>
      </c>
      <c r="L22" s="157">
        <f>+'St 2.1'!$K$84</f>
        <v>0</v>
      </c>
      <c r="M22" s="157">
        <f>+'St 2.1'!$K$201</f>
        <v>0</v>
      </c>
      <c r="N22" s="157">
        <f>+'St 2.2'!$K$84</f>
        <v>0</v>
      </c>
      <c r="O22" s="157">
        <f>+'St 2.2'!$K$201</f>
        <v>0</v>
      </c>
      <c r="P22" s="157">
        <f>+'St 4'!$K$84</f>
        <v>0</v>
      </c>
      <c r="Q22" s="157">
        <f>+'St 4'!$K$201</f>
        <v>0</v>
      </c>
      <c r="R22" s="157">
        <f>+'St 5'!$K$84</f>
        <v>0</v>
      </c>
      <c r="S22" s="157">
        <f>+'St 5'!$K$201</f>
        <v>0</v>
      </c>
      <c r="T22" s="157">
        <f t="shared" si="0"/>
        <v>0</v>
      </c>
      <c r="U22" s="157">
        <f t="shared" si="0"/>
        <v>0</v>
      </c>
    </row>
    <row r="23" spans="2:21">
      <c r="B23" s="68" t="s">
        <v>70</v>
      </c>
      <c r="C23" s="69" t="s">
        <v>20</v>
      </c>
      <c r="D23" s="157">
        <f>+'St 1.1'!$K$85</f>
        <v>0</v>
      </c>
      <c r="E23" s="157">
        <f>+'St 1.1'!$K$202</f>
        <v>0</v>
      </c>
      <c r="F23" s="157">
        <f>+'St 1.2'!$K$85</f>
        <v>0</v>
      </c>
      <c r="G23" s="157">
        <f>+'St 1.2'!$K$202</f>
        <v>0</v>
      </c>
      <c r="H23" s="157">
        <f>+'St 1.3'!$K$85</f>
        <v>0</v>
      </c>
      <c r="I23" s="157">
        <f>+'St 1.3'!$K$202</f>
        <v>0</v>
      </c>
      <c r="J23" s="157">
        <f>+'St 3'!$K$85</f>
        <v>0</v>
      </c>
      <c r="K23" s="157">
        <f>+'St 3'!$K$202</f>
        <v>0</v>
      </c>
      <c r="L23" s="157">
        <f>+'St 2.1'!$K$85</f>
        <v>0</v>
      </c>
      <c r="M23" s="157">
        <f>+'St 2.1'!$K$202</f>
        <v>0</v>
      </c>
      <c r="N23" s="157">
        <f>+'St 2.2'!$K$85</f>
        <v>0</v>
      </c>
      <c r="O23" s="157">
        <f>+'St 2.2'!$K$202</f>
        <v>0</v>
      </c>
      <c r="P23" s="157">
        <f>+'St 4'!$K$85</f>
        <v>0</v>
      </c>
      <c r="Q23" s="157">
        <f>+'St 4'!$K$202</f>
        <v>0</v>
      </c>
      <c r="R23" s="157">
        <f>+'St 5'!$K$85</f>
        <v>0</v>
      </c>
      <c r="S23" s="157">
        <f>+'St 5'!$K$202</f>
        <v>0</v>
      </c>
      <c r="T23" s="157">
        <f t="shared" si="0"/>
        <v>0</v>
      </c>
      <c r="U23" s="157">
        <f t="shared" si="0"/>
        <v>0</v>
      </c>
    </row>
    <row r="24" spans="2:21">
      <c r="B24" s="37">
        <v>7</v>
      </c>
      <c r="C24" s="28" t="s">
        <v>53</v>
      </c>
      <c r="D24" s="156">
        <f>+'St 1.1'!$K$86</f>
        <v>69050</v>
      </c>
      <c r="E24" s="156">
        <f>+'St 1.1'!$K$203</f>
        <v>276</v>
      </c>
      <c r="F24" s="156">
        <f>+'St 1.2'!$K$86</f>
        <v>272253.58106437564</v>
      </c>
      <c r="G24" s="156">
        <f>+'St 1.2'!$K$203</f>
        <v>321927.04124241404</v>
      </c>
      <c r="H24" s="156">
        <f>+'St 1.3'!$K$86</f>
        <v>102570.07673144582</v>
      </c>
      <c r="I24" s="156">
        <f>+'St 1.3'!$K$203</f>
        <v>658400.36891068495</v>
      </c>
      <c r="J24" s="156">
        <f>+'St 3'!$K$86</f>
        <v>18239.132063955833</v>
      </c>
      <c r="K24" s="156">
        <f>+'St 3'!$K$203</f>
        <v>229827.29878411797</v>
      </c>
      <c r="L24" s="156">
        <f>+'St 2.1'!$K$86</f>
        <v>217721.58404920532</v>
      </c>
      <c r="M24" s="156">
        <f>+'St 2.1'!$K$203</f>
        <v>635178.42779617314</v>
      </c>
      <c r="N24" s="156">
        <f>+'St 2.2'!$K$86</f>
        <v>8281502.9461419322</v>
      </c>
      <c r="O24" s="156">
        <f>+'St 2.2'!$K$203</f>
        <v>3557768.4526317301</v>
      </c>
      <c r="P24" s="156">
        <f>+'St 4'!$K$86</f>
        <v>44612.311181498051</v>
      </c>
      <c r="Q24" s="156">
        <f>+'St 4'!$K$203</f>
        <v>119690.35113974205</v>
      </c>
      <c r="R24" s="156">
        <f>+'St 5'!$K$86</f>
        <v>131685.06462158012</v>
      </c>
      <c r="S24" s="156">
        <f>+'St 5'!$K$203</f>
        <v>795395.4534708088</v>
      </c>
      <c r="T24" s="156">
        <f t="shared" si="0"/>
        <v>9137634.6958539933</v>
      </c>
      <c r="U24" s="156">
        <f t="shared" si="0"/>
        <v>6318463.3939756704</v>
      </c>
    </row>
    <row r="25" spans="2:21">
      <c r="B25" s="68" t="s">
        <v>68</v>
      </c>
      <c r="C25" s="69" t="s">
        <v>30</v>
      </c>
      <c r="D25" s="157">
        <f>+'St 1.1'!$K$87</f>
        <v>0</v>
      </c>
      <c r="E25" s="157">
        <f>+'St 1.1'!$K$204</f>
        <v>0</v>
      </c>
      <c r="F25" s="157">
        <f>+'St 1.2'!$K$87</f>
        <v>10127.860950692819</v>
      </c>
      <c r="G25" s="157">
        <f>+'St 1.2'!$K$204</f>
        <v>124746.71784695565</v>
      </c>
      <c r="H25" s="157">
        <f>+'St 1.3'!$K$87</f>
        <v>6999.7011858118949</v>
      </c>
      <c r="I25" s="157">
        <f>+'St 1.3'!$K$204</f>
        <v>444300.54898673482</v>
      </c>
      <c r="J25" s="157">
        <f>+'St 3'!$K$87</f>
        <v>0</v>
      </c>
      <c r="K25" s="157">
        <f>+'St 3'!$K$204</f>
        <v>1.8029172402373117</v>
      </c>
      <c r="L25" s="157">
        <f>+'St 2.1'!$K$87</f>
        <v>206022.90313226031</v>
      </c>
      <c r="M25" s="157">
        <f>+'St 2.1'!$K$204</f>
        <v>364051.00493876555</v>
      </c>
      <c r="N25" s="157">
        <f>+'St 2.2'!$K$87</f>
        <v>4399038.928667862</v>
      </c>
      <c r="O25" s="157">
        <f>+'St 2.2'!$K$204</f>
        <v>1758079.0603020939</v>
      </c>
      <c r="P25" s="157">
        <f>+'St 4'!$K$87</f>
        <v>1348.4603943144773</v>
      </c>
      <c r="Q25" s="157">
        <f>+'St 4'!$K$204</f>
        <v>2499.8128187633429</v>
      </c>
      <c r="R25" s="157">
        <f>+'St 5'!$K$87</f>
        <v>5617.053846746443</v>
      </c>
      <c r="S25" s="157">
        <f>+'St 5'!$K$204</f>
        <v>727543.74658062903</v>
      </c>
      <c r="T25" s="157">
        <f t="shared" si="0"/>
        <v>4629154.9081776878</v>
      </c>
      <c r="U25" s="157">
        <f t="shared" si="0"/>
        <v>3421222.6943911826</v>
      </c>
    </row>
    <row r="26" spans="2:21">
      <c r="B26" s="68" t="s">
        <v>69</v>
      </c>
      <c r="C26" s="69" t="s">
        <v>31</v>
      </c>
      <c r="D26" s="157">
        <f>+'St 1.1'!$K$100</f>
        <v>69050</v>
      </c>
      <c r="E26" s="157">
        <f>+'St 1.1'!$K$217</f>
        <v>276</v>
      </c>
      <c r="F26" s="157">
        <f>+'St 1.2'!$K$100</f>
        <v>262125.72011368279</v>
      </c>
      <c r="G26" s="157">
        <f>+'St 1.2'!$K$217</f>
        <v>196117.32339545837</v>
      </c>
      <c r="H26" s="157">
        <f>+'St 1.3'!$K$100</f>
        <v>95570.375545633928</v>
      </c>
      <c r="I26" s="157">
        <f>+'St 1.3'!$K$217</f>
        <v>214099.81992395027</v>
      </c>
      <c r="J26" s="157">
        <f>+'St 3'!$K$100</f>
        <v>18239.132063955833</v>
      </c>
      <c r="K26" s="157">
        <f>+'St 3'!$K$217</f>
        <v>229825.49586687775</v>
      </c>
      <c r="L26" s="157">
        <f>+'St 2.1'!$K$100</f>
        <v>11698.680916944999</v>
      </c>
      <c r="M26" s="157">
        <f>+'St 2.1'!$K$217</f>
        <v>271127.4228574076</v>
      </c>
      <c r="N26" s="157">
        <f>+'St 2.2'!$K$100</f>
        <v>3882464.0174740702</v>
      </c>
      <c r="O26" s="157">
        <f>+'St 2.2'!$K$217</f>
        <v>1799689.392329636</v>
      </c>
      <c r="P26" s="157">
        <f>+'St 4'!$K$100</f>
        <v>43263.850787183575</v>
      </c>
      <c r="Q26" s="157">
        <f>+'St 4'!$K$217</f>
        <v>117190.5383209787</v>
      </c>
      <c r="R26" s="157">
        <f>+'St 5'!$K$100</f>
        <v>126068.01077483369</v>
      </c>
      <c r="S26" s="157">
        <f>+'St 5'!$K$217</f>
        <v>67851.706890179834</v>
      </c>
      <c r="T26" s="157">
        <f t="shared" si="0"/>
        <v>4508479.7876763055</v>
      </c>
      <c r="U26" s="157">
        <f t="shared" si="0"/>
        <v>2896177.6995844883</v>
      </c>
    </row>
    <row r="27" spans="2:21">
      <c r="B27" s="37">
        <v>8</v>
      </c>
      <c r="C27" s="28" t="s">
        <v>88</v>
      </c>
      <c r="D27" s="156">
        <v>0</v>
      </c>
      <c r="E27" s="156">
        <v>0</v>
      </c>
      <c r="F27" s="156">
        <v>0</v>
      </c>
      <c r="G27" s="156">
        <v>0</v>
      </c>
      <c r="H27" s="156">
        <v>0</v>
      </c>
      <c r="I27" s="156">
        <v>0</v>
      </c>
      <c r="J27" s="156">
        <v>0</v>
      </c>
      <c r="K27" s="156">
        <v>0</v>
      </c>
      <c r="L27" s="156">
        <v>0</v>
      </c>
      <c r="M27" s="156">
        <v>0</v>
      </c>
      <c r="N27" s="156">
        <v>0</v>
      </c>
      <c r="O27" s="156">
        <v>0</v>
      </c>
      <c r="P27" s="156">
        <v>0</v>
      </c>
      <c r="Q27" s="156">
        <v>0</v>
      </c>
      <c r="R27" s="156">
        <v>0</v>
      </c>
      <c r="S27" s="156">
        <v>0</v>
      </c>
      <c r="T27" s="156">
        <f t="shared" si="0"/>
        <v>0</v>
      </c>
      <c r="U27" s="156">
        <f t="shared" si="0"/>
        <v>0</v>
      </c>
    </row>
    <row r="28" spans="2:21">
      <c r="B28" s="37">
        <v>9</v>
      </c>
      <c r="C28" s="28" t="s">
        <v>92</v>
      </c>
      <c r="D28" s="156">
        <f>+'St 1.1'!$K$113+'St 1.1'!$K$114</f>
        <v>0</v>
      </c>
      <c r="E28" s="156">
        <f>+'St 1.1'!$K$230+'St 1.1'!$K$231</f>
        <v>0</v>
      </c>
      <c r="F28" s="156">
        <f>+'St 1.2'!$K$113+'St 1.2'!$K$114</f>
        <v>279721.56524444022</v>
      </c>
      <c r="G28" s="156">
        <f>+'St 1.2'!$K$230+'St 1.2'!$K$231</f>
        <v>947722.539561913</v>
      </c>
      <c r="H28" s="156">
        <f>+'St 1.3'!$K$113+'St 1.3'!$K$114</f>
        <v>50652.169125790482</v>
      </c>
      <c r="I28" s="156">
        <f>+'St 1.3'!$K$230+'St 1.3'!$K$231</f>
        <v>166500.50115184346</v>
      </c>
      <c r="J28" s="156">
        <f>+'St 3'!$K$113+'St 3'!$K$114</f>
        <v>1031.9455</v>
      </c>
      <c r="K28" s="156">
        <f>+'St 3'!$K$230+'St 3'!$K$231</f>
        <v>874.83310000000006</v>
      </c>
      <c r="L28" s="156">
        <f>+'St 2.1'!$K$113+'St 2.1'!$K$114</f>
        <v>2834.2054664750003</v>
      </c>
      <c r="M28" s="156">
        <f>+'St 2.1'!$K$230+'St 2.1'!$K$231</f>
        <v>57.724619899999993</v>
      </c>
      <c r="N28" s="156">
        <f>+'St 2.2'!$K$113+'St 2.2'!$K$114</f>
        <v>4350627.4038628498</v>
      </c>
      <c r="O28" s="156">
        <f>+'St 2.2'!$K$230+'St 2.2'!$K$231</f>
        <v>2299124.7780685499</v>
      </c>
      <c r="P28" s="156">
        <f>+'St 4'!$K$113+'St 4'!$K$114</f>
        <v>0</v>
      </c>
      <c r="Q28" s="156">
        <f>+'St 4'!$K$230+'St 4'!$K$231</f>
        <v>0</v>
      </c>
      <c r="R28" s="156">
        <f>+'St 5'!$K$113+'St 5'!$K$114</f>
        <v>0</v>
      </c>
      <c r="S28" s="156">
        <f>+'St 5'!$K$230+'St 5'!$K$231</f>
        <v>0</v>
      </c>
      <c r="T28" s="156">
        <f t="shared" si="0"/>
        <v>4684867.2891995553</v>
      </c>
      <c r="U28" s="156">
        <f t="shared" si="0"/>
        <v>3414280.3765022065</v>
      </c>
    </row>
    <row r="29" spans="2:21">
      <c r="B29" s="37">
        <v>10</v>
      </c>
      <c r="C29" s="28" t="s">
        <v>91</v>
      </c>
      <c r="D29" s="156">
        <f t="shared" ref="D29:U29" si="1">+D6+D9+D12+D13+D14+D17+D24+D27+D28</f>
        <v>3099340</v>
      </c>
      <c r="E29" s="156">
        <f t="shared" si="1"/>
        <v>4105821.6</v>
      </c>
      <c r="F29" s="156">
        <f t="shared" si="1"/>
        <v>18541313.282311432</v>
      </c>
      <c r="G29" s="156">
        <f t="shared" si="1"/>
        <v>20222133.217702284</v>
      </c>
      <c r="H29" s="156">
        <f t="shared" si="1"/>
        <v>11570082.270180726</v>
      </c>
      <c r="I29" s="156">
        <f t="shared" si="1"/>
        <v>14360105.152147939</v>
      </c>
      <c r="J29" s="156">
        <f t="shared" si="1"/>
        <v>13925447.487142552</v>
      </c>
      <c r="K29" s="156">
        <f t="shared" si="1"/>
        <v>4335116.2214739472</v>
      </c>
      <c r="L29" s="156">
        <f t="shared" si="1"/>
        <v>1832486.1104920879</v>
      </c>
      <c r="M29" s="156">
        <f t="shared" si="1"/>
        <v>1185489.217669877</v>
      </c>
      <c r="N29" s="156">
        <f t="shared" si="1"/>
        <v>24368713.811760042</v>
      </c>
      <c r="O29" s="156">
        <f t="shared" si="1"/>
        <v>15451822.309245093</v>
      </c>
      <c r="P29" s="156">
        <f t="shared" si="1"/>
        <v>6500412.2001842717</v>
      </c>
      <c r="Q29" s="156">
        <f t="shared" si="1"/>
        <v>22302904.079632182</v>
      </c>
      <c r="R29" s="156">
        <f t="shared" si="1"/>
        <v>4278934.8527237922</v>
      </c>
      <c r="S29" s="156">
        <f t="shared" si="1"/>
        <v>7482566.5364817837</v>
      </c>
      <c r="T29" s="156">
        <f t="shared" si="1"/>
        <v>84116730.014794916</v>
      </c>
      <c r="U29" s="156">
        <f t="shared" si="1"/>
        <v>89445958.334353119</v>
      </c>
    </row>
    <row r="30" spans="2:21">
      <c r="G30" s="15"/>
      <c r="I30" s="15"/>
      <c r="U30" s="15"/>
    </row>
    <row r="32" spans="2:21">
      <c r="B32" s="345" t="s">
        <v>343</v>
      </c>
      <c r="C32" s="345"/>
      <c r="D32" s="345"/>
      <c r="E32" s="345"/>
      <c r="F32" s="345"/>
      <c r="G32" s="345"/>
      <c r="H32" s="345"/>
      <c r="I32" s="345"/>
      <c r="J32" s="345"/>
      <c r="K32" s="345"/>
      <c r="L32" s="345"/>
      <c r="M32" s="345"/>
      <c r="N32" s="345"/>
      <c r="O32" s="345"/>
      <c r="P32" s="345"/>
      <c r="Q32" s="345"/>
      <c r="R32" s="345"/>
      <c r="S32" s="345"/>
      <c r="T32" s="345"/>
      <c r="U32" s="345"/>
    </row>
    <row r="33" spans="2:21"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7" t="s">
        <v>318</v>
      </c>
    </row>
    <row r="34" spans="2:21" ht="31.5" customHeight="1">
      <c r="B34" s="125"/>
      <c r="C34" s="125"/>
      <c r="D34" s="349" t="s">
        <v>41</v>
      </c>
      <c r="E34" s="349"/>
      <c r="F34" s="349" t="s">
        <v>42</v>
      </c>
      <c r="G34" s="349"/>
      <c r="H34" s="349" t="s">
        <v>43</v>
      </c>
      <c r="I34" s="349"/>
      <c r="J34" s="349" t="s">
        <v>44</v>
      </c>
      <c r="K34" s="349"/>
      <c r="L34" s="349" t="s">
        <v>317</v>
      </c>
      <c r="M34" s="349"/>
      <c r="N34" s="349" t="s">
        <v>108</v>
      </c>
      <c r="O34" s="349"/>
      <c r="P34" s="349" t="s">
        <v>325</v>
      </c>
      <c r="Q34" s="349"/>
      <c r="R34" s="349" t="s">
        <v>101</v>
      </c>
      <c r="S34" s="349"/>
      <c r="T34" s="349" t="s">
        <v>78</v>
      </c>
      <c r="U34" s="349"/>
    </row>
    <row r="35" spans="2:21">
      <c r="B35" s="58"/>
      <c r="C35" s="37" t="s">
        <v>89</v>
      </c>
      <c r="D35" s="134" t="s">
        <v>79</v>
      </c>
      <c r="E35" s="134" t="s">
        <v>80</v>
      </c>
      <c r="F35" s="134" t="s">
        <v>79</v>
      </c>
      <c r="G35" s="134" t="s">
        <v>80</v>
      </c>
      <c r="H35" s="134" t="s">
        <v>79</v>
      </c>
      <c r="I35" s="134" t="s">
        <v>80</v>
      </c>
      <c r="J35" s="134" t="s">
        <v>79</v>
      </c>
      <c r="K35" s="134" t="s">
        <v>80</v>
      </c>
      <c r="L35" s="134" t="s">
        <v>79</v>
      </c>
      <c r="M35" s="134" t="s">
        <v>80</v>
      </c>
      <c r="N35" s="134" t="s">
        <v>79</v>
      </c>
      <c r="O35" s="134" t="s">
        <v>80</v>
      </c>
      <c r="P35" s="134" t="s">
        <v>79</v>
      </c>
      <c r="Q35" s="134" t="s">
        <v>80</v>
      </c>
      <c r="R35" s="134" t="s">
        <v>79</v>
      </c>
      <c r="S35" s="134" t="s">
        <v>80</v>
      </c>
      <c r="T35" s="134" t="s">
        <v>79</v>
      </c>
      <c r="U35" s="134" t="s">
        <v>80</v>
      </c>
    </row>
    <row r="36" spans="2:21">
      <c r="B36" s="37">
        <v>1</v>
      </c>
      <c r="C36" s="28" t="s">
        <v>5</v>
      </c>
      <c r="D36" s="156">
        <f>+'St 1.1'!$U$6</f>
        <v>0</v>
      </c>
      <c r="E36" s="156">
        <f>+'St 1.1'!$U$123</f>
        <v>13262.307704546385</v>
      </c>
      <c r="F36" s="156">
        <f>+'St 1.2'!$U$6</f>
        <v>0</v>
      </c>
      <c r="G36" s="156">
        <f>+'St 1.2'!$U$123</f>
        <v>0</v>
      </c>
      <c r="H36" s="156">
        <f>+'St 1.3'!$U$6</f>
        <v>0</v>
      </c>
      <c r="I36" s="156">
        <f>+'St 1.3'!$U$123</f>
        <v>240.96589251154478</v>
      </c>
      <c r="J36" s="156">
        <f>+'St 3'!$U$6</f>
        <v>485.99999999999568</v>
      </c>
      <c r="K36" s="156">
        <f>+'St 3'!$U$123</f>
        <v>7357.0300000000034</v>
      </c>
      <c r="L36" s="156">
        <f>+'St 2.1'!$U$6</f>
        <v>0</v>
      </c>
      <c r="M36" s="156">
        <f>+'St 2.1'!$U$123</f>
        <v>0</v>
      </c>
      <c r="N36" s="156">
        <f>+'St 2.2'!$U$6</f>
        <v>0</v>
      </c>
      <c r="O36" s="156">
        <f>+'St 2.2'!$U$123</f>
        <v>0</v>
      </c>
      <c r="P36" s="156">
        <f>+'St 4'!$U$6</f>
        <v>0</v>
      </c>
      <c r="Q36" s="156">
        <f>+'St 4'!$U$123</f>
        <v>0</v>
      </c>
      <c r="R36" s="156">
        <f>+'St 5'!$U$6</f>
        <v>0</v>
      </c>
      <c r="S36" s="156">
        <f>+'St 5'!$U$123</f>
        <v>0</v>
      </c>
      <c r="T36" s="156">
        <f>+D36+F36+H36+J36+L36+N36+P36+R36</f>
        <v>485.99999999999568</v>
      </c>
      <c r="U36" s="156">
        <f>+E36+G36+I36+K36+M36+O36+Q36+S36</f>
        <v>20860.303597057933</v>
      </c>
    </row>
    <row r="37" spans="2:21">
      <c r="B37" s="68" t="s">
        <v>68</v>
      </c>
      <c r="C37" s="69" t="s">
        <v>35</v>
      </c>
      <c r="D37" s="157">
        <f>+'St 1.1'!$U$7</f>
        <v>0</v>
      </c>
      <c r="E37" s="157">
        <f>+'St 1.1'!$U$124</f>
        <v>13418.307704546402</v>
      </c>
      <c r="F37" s="157">
        <f>+'St 1.2'!$U$7</f>
        <v>0</v>
      </c>
      <c r="G37" s="157">
        <f>+'St 1.2'!$U$124</f>
        <v>0</v>
      </c>
      <c r="H37" s="157">
        <f>+'St 1.3'!$U$7</f>
        <v>0</v>
      </c>
      <c r="I37" s="157">
        <f>+'St 1.3'!$U$124</f>
        <v>240.96589251154478</v>
      </c>
      <c r="J37" s="157">
        <f>+'St 3'!$U$7</f>
        <v>0</v>
      </c>
      <c r="K37" s="157">
        <f>+'St 3'!$U$124</f>
        <v>0</v>
      </c>
      <c r="L37" s="157">
        <f>+'St 2.1'!$U$7</f>
        <v>0</v>
      </c>
      <c r="M37" s="157">
        <f>+'St 2.1'!$U$124</f>
        <v>0</v>
      </c>
      <c r="N37" s="157">
        <f>+'St 2.2'!$U$7</f>
        <v>0</v>
      </c>
      <c r="O37" s="157">
        <f>+'St 2.2'!$U$124</f>
        <v>0</v>
      </c>
      <c r="P37" s="157">
        <f>+'St 4'!$U$7</f>
        <v>0</v>
      </c>
      <c r="Q37" s="157">
        <f>+'St 4'!$U$124</f>
        <v>0</v>
      </c>
      <c r="R37" s="157">
        <f>+'St 5'!$U$7</f>
        <v>0</v>
      </c>
      <c r="S37" s="157">
        <f>+'St 5'!$U$124</f>
        <v>0</v>
      </c>
      <c r="T37" s="157">
        <f t="shared" ref="T37:U59" si="2">+D37+F37+H37+J37+L37+N37+P37+R37</f>
        <v>0</v>
      </c>
      <c r="U37" s="157">
        <f t="shared" si="2"/>
        <v>13659.273597057947</v>
      </c>
    </row>
    <row r="38" spans="2:21">
      <c r="B38" s="68" t="s">
        <v>69</v>
      </c>
      <c r="C38" s="69" t="s">
        <v>87</v>
      </c>
      <c r="D38" s="157">
        <f>+'St 1.1'!$U$8</f>
        <v>0</v>
      </c>
      <c r="E38" s="157">
        <f>+'St 1.1'!$U$125</f>
        <v>-156.00000000000023</v>
      </c>
      <c r="F38" s="157">
        <f>+'St 1.2'!$U$8</f>
        <v>0</v>
      </c>
      <c r="G38" s="157">
        <f>+'St 1.2'!$U$125</f>
        <v>0</v>
      </c>
      <c r="H38" s="157">
        <f>+'St 1.3'!$U$8</f>
        <v>0</v>
      </c>
      <c r="I38" s="157">
        <f>+'St 1.3'!$U$125</f>
        <v>0</v>
      </c>
      <c r="J38" s="157">
        <f>+'St 3'!$U$8</f>
        <v>485.99999999999568</v>
      </c>
      <c r="K38" s="157">
        <f>+'St 3'!$U$125</f>
        <v>7357.0300000000034</v>
      </c>
      <c r="L38" s="157">
        <f>+'St 2.1'!$U$8</f>
        <v>0</v>
      </c>
      <c r="M38" s="157">
        <f>+'St 2.1'!$U$125</f>
        <v>0</v>
      </c>
      <c r="N38" s="157">
        <f>+'St 2.2'!$U$8</f>
        <v>0</v>
      </c>
      <c r="O38" s="157">
        <f>+'St 2.2'!$U$125</f>
        <v>0</v>
      </c>
      <c r="P38" s="157">
        <f>+'St 4'!$U$8</f>
        <v>0</v>
      </c>
      <c r="Q38" s="157">
        <f>+'St 4'!$U$125</f>
        <v>0</v>
      </c>
      <c r="R38" s="157">
        <f>+'St 5'!$U$8</f>
        <v>0</v>
      </c>
      <c r="S38" s="157">
        <f>+'St 5'!$U$125</f>
        <v>0</v>
      </c>
      <c r="T38" s="157">
        <f t="shared" si="2"/>
        <v>485.99999999999568</v>
      </c>
      <c r="U38" s="157">
        <f t="shared" si="2"/>
        <v>7201.0300000000034</v>
      </c>
    </row>
    <row r="39" spans="2:21">
      <c r="B39" s="37">
        <v>2</v>
      </c>
      <c r="C39" s="28" t="s">
        <v>38</v>
      </c>
      <c r="D39" s="156">
        <f>+'St 1.1'!$U$9</f>
        <v>218202.99999999988</v>
      </c>
      <c r="E39" s="156">
        <f>+'St 1.1'!$U$126</f>
        <v>98358.51320103</v>
      </c>
      <c r="F39" s="156">
        <f>+'St 1.2'!$U$9</f>
        <v>1287166.3661939914</v>
      </c>
      <c r="G39" s="156">
        <f>+'St 1.2'!$U$126</f>
        <v>120685.64614117378</v>
      </c>
      <c r="H39" s="156">
        <f>+'St 1.3'!$U$9</f>
        <v>-16415.660023535052</v>
      </c>
      <c r="I39" s="156">
        <f>+'St 1.3'!$U$126</f>
        <v>315476.67340179213</v>
      </c>
      <c r="J39" s="156">
        <f>+'St 3'!$U$9</f>
        <v>368370.745</v>
      </c>
      <c r="K39" s="156">
        <f>+'St 3'!$U$126</f>
        <v>16759.876846815496</v>
      </c>
      <c r="L39" s="156">
        <f>+'St 2.1'!$U$9</f>
        <v>97.035500000000141</v>
      </c>
      <c r="M39" s="156">
        <f>+'St 2.1'!$U$126</f>
        <v>-15331.893241397007</v>
      </c>
      <c r="N39" s="156">
        <f>+'St 2.2'!$U$9</f>
        <v>-12968.611961720831</v>
      </c>
      <c r="O39" s="156">
        <f>+'St 2.2'!$U$126</f>
        <v>157737.13193648963</v>
      </c>
      <c r="P39" s="156">
        <f>+'St 4'!$U$9</f>
        <v>0</v>
      </c>
      <c r="Q39" s="156">
        <f>+'St 4'!$U$126</f>
        <v>1088284.8817</v>
      </c>
      <c r="R39" s="156">
        <f>+'St 5'!$U$9</f>
        <v>48428.506531745959</v>
      </c>
      <c r="S39" s="156">
        <f>+'St 5'!$U$126</f>
        <v>98070.7121221899</v>
      </c>
      <c r="T39" s="156">
        <f t="shared" si="2"/>
        <v>1892881.3812404813</v>
      </c>
      <c r="U39" s="156">
        <f t="shared" si="2"/>
        <v>1880041.5421080939</v>
      </c>
    </row>
    <row r="40" spans="2:21" ht="15.5">
      <c r="B40" s="68" t="s">
        <v>68</v>
      </c>
      <c r="C40" s="69" t="s">
        <v>39</v>
      </c>
      <c r="D40" s="160">
        <f>+'St 1.1'!$U$10</f>
        <v>306457.99999999983</v>
      </c>
      <c r="E40" s="160">
        <f>+'St 1.1'!$U$127</f>
        <v>49.999999999999915</v>
      </c>
      <c r="F40" s="160">
        <f>+'St 1.2'!$U$10</f>
        <v>0</v>
      </c>
      <c r="G40" s="160">
        <f>+'St 1.2'!$U$127</f>
        <v>6446.8613042649094</v>
      </c>
      <c r="H40" s="160">
        <f>+'St 1.3'!$U$10</f>
        <v>0</v>
      </c>
      <c r="I40" s="160">
        <f>+'St 1.3'!$U$127</f>
        <v>9940.48270080365</v>
      </c>
      <c r="J40" s="160">
        <f>+'St 3'!$U$10</f>
        <v>0</v>
      </c>
      <c r="K40" s="160">
        <f>+'St 3'!$U$127</f>
        <v>-9.6999999999999989E-2</v>
      </c>
      <c r="L40" s="160">
        <f>+'St 2.1'!$U$10</f>
        <v>0</v>
      </c>
      <c r="M40" s="160">
        <f>+'St 2.1'!$U$127</f>
        <v>0.13338027000000044</v>
      </c>
      <c r="N40" s="160">
        <f>+'St 2.2'!$U$10</f>
        <v>0</v>
      </c>
      <c r="O40" s="160">
        <f>+'St 2.2'!$U$127</f>
        <v>-8172.783515591067</v>
      </c>
      <c r="P40" s="160">
        <f>+'St 4'!$U$10</f>
        <v>0</v>
      </c>
      <c r="Q40" s="160">
        <f>+'St 4'!$U$127</f>
        <v>277872.11330000003</v>
      </c>
      <c r="R40" s="160">
        <f>+'St 5'!$U$10</f>
        <v>0</v>
      </c>
      <c r="S40" s="160">
        <f>+'St 5'!$U$127</f>
        <v>0</v>
      </c>
      <c r="T40" s="160">
        <f t="shared" si="2"/>
        <v>306457.99999999983</v>
      </c>
      <c r="U40" s="160">
        <f t="shared" si="2"/>
        <v>286136.71016974753</v>
      </c>
    </row>
    <row r="41" spans="2:21" ht="15.5">
      <c r="B41" s="68" t="s">
        <v>69</v>
      </c>
      <c r="C41" s="69" t="s">
        <v>50</v>
      </c>
      <c r="D41" s="160">
        <f>+'St 1.1'!$U$23</f>
        <v>-88254.999999999927</v>
      </c>
      <c r="E41" s="160">
        <f>+'St 1.1'!$U$140</f>
        <v>98308.51320103</v>
      </c>
      <c r="F41" s="160">
        <f>+'St 1.2'!$U$23</f>
        <v>1287166.3661939914</v>
      </c>
      <c r="G41" s="160">
        <f>+'St 1.2'!$U$140</f>
        <v>114238.78483690898</v>
      </c>
      <c r="H41" s="160">
        <f>+'St 1.3'!$U$23</f>
        <v>-16415.664158257441</v>
      </c>
      <c r="I41" s="160">
        <f>+'St 1.3'!$U$140</f>
        <v>305536.19070098852</v>
      </c>
      <c r="J41" s="160">
        <f>+'St 3'!$U$23</f>
        <v>368370.745</v>
      </c>
      <c r="K41" s="160">
        <f>+'St 3'!$U$140</f>
        <v>16759.973846815501</v>
      </c>
      <c r="L41" s="160">
        <f>+'St 2.1'!$U$23</f>
        <v>97.035500000000141</v>
      </c>
      <c r="M41" s="160">
        <f>+'St 2.1'!$U$140</f>
        <v>-15332.026621667008</v>
      </c>
      <c r="N41" s="160">
        <f>+'St 2.2'!$U$23</f>
        <v>-12968.611961720831</v>
      </c>
      <c r="O41" s="160">
        <f>+'St 2.2'!$U$140</f>
        <v>165909.91545208072</v>
      </c>
      <c r="P41" s="160">
        <f>+'St 4'!$U$23</f>
        <v>0</v>
      </c>
      <c r="Q41" s="160">
        <f>+'St 4'!$U$140</f>
        <v>810412.76839999994</v>
      </c>
      <c r="R41" s="160">
        <f>+'St 5'!$U$23</f>
        <v>48428.506531745959</v>
      </c>
      <c r="S41" s="160">
        <f>+'St 5'!$U$140</f>
        <v>98070.7121221899</v>
      </c>
      <c r="T41" s="160">
        <f t="shared" si="2"/>
        <v>1586423.3771057592</v>
      </c>
      <c r="U41" s="160">
        <f t="shared" si="2"/>
        <v>1593904.8319383464</v>
      </c>
    </row>
    <row r="42" spans="2:21">
      <c r="B42" s="37">
        <v>3</v>
      </c>
      <c r="C42" s="28" t="s">
        <v>51</v>
      </c>
      <c r="D42" s="156">
        <f>+'St 1.1'!$U$36</f>
        <v>0</v>
      </c>
      <c r="E42" s="156">
        <f>+'St 1.1'!$U$153</f>
        <v>142029.17909442325</v>
      </c>
      <c r="F42" s="156">
        <f>+'St 1.2'!$U$36</f>
        <v>36822.485739224881</v>
      </c>
      <c r="G42" s="156">
        <f>+'St 1.2'!$U$153</f>
        <v>236063.20081552496</v>
      </c>
      <c r="H42" s="156">
        <f>+'St 1.3'!$U$36</f>
        <v>70543.074475500747</v>
      </c>
      <c r="I42" s="156">
        <f>+'St 1.3'!$U$153</f>
        <v>621153.31622846483</v>
      </c>
      <c r="J42" s="156">
        <f>+'St 3'!$U$36</f>
        <v>874219.98947424302</v>
      </c>
      <c r="K42" s="156">
        <f>+'St 3'!$U$153</f>
        <v>20406.453182814472</v>
      </c>
      <c r="L42" s="156">
        <f>+'St 2.1'!$U$36</f>
        <v>0</v>
      </c>
      <c r="M42" s="156">
        <f>+'St 2.1'!$U$153</f>
        <v>-636.96350662689792</v>
      </c>
      <c r="N42" s="156">
        <f>+'St 2.2'!$U$36</f>
        <v>-96245.08040832261</v>
      </c>
      <c r="O42" s="156">
        <f>+'St 2.2'!$U$153</f>
        <v>69194.998330472343</v>
      </c>
      <c r="P42" s="156">
        <f>+'St 4'!$U$36</f>
        <v>0</v>
      </c>
      <c r="Q42" s="156">
        <f>+'St 4'!$U$153</f>
        <v>242820.56906795123</v>
      </c>
      <c r="R42" s="156">
        <f>+'St 5'!$U$36</f>
        <v>-20204.205433845586</v>
      </c>
      <c r="S42" s="156">
        <f>+'St 5'!$U$153</f>
        <v>0</v>
      </c>
      <c r="T42" s="156">
        <f t="shared" si="2"/>
        <v>865136.26384680043</v>
      </c>
      <c r="U42" s="156">
        <f t="shared" si="2"/>
        <v>1331030.7532130242</v>
      </c>
    </row>
    <row r="43" spans="2:21">
      <c r="B43" s="37">
        <v>4</v>
      </c>
      <c r="C43" s="28" t="s">
        <v>327</v>
      </c>
      <c r="D43" s="156">
        <f>+'St 1.1'!$U$49</f>
        <v>0</v>
      </c>
      <c r="E43" s="156">
        <f>+'St 1.1'!$U$166</f>
        <v>22721.999999999978</v>
      </c>
      <c r="F43" s="156">
        <f>+'St 1.2'!$U$49</f>
        <v>132359.9822417745</v>
      </c>
      <c r="G43" s="156">
        <f>+'St 1.2'!$U$166</f>
        <v>1311721.2894091408</v>
      </c>
      <c r="H43" s="156">
        <f>+'St 1.3'!$U$49</f>
        <v>330837.3562936153</v>
      </c>
      <c r="I43" s="156">
        <f>+'St 1.3'!$U$166</f>
        <v>475386.67151529214</v>
      </c>
      <c r="J43" s="156">
        <f>+'St 3'!$U$49</f>
        <v>39626.005100000024</v>
      </c>
      <c r="K43" s="156">
        <f>+'St 3'!$U$166</f>
        <v>146125.88903904334</v>
      </c>
      <c r="L43" s="156">
        <f>+'St 2.1'!$U$49</f>
        <v>138538.65107251302</v>
      </c>
      <c r="M43" s="156">
        <f>+'St 2.1'!$U$166</f>
        <v>-3881.1998948426999</v>
      </c>
      <c r="N43" s="156">
        <f>+'St 2.2'!$U$49</f>
        <v>-187357.31617650745</v>
      </c>
      <c r="O43" s="156">
        <f>+'St 2.2'!$U$166</f>
        <v>-3150853.3904218725</v>
      </c>
      <c r="P43" s="156">
        <f>+'St 4'!$U$49</f>
        <v>773325.94640172645</v>
      </c>
      <c r="Q43" s="156">
        <f>+'St 4'!$U$166</f>
        <v>0</v>
      </c>
      <c r="R43" s="156">
        <f>+'St 5'!$U$49</f>
        <v>-3973.9861795453799</v>
      </c>
      <c r="S43" s="156">
        <f>+'St 5'!$U$166</f>
        <v>149486.0745020335</v>
      </c>
      <c r="T43" s="156">
        <f t="shared" si="2"/>
        <v>1223356.6387535767</v>
      </c>
      <c r="U43" s="156">
        <f t="shared" si="2"/>
        <v>-1049292.6658512054</v>
      </c>
    </row>
    <row r="44" spans="2:21">
      <c r="B44" s="37">
        <v>5</v>
      </c>
      <c r="C44" s="28" t="s">
        <v>52</v>
      </c>
      <c r="D44" s="156">
        <f>+'St 1.1'!$U$62</f>
        <v>0</v>
      </c>
      <c r="E44" s="156">
        <f>+'St 1.1'!$U$179</f>
        <v>-1406.4000000000003</v>
      </c>
      <c r="F44" s="156">
        <f>+'St 1.2'!$U$62</f>
        <v>54180.649758473519</v>
      </c>
      <c r="G44" s="156">
        <f>+'St 1.2'!$U$179</f>
        <v>22077.551647926313</v>
      </c>
      <c r="H44" s="156">
        <f>+'St 1.3'!$U$62</f>
        <v>115960.84855154043</v>
      </c>
      <c r="I44" s="156">
        <f>+'St 1.3'!$U$179</f>
        <v>10667.826640685525</v>
      </c>
      <c r="J44" s="156">
        <f>+'St 3'!$U$62</f>
        <v>0</v>
      </c>
      <c r="K44" s="156">
        <f>+'St 3'!$U$179</f>
        <v>192695.7450068951</v>
      </c>
      <c r="L44" s="156">
        <f>+'St 2.1'!$U$62</f>
        <v>7342.2198290000015</v>
      </c>
      <c r="M44" s="156">
        <f>+'St 2.1'!$U$179</f>
        <v>9219.5047463933861</v>
      </c>
      <c r="N44" s="156">
        <f>+'St 2.2'!$U$62</f>
        <v>164749.88291421725</v>
      </c>
      <c r="O44" s="156">
        <f>+'St 2.2'!$U$179</f>
        <v>-922338.69993537525</v>
      </c>
      <c r="P44" s="156">
        <f>+'St 4'!$U$62</f>
        <v>0</v>
      </c>
      <c r="Q44" s="156">
        <f>+'St 4'!$U$179</f>
        <v>172932.82559999998</v>
      </c>
      <c r="R44" s="156">
        <f>+'St 5'!$U$62</f>
        <v>89747.977984843776</v>
      </c>
      <c r="S44" s="156">
        <f>+'St 5'!$U$179</f>
        <v>301926.9421803194</v>
      </c>
      <c r="T44" s="156">
        <f t="shared" si="2"/>
        <v>431981.579038075</v>
      </c>
      <c r="U44" s="156">
        <f t="shared" si="2"/>
        <v>-214224.70411315555</v>
      </c>
    </row>
    <row r="45" spans="2:21">
      <c r="B45" s="68" t="s">
        <v>68</v>
      </c>
      <c r="C45" s="69" t="s">
        <v>32</v>
      </c>
      <c r="D45" s="157">
        <f>+'St 1.1'!$U$63</f>
        <v>0</v>
      </c>
      <c r="E45" s="157">
        <f>+'St 1.1'!$U$180</f>
        <v>-1406.4000000000003</v>
      </c>
      <c r="F45" s="157">
        <f>+'St 1.2'!$U$63</f>
        <v>54180.649758473519</v>
      </c>
      <c r="G45" s="157">
        <f>+'St 1.2'!$U$180</f>
        <v>4490.8876373825888</v>
      </c>
      <c r="H45" s="157">
        <f>+'St 1.3'!$U$63</f>
        <v>9878.1361404557701</v>
      </c>
      <c r="I45" s="157">
        <f>+'St 1.3'!$U$180</f>
        <v>-71223.756996298995</v>
      </c>
      <c r="J45" s="157">
        <f>+'St 3'!$U$63</f>
        <v>0</v>
      </c>
      <c r="K45" s="157">
        <f>+'St 3'!$U$180</f>
        <v>192695.7450068951</v>
      </c>
      <c r="L45" s="157">
        <f>+'St 2.1'!$U$63</f>
        <v>7342.2198290000015</v>
      </c>
      <c r="M45" s="157">
        <f>+'St 2.1'!$U$180</f>
        <v>9108.4330139999911</v>
      </c>
      <c r="N45" s="157">
        <f>+'St 2.2'!$U$63</f>
        <v>164749.88291421725</v>
      </c>
      <c r="O45" s="157">
        <f>+'St 2.2'!$U$180</f>
        <v>-238883.6277176546</v>
      </c>
      <c r="P45" s="157">
        <f>+'St 4'!$U$63</f>
        <v>0</v>
      </c>
      <c r="Q45" s="157">
        <f>+'St 4'!$U$180</f>
        <v>21372.965599999996</v>
      </c>
      <c r="R45" s="157">
        <f>+'St 5'!$U$63</f>
        <v>89747.977984843776</v>
      </c>
      <c r="S45" s="157">
        <f>+'St 5'!$U$180</f>
        <v>301926.9421803194</v>
      </c>
      <c r="T45" s="157">
        <f t="shared" si="2"/>
        <v>325898.86662699032</v>
      </c>
      <c r="U45" s="157">
        <f t="shared" si="2"/>
        <v>218081.18872464346</v>
      </c>
    </row>
    <row r="46" spans="2:21">
      <c r="B46" s="68" t="s">
        <v>69</v>
      </c>
      <c r="C46" s="69" t="s">
        <v>33</v>
      </c>
      <c r="D46" s="157">
        <f>+'St 1.1'!$U$76</f>
        <v>0</v>
      </c>
      <c r="E46" s="157">
        <f>+'St 1.1'!$U$193</f>
        <v>0</v>
      </c>
      <c r="F46" s="157">
        <f>+'St 1.2'!$U$76</f>
        <v>0</v>
      </c>
      <c r="G46" s="157">
        <f>+'St 1.2'!$U$193</f>
        <v>17586.664010543715</v>
      </c>
      <c r="H46" s="157">
        <f>+'St 1.3'!$U$76</f>
        <v>106082.71241108466</v>
      </c>
      <c r="I46" s="157">
        <f>+'St 1.3'!$U$193</f>
        <v>81891.583636984433</v>
      </c>
      <c r="J46" s="157">
        <f>+'St 3'!$U$76</f>
        <v>0</v>
      </c>
      <c r="K46" s="157">
        <f>+'St 3'!$U$193</f>
        <v>0</v>
      </c>
      <c r="L46" s="157">
        <f>+'St 2.1'!$U$76</f>
        <v>0</v>
      </c>
      <c r="M46" s="157">
        <f>+'St 2.1'!$U$193</f>
        <v>111.07173239339122</v>
      </c>
      <c r="N46" s="157">
        <f>+'St 2.2'!$U$76</f>
        <v>0</v>
      </c>
      <c r="O46" s="157">
        <f>+'St 2.2'!$U$193</f>
        <v>-683455.07221772091</v>
      </c>
      <c r="P46" s="157">
        <f>+'St 4'!$U$76</f>
        <v>0</v>
      </c>
      <c r="Q46" s="157">
        <f>+'St 4'!$U$193</f>
        <v>151559.85999999999</v>
      </c>
      <c r="R46" s="157">
        <f>+'St 5'!$U$76</f>
        <v>0</v>
      </c>
      <c r="S46" s="157">
        <f>+'St 5'!$U$193</f>
        <v>0</v>
      </c>
      <c r="T46" s="157">
        <f t="shared" si="2"/>
        <v>106082.71241108466</v>
      </c>
      <c r="U46" s="157">
        <f t="shared" si="2"/>
        <v>-432305.89283779939</v>
      </c>
    </row>
    <row r="47" spans="2:21">
      <c r="B47" s="37">
        <v>6</v>
      </c>
      <c r="C47" s="28" t="s">
        <v>90</v>
      </c>
      <c r="D47" s="156">
        <f>+'St 1.1'!$U$79</f>
        <v>5800.9999999999991</v>
      </c>
      <c r="E47" s="156">
        <f>+'St 1.1'!$U$196</f>
        <v>0</v>
      </c>
      <c r="F47" s="156">
        <f>+'St 1.2'!$U$79</f>
        <v>-2.2183073565113398</v>
      </c>
      <c r="G47" s="156">
        <f>+'St 1.2'!$U$196</f>
        <v>-62.014912020398015</v>
      </c>
      <c r="H47" s="156">
        <f>+'St 1.3'!$U$79</f>
        <v>476588.09146872314</v>
      </c>
      <c r="I47" s="156">
        <f>+'St 1.3'!$U$196</f>
        <v>0</v>
      </c>
      <c r="J47" s="156">
        <f>+'St 3'!$U$79</f>
        <v>62512.51599999996</v>
      </c>
      <c r="K47" s="156">
        <f>+'St 3'!$U$196</f>
        <v>0</v>
      </c>
      <c r="L47" s="156">
        <f>+'St 2.1'!$U$79</f>
        <v>0</v>
      </c>
      <c r="M47" s="156">
        <f>+'St 2.1'!$U$196</f>
        <v>161.16277922758417</v>
      </c>
      <c r="N47" s="156">
        <f>+'St 2.2'!$U$79</f>
        <v>0</v>
      </c>
      <c r="O47" s="156">
        <f>+'St 2.2'!$U$196</f>
        <v>0</v>
      </c>
      <c r="P47" s="156">
        <f>+'St 4'!$U$79</f>
        <v>0</v>
      </c>
      <c r="Q47" s="156">
        <f>+'St 4'!$U$196</f>
        <v>791900.97989999992</v>
      </c>
      <c r="R47" s="156">
        <f>+'St 5'!$U$79</f>
        <v>0</v>
      </c>
      <c r="S47" s="156">
        <f>+'St 5'!$U$196</f>
        <v>0</v>
      </c>
      <c r="T47" s="156">
        <f t="shared" si="2"/>
        <v>544899.38916136662</v>
      </c>
      <c r="U47" s="156">
        <f t="shared" si="2"/>
        <v>792000.1277672071</v>
      </c>
    </row>
    <row r="48" spans="2:21">
      <c r="B48" s="68" t="s">
        <v>68</v>
      </c>
      <c r="C48" s="69" t="s">
        <v>15</v>
      </c>
      <c r="D48" s="157">
        <f>+'St 1.1'!$U$80</f>
        <v>0</v>
      </c>
      <c r="E48" s="157">
        <f>+'St 1.1'!$U$197</f>
        <v>0</v>
      </c>
      <c r="F48" s="157">
        <f>+'St 1.2'!$U$80</f>
        <v>0</v>
      </c>
      <c r="G48" s="157">
        <f>+'St 1.2'!$U$197</f>
        <v>0</v>
      </c>
      <c r="H48" s="157">
        <f>+'St 1.3'!$U$80</f>
        <v>26947.578915182676</v>
      </c>
      <c r="I48" s="157">
        <f>+'St 1.3'!$U$197</f>
        <v>0</v>
      </c>
      <c r="J48" s="157">
        <f>+'St 3'!$U$80</f>
        <v>0</v>
      </c>
      <c r="K48" s="157">
        <f>+'St 3'!$U$197</f>
        <v>0</v>
      </c>
      <c r="L48" s="157">
        <f>+'St 2.1'!$U$80</f>
        <v>0</v>
      </c>
      <c r="M48" s="157">
        <f>+'St 2.1'!$U$197</f>
        <v>0</v>
      </c>
      <c r="N48" s="157">
        <f>+'St 2.2'!$U$80</f>
        <v>0</v>
      </c>
      <c r="O48" s="157">
        <f>+'St 2.2'!$U$197</f>
        <v>0</v>
      </c>
      <c r="P48" s="157">
        <f>+'St 4'!$U$80</f>
        <v>0</v>
      </c>
      <c r="Q48" s="157">
        <f>+'St 4'!$U$197</f>
        <v>0</v>
      </c>
      <c r="R48" s="157">
        <f>+'St 5'!$U$80</f>
        <v>0</v>
      </c>
      <c r="S48" s="157">
        <f>+'St 5'!$U$197</f>
        <v>0</v>
      </c>
      <c r="T48" s="157">
        <f t="shared" si="2"/>
        <v>26947.578915182676</v>
      </c>
      <c r="U48" s="157">
        <f t="shared" si="2"/>
        <v>0</v>
      </c>
    </row>
    <row r="49" spans="2:21">
      <c r="B49" s="68" t="s">
        <v>69</v>
      </c>
      <c r="C49" s="69" t="s">
        <v>16</v>
      </c>
      <c r="D49" s="157">
        <f>+'St 1.1'!$U$81</f>
        <v>0</v>
      </c>
      <c r="E49" s="157">
        <f>+'St 1.1'!$U$198</f>
        <v>0</v>
      </c>
      <c r="F49" s="157">
        <f>+'St 1.2'!$U$81</f>
        <v>0</v>
      </c>
      <c r="G49" s="157">
        <f>+'St 1.2'!$U$198</f>
        <v>0</v>
      </c>
      <c r="H49" s="157">
        <f>+'St 1.3'!$U$81</f>
        <v>149199.14352285981</v>
      </c>
      <c r="I49" s="157">
        <f>+'St 1.3'!$U$198</f>
        <v>0</v>
      </c>
      <c r="J49" s="157">
        <f>+'St 3'!$U$81</f>
        <v>0</v>
      </c>
      <c r="K49" s="157">
        <f>+'St 3'!$U$198</f>
        <v>0</v>
      </c>
      <c r="L49" s="157">
        <f>+'St 2.1'!$U$81</f>
        <v>0</v>
      </c>
      <c r="M49" s="157">
        <f>+'St 2.1'!$U$198</f>
        <v>10.072271499999996</v>
      </c>
      <c r="N49" s="157">
        <f>+'St 2.2'!$U$81</f>
        <v>0</v>
      </c>
      <c r="O49" s="157">
        <f>+'St 2.2'!$U$198</f>
        <v>0</v>
      </c>
      <c r="P49" s="157">
        <f>+'St 4'!$U$81</f>
        <v>0</v>
      </c>
      <c r="Q49" s="157">
        <f>+'St 4'!$U$198</f>
        <v>387511.77999999997</v>
      </c>
      <c r="R49" s="157">
        <f>+'St 5'!$U$81</f>
        <v>0</v>
      </c>
      <c r="S49" s="157">
        <f>+'St 5'!$U$198</f>
        <v>0</v>
      </c>
      <c r="T49" s="157">
        <f t="shared" si="2"/>
        <v>149199.14352285981</v>
      </c>
      <c r="U49" s="157">
        <f t="shared" si="2"/>
        <v>387521.85227149999</v>
      </c>
    </row>
    <row r="50" spans="2:21">
      <c r="B50" s="68" t="s">
        <v>83</v>
      </c>
      <c r="C50" s="69" t="s">
        <v>17</v>
      </c>
      <c r="D50" s="157">
        <f>+'St 1.1'!$U$82</f>
        <v>120.00000000000171</v>
      </c>
      <c r="E50" s="157">
        <f>+'St 1.1'!$U$199</f>
        <v>0</v>
      </c>
      <c r="F50" s="157">
        <f>+'St 1.2'!$U$82</f>
        <v>0</v>
      </c>
      <c r="G50" s="157">
        <f>+'St 1.2'!$U$199</f>
        <v>0</v>
      </c>
      <c r="H50" s="157">
        <f>+'St 1.3'!$U$82</f>
        <v>140378.85797082243</v>
      </c>
      <c r="I50" s="157">
        <f>+'St 1.3'!$U$199</f>
        <v>0</v>
      </c>
      <c r="J50" s="157">
        <f>+'St 3'!$U$82</f>
        <v>0</v>
      </c>
      <c r="K50" s="157">
        <f>+'St 3'!$U$199</f>
        <v>0</v>
      </c>
      <c r="L50" s="157">
        <f>+'St 2.1'!$U$82</f>
        <v>0</v>
      </c>
      <c r="M50" s="157">
        <f>+'St 2.1'!$U$199</f>
        <v>97.204538257942644</v>
      </c>
      <c r="N50" s="157">
        <f>+'St 2.2'!$U$82</f>
        <v>0</v>
      </c>
      <c r="O50" s="157">
        <f>+'St 2.2'!$U$199</f>
        <v>0</v>
      </c>
      <c r="P50" s="157">
        <f>+'St 4'!$U$82</f>
        <v>0</v>
      </c>
      <c r="Q50" s="157">
        <f>+'St 4'!$U$199</f>
        <v>202194.59995</v>
      </c>
      <c r="R50" s="157">
        <f>+'St 5'!$U$82</f>
        <v>0</v>
      </c>
      <c r="S50" s="157">
        <f>+'St 5'!$U$199</f>
        <v>0</v>
      </c>
      <c r="T50" s="157">
        <f t="shared" si="2"/>
        <v>140498.85797082243</v>
      </c>
      <c r="U50" s="157">
        <f t="shared" si="2"/>
        <v>202291.80448825794</v>
      </c>
    </row>
    <row r="51" spans="2:21">
      <c r="B51" s="68" t="s">
        <v>84</v>
      </c>
      <c r="C51" s="69" t="s">
        <v>18</v>
      </c>
      <c r="D51" s="157">
        <f>+'St 1.1'!$U$83</f>
        <v>5681.0000000000027</v>
      </c>
      <c r="E51" s="157">
        <f>+'St 1.1'!$U$200</f>
        <v>0</v>
      </c>
      <c r="F51" s="157">
        <f>+'St 1.2'!$U$83</f>
        <v>-2.2183073565113398</v>
      </c>
      <c r="G51" s="157">
        <f>+'St 1.2'!$U$200</f>
        <v>-62.014912020398015</v>
      </c>
      <c r="H51" s="157">
        <f>+'St 1.3'!$U$83</f>
        <v>160062.71549032693</v>
      </c>
      <c r="I51" s="157">
        <f>+'St 1.3'!$U$200</f>
        <v>0</v>
      </c>
      <c r="J51" s="157">
        <f>+'St 3'!$U$83</f>
        <v>62512.515999999981</v>
      </c>
      <c r="K51" s="157">
        <f>+'St 3'!$U$200</f>
        <v>0</v>
      </c>
      <c r="L51" s="157">
        <f>+'St 2.1'!$U$83</f>
        <v>0</v>
      </c>
      <c r="M51" s="157">
        <f>+'St 2.1'!$U$200</f>
        <v>53.885969469641552</v>
      </c>
      <c r="N51" s="157">
        <f>+'St 2.2'!$U$83</f>
        <v>0</v>
      </c>
      <c r="O51" s="157">
        <f>+'St 2.2'!$U$200</f>
        <v>0</v>
      </c>
      <c r="P51" s="157">
        <f>+'St 4'!$U$83</f>
        <v>0</v>
      </c>
      <c r="Q51" s="157">
        <f>+'St 4'!$U$200</f>
        <v>202194.59995</v>
      </c>
      <c r="R51" s="157">
        <f>+'St 5'!$U$83</f>
        <v>0</v>
      </c>
      <c r="S51" s="157">
        <f>+'St 5'!$U$200</f>
        <v>0</v>
      </c>
      <c r="T51" s="157">
        <f t="shared" si="2"/>
        <v>228254.0131829704</v>
      </c>
      <c r="U51" s="157">
        <f t="shared" si="2"/>
        <v>202186.47100744926</v>
      </c>
    </row>
    <row r="52" spans="2:21">
      <c r="B52" s="68" t="s">
        <v>85</v>
      </c>
      <c r="C52" s="69" t="s">
        <v>19</v>
      </c>
      <c r="D52" s="157">
        <f>+'St 1.1'!$U$84</f>
        <v>0</v>
      </c>
      <c r="E52" s="157">
        <f>+'St 1.1'!$U$201</f>
        <v>0</v>
      </c>
      <c r="F52" s="157">
        <f>+'St 1.2'!$U$84</f>
        <v>0</v>
      </c>
      <c r="G52" s="157">
        <f>+'St 1.2'!$U$201</f>
        <v>0</v>
      </c>
      <c r="H52" s="157">
        <f>+'St 1.3'!$U$84</f>
        <v>0</v>
      </c>
      <c r="I52" s="157">
        <f>+'St 1.3'!$U$201</f>
        <v>0</v>
      </c>
      <c r="J52" s="157">
        <f>+'St 3'!$U$84</f>
        <v>0</v>
      </c>
      <c r="K52" s="157">
        <f>+'St 3'!$U$201</f>
        <v>0</v>
      </c>
      <c r="L52" s="157">
        <f>+'St 2.1'!$U$84</f>
        <v>0</v>
      </c>
      <c r="M52" s="157">
        <f>+'St 2.1'!$U$201</f>
        <v>0</v>
      </c>
      <c r="N52" s="157">
        <f>+'St 2.2'!$U$84</f>
        <v>0</v>
      </c>
      <c r="O52" s="157">
        <f>+'St 2.2'!$U$201</f>
        <v>0</v>
      </c>
      <c r="P52" s="157">
        <f>+'St 4'!$U$84</f>
        <v>0</v>
      </c>
      <c r="Q52" s="157">
        <f>+'St 4'!$U$201</f>
        <v>0</v>
      </c>
      <c r="R52" s="157">
        <f>+'St 5'!$U$84</f>
        <v>0</v>
      </c>
      <c r="S52" s="157">
        <f>+'St 5'!$U$201</f>
        <v>0</v>
      </c>
      <c r="T52" s="157">
        <f t="shared" si="2"/>
        <v>0</v>
      </c>
      <c r="U52" s="157">
        <f t="shared" si="2"/>
        <v>0</v>
      </c>
    </row>
    <row r="53" spans="2:21">
      <c r="B53" s="68" t="s">
        <v>70</v>
      </c>
      <c r="C53" s="69" t="s">
        <v>20</v>
      </c>
      <c r="D53" s="157">
        <f>+'St 1.1'!$U$85</f>
        <v>0</v>
      </c>
      <c r="E53" s="157">
        <f>+'St 1.1'!$U$202</f>
        <v>0</v>
      </c>
      <c r="F53" s="157">
        <f>+'St 1.2'!$U$85</f>
        <v>0</v>
      </c>
      <c r="G53" s="157">
        <f>+'St 1.2'!$U$202</f>
        <v>0</v>
      </c>
      <c r="H53" s="157">
        <f>+'St 1.3'!$U$85</f>
        <v>0</v>
      </c>
      <c r="I53" s="157">
        <f>+'St 1.3'!$U$202</f>
        <v>0</v>
      </c>
      <c r="J53" s="157">
        <f>+'St 3'!$U$85</f>
        <v>0</v>
      </c>
      <c r="K53" s="157">
        <f>+'St 3'!$U$202</f>
        <v>0</v>
      </c>
      <c r="L53" s="157">
        <f>+'St 2.1'!$U$85</f>
        <v>0</v>
      </c>
      <c r="M53" s="157">
        <f>+'St 2.1'!$U$202</f>
        <v>0</v>
      </c>
      <c r="N53" s="157">
        <f>+'St 2.2'!$U$85</f>
        <v>0</v>
      </c>
      <c r="O53" s="157">
        <f>+'St 2.2'!$U$202</f>
        <v>0</v>
      </c>
      <c r="P53" s="157">
        <f>+'St 4'!$U$85</f>
        <v>0</v>
      </c>
      <c r="Q53" s="157">
        <f>+'St 4'!$U$202</f>
        <v>0</v>
      </c>
      <c r="R53" s="157">
        <f>+'St 5'!$U$85</f>
        <v>0</v>
      </c>
      <c r="S53" s="157">
        <f>+'St 5'!$U$202</f>
        <v>0</v>
      </c>
      <c r="T53" s="157">
        <f t="shared" si="2"/>
        <v>0</v>
      </c>
      <c r="U53" s="157">
        <f t="shared" si="2"/>
        <v>0</v>
      </c>
    </row>
    <row r="54" spans="2:21">
      <c r="B54" s="37">
        <v>7</v>
      </c>
      <c r="C54" s="28" t="s">
        <v>53</v>
      </c>
      <c r="D54" s="156">
        <f>+'St 1.1'!$U$86</f>
        <v>34986</v>
      </c>
      <c r="E54" s="156">
        <f>+'St 1.1'!$U$203</f>
        <v>3.9999999999999591</v>
      </c>
      <c r="F54" s="156">
        <f>+'St 1.2'!$U$86</f>
        <v>8577.5142455870555</v>
      </c>
      <c r="G54" s="156">
        <f>+'St 1.2'!$U$203</f>
        <v>-55141.102315918899</v>
      </c>
      <c r="H54" s="156">
        <f>+'St 1.3'!$U$86</f>
        <v>39889.766232231406</v>
      </c>
      <c r="I54" s="156">
        <f>+'St 1.3'!$U$203</f>
        <v>-226945.00093580032</v>
      </c>
      <c r="J54" s="156">
        <f>+'St 3'!$U$86</f>
        <v>-3221.7422024291295</v>
      </c>
      <c r="K54" s="156">
        <f>+'St 3'!$U$203</f>
        <v>68716.56753953849</v>
      </c>
      <c r="L54" s="156">
        <f>+'St 2.1'!$U$86</f>
        <v>21297.672679170784</v>
      </c>
      <c r="M54" s="156">
        <f>+'St 2.1'!$U$203</f>
        <v>121966.17368502296</v>
      </c>
      <c r="N54" s="156">
        <f>+'St 2.2'!$U$86</f>
        <v>-1871131.4994014334</v>
      </c>
      <c r="O54" s="156">
        <f>+'St 2.2'!$U$203</f>
        <v>293727.53732903913</v>
      </c>
      <c r="P54" s="156">
        <f>+'St 4'!$U$86</f>
        <v>-9214.5990747182586</v>
      </c>
      <c r="Q54" s="156">
        <f>+'St 4'!$U$203</f>
        <v>42738.490428513644</v>
      </c>
      <c r="R54" s="156">
        <f>+'St 5'!$U$86</f>
        <v>-8353.9094040684631</v>
      </c>
      <c r="S54" s="156">
        <f>+'St 5'!$U$203</f>
        <v>-40231.826430387962</v>
      </c>
      <c r="T54" s="156">
        <f t="shared" si="2"/>
        <v>-1787170.79692566</v>
      </c>
      <c r="U54" s="156">
        <f t="shared" si="2"/>
        <v>204834.83930000706</v>
      </c>
    </row>
    <row r="55" spans="2:21">
      <c r="B55" s="68" t="s">
        <v>68</v>
      </c>
      <c r="C55" s="69" t="s">
        <v>30</v>
      </c>
      <c r="D55" s="157">
        <f>+'St 1.1'!$U$87</f>
        <v>0</v>
      </c>
      <c r="E55" s="157">
        <f>+'St 1.1'!$U$204</f>
        <v>0</v>
      </c>
      <c r="F55" s="157">
        <f>+'St 1.2'!$U$87</f>
        <v>0</v>
      </c>
      <c r="G55" s="157">
        <f>+'St 1.2'!$U$204</f>
        <v>2231.6622316016255</v>
      </c>
      <c r="H55" s="157">
        <f>+'St 1.3'!$U$87</f>
        <v>277.41345403362425</v>
      </c>
      <c r="I55" s="157">
        <f>+'St 1.3'!$U$204</f>
        <v>-225318.41299533925</v>
      </c>
      <c r="J55" s="157">
        <f>+'St 3'!$U$87</f>
        <v>0</v>
      </c>
      <c r="K55" s="157">
        <f>+'St 3'!$U$204</f>
        <v>-0.21810771097576093</v>
      </c>
      <c r="L55" s="157">
        <f>+'St 2.1'!$U$87</f>
        <v>20745.893901239782</v>
      </c>
      <c r="M55" s="157">
        <f>+'St 2.1'!$U$204</f>
        <v>59517.437320265861</v>
      </c>
      <c r="N55" s="157">
        <f>+'St 2.2'!$U$87</f>
        <v>-829095.29254318844</v>
      </c>
      <c r="O55" s="157">
        <f>+'St 2.2'!$U$204</f>
        <v>115594.93351946949</v>
      </c>
      <c r="P55" s="157">
        <f>+'St 4'!$U$87</f>
        <v>-6158.6413440260148</v>
      </c>
      <c r="Q55" s="157">
        <f>+'St 4'!$U$204</f>
        <v>4208.9125000000004</v>
      </c>
      <c r="R55" s="157">
        <f>+'St 5'!$U$87</f>
        <v>-8353.9094040684631</v>
      </c>
      <c r="S55" s="157">
        <f>+'St 5'!$U$204</f>
        <v>-40018.802544094113</v>
      </c>
      <c r="T55" s="157">
        <f t="shared" si="2"/>
        <v>-822584.53593600949</v>
      </c>
      <c r="U55" s="157">
        <f t="shared" si="2"/>
        <v>-83784.48807580737</v>
      </c>
    </row>
    <row r="56" spans="2:21">
      <c r="B56" s="68" t="s">
        <v>69</v>
      </c>
      <c r="C56" s="69" t="s">
        <v>31</v>
      </c>
      <c r="D56" s="157">
        <f>+'St 1.1'!$U$100</f>
        <v>34986</v>
      </c>
      <c r="E56" s="157">
        <f>+'St 1.1'!$U$217</f>
        <v>3.9999999999999591</v>
      </c>
      <c r="F56" s="157">
        <f>+'St 1.2'!$U$100</f>
        <v>8577.5142455870555</v>
      </c>
      <c r="G56" s="157">
        <f>+'St 1.2'!$U$217</f>
        <v>-58435.764547520586</v>
      </c>
      <c r="H56" s="157">
        <f>+'St 1.3'!$U$100</f>
        <v>39612.352778197797</v>
      </c>
      <c r="I56" s="157">
        <f>+'St 1.3'!$U$217</f>
        <v>-1626.5879404611205</v>
      </c>
      <c r="J56" s="157">
        <f>+'St 3'!$U$100</f>
        <v>-3221.7422024291295</v>
      </c>
      <c r="K56" s="157">
        <f>+'St 3'!$U$217</f>
        <v>68716.78564724946</v>
      </c>
      <c r="L56" s="157">
        <f>+'St 2.1'!$U$100</f>
        <v>551.77877793099833</v>
      </c>
      <c r="M56" s="157">
        <f>+'St 2.1'!$U$217</f>
        <v>62448.736364757082</v>
      </c>
      <c r="N56" s="157">
        <f>+'St 2.2'!$U$100</f>
        <v>-1042036.206858245</v>
      </c>
      <c r="O56" s="157">
        <f>+'St 2.2'!$U$217</f>
        <v>178132.60380956926</v>
      </c>
      <c r="P56" s="157">
        <f>+'St 4'!$U$100</f>
        <v>-3055.9577306922433</v>
      </c>
      <c r="Q56" s="157">
        <f>+'St 4'!$U$217</f>
        <v>38529.577928513638</v>
      </c>
      <c r="R56" s="157">
        <f>+'St 5'!$U$100</f>
        <v>0</v>
      </c>
      <c r="S56" s="157">
        <f>+'St 5'!$U$217</f>
        <v>-213.02388629385004</v>
      </c>
      <c r="T56" s="157">
        <f t="shared" si="2"/>
        <v>-964586.2609896505</v>
      </c>
      <c r="U56" s="157">
        <f t="shared" si="2"/>
        <v>287556.32737581385</v>
      </c>
    </row>
    <row r="57" spans="2:21">
      <c r="B57" s="37">
        <v>8</v>
      </c>
      <c r="C57" s="28" t="s">
        <v>88</v>
      </c>
      <c r="D57" s="156">
        <v>0</v>
      </c>
      <c r="E57" s="156">
        <v>0</v>
      </c>
      <c r="F57" s="156">
        <v>0</v>
      </c>
      <c r="G57" s="156">
        <v>0</v>
      </c>
      <c r="H57" s="156">
        <v>0</v>
      </c>
      <c r="I57" s="156">
        <v>0</v>
      </c>
      <c r="J57" s="156">
        <v>0</v>
      </c>
      <c r="K57" s="156">
        <v>0</v>
      </c>
      <c r="L57" s="156">
        <v>0</v>
      </c>
      <c r="M57" s="156">
        <v>0</v>
      </c>
      <c r="N57" s="156">
        <v>0</v>
      </c>
      <c r="O57" s="156">
        <v>0</v>
      </c>
      <c r="P57" s="156">
        <v>0</v>
      </c>
      <c r="Q57" s="156">
        <v>0</v>
      </c>
      <c r="R57" s="156">
        <v>0</v>
      </c>
      <c r="S57" s="156">
        <v>0</v>
      </c>
      <c r="T57" s="156">
        <f t="shared" si="2"/>
        <v>0</v>
      </c>
      <c r="U57" s="156">
        <f t="shared" si="2"/>
        <v>0</v>
      </c>
    </row>
    <row r="58" spans="2:21">
      <c r="B58" s="37">
        <v>9</v>
      </c>
      <c r="C58" s="28" t="s">
        <v>92</v>
      </c>
      <c r="D58" s="156">
        <f>+'St 1.1'!$U$113+'St 1.1'!$U$114</f>
        <v>0</v>
      </c>
      <c r="E58" s="156">
        <f>+'St 1.1'!$U$230+'St 1.1'!$U$231</f>
        <v>0</v>
      </c>
      <c r="F58" s="156">
        <f>+'St 1.2'!$U$113+'St 1.2'!$U$114</f>
        <v>111128.28455918709</v>
      </c>
      <c r="G58" s="156">
        <f>+'St 1.2'!$U$230+'St 1.2'!$U$231</f>
        <v>160474.71137139184</v>
      </c>
      <c r="H58" s="156">
        <f>+'St 1.3'!$U$113+'St 1.3'!$U$114</f>
        <v>2451.8316808285495</v>
      </c>
      <c r="I58" s="156">
        <f>+'St 1.3'!$U$230+'St 1.3'!$U$231</f>
        <v>8259.511278499187</v>
      </c>
      <c r="J58" s="156">
        <f>+'St 3'!$U$113+'St 3'!$U$114</f>
        <v>-19.124400000000108</v>
      </c>
      <c r="K58" s="156">
        <f>+'St 3'!$U$230+'St 3'!$U$231</f>
        <v>-242.60040000000006</v>
      </c>
      <c r="L58" s="156">
        <f>+'St 2.1'!$U$113+'St 2.1'!$U$114</f>
        <v>341.50691543100038</v>
      </c>
      <c r="M58" s="156">
        <f>+'St 2.1'!$U$230+'St 2.1'!$U$231</f>
        <v>-38.131600500000019</v>
      </c>
      <c r="N58" s="156">
        <f>+'St 2.2'!$U$113+'St 2.2'!$U$114</f>
        <v>-198510.35263445956</v>
      </c>
      <c r="O58" s="156">
        <f>+'St 2.2'!$U$230+'St 2.2'!$U$231</f>
        <v>125510.54513750969</v>
      </c>
      <c r="P58" s="156">
        <f>+'St 4'!$U$113+'St 4'!$U$114</f>
        <v>0</v>
      </c>
      <c r="Q58" s="156">
        <f>+'St 4'!$U$230+'St 4'!$U$231</f>
        <v>0</v>
      </c>
      <c r="R58" s="156">
        <f>+'St 5'!$U$113+'St 5'!$U$114</f>
        <v>0</v>
      </c>
      <c r="S58" s="156">
        <f>+'St 5'!$U$230+'St 5'!$U$231</f>
        <v>0</v>
      </c>
      <c r="T58" s="156">
        <f t="shared" si="2"/>
        <v>-84607.853879012924</v>
      </c>
      <c r="U58" s="156">
        <f t="shared" si="2"/>
        <v>293964.03578690073</v>
      </c>
    </row>
    <row r="59" spans="2:21">
      <c r="B59" s="37">
        <v>10</v>
      </c>
      <c r="C59" s="28" t="s">
        <v>91</v>
      </c>
      <c r="D59" s="156">
        <f t="shared" ref="D59:S59" si="3">+D36+D39+D42+D43+D44+D47+D54+D57+D58</f>
        <v>258989.99999999988</v>
      </c>
      <c r="E59" s="156">
        <f t="shared" si="3"/>
        <v>274969.59999999963</v>
      </c>
      <c r="F59" s="156">
        <f t="shared" si="3"/>
        <v>1630233.0644308818</v>
      </c>
      <c r="G59" s="156">
        <f t="shared" si="3"/>
        <v>1795819.2821572181</v>
      </c>
      <c r="H59" s="156">
        <f t="shared" si="3"/>
        <v>1019855.3086789045</v>
      </c>
      <c r="I59" s="156">
        <f t="shared" si="3"/>
        <v>1204239.964021445</v>
      </c>
      <c r="J59" s="156">
        <f t="shared" si="3"/>
        <v>1341974.388971814</v>
      </c>
      <c r="K59" s="156">
        <f t="shared" si="3"/>
        <v>451818.96121510689</v>
      </c>
      <c r="L59" s="156">
        <f t="shared" si="3"/>
        <v>167617.08599611482</v>
      </c>
      <c r="M59" s="156">
        <f t="shared" si="3"/>
        <v>111458.65296727733</v>
      </c>
      <c r="N59" s="156">
        <f t="shared" si="3"/>
        <v>-2201462.9776682267</v>
      </c>
      <c r="O59" s="156">
        <f t="shared" si="3"/>
        <v>-3427021.8776237369</v>
      </c>
      <c r="P59" s="156">
        <f t="shared" si="3"/>
        <v>764111.34732700814</v>
      </c>
      <c r="Q59" s="156">
        <f t="shared" si="3"/>
        <v>2338677.7466964647</v>
      </c>
      <c r="R59" s="156">
        <f t="shared" si="3"/>
        <v>105644.38349913032</v>
      </c>
      <c r="S59" s="156">
        <f t="shared" si="3"/>
        <v>509251.90237415483</v>
      </c>
      <c r="T59" s="156">
        <f t="shared" si="2"/>
        <v>3086962.6012356267</v>
      </c>
      <c r="U59" s="156">
        <f t="shared" si="2"/>
        <v>3259214.2318079299</v>
      </c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</sheetData>
  <mergeCells count="20"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534AAB56-B80B-4AC1-BF69-2ECA35037B4B}"/>
  </hyperlink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U100"/>
  <sheetViews>
    <sheetView zoomScale="60" zoomScaleNormal="60" workbookViewId="0"/>
  </sheetViews>
  <sheetFormatPr defaultColWidth="9.1796875" defaultRowHeight="14.5"/>
  <cols>
    <col min="1" max="1" width="6" style="12" customWidth="1"/>
    <col min="2" max="2" width="8.81640625" style="12" customWidth="1"/>
    <col min="3" max="3" width="70" style="12" bestFit="1" customWidth="1"/>
    <col min="4" max="4" width="12.81640625" style="12" bestFit="1" customWidth="1"/>
    <col min="5" max="5" width="13" style="12" bestFit="1" customWidth="1"/>
    <col min="6" max="10" width="14.81640625" style="12" bestFit="1" customWidth="1"/>
    <col min="11" max="13" width="13" style="12" bestFit="1" customWidth="1"/>
    <col min="14" max="15" width="14.81640625" style="12" bestFit="1" customWidth="1"/>
    <col min="16" max="16" width="13" style="12" bestFit="1" customWidth="1"/>
    <col min="17" max="17" width="14.81640625" style="12" bestFit="1" customWidth="1"/>
    <col min="18" max="19" width="13" style="12" bestFit="1" customWidth="1"/>
    <col min="20" max="21" width="14.81640625" style="12" bestFit="1" customWidth="1"/>
    <col min="22" max="16384" width="9.1796875" style="12"/>
  </cols>
  <sheetData>
    <row r="1" spans="1:21">
      <c r="A1" s="205" t="s">
        <v>315</v>
      </c>
    </row>
    <row r="2" spans="1:21">
      <c r="B2" s="345" t="s">
        <v>344</v>
      </c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</row>
    <row r="3" spans="1:21"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7" t="s">
        <v>318</v>
      </c>
    </row>
    <row r="4" spans="1:21" ht="31" customHeight="1">
      <c r="B4" s="58"/>
      <c r="C4" s="58"/>
      <c r="D4" s="348" t="s">
        <v>41</v>
      </c>
      <c r="E4" s="348"/>
      <c r="F4" s="348" t="s">
        <v>42</v>
      </c>
      <c r="G4" s="348"/>
      <c r="H4" s="348" t="s">
        <v>43</v>
      </c>
      <c r="I4" s="348"/>
      <c r="J4" s="348" t="s">
        <v>44</v>
      </c>
      <c r="K4" s="348"/>
      <c r="L4" s="348" t="s">
        <v>317</v>
      </c>
      <c r="M4" s="348"/>
      <c r="N4" s="348" t="s">
        <v>108</v>
      </c>
      <c r="O4" s="348"/>
      <c r="P4" s="348" t="s">
        <v>325</v>
      </c>
      <c r="Q4" s="348"/>
      <c r="R4" s="348" t="s">
        <v>101</v>
      </c>
      <c r="S4" s="348"/>
      <c r="T4" s="348" t="s">
        <v>78</v>
      </c>
      <c r="U4" s="348"/>
    </row>
    <row r="5" spans="1:21">
      <c r="B5" s="58"/>
      <c r="C5" s="171" t="s">
        <v>89</v>
      </c>
      <c r="D5" s="173" t="s">
        <v>79</v>
      </c>
      <c r="E5" s="173" t="s">
        <v>80</v>
      </c>
      <c r="F5" s="173" t="s">
        <v>79</v>
      </c>
      <c r="G5" s="173" t="s">
        <v>80</v>
      </c>
      <c r="H5" s="173" t="s">
        <v>79</v>
      </c>
      <c r="I5" s="173" t="s">
        <v>80</v>
      </c>
      <c r="J5" s="173" t="s">
        <v>79</v>
      </c>
      <c r="K5" s="173" t="s">
        <v>80</v>
      </c>
      <c r="L5" s="173" t="s">
        <v>79</v>
      </c>
      <c r="M5" s="173" t="s">
        <v>80</v>
      </c>
      <c r="N5" s="173" t="s">
        <v>79</v>
      </c>
      <c r="O5" s="173" t="s">
        <v>80</v>
      </c>
      <c r="P5" s="173" t="s">
        <v>79</v>
      </c>
      <c r="Q5" s="173" t="s">
        <v>80</v>
      </c>
      <c r="R5" s="173" t="s">
        <v>79</v>
      </c>
      <c r="S5" s="173" t="s">
        <v>80</v>
      </c>
      <c r="T5" s="173" t="s">
        <v>79</v>
      </c>
      <c r="U5" s="173" t="s">
        <v>80</v>
      </c>
    </row>
    <row r="6" spans="1:21">
      <c r="B6" s="171">
        <v>1</v>
      </c>
      <c r="C6" s="28" t="s">
        <v>5</v>
      </c>
      <c r="D6" s="156">
        <f>+'St 1.1'!$L$6</f>
        <v>0</v>
      </c>
      <c r="E6" s="156">
        <f>+'St 1.1'!$L$123</f>
        <v>241428.00000000003</v>
      </c>
      <c r="F6" s="156">
        <f>+'St 1.2'!$L$6</f>
        <v>0</v>
      </c>
      <c r="G6" s="156">
        <f>+'St 1.2'!$L$123</f>
        <v>0</v>
      </c>
      <c r="H6" s="156">
        <f>+'St 1.3'!$L$6</f>
        <v>0</v>
      </c>
      <c r="I6" s="156">
        <f>+'St 1.3'!$L$123</f>
        <v>3031.8716474310404</v>
      </c>
      <c r="J6" s="156">
        <f>+'St 3'!$L$6</f>
        <v>40931</v>
      </c>
      <c r="K6" s="156">
        <f>+'St 3'!$L$123</f>
        <v>26913.55</v>
      </c>
      <c r="L6" s="156">
        <f>+'St 2.1'!$L$6</f>
        <v>0</v>
      </c>
      <c r="M6" s="156">
        <f>+'St 2.1'!$L$123</f>
        <v>0</v>
      </c>
      <c r="N6" s="156">
        <f>+'St 2.2'!$L$6</f>
        <v>0</v>
      </c>
      <c r="O6" s="156">
        <f>+'St 2.2'!$L$123</f>
        <v>0</v>
      </c>
      <c r="P6" s="156">
        <f>+'St 4'!$L$6</f>
        <v>0</v>
      </c>
      <c r="Q6" s="156">
        <f>+'St 4'!$L$123</f>
        <v>0</v>
      </c>
      <c r="R6" s="156">
        <f>+'St 5'!$L$6</f>
        <v>37814.550000000003</v>
      </c>
      <c r="S6" s="156">
        <f>+'St 5'!$L$123</f>
        <v>40931.106551891899</v>
      </c>
      <c r="T6" s="156">
        <f>+D6+F6+H6+J6+L6+N6+P6+R6</f>
        <v>78745.55</v>
      </c>
      <c r="U6" s="156">
        <f>+E6+G6+I6+K6+M6+O6+Q6+S6</f>
        <v>312304.52819932299</v>
      </c>
    </row>
    <row r="7" spans="1:21">
      <c r="B7" s="172" t="s">
        <v>68</v>
      </c>
      <c r="C7" s="69" t="s">
        <v>35</v>
      </c>
      <c r="D7" s="157">
        <f>+'St 1.1'!$L$7</f>
        <v>0</v>
      </c>
      <c r="E7" s="157">
        <f>+'St 1.1'!$L$124</f>
        <v>230527</v>
      </c>
      <c r="F7" s="157">
        <f>+'St 1.2'!$L$7</f>
        <v>0</v>
      </c>
      <c r="G7" s="157">
        <f>+'St 1.2'!$L$124</f>
        <v>0</v>
      </c>
      <c r="H7" s="157">
        <f>+'St 1.3'!$L$7</f>
        <v>0</v>
      </c>
      <c r="I7" s="157">
        <f>+'St 1.3'!$L$124</f>
        <v>3031.8716474310404</v>
      </c>
      <c r="J7" s="157">
        <f>+'St 3'!$L$7</f>
        <v>0</v>
      </c>
      <c r="K7" s="157">
        <f>+'St 3'!$L$124</f>
        <v>0</v>
      </c>
      <c r="L7" s="157">
        <f>+'St 2.1'!$L$7</f>
        <v>0</v>
      </c>
      <c r="M7" s="157">
        <f>+'St 2.1'!$L$124</f>
        <v>0</v>
      </c>
      <c r="N7" s="157">
        <f>+'St 2.2'!$L$7</f>
        <v>0</v>
      </c>
      <c r="O7" s="157">
        <f>+'St 2.2'!$L$124</f>
        <v>0</v>
      </c>
      <c r="P7" s="157">
        <f>+'St 4'!$L$7</f>
        <v>0</v>
      </c>
      <c r="Q7" s="157">
        <f>+'St 4'!$L$124</f>
        <v>0</v>
      </c>
      <c r="R7" s="157">
        <f>+'St 5'!$L$7</f>
        <v>0</v>
      </c>
      <c r="S7" s="157">
        <f>+'St 5'!$L$124</f>
        <v>0</v>
      </c>
      <c r="T7" s="157">
        <f t="shared" ref="T7:U28" si="0">+D7+F7+H7+J7+L7+N7+P7+R7</f>
        <v>0</v>
      </c>
      <c r="U7" s="157">
        <f t="shared" si="0"/>
        <v>233558.87164743105</v>
      </c>
    </row>
    <row r="8" spans="1:21">
      <c r="B8" s="172" t="s">
        <v>69</v>
      </c>
      <c r="C8" s="69" t="s">
        <v>87</v>
      </c>
      <c r="D8" s="157">
        <f>+'St 1.1'!$L$8</f>
        <v>0</v>
      </c>
      <c r="E8" s="157">
        <f>+'St 1.1'!$L$125</f>
        <v>10901</v>
      </c>
      <c r="F8" s="157">
        <f>+'St 1.2'!$L$8</f>
        <v>0</v>
      </c>
      <c r="G8" s="157">
        <f>+'St 1.2'!$L$125</f>
        <v>0</v>
      </c>
      <c r="H8" s="157">
        <f>+'St 1.3'!$L$8</f>
        <v>0</v>
      </c>
      <c r="I8" s="157">
        <f>+'St 1.3'!$L$125</f>
        <v>0</v>
      </c>
      <c r="J8" s="157">
        <f>+'St 3'!$L$8</f>
        <v>40931</v>
      </c>
      <c r="K8" s="157">
        <f>+'St 3'!$L$125</f>
        <v>26913.55</v>
      </c>
      <c r="L8" s="157">
        <f>+'St 2.1'!$L$8</f>
        <v>0</v>
      </c>
      <c r="M8" s="157">
        <f>+'St 2.1'!$L$125</f>
        <v>0</v>
      </c>
      <c r="N8" s="157">
        <f>+'St 2.2'!$L$8</f>
        <v>0</v>
      </c>
      <c r="O8" s="157">
        <f>+'St 2.2'!$L$125</f>
        <v>0</v>
      </c>
      <c r="P8" s="157">
        <f>+'St 4'!$L$8</f>
        <v>0</v>
      </c>
      <c r="Q8" s="157">
        <f>+'St 4'!$L$125</f>
        <v>0</v>
      </c>
      <c r="R8" s="157">
        <f>+'St 5'!$L$8</f>
        <v>37814.550000000003</v>
      </c>
      <c r="S8" s="157">
        <f>+'St 5'!$L$125</f>
        <v>40931.106551891899</v>
      </c>
      <c r="T8" s="157">
        <f t="shared" si="0"/>
        <v>78745.55</v>
      </c>
      <c r="U8" s="157">
        <f t="shared" si="0"/>
        <v>78745.656551891909</v>
      </c>
    </row>
    <row r="9" spans="1:21">
      <c r="B9" s="171">
        <v>2</v>
      </c>
      <c r="C9" s="28" t="s">
        <v>38</v>
      </c>
      <c r="D9" s="156">
        <f>+'St 1.1'!$L$9</f>
        <v>3528563.0000000005</v>
      </c>
      <c r="E9" s="156">
        <f>+'St 1.1'!$L$126</f>
        <v>1354760.2607702627</v>
      </c>
      <c r="F9" s="156">
        <f>+'St 1.2'!$L$9</f>
        <v>15851304.108316924</v>
      </c>
      <c r="G9" s="156">
        <f>+'St 1.2'!$L$126</f>
        <v>2086733.4630943236</v>
      </c>
      <c r="H9" s="156">
        <f>+'St 1.3'!$L$9</f>
        <v>388185.523055667</v>
      </c>
      <c r="I9" s="156">
        <f>+'St 1.3'!$L$126</f>
        <v>1413827.6785150233</v>
      </c>
      <c r="J9" s="156">
        <f>+'St 3'!$L$9</f>
        <v>2505525.1785712503</v>
      </c>
      <c r="K9" s="156">
        <f>+'St 3'!$L$126</f>
        <v>1571934.9116813173</v>
      </c>
      <c r="L9" s="156">
        <f>+'St 2.1'!$L$9</f>
        <v>2628.5888</v>
      </c>
      <c r="M9" s="156">
        <f>+'St 2.1'!$L$126</f>
        <v>161228.875493842</v>
      </c>
      <c r="N9" s="156">
        <f>+'St 2.2'!$L$9</f>
        <v>47289.252350174698</v>
      </c>
      <c r="O9" s="156">
        <f>+'St 2.2'!$L$126</f>
        <v>1824676.0069352884</v>
      </c>
      <c r="P9" s="156">
        <f>+'St 4'!$L$9</f>
        <v>0</v>
      </c>
      <c r="Q9" s="156">
        <f>+'St 4'!$L$126</f>
        <v>14041331.611062596</v>
      </c>
      <c r="R9" s="156">
        <f>+'St 5'!$L$9</f>
        <v>1543776.1222714491</v>
      </c>
      <c r="S9" s="156">
        <f>+'St 5'!$L$126</f>
        <v>1003914.1372435426</v>
      </c>
      <c r="T9" s="156">
        <f t="shared" si="0"/>
        <v>23867271.77336546</v>
      </c>
      <c r="U9" s="156">
        <f t="shared" si="0"/>
        <v>23458406.944796193</v>
      </c>
    </row>
    <row r="10" spans="1:21">
      <c r="B10" s="172" t="s">
        <v>68</v>
      </c>
      <c r="C10" s="69" t="s">
        <v>39</v>
      </c>
      <c r="D10" s="157">
        <f>+'St 1.1'!$L$10</f>
        <v>2420974</v>
      </c>
      <c r="E10" s="157">
        <f>+'St 1.1'!$L$127</f>
        <v>856</v>
      </c>
      <c r="F10" s="157">
        <f>+'St 1.2'!$L$10</f>
        <v>0</v>
      </c>
      <c r="G10" s="157">
        <f>+'St 1.2'!$L$127</f>
        <v>110714.95414181746</v>
      </c>
      <c r="H10" s="157">
        <f>+'St 1.3'!$L$10</f>
        <v>0</v>
      </c>
      <c r="I10" s="157">
        <f>+'St 1.3'!$L$127</f>
        <v>18557.365062536315</v>
      </c>
      <c r="J10" s="157">
        <f>+'St 3'!$L$10</f>
        <v>0</v>
      </c>
      <c r="K10" s="157">
        <f>+'St 3'!$L$127</f>
        <v>0.22440000000000004</v>
      </c>
      <c r="L10" s="157">
        <f>+'St 2.1'!$L$10</f>
        <v>0</v>
      </c>
      <c r="M10" s="157">
        <f>+'St 2.1'!$L$127</f>
        <v>2.7893813729999999</v>
      </c>
      <c r="N10" s="157">
        <f>+'St 2.2'!$L$10</f>
        <v>0</v>
      </c>
      <c r="O10" s="157">
        <f>+'St 2.2'!$L$127</f>
        <v>23689.600702121468</v>
      </c>
      <c r="P10" s="157">
        <f>+'St 4'!$L$10</f>
        <v>0</v>
      </c>
      <c r="Q10" s="157">
        <f>+'St 4'!$L$127</f>
        <v>2259481.06421</v>
      </c>
      <c r="R10" s="157">
        <f>+'St 5'!$L$10</f>
        <v>0</v>
      </c>
      <c r="S10" s="157">
        <f>+'St 5'!$L$127</f>
        <v>0</v>
      </c>
      <c r="T10" s="157">
        <f t="shared" si="0"/>
        <v>2420974</v>
      </c>
      <c r="U10" s="157">
        <f t="shared" si="0"/>
        <v>2413301.9978978485</v>
      </c>
    </row>
    <row r="11" spans="1:21">
      <c r="B11" s="172" t="s">
        <v>69</v>
      </c>
      <c r="C11" s="69" t="s">
        <v>50</v>
      </c>
      <c r="D11" s="157">
        <f>+'St 1.1'!$L$23</f>
        <v>1107589</v>
      </c>
      <c r="E11" s="157">
        <f>+'St 1.1'!$L$140</f>
        <v>1353904.2607702627</v>
      </c>
      <c r="F11" s="157">
        <f>+'St 1.2'!$L$23</f>
        <v>15851304.108316924</v>
      </c>
      <c r="G11" s="157">
        <f>+'St 1.2'!$L$140</f>
        <v>1976018.5089525061</v>
      </c>
      <c r="H11" s="157">
        <f>+'St 1.3'!$L$23</f>
        <v>388185.58865281392</v>
      </c>
      <c r="I11" s="157">
        <f>+'St 1.3'!$L$140</f>
        <v>1395270.3134524869</v>
      </c>
      <c r="J11" s="157">
        <f>+'St 3'!$L$23</f>
        <v>2505525.1785712503</v>
      </c>
      <c r="K11" s="157">
        <f>+'St 3'!$L$140</f>
        <v>1571934.6872813173</v>
      </c>
      <c r="L11" s="157">
        <f>+'St 2.1'!$L$23</f>
        <v>2628.5888</v>
      </c>
      <c r="M11" s="157">
        <f>+'St 2.1'!$L$140</f>
        <v>161226.086112469</v>
      </c>
      <c r="N11" s="157">
        <f>+'St 2.2'!$L$23</f>
        <v>47289.252350174698</v>
      </c>
      <c r="O11" s="157">
        <f>+'St 2.2'!$L$140</f>
        <v>1800986.4062331668</v>
      </c>
      <c r="P11" s="157">
        <f>+'St 4'!$L$23</f>
        <v>0</v>
      </c>
      <c r="Q11" s="157">
        <f>+'St 4'!$L$140</f>
        <v>11781850.546852596</v>
      </c>
      <c r="R11" s="157">
        <f>+'St 5'!$L$23</f>
        <v>1543776.1222714491</v>
      </c>
      <c r="S11" s="157">
        <f>+'St 5'!$L$140</f>
        <v>1003914.1372435426</v>
      </c>
      <c r="T11" s="157">
        <f t="shared" si="0"/>
        <v>21446297.838962611</v>
      </c>
      <c r="U11" s="157">
        <f t="shared" si="0"/>
        <v>21045104.946898349</v>
      </c>
    </row>
    <row r="12" spans="1:21">
      <c r="B12" s="171">
        <v>3</v>
      </c>
      <c r="C12" s="28" t="s">
        <v>51</v>
      </c>
      <c r="D12" s="156">
        <f>+'St 1.1'!$L$36</f>
        <v>0</v>
      </c>
      <c r="E12" s="156">
        <f>+'St 1.1'!$L$153</f>
        <v>3039750.7392297373</v>
      </c>
      <c r="F12" s="156">
        <f>+'St 1.2'!$L$36</f>
        <v>487202.44354035938</v>
      </c>
      <c r="G12" s="156">
        <f>+'St 1.2'!$L$153</f>
        <v>5123446.6787183043</v>
      </c>
      <c r="H12" s="156">
        <f>+'St 1.3'!$L$36</f>
        <v>1442049.9115206113</v>
      </c>
      <c r="I12" s="156">
        <f>+'St 1.3'!$L$153</f>
        <v>6793372.9235158851</v>
      </c>
      <c r="J12" s="156">
        <f>+'St 3'!$L$36</f>
        <v>11540841.730647011</v>
      </c>
      <c r="K12" s="156">
        <f>+'St 3'!$L$153</f>
        <v>737791.30661856872</v>
      </c>
      <c r="L12" s="156">
        <f>+'St 2.1'!$L$36</f>
        <v>71.319600000000008</v>
      </c>
      <c r="M12" s="156">
        <f>+'St 2.1'!$L$153</f>
        <v>21117.816104947135</v>
      </c>
      <c r="N12" s="156">
        <f>+'St 2.2'!$L$36</f>
        <v>1350878.1761467264</v>
      </c>
      <c r="O12" s="156">
        <f>+'St 2.2'!$L$153</f>
        <v>546819.62349903339</v>
      </c>
      <c r="P12" s="156">
        <f>+'St 4'!$L$36</f>
        <v>0</v>
      </c>
      <c r="Q12" s="156">
        <f>+'St 4'!$L$153</f>
        <v>1419980.1809357095</v>
      </c>
      <c r="R12" s="156">
        <f>+'St 5'!$L$36</f>
        <v>2496387.5202414677</v>
      </c>
      <c r="S12" s="156">
        <f>+'St 5'!$L$153</f>
        <v>906697.27058590273</v>
      </c>
      <c r="T12" s="156">
        <f t="shared" si="0"/>
        <v>17317431.101696175</v>
      </c>
      <c r="U12" s="156">
        <f t="shared" si="0"/>
        <v>18588976.539208088</v>
      </c>
    </row>
    <row r="13" spans="1:21">
      <c r="B13" s="171">
        <v>4</v>
      </c>
      <c r="C13" s="28" t="s">
        <v>327</v>
      </c>
      <c r="D13" s="156">
        <f>+'St 1.1'!$L$49</f>
        <v>0</v>
      </c>
      <c r="E13" s="156">
        <f>+'St 1.1'!$L$166</f>
        <v>309387</v>
      </c>
      <c r="F13" s="156">
        <f>+'St 1.2'!$L$49</f>
        <v>2648275.3493990279</v>
      </c>
      <c r="G13" s="156">
        <f>+'St 1.2'!$L$166</f>
        <v>12923923.951723682</v>
      </c>
      <c r="H13" s="156">
        <f>+'St 1.3'!$L$49</f>
        <v>1381989.9256381763</v>
      </c>
      <c r="I13" s="156">
        <f>+'St 1.3'!$L$166</f>
        <v>3803774.4322451679</v>
      </c>
      <c r="J13" s="156">
        <f>+'St 3'!$L$49</f>
        <v>722275.44460000005</v>
      </c>
      <c r="K13" s="156">
        <f>+'St 3'!$L$166</f>
        <v>917591.80987092911</v>
      </c>
      <c r="L13" s="156">
        <f>+'St 2.1'!$L$49</f>
        <v>1626474.9754771919</v>
      </c>
      <c r="M13" s="156">
        <f>+'St 2.1'!$L$166</f>
        <v>146710.10371314338</v>
      </c>
      <c r="N13" s="156">
        <f>+'St 2.2'!$L$49</f>
        <v>8741712.6859791577</v>
      </c>
      <c r="O13" s="156">
        <f>+'St 2.2'!$L$166</f>
        <v>2381624.2226356547</v>
      </c>
      <c r="P13" s="156">
        <f>+'St 4'!$L$49</f>
        <v>7237337.9330418408</v>
      </c>
      <c r="Q13" s="156">
        <f>+'St 4'!$L$166</f>
        <v>0</v>
      </c>
      <c r="R13" s="156">
        <f>+'St 5'!$L$49</f>
        <v>50731.8320044395</v>
      </c>
      <c r="S13" s="156">
        <f>+'St 5'!$L$166</f>
        <v>1459208.8396627924</v>
      </c>
      <c r="T13" s="156">
        <f t="shared" si="0"/>
        <v>22408798.146139834</v>
      </c>
      <c r="U13" s="156">
        <f t="shared" si="0"/>
        <v>21942220.359851371</v>
      </c>
    </row>
    <row r="14" spans="1:21">
      <c r="B14" s="171">
        <v>5</v>
      </c>
      <c r="C14" s="28" t="s">
        <v>52</v>
      </c>
      <c r="D14" s="156">
        <f>+'St 1.1'!$L$62</f>
        <v>5</v>
      </c>
      <c r="E14" s="156">
        <f>+'St 1.1'!$L$179</f>
        <v>1963.6</v>
      </c>
      <c r="F14" s="156">
        <f>+'St 1.2'!$L$62</f>
        <v>282240.55441328284</v>
      </c>
      <c r="G14" s="156">
        <f>+'St 1.2'!$L$179</f>
        <v>167822.70517274394</v>
      </c>
      <c r="H14" s="156">
        <f>+'St 1.3'!$L$62</f>
        <v>2435639.9526059851</v>
      </c>
      <c r="I14" s="156">
        <f>+'St 1.3'!$L$179</f>
        <v>2414059.7942429087</v>
      </c>
      <c r="J14" s="156">
        <f>+'St 3'!$L$62</f>
        <v>0</v>
      </c>
      <c r="K14" s="156">
        <f>+'St 3'!$L$179</f>
        <v>1151515.5149528582</v>
      </c>
      <c r="L14" s="156">
        <f>+'St 2.1'!$L$62</f>
        <v>236534.1022159679</v>
      </c>
      <c r="M14" s="156">
        <f>+'St 2.1'!$L$179</f>
        <v>263953.13953887892</v>
      </c>
      <c r="N14" s="156">
        <f>+'St 2.2'!$L$62</f>
        <v>2314885.7000000002</v>
      </c>
      <c r="O14" s="156">
        <f>+'St 2.2'!$L$179</f>
        <v>6000930.8728645286</v>
      </c>
      <c r="P14" s="156">
        <f>+'St 4'!$L$62</f>
        <v>0</v>
      </c>
      <c r="Q14" s="156">
        <f>+'St 4'!$L$179</f>
        <v>1773871.4916486235</v>
      </c>
      <c r="R14" s="156">
        <f>+'St 5'!$L$62</f>
        <v>895710.93895049288</v>
      </c>
      <c r="S14" s="156">
        <f>+'St 5'!$L$179</f>
        <v>3996989.0633849418</v>
      </c>
      <c r="T14" s="156">
        <f t="shared" si="0"/>
        <v>6165016.2481857287</v>
      </c>
      <c r="U14" s="156">
        <f t="shared" si="0"/>
        <v>15771106.181805484</v>
      </c>
    </row>
    <row r="15" spans="1:21">
      <c r="B15" s="172" t="s">
        <v>68</v>
      </c>
      <c r="C15" s="69" t="s">
        <v>32</v>
      </c>
      <c r="D15" s="157">
        <f>+'St 1.1'!$L$63</f>
        <v>5</v>
      </c>
      <c r="E15" s="157">
        <f>+'St 1.1'!$L$180</f>
        <v>1963.6</v>
      </c>
      <c r="F15" s="157">
        <f>+'St 1.2'!$L$63</f>
        <v>282240.55441328284</v>
      </c>
      <c r="G15" s="157">
        <f>+'St 1.2'!$L$180</f>
        <v>119311.24649012994</v>
      </c>
      <c r="H15" s="157">
        <f>+'St 1.3'!$L$63</f>
        <v>246156.32669695589</v>
      </c>
      <c r="I15" s="157">
        <f>+'St 1.3'!$L$180</f>
        <v>1666349.5210386934</v>
      </c>
      <c r="J15" s="157">
        <f>+'St 3'!$L$63</f>
        <v>0</v>
      </c>
      <c r="K15" s="157">
        <f>+'St 3'!$L$180</f>
        <v>1151515.5149528582</v>
      </c>
      <c r="L15" s="157">
        <f>+'St 2.1'!$L$63</f>
        <v>236534.1022159679</v>
      </c>
      <c r="M15" s="157">
        <f>+'St 2.1'!$L$180</f>
        <v>263551.41276200005</v>
      </c>
      <c r="N15" s="157">
        <f>+'St 2.2'!$L$63</f>
        <v>2314885.7000000002</v>
      </c>
      <c r="O15" s="157">
        <f>+'St 2.2'!$L$180</f>
        <v>4787594.5178915374</v>
      </c>
      <c r="P15" s="157">
        <f>+'St 4'!$L$63</f>
        <v>0</v>
      </c>
      <c r="Q15" s="157">
        <f>+'St 4'!$L$180</f>
        <v>576778.56164862332</v>
      </c>
      <c r="R15" s="157">
        <f>+'St 5'!$L$63</f>
        <v>895710.93895049288</v>
      </c>
      <c r="S15" s="157">
        <f>+'St 5'!$L$180</f>
        <v>3996989.0633849418</v>
      </c>
      <c r="T15" s="157">
        <f t="shared" si="0"/>
        <v>3975532.6222767001</v>
      </c>
      <c r="U15" s="157">
        <f>+E15+G15+I15+K15+M15+O15+Q15+S15</f>
        <v>12564053.438168783</v>
      </c>
    </row>
    <row r="16" spans="1:21">
      <c r="B16" s="172" t="s">
        <v>69</v>
      </c>
      <c r="C16" s="69" t="s">
        <v>33</v>
      </c>
      <c r="D16" s="157">
        <f>+'St 1.1'!$L$76</f>
        <v>0</v>
      </c>
      <c r="E16" s="157">
        <f>+'St 1.1'!$L$193</f>
        <v>0</v>
      </c>
      <c r="F16" s="157">
        <f>+'St 1.2'!$L$76</f>
        <v>0</v>
      </c>
      <c r="G16" s="157">
        <f>+'St 1.2'!$L$193</f>
        <v>48511.458682614</v>
      </c>
      <c r="H16" s="157">
        <f>+'St 1.3'!$L$76</f>
        <v>2189483.625909029</v>
      </c>
      <c r="I16" s="157">
        <f>+'St 1.3'!$L$193</f>
        <v>747710.27320421534</v>
      </c>
      <c r="J16" s="157">
        <f>+'St 3'!$L$76</f>
        <v>0</v>
      </c>
      <c r="K16" s="157">
        <f>+'St 3'!$L$193</f>
        <v>0</v>
      </c>
      <c r="L16" s="157">
        <f>+'St 2.1'!$L$76</f>
        <v>0</v>
      </c>
      <c r="M16" s="157">
        <f>+'St 2.1'!$L$193</f>
        <v>401.72677687892343</v>
      </c>
      <c r="N16" s="157">
        <f>+'St 2.2'!$L$76</f>
        <v>0</v>
      </c>
      <c r="O16" s="157">
        <f>+'St 2.2'!$L$193</f>
        <v>1213336.3549729909</v>
      </c>
      <c r="P16" s="157">
        <f>+'St 4'!$L$76</f>
        <v>0</v>
      </c>
      <c r="Q16" s="157">
        <f>+'St 4'!$L$193</f>
        <v>1197092.93</v>
      </c>
      <c r="R16" s="157">
        <f>+'St 5'!$L$76</f>
        <v>0</v>
      </c>
      <c r="S16" s="157">
        <f>+'St 5'!$L$193</f>
        <v>0</v>
      </c>
      <c r="T16" s="157">
        <f t="shared" si="0"/>
        <v>2189483.625909029</v>
      </c>
      <c r="U16" s="157">
        <f t="shared" si="0"/>
        <v>3207052.7436366994</v>
      </c>
    </row>
    <row r="17" spans="2:21">
      <c r="B17" s="171">
        <v>6</v>
      </c>
      <c r="C17" s="28" t="s">
        <v>90</v>
      </c>
      <c r="D17" s="156">
        <f>+'St 1.1'!$L$79</f>
        <v>55179.999999999993</v>
      </c>
      <c r="E17" s="156">
        <f>+'St 1.1'!$L$196</f>
        <v>0</v>
      </c>
      <c r="F17" s="156">
        <f>+'St 1.2'!$L$79</f>
        <v>120.84016025811184</v>
      </c>
      <c r="G17" s="156">
        <f>+'St 1.2'!$L$196</f>
        <v>385.09210537777466</v>
      </c>
      <c r="H17" s="156">
        <f>+'St 1.3'!$L$79</f>
        <v>6518393.4529935541</v>
      </c>
      <c r="I17" s="156">
        <f>+'St 1.3'!$L$196</f>
        <v>0</v>
      </c>
      <c r="J17" s="156">
        <f>+'St 3'!$L$79</f>
        <v>775419.54999999993</v>
      </c>
      <c r="K17" s="156">
        <f>+'St 3'!$L$196</f>
        <v>0</v>
      </c>
      <c r="L17" s="156">
        <f>+'St 2.1'!$L$79</f>
        <v>0</v>
      </c>
      <c r="M17" s="156">
        <f>+'St 2.1'!$L$196</f>
        <v>614.84986401652031</v>
      </c>
      <c r="N17" s="156">
        <f>+'St 2.2'!$L$79</f>
        <v>0</v>
      </c>
      <c r="O17" s="156">
        <f>+'St 2.2'!$L$196</f>
        <v>0</v>
      </c>
      <c r="P17" s="156">
        <f>+'St 4'!$L$79</f>
        <v>0</v>
      </c>
      <c r="Q17" s="156">
        <f>+'St 4'!$L$196</f>
        <v>7098914.7524398463</v>
      </c>
      <c r="R17" s="156">
        <f>+'St 5'!$L$79</f>
        <v>0</v>
      </c>
      <c r="S17" s="156">
        <f>+'St 5'!$L$196</f>
        <v>0</v>
      </c>
      <c r="T17" s="156">
        <f t="shared" si="0"/>
        <v>7349113.843153812</v>
      </c>
      <c r="U17" s="156">
        <f t="shared" si="0"/>
        <v>7099914.694409241</v>
      </c>
    </row>
    <row r="18" spans="2:21">
      <c r="B18" s="172" t="s">
        <v>68</v>
      </c>
      <c r="C18" s="69" t="s">
        <v>15</v>
      </c>
      <c r="D18" s="157">
        <f>+'St 1.1'!$L$80</f>
        <v>0</v>
      </c>
      <c r="E18" s="157">
        <f>+'St 1.1'!$L$197</f>
        <v>0</v>
      </c>
      <c r="F18" s="157">
        <f>+'St 1.2'!$L$80</f>
        <v>0</v>
      </c>
      <c r="G18" s="157">
        <f>+'St 1.2'!$L$197</f>
        <v>0</v>
      </c>
      <c r="H18" s="157">
        <f>+'St 1.3'!$L$80</f>
        <v>250198.98493746173</v>
      </c>
      <c r="I18" s="157">
        <f>+'St 1.3'!$L$197</f>
        <v>0</v>
      </c>
      <c r="J18" s="157">
        <f>+'St 3'!$L$80</f>
        <v>0</v>
      </c>
      <c r="K18" s="157">
        <f>+'St 3'!$L$197</f>
        <v>0</v>
      </c>
      <c r="L18" s="157">
        <f>+'St 2.1'!$L$80</f>
        <v>0</v>
      </c>
      <c r="M18" s="157">
        <f>+'St 2.1'!$L$197</f>
        <v>0</v>
      </c>
      <c r="N18" s="157">
        <f>+'St 2.2'!$L$80</f>
        <v>0</v>
      </c>
      <c r="O18" s="157">
        <f>+'St 2.2'!$L$197</f>
        <v>0</v>
      </c>
      <c r="P18" s="157">
        <f>+'St 4'!$L$80</f>
        <v>0</v>
      </c>
      <c r="Q18" s="157">
        <f>+'St 4'!$L$197</f>
        <v>0</v>
      </c>
      <c r="R18" s="157">
        <f>+'St 5'!$L$80</f>
        <v>0</v>
      </c>
      <c r="S18" s="157">
        <f>+'St 5'!$L$197</f>
        <v>0</v>
      </c>
      <c r="T18" s="157">
        <f t="shared" si="0"/>
        <v>250198.98493746173</v>
      </c>
      <c r="U18" s="157">
        <f t="shared" si="0"/>
        <v>0</v>
      </c>
    </row>
    <row r="19" spans="2:21">
      <c r="B19" s="172" t="s">
        <v>69</v>
      </c>
      <c r="C19" s="69" t="s">
        <v>16</v>
      </c>
      <c r="D19" s="157">
        <f>+'St 1.1'!$L$81</f>
        <v>0</v>
      </c>
      <c r="E19" s="157">
        <f>+'St 1.1'!$L$198</f>
        <v>0</v>
      </c>
      <c r="F19" s="157">
        <f>+'St 1.2'!$L$81</f>
        <v>0</v>
      </c>
      <c r="G19" s="157">
        <f>+'St 1.2'!$L$198</f>
        <v>0</v>
      </c>
      <c r="H19" s="157">
        <f>+'St 1.3'!$L$81</f>
        <v>3970899.0988064278</v>
      </c>
      <c r="I19" s="157">
        <f>+'St 1.3'!$L$198</f>
        <v>0</v>
      </c>
      <c r="J19" s="157">
        <f>+'St 3'!$L$81</f>
        <v>20893.68</v>
      </c>
      <c r="K19" s="157">
        <f>+'St 3'!$L$198</f>
        <v>0</v>
      </c>
      <c r="L19" s="157">
        <f>+'St 2.1'!$L$81</f>
        <v>0</v>
      </c>
      <c r="M19" s="157">
        <f>+'St 2.1'!$L$198</f>
        <v>27.129536600000005</v>
      </c>
      <c r="N19" s="157">
        <f>+'St 2.2'!$L$81</f>
        <v>0</v>
      </c>
      <c r="O19" s="157">
        <f>+'St 2.2'!$L$198</f>
        <v>0</v>
      </c>
      <c r="P19" s="157">
        <f>+'St 4'!$L$81</f>
        <v>0</v>
      </c>
      <c r="Q19" s="157">
        <f>+'St 4'!$L$198</f>
        <v>3991792.7788064284</v>
      </c>
      <c r="R19" s="157">
        <f>+'St 5'!$L$81</f>
        <v>0</v>
      </c>
      <c r="S19" s="157">
        <f>+'St 5'!$L$198</f>
        <v>0</v>
      </c>
      <c r="T19" s="157">
        <f t="shared" si="0"/>
        <v>3991792.778806428</v>
      </c>
      <c r="U19" s="157">
        <f t="shared" si="0"/>
        <v>3991819.9083430283</v>
      </c>
    </row>
    <row r="20" spans="2:21">
      <c r="B20" s="172" t="s">
        <v>83</v>
      </c>
      <c r="C20" s="69" t="s">
        <v>17</v>
      </c>
      <c r="D20" s="157">
        <f>+'St 1.1'!$L$82</f>
        <v>19282</v>
      </c>
      <c r="E20" s="157">
        <f>+'St 1.1'!$L$199</f>
        <v>0</v>
      </c>
      <c r="F20" s="157">
        <f>+'St 1.2'!$L$82</f>
        <v>0</v>
      </c>
      <c r="G20" s="157">
        <f>+'St 1.2'!$L$199</f>
        <v>0</v>
      </c>
      <c r="H20" s="157">
        <f>+'St 1.3'!$L$82</f>
        <v>932003.83029953961</v>
      </c>
      <c r="I20" s="157">
        <f>+'St 1.3'!$L$199</f>
        <v>0</v>
      </c>
      <c r="J20" s="157">
        <f>+'St 3'!$L$82</f>
        <v>0</v>
      </c>
      <c r="K20" s="157">
        <f>+'St 3'!$L$199</f>
        <v>0</v>
      </c>
      <c r="L20" s="157">
        <f>+'St 2.1'!$L$82</f>
        <v>0</v>
      </c>
      <c r="M20" s="157">
        <f>+'St 2.1'!$L$199</f>
        <v>97.268337221173411</v>
      </c>
      <c r="N20" s="157">
        <f>+'St 2.2'!$L$82</f>
        <v>0</v>
      </c>
      <c r="O20" s="157">
        <f>+'St 2.2'!$L$199</f>
        <v>0</v>
      </c>
      <c r="P20" s="157">
        <f>+'St 4'!$L$82</f>
        <v>0</v>
      </c>
      <c r="Q20" s="157">
        <f>+'St 4'!$L$199</f>
        <v>951285.83029953949</v>
      </c>
      <c r="R20" s="157">
        <f>+'St 5'!$L$82</f>
        <v>0</v>
      </c>
      <c r="S20" s="157">
        <f>+'St 5'!$L$199</f>
        <v>0</v>
      </c>
      <c r="T20" s="157">
        <f t="shared" si="0"/>
        <v>951285.83029953961</v>
      </c>
      <c r="U20" s="157">
        <f t="shared" si="0"/>
        <v>951383.09863676061</v>
      </c>
    </row>
    <row r="21" spans="2:21">
      <c r="B21" s="172" t="s">
        <v>84</v>
      </c>
      <c r="C21" s="69" t="s">
        <v>18</v>
      </c>
      <c r="D21" s="157">
        <f>+'St 1.1'!$L$83</f>
        <v>35898</v>
      </c>
      <c r="E21" s="157">
        <f>+'St 1.1'!$L$200</f>
        <v>0</v>
      </c>
      <c r="F21" s="157">
        <f>+'St 1.2'!$L$83</f>
        <v>120.84016025811184</v>
      </c>
      <c r="G21" s="157">
        <f>+'St 1.2'!$L$200</f>
        <v>385.09210537777466</v>
      </c>
      <c r="H21" s="157">
        <f>+'St 1.3'!$L$83</f>
        <v>1365291.4331736199</v>
      </c>
      <c r="I21" s="157">
        <f>+'St 1.3'!$L$200</f>
        <v>0</v>
      </c>
      <c r="J21" s="157">
        <f>+'St 3'!$L$83</f>
        <v>754525.86999999988</v>
      </c>
      <c r="K21" s="157">
        <f>+'St 3'!$L$200</f>
        <v>0</v>
      </c>
      <c r="L21" s="157">
        <f>+'St 2.1'!$L$83</f>
        <v>0</v>
      </c>
      <c r="M21" s="157">
        <f>+'St 2.1'!$L$200</f>
        <v>490.45199019534687</v>
      </c>
      <c r="N21" s="157">
        <f>+'St 2.2'!$L$83</f>
        <v>0</v>
      </c>
      <c r="O21" s="157">
        <f>+'St 2.2'!$L$200</f>
        <v>0</v>
      </c>
      <c r="P21" s="157">
        <f>+'St 4'!$L$83</f>
        <v>0</v>
      </c>
      <c r="Q21" s="157">
        <f>+'St 4'!$L$200</f>
        <v>2155836.1433338784</v>
      </c>
      <c r="R21" s="157">
        <f>+'St 5'!$L$83</f>
        <v>0</v>
      </c>
      <c r="S21" s="157">
        <f>+'St 5'!$L$200</f>
        <v>0</v>
      </c>
      <c r="T21" s="157">
        <f t="shared" si="0"/>
        <v>2155836.1433338779</v>
      </c>
      <c r="U21" s="157">
        <f t="shared" si="0"/>
        <v>2156711.6874294514</v>
      </c>
    </row>
    <row r="22" spans="2:21">
      <c r="B22" s="172" t="s">
        <v>85</v>
      </c>
      <c r="C22" s="3" t="s">
        <v>328</v>
      </c>
      <c r="D22" s="157">
        <f>+'St 1.1'!$L$84</f>
        <v>0</v>
      </c>
      <c r="E22" s="157">
        <f>+'St 1.1'!$L$201</f>
        <v>0</v>
      </c>
      <c r="F22" s="157">
        <f>+'St 1.2'!$L$84</f>
        <v>0</v>
      </c>
      <c r="G22" s="157">
        <f>+'St 1.2'!$L$201</f>
        <v>0</v>
      </c>
      <c r="H22" s="157">
        <f>+'St 1.3'!$L$84</f>
        <v>0</v>
      </c>
      <c r="I22" s="157">
        <f>+'St 1.3'!$L$201</f>
        <v>0</v>
      </c>
      <c r="J22" s="157">
        <f>+'St 3'!$L$84</f>
        <v>0</v>
      </c>
      <c r="K22" s="157">
        <f>+'St 3'!$L$201</f>
        <v>0</v>
      </c>
      <c r="L22" s="157">
        <f>+'St 2.1'!$L$84</f>
        <v>0</v>
      </c>
      <c r="M22" s="157">
        <f>+'St 2.1'!$L$201</f>
        <v>0</v>
      </c>
      <c r="N22" s="157">
        <f>+'St 2.2'!$L$84</f>
        <v>0</v>
      </c>
      <c r="O22" s="157">
        <f>+'St 2.2'!$L$201</f>
        <v>0</v>
      </c>
      <c r="P22" s="157">
        <f>+'St 4'!$L$84</f>
        <v>0</v>
      </c>
      <c r="Q22" s="157">
        <f>+'St 4'!$L$201</f>
        <v>0</v>
      </c>
      <c r="R22" s="157">
        <f>+'St 5'!$L$84</f>
        <v>0</v>
      </c>
      <c r="S22" s="157">
        <f>+'St 5'!$L$201</f>
        <v>0</v>
      </c>
      <c r="T22" s="157">
        <f t="shared" si="0"/>
        <v>0</v>
      </c>
      <c r="U22" s="157">
        <f t="shared" si="0"/>
        <v>0</v>
      </c>
    </row>
    <row r="23" spans="2:21">
      <c r="B23" s="172" t="s">
        <v>70</v>
      </c>
      <c r="C23" s="69" t="s">
        <v>20</v>
      </c>
      <c r="D23" s="157">
        <f>+'St 1.1'!$L$85</f>
        <v>0</v>
      </c>
      <c r="E23" s="157">
        <f>+'St 1.1'!$L$202</f>
        <v>0</v>
      </c>
      <c r="F23" s="157">
        <f>+'St 1.2'!$L$85</f>
        <v>0</v>
      </c>
      <c r="G23" s="157">
        <f>+'St 1.2'!$L$202</f>
        <v>0</v>
      </c>
      <c r="H23" s="157">
        <f>+'St 1.3'!$L$85</f>
        <v>0</v>
      </c>
      <c r="I23" s="157">
        <f>+'St 1.3'!$L$202</f>
        <v>0</v>
      </c>
      <c r="J23" s="157">
        <f>+'St 3'!$L$85</f>
        <v>0</v>
      </c>
      <c r="K23" s="157">
        <f>+'St 3'!$L$202</f>
        <v>0</v>
      </c>
      <c r="L23" s="157">
        <f>+'St 2.1'!$L$85</f>
        <v>0</v>
      </c>
      <c r="M23" s="157">
        <f>+'St 2.1'!$L$202</f>
        <v>0</v>
      </c>
      <c r="N23" s="157">
        <f>+'St 2.2'!$L$85</f>
        <v>0</v>
      </c>
      <c r="O23" s="157">
        <f>+'St 2.2'!$L$202</f>
        <v>0</v>
      </c>
      <c r="P23" s="157">
        <f>+'St 4'!$L$85</f>
        <v>0</v>
      </c>
      <c r="Q23" s="157">
        <f>+'St 4'!$L$202</f>
        <v>0</v>
      </c>
      <c r="R23" s="157">
        <f>+'St 5'!$L$85</f>
        <v>0</v>
      </c>
      <c r="S23" s="157">
        <f>+'St 5'!$L$202</f>
        <v>0</v>
      </c>
      <c r="T23" s="157">
        <f t="shared" si="0"/>
        <v>0</v>
      </c>
      <c r="U23" s="157">
        <f t="shared" si="0"/>
        <v>0</v>
      </c>
    </row>
    <row r="24" spans="2:21">
      <c r="B24" s="171">
        <v>7</v>
      </c>
      <c r="C24" s="28" t="s">
        <v>53</v>
      </c>
      <c r="D24" s="156">
        <f>+'St 1.1'!$L$86</f>
        <v>78542</v>
      </c>
      <c r="E24" s="156">
        <f>+'St 1.1'!$L$203</f>
        <v>302</v>
      </c>
      <c r="F24" s="156">
        <f>+'St 1.2'!$L$86</f>
        <v>342554.40075542714</v>
      </c>
      <c r="G24" s="156">
        <f>+'St 1.2'!$L$203</f>
        <v>413446.62845183915</v>
      </c>
      <c r="H24" s="156">
        <f>+'St 1.3'!$L$86</f>
        <v>89616.730717803803</v>
      </c>
      <c r="I24" s="156">
        <f>+'St 1.3'!$L$203</f>
        <v>818186.76857407321</v>
      </c>
      <c r="J24" s="156">
        <f>+'St 3'!$L$86</f>
        <v>24532.384981564606</v>
      </c>
      <c r="K24" s="156">
        <f>+'St 3'!$L$203</f>
        <v>355617.86968602287</v>
      </c>
      <c r="L24" s="156">
        <f>+'St 2.1'!$L$86</f>
        <v>196564.88715134136</v>
      </c>
      <c r="M24" s="156">
        <f>+'St 2.1'!$L$203</f>
        <v>695243.5369901075</v>
      </c>
      <c r="N24" s="156">
        <f>+'St 2.2'!$L$86</f>
        <v>7357527.9996405151</v>
      </c>
      <c r="O24" s="156">
        <f>+'St 2.2'!$L$203</f>
        <v>1985444.888628342</v>
      </c>
      <c r="P24" s="156">
        <f>+'St 4'!$L$86</f>
        <v>57598.368758636374</v>
      </c>
      <c r="Q24" s="156">
        <f>+'St 4'!$L$203</f>
        <v>129645.33076899662</v>
      </c>
      <c r="R24" s="156">
        <f>+'St 5'!$L$86</f>
        <v>146463.63392215368</v>
      </c>
      <c r="S24" s="156">
        <f>+'St 5'!$L$203</f>
        <v>815057.99570278102</v>
      </c>
      <c r="T24" s="156">
        <f t="shared" si="0"/>
        <v>8293400.4059274429</v>
      </c>
      <c r="U24" s="156">
        <f t="shared" si="0"/>
        <v>5212945.0188021623</v>
      </c>
    </row>
    <row r="25" spans="2:21">
      <c r="B25" s="172" t="s">
        <v>68</v>
      </c>
      <c r="C25" s="69" t="s">
        <v>30</v>
      </c>
      <c r="D25" s="157">
        <f>+'St 1.1'!$L$87</f>
        <v>0</v>
      </c>
      <c r="E25" s="157">
        <f>+'St 1.1'!$L$204</f>
        <v>0</v>
      </c>
      <c r="F25" s="157">
        <f>+'St 1.2'!$L$87</f>
        <v>8518.6607090356956</v>
      </c>
      <c r="G25" s="157">
        <f>+'St 1.2'!$L$204</f>
        <v>136762.01703003311</v>
      </c>
      <c r="H25" s="157">
        <f>+'St 1.3'!$L$87</f>
        <v>6892.8212500660302</v>
      </c>
      <c r="I25" s="157">
        <f>+'St 1.3'!$L$204</f>
        <v>565470.59567011683</v>
      </c>
      <c r="J25" s="157">
        <f>+'St 3'!$L$87</f>
        <v>0</v>
      </c>
      <c r="K25" s="157">
        <f>+'St 3'!$L$204</f>
        <v>0.28597133381153689</v>
      </c>
      <c r="L25" s="157">
        <f>+'St 2.1'!$L$87</f>
        <v>183457.69152396035</v>
      </c>
      <c r="M25" s="157">
        <f>+'St 2.1'!$L$204</f>
        <v>283691.48139006755</v>
      </c>
      <c r="N25" s="157">
        <f>+'St 2.2'!$L$87</f>
        <v>4053342.0224567344</v>
      </c>
      <c r="O25" s="157">
        <f>+'St 2.2'!$L$204</f>
        <v>925068.63452767243</v>
      </c>
      <c r="P25" s="157">
        <f>+'St 4'!$L$87</f>
        <v>1463.1478083268391</v>
      </c>
      <c r="Q25" s="157">
        <f>+'St 4'!$L$204</f>
        <v>2205.4634340835109</v>
      </c>
      <c r="R25" s="157">
        <f>+'St 5'!$L$87</f>
        <v>9186.1657506077536</v>
      </c>
      <c r="S25" s="157">
        <f>+'St 5'!$L$204</f>
        <v>785996.567716941</v>
      </c>
      <c r="T25" s="157">
        <f t="shared" si="0"/>
        <v>4262860.5094987303</v>
      </c>
      <c r="U25" s="157">
        <f t="shared" si="0"/>
        <v>2699195.0457402482</v>
      </c>
    </row>
    <row r="26" spans="2:21">
      <c r="B26" s="172" t="s">
        <v>69</v>
      </c>
      <c r="C26" s="69" t="s">
        <v>31</v>
      </c>
      <c r="D26" s="157">
        <f>+'St 1.1'!$L$100</f>
        <v>78542</v>
      </c>
      <c r="E26" s="157">
        <f>+'St 1.1'!$L$217</f>
        <v>302</v>
      </c>
      <c r="F26" s="157">
        <f>+'St 1.2'!$L$100</f>
        <v>334035.7400463915</v>
      </c>
      <c r="G26" s="157">
        <f>+'St 1.2'!$L$217</f>
        <v>276691.61142180604</v>
      </c>
      <c r="H26" s="157">
        <f>+'St 1.3'!$L$100</f>
        <v>82723.909467737773</v>
      </c>
      <c r="I26" s="157">
        <f>+'St 1.3'!$L$217</f>
        <v>252716.17290395667</v>
      </c>
      <c r="J26" s="157">
        <f>+'St 3'!$L$100</f>
        <v>24532.384981564606</v>
      </c>
      <c r="K26" s="157">
        <f>+'St 3'!$L$217</f>
        <v>355617.58371468901</v>
      </c>
      <c r="L26" s="157">
        <f>+'St 2.1'!$L$100</f>
        <v>13107.195627381001</v>
      </c>
      <c r="M26" s="157">
        <f>+'St 2.1'!$L$217</f>
        <v>411552.05560004007</v>
      </c>
      <c r="N26" s="157">
        <f>+'St 2.2'!$L$100</f>
        <v>3304185.9771837816</v>
      </c>
      <c r="O26" s="157">
        <f>+'St 2.2'!$L$217</f>
        <v>1060376.2541006696</v>
      </c>
      <c r="P26" s="157">
        <f>+'St 4'!$L$100</f>
        <v>56135.220950309544</v>
      </c>
      <c r="Q26" s="157">
        <f>+'St 4'!$L$217</f>
        <v>127439.86733491311</v>
      </c>
      <c r="R26" s="157">
        <f>+'St 5'!$L$100</f>
        <v>137277.46817154594</v>
      </c>
      <c r="S26" s="157">
        <f>+'St 5'!$L$217</f>
        <v>29061.427985840084</v>
      </c>
      <c r="T26" s="157">
        <f t="shared" si="0"/>
        <v>4030539.8964287117</v>
      </c>
      <c r="U26" s="157">
        <f t="shared" si="0"/>
        <v>2513756.9730619146</v>
      </c>
    </row>
    <row r="27" spans="2:21">
      <c r="B27" s="171">
        <v>8</v>
      </c>
      <c r="C27" s="28" t="s">
        <v>88</v>
      </c>
      <c r="D27" s="156">
        <v>0</v>
      </c>
      <c r="E27" s="156">
        <v>0</v>
      </c>
      <c r="F27" s="156">
        <v>0</v>
      </c>
      <c r="G27" s="156">
        <v>0</v>
      </c>
      <c r="H27" s="156">
        <v>0</v>
      </c>
      <c r="I27" s="156">
        <v>0</v>
      </c>
      <c r="J27" s="156">
        <v>0</v>
      </c>
      <c r="K27" s="156">
        <v>0</v>
      </c>
      <c r="L27" s="156">
        <v>0</v>
      </c>
      <c r="M27" s="156">
        <v>0</v>
      </c>
      <c r="N27" s="156">
        <v>0</v>
      </c>
      <c r="O27" s="156">
        <v>0</v>
      </c>
      <c r="P27" s="156">
        <v>0</v>
      </c>
      <c r="Q27" s="156">
        <v>0</v>
      </c>
      <c r="R27" s="156">
        <v>0</v>
      </c>
      <c r="S27" s="156">
        <v>0</v>
      </c>
      <c r="T27" s="156">
        <f t="shared" si="0"/>
        <v>0</v>
      </c>
      <c r="U27" s="156">
        <f t="shared" si="0"/>
        <v>0</v>
      </c>
    </row>
    <row r="28" spans="2:21">
      <c r="B28" s="171">
        <v>9</v>
      </c>
      <c r="C28" s="28" t="s">
        <v>92</v>
      </c>
      <c r="D28" s="156">
        <f>+'St 1.1'!$L$113+'St 1.1'!$L$114</f>
        <v>0</v>
      </c>
      <c r="E28" s="156">
        <f>+'St 1.1'!$L$230+'St 1.1'!$L$231</f>
        <v>0</v>
      </c>
      <c r="F28" s="156">
        <f>+'St 1.2'!$L$113+'St 1.2'!$L$114</f>
        <v>470619.24386662029</v>
      </c>
      <c r="G28" s="156">
        <f>+'St 1.2'!$L$230+'St 1.2'!$L$231</f>
        <v>1147167.7391755667</v>
      </c>
      <c r="H28" s="156">
        <f>+'St 1.3'!$L$113+'St 1.3'!$L$114</f>
        <v>50611.230868541716</v>
      </c>
      <c r="I28" s="156">
        <f>+'St 1.3'!$L$230+'St 1.3'!$L$231</f>
        <v>190568.80528237484</v>
      </c>
      <c r="J28" s="156">
        <f>+'St 3'!$L$113+'St 3'!$L$114</f>
        <v>1047.1513</v>
      </c>
      <c r="K28" s="156">
        <f>+'St 3'!$L$230+'St 3'!$L$231</f>
        <v>879.41869999999994</v>
      </c>
      <c r="L28" s="156">
        <f>+'St 2.1'!$L$113+'St 2.1'!$L$114</f>
        <v>1691.7363844369997</v>
      </c>
      <c r="M28" s="156">
        <f>+'St 2.1'!$L$230+'St 2.1'!$L$231</f>
        <v>39.201207999999994</v>
      </c>
      <c r="N28" s="156">
        <f>+'St 2.2'!$L$113+'St 2.2'!$L$114</f>
        <v>5131569.9234631294</v>
      </c>
      <c r="O28" s="156">
        <f>+'St 2.2'!$L$230+'St 2.2'!$L$231</f>
        <v>2486068.60668262</v>
      </c>
      <c r="P28" s="156">
        <f>+'St 4'!$L$113+'St 4'!$L$114</f>
        <v>0</v>
      </c>
      <c r="Q28" s="156">
        <f>+'St 4'!$L$230+'St 4'!$L$231</f>
        <v>0</v>
      </c>
      <c r="R28" s="156">
        <f>+'St 5'!$L$113+'St 5'!$L$114</f>
        <v>0</v>
      </c>
      <c r="S28" s="156">
        <f>+'St 5'!$L$230+'St 5'!$L$231</f>
        <v>0</v>
      </c>
      <c r="T28" s="156">
        <f t="shared" si="0"/>
        <v>5655539.2858827282</v>
      </c>
      <c r="U28" s="156">
        <f t="shared" si="0"/>
        <v>3824723.7710485617</v>
      </c>
    </row>
    <row r="29" spans="2:21">
      <c r="B29" s="171">
        <v>10</v>
      </c>
      <c r="C29" s="28" t="s">
        <v>91</v>
      </c>
      <c r="D29" s="156">
        <f t="shared" ref="D29:U29" si="1">+D6+D9+D12+D13+D14+D17+D24+D27+D28</f>
        <v>3662290.0000000005</v>
      </c>
      <c r="E29" s="156">
        <f t="shared" si="1"/>
        <v>4947591.5999999996</v>
      </c>
      <c r="F29" s="156">
        <f t="shared" si="1"/>
        <v>20082316.940451898</v>
      </c>
      <c r="G29" s="156">
        <f t="shared" si="1"/>
        <v>21862926.258441836</v>
      </c>
      <c r="H29" s="156">
        <f t="shared" si="1"/>
        <v>12306486.727400342</v>
      </c>
      <c r="I29" s="156">
        <f t="shared" si="1"/>
        <v>15436822.274022866</v>
      </c>
      <c r="J29" s="156">
        <f t="shared" si="1"/>
        <v>15610572.440099826</v>
      </c>
      <c r="K29" s="156">
        <f t="shared" si="1"/>
        <v>4762244.3815096971</v>
      </c>
      <c r="L29" s="156">
        <f t="shared" si="1"/>
        <v>2063965.6096289381</v>
      </c>
      <c r="M29" s="156">
        <f t="shared" si="1"/>
        <v>1288907.5229129356</v>
      </c>
      <c r="N29" s="156">
        <f t="shared" si="1"/>
        <v>24943863.737579703</v>
      </c>
      <c r="O29" s="156">
        <f t="shared" si="1"/>
        <v>15225564.221245468</v>
      </c>
      <c r="P29" s="156">
        <f t="shared" si="1"/>
        <v>7294936.3018004773</v>
      </c>
      <c r="Q29" s="156">
        <f t="shared" si="1"/>
        <v>24463743.366855767</v>
      </c>
      <c r="R29" s="156">
        <f t="shared" si="1"/>
        <v>5170884.5973900035</v>
      </c>
      <c r="S29" s="156">
        <f t="shared" si="1"/>
        <v>8222798.4131318517</v>
      </c>
      <c r="T29" s="156">
        <f t="shared" si="1"/>
        <v>91135316.354351178</v>
      </c>
      <c r="U29" s="156">
        <f t="shared" si="1"/>
        <v>96210598.038120419</v>
      </c>
    </row>
    <row r="31" spans="2:21"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</row>
    <row r="32" spans="2:21">
      <c r="B32" s="345" t="s">
        <v>345</v>
      </c>
      <c r="C32" s="345"/>
      <c r="D32" s="345"/>
      <c r="E32" s="345"/>
      <c r="F32" s="345"/>
      <c r="G32" s="345"/>
      <c r="H32" s="345"/>
      <c r="I32" s="345"/>
      <c r="J32" s="345"/>
      <c r="K32" s="345"/>
      <c r="L32" s="345"/>
      <c r="M32" s="345"/>
      <c r="N32" s="345"/>
      <c r="O32" s="345"/>
      <c r="P32" s="345"/>
      <c r="Q32" s="345"/>
      <c r="R32" s="345"/>
      <c r="S32" s="345"/>
      <c r="T32" s="345"/>
      <c r="U32" s="345"/>
    </row>
    <row r="33" spans="2:21"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7" t="s">
        <v>318</v>
      </c>
    </row>
    <row r="34" spans="2:21" ht="31.5" customHeight="1">
      <c r="B34" s="125"/>
      <c r="C34" s="125"/>
      <c r="D34" s="349" t="s">
        <v>41</v>
      </c>
      <c r="E34" s="349"/>
      <c r="F34" s="349" t="s">
        <v>42</v>
      </c>
      <c r="G34" s="349"/>
      <c r="H34" s="349" t="s">
        <v>43</v>
      </c>
      <c r="I34" s="349"/>
      <c r="J34" s="349" t="s">
        <v>44</v>
      </c>
      <c r="K34" s="349"/>
      <c r="L34" s="349" t="s">
        <v>317</v>
      </c>
      <c r="M34" s="349"/>
      <c r="N34" s="349" t="s">
        <v>108</v>
      </c>
      <c r="O34" s="349"/>
      <c r="P34" s="349" t="s">
        <v>325</v>
      </c>
      <c r="Q34" s="349"/>
      <c r="R34" s="349" t="s">
        <v>101</v>
      </c>
      <c r="S34" s="349"/>
      <c r="T34" s="349" t="s">
        <v>78</v>
      </c>
      <c r="U34" s="349"/>
    </row>
    <row r="35" spans="2:21">
      <c r="B35" s="58"/>
      <c r="C35" s="171" t="s">
        <v>89</v>
      </c>
      <c r="D35" s="173" t="s">
        <v>79</v>
      </c>
      <c r="E35" s="173" t="s">
        <v>80</v>
      </c>
      <c r="F35" s="173" t="s">
        <v>79</v>
      </c>
      <c r="G35" s="173" t="s">
        <v>80</v>
      </c>
      <c r="H35" s="173" t="s">
        <v>79</v>
      </c>
      <c r="I35" s="173" t="s">
        <v>80</v>
      </c>
      <c r="J35" s="173" t="s">
        <v>79</v>
      </c>
      <c r="K35" s="173" t="s">
        <v>80</v>
      </c>
      <c r="L35" s="173" t="s">
        <v>79</v>
      </c>
      <c r="M35" s="173" t="s">
        <v>80</v>
      </c>
      <c r="N35" s="173" t="s">
        <v>79</v>
      </c>
      <c r="O35" s="173" t="s">
        <v>80</v>
      </c>
      <c r="P35" s="173" t="s">
        <v>79</v>
      </c>
      <c r="Q35" s="173" t="s">
        <v>80</v>
      </c>
      <c r="R35" s="173" t="s">
        <v>79</v>
      </c>
      <c r="S35" s="173" t="s">
        <v>80</v>
      </c>
      <c r="T35" s="173" t="s">
        <v>79</v>
      </c>
      <c r="U35" s="173" t="s">
        <v>80</v>
      </c>
    </row>
    <row r="36" spans="2:21">
      <c r="B36" s="171">
        <v>1</v>
      </c>
      <c r="C36" s="28" t="s">
        <v>5</v>
      </c>
      <c r="D36" s="156">
        <f>+'St 1.1'!$V$6</f>
        <v>0</v>
      </c>
      <c r="E36" s="156">
        <f>+'St 1.1'!$V$123</f>
        <v>54942.93349175364</v>
      </c>
      <c r="F36" s="156">
        <f>+'St 1.2'!$V$6</f>
        <v>0</v>
      </c>
      <c r="G36" s="156">
        <f>+'St 1.2'!$V$123</f>
        <v>0</v>
      </c>
      <c r="H36" s="156">
        <f>+'St 1.3'!$V$6</f>
        <v>0</v>
      </c>
      <c r="I36" s="156">
        <f>+'St 1.3'!$V$123</f>
        <v>-175.13623162582874</v>
      </c>
      <c r="J36" s="156">
        <f>+'St 3'!$V$6</f>
        <v>2729.0000000000018</v>
      </c>
      <c r="K36" s="156">
        <f>+'St 3'!$V$123</f>
        <v>6216.0699999999961</v>
      </c>
      <c r="L36" s="156">
        <f>+'St 2.1'!$V$6</f>
        <v>0</v>
      </c>
      <c r="M36" s="156">
        <f>+'St 2.1'!$V$123</f>
        <v>0</v>
      </c>
      <c r="N36" s="156">
        <f>+'St 2.2'!$V$6</f>
        <v>0</v>
      </c>
      <c r="O36" s="156">
        <f>+'St 2.2'!$V$123</f>
        <v>0</v>
      </c>
      <c r="P36" s="156">
        <f>+'St 4'!$V$6</f>
        <v>0</v>
      </c>
      <c r="Q36" s="156">
        <f>+'St 4'!$V$123</f>
        <v>0</v>
      </c>
      <c r="R36" s="156">
        <f>+'St 5'!$V$6</f>
        <v>0</v>
      </c>
      <c r="S36" s="156">
        <f>+'St 5'!$V$123</f>
        <v>0</v>
      </c>
      <c r="T36" s="156">
        <f>+D36+F36+H36+J36+L36+N36+P36+R36</f>
        <v>2729.0000000000018</v>
      </c>
      <c r="U36" s="156">
        <f>+E36+G36+I36+K36+M36+O36+Q36+S36</f>
        <v>60983.867260127809</v>
      </c>
    </row>
    <row r="37" spans="2:21">
      <c r="B37" s="172" t="s">
        <v>68</v>
      </c>
      <c r="C37" s="69" t="s">
        <v>35</v>
      </c>
      <c r="D37" s="157">
        <f>+'St 1.1'!$V$7</f>
        <v>0</v>
      </c>
      <c r="E37" s="157">
        <f>+'St 1.1'!$V$124</f>
        <v>54942.933491753603</v>
      </c>
      <c r="F37" s="157">
        <f>+'St 1.2'!$V$7</f>
        <v>0</v>
      </c>
      <c r="G37" s="157">
        <f>+'St 1.2'!$V$124</f>
        <v>0</v>
      </c>
      <c r="H37" s="157">
        <f>+'St 1.3'!$V$7</f>
        <v>0</v>
      </c>
      <c r="I37" s="157">
        <f>+'St 1.3'!$V$124</f>
        <v>-175.13623162582874</v>
      </c>
      <c r="J37" s="157">
        <f>+'St 3'!$V$7</f>
        <v>0</v>
      </c>
      <c r="K37" s="157">
        <f>+'St 3'!$V$124</f>
        <v>0</v>
      </c>
      <c r="L37" s="157">
        <f>+'St 2.1'!$V$7</f>
        <v>0</v>
      </c>
      <c r="M37" s="157">
        <f>+'St 2.1'!$V$124</f>
        <v>0</v>
      </c>
      <c r="N37" s="157">
        <f>+'St 2.2'!$V$7</f>
        <v>0</v>
      </c>
      <c r="O37" s="157">
        <f>+'St 2.2'!$V$124</f>
        <v>0</v>
      </c>
      <c r="P37" s="157">
        <f>+'St 4'!$V$7</f>
        <v>0</v>
      </c>
      <c r="Q37" s="157">
        <f>+'St 4'!$V$124</f>
        <v>0</v>
      </c>
      <c r="R37" s="157">
        <f>+'St 5'!$V$7</f>
        <v>0</v>
      </c>
      <c r="S37" s="157">
        <f>+'St 5'!$V$124</f>
        <v>0</v>
      </c>
      <c r="T37" s="157">
        <f t="shared" ref="T37:U59" si="2">+D37+F37+H37+J37+L37+N37+P37+R37</f>
        <v>0</v>
      </c>
      <c r="U37" s="157">
        <f t="shared" si="2"/>
        <v>54767.797260127772</v>
      </c>
    </row>
    <row r="38" spans="2:21">
      <c r="B38" s="172" t="s">
        <v>69</v>
      </c>
      <c r="C38" s="69" t="s">
        <v>87</v>
      </c>
      <c r="D38" s="157">
        <f>+'St 1.1'!$V$8</f>
        <v>0</v>
      </c>
      <c r="E38" s="157">
        <f>+'St 1.1'!$V$125</f>
        <v>0</v>
      </c>
      <c r="F38" s="157">
        <f>+'St 1.2'!$V$8</f>
        <v>0</v>
      </c>
      <c r="G38" s="157">
        <f>+'St 1.2'!$V$125</f>
        <v>0</v>
      </c>
      <c r="H38" s="157">
        <f>+'St 1.3'!$V$8</f>
        <v>0</v>
      </c>
      <c r="I38" s="157">
        <f>+'St 1.3'!$V$125</f>
        <v>0</v>
      </c>
      <c r="J38" s="157">
        <f>+'St 3'!$V$8</f>
        <v>2729.0000000000018</v>
      </c>
      <c r="K38" s="157">
        <f>+'St 3'!$V$125</f>
        <v>6216.0699999999961</v>
      </c>
      <c r="L38" s="157">
        <f>+'St 2.1'!$V$8</f>
        <v>0</v>
      </c>
      <c r="M38" s="157">
        <f>+'St 2.1'!$V$125</f>
        <v>0</v>
      </c>
      <c r="N38" s="157">
        <f>+'St 2.2'!$V$8</f>
        <v>0</v>
      </c>
      <c r="O38" s="157">
        <f>+'St 2.2'!$V$125</f>
        <v>0</v>
      </c>
      <c r="P38" s="157">
        <f>+'St 4'!$V$8</f>
        <v>0</v>
      </c>
      <c r="Q38" s="157">
        <f>+'St 4'!$V$125</f>
        <v>0</v>
      </c>
      <c r="R38" s="157">
        <f>+'St 5'!$V$8</f>
        <v>0</v>
      </c>
      <c r="S38" s="157">
        <f>+'St 5'!$V$125</f>
        <v>0</v>
      </c>
      <c r="T38" s="157">
        <f t="shared" si="2"/>
        <v>2729.0000000000018</v>
      </c>
      <c r="U38" s="157">
        <f t="shared" si="2"/>
        <v>6216.0699999999961</v>
      </c>
    </row>
    <row r="39" spans="2:21">
      <c r="B39" s="171">
        <v>2</v>
      </c>
      <c r="C39" s="28" t="s">
        <v>38</v>
      </c>
      <c r="D39" s="156">
        <f>+'St 1.1'!$V$9</f>
        <v>543616.00000000035</v>
      </c>
      <c r="E39" s="156">
        <f>+'St 1.1'!$V$126</f>
        <v>229505.37323435911</v>
      </c>
      <c r="F39" s="156">
        <f>+'St 1.2'!$V$9</f>
        <v>1187432.7774074522</v>
      </c>
      <c r="G39" s="156">
        <f>+'St 1.2'!$V$126</f>
        <v>257710.9466433003</v>
      </c>
      <c r="H39" s="156">
        <f>+'St 1.3'!$V$9</f>
        <v>14191.291560096703</v>
      </c>
      <c r="I39" s="156">
        <f>+'St 1.3'!$V$126</f>
        <v>99461.241104818226</v>
      </c>
      <c r="J39" s="156">
        <f>+'St 3'!$V$9</f>
        <v>273720.10747125023</v>
      </c>
      <c r="K39" s="156">
        <f>+'St 3'!$V$126</f>
        <v>3977.4103023243697</v>
      </c>
      <c r="L39" s="156">
        <f>+'St 2.1'!$V$9</f>
        <v>253.35739999999981</v>
      </c>
      <c r="M39" s="156">
        <f>+'St 2.1'!$V$126</f>
        <v>-1906.7043781189966</v>
      </c>
      <c r="N39" s="156">
        <f>+'St 2.2'!$V$9</f>
        <v>-5895.7403889972393</v>
      </c>
      <c r="O39" s="156">
        <f>+'St 2.2'!$V$126</f>
        <v>251745.66245731621</v>
      </c>
      <c r="P39" s="156">
        <f>+'St 4'!$V$9</f>
        <v>0</v>
      </c>
      <c r="Q39" s="156">
        <f>+'St 4'!$V$126</f>
        <v>1167240.6114795757</v>
      </c>
      <c r="R39" s="156">
        <f>+'St 5'!$V$9</f>
        <v>32453.10320641438</v>
      </c>
      <c r="S39" s="156">
        <f>+'St 5'!$V$126</f>
        <v>-6371.91274544725</v>
      </c>
      <c r="T39" s="156">
        <f t="shared" si="2"/>
        <v>2045770.8966562166</v>
      </c>
      <c r="U39" s="156">
        <f t="shared" si="2"/>
        <v>2001362.6280981274</v>
      </c>
    </row>
    <row r="40" spans="2:21" ht="15.5">
      <c r="B40" s="172" t="s">
        <v>68</v>
      </c>
      <c r="C40" s="69" t="s">
        <v>39</v>
      </c>
      <c r="D40" s="160">
        <f>+'St 1.1'!$V$10</f>
        <v>310081.00000000012</v>
      </c>
      <c r="E40" s="160">
        <f>+'St 1.1'!$V$127</f>
        <v>107.00000000000011</v>
      </c>
      <c r="F40" s="160">
        <f>+'St 1.2'!$V$10</f>
        <v>0</v>
      </c>
      <c r="G40" s="160">
        <f>+'St 1.2'!$V$127</f>
        <v>19615.270872577148</v>
      </c>
      <c r="H40" s="160">
        <f>+'St 1.3'!$V$10</f>
        <v>0</v>
      </c>
      <c r="I40" s="160">
        <f>+'St 1.3'!$V$127</f>
        <v>-6679.1460879394372</v>
      </c>
      <c r="J40" s="160">
        <f>+'St 3'!$V$10</f>
        <v>0</v>
      </c>
      <c r="K40" s="160">
        <f>+'St 3'!$V$127</f>
        <v>0.11130000000000002</v>
      </c>
      <c r="L40" s="160">
        <f>+'St 2.1'!$V$10</f>
        <v>0</v>
      </c>
      <c r="M40" s="160">
        <f>+'St 2.1'!$V$127</f>
        <v>0.32976010999999983</v>
      </c>
      <c r="N40" s="160">
        <f>+'St 2.2'!$V$10</f>
        <v>0</v>
      </c>
      <c r="O40" s="160">
        <f>+'St 2.2'!$V$127</f>
        <v>3533.0246927987332</v>
      </c>
      <c r="P40" s="160">
        <f>+'St 4'!$V$10</f>
        <v>0</v>
      </c>
      <c r="Q40" s="160">
        <f>+'St 4'!$V$127</f>
        <v>282662.14250000002</v>
      </c>
      <c r="R40" s="160">
        <f>+'St 5'!$V$10</f>
        <v>0</v>
      </c>
      <c r="S40" s="160">
        <f>+'St 5'!$V$127</f>
        <v>0</v>
      </c>
      <c r="T40" s="160">
        <f t="shared" si="2"/>
        <v>310081.00000000012</v>
      </c>
      <c r="U40" s="160">
        <f t="shared" si="2"/>
        <v>299238.73303754645</v>
      </c>
    </row>
    <row r="41" spans="2:21" ht="15.5">
      <c r="B41" s="172" t="s">
        <v>69</v>
      </c>
      <c r="C41" s="69" t="s">
        <v>50</v>
      </c>
      <c r="D41" s="160">
        <f>+'St 1.1'!$V$23</f>
        <v>233534.99999999985</v>
      </c>
      <c r="E41" s="160">
        <f>+'St 1.1'!$V$140</f>
        <v>229398.37323435914</v>
      </c>
      <c r="F41" s="160">
        <f>+'St 1.2'!$V$23</f>
        <v>1187432.7774074522</v>
      </c>
      <c r="G41" s="160">
        <f>+'St 1.2'!$V$140</f>
        <v>238095.67577072312</v>
      </c>
      <c r="H41" s="160">
        <f>+'St 1.3'!$V$23</f>
        <v>14191.297991965983</v>
      </c>
      <c r="I41" s="160">
        <f>+'St 1.3'!$V$140</f>
        <v>106140.38719275763</v>
      </c>
      <c r="J41" s="160">
        <f>+'St 3'!$V$23</f>
        <v>273720.10747125023</v>
      </c>
      <c r="K41" s="160">
        <f>+'St 3'!$V$140</f>
        <v>3977.2990023243892</v>
      </c>
      <c r="L41" s="160">
        <f>+'St 2.1'!$V$23</f>
        <v>253.35739999999981</v>
      </c>
      <c r="M41" s="160">
        <f>+'St 2.1'!$V$140</f>
        <v>-1907.0341382289967</v>
      </c>
      <c r="N41" s="160">
        <f>+'St 2.2'!$V$23</f>
        <v>-5895.7403889972393</v>
      </c>
      <c r="O41" s="160">
        <f>+'St 2.2'!$V$140</f>
        <v>248212.63776451742</v>
      </c>
      <c r="P41" s="160">
        <f>+'St 4'!$V$23</f>
        <v>0</v>
      </c>
      <c r="Q41" s="160">
        <f>+'St 4'!$V$140</f>
        <v>884578.4689795759</v>
      </c>
      <c r="R41" s="160">
        <f>+'St 5'!$V$23</f>
        <v>32453.10320641438</v>
      </c>
      <c r="S41" s="160">
        <f>+'St 5'!$V$140</f>
        <v>-6371.91274544725</v>
      </c>
      <c r="T41" s="160">
        <f t="shared" si="2"/>
        <v>1735689.9030880854</v>
      </c>
      <c r="U41" s="160">
        <f t="shared" si="2"/>
        <v>1702123.8950605812</v>
      </c>
    </row>
    <row r="42" spans="2:21">
      <c r="B42" s="171">
        <v>3</v>
      </c>
      <c r="C42" s="28" t="s">
        <v>51</v>
      </c>
      <c r="D42" s="156">
        <f>+'St 1.1'!$V$36</f>
        <v>0</v>
      </c>
      <c r="E42" s="156">
        <f>+'St 1.1'!$V$153</f>
        <v>242029.69327388733</v>
      </c>
      <c r="F42" s="156">
        <f>+'St 1.2'!$V$36</f>
        <v>-5984.7832186746473</v>
      </c>
      <c r="G42" s="156">
        <f>+'St 1.2'!$V$153</f>
        <v>372393.41184889444</v>
      </c>
      <c r="H42" s="156">
        <f>+'St 1.3'!$V$36</f>
        <v>-74818.260714664313</v>
      </c>
      <c r="I42" s="156">
        <f>+'St 1.3'!$V$153</f>
        <v>714975.69430831412</v>
      </c>
      <c r="J42" s="156">
        <f>+'St 3'!$V$36</f>
        <v>1312407.2060684119</v>
      </c>
      <c r="K42" s="156">
        <f>+'St 3'!$V$153</f>
        <v>-56789.354001059808</v>
      </c>
      <c r="L42" s="156">
        <f>+'St 2.1'!$V$36</f>
        <v>0</v>
      </c>
      <c r="M42" s="156">
        <f>+'St 2.1'!$V$153</f>
        <v>-756.76715610590134</v>
      </c>
      <c r="N42" s="156">
        <f>+'St 2.2'!$V$36</f>
        <v>136148.07413105265</v>
      </c>
      <c r="O42" s="156">
        <f>+'St 2.2'!$V$153</f>
        <v>73114.561875272193</v>
      </c>
      <c r="P42" s="156">
        <f>+'St 4'!$V$36</f>
        <v>0</v>
      </c>
      <c r="Q42" s="156">
        <f>+'St 4'!$V$153</f>
        <v>312547.06164631707</v>
      </c>
      <c r="R42" s="156">
        <f>+'St 5'!$V$36</f>
        <v>423205.57437260589</v>
      </c>
      <c r="S42" s="156">
        <f>+'St 5'!$V$153</f>
        <v>0</v>
      </c>
      <c r="T42" s="156">
        <f t="shared" si="2"/>
        <v>1790957.8106387316</v>
      </c>
      <c r="U42" s="156">
        <f t="shared" si="2"/>
        <v>1657514.3017955194</v>
      </c>
    </row>
    <row r="43" spans="2:21">
      <c r="B43" s="171">
        <v>4</v>
      </c>
      <c r="C43" s="28" t="s">
        <v>327</v>
      </c>
      <c r="D43" s="156">
        <f>+'St 1.1'!$V$49</f>
        <v>0</v>
      </c>
      <c r="E43" s="156">
        <f>+'St 1.1'!$V$166</f>
        <v>-17219.000000000007</v>
      </c>
      <c r="F43" s="156">
        <f>+'St 1.2'!$V$49</f>
        <v>42133.759575675096</v>
      </c>
      <c r="G43" s="156">
        <f>+'St 1.2'!$V$166</f>
        <v>695064.36723669758</v>
      </c>
      <c r="H43" s="156">
        <f>+'St 1.3'!$V$49</f>
        <v>367123.09599858039</v>
      </c>
      <c r="I43" s="156">
        <f>+'St 1.3'!$V$166</f>
        <v>240312.49705434183</v>
      </c>
      <c r="J43" s="156">
        <f>+'St 3'!$V$49</f>
        <v>39167.749599999981</v>
      </c>
      <c r="K43" s="156">
        <f>+'St 3'!$V$166</f>
        <v>207325.40042555419</v>
      </c>
      <c r="L43" s="156">
        <f>+'St 2.1'!$V$49</f>
        <v>232441.77181978419</v>
      </c>
      <c r="M43" s="156">
        <f>+'St 2.1'!$V$166</f>
        <v>46824.30238045023</v>
      </c>
      <c r="N43" s="156">
        <f>+'St 2.2'!$V$49</f>
        <v>510554.6489787419</v>
      </c>
      <c r="O43" s="156">
        <f>+'St 2.2'!$V$166</f>
        <v>305189.23892200761</v>
      </c>
      <c r="P43" s="156">
        <f>+'St 4'!$V$49</f>
        <v>777718.77135386982</v>
      </c>
      <c r="Q43" s="156">
        <f>+'St 4'!$V$166</f>
        <v>0</v>
      </c>
      <c r="R43" s="156">
        <f>+'St 5'!$V$49</f>
        <v>-8438.3003754267575</v>
      </c>
      <c r="S43" s="156">
        <f>+'St 5'!$V$166</f>
        <v>181513.36360603615</v>
      </c>
      <c r="T43" s="156">
        <f t="shared" si="2"/>
        <v>1960701.4969512247</v>
      </c>
      <c r="U43" s="156">
        <f t="shared" si="2"/>
        <v>1659010.1696250876</v>
      </c>
    </row>
    <row r="44" spans="2:21">
      <c r="B44" s="171">
        <v>5</v>
      </c>
      <c r="C44" s="28" t="s">
        <v>52</v>
      </c>
      <c r="D44" s="156">
        <f>+'St 1.1'!$V$62</f>
        <v>0</v>
      </c>
      <c r="E44" s="156">
        <f>+'St 1.1'!$V$179</f>
        <v>0</v>
      </c>
      <c r="F44" s="156">
        <f>+'St 1.2'!$V$62</f>
        <v>42890.447511219842</v>
      </c>
      <c r="G44" s="156">
        <f>+'St 1.2'!$V$179</f>
        <v>24553.824427819956</v>
      </c>
      <c r="H44" s="156">
        <f>+'St 1.3'!$V$62</f>
        <v>119965.9591148351</v>
      </c>
      <c r="I44" s="156">
        <f>+'St 1.3'!$V$179</f>
        <v>8487.4153345345694</v>
      </c>
      <c r="J44" s="156">
        <f>+'St 3'!$V$62</f>
        <v>0</v>
      </c>
      <c r="K44" s="156">
        <f>+'St 3'!$V$179</f>
        <v>140603.47680702677</v>
      </c>
      <c r="L44" s="156">
        <f>+'St 2.1'!$V$62</f>
        <v>21083.535896967907</v>
      </c>
      <c r="M44" s="156">
        <f>+'St 2.1'!$V$179</f>
        <v>-836.87069585687414</v>
      </c>
      <c r="N44" s="156">
        <f>+'St 2.2'!$V$62</f>
        <v>77375.370000000112</v>
      </c>
      <c r="O44" s="156">
        <f>+'St 2.2'!$V$179</f>
        <v>529072.18413509615</v>
      </c>
      <c r="P44" s="156">
        <f>+'St 4'!$V$62</f>
        <v>0</v>
      </c>
      <c r="Q44" s="156">
        <f>+'St 4'!$V$179</f>
        <v>94641.70689999999</v>
      </c>
      <c r="R44" s="156">
        <f>+'St 5'!$V$62</f>
        <v>85940.43650746817</v>
      </c>
      <c r="S44" s="156">
        <f>+'St 5'!$V$179</f>
        <v>398155.56234957912</v>
      </c>
      <c r="T44" s="156">
        <f t="shared" si="2"/>
        <v>347255.74903049116</v>
      </c>
      <c r="U44" s="156">
        <f t="shared" si="2"/>
        <v>1194677.2992581998</v>
      </c>
    </row>
    <row r="45" spans="2:21">
      <c r="B45" s="172" t="s">
        <v>68</v>
      </c>
      <c r="C45" s="69" t="s">
        <v>32</v>
      </c>
      <c r="D45" s="157">
        <f>+'St 1.1'!$V$63</f>
        <v>0</v>
      </c>
      <c r="E45" s="157">
        <f>+'St 1.1'!$V$180</f>
        <v>0</v>
      </c>
      <c r="F45" s="157">
        <f>+'St 1.2'!$V$63</f>
        <v>42890.447511219842</v>
      </c>
      <c r="G45" s="157">
        <f>+'St 1.2'!$V$180</f>
        <v>10543.100135795588</v>
      </c>
      <c r="H45" s="157">
        <f>+'St 1.3'!$V$63</f>
        <v>32689.932840563837</v>
      </c>
      <c r="I45" s="157">
        <f>+'St 1.3'!$V$180</f>
        <v>-100858.35759733415</v>
      </c>
      <c r="J45" s="157">
        <f>+'St 3'!$V$63</f>
        <v>0</v>
      </c>
      <c r="K45" s="157">
        <f>+'St 3'!$V$180</f>
        <v>140603.47680702677</v>
      </c>
      <c r="L45" s="157">
        <f>+'St 2.1'!$V$63</f>
        <v>21083.535896967907</v>
      </c>
      <c r="M45" s="157">
        <f>+'St 2.1'!$V$180</f>
        <v>-838.99819659997502</v>
      </c>
      <c r="N45" s="157">
        <f>+'St 2.2'!$V$63</f>
        <v>77375.370000000112</v>
      </c>
      <c r="O45" s="157">
        <f>+'St 2.2'!$V$180</f>
        <v>480938.93584044854</v>
      </c>
      <c r="P45" s="157">
        <f>+'St 4'!$V$63</f>
        <v>0</v>
      </c>
      <c r="Q45" s="157">
        <f>+'St 4'!$V$180</f>
        <v>33055.986899999996</v>
      </c>
      <c r="R45" s="157">
        <f>+'St 5'!$V$63</f>
        <v>85940.43650746817</v>
      </c>
      <c r="S45" s="157">
        <f>+'St 5'!$V$180</f>
        <v>398155.56234957912</v>
      </c>
      <c r="T45" s="157">
        <f t="shared" si="2"/>
        <v>259979.72275621985</v>
      </c>
      <c r="U45" s="157">
        <f t="shared" si="2"/>
        <v>961599.70623891591</v>
      </c>
    </row>
    <row r="46" spans="2:21">
      <c r="B46" s="172" t="s">
        <v>69</v>
      </c>
      <c r="C46" s="69" t="s">
        <v>33</v>
      </c>
      <c r="D46" s="157">
        <f>+'St 1.1'!$V$76</f>
        <v>0</v>
      </c>
      <c r="E46" s="157">
        <f>+'St 1.1'!$V$193</f>
        <v>0</v>
      </c>
      <c r="F46" s="157">
        <f>+'St 1.2'!$V$76</f>
        <v>0</v>
      </c>
      <c r="G46" s="157">
        <f>+'St 1.2'!$V$193</f>
        <v>14010.724292024392</v>
      </c>
      <c r="H46" s="157">
        <f>+'St 1.3'!$V$76</f>
        <v>87276.026274271266</v>
      </c>
      <c r="I46" s="157">
        <f>+'St 1.3'!$V$193</f>
        <v>109345.77293186875</v>
      </c>
      <c r="J46" s="157">
        <f>+'St 3'!$V$76</f>
        <v>0</v>
      </c>
      <c r="K46" s="157">
        <f>+'St 3'!$V$193</f>
        <v>0</v>
      </c>
      <c r="L46" s="157">
        <f>+'St 2.1'!$V$76</f>
        <v>0</v>
      </c>
      <c r="M46" s="157">
        <f>+'St 2.1'!$V$193</f>
        <v>2.127500743099489</v>
      </c>
      <c r="N46" s="157">
        <f>+'St 2.2'!$V$76</f>
        <v>0</v>
      </c>
      <c r="O46" s="157">
        <f>+'St 2.2'!$V$193</f>
        <v>48133.248294647456</v>
      </c>
      <c r="P46" s="157">
        <f>+'St 4'!$V$76</f>
        <v>0</v>
      </c>
      <c r="Q46" s="157">
        <f>+'St 4'!$V$193</f>
        <v>61585.719999999979</v>
      </c>
      <c r="R46" s="157">
        <f>+'St 5'!$V$76</f>
        <v>0</v>
      </c>
      <c r="S46" s="157">
        <f>+'St 5'!$V$193</f>
        <v>0</v>
      </c>
      <c r="T46" s="157">
        <f t="shared" si="2"/>
        <v>87276.026274271266</v>
      </c>
      <c r="U46" s="157">
        <f t="shared" si="2"/>
        <v>233077.59301928367</v>
      </c>
    </row>
    <row r="47" spans="2:21">
      <c r="B47" s="171">
        <v>6</v>
      </c>
      <c r="C47" s="28" t="s">
        <v>90</v>
      </c>
      <c r="D47" s="156">
        <f>+'St 1.1'!$V$79</f>
        <v>9841.9999999999964</v>
      </c>
      <c r="E47" s="156">
        <f>+'St 1.1'!$V$196</f>
        <v>0</v>
      </c>
      <c r="F47" s="156">
        <f>+'St 1.2'!$V$79</f>
        <v>53.085801431590362</v>
      </c>
      <c r="G47" s="156">
        <f>+'St 1.2'!$V$196</f>
        <v>105.70375975849782</v>
      </c>
      <c r="H47" s="156">
        <f>+'St 1.3'!$V$79</f>
        <v>526110.75829720742</v>
      </c>
      <c r="I47" s="156">
        <f>+'St 1.3'!$V$196</f>
        <v>0</v>
      </c>
      <c r="J47" s="156">
        <f>+'St 3'!$V$79</f>
        <v>50792.431100000023</v>
      </c>
      <c r="K47" s="156">
        <f>+'St 3'!$V$196</f>
        <v>0</v>
      </c>
      <c r="L47" s="156">
        <f>+'St 2.1'!$V$79</f>
        <v>0</v>
      </c>
      <c r="M47" s="156">
        <f>+'St 2.1'!$V$196</f>
        <v>47.759310655791239</v>
      </c>
      <c r="N47" s="156">
        <f>+'St 2.2'!$V$79</f>
        <v>0</v>
      </c>
      <c r="O47" s="156">
        <f>+'St 2.2'!$V$196</f>
        <v>0</v>
      </c>
      <c r="P47" s="156">
        <f>+'St 4'!$V$79</f>
        <v>0</v>
      </c>
      <c r="Q47" s="156">
        <f>+'St 4'!$V$196</f>
        <v>797292.85474550386</v>
      </c>
      <c r="R47" s="156">
        <f>+'St 5'!$V$79</f>
        <v>0</v>
      </c>
      <c r="S47" s="156">
        <f>+'St 5'!$V$196</f>
        <v>0</v>
      </c>
      <c r="T47" s="156">
        <f t="shared" si="2"/>
        <v>586798.27519863902</v>
      </c>
      <c r="U47" s="156">
        <f t="shared" si="2"/>
        <v>797446.31781591813</v>
      </c>
    </row>
    <row r="48" spans="2:21">
      <c r="B48" s="172" t="s">
        <v>68</v>
      </c>
      <c r="C48" s="69" t="s">
        <v>15</v>
      </c>
      <c r="D48" s="157">
        <f>+'St 1.1'!$V$80</f>
        <v>0</v>
      </c>
      <c r="E48" s="157">
        <f>+'St 1.1'!$V$197</f>
        <v>0</v>
      </c>
      <c r="F48" s="157">
        <f>+'St 1.2'!$V$80</f>
        <v>0</v>
      </c>
      <c r="G48" s="157">
        <f>+'St 1.2'!$V$197</f>
        <v>0</v>
      </c>
      <c r="H48" s="157">
        <f>+'St 1.3'!$V$80</f>
        <v>52649.095924096931</v>
      </c>
      <c r="I48" s="157">
        <f>+'St 1.3'!$V$197</f>
        <v>0</v>
      </c>
      <c r="J48" s="157">
        <f>+'St 3'!$V$80</f>
        <v>0</v>
      </c>
      <c r="K48" s="157">
        <f>+'St 3'!$V$197</f>
        <v>0</v>
      </c>
      <c r="L48" s="157">
        <f>+'St 2.1'!$V$80</f>
        <v>0</v>
      </c>
      <c r="M48" s="157">
        <f>+'St 2.1'!$V$197</f>
        <v>0</v>
      </c>
      <c r="N48" s="157">
        <f>+'St 2.2'!$V$80</f>
        <v>0</v>
      </c>
      <c r="O48" s="157">
        <f>+'St 2.2'!$V$197</f>
        <v>0</v>
      </c>
      <c r="P48" s="157">
        <f>+'St 4'!$V$80</f>
        <v>0</v>
      </c>
      <c r="Q48" s="157">
        <f>+'St 4'!$V$197</f>
        <v>0</v>
      </c>
      <c r="R48" s="157">
        <f>+'St 5'!$V$80</f>
        <v>0</v>
      </c>
      <c r="S48" s="157">
        <f>+'St 5'!$V$197</f>
        <v>0</v>
      </c>
      <c r="T48" s="157">
        <f t="shared" si="2"/>
        <v>52649.095924096931</v>
      </c>
      <c r="U48" s="157">
        <f t="shared" si="2"/>
        <v>0</v>
      </c>
    </row>
    <row r="49" spans="2:21">
      <c r="B49" s="172" t="s">
        <v>69</v>
      </c>
      <c r="C49" s="69" t="s">
        <v>16</v>
      </c>
      <c r="D49" s="157">
        <f>+'St 1.1'!$V$81</f>
        <v>0</v>
      </c>
      <c r="E49" s="157">
        <f>+'St 1.1'!$V$198</f>
        <v>0</v>
      </c>
      <c r="F49" s="157">
        <f>+'St 1.2'!$V$81</f>
        <v>0</v>
      </c>
      <c r="G49" s="157">
        <f>+'St 1.2'!$V$198</f>
        <v>0</v>
      </c>
      <c r="H49" s="157">
        <f>+'St 1.3'!$V$81</f>
        <v>130852.2302443591</v>
      </c>
      <c r="I49" s="157">
        <f>+'St 1.3'!$V$198</f>
        <v>0</v>
      </c>
      <c r="J49" s="157">
        <f>+'St 3'!$V$81</f>
        <v>0</v>
      </c>
      <c r="K49" s="157">
        <f>+'St 3'!$V$198</f>
        <v>0</v>
      </c>
      <c r="L49" s="157">
        <f>+'St 2.1'!$V$81</f>
        <v>0</v>
      </c>
      <c r="M49" s="157">
        <f>+'St 2.1'!$V$198</f>
        <v>1.8266899000000059</v>
      </c>
      <c r="N49" s="157">
        <f>+'St 2.2'!$V$81</f>
        <v>0</v>
      </c>
      <c r="O49" s="157">
        <f>+'St 2.2'!$V$198</f>
        <v>0</v>
      </c>
      <c r="P49" s="157">
        <f>+'St 4'!$V$81</f>
        <v>0</v>
      </c>
      <c r="Q49" s="157">
        <f>+'St 4'!$V$198</f>
        <v>340082.34704999981</v>
      </c>
      <c r="R49" s="157">
        <f>+'St 5'!$V$81</f>
        <v>0</v>
      </c>
      <c r="S49" s="157">
        <f>+'St 5'!$V$198</f>
        <v>0</v>
      </c>
      <c r="T49" s="157">
        <f t="shared" si="2"/>
        <v>130852.2302443591</v>
      </c>
      <c r="U49" s="157">
        <f t="shared" si="2"/>
        <v>340084.17373989982</v>
      </c>
    </row>
    <row r="50" spans="2:21">
      <c r="B50" s="172" t="s">
        <v>83</v>
      </c>
      <c r="C50" s="69" t="s">
        <v>17</v>
      </c>
      <c r="D50" s="157">
        <f>+'St 1.1'!$V$82</f>
        <v>2791.9999999999986</v>
      </c>
      <c r="E50" s="157">
        <f>+'St 1.1'!$V$199</f>
        <v>0</v>
      </c>
      <c r="F50" s="157">
        <f>+'St 1.2'!$V$82</f>
        <v>0</v>
      </c>
      <c r="G50" s="157">
        <f>+'St 1.2'!$V$199</f>
        <v>0</v>
      </c>
      <c r="H50" s="157">
        <f>+'St 1.3'!$V$82</f>
        <v>164188.64545521754</v>
      </c>
      <c r="I50" s="157">
        <f>+'St 1.3'!$V$199</f>
        <v>0</v>
      </c>
      <c r="J50" s="157">
        <f>+'St 3'!$V$82</f>
        <v>0</v>
      </c>
      <c r="K50" s="157">
        <f>+'St 3'!$V$199</f>
        <v>0</v>
      </c>
      <c r="L50" s="157">
        <f>+'St 2.1'!$V$82</f>
        <v>0</v>
      </c>
      <c r="M50" s="157">
        <f>+'St 2.1'!$V$199</f>
        <v>6.3798963230765615E-2</v>
      </c>
      <c r="N50" s="157">
        <f>+'St 2.2'!$V$82</f>
        <v>0</v>
      </c>
      <c r="O50" s="157">
        <f>+'St 2.2'!$V$199</f>
        <v>0</v>
      </c>
      <c r="P50" s="157">
        <f>+'St 4'!$V$82</f>
        <v>0</v>
      </c>
      <c r="Q50" s="157">
        <f>+'St 4'!$V$199</f>
        <v>228605.253847752</v>
      </c>
      <c r="R50" s="157">
        <f>+'St 5'!$V$82</f>
        <v>0</v>
      </c>
      <c r="S50" s="157">
        <f>+'St 5'!$V$199</f>
        <v>0</v>
      </c>
      <c r="T50" s="157">
        <f t="shared" si="2"/>
        <v>166980.64545521754</v>
      </c>
      <c r="U50" s="157">
        <f t="shared" si="2"/>
        <v>228605.31764671524</v>
      </c>
    </row>
    <row r="51" spans="2:21">
      <c r="B51" s="172" t="s">
        <v>84</v>
      </c>
      <c r="C51" s="69" t="s">
        <v>18</v>
      </c>
      <c r="D51" s="157">
        <f>+'St 1.1'!$V$83</f>
        <v>7050</v>
      </c>
      <c r="E51" s="157">
        <f>+'St 1.1'!$V$200</f>
        <v>0</v>
      </c>
      <c r="F51" s="157">
        <f>+'St 1.2'!$V$83</f>
        <v>53.085801431590362</v>
      </c>
      <c r="G51" s="157">
        <f>+'St 1.2'!$V$200</f>
        <v>105.70375975849782</v>
      </c>
      <c r="H51" s="157">
        <f>+'St 1.3'!$V$83</f>
        <v>178420.37126403811</v>
      </c>
      <c r="I51" s="157">
        <f>+'St 1.3'!$V$200</f>
        <v>0</v>
      </c>
      <c r="J51" s="157">
        <f>+'St 3'!$V$83</f>
        <v>50792.431100000023</v>
      </c>
      <c r="K51" s="157">
        <f>+'St 3'!$V$200</f>
        <v>0</v>
      </c>
      <c r="L51" s="157">
        <f>+'St 2.1'!$V$83</f>
        <v>0</v>
      </c>
      <c r="M51" s="157">
        <f>+'St 2.1'!$V$200</f>
        <v>45.868821792560425</v>
      </c>
      <c r="N51" s="157">
        <f>+'St 2.2'!$V$83</f>
        <v>0</v>
      </c>
      <c r="O51" s="157">
        <f>+'St 2.2'!$V$200</f>
        <v>0</v>
      </c>
      <c r="P51" s="157">
        <f>+'St 4'!$V$83</f>
        <v>0</v>
      </c>
      <c r="Q51" s="157">
        <f>+'St 4'!$V$200</f>
        <v>228605.253847752</v>
      </c>
      <c r="R51" s="157">
        <f>+'St 5'!$V$83</f>
        <v>0</v>
      </c>
      <c r="S51" s="157">
        <f>+'St 5'!$V$200</f>
        <v>0</v>
      </c>
      <c r="T51" s="157">
        <f t="shared" si="2"/>
        <v>236315.88816546972</v>
      </c>
      <c r="U51" s="157">
        <f t="shared" si="2"/>
        <v>228756.82642930307</v>
      </c>
    </row>
    <row r="52" spans="2:21">
      <c r="B52" s="172" t="s">
        <v>85</v>
      </c>
      <c r="C52" s="69" t="s">
        <v>19</v>
      </c>
      <c r="D52" s="157">
        <f>+'St 1.1'!$V$84</f>
        <v>0</v>
      </c>
      <c r="E52" s="157">
        <f>+'St 1.1'!$V$201</f>
        <v>0</v>
      </c>
      <c r="F52" s="157">
        <f>+'St 1.2'!$V$84</f>
        <v>0</v>
      </c>
      <c r="G52" s="157">
        <f>+'St 1.2'!$V$201</f>
        <v>0</v>
      </c>
      <c r="H52" s="157">
        <f>+'St 1.3'!$V$84</f>
        <v>0</v>
      </c>
      <c r="I52" s="157">
        <f>+'St 1.3'!$V$201</f>
        <v>0</v>
      </c>
      <c r="J52" s="157">
        <f>+'St 3'!$V$84</f>
        <v>0</v>
      </c>
      <c r="K52" s="157">
        <f>+'St 3'!$V$201</f>
        <v>0</v>
      </c>
      <c r="L52" s="157">
        <f>+'St 2.1'!$V$84</f>
        <v>0</v>
      </c>
      <c r="M52" s="157">
        <f>+'St 2.1'!$V$201</f>
        <v>0</v>
      </c>
      <c r="N52" s="157">
        <f>+'St 2.2'!$V$84</f>
        <v>0</v>
      </c>
      <c r="O52" s="157">
        <f>+'St 2.2'!$V$201</f>
        <v>0</v>
      </c>
      <c r="P52" s="157">
        <f>+'St 4'!$V$84</f>
        <v>0</v>
      </c>
      <c r="Q52" s="157">
        <f>+'St 4'!$V$201</f>
        <v>0</v>
      </c>
      <c r="R52" s="157">
        <f>+'St 5'!$V$84</f>
        <v>0</v>
      </c>
      <c r="S52" s="157">
        <f>+'St 5'!$V$201</f>
        <v>0</v>
      </c>
      <c r="T52" s="157">
        <f t="shared" si="2"/>
        <v>0</v>
      </c>
      <c r="U52" s="157">
        <f t="shared" si="2"/>
        <v>0</v>
      </c>
    </row>
    <row r="53" spans="2:21">
      <c r="B53" s="172" t="s">
        <v>70</v>
      </c>
      <c r="C53" s="69" t="s">
        <v>20</v>
      </c>
      <c r="D53" s="157">
        <f>+'St 1.1'!$V$85</f>
        <v>0</v>
      </c>
      <c r="E53" s="157">
        <f>+'St 1.1'!$V$202</f>
        <v>0</v>
      </c>
      <c r="F53" s="157">
        <f>+'St 1.2'!$V$85</f>
        <v>0</v>
      </c>
      <c r="G53" s="157">
        <f>+'St 1.2'!$V$202</f>
        <v>0</v>
      </c>
      <c r="H53" s="157">
        <f>+'St 1.3'!$V$85</f>
        <v>0</v>
      </c>
      <c r="I53" s="157">
        <f>+'St 1.3'!$V$202</f>
        <v>0</v>
      </c>
      <c r="J53" s="157">
        <f>+'St 3'!$V$85</f>
        <v>0</v>
      </c>
      <c r="K53" s="157">
        <f>+'St 3'!$V$202</f>
        <v>0</v>
      </c>
      <c r="L53" s="157">
        <f>+'St 2.1'!$V$85</f>
        <v>0</v>
      </c>
      <c r="M53" s="157">
        <f>+'St 2.1'!$V$202</f>
        <v>0</v>
      </c>
      <c r="N53" s="157">
        <f>+'St 2.2'!$V$85</f>
        <v>0</v>
      </c>
      <c r="O53" s="157">
        <f>+'St 2.2'!$V$202</f>
        <v>0</v>
      </c>
      <c r="P53" s="157">
        <f>+'St 4'!$V$85</f>
        <v>0</v>
      </c>
      <c r="Q53" s="157">
        <f>+'St 4'!$V$202</f>
        <v>0</v>
      </c>
      <c r="R53" s="157">
        <f>+'St 5'!$V$85</f>
        <v>0</v>
      </c>
      <c r="S53" s="157">
        <f>+'St 5'!$V$202</f>
        <v>0</v>
      </c>
      <c r="T53" s="157">
        <f t="shared" si="2"/>
        <v>0</v>
      </c>
      <c r="U53" s="157">
        <f t="shared" si="2"/>
        <v>0</v>
      </c>
    </row>
    <row r="54" spans="2:21">
      <c r="B54" s="171">
        <v>7</v>
      </c>
      <c r="C54" s="28" t="s">
        <v>53</v>
      </c>
      <c r="D54" s="156">
        <f>+'St 1.1'!$V$86</f>
        <v>9491.9999999999964</v>
      </c>
      <c r="E54" s="156">
        <f>+'St 1.1'!$V$203</f>
        <v>26.000000000000021</v>
      </c>
      <c r="F54" s="156">
        <f>+'St 1.2'!$V$86</f>
        <v>48426.121018711878</v>
      </c>
      <c r="G54" s="156">
        <f>+'St 1.2'!$V$203</f>
        <v>91519.587209425139</v>
      </c>
      <c r="H54" s="156">
        <f>+'St 1.3'!$V$86</f>
        <v>14488.809394305641</v>
      </c>
      <c r="I54" s="156">
        <f>+'St 1.3'!$V$203</f>
        <v>203324.30485113419</v>
      </c>
      <c r="J54" s="156">
        <f>+'St 3'!$V$86</f>
        <v>6293.2529176087737</v>
      </c>
      <c r="K54" s="156">
        <f>+'St 3'!$V$203</f>
        <v>125790.57090190487</v>
      </c>
      <c r="L54" s="156">
        <f>+'St 2.1'!$V$86</f>
        <v>-21156.696897863952</v>
      </c>
      <c r="M54" s="156">
        <f>+'St 2.1'!$V$203</f>
        <v>60065.109193934317</v>
      </c>
      <c r="N54" s="156">
        <f>+'St 2.2'!$V$86</f>
        <v>-923974.94650141743</v>
      </c>
      <c r="O54" s="156">
        <f>+'St 2.2'!$V$203</f>
        <v>-1572323.5640033884</v>
      </c>
      <c r="P54" s="156">
        <f>+'St 4'!$V$86</f>
        <v>9406.1786140653803</v>
      </c>
      <c r="Q54" s="156">
        <f>+'St 4'!$V$203</f>
        <v>14686.680255490424</v>
      </c>
      <c r="R54" s="156">
        <f>+'St 5'!$V$86</f>
        <v>-133427.88364975722</v>
      </c>
      <c r="S54" s="156">
        <f>+'St 5'!$V$203</f>
        <v>-8186.1088082743363</v>
      </c>
      <c r="T54" s="156">
        <f t="shared" si="2"/>
        <v>-990453.16510434693</v>
      </c>
      <c r="U54" s="156">
        <f t="shared" si="2"/>
        <v>-1085097.4203997739</v>
      </c>
    </row>
    <row r="55" spans="2:21">
      <c r="B55" s="172" t="s">
        <v>68</v>
      </c>
      <c r="C55" s="69" t="s">
        <v>30</v>
      </c>
      <c r="D55" s="157">
        <f>+'St 1.1'!$V$87</f>
        <v>0</v>
      </c>
      <c r="E55" s="157">
        <f>+'St 1.1'!$V$204</f>
        <v>0</v>
      </c>
      <c r="F55" s="157">
        <f>+'St 1.2'!$V$87</f>
        <v>0</v>
      </c>
      <c r="G55" s="157">
        <f>+'St 1.2'!$V$204</f>
        <v>12015.299183077483</v>
      </c>
      <c r="H55" s="157">
        <f>+'St 1.3'!$V$87</f>
        <v>-1716.0801774029892</v>
      </c>
      <c r="I55" s="157">
        <f>+'St 1.3'!$V$204</f>
        <v>121499.01351345956</v>
      </c>
      <c r="J55" s="157">
        <f>+'St 3'!$V$87</f>
        <v>0</v>
      </c>
      <c r="K55" s="157">
        <f>+'St 3'!$V$204</f>
        <v>-1.5169459064257751</v>
      </c>
      <c r="L55" s="157">
        <f>+'St 2.1'!$V$87</f>
        <v>-22565.211608299956</v>
      </c>
      <c r="M55" s="157">
        <f>+'St 2.1'!$V$204</f>
        <v>-80359.523548698009</v>
      </c>
      <c r="N55" s="157">
        <f>+'St 2.2'!$V$87</f>
        <v>-345696.90621112753</v>
      </c>
      <c r="O55" s="157">
        <f>+'St 2.2'!$V$204</f>
        <v>-833010.42577442131</v>
      </c>
      <c r="P55" s="157">
        <f>+'St 4'!$V$87</f>
        <v>205.03744540335961</v>
      </c>
      <c r="Q55" s="157">
        <f>+'St 4'!$V$204</f>
        <v>4256.6318000000001</v>
      </c>
      <c r="R55" s="157">
        <f>+'St 5'!$V$87</f>
        <v>-133427.88364975722</v>
      </c>
      <c r="S55" s="157">
        <f>+'St 5'!$V$204</f>
        <v>-7703.5589462926964</v>
      </c>
      <c r="T55" s="157">
        <f t="shared" si="2"/>
        <v>-503201.0442011843</v>
      </c>
      <c r="U55" s="157">
        <f t="shared" si="2"/>
        <v>-783304.08071878145</v>
      </c>
    </row>
    <row r="56" spans="2:21">
      <c r="B56" s="172" t="s">
        <v>69</v>
      </c>
      <c r="C56" s="69" t="s">
        <v>31</v>
      </c>
      <c r="D56" s="157">
        <f>+'St 1.1'!$V$100</f>
        <v>9491.9999999999964</v>
      </c>
      <c r="E56" s="157">
        <f>+'St 1.1'!$V$217</f>
        <v>26.000000000000021</v>
      </c>
      <c r="F56" s="157">
        <f>+'St 1.2'!$V$100</f>
        <v>48426.121018711878</v>
      </c>
      <c r="G56" s="157">
        <f>+'St 1.2'!$V$217</f>
        <v>80574.28802634764</v>
      </c>
      <c r="H56" s="157">
        <f>+'St 1.3'!$V$100</f>
        <v>16204.88957170862</v>
      </c>
      <c r="I56" s="157">
        <f>+'St 1.3'!$V$217</f>
        <v>81825.291337674906</v>
      </c>
      <c r="J56" s="157">
        <f>+'St 3'!$V$100</f>
        <v>6293.2529176087737</v>
      </c>
      <c r="K56" s="157">
        <f>+'St 3'!$V$217</f>
        <v>125792.08784781127</v>
      </c>
      <c r="L56" s="157">
        <f>+'St 2.1'!$V$100</f>
        <v>1408.5147104360019</v>
      </c>
      <c r="M56" s="157">
        <f>+'St 2.1'!$V$217</f>
        <v>140424.63274263241</v>
      </c>
      <c r="N56" s="157">
        <f>+'St 2.2'!$V$100</f>
        <v>-578278.04029028851</v>
      </c>
      <c r="O56" s="157">
        <f>+'St 2.2'!$V$217</f>
        <v>-739313.13822896651</v>
      </c>
      <c r="P56" s="157">
        <f>+'St 4'!$V$100</f>
        <v>9201.1411686620213</v>
      </c>
      <c r="Q56" s="157">
        <f>+'St 4'!$V$217</f>
        <v>10430.048455490423</v>
      </c>
      <c r="R56" s="157">
        <f>+'St 5'!$V$100</f>
        <v>0</v>
      </c>
      <c r="S56" s="157">
        <f>+'St 5'!$V$217</f>
        <v>-482.54986198164016</v>
      </c>
      <c r="T56" s="157">
        <f t="shared" si="2"/>
        <v>-487252.12090316124</v>
      </c>
      <c r="U56" s="157">
        <f t="shared" si="2"/>
        <v>-300723.33968099148</v>
      </c>
    </row>
    <row r="57" spans="2:21">
      <c r="B57" s="171">
        <v>8</v>
      </c>
      <c r="C57" s="28" t="s">
        <v>88</v>
      </c>
      <c r="D57" s="156">
        <v>0</v>
      </c>
      <c r="E57" s="156">
        <v>0</v>
      </c>
      <c r="F57" s="156">
        <v>0</v>
      </c>
      <c r="G57" s="156">
        <v>0</v>
      </c>
      <c r="H57" s="156">
        <v>0</v>
      </c>
      <c r="I57" s="156">
        <v>0</v>
      </c>
      <c r="J57" s="156">
        <v>0</v>
      </c>
      <c r="K57" s="156">
        <v>0</v>
      </c>
      <c r="L57" s="156">
        <v>0</v>
      </c>
      <c r="M57" s="156">
        <v>0</v>
      </c>
      <c r="N57" s="156">
        <v>0</v>
      </c>
      <c r="O57" s="156">
        <v>0</v>
      </c>
      <c r="P57" s="156">
        <v>0</v>
      </c>
      <c r="Q57" s="156">
        <v>0</v>
      </c>
      <c r="R57" s="156">
        <v>0</v>
      </c>
      <c r="S57" s="156">
        <v>0</v>
      </c>
      <c r="T57" s="156">
        <f t="shared" si="2"/>
        <v>0</v>
      </c>
      <c r="U57" s="156">
        <f t="shared" si="2"/>
        <v>0</v>
      </c>
    </row>
    <row r="58" spans="2:21">
      <c r="B58" s="171">
        <v>9</v>
      </c>
      <c r="C58" s="28" t="s">
        <v>92</v>
      </c>
      <c r="D58" s="156">
        <f>+'St 1.1'!$V$113+'St 1.1'!$V$114</f>
        <v>0</v>
      </c>
      <c r="E58" s="156">
        <f>+'St 1.1'!$V$230+'St 1.1'!$V$231</f>
        <v>0</v>
      </c>
      <c r="F58" s="156">
        <f>+'St 1.2'!$V$113+'St 1.2'!$V$114</f>
        <v>190981.52891236014</v>
      </c>
      <c r="G58" s="156">
        <f>+'St 1.2'!$V$230+'St 1.2'!$V$231</f>
        <v>199445.19961365365</v>
      </c>
      <c r="H58" s="156">
        <f>+'St 1.3'!$V$113+'St 1.3'!$V$114</f>
        <v>-929.82135804876816</v>
      </c>
      <c r="I58" s="156">
        <f>+'St 1.3'!$V$230+'St 1.3'!$V$231</f>
        <v>25151.943528131364</v>
      </c>
      <c r="J58" s="156">
        <f>+'St 3'!$V$113+'St 3'!$V$114</f>
        <v>15.205800000000025</v>
      </c>
      <c r="K58" s="156">
        <f>+'St 3'!$V$230+'St 3'!$V$231</f>
        <v>4.5855999999998787</v>
      </c>
      <c r="L58" s="156">
        <f>+'St 2.1'!$V$113+'St 2.1'!$V$114</f>
        <v>-1142.4690820380001</v>
      </c>
      <c r="M58" s="156">
        <f>+'St 2.1'!$V$230+'St 2.1'!$V$231</f>
        <v>-18.523411900000003</v>
      </c>
      <c r="N58" s="156">
        <f>+'St 2.2'!$V$113+'St 2.2'!$V$114</f>
        <v>780942.51960027975</v>
      </c>
      <c r="O58" s="156">
        <f>+'St 2.2'!$V$230+'St 2.2'!$V$231</f>
        <v>186943.82861407031</v>
      </c>
      <c r="P58" s="156">
        <f>+'St 4'!$V$113+'St 4'!$V$114</f>
        <v>0</v>
      </c>
      <c r="Q58" s="156">
        <f>+'St 4'!$V$230+'St 4'!$V$231</f>
        <v>0</v>
      </c>
      <c r="R58" s="156">
        <f>+'St 5'!$V$113+'St 5'!$V$114</f>
        <v>0</v>
      </c>
      <c r="S58" s="156">
        <f>+'St 5'!$V$230+'St 5'!$V$231</f>
        <v>0</v>
      </c>
      <c r="T58" s="156">
        <f t="shared" si="2"/>
        <v>969866.96387255308</v>
      </c>
      <c r="U58" s="156">
        <f t="shared" si="2"/>
        <v>411527.03394395532</v>
      </c>
    </row>
    <row r="59" spans="2:21">
      <c r="B59" s="171">
        <v>10</v>
      </c>
      <c r="C59" s="28" t="s">
        <v>91</v>
      </c>
      <c r="D59" s="156">
        <f t="shared" ref="D59:S59" si="3">+D36+D39+D42+D43+D44+D47+D54+D57+D58</f>
        <v>562950.00000000035</v>
      </c>
      <c r="E59" s="156">
        <f t="shared" si="3"/>
        <v>509285</v>
      </c>
      <c r="F59" s="156">
        <f t="shared" si="3"/>
        <v>1505932.9370081762</v>
      </c>
      <c r="G59" s="156">
        <f t="shared" si="3"/>
        <v>1640793.0407395496</v>
      </c>
      <c r="H59" s="156">
        <f t="shared" si="3"/>
        <v>966131.83229231217</v>
      </c>
      <c r="I59" s="156">
        <f t="shared" si="3"/>
        <v>1291537.9599496482</v>
      </c>
      <c r="J59" s="156">
        <f t="shared" si="3"/>
        <v>1685124.9529572709</v>
      </c>
      <c r="K59" s="156">
        <f t="shared" si="3"/>
        <v>427128.16003575036</v>
      </c>
      <c r="L59" s="156">
        <f t="shared" si="3"/>
        <v>231479.49913685012</v>
      </c>
      <c r="M59" s="156">
        <f t="shared" si="3"/>
        <v>103418.30524305858</v>
      </c>
      <c r="N59" s="156">
        <f t="shared" si="3"/>
        <v>575149.92581965972</v>
      </c>
      <c r="O59" s="156">
        <f t="shared" si="3"/>
        <v>-226258.08799962583</v>
      </c>
      <c r="P59" s="156">
        <f t="shared" si="3"/>
        <v>787124.94996793522</v>
      </c>
      <c r="Q59" s="156">
        <f t="shared" si="3"/>
        <v>2386408.9150268873</v>
      </c>
      <c r="R59" s="156">
        <f t="shared" si="3"/>
        <v>399732.93006130436</v>
      </c>
      <c r="S59" s="156">
        <f t="shared" si="3"/>
        <v>565110.90440189361</v>
      </c>
      <c r="T59" s="156">
        <f t="shared" si="2"/>
        <v>6713627.027243509</v>
      </c>
      <c r="U59" s="156">
        <f t="shared" si="2"/>
        <v>6697424.1973971613</v>
      </c>
    </row>
    <row r="61" spans="2:21"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</mergeCells>
  <hyperlinks>
    <hyperlink ref="A1" location="Index!A1" display="Index" xr:uid="{99412807-9731-4C42-BC9D-0F3ABD99188C}"/>
  </hyperlinks>
  <pageMargins left="0.7" right="0.7" top="0.75" bottom="0.75" header="0.3" footer="0.3"/>
  <pageSetup paperSize="9" scale="39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7091F-2E53-4878-9E0D-6700D8AED69C}">
  <sheetPr>
    <pageSetUpPr fitToPage="1"/>
  </sheetPr>
  <dimension ref="A1:U100"/>
  <sheetViews>
    <sheetView zoomScale="60" zoomScaleNormal="60" workbookViewId="0"/>
  </sheetViews>
  <sheetFormatPr defaultColWidth="9.1796875" defaultRowHeight="14.5"/>
  <cols>
    <col min="1" max="1" width="6" style="12" customWidth="1"/>
    <col min="2" max="2" width="8.81640625" style="12" customWidth="1"/>
    <col min="3" max="3" width="70" style="12" bestFit="1" customWidth="1"/>
    <col min="4" max="4" width="12.81640625" style="12" bestFit="1" customWidth="1"/>
    <col min="5" max="5" width="13" style="12" bestFit="1" customWidth="1"/>
    <col min="6" max="10" width="14.81640625" style="12" bestFit="1" customWidth="1"/>
    <col min="11" max="13" width="13" style="12" bestFit="1" customWidth="1"/>
    <col min="14" max="15" width="14.81640625" style="12" bestFit="1" customWidth="1"/>
    <col min="16" max="16" width="13" style="12" bestFit="1" customWidth="1"/>
    <col min="17" max="17" width="14.81640625" style="12" bestFit="1" customWidth="1"/>
    <col min="18" max="19" width="13" style="12" bestFit="1" customWidth="1"/>
    <col min="20" max="21" width="14.81640625" style="12" bestFit="1" customWidth="1"/>
    <col min="22" max="16384" width="9.1796875" style="12"/>
  </cols>
  <sheetData>
    <row r="1" spans="1:21">
      <c r="A1" s="205" t="s">
        <v>315</v>
      </c>
    </row>
    <row r="2" spans="1:21">
      <c r="B2" s="345" t="s">
        <v>370</v>
      </c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</row>
    <row r="3" spans="1:21"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7" t="s">
        <v>318</v>
      </c>
    </row>
    <row r="4" spans="1:21" ht="31" customHeight="1">
      <c r="B4" s="58"/>
      <c r="C4" s="58"/>
      <c r="D4" s="348" t="s">
        <v>41</v>
      </c>
      <c r="E4" s="348"/>
      <c r="F4" s="348" t="s">
        <v>42</v>
      </c>
      <c r="G4" s="348"/>
      <c r="H4" s="348" t="s">
        <v>43</v>
      </c>
      <c r="I4" s="348"/>
      <c r="J4" s="348" t="s">
        <v>44</v>
      </c>
      <c r="K4" s="348"/>
      <c r="L4" s="348" t="s">
        <v>317</v>
      </c>
      <c r="M4" s="348"/>
      <c r="N4" s="348" t="s">
        <v>108</v>
      </c>
      <c r="O4" s="348"/>
      <c r="P4" s="348" t="s">
        <v>325</v>
      </c>
      <c r="Q4" s="348"/>
      <c r="R4" s="348" t="s">
        <v>101</v>
      </c>
      <c r="S4" s="348"/>
      <c r="T4" s="348" t="s">
        <v>78</v>
      </c>
      <c r="U4" s="348"/>
    </row>
    <row r="5" spans="1:21">
      <c r="B5" s="58"/>
      <c r="C5" s="177" t="s">
        <v>89</v>
      </c>
      <c r="D5" s="274" t="s">
        <v>79</v>
      </c>
      <c r="E5" s="274" t="s">
        <v>80</v>
      </c>
      <c r="F5" s="274" t="s">
        <v>79</v>
      </c>
      <c r="G5" s="274" t="s">
        <v>80</v>
      </c>
      <c r="H5" s="274" t="s">
        <v>79</v>
      </c>
      <c r="I5" s="274" t="s">
        <v>80</v>
      </c>
      <c r="J5" s="274" t="s">
        <v>79</v>
      </c>
      <c r="K5" s="274" t="s">
        <v>80</v>
      </c>
      <c r="L5" s="274" t="s">
        <v>79</v>
      </c>
      <c r="M5" s="274" t="s">
        <v>80</v>
      </c>
      <c r="N5" s="274" t="s">
        <v>79</v>
      </c>
      <c r="O5" s="274" t="s">
        <v>80</v>
      </c>
      <c r="P5" s="274" t="s">
        <v>79</v>
      </c>
      <c r="Q5" s="274" t="s">
        <v>80</v>
      </c>
      <c r="R5" s="274" t="s">
        <v>79</v>
      </c>
      <c r="S5" s="274" t="s">
        <v>80</v>
      </c>
      <c r="T5" s="274" t="s">
        <v>79</v>
      </c>
      <c r="U5" s="274" t="s">
        <v>80</v>
      </c>
    </row>
    <row r="6" spans="1:21">
      <c r="B6" s="177">
        <v>1</v>
      </c>
      <c r="C6" s="28" t="s">
        <v>5</v>
      </c>
      <c r="D6" s="156">
        <f>+'St 1.1'!$M$6</f>
        <v>0</v>
      </c>
      <c r="E6" s="156">
        <f>+'St 1.1'!$M$123</f>
        <v>258570.81</v>
      </c>
      <c r="F6" s="156">
        <f>+'St 1.2'!$M$6</f>
        <v>0</v>
      </c>
      <c r="G6" s="156">
        <f>+'St 1.2'!$M$123</f>
        <v>0</v>
      </c>
      <c r="H6" s="156">
        <f>+'St 1.3'!$M$6</f>
        <v>0</v>
      </c>
      <c r="I6" s="156">
        <f>+'St 1.3'!$M$123</f>
        <v>4265.4514065716421</v>
      </c>
      <c r="J6" s="156">
        <f>+'St 3'!$M$6</f>
        <v>41442</v>
      </c>
      <c r="K6" s="156">
        <f>+'St 3'!$M$123</f>
        <v>36025.330798364921</v>
      </c>
      <c r="L6" s="156">
        <f>+'St 2.1'!$M$6</f>
        <v>0</v>
      </c>
      <c r="M6" s="156">
        <f>+'St 2.1'!$M$123</f>
        <v>0</v>
      </c>
      <c r="N6" s="156">
        <f>+'St 2.2'!$M$6</f>
        <v>0</v>
      </c>
      <c r="O6" s="156">
        <f>+'St 2.2'!$M$123</f>
        <v>0</v>
      </c>
      <c r="P6" s="156">
        <f>+'St 4'!$M$6</f>
        <v>0</v>
      </c>
      <c r="Q6" s="156">
        <f>+'St 4'!$M$123</f>
        <v>0</v>
      </c>
      <c r="R6" s="156">
        <f>+'St 5'!$M$6</f>
        <v>46873.140798364919</v>
      </c>
      <c r="S6" s="156">
        <f>+'St 5'!$M$123</f>
        <v>41441.91492236271</v>
      </c>
      <c r="T6" s="156">
        <f>+D6+F6+H6+J6+L6+N6+P6+R6</f>
        <v>88315.140798364911</v>
      </c>
      <c r="U6" s="156">
        <f>+E6+G6+I6+K6+M6+O6+Q6+S6</f>
        <v>340303.50712729932</v>
      </c>
    </row>
    <row r="7" spans="1:21">
      <c r="B7" s="271" t="s">
        <v>68</v>
      </c>
      <c r="C7" s="69" t="s">
        <v>35</v>
      </c>
      <c r="D7" s="157">
        <f>+'St 1.1'!$M$7</f>
        <v>0</v>
      </c>
      <c r="E7" s="157">
        <f>+'St 1.1'!$M$124</f>
        <v>247723</v>
      </c>
      <c r="F7" s="157">
        <f>+'St 1.2'!$M$7</f>
        <v>0</v>
      </c>
      <c r="G7" s="157">
        <f>+'St 1.2'!$M$124</f>
        <v>0</v>
      </c>
      <c r="H7" s="157">
        <f>+'St 1.3'!$M$7</f>
        <v>0</v>
      </c>
      <c r="I7" s="157">
        <f>+'St 1.3'!$M$124</f>
        <v>4265.4514065716421</v>
      </c>
      <c r="J7" s="157">
        <f>+'St 3'!$M$7</f>
        <v>0</v>
      </c>
      <c r="K7" s="157">
        <f>+'St 3'!$M$124</f>
        <v>0</v>
      </c>
      <c r="L7" s="157">
        <f>+'St 2.1'!$M$7</f>
        <v>0</v>
      </c>
      <c r="M7" s="157">
        <f>+'St 2.1'!$M$124</f>
        <v>0</v>
      </c>
      <c r="N7" s="157">
        <f>+'St 2.2'!$M$7</f>
        <v>0</v>
      </c>
      <c r="O7" s="157">
        <f>+'St 2.2'!$M$124</f>
        <v>0</v>
      </c>
      <c r="P7" s="157">
        <f>+'St 4'!$M$7</f>
        <v>0</v>
      </c>
      <c r="Q7" s="157">
        <f>+'St 4'!$M$124</f>
        <v>0</v>
      </c>
      <c r="R7" s="157">
        <f>+'St 5'!$M$7</f>
        <v>0</v>
      </c>
      <c r="S7" s="157">
        <f>+'St 5'!$M$124</f>
        <v>0</v>
      </c>
      <c r="T7" s="157">
        <f t="shared" ref="T7:U28" si="0">+D7+F7+H7+J7+L7+N7+P7+R7</f>
        <v>0</v>
      </c>
      <c r="U7" s="157">
        <f t="shared" si="0"/>
        <v>251988.45140657164</v>
      </c>
    </row>
    <row r="8" spans="1:21">
      <c r="B8" s="271" t="s">
        <v>69</v>
      </c>
      <c r="C8" s="69" t="s">
        <v>87</v>
      </c>
      <c r="D8" s="157">
        <f>+'St 1.1'!$M$8</f>
        <v>0</v>
      </c>
      <c r="E8" s="157">
        <f>+'St 1.1'!$M$125</f>
        <v>10847.81</v>
      </c>
      <c r="F8" s="157">
        <f>+'St 1.2'!$M$8</f>
        <v>0</v>
      </c>
      <c r="G8" s="157">
        <f>+'St 1.2'!$M$125</f>
        <v>0</v>
      </c>
      <c r="H8" s="157">
        <f>+'St 1.3'!$M$8</f>
        <v>0</v>
      </c>
      <c r="I8" s="157">
        <f>+'St 1.3'!$M$125</f>
        <v>0</v>
      </c>
      <c r="J8" s="157">
        <f>+'St 3'!$M$8</f>
        <v>41442</v>
      </c>
      <c r="K8" s="157">
        <f>+'St 3'!$M$125</f>
        <v>36025.330798364921</v>
      </c>
      <c r="L8" s="157">
        <f>+'St 2.1'!$M$8</f>
        <v>0</v>
      </c>
      <c r="M8" s="157">
        <f>+'St 2.1'!$M$125</f>
        <v>0</v>
      </c>
      <c r="N8" s="157">
        <f>+'St 2.2'!$M$8</f>
        <v>0</v>
      </c>
      <c r="O8" s="157">
        <f>+'St 2.2'!$M$125</f>
        <v>0</v>
      </c>
      <c r="P8" s="157">
        <f>+'St 4'!$M$8</f>
        <v>0</v>
      </c>
      <c r="Q8" s="157">
        <f>+'St 4'!$M$125</f>
        <v>0</v>
      </c>
      <c r="R8" s="157">
        <f>+'St 5'!$M$8</f>
        <v>46873.140798364919</v>
      </c>
      <c r="S8" s="157">
        <f>+'St 5'!$M$125</f>
        <v>41441.91492236271</v>
      </c>
      <c r="T8" s="157">
        <f t="shared" si="0"/>
        <v>88315.140798364911</v>
      </c>
      <c r="U8" s="157">
        <f t="shared" si="0"/>
        <v>88315.055720727629</v>
      </c>
    </row>
    <row r="9" spans="1:21">
      <c r="B9" s="177">
        <v>2</v>
      </c>
      <c r="C9" s="28" t="s">
        <v>38</v>
      </c>
      <c r="D9" s="156">
        <f>+'St 1.1'!$M$9</f>
        <v>4274832.75</v>
      </c>
      <c r="E9" s="156">
        <f>+'St 1.1'!$M$126</f>
        <v>1299152.4546326483</v>
      </c>
      <c r="F9" s="156">
        <f>+'St 1.2'!$M$9</f>
        <v>17605578.295294706</v>
      </c>
      <c r="G9" s="156">
        <f>+'St 1.2'!$M$126</f>
        <v>2470067.6662555835</v>
      </c>
      <c r="H9" s="156">
        <f>+'St 1.3'!$M$9</f>
        <v>413806.40713410394</v>
      </c>
      <c r="I9" s="156">
        <f>+'St 1.3'!$M$126</f>
        <v>1508638.2491715928</v>
      </c>
      <c r="J9" s="156">
        <f>+'St 3'!$M$9</f>
        <v>2840606.2199923582</v>
      </c>
      <c r="K9" s="156">
        <f>+'St 3'!$M$126</f>
        <v>1738590.0799875231</v>
      </c>
      <c r="L9" s="156">
        <f>+'St 2.1'!$M$9</f>
        <v>2941.8321000000001</v>
      </c>
      <c r="M9" s="156">
        <f>+'St 2.1'!$M$126</f>
        <v>188300.60700110631</v>
      </c>
      <c r="N9" s="156">
        <f>+'St 2.2'!$M$9</f>
        <v>56540.456247286558</v>
      </c>
      <c r="O9" s="156">
        <f>+'St 2.2'!$M$126</f>
        <v>2258993.0097186668</v>
      </c>
      <c r="P9" s="156">
        <f>+'St 4'!$M$9</f>
        <v>0</v>
      </c>
      <c r="Q9" s="156">
        <f>+'St 4'!$M$126</f>
        <v>15972576.390369626</v>
      </c>
      <c r="R9" s="156">
        <f>+'St 5'!$M$9</f>
        <v>1604815.6733206075</v>
      </c>
      <c r="S9" s="156">
        <f>+'St 5'!$M$126</f>
        <v>1041092.6888559767</v>
      </c>
      <c r="T9" s="156">
        <f t="shared" si="0"/>
        <v>26799121.63408906</v>
      </c>
      <c r="U9" s="156">
        <f t="shared" si="0"/>
        <v>26477411.145992722</v>
      </c>
    </row>
    <row r="10" spans="1:21">
      <c r="B10" s="271" t="s">
        <v>68</v>
      </c>
      <c r="C10" s="69" t="s">
        <v>39</v>
      </c>
      <c r="D10" s="157">
        <f>+'St 1.1'!$M$10</f>
        <v>2826862</v>
      </c>
      <c r="E10" s="157">
        <f>+'St 1.1'!$M$127</f>
        <v>755.42</v>
      </c>
      <c r="F10" s="157">
        <f>+'St 1.2'!$M$10</f>
        <v>0</v>
      </c>
      <c r="G10" s="157">
        <f>+'St 1.2'!$M$127</f>
        <v>117495.75917747934</v>
      </c>
      <c r="H10" s="157">
        <f>+'St 1.3'!$M$10</f>
        <v>0</v>
      </c>
      <c r="I10" s="157">
        <f>+'St 1.3'!$M$127</f>
        <v>22621.742079443065</v>
      </c>
      <c r="J10" s="157">
        <f>+'St 3'!$M$10</f>
        <v>0</v>
      </c>
      <c r="K10" s="157">
        <f>+'St 3'!$M$127</f>
        <v>5.0299999999999997E-2</v>
      </c>
      <c r="L10" s="157">
        <f>+'St 2.1'!$M$10</f>
        <v>0</v>
      </c>
      <c r="M10" s="157">
        <f>+'St 2.1'!$M$127</f>
        <v>2.9136184730000001</v>
      </c>
      <c r="N10" s="157">
        <f>+'St 2.2'!$M$10</f>
        <v>0</v>
      </c>
      <c r="O10" s="157">
        <f>+'St 2.2'!$M$127</f>
        <v>29927.078485233666</v>
      </c>
      <c r="P10" s="157">
        <f>+'St 4'!$M$10</f>
        <v>0</v>
      </c>
      <c r="Q10" s="157">
        <f>+'St 4'!$M$127</f>
        <v>2641457.1397100003</v>
      </c>
      <c r="R10" s="157">
        <f>+'St 5'!$M$10</f>
        <v>0</v>
      </c>
      <c r="S10" s="157">
        <f>+'St 5'!$M$127</f>
        <v>0</v>
      </c>
      <c r="T10" s="157">
        <f t="shared" si="0"/>
        <v>2826862</v>
      </c>
      <c r="U10" s="157">
        <f t="shared" si="0"/>
        <v>2812260.1033706293</v>
      </c>
    </row>
    <row r="11" spans="1:21">
      <c r="B11" s="271" t="s">
        <v>69</v>
      </c>
      <c r="C11" s="69" t="s">
        <v>50</v>
      </c>
      <c r="D11" s="157">
        <f>+'St 1.1'!$M$23</f>
        <v>1447970.75</v>
      </c>
      <c r="E11" s="157">
        <f>+'St 1.1'!$M$140</f>
        <v>1298397.0346326483</v>
      </c>
      <c r="F11" s="157">
        <f>+'St 1.2'!$M$23</f>
        <v>17605578.295294706</v>
      </c>
      <c r="G11" s="157">
        <f>+'St 1.2'!$M$140</f>
        <v>2352571.9070781041</v>
      </c>
      <c r="H11" s="157">
        <f>+'St 1.3'!$M$23</f>
        <v>413806.47650735104</v>
      </c>
      <c r="I11" s="157">
        <f>+'St 1.3'!$M$140</f>
        <v>1486016.5070921499</v>
      </c>
      <c r="J11" s="157">
        <f>+'St 3'!$M$23</f>
        <v>2840606.2199923582</v>
      </c>
      <c r="K11" s="157">
        <f>+'St 3'!$M$140</f>
        <v>1738590.0296875229</v>
      </c>
      <c r="L11" s="157">
        <f>+'St 2.1'!$M$23</f>
        <v>2941.8321000000001</v>
      </c>
      <c r="M11" s="157">
        <f>+'St 2.1'!$M$140</f>
        <v>188297.69338263333</v>
      </c>
      <c r="N11" s="157">
        <f>+'St 2.2'!$M$23</f>
        <v>56540.456247286558</v>
      </c>
      <c r="O11" s="157">
        <f>+'St 2.2'!$M$140</f>
        <v>2229065.9312334335</v>
      </c>
      <c r="P11" s="157">
        <f>+'St 4'!$M$23</f>
        <v>0</v>
      </c>
      <c r="Q11" s="157">
        <f>+'St 4'!$M$140</f>
        <v>13331119.250659628</v>
      </c>
      <c r="R11" s="157">
        <f>+'St 5'!$M$23</f>
        <v>1604815.6733206075</v>
      </c>
      <c r="S11" s="157">
        <f>+'St 5'!$M$140</f>
        <v>1041092.6888559767</v>
      </c>
      <c r="T11" s="157">
        <f t="shared" si="0"/>
        <v>23972259.703462306</v>
      </c>
      <c r="U11" s="157">
        <f t="shared" si="0"/>
        <v>23665151.042622097</v>
      </c>
    </row>
    <row r="12" spans="1:21">
      <c r="B12" s="177">
        <v>3</v>
      </c>
      <c r="C12" s="28" t="s">
        <v>51</v>
      </c>
      <c r="D12" s="156">
        <f>+'St 1.1'!$M$36</f>
        <v>0</v>
      </c>
      <c r="E12" s="156">
        <f>+'St 1.1'!$M$153</f>
        <v>3975848.6053673523</v>
      </c>
      <c r="F12" s="156">
        <f>+'St 1.2'!$M$36</f>
        <v>490280.20521591941</v>
      </c>
      <c r="G12" s="156">
        <f>+'St 1.2'!$M$153</f>
        <v>5956082.199979715</v>
      </c>
      <c r="H12" s="156">
        <f>+'St 1.3'!$M$36</f>
        <v>1579902.5656083182</v>
      </c>
      <c r="I12" s="156">
        <f>+'St 1.3'!$M$153</f>
        <v>8135752.3213081174</v>
      </c>
      <c r="J12" s="156">
        <f>+'St 3'!$M$36</f>
        <v>13618435.2719</v>
      </c>
      <c r="K12" s="156">
        <f>+'St 3'!$M$153</f>
        <v>597505.24866183253</v>
      </c>
      <c r="L12" s="156">
        <f>+'St 2.1'!$M$36</f>
        <v>71.319600000000008</v>
      </c>
      <c r="M12" s="156">
        <f>+'St 2.1'!$M$153</f>
        <v>30409.064110784941</v>
      </c>
      <c r="N12" s="156">
        <f>+'St 2.2'!$M$36</f>
        <v>1685387.7425908048</v>
      </c>
      <c r="O12" s="156">
        <f>+'St 2.2'!$M$153</f>
        <v>618083.53925041389</v>
      </c>
      <c r="P12" s="156">
        <f>+'St 4'!$M$36</f>
        <v>0</v>
      </c>
      <c r="Q12" s="156">
        <f>+'St 4'!$M$153</f>
        <v>1771450.9096252662</v>
      </c>
      <c r="R12" s="156">
        <f>+'St 5'!$M$36</f>
        <v>3195423.6971082599</v>
      </c>
      <c r="S12" s="156">
        <f>+'St 5'!$M$153</f>
        <v>981634.28398451174</v>
      </c>
      <c r="T12" s="156">
        <f t="shared" si="0"/>
        <v>20569500.802023303</v>
      </c>
      <c r="U12" s="156">
        <f t="shared" si="0"/>
        <v>22066766.172287993</v>
      </c>
    </row>
    <row r="13" spans="1:21">
      <c r="B13" s="177">
        <v>4</v>
      </c>
      <c r="C13" s="28" t="s">
        <v>327</v>
      </c>
      <c r="D13" s="156">
        <f>+'St 1.1'!$M$49</f>
        <v>0</v>
      </c>
      <c r="E13" s="156">
        <f>+'St 1.1'!$M$166</f>
        <v>136565.31999999998</v>
      </c>
      <c r="F13" s="156">
        <f>+'St 1.2'!$M$49</f>
        <v>2464739.4379798402</v>
      </c>
      <c r="G13" s="156">
        <f>+'St 1.2'!$M$166</f>
        <v>13591231.806395147</v>
      </c>
      <c r="H13" s="156">
        <f>+'St 1.3'!$M$49</f>
        <v>1511099.4371279776</v>
      </c>
      <c r="I13" s="156">
        <f>+'St 1.3'!$M$166</f>
        <v>4271797.1448429963</v>
      </c>
      <c r="J13" s="156">
        <f>+'St 3'!$M$49</f>
        <v>945064.51390000002</v>
      </c>
      <c r="K13" s="156">
        <f>+'St 3'!$M$166</f>
        <v>864732.0080092703</v>
      </c>
      <c r="L13" s="156">
        <f>+'St 2.1'!$M$49</f>
        <v>1645233.2613181223</v>
      </c>
      <c r="M13" s="156">
        <f>+'St 2.1'!$M$166</f>
        <v>163668.93155078968</v>
      </c>
      <c r="N13" s="156">
        <f>+'St 2.2'!$M$49</f>
        <v>8755936.2929722033</v>
      </c>
      <c r="O13" s="156">
        <f>+'St 2.2'!$M$166</f>
        <v>2595232.1958719227</v>
      </c>
      <c r="P13" s="156">
        <f>+'St 4'!$M$49</f>
        <v>8026345.2622495173</v>
      </c>
      <c r="Q13" s="156">
        <f>+'St 4'!$M$166</f>
        <v>0</v>
      </c>
      <c r="R13" s="156">
        <f>+'St 5'!$M$49</f>
        <v>97905.723901710502</v>
      </c>
      <c r="S13" s="156">
        <f>+'St 5'!$M$166</f>
        <v>1390527.3339253278</v>
      </c>
      <c r="T13" s="156">
        <f t="shared" si="0"/>
        <v>23446323.929449372</v>
      </c>
      <c r="U13" s="156">
        <f t="shared" si="0"/>
        <v>23013754.740595456</v>
      </c>
    </row>
    <row r="14" spans="1:21">
      <c r="B14" s="177">
        <v>5</v>
      </c>
      <c r="C14" s="28" t="s">
        <v>52</v>
      </c>
      <c r="D14" s="156">
        <f>+'St 1.1'!$M$62</f>
        <v>5</v>
      </c>
      <c r="E14" s="156">
        <f>+'St 1.1'!$M$179</f>
        <v>1963.6</v>
      </c>
      <c r="F14" s="156">
        <f>+'St 1.2'!$M$62</f>
        <v>280461.60684661998</v>
      </c>
      <c r="G14" s="156">
        <f>+'St 1.2'!$M$179</f>
        <v>191265.37468402711</v>
      </c>
      <c r="H14" s="156">
        <f>+'St 1.3'!$M$62</f>
        <v>3354483.0212110756</v>
      </c>
      <c r="I14" s="156">
        <f>+'St 1.3'!$M$179</f>
        <v>3480193.4926623413</v>
      </c>
      <c r="J14" s="156">
        <f>+'St 3'!$M$62</f>
        <v>0</v>
      </c>
      <c r="K14" s="156">
        <f>+'St 3'!$M$179</f>
        <v>1269578.3728500321</v>
      </c>
      <c r="L14" s="156">
        <f>+'St 2.1'!$M$62</f>
        <v>242843.53945200003</v>
      </c>
      <c r="M14" s="156">
        <f>+'St 2.1'!$M$179</f>
        <v>293874.1062109046</v>
      </c>
      <c r="N14" s="156">
        <f>+'St 2.2'!$M$62</f>
        <v>3524246.4999999995</v>
      </c>
      <c r="O14" s="156">
        <f>+'St 2.2'!$M$179</f>
        <v>6566411.1133181024</v>
      </c>
      <c r="P14" s="156">
        <f>+'St 4'!$M$62</f>
        <v>0</v>
      </c>
      <c r="Q14" s="156">
        <f>+'St 4'!$M$179</f>
        <v>2351425.5201152274</v>
      </c>
      <c r="R14" s="156">
        <f>+'St 5'!$M$62</f>
        <v>918384.31795446412</v>
      </c>
      <c r="S14" s="156">
        <f>+'St 5'!$M$179</f>
        <v>4661857.1657673279</v>
      </c>
      <c r="T14" s="156">
        <f t="shared" si="0"/>
        <v>8320423.9854641594</v>
      </c>
      <c r="U14" s="156">
        <f t="shared" si="0"/>
        <v>18816568.745607961</v>
      </c>
    </row>
    <row r="15" spans="1:21">
      <c r="B15" s="271" t="s">
        <v>68</v>
      </c>
      <c r="C15" s="69" t="s">
        <v>32</v>
      </c>
      <c r="D15" s="157">
        <f>+'St 1.1'!$M$63</f>
        <v>5</v>
      </c>
      <c r="E15" s="157">
        <f>+'St 1.1'!$M$180</f>
        <v>1963.6</v>
      </c>
      <c r="F15" s="157">
        <f>+'St 1.2'!$M$63</f>
        <v>280461.60684661998</v>
      </c>
      <c r="G15" s="157">
        <f>+'St 1.2'!$M$180</f>
        <v>133476.15426504638</v>
      </c>
      <c r="H15" s="157">
        <f>+'St 1.3'!$M$63</f>
        <v>264338.34011620504</v>
      </c>
      <c r="I15" s="157">
        <f>+'St 1.3'!$M$180</f>
        <v>2589730.2439661222</v>
      </c>
      <c r="J15" s="157">
        <f>+'St 3'!$M$63</f>
        <v>0</v>
      </c>
      <c r="K15" s="157">
        <f>+'St 3'!$M$180</f>
        <v>1269578.3728500321</v>
      </c>
      <c r="L15" s="157">
        <f>+'St 2.1'!$M$63</f>
        <v>242843.53945200003</v>
      </c>
      <c r="M15" s="157">
        <f>+'St 2.1'!$M$180</f>
        <v>292656.8236271076</v>
      </c>
      <c r="N15" s="157">
        <f>+'St 2.2'!$M$63</f>
        <v>3524246.4999999995</v>
      </c>
      <c r="O15" s="157">
        <f>+'St 2.2'!$M$180</f>
        <v>4919157.7764850948</v>
      </c>
      <c r="P15" s="157">
        <f>+'St 4'!$M$63</f>
        <v>0</v>
      </c>
      <c r="Q15" s="157">
        <f>+'St 4'!$M$180</f>
        <v>620966.12011522753</v>
      </c>
      <c r="R15" s="157">
        <f>+'St 5'!$M$63</f>
        <v>918384.31795446412</v>
      </c>
      <c r="S15" s="157">
        <f>+'St 5'!$M$180</f>
        <v>4661857.1657673279</v>
      </c>
      <c r="T15" s="157">
        <f t="shared" si="0"/>
        <v>5230279.3043692885</v>
      </c>
      <c r="U15" s="157">
        <f>+E15+G15+I15+K15+M15+O15+Q15+S15</f>
        <v>14489386.257075958</v>
      </c>
    </row>
    <row r="16" spans="1:21">
      <c r="B16" s="271" t="s">
        <v>69</v>
      </c>
      <c r="C16" s="69" t="s">
        <v>33</v>
      </c>
      <c r="D16" s="157">
        <f>+'St 1.1'!$M$76</f>
        <v>0</v>
      </c>
      <c r="E16" s="157">
        <f>+'St 1.1'!$M$193</f>
        <v>0</v>
      </c>
      <c r="F16" s="157">
        <f>+'St 1.2'!$M$76</f>
        <v>0</v>
      </c>
      <c r="G16" s="157">
        <f>+'St 1.2'!$M$193</f>
        <v>57789.220418980694</v>
      </c>
      <c r="H16" s="157">
        <f>+'St 1.3'!$M$76</f>
        <v>3090144.6810948704</v>
      </c>
      <c r="I16" s="157">
        <f>+'St 1.3'!$M$193</f>
        <v>890463.24869621987</v>
      </c>
      <c r="J16" s="157">
        <f>+'St 3'!$M$76</f>
        <v>0</v>
      </c>
      <c r="K16" s="157">
        <f>+'St 3'!$M$193</f>
        <v>0</v>
      </c>
      <c r="L16" s="157">
        <f>+'St 2.1'!$M$76</f>
        <v>0</v>
      </c>
      <c r="M16" s="157">
        <f>+'St 2.1'!$M$193</f>
        <v>1217.2825837970681</v>
      </c>
      <c r="N16" s="157">
        <f>+'St 2.2'!$M$76</f>
        <v>0</v>
      </c>
      <c r="O16" s="157">
        <f>+'St 2.2'!$M$193</f>
        <v>1647253.3368330074</v>
      </c>
      <c r="P16" s="157">
        <f>+'St 4'!$M$76</f>
        <v>0</v>
      </c>
      <c r="Q16" s="157">
        <f>+'St 4'!$M$193</f>
        <v>1730459.4000000001</v>
      </c>
      <c r="R16" s="157">
        <f>+'St 5'!$M$76</f>
        <v>0</v>
      </c>
      <c r="S16" s="157">
        <f>+'St 5'!$M$193</f>
        <v>0</v>
      </c>
      <c r="T16" s="157">
        <f t="shared" si="0"/>
        <v>3090144.6810948704</v>
      </c>
      <c r="U16" s="157">
        <f t="shared" si="0"/>
        <v>4327182.4885320049</v>
      </c>
    </row>
    <row r="17" spans="2:21">
      <c r="B17" s="177">
        <v>6</v>
      </c>
      <c r="C17" s="28" t="s">
        <v>90</v>
      </c>
      <c r="D17" s="156">
        <f>+'St 1.1'!$M$79</f>
        <v>72064.62</v>
      </c>
      <c r="E17" s="156">
        <f>+'St 1.1'!$M$196</f>
        <v>0</v>
      </c>
      <c r="F17" s="156">
        <f>+'St 1.2'!$M$79</f>
        <v>147.46411451193339</v>
      </c>
      <c r="G17" s="156">
        <f>+'St 1.2'!$M$196</f>
        <v>402.71449774272241</v>
      </c>
      <c r="H17" s="156">
        <f>+'St 1.3'!$M$79</f>
        <v>7820373.0347243436</v>
      </c>
      <c r="I17" s="156">
        <f>+'St 1.3'!$M$196</f>
        <v>0</v>
      </c>
      <c r="J17" s="156">
        <f>+'St 3'!$M$79</f>
        <v>807724.45</v>
      </c>
      <c r="K17" s="156">
        <f>+'St 3'!$M$196</f>
        <v>0</v>
      </c>
      <c r="L17" s="156">
        <f>+'St 2.1'!$M$79</f>
        <v>0</v>
      </c>
      <c r="M17" s="156">
        <f>+'St 2.1'!$M$196</f>
        <v>940.97757532300909</v>
      </c>
      <c r="N17" s="156">
        <f>+'St 2.2'!$M$79</f>
        <v>0</v>
      </c>
      <c r="O17" s="156">
        <f>+'St 2.2'!$M$196</f>
        <v>0</v>
      </c>
      <c r="P17" s="156">
        <f>+'St 4'!$M$79</f>
        <v>0</v>
      </c>
      <c r="Q17" s="156">
        <f>+'St 4'!$M$196</f>
        <v>8428440.5516870059</v>
      </c>
      <c r="R17" s="156">
        <f>+'St 5'!$M$79</f>
        <v>0</v>
      </c>
      <c r="S17" s="156">
        <f>+'St 5'!$M$196</f>
        <v>0</v>
      </c>
      <c r="T17" s="156">
        <f t="shared" si="0"/>
        <v>8700309.5688388553</v>
      </c>
      <c r="U17" s="156">
        <f t="shared" si="0"/>
        <v>8429784.2437600717</v>
      </c>
    </row>
    <row r="18" spans="2:21">
      <c r="B18" s="271" t="s">
        <v>68</v>
      </c>
      <c r="C18" s="69" t="s">
        <v>15</v>
      </c>
      <c r="D18" s="157">
        <f>+'St 1.1'!$M$80</f>
        <v>0</v>
      </c>
      <c r="E18" s="157">
        <f>+'St 1.1'!$M$197</f>
        <v>0</v>
      </c>
      <c r="F18" s="157">
        <f>+'St 1.2'!$M$80</f>
        <v>0</v>
      </c>
      <c r="G18" s="157">
        <f>+'St 1.2'!$M$197</f>
        <v>0</v>
      </c>
      <c r="H18" s="157">
        <f>+'St 1.3'!$M$80</f>
        <v>271869.08779727604</v>
      </c>
      <c r="I18" s="157">
        <f>+'St 1.3'!$M$197</f>
        <v>0</v>
      </c>
      <c r="J18" s="157">
        <f>+'St 3'!$M$80</f>
        <v>0</v>
      </c>
      <c r="K18" s="157">
        <f>+'St 3'!$M$197</f>
        <v>0</v>
      </c>
      <c r="L18" s="157">
        <f>+'St 2.1'!$M$80</f>
        <v>0</v>
      </c>
      <c r="M18" s="157">
        <f>+'St 2.1'!$M$197</f>
        <v>0</v>
      </c>
      <c r="N18" s="157">
        <f>+'St 2.2'!$M$80</f>
        <v>0</v>
      </c>
      <c r="O18" s="157">
        <f>+'St 2.2'!$M$197</f>
        <v>0</v>
      </c>
      <c r="P18" s="157">
        <f>+'St 4'!$M$80</f>
        <v>0</v>
      </c>
      <c r="Q18" s="157">
        <f>+'St 4'!$M$197</f>
        <v>0</v>
      </c>
      <c r="R18" s="157">
        <f>+'St 5'!$M$80</f>
        <v>0</v>
      </c>
      <c r="S18" s="157">
        <f>+'St 5'!$M$197</f>
        <v>0</v>
      </c>
      <c r="T18" s="157">
        <f t="shared" si="0"/>
        <v>271869.08779727604</v>
      </c>
      <c r="U18" s="157">
        <f t="shared" si="0"/>
        <v>0</v>
      </c>
    </row>
    <row r="19" spans="2:21">
      <c r="B19" s="271" t="s">
        <v>69</v>
      </c>
      <c r="C19" s="69" t="s">
        <v>16</v>
      </c>
      <c r="D19" s="157">
        <f>+'St 1.1'!$M$81</f>
        <v>0</v>
      </c>
      <c r="E19" s="157">
        <f>+'St 1.1'!$M$198</f>
        <v>0</v>
      </c>
      <c r="F19" s="157">
        <f>+'St 1.2'!$M$81</f>
        <v>0</v>
      </c>
      <c r="G19" s="157">
        <f>+'St 1.2'!$M$198</f>
        <v>0</v>
      </c>
      <c r="H19" s="157">
        <f>+'St 1.3'!$M$81</f>
        <v>4848047.4818531787</v>
      </c>
      <c r="I19" s="157">
        <f>+'St 1.3'!$M$198</f>
        <v>0</v>
      </c>
      <c r="J19" s="157">
        <f>+'St 3'!$M$81</f>
        <v>20893.68</v>
      </c>
      <c r="K19" s="157">
        <f>+'St 3'!$M$198</f>
        <v>0</v>
      </c>
      <c r="L19" s="157">
        <f>+'St 2.1'!$M$81</f>
        <v>0</v>
      </c>
      <c r="M19" s="157">
        <f>+'St 2.1'!$M$198</f>
        <v>29.236545858193281</v>
      </c>
      <c r="N19" s="157">
        <f>+'St 2.2'!$M$81</f>
        <v>0</v>
      </c>
      <c r="O19" s="157">
        <f>+'St 2.2'!$M$198</f>
        <v>0</v>
      </c>
      <c r="P19" s="157">
        <f>+'St 4'!$M$81</f>
        <v>0</v>
      </c>
      <c r="Q19" s="157">
        <f>+'St 4'!$M$198</f>
        <v>4868941.1618531784</v>
      </c>
      <c r="R19" s="157">
        <f>+'St 5'!$M$81</f>
        <v>0</v>
      </c>
      <c r="S19" s="157">
        <f>+'St 5'!$M$198</f>
        <v>0</v>
      </c>
      <c r="T19" s="157">
        <f t="shared" si="0"/>
        <v>4868941.1618531784</v>
      </c>
      <c r="U19" s="157">
        <f t="shared" si="0"/>
        <v>4868970.3983990364</v>
      </c>
    </row>
    <row r="20" spans="2:21">
      <c r="B20" s="271" t="s">
        <v>83</v>
      </c>
      <c r="C20" s="69" t="s">
        <v>17</v>
      </c>
      <c r="D20" s="157">
        <f>+'St 1.1'!$M$82</f>
        <v>28497.67</v>
      </c>
      <c r="E20" s="157">
        <f>+'St 1.1'!$M$199</f>
        <v>0</v>
      </c>
      <c r="F20" s="157">
        <f>+'St 1.2'!$M$82</f>
        <v>0</v>
      </c>
      <c r="G20" s="157">
        <f>+'St 1.2'!$M$199</f>
        <v>0</v>
      </c>
      <c r="H20" s="157">
        <f>+'St 1.3'!$M$82</f>
        <v>1157911.678647799</v>
      </c>
      <c r="I20" s="157">
        <f>+'St 1.3'!$M$199</f>
        <v>0</v>
      </c>
      <c r="J20" s="157">
        <f>+'St 3'!$M$82</f>
        <v>0</v>
      </c>
      <c r="K20" s="157">
        <f>+'St 3'!$M$199</f>
        <v>0</v>
      </c>
      <c r="L20" s="157">
        <f>+'St 2.1'!$M$82</f>
        <v>0</v>
      </c>
      <c r="M20" s="157">
        <f>+'St 2.1'!$M$199</f>
        <v>94.818693170112496</v>
      </c>
      <c r="N20" s="157">
        <f>+'St 2.2'!$M$82</f>
        <v>0</v>
      </c>
      <c r="O20" s="157">
        <f>+'St 2.2'!$M$199</f>
        <v>0</v>
      </c>
      <c r="P20" s="157">
        <f>+'St 4'!$M$82</f>
        <v>0</v>
      </c>
      <c r="Q20" s="157">
        <f>+'St 4'!$M$199</f>
        <v>1186409.3486477989</v>
      </c>
      <c r="R20" s="157">
        <f>+'St 5'!$M$82</f>
        <v>0</v>
      </c>
      <c r="S20" s="157">
        <f>+'St 5'!$M$199</f>
        <v>0</v>
      </c>
      <c r="T20" s="157">
        <f t="shared" si="0"/>
        <v>1186409.3486477989</v>
      </c>
      <c r="U20" s="157">
        <f t="shared" si="0"/>
        <v>1186504.167340969</v>
      </c>
    </row>
    <row r="21" spans="2:21">
      <c r="B21" s="271" t="s">
        <v>84</v>
      </c>
      <c r="C21" s="69" t="s">
        <v>18</v>
      </c>
      <c r="D21" s="157">
        <f>+'St 1.1'!$M$83</f>
        <v>43566.95</v>
      </c>
      <c r="E21" s="157">
        <f>+'St 1.1'!$M$200</f>
        <v>0</v>
      </c>
      <c r="F21" s="157">
        <f>+'St 1.2'!$M$83</f>
        <v>147.46411451193339</v>
      </c>
      <c r="G21" s="157">
        <f>+'St 1.2'!$M$200</f>
        <v>402.71449774272241</v>
      </c>
      <c r="H21" s="157">
        <f>+'St 1.3'!$M$83</f>
        <v>1542544.857071517</v>
      </c>
      <c r="I21" s="157">
        <f>+'St 1.3'!$M$200</f>
        <v>0</v>
      </c>
      <c r="J21" s="157">
        <f>+'St 3'!$M$83</f>
        <v>786830.77</v>
      </c>
      <c r="K21" s="157">
        <f>+'St 3'!$M$200</f>
        <v>0</v>
      </c>
      <c r="L21" s="157">
        <f>+'St 2.1'!$M$83</f>
        <v>0</v>
      </c>
      <c r="M21" s="157">
        <f>+'St 2.1'!$M$200</f>
        <v>816.92233629470343</v>
      </c>
      <c r="N21" s="157">
        <f>+'St 2.2'!$M$83</f>
        <v>0</v>
      </c>
      <c r="O21" s="157">
        <f>+'St 2.2'!$M$200</f>
        <v>0</v>
      </c>
      <c r="P21" s="157">
        <f>+'St 4'!$M$83</f>
        <v>0</v>
      </c>
      <c r="Q21" s="157">
        <f>+'St 4'!$M$200</f>
        <v>2373090.0411860291</v>
      </c>
      <c r="R21" s="157">
        <f>+'St 5'!$M$83</f>
        <v>0</v>
      </c>
      <c r="S21" s="157">
        <f>+'St 5'!$M$200</f>
        <v>0</v>
      </c>
      <c r="T21" s="157">
        <f t="shared" si="0"/>
        <v>2373090.0411860291</v>
      </c>
      <c r="U21" s="157">
        <f t="shared" si="0"/>
        <v>2374309.6780200666</v>
      </c>
    </row>
    <row r="22" spans="2:21">
      <c r="B22" s="271" t="s">
        <v>85</v>
      </c>
      <c r="C22" s="3" t="s">
        <v>328</v>
      </c>
      <c r="D22" s="157">
        <f>+'St 1.1'!$M$84</f>
        <v>0</v>
      </c>
      <c r="E22" s="157">
        <f>+'St 1.1'!$M$201</f>
        <v>0</v>
      </c>
      <c r="F22" s="157">
        <f>+'St 1.2'!$M$84</f>
        <v>0</v>
      </c>
      <c r="G22" s="157">
        <f>+'St 1.2'!$M$201</f>
        <v>0</v>
      </c>
      <c r="H22" s="157">
        <f>+'St 1.3'!$M$84</f>
        <v>0</v>
      </c>
      <c r="I22" s="157">
        <f>+'St 1.3'!$M$201</f>
        <v>0</v>
      </c>
      <c r="J22" s="157">
        <f>+'St 3'!$M$84</f>
        <v>0</v>
      </c>
      <c r="K22" s="157">
        <f>+'St 3'!$M$201</f>
        <v>0</v>
      </c>
      <c r="L22" s="157">
        <f>+'St 2.1'!$M$84</f>
        <v>0</v>
      </c>
      <c r="M22" s="157">
        <f>+'St 2.1'!$M$201</f>
        <v>0</v>
      </c>
      <c r="N22" s="157">
        <f>+'St 2.2'!$M$84</f>
        <v>0</v>
      </c>
      <c r="O22" s="157">
        <f>+'St 2.2'!$M$201</f>
        <v>0</v>
      </c>
      <c r="P22" s="157">
        <f>+'St 4'!$M$84</f>
        <v>0</v>
      </c>
      <c r="Q22" s="157">
        <f>+'St 4'!$M$201</f>
        <v>0</v>
      </c>
      <c r="R22" s="157">
        <f>+'St 5'!$M$84</f>
        <v>0</v>
      </c>
      <c r="S22" s="157">
        <f>+'St 5'!$M$201</f>
        <v>0</v>
      </c>
      <c r="T22" s="157">
        <f t="shared" si="0"/>
        <v>0</v>
      </c>
      <c r="U22" s="157">
        <f t="shared" si="0"/>
        <v>0</v>
      </c>
    </row>
    <row r="23" spans="2:21">
      <c r="B23" s="271" t="s">
        <v>70</v>
      </c>
      <c r="C23" s="69" t="s">
        <v>20</v>
      </c>
      <c r="D23" s="157">
        <f>+'St 1.1'!$M$85</f>
        <v>0</v>
      </c>
      <c r="E23" s="157">
        <f>+'St 1.1'!$M$202</f>
        <v>0</v>
      </c>
      <c r="F23" s="157">
        <f>+'St 1.2'!$M$85</f>
        <v>0</v>
      </c>
      <c r="G23" s="157">
        <f>+'St 1.2'!$M$202</f>
        <v>0</v>
      </c>
      <c r="H23" s="157">
        <f>+'St 1.3'!$M$85</f>
        <v>0</v>
      </c>
      <c r="I23" s="157">
        <f>+'St 1.3'!$M$202</f>
        <v>0</v>
      </c>
      <c r="J23" s="157">
        <f>+'St 3'!$M$85</f>
        <v>0</v>
      </c>
      <c r="K23" s="157">
        <f>+'St 3'!$M$202</f>
        <v>0</v>
      </c>
      <c r="L23" s="157">
        <f>+'St 2.1'!$M$85</f>
        <v>0</v>
      </c>
      <c r="M23" s="157">
        <f>+'St 2.1'!$M$202</f>
        <v>0</v>
      </c>
      <c r="N23" s="157">
        <f>+'St 2.2'!$M$85</f>
        <v>0</v>
      </c>
      <c r="O23" s="157">
        <f>+'St 2.2'!$M$202</f>
        <v>0</v>
      </c>
      <c r="P23" s="157">
        <f>+'St 4'!$M$85</f>
        <v>0</v>
      </c>
      <c r="Q23" s="157">
        <f>+'St 4'!$M$202</f>
        <v>0</v>
      </c>
      <c r="R23" s="157">
        <f>+'St 5'!$M$85</f>
        <v>0</v>
      </c>
      <c r="S23" s="157">
        <f>+'St 5'!$M$202</f>
        <v>0</v>
      </c>
      <c r="T23" s="157">
        <f t="shared" si="0"/>
        <v>0</v>
      </c>
      <c r="U23" s="157">
        <f t="shared" si="0"/>
        <v>0</v>
      </c>
    </row>
    <row r="24" spans="2:21">
      <c r="B24" s="177">
        <v>7</v>
      </c>
      <c r="C24" s="28" t="s">
        <v>53</v>
      </c>
      <c r="D24" s="156">
        <f>+'St 1.1'!$M$86</f>
        <v>112792.22</v>
      </c>
      <c r="E24" s="156">
        <f>+'St 1.1'!$M$203</f>
        <v>34643.53</v>
      </c>
      <c r="F24" s="156">
        <f>+'St 1.2'!$M$86</f>
        <v>349194.93463490385</v>
      </c>
      <c r="G24" s="156">
        <f>+'St 1.2'!$M$203</f>
        <v>409505.32759488106</v>
      </c>
      <c r="H24" s="156">
        <f>+'St 1.3'!$M$86</f>
        <v>76264.990908786</v>
      </c>
      <c r="I24" s="156">
        <f>+'St 1.3'!$M$203</f>
        <v>908789.09513841278</v>
      </c>
      <c r="J24" s="156">
        <f>+'St 3'!$M$86</f>
        <v>35548.948700000008</v>
      </c>
      <c r="K24" s="156">
        <f>+'St 3'!$M$203</f>
        <v>105698.98885466281</v>
      </c>
      <c r="L24" s="156">
        <f>+'St 2.1'!$M$86</f>
        <v>229951.17273976843</v>
      </c>
      <c r="M24" s="156">
        <f>+'St 2.1'!$M$203</f>
        <v>498936.26553167839</v>
      </c>
      <c r="N24" s="156">
        <f>+'St 2.2'!$M$86</f>
        <v>7616194.5255677756</v>
      </c>
      <c r="O24" s="156">
        <f>+'St 2.2'!$M$203</f>
        <v>2841072.8680354315</v>
      </c>
      <c r="P24" s="156">
        <f>+'St 4'!$M$86</f>
        <v>102684.30589063941</v>
      </c>
      <c r="Q24" s="156">
        <f>+'St 4'!$M$203</f>
        <v>61965.954201217355</v>
      </c>
      <c r="R24" s="156">
        <f>+'St 5'!$M$86</f>
        <v>180934.04255650169</v>
      </c>
      <c r="S24" s="156">
        <f>+'St 5'!$M$203</f>
        <v>786875.97947650857</v>
      </c>
      <c r="T24" s="156">
        <f t="shared" si="0"/>
        <v>8703565.1409983765</v>
      </c>
      <c r="U24" s="156">
        <f t="shared" si="0"/>
        <v>5647488.0088327928</v>
      </c>
    </row>
    <row r="25" spans="2:21">
      <c r="B25" s="271" t="s">
        <v>68</v>
      </c>
      <c r="C25" s="69" t="s">
        <v>30</v>
      </c>
      <c r="D25" s="157">
        <f>+'St 1.1'!$M$87</f>
        <v>0</v>
      </c>
      <c r="E25" s="157">
        <f>+'St 1.1'!$M$204</f>
        <v>0</v>
      </c>
      <c r="F25" s="157">
        <f>+'St 1.2'!$M$87</f>
        <v>8209.0771160874283</v>
      </c>
      <c r="G25" s="157">
        <f>+'St 1.2'!$M$204</f>
        <v>119841.47872051531</v>
      </c>
      <c r="H25" s="157">
        <f>+'St 1.3'!$M$87</f>
        <v>4378.3463150120278</v>
      </c>
      <c r="I25" s="157">
        <f>+'St 1.3'!$M$204</f>
        <v>665147.79162577505</v>
      </c>
      <c r="J25" s="157">
        <f>+'St 3'!$M$87</f>
        <v>0</v>
      </c>
      <c r="K25" s="157">
        <f>+'St 3'!$M$204</f>
        <v>0.27557861645542969</v>
      </c>
      <c r="L25" s="157">
        <f>+'St 2.1'!$M$87</f>
        <v>216203.02941623967</v>
      </c>
      <c r="M25" s="157">
        <f>+'St 2.1'!$M$204</f>
        <v>143314.99977349042</v>
      </c>
      <c r="N25" s="157">
        <f>+'St 2.2'!$M$87</f>
        <v>4101906.8002078342</v>
      </c>
      <c r="O25" s="157">
        <f>+'St 2.2'!$M$204</f>
        <v>1592840.5162804786</v>
      </c>
      <c r="P25" s="157">
        <f>+'St 4'!$M$87</f>
        <v>1055.9161018687553</v>
      </c>
      <c r="Q25" s="157">
        <f>+'St 4'!$M$204</f>
        <v>2100.1614338730342</v>
      </c>
      <c r="R25" s="157">
        <f>+'St 5'!$M$87</f>
        <v>39872.670599967234</v>
      </c>
      <c r="S25" s="157">
        <f>+'St 5'!$M$204</f>
        <v>737293.36820031854</v>
      </c>
      <c r="T25" s="157">
        <f t="shared" si="0"/>
        <v>4371625.8397570094</v>
      </c>
      <c r="U25" s="157">
        <f t="shared" si="0"/>
        <v>3260538.5916130673</v>
      </c>
    </row>
    <row r="26" spans="2:21">
      <c r="B26" s="271" t="s">
        <v>69</v>
      </c>
      <c r="C26" s="69" t="s">
        <v>31</v>
      </c>
      <c r="D26" s="157">
        <f>+'St 1.1'!$M$100</f>
        <v>112792.22</v>
      </c>
      <c r="E26" s="157">
        <f>+'St 1.1'!$M$217</f>
        <v>34643.53</v>
      </c>
      <c r="F26" s="157">
        <f>+'St 1.2'!$M$100</f>
        <v>340985.85751881642</v>
      </c>
      <c r="G26" s="157">
        <f>+'St 1.2'!$M$217</f>
        <v>289663.84887436579</v>
      </c>
      <c r="H26" s="157">
        <f>+'St 1.3'!$M$100</f>
        <v>71886.644593773992</v>
      </c>
      <c r="I26" s="157">
        <f>+'St 1.3'!$M$217</f>
        <v>243641.30351263785</v>
      </c>
      <c r="J26" s="157">
        <f>+'St 3'!$M$100</f>
        <v>35548.948700000008</v>
      </c>
      <c r="K26" s="157">
        <f>+'St 3'!$M$217</f>
        <v>105698.71327604634</v>
      </c>
      <c r="L26" s="157">
        <f>+'St 2.1'!$M$100</f>
        <v>13748.143323528753</v>
      </c>
      <c r="M26" s="157">
        <f>+'St 2.1'!$M$217</f>
        <v>355621.26575818798</v>
      </c>
      <c r="N26" s="157">
        <f>+'St 2.2'!$M$100</f>
        <v>3514287.7253599414</v>
      </c>
      <c r="O26" s="157">
        <f>+'St 2.2'!$M$217</f>
        <v>1248232.3517549529</v>
      </c>
      <c r="P26" s="157">
        <f>+'St 4'!$M$100</f>
        <v>101628.38978877067</v>
      </c>
      <c r="Q26" s="157">
        <f>+'St 4'!$M$217</f>
        <v>59865.792767344326</v>
      </c>
      <c r="R26" s="157">
        <f>+'St 5'!$M$100</f>
        <v>141061.37195653445</v>
      </c>
      <c r="S26" s="157">
        <f>+'St 5'!$M$217</f>
        <v>49582.611276190073</v>
      </c>
      <c r="T26" s="157">
        <f t="shared" si="0"/>
        <v>4331939.3012413653</v>
      </c>
      <c r="U26" s="157">
        <f t="shared" si="0"/>
        <v>2386949.4172197254</v>
      </c>
    </row>
    <row r="27" spans="2:21">
      <c r="B27" s="177">
        <v>8</v>
      </c>
      <c r="C27" s="28" t="s">
        <v>88</v>
      </c>
      <c r="D27" s="156">
        <v>0</v>
      </c>
      <c r="E27" s="156">
        <v>0</v>
      </c>
      <c r="F27" s="156">
        <v>0</v>
      </c>
      <c r="G27" s="156">
        <v>0</v>
      </c>
      <c r="H27" s="156">
        <v>0</v>
      </c>
      <c r="I27" s="156">
        <v>0</v>
      </c>
      <c r="J27" s="156">
        <v>0</v>
      </c>
      <c r="K27" s="156">
        <v>0</v>
      </c>
      <c r="L27" s="156">
        <v>0</v>
      </c>
      <c r="M27" s="156">
        <v>0</v>
      </c>
      <c r="N27" s="156">
        <v>0</v>
      </c>
      <c r="O27" s="156">
        <v>0</v>
      </c>
      <c r="P27" s="156">
        <v>0</v>
      </c>
      <c r="Q27" s="156">
        <v>0</v>
      </c>
      <c r="R27" s="156">
        <v>0</v>
      </c>
      <c r="S27" s="156">
        <v>0</v>
      </c>
      <c r="T27" s="156">
        <f t="shared" si="0"/>
        <v>0</v>
      </c>
      <c r="U27" s="156">
        <f t="shared" si="0"/>
        <v>0</v>
      </c>
    </row>
    <row r="28" spans="2:21">
      <c r="B28" s="177">
        <v>9</v>
      </c>
      <c r="C28" s="28" t="s">
        <v>92</v>
      </c>
      <c r="D28" s="156">
        <f>+'St 1.1'!$M$113+'St 1.1'!$M$114</f>
        <v>0</v>
      </c>
      <c r="E28" s="156">
        <f>+'St 1.1'!$M$230+'St 1.1'!$M$231</f>
        <v>0</v>
      </c>
      <c r="F28" s="156">
        <f>+'St 1.2'!$M$113+'St 1.2'!$M$114</f>
        <v>512592.97301237128</v>
      </c>
      <c r="G28" s="156">
        <f>+'St 1.2'!$M$230+'St 1.2'!$M$231</f>
        <v>1104667.0116168375</v>
      </c>
      <c r="H28" s="156">
        <f>+'St 1.3'!$M$113+'St 1.3'!$M$114</f>
        <v>65643.932230428705</v>
      </c>
      <c r="I28" s="156">
        <f>+'St 1.3'!$M$230+'St 1.3'!$M$231</f>
        <v>194575.06737083232</v>
      </c>
      <c r="J28" s="156">
        <f>+'St 3'!$M$113+'St 3'!$M$114</f>
        <v>1073.2424000000001</v>
      </c>
      <c r="K28" s="156">
        <f>+'St 3'!$M$230+'St 3'!$M$231</f>
        <v>877.10580000000004</v>
      </c>
      <c r="L28" s="156">
        <f>+'St 2.1'!$M$113+'St 2.1'!$M$114</f>
        <v>2015.015834586</v>
      </c>
      <c r="M28" s="156">
        <f>+'St 2.1'!$M$230+'St 2.1'!$M$231</f>
        <v>8.9775849000000001</v>
      </c>
      <c r="N28" s="156">
        <f>+'St 2.2'!$M$113+'St 2.2'!$M$114</f>
        <v>5002505.5246108798</v>
      </c>
      <c r="O28" s="156">
        <f>+'St 2.2'!$M$230+'St 2.2'!$M$231</f>
        <v>1950086.6039384175</v>
      </c>
      <c r="P28" s="156">
        <f>+'St 4'!$M$113+'St 4'!$M$114</f>
        <v>0</v>
      </c>
      <c r="Q28" s="156">
        <f>+'St 4'!$M$230+'St 4'!$M$231</f>
        <v>0</v>
      </c>
      <c r="R28" s="156">
        <f>+'St 5'!$M$113+'St 5'!$M$114</f>
        <v>0</v>
      </c>
      <c r="S28" s="156">
        <f>+'St 5'!$M$230+'St 5'!$M$231</f>
        <v>0</v>
      </c>
      <c r="T28" s="156">
        <f t="shared" si="0"/>
        <v>5583830.6880882662</v>
      </c>
      <c r="U28" s="156">
        <f t="shared" si="0"/>
        <v>3250214.7663109871</v>
      </c>
    </row>
    <row r="29" spans="2:21">
      <c r="B29" s="177">
        <v>10</v>
      </c>
      <c r="C29" s="28" t="s">
        <v>91</v>
      </c>
      <c r="D29" s="156">
        <f t="shared" ref="D29:S29" si="1">+D6+D9+D12+D13+D14+D17+D24+D27+D28</f>
        <v>4459694.59</v>
      </c>
      <c r="E29" s="156">
        <f t="shared" si="1"/>
        <v>5706744.3200000012</v>
      </c>
      <c r="F29" s="156">
        <f t="shared" si="1"/>
        <v>21702994.917098876</v>
      </c>
      <c r="G29" s="156">
        <f t="shared" si="1"/>
        <v>23723222.101023931</v>
      </c>
      <c r="H29" s="156">
        <f t="shared" si="1"/>
        <v>14821573.388945034</v>
      </c>
      <c r="I29" s="156">
        <f t="shared" si="1"/>
        <v>18504010.821900863</v>
      </c>
      <c r="J29" s="156">
        <f t="shared" si="1"/>
        <v>18289894.646892358</v>
      </c>
      <c r="K29" s="156">
        <f t="shared" si="1"/>
        <v>4613007.1349616852</v>
      </c>
      <c r="L29" s="156">
        <f t="shared" si="1"/>
        <v>2123056.141044477</v>
      </c>
      <c r="M29" s="156">
        <f t="shared" si="1"/>
        <v>1176138.929565487</v>
      </c>
      <c r="N29" s="156">
        <f t="shared" si="1"/>
        <v>26640811.04198895</v>
      </c>
      <c r="O29" s="156">
        <f t="shared" si="1"/>
        <v>16829879.330132954</v>
      </c>
      <c r="P29" s="156">
        <f t="shared" si="1"/>
        <v>8129029.5681401566</v>
      </c>
      <c r="Q29" s="156">
        <f t="shared" si="1"/>
        <v>28585859.325998344</v>
      </c>
      <c r="R29" s="156">
        <f t="shared" si="1"/>
        <v>6044336.5956399087</v>
      </c>
      <c r="S29" s="156">
        <f t="shared" si="1"/>
        <v>8903429.366932014</v>
      </c>
      <c r="T29" s="156">
        <f t="shared" ref="T29:U29" si="2">+T6+T9+T12+T13+T14+T17+T24+T27+T28</f>
        <v>102211390.88974975</v>
      </c>
      <c r="U29" s="156">
        <f t="shared" si="2"/>
        <v>108042291.33051528</v>
      </c>
    </row>
    <row r="31" spans="2:21"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</row>
    <row r="32" spans="2:21">
      <c r="B32" s="345" t="s">
        <v>371</v>
      </c>
      <c r="C32" s="345"/>
      <c r="D32" s="345"/>
      <c r="E32" s="345"/>
      <c r="F32" s="345"/>
      <c r="G32" s="345"/>
      <c r="H32" s="345"/>
      <c r="I32" s="345"/>
      <c r="J32" s="345"/>
      <c r="K32" s="345"/>
      <c r="L32" s="345"/>
      <c r="M32" s="345"/>
      <c r="N32" s="345"/>
      <c r="O32" s="345"/>
      <c r="P32" s="345"/>
      <c r="Q32" s="345"/>
      <c r="R32" s="345"/>
      <c r="S32" s="345"/>
      <c r="T32" s="345"/>
      <c r="U32" s="345"/>
    </row>
    <row r="33" spans="2:21"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7" t="s">
        <v>318</v>
      </c>
    </row>
    <row r="34" spans="2:21" ht="31.5" customHeight="1">
      <c r="B34" s="125"/>
      <c r="C34" s="125"/>
      <c r="D34" s="349" t="s">
        <v>41</v>
      </c>
      <c r="E34" s="349"/>
      <c r="F34" s="349" t="s">
        <v>42</v>
      </c>
      <c r="G34" s="349"/>
      <c r="H34" s="349" t="s">
        <v>43</v>
      </c>
      <c r="I34" s="349"/>
      <c r="J34" s="349" t="s">
        <v>44</v>
      </c>
      <c r="K34" s="349"/>
      <c r="L34" s="349" t="s">
        <v>317</v>
      </c>
      <c r="M34" s="349"/>
      <c r="N34" s="349" t="s">
        <v>108</v>
      </c>
      <c r="O34" s="349"/>
      <c r="P34" s="349" t="s">
        <v>325</v>
      </c>
      <c r="Q34" s="349"/>
      <c r="R34" s="349" t="s">
        <v>101</v>
      </c>
      <c r="S34" s="349"/>
      <c r="T34" s="349" t="s">
        <v>78</v>
      </c>
      <c r="U34" s="349"/>
    </row>
    <row r="35" spans="2:21">
      <c r="B35" s="58"/>
      <c r="C35" s="177" t="s">
        <v>89</v>
      </c>
      <c r="D35" s="274" t="s">
        <v>79</v>
      </c>
      <c r="E35" s="274" t="s">
        <v>80</v>
      </c>
      <c r="F35" s="274" t="s">
        <v>79</v>
      </c>
      <c r="G35" s="274" t="s">
        <v>80</v>
      </c>
      <c r="H35" s="274" t="s">
        <v>79</v>
      </c>
      <c r="I35" s="274" t="s">
        <v>80</v>
      </c>
      <c r="J35" s="274" t="s">
        <v>79</v>
      </c>
      <c r="K35" s="274" t="s">
        <v>80</v>
      </c>
      <c r="L35" s="274" t="s">
        <v>79</v>
      </c>
      <c r="M35" s="274" t="s">
        <v>80</v>
      </c>
      <c r="N35" s="274" t="s">
        <v>79</v>
      </c>
      <c r="O35" s="274" t="s">
        <v>80</v>
      </c>
      <c r="P35" s="274" t="s">
        <v>79</v>
      </c>
      <c r="Q35" s="274" t="s">
        <v>80</v>
      </c>
      <c r="R35" s="274" t="s">
        <v>79</v>
      </c>
      <c r="S35" s="274" t="s">
        <v>80</v>
      </c>
      <c r="T35" s="274" t="s">
        <v>79</v>
      </c>
      <c r="U35" s="274" t="s">
        <v>80</v>
      </c>
    </row>
    <row r="36" spans="2:21">
      <c r="B36" s="177">
        <v>1</v>
      </c>
      <c r="C36" s="28" t="s">
        <v>5</v>
      </c>
      <c r="D36" s="156">
        <f>+'St 1.1'!$W$6</f>
        <v>0</v>
      </c>
      <c r="E36" s="156">
        <f>+'St 1.1'!$W$123</f>
        <v>21960.248425664009</v>
      </c>
      <c r="F36" s="156">
        <f>+'St 1.2'!$W$6</f>
        <v>0</v>
      </c>
      <c r="G36" s="156">
        <f>+'St 1.2'!$W$123</f>
        <v>0</v>
      </c>
      <c r="H36" s="156">
        <f>+'St 1.3'!$W$6</f>
        <v>0</v>
      </c>
      <c r="I36" s="156">
        <f>+'St 1.3'!$W$123</f>
        <v>1233.5797591406013</v>
      </c>
      <c r="J36" s="156">
        <f>+'St 3'!$W$6</f>
        <v>511.00000000000136</v>
      </c>
      <c r="K36" s="156">
        <f>+'St 3'!$W$123</f>
        <v>9111.7807983649236</v>
      </c>
      <c r="L36" s="156">
        <f>+'St 2.1'!$W$6</f>
        <v>0</v>
      </c>
      <c r="M36" s="156">
        <f>+'St 2.1'!$W$123</f>
        <v>0</v>
      </c>
      <c r="N36" s="156">
        <f>+'St 2.2'!$W$6</f>
        <v>0</v>
      </c>
      <c r="O36" s="156">
        <f>+'St 2.2'!$W$123</f>
        <v>0</v>
      </c>
      <c r="P36" s="156">
        <f>+'St 4'!$W$6</f>
        <v>0</v>
      </c>
      <c r="Q36" s="156">
        <f>+'St 4'!$W$123</f>
        <v>0</v>
      </c>
      <c r="R36" s="156">
        <f>+'St 5'!$W$6</f>
        <v>0</v>
      </c>
      <c r="S36" s="156">
        <f>+'St 5'!$W$123</f>
        <v>0</v>
      </c>
      <c r="T36" s="156">
        <f>+D36+F36+H36+J36+L36+N36+P36+R36</f>
        <v>511.00000000000136</v>
      </c>
      <c r="U36" s="156">
        <f>+E36+G36+I36+K36+M36+O36+Q36+S36</f>
        <v>32305.608983169535</v>
      </c>
    </row>
    <row r="37" spans="2:21">
      <c r="B37" s="271" t="s">
        <v>68</v>
      </c>
      <c r="C37" s="69" t="s">
        <v>35</v>
      </c>
      <c r="D37" s="157">
        <f>+'St 1.1'!$W$7</f>
        <v>0</v>
      </c>
      <c r="E37" s="157">
        <f>+'St 1.1'!$W$124</f>
        <v>21960.248425664049</v>
      </c>
      <c r="F37" s="157">
        <f>+'St 1.2'!$W$7</f>
        <v>0</v>
      </c>
      <c r="G37" s="157">
        <f>+'St 1.2'!$W$124</f>
        <v>0</v>
      </c>
      <c r="H37" s="157">
        <f>+'St 1.3'!$W$7</f>
        <v>0</v>
      </c>
      <c r="I37" s="157">
        <f>+'St 1.3'!$W$124</f>
        <v>1233.5797591406013</v>
      </c>
      <c r="J37" s="157">
        <f>+'St 3'!$W$7</f>
        <v>0</v>
      </c>
      <c r="K37" s="157">
        <f>+'St 3'!$W$124</f>
        <v>0</v>
      </c>
      <c r="L37" s="157">
        <f>+'St 2.1'!$W$7</f>
        <v>0</v>
      </c>
      <c r="M37" s="157">
        <f>+'St 2.1'!$W$124</f>
        <v>0</v>
      </c>
      <c r="N37" s="157">
        <f>+'St 2.2'!$W$7</f>
        <v>0</v>
      </c>
      <c r="O37" s="157">
        <f>+'St 2.2'!$W$124</f>
        <v>0</v>
      </c>
      <c r="P37" s="157">
        <f>+'St 4'!$W$7</f>
        <v>0</v>
      </c>
      <c r="Q37" s="157">
        <f>+'St 4'!$W$124</f>
        <v>0</v>
      </c>
      <c r="R37" s="157">
        <f>+'St 5'!$W$7</f>
        <v>0</v>
      </c>
      <c r="S37" s="157">
        <f>+'St 5'!$W$124</f>
        <v>0</v>
      </c>
      <c r="T37" s="157">
        <f t="shared" ref="T37:U59" si="3">+D37+F37+H37+J37+L37+N37+P37+R37</f>
        <v>0</v>
      </c>
      <c r="U37" s="157">
        <f t="shared" si="3"/>
        <v>23193.82818480465</v>
      </c>
    </row>
    <row r="38" spans="2:21">
      <c r="B38" s="271" t="s">
        <v>69</v>
      </c>
      <c r="C38" s="69" t="s">
        <v>87</v>
      </c>
      <c r="D38" s="157">
        <f>+'St 1.1'!$W$8</f>
        <v>0</v>
      </c>
      <c r="E38" s="157">
        <f>+'St 1.1'!$W$125</f>
        <v>-2.2204460492503131E-13</v>
      </c>
      <c r="F38" s="157">
        <f>+'St 1.2'!$W$8</f>
        <v>0</v>
      </c>
      <c r="G38" s="157">
        <f>+'St 1.2'!$W$125</f>
        <v>0</v>
      </c>
      <c r="H38" s="157">
        <f>+'St 1.3'!$W$8</f>
        <v>0</v>
      </c>
      <c r="I38" s="157">
        <f>+'St 1.3'!$W$125</f>
        <v>0</v>
      </c>
      <c r="J38" s="157">
        <f>+'St 3'!$W$8</f>
        <v>511.00000000000136</v>
      </c>
      <c r="K38" s="157">
        <f>+'St 3'!$W$125</f>
        <v>9111.7807983649236</v>
      </c>
      <c r="L38" s="157">
        <f>+'St 2.1'!$W$8</f>
        <v>0</v>
      </c>
      <c r="M38" s="157">
        <f>+'St 2.1'!$W$125</f>
        <v>0</v>
      </c>
      <c r="N38" s="157">
        <f>+'St 2.2'!$W$8</f>
        <v>0</v>
      </c>
      <c r="O38" s="157">
        <f>+'St 2.2'!$W$125</f>
        <v>0</v>
      </c>
      <c r="P38" s="157">
        <f>+'St 4'!$W$8</f>
        <v>0</v>
      </c>
      <c r="Q38" s="157">
        <f>+'St 4'!$W$125</f>
        <v>0</v>
      </c>
      <c r="R38" s="157">
        <f>+'St 5'!$W$8</f>
        <v>0</v>
      </c>
      <c r="S38" s="157">
        <f>+'St 5'!$W$125</f>
        <v>0</v>
      </c>
      <c r="T38" s="157">
        <f t="shared" si="3"/>
        <v>511.00000000000136</v>
      </c>
      <c r="U38" s="157">
        <f t="shared" si="3"/>
        <v>9111.7807983649236</v>
      </c>
    </row>
    <row r="39" spans="2:21">
      <c r="B39" s="177">
        <v>2</v>
      </c>
      <c r="C39" s="28" t="s">
        <v>38</v>
      </c>
      <c r="D39" s="156">
        <f>+'St 1.1'!$W$9</f>
        <v>746269.74999999953</v>
      </c>
      <c r="E39" s="156">
        <f>+'St 1.1'!$W$126</f>
        <v>-30743.93195318072</v>
      </c>
      <c r="F39" s="156">
        <f>+'St 1.2'!$W$9</f>
        <v>1759969.2955037598</v>
      </c>
      <c r="G39" s="156">
        <f>+'St 1.2'!$W$126</f>
        <v>383334.20316125965</v>
      </c>
      <c r="H39" s="156">
        <f>+'St 1.3'!$W$9</f>
        <v>7189.7466478368015</v>
      </c>
      <c r="I39" s="156">
        <f>+'St 1.3'!$W$126</f>
        <v>84385.875029772433</v>
      </c>
      <c r="J39" s="156">
        <f>+'St 3'!$W$9</f>
        <v>335081.04142110806</v>
      </c>
      <c r="K39" s="156">
        <f>+'St 3'!$W$126</f>
        <v>166655.16830620571</v>
      </c>
      <c r="L39" s="156">
        <f>+'St 2.1'!$W$9</f>
        <v>313.24330000000026</v>
      </c>
      <c r="M39" s="156">
        <f>+'St 2.1'!$W$126</f>
        <v>27071.731507264329</v>
      </c>
      <c r="N39" s="156">
        <f>+'St 2.2'!$W$9</f>
        <v>9251.2038971118618</v>
      </c>
      <c r="O39" s="156">
        <f>+'St 2.2'!$W$126</f>
        <v>434317.00278337847</v>
      </c>
      <c r="P39" s="156">
        <f>+'St 4'!$W$9</f>
        <v>0</v>
      </c>
      <c r="Q39" s="156">
        <f>+'St 4'!$W$126</f>
        <v>1641742.840776124</v>
      </c>
      <c r="R39" s="156">
        <f>+'St 5'!$W$9</f>
        <v>157368.77234436758</v>
      </c>
      <c r="S39" s="156">
        <f>+'St 5'!$W$126</f>
        <v>2137.4095273928915</v>
      </c>
      <c r="T39" s="156">
        <f t="shared" si="3"/>
        <v>3015443.0531141837</v>
      </c>
      <c r="U39" s="156">
        <f t="shared" si="3"/>
        <v>2708900.2991382168</v>
      </c>
    </row>
    <row r="40" spans="2:21" ht="15.5">
      <c r="B40" s="271" t="s">
        <v>68</v>
      </c>
      <c r="C40" s="69" t="s">
        <v>39</v>
      </c>
      <c r="D40" s="160">
        <f>+'St 1.1'!$W$10</f>
        <v>405887.99999999977</v>
      </c>
      <c r="E40" s="160">
        <f>+'St 1.1'!$W$127</f>
        <v>-100.58000000000007</v>
      </c>
      <c r="F40" s="160">
        <f>+'St 1.2'!$W$10</f>
        <v>0</v>
      </c>
      <c r="G40" s="160">
        <f>+'St 1.2'!$W$127</f>
        <v>6780.8050356618787</v>
      </c>
      <c r="H40" s="160">
        <f>+'St 1.3'!$W$10</f>
        <v>0</v>
      </c>
      <c r="I40" s="160">
        <f>+'St 1.3'!$W$127</f>
        <v>4064.2887786587544</v>
      </c>
      <c r="J40" s="160">
        <f>+'St 3'!$W$10</f>
        <v>0</v>
      </c>
      <c r="K40" s="160">
        <f>+'St 3'!$W$127</f>
        <v>-0.17410000000000003</v>
      </c>
      <c r="L40" s="160">
        <f>+'St 2.1'!$W$10</f>
        <v>0</v>
      </c>
      <c r="M40" s="160">
        <f>+'St 2.1'!$W$127</f>
        <v>0.12423710000000025</v>
      </c>
      <c r="N40" s="160">
        <f>+'St 2.2'!$W$10</f>
        <v>0</v>
      </c>
      <c r="O40" s="160">
        <f>+'St 2.2'!$W$127</f>
        <v>6237.4777831121946</v>
      </c>
      <c r="P40" s="160">
        <f>+'St 4'!$W$10</f>
        <v>0</v>
      </c>
      <c r="Q40" s="160">
        <f>+'St 4'!$W$127</f>
        <v>381976.07549999998</v>
      </c>
      <c r="R40" s="160">
        <f>+'St 5'!$W$10</f>
        <v>0</v>
      </c>
      <c r="S40" s="160">
        <f>+'St 5'!$W$127</f>
        <v>0</v>
      </c>
      <c r="T40" s="160">
        <f t="shared" si="3"/>
        <v>405887.99999999977</v>
      </c>
      <c r="U40" s="160">
        <f t="shared" si="3"/>
        <v>398958.0172345328</v>
      </c>
    </row>
    <row r="41" spans="2:21" ht="15.5">
      <c r="B41" s="271" t="s">
        <v>69</v>
      </c>
      <c r="C41" s="69" t="s">
        <v>50</v>
      </c>
      <c r="D41" s="160">
        <f>+'St 1.1'!$W$23</f>
        <v>340381.75000000012</v>
      </c>
      <c r="E41" s="160">
        <f>+'St 1.1'!$W$140</f>
        <v>-30643.35195318082</v>
      </c>
      <c r="F41" s="160">
        <f>+'St 1.2'!$W$23</f>
        <v>1759969.2955037598</v>
      </c>
      <c r="G41" s="160">
        <f>+'St 1.2'!$W$140</f>
        <v>376553.39812559774</v>
      </c>
      <c r="H41" s="160">
        <f>+'St 1.3'!$W$23</f>
        <v>7189.7504239369955</v>
      </c>
      <c r="I41" s="160">
        <f>+'St 1.3'!$W$140</f>
        <v>80321.586251113753</v>
      </c>
      <c r="J41" s="160">
        <f>+'St 3'!$W$23</f>
        <v>335081.04142110806</v>
      </c>
      <c r="K41" s="160">
        <f>+'St 3'!$W$140</f>
        <v>166655.34240620569</v>
      </c>
      <c r="L41" s="160">
        <f>+'St 2.1'!$W$23</f>
        <v>313.24330000000026</v>
      </c>
      <c r="M41" s="160">
        <f>+'St 2.1'!$W$140</f>
        <v>27071.607270164332</v>
      </c>
      <c r="N41" s="160">
        <f>+'St 2.2'!$W$23</f>
        <v>9251.2038971118618</v>
      </c>
      <c r="O41" s="160">
        <f>+'St 2.2'!$W$140</f>
        <v>428079.52500026661</v>
      </c>
      <c r="P41" s="160">
        <f>+'St 4'!$W$23</f>
        <v>0</v>
      </c>
      <c r="Q41" s="160">
        <f>+'St 4'!$W$140</f>
        <v>1259766.765276124</v>
      </c>
      <c r="R41" s="160">
        <f>+'St 5'!$W$23</f>
        <v>157368.77234436758</v>
      </c>
      <c r="S41" s="160">
        <f>+'St 5'!$W$140</f>
        <v>2137.4095273928915</v>
      </c>
      <c r="T41" s="160">
        <f t="shared" si="3"/>
        <v>2609555.0568902846</v>
      </c>
      <c r="U41" s="160">
        <f t="shared" si="3"/>
        <v>2309942.2819036841</v>
      </c>
    </row>
    <row r="42" spans="2:21">
      <c r="B42" s="177">
        <v>3</v>
      </c>
      <c r="C42" s="28" t="s">
        <v>51</v>
      </c>
      <c r="D42" s="156">
        <f>+'St 1.1'!$W$36</f>
        <v>0</v>
      </c>
      <c r="E42" s="156">
        <f>+'St 1.1'!$W$153</f>
        <v>1042131.7535275172</v>
      </c>
      <c r="F42" s="156">
        <f>+'St 1.2'!$W$36</f>
        <v>-5271.3896039135307</v>
      </c>
      <c r="G42" s="156">
        <f>+'St 1.2'!$W$153</f>
        <v>832635.52126141079</v>
      </c>
      <c r="H42" s="156">
        <f>+'St 1.3'!$W$36</f>
        <v>93435.142107223641</v>
      </c>
      <c r="I42" s="156">
        <f>+'St 1.3'!$W$153</f>
        <v>961602.42669901613</v>
      </c>
      <c r="J42" s="156">
        <f>+'St 3'!$W$36</f>
        <v>2077593.5412529907</v>
      </c>
      <c r="K42" s="156">
        <f>+'St 3'!$W$153</f>
        <v>-140286.05795673616</v>
      </c>
      <c r="L42" s="156">
        <f>+'St 2.1'!$W$36</f>
        <v>0</v>
      </c>
      <c r="M42" s="156">
        <f>+'St 2.1'!$W$153</f>
        <v>9291.2480058378023</v>
      </c>
      <c r="N42" s="156">
        <f>+'St 2.2'!$W$36</f>
        <v>334509.56644407852</v>
      </c>
      <c r="O42" s="156">
        <f>+'St 2.2'!$W$153</f>
        <v>71263.915751380409</v>
      </c>
      <c r="P42" s="156">
        <f>+'St 4'!$W$36</f>
        <v>0</v>
      </c>
      <c r="Q42" s="156">
        <f>+'St 4'!$W$153</f>
        <v>299221.1299</v>
      </c>
      <c r="R42" s="156">
        <f>+'St 5'!$W$36</f>
        <v>649680.54424585868</v>
      </c>
      <c r="S42" s="156">
        <f>+'St 5'!$W$153</f>
        <v>0</v>
      </c>
      <c r="T42" s="156">
        <f t="shared" si="3"/>
        <v>3149947.4044462382</v>
      </c>
      <c r="U42" s="156">
        <f t="shared" si="3"/>
        <v>3075859.937188426</v>
      </c>
    </row>
    <row r="43" spans="2:21">
      <c r="B43" s="177">
        <v>4</v>
      </c>
      <c r="C43" s="28" t="s">
        <v>327</v>
      </c>
      <c r="D43" s="156">
        <f>+'St 1.1'!$W$49</f>
        <v>0</v>
      </c>
      <c r="E43" s="156">
        <f>+'St 1.1'!$W$166</f>
        <v>-172821.68000000002</v>
      </c>
      <c r="F43" s="156">
        <f>+'St 1.2'!$W$49</f>
        <v>-185075.82148608688</v>
      </c>
      <c r="G43" s="156">
        <f>+'St 1.2'!$W$166</f>
        <v>667307.85467146523</v>
      </c>
      <c r="H43" s="156">
        <f>+'St 1.3'!$W$49</f>
        <v>82959.685817795515</v>
      </c>
      <c r="I43" s="156">
        <f>+'St 1.3'!$W$166</f>
        <v>419499.84628969472</v>
      </c>
      <c r="J43" s="156">
        <f>+'St 3'!$W$49</f>
        <v>222789.06930000003</v>
      </c>
      <c r="K43" s="156">
        <f>+'St 3'!$W$166</f>
        <v>-52859.80186165878</v>
      </c>
      <c r="L43" s="156">
        <f>+'St 2.1'!$W$49</f>
        <v>18758.285840930592</v>
      </c>
      <c r="M43" s="156">
        <f>+'St 2.1'!$W$166</f>
        <v>16958.827837646306</v>
      </c>
      <c r="N43" s="156">
        <f>+'St 2.2'!$W$49</f>
        <v>14223.606993045541</v>
      </c>
      <c r="O43" s="156">
        <f>+'St 2.2'!$W$166</f>
        <v>213607.97323626792</v>
      </c>
      <c r="P43" s="156">
        <f>+'St 4'!$W$49</f>
        <v>788615.78058525617</v>
      </c>
      <c r="Q43" s="156">
        <f>+'St 4'!$W$166</f>
        <v>0</v>
      </c>
      <c r="R43" s="156">
        <f>+'St 5'!$W$49</f>
        <v>3212.9293906326288</v>
      </c>
      <c r="S43" s="156">
        <f>+'St 5'!$W$166</f>
        <v>84206.163742610734</v>
      </c>
      <c r="T43" s="156">
        <f t="shared" si="3"/>
        <v>945483.53644157364</v>
      </c>
      <c r="U43" s="156">
        <f t="shared" si="3"/>
        <v>1175899.183916026</v>
      </c>
    </row>
    <row r="44" spans="2:21">
      <c r="B44" s="177">
        <v>5</v>
      </c>
      <c r="C44" s="28" t="s">
        <v>52</v>
      </c>
      <c r="D44" s="156">
        <f>+'St 1.1'!$W$62</f>
        <v>0</v>
      </c>
      <c r="E44" s="156">
        <f>+'St 1.1'!$W$179</f>
        <v>0</v>
      </c>
      <c r="F44" s="156">
        <f>+'St 1.2'!$W$62</f>
        <v>-709.91272214295668</v>
      </c>
      <c r="G44" s="156">
        <f>+'St 1.2'!$W$179</f>
        <v>23442.669511283188</v>
      </c>
      <c r="H44" s="156">
        <f>+'St 1.3'!$W$62</f>
        <v>214927.45833447104</v>
      </c>
      <c r="I44" s="156">
        <f>+'St 1.3'!$W$179</f>
        <v>442151.13320113672</v>
      </c>
      <c r="J44" s="156">
        <f>+'St 3'!$W$62</f>
        <v>0</v>
      </c>
      <c r="K44" s="156">
        <f>+'St 3'!$W$179</f>
        <v>118062.8578971738</v>
      </c>
      <c r="L44" s="156">
        <f>+'St 2.1'!$W$62</f>
        <v>6309.437236032114</v>
      </c>
      <c r="M44" s="156">
        <f>+'St 2.1'!$W$179</f>
        <v>29920.966672025708</v>
      </c>
      <c r="N44" s="156">
        <f>+'St 2.2'!$W$62</f>
        <v>1209360.7999999993</v>
      </c>
      <c r="O44" s="156">
        <f>+'St 2.2'!$W$179</f>
        <v>565480.24045357376</v>
      </c>
      <c r="P44" s="156">
        <f>+'St 4'!$W$62</f>
        <v>0</v>
      </c>
      <c r="Q44" s="156">
        <f>+'St 4'!$W$179</f>
        <v>107184.39409999999</v>
      </c>
      <c r="R44" s="156">
        <f>+'St 5'!$W$62</f>
        <v>100538.92334055147</v>
      </c>
      <c r="S44" s="156">
        <f>+'St 5'!$W$179</f>
        <v>692395.39544537582</v>
      </c>
      <c r="T44" s="156">
        <f t="shared" si="3"/>
        <v>1530426.7061889111</v>
      </c>
      <c r="U44" s="156">
        <f t="shared" si="3"/>
        <v>1978637.657280569</v>
      </c>
    </row>
    <row r="45" spans="2:21">
      <c r="B45" s="271" t="s">
        <v>68</v>
      </c>
      <c r="C45" s="69" t="s">
        <v>32</v>
      </c>
      <c r="D45" s="157">
        <f>+'St 1.1'!$W$63</f>
        <v>0</v>
      </c>
      <c r="E45" s="157">
        <f>+'St 1.1'!$W$180</f>
        <v>0</v>
      </c>
      <c r="F45" s="157">
        <f>+'St 1.2'!$W$63</f>
        <v>-709.91272214295668</v>
      </c>
      <c r="G45" s="157">
        <f>+'St 1.2'!$W$180</f>
        <v>14164.907774916453</v>
      </c>
      <c r="H45" s="157">
        <f>+'St 1.3'!$W$63</f>
        <v>16083.902186629328</v>
      </c>
      <c r="I45" s="157">
        <f>+'St 1.3'!$W$180</f>
        <v>308506.69421828422</v>
      </c>
      <c r="J45" s="157">
        <f>+'St 3'!$W$63</f>
        <v>0</v>
      </c>
      <c r="K45" s="157">
        <f>+'St 3'!$W$180</f>
        <v>118062.8578971738</v>
      </c>
      <c r="L45" s="157">
        <f>+'St 2.1'!$W$63</f>
        <v>6309.437236032114</v>
      </c>
      <c r="M45" s="157">
        <f>+'St 2.1'!$W$180</f>
        <v>29105.410865107569</v>
      </c>
      <c r="N45" s="157">
        <f>+'St 2.2'!$W$63</f>
        <v>1209360.7999999993</v>
      </c>
      <c r="O45" s="157">
        <f>+'St 2.2'!$W$180</f>
        <v>131563.25859355711</v>
      </c>
      <c r="P45" s="157">
        <f>+'St 4'!$W$63</f>
        <v>0</v>
      </c>
      <c r="Q45" s="157">
        <f>+'St 4'!$W$180</f>
        <v>43100.5841</v>
      </c>
      <c r="R45" s="157">
        <f>+'St 5'!$W$63</f>
        <v>100538.92334055147</v>
      </c>
      <c r="S45" s="157">
        <f>+'St 5'!$W$180</f>
        <v>692395.39544537582</v>
      </c>
      <c r="T45" s="157">
        <f t="shared" si="3"/>
        <v>1331583.1500410694</v>
      </c>
      <c r="U45" s="157">
        <f t="shared" si="3"/>
        <v>1336899.108894415</v>
      </c>
    </row>
    <row r="46" spans="2:21">
      <c r="B46" s="271" t="s">
        <v>69</v>
      </c>
      <c r="C46" s="69" t="s">
        <v>33</v>
      </c>
      <c r="D46" s="157">
        <f>+'St 1.1'!$W$76</f>
        <v>0</v>
      </c>
      <c r="E46" s="157">
        <f>+'St 1.1'!$W$193</f>
        <v>0</v>
      </c>
      <c r="F46" s="157">
        <f>+'St 1.2'!$W$76</f>
        <v>0</v>
      </c>
      <c r="G46" s="157">
        <f>+'St 1.2'!$W$193</f>
        <v>9277.7617363666941</v>
      </c>
      <c r="H46" s="157">
        <f>+'St 1.3'!$W$76</f>
        <v>198843.55614784171</v>
      </c>
      <c r="I46" s="157">
        <f>+'St 1.3'!$W$193</f>
        <v>133644.43898285253</v>
      </c>
      <c r="J46" s="157">
        <f>+'St 3'!$W$76</f>
        <v>0</v>
      </c>
      <c r="K46" s="157">
        <f>+'St 3'!$W$193</f>
        <v>0</v>
      </c>
      <c r="L46" s="157">
        <f>+'St 2.1'!$W$76</f>
        <v>0</v>
      </c>
      <c r="M46" s="157">
        <f>+'St 2.1'!$W$193</f>
        <v>815.55580691814453</v>
      </c>
      <c r="N46" s="157">
        <f>+'St 2.2'!$W$76</f>
        <v>0</v>
      </c>
      <c r="O46" s="157">
        <f>+'St 2.2'!$W$193</f>
        <v>433916.98186001647</v>
      </c>
      <c r="P46" s="157">
        <f>+'St 4'!$W$76</f>
        <v>0</v>
      </c>
      <c r="Q46" s="157">
        <f>+'St 4'!$W$193</f>
        <v>64083.81</v>
      </c>
      <c r="R46" s="157">
        <f>+'St 5'!$W$76</f>
        <v>0</v>
      </c>
      <c r="S46" s="157">
        <f>+'St 5'!$W$193</f>
        <v>0</v>
      </c>
      <c r="T46" s="157">
        <f t="shared" si="3"/>
        <v>198843.55614784171</v>
      </c>
      <c r="U46" s="157">
        <f t="shared" si="3"/>
        <v>641738.54838615377</v>
      </c>
    </row>
    <row r="47" spans="2:21">
      <c r="B47" s="177">
        <v>6</v>
      </c>
      <c r="C47" s="28" t="s">
        <v>90</v>
      </c>
      <c r="D47" s="156">
        <f>+'St 1.1'!$W$79</f>
        <v>16884.619999999995</v>
      </c>
      <c r="E47" s="156">
        <f>+'St 1.1'!$W$196</f>
        <v>0</v>
      </c>
      <c r="F47" s="156">
        <f>+'St 1.2'!$W$79</f>
        <v>53.247908507643075</v>
      </c>
      <c r="G47" s="156">
        <f>+'St 1.2'!$W$196</f>
        <v>17.622392364947757</v>
      </c>
      <c r="H47" s="156">
        <f>+'St 1.3'!$W$79</f>
        <v>998156.65872054687</v>
      </c>
      <c r="I47" s="156">
        <f>+'St 1.3'!$W$196</f>
        <v>0</v>
      </c>
      <c r="J47" s="156">
        <f>+'St 3'!$W$79</f>
        <v>32304.900000000045</v>
      </c>
      <c r="K47" s="156">
        <f>+'St 3'!$W$196</f>
        <v>0</v>
      </c>
      <c r="L47" s="156">
        <f>+'St 2.1'!$W$79</f>
        <v>0</v>
      </c>
      <c r="M47" s="156">
        <f>+'St 2.1'!$W$196</f>
        <v>326.12771130648878</v>
      </c>
      <c r="N47" s="156">
        <f>+'St 2.2'!$W$79</f>
        <v>0</v>
      </c>
      <c r="O47" s="156">
        <f>+'St 2.2'!$W$196</f>
        <v>0</v>
      </c>
      <c r="P47" s="156">
        <f>+'St 4'!$W$79</f>
        <v>0</v>
      </c>
      <c r="Q47" s="156">
        <f>+'St 4'!$W$196</f>
        <v>1059361.0645345235</v>
      </c>
      <c r="R47" s="156">
        <f>+'St 5'!$W$79</f>
        <v>0</v>
      </c>
      <c r="S47" s="156">
        <f>+'St 5'!$W$196</f>
        <v>0</v>
      </c>
      <c r="T47" s="156">
        <f t="shared" si="3"/>
        <v>1047399.4266290545</v>
      </c>
      <c r="U47" s="156">
        <f t="shared" si="3"/>
        <v>1059704.8146381949</v>
      </c>
    </row>
    <row r="48" spans="2:21">
      <c r="B48" s="271" t="s">
        <v>68</v>
      </c>
      <c r="C48" s="69" t="s">
        <v>15</v>
      </c>
      <c r="D48" s="157">
        <f>+'St 1.1'!$W$80</f>
        <v>0</v>
      </c>
      <c r="E48" s="157">
        <f>+'St 1.1'!$W$197</f>
        <v>0</v>
      </c>
      <c r="F48" s="157">
        <f>+'St 1.2'!$W$80</f>
        <v>0</v>
      </c>
      <c r="G48" s="157">
        <f>+'St 1.2'!$W$197</f>
        <v>0</v>
      </c>
      <c r="H48" s="157">
        <f>+'St 1.3'!$W$80</f>
        <v>21670.102859814302</v>
      </c>
      <c r="I48" s="157">
        <f>+'St 1.3'!$W$197</f>
        <v>0</v>
      </c>
      <c r="J48" s="157">
        <f>+'St 3'!$W$80</f>
        <v>0</v>
      </c>
      <c r="K48" s="157">
        <f>+'St 3'!$W$197</f>
        <v>0</v>
      </c>
      <c r="L48" s="157">
        <f>+'St 2.1'!$W$80</f>
        <v>0</v>
      </c>
      <c r="M48" s="157">
        <f>+'St 2.1'!$W$197</f>
        <v>0</v>
      </c>
      <c r="N48" s="157">
        <f>+'St 2.2'!$W$80</f>
        <v>0</v>
      </c>
      <c r="O48" s="157">
        <f>+'St 2.2'!$W$197</f>
        <v>0</v>
      </c>
      <c r="P48" s="157">
        <f>+'St 4'!$W$80</f>
        <v>0</v>
      </c>
      <c r="Q48" s="157">
        <f>+'St 4'!$W$197</f>
        <v>0</v>
      </c>
      <c r="R48" s="157">
        <f>+'St 5'!$W$80</f>
        <v>0</v>
      </c>
      <c r="S48" s="157">
        <f>+'St 5'!$W$197</f>
        <v>0</v>
      </c>
      <c r="T48" s="157">
        <f t="shared" si="3"/>
        <v>21670.102859814302</v>
      </c>
      <c r="U48" s="157">
        <f t="shared" si="3"/>
        <v>0</v>
      </c>
    </row>
    <row r="49" spans="2:21">
      <c r="B49" s="271" t="s">
        <v>69</v>
      </c>
      <c r="C49" s="69" t="s">
        <v>16</v>
      </c>
      <c r="D49" s="157">
        <f>+'St 1.1'!$W$81</f>
        <v>0</v>
      </c>
      <c r="E49" s="157">
        <f>+'St 1.1'!$W$198</f>
        <v>0</v>
      </c>
      <c r="F49" s="157">
        <f>+'St 1.2'!$W$81</f>
        <v>0</v>
      </c>
      <c r="G49" s="157">
        <f>+'St 1.2'!$W$198</f>
        <v>0</v>
      </c>
      <c r="H49" s="157">
        <f>+'St 1.3'!$W$81</f>
        <v>573325.46003650653</v>
      </c>
      <c r="I49" s="157">
        <f>+'St 1.3'!$W$198</f>
        <v>0</v>
      </c>
      <c r="J49" s="157">
        <f>+'St 3'!$W$81</f>
        <v>0</v>
      </c>
      <c r="K49" s="157">
        <f>+'St 3'!$W$198</f>
        <v>0</v>
      </c>
      <c r="L49" s="157">
        <f>+'St 2.1'!$W$81</f>
        <v>0</v>
      </c>
      <c r="M49" s="157">
        <f>+'St 2.1'!$W$198</f>
        <v>2.1070092581932762</v>
      </c>
      <c r="N49" s="157">
        <f>+'St 2.2'!$W$81</f>
        <v>0</v>
      </c>
      <c r="O49" s="157">
        <f>+'St 2.2'!$W$198</f>
        <v>0</v>
      </c>
      <c r="P49" s="157">
        <f>+'St 4'!$W$81</f>
        <v>0</v>
      </c>
      <c r="Q49" s="157">
        <f>+'St 4'!$W$198</f>
        <v>567602.1760759016</v>
      </c>
      <c r="R49" s="157">
        <f>+'St 5'!$W$81</f>
        <v>0</v>
      </c>
      <c r="S49" s="157">
        <f>+'St 5'!$W$198</f>
        <v>0</v>
      </c>
      <c r="T49" s="157">
        <f t="shared" si="3"/>
        <v>573325.46003650653</v>
      </c>
      <c r="U49" s="157">
        <f t="shared" si="3"/>
        <v>567604.28308515984</v>
      </c>
    </row>
    <row r="50" spans="2:21">
      <c r="B50" s="271" t="s">
        <v>83</v>
      </c>
      <c r="C50" s="69" t="s">
        <v>17</v>
      </c>
      <c r="D50" s="157">
        <f>+'St 1.1'!$W$82</f>
        <v>9215.67</v>
      </c>
      <c r="E50" s="157">
        <f>+'St 1.1'!$W$199</f>
        <v>0</v>
      </c>
      <c r="F50" s="157">
        <f>+'St 1.2'!$W$82</f>
        <v>0</v>
      </c>
      <c r="G50" s="157">
        <f>+'St 1.2'!$W$199</f>
        <v>0</v>
      </c>
      <c r="H50" s="157">
        <f>+'St 1.3'!$W$82</f>
        <v>225907.84834825934</v>
      </c>
      <c r="I50" s="157">
        <f>+'St 1.3'!$W$199</f>
        <v>0</v>
      </c>
      <c r="J50" s="157">
        <f>+'St 3'!$W$82</f>
        <v>0</v>
      </c>
      <c r="K50" s="157">
        <f>+'St 3'!$W$199</f>
        <v>0</v>
      </c>
      <c r="L50" s="157">
        <f>+'St 2.1'!$W$82</f>
        <v>0</v>
      </c>
      <c r="M50" s="157">
        <f>+'St 2.1'!$W$199</f>
        <v>-2.4496440510609063</v>
      </c>
      <c r="N50" s="157">
        <f>+'St 2.2'!$W$82</f>
        <v>0</v>
      </c>
      <c r="O50" s="157">
        <f>+'St 2.2'!$W$199</f>
        <v>0</v>
      </c>
      <c r="P50" s="157">
        <f>+'St 4'!$W$82</f>
        <v>0</v>
      </c>
      <c r="Q50" s="157">
        <f>+'St 4'!$W$199</f>
        <v>245879.44422931099</v>
      </c>
      <c r="R50" s="157">
        <f>+'St 5'!$W$82</f>
        <v>0</v>
      </c>
      <c r="S50" s="157">
        <f>+'St 5'!$W$199</f>
        <v>0</v>
      </c>
      <c r="T50" s="157">
        <f t="shared" si="3"/>
        <v>235123.51834825936</v>
      </c>
      <c r="U50" s="157">
        <f t="shared" si="3"/>
        <v>245876.99458525993</v>
      </c>
    </row>
    <row r="51" spans="2:21">
      <c r="B51" s="271" t="s">
        <v>84</v>
      </c>
      <c r="C51" s="69" t="s">
        <v>18</v>
      </c>
      <c r="D51" s="157">
        <f>+'St 1.1'!$W$83</f>
        <v>7668.9499999999953</v>
      </c>
      <c r="E51" s="157">
        <f>+'St 1.1'!$W$200</f>
        <v>0</v>
      </c>
      <c r="F51" s="157">
        <f>+'St 1.2'!$W$83</f>
        <v>53.247908507643075</v>
      </c>
      <c r="G51" s="157">
        <f>+'St 1.2'!$W$200</f>
        <v>17.622392364947757</v>
      </c>
      <c r="H51" s="157">
        <f>+'St 1.3'!$W$83</f>
        <v>177253.42389789707</v>
      </c>
      <c r="I51" s="157">
        <f>+'St 1.3'!$W$200</f>
        <v>0</v>
      </c>
      <c r="J51" s="157">
        <f>+'St 3'!$W$83</f>
        <v>32304.900000000045</v>
      </c>
      <c r="K51" s="157">
        <f>+'St 3'!$W$200</f>
        <v>0</v>
      </c>
      <c r="L51" s="157">
        <f>+'St 2.1'!$W$83</f>
        <v>0</v>
      </c>
      <c r="M51" s="157">
        <f>+'St 2.1'!$W$200</f>
        <v>326.47034609935656</v>
      </c>
      <c r="N51" s="157">
        <f>+'St 2.2'!$W$83</f>
        <v>0</v>
      </c>
      <c r="O51" s="157">
        <f>+'St 2.2'!$W$200</f>
        <v>0</v>
      </c>
      <c r="P51" s="157">
        <f>+'St 4'!$W$83</f>
        <v>0</v>
      </c>
      <c r="Q51" s="157">
        <f>+'St 4'!$W$200</f>
        <v>245879.44422931099</v>
      </c>
      <c r="R51" s="157">
        <f>+'St 5'!$W$83</f>
        <v>0</v>
      </c>
      <c r="S51" s="157">
        <f>+'St 5'!$W$200</f>
        <v>0</v>
      </c>
      <c r="T51" s="157">
        <f t="shared" si="3"/>
        <v>217280.52180640475</v>
      </c>
      <c r="U51" s="157">
        <f t="shared" si="3"/>
        <v>246223.53696777529</v>
      </c>
    </row>
    <row r="52" spans="2:21">
      <c r="B52" s="271" t="s">
        <v>85</v>
      </c>
      <c r="C52" s="69" t="s">
        <v>19</v>
      </c>
      <c r="D52" s="157">
        <f>+'St 1.1'!$W$84</f>
        <v>0</v>
      </c>
      <c r="E52" s="157">
        <f>+'St 1.1'!$W$201</f>
        <v>0</v>
      </c>
      <c r="F52" s="157">
        <f>+'St 1.2'!$W$84</f>
        <v>0</v>
      </c>
      <c r="G52" s="157">
        <f>+'St 1.2'!$W$201</f>
        <v>0</v>
      </c>
      <c r="H52" s="157">
        <f>+'St 1.3'!$W$84</f>
        <v>0</v>
      </c>
      <c r="I52" s="157">
        <f>+'St 1.3'!$W$201</f>
        <v>0</v>
      </c>
      <c r="J52" s="157">
        <f>+'St 3'!$W$84</f>
        <v>0</v>
      </c>
      <c r="K52" s="157">
        <f>+'St 3'!$W$201</f>
        <v>0</v>
      </c>
      <c r="L52" s="157">
        <f>+'St 2.1'!$W$84</f>
        <v>0</v>
      </c>
      <c r="M52" s="157">
        <f>+'St 2.1'!$W$201</f>
        <v>0</v>
      </c>
      <c r="N52" s="157">
        <f>+'St 2.2'!$W$84</f>
        <v>0</v>
      </c>
      <c r="O52" s="157">
        <f>+'St 2.2'!$W$201</f>
        <v>0</v>
      </c>
      <c r="P52" s="157">
        <f>+'St 4'!$W$84</f>
        <v>0</v>
      </c>
      <c r="Q52" s="157">
        <f>+'St 4'!$W$201</f>
        <v>0</v>
      </c>
      <c r="R52" s="157">
        <f>+'St 5'!$W$84</f>
        <v>0</v>
      </c>
      <c r="S52" s="157">
        <f>+'St 5'!$W$201</f>
        <v>0</v>
      </c>
      <c r="T52" s="157">
        <f t="shared" si="3"/>
        <v>0</v>
      </c>
      <c r="U52" s="157">
        <f t="shared" si="3"/>
        <v>0</v>
      </c>
    </row>
    <row r="53" spans="2:21">
      <c r="B53" s="271" t="s">
        <v>70</v>
      </c>
      <c r="C53" s="69" t="s">
        <v>20</v>
      </c>
      <c r="D53" s="157">
        <f>+'St 1.1'!$W$85</f>
        <v>0</v>
      </c>
      <c r="E53" s="157">
        <f>+'St 1.1'!$W$202</f>
        <v>0</v>
      </c>
      <c r="F53" s="157">
        <f>+'St 1.2'!$W$85</f>
        <v>0</v>
      </c>
      <c r="G53" s="157">
        <f>+'St 1.2'!$W$202</f>
        <v>0</v>
      </c>
      <c r="H53" s="157">
        <f>+'St 1.3'!$W$85</f>
        <v>0</v>
      </c>
      <c r="I53" s="157">
        <f>+'St 1.3'!$W$202</f>
        <v>0</v>
      </c>
      <c r="J53" s="157">
        <f>+'St 3'!$W$85</f>
        <v>0</v>
      </c>
      <c r="K53" s="157">
        <f>+'St 3'!$W$202</f>
        <v>0</v>
      </c>
      <c r="L53" s="157">
        <f>+'St 2.1'!$W$85</f>
        <v>0</v>
      </c>
      <c r="M53" s="157">
        <f>+'St 2.1'!$W$202</f>
        <v>0</v>
      </c>
      <c r="N53" s="157">
        <f>+'St 2.2'!$W$85</f>
        <v>0</v>
      </c>
      <c r="O53" s="157">
        <f>+'St 2.2'!$W$202</f>
        <v>0</v>
      </c>
      <c r="P53" s="157">
        <f>+'St 4'!$W$85</f>
        <v>0</v>
      </c>
      <c r="Q53" s="157">
        <f>+'St 4'!$W$202</f>
        <v>0</v>
      </c>
      <c r="R53" s="157">
        <f>+'St 5'!$W$85</f>
        <v>0</v>
      </c>
      <c r="S53" s="157">
        <f>+'St 5'!$W$202</f>
        <v>0</v>
      </c>
      <c r="T53" s="157">
        <f t="shared" si="3"/>
        <v>0</v>
      </c>
      <c r="U53" s="157">
        <f t="shared" si="3"/>
        <v>0</v>
      </c>
    </row>
    <row r="54" spans="2:21">
      <c r="B54" s="177">
        <v>7</v>
      </c>
      <c r="C54" s="28" t="s">
        <v>53</v>
      </c>
      <c r="D54" s="156">
        <f>+'St 1.1'!$W$86</f>
        <v>34250.22</v>
      </c>
      <c r="E54" s="156">
        <f>+'St 1.1'!$W$203</f>
        <v>34341.53</v>
      </c>
      <c r="F54" s="156">
        <f>+'St 1.2'!$W$86</f>
        <v>16114.051676722158</v>
      </c>
      <c r="G54" s="156">
        <f>+'St 1.2'!$W$203</f>
        <v>-3941.3008569581143</v>
      </c>
      <c r="H54" s="156">
        <f>+'St 1.3'!$W$86</f>
        <v>-14529.4712892358</v>
      </c>
      <c r="I54" s="156">
        <f>+'St 1.3'!$W$203</f>
        <v>77925.683947701167</v>
      </c>
      <c r="J54" s="156">
        <f>+'St 3'!$W$86</f>
        <v>11016.563718435398</v>
      </c>
      <c r="K54" s="156">
        <f>+'St 3'!$W$203</f>
        <v>-249918.88083136</v>
      </c>
      <c r="L54" s="156">
        <f>+'St 2.1'!$W$86</f>
        <v>33386.285588427098</v>
      </c>
      <c r="M54" s="156">
        <f>+'St 2.1'!$W$203</f>
        <v>-196307.27145842905</v>
      </c>
      <c r="N54" s="156">
        <f>+'St 2.2'!$W$86</f>
        <v>258666.52592726023</v>
      </c>
      <c r="O54" s="156">
        <f>+'St 2.2'!$W$203</f>
        <v>855627.97940708953</v>
      </c>
      <c r="P54" s="156">
        <f>+'St 4'!$W$86</f>
        <v>6771.0110390011923</v>
      </c>
      <c r="Q54" s="156">
        <f>+'St 4'!$W$203</f>
        <v>-63382.665234212902</v>
      </c>
      <c r="R54" s="156">
        <f>+'St 5'!$W$86</f>
        <v>16517.794547566111</v>
      </c>
      <c r="S54" s="156">
        <f>+'St 5'!$W$203</f>
        <v>-30894.295960581661</v>
      </c>
      <c r="T54" s="156">
        <f t="shared" si="3"/>
        <v>362192.98120817635</v>
      </c>
      <c r="U54" s="156">
        <f t="shared" si="3"/>
        <v>423450.77901324898</v>
      </c>
    </row>
    <row r="55" spans="2:21">
      <c r="B55" s="271" t="s">
        <v>68</v>
      </c>
      <c r="C55" s="69" t="s">
        <v>30</v>
      </c>
      <c r="D55" s="157">
        <f>+'St 1.1'!$W$87</f>
        <v>0</v>
      </c>
      <c r="E55" s="157">
        <f>+'St 1.1'!$W$204</f>
        <v>0</v>
      </c>
      <c r="F55" s="157">
        <f>+'St 1.2'!$W$87</f>
        <v>0</v>
      </c>
      <c r="G55" s="157">
        <f>+'St 1.2'!$W$204</f>
        <v>-16920.538309517815</v>
      </c>
      <c r="H55" s="157">
        <f>+'St 1.3'!$W$87</f>
        <v>-2824.0585280022697</v>
      </c>
      <c r="I55" s="157">
        <f>+'St 1.3'!$W$204</f>
        <v>97654.089009140283</v>
      </c>
      <c r="J55" s="157">
        <f>+'St 3'!$W$87</f>
        <v>0</v>
      </c>
      <c r="K55" s="157">
        <f>+'St 3'!$W$204</f>
        <v>-1.0392717356107195E-2</v>
      </c>
      <c r="L55" s="157">
        <f>+'St 2.1'!$W$87</f>
        <v>32745.337892279349</v>
      </c>
      <c r="M55" s="157">
        <f>+'St 2.1'!$W$204</f>
        <v>-140376.4816165771</v>
      </c>
      <c r="N55" s="157">
        <f>+'St 2.2'!$W$87</f>
        <v>48564.777751099609</v>
      </c>
      <c r="O55" s="157">
        <f>+'St 2.2'!$W$204</f>
        <v>667771.88175280602</v>
      </c>
      <c r="P55" s="157">
        <f>+'St 4'!$W$87</f>
        <v>-435.80762604865129</v>
      </c>
      <c r="Q55" s="157">
        <f>+'St 4'!$W$204</f>
        <v>4222.1225000000004</v>
      </c>
      <c r="R55" s="157">
        <f>+'St 5'!$W$87</f>
        <v>16517.794547566111</v>
      </c>
      <c r="S55" s="157">
        <f>+'St 5'!$W$204</f>
        <v>-30410.714200207349</v>
      </c>
      <c r="T55" s="157">
        <f t="shared" si="3"/>
        <v>94568.044036894149</v>
      </c>
      <c r="U55" s="157">
        <f t="shared" si="3"/>
        <v>581940.34874292673</v>
      </c>
    </row>
    <row r="56" spans="2:21">
      <c r="B56" s="271" t="s">
        <v>69</v>
      </c>
      <c r="C56" s="69" t="s">
        <v>31</v>
      </c>
      <c r="D56" s="157">
        <f>+'St 1.1'!$W$100</f>
        <v>34250.22</v>
      </c>
      <c r="E56" s="157">
        <f>+'St 1.1'!$W$217</f>
        <v>34341.53</v>
      </c>
      <c r="F56" s="157">
        <f>+'St 1.2'!$W$100</f>
        <v>16114.051676722158</v>
      </c>
      <c r="G56" s="157">
        <f>+'St 1.2'!$W$217</f>
        <v>12972.237452559722</v>
      </c>
      <c r="H56" s="157">
        <f>+'St 1.3'!$W$100</f>
        <v>-11705.412761233525</v>
      </c>
      <c r="I56" s="157">
        <f>+'St 1.3'!$W$217</f>
        <v>-19728.405061439276</v>
      </c>
      <c r="J56" s="157">
        <f>+'St 3'!$W$100</f>
        <v>11016.563718435398</v>
      </c>
      <c r="K56" s="157">
        <f>+'St 3'!$W$217</f>
        <v>-249918.87043864263</v>
      </c>
      <c r="L56" s="157">
        <f>+'St 2.1'!$W$100</f>
        <v>640.94769614775373</v>
      </c>
      <c r="M56" s="157">
        <f>+'St 2.1'!$W$217</f>
        <v>-55930.789841852034</v>
      </c>
      <c r="N56" s="157">
        <f>+'St 2.2'!$W$100</f>
        <v>210101.74817615989</v>
      </c>
      <c r="O56" s="157">
        <f>+'St 2.2'!$W$217</f>
        <v>187856.09765428325</v>
      </c>
      <c r="P56" s="157">
        <f>+'St 4'!$W$100</f>
        <v>7206.8186650498428</v>
      </c>
      <c r="Q56" s="157">
        <f>+'St 4'!$W$217</f>
        <v>-67604.787734212907</v>
      </c>
      <c r="R56" s="157">
        <f>+'St 5'!$W$100</f>
        <v>0</v>
      </c>
      <c r="S56" s="157">
        <f>+'St 5'!$W$217</f>
        <v>-483.58176037431201</v>
      </c>
      <c r="T56" s="157">
        <f t="shared" si="3"/>
        <v>267624.93717128149</v>
      </c>
      <c r="U56" s="157">
        <f t="shared" si="3"/>
        <v>-158496.56972967816</v>
      </c>
    </row>
    <row r="57" spans="2:21">
      <c r="B57" s="177">
        <v>8</v>
      </c>
      <c r="C57" s="28" t="s">
        <v>88</v>
      </c>
      <c r="D57" s="156">
        <v>0</v>
      </c>
      <c r="E57" s="156">
        <v>0</v>
      </c>
      <c r="F57" s="156">
        <v>0</v>
      </c>
      <c r="G57" s="156">
        <v>0</v>
      </c>
      <c r="H57" s="156">
        <v>0</v>
      </c>
      <c r="I57" s="156">
        <v>0</v>
      </c>
      <c r="J57" s="156">
        <v>0</v>
      </c>
      <c r="K57" s="156">
        <v>0</v>
      </c>
      <c r="L57" s="156">
        <v>0</v>
      </c>
      <c r="M57" s="156">
        <v>0</v>
      </c>
      <c r="N57" s="156">
        <v>0</v>
      </c>
      <c r="O57" s="156">
        <v>0</v>
      </c>
      <c r="P57" s="156">
        <v>0</v>
      </c>
      <c r="Q57" s="156">
        <v>0</v>
      </c>
      <c r="R57" s="156">
        <v>0</v>
      </c>
      <c r="S57" s="156">
        <v>0</v>
      </c>
      <c r="T57" s="156">
        <f t="shared" si="3"/>
        <v>0</v>
      </c>
      <c r="U57" s="156">
        <f t="shared" si="3"/>
        <v>0</v>
      </c>
    </row>
    <row r="58" spans="2:21">
      <c r="B58" s="177">
        <v>9</v>
      </c>
      <c r="C58" s="28" t="s">
        <v>92</v>
      </c>
      <c r="D58" s="156">
        <f>+'St 1.1'!$W$113+'St 1.1'!$W$114</f>
        <v>0</v>
      </c>
      <c r="E58" s="156">
        <f>+'St 1.1'!$W$230+'St 1.1'!$W$231</f>
        <v>0</v>
      </c>
      <c r="F58" s="156">
        <f>+'St 1.2'!$W$113+'St 1.2'!$W$114</f>
        <v>42057.835487926117</v>
      </c>
      <c r="G58" s="156">
        <f>+'St 1.2'!$W$230+'St 1.2'!$W$231</f>
        <v>-42500.727558729428</v>
      </c>
      <c r="H58" s="156">
        <f>+'St 1.3'!$W$113+'St 1.3'!$W$114</f>
        <v>14210.136185386991</v>
      </c>
      <c r="I58" s="156">
        <f>+'St 1.3'!$W$230+'St 1.3'!$W$231</f>
        <v>5580.8458665574881</v>
      </c>
      <c r="J58" s="156">
        <f>+'St 3'!$W$113+'St 3'!$W$114</f>
        <v>26.091100000000012</v>
      </c>
      <c r="K58" s="156">
        <f>+'St 3'!$W$230+'St 3'!$W$231</f>
        <v>-2.3128999999999067</v>
      </c>
      <c r="L58" s="156">
        <f>+'St 2.1'!$W$113+'St 2.1'!$W$114</f>
        <v>323.27945014900024</v>
      </c>
      <c r="M58" s="156">
        <f>+'St 2.1'!$W$230+'St 2.1'!$W$231</f>
        <v>-30.22362309999999</v>
      </c>
      <c r="N58" s="156">
        <f>+'St 2.2'!$W$113+'St 2.2'!$W$114</f>
        <v>-129064.39885224972</v>
      </c>
      <c r="O58" s="156">
        <f>+'St 2.2'!$W$230+'St 2.2'!$W$231</f>
        <v>-535982.00274420273</v>
      </c>
      <c r="P58" s="156">
        <f>+'St 4'!$W$113+'St 4'!$W$114</f>
        <v>0</v>
      </c>
      <c r="Q58" s="156">
        <f>+'St 4'!$W$230+'St 4'!$W$231</f>
        <v>0</v>
      </c>
      <c r="R58" s="156">
        <f>+'St 5'!$W$113+'St 5'!$W$114</f>
        <v>0</v>
      </c>
      <c r="S58" s="156">
        <f>+'St 5'!$W$230+'St 5'!$W$231</f>
        <v>0</v>
      </c>
      <c r="T58" s="156">
        <f t="shared" si="3"/>
        <v>-72447.056628787628</v>
      </c>
      <c r="U58" s="156">
        <f t="shared" si="3"/>
        <v>-572934.42095947464</v>
      </c>
    </row>
    <row r="59" spans="2:21">
      <c r="B59" s="177">
        <v>10</v>
      </c>
      <c r="C59" s="28" t="s">
        <v>91</v>
      </c>
      <c r="D59" s="156">
        <f t="shared" ref="D59:S59" si="4">+D36+D39+D42+D43+D44+D47+D54+D57+D58</f>
        <v>797404.5899999995</v>
      </c>
      <c r="E59" s="156">
        <f t="shared" si="4"/>
        <v>894867.92000000051</v>
      </c>
      <c r="F59" s="156">
        <f t="shared" si="4"/>
        <v>1627137.3067647726</v>
      </c>
      <c r="G59" s="156">
        <f t="shared" si="4"/>
        <v>1860295.8425820963</v>
      </c>
      <c r="H59" s="156">
        <f t="shared" si="4"/>
        <v>1396349.3565240249</v>
      </c>
      <c r="I59" s="156">
        <f t="shared" si="4"/>
        <v>1992379.3907930192</v>
      </c>
      <c r="J59" s="156">
        <f t="shared" si="4"/>
        <v>2679322.2067925339</v>
      </c>
      <c r="K59" s="156">
        <f t="shared" si="4"/>
        <v>-149237.24654801047</v>
      </c>
      <c r="L59" s="156">
        <f t="shared" si="4"/>
        <v>59090.531415538804</v>
      </c>
      <c r="M59" s="156">
        <f t="shared" si="4"/>
        <v>-112768.59334744842</v>
      </c>
      <c r="N59" s="156">
        <f t="shared" si="4"/>
        <v>1696947.304409246</v>
      </c>
      <c r="O59" s="156">
        <f t="shared" si="4"/>
        <v>1604315.1088874873</v>
      </c>
      <c r="P59" s="156">
        <f t="shared" si="4"/>
        <v>795386.79162425734</v>
      </c>
      <c r="Q59" s="156">
        <f t="shared" si="4"/>
        <v>3044126.764076435</v>
      </c>
      <c r="R59" s="156">
        <f t="shared" si="4"/>
        <v>927318.96386897645</v>
      </c>
      <c r="S59" s="156">
        <f t="shared" si="4"/>
        <v>747844.67275479785</v>
      </c>
      <c r="T59" s="156">
        <f t="shared" si="3"/>
        <v>9978957.0513993502</v>
      </c>
      <c r="U59" s="156">
        <f t="shared" si="3"/>
        <v>9881823.8591983765</v>
      </c>
    </row>
    <row r="61" spans="2:21"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</sheetData>
  <mergeCells count="20"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D03DC9CD-95D3-45FB-A7C1-55C8776C8EDE}"/>
  </hyperlinks>
  <pageMargins left="0.7" right="0.7" top="0.75" bottom="0.75" header="0.3" footer="0.3"/>
  <pageSetup paperSize="9" scale="39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U36"/>
  <sheetViews>
    <sheetView zoomScale="60" zoomScaleNormal="60" workbookViewId="0"/>
  </sheetViews>
  <sheetFormatPr defaultColWidth="9.1796875" defaultRowHeight="15"/>
  <cols>
    <col min="1" max="1" width="5.81640625" style="64" customWidth="1"/>
    <col min="2" max="2" width="10.1796875" style="62" customWidth="1"/>
    <col min="3" max="3" width="62.1796875" style="64" bestFit="1" customWidth="1"/>
    <col min="4" max="11" width="12.81640625" style="64" customWidth="1"/>
    <col min="12" max="12" width="12.90625" style="64" customWidth="1"/>
    <col min="13" max="13" width="11.81640625" style="64" customWidth="1"/>
    <col min="14" max="16384" width="9.1796875" style="64"/>
  </cols>
  <sheetData>
    <row r="1" spans="1:13">
      <c r="A1" s="205" t="s">
        <v>315</v>
      </c>
      <c r="C1" s="63"/>
    </row>
    <row r="2" spans="1:13">
      <c r="B2" s="322" t="s">
        <v>248</v>
      </c>
      <c r="C2" s="322"/>
      <c r="D2" s="322"/>
      <c r="E2" s="322"/>
      <c r="F2" s="322"/>
      <c r="G2" s="322"/>
      <c r="H2" s="322"/>
      <c r="I2" s="322"/>
      <c r="J2" s="322"/>
      <c r="K2" s="322"/>
      <c r="L2" s="322"/>
    </row>
    <row r="3" spans="1:13">
      <c r="B3" s="194"/>
      <c r="C3" s="194"/>
      <c r="D3" s="194"/>
      <c r="E3" s="194"/>
      <c r="F3" s="194"/>
      <c r="G3" s="194"/>
      <c r="H3" s="194"/>
      <c r="I3" s="194"/>
      <c r="J3" s="235"/>
      <c r="K3" s="235"/>
      <c r="M3" s="235" t="s">
        <v>318</v>
      </c>
    </row>
    <row r="4" spans="1:13">
      <c r="B4" s="236"/>
      <c r="C4" s="195" t="s">
        <v>63</v>
      </c>
      <c r="D4" s="195" t="s">
        <v>1</v>
      </c>
      <c r="E4" s="195" t="s">
        <v>2</v>
      </c>
      <c r="F4" s="195" t="s">
        <v>3</v>
      </c>
      <c r="G4" s="195" t="s">
        <v>4</v>
      </c>
      <c r="H4" s="195" t="s">
        <v>104</v>
      </c>
      <c r="I4" s="195" t="s">
        <v>105</v>
      </c>
      <c r="J4" s="177" t="s">
        <v>111</v>
      </c>
      <c r="K4" s="177" t="s">
        <v>268</v>
      </c>
      <c r="L4" s="177" t="s">
        <v>285</v>
      </c>
      <c r="M4" s="177" t="s">
        <v>367</v>
      </c>
    </row>
    <row r="5" spans="1:13">
      <c r="B5" s="237" t="s">
        <v>56</v>
      </c>
      <c r="C5" s="28" t="s">
        <v>64</v>
      </c>
      <c r="D5" s="233">
        <f>'S 6.1'!$N$15</f>
        <v>13772546.983330436</v>
      </c>
      <c r="E5" s="233">
        <f>'S 6.2'!$N$15</f>
        <v>14925150.226145972</v>
      </c>
      <c r="F5" s="233">
        <f>'S 6.3'!$N$15</f>
        <v>14512130.749397354</v>
      </c>
      <c r="G5" s="233">
        <f>'S 6.4'!$N$15</f>
        <v>16332419.328882396</v>
      </c>
      <c r="H5" s="233">
        <f>'S 6.5'!$N$15</f>
        <v>17929199.333238952</v>
      </c>
      <c r="I5" s="233">
        <f>'S 6.6'!$N$15</f>
        <v>19367030.957608975</v>
      </c>
      <c r="J5" s="233">
        <f>'S 6.7'!$N$15</f>
        <v>26570176.789428271</v>
      </c>
      <c r="K5" s="233">
        <f>'S 6.8'!$N$15</f>
        <v>24368713.666768968</v>
      </c>
      <c r="L5" s="233">
        <f>'S 6.9'!$N$15</f>
        <v>24943864.046202742</v>
      </c>
      <c r="M5" s="233">
        <f>'S 6.10'!$N$15</f>
        <v>26640748.74739733</v>
      </c>
    </row>
    <row r="6" spans="1:13">
      <c r="B6" s="237" t="s">
        <v>59</v>
      </c>
      <c r="C6" s="28" t="s">
        <v>65</v>
      </c>
      <c r="D6" s="233">
        <f>'S 6.1'!$O$15</f>
        <v>11250014.94000715</v>
      </c>
      <c r="E6" s="233">
        <f>'S 6.2'!$O$15</f>
        <v>11638902.724113679</v>
      </c>
      <c r="F6" s="233">
        <f>'S 6.3'!$O$15</f>
        <v>10737785.927510666</v>
      </c>
      <c r="G6" s="233">
        <f>'S 6.4'!$O$15</f>
        <v>11611253.768652111</v>
      </c>
      <c r="H6" s="233">
        <f>'S 6.5'!$O$15</f>
        <v>12846098.904542457</v>
      </c>
      <c r="I6" s="233">
        <f>'S 6.6'!$O$15</f>
        <v>13005268.775860135</v>
      </c>
      <c r="J6" s="233">
        <f>'S 6.7'!$O$15</f>
        <v>18878844.186868832</v>
      </c>
      <c r="K6" s="233">
        <f>'S 6.8'!$O$15</f>
        <v>15451822.309245091</v>
      </c>
      <c r="L6" s="233">
        <f>'S 6.9'!$O$15</f>
        <v>15225564.221245468</v>
      </c>
      <c r="M6" s="233">
        <f>'S 6.10'!$O$15</f>
        <v>16829879.330132954</v>
      </c>
    </row>
    <row r="7" spans="1:13" s="63" customFormat="1">
      <c r="B7" s="237" t="s">
        <v>67</v>
      </c>
      <c r="C7" s="28" t="s">
        <v>66</v>
      </c>
      <c r="D7" s="233">
        <f t="shared" ref="D7" si="0">+D5-D6</f>
        <v>2522532.0433232859</v>
      </c>
      <c r="E7" s="233">
        <f t="shared" ref="E7" si="1">+E5-E6</f>
        <v>3286247.502032293</v>
      </c>
      <c r="F7" s="233">
        <f t="shared" ref="F7" si="2">+F5-F6</f>
        <v>3774344.8218866885</v>
      </c>
      <c r="G7" s="233">
        <f t="shared" ref="G7:H7" si="3">+G5-G6</f>
        <v>4721165.5602302849</v>
      </c>
      <c r="H7" s="233">
        <f t="shared" si="3"/>
        <v>5083100.4286964945</v>
      </c>
      <c r="I7" s="233">
        <f t="shared" ref="I7:J7" si="4">+I5-I6</f>
        <v>6361762.181748841</v>
      </c>
      <c r="J7" s="233">
        <f t="shared" si="4"/>
        <v>7691332.6025594398</v>
      </c>
      <c r="K7" s="233">
        <f t="shared" ref="K7:L7" si="5">+K5-K6</f>
        <v>8916891.3575238772</v>
      </c>
      <c r="L7" s="233">
        <f t="shared" si="5"/>
        <v>9718299.8249572739</v>
      </c>
      <c r="M7" s="233">
        <f t="shared" ref="M7" si="6">+M5-M6</f>
        <v>9810869.4172643758</v>
      </c>
    </row>
    <row r="8" spans="1:13">
      <c r="B8" s="237" t="s">
        <v>61</v>
      </c>
      <c r="C8" s="28" t="s">
        <v>86</v>
      </c>
      <c r="D8" s="233"/>
      <c r="E8" s="233"/>
      <c r="F8" s="233"/>
      <c r="G8" s="233"/>
      <c r="H8" s="233"/>
      <c r="I8" s="233"/>
      <c r="J8" s="233"/>
      <c r="K8" s="233"/>
      <c r="L8" s="233"/>
      <c r="M8" s="233"/>
    </row>
    <row r="9" spans="1:13">
      <c r="B9" s="236" t="s">
        <v>68</v>
      </c>
      <c r="C9" s="28" t="s">
        <v>41</v>
      </c>
      <c r="D9" s="233">
        <f>+'S 6.1'!$N$6-'S 6.1'!$O$6</f>
        <v>-5638.6010152575527</v>
      </c>
      <c r="E9" s="233">
        <f>+'S 6.2'!$N$6-'S 6.2'!$O$6</f>
        <v>-12690.379075422319</v>
      </c>
      <c r="F9" s="233">
        <f>+'S 6.3'!$N$6-'S 6.3'!$O$6</f>
        <v>-7166.8858893022889</v>
      </c>
      <c r="G9" s="233">
        <f>+'S 6.4'!$N$6-'S 6.4'!$O$6</f>
        <v>-12987.947182222069</v>
      </c>
      <c r="H9" s="233">
        <f>+'S 6.5'!$N$6-'S 6.5'!$O$6</f>
        <v>-20194.952692264207</v>
      </c>
      <c r="I9" s="233">
        <f>+'S 6.6'!$N$6-'S 6.6'!$O$6</f>
        <v>-9008.6331800663575</v>
      </c>
      <c r="J9" s="233">
        <f>+'S 6.7'!$N$6-'S 6.7'!$O$6</f>
        <v>-26479.359524913805</v>
      </c>
      <c r="K9" s="233">
        <f>+'S 6.8'!$N$6-'S 6.8'!$O$6</f>
        <v>-18242.976009322738</v>
      </c>
      <c r="L9" s="233">
        <f>+'S 6.9'!$N$6-'S 6.9'!$O$6</f>
        <v>-21776.00070212147</v>
      </c>
      <c r="M9" s="233">
        <f>+'S 6.10'!$N$6-'S 6.10'!$O$6</f>
        <v>-27813.478485233667</v>
      </c>
    </row>
    <row r="10" spans="1:13">
      <c r="B10" s="236" t="s">
        <v>69</v>
      </c>
      <c r="C10" s="28" t="s">
        <v>42</v>
      </c>
      <c r="D10" s="233">
        <f>+'S 6.1'!$N$7-'S 6.1'!$O$7</f>
        <v>1097337.414542956</v>
      </c>
      <c r="E10" s="233">
        <f>+'S 6.2'!$N$7-'S 6.2'!$O$7</f>
        <v>1213309.9164428106</v>
      </c>
      <c r="F10" s="233">
        <f>+'S 6.3'!$N$7-'S 6.3'!$O$7</f>
        <v>1642256.2403255599</v>
      </c>
      <c r="G10" s="233">
        <f>+'S 6.4'!$N$7-'S 6.4'!$O$7</f>
        <v>1676837.6013229939</v>
      </c>
      <c r="H10" s="233">
        <f>+'S 6.5'!$N$7-'S 6.5'!$O$7</f>
        <v>1657906.9253832325</v>
      </c>
      <c r="I10" s="233">
        <f>+'S 6.6'!$N$7-'S 6.6'!$O$7</f>
        <v>1730484.8523259517</v>
      </c>
      <c r="J10" s="233">
        <f>+'S 6.7'!$N$7-'S 6.7'!$O$7</f>
        <v>1794473.2150135273</v>
      </c>
      <c r="K10" s="233">
        <f>+'S 6.8'!$N$7-'S 6.8'!$O$7</f>
        <v>1877080.29147014</v>
      </c>
      <c r="L10" s="233">
        <f>+'S 6.9'!$N$7-'S 6.9'!$O$7</f>
        <v>1551901.0301096283</v>
      </c>
      <c r="M10" s="233">
        <f>+'S 6.10'!$N$7-'S 6.10'!$O$7</f>
        <v>1188692.1501069479</v>
      </c>
    </row>
    <row r="11" spans="1:13">
      <c r="B11" s="236" t="s">
        <v>83</v>
      </c>
      <c r="C11" s="28" t="s">
        <v>43</v>
      </c>
      <c r="D11" s="233">
        <f>+'S 6.1'!$N$8-'S 6.1'!$O$8</f>
        <v>544422.17590261379</v>
      </c>
      <c r="E11" s="233">
        <f>+'S 6.2'!$N$8-'S 6.2'!$O$8</f>
        <v>315067.45832915104</v>
      </c>
      <c r="F11" s="233">
        <f>+'S 6.3'!$N$8-'S 6.3'!$O$8</f>
        <v>558287.94913648674</v>
      </c>
      <c r="G11" s="233">
        <f>+'S 6.4'!$N$8-'S 6.4'!$O$8</f>
        <v>726505.60364781064</v>
      </c>
      <c r="H11" s="233">
        <f>+'S 6.5'!$N$8-'S 6.5'!$O$8</f>
        <v>759084.11637917324</v>
      </c>
      <c r="I11" s="233">
        <f>+'S 6.6'!$N$8-'S 6.6'!$O$8</f>
        <v>835752.60095003387</v>
      </c>
      <c r="J11" s="233">
        <f>+'S 6.7'!$N$8-'S 6.7'!$O$8</f>
        <v>96171.60266341595</v>
      </c>
      <c r="K11" s="233">
        <f>+'S 6.8'!$N$8-'S 6.8'!$O$8</f>
        <v>885446.6600989406</v>
      </c>
      <c r="L11" s="233">
        <f>+'S 6.9'!$N$8-'S 6.9'!$O$8</f>
        <v>920373.06553961569</v>
      </c>
      <c r="M11" s="233">
        <f>+'S 6.10'!$N$8-'S 6.10'!$O$8</f>
        <v>992132.58418539632</v>
      </c>
    </row>
    <row r="12" spans="1:13">
      <c r="B12" s="236" t="s">
        <v>84</v>
      </c>
      <c r="C12" s="28" t="s">
        <v>44</v>
      </c>
      <c r="D12" s="233">
        <f>+'S 6.1'!$N$9-'S 6.1'!$O$9</f>
        <v>-24195.011461660706</v>
      </c>
      <c r="E12" s="233">
        <f>+'S 6.2'!$N$9-'S 6.2'!$O$9</f>
        <v>-28003.540613900612</v>
      </c>
      <c r="F12" s="233">
        <f>+'S 6.3'!$N$9-'S 6.3'!$O$9</f>
        <v>-18208.319109057094</v>
      </c>
      <c r="G12" s="233">
        <f>+'S 6.4'!$N$9-'S 6.4'!$O$9</f>
        <v>-27902.967251947201</v>
      </c>
      <c r="H12" s="233">
        <f>+'S 6.5'!$N$9-'S 6.5'!$O$9</f>
        <v>-30790.632053732548</v>
      </c>
      <c r="I12" s="233">
        <f>+'S 6.6'!$N$9-'S 6.6'!$O$9</f>
        <v>-31399.047481103302</v>
      </c>
      <c r="J12" s="233">
        <f>+'S 6.7'!$N$9-'S 6.7'!$O$9</f>
        <v>-31881.96030077256</v>
      </c>
      <c r="K12" s="233">
        <f>+'S 6.8'!$N$9-'S 6.8'!$O$9</f>
        <v>-39536.11745489842</v>
      </c>
      <c r="L12" s="233">
        <f>+'S 6.9'!$N$9-'S 6.9'!$O$9</f>
        <v>-39956.430426051877</v>
      </c>
      <c r="M12" s="233">
        <f>+'S 6.10'!$N$9-'S 6.10'!$O$9</f>
        <v>-70711.901956182002</v>
      </c>
    </row>
    <row r="13" spans="1:13">
      <c r="B13" s="236" t="s">
        <v>85</v>
      </c>
      <c r="C13" s="28" t="s">
        <v>317</v>
      </c>
      <c r="D13" s="233">
        <f>+'S 6.1'!$N$10-'S 6.1'!$O$10</f>
        <v>161561.13029343839</v>
      </c>
      <c r="E13" s="233">
        <f>+'S 6.2'!$N$10-'S 6.2'!$O$10</f>
        <v>168769.37893885697</v>
      </c>
      <c r="F13" s="233">
        <f>+'S 6.3'!$N$10-'S 6.3'!$O$10</f>
        <v>158562.22483528499</v>
      </c>
      <c r="G13" s="233">
        <f>+'S 6.4'!$N$10-'S 6.4'!$O$10</f>
        <v>144930.51662795825</v>
      </c>
      <c r="H13" s="233">
        <f>+'S 6.5'!$N$10-'S 6.5'!$O$10</f>
        <v>116335.64310718339</v>
      </c>
      <c r="I13" s="233">
        <f>+'S 6.6'!$N$10-'S 6.6'!$O$10</f>
        <v>115767.96567896593</v>
      </c>
      <c r="J13" s="233">
        <f>+'S 6.7'!$N$10-'S 6.7'!$O$10</f>
        <v>183514.6942012916</v>
      </c>
      <c r="K13" s="233">
        <f>+'S 6.8'!$N$10-'S 6.8'!$O$10</f>
        <v>193844.57886886818</v>
      </c>
      <c r="L13" s="233">
        <f>+'S 6.9'!$N$10-'S 6.9'!$O$10</f>
        <v>247324.87020820251</v>
      </c>
      <c r="M13" s="233">
        <f>+'S 6.10'!$N$10-'S 6.10'!$O$10</f>
        <v>361340.51897068811</v>
      </c>
    </row>
    <row r="14" spans="1:13">
      <c r="B14" s="236" t="s">
        <v>70</v>
      </c>
      <c r="C14" s="28" t="s">
        <v>108</v>
      </c>
      <c r="D14" s="233">
        <f>+'S 6.1'!$N$11-'S 6.1'!$O$11</f>
        <v>-1003173.3609460741</v>
      </c>
      <c r="E14" s="233">
        <f>+'S 6.2'!$N$11-'S 6.2'!$O$11</f>
        <v>-1100668.9909716388</v>
      </c>
      <c r="F14" s="233">
        <f>+'S 6.3'!$N$11-'S 6.3'!$O$11</f>
        <v>-1297349.7432405464</v>
      </c>
      <c r="G14" s="233">
        <f>+'S 6.4'!$N$11-'S 6.4'!$O$11</f>
        <v>-1079329.1504043126</v>
      </c>
      <c r="H14" s="233">
        <f>+'S 6.5'!$N$11-'S 6.5'!$O$11</f>
        <v>-217275.91730839759</v>
      </c>
      <c r="I14" s="233">
        <f>+'S 6.6'!$N$11-'S 6.6'!$O$11</f>
        <v>137005.51767081767</v>
      </c>
      <c r="J14" s="233">
        <f>+'S 6.7'!$N$11-'S 6.7'!$O$11</f>
        <v>1493570.773826493</v>
      </c>
      <c r="K14" s="233">
        <f>+'S 6.8'!$N$11-'S 6.8'!$O$11</f>
        <v>2254831.2881794106</v>
      </c>
      <c r="L14" s="233">
        <f>+'S 6.9'!$N$11-'S 6.9'!$O$11</f>
        <v>2694619.4942639321</v>
      </c>
      <c r="M14" s="233">
        <f>+'S 6.10'!$N$11-'S 6.10'!$O$11</f>
        <v>2222815.6126217712</v>
      </c>
    </row>
    <row r="15" spans="1:13">
      <c r="B15" s="236" t="s">
        <v>71</v>
      </c>
      <c r="C15" s="28" t="s">
        <v>48</v>
      </c>
      <c r="D15" s="233">
        <f>+'S 6.1'!$N$12-'S 6.1'!$O$12</f>
        <v>516963.1881440701</v>
      </c>
      <c r="E15" s="233">
        <f>+'S 6.2'!$N$12-'S 6.2'!$O$12</f>
        <v>1120205.7212749401</v>
      </c>
      <c r="F15" s="233">
        <f>+'S 6.3'!$N$12-'S 6.3'!$O$12</f>
        <v>856241.88910322241</v>
      </c>
      <c r="G15" s="233">
        <f>+'S 6.4'!$N$12-'S 6.4'!$O$12</f>
        <v>1172642.3257316579</v>
      </c>
      <c r="H15" s="233">
        <f>+'S 6.5'!$N$12-'S 6.5'!$O$12</f>
        <v>1056021.1313753992</v>
      </c>
      <c r="I15" s="233">
        <f>+'S 6.6'!$N$12-'S 6.6'!$O$12</f>
        <v>1756986.7687932285</v>
      </c>
      <c r="J15" s="233">
        <f>+'S 6.7'!$N$12-'S 6.7'!$O$12</f>
        <v>2375523.5235662693</v>
      </c>
      <c r="K15" s="233">
        <f>+'S 6.8'!$N$12-'S 6.8'!$O$12</f>
        <v>2051502.6257942999</v>
      </c>
      <c r="L15" s="233">
        <f>+'S 6.9'!$N$12-'S 6.9'!$O$12</f>
        <v>2645501.3167805094</v>
      </c>
      <c r="M15" s="233">
        <f>+'S 6.10'!$N$12-'S 6.10'!$O$12</f>
        <v>3052418.9206724623</v>
      </c>
    </row>
    <row r="16" spans="1:13">
      <c r="B16" s="236" t="s">
        <v>72</v>
      </c>
      <c r="C16" s="28" t="s">
        <v>325</v>
      </c>
      <c r="D16" s="233">
        <f>+'S 6.1'!$N$13-'S 6.1'!$O$13</f>
        <v>446890.57305656781</v>
      </c>
      <c r="E16" s="233">
        <f>+'S 6.2'!$N$13-'S 6.2'!$O$13</f>
        <v>477316.90778089332</v>
      </c>
      <c r="F16" s="233">
        <f>+'S 6.3'!$N$13-'S 6.3'!$O$13</f>
        <v>460153.51899414591</v>
      </c>
      <c r="G16" s="233">
        <f>+'S 6.4'!$N$13-'S 6.4'!$O$13</f>
        <v>489557.07499379199</v>
      </c>
      <c r="H16" s="233">
        <f>+'S 6.5'!$N$13-'S 6.5'!$O$13</f>
        <v>464221.33760294964</v>
      </c>
      <c r="I16" s="233">
        <f>+'S 6.6'!$N$13-'S 6.6'!$O$13</f>
        <v>494870.67884146888</v>
      </c>
      <c r="J16" s="233">
        <f>+'S 6.7'!$N$13-'S 6.7'!$O$13</f>
        <v>551747.6349708928</v>
      </c>
      <c r="K16" s="233">
        <f>+'S 6.8'!$N$13-'S 6.8'!$O$13</f>
        <v>559833.138109172</v>
      </c>
      <c r="L16" s="233">
        <f>+'S 6.9'!$N$13-'S 6.9'!$O$13</f>
        <v>586668.87442017475</v>
      </c>
      <c r="M16" s="233">
        <f>+'S 6.10'!$N$13-'S 6.10'!$O$13</f>
        <v>638686.42831728654</v>
      </c>
    </row>
    <row r="17" spans="2:21">
      <c r="B17" s="236" t="s">
        <v>73</v>
      </c>
      <c r="C17" s="28" t="s">
        <v>101</v>
      </c>
      <c r="D17" s="233">
        <f>+'S 6.1'!$N$14-'S 6.1'!$O$14</f>
        <v>788364.53480663197</v>
      </c>
      <c r="E17" s="233">
        <f>+'S 6.2'!$N$14-'S 6.2'!$O$14</f>
        <v>1132941.0299266034</v>
      </c>
      <c r="F17" s="233">
        <f>+'S 6.3'!$N$14-'S 6.3'!$O$14</f>
        <v>1421567.9477308956</v>
      </c>
      <c r="G17" s="233">
        <f>+'S 6.4'!$N$14-'S 6.4'!$O$14</f>
        <v>1630912.502744552</v>
      </c>
      <c r="H17" s="233">
        <f>+'S 6.5'!$N$14-'S 6.5'!$O$14</f>
        <v>1297792.7769029508</v>
      </c>
      <c r="I17" s="233">
        <f>+'S 6.6'!$N$14-'S 6.6'!$O$14</f>
        <v>1331301.4781495431</v>
      </c>
      <c r="J17" s="233">
        <f>+'S 6.7'!$N$14-'S 6.7'!$O$14</f>
        <v>1254692.4781432368</v>
      </c>
      <c r="K17" s="233">
        <f>+'S 6.8'!$N$14-'S 6.8'!$O$14</f>
        <v>1152131.8684672629</v>
      </c>
      <c r="L17" s="233">
        <f>+'S 6.9'!$N$14-'S 6.9'!$O$14</f>
        <v>1133643.6047633858</v>
      </c>
      <c r="M17" s="233">
        <f>+'S 6.10'!$N$14-'S 6.10'!$O$14</f>
        <v>1453308.5828312396</v>
      </c>
    </row>
    <row r="18" spans="2:21">
      <c r="B18" s="238"/>
      <c r="C18" s="21"/>
      <c r="D18" s="32"/>
      <c r="E18" s="32"/>
      <c r="F18" s="32"/>
      <c r="G18" s="32"/>
      <c r="H18" s="32"/>
      <c r="I18" s="32"/>
      <c r="J18" s="32"/>
      <c r="K18" s="234"/>
      <c r="L18" s="234"/>
    </row>
    <row r="19" spans="2:21">
      <c r="B19" s="238"/>
      <c r="C19" s="21"/>
      <c r="D19" s="32"/>
      <c r="E19" s="32"/>
      <c r="F19" s="32"/>
      <c r="G19" s="32"/>
      <c r="H19" s="32"/>
      <c r="I19" s="32"/>
      <c r="J19" s="32"/>
      <c r="K19" s="234"/>
      <c r="L19" s="234"/>
    </row>
    <row r="20" spans="2:21" ht="15.5">
      <c r="B20" s="239"/>
      <c r="C20" s="234"/>
      <c r="D20" s="120"/>
      <c r="E20" s="240"/>
      <c r="F20" s="240"/>
      <c r="G20" s="240"/>
      <c r="H20" s="240"/>
      <c r="I20" s="241"/>
      <c r="J20" s="241"/>
      <c r="K20" s="234"/>
      <c r="L20" s="234"/>
    </row>
    <row r="21" spans="2:21">
      <c r="B21" s="322" t="s">
        <v>249</v>
      </c>
      <c r="C21" s="322"/>
      <c r="D21" s="322"/>
      <c r="E21" s="322"/>
      <c r="F21" s="322"/>
      <c r="G21" s="322"/>
      <c r="H21" s="322"/>
      <c r="I21" s="322"/>
      <c r="J21" s="322"/>
      <c r="K21" s="322"/>
      <c r="L21" s="234"/>
    </row>
    <row r="22" spans="2:21">
      <c r="B22" s="194"/>
      <c r="C22" s="194"/>
      <c r="D22" s="194"/>
      <c r="E22" s="194"/>
      <c r="F22" s="194"/>
      <c r="G22" s="194"/>
      <c r="H22" s="194"/>
      <c r="I22" s="235"/>
      <c r="J22" s="235"/>
      <c r="L22" s="235" t="s">
        <v>318</v>
      </c>
    </row>
    <row r="23" spans="2:21">
      <c r="B23" s="242"/>
      <c r="C23" s="243" t="s">
        <v>63</v>
      </c>
      <c r="D23" s="243" t="s">
        <v>2</v>
      </c>
      <c r="E23" s="243" t="s">
        <v>3</v>
      </c>
      <c r="F23" s="243" t="s">
        <v>4</v>
      </c>
      <c r="G23" s="243" t="s">
        <v>104</v>
      </c>
      <c r="H23" s="184" t="s">
        <v>105</v>
      </c>
      <c r="I23" s="184" t="s">
        <v>111</v>
      </c>
      <c r="J23" s="177" t="s">
        <v>268</v>
      </c>
      <c r="K23" s="177" t="s">
        <v>285</v>
      </c>
      <c r="L23" s="177" t="s">
        <v>367</v>
      </c>
    </row>
    <row r="24" spans="2:21">
      <c r="B24" s="237" t="s">
        <v>56</v>
      </c>
      <c r="C24" s="28" t="s">
        <v>64</v>
      </c>
      <c r="D24" s="233">
        <f>'S 6.2'!$N$31</f>
        <v>1152603.242815536</v>
      </c>
      <c r="E24" s="233">
        <f>'S 6.3'!$N$31</f>
        <v>-413019.47674861772</v>
      </c>
      <c r="F24" s="233">
        <f>'S 6.4'!$N$31</f>
        <v>1820288.5794850402</v>
      </c>
      <c r="G24" s="233">
        <f>'S 6.5'!$N$31</f>
        <v>1596780.0043565559</v>
      </c>
      <c r="H24" s="233">
        <f>'S 6.6'!$N$31</f>
        <v>1437831.624370025</v>
      </c>
      <c r="I24" s="233">
        <f>'S 6.7'!$N$31</f>
        <v>7203145.831819295</v>
      </c>
      <c r="J24" s="233">
        <f>'S 6.8'!$N$31</f>
        <v>-2201463.122659306</v>
      </c>
      <c r="K24" s="233">
        <f>'S 6.9'!$N$31</f>
        <v>575150.37943377672</v>
      </c>
      <c r="L24" s="233">
        <f>'S 6.10'!$N$31</f>
        <v>1696884.7011945895</v>
      </c>
      <c r="P24" s="59"/>
      <c r="Q24" s="59"/>
      <c r="R24" s="59"/>
      <c r="S24" s="59"/>
      <c r="T24" s="59"/>
      <c r="U24" s="59"/>
    </row>
    <row r="25" spans="2:21">
      <c r="B25" s="237" t="s">
        <v>59</v>
      </c>
      <c r="C25" s="28" t="s">
        <v>65</v>
      </c>
      <c r="D25" s="233">
        <f>'S 6.2'!$O$31</f>
        <v>397292.78410653002</v>
      </c>
      <c r="E25" s="233">
        <f>'S 6.3'!$O$31</f>
        <v>-897439.79660301353</v>
      </c>
      <c r="F25" s="233">
        <f>'S 6.4'!$O$31</f>
        <v>879060.84114144626</v>
      </c>
      <c r="G25" s="233">
        <f>'S 6.5'!$O$31</f>
        <v>1244024.1358903432</v>
      </c>
      <c r="H25" s="233">
        <f>'S 6.6'!$O$31</f>
        <v>182370.73131767707</v>
      </c>
      <c r="I25" s="233">
        <f>'S 6.7'!$O$31</f>
        <v>5912459.9312786981</v>
      </c>
      <c r="J25" s="233">
        <f>'S 6.8'!$O$31</f>
        <v>-3405967.7625237368</v>
      </c>
      <c r="K25" s="233">
        <f>'S 6.9'!$O$31</f>
        <v>-193526.61129962603</v>
      </c>
      <c r="L25" s="233">
        <f>'S 6.10'!$O$31</f>
        <v>1647081.4588874881</v>
      </c>
      <c r="P25" s="59"/>
      <c r="Q25" s="59"/>
      <c r="R25" s="59"/>
      <c r="S25" s="59"/>
      <c r="T25" s="59"/>
      <c r="U25" s="59"/>
    </row>
    <row r="26" spans="2:21">
      <c r="B26" s="237" t="s">
        <v>67</v>
      </c>
      <c r="C26" s="28" t="s">
        <v>66</v>
      </c>
      <c r="D26" s="233">
        <f>+D24-D25</f>
        <v>755310.45870900596</v>
      </c>
      <c r="E26" s="233">
        <f>+E24-E25</f>
        <v>484420.31985439581</v>
      </c>
      <c r="F26" s="233">
        <f>+F24-F25</f>
        <v>941227.7383435939</v>
      </c>
      <c r="G26" s="233">
        <f>+G24-G25</f>
        <v>352755.86846621265</v>
      </c>
      <c r="H26" s="233">
        <f>+H24-H25</f>
        <v>1255460.8930523479</v>
      </c>
      <c r="I26" s="233">
        <f t="shared" ref="I26:J26" si="7">+I24-I25</f>
        <v>1290685.9005405968</v>
      </c>
      <c r="J26" s="233">
        <f t="shared" si="7"/>
        <v>1204504.6398644308</v>
      </c>
      <c r="K26" s="233">
        <f t="shared" ref="K26" si="8">+K24-K25</f>
        <v>768676.99073340278</v>
      </c>
      <c r="L26" s="233">
        <f>+L24-L25</f>
        <v>49803.242307101376</v>
      </c>
      <c r="P26" s="59"/>
      <c r="Q26" s="59"/>
      <c r="R26" s="59"/>
      <c r="S26" s="59"/>
      <c r="T26" s="59"/>
      <c r="U26" s="59"/>
    </row>
    <row r="27" spans="2:21">
      <c r="B27" s="237" t="s">
        <v>61</v>
      </c>
      <c r="C27" s="28" t="s">
        <v>86</v>
      </c>
      <c r="D27" s="233"/>
      <c r="E27" s="233"/>
      <c r="F27" s="233"/>
      <c r="G27" s="233"/>
      <c r="H27" s="233"/>
      <c r="I27" s="233"/>
      <c r="J27" s="233"/>
      <c r="K27" s="233"/>
      <c r="L27" s="233"/>
      <c r="P27" s="59"/>
      <c r="Q27" s="59"/>
      <c r="R27" s="59"/>
      <c r="S27" s="59"/>
      <c r="T27" s="59"/>
      <c r="U27" s="59"/>
    </row>
    <row r="28" spans="2:21">
      <c r="B28" s="236" t="s">
        <v>68</v>
      </c>
      <c r="C28" s="28" t="s">
        <v>41</v>
      </c>
      <c r="D28" s="233">
        <f>+'S 6.2'!$N$22-'S 6.2'!$O$22</f>
        <v>-7051.7780601647673</v>
      </c>
      <c r="E28" s="233">
        <f>+'S 6.3'!$N$22-'S 6.3'!$O$22</f>
        <v>5523.4931861200312</v>
      </c>
      <c r="F28" s="233">
        <f>+'S 6.4'!$N$22-'S 6.4'!$O$22</f>
        <v>-5821.0612929197805</v>
      </c>
      <c r="G28" s="233">
        <f>+'S 6.5'!$N$22-'S 6.5'!$O$22</f>
        <v>-7207.0055100421368</v>
      </c>
      <c r="H28" s="233">
        <f>+'S 6.6'!$N$22-'S 6.6'!$O$22</f>
        <v>11186.31951219785</v>
      </c>
      <c r="I28" s="233">
        <f>+'S 6.7'!$N$22-'S 6.7'!$O$22</f>
        <v>-17470.726344847448</v>
      </c>
      <c r="J28" s="233">
        <f>+'S 6.8'!$N$22-'S 6.8'!$O$22</f>
        <v>8236.3835155910674</v>
      </c>
      <c r="K28" s="233">
        <f>+'S 6.9'!$N$22-'S 6.9'!$O$22</f>
        <v>-3533.0246927987332</v>
      </c>
      <c r="L28" s="233">
        <f>+'S 6.10'!$N$22-'S 6.10'!$O$22</f>
        <v>-6037.4777831121946</v>
      </c>
      <c r="P28" s="59"/>
      <c r="Q28" s="59"/>
      <c r="R28" s="59"/>
      <c r="S28" s="59"/>
      <c r="T28" s="59"/>
      <c r="U28" s="59"/>
    </row>
    <row r="29" spans="2:21">
      <c r="B29" s="236" t="s">
        <v>69</v>
      </c>
      <c r="C29" s="28" t="s">
        <v>42</v>
      </c>
      <c r="D29" s="233">
        <f>+'S 6.2'!$N$23-'S 6.2'!$O$23</f>
        <v>115972.50189985444</v>
      </c>
      <c r="E29" s="233">
        <f>+'S 6.3'!$N$23-'S 6.3'!$O$23</f>
        <v>428946.3238827493</v>
      </c>
      <c r="F29" s="233">
        <f>+'S 6.4'!$N$23-'S 6.4'!$O$23</f>
        <v>34581.360997434444</v>
      </c>
      <c r="G29" s="233">
        <f>+'S 6.5'!$N$23-'S 6.5'!$O$23</f>
        <v>-18930.675939761393</v>
      </c>
      <c r="H29" s="233">
        <f>+'S 6.6'!$N$23-'S 6.6'!$O$23</f>
        <v>72577.926942719758</v>
      </c>
      <c r="I29" s="233">
        <f>+'S 6.7'!$N$23-'S 6.7'!$O$23</f>
        <v>63988.362687574627</v>
      </c>
      <c r="J29" s="233">
        <f>+'S 6.8'!$N$23-'S 6.8'!$O$23</f>
        <v>82607.0764566125</v>
      </c>
      <c r="K29" s="233">
        <f>+'S 6.9'!$N$23-'S 6.9'!$O$23</f>
        <v>-325179.26136051124</v>
      </c>
      <c r="L29" s="233">
        <f>+'S 6.10'!$N$23-'S 6.10'!$O$23</f>
        <v>-363208.88000268093</v>
      </c>
      <c r="P29" s="59"/>
      <c r="Q29" s="59"/>
      <c r="R29" s="59"/>
      <c r="S29" s="59"/>
      <c r="T29" s="59"/>
      <c r="U29" s="59"/>
    </row>
    <row r="30" spans="2:21">
      <c r="B30" s="236" t="s">
        <v>83</v>
      </c>
      <c r="C30" s="28" t="s">
        <v>43</v>
      </c>
      <c r="D30" s="233">
        <f>+'S 6.2'!$N$24-'S 6.2'!$O$24</f>
        <v>-229354.71757346281</v>
      </c>
      <c r="E30" s="233">
        <f>+'S 6.3'!$N$24-'S 6.3'!$O$24</f>
        <v>243220.49080733591</v>
      </c>
      <c r="F30" s="233">
        <f>+'S 6.4'!$N$24-'S 6.4'!$O$24</f>
        <v>168217.65451132366</v>
      </c>
      <c r="G30" s="233">
        <f>+'S 6.5'!$N$24-'S 6.5'!$O$24</f>
        <v>32578.512731362673</v>
      </c>
      <c r="H30" s="233">
        <f>+'S 6.6'!$N$24-'S 6.6'!$O$24</f>
        <v>76668.484570860601</v>
      </c>
      <c r="I30" s="233">
        <f>+'S 6.7'!$N$24-'S 6.7'!$O$24</f>
        <v>-739580.99828661769</v>
      </c>
      <c r="J30" s="233">
        <f>+'S 6.8'!$N$24-'S 6.8'!$O$24</f>
        <v>789275.0574355243</v>
      </c>
      <c r="K30" s="233">
        <f>+'S 6.9'!$N$24-'S 6.9'!$O$24</f>
        <v>34926.405440675066</v>
      </c>
      <c r="L30" s="233">
        <f>+'S 6.10'!$N$24-'S 6.10'!$O$24</f>
        <v>71759.518645781151</v>
      </c>
      <c r="P30" s="59"/>
      <c r="Q30" s="59"/>
      <c r="R30" s="59"/>
      <c r="S30" s="59"/>
      <c r="T30" s="59"/>
      <c r="U30" s="59"/>
    </row>
    <row r="31" spans="2:21">
      <c r="B31" s="236" t="s">
        <v>84</v>
      </c>
      <c r="C31" s="28" t="s">
        <v>44</v>
      </c>
      <c r="D31" s="233">
        <f>+'S 6.2'!$N$25-'S 6.2'!$O$25</f>
        <v>-3808.5291522399039</v>
      </c>
      <c r="E31" s="233">
        <f>+'S 6.3'!$N$25-'S 6.3'!$O$25</f>
        <v>9795.2215048435137</v>
      </c>
      <c r="F31" s="233">
        <f>+'S 6.4'!$N$25-'S 6.4'!$O$25</f>
        <v>-9694.6481428901043</v>
      </c>
      <c r="G31" s="233">
        <f>+'S 6.5'!$N$25-'S 6.5'!$O$25</f>
        <v>-2887.6648017853472</v>
      </c>
      <c r="H31" s="233">
        <f>+'S 6.6'!$N$25-'S 6.6'!$O$25</f>
        <v>-608.41542737075247</v>
      </c>
      <c r="I31" s="233">
        <f>+'S 6.7'!$N$25-'S 6.7'!$O$25</f>
        <v>-482.91281966925885</v>
      </c>
      <c r="J31" s="233">
        <f>+'S 6.8'!$N$25-'S 6.8'!$O$25</f>
        <v>-7654.1571541258645</v>
      </c>
      <c r="K31" s="233">
        <f>+'S 6.9'!$N$25-'S 6.9'!$O$25</f>
        <v>-420.31297115345308</v>
      </c>
      <c r="L31" s="233">
        <f>+'S 6.10'!$N$25-'S 6.10'!$O$25</f>
        <v>-30755.471530130122</v>
      </c>
      <c r="P31" s="59"/>
      <c r="Q31" s="59"/>
      <c r="R31" s="59"/>
      <c r="S31" s="59"/>
      <c r="T31" s="59"/>
      <c r="U31" s="59"/>
    </row>
    <row r="32" spans="2:21">
      <c r="B32" s="236" t="s">
        <v>85</v>
      </c>
      <c r="C32" s="28" t="s">
        <v>317</v>
      </c>
      <c r="D32" s="233">
        <f>+'S 6.2'!$N$26-'S 6.2'!$O$26</f>
        <v>7208.2486454185728</v>
      </c>
      <c r="E32" s="233">
        <f>+'S 6.3'!$N$26-'S 6.3'!$O$26</f>
        <v>-10207.154103572022</v>
      </c>
      <c r="F32" s="233">
        <f>+'S 6.4'!$N$26-'S 6.4'!$O$26</f>
        <v>-13631.708207326679</v>
      </c>
      <c r="G32" s="233">
        <f>+'S 6.5'!$N$26-'S 6.5'!$O$26</f>
        <v>-28594.873520774825</v>
      </c>
      <c r="H32" s="233">
        <f>+'S 6.6'!$N$26-'S 6.6'!$O$26</f>
        <v>-567.67742821746651</v>
      </c>
      <c r="I32" s="233">
        <f>+'S 6.7'!$N$26-'S 6.7'!$O$26</f>
        <v>67746.728522325619</v>
      </c>
      <c r="J32" s="233">
        <f>+'S 6.8'!$N$26-'S 6.8'!$O$26</f>
        <v>10329.884667576494</v>
      </c>
      <c r="K32" s="233">
        <f>+'S 6.9'!$N$26-'S 6.9'!$O$26</f>
        <v>53480.29133933437</v>
      </c>
      <c r="L32" s="233">
        <f>+'S 6.10'!$N$26-'S 6.10'!$O$26</f>
        <v>114015.64876248555</v>
      </c>
      <c r="P32" s="59"/>
      <c r="Q32" s="59"/>
      <c r="R32" s="59"/>
      <c r="S32" s="59"/>
      <c r="T32" s="59"/>
      <c r="U32" s="59"/>
    </row>
    <row r="33" spans="2:21">
      <c r="B33" s="236" t="s">
        <v>70</v>
      </c>
      <c r="C33" s="28" t="s">
        <v>108</v>
      </c>
      <c r="D33" s="233">
        <f>+'S 6.2'!$N$27-'S 6.2'!$O$27</f>
        <v>-97495.630025566439</v>
      </c>
      <c r="E33" s="233">
        <f>+'S 6.3'!$N$27-'S 6.3'!$O$27</f>
        <v>-196680.75226890761</v>
      </c>
      <c r="F33" s="233">
        <f>+'S 6.4'!$N$27-'S 6.4'!$O$27</f>
        <v>218020.59283623379</v>
      </c>
      <c r="G33" s="233">
        <f>+'S 6.5'!$N$27-'S 6.5'!$O$27</f>
        <v>862053.23309591552</v>
      </c>
      <c r="H33" s="233">
        <f>+'S 6.6'!$N$27-'S 6.6'!$O$27</f>
        <v>354281.43497921748</v>
      </c>
      <c r="I33" s="233">
        <f>+'S 6.7'!$N$27-'S 6.7'!$O$27</f>
        <v>1356565.2561556734</v>
      </c>
      <c r="J33" s="233">
        <f>+'S 6.8'!$N$27-'S 6.8'!$O$27</f>
        <v>761260.51435291674</v>
      </c>
      <c r="K33" s="233">
        <f>+'S 6.9'!$N$27-'S 6.9'!$O$27</f>
        <v>439788.20608452137</v>
      </c>
      <c r="L33" s="233">
        <f>+'S 6.10'!$N$27-'S 6.10'!$O$27</f>
        <v>-471803.88164215954</v>
      </c>
      <c r="P33" s="59"/>
      <c r="Q33" s="59"/>
      <c r="R33" s="59"/>
      <c r="S33" s="59"/>
      <c r="T33" s="59"/>
      <c r="U33" s="59"/>
    </row>
    <row r="34" spans="2:21">
      <c r="B34" s="236" t="s">
        <v>71</v>
      </c>
      <c r="C34" s="28" t="s">
        <v>48</v>
      </c>
      <c r="D34" s="233">
        <f>+'S 6.2'!$N$28-'S 6.2'!$O$28</f>
        <v>603242.53313086974</v>
      </c>
      <c r="E34" s="233">
        <f>+'S 6.3'!$N$28-'S 6.3'!$O$28</f>
        <v>-263963.83217171766</v>
      </c>
      <c r="F34" s="233">
        <f>+'S 6.4'!$N$28-'S 6.4'!$O$28</f>
        <v>316400.43662843551</v>
      </c>
      <c r="G34" s="233">
        <f>+'S 6.5'!$N$28-'S 6.5'!$O$28</f>
        <v>-116621.19435625849</v>
      </c>
      <c r="H34" s="233">
        <f>+'S 6.6'!$N$28-'S 6.6'!$O$28</f>
        <v>700965.63741782913</v>
      </c>
      <c r="I34" s="233">
        <f>+'S 6.7'!$N$28-'S 6.7'!$O$28</f>
        <v>618536.75477304088</v>
      </c>
      <c r="J34" s="233">
        <f>+'S 6.8'!$N$28-'S 6.8'!$O$28</f>
        <v>-324020.89777196926</v>
      </c>
      <c r="K34" s="233">
        <f>+'S 6.9'!$N$28-'S 6.9'!$O$28</f>
        <v>593998.69098620943</v>
      </c>
      <c r="L34" s="233">
        <f>+'S 6.10'!$N$28-'S 6.10'!$O$28</f>
        <v>406917.60389195301</v>
      </c>
      <c r="P34" s="59"/>
      <c r="Q34" s="59"/>
      <c r="R34" s="59"/>
      <c r="S34" s="59"/>
      <c r="T34" s="59"/>
      <c r="U34" s="59"/>
    </row>
    <row r="35" spans="2:21">
      <c r="B35" s="236" t="s">
        <v>72</v>
      </c>
      <c r="C35" s="28" t="s">
        <v>325</v>
      </c>
      <c r="D35" s="233">
        <f>+'S 6.2'!$N$29-'S 6.2'!$O$29</f>
        <v>22021.334724325527</v>
      </c>
      <c r="E35" s="233">
        <f>+'S 6.3'!$N$29-'S 6.3'!$O$29</f>
        <v>-20840.388786747451</v>
      </c>
      <c r="F35" s="233">
        <f>+'S 6.4'!$N$29-'S 6.4'!$O$29</f>
        <v>23810.555999646102</v>
      </c>
      <c r="G35" s="233">
        <f>+'S 6.5'!$N$29-'S 6.5'!$O$29</f>
        <v>-34514.737390842354</v>
      </c>
      <c r="H35" s="233">
        <f>+'S 6.6'!$N$29-'S 6.6'!$O$29</f>
        <v>7448.481238519249</v>
      </c>
      <c r="I35" s="233">
        <f>+'S 6.7'!$N$29-'S 6.7'!$O$29</f>
        <v>17992.435859423851</v>
      </c>
      <c r="J35" s="233">
        <f>+'S 6.8'!$N$29-'S 6.8'!$O$29</f>
        <v>-12968.611961720831</v>
      </c>
      <c r="K35" s="233">
        <f>+'S 6.9'!$N$29-'S 6.9'!$O$29</f>
        <v>-5895.7403889972375</v>
      </c>
      <c r="L35" s="233">
        <f>+'S 6.10'!$N$29-'S 6.10'!$O$29</f>
        <v>9251.20389711186</v>
      </c>
      <c r="P35" s="59"/>
      <c r="Q35" s="59"/>
      <c r="R35" s="59"/>
      <c r="S35" s="59"/>
      <c r="T35" s="59"/>
      <c r="U35" s="59"/>
    </row>
    <row r="36" spans="2:21">
      <c r="B36" s="236" t="s">
        <v>73</v>
      </c>
      <c r="C36" s="237" t="s">
        <v>101</v>
      </c>
      <c r="D36" s="233">
        <f>+'S 6.2'!$N$30-'S 6.2'!$O$30</f>
        <v>344576.49511997146</v>
      </c>
      <c r="E36" s="233">
        <f>+'S 6.3'!$N$30-'S 6.3'!$O$30</f>
        <v>288626.9178042917</v>
      </c>
      <c r="F36" s="233">
        <f>+'S 6.4'!$N$30-'S 6.4'!$O$30</f>
        <v>209344.55501365679</v>
      </c>
      <c r="G36" s="233">
        <f>+'S 6.5'!$N$30-'S 6.5'!$O$30</f>
        <v>-333119.72584160115</v>
      </c>
      <c r="H36" s="233">
        <f>+'S 6.6'!$N$30-'S 6.6'!$O$30</f>
        <v>33508.701246592151</v>
      </c>
      <c r="I36" s="233">
        <f>+'S 6.7'!$N$30-'S 6.7'!$O$30</f>
        <v>-76609.000006305767</v>
      </c>
      <c r="J36" s="233">
        <f>+'S 6.8'!$N$30-'S 6.8'!$O$30</f>
        <v>-102560.60967597431</v>
      </c>
      <c r="K36" s="233">
        <f>+'S 6.9'!$N$30-'S 6.9'!$O$30</f>
        <v>-18488.263703876786</v>
      </c>
      <c r="L36" s="233">
        <f>+'S 6.10'!$N$30-'S 6.10'!$O$30</f>
        <v>319664.97806785296</v>
      </c>
      <c r="P36" s="59"/>
      <c r="Q36" s="59"/>
      <c r="R36" s="59"/>
      <c r="S36" s="59"/>
      <c r="T36" s="59"/>
      <c r="U36" s="59"/>
    </row>
  </sheetData>
  <mergeCells count="2">
    <mergeCell ref="B2:L2"/>
    <mergeCell ref="B21:K21"/>
  </mergeCells>
  <hyperlinks>
    <hyperlink ref="A1" location="Index!A1" display="Index" xr:uid="{FA20809D-08F0-4237-8311-30E54912D91C}"/>
  </hyperlink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M39"/>
  <sheetViews>
    <sheetView zoomScale="60" zoomScaleNormal="60" workbookViewId="0"/>
  </sheetViews>
  <sheetFormatPr defaultColWidth="9.1796875" defaultRowHeight="14.5"/>
  <cols>
    <col min="1" max="1" width="6.08984375" style="12" customWidth="1"/>
    <col min="2" max="2" width="9.1796875" style="12"/>
    <col min="3" max="3" width="62.1796875" style="12" bestFit="1" customWidth="1"/>
    <col min="4" max="10" width="12.81640625" style="12" customWidth="1"/>
    <col min="11" max="11" width="13.6328125" style="12" customWidth="1"/>
    <col min="12" max="12" width="12.08984375" style="12" customWidth="1"/>
    <col min="13" max="13" width="11.08984375" style="12" customWidth="1"/>
    <col min="14" max="16384" width="9.1796875" style="12"/>
  </cols>
  <sheetData>
    <row r="1" spans="1:13">
      <c r="A1" s="205" t="s">
        <v>315</v>
      </c>
      <c r="G1" s="15"/>
      <c r="H1" s="15"/>
    </row>
    <row r="2" spans="1:13">
      <c r="B2" s="322" t="s">
        <v>243</v>
      </c>
      <c r="C2" s="322"/>
      <c r="D2" s="322"/>
      <c r="E2" s="322"/>
      <c r="F2" s="322"/>
      <c r="G2" s="322"/>
      <c r="H2" s="322"/>
      <c r="I2" s="322"/>
      <c r="J2" s="322"/>
      <c r="K2" s="322"/>
      <c r="L2" s="322"/>
    </row>
    <row r="3" spans="1:13">
      <c r="B3" s="194"/>
      <c r="C3" s="194"/>
      <c r="D3" s="194"/>
      <c r="E3" s="194"/>
      <c r="F3" s="194"/>
      <c r="G3" s="194"/>
      <c r="H3" s="194"/>
      <c r="I3" s="194"/>
      <c r="J3" s="235"/>
      <c r="K3" s="235"/>
      <c r="M3" s="235" t="s">
        <v>318</v>
      </c>
    </row>
    <row r="4" spans="1:13">
      <c r="B4" s="236"/>
      <c r="C4" s="195" t="s">
        <v>63</v>
      </c>
      <c r="D4" s="195" t="s">
        <v>1</v>
      </c>
      <c r="E4" s="195" t="s">
        <v>2</v>
      </c>
      <c r="F4" s="195" t="s">
        <v>3</v>
      </c>
      <c r="G4" s="195" t="s">
        <v>4</v>
      </c>
      <c r="H4" s="195" t="s">
        <v>104</v>
      </c>
      <c r="I4" s="195" t="s">
        <v>105</v>
      </c>
      <c r="J4" s="195" t="s">
        <v>111</v>
      </c>
      <c r="K4" s="195" t="s">
        <v>268</v>
      </c>
      <c r="L4" s="195" t="s">
        <v>285</v>
      </c>
      <c r="M4" s="270" t="s">
        <v>367</v>
      </c>
    </row>
    <row r="5" spans="1:13">
      <c r="B5" s="237" t="s">
        <v>56</v>
      </c>
      <c r="C5" s="28" t="s">
        <v>64</v>
      </c>
      <c r="D5" s="233">
        <f>'S 6.1'!$J$15</f>
        <v>6593911.1273497613</v>
      </c>
      <c r="E5" s="233">
        <f>'S 6.2'!$J$15</f>
        <v>7381962.4761578459</v>
      </c>
      <c r="F5" s="233">
        <f>'S 6.3'!$J$15</f>
        <v>8247172.9415756883</v>
      </c>
      <c r="G5" s="233">
        <f>'S 6.4'!$J$15</f>
        <v>9061717.5064182319</v>
      </c>
      <c r="H5" s="233">
        <f>'S 6.5'!$J$15</f>
        <v>10238346.751058273</v>
      </c>
      <c r="I5" s="233">
        <f>'S 6.6'!$J$15</f>
        <v>11332261.522487551</v>
      </c>
      <c r="J5" s="233">
        <f>'S 6.7'!$J$15</f>
        <v>12615042.437570743</v>
      </c>
      <c r="K5" s="233">
        <f>'S 6.8'!$J$15</f>
        <v>13954631.248842556</v>
      </c>
      <c r="L5" s="233">
        <f>'S 6.9'!$J$15</f>
        <v>15661413.380099826</v>
      </c>
      <c r="M5" s="233">
        <f>'S 6.10'!$J$15</f>
        <v>18330276.806892358</v>
      </c>
    </row>
    <row r="6" spans="1:13">
      <c r="B6" s="237" t="s">
        <v>59</v>
      </c>
      <c r="C6" s="28" t="s">
        <v>65</v>
      </c>
      <c r="D6" s="233">
        <f>'S 6.1'!$K$15</f>
        <v>2230124.5492969071</v>
      </c>
      <c r="E6" s="233">
        <f>'S 6.2'!$K$15</f>
        <v>2484695.078361745</v>
      </c>
      <c r="F6" s="233">
        <f>'S 6.3'!$K$15</f>
        <v>2637673.0581698189</v>
      </c>
      <c r="G6" s="233">
        <f>'S 6.4'!$K$15</f>
        <v>2890344.3771814862</v>
      </c>
      <c r="H6" s="233">
        <f>'S 6.5'!$K$15</f>
        <v>3011560.810356386</v>
      </c>
      <c r="I6" s="233">
        <f>'S 6.6'!$K$15</f>
        <v>3455980.6156223775</v>
      </c>
      <c r="J6" s="233">
        <f>'S 6.7'!$K$15</f>
        <v>3883297.2602588395</v>
      </c>
      <c r="K6" s="233">
        <f>'S 6.8'!$K$15</f>
        <v>4335116.2214739462</v>
      </c>
      <c r="L6" s="233">
        <f>'S 6.9'!$K$15</f>
        <v>4762244.3815096971</v>
      </c>
      <c r="M6" s="233">
        <f>'S 6.10'!$K$15</f>
        <v>4613007.1349616861</v>
      </c>
    </row>
    <row r="7" spans="1:13">
      <c r="B7" s="237" t="s">
        <v>67</v>
      </c>
      <c r="C7" s="28" t="s">
        <v>66</v>
      </c>
      <c r="D7" s="233">
        <f t="shared" ref="D7:I7" si="0">+D5-D6</f>
        <v>4363786.5780528542</v>
      </c>
      <c r="E7" s="233">
        <f t="shared" si="0"/>
        <v>4897267.3977961009</v>
      </c>
      <c r="F7" s="233">
        <f t="shared" si="0"/>
        <v>5609499.8834058698</v>
      </c>
      <c r="G7" s="233">
        <f t="shared" si="0"/>
        <v>6171373.1292367456</v>
      </c>
      <c r="H7" s="233">
        <f t="shared" si="0"/>
        <v>7226785.940701887</v>
      </c>
      <c r="I7" s="233">
        <f t="shared" si="0"/>
        <v>7876280.906865174</v>
      </c>
      <c r="J7" s="233">
        <f t="shared" ref="J7:K7" si="1">+J5-J6</f>
        <v>8731745.1773119047</v>
      </c>
      <c r="K7" s="233">
        <f t="shared" si="1"/>
        <v>9619515.0273686089</v>
      </c>
      <c r="L7" s="233">
        <f t="shared" ref="L7:M7" si="2">+L5-L6</f>
        <v>10899168.998590128</v>
      </c>
      <c r="M7" s="233">
        <f t="shared" si="2"/>
        <v>13717269.671930671</v>
      </c>
    </row>
    <row r="8" spans="1:13">
      <c r="B8" s="237" t="s">
        <v>61</v>
      </c>
      <c r="C8" s="28" t="s">
        <v>86</v>
      </c>
      <c r="D8" s="233"/>
      <c r="E8" s="233"/>
      <c r="F8" s="233"/>
      <c r="G8" s="233"/>
      <c r="H8" s="233"/>
      <c r="I8" s="233"/>
      <c r="J8" s="233"/>
      <c r="K8" s="233"/>
      <c r="L8" s="233"/>
      <c r="M8" s="233"/>
    </row>
    <row r="9" spans="1:13">
      <c r="B9" s="236" t="s">
        <v>68</v>
      </c>
      <c r="C9" s="28" t="s">
        <v>41</v>
      </c>
      <c r="D9" s="233">
        <f>+'S 6.1'!$J$6-'S 6.1'!$K$6</f>
        <v>298268.75653691625</v>
      </c>
      <c r="E9" s="233">
        <f>+'S 6.2'!$J$6-'S 6.2'!$K$6</f>
        <v>439410.09355896869</v>
      </c>
      <c r="F9" s="233">
        <f>+'S 6.3'!$J$6-'S 6.3'!$K$6</f>
        <v>512403.05220467143</v>
      </c>
      <c r="G9" s="233">
        <f>+'S 6.4'!$J$6-'S 6.4'!$K$6</f>
        <v>536556.17067361774</v>
      </c>
      <c r="H9" s="233">
        <f>+'S 6.5'!$J$6-'S 6.5'!$K$6</f>
        <v>587628.26445523126</v>
      </c>
      <c r="I9" s="233">
        <f>+'S 6.6'!$J$6-'S 6.6'!$K$6</f>
        <v>683603.33994254679</v>
      </c>
      <c r="J9" s="233">
        <f>+'S 6.7'!$J$6-'S 6.7'!$K$6</f>
        <v>587838.27639729856</v>
      </c>
      <c r="K9" s="233">
        <f>+'S 6.8'!$J$6-'S 6.8'!$K$6</f>
        <v>840278.37686244573</v>
      </c>
      <c r="L9" s="233">
        <f>+'S 6.9'!$J$6-'S 6.9'!$K$6</f>
        <v>904851.52805649675</v>
      </c>
      <c r="M9" s="233">
        <f>+'S 6.10'!$J$6-'S 6.10'!$K$6</f>
        <v>1189765.4053415954</v>
      </c>
    </row>
    <row r="10" spans="1:13">
      <c r="B10" s="236" t="s">
        <v>69</v>
      </c>
      <c r="C10" s="28" t="s">
        <v>42</v>
      </c>
      <c r="D10" s="233">
        <f>+'S 6.1'!$J$7-'S 6.1'!$K$7</f>
        <v>1459705.1782726818</v>
      </c>
      <c r="E10" s="233">
        <f>+'S 6.2'!$J$7-'S 6.2'!$K$7</f>
        <v>1366436.4336211649</v>
      </c>
      <c r="F10" s="233">
        <f>+'S 6.3'!$J$7-'S 6.3'!$K$7</f>
        <v>1633337.8521799613</v>
      </c>
      <c r="G10" s="233">
        <f>+'S 6.4'!$J$7-'S 6.4'!$K$7</f>
        <v>1706058.7774612571</v>
      </c>
      <c r="H10" s="233">
        <f>+'S 6.5'!$J$7-'S 6.5'!$K$7</f>
        <v>2122107.5612382083</v>
      </c>
      <c r="I10" s="233">
        <f>+'S 6.6'!$J$7-'S 6.6'!$K$7</f>
        <v>2017380.2092568593</v>
      </c>
      <c r="J10" s="233">
        <f>+'S 6.7'!$J$7-'S 6.7'!$K$7</f>
        <v>2340699.9450002573</v>
      </c>
      <c r="K10" s="233">
        <f>+'S 6.8'!$J$7-'S 6.8'!$K$7</f>
        <v>2443777.2503987104</v>
      </c>
      <c r="L10" s="233">
        <f>+'S 6.9'!$J$7-'S 6.9'!$K$7</f>
        <v>2870293.6891016597</v>
      </c>
      <c r="M10" s="233">
        <f>+'S 6.10'!$J$7-'S 6.10'!$K$7</f>
        <v>3284664.287517393</v>
      </c>
    </row>
    <row r="11" spans="1:13">
      <c r="B11" s="236" t="s">
        <v>83</v>
      </c>
      <c r="C11" s="28" t="s">
        <v>43</v>
      </c>
      <c r="D11" s="233">
        <f>+'S 6.1'!$J$8-'S 6.1'!$K$8</f>
        <v>1503061.12249123</v>
      </c>
      <c r="E11" s="233">
        <f>+'S 6.2'!$J$8-'S 6.2'!$K$8</f>
        <v>1837410.6561348219</v>
      </c>
      <c r="F11" s="233">
        <f>+'S 6.3'!$J$8-'S 6.3'!$K$8</f>
        <v>2167519.0819909601</v>
      </c>
      <c r="G11" s="233">
        <f>+'S 6.4'!$J$8-'S 6.4'!$K$8</f>
        <v>2642180.5428166403</v>
      </c>
      <c r="H11" s="233">
        <f>+'S 6.5'!$J$8-'S 6.5'!$K$8</f>
        <v>2963819.0407043211</v>
      </c>
      <c r="I11" s="233">
        <f>+'S 6.6'!$J$8-'S 6.6'!$K$8</f>
        <v>3515972.7218724797</v>
      </c>
      <c r="J11" s="233">
        <f>+'S 6.7'!$J$8-'S 6.7'!$K$8</f>
        <v>3933419.5210624458</v>
      </c>
      <c r="K11" s="233">
        <f>+'S 6.8'!$J$8-'S 6.8'!$K$8</f>
        <v>4337481.2232236406</v>
      </c>
      <c r="L11" s="233">
        <f>+'S 6.9'!$J$8-'S 6.9'!$K$8</f>
        <v>4913853.0432695653</v>
      </c>
      <c r="M11" s="233">
        <f>+'S 6.10'!$J$8-'S 6.10'!$K$8</f>
        <v>6049669.871225887</v>
      </c>
    </row>
    <row r="12" spans="1:13">
      <c r="B12" s="236" t="s">
        <v>84</v>
      </c>
      <c r="C12" s="28" t="s">
        <v>44</v>
      </c>
      <c r="D12" s="233">
        <f>+'S 6.1'!$J$9-'S 6.1'!$K$9</f>
        <v>-9998.2289999999339</v>
      </c>
      <c r="E12" s="233">
        <f>+'S 6.2'!$J$9-'S 6.2'!$K$9</f>
        <v>-19483.302999999956</v>
      </c>
      <c r="F12" s="233">
        <f>+'S 6.3'!$J$9-'S 6.3'!$K$9</f>
        <v>-33598.51549999998</v>
      </c>
      <c r="G12" s="233">
        <f>+'S 6.4'!$J$9-'S 6.4'!$K$9</f>
        <v>-46915.676900000311</v>
      </c>
      <c r="H12" s="233">
        <f>+'S 6.5'!$J$9-'S 6.5'!$K$9</f>
        <v>-37394.34580000001</v>
      </c>
      <c r="I12" s="233">
        <f>+'S 6.6'!$J$9-'S 6.6'!$K$9</f>
        <v>-138274.28670000006</v>
      </c>
      <c r="J12" s="233">
        <f>+'S 6.7'!$J$9-'S 6.7'!$K$9</f>
        <v>-243810.47320000012</v>
      </c>
      <c r="K12" s="233">
        <f>+'S 6.8'!$J$9-'S 6.8'!$K$9</f>
        <v>-364286.83840000001</v>
      </c>
      <c r="L12" s="233">
        <f>+'S 6.9'!$J$9-'S 6.9'!$K$9</f>
        <v>-497005.24670000025</v>
      </c>
      <c r="M12" s="233">
        <f>+'S 6.10'!$J$9-'S 6.10'!$K$9</f>
        <v>14676.433199999854</v>
      </c>
    </row>
    <row r="13" spans="1:13">
      <c r="B13" s="236" t="s">
        <v>85</v>
      </c>
      <c r="C13" s="28" t="s">
        <v>317</v>
      </c>
      <c r="D13" s="233">
        <f>+'S 6.1'!$J$10-'S 6.1'!$K$10</f>
        <v>-56793.15728933335</v>
      </c>
      <c r="E13" s="233">
        <f>+'S 6.2'!$J$10-'S 6.2'!$K$10</f>
        <v>-69990.320454620465</v>
      </c>
      <c r="F13" s="233">
        <f>+'S 6.3'!$J$10-'S 6.3'!$K$10</f>
        <v>-80824.858579249238</v>
      </c>
      <c r="G13" s="233">
        <f>+'S 6.4'!$J$10-'S 6.4'!$K$10</f>
        <v>-174443.57486466673</v>
      </c>
      <c r="H13" s="233">
        <f>+'S 6.5'!$J$10-'S 6.5'!$K$10</f>
        <v>-207895.83576906077</v>
      </c>
      <c r="I13" s="233">
        <f>+'S 6.6'!$J$10-'S 6.6'!$K$10</f>
        <v>-227785.35701776051</v>
      </c>
      <c r="J13" s="233">
        <f>+'S 6.7'!$J$10-'S 6.7'!$K$10</f>
        <v>-281243.28934974544</v>
      </c>
      <c r="K13" s="233">
        <f>+'S 6.8'!$J$10-'S 6.8'!$K$10</f>
        <v>-314522.56890340021</v>
      </c>
      <c r="L13" s="233">
        <f>+'S 6.9'!$J$10-'S 6.9'!$K$10</f>
        <v>-440586.40584585501</v>
      </c>
      <c r="M13" s="233">
        <f>+'S 6.10'!$J$10-'S 6.10'!$K$10</f>
        <v>-523010.08954813553</v>
      </c>
    </row>
    <row r="14" spans="1:13">
      <c r="B14" s="236" t="s">
        <v>70</v>
      </c>
      <c r="C14" s="28" t="s">
        <v>108</v>
      </c>
      <c r="D14" s="233">
        <f>+'S 6.1'!$J$11-'S 6.1'!$K$11</f>
        <v>24195.011461660706</v>
      </c>
      <c r="E14" s="233">
        <f>+'S 6.2'!$J$11-'S 6.2'!$K$11</f>
        <v>28003.540613900612</v>
      </c>
      <c r="F14" s="233">
        <f>+'S 6.3'!$J$11-'S 6.3'!$K$11</f>
        <v>18208.319109057094</v>
      </c>
      <c r="G14" s="233">
        <f>+'S 6.4'!$J$11-'S 6.4'!$K$11</f>
        <v>27902.967251947197</v>
      </c>
      <c r="H14" s="233">
        <f>+'S 6.5'!$J$11-'S 6.5'!$K$11</f>
        <v>30790.632053732548</v>
      </c>
      <c r="I14" s="233">
        <f>+'S 6.6'!$J$11-'S 6.6'!$K$11</f>
        <v>31399.047481103302</v>
      </c>
      <c r="J14" s="233">
        <f>+'S 6.7'!$J$11-'S 6.7'!$K$11</f>
        <v>31881.96030077256</v>
      </c>
      <c r="K14" s="233">
        <f>+'S 6.8'!$J$11-'S 6.8'!$K$11</f>
        <v>39536.117454898427</v>
      </c>
      <c r="L14" s="233">
        <f>+'S 6.9'!$J$11-'S 6.9'!$K$11</f>
        <v>39956.430426051877</v>
      </c>
      <c r="M14" s="233">
        <f>+'S 6.10'!$J$11-'S 6.10'!$K$11</f>
        <v>70711.901956182002</v>
      </c>
    </row>
    <row r="15" spans="1:13">
      <c r="B15" s="236" t="s">
        <v>71</v>
      </c>
      <c r="C15" s="28" t="s">
        <v>48</v>
      </c>
      <c r="D15" s="233">
        <f>+'S 6.1'!$J$12-'S 6.1'!$K$12</f>
        <v>-5844.0100000000057</v>
      </c>
      <c r="E15" s="233">
        <f>+'S 6.2'!$J$12-'S 6.2'!$K$12</f>
        <v>-3610.2300000007745</v>
      </c>
      <c r="F15" s="233">
        <f>+'S 6.3'!$J$12-'S 6.3'!$K$12</f>
        <v>3995.5599999999977</v>
      </c>
      <c r="G15" s="233">
        <f>+'S 6.4'!$J$12-'S 6.4'!$K$12</f>
        <v>11239.540000000005</v>
      </c>
      <c r="H15" s="233">
        <f>+'S 6.5'!$J$12-'S 6.5'!$K$12</f>
        <v>22173.027399999999</v>
      </c>
      <c r="I15" s="233">
        <f>+'S 6.6'!$J$12-'S 6.6'!$K$12</f>
        <v>19863.920962877623</v>
      </c>
      <c r="J15" s="233">
        <f>+'S 6.7'!$J$12-'S 6.7'!$K$12</f>
        <v>24309.186400000002</v>
      </c>
      <c r="K15" s="233">
        <f>+'S 6.8'!$J$12-'S 6.8'!$K$12</f>
        <v>17661.632399999999</v>
      </c>
      <c r="L15" s="233">
        <f>+'S 6.9'!$J$12-'S 6.9'!$K$12</f>
        <v>14185.1826</v>
      </c>
      <c r="M15" s="233">
        <f>+'S 6.10'!$J$12-'S 6.10'!$K$12</f>
        <v>5612.8058016350842</v>
      </c>
    </row>
    <row r="16" spans="1:13">
      <c r="B16" s="236" t="s">
        <v>72</v>
      </c>
      <c r="C16" s="28" t="s">
        <v>325</v>
      </c>
      <c r="D16" s="233">
        <f>+'S 6.1'!$J$13-'S 6.1'!$K$13</f>
        <v>957381.9146631764</v>
      </c>
      <c r="E16" s="233">
        <f>+'S 6.2'!$J$13-'S 6.2'!$K$13</f>
        <v>934866.22452258959</v>
      </c>
      <c r="F16" s="233">
        <f>+'S 6.3'!$J$13-'S 6.3'!$K$13</f>
        <v>1022551.9213197815</v>
      </c>
      <c r="G16" s="233">
        <f>+'S 6.4'!$J$13-'S 6.4'!$K$13</f>
        <v>1132156.5586451506</v>
      </c>
      <c r="H16" s="233">
        <f>+'S 6.5'!$J$13-'S 6.5'!$K$13</f>
        <v>1274442.8674995075</v>
      </c>
      <c r="I16" s="233">
        <f>+'S 6.6'!$J$13-'S 6.6'!$K$13</f>
        <v>1455078.2984585178</v>
      </c>
      <c r="J16" s="233">
        <f>+'S 6.7'!$J$13-'S 6.7'!$K$13</f>
        <v>1704416.9202964788</v>
      </c>
      <c r="K16" s="233">
        <f>+'S 6.8'!$J$13-'S 6.8'!$K$13</f>
        <v>2006442.4416784884</v>
      </c>
      <c r="L16" s="233">
        <f>+'S 6.9'!$J$13-'S 6.9'!$K$13</f>
        <v>2385828.7339363638</v>
      </c>
      <c r="M16" s="233">
        <f>+'S 6.10'!$J$13-'S 6.10'!$K$13</f>
        <v>2780436.8546113581</v>
      </c>
    </row>
    <row r="17" spans="2:13">
      <c r="B17" s="236" t="s">
        <v>73</v>
      </c>
      <c r="C17" s="28" t="s">
        <v>101</v>
      </c>
      <c r="D17" s="233">
        <f>+'S 6.1'!$J$14-'S 6.1'!$K$14</f>
        <v>193809.99091652175</v>
      </c>
      <c r="E17" s="233">
        <f>+'S 6.2'!$J$14-'S 6.2'!$K$14</f>
        <v>384224.30279927689</v>
      </c>
      <c r="F17" s="233">
        <f>+'S 6.3'!$J$14-'S 6.3'!$K$14</f>
        <v>365907.47068068763</v>
      </c>
      <c r="G17" s="233">
        <f>+'S 6.4'!$J$14-'S 6.4'!$K$14</f>
        <v>336637.82415279833</v>
      </c>
      <c r="H17" s="233">
        <f>+'S 6.5'!$J$14-'S 6.5'!$K$14</f>
        <v>471114.72891994705</v>
      </c>
      <c r="I17" s="233">
        <f>+'S 6.6'!$J$14-'S 6.6'!$K$14</f>
        <v>519043.01260854886</v>
      </c>
      <c r="J17" s="233">
        <f>+'S 6.7'!$J$14-'S 6.7'!$K$14</f>
        <v>634233.1304043947</v>
      </c>
      <c r="K17" s="233">
        <f>+'S 6.8'!$J$14-'S 6.8'!$K$14</f>
        <v>613147.39265382558</v>
      </c>
      <c r="L17" s="233">
        <f>+'S 6.9'!$J$14-'S 6.9'!$K$14</f>
        <v>707792.04374584777</v>
      </c>
      <c r="M17" s="233">
        <f>+'S 6.10'!$J$14-'S 6.10'!$K$14</f>
        <v>844742.2018247582</v>
      </c>
    </row>
    <row r="18" spans="2:13">
      <c r="B18" s="249"/>
      <c r="C18" s="249"/>
      <c r="D18" s="249"/>
      <c r="E18" s="249"/>
      <c r="F18" s="249"/>
    </row>
    <row r="19" spans="2:13">
      <c r="D19" s="250"/>
      <c r="E19" s="250"/>
      <c r="F19" s="250"/>
      <c r="G19" s="250"/>
      <c r="H19" s="250"/>
      <c r="I19" s="250"/>
      <c r="J19" s="250"/>
    </row>
    <row r="20" spans="2:13">
      <c r="C20" s="247"/>
      <c r="D20" s="251"/>
      <c r="E20" s="251"/>
      <c r="F20" s="251"/>
      <c r="G20" s="251"/>
      <c r="H20" s="251"/>
      <c r="I20" s="251"/>
      <c r="J20" s="251"/>
    </row>
    <row r="21" spans="2:13">
      <c r="B21" s="322" t="s">
        <v>244</v>
      </c>
      <c r="C21" s="322"/>
      <c r="D21" s="322"/>
      <c r="E21" s="322"/>
      <c r="F21" s="322"/>
      <c r="G21" s="322"/>
      <c r="H21" s="322"/>
      <c r="I21" s="322"/>
      <c r="J21" s="322"/>
      <c r="K21" s="322"/>
    </row>
    <row r="22" spans="2:13">
      <c r="B22" s="194"/>
      <c r="C22" s="194"/>
      <c r="D22" s="194"/>
      <c r="E22" s="194"/>
      <c r="F22" s="194"/>
      <c r="G22" s="194"/>
      <c r="H22" s="194"/>
      <c r="I22" s="235"/>
      <c r="J22" s="235"/>
      <c r="L22" s="235" t="s">
        <v>318</v>
      </c>
    </row>
    <row r="23" spans="2:13">
      <c r="B23" s="242"/>
      <c r="C23" s="243" t="s">
        <v>63</v>
      </c>
      <c r="D23" s="243" t="s">
        <v>2</v>
      </c>
      <c r="E23" s="243" t="s">
        <v>3</v>
      </c>
      <c r="F23" s="243" t="s">
        <v>4</v>
      </c>
      <c r="G23" s="243" t="s">
        <v>104</v>
      </c>
      <c r="H23" s="243" t="s">
        <v>105</v>
      </c>
      <c r="I23" s="243" t="s">
        <v>111</v>
      </c>
      <c r="J23" s="243" t="s">
        <v>268</v>
      </c>
      <c r="K23" s="283" t="s">
        <v>285</v>
      </c>
      <c r="L23" s="243" t="s">
        <v>367</v>
      </c>
    </row>
    <row r="24" spans="2:13">
      <c r="B24" s="237" t="s">
        <v>56</v>
      </c>
      <c r="C24" s="28" t="s">
        <v>64</v>
      </c>
      <c r="D24" s="233">
        <f>'S 6.2'!$N$31</f>
        <v>1152603.242815536</v>
      </c>
      <c r="E24" s="233">
        <f>'S 6.3'!$J$31</f>
        <v>865210.46541784215</v>
      </c>
      <c r="F24" s="233">
        <f>'S 6.4'!$J$31</f>
        <v>814544.56484254193</v>
      </c>
      <c r="G24" s="233">
        <f>'S 6.5'!$J$31</f>
        <v>1176629.2446400421</v>
      </c>
      <c r="H24" s="233">
        <f>'S 6.6'!$J$31</f>
        <v>1093914.7714292782</v>
      </c>
      <c r="I24" s="233">
        <f>'S 6.7'!$J$31</f>
        <v>1282780.9150831904</v>
      </c>
      <c r="J24" s="233">
        <f>'S 6.8'!$J$31</f>
        <v>1339588.8112718132</v>
      </c>
      <c r="K24" s="233">
        <f>'S 6.9'!$J$31</f>
        <v>1706782.1312572714</v>
      </c>
      <c r="L24" s="233">
        <f>'S 6.10'!$J$31</f>
        <v>2668863.4267925341</v>
      </c>
    </row>
    <row r="25" spans="2:13">
      <c r="B25" s="237" t="s">
        <v>59</v>
      </c>
      <c r="C25" s="28" t="s">
        <v>65</v>
      </c>
      <c r="D25" s="233">
        <f>'S 6.2'!$K$31</f>
        <v>254570.52906483787</v>
      </c>
      <c r="E25" s="233">
        <f>'S 6.3'!$K$31</f>
        <v>152977.97980807364</v>
      </c>
      <c r="F25" s="233">
        <f>'S 6.4'!$K$31</f>
        <v>252671.31901166664</v>
      </c>
      <c r="G25" s="233">
        <f>'S 6.5'!$K$31</f>
        <v>121216.43317490027</v>
      </c>
      <c r="H25" s="233">
        <f>'S 6.6'!$K$31</f>
        <v>444419.80526599247</v>
      </c>
      <c r="I25" s="233">
        <f>'S 6.7'!$K$31</f>
        <v>427316.64463646075</v>
      </c>
      <c r="J25" s="233">
        <f>'S 6.8'!$K$31</f>
        <v>451818.96121510689</v>
      </c>
      <c r="K25" s="233">
        <f>'S 6.9'!$K$31</f>
        <v>427128.16003575065</v>
      </c>
      <c r="L25" s="233">
        <f>'S 6.10'!$K$31</f>
        <v>-149237.24654801065</v>
      </c>
    </row>
    <row r="26" spans="2:13">
      <c r="B26" s="237" t="s">
        <v>67</v>
      </c>
      <c r="C26" s="28" t="s">
        <v>66</v>
      </c>
      <c r="D26" s="233">
        <f>+D24-D25</f>
        <v>898032.71375069814</v>
      </c>
      <c r="E26" s="233">
        <f>+E24-E25</f>
        <v>712232.48560976854</v>
      </c>
      <c r="F26" s="233">
        <f>+F24-F25</f>
        <v>561873.24583087536</v>
      </c>
      <c r="G26" s="233">
        <f>+G24-G25</f>
        <v>1055412.8114651418</v>
      </c>
      <c r="H26" s="233">
        <f>+H24-H25</f>
        <v>649494.96616328578</v>
      </c>
      <c r="I26" s="233">
        <f t="shared" ref="I26:J26" si="3">+I24-I25</f>
        <v>855464.27044672961</v>
      </c>
      <c r="J26" s="233">
        <f t="shared" si="3"/>
        <v>887769.85005670635</v>
      </c>
      <c r="K26" s="233">
        <f t="shared" ref="K26" si="4">+K24-K25</f>
        <v>1279653.9712215208</v>
      </c>
      <c r="L26" s="233">
        <f>+L24-L25</f>
        <v>2818100.6733405446</v>
      </c>
    </row>
    <row r="27" spans="2:13">
      <c r="B27" s="237" t="s">
        <v>61</v>
      </c>
      <c r="C27" s="28" t="s">
        <v>86</v>
      </c>
      <c r="D27" s="233"/>
      <c r="E27" s="233"/>
      <c r="F27" s="233"/>
      <c r="G27" s="233"/>
      <c r="H27" s="233"/>
      <c r="I27" s="233"/>
      <c r="J27" s="233"/>
      <c r="K27" s="233"/>
      <c r="L27" s="233"/>
    </row>
    <row r="28" spans="2:13">
      <c r="B28" s="236" t="s">
        <v>68</v>
      </c>
      <c r="C28" s="28" t="s">
        <v>41</v>
      </c>
      <c r="D28" s="233">
        <f>+'S 6.2'!$J$22-'S 6.2'!$K$22</f>
        <v>141141.33702205238</v>
      </c>
      <c r="E28" s="233">
        <f>+'S 6.3'!$J$22-'S 6.3'!$K$22</f>
        <v>72992.958645702762</v>
      </c>
      <c r="F28" s="233">
        <f>+'S 6.4'!$J$22-'S 6.4'!$K$22</f>
        <v>24153.11846894629</v>
      </c>
      <c r="G28" s="233">
        <f>+'S 6.5'!$J$22-'S 6.5'!$K$22</f>
        <v>51072.093781613563</v>
      </c>
      <c r="H28" s="233">
        <f>+'S 6.6'!$J$22-'S 6.6'!$K$22</f>
        <v>95975.075487315407</v>
      </c>
      <c r="I28" s="233">
        <f>+'S 6.7'!$J$22-'S 6.7'!$K$22</f>
        <v>-95765.063545248137</v>
      </c>
      <c r="J28" s="233">
        <f>+'S 6.8'!$J$22-'S 6.8'!$K$22</f>
        <v>252440.1004651472</v>
      </c>
      <c r="K28" s="233">
        <f>+'S 6.9'!$J$22-'S 6.9'!$K$22</f>
        <v>64573.151194051068</v>
      </c>
      <c r="L28" s="233">
        <f>+'S 6.10'!$J$22-'S 6.10'!$K$22</f>
        <v>284913.87728509866</v>
      </c>
    </row>
    <row r="29" spans="2:13">
      <c r="B29" s="236" t="s">
        <v>69</v>
      </c>
      <c r="C29" s="28" t="s">
        <v>42</v>
      </c>
      <c r="D29" s="233">
        <f>+'S 6.2'!$J$23-'S 6.2'!$K$23</f>
        <v>-93268.74465151738</v>
      </c>
      <c r="E29" s="233">
        <f>+'S 6.3'!$J$23-'S 6.3'!$K$23</f>
        <v>266901.41855879681</v>
      </c>
      <c r="F29" s="233">
        <f>+'S 6.4'!$J$23-'S 6.4'!$K$23</f>
        <v>72720.925281295989</v>
      </c>
      <c r="G29" s="233">
        <f>+'S 6.5'!$J$23-'S 6.5'!$K$23</f>
        <v>416048.78377695091</v>
      </c>
      <c r="H29" s="233">
        <f>+'S 6.6'!$J$23-'S 6.6'!$K$23</f>
        <v>-104727.35198134882</v>
      </c>
      <c r="I29" s="233">
        <f>+'S 6.7'!$J$23-'S 6.7'!$K$23</f>
        <v>323319.73574339785</v>
      </c>
      <c r="J29" s="233">
        <f>+'S 6.8'!$J$23-'S 6.8'!$K$23</f>
        <v>103077.30539845285</v>
      </c>
      <c r="K29" s="233">
        <f>+'S 6.9'!$J$23-'S 6.9'!$K$23</f>
        <v>426516.43870294921</v>
      </c>
      <c r="L29" s="233">
        <f>+'S 6.10'!$J$23-'S 6.10'!$K$23</f>
        <v>414370.59841573343</v>
      </c>
    </row>
    <row r="30" spans="2:13">
      <c r="B30" s="236" t="s">
        <v>83</v>
      </c>
      <c r="C30" s="28" t="s">
        <v>43</v>
      </c>
      <c r="D30" s="233">
        <f>+'S 6.2'!$J$24-'S 6.2'!$K$24</f>
        <v>334349.53364359186</v>
      </c>
      <c r="E30" s="233">
        <f>+'S 6.3'!$J$24-'S 6.3'!$K$24</f>
        <v>330108.42585613782</v>
      </c>
      <c r="F30" s="233">
        <f>+'S 6.4'!$J$24-'S 6.4'!$K$24</f>
        <v>474661.46082568076</v>
      </c>
      <c r="G30" s="233">
        <f>+'S 6.5'!$J$24-'S 6.5'!$K$24</f>
        <v>321638.4978876806</v>
      </c>
      <c r="H30" s="233">
        <f>+'S 6.6'!$J$24-'S 6.6'!$K$24</f>
        <v>552153.68116815842</v>
      </c>
      <c r="I30" s="233">
        <f>+'S 6.7'!$J$24-'S 6.7'!$K$24</f>
        <v>417446.79918996623</v>
      </c>
      <c r="J30" s="233">
        <f>+'S 6.8'!$J$24-'S 6.8'!$K$24</f>
        <v>404061.70216119429</v>
      </c>
      <c r="K30" s="233">
        <f>+'S 6.9'!$J$24-'S 6.9'!$K$24</f>
        <v>576371.82004592486</v>
      </c>
      <c r="L30" s="233">
        <f>+'S 6.10'!$J$24-'S 6.10'!$K$24</f>
        <v>1135816.8279563221</v>
      </c>
    </row>
    <row r="31" spans="2:13">
      <c r="B31" s="236" t="s">
        <v>84</v>
      </c>
      <c r="C31" s="28" t="s">
        <v>44</v>
      </c>
      <c r="D31" s="233">
        <f>+'S 6.2'!$J$25-'S 6.2'!$K$25</f>
        <v>-9485.0740000000078</v>
      </c>
      <c r="E31" s="233">
        <f>+'S 6.3'!$J$25-'S 6.3'!$K$25</f>
        <v>-14115.212500000023</v>
      </c>
      <c r="F31" s="233">
        <f>+'S 6.4'!$J$25-'S 6.4'!$K$25</f>
        <v>-13317.161399999986</v>
      </c>
      <c r="G31" s="233">
        <f>+'S 6.5'!$J$25-'S 6.5'!$K$25</f>
        <v>9521.3311000000394</v>
      </c>
      <c r="H31" s="233">
        <f>+'S 6.6'!$J$25-'S 6.6'!$K$25</f>
        <v>-100879.94090000002</v>
      </c>
      <c r="I31" s="233">
        <f>+'S 6.7'!$J$25-'S 6.7'!$K$25</f>
        <v>-105536.18650000001</v>
      </c>
      <c r="J31" s="233">
        <f>+'S 6.8'!$J$25-'S 6.8'!$K$25</f>
        <v>-120476.36519999991</v>
      </c>
      <c r="K31" s="233">
        <f>+'S 6.9'!$J$25-'S 6.9'!$K$25</f>
        <v>-132718.40830000004</v>
      </c>
      <c r="L31" s="233">
        <f>+'S 6.10'!$J$25-'S 6.10'!$K$25</f>
        <v>511681.67989999999</v>
      </c>
    </row>
    <row r="32" spans="2:13">
      <c r="B32" s="236" t="s">
        <v>85</v>
      </c>
      <c r="C32" s="28" t="s">
        <v>317</v>
      </c>
      <c r="D32" s="233">
        <f>+'S 6.2'!$J$26-'S 6.2'!$K$26</f>
        <v>-13197.163165287133</v>
      </c>
      <c r="E32" s="233">
        <f>+'S 6.3'!$J$26-'S 6.3'!$K$26</f>
        <v>-10834.538124628729</v>
      </c>
      <c r="F32" s="233">
        <f>+'S 6.4'!$J$26-'S 6.4'!$K$26</f>
        <v>-93618.716285417497</v>
      </c>
      <c r="G32" s="233">
        <f>+'S 6.5'!$J$26-'S 6.5'!$K$26</f>
        <v>-33452.260904394105</v>
      </c>
      <c r="H32" s="233">
        <f>+'S 6.6'!$J$26-'S 6.6'!$K$26</f>
        <v>-19889.521248699803</v>
      </c>
      <c r="I32" s="233">
        <f>+'S 6.7'!$J$26-'S 6.7'!$K$26</f>
        <v>-53457.932331984754</v>
      </c>
      <c r="J32" s="233">
        <f>+'S 6.8'!$J$26-'S 6.8'!$K$26</f>
        <v>-33279.279553654909</v>
      </c>
      <c r="K32" s="233">
        <f>+'S 6.9'!$J$26-'S 6.9'!$K$26</f>
        <v>-126063.83694245467</v>
      </c>
      <c r="L32" s="233">
        <f>+'S 6.10'!$J$26-'S 6.10'!$K$26</f>
        <v>-82423.683702280498</v>
      </c>
    </row>
    <row r="33" spans="2:12">
      <c r="B33" s="236" t="s">
        <v>70</v>
      </c>
      <c r="C33" s="28" t="s">
        <v>108</v>
      </c>
      <c r="D33" s="233">
        <f>+'S 6.2'!$J$27-'S 6.2'!$K$27</f>
        <v>3808.5291522399057</v>
      </c>
      <c r="E33" s="233">
        <f>+'S 6.3'!$J$27-'S 6.3'!$K$27</f>
        <v>-9795.2215048435155</v>
      </c>
      <c r="F33" s="233">
        <f>+'S 6.4'!$J$27-'S 6.4'!$K$27</f>
        <v>9694.6481428901025</v>
      </c>
      <c r="G33" s="233">
        <f>+'S 6.5'!$J$27-'S 6.5'!$K$27</f>
        <v>2887.6648017853518</v>
      </c>
      <c r="H33" s="233">
        <f>+'S 6.6'!$J$27-'S 6.6'!$K$27</f>
        <v>608.41542737075338</v>
      </c>
      <c r="I33" s="233">
        <f>+'S 6.7'!$J$27-'S 6.7'!$K$27</f>
        <v>482.91281966925317</v>
      </c>
      <c r="J33" s="233">
        <f>+'S 6.8'!$J$27-'S 6.8'!$K$27</f>
        <v>7654.1571541258681</v>
      </c>
      <c r="K33" s="233">
        <f>+'S 6.9'!$J$27-'S 6.9'!$K$27</f>
        <v>420.31297115345171</v>
      </c>
      <c r="L33" s="233">
        <f>+'S 6.10'!$J$27-'S 6.10'!$K$27</f>
        <v>30755.471530130126</v>
      </c>
    </row>
    <row r="34" spans="2:12">
      <c r="B34" s="236" t="s">
        <v>71</v>
      </c>
      <c r="C34" s="28" t="s">
        <v>48</v>
      </c>
      <c r="D34" s="233">
        <f>+'S 6.2'!$J$28-'S 6.2'!$K$28</f>
        <v>2233.7799999992285</v>
      </c>
      <c r="E34" s="233">
        <f>+'S 6.3'!$J$28-'S 6.3'!$K$28</f>
        <v>7605.7900000007749</v>
      </c>
      <c r="F34" s="233">
        <f>+'S 6.4'!$J$28-'S 6.4'!$K$28</f>
        <v>7243.980000000005</v>
      </c>
      <c r="G34" s="233">
        <f>+'S 6.5'!$J$28-'S 6.5'!$K$28</f>
        <v>10933.487399999991</v>
      </c>
      <c r="H34" s="233">
        <f>+'S 6.6'!$J$28-'S 6.6'!$K$28</f>
        <v>-2309.106437122372</v>
      </c>
      <c r="I34" s="233">
        <f>+'S 6.7'!$J$28-'S 6.7'!$K$28</f>
        <v>4445.2654371223789</v>
      </c>
      <c r="J34" s="233">
        <f>+'S 6.8'!$J$28-'S 6.8'!$K$28</f>
        <v>-6647.5540000000074</v>
      </c>
      <c r="K34" s="233">
        <f>+'S 6.9'!$J$28-'S 6.9'!$K$28</f>
        <v>-3476.4497999999935</v>
      </c>
      <c r="L34" s="233">
        <f>+'S 6.10'!$J$28-'S 6.10'!$K$28</f>
        <v>-8572.3767983649213</v>
      </c>
    </row>
    <row r="35" spans="2:12">
      <c r="B35" s="236" t="s">
        <v>72</v>
      </c>
      <c r="C35" s="28" t="s">
        <v>325</v>
      </c>
      <c r="D35" s="233">
        <f>+'S 6.2'!$J$29-'S 6.2'!$K$29</f>
        <v>-22515.690140586892</v>
      </c>
      <c r="E35" s="233">
        <f>+'S 6.3'!$J$29-'S 6.3'!$K$29</f>
        <v>87685.696797191893</v>
      </c>
      <c r="F35" s="233">
        <f>+'S 6.4'!$J$29-'S 6.4'!$K$29</f>
        <v>109604.63732536913</v>
      </c>
      <c r="G35" s="233">
        <f>+'S 6.5'!$J$29-'S 6.5'!$K$29</f>
        <v>142286.30885435679</v>
      </c>
      <c r="H35" s="233">
        <f>+'S 6.6'!$J$29-'S 6.6'!$K$29</f>
        <v>180635.43095901</v>
      </c>
      <c r="I35" s="233">
        <f>+'S 6.7'!$J$29-'S 6.7'!$K$29</f>
        <v>249338.62183796131</v>
      </c>
      <c r="J35" s="233">
        <f>+'S 6.8'!$J$29-'S 6.8'!$K$29</f>
        <v>302025.52138200984</v>
      </c>
      <c r="K35" s="233">
        <f>+'S 6.9'!$J$29-'S 6.9'!$K$29</f>
        <v>379386.29225787491</v>
      </c>
      <c r="L35" s="233">
        <f>+'S 6.10'!$J$29-'S 6.10'!$K$29</f>
        <v>394608.12067499466</v>
      </c>
    </row>
    <row r="36" spans="2:12">
      <c r="B36" s="236" t="s">
        <v>73</v>
      </c>
      <c r="C36" s="28" t="s">
        <v>101</v>
      </c>
      <c r="D36" s="233">
        <f>+'S 6.2'!$J$30-'S 6.2'!$K$30</f>
        <v>190414.31188275511</v>
      </c>
      <c r="E36" s="233">
        <f>+'S 6.3'!$J$30-'S 6.3'!$K$30</f>
        <v>-18316.832118589307</v>
      </c>
      <c r="F36" s="233">
        <f>+'S 6.4'!$J$30-'S 6.4'!$K$30</f>
        <v>-29269.646527889279</v>
      </c>
      <c r="G36" s="233">
        <f>+'S 6.5'!$J$30-'S 6.5'!$K$30</f>
        <v>134476.90476714866</v>
      </c>
      <c r="H36" s="233">
        <f>+'S 6.6'!$J$30-'S 6.6'!$K$30</f>
        <v>47928.283688601972</v>
      </c>
      <c r="I36" s="233">
        <f>+'S 6.7'!$J$30-'S 6.7'!$K$30</f>
        <v>115190.11779584573</v>
      </c>
      <c r="J36" s="233">
        <f>+'S 6.8'!$J$30-'S 6.8'!$K$30</f>
        <v>-21085.737750569071</v>
      </c>
      <c r="K36" s="233">
        <f>+'S 6.9'!$J$30-'S 6.9'!$K$30</f>
        <v>94644.651092022075</v>
      </c>
      <c r="L36" s="233">
        <f>+'S 6.10'!$J$30-'S 6.10'!$K$30</f>
        <v>136950.15807891061</v>
      </c>
    </row>
    <row r="37" spans="2:12" ht="15.5">
      <c r="B37" s="14"/>
      <c r="C37" s="14"/>
    </row>
    <row r="38" spans="2:12" ht="15.5">
      <c r="G38" s="59"/>
      <c r="H38" s="59"/>
      <c r="I38" s="59"/>
    </row>
    <row r="39" spans="2:12" ht="15.5">
      <c r="G39" s="59"/>
      <c r="H39" s="59"/>
      <c r="I39" s="59"/>
    </row>
  </sheetData>
  <mergeCells count="2">
    <mergeCell ref="B2:L2"/>
    <mergeCell ref="B21:K21"/>
  </mergeCells>
  <hyperlinks>
    <hyperlink ref="A1" location="Index!A1" display="Index" xr:uid="{53ACCD96-BFCA-4FA5-A0DA-C194AC6C80BD}"/>
  </hyperlink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M37"/>
  <sheetViews>
    <sheetView zoomScale="60" zoomScaleNormal="60" workbookViewId="0"/>
  </sheetViews>
  <sheetFormatPr defaultColWidth="9.1796875" defaultRowHeight="14.5"/>
  <cols>
    <col min="1" max="1" width="5.6328125" style="12" customWidth="1"/>
    <col min="2" max="2" width="9.1796875" style="12"/>
    <col min="3" max="3" width="62.1796875" style="12" bestFit="1" customWidth="1"/>
    <col min="4" max="10" width="12.81640625" style="12" customWidth="1"/>
    <col min="11" max="11" width="13.6328125" style="12" customWidth="1"/>
    <col min="12" max="12" width="13.1796875" style="12" customWidth="1"/>
    <col min="13" max="13" width="12.81640625" style="12" customWidth="1"/>
    <col min="14" max="16384" width="9.1796875" style="12"/>
  </cols>
  <sheetData>
    <row r="1" spans="1:13">
      <c r="A1" s="205" t="s">
        <v>315</v>
      </c>
    </row>
    <row r="2" spans="1:13">
      <c r="B2" s="322" t="s">
        <v>346</v>
      </c>
      <c r="C2" s="322"/>
      <c r="D2" s="322"/>
      <c r="E2" s="322"/>
      <c r="F2" s="322"/>
      <c r="G2" s="322"/>
      <c r="H2" s="322"/>
      <c r="I2" s="322"/>
      <c r="J2" s="322"/>
      <c r="K2" s="322"/>
      <c r="L2" s="322"/>
    </row>
    <row r="3" spans="1:13">
      <c r="B3" s="194"/>
      <c r="C3" s="194"/>
      <c r="D3" s="194"/>
      <c r="E3" s="194"/>
      <c r="F3" s="194"/>
      <c r="G3" s="194"/>
      <c r="H3" s="194"/>
      <c r="I3" s="194"/>
      <c r="J3" s="235"/>
      <c r="K3" s="235"/>
      <c r="M3" s="235" t="s">
        <v>318</v>
      </c>
    </row>
    <row r="4" spans="1:13">
      <c r="B4" s="236"/>
      <c r="C4" s="195" t="s">
        <v>63</v>
      </c>
      <c r="D4" s="195" t="s">
        <v>1</v>
      </c>
      <c r="E4" s="195" t="s">
        <v>2</v>
      </c>
      <c r="F4" s="195" t="s">
        <v>3</v>
      </c>
      <c r="G4" s="195" t="s">
        <v>4</v>
      </c>
      <c r="H4" s="195" t="s">
        <v>104</v>
      </c>
      <c r="I4" s="195" t="s">
        <v>105</v>
      </c>
      <c r="J4" s="195" t="s">
        <v>111</v>
      </c>
      <c r="K4" s="195" t="s">
        <v>268</v>
      </c>
      <c r="L4" s="195" t="s">
        <v>285</v>
      </c>
      <c r="M4" s="270" t="s">
        <v>367</v>
      </c>
    </row>
    <row r="5" spans="1:13">
      <c r="B5" s="237" t="s">
        <v>56</v>
      </c>
      <c r="C5" s="28" t="s">
        <v>64</v>
      </c>
      <c r="D5" s="233">
        <f>'S 6.1'!$P$15</f>
        <v>3052377.0924493009</v>
      </c>
      <c r="E5" s="233">
        <f>'S 6.2'!$P$15</f>
        <v>3393177.4038894242</v>
      </c>
      <c r="F5" s="233">
        <f>'S 6.3'!$P$15</f>
        <v>3759200.136868617</v>
      </c>
      <c r="G5" s="233">
        <f>'S 6.4'!$P$15</f>
        <v>4134005.0759149678</v>
      </c>
      <c r="H5" s="233">
        <f>'S 6.5'!$P$15</f>
        <v>4496352.2974872738</v>
      </c>
      <c r="I5" s="233">
        <f>'S 6.6'!$P$15</f>
        <v>4966206.5571564222</v>
      </c>
      <c r="J5" s="233">
        <f>'S 6.7'!$P$15</f>
        <v>5735109.8829471264</v>
      </c>
      <c r="K5" s="233">
        <f>'S 6.8'!$P$15</f>
        <v>6500412.2001842717</v>
      </c>
      <c r="L5" s="233">
        <f>'S 6.9'!$P$15</f>
        <v>7294936.3018004773</v>
      </c>
      <c r="M5" s="233">
        <f>'S 6.10'!$P$15</f>
        <v>8129029.5681401584</v>
      </c>
    </row>
    <row r="6" spans="1:13">
      <c r="B6" s="237" t="s">
        <v>59</v>
      </c>
      <c r="C6" s="28" t="s">
        <v>65</v>
      </c>
      <c r="D6" s="233">
        <f>'S 6.1'!$Q$15</f>
        <v>9670893.1629422903</v>
      </c>
      <c r="E6" s="233">
        <f>'S 6.2'!$Q$15</f>
        <v>10757200.92842173</v>
      </c>
      <c r="F6" s="233">
        <f>'S 6.3'!$Q$15</f>
        <v>12101417.276393922</v>
      </c>
      <c r="G6" s="233">
        <f>'S 6.4'!$Q$15</f>
        <v>13680860.529361013</v>
      </c>
      <c r="H6" s="233">
        <f>'S 6.5'!$Q$15</f>
        <v>15279514.990996592</v>
      </c>
      <c r="I6" s="233">
        <f>'S 6.6'!$Q$15</f>
        <v>17260996.246854201</v>
      </c>
      <c r="J6" s="233">
        <f>'S 6.7'!$Q$15</f>
        <v>19696191.107549507</v>
      </c>
      <c r="K6" s="233">
        <f>'S 6.8'!$Q$15</f>
        <v>22302904.079632185</v>
      </c>
      <c r="L6" s="233">
        <f>'S 6.9'!$Q$15</f>
        <v>24463743.36685577</v>
      </c>
      <c r="M6" s="233">
        <f>'S 6.10'!$Q$15</f>
        <v>28585859.325998344</v>
      </c>
    </row>
    <row r="7" spans="1:13">
      <c r="B7" s="237" t="s">
        <v>67</v>
      </c>
      <c r="C7" s="28" t="s">
        <v>66</v>
      </c>
      <c r="D7" s="233">
        <f t="shared" ref="D7:I7" si="0">+D5-D6</f>
        <v>-6618516.0704929894</v>
      </c>
      <c r="E7" s="233">
        <f t="shared" si="0"/>
        <v>-7364023.524532306</v>
      </c>
      <c r="F7" s="233">
        <f t="shared" si="0"/>
        <v>-8342217.1395253055</v>
      </c>
      <c r="G7" s="233">
        <f t="shared" si="0"/>
        <v>-9546855.4534460455</v>
      </c>
      <c r="H7" s="233">
        <f t="shared" si="0"/>
        <v>-10783162.693509318</v>
      </c>
      <c r="I7" s="233">
        <f t="shared" si="0"/>
        <v>-12294789.68969778</v>
      </c>
      <c r="J7" s="233">
        <f t="shared" ref="J7:K7" si="1">+J5-J6</f>
        <v>-13961081.224602381</v>
      </c>
      <c r="K7" s="233">
        <f t="shared" si="1"/>
        <v>-15802491.879447915</v>
      </c>
      <c r="L7" s="233">
        <f t="shared" ref="L7:M7" si="2">+L5-L6</f>
        <v>-17168807.065055292</v>
      </c>
      <c r="M7" s="233">
        <f t="shared" si="2"/>
        <v>-20456829.757858187</v>
      </c>
    </row>
    <row r="8" spans="1:13">
      <c r="B8" s="237" t="s">
        <v>61</v>
      </c>
      <c r="C8" s="28" t="s">
        <v>86</v>
      </c>
      <c r="D8" s="233"/>
      <c r="E8" s="233"/>
      <c r="F8" s="233"/>
      <c r="G8" s="233"/>
      <c r="H8" s="233"/>
      <c r="I8" s="233"/>
      <c r="J8" s="233"/>
      <c r="K8" s="233"/>
      <c r="L8" s="233"/>
      <c r="M8" s="233"/>
    </row>
    <row r="9" spans="1:13">
      <c r="B9" s="236" t="s">
        <v>68</v>
      </c>
      <c r="C9" s="28" t="s">
        <v>41</v>
      </c>
      <c r="D9" s="233">
        <f>+'S 6.1'!$P$6-'S 6.1'!$Q$6</f>
        <v>-1025718.158701487</v>
      </c>
      <c r="E9" s="233">
        <f>+'S 6.2'!$P$6-'S 6.2'!$Q$6</f>
        <v>-1141083.3613631302</v>
      </c>
      <c r="F9" s="233">
        <f>+'S 6.3'!$P$6-'S 6.3'!$Q$6</f>
        <v>-1246978.9502566019</v>
      </c>
      <c r="G9" s="233">
        <f>+'S 6.4'!$P$6-'S 6.4'!$Q$6</f>
        <v>-1387686.6562500002</v>
      </c>
      <c r="H9" s="233">
        <f>+'S 6.5'!$P$6-'S 6.5'!$Q$6</f>
        <v>-1581260.6562500002</v>
      </c>
      <c r="I9" s="233">
        <f>+'S 6.6'!$P$6-'S 6.6'!$Q$6</f>
        <v>-1240364.8172500001</v>
      </c>
      <c r="J9" s="233">
        <f>+'S 6.7'!$P$6-'S 6.7'!$Q$6</f>
        <v>-1732723.8084100001</v>
      </c>
      <c r="K9" s="233">
        <f>+'S 6.8'!$P$6-'S 6.8'!$Q$6</f>
        <v>-2045587.9217099999</v>
      </c>
      <c r="L9" s="233">
        <f>+'S 6.9'!$P$6-'S 6.9'!$Q$6</f>
        <v>-2337717.06421</v>
      </c>
      <c r="M9" s="233">
        <f>+'S 6.10'!$P$6-'S 6.10'!$Q$6</f>
        <v>-2620479.4697100003</v>
      </c>
    </row>
    <row r="10" spans="1:13">
      <c r="B10" s="236" t="s">
        <v>69</v>
      </c>
      <c r="C10" s="28" t="s">
        <v>42</v>
      </c>
      <c r="D10" s="233">
        <f>+'S 6.1'!$P$7-'S 6.1'!$Q$7</f>
        <v>-1291965.5224124948</v>
      </c>
      <c r="E10" s="233">
        <f>+'S 6.2'!$P$7-'S 6.2'!$Q$7</f>
        <v>-1548685.7406867957</v>
      </c>
      <c r="F10" s="233">
        <f>+'S 6.3'!$P$7-'S 6.3'!$Q$7</f>
        <v>-1880488.055278332</v>
      </c>
      <c r="G10" s="233">
        <f>+'S 6.4'!$P$7-'S 6.4'!$Q$7</f>
        <v>-2179011.2668507621</v>
      </c>
      <c r="H10" s="233">
        <f>+'S 6.5'!$P$7-'S 6.5'!$Q$7</f>
        <v>-2560083.3254440464</v>
      </c>
      <c r="I10" s="233">
        <f>+'S 6.6'!$P$7-'S 6.6'!$Q$7</f>
        <v>-3164888.205901891</v>
      </c>
      <c r="J10" s="233">
        <f>+'S 6.7'!$P$7-'S 6.7'!$Q$7</f>
        <v>-3155687.3566265469</v>
      </c>
      <c r="K10" s="233">
        <f>+'S 6.8'!$P$7-'S 6.8'!$Q$7</f>
        <v>-3334803.224674263</v>
      </c>
      <c r="L10" s="233">
        <f>+'S 6.9'!$P$7-'S 6.9'!$Q$7</f>
        <v>-3653728.6500844881</v>
      </c>
      <c r="M10" s="233">
        <f>+'S 6.10'!$P$7-'S 6.10'!$Q$7</f>
        <v>-4220865.0431527998</v>
      </c>
    </row>
    <row r="11" spans="1:13">
      <c r="B11" s="236" t="s">
        <v>83</v>
      </c>
      <c r="C11" s="28" t="s">
        <v>43</v>
      </c>
      <c r="D11" s="233">
        <f>+'S 6.1'!$P$8-'S 6.1'!$Q$8</f>
        <v>-2896116.1351585016</v>
      </c>
      <c r="E11" s="233">
        <f>+'S 6.2'!$P$8-'S 6.2'!$Q$8</f>
        <v>-3241119.667850635</v>
      </c>
      <c r="F11" s="233">
        <f>+'S 6.3'!$P$8-'S 6.3'!$Q$8</f>
        <v>-3639752.7701124586</v>
      </c>
      <c r="G11" s="233">
        <f>+'S 6.4'!$P$8-'S 6.4'!$Q$8</f>
        <v>-4255280.1596983401</v>
      </c>
      <c r="H11" s="233">
        <f>+'S 6.5'!$P$8-'S 6.5'!$Q$8</f>
        <v>-4689766.1713243816</v>
      </c>
      <c r="I11" s="233">
        <f>+'S 6.6'!$P$8-'S 6.6'!$Q$8</f>
        <v>-5599585.1197824813</v>
      </c>
      <c r="J11" s="233">
        <f>+'S 6.7'!$P$8-'S 6.7'!$Q$8</f>
        <v>-6380357.8298075926</v>
      </c>
      <c r="K11" s="233">
        <f>+'S 6.8'!$P$8-'S 6.8'!$Q$8</f>
        <v>-7181090.4750496065</v>
      </c>
      <c r="L11" s="233">
        <f>+'S 6.9'!$P$8-'S 6.9'!$Q$8</f>
        <v>-7243045.6467350256</v>
      </c>
      <c r="M11" s="233">
        <f>+'S 6.10'!$P$8-'S 6.10'!$Q$8</f>
        <v>-8977541.3607239928</v>
      </c>
    </row>
    <row r="12" spans="1:13">
      <c r="B12" s="236" t="s">
        <v>84</v>
      </c>
      <c r="C12" s="28" t="s">
        <v>44</v>
      </c>
      <c r="D12" s="233">
        <f>+'S 6.1'!$P$9-'S 6.1'!$Q$9</f>
        <v>-957381.91466317629</v>
      </c>
      <c r="E12" s="233">
        <f>+'S 6.2'!$P$9-'S 6.2'!$Q$9</f>
        <v>-946308.93049658951</v>
      </c>
      <c r="F12" s="233">
        <f>+'S 6.3'!$P$9-'S 6.3'!$Q$9</f>
        <v>-1064614.6547737813</v>
      </c>
      <c r="G12" s="233">
        <f>+'S 6.4'!$P$9-'S 6.4'!$Q$9</f>
        <v>-1179974.8742231505</v>
      </c>
      <c r="H12" s="233">
        <f>+'S 6.5'!$P$9-'S 6.5'!$Q$9</f>
        <v>-1380096.3510755075</v>
      </c>
      <c r="I12" s="233">
        <f>+'S 6.6'!$P$9-'S 6.6'!$Q$9</f>
        <v>-1660048.1073345176</v>
      </c>
      <c r="J12" s="233">
        <f>+'S 6.7'!$P$9-'S 6.7'!$Q$9</f>
        <v>-2023764.5568904788</v>
      </c>
      <c r="K12" s="233">
        <f>+'S 6.8'!$P$9-'S 6.8'!$Q$9</f>
        <v>-2517912.1387464884</v>
      </c>
      <c r="L12" s="233">
        <f>+'S 6.9'!$P$9-'S 6.9'!$Q$9</f>
        <v>-3122027.8843747634</v>
      </c>
      <c r="M12" s="233">
        <f>+'S 6.10'!$P$9-'S 6.10'!$Q$9</f>
        <v>-3743024.5338257584</v>
      </c>
    </row>
    <row r="13" spans="1:13">
      <c r="B13" s="236" t="s">
        <v>85</v>
      </c>
      <c r="C13" s="28" t="s">
        <v>317</v>
      </c>
      <c r="D13" s="233">
        <f>+'S 6.1'!$P$10-'S 6.1'!$Q$10</f>
        <v>-443.76650076362608</v>
      </c>
      <c r="E13" s="233">
        <f>+'S 6.2'!$P$10-'S 6.2'!$Q$10</f>
        <v>-3619.251078587522</v>
      </c>
      <c r="F13" s="233">
        <f>+'S 6.3'!$P$10-'S 6.3'!$Q$10</f>
        <v>-683.1360475644093</v>
      </c>
      <c r="G13" s="233">
        <f>+'S 6.4'!$P$10-'S 6.4'!$Q$10</f>
        <v>-694.92336722472646</v>
      </c>
      <c r="H13" s="233">
        <f>+'S 6.5'!$P$10-'S 6.5'!$Q$10</f>
        <v>-710.88929221897706</v>
      </c>
      <c r="I13" s="233">
        <f>+'S 6.6'!$P$10-'S 6.6'!$Q$10</f>
        <v>-542.88060550822695</v>
      </c>
      <c r="J13" s="233">
        <f>+'S 6.7'!$P$10-'S 6.7'!$Q$10</f>
        <v>-878.76428163493028</v>
      </c>
      <c r="K13" s="233">
        <f>+'S 6.8'!$P$10-'S 6.8'!$Q$10</f>
        <v>-1144.8990446127175</v>
      </c>
      <c r="L13" s="233">
        <f>+'S 6.9'!$P$10-'S 6.9'!$Q$10</f>
        <v>-884.0316513364387</v>
      </c>
      <c r="M13" s="233">
        <f>+'S 6.10'!$P$10-'S 6.10'!$Q$10</f>
        <v>-829.89550586992027</v>
      </c>
    </row>
    <row r="14" spans="1:13">
      <c r="B14" s="236" t="s">
        <v>70</v>
      </c>
      <c r="C14" s="28" t="s">
        <v>108</v>
      </c>
      <c r="D14" s="233">
        <f>+'S 6.1'!$P$11-'S 6.1'!$Q$11</f>
        <v>-446890.57305656781</v>
      </c>
      <c r="E14" s="233">
        <f>+'S 6.2'!$P$11-'S 6.2'!$Q$11</f>
        <v>-483206.57305656781</v>
      </c>
      <c r="F14" s="233">
        <f>+'S 6.3'!$P$11-'S 6.3'!$Q$11</f>
        <v>-509699.57305656781</v>
      </c>
      <c r="G14" s="233">
        <f>+'S 6.4'!$P$11-'S 6.4'!$Q$11</f>
        <v>-544207.57305656781</v>
      </c>
      <c r="H14" s="233">
        <f>+'S 6.5'!$P$11-'S 6.5'!$Q$11</f>
        <v>-571468.57305656781</v>
      </c>
      <c r="I14" s="233">
        <f>+'S 6.6'!$P$11-'S 6.6'!$Q$11</f>
        <v>-629525.51305656775</v>
      </c>
      <c r="J14" s="233">
        <f>+'S 6.7'!$P$11-'S 6.7'!$Q$11</f>
        <v>-667842.04274656787</v>
      </c>
      <c r="K14" s="233">
        <f>+'S 6.8'!$P$11-'S 6.8'!$Q$11</f>
        <v>-722146.31914656796</v>
      </c>
      <c r="L14" s="233">
        <f>+'S 6.9'!$P$11-'S 6.9'!$Q$11</f>
        <v>-811626.27770470723</v>
      </c>
      <c r="M14" s="233">
        <f>+'S 6.10'!$P$11-'S 6.10'!$Q$11</f>
        <v>-894250.16192796826</v>
      </c>
    </row>
    <row r="15" spans="1:13">
      <c r="B15" s="236" t="s">
        <v>71</v>
      </c>
      <c r="C15" s="28" t="s">
        <v>48</v>
      </c>
      <c r="D15" s="233">
        <f>+'S 6.1'!$P$12-'S 6.1'!$Q$12</f>
        <v>7.2759576141834259E-10</v>
      </c>
      <c r="E15" s="233">
        <f>+'S 6.2'!$P$12-'S 6.2'!$Q$12</f>
        <v>7.2759576141834259E-10</v>
      </c>
      <c r="F15" s="233">
        <f>+'S 6.3'!$P$12-'S 6.3'!$Q$12</f>
        <v>7.2759576141834259E-10</v>
      </c>
      <c r="G15" s="233">
        <f>+'S 6.4'!$P$12-'S 6.4'!$Q$12</f>
        <v>7.2759576141834259E-10</v>
      </c>
      <c r="H15" s="233">
        <f>+'S 6.5'!$P$12-'S 6.5'!$Q$12</f>
        <v>1.4551915228366852E-9</v>
      </c>
      <c r="I15" s="233">
        <f>+'S 6.6'!$P$12-'S 6.6'!$Q$12</f>
        <v>0</v>
      </c>
      <c r="J15" s="233">
        <f>+'S 6.7'!$P$12-'S 6.7'!$Q$12</f>
        <v>0</v>
      </c>
      <c r="K15" s="233">
        <f>+'S 6.8'!$P$12-'S 6.8'!$Q$12</f>
        <v>0</v>
      </c>
      <c r="L15" s="233">
        <f>+'S 6.9'!$P$12-'S 6.9'!$Q$12</f>
        <v>0</v>
      </c>
      <c r="M15" s="233">
        <f>+'S 6.10'!$P$12-'S 6.10'!$Q$12</f>
        <v>0</v>
      </c>
    </row>
    <row r="16" spans="1:13">
      <c r="B16" s="236" t="s">
        <v>72</v>
      </c>
      <c r="C16" s="28" t="s">
        <v>325</v>
      </c>
      <c r="D16" s="233">
        <f>+'S 6.1'!$P$13-'S 6.1'!$Q$13</f>
        <v>0</v>
      </c>
      <c r="E16" s="233">
        <f>+'S 6.2'!$P$13-'S 6.2'!$Q$13</f>
        <v>0</v>
      </c>
      <c r="F16" s="233">
        <f>+'S 6.3'!$P$13-'S 6.3'!$Q$13</f>
        <v>0</v>
      </c>
      <c r="G16" s="233">
        <f>+'S 6.4'!$P$13-'S 6.4'!$Q$13</f>
        <v>0</v>
      </c>
      <c r="H16" s="233">
        <f>+'S 6.5'!$P$13-'S 6.5'!$Q$13</f>
        <v>0</v>
      </c>
      <c r="I16" s="233">
        <f>+'S 6.6'!$P$13-'S 6.6'!$Q$13</f>
        <v>0</v>
      </c>
      <c r="J16" s="233">
        <f>+'S 6.7'!$P$13-'S 6.7'!$Q$13</f>
        <v>0</v>
      </c>
      <c r="K16" s="233">
        <f>+'S 6.8'!$P$13-'S 6.8'!$Q$13</f>
        <v>0</v>
      </c>
      <c r="L16" s="233">
        <f>+'S 6.9'!$P$13-'S 6.9'!$Q$13</f>
        <v>0</v>
      </c>
      <c r="M16" s="233">
        <f>+'S 6.10'!$P$13-'S 6.10'!$Q$13</f>
        <v>0</v>
      </c>
    </row>
    <row r="17" spans="2:13">
      <c r="B17" s="236" t="s">
        <v>73</v>
      </c>
      <c r="C17" s="28" t="s">
        <v>101</v>
      </c>
      <c r="D17" s="233">
        <f>+'S 6.1'!$P$14-'S 6.1'!$Q$14</f>
        <v>0</v>
      </c>
      <c r="E17" s="233">
        <f>+'S 6.2'!$P$14-'S 6.2'!$Q$14</f>
        <v>0</v>
      </c>
      <c r="F17" s="233">
        <f>+'S 6.3'!$P$14-'S 6.3'!$Q$14</f>
        <v>0</v>
      </c>
      <c r="G17" s="233">
        <f>+'S 6.4'!$P$14-'S 6.4'!$Q$14</f>
        <v>0</v>
      </c>
      <c r="H17" s="233">
        <f>+'S 6.5'!$P$14-'S 6.5'!$Q$14</f>
        <v>223.27293339993858</v>
      </c>
      <c r="I17" s="233">
        <f>+'S 6.6'!$P$14-'S 6.6'!$Q$14</f>
        <v>164.95423318787263</v>
      </c>
      <c r="J17" s="233">
        <f>+'S 6.7'!$P$14-'S 6.7'!$Q$14</f>
        <v>173.13416044151174</v>
      </c>
      <c r="K17" s="233">
        <f>+'S 6.8'!$P$14-'S 6.8'!$Q$14</f>
        <v>193.09892362577187</v>
      </c>
      <c r="L17" s="233">
        <f>+'S 6.9'!$P$14-'S 6.9'!$Q$14</f>
        <v>222.4897050292827</v>
      </c>
      <c r="M17" s="233">
        <f>+'S 6.10'!$P$14-'S 6.10'!$Q$14</f>
        <v>160.70698820219161</v>
      </c>
    </row>
    <row r="18" spans="2:13">
      <c r="B18" s="244"/>
      <c r="C18" s="245"/>
      <c r="D18" s="246"/>
      <c r="E18" s="246"/>
      <c r="F18" s="246"/>
      <c r="G18" s="32"/>
      <c r="H18" s="32"/>
      <c r="I18" s="32"/>
      <c r="J18" s="32"/>
    </row>
    <row r="19" spans="2:13">
      <c r="B19" s="247"/>
      <c r="C19" s="247"/>
      <c r="D19" s="248"/>
      <c r="E19" s="248"/>
      <c r="F19" s="248"/>
      <c r="G19" s="15"/>
      <c r="H19" s="15"/>
      <c r="I19" s="15"/>
    </row>
    <row r="20" spans="2:13">
      <c r="D20" s="119"/>
      <c r="E20" s="119"/>
      <c r="F20" s="119"/>
      <c r="G20" s="119"/>
      <c r="H20" s="61"/>
      <c r="I20" s="61"/>
      <c r="J20" s="61"/>
    </row>
    <row r="21" spans="2:13">
      <c r="B21" s="322" t="s">
        <v>347</v>
      </c>
      <c r="C21" s="322"/>
      <c r="D21" s="322"/>
      <c r="E21" s="322"/>
      <c r="F21" s="322"/>
      <c r="G21" s="322"/>
      <c r="H21" s="322"/>
      <c r="I21" s="322"/>
      <c r="J21" s="322"/>
      <c r="K21" s="322"/>
    </row>
    <row r="22" spans="2:13">
      <c r="B22" s="194"/>
      <c r="C22" s="194"/>
      <c r="D22" s="194"/>
      <c r="E22" s="194"/>
      <c r="F22" s="194"/>
      <c r="G22" s="194"/>
      <c r="H22" s="194"/>
      <c r="I22" s="235"/>
      <c r="J22" s="235"/>
      <c r="K22" s="235"/>
      <c r="L22" s="235" t="s">
        <v>318</v>
      </c>
    </row>
    <row r="23" spans="2:13">
      <c r="B23" s="242"/>
      <c r="C23" s="243" t="s">
        <v>63</v>
      </c>
      <c r="D23" s="243" t="s">
        <v>2</v>
      </c>
      <c r="E23" s="243" t="s">
        <v>3</v>
      </c>
      <c r="F23" s="243" t="s">
        <v>4</v>
      </c>
      <c r="G23" s="243" t="s">
        <v>104</v>
      </c>
      <c r="H23" s="243" t="s">
        <v>105</v>
      </c>
      <c r="I23" s="243" t="s">
        <v>111</v>
      </c>
      <c r="J23" s="243" t="s">
        <v>268</v>
      </c>
      <c r="K23" s="243" t="s">
        <v>285</v>
      </c>
      <c r="L23" s="243" t="s">
        <v>367</v>
      </c>
    </row>
    <row r="24" spans="2:13">
      <c r="B24" s="237" t="s">
        <v>56</v>
      </c>
      <c r="C24" s="28" t="s">
        <v>64</v>
      </c>
      <c r="D24" s="233">
        <f>'S 6.2'!$N$31</f>
        <v>1152603.242815536</v>
      </c>
      <c r="E24" s="233">
        <f>'S 6.3'!$P$31</f>
        <v>364197.54349030298</v>
      </c>
      <c r="F24" s="233">
        <f>'S 6.4'!$P$31</f>
        <v>373260.39342391287</v>
      </c>
      <c r="G24" s="233">
        <f>'S 6.5'!$P$31</f>
        <v>360038.30645105714</v>
      </c>
      <c r="H24" s="233">
        <f>'S 6.6'!$P$31</f>
        <v>466851.64476689394</v>
      </c>
      <c r="I24" s="233">
        <f>'S 6.7'!$P$31</f>
        <v>763834.94024144218</v>
      </c>
      <c r="J24" s="233">
        <f>'S 6.8'!$P$31</f>
        <v>762051.02531186608</v>
      </c>
      <c r="K24" s="233">
        <f>'S 6.9'!$P$31</f>
        <v>790798.92265313352</v>
      </c>
      <c r="L24" s="233">
        <f>'S 6.10'!$P$31</f>
        <v>795324.48354667833</v>
      </c>
    </row>
    <row r="25" spans="2:13">
      <c r="B25" s="237" t="s">
        <v>59</v>
      </c>
      <c r="C25" s="28" t="s">
        <v>65</v>
      </c>
      <c r="D25" s="233">
        <f>'S 6.2'!$Q$31</f>
        <v>1053575.4088887637</v>
      </c>
      <c r="E25" s="233">
        <f>'S 6.3'!$Q$31</f>
        <v>1206305.8105313049</v>
      </c>
      <c r="F25" s="233">
        <f>'S 6.4'!$Q$31</f>
        <v>1351980.6331494187</v>
      </c>
      <c r="G25" s="233">
        <f>'S 6.5'!$Q$31</f>
        <v>1569264.7213130663</v>
      </c>
      <c r="H25" s="233">
        <f>'S 6.6'!$Q$31</f>
        <v>1629785.4995900618</v>
      </c>
      <c r="I25" s="233">
        <f>'S 6.7'!$Q$31</f>
        <v>2102629.4034365746</v>
      </c>
      <c r="J25" s="233">
        <f>'S 6.8'!$Q$31</f>
        <v>2338677.7466964647</v>
      </c>
      <c r="K25" s="233">
        <f>'S 6.9'!$Q$31</f>
        <v>2386408.9150268873</v>
      </c>
      <c r="L25" s="233">
        <f>'S 6.10'!$Q$31</f>
        <v>3044126.7640764345</v>
      </c>
    </row>
    <row r="26" spans="2:13">
      <c r="B26" s="237" t="s">
        <v>67</v>
      </c>
      <c r="C26" s="28" t="s">
        <v>66</v>
      </c>
      <c r="D26" s="233">
        <f>+D24-D25</f>
        <v>99027.833926772233</v>
      </c>
      <c r="E26" s="233">
        <f>+E24-E25</f>
        <v>-842108.26704100193</v>
      </c>
      <c r="F26" s="233">
        <f>+F24-F25</f>
        <v>-978720.23972550593</v>
      </c>
      <c r="G26" s="233">
        <f>+G24-G25</f>
        <v>-1209226.4148620092</v>
      </c>
      <c r="H26" s="233">
        <f>+H24-H25</f>
        <v>-1162933.8548231679</v>
      </c>
      <c r="I26" s="233">
        <f t="shared" ref="I26:J26" si="3">+I24-I25</f>
        <v>-1338794.4631951326</v>
      </c>
      <c r="J26" s="233">
        <f t="shared" si="3"/>
        <v>-1576626.7213845986</v>
      </c>
      <c r="K26" s="233">
        <f t="shared" ref="K26" si="4">+K24-K25</f>
        <v>-1595609.9923737538</v>
      </c>
      <c r="L26" s="233">
        <f>+L24-L25</f>
        <v>-2248802.2805297561</v>
      </c>
    </row>
    <row r="27" spans="2:13">
      <c r="B27" s="237" t="s">
        <v>61</v>
      </c>
      <c r="C27" s="28" t="s">
        <v>86</v>
      </c>
      <c r="D27" s="233"/>
      <c r="E27" s="233"/>
      <c r="F27" s="233"/>
      <c r="G27" s="233"/>
      <c r="H27" s="233"/>
      <c r="I27" s="233"/>
      <c r="J27" s="233"/>
      <c r="K27" s="233"/>
      <c r="L27" s="233"/>
    </row>
    <row r="28" spans="2:13">
      <c r="B28" s="236" t="s">
        <v>68</v>
      </c>
      <c r="C28" s="28" t="s">
        <v>41</v>
      </c>
      <c r="D28" s="233">
        <f>+'S 6.2'!$P$22-'S 6.2'!$Q$22</f>
        <v>-115365.20266164295</v>
      </c>
      <c r="E28" s="233">
        <f>+'S 6.3'!$P$22-'S 6.3'!$Q$22</f>
        <v>-105895.58889347188</v>
      </c>
      <c r="F28" s="233">
        <f>+'S 6.4'!$P$22-'S 6.4'!$Q$22</f>
        <v>-140988.70599339806</v>
      </c>
      <c r="G28" s="233">
        <f>+'S 6.5'!$P$22-'S 6.5'!$Q$22</f>
        <v>-193582</v>
      </c>
      <c r="H28" s="233">
        <f>+'S 6.6'!$P$22-'S 6.6'!$Q$22</f>
        <v>340906.83899999998</v>
      </c>
      <c r="I28" s="233">
        <f>+'S 6.7'!$P$22-'S 6.7'!$Q$22</f>
        <v>-492352.99115999992</v>
      </c>
      <c r="J28" s="233">
        <f>+'S 6.8'!$P$22-'S 6.8'!$Q$22</f>
        <v>-312868.11330000003</v>
      </c>
      <c r="K28" s="233">
        <f>+'S 6.9'!$P$22-'S 6.9'!$Q$22</f>
        <v>-292155.14250000002</v>
      </c>
      <c r="L28" s="233">
        <f>+'S 6.10'!$P$22-'S 6.10'!$Q$22</f>
        <v>-317103.93549999996</v>
      </c>
    </row>
    <row r="29" spans="2:13">
      <c r="B29" s="236" t="s">
        <v>69</v>
      </c>
      <c r="C29" s="28" t="s">
        <v>42</v>
      </c>
      <c r="D29" s="233">
        <f>+'S 6.2'!$P$23-'S 6.2'!$Q$23</f>
        <v>-261428.98562148394</v>
      </c>
      <c r="E29" s="233">
        <f>+'S 6.3'!$P$23-'S 6.3'!$Q$23</f>
        <v>-333797.10501365986</v>
      </c>
      <c r="F29" s="233">
        <f>+'S 6.4'!$P$23-'S 6.4'!$Q$23</f>
        <v>-300105.84724882833</v>
      </c>
      <c r="G29" s="233">
        <f>+'S 6.5'!$P$23-'S 6.5'!$Q$23</f>
        <v>-381870.83216601191</v>
      </c>
      <c r="H29" s="233">
        <f>+'S 6.6'!$P$23-'S 6.6'!$Q$23</f>
        <v>-607301.57706599461</v>
      </c>
      <c r="I29" s="233">
        <f>+'S 6.7'!$P$23-'S 6.7'!$Q$23</f>
        <v>9395.7710105716251</v>
      </c>
      <c r="J29" s="233">
        <f>+'S 6.8'!$P$23-'S 6.8'!$Q$23</f>
        <v>-180398.13652898616</v>
      </c>
      <c r="K29" s="233">
        <f>+'S 6.9'!$P$23-'S 6.9'!$Q$23</f>
        <v>-320750.83671631303</v>
      </c>
      <c r="L29" s="233">
        <f>+'S 6.10'!$P$23-'S 6.10'!$Q$23</f>
        <v>-569959.52511506726</v>
      </c>
    </row>
    <row r="30" spans="2:13">
      <c r="B30" s="236" t="s">
        <v>83</v>
      </c>
      <c r="C30" s="28" t="s">
        <v>43</v>
      </c>
      <c r="D30" s="233">
        <f>+'S 6.2'!$P$24-'S 6.2'!$Q$24</f>
        <v>-357174.45491457963</v>
      </c>
      <c r="E30" s="233">
        <f>+'S 6.3'!$P$24-'S 6.3'!$Q$24</f>
        <v>-346152.26256460563</v>
      </c>
      <c r="F30" s="233">
        <f>+'S 6.4'!$P$24-'S 6.4'!$Q$24</f>
        <v>-451701.11167010717</v>
      </c>
      <c r="G30" s="233">
        <f>+'S 6.5'!$P$24-'S 6.5'!$Q$24</f>
        <v>-507655.1813635712</v>
      </c>
      <c r="H30" s="233">
        <f>+'S 6.6'!$P$24-'S 6.6'!$Q$24</f>
        <v>-712271.05668531661</v>
      </c>
      <c r="I30" s="233">
        <f>+'S 6.7'!$P$24-'S 6.7'!$Q$24</f>
        <v>-655583.00865240453</v>
      </c>
      <c r="J30" s="233">
        <f>+'S 6.8'!$P$24-'S 6.8'!$Q$24</f>
        <v>-782593.28967424552</v>
      </c>
      <c r="K30" s="233">
        <f>+'S 6.9'!$P$24-'S 6.9'!$Q$24</f>
        <v>-576450.430557888</v>
      </c>
      <c r="L30" s="233">
        <f>+'S 6.10'!$P$24-'S 6.10'!$Q$24</f>
        <v>-975301.80851384881</v>
      </c>
    </row>
    <row r="31" spans="2:13">
      <c r="B31" s="236" t="s">
        <v>84</v>
      </c>
      <c r="C31" s="28" t="s">
        <v>44</v>
      </c>
      <c r="D31" s="233">
        <f>+'S 6.2'!$P$25-'S 6.2'!$Q$25</f>
        <v>56445.639720338608</v>
      </c>
      <c r="E31" s="233">
        <f>+'S 6.3'!$P$25-'S 6.3'!$Q$25</f>
        <v>-24932.842596958249</v>
      </c>
      <c r="F31" s="233">
        <f>+'S 6.4'!$P$25-'S 6.4'!$Q$25</f>
        <v>-47237.780266672176</v>
      </c>
      <c r="G31" s="233">
        <f>+'S 6.5'!$P$25-'S 6.5'!$Q$25</f>
        <v>-95014.739215926034</v>
      </c>
      <c r="H31" s="233">
        <f>+'S 6.6'!$P$25-'S 6.6'!$Q$25</f>
        <v>-121791.32697744441</v>
      </c>
      <c r="I31" s="233">
        <f>+'S 6.7'!$P$25-'S 6.7'!$Q$25</f>
        <v>-157744.18728385301</v>
      </c>
      <c r="J31" s="233">
        <f>+'S 6.8'!$P$25-'S 6.8'!$Q$25</f>
        <v>-242274.21926795124</v>
      </c>
      <c r="K31" s="233">
        <f>+'S 6.9'!$P$25-'S 6.9'!$Q$25</f>
        <v>-312547.63164631708</v>
      </c>
      <c r="L31" s="233">
        <f>+'S 6.10'!$P$25-'S 6.10'!$Q$25</f>
        <v>-299528.69660000002</v>
      </c>
    </row>
    <row r="32" spans="2:13">
      <c r="B32" s="236" t="s">
        <v>85</v>
      </c>
      <c r="C32" s="28" t="s">
        <v>317</v>
      </c>
      <c r="D32" s="233">
        <f>+'S 6.2'!$P$26-'S 6.2'!$Q$26</f>
        <v>-2.469454892774789</v>
      </c>
      <c r="E32" s="233">
        <f>+'S 6.3'!$P$26-'S 6.3'!$Q$26</f>
        <v>0.53202769371358816</v>
      </c>
      <c r="F32" s="233">
        <f>+'S 6.4'!$P$26-'S 6.4'!$Q$26</f>
        <v>-1.7945464999999994</v>
      </c>
      <c r="G32" s="233">
        <f>+'S 6.5'!$P$26-'S 6.5'!$Q$26</f>
        <v>6.495009999999829E-2</v>
      </c>
      <c r="H32" s="233">
        <f>+'S 6.6'!$P$26-'S 6.6'!$Q$26</f>
        <v>-1.3143941999999993</v>
      </c>
      <c r="I32" s="233">
        <f>+'S 6.7'!$P$26-'S 6.7'!$Q$26</f>
        <v>-0.87399670000000018</v>
      </c>
      <c r="J32" s="233">
        <f>+'S 6.8'!$P$26-'S 6.8'!$Q$26</f>
        <v>0.26152339999999941</v>
      </c>
      <c r="K32" s="233">
        <f>+'S 6.9'!$P$26-'S 6.9'!$Q$26</f>
        <v>1.2486235000000012</v>
      </c>
      <c r="L32" s="233">
        <f>+'S 6.10'!$P$26-'S 6.10'!$Q$26</f>
        <v>-0.52536075188784614</v>
      </c>
    </row>
    <row r="33" spans="2:12">
      <c r="B33" s="236" t="s">
        <v>70</v>
      </c>
      <c r="C33" s="28" t="s">
        <v>108</v>
      </c>
      <c r="D33" s="233">
        <f>+'S 6.2'!$P$27-'S 6.2'!$Q$27</f>
        <v>-39499</v>
      </c>
      <c r="E33" s="233">
        <f>+'S 6.3'!$P$27-'S 6.3'!$Q$27</f>
        <v>-31331</v>
      </c>
      <c r="F33" s="233">
        <f>+'S 6.4'!$P$27-'S 6.4'!$Q$27</f>
        <v>-38685</v>
      </c>
      <c r="G33" s="233">
        <f>+'S 6.5'!$P$27-'S 6.5'!$Q$27</f>
        <v>-31327</v>
      </c>
      <c r="H33" s="233">
        <f>+'S 6.6'!$P$27-'S 6.6'!$Q$27</f>
        <v>-62417.100000000006</v>
      </c>
      <c r="I33" s="233">
        <f>+'S 6.7'!$P$27-'S 6.7'!$Q$27</f>
        <v>-42517.353040000002</v>
      </c>
      <c r="J33" s="233">
        <f>+'S 6.8'!$P$27-'S 6.8'!$Q$27</f>
        <v>-58513.188900000001</v>
      </c>
      <c r="K33" s="233">
        <f>+'S 6.9'!$P$27-'S 6.9'!$Q$27</f>
        <v>-93736.590358139321</v>
      </c>
      <c r="L33" s="233">
        <f>+'S 6.10'!$P$27-'S 6.10'!$Q$27</f>
        <v>-86846.006723261147</v>
      </c>
    </row>
    <row r="34" spans="2:12">
      <c r="B34" s="236" t="s">
        <v>71</v>
      </c>
      <c r="C34" s="28" t="s">
        <v>48</v>
      </c>
      <c r="D34" s="233">
        <f>+'S 6.2'!$P$28-'S 6.2'!$Q$28</f>
        <v>0</v>
      </c>
      <c r="E34" s="233">
        <f>+'S 6.3'!$P$28-'S 6.3'!$Q$28</f>
        <v>0</v>
      </c>
      <c r="F34" s="233">
        <f>+'S 6.4'!$P$28-'S 6.4'!$Q$28</f>
        <v>0</v>
      </c>
      <c r="G34" s="233">
        <f>+'S 6.5'!$P$28-'S 6.5'!$Q$28</f>
        <v>0</v>
      </c>
      <c r="H34" s="233">
        <f>+'S 6.6'!$P$28-'S 6.6'!$Q$28</f>
        <v>0</v>
      </c>
      <c r="I34" s="233">
        <f>+'S 6.7'!$P$28-'S 6.7'!$Q$28</f>
        <v>0</v>
      </c>
      <c r="J34" s="233">
        <f>+'S 6.8'!$P$28-'S 6.8'!$Q$28</f>
        <v>0</v>
      </c>
      <c r="K34" s="233">
        <f>+'S 6.9'!$P$28-'S 6.9'!$Q$28</f>
        <v>0</v>
      </c>
      <c r="L34" s="233">
        <f>+'S 6.10'!$P$28-'S 6.10'!$Q$28</f>
        <v>0</v>
      </c>
    </row>
    <row r="35" spans="2:12">
      <c r="B35" s="236" t="s">
        <v>72</v>
      </c>
      <c r="C35" s="28" t="s">
        <v>325</v>
      </c>
      <c r="D35" s="233">
        <f>+'S 6.2'!$P$29-'S 6.2'!$Q$29</f>
        <v>0</v>
      </c>
      <c r="E35" s="233">
        <f>+'S 6.3'!$P$29-'S 6.3'!$Q$29</f>
        <v>0</v>
      </c>
      <c r="F35" s="233">
        <f>+'S 6.4'!$P$29-'S 6.4'!$Q$29</f>
        <v>0</v>
      </c>
      <c r="G35" s="233">
        <f>+'S 6.5'!$P$29-'S 6.5'!$Q$29</f>
        <v>0</v>
      </c>
      <c r="H35" s="233">
        <f>+'S 6.6'!$P$29-'S 6.6'!$Q$29</f>
        <v>0</v>
      </c>
      <c r="I35" s="233">
        <f>+'S 6.7'!$P$29-'S 6.7'!$Q$29</f>
        <v>0</v>
      </c>
      <c r="J35" s="233">
        <f>+'S 6.8'!$P$29-'S 6.8'!$Q$29</f>
        <v>0</v>
      </c>
      <c r="K35" s="233">
        <f>+'S 6.9'!$P$29-'S 6.9'!$Q$29</f>
        <v>0</v>
      </c>
      <c r="L35" s="233">
        <f>+'S 6.10'!$P$29-'S 6.10'!$Q$29</f>
        <v>0</v>
      </c>
    </row>
    <row r="36" spans="2:12">
      <c r="B36" s="236" t="s">
        <v>73</v>
      </c>
      <c r="C36" s="28" t="s">
        <v>101</v>
      </c>
      <c r="D36" s="233">
        <f>+'S 6.2'!$P$30-'S 6.2'!$Q$30</f>
        <v>0</v>
      </c>
      <c r="E36" s="233">
        <f>+'S 6.3'!$P$30-'S 6.3'!$Q$30</f>
        <v>0</v>
      </c>
      <c r="F36" s="233">
        <f>+'S 6.4'!$P$30-'S 6.4'!$Q$30</f>
        <v>0</v>
      </c>
      <c r="G36" s="233">
        <f>+'S 6.5'!$P$30-'S 6.5'!$Q$30</f>
        <v>223.27293339993858</v>
      </c>
      <c r="H36" s="233">
        <f>+'S 6.6'!$P$30-'S 6.6'!$Q$30</f>
        <v>-58.318700212065956</v>
      </c>
      <c r="I36" s="233">
        <f>+'S 6.7'!$P$30-'S 6.7'!$Q$30</f>
        <v>8.1799272536390966</v>
      </c>
      <c r="J36" s="233">
        <f>+'S 6.8'!$P$30-'S 6.8'!$Q$30</f>
        <v>19.96476318426015</v>
      </c>
      <c r="K36" s="233">
        <f>+'S 6.9'!$P$30-'S 6.9'!$Q$30</f>
        <v>29.390781403510836</v>
      </c>
      <c r="L36" s="233">
        <f>+'S 6.10'!$P$30-'S 6.10'!$Q$30</f>
        <v>-61.782716827091107</v>
      </c>
    </row>
    <row r="37" spans="2:12" ht="15.5">
      <c r="B37" s="14"/>
      <c r="C37" s="14"/>
      <c r="D37" s="15"/>
      <c r="E37" s="15"/>
      <c r="F37" s="15"/>
      <c r="G37" s="15"/>
      <c r="H37" s="15"/>
      <c r="I37" s="15"/>
    </row>
  </sheetData>
  <mergeCells count="2">
    <mergeCell ref="B21:K21"/>
    <mergeCell ref="B2:L2"/>
  </mergeCells>
  <hyperlinks>
    <hyperlink ref="A1" location="Index!A1" display="Index" xr:uid="{2BE6C618-28AB-4E67-A80E-42323B6861EC}"/>
  </hyperlink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K39"/>
  <sheetViews>
    <sheetView workbookViewId="0"/>
  </sheetViews>
  <sheetFormatPr defaultColWidth="9.1796875" defaultRowHeight="14.5"/>
  <cols>
    <col min="1" max="2" width="9.1796875" style="12"/>
    <col min="3" max="3" width="62.1796875" style="12" bestFit="1" customWidth="1"/>
    <col min="4" max="10" width="12.81640625" style="12" customWidth="1"/>
    <col min="11" max="16384" width="9.1796875" style="12"/>
  </cols>
  <sheetData>
    <row r="2" spans="2:11" ht="18.75" customHeight="1">
      <c r="B2" s="350" t="s">
        <v>241</v>
      </c>
      <c r="C2" s="350"/>
      <c r="D2" s="350"/>
      <c r="E2" s="350"/>
      <c r="F2" s="350"/>
      <c r="G2" s="350"/>
      <c r="H2" s="350"/>
      <c r="I2" s="350"/>
      <c r="J2" s="350"/>
    </row>
    <row r="3" spans="2:11" ht="18.75" customHeight="1">
      <c r="B3" s="122"/>
      <c r="C3" s="122"/>
      <c r="D3" s="122"/>
      <c r="E3" s="122"/>
      <c r="F3" s="122"/>
      <c r="G3" s="122"/>
      <c r="H3" s="122"/>
      <c r="I3" s="122"/>
      <c r="J3" s="123" t="s">
        <v>221</v>
      </c>
    </row>
    <row r="4" spans="2:11" ht="15.5">
      <c r="B4" s="95"/>
      <c r="C4" s="94" t="s">
        <v>63</v>
      </c>
      <c r="D4" s="94" t="s">
        <v>1</v>
      </c>
      <c r="E4" s="94" t="s">
        <v>2</v>
      </c>
      <c r="F4" s="94" t="s">
        <v>3</v>
      </c>
      <c r="G4" s="94" t="s">
        <v>4</v>
      </c>
      <c r="H4" s="94" t="s">
        <v>104</v>
      </c>
      <c r="I4" s="94" t="s">
        <v>105</v>
      </c>
      <c r="J4" s="96" t="s">
        <v>111</v>
      </c>
    </row>
    <row r="5" spans="2:11" ht="15.5">
      <c r="B5" s="66" t="s">
        <v>56</v>
      </c>
      <c r="C5" s="60" t="s">
        <v>64</v>
      </c>
      <c r="D5" s="129">
        <f>+'S 6.1'!$F$15</f>
        <v>9214349.2156329099</v>
      </c>
      <c r="E5" s="129">
        <f>+'S 6.2'!$F$15</f>
        <v>10585129.273630979</v>
      </c>
      <c r="F5" s="129">
        <f>+'S 6.3'!$F$15</f>
        <v>12160743.282886319</v>
      </c>
      <c r="G5" s="129">
        <f>+'S 6.4'!$F$15</f>
        <v>13281559.929211877</v>
      </c>
      <c r="H5" s="129">
        <f>+'S 6.5'!$F$15</f>
        <v>14450277.675454568</v>
      </c>
      <c r="I5" s="129">
        <f>+'S 6.6'!$F$15</f>
        <v>15748180.710867831</v>
      </c>
      <c r="J5" s="129">
        <f>+'S 6.7'!$F$15</f>
        <v>16876120.883959621</v>
      </c>
      <c r="K5" s="13"/>
    </row>
    <row r="6" spans="2:11" ht="15.5">
      <c r="B6" s="66" t="s">
        <v>59</v>
      </c>
      <c r="C6" s="60" t="s">
        <v>65</v>
      </c>
      <c r="D6" s="129">
        <f>'S 6.1'!$G$15</f>
        <v>9979081.1891753729</v>
      </c>
      <c r="E6" s="129">
        <f>'S 6.2'!$G$15</f>
        <v>11454222.339154836</v>
      </c>
      <c r="F6" s="129">
        <f>'S 6.3'!$G$15</f>
        <v>13182866.455775656</v>
      </c>
      <c r="G6" s="129">
        <f>'S 6.4'!$G$15</f>
        <v>14416171.769228198</v>
      </c>
      <c r="H6" s="129">
        <f>'S 6.5'!$G$15</f>
        <v>15625125.665710751</v>
      </c>
      <c r="I6" s="129">
        <f>'S 6.6'!$G$15</f>
        <v>17049950.086314149</v>
      </c>
      <c r="J6" s="129">
        <f>'S 6.7'!$G$15</f>
        <v>18426313.935543068</v>
      </c>
      <c r="K6" s="13"/>
    </row>
    <row r="7" spans="2:11" ht="15.5">
      <c r="B7" s="66" t="s">
        <v>67</v>
      </c>
      <c r="C7" s="60" t="s">
        <v>66</v>
      </c>
      <c r="D7" s="129">
        <f t="shared" ref="D7:G7" si="0">+D5-D6</f>
        <v>-764731.97354246303</v>
      </c>
      <c r="E7" s="129">
        <f t="shared" si="0"/>
        <v>-869093.06552385725</v>
      </c>
      <c r="F7" s="129">
        <f t="shared" si="0"/>
        <v>-1022123.1728893369</v>
      </c>
      <c r="G7" s="129">
        <f t="shared" si="0"/>
        <v>-1134611.8400163203</v>
      </c>
      <c r="H7" s="129">
        <f>+H5-H6</f>
        <v>-1174847.9902561828</v>
      </c>
      <c r="I7" s="129">
        <f>+I5-I6</f>
        <v>-1301769.3754463177</v>
      </c>
      <c r="J7" s="129">
        <f>+J5-J6</f>
        <v>-1550193.0515834466</v>
      </c>
    </row>
    <row r="8" spans="2:11" ht="15.5">
      <c r="B8" s="66" t="s">
        <v>61</v>
      </c>
      <c r="C8" s="60" t="s">
        <v>86</v>
      </c>
      <c r="D8" s="129"/>
      <c r="E8" s="129"/>
      <c r="F8" s="129"/>
      <c r="G8" s="129"/>
      <c r="H8" s="129"/>
      <c r="I8" s="129"/>
      <c r="J8" s="129"/>
    </row>
    <row r="9" spans="2:11" ht="15.5">
      <c r="B9" s="95" t="s">
        <v>68</v>
      </c>
      <c r="C9" s="60" t="s">
        <v>41</v>
      </c>
      <c r="D9" s="129">
        <f>+'S 6.1'!$F$6-'S 6.1'!$G$6</f>
        <v>-310073.46404212585</v>
      </c>
      <c r="E9" s="129">
        <f>+'S 6.2'!$F$6-'S 6.2'!$G$6</f>
        <v>-275732.06556147314</v>
      </c>
      <c r="F9" s="129">
        <f>+'S 6.3'!$F$6-'S 6.3'!$G$6</f>
        <v>-341143.72046541679</v>
      </c>
      <c r="G9" s="129">
        <f>+'S 6.4'!$F$6-'S 6.4'!$G$6</f>
        <v>-452625.74285839696</v>
      </c>
      <c r="H9" s="129">
        <f>+'S 6.5'!$F$6-'S 6.5'!$G$6</f>
        <v>-320314.80614152271</v>
      </c>
      <c r="I9" s="129">
        <f>+'S 6.6'!$F$6-'S 6.6'!$G$6</f>
        <v>-721460.52278226567</v>
      </c>
      <c r="J9" s="129">
        <f>+'S 6.7'!$F$6-'S 6.7'!$G$6</f>
        <v>-442675.85376668628</v>
      </c>
    </row>
    <row r="10" spans="2:11" ht="15.5">
      <c r="B10" s="95" t="s">
        <v>69</v>
      </c>
      <c r="C10" s="60" t="s">
        <v>42</v>
      </c>
      <c r="D10" s="129">
        <f>+'S 6.1'!$F$7-'S 6.1'!$G$7</f>
        <v>296539.87280080904</v>
      </c>
      <c r="E10" s="129">
        <f>+'S 6.2'!$F$7-'S 6.2'!$G$7</f>
        <v>296354.92079898744</v>
      </c>
      <c r="F10" s="129">
        <f>+'S 6.3'!$F$7-'S 6.3'!$G$7</f>
        <v>335315.1210086986</v>
      </c>
      <c r="G10" s="129">
        <f>+'S 6.4'!$F$7-'S 6.4'!$G$7</f>
        <v>329468.65321534558</v>
      </c>
      <c r="H10" s="129">
        <f>+'S 6.5'!$F$7-'S 6.5'!$G$7</f>
        <v>391025.52911202528</v>
      </c>
      <c r="I10" s="129">
        <f>+'S 6.6'!$F$7-'S 6.6'!$G$7</f>
        <v>103939.95800250815</v>
      </c>
      <c r="J10" s="129">
        <f>+'S 6.7'!$F$7-'S 6.7'!$G$7</f>
        <v>380746.29351658886</v>
      </c>
    </row>
    <row r="11" spans="2:11" ht="15.5">
      <c r="B11" s="95" t="s">
        <v>83</v>
      </c>
      <c r="C11" s="60" t="s">
        <v>43</v>
      </c>
      <c r="D11" s="129">
        <f>+'S 6.1'!$F$8-'S 6.1'!$G$8</f>
        <v>186379.67781252821</v>
      </c>
      <c r="E11" s="129">
        <f>+'S 6.2'!$F$8-'S 6.2'!$G$8</f>
        <v>343260.47770809557</v>
      </c>
      <c r="F11" s="129">
        <f>+'S 6.3'!$F$8-'S 6.3'!$G$8</f>
        <v>409972.87425231573</v>
      </c>
      <c r="G11" s="129">
        <f>+'S 6.4'!$F$8-'S 6.4'!$G$8</f>
        <v>358920.03713470011</v>
      </c>
      <c r="H11" s="129">
        <f>+'S 6.5'!$F$8-'S 6.5'!$G$8</f>
        <v>305145.18059931812</v>
      </c>
      <c r="I11" s="129">
        <f>+'S 6.6'!$F$8-'S 6.6'!$G$8</f>
        <v>751471.89620487753</v>
      </c>
      <c r="J11" s="129">
        <f>+'S 6.7'!$F$8-'S 6.7'!$G$8</f>
        <v>625457.28903971612</v>
      </c>
    </row>
    <row r="12" spans="2:11" ht="15.5">
      <c r="B12" s="95" t="s">
        <v>84</v>
      </c>
      <c r="C12" s="60" t="s">
        <v>44</v>
      </c>
      <c r="D12" s="129">
        <f>+'S 6.1'!$F$9-'S 6.1'!$G$9</f>
        <v>-1448647.6374999664</v>
      </c>
      <c r="E12" s="129">
        <f>+'S 6.2'!$F$9-'S 6.2'!$G$9</f>
        <v>-1585303.6626932775</v>
      </c>
      <c r="F12" s="129">
        <f>+'S 6.3'!$F$9-'S 6.3'!$G$9</f>
        <v>-1824714.8873023123</v>
      </c>
      <c r="G12" s="129">
        <f>+'S 6.4'!$F$9-'S 6.4'!$G$9</f>
        <v>-1934475.7832143807</v>
      </c>
      <c r="H12" s="129">
        <f>+'S 6.5'!$F$9-'S 6.5'!$G$9</f>
        <v>-2365117.0824747975</v>
      </c>
      <c r="I12" s="129">
        <f>+'S 6.6'!$F$9-'S 6.6'!$G$9</f>
        <v>-2414982.485955758</v>
      </c>
      <c r="J12" s="129">
        <f>+'S 6.7'!$F$9-'S 6.7'!$G$9</f>
        <v>-2808324.1252410426</v>
      </c>
    </row>
    <row r="13" spans="2:11" ht="15.5">
      <c r="B13" s="95" t="s">
        <v>85</v>
      </c>
      <c r="C13" s="60" t="s">
        <v>47</v>
      </c>
      <c r="D13" s="129">
        <f>+'S 6.1'!$F$10-'S 6.1'!$G$10</f>
        <v>-334734.14625409833</v>
      </c>
      <c r="E13" s="129">
        <f>+'S 6.2'!$F$10-'S 6.2'!$G$10</f>
        <v>-423201.29823339568</v>
      </c>
      <c r="F13" s="129">
        <f>+'S 6.3'!$F$10-'S 6.3'!$G$10</f>
        <v>-528784.75127440505</v>
      </c>
      <c r="G13" s="129">
        <f>+'S 6.4'!$F$10-'S 6.4'!$G$10</f>
        <v>-552966.04039680283</v>
      </c>
      <c r="H13" s="129">
        <f>+'S 6.5'!$F$10-'S 6.5'!$G$10</f>
        <v>-550020.29463440529</v>
      </c>
      <c r="I13" s="129">
        <f>+'S 6.6'!$F$10-'S 6.6'!$G$10</f>
        <v>-659359.22790274723</v>
      </c>
      <c r="J13" s="129">
        <f>+'S 6.7'!$F$10-'S 6.7'!$G$10</f>
        <v>-777285.32733367372</v>
      </c>
    </row>
    <row r="14" spans="2:11" ht="15.5">
      <c r="B14" s="95" t="s">
        <v>70</v>
      </c>
      <c r="C14" s="60" t="s">
        <v>247</v>
      </c>
      <c r="D14" s="129">
        <f>+'S 6.1'!$F$11-'S 6.1'!$G$11</f>
        <v>-1097816.0246899675</v>
      </c>
      <c r="E14" s="129">
        <f>+'S 6.2'!$F$11-'S 6.2'!$G$11</f>
        <v>-1213938.7057305616</v>
      </c>
      <c r="F14" s="129">
        <f>+'S 6.3'!$F$11-'S 6.3'!$G$11</f>
        <v>-1642923.7691934947</v>
      </c>
      <c r="G14" s="129">
        <f>+'S 6.4'!$F$11-'S 6.4'!$G$11</f>
        <v>-1677511.077909989</v>
      </c>
      <c r="H14" s="129">
        <f>+'S 6.5'!$F$11-'S 6.5'!$G$11</f>
        <v>-1658226.2686325349</v>
      </c>
      <c r="I14" s="129">
        <f>+'S 6.6'!$F$11-'S 6.6'!$G$11</f>
        <v>-1732052.2799098559</v>
      </c>
      <c r="J14" s="129">
        <f>+'S 6.7'!$F$11-'S 6.7'!$G$11</f>
        <v>-1794477.1332826302</v>
      </c>
    </row>
    <row r="15" spans="2:11" ht="15.5">
      <c r="B15" s="95" t="s">
        <v>71</v>
      </c>
      <c r="C15" s="60" t="s">
        <v>48</v>
      </c>
      <c r="D15" s="129">
        <f>+'S 6.1'!$F$12-'S 6.1'!$G$12</f>
        <v>-19633.832492096408</v>
      </c>
      <c r="E15" s="129">
        <f>+'S 6.2'!$F$12-'S 6.2'!$G$12</f>
        <v>-127.88448839480407</v>
      </c>
      <c r="F15" s="129">
        <f>+'S 6.3'!$F$12-'S 6.3'!$G$12</f>
        <v>31051.251779743179</v>
      </c>
      <c r="G15" s="129">
        <f>+'S 6.4'!$F$12-'S 6.4'!$G$12</f>
        <v>-207644.95399902423</v>
      </c>
      <c r="H15" s="129">
        <f>+'S 6.5'!$F$12-'S 6.5'!$G$12</f>
        <v>-318760.17669349129</v>
      </c>
      <c r="I15" s="129">
        <f>+'S 6.6'!$F$12-'S 6.6'!$G$12</f>
        <v>-404605.39032762789</v>
      </c>
      <c r="J15" s="129">
        <f>+'S 6.7'!$F$12-'S 6.7'!$G$12</f>
        <v>-618658.05137467454</v>
      </c>
    </row>
    <row r="16" spans="2:11" ht="15.5">
      <c r="B16" s="95" t="s">
        <v>72</v>
      </c>
      <c r="C16" s="60" t="s">
        <v>49</v>
      </c>
      <c r="D16" s="129">
        <f>+'S 6.1'!$F$13-'S 6.1'!$G$13</f>
        <v>1662465.5224124943</v>
      </c>
      <c r="E16" s="129">
        <f>+'S 6.2'!$F$13-'S 6.2'!$G$13</f>
        <v>1598870.8502075663</v>
      </c>
      <c r="F16" s="129">
        <f>+'S 6.3'!$F$13-'S 6.3'!$G$13</f>
        <v>1940139.8730095257</v>
      </c>
      <c r="G16" s="129">
        <f>+'S 6.4'!$F$13-'S 6.4'!$G$13</f>
        <v>2316490.7184696416</v>
      </c>
      <c r="H16" s="129">
        <f>+'S 6.5'!$F$13-'S 6.5'!$G$13</f>
        <v>2728211.3195546651</v>
      </c>
      <c r="I16" s="129">
        <f>+'S 6.6'!$F$13-'S 6.6'!$G$13</f>
        <v>3134777.3113126718</v>
      </c>
      <c r="J16" s="129">
        <f>+'S 6.7'!$F$13-'S 6.7'!$G$13</f>
        <v>3302336.1220098212</v>
      </c>
    </row>
    <row r="17" spans="2:10" ht="15.5">
      <c r="B17" s="95" t="s">
        <v>73</v>
      </c>
      <c r="C17" s="60" t="s">
        <v>101</v>
      </c>
      <c r="D17" s="129">
        <f>+'S 6.1'!$F$14-'S 6.1'!$G$14</f>
        <v>300788.05840996059</v>
      </c>
      <c r="E17" s="129">
        <f>+'S 6.2'!$F$14-'S 6.2'!$G$14</f>
        <v>390724.30246859777</v>
      </c>
      <c r="F17" s="129">
        <f>+'S 6.3'!$F$14-'S 6.3'!$G$14</f>
        <v>598964.8352960085</v>
      </c>
      <c r="G17" s="129">
        <f>+'S 6.4'!$F$14-'S 6.4'!$G$14</f>
        <v>685732.34954258706</v>
      </c>
      <c r="H17" s="129">
        <f>+'S 6.5'!$F$14-'S 6.5'!$G$14</f>
        <v>613208.60905456007</v>
      </c>
      <c r="I17" s="129">
        <f>+'S 6.6'!$F$14-'S 6.6'!$G$14</f>
        <v>640501.36591187934</v>
      </c>
      <c r="J17" s="129">
        <f>+'S 6.7'!$F$14-'S 6.7'!$G$14</f>
        <v>582687.7348491326</v>
      </c>
    </row>
    <row r="18" spans="2:10" ht="15.5">
      <c r="B18" s="14"/>
      <c r="C18" s="14"/>
      <c r="D18" s="14"/>
      <c r="E18" s="14"/>
      <c r="F18" s="14"/>
    </row>
    <row r="19" spans="2:10" ht="15.5">
      <c r="D19" s="15"/>
      <c r="E19" s="15"/>
      <c r="F19" s="15"/>
      <c r="G19" s="59"/>
      <c r="H19" s="59"/>
      <c r="I19" s="59"/>
      <c r="J19" s="59"/>
    </row>
    <row r="20" spans="2:10" ht="15.5">
      <c r="D20" s="119"/>
      <c r="E20" s="119"/>
      <c r="F20" s="119"/>
      <c r="G20" s="65"/>
      <c r="H20" s="65"/>
      <c r="I20" s="65"/>
      <c r="J20" s="65"/>
    </row>
    <row r="21" spans="2:10" ht="16.5">
      <c r="B21" s="350" t="s">
        <v>242</v>
      </c>
      <c r="C21" s="350"/>
      <c r="D21" s="350"/>
      <c r="E21" s="350"/>
      <c r="F21" s="350"/>
      <c r="G21" s="350"/>
      <c r="H21" s="350"/>
      <c r="I21" s="350"/>
      <c r="J21" s="350"/>
    </row>
    <row r="22" spans="2:10" ht="16.5">
      <c r="B22" s="122"/>
      <c r="C22" s="122"/>
      <c r="D22" s="122"/>
      <c r="E22" s="122"/>
      <c r="F22" s="122"/>
      <c r="G22" s="122"/>
      <c r="H22" s="122"/>
      <c r="I22" s="123" t="s">
        <v>221</v>
      </c>
    </row>
    <row r="23" spans="2:10" ht="15.5">
      <c r="B23" s="121"/>
      <c r="C23" s="99" t="s">
        <v>63</v>
      </c>
      <c r="D23" s="99" t="s">
        <v>2</v>
      </c>
      <c r="E23" s="99" t="s">
        <v>3</v>
      </c>
      <c r="F23" s="99" t="s">
        <v>4</v>
      </c>
      <c r="G23" s="99" t="s">
        <v>104</v>
      </c>
      <c r="H23" s="99" t="s">
        <v>105</v>
      </c>
      <c r="I23" s="124" t="s">
        <v>111</v>
      </c>
    </row>
    <row r="24" spans="2:10" ht="15.5">
      <c r="B24" s="66" t="s">
        <v>56</v>
      </c>
      <c r="C24" s="60" t="s">
        <v>64</v>
      </c>
      <c r="D24" s="129">
        <f>+'S 6.2'!$F$31</f>
        <v>1307186.0202346363</v>
      </c>
      <c r="E24" s="129">
        <f>+'S 6.3'!$F$31</f>
        <v>1558640.4122723122</v>
      </c>
      <c r="F24" s="129">
        <f>+'S 6.4'!$F$31</f>
        <v>1101928.3399977204</v>
      </c>
      <c r="G24" s="129">
        <f>+'S 6.5'!$F$31</f>
        <v>1148703.0544932294</v>
      </c>
      <c r="H24" s="129">
        <f>+'S 6.6'!$F$31</f>
        <v>1195460.5085670131</v>
      </c>
      <c r="I24" s="129">
        <f>+'S 6.7'!$F$31</f>
        <v>1063497.0731532814</v>
      </c>
    </row>
    <row r="25" spans="2:10" ht="15.5">
      <c r="B25" s="66" t="s">
        <v>59</v>
      </c>
      <c r="C25" s="60" t="s">
        <v>65</v>
      </c>
      <c r="D25" s="129">
        <f>'S 6.2'!$G$31</f>
        <v>1475141.1499794628</v>
      </c>
      <c r="E25" s="129">
        <f>'S 6.3'!$G$31</f>
        <v>1728644.1166208207</v>
      </c>
      <c r="F25" s="129">
        <f>'S 6.4'!$G$31</f>
        <v>1233305.3134525393</v>
      </c>
      <c r="G25" s="129">
        <f>'S 6.5'!$G$31</f>
        <v>1208953.8964825561</v>
      </c>
      <c r="H25" s="129">
        <f>'S 6.6'!$G$31</f>
        <v>1424824.4206033966</v>
      </c>
      <c r="I25" s="129">
        <f>'S 6.7'!$G$31</f>
        <v>1376363.8492289213</v>
      </c>
    </row>
    <row r="26" spans="2:10" ht="15.5">
      <c r="B26" s="66" t="s">
        <v>67</v>
      </c>
      <c r="C26" s="60" t="s">
        <v>66</v>
      </c>
      <c r="D26" s="129">
        <f t="shared" ref="D26:I26" si="1">+D24-D25</f>
        <v>-167955.12974482658</v>
      </c>
      <c r="E26" s="129">
        <f t="shared" si="1"/>
        <v>-170003.7043485085</v>
      </c>
      <c r="F26" s="129">
        <f t="shared" si="1"/>
        <v>-131376.97345481883</v>
      </c>
      <c r="G26" s="129">
        <f t="shared" si="1"/>
        <v>-60250.841989326756</v>
      </c>
      <c r="H26" s="129">
        <f t="shared" si="1"/>
        <v>-229363.91203638352</v>
      </c>
      <c r="I26" s="129">
        <f t="shared" si="1"/>
        <v>-312866.77607563999</v>
      </c>
    </row>
    <row r="27" spans="2:10" ht="15.5">
      <c r="B27" s="66" t="s">
        <v>61</v>
      </c>
      <c r="C27" s="60" t="s">
        <v>86</v>
      </c>
      <c r="D27" s="129"/>
      <c r="E27" s="129"/>
      <c r="F27" s="129"/>
      <c r="G27" s="129"/>
      <c r="H27" s="129"/>
      <c r="I27" s="129"/>
    </row>
    <row r="28" spans="2:10" ht="15.5">
      <c r="B28" s="95" t="s">
        <v>68</v>
      </c>
      <c r="C28" s="60" t="s">
        <v>41</v>
      </c>
      <c r="D28" s="129">
        <f>+'S 6.2'!$F$22-'S 6.2'!$G$22</f>
        <v>34341.398480652751</v>
      </c>
      <c r="E28" s="129">
        <f>+'S 6.3'!$F$22-'S 6.3'!$G$22</f>
        <v>-65411.654903943665</v>
      </c>
      <c r="F28" s="129">
        <f>+'S 6.4'!$F$22-'S 6.4'!$G$22</f>
        <v>-111482.02239298014</v>
      </c>
      <c r="G28" s="129">
        <f>+'S 6.5'!$F$22-'S 6.5'!$G$22</f>
        <v>131856.9678810178</v>
      </c>
      <c r="H28" s="129">
        <f>+'S 6.6'!$F$22-'S 6.6'!$G$22</f>
        <v>-400691.74780488672</v>
      </c>
      <c r="I28" s="129">
        <f>+'S 6.7'!$F$22-'S 6.7'!$G$22</f>
        <v>277620.4560321524</v>
      </c>
    </row>
    <row r="29" spans="2:10" ht="15.5">
      <c r="B29" s="95" t="s">
        <v>69</v>
      </c>
      <c r="C29" s="60" t="s">
        <v>42</v>
      </c>
      <c r="D29" s="129">
        <f>+'S 6.2'!$F$23-'S 6.2'!$G$23</f>
        <v>-13079.070700322802</v>
      </c>
      <c r="E29" s="129">
        <f>+'S 6.3'!$F$23-'S 6.3'!$G$23</f>
        <v>47678.685172149708</v>
      </c>
      <c r="F29" s="129">
        <f>+'S 6.4'!$F$23-'S 6.4'!$G$23</f>
        <v>-7665.3122436466656</v>
      </c>
      <c r="G29" s="129">
        <f>+'S 6.5'!$F$23-'S 6.5'!$G$23</f>
        <v>1302.3300963553374</v>
      </c>
      <c r="H29" s="129">
        <f>+'S 6.6'!$F$23-'S 6.6'!$G$23</f>
        <v>-225936.64789810788</v>
      </c>
      <c r="I29" s="129">
        <f>+'S 6.7'!$F$23-'S 6.7'!$G$23</f>
        <v>128413.16349008313</v>
      </c>
    </row>
    <row r="30" spans="2:10" ht="15.5">
      <c r="B30" s="95" t="s">
        <v>83</v>
      </c>
      <c r="C30" s="60" t="s">
        <v>43</v>
      </c>
      <c r="D30" s="129">
        <f>+'S 6.2'!$F$24-'S 6.2'!$G$24</f>
        <v>125696.84945492468</v>
      </c>
      <c r="E30" s="129">
        <f>+'S 6.3'!$F$24-'S 6.3'!$G$24</f>
        <v>46400.430734553578</v>
      </c>
      <c r="F30" s="129">
        <f>+'S 6.4'!$F$24-'S 6.4'!$G$24</f>
        <v>-70633.788541207847</v>
      </c>
      <c r="G30" s="129">
        <f>+'S 6.5'!$F$24-'S 6.5'!$G$24</f>
        <v>43149.830469779612</v>
      </c>
      <c r="H30" s="129">
        <f>+'S 6.6'!$F$24-'S 6.6'!$G$24</f>
        <v>308229.47556868923</v>
      </c>
      <c r="I30" s="129">
        <f>+'S 6.7'!$F$24-'S 6.7'!$G$24</f>
        <v>41246.450789098133</v>
      </c>
    </row>
    <row r="31" spans="2:10" ht="15.5">
      <c r="B31" s="95" t="s">
        <v>84</v>
      </c>
      <c r="C31" s="60" t="s">
        <v>44</v>
      </c>
      <c r="D31" s="129">
        <f>+'S 6.2'!$F$25-'S 6.2'!$G$25</f>
        <v>-139739.04465797119</v>
      </c>
      <c r="E31" s="129">
        <f>+'S 6.3'!$F$25-'S 6.3'!$G$25</f>
        <v>-241332.37190669004</v>
      </c>
      <c r="F31" s="129">
        <f>+'S 6.4'!$F$25-'S 6.4'!$G$25</f>
        <v>-109455.64748578929</v>
      </c>
      <c r="G31" s="129">
        <f>+'S 6.5'!$F$25-'S 6.5'!$G$25</f>
        <v>-429585.85091055674</v>
      </c>
      <c r="H31" s="129">
        <f>+'S 6.6'!$F$25-'S 6.6'!$G$25</f>
        <v>-61031.246716221212</v>
      </c>
      <c r="I31" s="129">
        <f>+'S 6.7'!$F$25-'S 6.7'!$G$25</f>
        <v>-378283.18221617595</v>
      </c>
    </row>
    <row r="32" spans="2:10" ht="15.5">
      <c r="B32" s="95" t="s">
        <v>85</v>
      </c>
      <c r="C32" s="60" t="s">
        <v>47</v>
      </c>
      <c r="D32" s="129">
        <f>+'S 6.2'!$F$26-'S 6.2'!$G$26</f>
        <v>-88461.004615605983</v>
      </c>
      <c r="E32" s="129">
        <f>+'S 6.3'!$F$26-'S 6.3'!$G$26</f>
        <v>-105602.56670249169</v>
      </c>
      <c r="F32" s="129">
        <f>+'S 6.4'!$F$26-'S 6.4'!$G$26</f>
        <v>-24780.156591486098</v>
      </c>
      <c r="G32" s="129">
        <f>+'S 6.5'!$F$26-'S 6.5'!$G$26</f>
        <v>-11751.334920667901</v>
      </c>
      <c r="H32" s="129">
        <f>+'S 6.6'!$F$26-'S 6.6'!$G$26</f>
        <v>-93360.916299844641</v>
      </c>
      <c r="I32" s="129">
        <f>+'S 6.7'!$F$26-'S 6.7'!$G$26</f>
        <v>-156462.95646018378</v>
      </c>
    </row>
    <row r="33" spans="2:10" ht="15.5">
      <c r="B33" s="95" t="s">
        <v>70</v>
      </c>
      <c r="C33" s="60" t="s">
        <v>247</v>
      </c>
      <c r="D33" s="129">
        <f>+'S 6.2'!$F$27-'S 6.2'!$G$27</f>
        <v>-117984.31002618874</v>
      </c>
      <c r="E33" s="129">
        <f>+'S 6.3'!$F$27-'S 6.3'!$G$27</f>
        <v>-431439.3228500603</v>
      </c>
      <c r="F33" s="129">
        <f>+'S 6.4'!$F$27-'S 6.4'!$G$27</f>
        <v>-34924.780370940571</v>
      </c>
      <c r="G33" s="129">
        <f>+'S 6.5'!$F$27-'S 6.5'!$G$27</f>
        <v>35914.399438357999</v>
      </c>
      <c r="H33" s="129">
        <f>+'S 6.6'!$F$27-'S 6.6'!$G$27</f>
        <v>-85507.24949200009</v>
      </c>
      <c r="I33" s="129">
        <f>+'S 6.7'!$F$27-'S 6.7'!$G$27</f>
        <v>-57800.6216468317</v>
      </c>
    </row>
    <row r="34" spans="2:10" ht="15.5">
      <c r="B34" s="95" t="s">
        <v>71</v>
      </c>
      <c r="C34" s="60" t="s">
        <v>48</v>
      </c>
      <c r="D34" s="129">
        <f>+'S 6.2'!$F$28-'S 6.2'!$G$28</f>
        <v>19473.722169843662</v>
      </c>
      <c r="E34" s="129">
        <f>+'S 6.3'!$F$28-'S 6.3'!$G$28</f>
        <v>31160.954374949892</v>
      </c>
      <c r="F34" s="129">
        <f>+'S 6.4'!$F$28-'S 6.4'!$G$28</f>
        <v>-238691.71667302286</v>
      </c>
      <c r="G34" s="129">
        <f>+'S 6.5'!$F$28-'S 6.5'!$G$28</f>
        <v>-111091.17190552021</v>
      </c>
      <c r="H34" s="129">
        <f>+'S 6.6'!$F$28-'S 6.6'!$G$28</f>
        <v>-85706.355780133759</v>
      </c>
      <c r="I34" s="129">
        <f>+'S 6.7'!$F$28-'S 6.7'!$G$28</f>
        <v>-213978.53399446944</v>
      </c>
    </row>
    <row r="35" spans="2:10" ht="15.5">
      <c r="B35" s="95" t="s">
        <v>72</v>
      </c>
      <c r="C35" s="60" t="s">
        <v>49</v>
      </c>
      <c r="D35" s="129">
        <f>+'S 6.2'!$F$29-'S 6.2'!$G$29</f>
        <v>-74644.682716822019</v>
      </c>
      <c r="E35" s="129">
        <f>+'S 6.3'!$F$29-'S 6.3'!$G$29</f>
        <v>343934.45826380816</v>
      </c>
      <c r="F35" s="129">
        <f>+'S 6.4'!$F$29-'S 6.4'!$G$29</f>
        <v>379438.78609254968</v>
      </c>
      <c r="G35" s="129">
        <f>+'S 6.5'!$F$29-'S 6.5'!$G$29</f>
        <v>409649.5250763112</v>
      </c>
      <c r="H35" s="129">
        <f>+'S 6.6'!$F$29-'S 6.6'!$G$29</f>
        <v>375620.07655727246</v>
      </c>
      <c r="I35" s="129">
        <f>+'S 6.7'!$F$29-'S 6.7'!$G$29</f>
        <v>173182.31259760173</v>
      </c>
    </row>
    <row r="36" spans="2:10" ht="15.5">
      <c r="B36" s="95" t="s">
        <v>73</v>
      </c>
      <c r="C36" s="60" t="s">
        <v>101</v>
      </c>
      <c r="D36" s="129">
        <f>+'S 6.2'!$F$30-'S 6.2'!$G$30</f>
        <v>86441.012866662903</v>
      </c>
      <c r="E36" s="129">
        <f>+'S 6.3'!$F$30-'S 6.3'!$G$30</f>
        <v>204607.6834692157</v>
      </c>
      <c r="F36" s="129">
        <f>+'S 6.4'!$F$30-'S 6.4'!$G$30</f>
        <v>86817.664751704957</v>
      </c>
      <c r="G36" s="129">
        <f>+'S 6.5'!$F$30-'S 6.5'!$G$30</f>
        <v>-129695.53721440365</v>
      </c>
      <c r="H36" s="129">
        <f>+'S 6.6'!$F$30-'S 6.6'!$G$30</f>
        <v>39020.699828849072</v>
      </c>
      <c r="I36" s="129">
        <f>+'S 6.7'!$F$30-'S 6.7'!$G$30</f>
        <v>-126803.86466691465</v>
      </c>
    </row>
    <row r="37" spans="2:10" ht="15.5">
      <c r="B37" s="14"/>
      <c r="C37" s="14"/>
    </row>
    <row r="38" spans="2:10" ht="15.5">
      <c r="D38" s="59"/>
      <c r="E38" s="59"/>
      <c r="F38" s="59"/>
      <c r="G38" s="59"/>
      <c r="H38" s="59"/>
      <c r="I38" s="59"/>
      <c r="J38" s="59"/>
    </row>
    <row r="39" spans="2:10" ht="15.5">
      <c r="D39" s="59"/>
      <c r="E39" s="59"/>
      <c r="F39" s="59"/>
      <c r="G39" s="59"/>
      <c r="H39" s="59"/>
      <c r="I39" s="59"/>
      <c r="J39" s="59"/>
    </row>
  </sheetData>
  <mergeCells count="2">
    <mergeCell ref="B2:J2"/>
    <mergeCell ref="B21:J21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K39"/>
  <sheetViews>
    <sheetView workbookViewId="0"/>
  </sheetViews>
  <sheetFormatPr defaultColWidth="9.1796875" defaultRowHeight="14.5"/>
  <cols>
    <col min="1" max="2" width="9.1796875" style="12"/>
    <col min="3" max="3" width="62.1796875" style="12" bestFit="1" customWidth="1"/>
    <col min="4" max="10" width="12.81640625" style="12" customWidth="1"/>
    <col min="11" max="16384" width="9.1796875" style="12"/>
  </cols>
  <sheetData>
    <row r="2" spans="2:11" ht="16.5">
      <c r="B2" s="350" t="s">
        <v>239</v>
      </c>
      <c r="C2" s="350"/>
      <c r="D2" s="350"/>
      <c r="E2" s="350"/>
      <c r="F2" s="350"/>
      <c r="G2" s="350"/>
      <c r="H2" s="350"/>
      <c r="I2" s="350"/>
      <c r="J2" s="350"/>
    </row>
    <row r="3" spans="2:11" ht="16.5">
      <c r="B3" s="122"/>
      <c r="C3" s="122"/>
      <c r="D3" s="122"/>
      <c r="E3" s="122"/>
      <c r="F3" s="122"/>
      <c r="G3" s="122"/>
      <c r="H3" s="122"/>
      <c r="I3" s="122"/>
      <c r="J3" s="123" t="s">
        <v>221</v>
      </c>
    </row>
    <row r="4" spans="2:11" ht="15.5">
      <c r="B4" s="95"/>
      <c r="C4" s="94" t="s">
        <v>63</v>
      </c>
      <c r="D4" s="94" t="s">
        <v>1</v>
      </c>
      <c r="E4" s="94" t="s">
        <v>2</v>
      </c>
      <c r="F4" s="94" t="s">
        <v>3</v>
      </c>
      <c r="G4" s="94" t="s">
        <v>4</v>
      </c>
      <c r="H4" s="94" t="s">
        <v>104</v>
      </c>
      <c r="I4" s="94" t="s">
        <v>105</v>
      </c>
      <c r="J4" s="94" t="s">
        <v>111</v>
      </c>
    </row>
    <row r="5" spans="2:11" ht="15.5">
      <c r="B5" s="66" t="s">
        <v>56</v>
      </c>
      <c r="C5" s="60" t="s">
        <v>64</v>
      </c>
      <c r="D5" s="129">
        <f>+'S 6.1'!$D$15</f>
        <v>1514452.5119805296</v>
      </c>
      <c r="E5" s="129">
        <f>+'S 6.2'!$D$15</f>
        <v>1673467.2031826598</v>
      </c>
      <c r="F5" s="129">
        <f>+'S 6.3'!$D$15</f>
        <v>1803131.0902737975</v>
      </c>
      <c r="G5" s="129">
        <f>+'S 6.4'!$D$15</f>
        <v>2063245</v>
      </c>
      <c r="H5" s="129">
        <f>+'S 6.5'!$D$15</f>
        <v>2347915</v>
      </c>
      <c r="I5" s="129">
        <f>+'S 6.6'!$D$15</f>
        <v>2390781</v>
      </c>
      <c r="J5" s="129">
        <f>+'S 6.7'!$D$15</f>
        <v>2840350</v>
      </c>
      <c r="K5" s="13"/>
    </row>
    <row r="6" spans="2:11" ht="15.5">
      <c r="B6" s="66" t="s">
        <v>59</v>
      </c>
      <c r="C6" s="60" t="s">
        <v>65</v>
      </c>
      <c r="D6" s="129">
        <f>'S 6.1'!$E$15</f>
        <v>2072966.9347999999</v>
      </c>
      <c r="E6" s="129">
        <f>'S 6.2'!$E$15</f>
        <v>2323407.6154999998</v>
      </c>
      <c r="F6" s="129">
        <f>'S 6.3'!$E$15</f>
        <v>2609041.1923391121</v>
      </c>
      <c r="G6" s="129">
        <f>'S 6.4'!$E$15</f>
        <v>2817535</v>
      </c>
      <c r="H6" s="129">
        <f>'S 6.5'!$E$15</f>
        <v>3252330</v>
      </c>
      <c r="I6" s="129">
        <f>'S 6.6'!$E$15</f>
        <v>3188504</v>
      </c>
      <c r="J6" s="129">
        <f>'S 6.7'!$E$15</f>
        <v>3701714</v>
      </c>
      <c r="K6" s="13"/>
    </row>
    <row r="7" spans="2:11" ht="15.5">
      <c r="B7" s="66" t="s">
        <v>67</v>
      </c>
      <c r="C7" s="60" t="s">
        <v>66</v>
      </c>
      <c r="D7" s="129">
        <f t="shared" ref="D7:G7" si="0">+D5-D6</f>
        <v>-558514.42281947029</v>
      </c>
      <c r="E7" s="129">
        <f t="shared" si="0"/>
        <v>-649940.41231734003</v>
      </c>
      <c r="F7" s="129">
        <f t="shared" si="0"/>
        <v>-805910.10206531454</v>
      </c>
      <c r="G7" s="129">
        <f t="shared" si="0"/>
        <v>-754290</v>
      </c>
      <c r="H7" s="129">
        <f>+H5-H6</f>
        <v>-904415</v>
      </c>
      <c r="I7" s="129">
        <f>+I5-I6</f>
        <v>-797723</v>
      </c>
      <c r="J7" s="129">
        <f>+J5-J6</f>
        <v>-861364</v>
      </c>
      <c r="K7" s="13"/>
    </row>
    <row r="8" spans="2:11" ht="15.5">
      <c r="B8" s="66" t="s">
        <v>61</v>
      </c>
      <c r="C8" s="60" t="s">
        <v>86</v>
      </c>
      <c r="D8" s="129"/>
      <c r="E8" s="129"/>
      <c r="F8" s="129"/>
      <c r="G8" s="129"/>
      <c r="H8" s="129"/>
      <c r="I8" s="129"/>
      <c r="J8" s="129"/>
    </row>
    <row r="9" spans="2:11" ht="15.5">
      <c r="B9" s="95" t="s">
        <v>68</v>
      </c>
      <c r="C9" s="60" t="s">
        <v>41</v>
      </c>
      <c r="D9" s="129">
        <f>+'S 6.1'!$D$6-'S 6.1'!$E$6</f>
        <v>-221.97780000000003</v>
      </c>
      <c r="E9" s="129">
        <f>+'S 6.2'!$D$6-'S 6.2'!$E$6</f>
        <v>-236.61500000000001</v>
      </c>
      <c r="F9" s="129">
        <f>+'S 6.3'!$D$6-'S 6.3'!$E$6</f>
        <v>-140.99999999999997</v>
      </c>
      <c r="G9" s="129">
        <f>+'S 6.4'!$D$6-'S 6.4'!$E$6</f>
        <v>-238</v>
      </c>
      <c r="H9" s="129">
        <f>+'S 6.5'!$D$6-'S 6.5'!$E$6</f>
        <v>-314</v>
      </c>
      <c r="I9" s="129">
        <f>+'S 6.6'!$D$6-'S 6.6'!$E$6</f>
        <v>-450</v>
      </c>
      <c r="J9" s="129">
        <f>+'S 6.7'!$D$6-'S 6.7'!$E$6</f>
        <v>-684</v>
      </c>
    </row>
    <row r="10" spans="2:11" ht="15.5">
      <c r="B10" s="95" t="s">
        <v>69</v>
      </c>
      <c r="C10" s="60" t="s">
        <v>42</v>
      </c>
      <c r="D10" s="129">
        <f>+'S 6.1'!$D$7-'S 6.1'!$E$7</f>
        <v>429063.26164796989</v>
      </c>
      <c r="E10" s="129">
        <f>+'S 6.2'!$D$7-'S 6.2'!$E$7</f>
        <v>392959.78713624028</v>
      </c>
      <c r="F10" s="129">
        <f>+'S 6.3'!$D$7-'S 6.3'!$E$7</f>
        <v>425186.46393897315</v>
      </c>
      <c r="G10" s="129">
        <f>+'S 6.4'!$D$7-'S 6.4'!$E$7</f>
        <v>507241.61432543513</v>
      </c>
      <c r="H10" s="129">
        <f>+'S 6.5'!$D$7-'S 6.5'!$E$7</f>
        <v>467102.7974183436</v>
      </c>
      <c r="I10" s="129">
        <f>+'S 6.6'!$D$7-'S 6.6'!$E$7</f>
        <v>1074152.2429195477</v>
      </c>
      <c r="J10" s="129">
        <f>+'S 6.7'!$D$7-'S 6.7'!$E$7</f>
        <v>761289.82196497533</v>
      </c>
    </row>
    <row r="11" spans="2:11" ht="15.5">
      <c r="B11" s="95" t="s">
        <v>83</v>
      </c>
      <c r="C11" s="60" t="s">
        <v>43</v>
      </c>
      <c r="D11" s="129">
        <f>+'S 6.1'!$D$8-'S 6.1'!$E$8</f>
        <v>23499.189220177424</v>
      </c>
      <c r="E11" s="129">
        <f>+'S 6.2'!$D$8-'S 6.2'!$E$8</f>
        <v>30406.541169924982</v>
      </c>
      <c r="F11" s="129">
        <f>+'S 6.3'!$D$8-'S 6.3'!$E$8</f>
        <v>28952.976524926824</v>
      </c>
      <c r="G11" s="129">
        <f>+'S 6.4'!$D$8-'S 6.4'!$E$8</f>
        <v>22348.18200651012</v>
      </c>
      <c r="H11" s="129">
        <f>+'S 6.5'!$D$8-'S 6.5'!$E$8</f>
        <v>22804.03708406142</v>
      </c>
      <c r="I11" s="129">
        <f>+'S 6.6'!$D$8-'S 6.6'!$E$8</f>
        <v>41490.830551211344</v>
      </c>
      <c r="J11" s="129">
        <f>+'S 6.7'!$D$8-'S 6.7'!$E$8</f>
        <v>39584.998449672101</v>
      </c>
    </row>
    <row r="12" spans="2:11" ht="15.5">
      <c r="B12" s="95" t="s">
        <v>84</v>
      </c>
      <c r="C12" s="60" t="s">
        <v>44</v>
      </c>
      <c r="D12" s="129">
        <f>+'S 6.1'!$D$9-'S 6.1'!$E$9</f>
        <v>-541191.87899999996</v>
      </c>
      <c r="E12" s="129">
        <f>+'S 6.2'!$D$9-'S 6.2'!$E$9</f>
        <v>-636548.70219999994</v>
      </c>
      <c r="F12" s="129">
        <f>+'S 6.3'!$D$9-'S 6.3'!$E$9</f>
        <v>-738730</v>
      </c>
      <c r="G12" s="129">
        <f>+'S 6.4'!$D$9-'S 6.4'!$E$9</f>
        <v>-529272</v>
      </c>
      <c r="H12" s="129">
        <f>+'S 6.5'!$D$9-'S 6.5'!$E$9</f>
        <v>-611907</v>
      </c>
      <c r="I12" s="129">
        <f>+'S 6.6'!$D$9-'S 6.6'!$E$9</f>
        <v>-745706</v>
      </c>
      <c r="J12" s="129">
        <f>+'S 6.7'!$D$9-'S 6.7'!$E$9</f>
        <v>-626881</v>
      </c>
    </row>
    <row r="13" spans="2:11" ht="15.5">
      <c r="B13" s="95" t="s">
        <v>85</v>
      </c>
      <c r="C13" s="60" t="s">
        <v>47</v>
      </c>
      <c r="D13" s="129">
        <f>+'S 6.1'!$D$10-'S 6.1'!$E$10</f>
        <v>2.0125246627090898</v>
      </c>
      <c r="E13" s="129">
        <f>+'S 6.2'!$D$10-'S 6.2'!$E$10</f>
        <v>2.700174427870365</v>
      </c>
      <c r="F13" s="129">
        <f>+'S 6.3'!$D$10-'S 6.3'!$E$10</f>
        <v>2.90818578164652</v>
      </c>
      <c r="G13" s="129">
        <f>+'S 6.4'!$D$10-'S 6.4'!$E$10</f>
        <v>2.7619453430000003</v>
      </c>
      <c r="H13" s="129">
        <f>+'S 6.5'!$D$10-'S 6.5'!$E$10</f>
        <v>2.7011574530000004</v>
      </c>
      <c r="I13" s="129">
        <f>+'S 6.6'!$D$10-'S 6.6'!$E$10</f>
        <v>2.4673254930000001</v>
      </c>
      <c r="J13" s="129">
        <f>+'S 6.7'!$D$10-'S 6.7'!$E$10</f>
        <v>2.3262409929999994</v>
      </c>
    </row>
    <row r="14" spans="2:11" ht="15.5">
      <c r="B14" s="95" t="s">
        <v>70</v>
      </c>
      <c r="C14" s="60" t="s">
        <v>247</v>
      </c>
      <c r="D14" s="129">
        <f>+'S 6.1'!$D$11-'S 6.1'!$E$11</f>
        <v>5638.6010152575527</v>
      </c>
      <c r="E14" s="129">
        <f>+'S 6.2'!$D$11-'S 6.2'!$E$11</f>
        <v>12690.379075422319</v>
      </c>
      <c r="F14" s="129">
        <f>+'S 6.3'!$D$11-'S 6.3'!$E$11</f>
        <v>7166.8858893022889</v>
      </c>
      <c r="G14" s="129">
        <f>+'S 6.4'!$D$11-'S 6.4'!$E$11</f>
        <v>12987.947182222069</v>
      </c>
      <c r="H14" s="129">
        <f>+'S 6.5'!$D$11-'S 6.5'!$E$11</f>
        <v>10194.952692264207</v>
      </c>
      <c r="I14" s="129">
        <f>+'S 6.6'!$D$11-'S 6.6'!$E$11</f>
        <v>-991.36681993364277</v>
      </c>
      <c r="J14" s="129">
        <f>+'S 6.7'!$D$11-'S 6.7'!$E$11</f>
        <v>19479.359524913805</v>
      </c>
    </row>
    <row r="15" spans="2:11" ht="15.5">
      <c r="B15" s="95" t="s">
        <v>71</v>
      </c>
      <c r="C15" s="60" t="s">
        <v>48</v>
      </c>
      <c r="D15" s="129">
        <f>+'S 6.1'!$D$12-'S 6.1'!$E$12</f>
        <v>-138250.16899999991</v>
      </c>
      <c r="E15" s="129">
        <f>+'S 6.2'!$D$12-'S 6.2'!$E$12</f>
        <v>-141383.06979999994</v>
      </c>
      <c r="F15" s="129">
        <f>+'S 6.3'!$D$12-'S 6.3'!$E$12</f>
        <v>-135146</v>
      </c>
      <c r="G15" s="129">
        <f>+'S 6.4'!$D$12-'S 6.4'!$E$12</f>
        <v>-132483</v>
      </c>
      <c r="H15" s="129">
        <f>+'S 6.5'!$D$12-'S 6.5'!$E$12</f>
        <v>-142659.99999999997</v>
      </c>
      <c r="I15" s="129">
        <f>+'S 6.6'!$D$12-'S 6.6'!$E$12</f>
        <v>-138407.00000000006</v>
      </c>
      <c r="J15" s="129">
        <f>+'S 6.7'!$D$12-'S 6.7'!$E$12</f>
        <v>-150909.99999999988</v>
      </c>
    </row>
    <row r="16" spans="2:11" ht="15.5">
      <c r="B16" s="95" t="s">
        <v>72</v>
      </c>
      <c r="C16" s="60" t="s">
        <v>49</v>
      </c>
      <c r="D16" s="129">
        <f>+'S 6.1'!$D$13-'S 6.1'!$E$13</f>
        <v>996900.912572462</v>
      </c>
      <c r="E16" s="129">
        <f>+'S 6.2'!$D$13-'S 6.2'!$E$13</f>
        <v>1110507.3941266444</v>
      </c>
      <c r="F16" s="129">
        <f>+'S 6.3'!$D$13-'S 6.3'!$E$13</f>
        <v>1223913.6633957012</v>
      </c>
      <c r="G16" s="129">
        <f>+'S 6.4'!$D$13-'S 6.4'!$E$13</f>
        <v>1355559.4945404897</v>
      </c>
      <c r="H16" s="129">
        <f>+'S 6.5'!$D$13-'S 6.5'!$E$13</f>
        <v>1574377.5116478775</v>
      </c>
      <c r="I16" s="129">
        <f>+'S 6.6'!$D$13-'S 6.6'!$E$13</f>
        <v>1228494.8260236816</v>
      </c>
      <c r="J16" s="129">
        <f>+'S 6.7'!$D$13-'S 6.7'!$E$13</f>
        <v>1703773.4938194458</v>
      </c>
    </row>
    <row r="17" spans="2:10" ht="15.5">
      <c r="B17" s="95" t="s">
        <v>73</v>
      </c>
      <c r="C17" s="60" t="s">
        <v>101</v>
      </c>
      <c r="D17" s="129">
        <f>+'S 6.1'!$D$14-'S 6.1'!$E$14</f>
        <v>-1333954.3739999998</v>
      </c>
      <c r="E17" s="129">
        <f>+'S 6.2'!$D$14-'S 6.2'!$E$14</f>
        <v>-1418338.8269999998</v>
      </c>
      <c r="F17" s="129">
        <f>+'S 6.3'!$D$14-'S 6.3'!$E$14</f>
        <v>-1617115.9999999998</v>
      </c>
      <c r="G17" s="129">
        <f>+'S 6.4'!$D$14-'S 6.4'!$E$14</f>
        <v>-1990437</v>
      </c>
      <c r="H17" s="129">
        <f>+'S 6.5'!$D$14-'S 6.5'!$E$14</f>
        <v>-2224016</v>
      </c>
      <c r="I17" s="129">
        <f>+'S 6.6'!$D$14-'S 6.6'!$E$14</f>
        <v>-2256309</v>
      </c>
      <c r="J17" s="129">
        <f>+'S 6.7'!$D$14-'S 6.7'!$E$14</f>
        <v>-2607019</v>
      </c>
    </row>
    <row r="18" spans="2:10" ht="15.5">
      <c r="B18" s="14"/>
      <c r="C18" s="14"/>
      <c r="D18" s="14"/>
      <c r="E18" s="14"/>
      <c r="F18" s="14"/>
    </row>
    <row r="19" spans="2:10" ht="15.5">
      <c r="D19" s="15"/>
      <c r="E19" s="15"/>
      <c r="F19" s="15"/>
      <c r="G19" s="59"/>
      <c r="H19" s="59"/>
      <c r="I19" s="59"/>
      <c r="J19" s="59"/>
    </row>
    <row r="20" spans="2:10" ht="15.5">
      <c r="D20" s="119"/>
      <c r="E20" s="119"/>
      <c r="F20" s="119"/>
      <c r="G20" s="65"/>
      <c r="H20" s="65"/>
      <c r="I20" s="65"/>
      <c r="J20" s="65"/>
    </row>
    <row r="21" spans="2:10" ht="16.5">
      <c r="B21" s="350" t="s">
        <v>240</v>
      </c>
      <c r="C21" s="350"/>
      <c r="D21" s="350"/>
      <c r="E21" s="350"/>
      <c r="F21" s="350"/>
      <c r="G21" s="350"/>
      <c r="H21" s="350"/>
      <c r="I21" s="350"/>
      <c r="J21" s="350"/>
    </row>
    <row r="22" spans="2:10" ht="16.5">
      <c r="B22" s="122"/>
      <c r="C22" s="122"/>
      <c r="D22" s="122"/>
      <c r="E22" s="122"/>
      <c r="F22" s="122"/>
      <c r="G22" s="122"/>
      <c r="H22" s="122"/>
      <c r="I22" s="123" t="s">
        <v>221</v>
      </c>
    </row>
    <row r="23" spans="2:10" ht="15.5">
      <c r="B23" s="121"/>
      <c r="C23" s="99" t="s">
        <v>63</v>
      </c>
      <c r="D23" s="99" t="s">
        <v>2</v>
      </c>
      <c r="E23" s="99" t="s">
        <v>3</v>
      </c>
      <c r="F23" s="99" t="s">
        <v>4</v>
      </c>
      <c r="G23" s="99" t="s">
        <v>104</v>
      </c>
      <c r="H23" s="99" t="s">
        <v>105</v>
      </c>
      <c r="I23" s="99" t="s">
        <v>111</v>
      </c>
    </row>
    <row r="24" spans="2:10" ht="15.5">
      <c r="B24" s="66" t="s">
        <v>56</v>
      </c>
      <c r="C24" s="60" t="s">
        <v>64</v>
      </c>
      <c r="D24" s="129">
        <f>+'S 6.2'!$D$31</f>
        <v>159014.69120213005</v>
      </c>
      <c r="E24" s="129">
        <f>+'S 6.3'!$D$31</f>
        <v>159014.69120213005</v>
      </c>
      <c r="F24" s="129">
        <f>+'S 6.4'!$D$31</f>
        <v>260113.90972620258</v>
      </c>
      <c r="G24" s="129">
        <f>+'S 6.5'!$D$31</f>
        <v>284669.99999999983</v>
      </c>
      <c r="H24" s="129">
        <f>+'S 6.6'!$D$31</f>
        <v>42866.000000000116</v>
      </c>
      <c r="I24" s="129">
        <f>+'S 6.7'!$D$31</f>
        <v>449569.00000000012</v>
      </c>
    </row>
    <row r="25" spans="2:10" ht="15.5">
      <c r="B25" s="66" t="s">
        <v>59</v>
      </c>
      <c r="C25" s="60" t="s">
        <v>65</v>
      </c>
      <c r="D25" s="129">
        <f>'S 6.2'!$E$31</f>
        <v>186326.54106360907</v>
      </c>
      <c r="E25" s="129">
        <f>'S 6.3'!$E$31</f>
        <v>179300.630176623</v>
      </c>
      <c r="F25" s="129">
        <f>'S 6.4'!$E$31</f>
        <v>261285.29299441451</v>
      </c>
      <c r="G25" s="129">
        <f>'S 6.5'!$E$31</f>
        <v>279967.99999999994</v>
      </c>
      <c r="H25" s="129">
        <f>'S 6.6'!$E$31</f>
        <v>51964.999999999898</v>
      </c>
      <c r="I25" s="129">
        <f>'S 6.7'!$E$31</f>
        <v>461575.00000000058</v>
      </c>
    </row>
    <row r="26" spans="2:10" ht="15.5">
      <c r="B26" s="66" t="s">
        <v>67</v>
      </c>
      <c r="C26" s="60" t="s">
        <v>66</v>
      </c>
      <c r="D26" s="129">
        <f t="shared" ref="D26:I26" si="1">+D24-D25</f>
        <v>-27311.849861479015</v>
      </c>
      <c r="E26" s="129">
        <f t="shared" si="1"/>
        <v>-20285.93897449295</v>
      </c>
      <c r="F26" s="129">
        <f t="shared" si="1"/>
        <v>-1171.3832682119391</v>
      </c>
      <c r="G26" s="129">
        <f t="shared" si="1"/>
        <v>4701.9999999998836</v>
      </c>
      <c r="H26" s="129">
        <f t="shared" si="1"/>
        <v>-9098.9999999997817</v>
      </c>
      <c r="I26" s="129">
        <f t="shared" si="1"/>
        <v>-12006.000000000466</v>
      </c>
    </row>
    <row r="27" spans="2:10" ht="15.5">
      <c r="B27" s="66" t="s">
        <v>61</v>
      </c>
      <c r="C27" s="60" t="s">
        <v>86</v>
      </c>
      <c r="D27" s="129"/>
      <c r="E27" s="129"/>
      <c r="F27" s="129"/>
      <c r="G27" s="129"/>
      <c r="H27" s="129"/>
      <c r="I27" s="129"/>
    </row>
    <row r="28" spans="2:10" ht="15.5">
      <c r="B28" s="95" t="s">
        <v>68</v>
      </c>
      <c r="C28" s="60" t="s">
        <v>41</v>
      </c>
      <c r="D28" s="129">
        <f>+'S 6.2'!$D$22-'S 6.2'!$E$22</f>
        <v>-14.637199999999964</v>
      </c>
      <c r="E28" s="129">
        <f>+'S 6.3'!$D$22-'S 6.3'!$E$22</f>
        <v>84.534000000000006</v>
      </c>
      <c r="F28" s="129">
        <f>+'S 6.4'!$D$22-'S 6.4'!$E$22</f>
        <v>-97.000000000000014</v>
      </c>
      <c r="G28" s="129">
        <f>+'S 6.5'!$D$22-'S 6.5'!$E$22</f>
        <v>-76.000000000000028</v>
      </c>
      <c r="H28" s="129">
        <f>+'S 6.6'!$D$22-'S 6.6'!$E$22</f>
        <v>-135.99999999999997</v>
      </c>
      <c r="I28" s="129">
        <f>+'S 6.7'!$D$22-'S 6.7'!$E$22</f>
        <v>-234</v>
      </c>
    </row>
    <row r="29" spans="2:10" ht="15.5">
      <c r="B29" s="95" t="s">
        <v>69</v>
      </c>
      <c r="C29" s="60" t="s">
        <v>42</v>
      </c>
      <c r="D29" s="129">
        <f>+'S 6.2'!$D$23-'S 6.2'!$E$23</f>
        <v>-36103.47451172967</v>
      </c>
      <c r="E29" s="129">
        <f>+'S 6.3'!$D$23-'S 6.3'!$E$23</f>
        <v>-1051.5745117296738</v>
      </c>
      <c r="F29" s="129">
        <f>+'S 6.4'!$D$23-'S 6.4'!$E$23</f>
        <v>82055.150386462061</v>
      </c>
      <c r="G29" s="129">
        <f>+'S 6.5'!$D$23-'S 6.5'!$E$23</f>
        <v>-40138.816907091546</v>
      </c>
      <c r="H29" s="129">
        <f>+'S 6.6'!$D$23-'S 6.6'!$E$23</f>
        <v>607049.44550120411</v>
      </c>
      <c r="I29" s="129">
        <f>+'S 6.7'!$D$23-'S 6.7'!$E$23</f>
        <v>-312862.4209545725</v>
      </c>
    </row>
    <row r="30" spans="2:10" ht="15.5">
      <c r="B30" s="95" t="s">
        <v>83</v>
      </c>
      <c r="C30" s="60" t="s">
        <v>43</v>
      </c>
      <c r="D30" s="129">
        <f>+'S 6.2'!$D$24-'S 6.2'!$E$24</f>
        <v>6907.3519497475554</v>
      </c>
      <c r="E30" s="129">
        <f>+'S 6.3'!$D$24-'S 6.3'!$E$24</f>
        <v>476.1565497475558</v>
      </c>
      <c r="F30" s="129">
        <f>+'S 6.4'!$D$24-'S 6.4'!$E$24</f>
        <v>-6604.7945184167002</v>
      </c>
      <c r="G30" s="129">
        <f>+'S 6.5'!$D$24-'S 6.5'!$E$24</f>
        <v>455.85507755129765</v>
      </c>
      <c r="H30" s="129">
        <f>+'S 6.6'!$D$24-'S 6.6'!$E$24</f>
        <v>18686.793467149924</v>
      </c>
      <c r="I30" s="129">
        <f>+'S 6.7'!$D$24-'S 6.7'!$E$24</f>
        <v>-1905.8321015392376</v>
      </c>
    </row>
    <row r="31" spans="2:10" ht="15.5">
      <c r="B31" s="95" t="s">
        <v>84</v>
      </c>
      <c r="C31" s="60" t="s">
        <v>44</v>
      </c>
      <c r="D31" s="129">
        <f>+'S 6.2'!$D$25-'S 6.2'!$E$25</f>
        <v>-92326.665782951735</v>
      </c>
      <c r="E31" s="129">
        <f>+'S 6.3'!$D$25-'S 6.3'!$E$25</f>
        <v>-36014.154050975558</v>
      </c>
      <c r="F31" s="129">
        <f>+'S 6.4'!$D$25-'S 6.4'!$E$25</f>
        <v>182892.47649765635</v>
      </c>
      <c r="G31" s="129">
        <f>+'S 6.5'!$D$25-'S 6.5'!$E$25</f>
        <v>-52217.999999999985</v>
      </c>
      <c r="H31" s="129">
        <f>+'S 6.6'!$D$25-'S 6.6'!$E$25</f>
        <v>-112536.00000000001</v>
      </c>
      <c r="I31" s="129">
        <f>+'S 6.7'!$D$25-'S 6.7'!$E$25</f>
        <v>89784.999999999942</v>
      </c>
    </row>
    <row r="32" spans="2:10" ht="15.5">
      <c r="B32" s="95" t="s">
        <v>85</v>
      </c>
      <c r="C32" s="60" t="s">
        <v>47</v>
      </c>
      <c r="D32" s="129">
        <f>+'S 6.2'!$D$26-'S 6.2'!$E$26</f>
        <v>0.68764976516127518</v>
      </c>
      <c r="E32" s="129">
        <f>+'S 6.3'!$D$26-'S 6.3'!$E$26</f>
        <v>0.68764976516127518</v>
      </c>
      <c r="F32" s="129">
        <f>+'S 6.4'!$D$26-'S 6.4'!$E$26</f>
        <v>-0.1462404386465197</v>
      </c>
      <c r="G32" s="129">
        <f>+'S 6.5'!$D$26-'S 6.5'!$E$26</f>
        <v>-6.0787889999999734E-2</v>
      </c>
      <c r="H32" s="129">
        <f>+'S 6.6'!$D$26-'S 6.6'!$E$26</f>
        <v>-0.23383196000000028</v>
      </c>
      <c r="I32" s="129">
        <f>+'S 6.7'!$D$26-'S 6.7'!$E$26</f>
        <v>-0.14108450000000078</v>
      </c>
    </row>
    <row r="33" spans="2:10" ht="15.5">
      <c r="B33" s="95" t="s">
        <v>70</v>
      </c>
      <c r="C33" s="60" t="s">
        <v>247</v>
      </c>
      <c r="D33" s="129">
        <f>+'S 6.2'!$D$27-'S 6.2'!$E$27</f>
        <v>7051.7780601647673</v>
      </c>
      <c r="E33" s="129">
        <f>+'S 6.3'!$D$27-'S 6.3'!$E$27</f>
        <v>7051.7780601647673</v>
      </c>
      <c r="F33" s="129">
        <f>+'S 6.4'!$D$27-'S 6.4'!$E$27</f>
        <v>5821.0612929197805</v>
      </c>
      <c r="G33" s="129">
        <f>+'S 6.5'!$D$27-'S 6.5'!$E$27</f>
        <v>-2792.9944899578632</v>
      </c>
      <c r="H33" s="129">
        <f>+'S 6.6'!$D$27-'S 6.6'!$E$27</f>
        <v>-11186.31951219785</v>
      </c>
      <c r="I33" s="129">
        <f>+'S 6.7'!$D$27-'S 6.7'!$E$27</f>
        <v>20470.726344847448</v>
      </c>
    </row>
    <row r="34" spans="2:10" ht="15.5">
      <c r="B34" s="95" t="s">
        <v>71</v>
      </c>
      <c r="C34" s="60" t="s">
        <v>48</v>
      </c>
      <c r="D34" s="129">
        <f>+'S 6.2'!$D$28-'S 6.2'!$E$28</f>
        <v>2325.5392214105409</v>
      </c>
      <c r="E34" s="129">
        <f>+'S 6.3'!$D$28-'S 6.3'!$E$28</f>
        <v>13517.33987254241</v>
      </c>
      <c r="F34" s="129">
        <f>+'S 6.4'!$D$28-'S 6.4'!$E$28</f>
        <v>1023.742702327035</v>
      </c>
      <c r="G34" s="129">
        <f>+'S 6.5'!$D$28-'S 6.5'!$E$28</f>
        <v>-3272.4715259150735</v>
      </c>
      <c r="H34" s="129">
        <f>+'S 6.6'!$D$28-'S 6.6'!$E$28</f>
        <v>-2490.6068574462684</v>
      </c>
      <c r="I34" s="129">
        <f>+'S 6.7'!$D$28-'S 6.7'!$E$28</f>
        <v>-7034.0406713158191</v>
      </c>
    </row>
    <row r="35" spans="2:10" ht="15.5">
      <c r="B35" s="95" t="s">
        <v>72</v>
      </c>
      <c r="C35" s="60" t="s">
        <v>49</v>
      </c>
      <c r="D35" s="129">
        <f>+'S 6.2'!$D$29-'S 6.2'!$E$29</f>
        <v>113606.48155418228</v>
      </c>
      <c r="E35" s="129">
        <f>+'S 6.3'!$D$29-'S 6.3'!$E$29</f>
        <v>100399.28921506974</v>
      </c>
      <c r="F35" s="129">
        <f>+'S 6.4'!$D$29-'S 6.4'!$E$29</f>
        <v>131645.83114478856</v>
      </c>
      <c r="G35" s="129">
        <f>+'S 6.5'!$D$29-'S 6.5'!$E$29</f>
        <v>218818.01710738795</v>
      </c>
      <c r="H35" s="129">
        <f>+'S 6.6'!$D$29-'S 6.6'!$E$29</f>
        <v>-345882.68562419596</v>
      </c>
      <c r="I35" s="129">
        <f>+'S 6.7'!$D$29-'S 6.7'!$E$29</f>
        <v>475278.66779576417</v>
      </c>
    </row>
    <row r="36" spans="2:10" ht="15.5">
      <c r="B36" s="95" t="s">
        <v>73</v>
      </c>
      <c r="C36" s="60" t="s">
        <v>101</v>
      </c>
      <c r="D36" s="129">
        <f>+'S 6.2'!$D$30-'S 6.2'!$E$30</f>
        <v>-28758.910802067883</v>
      </c>
      <c r="E36" s="129">
        <f>+'S 6.3'!$D$30-'S 6.3'!$E$30</f>
        <v>-104749.99575907738</v>
      </c>
      <c r="F36" s="129">
        <f>+'S 6.4'!$D$30-'S 6.4'!$E$30</f>
        <v>-397907.70453351038</v>
      </c>
      <c r="G36" s="129">
        <f>+'S 6.5'!$D$30-'S 6.5'!$E$30</f>
        <v>-116073.52847408487</v>
      </c>
      <c r="H36" s="129">
        <f>+'S 6.6'!$D$30-'S 6.6'!$E$30</f>
        <v>-162603.39314255372</v>
      </c>
      <c r="I36" s="129">
        <f>+'S 6.7'!$D$30-'S 6.7'!$E$30</f>
        <v>-275503.95932868449</v>
      </c>
    </row>
    <row r="37" spans="2:10" ht="15.5">
      <c r="B37" s="14"/>
      <c r="C37" s="14"/>
    </row>
    <row r="38" spans="2:10" ht="15.5">
      <c r="G38" s="59"/>
      <c r="H38" s="59"/>
      <c r="I38" s="59"/>
      <c r="J38" s="59"/>
    </row>
    <row r="39" spans="2:10" ht="15.5">
      <c r="G39" s="59"/>
      <c r="H39" s="59"/>
      <c r="I39" s="59"/>
      <c r="J39" s="59"/>
    </row>
  </sheetData>
  <mergeCells count="2">
    <mergeCell ref="B2:J2"/>
    <mergeCell ref="B21:J21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J39"/>
  <sheetViews>
    <sheetView workbookViewId="0"/>
  </sheetViews>
  <sheetFormatPr defaultColWidth="9.1796875" defaultRowHeight="14.5"/>
  <cols>
    <col min="1" max="2" width="9.1796875" style="12"/>
    <col min="3" max="3" width="62.1796875" style="12" bestFit="1" customWidth="1"/>
    <col min="4" max="10" width="12.81640625" style="12" customWidth="1"/>
    <col min="11" max="16384" width="9.1796875" style="12"/>
  </cols>
  <sheetData>
    <row r="2" spans="2:10" ht="16.5">
      <c r="B2" s="350" t="s">
        <v>237</v>
      </c>
      <c r="C2" s="350"/>
      <c r="D2" s="350"/>
      <c r="E2" s="350"/>
      <c r="F2" s="350"/>
      <c r="G2" s="350"/>
      <c r="H2" s="350"/>
      <c r="I2" s="350"/>
      <c r="J2" s="350"/>
    </row>
    <row r="3" spans="2:10" ht="16.5">
      <c r="B3" s="122"/>
      <c r="C3" s="122"/>
      <c r="D3" s="122"/>
      <c r="E3" s="122"/>
      <c r="F3" s="122"/>
      <c r="G3" s="122"/>
      <c r="H3" s="122"/>
      <c r="I3" s="122"/>
      <c r="J3" s="123" t="s">
        <v>221</v>
      </c>
    </row>
    <row r="4" spans="2:10" ht="15.5">
      <c r="B4" s="95"/>
      <c r="C4" s="94" t="s">
        <v>63</v>
      </c>
      <c r="D4" s="94" t="s">
        <v>1</v>
      </c>
      <c r="E4" s="94" t="s">
        <v>2</v>
      </c>
      <c r="F4" s="94" t="s">
        <v>3</v>
      </c>
      <c r="G4" s="94" t="s">
        <v>4</v>
      </c>
      <c r="H4" s="94" t="s">
        <v>104</v>
      </c>
      <c r="I4" s="94" t="s">
        <v>105</v>
      </c>
      <c r="J4" s="96" t="s">
        <v>111</v>
      </c>
    </row>
    <row r="5" spans="2:10" ht="15.5">
      <c r="B5" s="66" t="s">
        <v>56</v>
      </c>
      <c r="C5" s="60" t="s">
        <v>64</v>
      </c>
      <c r="D5" s="129">
        <f>+'S 6.1'!$H$15</f>
        <v>4439582.9603950735</v>
      </c>
      <c r="E5" s="129">
        <f>+'S 6.2'!$H$15</f>
        <v>4972421.6475417456</v>
      </c>
      <c r="F5" s="129">
        <f>+'S 6.3'!$H$15</f>
        <v>5500347.7010350479</v>
      </c>
      <c r="G5" s="129">
        <f>+'S 6.4'!$H$15</f>
        <v>6494645.878899443</v>
      </c>
      <c r="H5" s="129">
        <f>+'S 6.5'!$H$15</f>
        <v>7348769.8243822036</v>
      </c>
      <c r="I5" s="129">
        <f>+'S 6.6'!$H$15</f>
        <v>8586809.5395001266</v>
      </c>
      <c r="J5" s="129">
        <f>+'S 6.7'!$H$15</f>
        <v>10181659.967629518</v>
      </c>
    </row>
    <row r="6" spans="2:10" ht="15.5">
      <c r="B6" s="66" t="s">
        <v>59</v>
      </c>
      <c r="C6" s="60" t="s">
        <v>65</v>
      </c>
      <c r="D6" s="129">
        <f>'S 6.1'!$I$15</f>
        <v>5315799.6918974053</v>
      </c>
      <c r="E6" s="129">
        <f>'S 6.2'!$I$15</f>
        <v>6024347.8041589214</v>
      </c>
      <c r="F6" s="129">
        <f>'S 6.3'!$I$15</f>
        <v>6598216.9067886546</v>
      </c>
      <c r="G6" s="129">
        <f>'S 6.4'!$I$15</f>
        <v>7929914.15379625</v>
      </c>
      <c r="H6" s="129">
        <f>'S 6.5'!$I$15</f>
        <v>8825117.3565435708</v>
      </c>
      <c r="I6" s="129">
        <f>'S 6.6'!$I$15</f>
        <v>10794071.199980617</v>
      </c>
      <c r="J6" s="129">
        <f>'S 6.7'!$I$15</f>
        <v>12801265.884182446</v>
      </c>
    </row>
    <row r="7" spans="2:10" ht="15.5">
      <c r="B7" s="66" t="s">
        <v>67</v>
      </c>
      <c r="C7" s="60" t="s">
        <v>66</v>
      </c>
      <c r="D7" s="129">
        <f t="shared" ref="D7:G7" si="0">+D5-D6</f>
        <v>-876216.73150233179</v>
      </c>
      <c r="E7" s="129">
        <f t="shared" si="0"/>
        <v>-1051926.1566171758</v>
      </c>
      <c r="F7" s="129">
        <f t="shared" si="0"/>
        <v>-1097869.2057536067</v>
      </c>
      <c r="G7" s="129">
        <f t="shared" si="0"/>
        <v>-1435268.274896807</v>
      </c>
      <c r="H7" s="129">
        <f>+H5-H6</f>
        <v>-1476347.5321613671</v>
      </c>
      <c r="I7" s="129">
        <f>+I5-I6</f>
        <v>-2207261.66048049</v>
      </c>
      <c r="J7" s="129">
        <f>+J5-J6</f>
        <v>-2619605.9165529273</v>
      </c>
    </row>
    <row r="8" spans="2:10" ht="15.5">
      <c r="B8" s="66" t="s">
        <v>61</v>
      </c>
      <c r="C8" s="60" t="s">
        <v>86</v>
      </c>
      <c r="D8" s="129"/>
      <c r="E8" s="129"/>
      <c r="F8" s="129"/>
      <c r="G8" s="129"/>
      <c r="H8" s="129"/>
      <c r="I8" s="129"/>
      <c r="J8" s="129"/>
    </row>
    <row r="9" spans="2:10" ht="15.5">
      <c r="B9" s="95" t="s">
        <v>68</v>
      </c>
      <c r="C9" s="60" t="s">
        <v>41</v>
      </c>
      <c r="D9" s="129">
        <f>+'S 6.1'!$H$6-'S 6.1'!$I$6</f>
        <v>-4278.6181706881407</v>
      </c>
      <c r="E9" s="129">
        <f>+'S 6.2'!$H$6-'S 6.2'!$I$6</f>
        <v>-7013.4619643474234</v>
      </c>
      <c r="F9" s="129">
        <f>+'S 6.3'!$H$6-'S 6.3'!$I$6</f>
        <v>-743.80581560402152</v>
      </c>
      <c r="G9" s="129">
        <f>+'S 6.4'!$H$6-'S 6.4'!$I$6</f>
        <v>-9913.9944056645327</v>
      </c>
      <c r="H9" s="129">
        <f>+'S 6.5'!$H$6-'S 6.5'!$I$6</f>
        <v>-7815.7170672926623</v>
      </c>
      <c r="I9" s="129">
        <f>+'S 6.6'!$H$6-'S 6.6'!$I$6</f>
        <v>-10357.10090290583</v>
      </c>
      <c r="J9" s="129">
        <f>+'S 6.7'!$H$6-'S 6.7'!$I$6</f>
        <v>-8194.1245228508997</v>
      </c>
    </row>
    <row r="10" spans="2:10" ht="15.5">
      <c r="B10" s="95" t="s">
        <v>69</v>
      </c>
      <c r="C10" s="60" t="s">
        <v>42</v>
      </c>
      <c r="D10" s="129">
        <f>+'S 6.1'!$H$7-'S 6.1'!$I$7</f>
        <v>-551484.64284315216</v>
      </c>
      <c r="E10" s="129">
        <f>+'S 6.2'!$H$7-'S 6.2'!$I$7</f>
        <v>-514475.96506641753</v>
      </c>
      <c r="F10" s="129">
        <f>+'S 6.3'!$H$7-'S 6.3'!$I$7</f>
        <v>-439843.12489744218</v>
      </c>
      <c r="G10" s="129">
        <f>+'S 6.4'!$H$7-'S 6.4'!$I$7</f>
        <v>-400781.05205433955</v>
      </c>
      <c r="H10" s="129">
        <f>+'S 6.5'!$H$7-'S 6.5'!$I$7</f>
        <v>-401127.61850914033</v>
      </c>
      <c r="I10" s="129">
        <f>+'S 6.6'!$H$7-'S 6.6'!$I$7</f>
        <v>-655091.1096001456</v>
      </c>
      <c r="J10" s="129">
        <f>+'S 6.7'!$H$7-'S 6.7'!$I$7</f>
        <v>-894002.12985603511</v>
      </c>
    </row>
    <row r="11" spans="2:10" ht="15.5">
      <c r="B11" s="95" t="s">
        <v>83</v>
      </c>
      <c r="C11" s="60" t="s">
        <v>43</v>
      </c>
      <c r="D11" s="129">
        <f>+'S 6.1'!$H$8-'S 6.1'!$I$8</f>
        <v>2163724.3863968775</v>
      </c>
      <c r="E11" s="129">
        <f>+'S 6.2'!$H$8-'S 6.2'!$I$8</f>
        <v>2236479.8093500342</v>
      </c>
      <c r="F11" s="129">
        <f>+'S 6.3'!$H$8-'S 6.3'!$I$8</f>
        <v>2502172.4211363876</v>
      </c>
      <c r="G11" s="129">
        <f>+'S 6.4'!$H$8-'S 6.4'!$I$8</f>
        <v>2760103.9145971527</v>
      </c>
      <c r="H11" s="129">
        <f>+'S 6.5'!$H$8-'S 6.5'!$I$8</f>
        <v>3370419.6250406597</v>
      </c>
      <c r="I11" s="129">
        <f>+'S 6.6'!$H$8-'S 6.6'!$I$8</f>
        <v>3703114.1010084562</v>
      </c>
      <c r="J11" s="129">
        <f>+'S 6.7'!$H$8-'S 6.7'!$I$8</f>
        <v>4614800.1469657468</v>
      </c>
    </row>
    <row r="12" spans="2:10" ht="15.5">
      <c r="B12" s="95" t="s">
        <v>84</v>
      </c>
      <c r="C12" s="60" t="s">
        <v>44</v>
      </c>
      <c r="D12" s="129">
        <f>+'S 6.1'!$H$9-'S 6.1'!$I$9</f>
        <v>-1030458.7099249844</v>
      </c>
      <c r="E12" s="129">
        <f>+'S 6.2'!$H$9-'S 6.2'!$I$9</f>
        <v>-1226765.4845976667</v>
      </c>
      <c r="F12" s="129">
        <f>+'S 6.3'!$H$9-'S 6.3'!$I$9</f>
        <v>-1479918.3169118536</v>
      </c>
      <c r="G12" s="129">
        <f>+'S 6.4'!$H$9-'S 6.4'!$I$9</f>
        <v>-1840817.4789613066</v>
      </c>
      <c r="H12" s="129">
        <f>+'S 6.5'!$H$9-'S 6.5'!$I$9</f>
        <v>-2233058.5292849559</v>
      </c>
      <c r="I12" s="129">
        <f>+'S 6.6'!$H$9-'S 6.6'!$I$9</f>
        <v>-2591252.2985162325</v>
      </c>
      <c r="J12" s="129">
        <f>+'S 6.7'!$H$9-'S 6.7'!$I$9</f>
        <v>-3160018.0929336799</v>
      </c>
    </row>
    <row r="13" spans="2:10" ht="15.5">
      <c r="B13" s="95" t="s">
        <v>85</v>
      </c>
      <c r="C13" s="60" t="s">
        <v>47</v>
      </c>
      <c r="D13" s="129">
        <f>+'S 6.1'!$H$10-'S 6.1'!$I$10</f>
        <v>-441409.98691864137</v>
      </c>
      <c r="E13" s="129">
        <f>+'S 6.2'!$H$10-'S 6.2'!$I$10</f>
        <v>-473888.01337743388</v>
      </c>
      <c r="F13" s="129">
        <f>+'S 6.3'!$H$10-'S 6.3'!$I$10</f>
        <v>-516294.81987792626</v>
      </c>
      <c r="G13" s="129">
        <f>+'S 6.4'!$H$10-'S 6.4'!$I$10</f>
        <v>-590721.30995456351</v>
      </c>
      <c r="H13" s="129">
        <f>+'S 6.5'!$H$10-'S 6.5'!$I$10</f>
        <v>-687788.50769719097</v>
      </c>
      <c r="I13" s="129">
        <f>+'S 6.6'!$H$10-'S 6.6'!$I$10</f>
        <v>-841618.33307996264</v>
      </c>
      <c r="J13" s="129">
        <f>+'S 6.7'!$H$10-'S 6.7'!$I$10</f>
        <v>-989733.341381429</v>
      </c>
    </row>
    <row r="14" spans="2:10" ht="15.5">
      <c r="B14" s="95" t="s">
        <v>70</v>
      </c>
      <c r="C14" s="60" t="s">
        <v>247</v>
      </c>
      <c r="D14" s="129">
        <f>+'S 6.1'!$H$11-'S 6.1'!$I$11</f>
        <v>-967270.46883607144</v>
      </c>
      <c r="E14" s="129">
        <f>+'S 6.2'!$H$11-'S 6.2'!$I$11</f>
        <v>-1045913.8656428221</v>
      </c>
      <c r="F14" s="129">
        <f>+'S 6.3'!$H$11-'S 6.3'!$I$11</f>
        <v>-1130843.2675491162</v>
      </c>
      <c r="G14" s="129">
        <f>+'S 6.4'!$H$11-'S 6.4'!$I$11</f>
        <v>-1298413.6609914603</v>
      </c>
      <c r="H14" s="129">
        <f>+'S 6.5'!$H$11-'S 6.5'!$I$11</f>
        <v>-1413277.4826203184</v>
      </c>
      <c r="I14" s="129">
        <f>+'S 6.6'!$H$11-'S 6.6'!$I$11</f>
        <v>-1640723.6479874128</v>
      </c>
      <c r="J14" s="129">
        <f>+'S 6.7'!$H$11-'S 6.7'!$I$11</f>
        <v>-1944832.1330268963</v>
      </c>
    </row>
    <row r="15" spans="2:10" ht="15.5">
      <c r="B15" s="95" t="s">
        <v>71</v>
      </c>
      <c r="C15" s="60" t="s">
        <v>48</v>
      </c>
      <c r="D15" s="129">
        <f>+'S 6.1'!$H$12-'S 6.1'!$I$12</f>
        <v>-59776.373295523459</v>
      </c>
      <c r="E15" s="129">
        <f>+'S 6.2'!$H$12-'S 6.2'!$I$12</f>
        <v>-56756.679746067763</v>
      </c>
      <c r="F15" s="129">
        <f>+'S 6.3'!$H$12-'S 6.3'!$I$12</f>
        <v>-58610.838728554067</v>
      </c>
      <c r="G15" s="129">
        <f>+'S 6.4'!$H$12-'S 6.4'!$I$12</f>
        <v>-71910.655474476051</v>
      </c>
      <c r="H15" s="129">
        <f>+'S 6.5'!$H$12-'S 6.5'!$I$12</f>
        <v>-71320.464374099509</v>
      </c>
      <c r="I15" s="129">
        <f>+'S 6.6'!$H$12-'S 6.6'!$I$12</f>
        <v>-110695.32007622832</v>
      </c>
      <c r="J15" s="129">
        <f>+'S 6.7'!$H$12-'S 6.7'!$I$12</f>
        <v>-109416.86726962766</v>
      </c>
    </row>
    <row r="16" spans="2:10" ht="15.5">
      <c r="B16" s="95" t="s">
        <v>72</v>
      </c>
      <c r="C16" s="60" t="s">
        <v>49</v>
      </c>
      <c r="D16" s="129">
        <f>+'S 6.1'!$H$13-'S 6.1'!$I$13</f>
        <v>-90537.342238853438</v>
      </c>
      <c r="E16" s="129">
        <f>+'S 6.2'!$H$13-'S 6.2'!$I$13</f>
        <v>-92300.866138102414</v>
      </c>
      <c r="F16" s="129">
        <f>+'S 6.3'!$H$13-'S 6.3'!$I$13</f>
        <v>-98960.426073704308</v>
      </c>
      <c r="G16" s="129">
        <f>+'S 6.4'!$H$13-'S 6.4'!$I$13</f>
        <v>-124635.43471688019</v>
      </c>
      <c r="H16" s="129">
        <f>+'S 6.5'!$H$13-'S 6.5'!$I$13</f>
        <v>-146553.35325254101</v>
      </c>
      <c r="I16" s="129">
        <f>+'S 6.6'!$H$13-'S 6.6'!$I$13</f>
        <v>-169047.48630856824</v>
      </c>
      <c r="J16" s="129">
        <f>+'S 6.7'!$H$13-'S 6.7'!$I$13</f>
        <v>-257259.94152183505</v>
      </c>
    </row>
    <row r="17" spans="2:10" ht="15.5">
      <c r="B17" s="95" t="s">
        <v>73</v>
      </c>
      <c r="C17" s="60" t="s">
        <v>101</v>
      </c>
      <c r="D17" s="129">
        <f>+'S 6.1'!$H$14-'S 6.1'!$I$14</f>
        <v>105275.02432870594</v>
      </c>
      <c r="E17" s="129">
        <f>+'S 6.2'!$H$14-'S 6.2'!$I$14</f>
        <v>128708.37056564719</v>
      </c>
      <c r="F17" s="129">
        <f>+'S 6.3'!$H$14-'S 6.3'!$I$14</f>
        <v>125172.97296420728</v>
      </c>
      <c r="G17" s="129">
        <f>+'S 6.4'!$H$14-'S 6.4'!$I$14</f>
        <v>141821.39706473303</v>
      </c>
      <c r="H17" s="129">
        <f>+'S 6.5'!$H$14-'S 6.5'!$I$14</f>
        <v>114174.51560351305</v>
      </c>
      <c r="I17" s="129">
        <f>+'S 6.6'!$H$14-'S 6.6'!$I$14</f>
        <v>108409.53498250921</v>
      </c>
      <c r="J17" s="129">
        <f>+'S 6.7'!$H$14-'S 6.7'!$I$14</f>
        <v>129050.56699368151</v>
      </c>
    </row>
    <row r="18" spans="2:10" ht="15.5">
      <c r="B18" s="14"/>
      <c r="C18" s="14"/>
      <c r="D18" s="14"/>
      <c r="E18" s="14"/>
      <c r="F18" s="14"/>
    </row>
    <row r="19" spans="2:10" ht="15.5">
      <c r="D19" s="15"/>
      <c r="E19" s="15"/>
      <c r="F19" s="15"/>
      <c r="G19" s="59"/>
      <c r="H19" s="59"/>
      <c r="I19" s="59"/>
      <c r="J19" s="59"/>
    </row>
    <row r="20" spans="2:10" ht="15.5">
      <c r="D20" s="119"/>
      <c r="E20" s="119"/>
      <c r="F20" s="119"/>
      <c r="G20" s="65"/>
      <c r="H20" s="65"/>
      <c r="I20" s="65"/>
      <c r="J20" s="65"/>
    </row>
    <row r="21" spans="2:10" ht="16.5">
      <c r="B21" s="350" t="s">
        <v>238</v>
      </c>
      <c r="C21" s="350"/>
      <c r="D21" s="350"/>
      <c r="E21" s="350"/>
      <c r="F21" s="350"/>
      <c r="G21" s="350"/>
      <c r="H21" s="350"/>
      <c r="I21" s="350"/>
      <c r="J21" s="350"/>
    </row>
    <row r="22" spans="2:10" ht="16.5">
      <c r="B22" s="122"/>
      <c r="C22" s="122"/>
      <c r="D22" s="122"/>
      <c r="E22" s="122"/>
      <c r="F22" s="122"/>
      <c r="G22" s="122"/>
      <c r="H22" s="122"/>
      <c r="I22" s="123" t="s">
        <v>221</v>
      </c>
    </row>
    <row r="23" spans="2:10" ht="15.5">
      <c r="B23" s="121"/>
      <c r="C23" s="99" t="s">
        <v>63</v>
      </c>
      <c r="D23" s="99" t="s">
        <v>2</v>
      </c>
      <c r="E23" s="99" t="s">
        <v>3</v>
      </c>
      <c r="F23" s="99" t="s">
        <v>4</v>
      </c>
      <c r="G23" s="99" t="s">
        <v>104</v>
      </c>
      <c r="H23" s="99" t="s">
        <v>105</v>
      </c>
      <c r="I23" s="99" t="s">
        <v>111</v>
      </c>
    </row>
    <row r="24" spans="2:10" ht="15.5">
      <c r="B24" s="66" t="s">
        <v>56</v>
      </c>
      <c r="C24" s="60" t="s">
        <v>64</v>
      </c>
      <c r="D24" s="129">
        <f>+'S 6.2'!$H$31</f>
        <v>431308.37381023518</v>
      </c>
      <c r="E24" s="129">
        <f>+'S 6.3'!$H$31</f>
        <v>359183.80348834401</v>
      </c>
      <c r="F24" s="129">
        <f>+'S 6.4'!$H$31</f>
        <v>659427.57170906919</v>
      </c>
      <c r="G24" s="129">
        <f>+'S 6.5'!$H$31</f>
        <v>730824.37959307001</v>
      </c>
      <c r="H24" s="129">
        <f>+'S 6.6'!$H$31</f>
        <v>952227.27456648368</v>
      </c>
      <c r="I24" s="129">
        <f>+'S 6.7'!$H$31</f>
        <v>1288263.8845913324</v>
      </c>
    </row>
    <row r="25" spans="2:10" ht="15.5">
      <c r="B25" s="66" t="s">
        <v>59</v>
      </c>
      <c r="C25" s="60" t="s">
        <v>65</v>
      </c>
      <c r="D25" s="129">
        <f>'S 6.2'!$I$31</f>
        <v>610967.29250378092</v>
      </c>
      <c r="E25" s="129">
        <f>'S 6.3'!$I$31</f>
        <v>402845.06995017279</v>
      </c>
      <c r="F25" s="129">
        <f>'S 6.4'!$I$31</f>
        <v>998645.42963366024</v>
      </c>
      <c r="G25" s="129">
        <f>'S 6.5'!$I$31</f>
        <v>779149.7299622111</v>
      </c>
      <c r="H25" s="129">
        <f>'S 6.6'!$I$31</f>
        <v>1680378.3564370498</v>
      </c>
      <c r="I25" s="129">
        <f>'S 6.7'!$I$31</f>
        <v>1728994.9642238144</v>
      </c>
    </row>
    <row r="26" spans="2:10" ht="15.5">
      <c r="B26" s="66" t="s">
        <v>67</v>
      </c>
      <c r="C26" s="60" t="s">
        <v>66</v>
      </c>
      <c r="D26" s="129">
        <f t="shared" ref="D26:I26" si="1">+D24-D25</f>
        <v>-179658.91869354574</v>
      </c>
      <c r="E26" s="129">
        <f t="shared" si="1"/>
        <v>-43661.266461828782</v>
      </c>
      <c r="F26" s="129">
        <f t="shared" si="1"/>
        <v>-339217.85792459105</v>
      </c>
      <c r="G26" s="129">
        <f t="shared" si="1"/>
        <v>-48325.350369141088</v>
      </c>
      <c r="H26" s="129">
        <f t="shared" si="1"/>
        <v>-728151.08187056612</v>
      </c>
      <c r="I26" s="129">
        <f t="shared" si="1"/>
        <v>-440731.07963248203</v>
      </c>
    </row>
    <row r="27" spans="2:10" ht="15.5">
      <c r="B27" s="66" t="s">
        <v>61</v>
      </c>
      <c r="C27" s="60" t="s">
        <v>86</v>
      </c>
      <c r="D27" s="129"/>
      <c r="E27" s="129"/>
      <c r="F27" s="129"/>
      <c r="G27" s="129"/>
      <c r="H27" s="129"/>
      <c r="I27" s="129"/>
    </row>
    <row r="28" spans="2:10" ht="15.5">
      <c r="B28" s="95" t="s">
        <v>68</v>
      </c>
      <c r="C28" s="60" t="s">
        <v>41</v>
      </c>
      <c r="D28" s="129">
        <f>+'S 6.2'!$H$22-'S 6.2'!$I$22</f>
        <v>-1938.6878542716186</v>
      </c>
      <c r="E28" s="129">
        <f>+'S 6.3'!$H$22-'S 6.3'!$I$22</f>
        <v>840.18861490600727</v>
      </c>
      <c r="F28" s="129">
        <f>+'S 6.4'!$H$22-'S 6.4'!$I$22</f>
        <v>-2393.6603886850639</v>
      </c>
      <c r="G28" s="129">
        <f>+'S 6.5'!$H$22-'S 6.5'!$I$22</f>
        <v>270.34522436537475</v>
      </c>
      <c r="H28" s="129">
        <f>+'S 6.6'!$H$22-'S 6.6'!$I$22</f>
        <v>-939.00101564556348</v>
      </c>
      <c r="I28" s="129">
        <f>+'S 6.7'!$H$22-'S 6.7'!$I$22</f>
        <v>1357.7158593011648</v>
      </c>
    </row>
    <row r="29" spans="2:10" ht="15.5">
      <c r="B29" s="95" t="s">
        <v>69</v>
      </c>
      <c r="C29" s="60" t="s">
        <v>42</v>
      </c>
      <c r="D29" s="129">
        <f>+'S 6.2'!$H$23-'S 6.2'!$I$23</f>
        <v>32057.547991044325</v>
      </c>
      <c r="E29" s="129">
        <f>+'S 6.3'!$H$23-'S 6.3'!$I$23</f>
        <v>55244.073837993892</v>
      </c>
      <c r="F29" s="129">
        <f>+'S 6.4'!$H$23-'S 6.4'!$I$23</f>
        <v>106542.22036944411</v>
      </c>
      <c r="G29" s="129">
        <f>+'S 6.5'!$H$23-'S 6.5'!$I$23</f>
        <v>12550.294179465738</v>
      </c>
      <c r="H29" s="129">
        <f>+'S 6.6'!$H$23-'S 6.6'!$I$23</f>
        <v>-311474.24074544152</v>
      </c>
      <c r="I29" s="129">
        <f>+'S 6.7'!$H$23-'S 6.7'!$I$23</f>
        <v>2344.5507950173342</v>
      </c>
    </row>
    <row r="30" spans="2:10" ht="15.5">
      <c r="B30" s="95" t="s">
        <v>83</v>
      </c>
      <c r="C30" s="60" t="s">
        <v>43</v>
      </c>
      <c r="D30" s="129">
        <f>+'S 6.2'!$H$24-'S 6.2'!$I$24</f>
        <v>78924.264055627573</v>
      </c>
      <c r="E30" s="129">
        <f>+'S 6.3'!$H$24-'S 6.3'!$I$24</f>
        <v>271461.87691142486</v>
      </c>
      <c r="F30" s="129">
        <f>+'S 6.4'!$H$24-'S 6.4'!$I$24</f>
        <v>139967.81842712977</v>
      </c>
      <c r="G30" s="129">
        <f>+'S 6.5'!$H$24-'S 6.5'!$I$24</f>
        <v>534877.28616181656</v>
      </c>
      <c r="H30" s="129">
        <f>+'S 6.6'!$H$24-'S 6.6'!$I$24</f>
        <v>371165.08346344868</v>
      </c>
      <c r="I30" s="129">
        <f>+'S 6.7'!$H$24-'S 6.7'!$I$24</f>
        <v>596623.12778912764</v>
      </c>
    </row>
    <row r="31" spans="2:10" ht="15.5">
      <c r="B31" s="95" t="s">
        <v>84</v>
      </c>
      <c r="C31" s="60" t="s">
        <v>44</v>
      </c>
      <c r="D31" s="129">
        <f>+'S 6.2'!$H$25-'S 6.2'!$I$25</f>
        <v>-190383.21064482164</v>
      </c>
      <c r="E31" s="129">
        <f>+'S 6.3'!$H$25-'S 6.3'!$I$25</f>
        <v>-243724.55758507826</v>
      </c>
      <c r="F31" s="129">
        <f>+'S 6.4'!$H$25-'S 6.4'!$I$25</f>
        <v>-336526.63839621341</v>
      </c>
      <c r="G31" s="129">
        <f>+'S 6.5'!$H$25-'S 6.5'!$I$25</f>
        <v>-373527.96990921075</v>
      </c>
      <c r="H31" s="129">
        <f>+'S 6.6'!$H$25-'S 6.6'!$I$25</f>
        <v>-347486.75586272095</v>
      </c>
      <c r="I31" s="129">
        <f>+'S 6.7'!$H$25-'S 6.7'!$I$25</f>
        <v>-539940.16089281382</v>
      </c>
    </row>
    <row r="32" spans="2:10" ht="15.5">
      <c r="B32" s="95" t="s">
        <v>85</v>
      </c>
      <c r="C32" s="60" t="s">
        <v>47</v>
      </c>
      <c r="D32" s="129">
        <f>+'S 6.2'!$H$26-'S 6.2'!$I$26</f>
        <v>-30398.678444286346</v>
      </c>
      <c r="E32" s="129">
        <f>+'S 6.3'!$H$26-'S 6.3'!$I$26</f>
        <v>-33572.086019810537</v>
      </c>
      <c r="F32" s="129">
        <f>+'S 6.4'!$H$26-'S 6.4'!$I$26</f>
        <v>-80316.473126078941</v>
      </c>
      <c r="G32" s="129">
        <f>+'S 6.5'!$H$26-'S 6.5'!$I$26</f>
        <v>-50422.544279805807</v>
      </c>
      <c r="H32" s="129">
        <f>+'S 6.6'!$H$26-'S 6.6'!$I$26</f>
        <v>-114813.07815002689</v>
      </c>
      <c r="I32" s="129">
        <f>+'S 6.7'!$H$26-'S 6.7'!$I$26</f>
        <v>-140931.11855089897</v>
      </c>
    </row>
    <row r="33" spans="2:10" ht="15.5">
      <c r="B33" s="95" t="s">
        <v>70</v>
      </c>
      <c r="C33" s="60" t="s">
        <v>247</v>
      </c>
      <c r="D33" s="129">
        <f>+'S 6.2'!$H$27-'S 6.2'!$I$27</f>
        <v>-51863.901701017872</v>
      </c>
      <c r="E33" s="129">
        <f>+'S 6.3'!$H$27-'S 6.3'!$I$27</f>
        <v>-51453.543714943895</v>
      </c>
      <c r="F33" s="129">
        <f>+'S 6.4'!$H$27-'S 6.4'!$I$27</f>
        <v>-123293.61927275038</v>
      </c>
      <c r="G33" s="129">
        <f>+'S 6.5'!$H$27-'S 6.5'!$I$27</f>
        <v>-77206.820200060669</v>
      </c>
      <c r="H33" s="129">
        <f>+'S 6.6'!$H$27-'S 6.6'!$I$27</f>
        <v>-181232.62780442374</v>
      </c>
      <c r="I33" s="129">
        <f>+'S 6.7'!$H$27-'S 6.7'!$I$27</f>
        <v>-252772.97422549085</v>
      </c>
    </row>
    <row r="34" spans="2:10" ht="15.5">
      <c r="B34" s="95" t="s">
        <v>71</v>
      </c>
      <c r="C34" s="60" t="s">
        <v>48</v>
      </c>
      <c r="D34" s="129">
        <f>+'S 6.2'!$H$28-'S 6.2'!$I$28</f>
        <v>2298.4092139557006</v>
      </c>
      <c r="E34" s="129">
        <f>+'S 6.3'!$H$28-'S 6.3'!$I$28</f>
        <v>-1084.540561586296</v>
      </c>
      <c r="F34" s="129">
        <f>+'S 6.4'!$H$28-'S 6.4'!$I$28</f>
        <v>-14059.581622121997</v>
      </c>
      <c r="G34" s="129">
        <f>+'S 6.5'!$H$28-'S 6.5'!$I$28</f>
        <v>-1286.3811960234734</v>
      </c>
      <c r="H34" s="129">
        <f>+'S 6.6'!$H$28-'S 6.6'!$I$28</f>
        <v>-41054.813213428803</v>
      </c>
      <c r="I34" s="129">
        <f>+'S 6.7'!$H$28-'S 6.7'!$I$28</f>
        <v>4137.2006609006603</v>
      </c>
    </row>
    <row r="35" spans="2:10" ht="15.5">
      <c r="B35" s="95" t="s">
        <v>72</v>
      </c>
      <c r="C35" s="60" t="s">
        <v>49</v>
      </c>
      <c r="D35" s="129">
        <f>+'S 6.2'!$H$29-'S 6.2'!$I$29</f>
        <v>-39128.215102340997</v>
      </c>
      <c r="E35" s="129">
        <f>+'S 6.3'!$H$29-'S 6.3'!$I$29</f>
        <v>-51869.207758911201</v>
      </c>
      <c r="F35" s="129">
        <f>+'S 6.4'!$H$29-'S 6.4'!$I$29</f>
        <v>-44232.111734962476</v>
      </c>
      <c r="G35" s="129">
        <f>+'S 6.5'!$H$29-'S 6.5'!$I$29</f>
        <v>85873.802034455875</v>
      </c>
      <c r="H35" s="129">
        <f>+'S 6.6'!$H$29-'S 6.6'!$I$29</f>
        <v>-183867.66042802756</v>
      </c>
      <c r="I35" s="129">
        <f>+'S 6.7'!$H$29-'S 6.7'!$I$29</f>
        <v>86451.914781228115</v>
      </c>
    </row>
    <row r="36" spans="2:10" ht="15.5">
      <c r="B36" s="95" t="s">
        <v>73</v>
      </c>
      <c r="C36" s="60" t="s">
        <v>101</v>
      </c>
      <c r="D36" s="129">
        <f>+'S 6.2'!$H$30-'S 6.2'!$I$30</f>
        <v>20773.553792565133</v>
      </c>
      <c r="E36" s="129">
        <f>+'S 6.3'!$H$30-'S 6.3'!$I$30</f>
        <v>10496.529814176705</v>
      </c>
      <c r="F36" s="129">
        <f>+'S 6.4'!$H$30-'S 6.4'!$I$30</f>
        <v>15094.187819647421</v>
      </c>
      <c r="G36" s="129">
        <f>+'S 6.5'!$H$30-'S 6.5'!$I$30</f>
        <v>-179453.36238414416</v>
      </c>
      <c r="H36" s="129">
        <f>+'S 6.6'!$H$30-'S 6.6'!$I$30</f>
        <v>81552.011885700093</v>
      </c>
      <c r="I36" s="129">
        <f>+'S 6.7'!$H$30-'S 6.7'!$I$30</f>
        <v>-198001.33584885328</v>
      </c>
    </row>
    <row r="37" spans="2:10" ht="15.5">
      <c r="B37" s="14"/>
      <c r="C37" s="14"/>
    </row>
    <row r="38" spans="2:10" ht="15.5">
      <c r="G38" s="59"/>
      <c r="H38" s="59"/>
      <c r="I38" s="59"/>
      <c r="J38" s="59"/>
    </row>
    <row r="39" spans="2:10" ht="15.5">
      <c r="G39" s="59"/>
      <c r="H39" s="59"/>
      <c r="I39" s="59"/>
      <c r="J39" s="59"/>
    </row>
  </sheetData>
  <mergeCells count="2">
    <mergeCell ref="B2:J2"/>
    <mergeCell ref="B21:J21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J39"/>
  <sheetViews>
    <sheetView workbookViewId="0"/>
  </sheetViews>
  <sheetFormatPr defaultColWidth="9.1796875" defaultRowHeight="14.5"/>
  <cols>
    <col min="1" max="2" width="9.1796875" style="12"/>
    <col min="3" max="3" width="62.1796875" style="12" bestFit="1" customWidth="1"/>
    <col min="4" max="10" width="12.81640625" style="12" customWidth="1"/>
    <col min="11" max="16384" width="9.1796875" style="12"/>
  </cols>
  <sheetData>
    <row r="2" spans="2:10" ht="16.5">
      <c r="B2" s="350" t="s">
        <v>222</v>
      </c>
      <c r="C2" s="350"/>
      <c r="D2" s="350"/>
      <c r="E2" s="350"/>
      <c r="F2" s="350"/>
      <c r="G2" s="350"/>
      <c r="H2" s="350"/>
      <c r="I2" s="350"/>
      <c r="J2" s="350"/>
    </row>
    <row r="3" spans="2:10" ht="16.5">
      <c r="B3" s="122"/>
      <c r="C3" s="122"/>
      <c r="D3" s="122"/>
      <c r="E3" s="122"/>
      <c r="F3" s="122"/>
      <c r="G3" s="122"/>
      <c r="H3" s="122"/>
      <c r="I3" s="122"/>
      <c r="J3" s="123" t="s">
        <v>221</v>
      </c>
    </row>
    <row r="4" spans="2:10" s="61" customFormat="1" ht="15.5">
      <c r="B4" s="95"/>
      <c r="C4" s="94" t="s">
        <v>63</v>
      </c>
      <c r="D4" s="94" t="s">
        <v>1</v>
      </c>
      <c r="E4" s="94" t="s">
        <v>2</v>
      </c>
      <c r="F4" s="94" t="s">
        <v>3</v>
      </c>
      <c r="G4" s="94" t="s">
        <v>4</v>
      </c>
      <c r="H4" s="94" t="s">
        <v>104</v>
      </c>
      <c r="I4" s="94" t="s">
        <v>105</v>
      </c>
      <c r="J4" s="94" t="s">
        <v>111</v>
      </c>
    </row>
    <row r="5" spans="2:10" ht="15.5">
      <c r="B5" s="66" t="s">
        <v>56</v>
      </c>
      <c r="C5" s="60" t="s">
        <v>64</v>
      </c>
      <c r="D5" s="129">
        <f>+'S 6.1'!$R$15</f>
        <v>2086799.0741168146</v>
      </c>
      <c r="E5" s="129">
        <f>+'S 6.2'!$R$15</f>
        <v>2295468.4964124463</v>
      </c>
      <c r="F5" s="129">
        <f>+'S 6.3'!$R$15</f>
        <v>2778958.5632576961</v>
      </c>
      <c r="G5" s="129">
        <f>+'S 6.4'!$R$15</f>
        <v>3148214.8297451995</v>
      </c>
      <c r="H5" s="129">
        <f>+'S 6.5'!$R$15</f>
        <v>3515188.6765992311</v>
      </c>
      <c r="I5" s="129">
        <f>+'S 6.6'!$R$15</f>
        <v>3566064.3559582904</v>
      </c>
      <c r="J5" s="129">
        <f>+'S 6.7'!$R$15</f>
        <v>3981835.2485796642</v>
      </c>
    </row>
    <row r="6" spans="2:10" ht="15.5">
      <c r="B6" s="66" t="s">
        <v>59</v>
      </c>
      <c r="C6" s="60" t="s">
        <v>65</v>
      </c>
      <c r="D6" s="129">
        <f>'S 6.1'!$S$15</f>
        <v>3561502.2391516231</v>
      </c>
      <c r="E6" s="129">
        <f>'S 6.2'!$S$15</f>
        <v>4210177.3314533029</v>
      </c>
      <c r="F6" s="129">
        <f>'S 6.3'!$S$15</f>
        <v>4955644.0226319702</v>
      </c>
      <c r="G6" s="129">
        <f>'S 6.4'!$S$15</f>
        <v>5550096.2165561393</v>
      </c>
      <c r="H6" s="129">
        <f>'S 6.5'!$S$15</f>
        <v>6044628.3945330875</v>
      </c>
      <c r="I6" s="129">
        <f>'S 6.6'!$S$15</f>
        <v>6212921.6878737863</v>
      </c>
      <c r="J6" s="129">
        <f>'S 6.7'!$S$15</f>
        <v>6843588.1200615251</v>
      </c>
    </row>
    <row r="7" spans="2:10" ht="15.5">
      <c r="B7" s="66" t="s">
        <v>67</v>
      </c>
      <c r="C7" s="60" t="s">
        <v>66</v>
      </c>
      <c r="D7" s="129">
        <f t="shared" ref="D7:G7" si="0">+D5-D6</f>
        <v>-1474703.1650348085</v>
      </c>
      <c r="E7" s="129">
        <f t="shared" si="0"/>
        <v>-1914708.8350408566</v>
      </c>
      <c r="F7" s="129">
        <f t="shared" si="0"/>
        <v>-2176685.4593742741</v>
      </c>
      <c r="G7" s="129">
        <f t="shared" si="0"/>
        <v>-2401881.3868109398</v>
      </c>
      <c r="H7" s="129">
        <f>+H5-H6</f>
        <v>-2529439.7179338564</v>
      </c>
      <c r="I7" s="129">
        <f>+I5-I6</f>
        <v>-2646857.3319154959</v>
      </c>
      <c r="J7" s="129">
        <f>+J5-J6</f>
        <v>-2861752.871481861</v>
      </c>
    </row>
    <row r="8" spans="2:10" ht="15.5">
      <c r="B8" s="66" t="s">
        <v>61</v>
      </c>
      <c r="C8" s="60" t="s">
        <v>86</v>
      </c>
      <c r="D8" s="129"/>
      <c r="E8" s="129"/>
      <c r="F8" s="129"/>
      <c r="G8" s="129"/>
      <c r="H8" s="129"/>
      <c r="I8" s="129"/>
      <c r="J8" s="129"/>
    </row>
    <row r="9" spans="2:10" ht="15.5">
      <c r="B9" s="95" t="s">
        <v>68</v>
      </c>
      <c r="C9" s="60" t="s">
        <v>41</v>
      </c>
      <c r="D9" s="129">
        <f>+'S 6.1'!$R$6-'S 6.1'!$S$6</f>
        <v>1329629</v>
      </c>
      <c r="E9" s="129">
        <f>+'S 6.2'!$R$6-'S 6.2'!$S$6</f>
        <v>1411646.75</v>
      </c>
      <c r="F9" s="129">
        <f>+'S 6.3'!$R$6-'S 6.3'!$S$6</f>
        <v>1660021.3155650839</v>
      </c>
      <c r="G9" s="129">
        <f>+'S 6.4'!$R$6-'S 6.4'!$S$6</f>
        <v>1984573.68</v>
      </c>
      <c r="H9" s="129">
        <f>+'S 6.5'!$R$6-'S 6.5'!$S$6</f>
        <v>2218556.2723146998</v>
      </c>
      <c r="I9" s="129">
        <f>+'S 6.6'!$R$6-'S 6.6'!$S$6</f>
        <v>2243406.1335447817</v>
      </c>
      <c r="J9" s="129">
        <f>+'S 6.7'!$R$6-'S 6.7'!$S$6</f>
        <v>2595822.3523198757</v>
      </c>
    </row>
    <row r="10" spans="2:10" ht="15.5">
      <c r="B10" s="95" t="s">
        <v>69</v>
      </c>
      <c r="C10" s="60" t="s">
        <v>42</v>
      </c>
      <c r="D10" s="129">
        <f>+'S 6.1'!$R$7-'S 6.1'!$S$7</f>
        <v>-215587.54803954551</v>
      </c>
      <c r="E10" s="129">
        <f>+'S 6.2'!$R$7-'S 6.2'!$S$7</f>
        <v>-299423.75863876007</v>
      </c>
      <c r="F10" s="129">
        <f>+'S 6.3'!$R$7-'S 6.3'!$S$7</f>
        <v>-482939.065215868</v>
      </c>
      <c r="G10" s="129">
        <f>+'S 6.4'!$R$7-'S 6.4'!$S$7</f>
        <v>-572569.18262048147</v>
      </c>
      <c r="H10" s="129">
        <f>+'S 6.5'!$R$7-'S 6.5'!$S$7</f>
        <v>-793069.16034717392</v>
      </c>
      <c r="I10" s="129">
        <f>+'S 6.6'!$R$7-'S 6.6'!$S$7</f>
        <v>-679912.1983742842</v>
      </c>
      <c r="J10" s="129">
        <f>+'S 6.7'!$R$7-'S 6.7'!$S$7</f>
        <v>-801950.69521890383</v>
      </c>
    </row>
    <row r="11" spans="2:10" ht="15.5">
      <c r="B11" s="95" t="s">
        <v>83</v>
      </c>
      <c r="C11" s="60" t="s">
        <v>43</v>
      </c>
      <c r="D11" s="129">
        <f>+'S 6.1'!$R$8-'S 6.1'!$S$8</f>
        <v>0</v>
      </c>
      <c r="E11" s="129">
        <f>+'S 6.2'!$R$8-'S 6.2'!$S$8</f>
        <v>0</v>
      </c>
      <c r="F11" s="129">
        <f>+'S 6.3'!$R$8-'S 6.3'!$S$8</f>
        <v>0</v>
      </c>
      <c r="G11" s="129">
        <f>+'S 6.4'!$R$8-'S 6.4'!$S$8</f>
        <v>0</v>
      </c>
      <c r="H11" s="129">
        <f>+'S 6.5'!$R$8-'S 6.5'!$S$8</f>
        <v>-95322.11935028687</v>
      </c>
      <c r="I11" s="129">
        <f>+'S 6.6'!$R$8-'S 6.6'!$S$8</f>
        <v>-160449.08990522541</v>
      </c>
      <c r="J11" s="129">
        <f>+'S 6.7'!$R$8-'S 6.7'!$S$8</f>
        <v>-143610.91366077389</v>
      </c>
    </row>
    <row r="12" spans="2:10" ht="15.5">
      <c r="B12" s="95" t="s">
        <v>84</v>
      </c>
      <c r="C12" s="60" t="s">
        <v>44</v>
      </c>
      <c r="D12" s="129">
        <f>+'S 6.1'!$R$9-'S 6.1'!$S$9</f>
        <v>-367128.30817219999</v>
      </c>
      <c r="E12" s="129">
        <f>+'S 6.2'!$R$9-'S 6.2'!$S$9</f>
        <v>-355750.26628699998</v>
      </c>
      <c r="F12" s="129">
        <f>+'S 6.3'!$R$9-'S 6.3'!$S$9</f>
        <v>-402314.4312834742</v>
      </c>
      <c r="G12" s="129">
        <f>+'S 6.4'!$R$9-'S 6.4'!$S$9</f>
        <v>-366542.20436420914</v>
      </c>
      <c r="H12" s="129">
        <f>+'S 6.5'!$R$9-'S 6.5'!$S$9</f>
        <v>-394155.8211189406</v>
      </c>
      <c r="I12" s="129">
        <f>+'S 6.6'!$R$9-'S 6.6'!$S$9</f>
        <v>-394496.93437984015</v>
      </c>
      <c r="J12" s="129">
        <f>+'S 6.7'!$R$9-'S 6.7'!$S$9</f>
        <v>-431648.76229309919</v>
      </c>
    </row>
    <row r="13" spans="2:10" ht="15.5">
      <c r="B13" s="95" t="s">
        <v>85</v>
      </c>
      <c r="C13" s="60" t="s">
        <v>47</v>
      </c>
      <c r="D13" s="129">
        <f>+'S 6.1'!$R$10-'S 6.1'!$S$10</f>
        <v>0</v>
      </c>
      <c r="E13" s="129">
        <f>+'S 6.2'!$R$10-'S 6.2'!$S$10</f>
        <v>0</v>
      </c>
      <c r="F13" s="129">
        <f>+'S 6.3'!$R$10-'S 6.3'!$S$10</f>
        <v>0</v>
      </c>
      <c r="G13" s="129">
        <f>+'S 6.4'!$R$10-'S 6.4'!$S$10</f>
        <v>0</v>
      </c>
      <c r="H13" s="129">
        <f>+'S 6.5'!$R$10-'S 6.5'!$S$10</f>
        <v>0</v>
      </c>
      <c r="I13" s="129">
        <f>+'S 6.6'!$R$10-'S 6.6'!$S$10</f>
        <v>0</v>
      </c>
      <c r="J13" s="129">
        <f>+'S 6.7'!$R$10-'S 6.7'!$S$10</f>
        <v>0</v>
      </c>
    </row>
    <row r="14" spans="2:10" ht="15.5">
      <c r="B14" s="95" t="s">
        <v>70</v>
      </c>
      <c r="C14" s="60" t="s">
        <v>247</v>
      </c>
      <c r="D14" s="129">
        <f>+'S 6.1'!$R$11-'S 6.1'!$S$11</f>
        <v>-2227460.3188230628</v>
      </c>
      <c r="E14" s="129">
        <f>+'S 6.2'!$R$11-'S 6.2'!$S$11</f>
        <v>-2674791.7901150971</v>
      </c>
      <c r="F14" s="129">
        <f>+'S 6.3'!$R$11-'S 6.3'!$S$11</f>
        <v>-2952388.8354400159</v>
      </c>
      <c r="G14" s="129">
        <f>+'S 6.4'!$R$11-'S 6.4'!$S$11</f>
        <v>-3446012.1398262493</v>
      </c>
      <c r="H14" s="129">
        <f>+'S 6.5'!$R$11-'S 6.5'!$S$11</f>
        <v>-3454187.2035887442</v>
      </c>
      <c r="I14" s="129">
        <f>+'S 6.6'!$R$11-'S 6.6'!$S$11</f>
        <v>-3644530.3090447914</v>
      </c>
      <c r="J14" s="129">
        <f>+'S 6.7'!$R$11-'S 6.7'!$S$11</f>
        <v>-4066005.962201315</v>
      </c>
    </row>
    <row r="15" spans="2:10" ht="15.5">
      <c r="B15" s="95" t="s">
        <v>71</v>
      </c>
      <c r="C15" s="60" t="s">
        <v>48</v>
      </c>
      <c r="D15" s="129">
        <f>+'S 6.1'!$R$12-'S 6.1'!$S$12</f>
        <v>5844.0100000000057</v>
      </c>
      <c r="E15" s="129">
        <f>+'S 6.2'!$R$12-'S 6.2'!$S$12</f>
        <v>3610.2300000000032</v>
      </c>
      <c r="F15" s="129">
        <f>+'S 6.3'!$R$12-'S 6.3'!$S$12</f>
        <v>935.5570000000007</v>
      </c>
      <c r="G15" s="129">
        <f>+'S 6.4'!$R$12-'S 6.4'!$S$12</f>
        <v>-1331.5400000000009</v>
      </c>
      <c r="H15" s="129">
        <f>+'S 6.5'!$R$12-'S 6.5'!$S$12</f>
        <v>-11037.151985098699</v>
      </c>
      <c r="I15" s="129">
        <f>+'S 6.6'!$R$12-'S 6.6'!$S$12</f>
        <v>-10708.635462877621</v>
      </c>
      <c r="J15" s="129">
        <f>+'S 6.7'!$R$12-'S 6.7'!$S$12</f>
        <v>-14184.024902679052</v>
      </c>
    </row>
    <row r="16" spans="2:10" ht="15.5">
      <c r="B16" s="95" t="s">
        <v>72</v>
      </c>
      <c r="C16" s="60" t="s">
        <v>49</v>
      </c>
      <c r="D16" s="129">
        <f>+'S 6.1'!$R$13-'S 6.1'!$S$13</f>
        <v>0</v>
      </c>
      <c r="E16" s="129">
        <f>+'S 6.2'!$R$13-'S 6.2'!$S$13</f>
        <v>0</v>
      </c>
      <c r="F16" s="129">
        <f>+'S 6.3'!$R$13-'S 6.3'!$S$13</f>
        <v>0</v>
      </c>
      <c r="G16" s="129">
        <f>+'S 6.4'!$R$13-'S 6.4'!$S$13</f>
        <v>0</v>
      </c>
      <c r="H16" s="129">
        <f>+'S 6.5'!$R$13-'S 6.5'!$S$13</f>
        <v>-224.53385831233172</v>
      </c>
      <c r="I16" s="129">
        <f>+'S 6.6'!$R$13-'S 6.6'!$S$13</f>
        <v>-166.29829325911032</v>
      </c>
      <c r="J16" s="129">
        <f>+'S 6.7'!$R$13-'S 6.7'!$S$13</f>
        <v>-174.86552496538553</v>
      </c>
    </row>
    <row r="17" spans="2:10" ht="15.5">
      <c r="B17" s="95" t="s">
        <v>73</v>
      </c>
      <c r="C17" s="60" t="s">
        <v>101</v>
      </c>
      <c r="D17" s="129">
        <f>+'S 6.1'!$R$14-'S 6.1'!$S$14</f>
        <v>0</v>
      </c>
      <c r="E17" s="129">
        <f>+'S 6.2'!$R$14-'S 6.2'!$S$14</f>
        <v>0</v>
      </c>
      <c r="F17" s="129">
        <f>+'S 6.3'!$R$14-'S 6.3'!$S$14</f>
        <v>0</v>
      </c>
      <c r="G17" s="129">
        <f>+'S 6.4'!$R$14-'S 6.4'!$S$14</f>
        <v>0</v>
      </c>
      <c r="H17" s="129">
        <f>+'S 6.5'!$R$14-'S 6.5'!$S$14</f>
        <v>0</v>
      </c>
      <c r="I17" s="129">
        <f>+'S 6.6'!$R$14-'S 6.6'!$S$14</f>
        <v>0</v>
      </c>
      <c r="J17" s="129">
        <f>+'S 6.7'!$R$14-'S 6.7'!$S$14</f>
        <v>0</v>
      </c>
    </row>
    <row r="18" spans="2:10" ht="15.5">
      <c r="B18" s="14"/>
      <c r="C18" s="14"/>
      <c r="D18" s="15"/>
      <c r="E18" s="15"/>
      <c r="F18" s="15"/>
      <c r="G18" s="59"/>
      <c r="H18" s="59"/>
      <c r="I18" s="59"/>
      <c r="J18" s="59"/>
    </row>
    <row r="19" spans="2:10" ht="15.5">
      <c r="D19" s="15"/>
      <c r="E19" s="15"/>
      <c r="F19" s="15"/>
      <c r="G19" s="59"/>
      <c r="H19" s="59"/>
      <c r="I19" s="59"/>
      <c r="J19" s="59"/>
    </row>
    <row r="20" spans="2:10">
      <c r="D20" s="61"/>
      <c r="E20" s="61"/>
      <c r="F20" s="61"/>
      <c r="G20" s="61"/>
      <c r="H20" s="61"/>
      <c r="I20" s="61"/>
      <c r="J20" s="61"/>
    </row>
    <row r="21" spans="2:10" ht="16.5">
      <c r="B21" s="350" t="s">
        <v>223</v>
      </c>
      <c r="C21" s="350"/>
      <c r="D21" s="350"/>
      <c r="E21" s="350"/>
      <c r="F21" s="350"/>
      <c r="G21" s="350"/>
      <c r="H21" s="350"/>
      <c r="I21" s="350"/>
      <c r="J21" s="350"/>
    </row>
    <row r="22" spans="2:10" ht="16.5">
      <c r="B22" s="122"/>
      <c r="C22" s="122"/>
      <c r="D22" s="122"/>
      <c r="E22" s="122"/>
      <c r="F22" s="122"/>
      <c r="G22" s="122"/>
      <c r="H22" s="122"/>
      <c r="I22" s="123" t="s">
        <v>221</v>
      </c>
    </row>
    <row r="23" spans="2:10" s="61" customFormat="1" ht="15.5">
      <c r="B23" s="121"/>
      <c r="C23" s="99" t="s">
        <v>63</v>
      </c>
      <c r="D23" s="99" t="s">
        <v>2</v>
      </c>
      <c r="E23" s="99" t="s">
        <v>3</v>
      </c>
      <c r="F23" s="99" t="s">
        <v>4</v>
      </c>
      <c r="G23" s="99" t="s">
        <v>104</v>
      </c>
      <c r="H23" s="99" t="s">
        <v>105</v>
      </c>
      <c r="I23" s="99" t="s">
        <v>111</v>
      </c>
    </row>
    <row r="24" spans="2:10" ht="15.5">
      <c r="B24" s="66" t="s">
        <v>56</v>
      </c>
      <c r="C24" s="60" t="s">
        <v>64</v>
      </c>
      <c r="D24" s="129">
        <f>+'S 6.2'!$R$31</f>
        <v>101493.6009813354</v>
      </c>
      <c r="E24" s="129">
        <f>+'S 6.3'!$R$31</f>
        <v>261207.11699117837</v>
      </c>
      <c r="F24" s="129">
        <f>+'S 6.4'!$R$31</f>
        <v>398622.90795681824</v>
      </c>
      <c r="G24" s="129">
        <f>+'S 6.5'!$R$31</f>
        <v>176534.40272813867</v>
      </c>
      <c r="H24" s="129">
        <f>+'S 6.6'!$R$31</f>
        <v>124091.07537759375</v>
      </c>
      <c r="I24" s="129">
        <f>+'S 6.7'!$R$31</f>
        <v>298340.07573757251</v>
      </c>
    </row>
    <row r="25" spans="2:10" ht="15.5">
      <c r="B25" s="66" t="s">
        <v>59</v>
      </c>
      <c r="C25" s="60" t="s">
        <v>65</v>
      </c>
      <c r="D25" s="129">
        <f>'S 6.2'!$S$31</f>
        <v>566525.65040767693</v>
      </c>
      <c r="E25" s="129">
        <f>'S 6.3'!$S$31</f>
        <v>454972.2459486865</v>
      </c>
      <c r="F25" s="129">
        <f>'S 6.4'!$S$31</f>
        <v>568248.02092098724</v>
      </c>
      <c r="G25" s="129">
        <f>'S 6.5'!$S$31</f>
        <v>327042.83908328402</v>
      </c>
      <c r="H25" s="129">
        <f>'S 6.6'!$S$31</f>
        <v>224194.07301939582</v>
      </c>
      <c r="I25" s="129">
        <f>'S 6.7'!$S$31</f>
        <v>606643.79849501885</v>
      </c>
    </row>
    <row r="26" spans="2:10" ht="15.5">
      <c r="B26" s="66" t="s">
        <v>67</v>
      </c>
      <c r="C26" s="60" t="s">
        <v>66</v>
      </c>
      <c r="D26" s="129">
        <f t="shared" ref="D26:I26" si="1">+D24-D25</f>
        <v>-465032.04942634155</v>
      </c>
      <c r="E26" s="129">
        <f t="shared" si="1"/>
        <v>-193765.12895750813</v>
      </c>
      <c r="F26" s="129">
        <f t="shared" si="1"/>
        <v>-169625.11296416901</v>
      </c>
      <c r="G26" s="129">
        <f t="shared" si="1"/>
        <v>-150508.43635514536</v>
      </c>
      <c r="H26" s="129">
        <f t="shared" si="1"/>
        <v>-100102.99764180207</v>
      </c>
      <c r="I26" s="129">
        <f t="shared" si="1"/>
        <v>-308303.72275744635</v>
      </c>
    </row>
    <row r="27" spans="2:10" ht="15.5">
      <c r="B27" s="66" t="s">
        <v>61</v>
      </c>
      <c r="C27" s="60" t="s">
        <v>86</v>
      </c>
      <c r="D27" s="129"/>
      <c r="E27" s="129"/>
      <c r="F27" s="129"/>
      <c r="G27" s="129"/>
      <c r="H27" s="129"/>
      <c r="I27" s="129"/>
    </row>
    <row r="28" spans="2:10" ht="15.5">
      <c r="B28" s="95" t="s">
        <v>68</v>
      </c>
      <c r="C28" s="60" t="s">
        <v>41</v>
      </c>
      <c r="D28" s="129">
        <f>+'S 6.2'!$R$22-'S 6.2'!$S$22</f>
        <v>18091.080822186297</v>
      </c>
      <c r="E28" s="129">
        <f>+'S 6.3'!$R$22-'S 6.3'!$S$22</f>
        <v>93063.512109128511</v>
      </c>
      <c r="F28" s="129">
        <f>+'S 6.4'!$R$22-'S 6.4'!$S$22</f>
        <v>367194.61982821295</v>
      </c>
      <c r="G28" s="129">
        <f>+'S 6.5'!$R$22-'S 6.5'!$S$22</f>
        <v>117360.65333893099</v>
      </c>
      <c r="H28" s="129">
        <f>+'S 6.6'!$R$22-'S 6.6'!$S$22</f>
        <v>142319.86223604699</v>
      </c>
      <c r="I28" s="129">
        <f>+'S 6.7'!$R$22-'S 6.7'!$S$22</f>
        <v>280818.16554753121</v>
      </c>
    </row>
    <row r="29" spans="2:10" ht="15.5">
      <c r="B29" s="95" t="s">
        <v>69</v>
      </c>
      <c r="C29" s="60" t="s">
        <v>42</v>
      </c>
      <c r="D29" s="129">
        <f>+'S 6.2'!$R$23-'S 6.2'!$S$23</f>
        <v>-87656.478714534562</v>
      </c>
      <c r="E29" s="129">
        <f>+'S 6.3'!$R$23-'S 6.3'!$S$23</f>
        <v>-148673.27037586592</v>
      </c>
      <c r="F29" s="129">
        <f>+'S 6.4'!$R$23-'S 6.4'!$S$23</f>
        <v>-61352.669285653683</v>
      </c>
      <c r="G29" s="129">
        <f>+'S 6.5'!$R$23-'S 6.5'!$S$23</f>
        <v>-66788.197226630611</v>
      </c>
      <c r="H29" s="129">
        <f>+'S 6.6'!$R$23-'S 6.6'!$S$23</f>
        <v>113091.18162793378</v>
      </c>
      <c r="I29" s="129">
        <f>+'S 6.7'!$R$23-'S 6.7'!$S$23</f>
        <v>-104429.63924170932</v>
      </c>
    </row>
    <row r="30" spans="2:10" ht="15.5">
      <c r="B30" s="95" t="s">
        <v>83</v>
      </c>
      <c r="C30" s="60" t="s">
        <v>43</v>
      </c>
      <c r="D30" s="129">
        <f>+'S 6.2'!$R$24-'S 6.2'!$S$24</f>
        <v>0</v>
      </c>
      <c r="E30" s="129">
        <f>+'S 6.3'!$R$24-'S 6.3'!$S$24</f>
        <v>0</v>
      </c>
      <c r="F30" s="129">
        <f>+'S 6.4'!$R$24-'S 6.4'!$S$24</f>
        <v>0</v>
      </c>
      <c r="G30" s="129">
        <f>+'S 6.5'!$R$24-'S 6.5'!$S$24</f>
        <v>0</v>
      </c>
      <c r="H30" s="129">
        <f>+'S 6.6'!$R$24-'S 6.6'!$S$24</f>
        <v>0</v>
      </c>
      <c r="I30" s="129">
        <f>+'S 6.7'!$R$24-'S 6.7'!$S$24</f>
        <v>0</v>
      </c>
    </row>
    <row r="31" spans="2:10" ht="15.5">
      <c r="B31" s="95" t="s">
        <v>84</v>
      </c>
      <c r="C31" s="60" t="s">
        <v>44</v>
      </c>
      <c r="D31" s="129">
        <f>+'S 6.2'!$R$25-'S 6.2'!$S$25</f>
        <v>-5012.3032221666635</v>
      </c>
      <c r="E31" s="129">
        <f>+'S 6.3'!$R$25-'S 6.3'!$S$25</f>
        <v>-5892.6617382766563</v>
      </c>
      <c r="F31" s="129">
        <f>+'S 6.4'!$R$25-'S 6.4'!$S$25</f>
        <v>-10132.871416749531</v>
      </c>
      <c r="G31" s="129">
        <f>+'S 6.5'!$R$25-'S 6.5'!$S$25</f>
        <v>-9538.6690331267801</v>
      </c>
      <c r="H31" s="129">
        <f>+'S 6.6'!$R$25-'S 6.6'!$S$25</f>
        <v>-12839.905529069785</v>
      </c>
      <c r="I31" s="129">
        <f>+'S 6.7'!$R$25-'S 6.7'!$S$25</f>
        <v>-18494.601093589114</v>
      </c>
    </row>
    <row r="32" spans="2:10" ht="15.5">
      <c r="B32" s="95" t="s">
        <v>85</v>
      </c>
      <c r="C32" s="60" t="s">
        <v>47</v>
      </c>
      <c r="D32" s="129">
        <f>+'S 6.2'!$R$26-'S 6.2'!$S$26</f>
        <v>0</v>
      </c>
      <c r="E32" s="129">
        <f>+'S 6.3'!$R$26-'S 6.3'!$S$26</f>
        <v>0</v>
      </c>
      <c r="F32" s="129">
        <f>+'S 6.4'!$R$26-'S 6.4'!$S$26</f>
        <v>0</v>
      </c>
      <c r="G32" s="129">
        <f>+'S 6.5'!$R$26-'S 6.5'!$S$26</f>
        <v>0</v>
      </c>
      <c r="H32" s="129">
        <f>+'S 6.6'!$R$26-'S 6.6'!$S$26</f>
        <v>0</v>
      </c>
      <c r="I32" s="129">
        <f>+'S 6.7'!$R$26-'S 6.7'!$S$26</f>
        <v>0</v>
      </c>
    </row>
    <row r="33" spans="2:10" ht="15.5">
      <c r="B33" s="95" t="s">
        <v>70</v>
      </c>
      <c r="C33" s="60" t="s">
        <v>247</v>
      </c>
      <c r="D33" s="129">
        <f>+'S 6.2'!$R$27-'S 6.2'!$S$27</f>
        <v>-390454.34831182659</v>
      </c>
      <c r="E33" s="129">
        <f>+'S 6.3'!$R$27-'S 6.3'!$S$27</f>
        <v>-132262.70895249408</v>
      </c>
      <c r="F33" s="129">
        <f>+'S 6.4'!$R$27-'S 6.4'!$S$27</f>
        <v>-465334.19208997866</v>
      </c>
      <c r="G33" s="129">
        <f>+'S 6.5'!$R$27-'S 6.5'!$S$27</f>
        <v>-191542.22343431896</v>
      </c>
      <c r="H33" s="129">
        <f>+'S 6.6'!$R$27-'S 6.6'!$S$27</f>
        <v>-342674.13597671309</v>
      </c>
      <c r="I33" s="129">
        <f>+'S 6.7'!$R$27-'S 6.7'!$S$27</f>
        <v>-466197.64796967909</v>
      </c>
    </row>
    <row r="34" spans="2:10" ht="15.5">
      <c r="B34" s="95" t="s">
        <v>71</v>
      </c>
      <c r="C34" s="60" t="s">
        <v>48</v>
      </c>
      <c r="D34" s="129">
        <f>+'S 6.2'!$R$28-'S 6.2'!$S$28</f>
        <v>0</v>
      </c>
      <c r="E34" s="129">
        <f>+'S 6.3'!$R$28-'S 6.3'!$S$28</f>
        <v>0</v>
      </c>
      <c r="F34" s="129">
        <f>+'S 6.4'!$R$28-'S 6.4'!$S$28</f>
        <v>0</v>
      </c>
      <c r="G34" s="129">
        <f>+'S 6.5'!$R$28-'S 6.5'!$S$28</f>
        <v>0</v>
      </c>
      <c r="H34" s="129">
        <f>+'S 6.6'!$R$28-'S 6.6'!$S$28</f>
        <v>0</v>
      </c>
      <c r="I34" s="129">
        <f>+'S 6.7'!$R$28-'S 6.7'!$S$28</f>
        <v>0</v>
      </c>
    </row>
    <row r="35" spans="2:10" ht="15.5">
      <c r="B35" s="95" t="s">
        <v>72</v>
      </c>
      <c r="C35" s="60" t="s">
        <v>49</v>
      </c>
      <c r="D35" s="129">
        <f>+'S 6.2'!$R$29-'S 6.2'!$S$29</f>
        <v>0</v>
      </c>
      <c r="E35" s="129">
        <f>+'S 6.3'!$R$29-'S 6.3'!$S$29</f>
        <v>0</v>
      </c>
      <c r="F35" s="129">
        <f>+'S 6.4'!$R$29-'S 6.4'!$S$29</f>
        <v>0</v>
      </c>
      <c r="G35" s="129">
        <f>+'S 6.5'!$R$29-'S 6.5'!$S$29</f>
        <v>0</v>
      </c>
      <c r="H35" s="129">
        <f>+'S 6.6'!$R$29-'S 6.6'!$S$29</f>
        <v>0</v>
      </c>
      <c r="I35" s="129">
        <f>+'S 6.7'!$R$29-'S 6.7'!$S$29</f>
        <v>0</v>
      </c>
    </row>
    <row r="36" spans="2:10" ht="15.5">
      <c r="B36" s="95" t="s">
        <v>73</v>
      </c>
      <c r="C36" s="60" t="s">
        <v>101</v>
      </c>
      <c r="D36" s="129">
        <f>+'S 6.2'!$R$30-'S 6.2'!$S$30</f>
        <v>0</v>
      </c>
      <c r="E36" s="129">
        <f>+'S 6.3'!$R$30-'S 6.3'!$S$30</f>
        <v>0</v>
      </c>
      <c r="F36" s="129">
        <f>+'S 6.4'!$R$30-'S 6.4'!$S$30</f>
        <v>0</v>
      </c>
      <c r="G36" s="129">
        <f>+'S 6.5'!$R$30-'S 6.5'!$S$30</f>
        <v>0</v>
      </c>
      <c r="H36" s="129">
        <f>+'S 6.6'!$R$30-'S 6.6'!$S$30</f>
        <v>0</v>
      </c>
      <c r="I36" s="129">
        <f>+'S 6.7'!$R$30-'S 6.7'!$S$30</f>
        <v>0</v>
      </c>
    </row>
    <row r="38" spans="2:10" ht="15.5">
      <c r="D38" s="59"/>
      <c r="E38" s="59"/>
      <c r="F38" s="59"/>
      <c r="G38" s="59"/>
      <c r="H38" s="59"/>
      <c r="I38" s="59"/>
      <c r="J38" s="59"/>
    </row>
    <row r="39" spans="2:10" ht="15.5">
      <c r="D39" s="59"/>
      <c r="E39" s="59"/>
      <c r="F39" s="59"/>
      <c r="G39" s="59"/>
      <c r="H39" s="59"/>
      <c r="I39" s="59"/>
      <c r="J39" s="59"/>
    </row>
  </sheetData>
  <mergeCells count="2">
    <mergeCell ref="B2:J2"/>
    <mergeCell ref="B21:J2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F232"/>
  <sheetViews>
    <sheetView zoomScale="60" zoomScaleNormal="60" workbookViewId="0">
      <pane xSplit="3" ySplit="5" topLeftCell="D6" activePane="bottomRight" state="frozen"/>
      <selection activeCell="AC121" sqref="AC121"/>
      <selection pane="topRight" activeCell="AC121" sqref="AC121"/>
      <selection pane="bottomLeft" activeCell="AC121" sqref="AC121"/>
      <selection pane="bottomRight"/>
    </sheetView>
  </sheetViews>
  <sheetFormatPr defaultColWidth="9.1796875" defaultRowHeight="14"/>
  <cols>
    <col min="1" max="1" width="5.90625" style="42" customWidth="1"/>
    <col min="2" max="2" width="72.90625" style="39" customWidth="1"/>
    <col min="3" max="3" width="11.1796875" style="40" customWidth="1"/>
    <col min="4" max="13" width="15.6328125" style="40" customWidth="1"/>
    <col min="14" max="14" width="10.54296875" style="41" customWidth="1"/>
    <col min="15" max="18" width="13.90625" style="41" customWidth="1"/>
    <col min="19" max="23" width="13.90625" style="39" customWidth="1"/>
    <col min="24" max="24" width="7.453125" style="39" customWidth="1"/>
    <col min="25" max="32" width="12.81640625" style="39" customWidth="1"/>
    <col min="33" max="16384" width="9.1796875" style="39"/>
  </cols>
  <sheetData>
    <row r="1" spans="1:32">
      <c r="A1" s="205" t="s">
        <v>315</v>
      </c>
    </row>
    <row r="2" spans="1:32" s="45" customFormat="1">
      <c r="A2" s="38"/>
      <c r="B2" s="223" t="s">
        <v>316</v>
      </c>
      <c r="C2" s="174"/>
      <c r="D2" s="24"/>
      <c r="E2" s="24"/>
      <c r="F2" s="24"/>
      <c r="G2" s="24"/>
      <c r="H2" s="24"/>
      <c r="I2" s="24"/>
      <c r="J2" s="24"/>
      <c r="K2" s="106"/>
      <c r="L2" s="163"/>
      <c r="M2" s="273"/>
      <c r="N2" s="24"/>
      <c r="O2" s="24"/>
      <c r="P2" s="24"/>
      <c r="Q2" s="106"/>
      <c r="R2" s="106"/>
    </row>
    <row r="3" spans="1:32" s="45" customFormat="1" ht="27" customHeight="1">
      <c r="A3" s="38"/>
      <c r="B3" s="103"/>
      <c r="C3" s="131" t="s">
        <v>251</v>
      </c>
      <c r="D3" s="324" t="s">
        <v>55</v>
      </c>
      <c r="E3" s="324"/>
      <c r="F3" s="324"/>
      <c r="G3" s="324"/>
      <c r="H3" s="324"/>
      <c r="I3" s="324"/>
      <c r="J3" s="324"/>
      <c r="K3" s="324"/>
      <c r="L3" s="324"/>
      <c r="M3" s="324"/>
      <c r="N3" s="77"/>
      <c r="O3" s="326" t="s">
        <v>226</v>
      </c>
      <c r="P3" s="326"/>
      <c r="Q3" s="326"/>
      <c r="R3" s="326"/>
      <c r="S3" s="326"/>
      <c r="T3" s="326"/>
      <c r="U3" s="326"/>
      <c r="V3" s="326"/>
      <c r="W3" s="326"/>
      <c r="Y3" s="188"/>
      <c r="Z3" s="188"/>
      <c r="AA3" s="188"/>
      <c r="AB3" s="188"/>
      <c r="AC3" s="188"/>
      <c r="AD3" s="188"/>
      <c r="AE3" s="188"/>
      <c r="AF3" s="188"/>
    </row>
    <row r="4" spans="1:32" s="45" customFormat="1" ht="14.5" customHeight="1">
      <c r="A4" s="38"/>
      <c r="B4" s="137"/>
      <c r="C4" s="100"/>
      <c r="D4" s="325" t="s">
        <v>318</v>
      </c>
      <c r="E4" s="325"/>
      <c r="F4" s="325"/>
      <c r="G4" s="325"/>
      <c r="H4" s="325"/>
      <c r="I4" s="325"/>
      <c r="J4" s="325"/>
      <c r="K4" s="325"/>
      <c r="L4" s="325"/>
      <c r="M4" s="325"/>
      <c r="N4" s="77"/>
      <c r="O4" s="331" t="s">
        <v>318</v>
      </c>
      <c r="P4" s="331"/>
      <c r="Q4" s="331"/>
      <c r="R4" s="331"/>
      <c r="S4" s="331"/>
      <c r="T4" s="331"/>
      <c r="U4" s="331"/>
      <c r="V4" s="331"/>
      <c r="W4" s="331"/>
      <c r="Y4" s="168"/>
      <c r="Z4" s="168"/>
      <c r="AA4" s="168"/>
      <c r="AB4" s="168"/>
      <c r="AC4" s="168"/>
      <c r="AD4" s="168"/>
      <c r="AE4" s="168"/>
      <c r="AF4" s="168"/>
    </row>
    <row r="5" spans="1:32" s="45" customFormat="1">
      <c r="A5" s="38"/>
      <c r="B5" s="107" t="s">
        <v>323</v>
      </c>
      <c r="C5" s="46"/>
      <c r="D5" s="181" t="s">
        <v>1</v>
      </c>
      <c r="E5" s="181" t="s">
        <v>2</v>
      </c>
      <c r="F5" s="181" t="s">
        <v>3</v>
      </c>
      <c r="G5" s="181" t="s">
        <v>4</v>
      </c>
      <c r="H5" s="181" t="s">
        <v>104</v>
      </c>
      <c r="I5" s="181" t="s">
        <v>105</v>
      </c>
      <c r="J5" s="181" t="s">
        <v>111</v>
      </c>
      <c r="K5" s="181" t="s">
        <v>268</v>
      </c>
      <c r="L5" s="181" t="s">
        <v>285</v>
      </c>
      <c r="M5" s="181" t="s">
        <v>367</v>
      </c>
      <c r="N5" s="48"/>
      <c r="O5" s="46" t="s">
        <v>2</v>
      </c>
      <c r="P5" s="46" t="s">
        <v>3</v>
      </c>
      <c r="Q5" s="46" t="s">
        <v>4</v>
      </c>
      <c r="R5" s="46" t="s">
        <v>104</v>
      </c>
      <c r="S5" s="46" t="s">
        <v>105</v>
      </c>
      <c r="T5" s="46" t="s">
        <v>111</v>
      </c>
      <c r="U5" s="46" t="s">
        <v>268</v>
      </c>
      <c r="V5" s="46" t="s">
        <v>285</v>
      </c>
      <c r="W5" s="181" t="s">
        <v>367</v>
      </c>
      <c r="Y5" s="47"/>
      <c r="Z5" s="47"/>
      <c r="AA5" s="47"/>
      <c r="AB5" s="47"/>
      <c r="AC5" s="47"/>
      <c r="AD5" s="47"/>
      <c r="AE5" s="47"/>
    </row>
    <row r="6" spans="1:32" s="45" customFormat="1">
      <c r="A6" s="38"/>
      <c r="B6" s="29" t="s">
        <v>5</v>
      </c>
      <c r="C6" s="209" t="s">
        <v>290</v>
      </c>
      <c r="D6" s="139">
        <v>0</v>
      </c>
      <c r="E6" s="139">
        <v>0</v>
      </c>
      <c r="F6" s="139">
        <v>0</v>
      </c>
      <c r="G6" s="139">
        <v>0</v>
      </c>
      <c r="H6" s="139">
        <v>0</v>
      </c>
      <c r="I6" s="139">
        <v>0</v>
      </c>
      <c r="J6" s="139">
        <v>0</v>
      </c>
      <c r="K6" s="139">
        <v>0</v>
      </c>
      <c r="L6" s="139">
        <v>0</v>
      </c>
      <c r="M6" s="139">
        <v>0</v>
      </c>
      <c r="N6" s="146"/>
      <c r="O6" s="139">
        <v>0</v>
      </c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41"/>
      <c r="Y6" s="140"/>
      <c r="Z6" s="140"/>
      <c r="AA6" s="140"/>
      <c r="AB6" s="140"/>
      <c r="AC6" s="140"/>
      <c r="AD6" s="140"/>
      <c r="AE6" s="140"/>
      <c r="AF6" s="140"/>
    </row>
    <row r="7" spans="1:32">
      <c r="B7" s="1" t="s">
        <v>35</v>
      </c>
      <c r="C7" s="210" t="s">
        <v>291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3"/>
      <c r="O7" s="142">
        <v>0</v>
      </c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45"/>
      <c r="Y7" s="148"/>
      <c r="Z7" s="148"/>
      <c r="AA7" s="148"/>
      <c r="AB7" s="148"/>
      <c r="AC7" s="148"/>
      <c r="AD7" s="148"/>
      <c r="AE7" s="148"/>
      <c r="AF7" s="148"/>
    </row>
    <row r="8" spans="1:32">
      <c r="B8" s="1" t="s">
        <v>36</v>
      </c>
      <c r="C8" s="210" t="s">
        <v>292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3"/>
      <c r="O8" s="142">
        <v>0</v>
      </c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45"/>
      <c r="Y8" s="148"/>
      <c r="Z8" s="148"/>
      <c r="AA8" s="148"/>
      <c r="AB8" s="148"/>
      <c r="AC8" s="148"/>
      <c r="AD8" s="148"/>
      <c r="AE8" s="148"/>
      <c r="AF8" s="148"/>
    </row>
    <row r="9" spans="1:32" s="45" customFormat="1">
      <c r="A9" s="38"/>
      <c r="B9" s="29" t="s">
        <v>6</v>
      </c>
      <c r="C9" s="209" t="s">
        <v>293</v>
      </c>
      <c r="D9" s="139">
        <v>6639884.5163000003</v>
      </c>
      <c r="E9" s="139">
        <v>7641165.2265000008</v>
      </c>
      <c r="F9" s="139">
        <v>8772666.9682999998</v>
      </c>
      <c r="G9" s="139">
        <v>9706856.002799999</v>
      </c>
      <c r="H9" s="139">
        <v>10406150.148700001</v>
      </c>
      <c r="I9" s="139">
        <v>11483358.029600002</v>
      </c>
      <c r="J9" s="139">
        <v>12194464.422897998</v>
      </c>
      <c r="K9" s="139">
        <v>13321087.031243999</v>
      </c>
      <c r="L9" s="139">
        <v>14453782.214457998</v>
      </c>
      <c r="M9" s="139">
        <v>16105550.674163003</v>
      </c>
      <c r="N9" s="146"/>
      <c r="O9" s="139">
        <v>1001280.7102000006</v>
      </c>
      <c r="P9" s="139">
        <v>1131501.7417999988</v>
      </c>
      <c r="Q9" s="139">
        <v>934189.03449999925</v>
      </c>
      <c r="R9" s="139">
        <v>699294.14590000082</v>
      </c>
      <c r="S9" s="139">
        <v>1077207.8809000014</v>
      </c>
      <c r="T9" s="139">
        <v>711106.39329799591</v>
      </c>
      <c r="U9" s="139">
        <v>1126622.6083460003</v>
      </c>
      <c r="V9" s="139">
        <v>1132695.1832140009</v>
      </c>
      <c r="W9" s="139">
        <v>1651768.4597050045</v>
      </c>
      <c r="X9" s="141"/>
      <c r="Y9" s="140"/>
      <c r="Z9" s="140"/>
      <c r="AA9" s="140"/>
      <c r="AB9" s="140"/>
      <c r="AC9" s="140"/>
      <c r="AD9" s="140"/>
      <c r="AE9" s="140"/>
      <c r="AF9" s="140"/>
    </row>
    <row r="10" spans="1:32" s="45" customFormat="1">
      <c r="A10" s="38"/>
      <c r="B10" s="31" t="s">
        <v>7</v>
      </c>
      <c r="C10" s="209" t="s">
        <v>294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46"/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41"/>
      <c r="Y10" s="140"/>
      <c r="Z10" s="140"/>
      <c r="AA10" s="140"/>
      <c r="AB10" s="140"/>
      <c r="AC10" s="140"/>
      <c r="AD10" s="140"/>
      <c r="AE10" s="140"/>
      <c r="AF10" s="140"/>
    </row>
    <row r="11" spans="1:32">
      <c r="A11" s="50"/>
      <c r="B11" s="208" t="s">
        <v>40</v>
      </c>
      <c r="C11" s="219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3"/>
      <c r="O11" s="142">
        <v>0</v>
      </c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5"/>
      <c r="Y11" s="148"/>
      <c r="Z11" s="148"/>
      <c r="AA11" s="148"/>
      <c r="AB11" s="148"/>
      <c r="AC11" s="148"/>
      <c r="AD11" s="148"/>
      <c r="AE11" s="148"/>
      <c r="AF11" s="148"/>
    </row>
    <row r="12" spans="1:32">
      <c r="A12" s="50"/>
      <c r="B12" s="6" t="s">
        <v>41</v>
      </c>
      <c r="C12" s="219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3"/>
      <c r="O12" s="142">
        <v>0</v>
      </c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5"/>
      <c r="Y12" s="148"/>
      <c r="Z12" s="148"/>
      <c r="AA12" s="148"/>
      <c r="AB12" s="148"/>
      <c r="AC12" s="148"/>
      <c r="AD12" s="148"/>
      <c r="AE12" s="148"/>
      <c r="AF12" s="148"/>
    </row>
    <row r="13" spans="1:32">
      <c r="A13" s="50"/>
      <c r="B13" s="6" t="s">
        <v>42</v>
      </c>
      <c r="C13" s="219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3"/>
      <c r="O13" s="142">
        <v>0</v>
      </c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5"/>
      <c r="Y13" s="148"/>
      <c r="Z13" s="148"/>
      <c r="AA13" s="148"/>
      <c r="AB13" s="148"/>
      <c r="AC13" s="148"/>
      <c r="AD13" s="148"/>
      <c r="AE13" s="148"/>
      <c r="AF13" s="148"/>
    </row>
    <row r="14" spans="1:32">
      <c r="A14" s="50"/>
      <c r="B14" s="6" t="s">
        <v>43</v>
      </c>
      <c r="C14" s="219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3"/>
      <c r="O14" s="142">
        <v>0</v>
      </c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45"/>
      <c r="Y14" s="148"/>
      <c r="Z14" s="148"/>
      <c r="AA14" s="148"/>
      <c r="AB14" s="148"/>
      <c r="AC14" s="148"/>
      <c r="AD14" s="148"/>
      <c r="AE14" s="148"/>
      <c r="AF14" s="148"/>
    </row>
    <row r="15" spans="1:32">
      <c r="A15" s="50"/>
      <c r="B15" s="6" t="s">
        <v>44</v>
      </c>
      <c r="C15" s="219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3"/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5"/>
      <c r="Y15" s="148"/>
      <c r="Z15" s="148"/>
      <c r="AA15" s="148"/>
      <c r="AB15" s="148"/>
      <c r="AC15" s="148"/>
      <c r="AD15" s="148"/>
      <c r="AE15" s="148"/>
      <c r="AF15" s="148"/>
    </row>
    <row r="16" spans="1:32">
      <c r="A16" s="50"/>
      <c r="B16" s="7" t="s">
        <v>45</v>
      </c>
      <c r="C16" s="219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3"/>
      <c r="O16" s="142">
        <v>0</v>
      </c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5"/>
      <c r="Y16" s="148"/>
      <c r="Z16" s="148"/>
      <c r="AA16" s="148"/>
      <c r="AB16" s="148"/>
      <c r="AC16" s="148"/>
      <c r="AD16" s="148"/>
      <c r="AE16" s="148"/>
      <c r="AF16" s="148"/>
    </row>
    <row r="17" spans="1:32">
      <c r="A17" s="50"/>
      <c r="B17" s="7" t="s">
        <v>46</v>
      </c>
      <c r="C17" s="219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3"/>
      <c r="O17" s="142">
        <v>0</v>
      </c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5"/>
      <c r="Y17" s="148"/>
      <c r="Z17" s="148"/>
      <c r="AA17" s="148"/>
      <c r="AB17" s="148"/>
      <c r="AC17" s="148"/>
      <c r="AD17" s="148"/>
      <c r="AE17" s="148"/>
      <c r="AF17" s="148"/>
    </row>
    <row r="18" spans="1:32">
      <c r="A18" s="50"/>
      <c r="B18" s="6" t="s">
        <v>317</v>
      </c>
      <c r="C18" s="219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3"/>
      <c r="O18" s="142">
        <v>0</v>
      </c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5"/>
      <c r="Y18" s="148"/>
      <c r="Z18" s="148"/>
      <c r="AA18" s="148"/>
      <c r="AB18" s="148"/>
      <c r="AC18" s="148"/>
      <c r="AD18" s="148"/>
      <c r="AE18" s="148"/>
      <c r="AF18" s="148"/>
    </row>
    <row r="19" spans="1:32">
      <c r="A19" s="50"/>
      <c r="B19" s="6" t="s">
        <v>108</v>
      </c>
      <c r="C19" s="210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3"/>
      <c r="O19" s="142">
        <v>0</v>
      </c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5"/>
      <c r="Y19" s="148"/>
      <c r="Z19" s="148"/>
      <c r="AA19" s="148"/>
      <c r="AB19" s="148"/>
      <c r="AC19" s="148"/>
      <c r="AD19" s="148"/>
      <c r="AE19" s="148"/>
      <c r="AF19" s="148"/>
    </row>
    <row r="20" spans="1:32">
      <c r="A20" s="50"/>
      <c r="B20" s="6" t="s">
        <v>48</v>
      </c>
      <c r="C20" s="219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3"/>
      <c r="O20" s="142">
        <v>0</v>
      </c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8"/>
      <c r="Y20" s="148"/>
      <c r="Z20" s="148"/>
      <c r="AA20" s="148"/>
      <c r="AB20" s="148"/>
      <c r="AC20" s="148"/>
      <c r="AD20" s="148"/>
      <c r="AE20" s="148"/>
      <c r="AF20" s="148"/>
    </row>
    <row r="21" spans="1:32">
      <c r="A21" s="50"/>
      <c r="B21" s="6" t="s">
        <v>325</v>
      </c>
      <c r="C21" s="219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3"/>
      <c r="O21" s="142">
        <v>0</v>
      </c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5"/>
      <c r="Y21" s="148"/>
      <c r="Z21" s="148"/>
      <c r="AA21" s="148"/>
      <c r="AB21" s="148"/>
      <c r="AC21" s="148"/>
      <c r="AD21" s="148"/>
      <c r="AE21" s="148"/>
      <c r="AF21" s="148"/>
    </row>
    <row r="22" spans="1:32">
      <c r="A22" s="50"/>
      <c r="B22" s="8" t="s">
        <v>101</v>
      </c>
      <c r="C22" s="219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3"/>
      <c r="O22" s="142">
        <v>0</v>
      </c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5"/>
      <c r="Y22" s="148"/>
      <c r="Z22" s="148"/>
      <c r="AA22" s="148"/>
      <c r="AB22" s="148"/>
      <c r="AC22" s="148"/>
      <c r="AD22" s="148"/>
      <c r="AE22" s="148"/>
      <c r="AF22" s="148"/>
    </row>
    <row r="23" spans="1:32" s="45" customFormat="1">
      <c r="A23" s="38"/>
      <c r="B23" s="31" t="s">
        <v>8</v>
      </c>
      <c r="C23" s="209" t="s">
        <v>295</v>
      </c>
      <c r="D23" s="139">
        <v>6639884.5163000003</v>
      </c>
      <c r="E23" s="139">
        <v>7641165.2265000008</v>
      </c>
      <c r="F23" s="139">
        <v>8772666.9682999998</v>
      </c>
      <c r="G23" s="139">
        <v>9706856.002799999</v>
      </c>
      <c r="H23" s="139">
        <v>10406150.148700001</v>
      </c>
      <c r="I23" s="139">
        <v>11483358.029600002</v>
      </c>
      <c r="J23" s="139">
        <v>12194464.422897998</v>
      </c>
      <c r="K23" s="139">
        <v>13321087.031243999</v>
      </c>
      <c r="L23" s="139">
        <v>14453782.214457998</v>
      </c>
      <c r="M23" s="139">
        <v>16105550.674163003</v>
      </c>
      <c r="N23" s="146"/>
      <c r="O23" s="139">
        <v>1001280.7102000006</v>
      </c>
      <c r="P23" s="139">
        <v>1131501.7417999988</v>
      </c>
      <c r="Q23" s="139">
        <v>934189.03449999925</v>
      </c>
      <c r="R23" s="139">
        <v>699294.14590000082</v>
      </c>
      <c r="S23" s="139">
        <v>1077207.8809000014</v>
      </c>
      <c r="T23" s="139">
        <v>711106.39329799591</v>
      </c>
      <c r="U23" s="139">
        <v>1126622.6083460003</v>
      </c>
      <c r="V23" s="139">
        <v>1132695.1832140009</v>
      </c>
      <c r="W23" s="139">
        <v>1651768.4597050045</v>
      </c>
      <c r="X23" s="141"/>
      <c r="Y23" s="140"/>
      <c r="Z23" s="140"/>
      <c r="AA23" s="140"/>
      <c r="AB23" s="140"/>
      <c r="AC23" s="140"/>
      <c r="AD23" s="140"/>
      <c r="AE23" s="140"/>
      <c r="AF23" s="140"/>
    </row>
    <row r="24" spans="1:32">
      <c r="B24" s="208" t="s">
        <v>40</v>
      </c>
      <c r="C24" s="219"/>
      <c r="D24" s="142">
        <v>6116310.4034253815</v>
      </c>
      <c r="E24" s="142">
        <v>6933602.2697826428</v>
      </c>
      <c r="F24" s="142">
        <v>7683012.6377044395</v>
      </c>
      <c r="G24" s="142">
        <v>8449872.8665865716</v>
      </c>
      <c r="H24" s="142">
        <v>9058490.2457583584</v>
      </c>
      <c r="I24" s="142">
        <v>10191205.537638813</v>
      </c>
      <c r="J24" s="142">
        <v>10865260.408402523</v>
      </c>
      <c r="K24" s="142">
        <v>11967283.665872749</v>
      </c>
      <c r="L24" s="142">
        <v>13012056.498402713</v>
      </c>
      <c r="M24" s="142">
        <v>14657299.995991359</v>
      </c>
      <c r="N24" s="143"/>
      <c r="O24" s="142">
        <v>817291.86635726143</v>
      </c>
      <c r="P24" s="142">
        <v>749410.36792179663</v>
      </c>
      <c r="Q24" s="142">
        <v>766860.22888213187</v>
      </c>
      <c r="R24" s="142">
        <v>608617.37917178683</v>
      </c>
      <c r="S24" s="142">
        <v>1132715.2918804553</v>
      </c>
      <c r="T24" s="142">
        <v>674054.8707637107</v>
      </c>
      <c r="U24" s="142">
        <v>1102023.2574702254</v>
      </c>
      <c r="V24" s="142">
        <v>1044772.8325299628</v>
      </c>
      <c r="W24" s="142">
        <v>1645243.4975886457</v>
      </c>
      <c r="X24" s="145"/>
      <c r="Y24" s="148"/>
      <c r="Z24" s="148"/>
      <c r="AA24" s="148"/>
      <c r="AB24" s="148"/>
      <c r="AC24" s="148"/>
      <c r="AD24" s="148"/>
      <c r="AE24" s="148"/>
      <c r="AF24" s="148"/>
    </row>
    <row r="25" spans="1:32">
      <c r="B25" s="6" t="s">
        <v>41</v>
      </c>
      <c r="C25" s="219"/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3"/>
      <c r="O25" s="142">
        <v>0</v>
      </c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5"/>
      <c r="Y25" s="148"/>
      <c r="Z25" s="148"/>
      <c r="AA25" s="148"/>
      <c r="AB25" s="148"/>
      <c r="AC25" s="148"/>
      <c r="AD25" s="148"/>
      <c r="AE25" s="148"/>
      <c r="AF25" s="148"/>
    </row>
    <row r="26" spans="1:32">
      <c r="B26" s="6" t="s">
        <v>42</v>
      </c>
      <c r="C26" s="219"/>
      <c r="D26" s="142">
        <v>282636.94861183694</v>
      </c>
      <c r="E26" s="142">
        <v>315305.75929646526</v>
      </c>
      <c r="F26" s="142">
        <v>400808.67653975706</v>
      </c>
      <c r="G26" s="142">
        <v>367420.82068212423</v>
      </c>
      <c r="H26" s="142">
        <v>295009.79531831824</v>
      </c>
      <c r="I26" s="142">
        <v>251741.79756114117</v>
      </c>
      <c r="J26" s="142">
        <v>252677.35867630068</v>
      </c>
      <c r="K26" s="142">
        <v>348801.14585181442</v>
      </c>
      <c r="L26" s="142">
        <v>384866.02266399504</v>
      </c>
      <c r="M26" s="142">
        <v>377307.92010249384</v>
      </c>
      <c r="N26" s="143"/>
      <c r="O26" s="142">
        <v>32668.810684628304</v>
      </c>
      <c r="P26" s="142">
        <v>85502.917243291813</v>
      </c>
      <c r="Q26" s="142">
        <v>-33387.855857632807</v>
      </c>
      <c r="R26" s="142">
        <v>-72411.025363806039</v>
      </c>
      <c r="S26" s="142">
        <v>-43267.997757177043</v>
      </c>
      <c r="T26" s="142">
        <v>935.56111515949851</v>
      </c>
      <c r="U26" s="142">
        <v>96123.787175513731</v>
      </c>
      <c r="V26" s="142">
        <v>36064.876812180635</v>
      </c>
      <c r="W26" s="142">
        <v>-7558.1025615012095</v>
      </c>
      <c r="X26" s="145"/>
      <c r="Y26" s="148"/>
      <c r="Z26" s="148"/>
      <c r="AA26" s="148"/>
      <c r="AB26" s="148"/>
      <c r="AC26" s="148"/>
      <c r="AD26" s="148"/>
      <c r="AE26" s="148"/>
      <c r="AF26" s="148"/>
    </row>
    <row r="27" spans="1:32">
      <c r="B27" s="6" t="s">
        <v>43</v>
      </c>
      <c r="C27" s="219"/>
      <c r="D27" s="142">
        <v>310561.46800097206</v>
      </c>
      <c r="E27" s="142">
        <v>408120.8953459913</v>
      </c>
      <c r="F27" s="142">
        <v>400897.85442832462</v>
      </c>
      <c r="G27" s="142">
        <v>379670.38657461799</v>
      </c>
      <c r="H27" s="142">
        <v>395649.59161509562</v>
      </c>
      <c r="I27" s="142">
        <v>345030.71004336001</v>
      </c>
      <c r="J27" s="142">
        <v>432438.97546504351</v>
      </c>
      <c r="K27" s="142">
        <v>452170.64511015912</v>
      </c>
      <c r="L27" s="142">
        <v>388704.96591504372</v>
      </c>
      <c r="M27" s="142">
        <v>328747.28116718167</v>
      </c>
      <c r="N27" s="143"/>
      <c r="O27" s="142">
        <v>97559.427345019227</v>
      </c>
      <c r="P27" s="142">
        <v>-7223.0409176666853</v>
      </c>
      <c r="Q27" s="142">
        <v>-21227.467853706639</v>
      </c>
      <c r="R27" s="142">
        <v>15979.205040477655</v>
      </c>
      <c r="S27" s="142">
        <v>-50618.881571735619</v>
      </c>
      <c r="T27" s="142">
        <v>87408.265421683478</v>
      </c>
      <c r="U27" s="142">
        <v>19731.669645115653</v>
      </c>
      <c r="V27" s="142">
        <v>-63465.679195115445</v>
      </c>
      <c r="W27" s="142">
        <v>-59957.684747862004</v>
      </c>
      <c r="X27" s="145"/>
      <c r="Y27" s="148"/>
      <c r="Z27" s="148"/>
      <c r="AA27" s="148"/>
      <c r="AB27" s="148"/>
      <c r="AC27" s="148"/>
      <c r="AD27" s="148"/>
      <c r="AE27" s="148"/>
      <c r="AF27" s="148"/>
    </row>
    <row r="28" spans="1:32">
      <c r="B28" s="6" t="s">
        <v>44</v>
      </c>
      <c r="C28" s="219"/>
      <c r="D28" s="142">
        <v>625508.54477664549</v>
      </c>
      <c r="E28" s="142">
        <v>727271.31146621436</v>
      </c>
      <c r="F28" s="142">
        <v>775355.53509836085</v>
      </c>
      <c r="G28" s="142">
        <v>931713.38611168461</v>
      </c>
      <c r="H28" s="142">
        <v>853092.41916272498</v>
      </c>
      <c r="I28" s="142">
        <v>1117393.6039183114</v>
      </c>
      <c r="J28" s="142">
        <v>1222588.9232201136</v>
      </c>
      <c r="K28" s="142">
        <v>1185785.1697869347</v>
      </c>
      <c r="L28" s="142">
        <v>1180100.5629913586</v>
      </c>
      <c r="M28" s="142">
        <v>1343018.7096189347</v>
      </c>
      <c r="N28" s="143"/>
      <c r="O28" s="142">
        <v>101762.7666895688</v>
      </c>
      <c r="P28" s="142">
        <v>48084.22363214659</v>
      </c>
      <c r="Q28" s="142">
        <v>156357.85101332376</v>
      </c>
      <c r="R28" s="142">
        <v>-78620.966948959715</v>
      </c>
      <c r="S28" s="142">
        <v>264301.1847555865</v>
      </c>
      <c r="T28" s="142">
        <v>105195.3193018022</v>
      </c>
      <c r="U28" s="142">
        <v>-36803.753433178827</v>
      </c>
      <c r="V28" s="142">
        <v>-5684.6067955762919</v>
      </c>
      <c r="W28" s="142">
        <v>162918.14662757606</v>
      </c>
      <c r="X28" s="145"/>
      <c r="Y28" s="148"/>
      <c r="Z28" s="148"/>
      <c r="AA28" s="148"/>
      <c r="AB28" s="148"/>
      <c r="AC28" s="148"/>
      <c r="AD28" s="148"/>
      <c r="AE28" s="148"/>
      <c r="AF28" s="148"/>
    </row>
    <row r="29" spans="1:32">
      <c r="B29" s="7" t="s">
        <v>45</v>
      </c>
      <c r="C29" s="219"/>
      <c r="D29" s="142">
        <v>154049.25579961849</v>
      </c>
      <c r="E29" s="142">
        <v>193507.38159999144</v>
      </c>
      <c r="F29" s="142">
        <v>183922.17821095476</v>
      </c>
      <c r="G29" s="142">
        <v>240686.0741248352</v>
      </c>
      <c r="H29" s="142">
        <v>239890.0373092652</v>
      </c>
      <c r="I29" s="142">
        <v>284521.4784347181</v>
      </c>
      <c r="J29" s="142">
        <v>266192.41172020166</v>
      </c>
      <c r="K29" s="142">
        <v>250289.82013519644</v>
      </c>
      <c r="L29" s="142">
        <v>249610.03379364574</v>
      </c>
      <c r="M29" s="142">
        <v>270403.34481984581</v>
      </c>
      <c r="N29" s="143"/>
      <c r="O29" s="142">
        <v>39458.125800372953</v>
      </c>
      <c r="P29" s="142">
        <v>-9585.2033890366783</v>
      </c>
      <c r="Q29" s="142">
        <v>56763.895913880449</v>
      </c>
      <c r="R29" s="142">
        <v>-796.03681557000527</v>
      </c>
      <c r="S29" s="142">
        <v>44631.441125452875</v>
      </c>
      <c r="T29" s="142">
        <v>-18329.066714516419</v>
      </c>
      <c r="U29" s="142">
        <v>-15902.591585005212</v>
      </c>
      <c r="V29" s="142">
        <v>-679.78634155069813</v>
      </c>
      <c r="W29" s="142">
        <v>20793.311026200034</v>
      </c>
      <c r="X29" s="145"/>
      <c r="Y29" s="148"/>
      <c r="Z29" s="148"/>
      <c r="AA29" s="148"/>
      <c r="AB29" s="148"/>
      <c r="AC29" s="148"/>
      <c r="AD29" s="148"/>
      <c r="AE29" s="148"/>
      <c r="AF29" s="148"/>
    </row>
    <row r="30" spans="1:32">
      <c r="B30" s="7" t="s">
        <v>46</v>
      </c>
      <c r="C30" s="219"/>
      <c r="D30" s="142">
        <v>471459.28897702706</v>
      </c>
      <c r="E30" s="142">
        <v>533763.9298662229</v>
      </c>
      <c r="F30" s="142">
        <v>591433.35688740609</v>
      </c>
      <c r="G30" s="142">
        <v>691027.31198684953</v>
      </c>
      <c r="H30" s="142">
        <v>613202.38185345975</v>
      </c>
      <c r="I30" s="142">
        <v>832872.12548359344</v>
      </c>
      <c r="J30" s="142">
        <v>956396.5114999119</v>
      </c>
      <c r="K30" s="142">
        <v>935495.3496517383</v>
      </c>
      <c r="L30" s="142">
        <v>930490.52919771255</v>
      </c>
      <c r="M30" s="142">
        <v>1072615.3647990888</v>
      </c>
      <c r="N30" s="143"/>
      <c r="O30" s="142">
        <v>62304.640889195885</v>
      </c>
      <c r="P30" s="142">
        <v>57669.427021183132</v>
      </c>
      <c r="Q30" s="142">
        <v>99593.955099443425</v>
      </c>
      <c r="R30" s="142">
        <v>-77824.930133389804</v>
      </c>
      <c r="S30" s="142">
        <v>219669.74363013377</v>
      </c>
      <c r="T30" s="142">
        <v>123524.38601631839</v>
      </c>
      <c r="U30" s="142">
        <v>-20901.161848173615</v>
      </c>
      <c r="V30" s="142">
        <v>-5004.8204540256847</v>
      </c>
      <c r="W30" s="142">
        <v>142124.83560137625</v>
      </c>
      <c r="X30" s="145"/>
      <c r="Y30" s="148"/>
      <c r="Z30" s="148"/>
      <c r="AA30" s="148"/>
      <c r="AB30" s="148"/>
      <c r="AC30" s="148"/>
      <c r="AD30" s="148"/>
      <c r="AE30" s="148"/>
      <c r="AF30" s="148"/>
    </row>
    <row r="31" spans="1:32">
      <c r="B31" s="6" t="s">
        <v>317</v>
      </c>
      <c r="C31" s="219"/>
      <c r="D31" s="142">
        <v>297328.22911044414</v>
      </c>
      <c r="E31" s="142">
        <v>275801.49492648162</v>
      </c>
      <c r="F31" s="142">
        <v>377642.95060408069</v>
      </c>
      <c r="G31" s="142">
        <v>377239.74755586643</v>
      </c>
      <c r="H31" s="142">
        <v>405828.33550085558</v>
      </c>
      <c r="I31" s="142">
        <v>437836.2963966325</v>
      </c>
      <c r="J31" s="142">
        <v>357717.19653893734</v>
      </c>
      <c r="K31" s="142">
        <v>494234.9662795511</v>
      </c>
      <c r="L31" s="142">
        <v>565151.76210254605</v>
      </c>
      <c r="M31" s="142">
        <v>550152.38046815479</v>
      </c>
      <c r="N31" s="143"/>
      <c r="O31" s="142">
        <v>-21526.734183962526</v>
      </c>
      <c r="P31" s="142">
        <v>101841.45567759906</v>
      </c>
      <c r="Q31" s="142">
        <v>-403.20304821425452</v>
      </c>
      <c r="R31" s="142">
        <v>28588.587944989151</v>
      </c>
      <c r="S31" s="142">
        <v>32007.960895776931</v>
      </c>
      <c r="T31" s="142">
        <v>-80119.099857695168</v>
      </c>
      <c r="U31" s="142">
        <v>136517.76974061376</v>
      </c>
      <c r="V31" s="142">
        <v>70916.795822994929</v>
      </c>
      <c r="W31" s="142">
        <v>-14999.381634391193</v>
      </c>
      <c r="X31" s="145"/>
      <c r="Y31" s="148"/>
      <c r="Z31" s="148"/>
      <c r="AA31" s="148"/>
      <c r="AB31" s="148"/>
      <c r="AC31" s="148"/>
      <c r="AD31" s="148"/>
      <c r="AE31" s="148"/>
      <c r="AF31" s="148"/>
    </row>
    <row r="32" spans="1:32">
      <c r="B32" s="6" t="s">
        <v>108</v>
      </c>
      <c r="C32" s="219"/>
      <c r="D32" s="142">
        <v>924842.44701220631</v>
      </c>
      <c r="E32" s="142">
        <v>897961.9458187077</v>
      </c>
      <c r="F32" s="142">
        <v>815445.09769419697</v>
      </c>
      <c r="G32" s="142">
        <v>920875.65252014063</v>
      </c>
      <c r="H32" s="142">
        <v>1062794.6248713583</v>
      </c>
      <c r="I32" s="142">
        <v>1126611.4115912726</v>
      </c>
      <c r="J32" s="142">
        <v>1182470.9294052536</v>
      </c>
      <c r="K32" s="142">
        <v>1340900.4270938868</v>
      </c>
      <c r="L32" s="142">
        <v>1579452.3507401776</v>
      </c>
      <c r="M32" s="142">
        <v>1996335.4862619708</v>
      </c>
      <c r="N32" s="143"/>
      <c r="O32" s="142">
        <v>-26880.50119349864</v>
      </c>
      <c r="P32" s="142">
        <v>-82516.848124510667</v>
      </c>
      <c r="Q32" s="142">
        <v>105430.55482594363</v>
      </c>
      <c r="R32" s="142">
        <v>141918.97235121758</v>
      </c>
      <c r="S32" s="142">
        <v>63816.786719914307</v>
      </c>
      <c r="T32" s="142">
        <v>55859.517813981074</v>
      </c>
      <c r="U32" s="142">
        <v>158429.4976886331</v>
      </c>
      <c r="V32" s="142">
        <v>238551.92364629073</v>
      </c>
      <c r="W32" s="142">
        <v>416883.13552179333</v>
      </c>
      <c r="X32" s="145"/>
      <c r="Y32" s="148"/>
      <c r="Z32" s="148"/>
      <c r="AA32" s="148"/>
      <c r="AB32" s="148"/>
      <c r="AC32" s="148"/>
      <c r="AD32" s="148"/>
      <c r="AE32" s="148"/>
      <c r="AF32" s="148"/>
    </row>
    <row r="33" spans="1:32">
      <c r="B33" s="6" t="s">
        <v>48</v>
      </c>
      <c r="C33" s="219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3"/>
      <c r="O33" s="142">
        <v>0</v>
      </c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5"/>
      <c r="Y33" s="148"/>
      <c r="Z33" s="148"/>
      <c r="AA33" s="148"/>
      <c r="AB33" s="148"/>
      <c r="AC33" s="148"/>
      <c r="AD33" s="148"/>
      <c r="AE33" s="148"/>
      <c r="AF33" s="148"/>
    </row>
    <row r="34" spans="1:32">
      <c r="B34" s="6" t="s">
        <v>325</v>
      </c>
      <c r="C34" s="219"/>
      <c r="D34" s="142">
        <v>3675432.765913276</v>
      </c>
      <c r="E34" s="142">
        <v>4309140.8629287826</v>
      </c>
      <c r="F34" s="142">
        <v>4912862.5233397204</v>
      </c>
      <c r="G34" s="142">
        <v>5472952.8731421353</v>
      </c>
      <c r="H34" s="142">
        <v>6046115.4792900058</v>
      </c>
      <c r="I34" s="142">
        <v>6912591.7181280963</v>
      </c>
      <c r="J34" s="142">
        <v>7417367.0250968756</v>
      </c>
      <c r="K34" s="142">
        <v>8145391.3117504036</v>
      </c>
      <c r="L34" s="142">
        <v>8913780.8339895923</v>
      </c>
      <c r="M34" s="142">
        <v>10061738.218372619</v>
      </c>
      <c r="N34" s="143"/>
      <c r="O34" s="142">
        <v>633708.09701550682</v>
      </c>
      <c r="P34" s="142">
        <v>603721.66041093739</v>
      </c>
      <c r="Q34" s="142">
        <v>560090.34980241559</v>
      </c>
      <c r="R34" s="142">
        <v>573162.60614787019</v>
      </c>
      <c r="S34" s="142">
        <v>866476.23883809068</v>
      </c>
      <c r="T34" s="142">
        <v>504775.30696877948</v>
      </c>
      <c r="U34" s="142">
        <v>728024.28665352776</v>
      </c>
      <c r="V34" s="142">
        <v>768389.5222391889</v>
      </c>
      <c r="W34" s="142">
        <v>1147957.3843830265</v>
      </c>
      <c r="X34" s="145"/>
      <c r="Y34" s="148"/>
      <c r="Z34" s="148"/>
      <c r="AA34" s="148"/>
      <c r="AB34" s="148"/>
      <c r="AC34" s="148"/>
      <c r="AD34" s="148"/>
      <c r="AE34" s="148"/>
      <c r="AF34" s="148"/>
    </row>
    <row r="35" spans="1:32">
      <c r="B35" s="8" t="s">
        <v>101</v>
      </c>
      <c r="C35" s="219"/>
      <c r="D35" s="142">
        <v>523574.11287461972</v>
      </c>
      <c r="E35" s="142">
        <v>707562.95671735692</v>
      </c>
      <c r="F35" s="142">
        <v>1089654.3305955599</v>
      </c>
      <c r="G35" s="142">
        <v>1256983.1362134293</v>
      </c>
      <c r="H35" s="142">
        <v>1347659.9029416414</v>
      </c>
      <c r="I35" s="142">
        <v>1292152.4919611865</v>
      </c>
      <c r="J35" s="142">
        <v>1329204.0144954722</v>
      </c>
      <c r="K35" s="142">
        <v>1353803.3653712461</v>
      </c>
      <c r="L35" s="142">
        <v>1441725.7160552877</v>
      </c>
      <c r="M35" s="142">
        <v>1448250.6781716461</v>
      </c>
      <c r="N35" s="143"/>
      <c r="O35" s="142">
        <v>183988.84384273714</v>
      </c>
      <c r="P35" s="142">
        <v>382091.37387820292</v>
      </c>
      <c r="Q35" s="142">
        <v>167328.80561786951</v>
      </c>
      <c r="R35" s="142">
        <v>90676.766728212169</v>
      </c>
      <c r="S35" s="142">
        <v>-55507.410980454915</v>
      </c>
      <c r="T35" s="142">
        <v>37051.522534285687</v>
      </c>
      <c r="U35" s="142">
        <v>24599.350875773962</v>
      </c>
      <c r="V35" s="142">
        <v>87922.350684041521</v>
      </c>
      <c r="W35" s="142">
        <v>6524.962116358256</v>
      </c>
      <c r="X35" s="145"/>
      <c r="Y35" s="148"/>
      <c r="Z35" s="148"/>
      <c r="AA35" s="148"/>
      <c r="AB35" s="148"/>
      <c r="AC35" s="148"/>
      <c r="AD35" s="148"/>
      <c r="AE35" s="148"/>
      <c r="AF35" s="148"/>
    </row>
    <row r="36" spans="1:32" s="45" customFormat="1">
      <c r="A36" s="38"/>
      <c r="B36" s="29" t="s">
        <v>9</v>
      </c>
      <c r="C36" s="209" t="s">
        <v>296</v>
      </c>
      <c r="D36" s="139">
        <v>0</v>
      </c>
      <c r="E36" s="139">
        <v>0</v>
      </c>
      <c r="F36" s="139">
        <v>0</v>
      </c>
      <c r="G36" s="139">
        <v>0</v>
      </c>
      <c r="H36" s="139">
        <v>0</v>
      </c>
      <c r="I36" s="139">
        <v>0</v>
      </c>
      <c r="J36" s="139">
        <v>0</v>
      </c>
      <c r="K36" s="139">
        <v>0</v>
      </c>
      <c r="L36" s="139">
        <v>0</v>
      </c>
      <c r="M36" s="139">
        <v>0</v>
      </c>
      <c r="N36" s="146"/>
      <c r="O36" s="139">
        <v>0</v>
      </c>
      <c r="P36" s="139">
        <v>0</v>
      </c>
      <c r="Q36" s="139">
        <v>0</v>
      </c>
      <c r="R36" s="139">
        <v>0</v>
      </c>
      <c r="S36" s="139">
        <v>0</v>
      </c>
      <c r="T36" s="139">
        <v>0</v>
      </c>
      <c r="U36" s="139">
        <v>0</v>
      </c>
      <c r="V36" s="139">
        <v>0</v>
      </c>
      <c r="W36" s="139">
        <v>0</v>
      </c>
      <c r="X36" s="141"/>
      <c r="Y36" s="140"/>
      <c r="Z36" s="140"/>
      <c r="AA36" s="140"/>
      <c r="AB36" s="140"/>
      <c r="AC36" s="140"/>
      <c r="AD36" s="140"/>
      <c r="AE36" s="140"/>
      <c r="AF36" s="140"/>
    </row>
    <row r="37" spans="1:32">
      <c r="B37" s="208" t="s">
        <v>40</v>
      </c>
      <c r="C37" s="219"/>
      <c r="D37" s="142">
        <v>0</v>
      </c>
      <c r="E37" s="142">
        <v>0</v>
      </c>
      <c r="F37" s="142">
        <v>0</v>
      </c>
      <c r="G37" s="142">
        <v>0</v>
      </c>
      <c r="H37" s="142">
        <v>0</v>
      </c>
      <c r="I37" s="142">
        <v>0</v>
      </c>
      <c r="J37" s="142">
        <v>0</v>
      </c>
      <c r="K37" s="142">
        <v>0</v>
      </c>
      <c r="L37" s="142">
        <v>0</v>
      </c>
      <c r="M37" s="142">
        <v>0</v>
      </c>
      <c r="N37" s="143"/>
      <c r="O37" s="142">
        <v>0</v>
      </c>
      <c r="P37" s="142">
        <v>0</v>
      </c>
      <c r="Q37" s="142">
        <v>0</v>
      </c>
      <c r="R37" s="142">
        <v>0</v>
      </c>
      <c r="S37" s="142">
        <v>0</v>
      </c>
      <c r="T37" s="142">
        <v>0</v>
      </c>
      <c r="U37" s="142">
        <v>0</v>
      </c>
      <c r="V37" s="142">
        <v>0</v>
      </c>
      <c r="W37" s="142">
        <v>0</v>
      </c>
      <c r="X37" s="145"/>
      <c r="Y37" s="148"/>
      <c r="Z37" s="148"/>
      <c r="AA37" s="148"/>
      <c r="AB37" s="148"/>
      <c r="AC37" s="148"/>
      <c r="AD37" s="148"/>
      <c r="AE37" s="148"/>
      <c r="AF37" s="148"/>
    </row>
    <row r="38" spans="1:32">
      <c r="B38" s="6" t="s">
        <v>41</v>
      </c>
      <c r="C38" s="219"/>
      <c r="D38" s="142">
        <v>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0</v>
      </c>
      <c r="K38" s="142">
        <v>0</v>
      </c>
      <c r="L38" s="142">
        <v>0</v>
      </c>
      <c r="M38" s="142">
        <v>0</v>
      </c>
      <c r="N38" s="143"/>
      <c r="O38" s="142">
        <v>0</v>
      </c>
      <c r="P38" s="142">
        <v>0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45"/>
      <c r="Y38" s="148"/>
      <c r="Z38" s="148"/>
      <c r="AA38" s="148"/>
      <c r="AB38" s="148"/>
      <c r="AC38" s="148"/>
      <c r="AD38" s="148"/>
      <c r="AE38" s="148"/>
      <c r="AF38" s="148"/>
    </row>
    <row r="39" spans="1:32">
      <c r="B39" s="6" t="s">
        <v>42</v>
      </c>
      <c r="C39" s="219"/>
      <c r="D39" s="142">
        <v>0</v>
      </c>
      <c r="E39" s="142">
        <v>0</v>
      </c>
      <c r="F39" s="142">
        <v>0</v>
      </c>
      <c r="G39" s="142">
        <v>0</v>
      </c>
      <c r="H39" s="142">
        <v>0</v>
      </c>
      <c r="I39" s="142">
        <v>0</v>
      </c>
      <c r="J39" s="142">
        <v>0</v>
      </c>
      <c r="K39" s="142">
        <v>0</v>
      </c>
      <c r="L39" s="142">
        <v>0</v>
      </c>
      <c r="M39" s="142">
        <v>0</v>
      </c>
      <c r="N39" s="143"/>
      <c r="O39" s="142">
        <v>0</v>
      </c>
      <c r="P39" s="142">
        <v>0</v>
      </c>
      <c r="Q39" s="142">
        <v>0</v>
      </c>
      <c r="R39" s="142">
        <v>0</v>
      </c>
      <c r="S39" s="142">
        <v>0</v>
      </c>
      <c r="T39" s="142">
        <v>0</v>
      </c>
      <c r="U39" s="142">
        <v>0</v>
      </c>
      <c r="V39" s="142">
        <v>0</v>
      </c>
      <c r="W39" s="142">
        <v>0</v>
      </c>
      <c r="X39" s="145"/>
      <c r="Y39" s="148"/>
      <c r="Z39" s="148"/>
      <c r="AA39" s="148"/>
      <c r="AB39" s="148"/>
      <c r="AC39" s="148"/>
      <c r="AD39" s="148"/>
      <c r="AE39" s="148"/>
      <c r="AF39" s="148"/>
    </row>
    <row r="40" spans="1:32">
      <c r="B40" s="6" t="s">
        <v>43</v>
      </c>
      <c r="C40" s="219"/>
      <c r="D40" s="142">
        <v>0</v>
      </c>
      <c r="E40" s="142">
        <v>0</v>
      </c>
      <c r="F40" s="142">
        <v>0</v>
      </c>
      <c r="G40" s="142">
        <v>0</v>
      </c>
      <c r="H40" s="142">
        <v>0</v>
      </c>
      <c r="I40" s="142">
        <v>0</v>
      </c>
      <c r="J40" s="142">
        <v>0</v>
      </c>
      <c r="K40" s="142">
        <v>0</v>
      </c>
      <c r="L40" s="142">
        <v>0</v>
      </c>
      <c r="M40" s="142">
        <v>0</v>
      </c>
      <c r="N40" s="143"/>
      <c r="O40" s="142">
        <v>0</v>
      </c>
      <c r="P40" s="142">
        <v>0</v>
      </c>
      <c r="Q40" s="142">
        <v>0</v>
      </c>
      <c r="R40" s="142">
        <v>0</v>
      </c>
      <c r="S40" s="142">
        <v>0</v>
      </c>
      <c r="T40" s="142">
        <v>0</v>
      </c>
      <c r="U40" s="142">
        <v>0</v>
      </c>
      <c r="V40" s="142">
        <v>0</v>
      </c>
      <c r="W40" s="142">
        <v>0</v>
      </c>
      <c r="X40" s="145"/>
      <c r="Y40" s="148"/>
      <c r="Z40" s="148"/>
      <c r="AA40" s="148"/>
      <c r="AB40" s="148"/>
      <c r="AC40" s="148"/>
      <c r="AD40" s="148"/>
      <c r="AE40" s="148"/>
      <c r="AF40" s="148"/>
    </row>
    <row r="41" spans="1:32">
      <c r="B41" s="6" t="s">
        <v>44</v>
      </c>
      <c r="C41" s="219"/>
      <c r="D41" s="142">
        <v>0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142">
        <v>0</v>
      </c>
      <c r="K41" s="142">
        <v>0</v>
      </c>
      <c r="L41" s="142">
        <v>0</v>
      </c>
      <c r="M41" s="142">
        <v>0</v>
      </c>
      <c r="N41" s="143"/>
      <c r="O41" s="142">
        <v>0</v>
      </c>
      <c r="P41" s="142">
        <v>0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  <c r="V41" s="142">
        <v>0</v>
      </c>
      <c r="W41" s="142">
        <v>0</v>
      </c>
      <c r="X41" s="145"/>
      <c r="Y41" s="148"/>
      <c r="Z41" s="148"/>
      <c r="AA41" s="148"/>
      <c r="AB41" s="148"/>
      <c r="AC41" s="148"/>
      <c r="AD41" s="148"/>
      <c r="AE41" s="148"/>
      <c r="AF41" s="148"/>
    </row>
    <row r="42" spans="1:32">
      <c r="B42" s="7" t="s">
        <v>45</v>
      </c>
      <c r="C42" s="219"/>
      <c r="D42" s="142">
        <v>0</v>
      </c>
      <c r="E42" s="142">
        <v>0</v>
      </c>
      <c r="F42" s="142">
        <v>0</v>
      </c>
      <c r="G42" s="142">
        <v>0</v>
      </c>
      <c r="H42" s="142">
        <v>0</v>
      </c>
      <c r="I42" s="142">
        <v>0</v>
      </c>
      <c r="J42" s="142">
        <v>0</v>
      </c>
      <c r="K42" s="142">
        <v>0</v>
      </c>
      <c r="L42" s="142">
        <v>0</v>
      </c>
      <c r="M42" s="142">
        <v>0</v>
      </c>
      <c r="N42" s="143"/>
      <c r="O42" s="142">
        <v>0</v>
      </c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45"/>
      <c r="Y42" s="148"/>
      <c r="Z42" s="148"/>
      <c r="AA42" s="148"/>
      <c r="AB42" s="148"/>
      <c r="AC42" s="148"/>
      <c r="AD42" s="148"/>
      <c r="AE42" s="148"/>
      <c r="AF42" s="148"/>
    </row>
    <row r="43" spans="1:32">
      <c r="B43" s="7" t="s">
        <v>46</v>
      </c>
      <c r="C43" s="219"/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3"/>
      <c r="O43" s="142">
        <v>0</v>
      </c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45"/>
      <c r="Y43" s="148"/>
      <c r="Z43" s="148"/>
      <c r="AA43" s="148"/>
      <c r="AB43" s="148"/>
      <c r="AC43" s="148"/>
      <c r="AD43" s="148"/>
      <c r="AE43" s="148"/>
      <c r="AF43" s="148"/>
    </row>
    <row r="44" spans="1:32">
      <c r="B44" s="6" t="s">
        <v>317</v>
      </c>
      <c r="C44" s="219"/>
      <c r="D44" s="142">
        <v>0</v>
      </c>
      <c r="E44" s="142">
        <v>0</v>
      </c>
      <c r="F44" s="142">
        <v>0</v>
      </c>
      <c r="G44" s="142">
        <v>0</v>
      </c>
      <c r="H44" s="142">
        <v>0</v>
      </c>
      <c r="I44" s="142">
        <v>0</v>
      </c>
      <c r="J44" s="142">
        <v>0</v>
      </c>
      <c r="K44" s="142">
        <v>0</v>
      </c>
      <c r="L44" s="142">
        <v>0</v>
      </c>
      <c r="M44" s="142">
        <v>0</v>
      </c>
      <c r="N44" s="143"/>
      <c r="O44" s="142">
        <v>0</v>
      </c>
      <c r="P44" s="142">
        <v>0</v>
      </c>
      <c r="Q44" s="142">
        <v>0</v>
      </c>
      <c r="R44" s="142">
        <v>0</v>
      </c>
      <c r="S44" s="142">
        <v>0</v>
      </c>
      <c r="T44" s="142">
        <v>0</v>
      </c>
      <c r="U44" s="142">
        <v>0</v>
      </c>
      <c r="V44" s="142">
        <v>0</v>
      </c>
      <c r="W44" s="142">
        <v>0</v>
      </c>
      <c r="X44" s="145"/>
      <c r="Y44" s="148"/>
      <c r="Z44" s="148"/>
      <c r="AA44" s="148"/>
      <c r="AB44" s="148"/>
      <c r="AC44" s="148"/>
      <c r="AD44" s="148"/>
      <c r="AE44" s="148"/>
      <c r="AF44" s="148"/>
    </row>
    <row r="45" spans="1:32">
      <c r="B45" s="6" t="s">
        <v>108</v>
      </c>
      <c r="C45" s="219"/>
      <c r="D45" s="142">
        <v>0</v>
      </c>
      <c r="E45" s="142">
        <v>0</v>
      </c>
      <c r="F45" s="142">
        <v>0</v>
      </c>
      <c r="G45" s="142">
        <v>0</v>
      </c>
      <c r="H45" s="142">
        <v>0</v>
      </c>
      <c r="I45" s="142">
        <v>0</v>
      </c>
      <c r="J45" s="142">
        <v>0</v>
      </c>
      <c r="K45" s="142">
        <v>0</v>
      </c>
      <c r="L45" s="142">
        <v>0</v>
      </c>
      <c r="M45" s="142">
        <v>0</v>
      </c>
      <c r="N45" s="143"/>
      <c r="O45" s="142">
        <v>0</v>
      </c>
      <c r="P45" s="142">
        <v>0</v>
      </c>
      <c r="Q45" s="142">
        <v>0</v>
      </c>
      <c r="R45" s="142">
        <v>0</v>
      </c>
      <c r="S45" s="142">
        <v>0</v>
      </c>
      <c r="T45" s="142">
        <v>0</v>
      </c>
      <c r="U45" s="142">
        <v>0</v>
      </c>
      <c r="V45" s="142">
        <v>0</v>
      </c>
      <c r="W45" s="142">
        <v>0</v>
      </c>
      <c r="X45" s="145"/>
      <c r="Y45" s="148"/>
      <c r="Z45" s="148"/>
      <c r="AA45" s="148"/>
      <c r="AB45" s="148"/>
      <c r="AC45" s="148"/>
      <c r="AD45" s="148"/>
      <c r="AE45" s="148"/>
      <c r="AF45" s="148"/>
    </row>
    <row r="46" spans="1:32">
      <c r="B46" s="6" t="s">
        <v>48</v>
      </c>
      <c r="C46" s="219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3"/>
      <c r="O46" s="142">
        <v>0</v>
      </c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5"/>
      <c r="Y46" s="148"/>
      <c r="Z46" s="148"/>
      <c r="AA46" s="148"/>
      <c r="AB46" s="148"/>
      <c r="AC46" s="148"/>
      <c r="AD46" s="148"/>
      <c r="AE46" s="148"/>
      <c r="AF46" s="148"/>
    </row>
    <row r="47" spans="1:32">
      <c r="B47" s="6" t="s">
        <v>325</v>
      </c>
      <c r="C47" s="219"/>
      <c r="D47" s="142">
        <v>0</v>
      </c>
      <c r="E47" s="142">
        <v>0</v>
      </c>
      <c r="F47" s="142">
        <v>0</v>
      </c>
      <c r="G47" s="142">
        <v>0</v>
      </c>
      <c r="H47" s="142">
        <v>0</v>
      </c>
      <c r="I47" s="142">
        <v>0</v>
      </c>
      <c r="J47" s="142">
        <v>0</v>
      </c>
      <c r="K47" s="142">
        <v>0</v>
      </c>
      <c r="L47" s="142">
        <v>0</v>
      </c>
      <c r="M47" s="142">
        <v>0</v>
      </c>
      <c r="N47" s="143"/>
      <c r="O47" s="142">
        <v>0</v>
      </c>
      <c r="P47" s="142">
        <v>0</v>
      </c>
      <c r="Q47" s="142">
        <v>0</v>
      </c>
      <c r="R47" s="142">
        <v>0</v>
      </c>
      <c r="S47" s="142">
        <v>0</v>
      </c>
      <c r="T47" s="142">
        <v>0</v>
      </c>
      <c r="U47" s="142">
        <v>0</v>
      </c>
      <c r="V47" s="142">
        <v>0</v>
      </c>
      <c r="W47" s="142">
        <v>0</v>
      </c>
      <c r="X47" s="145"/>
      <c r="Y47" s="148"/>
      <c r="Z47" s="148"/>
      <c r="AA47" s="148"/>
      <c r="AB47" s="148"/>
      <c r="AC47" s="148"/>
      <c r="AD47" s="148"/>
      <c r="AE47" s="148"/>
      <c r="AF47" s="148"/>
    </row>
    <row r="48" spans="1:32">
      <c r="B48" s="8" t="s">
        <v>101</v>
      </c>
      <c r="C48" s="219"/>
      <c r="D48" s="142">
        <v>0</v>
      </c>
      <c r="E48" s="142">
        <v>0</v>
      </c>
      <c r="F48" s="142">
        <v>0</v>
      </c>
      <c r="G48" s="142">
        <v>0</v>
      </c>
      <c r="H48" s="142">
        <v>0</v>
      </c>
      <c r="I48" s="142">
        <v>0</v>
      </c>
      <c r="J48" s="142">
        <v>0</v>
      </c>
      <c r="K48" s="142">
        <v>0</v>
      </c>
      <c r="L48" s="142">
        <v>0</v>
      </c>
      <c r="M48" s="142">
        <v>0</v>
      </c>
      <c r="N48" s="143"/>
      <c r="O48" s="142">
        <v>0</v>
      </c>
      <c r="P48" s="142">
        <v>0</v>
      </c>
      <c r="Q48" s="142">
        <v>0</v>
      </c>
      <c r="R48" s="142">
        <v>0</v>
      </c>
      <c r="S48" s="142">
        <v>0</v>
      </c>
      <c r="T48" s="142">
        <v>0</v>
      </c>
      <c r="U48" s="142">
        <v>0</v>
      </c>
      <c r="V48" s="142">
        <v>0</v>
      </c>
      <c r="W48" s="142">
        <v>0</v>
      </c>
      <c r="X48" s="145"/>
      <c r="Y48" s="148"/>
      <c r="Z48" s="148"/>
      <c r="AA48" s="148"/>
      <c r="AB48" s="148"/>
      <c r="AC48" s="148"/>
      <c r="AD48" s="148"/>
      <c r="AE48" s="148"/>
      <c r="AF48" s="148"/>
    </row>
    <row r="49" spans="1:32" s="45" customFormat="1">
      <c r="A49" s="38"/>
      <c r="B49" s="29" t="s">
        <v>25</v>
      </c>
      <c r="C49" s="209" t="s">
        <v>297</v>
      </c>
      <c r="D49" s="139">
        <v>874063.44749999989</v>
      </c>
      <c r="E49" s="139">
        <v>1048458.1949</v>
      </c>
      <c r="F49" s="139">
        <v>1151526.8866999999</v>
      </c>
      <c r="G49" s="139">
        <v>1209361.3463999999</v>
      </c>
      <c r="H49" s="139">
        <v>1496652.0448</v>
      </c>
      <c r="I49" s="139">
        <v>1332296.3163999999</v>
      </c>
      <c r="J49" s="139">
        <v>1739956.4767000005</v>
      </c>
      <c r="K49" s="139">
        <v>1763218.2389999998</v>
      </c>
      <c r="L49" s="139">
        <v>1750513.1325810002</v>
      </c>
      <c r="M49" s="139">
        <v>1541314.0475469998</v>
      </c>
      <c r="N49" s="146"/>
      <c r="O49" s="139">
        <v>174394.74740000005</v>
      </c>
      <c r="P49" s="139">
        <v>103068.69179999994</v>
      </c>
      <c r="Q49" s="139">
        <v>57834.459700000116</v>
      </c>
      <c r="R49" s="139">
        <v>287290.69840000011</v>
      </c>
      <c r="S49" s="139">
        <v>-164355.72840000023</v>
      </c>
      <c r="T49" s="139">
        <v>407660.16030000045</v>
      </c>
      <c r="U49" s="139">
        <v>23261.762299999464</v>
      </c>
      <c r="V49" s="139">
        <v>-12705.10641899964</v>
      </c>
      <c r="W49" s="139">
        <v>-209199.0850340004</v>
      </c>
      <c r="X49" s="141"/>
      <c r="Y49" s="140"/>
      <c r="Z49" s="140"/>
      <c r="AA49" s="140"/>
      <c r="AB49" s="140"/>
      <c r="AC49" s="140"/>
      <c r="AD49" s="140"/>
      <c r="AE49" s="140"/>
      <c r="AF49" s="140"/>
    </row>
    <row r="50" spans="1:32">
      <c r="B50" s="208" t="s">
        <v>40</v>
      </c>
      <c r="C50" s="219"/>
      <c r="D50" s="142">
        <v>496465.14409999998</v>
      </c>
      <c r="E50" s="142">
        <v>581401.40090000001</v>
      </c>
      <c r="F50" s="142">
        <v>630169.44059984596</v>
      </c>
      <c r="G50" s="142">
        <v>634283.05052949325</v>
      </c>
      <c r="H50" s="142">
        <v>872368.00150000001</v>
      </c>
      <c r="I50" s="142">
        <v>752574.89610000001</v>
      </c>
      <c r="J50" s="142">
        <v>1085185.5159000002</v>
      </c>
      <c r="K50" s="142">
        <v>1110730.7607999998</v>
      </c>
      <c r="L50" s="142">
        <v>1194927.623993</v>
      </c>
      <c r="M50" s="142">
        <v>1172351.0509209998</v>
      </c>
      <c r="N50" s="143"/>
      <c r="O50" s="142">
        <v>84936.256799999959</v>
      </c>
      <c r="P50" s="142">
        <v>48768.039699846035</v>
      </c>
      <c r="Q50" s="142">
        <v>4113.6099296472821</v>
      </c>
      <c r="R50" s="142">
        <v>238084.95097050673</v>
      </c>
      <c r="S50" s="142">
        <v>-119793.10539999997</v>
      </c>
      <c r="T50" s="142">
        <v>332610.61980000022</v>
      </c>
      <c r="U50" s="142">
        <v>25545.24489999967</v>
      </c>
      <c r="V50" s="142">
        <v>84196.863193000172</v>
      </c>
      <c r="W50" s="142">
        <v>-22576.573072000247</v>
      </c>
      <c r="X50" s="145"/>
      <c r="Y50" s="148"/>
      <c r="Z50" s="148"/>
      <c r="AA50" s="148"/>
      <c r="AB50" s="148"/>
      <c r="AC50" s="148"/>
      <c r="AD50" s="148"/>
      <c r="AE50" s="148"/>
      <c r="AF50" s="148"/>
    </row>
    <row r="51" spans="1:32">
      <c r="B51" s="6" t="s">
        <v>41</v>
      </c>
      <c r="C51" s="219"/>
      <c r="D51" s="142">
        <v>98133.250100000005</v>
      </c>
      <c r="E51" s="142">
        <v>130811.42109999998</v>
      </c>
      <c r="F51" s="142">
        <v>162576.35550000001</v>
      </c>
      <c r="G51" s="142">
        <v>111800.5085</v>
      </c>
      <c r="H51" s="142">
        <v>280275.66889999999</v>
      </c>
      <c r="I51" s="142">
        <v>9071.0053000000007</v>
      </c>
      <c r="J51" s="142">
        <v>328821.85189999995</v>
      </c>
      <c r="K51" s="142">
        <v>274623.31049999996</v>
      </c>
      <c r="L51" s="142">
        <v>270904.97279999999</v>
      </c>
      <c r="M51" s="142">
        <v>95049.040399999998</v>
      </c>
      <c r="N51" s="143"/>
      <c r="O51" s="142">
        <v>32678.170999999973</v>
      </c>
      <c r="P51" s="142">
        <v>31764.934400000016</v>
      </c>
      <c r="Q51" s="142">
        <v>-50775.847000000002</v>
      </c>
      <c r="R51" s="142">
        <v>168475.16039999999</v>
      </c>
      <c r="S51" s="142">
        <v>-271204.66360000003</v>
      </c>
      <c r="T51" s="142">
        <v>319750.84659999999</v>
      </c>
      <c r="U51" s="142">
        <v>-54198.541399999973</v>
      </c>
      <c r="V51" s="142">
        <v>-3718.3376999999837</v>
      </c>
      <c r="W51" s="142">
        <v>-175855.93239999999</v>
      </c>
      <c r="X51" s="145"/>
      <c r="Y51" s="148"/>
      <c r="Z51" s="148"/>
      <c r="AA51" s="148"/>
      <c r="AB51" s="148"/>
      <c r="AC51" s="148"/>
      <c r="AD51" s="148"/>
      <c r="AE51" s="148"/>
      <c r="AF51" s="148"/>
    </row>
    <row r="52" spans="1:32">
      <c r="B52" s="6" t="s">
        <v>42</v>
      </c>
      <c r="C52" s="219"/>
      <c r="D52" s="142">
        <v>50368.016100000001</v>
      </c>
      <c r="E52" s="142">
        <v>56399.866499999996</v>
      </c>
      <c r="F52" s="142">
        <v>47662.672586743531</v>
      </c>
      <c r="G52" s="142">
        <v>58524.178922820509</v>
      </c>
      <c r="H52" s="142">
        <v>50236.530899999998</v>
      </c>
      <c r="I52" s="142">
        <v>62887.044699999999</v>
      </c>
      <c r="J52" s="142">
        <v>65163.9908</v>
      </c>
      <c r="K52" s="142">
        <v>74615.373299999992</v>
      </c>
      <c r="L52" s="142">
        <v>81134.525578000015</v>
      </c>
      <c r="M52" s="142">
        <v>48462.923499999997</v>
      </c>
      <c r="N52" s="143"/>
      <c r="O52" s="142">
        <v>6031.8503999999957</v>
      </c>
      <c r="P52" s="142">
        <v>-8737.1939132564657</v>
      </c>
      <c r="Q52" s="142">
        <v>10861.50633607698</v>
      </c>
      <c r="R52" s="142">
        <v>-8287.6480228205146</v>
      </c>
      <c r="S52" s="142">
        <v>12650.513800000004</v>
      </c>
      <c r="T52" s="142">
        <v>2276.9460999999978</v>
      </c>
      <c r="U52" s="142">
        <v>9451.3824999999997</v>
      </c>
      <c r="V52" s="142">
        <v>6519.1522780000123</v>
      </c>
      <c r="W52" s="142">
        <v>-32671.602078000011</v>
      </c>
      <c r="X52" s="145"/>
      <c r="Y52" s="148"/>
      <c r="Z52" s="148"/>
      <c r="AA52" s="148"/>
      <c r="AB52" s="148"/>
      <c r="AC52" s="148"/>
      <c r="AD52" s="148"/>
      <c r="AE52" s="148"/>
      <c r="AF52" s="148"/>
    </row>
    <row r="53" spans="1:32">
      <c r="B53" s="6" t="s">
        <v>43</v>
      </c>
      <c r="C53" s="219"/>
      <c r="D53" s="142">
        <v>347963.87789999996</v>
      </c>
      <c r="E53" s="142">
        <v>394190.11329999997</v>
      </c>
      <c r="F53" s="142">
        <v>419930.4125131024</v>
      </c>
      <c r="G53" s="142">
        <v>463958.36310667271</v>
      </c>
      <c r="H53" s="142">
        <v>541855.80170000007</v>
      </c>
      <c r="I53" s="142">
        <v>680616.84609999997</v>
      </c>
      <c r="J53" s="142">
        <v>691199.67320000019</v>
      </c>
      <c r="K53" s="142">
        <v>761492.07699999993</v>
      </c>
      <c r="L53" s="142">
        <v>842888.12561500003</v>
      </c>
      <c r="M53" s="142">
        <v>1028839.087021</v>
      </c>
      <c r="N53" s="143"/>
      <c r="O53" s="142">
        <v>46226.235399999998</v>
      </c>
      <c r="P53" s="142">
        <v>25740.299213102437</v>
      </c>
      <c r="Q53" s="142">
        <v>44027.950593570313</v>
      </c>
      <c r="R53" s="142">
        <v>77897.438593327301</v>
      </c>
      <c r="S53" s="142">
        <v>138761.04439999998</v>
      </c>
      <c r="T53" s="142">
        <v>10582.827100000213</v>
      </c>
      <c r="U53" s="142">
        <v>70292.403799999738</v>
      </c>
      <c r="V53" s="142">
        <v>81396.048615000022</v>
      </c>
      <c r="W53" s="142">
        <v>185950.96140599999</v>
      </c>
      <c r="X53" s="145"/>
      <c r="Y53" s="148"/>
      <c r="Z53" s="148"/>
      <c r="AA53" s="148"/>
      <c r="AB53" s="148"/>
      <c r="AC53" s="148"/>
      <c r="AD53" s="148"/>
      <c r="AE53" s="148"/>
      <c r="AF53" s="148"/>
    </row>
    <row r="54" spans="1:32">
      <c r="B54" s="6" t="s">
        <v>44</v>
      </c>
      <c r="C54" s="219"/>
      <c r="D54" s="142">
        <v>0</v>
      </c>
      <c r="E54" s="142">
        <v>0</v>
      </c>
      <c r="F54" s="142">
        <v>0</v>
      </c>
      <c r="G54" s="142">
        <v>0</v>
      </c>
      <c r="H54" s="142">
        <v>0</v>
      </c>
      <c r="I54" s="142">
        <v>0</v>
      </c>
      <c r="J54" s="142">
        <v>0</v>
      </c>
      <c r="K54" s="142">
        <v>0</v>
      </c>
      <c r="L54" s="142">
        <v>0</v>
      </c>
      <c r="M54" s="142">
        <v>0</v>
      </c>
      <c r="N54" s="143"/>
      <c r="O54" s="142">
        <v>0</v>
      </c>
      <c r="P54" s="142">
        <v>0</v>
      </c>
      <c r="Q54" s="142">
        <v>0</v>
      </c>
      <c r="R54" s="142">
        <v>0</v>
      </c>
      <c r="S54" s="142">
        <v>0</v>
      </c>
      <c r="T54" s="142">
        <v>0</v>
      </c>
      <c r="U54" s="142">
        <v>0</v>
      </c>
      <c r="V54" s="142">
        <v>0</v>
      </c>
      <c r="W54" s="142">
        <v>0</v>
      </c>
      <c r="X54" s="145"/>
      <c r="Y54" s="148"/>
      <c r="Z54" s="148"/>
      <c r="AA54" s="148"/>
      <c r="AB54" s="148"/>
      <c r="AC54" s="148"/>
      <c r="AD54" s="148"/>
      <c r="AE54" s="148"/>
      <c r="AF54" s="148"/>
    </row>
    <row r="55" spans="1:32">
      <c r="B55" s="7" t="s">
        <v>45</v>
      </c>
      <c r="C55" s="219"/>
      <c r="D55" s="142">
        <v>0</v>
      </c>
      <c r="E55" s="142">
        <v>0</v>
      </c>
      <c r="F55" s="142">
        <v>0</v>
      </c>
      <c r="G55" s="142">
        <v>0</v>
      </c>
      <c r="H55" s="142">
        <v>0</v>
      </c>
      <c r="I55" s="142">
        <v>0</v>
      </c>
      <c r="J55" s="142">
        <v>0</v>
      </c>
      <c r="K55" s="142">
        <v>0</v>
      </c>
      <c r="L55" s="142">
        <v>0</v>
      </c>
      <c r="M55" s="142">
        <v>0</v>
      </c>
      <c r="N55" s="143"/>
      <c r="O55" s="142">
        <v>0</v>
      </c>
      <c r="P55" s="142">
        <v>0</v>
      </c>
      <c r="Q55" s="142">
        <v>0</v>
      </c>
      <c r="R55" s="142">
        <v>0</v>
      </c>
      <c r="S55" s="142">
        <v>0</v>
      </c>
      <c r="T55" s="142">
        <v>0</v>
      </c>
      <c r="U55" s="142">
        <v>0</v>
      </c>
      <c r="V55" s="142">
        <v>0</v>
      </c>
      <c r="W55" s="142">
        <v>0</v>
      </c>
      <c r="X55" s="145"/>
      <c r="Y55" s="148"/>
      <c r="Z55" s="148"/>
      <c r="AA55" s="148"/>
      <c r="AB55" s="148"/>
      <c r="AC55" s="148"/>
      <c r="AD55" s="148"/>
      <c r="AE55" s="148"/>
      <c r="AF55" s="148"/>
    </row>
    <row r="56" spans="1:32">
      <c r="B56" s="7" t="s">
        <v>46</v>
      </c>
      <c r="C56" s="219"/>
      <c r="D56" s="142">
        <v>0</v>
      </c>
      <c r="E56" s="142">
        <v>0</v>
      </c>
      <c r="F56" s="142">
        <v>0</v>
      </c>
      <c r="G56" s="142">
        <v>0</v>
      </c>
      <c r="H56" s="142">
        <v>0</v>
      </c>
      <c r="I56" s="142">
        <v>0</v>
      </c>
      <c r="J56" s="142">
        <v>0</v>
      </c>
      <c r="K56" s="142">
        <v>0</v>
      </c>
      <c r="L56" s="142">
        <v>0</v>
      </c>
      <c r="M56" s="142">
        <v>0</v>
      </c>
      <c r="N56" s="143"/>
      <c r="O56" s="142">
        <v>0</v>
      </c>
      <c r="P56" s="142">
        <v>0</v>
      </c>
      <c r="Q56" s="142">
        <v>0</v>
      </c>
      <c r="R56" s="142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0</v>
      </c>
      <c r="X56" s="145"/>
      <c r="Y56" s="148"/>
      <c r="Z56" s="148"/>
      <c r="AA56" s="148"/>
      <c r="AB56" s="148"/>
      <c r="AC56" s="148"/>
      <c r="AD56" s="148"/>
      <c r="AE56" s="148"/>
      <c r="AF56" s="148"/>
    </row>
    <row r="57" spans="1:32">
      <c r="B57" s="6" t="s">
        <v>317</v>
      </c>
      <c r="C57" s="219"/>
      <c r="D57" s="142">
        <v>0</v>
      </c>
      <c r="E57" s="142">
        <v>0</v>
      </c>
      <c r="F57" s="142">
        <v>0</v>
      </c>
      <c r="G57" s="142">
        <v>0</v>
      </c>
      <c r="H57" s="142">
        <v>0</v>
      </c>
      <c r="I57" s="142">
        <v>0</v>
      </c>
      <c r="J57" s="142">
        <v>0</v>
      </c>
      <c r="K57" s="142">
        <v>0</v>
      </c>
      <c r="L57" s="142">
        <v>0</v>
      </c>
      <c r="M57" s="142">
        <v>0</v>
      </c>
      <c r="N57" s="143"/>
      <c r="O57" s="142">
        <v>0</v>
      </c>
      <c r="P57" s="142">
        <v>0</v>
      </c>
      <c r="Q57" s="142">
        <v>0</v>
      </c>
      <c r="R57" s="142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45"/>
      <c r="Y57" s="148"/>
      <c r="Z57" s="148"/>
      <c r="AA57" s="148"/>
      <c r="AB57" s="148"/>
      <c r="AC57" s="148"/>
      <c r="AD57" s="148"/>
      <c r="AE57" s="148"/>
      <c r="AF57" s="148"/>
    </row>
    <row r="58" spans="1:32">
      <c r="B58" s="6" t="s">
        <v>108</v>
      </c>
      <c r="C58" s="219"/>
      <c r="D58" s="142">
        <v>0</v>
      </c>
      <c r="E58" s="142">
        <v>0</v>
      </c>
      <c r="F58" s="142">
        <v>0</v>
      </c>
      <c r="G58" s="142">
        <v>0</v>
      </c>
      <c r="H58" s="142">
        <v>0</v>
      </c>
      <c r="I58" s="142">
        <v>0</v>
      </c>
      <c r="J58" s="142">
        <v>0</v>
      </c>
      <c r="K58" s="142">
        <v>0</v>
      </c>
      <c r="L58" s="142">
        <v>0</v>
      </c>
      <c r="M58" s="142">
        <v>0</v>
      </c>
      <c r="N58" s="143"/>
      <c r="O58" s="142">
        <v>0</v>
      </c>
      <c r="P58" s="142">
        <v>0</v>
      </c>
      <c r="Q58" s="142">
        <v>0</v>
      </c>
      <c r="R58" s="142">
        <v>0</v>
      </c>
      <c r="S58" s="142">
        <v>0</v>
      </c>
      <c r="T58" s="142">
        <v>0</v>
      </c>
      <c r="U58" s="142">
        <v>0</v>
      </c>
      <c r="V58" s="142">
        <v>0</v>
      </c>
      <c r="W58" s="142">
        <v>0</v>
      </c>
      <c r="X58" s="145"/>
      <c r="Y58" s="148"/>
      <c r="Z58" s="148"/>
      <c r="AA58" s="148"/>
      <c r="AB58" s="148"/>
      <c r="AC58" s="148"/>
      <c r="AD58" s="148"/>
      <c r="AE58" s="148"/>
      <c r="AF58" s="148"/>
    </row>
    <row r="59" spans="1:32">
      <c r="B59" s="6" t="s">
        <v>48</v>
      </c>
      <c r="C59" s="219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3"/>
      <c r="O59" s="142">
        <v>0</v>
      </c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45"/>
      <c r="Y59" s="148"/>
      <c r="Z59" s="148"/>
      <c r="AA59" s="148"/>
      <c r="AB59" s="148"/>
      <c r="AC59" s="148"/>
      <c r="AD59" s="148"/>
      <c r="AE59" s="148"/>
      <c r="AF59" s="148"/>
    </row>
    <row r="60" spans="1:32">
      <c r="B60" s="6" t="s">
        <v>325</v>
      </c>
      <c r="C60" s="219"/>
      <c r="D60" s="142"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3"/>
      <c r="O60" s="142">
        <v>0</v>
      </c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45"/>
      <c r="Y60" s="148"/>
      <c r="Z60" s="148"/>
      <c r="AA60" s="148"/>
      <c r="AB60" s="148"/>
      <c r="AC60" s="148"/>
      <c r="AD60" s="148"/>
      <c r="AE60" s="148"/>
      <c r="AF60" s="148"/>
    </row>
    <row r="61" spans="1:32">
      <c r="B61" s="8" t="s">
        <v>101</v>
      </c>
      <c r="C61" s="219"/>
      <c r="D61" s="142">
        <v>377609.30339999998</v>
      </c>
      <c r="E61" s="142">
        <v>466883.79400000005</v>
      </c>
      <c r="F61" s="142">
        <v>521327.43339999998</v>
      </c>
      <c r="G61" s="142">
        <v>575042.79090000002</v>
      </c>
      <c r="H61" s="142">
        <v>624284.04330000002</v>
      </c>
      <c r="I61" s="142">
        <v>579721.4203</v>
      </c>
      <c r="J61" s="142">
        <v>654770.96080000023</v>
      </c>
      <c r="K61" s="142">
        <v>652487.38159999996</v>
      </c>
      <c r="L61" s="142">
        <v>555585.50858799997</v>
      </c>
      <c r="M61" s="142">
        <v>368962.99662599998</v>
      </c>
      <c r="N61" s="143"/>
      <c r="O61" s="142">
        <v>89274.490600000034</v>
      </c>
      <c r="P61" s="142">
        <v>54443.639399999942</v>
      </c>
      <c r="Q61" s="142">
        <v>53715.357500000027</v>
      </c>
      <c r="R61" s="142">
        <v>49241.252400000027</v>
      </c>
      <c r="S61" s="142">
        <v>-44562.62300000008</v>
      </c>
      <c r="T61" s="142">
        <v>75049.540500000236</v>
      </c>
      <c r="U61" s="142">
        <v>-2283.5792000002584</v>
      </c>
      <c r="V61" s="142">
        <v>-96901.873011999938</v>
      </c>
      <c r="W61" s="142">
        <v>-186622.51196199999</v>
      </c>
      <c r="X61" s="145"/>
      <c r="Y61" s="148"/>
      <c r="Z61" s="148"/>
      <c r="AA61" s="148"/>
      <c r="AB61" s="148"/>
      <c r="AC61" s="148"/>
      <c r="AD61" s="148"/>
      <c r="AE61" s="148"/>
      <c r="AF61" s="148"/>
    </row>
    <row r="62" spans="1:32" s="45" customFormat="1">
      <c r="A62" s="38"/>
      <c r="B62" s="29" t="s">
        <v>10</v>
      </c>
      <c r="C62" s="209" t="s">
        <v>298</v>
      </c>
      <c r="D62" s="139">
        <v>68863.141399999993</v>
      </c>
      <c r="E62" s="139">
        <v>76508.238800000006</v>
      </c>
      <c r="F62" s="139">
        <v>82434.417199999996</v>
      </c>
      <c r="G62" s="139">
        <v>88210.5484</v>
      </c>
      <c r="H62" s="139">
        <v>94609.843799999988</v>
      </c>
      <c r="I62" s="139">
        <v>105692.43090000001</v>
      </c>
      <c r="J62" s="139">
        <v>122563.13124400006</v>
      </c>
      <c r="K62" s="139">
        <v>161147.65322700003</v>
      </c>
      <c r="L62" s="139">
        <v>198650.725672</v>
      </c>
      <c r="M62" s="139">
        <v>196501.565676</v>
      </c>
      <c r="N62" s="146"/>
      <c r="O62" s="139">
        <v>7645.0974000000087</v>
      </c>
      <c r="P62" s="139">
        <v>5926.1783999999916</v>
      </c>
      <c r="Q62" s="139">
        <v>5776.1312000000089</v>
      </c>
      <c r="R62" s="139">
        <v>6399.2953999999827</v>
      </c>
      <c r="S62" s="139">
        <v>11082.587100000012</v>
      </c>
      <c r="T62" s="139">
        <v>16870.700344000055</v>
      </c>
      <c r="U62" s="139">
        <v>38584.521982999991</v>
      </c>
      <c r="V62" s="139">
        <v>37503.072444999954</v>
      </c>
      <c r="W62" s="139">
        <v>-2149.159996000003</v>
      </c>
      <c r="X62" s="141"/>
      <c r="Y62" s="140"/>
      <c r="Z62" s="140"/>
      <c r="AA62" s="140"/>
      <c r="AB62" s="140"/>
      <c r="AC62" s="140"/>
      <c r="AD62" s="140"/>
      <c r="AE62" s="140"/>
      <c r="AF62" s="140"/>
    </row>
    <row r="63" spans="1:32" s="45" customFormat="1">
      <c r="A63" s="38"/>
      <c r="B63" s="31" t="s">
        <v>26</v>
      </c>
      <c r="C63" s="209" t="s">
        <v>299</v>
      </c>
      <c r="D63" s="139">
        <v>68863.141399999993</v>
      </c>
      <c r="E63" s="139">
        <v>76508.238800000006</v>
      </c>
      <c r="F63" s="139">
        <v>82434.417199999996</v>
      </c>
      <c r="G63" s="139">
        <v>88210.5484</v>
      </c>
      <c r="H63" s="139">
        <v>94609.843799999988</v>
      </c>
      <c r="I63" s="139">
        <v>105692.43090000001</v>
      </c>
      <c r="J63" s="139">
        <v>122563.13124400006</v>
      </c>
      <c r="K63" s="139">
        <v>161147.65322700003</v>
      </c>
      <c r="L63" s="139">
        <v>198650.725672</v>
      </c>
      <c r="M63" s="139">
        <v>196501.565676</v>
      </c>
      <c r="N63" s="146"/>
      <c r="O63" s="139">
        <v>7645.0974000000087</v>
      </c>
      <c r="P63" s="139">
        <v>5926.1783999999916</v>
      </c>
      <c r="Q63" s="139">
        <v>5776.1312000000089</v>
      </c>
      <c r="R63" s="139">
        <v>6399.2953999999827</v>
      </c>
      <c r="S63" s="139">
        <v>11082.587100000012</v>
      </c>
      <c r="T63" s="139">
        <v>16870.700344000055</v>
      </c>
      <c r="U63" s="139">
        <v>38584.521982999991</v>
      </c>
      <c r="V63" s="139">
        <v>37503.072444999954</v>
      </c>
      <c r="W63" s="139">
        <v>-2149.159996000003</v>
      </c>
      <c r="X63" s="141"/>
      <c r="Y63" s="140"/>
      <c r="Z63" s="140"/>
      <c r="AA63" s="140"/>
      <c r="AB63" s="140"/>
      <c r="AC63" s="140"/>
      <c r="AD63" s="140"/>
      <c r="AE63" s="140"/>
      <c r="AF63" s="140"/>
    </row>
    <row r="64" spans="1:32">
      <c r="B64" s="208" t="s">
        <v>40</v>
      </c>
      <c r="C64" s="219"/>
      <c r="D64" s="142">
        <v>24838.551809820055</v>
      </c>
      <c r="E64" s="142">
        <v>26572.279787572308</v>
      </c>
      <c r="F64" s="142">
        <v>27102.342526040007</v>
      </c>
      <c r="G64" s="142">
        <v>25171.753396170003</v>
      </c>
      <c r="H64" s="142">
        <v>31582.759125379998</v>
      </c>
      <c r="I64" s="142">
        <v>38226.114254612374</v>
      </c>
      <c r="J64" s="142">
        <v>49660.870116621278</v>
      </c>
      <c r="K64" s="142">
        <v>77359.88537944862</v>
      </c>
      <c r="L64" s="142">
        <v>106395.32549408707</v>
      </c>
      <c r="M64" s="142">
        <v>97178.755514071716</v>
      </c>
      <c r="N64" s="143"/>
      <c r="O64" s="142">
        <v>1733.7279777522526</v>
      </c>
      <c r="P64" s="142">
        <v>530.0627384677</v>
      </c>
      <c r="Q64" s="142">
        <v>-1930.5891298700033</v>
      </c>
      <c r="R64" s="142">
        <v>6411.0057292099955</v>
      </c>
      <c r="S64" s="142">
        <v>6643.3551292323727</v>
      </c>
      <c r="T64" s="142">
        <v>11434.755862008904</v>
      </c>
      <c r="U64" s="142">
        <v>27699.015262827346</v>
      </c>
      <c r="V64" s="142">
        <v>29035.440114638448</v>
      </c>
      <c r="W64" s="142">
        <v>-9216.5699800153561</v>
      </c>
      <c r="X64" s="145"/>
      <c r="Y64" s="148"/>
      <c r="Z64" s="148"/>
      <c r="AA64" s="148"/>
      <c r="AB64" s="148"/>
      <c r="AC64" s="148"/>
      <c r="AD64" s="148"/>
      <c r="AE64" s="148"/>
      <c r="AF64" s="148"/>
    </row>
    <row r="65" spans="1:32">
      <c r="B65" s="6" t="s">
        <v>41</v>
      </c>
      <c r="C65" s="219"/>
      <c r="D65" s="142">
        <v>0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142">
        <v>0</v>
      </c>
      <c r="K65" s="142">
        <v>0</v>
      </c>
      <c r="L65" s="142">
        <v>0</v>
      </c>
      <c r="M65" s="142">
        <v>0</v>
      </c>
      <c r="N65" s="143"/>
      <c r="O65" s="142">
        <v>0</v>
      </c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45"/>
      <c r="Y65" s="148"/>
      <c r="Z65" s="148"/>
      <c r="AA65" s="148"/>
      <c r="AB65" s="148"/>
      <c r="AC65" s="148"/>
      <c r="AD65" s="148"/>
      <c r="AE65" s="148"/>
      <c r="AF65" s="148"/>
    </row>
    <row r="66" spans="1:32">
      <c r="B66" s="6" t="s">
        <v>42</v>
      </c>
      <c r="C66" s="219"/>
      <c r="D66" s="142">
        <v>1819.65</v>
      </c>
      <c r="E66" s="142">
        <v>2169.2999999999997</v>
      </c>
      <c r="F66" s="142">
        <v>2228.4499999999998</v>
      </c>
      <c r="G66" s="142">
        <v>2230.1999999999998</v>
      </c>
      <c r="H66" s="142">
        <v>2235.6003949999999</v>
      </c>
      <c r="I66" s="142">
        <v>2240.1933049999998</v>
      </c>
      <c r="J66" s="142">
        <v>2252.7668450000001</v>
      </c>
      <c r="K66" s="142">
        <v>2352.3499999999995</v>
      </c>
      <c r="L66" s="142">
        <v>2747.1499999999996</v>
      </c>
      <c r="M66" s="142">
        <v>2937.5499999999997</v>
      </c>
      <c r="N66" s="143"/>
      <c r="O66" s="142">
        <v>349.64999999999975</v>
      </c>
      <c r="P66" s="142">
        <v>59.149999999999991</v>
      </c>
      <c r="Q66" s="142">
        <v>1.7500000000001847</v>
      </c>
      <c r="R66" s="142">
        <v>5.4003949999998468</v>
      </c>
      <c r="S66" s="142">
        <v>4.5929099999998613</v>
      </c>
      <c r="T66" s="142">
        <v>12.573540000000349</v>
      </c>
      <c r="U66" s="142">
        <v>99.583154999999479</v>
      </c>
      <c r="V66" s="142">
        <v>394.80000000000007</v>
      </c>
      <c r="W66" s="142">
        <v>190.40000000000035</v>
      </c>
      <c r="X66" s="145"/>
      <c r="Y66" s="148"/>
      <c r="Z66" s="148"/>
      <c r="AA66" s="148"/>
      <c r="AB66" s="148"/>
      <c r="AC66" s="148"/>
      <c r="AD66" s="148"/>
      <c r="AE66" s="148"/>
      <c r="AF66" s="148"/>
    </row>
    <row r="67" spans="1:32">
      <c r="B67" s="6" t="s">
        <v>43</v>
      </c>
      <c r="C67" s="219"/>
      <c r="D67" s="142">
        <v>3567.6849221212933</v>
      </c>
      <c r="E67" s="142">
        <v>3549.4264882526954</v>
      </c>
      <c r="F67" s="142">
        <v>3254.2363275200005</v>
      </c>
      <c r="G67" s="142">
        <v>3709.3249932500007</v>
      </c>
      <c r="H67" s="142">
        <v>5239.6648569899999</v>
      </c>
      <c r="I67" s="142">
        <v>7963.3732404914526</v>
      </c>
      <c r="J67" s="142">
        <v>4989.3114599163173</v>
      </c>
      <c r="K67" s="142">
        <v>8863.2904189777691</v>
      </c>
      <c r="L67" s="142">
        <v>12350.108076657287</v>
      </c>
      <c r="M67" s="142">
        <v>12207.8820355596</v>
      </c>
      <c r="N67" s="143"/>
      <c r="O67" s="142">
        <v>-18.258433868597734</v>
      </c>
      <c r="P67" s="142">
        <v>-295.19016073269529</v>
      </c>
      <c r="Q67" s="142">
        <v>455.08866573000046</v>
      </c>
      <c r="R67" s="142">
        <v>1530.3398637399994</v>
      </c>
      <c r="S67" s="142">
        <v>2723.7083835014523</v>
      </c>
      <c r="T67" s="142">
        <v>-2974.0617805751353</v>
      </c>
      <c r="U67" s="142">
        <v>3873.9789590614519</v>
      </c>
      <c r="V67" s="142">
        <v>3486.8176576795177</v>
      </c>
      <c r="W67" s="142">
        <v>-142.22604109768753</v>
      </c>
      <c r="X67" s="145"/>
      <c r="Y67" s="148"/>
      <c r="Z67" s="148"/>
      <c r="AA67" s="148"/>
      <c r="AB67" s="148"/>
      <c r="AC67" s="148"/>
      <c r="AD67" s="148"/>
      <c r="AE67" s="148"/>
      <c r="AF67" s="148"/>
    </row>
    <row r="68" spans="1:32">
      <c r="B68" s="6" t="s">
        <v>44</v>
      </c>
      <c r="C68" s="219"/>
      <c r="D68" s="142">
        <v>15454.820991885354</v>
      </c>
      <c r="E68" s="142">
        <v>17098.14755756341</v>
      </c>
      <c r="F68" s="142">
        <v>18305.248210760004</v>
      </c>
      <c r="G68" s="142">
        <v>16180.988641450003</v>
      </c>
      <c r="H68" s="142">
        <v>17385.774281269998</v>
      </c>
      <c r="I68" s="142">
        <v>19905.427669620047</v>
      </c>
      <c r="J68" s="142">
        <v>31466.809365367284</v>
      </c>
      <c r="K68" s="142">
        <v>53304.632553279735</v>
      </c>
      <c r="L68" s="142">
        <v>76197.384548236631</v>
      </c>
      <c r="M68" s="142">
        <v>65050.766002771124</v>
      </c>
      <c r="N68" s="143"/>
      <c r="O68" s="142">
        <v>1643.3265656780577</v>
      </c>
      <c r="P68" s="142">
        <v>1207.1006531965936</v>
      </c>
      <c r="Q68" s="142">
        <v>-2124.2595693100016</v>
      </c>
      <c r="R68" s="142">
        <v>1204.785639819997</v>
      </c>
      <c r="S68" s="142">
        <v>2519.6533883500479</v>
      </c>
      <c r="T68" s="142">
        <v>11561.381695747235</v>
      </c>
      <c r="U68" s="142">
        <v>21837.823187912454</v>
      </c>
      <c r="V68" s="142">
        <v>22892.751994956892</v>
      </c>
      <c r="W68" s="142">
        <v>-11146.618545465502</v>
      </c>
      <c r="X68" s="145"/>
      <c r="Y68" s="148"/>
      <c r="Z68" s="148"/>
      <c r="AA68" s="148"/>
      <c r="AB68" s="148"/>
      <c r="AC68" s="148"/>
      <c r="AD68" s="148"/>
      <c r="AE68" s="148"/>
      <c r="AF68" s="148"/>
    </row>
    <row r="69" spans="1:32">
      <c r="B69" s="7" t="s">
        <v>45</v>
      </c>
      <c r="C69" s="219"/>
      <c r="D69" s="142">
        <v>14674.970991885351</v>
      </c>
      <c r="E69" s="142">
        <v>16168.447557563411</v>
      </c>
      <c r="F69" s="142">
        <v>17350.198210760005</v>
      </c>
      <c r="G69" s="142">
        <v>15225.18864145</v>
      </c>
      <c r="H69" s="142">
        <v>16427.659826270003</v>
      </c>
      <c r="I69" s="142">
        <v>18945.34482462005</v>
      </c>
      <c r="J69" s="142">
        <v>30501.337860367283</v>
      </c>
      <c r="K69" s="142">
        <v>52296.482553279733</v>
      </c>
      <c r="L69" s="142">
        <v>75020.034548236625</v>
      </c>
      <c r="M69" s="142">
        <v>63791.816002771135</v>
      </c>
      <c r="N69" s="143"/>
      <c r="O69" s="142">
        <v>1493.4765656780598</v>
      </c>
      <c r="P69" s="142">
        <v>1181.7506531965932</v>
      </c>
      <c r="Q69" s="142">
        <v>-2125.0095693100038</v>
      </c>
      <c r="R69" s="142">
        <v>1202.4711848200013</v>
      </c>
      <c r="S69" s="142">
        <v>2517.684998350046</v>
      </c>
      <c r="T69" s="142">
        <v>11555.993035747235</v>
      </c>
      <c r="U69" s="142">
        <v>21795.144692912454</v>
      </c>
      <c r="V69" s="142">
        <v>22723.551994956892</v>
      </c>
      <c r="W69" s="142">
        <v>-11228.218545465495</v>
      </c>
      <c r="X69" s="145"/>
      <c r="Y69" s="148"/>
      <c r="Z69" s="148"/>
      <c r="AA69" s="148"/>
      <c r="AB69" s="148"/>
      <c r="AC69" s="148"/>
      <c r="AD69" s="148"/>
      <c r="AE69" s="148"/>
      <c r="AF69" s="148"/>
    </row>
    <row r="70" spans="1:32">
      <c r="B70" s="7" t="s">
        <v>46</v>
      </c>
      <c r="C70" s="219"/>
      <c r="D70" s="142">
        <v>779.85</v>
      </c>
      <c r="E70" s="142">
        <v>929.69999999999993</v>
      </c>
      <c r="F70" s="142">
        <v>955.05</v>
      </c>
      <c r="G70" s="142">
        <v>955.8</v>
      </c>
      <c r="H70" s="142">
        <v>958.11445499999991</v>
      </c>
      <c r="I70" s="142">
        <v>960.08284500000002</v>
      </c>
      <c r="J70" s="142">
        <v>965.47150499999998</v>
      </c>
      <c r="K70" s="142">
        <v>1008.1499999999999</v>
      </c>
      <c r="L70" s="142">
        <v>1177.3499999999999</v>
      </c>
      <c r="M70" s="142">
        <v>1258.95</v>
      </c>
      <c r="N70" s="143"/>
      <c r="O70" s="142">
        <v>149.84999999999991</v>
      </c>
      <c r="P70" s="142">
        <v>25.350000000000072</v>
      </c>
      <c r="Q70" s="142">
        <v>0.75000000000002842</v>
      </c>
      <c r="R70" s="142">
        <v>2.3144549999999597</v>
      </c>
      <c r="S70" s="142">
        <v>1.9683900000000421</v>
      </c>
      <c r="T70" s="142">
        <v>5.3886600000000229</v>
      </c>
      <c r="U70" s="142">
        <v>42.678494999999828</v>
      </c>
      <c r="V70" s="142">
        <v>169.20000000000002</v>
      </c>
      <c r="W70" s="142">
        <v>81.60000000000025</v>
      </c>
      <c r="X70" s="145"/>
      <c r="Y70" s="148"/>
      <c r="Z70" s="148"/>
      <c r="AA70" s="148"/>
      <c r="AB70" s="148"/>
      <c r="AC70" s="148"/>
      <c r="AD70" s="148"/>
      <c r="AE70" s="148"/>
      <c r="AF70" s="148"/>
    </row>
    <row r="71" spans="1:32">
      <c r="B71" s="6" t="s">
        <v>317</v>
      </c>
      <c r="C71" s="219"/>
      <c r="D71" s="142">
        <v>0</v>
      </c>
      <c r="E71" s="142">
        <v>0</v>
      </c>
      <c r="F71" s="142">
        <v>0</v>
      </c>
      <c r="G71" s="142">
        <v>0</v>
      </c>
      <c r="H71" s="142">
        <v>0</v>
      </c>
      <c r="I71" s="142">
        <v>0</v>
      </c>
      <c r="J71" s="142">
        <v>0</v>
      </c>
      <c r="K71" s="142">
        <v>0</v>
      </c>
      <c r="L71" s="142">
        <v>0</v>
      </c>
      <c r="M71" s="142">
        <v>0</v>
      </c>
      <c r="N71" s="143"/>
      <c r="O71" s="142">
        <v>0</v>
      </c>
      <c r="P71" s="142">
        <v>0</v>
      </c>
      <c r="Q71" s="142">
        <v>0</v>
      </c>
      <c r="R71" s="142">
        <v>0</v>
      </c>
      <c r="S71" s="142">
        <v>0</v>
      </c>
      <c r="T71" s="142">
        <v>0</v>
      </c>
      <c r="U71" s="142">
        <v>0</v>
      </c>
      <c r="V71" s="142">
        <v>0</v>
      </c>
      <c r="W71" s="142">
        <v>0</v>
      </c>
      <c r="X71" s="145"/>
      <c r="Y71" s="148"/>
      <c r="Z71" s="148"/>
      <c r="AA71" s="148"/>
      <c r="AB71" s="148"/>
      <c r="AC71" s="148"/>
      <c r="AD71" s="148"/>
      <c r="AE71" s="148"/>
      <c r="AF71" s="148"/>
    </row>
    <row r="72" spans="1:32">
      <c r="B72" s="6" t="s">
        <v>108</v>
      </c>
      <c r="C72" s="219"/>
      <c r="D72" s="142">
        <v>1259.052502285532</v>
      </c>
      <c r="E72" s="142">
        <v>1078.1750156797261</v>
      </c>
      <c r="F72" s="142">
        <v>972.12869417000024</v>
      </c>
      <c r="G72" s="142">
        <v>793.13918907000027</v>
      </c>
      <c r="H72" s="142">
        <v>3805.0311393400002</v>
      </c>
      <c r="I72" s="142">
        <v>4740.3259455780881</v>
      </c>
      <c r="J72" s="142">
        <v>6862.8306497794329</v>
      </c>
      <c r="K72" s="142">
        <v>7524.9443447026079</v>
      </c>
      <c r="L72" s="142">
        <v>8396.9462868675073</v>
      </c>
      <c r="M72" s="142">
        <v>9114.7345673002001</v>
      </c>
      <c r="N72" s="143"/>
      <c r="O72" s="142">
        <v>-180.87748660580587</v>
      </c>
      <c r="P72" s="142">
        <v>-106.04632150972577</v>
      </c>
      <c r="Q72" s="142">
        <v>-178.98950509999995</v>
      </c>
      <c r="R72" s="142">
        <v>3011.8919502700001</v>
      </c>
      <c r="S72" s="142">
        <v>935.2948062380882</v>
      </c>
      <c r="T72" s="142">
        <v>2122.5047042013443</v>
      </c>
      <c r="U72" s="142">
        <v>662.11369492317544</v>
      </c>
      <c r="V72" s="142">
        <v>872.00194216489854</v>
      </c>
      <c r="W72" s="142">
        <v>717.78828043269414</v>
      </c>
      <c r="X72" s="145"/>
      <c r="Y72" s="148"/>
      <c r="Z72" s="148"/>
      <c r="AA72" s="148"/>
      <c r="AB72" s="148"/>
      <c r="AC72" s="148"/>
      <c r="AD72" s="148"/>
      <c r="AE72" s="148"/>
      <c r="AF72" s="148"/>
    </row>
    <row r="73" spans="1:32">
      <c r="B73" s="6" t="s">
        <v>48</v>
      </c>
      <c r="C73" s="219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3"/>
      <c r="O73" s="142">
        <v>0</v>
      </c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45"/>
      <c r="Y73" s="148"/>
      <c r="Z73" s="148"/>
      <c r="AA73" s="148"/>
      <c r="AB73" s="148"/>
      <c r="AC73" s="148"/>
      <c r="AD73" s="148"/>
      <c r="AE73" s="148"/>
      <c r="AF73" s="148"/>
    </row>
    <row r="74" spans="1:32">
      <c r="B74" s="6" t="s">
        <v>325</v>
      </c>
      <c r="C74" s="219"/>
      <c r="D74" s="142">
        <v>2737.3433935278772</v>
      </c>
      <c r="E74" s="142">
        <v>2677.230726076476</v>
      </c>
      <c r="F74" s="142">
        <v>2342.2792935900011</v>
      </c>
      <c r="G74" s="142">
        <v>2258.1005724000006</v>
      </c>
      <c r="H74" s="142">
        <v>2916.6884527799998</v>
      </c>
      <c r="I74" s="142">
        <v>3376.7940939227842</v>
      </c>
      <c r="J74" s="142">
        <v>4089.1517965582439</v>
      </c>
      <c r="K74" s="142">
        <v>5314.668062488503</v>
      </c>
      <c r="L74" s="142">
        <v>6703.7365823256496</v>
      </c>
      <c r="M74" s="142">
        <v>7867.8229084407858</v>
      </c>
      <c r="N74" s="143"/>
      <c r="O74" s="142">
        <v>-60.112667451401336</v>
      </c>
      <c r="P74" s="142">
        <v>-334.95143248647491</v>
      </c>
      <c r="Q74" s="142">
        <v>-84.178721190000516</v>
      </c>
      <c r="R74" s="142">
        <v>658.58788037999932</v>
      </c>
      <c r="S74" s="142">
        <v>460.10564114278446</v>
      </c>
      <c r="T74" s="142">
        <v>712.35770263545965</v>
      </c>
      <c r="U74" s="142">
        <v>1225.5162659302591</v>
      </c>
      <c r="V74" s="142">
        <v>1389.0685198371464</v>
      </c>
      <c r="W74" s="142">
        <v>1164.0863261151367</v>
      </c>
      <c r="X74" s="145"/>
      <c r="Y74" s="148"/>
      <c r="Z74" s="148"/>
      <c r="AA74" s="148"/>
      <c r="AB74" s="148"/>
      <c r="AC74" s="148"/>
      <c r="AD74" s="148"/>
      <c r="AE74" s="148"/>
      <c r="AF74" s="148"/>
    </row>
    <row r="75" spans="1:32">
      <c r="B75" s="8" t="s">
        <v>101</v>
      </c>
      <c r="C75" s="219"/>
      <c r="D75" s="142">
        <v>44024.589590179923</v>
      </c>
      <c r="E75" s="142">
        <v>49935.959012427687</v>
      </c>
      <c r="F75" s="142">
        <v>55332.074673960007</v>
      </c>
      <c r="G75" s="142">
        <v>63038.795003830004</v>
      </c>
      <c r="H75" s="142">
        <v>63027.084674620004</v>
      </c>
      <c r="I75" s="142">
        <v>67466.316645387604</v>
      </c>
      <c r="J75" s="142">
        <v>72902.261127378762</v>
      </c>
      <c r="K75" s="142">
        <v>83787.767847551469</v>
      </c>
      <c r="L75" s="142">
        <v>92255.400177912932</v>
      </c>
      <c r="M75" s="142">
        <v>99322.810161928268</v>
      </c>
      <c r="N75" s="143"/>
      <c r="O75" s="142">
        <v>5911.3694222477588</v>
      </c>
      <c r="P75" s="142">
        <v>5396.1156615323207</v>
      </c>
      <c r="Q75" s="142">
        <v>7706.7203298699951</v>
      </c>
      <c r="R75" s="142">
        <v>-11.710329209995507</v>
      </c>
      <c r="S75" s="142">
        <v>4439.2319707675942</v>
      </c>
      <c r="T75" s="142">
        <v>5435.9444819911687</v>
      </c>
      <c r="U75" s="142">
        <v>10885.506720172703</v>
      </c>
      <c r="V75" s="142">
        <v>8467.632330361459</v>
      </c>
      <c r="W75" s="142">
        <v>7067.4099840153413</v>
      </c>
      <c r="X75" s="145"/>
      <c r="Y75" s="148"/>
      <c r="Z75" s="148"/>
      <c r="AA75" s="148"/>
      <c r="AB75" s="148"/>
      <c r="AC75" s="148"/>
      <c r="AD75" s="148"/>
      <c r="AE75" s="148"/>
      <c r="AF75" s="148"/>
    </row>
    <row r="76" spans="1:32" s="45" customFormat="1">
      <c r="A76" s="38"/>
      <c r="B76" s="31" t="s">
        <v>11</v>
      </c>
      <c r="C76" s="209" t="s">
        <v>300</v>
      </c>
      <c r="D76" s="139">
        <v>0</v>
      </c>
      <c r="E76" s="139">
        <v>0</v>
      </c>
      <c r="F76" s="139">
        <v>0</v>
      </c>
      <c r="G76" s="139">
        <v>0</v>
      </c>
      <c r="H76" s="139">
        <v>0</v>
      </c>
      <c r="I76" s="139">
        <v>0</v>
      </c>
      <c r="J76" s="139">
        <v>0</v>
      </c>
      <c r="K76" s="139">
        <v>0</v>
      </c>
      <c r="L76" s="139">
        <v>0</v>
      </c>
      <c r="M76" s="139">
        <v>0</v>
      </c>
      <c r="N76" s="146"/>
      <c r="O76" s="139">
        <v>0</v>
      </c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39">
        <v>0</v>
      </c>
      <c r="X76" s="141"/>
      <c r="Y76" s="140"/>
      <c r="Z76" s="140"/>
      <c r="AA76" s="140"/>
      <c r="AB76" s="140"/>
      <c r="AC76" s="140"/>
      <c r="AD76" s="140"/>
      <c r="AE76" s="140"/>
      <c r="AF76" s="140"/>
    </row>
    <row r="77" spans="1:32">
      <c r="B77" s="3" t="s">
        <v>12</v>
      </c>
      <c r="C77" s="210" t="s">
        <v>301</v>
      </c>
      <c r="D77" s="142"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3"/>
      <c r="O77" s="142">
        <v>0</v>
      </c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45"/>
      <c r="Y77" s="148"/>
      <c r="Z77" s="148"/>
      <c r="AA77" s="148"/>
      <c r="AB77" s="148"/>
      <c r="AC77" s="148"/>
      <c r="AD77" s="148"/>
      <c r="AE77" s="148"/>
      <c r="AF77" s="148"/>
    </row>
    <row r="78" spans="1:32">
      <c r="B78" s="3" t="s">
        <v>13</v>
      </c>
      <c r="C78" s="210" t="s">
        <v>302</v>
      </c>
      <c r="D78" s="142">
        <v>0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142">
        <v>0</v>
      </c>
      <c r="K78" s="142">
        <v>0</v>
      </c>
      <c r="L78" s="142">
        <v>0</v>
      </c>
      <c r="M78" s="142">
        <v>0</v>
      </c>
      <c r="N78" s="143"/>
      <c r="O78" s="142">
        <v>0</v>
      </c>
      <c r="P78" s="142">
        <v>0</v>
      </c>
      <c r="Q78" s="142">
        <v>0</v>
      </c>
      <c r="R78" s="142">
        <v>0</v>
      </c>
      <c r="S78" s="142">
        <v>0</v>
      </c>
      <c r="T78" s="142">
        <v>0</v>
      </c>
      <c r="U78" s="142">
        <v>0</v>
      </c>
      <c r="V78" s="142">
        <v>0</v>
      </c>
      <c r="W78" s="142">
        <v>0</v>
      </c>
      <c r="X78" s="145"/>
      <c r="Y78" s="148"/>
      <c r="Z78" s="148"/>
      <c r="AA78" s="148"/>
      <c r="AB78" s="148"/>
      <c r="AC78" s="148"/>
      <c r="AD78" s="148"/>
      <c r="AE78" s="148"/>
      <c r="AF78" s="148"/>
    </row>
    <row r="79" spans="1:32" s="45" customFormat="1">
      <c r="A79" s="38"/>
      <c r="B79" s="5" t="s">
        <v>14</v>
      </c>
      <c r="C79" s="209" t="s">
        <v>311</v>
      </c>
      <c r="D79" s="139">
        <v>0</v>
      </c>
      <c r="E79" s="139">
        <v>0</v>
      </c>
      <c r="F79" s="139">
        <v>0</v>
      </c>
      <c r="G79" s="139">
        <v>0</v>
      </c>
      <c r="H79" s="139">
        <v>0</v>
      </c>
      <c r="I79" s="139">
        <v>0</v>
      </c>
      <c r="J79" s="139">
        <v>0</v>
      </c>
      <c r="K79" s="139">
        <v>0</v>
      </c>
      <c r="L79" s="139">
        <v>0</v>
      </c>
      <c r="M79" s="139">
        <v>0</v>
      </c>
      <c r="N79" s="146"/>
      <c r="O79" s="139">
        <v>0</v>
      </c>
      <c r="P79" s="139">
        <v>0</v>
      </c>
      <c r="Q79" s="139">
        <v>0</v>
      </c>
      <c r="R79" s="139">
        <v>0</v>
      </c>
      <c r="S79" s="139">
        <v>0</v>
      </c>
      <c r="T79" s="139">
        <v>0</v>
      </c>
      <c r="U79" s="139">
        <v>0</v>
      </c>
      <c r="V79" s="139">
        <v>0</v>
      </c>
      <c r="W79" s="139">
        <v>0</v>
      </c>
      <c r="X79" s="141"/>
      <c r="Y79" s="140"/>
      <c r="Z79" s="140"/>
      <c r="AA79" s="140"/>
      <c r="AB79" s="140"/>
      <c r="AC79" s="140"/>
      <c r="AD79" s="140"/>
      <c r="AE79" s="140"/>
      <c r="AF79" s="140"/>
    </row>
    <row r="80" spans="1:32">
      <c r="B80" s="3" t="s">
        <v>15</v>
      </c>
      <c r="C80" s="210" t="s">
        <v>303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3"/>
      <c r="O80" s="142">
        <v>0</v>
      </c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45"/>
      <c r="Y80" s="148"/>
      <c r="Z80" s="148"/>
      <c r="AA80" s="148"/>
      <c r="AB80" s="148"/>
      <c r="AC80" s="148"/>
      <c r="AD80" s="148"/>
      <c r="AE80" s="148"/>
      <c r="AF80" s="148"/>
    </row>
    <row r="81" spans="1:32">
      <c r="B81" s="3" t="s">
        <v>16</v>
      </c>
      <c r="C81" s="210" t="s">
        <v>304</v>
      </c>
      <c r="D81" s="142">
        <v>0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142">
        <v>0</v>
      </c>
      <c r="K81" s="142">
        <v>0</v>
      </c>
      <c r="L81" s="142">
        <v>0</v>
      </c>
      <c r="M81" s="142">
        <v>0</v>
      </c>
      <c r="N81" s="143"/>
      <c r="O81" s="142">
        <v>0</v>
      </c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45"/>
      <c r="Y81" s="148"/>
      <c r="Z81" s="148"/>
      <c r="AA81" s="148"/>
      <c r="AB81" s="148"/>
      <c r="AC81" s="148"/>
      <c r="AD81" s="148"/>
      <c r="AE81" s="148"/>
      <c r="AF81" s="148"/>
    </row>
    <row r="82" spans="1:32">
      <c r="B82" s="3" t="s">
        <v>17</v>
      </c>
      <c r="C82" s="210" t="s">
        <v>305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0</v>
      </c>
      <c r="M82" s="142">
        <v>0</v>
      </c>
      <c r="N82" s="143"/>
      <c r="O82" s="142">
        <v>0</v>
      </c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45"/>
      <c r="Y82" s="148"/>
      <c r="Z82" s="148"/>
      <c r="AA82" s="148"/>
      <c r="AB82" s="148"/>
      <c r="AC82" s="148"/>
      <c r="AD82" s="148"/>
      <c r="AE82" s="148"/>
      <c r="AF82" s="148"/>
    </row>
    <row r="83" spans="1:32">
      <c r="B83" s="4" t="s">
        <v>18</v>
      </c>
      <c r="C83" s="42"/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3"/>
      <c r="O83" s="142">
        <v>0</v>
      </c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45"/>
      <c r="Y83" s="148"/>
      <c r="Z83" s="148"/>
      <c r="AA83" s="148"/>
      <c r="AB83" s="148"/>
      <c r="AC83" s="148"/>
      <c r="AD83" s="148"/>
      <c r="AE83" s="148"/>
      <c r="AF83" s="148"/>
    </row>
    <row r="84" spans="1:32">
      <c r="B84" s="3" t="s">
        <v>19</v>
      </c>
      <c r="C84" s="210" t="s">
        <v>306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3"/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5"/>
      <c r="Y84" s="148"/>
      <c r="Z84" s="148"/>
      <c r="AA84" s="148"/>
      <c r="AB84" s="148"/>
      <c r="AC84" s="148"/>
      <c r="AD84" s="148"/>
      <c r="AE84" s="148"/>
      <c r="AF84" s="148"/>
    </row>
    <row r="85" spans="1:32">
      <c r="B85" s="3" t="s">
        <v>20</v>
      </c>
      <c r="C85" s="210" t="s">
        <v>307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3"/>
      <c r="O85" s="142">
        <v>0</v>
      </c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5"/>
      <c r="Y85" s="148"/>
      <c r="Z85" s="148"/>
      <c r="AA85" s="148"/>
      <c r="AB85" s="148"/>
      <c r="AC85" s="148"/>
      <c r="AD85" s="148"/>
      <c r="AE85" s="148"/>
      <c r="AF85" s="148"/>
    </row>
    <row r="86" spans="1:32" s="45" customFormat="1">
      <c r="A86" s="38"/>
      <c r="B86" s="5" t="s">
        <v>21</v>
      </c>
      <c r="C86" s="209" t="s">
        <v>308</v>
      </c>
      <c r="D86" s="139">
        <v>141377.73190000001</v>
      </c>
      <c r="E86" s="139">
        <v>164760.3854</v>
      </c>
      <c r="F86" s="139">
        <v>160212.27219999998</v>
      </c>
      <c r="G86" s="139">
        <v>218792.35449999996</v>
      </c>
      <c r="H86" s="139">
        <v>197277.31100000002</v>
      </c>
      <c r="I86" s="139">
        <v>209308.15929999985</v>
      </c>
      <c r="J86" s="139">
        <v>160902.35900500001</v>
      </c>
      <c r="K86" s="139">
        <v>166574.60657599999</v>
      </c>
      <c r="L86" s="139">
        <v>193638.34800799997</v>
      </c>
      <c r="M86" s="139">
        <v>195657.43488599997</v>
      </c>
      <c r="N86" s="146"/>
      <c r="O86" s="139">
        <v>23382.653499999993</v>
      </c>
      <c r="P86" s="139">
        <v>-4548.1132000000116</v>
      </c>
      <c r="Q86" s="139">
        <v>58580.08229999998</v>
      </c>
      <c r="R86" s="139">
        <v>-21515.043499999956</v>
      </c>
      <c r="S86" s="139">
        <v>12030.848299999843</v>
      </c>
      <c r="T86" s="139">
        <v>-48405.800294999834</v>
      </c>
      <c r="U86" s="139">
        <v>5672.2475709999799</v>
      </c>
      <c r="V86" s="139">
        <v>27063.741431999984</v>
      </c>
      <c r="W86" s="139">
        <v>2019.0868780000073</v>
      </c>
      <c r="X86" s="141"/>
      <c r="Y86" s="140"/>
      <c r="Z86" s="140"/>
      <c r="AA86" s="140"/>
      <c r="AB86" s="140"/>
      <c r="AC86" s="140"/>
      <c r="AD86" s="140"/>
      <c r="AE86" s="140"/>
      <c r="AF86" s="140"/>
    </row>
    <row r="87" spans="1:32" s="45" customFormat="1">
      <c r="A87" s="38"/>
      <c r="B87" s="9" t="s">
        <v>94</v>
      </c>
      <c r="C87" s="209" t="s">
        <v>309</v>
      </c>
      <c r="D87" s="139">
        <v>0</v>
      </c>
      <c r="E87" s="139">
        <v>0</v>
      </c>
      <c r="F87" s="139">
        <v>0</v>
      </c>
      <c r="G87" s="139">
        <v>0</v>
      </c>
      <c r="H87" s="139">
        <v>0</v>
      </c>
      <c r="I87" s="139">
        <v>0</v>
      </c>
      <c r="J87" s="139">
        <v>0</v>
      </c>
      <c r="K87" s="139">
        <v>0</v>
      </c>
      <c r="L87" s="139">
        <v>0</v>
      </c>
      <c r="M87" s="139">
        <v>0</v>
      </c>
      <c r="N87" s="146"/>
      <c r="O87" s="139">
        <v>0</v>
      </c>
      <c r="P87" s="139">
        <v>0</v>
      </c>
      <c r="Q87" s="139">
        <v>0</v>
      </c>
      <c r="R87" s="139">
        <v>0</v>
      </c>
      <c r="S87" s="139">
        <v>0</v>
      </c>
      <c r="T87" s="139">
        <v>0</v>
      </c>
      <c r="U87" s="139">
        <v>0</v>
      </c>
      <c r="V87" s="139">
        <v>0</v>
      </c>
      <c r="W87" s="139">
        <v>0</v>
      </c>
      <c r="X87" s="141"/>
      <c r="Y87" s="140"/>
      <c r="Z87" s="140"/>
      <c r="AA87" s="140"/>
      <c r="AB87" s="140"/>
      <c r="AC87" s="140"/>
      <c r="AD87" s="140"/>
      <c r="AE87" s="140"/>
      <c r="AF87" s="140"/>
    </row>
    <row r="88" spans="1:32">
      <c r="B88" s="208" t="s">
        <v>40</v>
      </c>
      <c r="C88" s="219"/>
      <c r="D88" s="142">
        <v>0</v>
      </c>
      <c r="E88" s="142">
        <v>0</v>
      </c>
      <c r="F88" s="142">
        <v>0</v>
      </c>
      <c r="G88" s="142">
        <v>0</v>
      </c>
      <c r="H88" s="142">
        <v>0</v>
      </c>
      <c r="I88" s="142">
        <v>0</v>
      </c>
      <c r="J88" s="142">
        <v>0</v>
      </c>
      <c r="K88" s="142">
        <v>0</v>
      </c>
      <c r="L88" s="142">
        <v>0</v>
      </c>
      <c r="M88" s="142">
        <v>0</v>
      </c>
      <c r="N88" s="143"/>
      <c r="O88" s="142">
        <v>0</v>
      </c>
      <c r="P88" s="142">
        <v>0</v>
      </c>
      <c r="Q88" s="142">
        <v>0</v>
      </c>
      <c r="R88" s="142">
        <v>0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145"/>
      <c r="Y88" s="148"/>
      <c r="Z88" s="148"/>
      <c r="AA88" s="148"/>
      <c r="AB88" s="148"/>
      <c r="AC88" s="148"/>
      <c r="AD88" s="148"/>
      <c r="AE88" s="148"/>
      <c r="AF88" s="148"/>
    </row>
    <row r="89" spans="1:32">
      <c r="B89" s="6" t="s">
        <v>41</v>
      </c>
      <c r="C89" s="219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3"/>
      <c r="O89" s="142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5"/>
      <c r="Y89" s="148"/>
      <c r="Z89" s="148"/>
      <c r="AA89" s="148"/>
      <c r="AB89" s="148"/>
      <c r="AC89" s="148"/>
      <c r="AD89" s="148"/>
      <c r="AE89" s="148"/>
      <c r="AF89" s="148"/>
    </row>
    <row r="90" spans="1:32">
      <c r="B90" s="6" t="s">
        <v>42</v>
      </c>
      <c r="C90" s="219"/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3"/>
      <c r="O90" s="142">
        <v>0</v>
      </c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5"/>
      <c r="Y90" s="148"/>
      <c r="Z90" s="148"/>
      <c r="AA90" s="148"/>
      <c r="AB90" s="148"/>
      <c r="AC90" s="148"/>
      <c r="AD90" s="148"/>
      <c r="AE90" s="148"/>
      <c r="AF90" s="148"/>
    </row>
    <row r="91" spans="1:32">
      <c r="B91" s="6" t="s">
        <v>43</v>
      </c>
      <c r="C91" s="219"/>
      <c r="D91" s="142">
        <v>0</v>
      </c>
      <c r="E91" s="142">
        <v>0</v>
      </c>
      <c r="F91" s="142">
        <v>0</v>
      </c>
      <c r="G91" s="142">
        <v>0</v>
      </c>
      <c r="H91" s="142">
        <v>0</v>
      </c>
      <c r="I91" s="142">
        <v>0</v>
      </c>
      <c r="J91" s="142">
        <v>0</v>
      </c>
      <c r="K91" s="142">
        <v>0</v>
      </c>
      <c r="L91" s="142">
        <v>0</v>
      </c>
      <c r="M91" s="142">
        <v>0</v>
      </c>
      <c r="N91" s="143"/>
      <c r="O91" s="142">
        <v>0</v>
      </c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45"/>
      <c r="Y91" s="148"/>
      <c r="Z91" s="148"/>
      <c r="AA91" s="148"/>
      <c r="AB91" s="148"/>
      <c r="AC91" s="148"/>
      <c r="AD91" s="148"/>
      <c r="AE91" s="148"/>
      <c r="AF91" s="148"/>
    </row>
    <row r="92" spans="1:32">
      <c r="B92" s="6" t="s">
        <v>44</v>
      </c>
      <c r="C92" s="219"/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3"/>
      <c r="O92" s="142">
        <v>0</v>
      </c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45"/>
      <c r="Y92" s="148"/>
      <c r="Z92" s="148"/>
      <c r="AA92" s="148"/>
      <c r="AB92" s="148"/>
      <c r="AC92" s="148"/>
      <c r="AD92" s="148"/>
      <c r="AE92" s="148"/>
      <c r="AF92" s="148"/>
    </row>
    <row r="93" spans="1:32">
      <c r="B93" s="7" t="s">
        <v>45</v>
      </c>
      <c r="C93" s="219"/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3"/>
      <c r="O93" s="142">
        <v>0</v>
      </c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5"/>
      <c r="Y93" s="148"/>
      <c r="Z93" s="148"/>
      <c r="AA93" s="148"/>
      <c r="AB93" s="148"/>
      <c r="AC93" s="148"/>
      <c r="AD93" s="148"/>
      <c r="AE93" s="148"/>
      <c r="AF93" s="148"/>
    </row>
    <row r="94" spans="1:32">
      <c r="B94" s="7" t="s">
        <v>46</v>
      </c>
      <c r="C94" s="219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3"/>
      <c r="O94" s="142">
        <v>0</v>
      </c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5"/>
      <c r="Y94" s="148"/>
      <c r="Z94" s="148"/>
      <c r="AA94" s="148"/>
      <c r="AB94" s="148"/>
      <c r="AC94" s="148"/>
      <c r="AD94" s="148"/>
      <c r="AE94" s="148"/>
      <c r="AF94" s="148"/>
    </row>
    <row r="95" spans="1:32">
      <c r="B95" s="6" t="s">
        <v>317</v>
      </c>
      <c r="C95" s="219"/>
      <c r="D95" s="142">
        <v>0</v>
      </c>
      <c r="E95" s="142">
        <v>0</v>
      </c>
      <c r="F95" s="142">
        <v>0</v>
      </c>
      <c r="G95" s="142">
        <v>0</v>
      </c>
      <c r="H95" s="142">
        <v>0</v>
      </c>
      <c r="I95" s="142">
        <v>0</v>
      </c>
      <c r="J95" s="142">
        <v>0</v>
      </c>
      <c r="K95" s="142">
        <v>0</v>
      </c>
      <c r="L95" s="142">
        <v>0</v>
      </c>
      <c r="M95" s="142">
        <v>0</v>
      </c>
      <c r="N95" s="143"/>
      <c r="O95" s="142">
        <v>0</v>
      </c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45"/>
      <c r="Y95" s="148"/>
      <c r="Z95" s="148"/>
      <c r="AA95" s="148"/>
      <c r="AB95" s="148"/>
      <c r="AC95" s="148"/>
      <c r="AD95" s="148"/>
      <c r="AE95" s="148"/>
      <c r="AF95" s="148"/>
    </row>
    <row r="96" spans="1:32">
      <c r="B96" s="6" t="s">
        <v>108</v>
      </c>
      <c r="C96" s="219"/>
      <c r="D96" s="142">
        <v>0</v>
      </c>
      <c r="E96" s="142">
        <v>0</v>
      </c>
      <c r="F96" s="142">
        <v>0</v>
      </c>
      <c r="G96" s="142">
        <v>0</v>
      </c>
      <c r="H96" s="142">
        <v>0</v>
      </c>
      <c r="I96" s="142">
        <v>0</v>
      </c>
      <c r="J96" s="142">
        <v>0</v>
      </c>
      <c r="K96" s="142">
        <v>0</v>
      </c>
      <c r="L96" s="142">
        <v>0</v>
      </c>
      <c r="M96" s="142">
        <v>0</v>
      </c>
      <c r="N96" s="143"/>
      <c r="O96" s="142">
        <v>0</v>
      </c>
      <c r="P96" s="142">
        <v>0</v>
      </c>
      <c r="Q96" s="142">
        <v>0</v>
      </c>
      <c r="R96" s="142">
        <v>0</v>
      </c>
      <c r="S96" s="142">
        <v>0</v>
      </c>
      <c r="T96" s="142">
        <v>0</v>
      </c>
      <c r="U96" s="142">
        <v>0</v>
      </c>
      <c r="V96" s="142">
        <v>0</v>
      </c>
      <c r="W96" s="142">
        <v>0</v>
      </c>
      <c r="X96" s="145"/>
      <c r="Y96" s="148"/>
      <c r="Z96" s="148"/>
      <c r="AA96" s="148"/>
      <c r="AB96" s="148"/>
      <c r="AC96" s="148"/>
      <c r="AD96" s="148"/>
      <c r="AE96" s="148"/>
      <c r="AF96" s="148"/>
    </row>
    <row r="97" spans="1:32">
      <c r="B97" s="6" t="s">
        <v>48</v>
      </c>
      <c r="C97" s="219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3"/>
      <c r="O97" s="142">
        <v>0</v>
      </c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45"/>
      <c r="Y97" s="148"/>
      <c r="Z97" s="148"/>
      <c r="AA97" s="148"/>
      <c r="AB97" s="148"/>
      <c r="AC97" s="148"/>
      <c r="AD97" s="148"/>
      <c r="AE97" s="148"/>
      <c r="AF97" s="148"/>
    </row>
    <row r="98" spans="1:32">
      <c r="B98" s="6" t="s">
        <v>325</v>
      </c>
      <c r="C98" s="219"/>
      <c r="D98" s="142">
        <v>0</v>
      </c>
      <c r="E98" s="142">
        <v>0</v>
      </c>
      <c r="F98" s="142">
        <v>0</v>
      </c>
      <c r="G98" s="142">
        <v>0</v>
      </c>
      <c r="H98" s="142">
        <v>0</v>
      </c>
      <c r="I98" s="142">
        <v>0</v>
      </c>
      <c r="J98" s="142">
        <v>0</v>
      </c>
      <c r="K98" s="142">
        <v>0</v>
      </c>
      <c r="L98" s="142">
        <v>0</v>
      </c>
      <c r="M98" s="142">
        <v>0</v>
      </c>
      <c r="N98" s="143"/>
      <c r="O98" s="142">
        <v>0</v>
      </c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145"/>
      <c r="Y98" s="148"/>
      <c r="Z98" s="148"/>
      <c r="AA98" s="148"/>
      <c r="AB98" s="148"/>
      <c r="AC98" s="148"/>
      <c r="AD98" s="148"/>
      <c r="AE98" s="148"/>
      <c r="AF98" s="148"/>
    </row>
    <row r="99" spans="1:32">
      <c r="B99" s="8" t="s">
        <v>101</v>
      </c>
      <c r="C99" s="219"/>
      <c r="D99" s="142">
        <v>0</v>
      </c>
      <c r="E99" s="142">
        <v>0</v>
      </c>
      <c r="F99" s="142">
        <v>0</v>
      </c>
      <c r="G99" s="142">
        <v>0</v>
      </c>
      <c r="H99" s="142">
        <v>0</v>
      </c>
      <c r="I99" s="142">
        <v>0</v>
      </c>
      <c r="J99" s="142">
        <v>0</v>
      </c>
      <c r="K99" s="142">
        <v>0</v>
      </c>
      <c r="L99" s="142">
        <v>0</v>
      </c>
      <c r="M99" s="142">
        <v>0</v>
      </c>
      <c r="N99" s="143"/>
      <c r="O99" s="142">
        <v>0</v>
      </c>
      <c r="P99" s="142">
        <v>0</v>
      </c>
      <c r="Q99" s="142">
        <v>0</v>
      </c>
      <c r="R99" s="142">
        <v>0</v>
      </c>
      <c r="S99" s="142">
        <v>0</v>
      </c>
      <c r="T99" s="142">
        <v>0</v>
      </c>
      <c r="U99" s="142">
        <v>0</v>
      </c>
      <c r="V99" s="142">
        <v>0</v>
      </c>
      <c r="W99" s="142">
        <v>0</v>
      </c>
      <c r="X99" s="145"/>
      <c r="Y99" s="148"/>
      <c r="Z99" s="148"/>
      <c r="AA99" s="148"/>
      <c r="AB99" s="148"/>
      <c r="AC99" s="148"/>
      <c r="AD99" s="148"/>
      <c r="AE99" s="148"/>
      <c r="AF99" s="148"/>
    </row>
    <row r="100" spans="1:32" s="45" customFormat="1">
      <c r="A100" s="38"/>
      <c r="B100" s="9" t="s">
        <v>95</v>
      </c>
      <c r="C100" s="209" t="s">
        <v>310</v>
      </c>
      <c r="D100" s="139">
        <v>141377.73190000001</v>
      </c>
      <c r="E100" s="139">
        <v>164760.3854</v>
      </c>
      <c r="F100" s="139">
        <v>160212.27219999998</v>
      </c>
      <c r="G100" s="139">
        <v>218792.35449999996</v>
      </c>
      <c r="H100" s="139">
        <v>197277.31100000002</v>
      </c>
      <c r="I100" s="139">
        <v>209308.15929999985</v>
      </c>
      <c r="J100" s="139">
        <v>160902.35900500001</v>
      </c>
      <c r="K100" s="139">
        <v>166574.60657599999</v>
      </c>
      <c r="L100" s="139">
        <v>193638.34800799997</v>
      </c>
      <c r="M100" s="139">
        <v>195657.43488599997</v>
      </c>
      <c r="N100" s="146"/>
      <c r="O100" s="139">
        <v>23382.653499999993</v>
      </c>
      <c r="P100" s="139">
        <v>-4548.1132000000116</v>
      </c>
      <c r="Q100" s="139">
        <v>58580.08229999998</v>
      </c>
      <c r="R100" s="139">
        <v>-21515.043499999956</v>
      </c>
      <c r="S100" s="139">
        <v>12030.848299999843</v>
      </c>
      <c r="T100" s="139">
        <v>-48405.800294999834</v>
      </c>
      <c r="U100" s="139">
        <v>5672.2475709999799</v>
      </c>
      <c r="V100" s="139">
        <v>27063.741431999984</v>
      </c>
      <c r="W100" s="139">
        <v>2019.0868780000073</v>
      </c>
      <c r="X100" s="141"/>
      <c r="Y100" s="140"/>
      <c r="Z100" s="140"/>
      <c r="AA100" s="140"/>
      <c r="AB100" s="140"/>
      <c r="AC100" s="140"/>
      <c r="AD100" s="140"/>
      <c r="AE100" s="140"/>
      <c r="AF100" s="140"/>
    </row>
    <row r="101" spans="1:32">
      <c r="B101" s="208" t="s">
        <v>40</v>
      </c>
      <c r="C101" s="219"/>
      <c r="D101" s="142">
        <v>135640.55257632345</v>
      </c>
      <c r="E101" s="142">
        <v>157607.96811670344</v>
      </c>
      <c r="F101" s="142">
        <v>150767.85138265588</v>
      </c>
      <c r="G101" s="142">
        <v>207214.62524382459</v>
      </c>
      <c r="H101" s="142">
        <v>184588.33988558577</v>
      </c>
      <c r="I101" s="142">
        <v>200696.97841483343</v>
      </c>
      <c r="J101" s="142">
        <v>151820.75361168073</v>
      </c>
      <c r="K101" s="142">
        <v>157296.41312570713</v>
      </c>
      <c r="L101" s="142">
        <v>185337.84794556047</v>
      </c>
      <c r="M101" s="142">
        <v>189353.2865658997</v>
      </c>
      <c r="N101" s="143"/>
      <c r="O101" s="142">
        <v>21967.415540379989</v>
      </c>
      <c r="P101" s="142">
        <v>-6840.1167340475467</v>
      </c>
      <c r="Q101" s="142">
        <v>56446.773861168709</v>
      </c>
      <c r="R101" s="142">
        <v>-22626.285358238827</v>
      </c>
      <c r="S101" s="142">
        <v>16108.638529247673</v>
      </c>
      <c r="T101" s="142">
        <v>-48876.224803152698</v>
      </c>
      <c r="U101" s="142">
        <v>5475.6595140263926</v>
      </c>
      <c r="V101" s="142">
        <v>28041.434819853341</v>
      </c>
      <c r="W101" s="142">
        <v>4015.4386203392278</v>
      </c>
      <c r="X101" s="145"/>
      <c r="Y101" s="148"/>
      <c r="Z101" s="148"/>
      <c r="AA101" s="148"/>
      <c r="AB101" s="148"/>
      <c r="AC101" s="148"/>
      <c r="AD101" s="148"/>
      <c r="AE101" s="148"/>
      <c r="AF101" s="148"/>
    </row>
    <row r="102" spans="1:32">
      <c r="B102" s="6" t="s">
        <v>41</v>
      </c>
      <c r="C102" s="219"/>
      <c r="D102" s="142">
        <v>624.97000957598789</v>
      </c>
      <c r="E102" s="142">
        <v>797.14697499607712</v>
      </c>
      <c r="F102" s="142">
        <v>953.4581745347557</v>
      </c>
      <c r="G102" s="142">
        <v>706.78306647252271</v>
      </c>
      <c r="H102" s="142">
        <v>1804.1607409644894</v>
      </c>
      <c r="I102" s="142">
        <v>41.750137281997226</v>
      </c>
      <c r="J102" s="142">
        <v>1506.054561862034</v>
      </c>
      <c r="K102" s="142">
        <v>1270.8863888188816</v>
      </c>
      <c r="L102" s="142">
        <v>1127.1053458660169</v>
      </c>
      <c r="M102" s="142">
        <v>330.18458952079982</v>
      </c>
      <c r="N102" s="143"/>
      <c r="O102" s="142">
        <v>172.17696542008918</v>
      </c>
      <c r="P102" s="142">
        <v>156.31119953867864</v>
      </c>
      <c r="Q102" s="142">
        <v>-246.67510806223305</v>
      </c>
      <c r="R102" s="142">
        <v>1097.3776744919667</v>
      </c>
      <c r="S102" s="142">
        <v>-1762.4106036824919</v>
      </c>
      <c r="T102" s="142">
        <v>1464.3044245800368</v>
      </c>
      <c r="U102" s="142">
        <v>-235.16817304315242</v>
      </c>
      <c r="V102" s="142">
        <v>-143.78104295286462</v>
      </c>
      <c r="W102" s="142">
        <v>-796.92075634521711</v>
      </c>
      <c r="X102" s="145"/>
      <c r="Y102" s="148"/>
      <c r="Z102" s="148"/>
      <c r="AA102" s="148"/>
      <c r="AB102" s="148"/>
      <c r="AC102" s="148"/>
      <c r="AD102" s="148"/>
      <c r="AE102" s="148"/>
      <c r="AF102" s="148"/>
    </row>
    <row r="103" spans="1:32">
      <c r="B103" s="6" t="s">
        <v>42</v>
      </c>
      <c r="C103" s="219"/>
      <c r="D103" s="142">
        <v>62160.254261967988</v>
      </c>
      <c r="E103" s="142">
        <v>80327.078887491065</v>
      </c>
      <c r="F103" s="142">
        <v>69966.460700822296</v>
      </c>
      <c r="G103" s="142">
        <v>109449.66563284838</v>
      </c>
      <c r="H103" s="142">
        <v>104602.6898955784</v>
      </c>
      <c r="I103" s="142">
        <v>130660.79874576257</v>
      </c>
      <c r="J103" s="142">
        <v>121474.10199293433</v>
      </c>
      <c r="K103" s="142">
        <v>102890.47531960282</v>
      </c>
      <c r="L103" s="142">
        <v>82536.323418375672</v>
      </c>
      <c r="M103" s="142">
        <v>87594.693060731413</v>
      </c>
      <c r="N103" s="143"/>
      <c r="O103" s="142">
        <v>18166.824625523077</v>
      </c>
      <c r="P103" s="142">
        <v>-10360.618186668762</v>
      </c>
      <c r="Q103" s="142">
        <v>39483.204932026078</v>
      </c>
      <c r="R103" s="142">
        <v>-4846.975737269986</v>
      </c>
      <c r="S103" s="142">
        <v>26058.10885018418</v>
      </c>
      <c r="T103" s="142">
        <v>-9186.6967528282439</v>
      </c>
      <c r="U103" s="142">
        <v>-18583.626673331513</v>
      </c>
      <c r="V103" s="142">
        <v>-20354.151901227146</v>
      </c>
      <c r="W103" s="142">
        <v>5058.3696423557394</v>
      </c>
      <c r="X103" s="145"/>
      <c r="Y103" s="148"/>
      <c r="Z103" s="148"/>
      <c r="AA103" s="148"/>
      <c r="AB103" s="148"/>
      <c r="AC103" s="148"/>
      <c r="AD103" s="148"/>
      <c r="AE103" s="148"/>
      <c r="AF103" s="148"/>
    </row>
    <row r="104" spans="1:32">
      <c r="B104" s="6" t="s">
        <v>43</v>
      </c>
      <c r="C104" s="219"/>
      <c r="D104" s="142">
        <v>4055.5888091112733</v>
      </c>
      <c r="E104" s="142">
        <v>4698.7225352773648</v>
      </c>
      <c r="F104" s="142">
        <v>4562.8765565136264</v>
      </c>
      <c r="G104" s="142">
        <v>5015.3653886202665</v>
      </c>
      <c r="H104" s="142">
        <v>5760.9143411763598</v>
      </c>
      <c r="I104" s="142">
        <v>4524.4732935614056</v>
      </c>
      <c r="J104" s="142">
        <v>4920.709277192248</v>
      </c>
      <c r="K104" s="142">
        <v>5385.2146146547921</v>
      </c>
      <c r="L104" s="142">
        <v>4914.7226308300933</v>
      </c>
      <c r="M104" s="142">
        <v>4491.9220029382795</v>
      </c>
      <c r="N104" s="143"/>
      <c r="O104" s="142">
        <v>643.13372616609149</v>
      </c>
      <c r="P104" s="142">
        <v>-135.84597876373863</v>
      </c>
      <c r="Q104" s="142">
        <v>452.4888321066399</v>
      </c>
      <c r="R104" s="142">
        <v>745.54895255609358</v>
      </c>
      <c r="S104" s="142">
        <v>-1236.4410476149537</v>
      </c>
      <c r="T104" s="142">
        <v>396.23598363084227</v>
      </c>
      <c r="U104" s="142">
        <v>464.50533746254337</v>
      </c>
      <c r="V104" s="142">
        <v>-470.49198382469797</v>
      </c>
      <c r="W104" s="142">
        <v>-422.80062789181443</v>
      </c>
      <c r="X104" s="145"/>
      <c r="Y104" s="148"/>
      <c r="Z104" s="148"/>
      <c r="AA104" s="148"/>
      <c r="AB104" s="148"/>
      <c r="AC104" s="148"/>
      <c r="AD104" s="148"/>
      <c r="AE104" s="148"/>
      <c r="AF104" s="148"/>
    </row>
    <row r="105" spans="1:32">
      <c r="B105" s="6" t="s">
        <v>44</v>
      </c>
      <c r="C105" s="219"/>
      <c r="D105" s="142">
        <v>38701.086356362772</v>
      </c>
      <c r="E105" s="142">
        <v>39566.496886120178</v>
      </c>
      <c r="F105" s="142">
        <v>40775.588486568115</v>
      </c>
      <c r="G105" s="142">
        <v>50827.720478585754</v>
      </c>
      <c r="H105" s="142">
        <v>25924.895969680481</v>
      </c>
      <c r="I105" s="142">
        <v>28049.763563341789</v>
      </c>
      <c r="J105" s="142">
        <v>-15417.979355640147</v>
      </c>
      <c r="K105" s="142">
        <v>3422.2794460646496</v>
      </c>
      <c r="L105" s="142">
        <v>52577.653697641064</v>
      </c>
      <c r="M105" s="142">
        <v>54819.660198735553</v>
      </c>
      <c r="N105" s="143"/>
      <c r="O105" s="142">
        <v>865.41052975740627</v>
      </c>
      <c r="P105" s="142">
        <v>1209.0916004479368</v>
      </c>
      <c r="Q105" s="142">
        <v>10052.131992017637</v>
      </c>
      <c r="R105" s="142">
        <v>-24902.824508905269</v>
      </c>
      <c r="S105" s="142">
        <v>2124.867593661304</v>
      </c>
      <c r="T105" s="142">
        <v>-43467.742918981938</v>
      </c>
      <c r="U105" s="142">
        <v>18840.258801704796</v>
      </c>
      <c r="V105" s="142">
        <v>49155.374251576417</v>
      </c>
      <c r="W105" s="142">
        <v>2242.0065010944882</v>
      </c>
      <c r="X105" s="145"/>
      <c r="Y105" s="148"/>
      <c r="Z105" s="148"/>
      <c r="AA105" s="148"/>
      <c r="AB105" s="148"/>
      <c r="AC105" s="148"/>
      <c r="AD105" s="148"/>
      <c r="AE105" s="148"/>
      <c r="AF105" s="148"/>
    </row>
    <row r="106" spans="1:32">
      <c r="B106" s="7" t="s">
        <v>45</v>
      </c>
      <c r="C106" s="219"/>
      <c r="D106" s="142">
        <v>35780.038588057025</v>
      </c>
      <c r="E106" s="142">
        <v>36389.489458421449</v>
      </c>
      <c r="F106" s="142">
        <v>37391.793227245056</v>
      </c>
      <c r="G106" s="142">
        <v>46560.555966377775</v>
      </c>
      <c r="H106" s="142">
        <v>22064.440738276626</v>
      </c>
      <c r="I106" s="142">
        <v>24287.892918390193</v>
      </c>
      <c r="J106" s="142">
        <v>-19710.760538002749</v>
      </c>
      <c r="K106" s="142">
        <v>-805.95452137970585</v>
      </c>
      <c r="L106" s="142">
        <v>48802.013831492608</v>
      </c>
      <c r="M106" s="142">
        <v>51177.500022536355</v>
      </c>
      <c r="N106" s="143"/>
      <c r="O106" s="142">
        <v>609.45087036442374</v>
      </c>
      <c r="P106" s="142">
        <v>1002.3037688236116</v>
      </c>
      <c r="Q106" s="142">
        <v>9168.7627391327169</v>
      </c>
      <c r="R106" s="142">
        <v>-24496.115228101149</v>
      </c>
      <c r="S106" s="142">
        <v>2223.4521801135684</v>
      </c>
      <c r="T106" s="142">
        <v>-43998.653456392938</v>
      </c>
      <c r="U106" s="142">
        <v>18904.806016623043</v>
      </c>
      <c r="V106" s="142">
        <v>49607.968352872311</v>
      </c>
      <c r="W106" s="142">
        <v>2375.4861910437457</v>
      </c>
      <c r="X106" s="145"/>
      <c r="Y106" s="148"/>
      <c r="Z106" s="148"/>
      <c r="AA106" s="148"/>
      <c r="AB106" s="148"/>
      <c r="AC106" s="148"/>
      <c r="AD106" s="148"/>
      <c r="AE106" s="148"/>
      <c r="AF106" s="148"/>
    </row>
    <row r="107" spans="1:32">
      <c r="B107" s="7" t="s">
        <v>46</v>
      </c>
      <c r="C107" s="219"/>
      <c r="D107" s="142">
        <v>2921.047768305752</v>
      </c>
      <c r="E107" s="142">
        <v>3177.0074276987293</v>
      </c>
      <c r="F107" s="142">
        <v>3383.7952593230575</v>
      </c>
      <c r="G107" s="142">
        <v>4267.1645122079763</v>
      </c>
      <c r="H107" s="142">
        <v>3860.4552314038615</v>
      </c>
      <c r="I107" s="142">
        <v>3761.8706449515962</v>
      </c>
      <c r="J107" s="142">
        <v>4292.7811823626016</v>
      </c>
      <c r="K107" s="142">
        <v>4228.2339674443556</v>
      </c>
      <c r="L107" s="142">
        <v>3775.6398661484532</v>
      </c>
      <c r="M107" s="142">
        <v>3642.1601761991951</v>
      </c>
      <c r="N107" s="143"/>
      <c r="O107" s="142">
        <v>255.95965939297756</v>
      </c>
      <c r="P107" s="142">
        <v>206.78783162432808</v>
      </c>
      <c r="Q107" s="142">
        <v>883.36925288491841</v>
      </c>
      <c r="R107" s="142">
        <v>-406.70928080411454</v>
      </c>
      <c r="S107" s="142">
        <v>-98.584586452265199</v>
      </c>
      <c r="T107" s="142">
        <v>530.91053741100541</v>
      </c>
      <c r="U107" s="142">
        <v>-64.547214918245999</v>
      </c>
      <c r="V107" s="142">
        <v>-452.59410129590236</v>
      </c>
      <c r="W107" s="142">
        <v>-133.47968994925807</v>
      </c>
      <c r="X107" s="145"/>
      <c r="Y107" s="148"/>
      <c r="Z107" s="148"/>
      <c r="AA107" s="148"/>
      <c r="AB107" s="148"/>
      <c r="AC107" s="148"/>
      <c r="AD107" s="148"/>
      <c r="AE107" s="148"/>
      <c r="AF107" s="148"/>
    </row>
    <row r="108" spans="1:32">
      <c r="B108" s="6" t="s">
        <v>47</v>
      </c>
      <c r="C108" s="219"/>
      <c r="D108" s="142">
        <v>1888.8492876370885</v>
      </c>
      <c r="E108" s="142">
        <v>1678.7489224224898</v>
      </c>
      <c r="F108" s="142">
        <v>2211.8477275427972</v>
      </c>
      <c r="G108" s="142">
        <v>2380.7371912755561</v>
      </c>
      <c r="H108" s="142">
        <v>2607.6020535206585</v>
      </c>
      <c r="I108" s="142">
        <v>2011.4290294033424</v>
      </c>
      <c r="J108" s="142">
        <v>1633.867298307998</v>
      </c>
      <c r="K108" s="142">
        <v>2274.8496511268304</v>
      </c>
      <c r="L108" s="142">
        <v>2337.111234274435</v>
      </c>
      <c r="M108" s="142">
        <v>1900.5694469244104</v>
      </c>
      <c r="N108" s="143"/>
      <c r="O108" s="142">
        <v>-210.10036521459875</v>
      </c>
      <c r="P108" s="142">
        <v>533.09880512030747</v>
      </c>
      <c r="Q108" s="142">
        <v>168.88946373275857</v>
      </c>
      <c r="R108" s="142">
        <v>226.86486224510247</v>
      </c>
      <c r="S108" s="142">
        <v>-596.17302411731612</v>
      </c>
      <c r="T108" s="142">
        <v>-377.56173109534427</v>
      </c>
      <c r="U108" s="142">
        <v>640.98235281883228</v>
      </c>
      <c r="V108" s="142">
        <v>62.261583147604682</v>
      </c>
      <c r="W108" s="142">
        <v>-436.54178735002455</v>
      </c>
      <c r="X108" s="145"/>
      <c r="Y108" s="148"/>
      <c r="Z108" s="148"/>
      <c r="AA108" s="148"/>
      <c r="AB108" s="148"/>
      <c r="AC108" s="148"/>
      <c r="AD108" s="148"/>
      <c r="AE108" s="148"/>
      <c r="AF108" s="148"/>
    </row>
    <row r="109" spans="1:32">
      <c r="B109" s="6" t="s">
        <v>247</v>
      </c>
      <c r="C109" s="219"/>
      <c r="D109" s="142">
        <v>5883.5300845993825</v>
      </c>
      <c r="E109" s="142">
        <v>5461.0389019003205</v>
      </c>
      <c r="F109" s="142">
        <v>4776.4798754176418</v>
      </c>
      <c r="G109" s="142">
        <v>5813.4663612052063</v>
      </c>
      <c r="H109" s="142">
        <v>6828.4555869534033</v>
      </c>
      <c r="I109" s="142">
        <v>5174.515828162168</v>
      </c>
      <c r="J109" s="142">
        <v>5407.7110381414086</v>
      </c>
      <c r="K109" s="142">
        <v>6192.3971558482208</v>
      </c>
      <c r="L109" s="142">
        <v>6554.1289442752332</v>
      </c>
      <c r="M109" s="142">
        <v>6917.6514215406569</v>
      </c>
      <c r="N109" s="143"/>
      <c r="O109" s="142">
        <v>-422.49118269906205</v>
      </c>
      <c r="P109" s="142">
        <v>-684.55902648267897</v>
      </c>
      <c r="Q109" s="142">
        <v>1036.9864857875648</v>
      </c>
      <c r="R109" s="142">
        <v>1014.9892257481965</v>
      </c>
      <c r="S109" s="142">
        <v>-1653.9397587912354</v>
      </c>
      <c r="T109" s="142">
        <v>233.19520997924101</v>
      </c>
      <c r="U109" s="142">
        <v>784.68611770681207</v>
      </c>
      <c r="V109" s="142">
        <v>361.73178842701219</v>
      </c>
      <c r="W109" s="142">
        <v>363.52247726542402</v>
      </c>
      <c r="X109" s="145"/>
      <c r="Y109" s="148"/>
      <c r="Z109" s="148"/>
      <c r="AA109" s="148"/>
      <c r="AB109" s="148"/>
      <c r="AC109" s="148"/>
      <c r="AD109" s="148"/>
      <c r="AE109" s="148"/>
      <c r="AF109" s="148"/>
    </row>
    <row r="110" spans="1:32">
      <c r="B110" s="6" t="s">
        <v>48</v>
      </c>
      <c r="C110" s="219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3"/>
      <c r="O110" s="142">
        <v>0</v>
      </c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45"/>
      <c r="Y110" s="148"/>
      <c r="Z110" s="148"/>
      <c r="AA110" s="148"/>
      <c r="AB110" s="148"/>
      <c r="AC110" s="148"/>
      <c r="AD110" s="148"/>
      <c r="AE110" s="148"/>
      <c r="AF110" s="148"/>
    </row>
    <row r="111" spans="1:32">
      <c r="B111" s="6" t="s">
        <v>325</v>
      </c>
      <c r="C111" s="219"/>
      <c r="D111" s="142">
        <v>22326.273767068953</v>
      </c>
      <c r="E111" s="142">
        <v>25078.735008495965</v>
      </c>
      <c r="F111" s="142">
        <v>27521.139861256659</v>
      </c>
      <c r="G111" s="142">
        <v>33020.887124816931</v>
      </c>
      <c r="H111" s="142">
        <v>37059.621297711965</v>
      </c>
      <c r="I111" s="142">
        <v>30234.247817320182</v>
      </c>
      <c r="J111" s="142">
        <v>32296.288798882848</v>
      </c>
      <c r="K111" s="142">
        <v>35860.31054959094</v>
      </c>
      <c r="L111" s="142">
        <v>35290.802674297971</v>
      </c>
      <c r="M111" s="142">
        <v>33298.60584550858</v>
      </c>
      <c r="N111" s="143"/>
      <c r="O111" s="142">
        <v>2752.4612414270136</v>
      </c>
      <c r="P111" s="142">
        <v>2442.4048527606942</v>
      </c>
      <c r="Q111" s="142">
        <v>5499.7472635602717</v>
      </c>
      <c r="R111" s="142">
        <v>4038.7341728950332</v>
      </c>
      <c r="S111" s="142">
        <v>-6825.3734803917832</v>
      </c>
      <c r="T111" s="142">
        <v>2062.0409815626658</v>
      </c>
      <c r="U111" s="142">
        <v>3564.0217507080934</v>
      </c>
      <c r="V111" s="142">
        <v>-569.50787529297031</v>
      </c>
      <c r="W111" s="142">
        <v>-1992.196828789389</v>
      </c>
      <c r="X111" s="145"/>
      <c r="Y111" s="148"/>
      <c r="Z111" s="148"/>
      <c r="AA111" s="148"/>
      <c r="AB111" s="148"/>
      <c r="AC111" s="148"/>
      <c r="AD111" s="148"/>
      <c r="AE111" s="148"/>
      <c r="AF111" s="148"/>
    </row>
    <row r="112" spans="1:32">
      <c r="B112" s="8" t="s">
        <v>101</v>
      </c>
      <c r="C112" s="219"/>
      <c r="D112" s="142">
        <v>5737.1793236765561</v>
      </c>
      <c r="E112" s="142">
        <v>7152.4172832965533</v>
      </c>
      <c r="F112" s="142">
        <v>9444.4208173441039</v>
      </c>
      <c r="G112" s="142">
        <v>11577.729256175386</v>
      </c>
      <c r="H112" s="142">
        <v>12688.971114414237</v>
      </c>
      <c r="I112" s="142">
        <v>8611.18088516643</v>
      </c>
      <c r="J112" s="142">
        <v>9081.6053933192616</v>
      </c>
      <c r="K112" s="142">
        <v>9278.193450292858</v>
      </c>
      <c r="L112" s="142">
        <v>8300.5000624395143</v>
      </c>
      <c r="M112" s="142">
        <v>6304.1483201002939</v>
      </c>
      <c r="N112" s="143"/>
      <c r="O112" s="142">
        <v>1415.2379596199971</v>
      </c>
      <c r="P112" s="142">
        <v>2292.0035340475506</v>
      </c>
      <c r="Q112" s="142">
        <v>2133.3084388312814</v>
      </c>
      <c r="R112" s="142">
        <v>1111.2418582388514</v>
      </c>
      <c r="S112" s="142">
        <v>-4077.7902292478061</v>
      </c>
      <c r="T112" s="142">
        <v>470.42450815283132</v>
      </c>
      <c r="U112" s="142">
        <v>196.58805697359583</v>
      </c>
      <c r="V112" s="142">
        <v>-977.69338785334276</v>
      </c>
      <c r="W112" s="142">
        <v>-1996.3517423392211</v>
      </c>
      <c r="X112" s="145"/>
      <c r="Y112" s="148"/>
      <c r="Z112" s="148"/>
      <c r="AA112" s="148"/>
      <c r="AB112" s="148"/>
      <c r="AC112" s="148"/>
      <c r="AD112" s="148"/>
      <c r="AE112" s="148"/>
      <c r="AF112" s="148"/>
    </row>
    <row r="113" spans="1:32" s="45" customFormat="1">
      <c r="A113" s="38"/>
      <c r="B113" s="5" t="s">
        <v>22</v>
      </c>
      <c r="C113" s="214"/>
      <c r="D113" s="139">
        <v>223157.54550000001</v>
      </c>
      <c r="E113" s="139">
        <v>220188.92990000005</v>
      </c>
      <c r="F113" s="139">
        <v>285221.76279999997</v>
      </c>
      <c r="G113" s="139">
        <v>236728.54029999999</v>
      </c>
      <c r="H113" s="139">
        <v>207064.85750000001</v>
      </c>
      <c r="I113" s="139">
        <v>251899.44390000001</v>
      </c>
      <c r="J113" s="139">
        <v>91124.383403000014</v>
      </c>
      <c r="K113" s="139">
        <v>194283.67570099997</v>
      </c>
      <c r="L113" s="139">
        <v>383582.50403299998</v>
      </c>
      <c r="M113" s="139">
        <v>421824.3862810001</v>
      </c>
      <c r="N113" s="143"/>
      <c r="O113" s="142">
        <v>-2968.6155999999755</v>
      </c>
      <c r="P113" s="142">
        <v>65032.83289999995</v>
      </c>
      <c r="Q113" s="142">
        <v>-48493.222500000003</v>
      </c>
      <c r="R113" s="142">
        <v>-29663.68279999997</v>
      </c>
      <c r="S113" s="142">
        <v>44834.586399999986</v>
      </c>
      <c r="T113" s="142">
        <v>-160775.060497</v>
      </c>
      <c r="U113" s="142">
        <v>103159.29229799994</v>
      </c>
      <c r="V113" s="142">
        <v>189298.828332</v>
      </c>
      <c r="W113" s="142">
        <v>38241.882248000096</v>
      </c>
      <c r="X113" s="145"/>
      <c r="Y113" s="148"/>
      <c r="Z113" s="148"/>
      <c r="AA113" s="148"/>
      <c r="AB113" s="148"/>
      <c r="AC113" s="148"/>
      <c r="AD113" s="148"/>
      <c r="AE113" s="148"/>
      <c r="AF113" s="148"/>
    </row>
    <row r="114" spans="1:32" s="45" customFormat="1">
      <c r="A114" s="38"/>
      <c r="B114" s="5" t="s">
        <v>96</v>
      </c>
      <c r="C114" s="214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43"/>
      <c r="O114" s="142">
        <v>0</v>
      </c>
      <c r="P114" s="142">
        <v>0</v>
      </c>
      <c r="Q114" s="142">
        <v>0</v>
      </c>
      <c r="R114" s="142">
        <v>0</v>
      </c>
      <c r="S114" s="142">
        <v>0</v>
      </c>
      <c r="T114" s="142">
        <v>0</v>
      </c>
      <c r="U114" s="142">
        <v>0</v>
      </c>
      <c r="V114" s="142">
        <v>0</v>
      </c>
      <c r="W114" s="142">
        <v>0</v>
      </c>
      <c r="X114" s="145"/>
      <c r="Y114" s="148"/>
      <c r="Z114" s="148"/>
      <c r="AA114" s="148"/>
      <c r="AB114" s="148"/>
      <c r="AC114" s="148"/>
      <c r="AD114" s="148"/>
      <c r="AE114" s="148"/>
      <c r="AF114" s="148"/>
    </row>
    <row r="115" spans="1:32" s="45" customFormat="1">
      <c r="A115" s="38"/>
      <c r="B115" s="5" t="s">
        <v>54</v>
      </c>
      <c r="C115" s="214"/>
      <c r="D115" s="139">
        <v>7947346.3826000011</v>
      </c>
      <c r="E115" s="139">
        <v>9151080.9755000006</v>
      </c>
      <c r="F115" s="139">
        <v>10452062.3072</v>
      </c>
      <c r="G115" s="139">
        <v>11459948.792400001</v>
      </c>
      <c r="H115" s="139">
        <v>12401754.205799999</v>
      </c>
      <c r="I115" s="139">
        <v>13382554.380099999</v>
      </c>
      <c r="J115" s="139">
        <v>14309010.773250001</v>
      </c>
      <c r="K115" s="139">
        <v>15606311.205747999</v>
      </c>
      <c r="L115" s="139">
        <v>16980166.924751997</v>
      </c>
      <c r="M115" s="139">
        <v>18460848.108553004</v>
      </c>
      <c r="N115" s="146"/>
      <c r="O115" s="142">
        <v>1203734.5929000003</v>
      </c>
      <c r="P115" s="142">
        <v>1300981.3316999988</v>
      </c>
      <c r="Q115" s="142">
        <v>1007886.4851999993</v>
      </c>
      <c r="R115" s="142">
        <v>941805.41340000089</v>
      </c>
      <c r="S115" s="142">
        <v>980800.17430000112</v>
      </c>
      <c r="T115" s="142">
        <v>926456.39314999664</v>
      </c>
      <c r="U115" s="142">
        <v>1297300.4324979996</v>
      </c>
      <c r="V115" s="142">
        <v>1373855.7190040015</v>
      </c>
      <c r="W115" s="142">
        <v>1480681.1838010042</v>
      </c>
      <c r="X115" s="141"/>
      <c r="Y115" s="140"/>
      <c r="Z115" s="140"/>
      <c r="AA115" s="140"/>
      <c r="AB115" s="140"/>
      <c r="AC115" s="140"/>
      <c r="AD115" s="140"/>
      <c r="AE115" s="140"/>
      <c r="AF115" s="140"/>
    </row>
    <row r="116" spans="1:32">
      <c r="B116" s="51"/>
      <c r="C116" s="215"/>
      <c r="D116" s="10"/>
      <c r="E116" s="10"/>
      <c r="F116" s="10"/>
      <c r="G116" s="10"/>
      <c r="H116" s="10"/>
      <c r="I116" s="10"/>
      <c r="N116" s="11"/>
      <c r="O116" s="11"/>
      <c r="P116" s="11"/>
      <c r="Q116" s="11"/>
      <c r="R116" s="11"/>
      <c r="Y116" s="11"/>
    </row>
    <row r="117" spans="1:32">
      <c r="B117" s="51"/>
      <c r="C117" s="215"/>
      <c r="D117" s="10"/>
      <c r="E117" s="10"/>
      <c r="F117" s="10"/>
      <c r="G117" s="10"/>
      <c r="H117" s="10"/>
      <c r="I117" s="10"/>
      <c r="N117" s="11"/>
      <c r="O117" s="11"/>
      <c r="P117" s="11"/>
      <c r="Q117" s="11"/>
      <c r="R117" s="11"/>
      <c r="Y117" s="11"/>
    </row>
    <row r="118" spans="1:32">
      <c r="B118" s="51"/>
      <c r="C118" s="215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54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2" s="45" customFormat="1">
      <c r="A119" s="38"/>
      <c r="B119" s="174" t="s">
        <v>246</v>
      </c>
      <c r="C119" s="223"/>
      <c r="D119" s="24"/>
      <c r="E119" s="24"/>
      <c r="F119" s="24"/>
      <c r="G119" s="24"/>
      <c r="H119" s="24"/>
      <c r="I119" s="24"/>
      <c r="J119" s="24"/>
      <c r="K119" s="106"/>
      <c r="L119" s="163"/>
      <c r="M119" s="273"/>
      <c r="N119" s="74"/>
      <c r="O119" s="74"/>
      <c r="P119" s="110"/>
      <c r="Q119" s="110"/>
      <c r="R119" s="110"/>
      <c r="Y119" s="25"/>
      <c r="Z119" s="25"/>
      <c r="AA119" s="25"/>
      <c r="AB119" s="25"/>
      <c r="AC119" s="25"/>
      <c r="AD119" s="25"/>
    </row>
    <row r="120" spans="1:32" s="45" customFormat="1" ht="28">
      <c r="A120" s="38"/>
      <c r="B120" s="107"/>
      <c r="C120" s="131" t="s">
        <v>251</v>
      </c>
      <c r="D120" s="324" t="s">
        <v>55</v>
      </c>
      <c r="E120" s="324"/>
      <c r="F120" s="324"/>
      <c r="G120" s="324"/>
      <c r="H120" s="324"/>
      <c r="I120" s="324"/>
      <c r="J120" s="324"/>
      <c r="K120" s="324"/>
      <c r="L120" s="324"/>
      <c r="M120" s="324"/>
      <c r="N120" s="77"/>
      <c r="O120" s="326" t="s">
        <v>226</v>
      </c>
      <c r="P120" s="326"/>
      <c r="Q120" s="326"/>
      <c r="R120" s="326"/>
      <c r="S120" s="326"/>
      <c r="T120" s="326"/>
      <c r="U120" s="326"/>
      <c r="V120" s="326"/>
      <c r="W120" s="326"/>
      <c r="Y120" s="188"/>
      <c r="Z120" s="188"/>
      <c r="AA120" s="188"/>
      <c r="AB120" s="188"/>
      <c r="AC120" s="188"/>
      <c r="AD120" s="188"/>
      <c r="AE120" s="188"/>
      <c r="AF120" s="188"/>
    </row>
    <row r="121" spans="1:32" s="45" customFormat="1" ht="14.5" customHeight="1">
      <c r="A121" s="38"/>
      <c r="B121" s="116"/>
      <c r="C121" s="231"/>
      <c r="D121" s="325" t="s">
        <v>318</v>
      </c>
      <c r="E121" s="325"/>
      <c r="F121" s="325"/>
      <c r="G121" s="325"/>
      <c r="H121" s="325"/>
      <c r="I121" s="325"/>
      <c r="J121" s="325"/>
      <c r="K121" s="325"/>
      <c r="L121" s="325"/>
      <c r="M121" s="325"/>
      <c r="N121" s="77"/>
      <c r="O121" s="331" t="s">
        <v>318</v>
      </c>
      <c r="P121" s="331"/>
      <c r="Q121" s="331"/>
      <c r="R121" s="331"/>
      <c r="S121" s="331"/>
      <c r="T121" s="331"/>
      <c r="U121" s="331"/>
      <c r="V121" s="331"/>
      <c r="W121" s="331"/>
      <c r="Y121" s="168"/>
      <c r="Z121" s="168"/>
      <c r="AA121" s="168"/>
      <c r="AB121" s="168"/>
      <c r="AC121" s="168"/>
      <c r="AD121" s="168"/>
      <c r="AE121" s="168"/>
      <c r="AF121" s="168"/>
    </row>
    <row r="122" spans="1:32" s="45" customFormat="1">
      <c r="A122" s="38"/>
      <c r="B122" s="34" t="s">
        <v>324</v>
      </c>
      <c r="C122" s="199"/>
      <c r="D122" s="181" t="s">
        <v>1</v>
      </c>
      <c r="E122" s="181" t="s">
        <v>2</v>
      </c>
      <c r="F122" s="181" t="s">
        <v>3</v>
      </c>
      <c r="G122" s="181" t="s">
        <v>4</v>
      </c>
      <c r="H122" s="181" t="s">
        <v>104</v>
      </c>
      <c r="I122" s="181" t="s">
        <v>105</v>
      </c>
      <c r="J122" s="181" t="s">
        <v>111</v>
      </c>
      <c r="K122" s="181" t="s">
        <v>268</v>
      </c>
      <c r="L122" s="181" t="s">
        <v>285</v>
      </c>
      <c r="M122" s="181" t="s">
        <v>367</v>
      </c>
      <c r="N122" s="48"/>
      <c r="O122" s="46" t="s">
        <v>2</v>
      </c>
      <c r="P122" s="46" t="s">
        <v>3</v>
      </c>
      <c r="Q122" s="46" t="s">
        <v>4</v>
      </c>
      <c r="R122" s="46" t="s">
        <v>104</v>
      </c>
      <c r="S122" s="46" t="s">
        <v>105</v>
      </c>
      <c r="T122" s="46" t="s">
        <v>111</v>
      </c>
      <c r="U122" s="46" t="s">
        <v>268</v>
      </c>
      <c r="V122" s="46" t="s">
        <v>285</v>
      </c>
      <c r="W122" s="181" t="s">
        <v>367</v>
      </c>
      <c r="Y122" s="47"/>
      <c r="Z122" s="47"/>
      <c r="AA122" s="47"/>
      <c r="AB122" s="47"/>
      <c r="AC122" s="47"/>
      <c r="AD122" s="47"/>
      <c r="AE122" s="47"/>
    </row>
    <row r="123" spans="1:32" s="45" customFormat="1">
      <c r="A123" s="38"/>
      <c r="B123" s="5" t="s">
        <v>5</v>
      </c>
      <c r="C123" s="209" t="s">
        <v>290</v>
      </c>
      <c r="D123" s="139">
        <v>0</v>
      </c>
      <c r="E123" s="139">
        <v>0</v>
      </c>
      <c r="F123" s="139">
        <v>0</v>
      </c>
      <c r="G123" s="139">
        <v>0</v>
      </c>
      <c r="H123" s="139">
        <v>0</v>
      </c>
      <c r="I123" s="139">
        <v>0</v>
      </c>
      <c r="J123" s="139">
        <v>0</v>
      </c>
      <c r="K123" s="139">
        <v>0</v>
      </c>
      <c r="L123" s="139">
        <v>0</v>
      </c>
      <c r="M123" s="139">
        <v>0</v>
      </c>
      <c r="N123" s="146"/>
      <c r="O123" s="139">
        <v>0</v>
      </c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41"/>
      <c r="Y123" s="140"/>
      <c r="Z123" s="140"/>
      <c r="AA123" s="140"/>
      <c r="AB123" s="140"/>
      <c r="AC123" s="140"/>
      <c r="AD123" s="140"/>
      <c r="AE123" s="140"/>
      <c r="AF123" s="140"/>
    </row>
    <row r="124" spans="1:32">
      <c r="B124" s="1" t="s">
        <v>35</v>
      </c>
      <c r="C124" s="210" t="s">
        <v>291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3"/>
      <c r="O124" s="142">
        <v>0</v>
      </c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45"/>
      <c r="Y124" s="148"/>
      <c r="Z124" s="148"/>
      <c r="AA124" s="148"/>
      <c r="AB124" s="148"/>
      <c r="AC124" s="148"/>
      <c r="AD124" s="148"/>
      <c r="AE124" s="148"/>
      <c r="AF124" s="148"/>
    </row>
    <row r="125" spans="1:32">
      <c r="B125" s="1" t="s">
        <v>36</v>
      </c>
      <c r="C125" s="210" t="s">
        <v>292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0</v>
      </c>
      <c r="M125" s="142">
        <v>0</v>
      </c>
      <c r="N125" s="143"/>
      <c r="O125" s="142">
        <v>0</v>
      </c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45"/>
      <c r="Y125" s="148"/>
      <c r="Z125" s="148"/>
      <c r="AA125" s="148"/>
      <c r="AB125" s="148"/>
      <c r="AC125" s="148"/>
      <c r="AD125" s="148"/>
      <c r="AE125" s="148"/>
      <c r="AF125" s="148"/>
    </row>
    <row r="126" spans="1:32" s="45" customFormat="1">
      <c r="A126" s="38"/>
      <c r="B126" s="5" t="s">
        <v>6</v>
      </c>
      <c r="C126" s="209" t="s">
        <v>293</v>
      </c>
      <c r="D126" s="142">
        <v>724212.84350000008</v>
      </c>
      <c r="E126" s="142">
        <v>846355.28470000008</v>
      </c>
      <c r="F126" s="142">
        <v>1032681.8452835527</v>
      </c>
      <c r="G126" s="142">
        <v>1165108.9955971073</v>
      </c>
      <c r="H126" s="142">
        <v>1183127.0349000001</v>
      </c>
      <c r="I126" s="142">
        <v>1517486.8796000001</v>
      </c>
      <c r="J126" s="142">
        <v>1422466.4916449999</v>
      </c>
      <c r="K126" s="142">
        <v>1461316.300213</v>
      </c>
      <c r="L126" s="142">
        <v>1673462.3689380002</v>
      </c>
      <c r="M126" s="142">
        <v>2029025.713578</v>
      </c>
      <c r="N126" s="146"/>
      <c r="O126" s="142">
        <v>122142.44120000003</v>
      </c>
      <c r="P126" s="142">
        <v>186326.56058355261</v>
      </c>
      <c r="Q126" s="142">
        <v>132427.15031355456</v>
      </c>
      <c r="R126" s="142">
        <v>18018.039302892794</v>
      </c>
      <c r="S126" s="142">
        <v>334359.84470000002</v>
      </c>
      <c r="T126" s="142">
        <v>-95020.387955000115</v>
      </c>
      <c r="U126" s="142">
        <v>38849.808568000117</v>
      </c>
      <c r="V126" s="142">
        <v>212146.06872500008</v>
      </c>
      <c r="W126" s="142">
        <v>355563.34463999991</v>
      </c>
      <c r="X126" s="141"/>
      <c r="Y126" s="140"/>
      <c r="Z126" s="140"/>
      <c r="AA126" s="140"/>
      <c r="AB126" s="140"/>
      <c r="AC126" s="140"/>
      <c r="AD126" s="140"/>
      <c r="AE126" s="140"/>
      <c r="AF126" s="140"/>
    </row>
    <row r="127" spans="1:32" s="45" customFormat="1">
      <c r="A127" s="38"/>
      <c r="B127" s="31" t="s">
        <v>23</v>
      </c>
      <c r="C127" s="232" t="s">
        <v>294</v>
      </c>
      <c r="D127" s="142">
        <v>46558.482900000003</v>
      </c>
      <c r="E127" s="142">
        <v>51107.831300000005</v>
      </c>
      <c r="F127" s="142">
        <v>53588.121197689317</v>
      </c>
      <c r="G127" s="142">
        <v>66880.907232380152</v>
      </c>
      <c r="H127" s="142">
        <v>67540.066300000006</v>
      </c>
      <c r="I127" s="142">
        <v>65060.218499999995</v>
      </c>
      <c r="J127" s="142">
        <v>71913.508910999997</v>
      </c>
      <c r="K127" s="142">
        <v>75913.091167999999</v>
      </c>
      <c r="L127" s="142">
        <v>94984.152512000001</v>
      </c>
      <c r="M127" s="142">
        <v>97899.110172999979</v>
      </c>
      <c r="N127" s="146"/>
      <c r="O127" s="142">
        <v>4549.3484000000026</v>
      </c>
      <c r="P127" s="142">
        <v>2480.2898976893121</v>
      </c>
      <c r="Q127" s="142">
        <v>13292.786034690835</v>
      </c>
      <c r="R127" s="142">
        <v>659.1590676198507</v>
      </c>
      <c r="S127" s="142">
        <v>-2479.8478000000046</v>
      </c>
      <c r="T127" s="142">
        <v>6853.2904109999999</v>
      </c>
      <c r="U127" s="142">
        <v>3999.5822569999973</v>
      </c>
      <c r="V127" s="142">
        <v>19071.061344000009</v>
      </c>
      <c r="W127" s="142">
        <v>2914.9576609999826</v>
      </c>
      <c r="X127" s="141"/>
      <c r="Y127" s="140"/>
      <c r="Z127" s="140"/>
      <c r="AA127" s="140"/>
      <c r="AB127" s="140"/>
      <c r="AC127" s="140"/>
      <c r="AD127" s="140"/>
      <c r="AE127" s="140"/>
      <c r="AF127" s="140"/>
    </row>
    <row r="128" spans="1:32">
      <c r="B128" s="208" t="s">
        <v>40</v>
      </c>
      <c r="C128" s="219"/>
      <c r="D128" s="142">
        <v>46558.482900000003</v>
      </c>
      <c r="E128" s="142">
        <v>51107.831300000005</v>
      </c>
      <c r="F128" s="142">
        <v>53588.121197689317</v>
      </c>
      <c r="G128" s="142">
        <v>66880.907232380152</v>
      </c>
      <c r="H128" s="142">
        <v>67540.066300000006</v>
      </c>
      <c r="I128" s="142">
        <v>65060.218499999995</v>
      </c>
      <c r="J128" s="142">
        <v>71913.508910999997</v>
      </c>
      <c r="K128" s="142">
        <v>75913.091167999999</v>
      </c>
      <c r="L128" s="142">
        <v>94984.152512000001</v>
      </c>
      <c r="M128" s="142">
        <v>97899.110172999979</v>
      </c>
      <c r="N128" s="143"/>
      <c r="O128" s="142">
        <v>4549.3484000000026</v>
      </c>
      <c r="P128" s="142">
        <v>2480.2898976893121</v>
      </c>
      <c r="Q128" s="142">
        <v>13292.786034690835</v>
      </c>
      <c r="R128" s="142">
        <v>659.1590676198507</v>
      </c>
      <c r="S128" s="142">
        <v>-2479.8478000000046</v>
      </c>
      <c r="T128" s="142">
        <v>6853.2904109999999</v>
      </c>
      <c r="U128" s="142">
        <v>3999.5822569999973</v>
      </c>
      <c r="V128" s="142">
        <v>19071.061344000009</v>
      </c>
      <c r="W128" s="142">
        <v>2914.9576609999826</v>
      </c>
      <c r="X128" s="145"/>
      <c r="Y128" s="148"/>
      <c r="Z128" s="148"/>
      <c r="AA128" s="148"/>
      <c r="AB128" s="148"/>
      <c r="AC128" s="148"/>
      <c r="AD128" s="148"/>
      <c r="AE128" s="148"/>
      <c r="AF128" s="148"/>
    </row>
    <row r="129" spans="1:32">
      <c r="B129" s="6" t="s">
        <v>41</v>
      </c>
      <c r="C129" s="219"/>
      <c r="D129" s="142">
        <v>46558.482900000003</v>
      </c>
      <c r="E129" s="142">
        <v>51107.831300000005</v>
      </c>
      <c r="F129" s="142">
        <v>53588.121197689317</v>
      </c>
      <c r="G129" s="142">
        <v>66880.907232380152</v>
      </c>
      <c r="H129" s="142">
        <v>67540.066300000006</v>
      </c>
      <c r="I129" s="142">
        <v>65060.218499999995</v>
      </c>
      <c r="J129" s="142">
        <v>71913.508910999997</v>
      </c>
      <c r="K129" s="142">
        <v>75913.091167999999</v>
      </c>
      <c r="L129" s="142">
        <v>94984.152512000001</v>
      </c>
      <c r="M129" s="142">
        <v>97899.110172999979</v>
      </c>
      <c r="N129" s="143"/>
      <c r="O129" s="142">
        <v>4549.3484000000026</v>
      </c>
      <c r="P129" s="142">
        <v>2480.2898976893121</v>
      </c>
      <c r="Q129" s="142">
        <v>13292.786034690835</v>
      </c>
      <c r="R129" s="142">
        <v>659.1590676198507</v>
      </c>
      <c r="S129" s="142">
        <v>-2479.8478000000046</v>
      </c>
      <c r="T129" s="142">
        <v>6853.2904109999999</v>
      </c>
      <c r="U129" s="142">
        <v>3999.5822569999973</v>
      </c>
      <c r="V129" s="142">
        <v>19071.061344000009</v>
      </c>
      <c r="W129" s="142">
        <v>2914.9576609999826</v>
      </c>
      <c r="X129" s="145"/>
      <c r="Y129" s="148"/>
      <c r="Z129" s="148"/>
      <c r="AA129" s="148"/>
      <c r="AB129" s="148"/>
      <c r="AC129" s="148"/>
      <c r="AD129" s="148"/>
      <c r="AE129" s="148"/>
      <c r="AF129" s="148"/>
    </row>
    <row r="130" spans="1:32">
      <c r="B130" s="6" t="s">
        <v>42</v>
      </c>
      <c r="C130" s="219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3"/>
      <c r="O130" s="142">
        <v>0</v>
      </c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45"/>
      <c r="Y130" s="148"/>
      <c r="Z130" s="148"/>
      <c r="AA130" s="148"/>
      <c r="AB130" s="148"/>
      <c r="AC130" s="148"/>
      <c r="AD130" s="148"/>
      <c r="AE130" s="148"/>
      <c r="AF130" s="148"/>
    </row>
    <row r="131" spans="1:32">
      <c r="B131" s="6" t="s">
        <v>43</v>
      </c>
      <c r="C131" s="219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3"/>
      <c r="O131" s="142">
        <v>0</v>
      </c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45"/>
      <c r="Y131" s="148"/>
      <c r="Z131" s="148"/>
      <c r="AA131" s="148"/>
      <c r="AB131" s="148"/>
      <c r="AC131" s="148"/>
      <c r="AD131" s="148"/>
      <c r="AE131" s="148"/>
      <c r="AF131" s="148"/>
    </row>
    <row r="132" spans="1:32">
      <c r="B132" s="6" t="s">
        <v>44</v>
      </c>
      <c r="C132" s="219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3"/>
      <c r="O132" s="142">
        <v>0</v>
      </c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45"/>
      <c r="Y132" s="148"/>
      <c r="Z132" s="148"/>
      <c r="AA132" s="148"/>
      <c r="AB132" s="148"/>
      <c r="AC132" s="148"/>
      <c r="AD132" s="148"/>
      <c r="AE132" s="148"/>
      <c r="AF132" s="148"/>
    </row>
    <row r="133" spans="1:32">
      <c r="B133" s="7" t="s">
        <v>45</v>
      </c>
      <c r="C133" s="219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3"/>
      <c r="O133" s="142">
        <v>0</v>
      </c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45"/>
      <c r="Y133" s="148"/>
      <c r="Z133" s="148"/>
      <c r="AA133" s="148"/>
      <c r="AB133" s="148"/>
      <c r="AC133" s="148"/>
      <c r="AD133" s="148"/>
      <c r="AE133" s="148"/>
      <c r="AF133" s="148"/>
    </row>
    <row r="134" spans="1:32">
      <c r="B134" s="7" t="s">
        <v>46</v>
      </c>
      <c r="C134" s="219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3"/>
      <c r="O134" s="142">
        <v>0</v>
      </c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45"/>
      <c r="Y134" s="148"/>
      <c r="Z134" s="148"/>
      <c r="AA134" s="148"/>
      <c r="AB134" s="148"/>
      <c r="AC134" s="148"/>
      <c r="AD134" s="148"/>
      <c r="AE134" s="148"/>
      <c r="AF134" s="148"/>
    </row>
    <row r="135" spans="1:32">
      <c r="B135" s="6" t="s">
        <v>317</v>
      </c>
      <c r="C135" s="219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3"/>
      <c r="O135" s="142">
        <v>0</v>
      </c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45"/>
      <c r="Y135" s="148"/>
      <c r="Z135" s="148"/>
      <c r="AA135" s="148"/>
      <c r="AB135" s="148"/>
      <c r="AC135" s="148"/>
      <c r="AD135" s="148"/>
      <c r="AE135" s="148"/>
      <c r="AF135" s="148"/>
    </row>
    <row r="136" spans="1:32">
      <c r="B136" s="6" t="s">
        <v>108</v>
      </c>
      <c r="C136" s="210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3"/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5"/>
      <c r="Y136" s="148"/>
      <c r="Z136" s="148"/>
      <c r="AA136" s="148"/>
      <c r="AB136" s="148"/>
      <c r="AC136" s="148"/>
      <c r="AD136" s="148"/>
      <c r="AE136" s="148"/>
      <c r="AF136" s="148"/>
    </row>
    <row r="137" spans="1:32">
      <c r="B137" s="6" t="s">
        <v>48</v>
      </c>
      <c r="C137" s="219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8"/>
      <c r="O137" s="142">
        <v>0</v>
      </c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45"/>
      <c r="Y137" s="148"/>
      <c r="Z137" s="148"/>
      <c r="AA137" s="148"/>
      <c r="AB137" s="148"/>
      <c r="AC137" s="148"/>
      <c r="AD137" s="148"/>
      <c r="AE137" s="148"/>
      <c r="AF137" s="148"/>
    </row>
    <row r="138" spans="1:32">
      <c r="B138" s="6" t="s">
        <v>325</v>
      </c>
      <c r="C138" s="219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3"/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5"/>
      <c r="Y138" s="148"/>
      <c r="Z138" s="148"/>
      <c r="AA138" s="148"/>
      <c r="AB138" s="148"/>
      <c r="AC138" s="148"/>
      <c r="AD138" s="148"/>
      <c r="AE138" s="148"/>
      <c r="AF138" s="148"/>
    </row>
    <row r="139" spans="1:32">
      <c r="B139" s="8" t="s">
        <v>101</v>
      </c>
      <c r="C139" s="219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3"/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5"/>
      <c r="Y139" s="148"/>
      <c r="Z139" s="148"/>
      <c r="AA139" s="148"/>
      <c r="AB139" s="148"/>
      <c r="AC139" s="148"/>
      <c r="AD139" s="148"/>
      <c r="AE139" s="148"/>
      <c r="AF139" s="148"/>
    </row>
    <row r="140" spans="1:32" s="45" customFormat="1">
      <c r="A140" s="38"/>
      <c r="B140" s="31" t="s">
        <v>24</v>
      </c>
      <c r="C140" s="209" t="s">
        <v>295</v>
      </c>
      <c r="D140" s="139">
        <v>677654.36060000001</v>
      </c>
      <c r="E140" s="139">
        <v>795247.4534</v>
      </c>
      <c r="F140" s="139">
        <v>979093.72408586333</v>
      </c>
      <c r="G140" s="139">
        <v>1098228.0883647271</v>
      </c>
      <c r="H140" s="139">
        <v>1115586.9686</v>
      </c>
      <c r="I140" s="139">
        <v>1452426.6611000001</v>
      </c>
      <c r="J140" s="139">
        <v>1350552.9827339998</v>
      </c>
      <c r="K140" s="139">
        <v>1385403.2090450001</v>
      </c>
      <c r="L140" s="139">
        <v>1578478.216426</v>
      </c>
      <c r="M140" s="139">
        <v>1931126.6034050002</v>
      </c>
      <c r="N140" s="146"/>
      <c r="O140" s="139">
        <v>117593.09279999998</v>
      </c>
      <c r="P140" s="139">
        <v>183846.27068586333</v>
      </c>
      <c r="Q140" s="139">
        <v>119134.36427886372</v>
      </c>
      <c r="R140" s="139">
        <v>17358.880235272954</v>
      </c>
      <c r="S140" s="139">
        <v>336839.69250000012</v>
      </c>
      <c r="T140" s="139">
        <v>-101873.67836600024</v>
      </c>
      <c r="U140" s="139">
        <v>34850.226311000188</v>
      </c>
      <c r="V140" s="139">
        <v>193075.00738100006</v>
      </c>
      <c r="W140" s="139">
        <v>352648.38697899994</v>
      </c>
      <c r="X140" s="141"/>
      <c r="Y140" s="140"/>
      <c r="Z140" s="140"/>
      <c r="AA140" s="140"/>
      <c r="AB140" s="140"/>
      <c r="AC140" s="140"/>
      <c r="AD140" s="140"/>
      <c r="AE140" s="140"/>
      <c r="AF140" s="140"/>
    </row>
    <row r="141" spans="1:32">
      <c r="B141" s="208" t="s">
        <v>40</v>
      </c>
      <c r="C141" s="219"/>
      <c r="D141" s="142">
        <v>571899.9584</v>
      </c>
      <c r="E141" s="142">
        <v>638532.2084</v>
      </c>
      <c r="F141" s="142">
        <v>756810.41128586337</v>
      </c>
      <c r="G141" s="142">
        <v>836624.12966472714</v>
      </c>
      <c r="H141" s="142">
        <v>835479.80809999991</v>
      </c>
      <c r="I141" s="142">
        <v>1185191.9707000002</v>
      </c>
      <c r="J141" s="142">
        <v>1120151.0875579999</v>
      </c>
      <c r="K141" s="142">
        <v>1142893.7690040001</v>
      </c>
      <c r="L141" s="142">
        <v>1335566.9322990002</v>
      </c>
      <c r="M141" s="142">
        <v>1498445.321217</v>
      </c>
      <c r="N141" s="143"/>
      <c r="O141" s="142">
        <v>66632.250000000029</v>
      </c>
      <c r="P141" s="142">
        <v>118278.20288586336</v>
      </c>
      <c r="Q141" s="142">
        <v>79813.718378863719</v>
      </c>
      <c r="R141" s="142">
        <v>-1144.3215647272154</v>
      </c>
      <c r="S141" s="142">
        <v>349712.16260000021</v>
      </c>
      <c r="T141" s="142">
        <v>-65040.883142000166</v>
      </c>
      <c r="U141" s="142">
        <v>22742.681446000097</v>
      </c>
      <c r="V141" s="142">
        <v>192673.16329500009</v>
      </c>
      <c r="W141" s="142">
        <v>162878.38891800001</v>
      </c>
      <c r="X141" s="145"/>
      <c r="Y141" s="148"/>
      <c r="Z141" s="148"/>
      <c r="AA141" s="148"/>
      <c r="AB141" s="148"/>
      <c r="AC141" s="148"/>
      <c r="AD141" s="148"/>
      <c r="AE141" s="148"/>
      <c r="AF141" s="148"/>
    </row>
    <row r="142" spans="1:32">
      <c r="B142" s="6" t="s">
        <v>41</v>
      </c>
      <c r="C142" s="219"/>
      <c r="D142" s="142">
        <v>338287.2537</v>
      </c>
      <c r="E142" s="142">
        <v>334565.74690000003</v>
      </c>
      <c r="F142" s="142">
        <v>430739.56799582782</v>
      </c>
      <c r="G142" s="142">
        <v>475769.37799943419</v>
      </c>
      <c r="H142" s="142">
        <v>511496.2291</v>
      </c>
      <c r="I142" s="142">
        <v>633222.16359999997</v>
      </c>
      <c r="J142" s="142">
        <v>677011.84621599992</v>
      </c>
      <c r="K142" s="142">
        <v>643512.41627599997</v>
      </c>
      <c r="L142" s="142">
        <v>690339.65234499995</v>
      </c>
      <c r="M142" s="142">
        <v>871499.51202699996</v>
      </c>
      <c r="N142" s="143"/>
      <c r="O142" s="142">
        <v>-3721.5067999999974</v>
      </c>
      <c r="P142" s="142">
        <v>96173.821095827821</v>
      </c>
      <c r="Q142" s="142">
        <v>45029.810003606326</v>
      </c>
      <c r="R142" s="142">
        <v>35726.851100565822</v>
      </c>
      <c r="S142" s="142">
        <v>121725.93450000003</v>
      </c>
      <c r="T142" s="142">
        <v>43789.682615999933</v>
      </c>
      <c r="U142" s="142">
        <v>-33499.429939999936</v>
      </c>
      <c r="V142" s="142">
        <v>46827.236068999904</v>
      </c>
      <c r="W142" s="142">
        <v>181159.85968200001</v>
      </c>
      <c r="X142" s="145"/>
      <c r="Y142" s="148"/>
      <c r="Z142" s="148"/>
      <c r="AA142" s="148"/>
      <c r="AB142" s="148"/>
      <c r="AC142" s="148"/>
      <c r="AD142" s="148"/>
      <c r="AE142" s="148"/>
      <c r="AF142" s="148"/>
    </row>
    <row r="143" spans="1:32">
      <c r="B143" s="6" t="s">
        <v>42</v>
      </c>
      <c r="C143" s="219"/>
      <c r="D143" s="142">
        <v>233612.7047</v>
      </c>
      <c r="E143" s="142">
        <v>303966.46150000003</v>
      </c>
      <c r="F143" s="142">
        <v>326070.8432900355</v>
      </c>
      <c r="G143" s="142">
        <v>360854.75166529306</v>
      </c>
      <c r="H143" s="142">
        <v>323983.57900000003</v>
      </c>
      <c r="I143" s="142">
        <v>551969.80710000009</v>
      </c>
      <c r="J143" s="142">
        <v>443139.24134200008</v>
      </c>
      <c r="K143" s="142">
        <v>499381.35272800003</v>
      </c>
      <c r="L143" s="142">
        <v>645227.27995400003</v>
      </c>
      <c r="M143" s="142">
        <v>626945.80918999994</v>
      </c>
      <c r="N143" s="143"/>
      <c r="O143" s="142">
        <v>70353.756800000017</v>
      </c>
      <c r="P143" s="142">
        <v>22104.381790035495</v>
      </c>
      <c r="Q143" s="142">
        <v>34783.908375257532</v>
      </c>
      <c r="R143" s="142">
        <v>-36871.172665293037</v>
      </c>
      <c r="S143" s="142">
        <v>227986.22810000007</v>
      </c>
      <c r="T143" s="142">
        <v>-108830.56575800001</v>
      </c>
      <c r="U143" s="142">
        <v>56242.111385999946</v>
      </c>
      <c r="V143" s="142">
        <v>145845.927226</v>
      </c>
      <c r="W143" s="142">
        <v>-18281.470764000005</v>
      </c>
      <c r="X143" s="145"/>
      <c r="Y143" s="148"/>
      <c r="Z143" s="148"/>
      <c r="AA143" s="148"/>
      <c r="AB143" s="148"/>
      <c r="AC143" s="148"/>
      <c r="AD143" s="148"/>
      <c r="AE143" s="148"/>
      <c r="AF143" s="148"/>
    </row>
    <row r="144" spans="1:32">
      <c r="B144" s="6" t="s">
        <v>43</v>
      </c>
      <c r="C144" s="219"/>
      <c r="D144" s="142">
        <v>0</v>
      </c>
      <c r="E144" s="142">
        <v>0</v>
      </c>
      <c r="F144" s="142">
        <v>0</v>
      </c>
      <c r="G144" s="142">
        <v>0</v>
      </c>
      <c r="H144" s="142">
        <v>0</v>
      </c>
      <c r="I144" s="142">
        <v>0</v>
      </c>
      <c r="J144" s="142">
        <v>0</v>
      </c>
      <c r="K144" s="142">
        <v>0</v>
      </c>
      <c r="L144" s="142">
        <v>0</v>
      </c>
      <c r="M144" s="142">
        <v>0</v>
      </c>
      <c r="N144" s="143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5"/>
      <c r="Y144" s="148"/>
      <c r="Z144" s="148"/>
      <c r="AA144" s="148"/>
      <c r="AB144" s="148"/>
      <c r="AC144" s="148"/>
      <c r="AD144" s="148"/>
      <c r="AE144" s="148"/>
      <c r="AF144" s="148"/>
    </row>
    <row r="145" spans="1:32">
      <c r="B145" s="6" t="s">
        <v>44</v>
      </c>
      <c r="C145" s="219"/>
      <c r="D145" s="142">
        <v>0</v>
      </c>
      <c r="E145" s="142">
        <v>0</v>
      </c>
      <c r="F145" s="142">
        <v>0</v>
      </c>
      <c r="G145" s="142">
        <v>0</v>
      </c>
      <c r="H145" s="142">
        <v>0</v>
      </c>
      <c r="I145" s="142">
        <v>0</v>
      </c>
      <c r="J145" s="142">
        <v>0</v>
      </c>
      <c r="K145" s="142">
        <v>0</v>
      </c>
      <c r="L145" s="142">
        <v>0</v>
      </c>
      <c r="M145" s="142">
        <v>0</v>
      </c>
      <c r="N145" s="143"/>
      <c r="O145" s="142">
        <v>0</v>
      </c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5"/>
      <c r="Y145" s="148"/>
      <c r="Z145" s="148"/>
      <c r="AA145" s="148"/>
      <c r="AB145" s="148"/>
      <c r="AC145" s="148"/>
      <c r="AD145" s="148"/>
      <c r="AE145" s="148"/>
      <c r="AF145" s="148"/>
    </row>
    <row r="146" spans="1:32">
      <c r="B146" s="7" t="s">
        <v>45</v>
      </c>
      <c r="C146" s="219"/>
      <c r="D146" s="142">
        <v>0</v>
      </c>
      <c r="E146" s="142">
        <v>0</v>
      </c>
      <c r="F146" s="142">
        <v>0</v>
      </c>
      <c r="G146" s="142">
        <v>0</v>
      </c>
      <c r="H146" s="142">
        <v>0</v>
      </c>
      <c r="I146" s="142">
        <v>0</v>
      </c>
      <c r="J146" s="142">
        <v>0</v>
      </c>
      <c r="K146" s="142">
        <v>0</v>
      </c>
      <c r="L146" s="142">
        <v>0</v>
      </c>
      <c r="M146" s="142">
        <v>0</v>
      </c>
      <c r="N146" s="143"/>
      <c r="O146" s="142">
        <v>0</v>
      </c>
      <c r="P146" s="142">
        <v>0</v>
      </c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5"/>
      <c r="Y146" s="148"/>
      <c r="Z146" s="148"/>
      <c r="AA146" s="148"/>
      <c r="AB146" s="148"/>
      <c r="AC146" s="148"/>
      <c r="AD146" s="148"/>
      <c r="AE146" s="148"/>
      <c r="AF146" s="148"/>
    </row>
    <row r="147" spans="1:32">
      <c r="B147" s="7" t="s">
        <v>46</v>
      </c>
      <c r="C147" s="219"/>
      <c r="D147" s="142">
        <v>0</v>
      </c>
      <c r="E147" s="142">
        <v>0</v>
      </c>
      <c r="F147" s="142">
        <v>0</v>
      </c>
      <c r="G147" s="142">
        <v>0</v>
      </c>
      <c r="H147" s="142">
        <v>0</v>
      </c>
      <c r="I147" s="142">
        <v>0</v>
      </c>
      <c r="J147" s="142">
        <v>0</v>
      </c>
      <c r="K147" s="142">
        <v>0</v>
      </c>
      <c r="L147" s="142">
        <v>0</v>
      </c>
      <c r="M147" s="142">
        <v>0</v>
      </c>
      <c r="N147" s="143"/>
      <c r="O147" s="142">
        <v>0</v>
      </c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5"/>
      <c r="Y147" s="148"/>
      <c r="Z147" s="148"/>
      <c r="AA147" s="148"/>
      <c r="AB147" s="148"/>
      <c r="AC147" s="148"/>
      <c r="AD147" s="148"/>
      <c r="AE147" s="148"/>
      <c r="AF147" s="148"/>
    </row>
    <row r="148" spans="1:32">
      <c r="B148" s="6" t="s">
        <v>317</v>
      </c>
      <c r="C148" s="219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3"/>
      <c r="O148" s="142">
        <v>0</v>
      </c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5"/>
      <c r="Y148" s="148"/>
      <c r="Z148" s="148"/>
      <c r="AA148" s="148"/>
      <c r="AB148" s="148"/>
      <c r="AC148" s="148"/>
      <c r="AD148" s="148"/>
      <c r="AE148" s="148"/>
      <c r="AF148" s="148"/>
    </row>
    <row r="149" spans="1:32">
      <c r="B149" s="6" t="s">
        <v>108</v>
      </c>
      <c r="C149" s="219"/>
      <c r="D149" s="142">
        <v>0</v>
      </c>
      <c r="E149" s="142">
        <v>0</v>
      </c>
      <c r="F149" s="142">
        <v>0</v>
      </c>
      <c r="G149" s="142">
        <v>0</v>
      </c>
      <c r="H149" s="142">
        <v>0</v>
      </c>
      <c r="I149" s="142">
        <v>0</v>
      </c>
      <c r="J149" s="142">
        <v>0</v>
      </c>
      <c r="K149" s="142">
        <v>0</v>
      </c>
      <c r="L149" s="142">
        <v>0</v>
      </c>
      <c r="M149" s="142">
        <v>0</v>
      </c>
      <c r="N149" s="143"/>
      <c r="O149" s="142">
        <v>0</v>
      </c>
      <c r="P149" s="142">
        <v>0</v>
      </c>
      <c r="Q149" s="142">
        <v>0</v>
      </c>
      <c r="R149" s="142">
        <v>0</v>
      </c>
      <c r="S149" s="142">
        <v>0</v>
      </c>
      <c r="T149" s="142">
        <v>0</v>
      </c>
      <c r="U149" s="142">
        <v>0</v>
      </c>
      <c r="V149" s="142">
        <v>0</v>
      </c>
      <c r="W149" s="142">
        <v>0</v>
      </c>
      <c r="X149" s="145"/>
      <c r="Y149" s="148"/>
      <c r="Z149" s="148"/>
      <c r="AA149" s="148"/>
      <c r="AB149" s="148"/>
      <c r="AC149" s="148"/>
      <c r="AD149" s="148"/>
      <c r="AE149" s="148"/>
      <c r="AF149" s="148"/>
    </row>
    <row r="150" spans="1:32">
      <c r="B150" s="6" t="s">
        <v>48</v>
      </c>
      <c r="C150" s="219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8"/>
      <c r="O150" s="142">
        <v>0</v>
      </c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45"/>
      <c r="Y150" s="148"/>
      <c r="Z150" s="148"/>
      <c r="AA150" s="148"/>
      <c r="AB150" s="148"/>
      <c r="AC150" s="148"/>
      <c r="AD150" s="148"/>
      <c r="AE150" s="148"/>
      <c r="AF150" s="148"/>
    </row>
    <row r="151" spans="1:32">
      <c r="B151" s="6" t="s">
        <v>325</v>
      </c>
      <c r="C151" s="219"/>
      <c r="D151" s="142">
        <v>0</v>
      </c>
      <c r="E151" s="142">
        <v>0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3"/>
      <c r="O151" s="142">
        <v>0</v>
      </c>
      <c r="P151" s="142">
        <v>0</v>
      </c>
      <c r="Q151" s="142">
        <v>0</v>
      </c>
      <c r="R151" s="142">
        <v>0</v>
      </c>
      <c r="S151" s="142">
        <v>0</v>
      </c>
      <c r="T151" s="142">
        <v>0</v>
      </c>
      <c r="U151" s="142">
        <v>0</v>
      </c>
      <c r="V151" s="142">
        <v>0</v>
      </c>
      <c r="W151" s="142">
        <v>0</v>
      </c>
      <c r="X151" s="145"/>
      <c r="Y151" s="148"/>
      <c r="Z151" s="148"/>
      <c r="AA151" s="148"/>
      <c r="AB151" s="148"/>
      <c r="AC151" s="148"/>
      <c r="AD151" s="148"/>
      <c r="AE151" s="148"/>
      <c r="AF151" s="148"/>
    </row>
    <row r="152" spans="1:32">
      <c r="B152" s="8" t="s">
        <v>101</v>
      </c>
      <c r="C152" s="219"/>
      <c r="D152" s="142">
        <v>105754.40220000001</v>
      </c>
      <c r="E152" s="142">
        <v>156715.245</v>
      </c>
      <c r="F152" s="142">
        <v>222283.31280000001</v>
      </c>
      <c r="G152" s="142">
        <v>261603.95869999999</v>
      </c>
      <c r="H152" s="142">
        <v>280107.1605</v>
      </c>
      <c r="I152" s="142">
        <v>267234.69040000002</v>
      </c>
      <c r="J152" s="142">
        <v>230401.89517599996</v>
      </c>
      <c r="K152" s="142">
        <v>242509.44004100002</v>
      </c>
      <c r="L152" s="142">
        <v>242911.28412699999</v>
      </c>
      <c r="M152" s="142">
        <v>432681.28218800004</v>
      </c>
      <c r="N152" s="143"/>
      <c r="O152" s="142">
        <v>50960.842799999999</v>
      </c>
      <c r="P152" s="142">
        <v>65568.067800000019</v>
      </c>
      <c r="Q152" s="142">
        <v>39320.645899999952</v>
      </c>
      <c r="R152" s="142">
        <v>18503.201800000032</v>
      </c>
      <c r="S152" s="142">
        <v>-12872.47010000001</v>
      </c>
      <c r="T152" s="142">
        <v>-36832.79522400003</v>
      </c>
      <c r="U152" s="142">
        <v>12107.544865000045</v>
      </c>
      <c r="V152" s="142">
        <v>401.84408599998278</v>
      </c>
      <c r="W152" s="142">
        <v>189769.99806100002</v>
      </c>
      <c r="X152" s="145"/>
      <c r="Y152" s="148"/>
      <c r="Z152" s="148"/>
      <c r="AA152" s="148"/>
      <c r="AB152" s="148"/>
      <c r="AC152" s="148"/>
      <c r="AD152" s="148"/>
      <c r="AE152" s="148"/>
      <c r="AF152" s="148"/>
    </row>
    <row r="153" spans="1:32" s="45" customFormat="1">
      <c r="A153" s="38"/>
      <c r="B153" s="5" t="s">
        <v>9</v>
      </c>
      <c r="C153" s="209" t="s">
        <v>296</v>
      </c>
      <c r="D153" s="142">
        <v>2241455.2282999996</v>
      </c>
      <c r="E153" s="142">
        <v>2619292.6158999996</v>
      </c>
      <c r="F153" s="142">
        <v>2897523.995222223</v>
      </c>
      <c r="G153" s="142">
        <v>2996608.2772594034</v>
      </c>
      <c r="H153" s="142">
        <v>3356851.0470999996</v>
      </c>
      <c r="I153" s="142">
        <v>3708313.9319999996</v>
      </c>
      <c r="J153" s="142">
        <v>4195962.9421239998</v>
      </c>
      <c r="K153" s="142">
        <v>4400314.9572710013</v>
      </c>
      <c r="L153" s="142">
        <v>4768514.5074759992</v>
      </c>
      <c r="M153" s="142">
        <v>5536075.0802019993</v>
      </c>
      <c r="N153" s="146"/>
      <c r="O153" s="142">
        <v>377837.38759999978</v>
      </c>
      <c r="P153" s="142">
        <v>278231.37932222342</v>
      </c>
      <c r="Q153" s="142">
        <v>99084.28203718031</v>
      </c>
      <c r="R153" s="142">
        <v>360242.76984059613</v>
      </c>
      <c r="S153" s="142">
        <v>351462.88490000006</v>
      </c>
      <c r="T153" s="142">
        <v>487649.01012400002</v>
      </c>
      <c r="U153" s="142">
        <v>204352.01514700166</v>
      </c>
      <c r="V153" s="142">
        <v>368199.55020499835</v>
      </c>
      <c r="W153" s="142">
        <v>767560.5727260001</v>
      </c>
      <c r="X153" s="141"/>
      <c r="Y153" s="140"/>
      <c r="Z153" s="140"/>
      <c r="AA153" s="140"/>
      <c r="AB153" s="140"/>
      <c r="AC153" s="140"/>
      <c r="AD153" s="140"/>
      <c r="AE153" s="140"/>
      <c r="AF153" s="140"/>
    </row>
    <row r="154" spans="1:32">
      <c r="B154" s="208" t="s">
        <v>40</v>
      </c>
      <c r="C154" s="219"/>
      <c r="D154" s="142">
        <v>2217546.0168999997</v>
      </c>
      <c r="E154" s="142">
        <v>2584035.9187999996</v>
      </c>
      <c r="F154" s="142">
        <v>2853232.8938222229</v>
      </c>
      <c r="G154" s="142">
        <v>2942265.5084594032</v>
      </c>
      <c r="H154" s="142">
        <v>3279156.8541999999</v>
      </c>
      <c r="I154" s="142">
        <v>3628565.5228000004</v>
      </c>
      <c r="J154" s="142">
        <v>4101531.4937219997</v>
      </c>
      <c r="K154" s="142">
        <v>4281607.0668710005</v>
      </c>
      <c r="L154" s="142">
        <v>4653620.7222189996</v>
      </c>
      <c r="M154" s="142">
        <v>5393435.9811950009</v>
      </c>
      <c r="N154" s="143"/>
      <c r="O154" s="142">
        <v>366489.90190000006</v>
      </c>
      <c r="P154" s="142">
        <v>269196.97502222296</v>
      </c>
      <c r="Q154" s="142">
        <v>89032.61463718045</v>
      </c>
      <c r="R154" s="142">
        <v>336891.34574059682</v>
      </c>
      <c r="S154" s="142">
        <v>349408.66860000021</v>
      </c>
      <c r="T154" s="142">
        <v>472965.97092199954</v>
      </c>
      <c r="U154" s="142">
        <v>180075.57314900041</v>
      </c>
      <c r="V154" s="142">
        <v>372013.65534799919</v>
      </c>
      <c r="W154" s="142">
        <v>739815.25897600153</v>
      </c>
      <c r="X154" s="145"/>
      <c r="Y154" s="148"/>
      <c r="Z154" s="148"/>
      <c r="AA154" s="148"/>
      <c r="AB154" s="148"/>
      <c r="AC154" s="148"/>
      <c r="AD154" s="148"/>
      <c r="AE154" s="148"/>
      <c r="AF154" s="148"/>
    </row>
    <row r="155" spans="1:32">
      <c r="B155" s="6" t="s">
        <v>41</v>
      </c>
      <c r="C155" s="219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3"/>
      <c r="O155" s="142">
        <v>0</v>
      </c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45"/>
      <c r="Y155" s="148"/>
      <c r="Z155" s="148"/>
      <c r="AA155" s="148"/>
      <c r="AB155" s="148"/>
      <c r="AC155" s="148"/>
      <c r="AD155" s="148"/>
      <c r="AE155" s="148"/>
      <c r="AF155" s="148"/>
    </row>
    <row r="156" spans="1:32">
      <c r="B156" s="6" t="s">
        <v>42</v>
      </c>
      <c r="C156" s="219"/>
      <c r="D156" s="142">
        <v>0</v>
      </c>
      <c r="E156" s="142">
        <v>0</v>
      </c>
      <c r="F156" s="142">
        <v>0</v>
      </c>
      <c r="G156" s="142">
        <v>0</v>
      </c>
      <c r="H156" s="142">
        <v>0</v>
      </c>
      <c r="I156" s="142">
        <v>0</v>
      </c>
      <c r="J156" s="142">
        <v>0</v>
      </c>
      <c r="K156" s="142">
        <v>0</v>
      </c>
      <c r="L156" s="142">
        <v>0</v>
      </c>
      <c r="M156" s="142">
        <v>0</v>
      </c>
      <c r="N156" s="143"/>
      <c r="O156" s="142">
        <v>0</v>
      </c>
      <c r="P156" s="142">
        <v>0</v>
      </c>
      <c r="Q156" s="142">
        <v>0</v>
      </c>
      <c r="R156" s="142">
        <v>0</v>
      </c>
      <c r="S156" s="142">
        <v>0</v>
      </c>
      <c r="T156" s="142">
        <v>0</v>
      </c>
      <c r="U156" s="142">
        <v>0</v>
      </c>
      <c r="V156" s="142">
        <v>0</v>
      </c>
      <c r="W156" s="142">
        <v>0</v>
      </c>
      <c r="X156" s="145"/>
      <c r="Y156" s="148"/>
      <c r="Z156" s="148"/>
      <c r="AA156" s="148"/>
      <c r="AB156" s="148"/>
      <c r="AC156" s="148"/>
      <c r="AD156" s="148"/>
      <c r="AE156" s="148"/>
      <c r="AF156" s="148"/>
    </row>
    <row r="157" spans="1:32">
      <c r="B157" s="6" t="s">
        <v>43</v>
      </c>
      <c r="C157" s="219"/>
      <c r="D157" s="142">
        <v>332320.62809999997</v>
      </c>
      <c r="E157" s="142">
        <v>407307.68879999995</v>
      </c>
      <c r="F157" s="142">
        <v>376062.54362222296</v>
      </c>
      <c r="G157" s="142">
        <v>235947.9859594031</v>
      </c>
      <c r="H157" s="142">
        <v>230215.72089999999</v>
      </c>
      <c r="I157" s="142">
        <v>279213.45158999995</v>
      </c>
      <c r="J157" s="142">
        <v>275839.32793899998</v>
      </c>
      <c r="K157" s="142">
        <v>297387.25660000002</v>
      </c>
      <c r="L157" s="142">
        <v>303425.50064499991</v>
      </c>
      <c r="M157" s="142">
        <v>144109.92291899998</v>
      </c>
      <c r="N157" s="143"/>
      <c r="O157" s="142">
        <v>74987.060699999987</v>
      </c>
      <c r="P157" s="142">
        <v>-31245.145177776976</v>
      </c>
      <c r="Q157" s="142">
        <v>-140114.55766281989</v>
      </c>
      <c r="R157" s="142">
        <v>-5732.2650594031074</v>
      </c>
      <c r="S157" s="142">
        <v>48997.730689999982</v>
      </c>
      <c r="T157" s="142">
        <v>-3374.1236509999908</v>
      </c>
      <c r="U157" s="142">
        <v>21547.928661000013</v>
      </c>
      <c r="V157" s="142">
        <v>6038.2440449999194</v>
      </c>
      <c r="W157" s="142">
        <v>-159315.57772599996</v>
      </c>
      <c r="X157" s="145"/>
      <c r="Y157" s="148"/>
      <c r="Z157" s="148"/>
      <c r="AA157" s="148"/>
      <c r="AB157" s="148"/>
      <c r="AC157" s="148"/>
      <c r="AD157" s="148"/>
      <c r="AE157" s="148"/>
      <c r="AF157" s="148"/>
    </row>
    <row r="158" spans="1:32">
      <c r="B158" s="6" t="s">
        <v>44</v>
      </c>
      <c r="C158" s="219"/>
      <c r="D158" s="142">
        <v>1755490.2434</v>
      </c>
      <c r="E158" s="142">
        <v>2015118.4323999998</v>
      </c>
      <c r="F158" s="142">
        <v>2250926.2217999995</v>
      </c>
      <c r="G158" s="142">
        <v>2502248.7480000001</v>
      </c>
      <c r="H158" s="142">
        <v>2785084.9526999998</v>
      </c>
      <c r="I158" s="142">
        <v>3042242.9006099999</v>
      </c>
      <c r="J158" s="142">
        <v>3434717.3356829998</v>
      </c>
      <c r="K158" s="142">
        <v>3555263.7430709996</v>
      </c>
      <c r="L158" s="142">
        <v>3956476.1577589996</v>
      </c>
      <c r="M158" s="142">
        <v>4616455.0570120011</v>
      </c>
      <c r="N158" s="143"/>
      <c r="O158" s="142">
        <v>259628.18899999984</v>
      </c>
      <c r="P158" s="142">
        <v>235807.78939999983</v>
      </c>
      <c r="Q158" s="142">
        <v>251322.52620000037</v>
      </c>
      <c r="R158" s="142">
        <v>282836.20469999989</v>
      </c>
      <c r="S158" s="142">
        <v>257157.94791000008</v>
      </c>
      <c r="T158" s="142">
        <v>392474.4350729998</v>
      </c>
      <c r="U158" s="142">
        <v>120546.40738800008</v>
      </c>
      <c r="V158" s="142">
        <v>401212.41468799999</v>
      </c>
      <c r="W158" s="142">
        <v>659978.8992530012</v>
      </c>
      <c r="X158" s="145"/>
      <c r="Y158" s="148"/>
      <c r="Z158" s="148"/>
      <c r="AA158" s="148"/>
      <c r="AB158" s="148"/>
      <c r="AC158" s="148"/>
      <c r="AD158" s="148"/>
      <c r="AE158" s="148"/>
      <c r="AF158" s="148"/>
    </row>
    <row r="159" spans="1:32">
      <c r="B159" s="7" t="s">
        <v>45</v>
      </c>
      <c r="C159" s="219"/>
      <c r="D159" s="142">
        <v>1383788.7725786718</v>
      </c>
      <c r="E159" s="142">
        <v>1533037.6310793147</v>
      </c>
      <c r="F159" s="142">
        <v>1750579.598877738</v>
      </c>
      <c r="G159" s="142">
        <v>1971645.6908881275</v>
      </c>
      <c r="H159" s="142">
        <v>2111914.134280337</v>
      </c>
      <c r="I159" s="142">
        <v>2214382.4527361058</v>
      </c>
      <c r="J159" s="142">
        <v>2557824.8420035373</v>
      </c>
      <c r="K159" s="142">
        <v>2616546.2382831392</v>
      </c>
      <c r="L159" s="142">
        <v>2838829.2902415097</v>
      </c>
      <c r="M159" s="142">
        <v>3282156.1703931866</v>
      </c>
      <c r="N159" s="143"/>
      <c r="O159" s="142">
        <v>149248.85850064293</v>
      </c>
      <c r="P159" s="142">
        <v>217541.96779842314</v>
      </c>
      <c r="Q159" s="142">
        <v>221066.09201038955</v>
      </c>
      <c r="R159" s="142">
        <v>140268.44339220953</v>
      </c>
      <c r="S159" s="142">
        <v>102468.31845576853</v>
      </c>
      <c r="T159" s="142">
        <v>343442.38926743163</v>
      </c>
      <c r="U159" s="142">
        <v>58721.39627960205</v>
      </c>
      <c r="V159" s="142">
        <v>222283.05195837055</v>
      </c>
      <c r="W159" s="142">
        <v>443326.88015167695</v>
      </c>
      <c r="X159" s="145"/>
      <c r="Y159" s="148"/>
      <c r="Z159" s="148"/>
      <c r="AA159" s="148"/>
      <c r="AB159" s="148"/>
      <c r="AC159" s="148"/>
      <c r="AD159" s="148"/>
      <c r="AE159" s="148"/>
      <c r="AF159" s="148"/>
    </row>
    <row r="160" spans="1:32">
      <c r="B160" s="7" t="s">
        <v>46</v>
      </c>
      <c r="C160" s="219"/>
      <c r="D160" s="142">
        <v>371701.47082132782</v>
      </c>
      <c r="E160" s="142">
        <v>482080.80132068472</v>
      </c>
      <c r="F160" s="142">
        <v>500346.62292226142</v>
      </c>
      <c r="G160" s="142">
        <v>530603.05711187224</v>
      </c>
      <c r="H160" s="142">
        <v>673170.81841966242</v>
      </c>
      <c r="I160" s="142">
        <v>827860.44787389436</v>
      </c>
      <c r="J160" s="142">
        <v>876892.49367946247</v>
      </c>
      <c r="K160" s="142">
        <v>938717.50478786067</v>
      </c>
      <c r="L160" s="142">
        <v>1117646.8675174895</v>
      </c>
      <c r="M160" s="142">
        <v>1334298.8866188137</v>
      </c>
      <c r="N160" s="143"/>
      <c r="O160" s="142">
        <v>110379.33049935686</v>
      </c>
      <c r="P160" s="142">
        <v>18265.821601576681</v>
      </c>
      <c r="Q160" s="142">
        <v>30256.4341896109</v>
      </c>
      <c r="R160" s="142">
        <v>142567.76130779009</v>
      </c>
      <c r="S160" s="142">
        <v>154689.629454232</v>
      </c>
      <c r="T160" s="142">
        <v>49032.045805568123</v>
      </c>
      <c r="U160" s="142">
        <v>61825.011108398212</v>
      </c>
      <c r="V160" s="142">
        <v>178929.36272962869</v>
      </c>
      <c r="W160" s="142">
        <v>216652.01910132437</v>
      </c>
      <c r="X160" s="145"/>
      <c r="Y160" s="148"/>
      <c r="Z160" s="148"/>
      <c r="AA160" s="148"/>
      <c r="AB160" s="148"/>
      <c r="AC160" s="148"/>
      <c r="AD160" s="148"/>
      <c r="AE160" s="148"/>
      <c r="AF160" s="148"/>
    </row>
    <row r="161" spans="1:32">
      <c r="B161" s="6" t="s">
        <v>317</v>
      </c>
      <c r="C161" s="219"/>
      <c r="D161" s="142">
        <v>35598.621317681827</v>
      </c>
      <c r="E161" s="142">
        <v>37825.975752698978</v>
      </c>
      <c r="F161" s="142">
        <v>76770.55764085456</v>
      </c>
      <c r="G161" s="142">
        <v>66774.570558969484</v>
      </c>
      <c r="H161" s="142">
        <v>88769.363373620392</v>
      </c>
      <c r="I161" s="142">
        <v>95166.88070220215</v>
      </c>
      <c r="J161" s="142">
        <v>118537.66422665713</v>
      </c>
      <c r="K161" s="142">
        <v>100813.32431888739</v>
      </c>
      <c r="L161" s="142">
        <v>90989.314304831249</v>
      </c>
      <c r="M161" s="142">
        <v>132212.39653253191</v>
      </c>
      <c r="N161" s="143"/>
      <c r="O161" s="142">
        <v>2227.3544350171451</v>
      </c>
      <c r="P161" s="142">
        <v>38944.58188815559</v>
      </c>
      <c r="Q161" s="142">
        <v>-9995.987081885085</v>
      </c>
      <c r="R161" s="142">
        <v>21994.792814650908</v>
      </c>
      <c r="S161" s="142">
        <v>6397.5173285817618</v>
      </c>
      <c r="T161" s="142">
        <v>23370.783524454975</v>
      </c>
      <c r="U161" s="142">
        <v>-17724.33990776974</v>
      </c>
      <c r="V161" s="142">
        <v>-9824.0100140561372</v>
      </c>
      <c r="W161" s="142">
        <v>41223.082227700674</v>
      </c>
      <c r="X161" s="145"/>
      <c r="Y161" s="148"/>
      <c r="Z161" s="148"/>
      <c r="AA161" s="148"/>
      <c r="AB161" s="148"/>
      <c r="AC161" s="148"/>
      <c r="AD161" s="148"/>
      <c r="AE161" s="148"/>
      <c r="AF161" s="148"/>
    </row>
    <row r="162" spans="1:32">
      <c r="B162" s="6" t="s">
        <v>108</v>
      </c>
      <c r="C162" s="219"/>
      <c r="D162" s="142">
        <v>94136.524082318152</v>
      </c>
      <c r="E162" s="142">
        <v>123783.82184730103</v>
      </c>
      <c r="F162" s="142">
        <v>149473.5707591454</v>
      </c>
      <c r="G162" s="142">
        <v>137294.20394103057</v>
      </c>
      <c r="H162" s="142">
        <v>175086.81722637959</v>
      </c>
      <c r="I162" s="142">
        <v>211942.28989779786</v>
      </c>
      <c r="J162" s="142">
        <v>272437.16587334283</v>
      </c>
      <c r="K162" s="142">
        <v>328142.7428811125</v>
      </c>
      <c r="L162" s="142">
        <v>302729.7495101688</v>
      </c>
      <c r="M162" s="142">
        <v>500658.60473146813</v>
      </c>
      <c r="N162" s="143"/>
      <c r="O162" s="142">
        <v>29647.297764982886</v>
      </c>
      <c r="P162" s="142">
        <v>25689.748911844366</v>
      </c>
      <c r="Q162" s="142">
        <v>-12179.36681811484</v>
      </c>
      <c r="R162" s="142">
        <v>37792.613285349013</v>
      </c>
      <c r="S162" s="142">
        <v>36855.472671418283</v>
      </c>
      <c r="T162" s="142">
        <v>60494.875975544986</v>
      </c>
      <c r="U162" s="142">
        <v>55705.577007769672</v>
      </c>
      <c r="V162" s="142">
        <v>-25412.993370943739</v>
      </c>
      <c r="W162" s="142">
        <v>197928.85522129937</v>
      </c>
      <c r="X162" s="145"/>
      <c r="Y162" s="148"/>
      <c r="Z162" s="148"/>
      <c r="AA162" s="148"/>
      <c r="AB162" s="148"/>
      <c r="AC162" s="148"/>
      <c r="AD162" s="148"/>
      <c r="AE162" s="148"/>
      <c r="AF162" s="148"/>
    </row>
    <row r="163" spans="1:32">
      <c r="B163" s="6" t="s">
        <v>48</v>
      </c>
      <c r="C163" s="219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8"/>
      <c r="O163" s="142">
        <v>0</v>
      </c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45"/>
      <c r="Y163" s="148"/>
      <c r="Z163" s="148"/>
      <c r="AA163" s="148"/>
      <c r="AB163" s="148"/>
      <c r="AC163" s="148"/>
      <c r="AD163" s="148"/>
      <c r="AE163" s="148"/>
      <c r="AF163" s="148"/>
    </row>
    <row r="164" spans="1:32">
      <c r="B164" s="6" t="s">
        <v>325</v>
      </c>
      <c r="C164" s="219"/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3"/>
      <c r="O164" s="142">
        <v>0</v>
      </c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45"/>
      <c r="Y164" s="148"/>
      <c r="Z164" s="148"/>
      <c r="AA164" s="148"/>
      <c r="AB164" s="148"/>
      <c r="AC164" s="148"/>
      <c r="AD164" s="148"/>
      <c r="AE164" s="148"/>
      <c r="AF164" s="148"/>
    </row>
    <row r="165" spans="1:32">
      <c r="B165" s="8" t="s">
        <v>101</v>
      </c>
      <c r="C165" s="219"/>
      <c r="D165" s="142">
        <v>23909.211399999997</v>
      </c>
      <c r="E165" s="142">
        <v>35256.697100000005</v>
      </c>
      <c r="F165" s="142">
        <v>44291.1014</v>
      </c>
      <c r="G165" s="142">
        <v>54342.768800000013</v>
      </c>
      <c r="H165" s="142">
        <v>77694.192899999995</v>
      </c>
      <c r="I165" s="142">
        <v>79748.409200000009</v>
      </c>
      <c r="J165" s="142">
        <v>94431.448400000008</v>
      </c>
      <c r="K165" s="142">
        <v>118707.8904</v>
      </c>
      <c r="L165" s="142">
        <v>114893.785257</v>
      </c>
      <c r="M165" s="142">
        <v>142639.09900699998</v>
      </c>
      <c r="N165" s="143"/>
      <c r="O165" s="142">
        <v>11347.485700000005</v>
      </c>
      <c r="P165" s="142">
        <v>9034.4043000000001</v>
      </c>
      <c r="Q165" s="142">
        <v>10051.667400000008</v>
      </c>
      <c r="R165" s="142">
        <v>23351.424099999986</v>
      </c>
      <c r="S165" s="142">
        <v>2054.2163000000073</v>
      </c>
      <c r="T165" s="142">
        <v>14683.039200000007</v>
      </c>
      <c r="U165" s="142">
        <v>24276.441999999985</v>
      </c>
      <c r="V165" s="142">
        <v>-3814.1051430000061</v>
      </c>
      <c r="W165" s="142">
        <v>27745.31374999999</v>
      </c>
      <c r="X165" s="145"/>
      <c r="Y165" s="148"/>
      <c r="Z165" s="148"/>
      <c r="AA165" s="148"/>
      <c r="AB165" s="148"/>
      <c r="AC165" s="148"/>
      <c r="AD165" s="148"/>
      <c r="AE165" s="148"/>
      <c r="AF165" s="148"/>
    </row>
    <row r="166" spans="1:32" s="45" customFormat="1">
      <c r="A166" s="38"/>
      <c r="B166" s="5" t="s">
        <v>25</v>
      </c>
      <c r="C166" s="209" t="s">
        <v>297</v>
      </c>
      <c r="D166" s="139">
        <v>5186559.1901999982</v>
      </c>
      <c r="E166" s="139">
        <v>6010673.2651999993</v>
      </c>
      <c r="F166" s="139">
        <v>6892284.5223125182</v>
      </c>
      <c r="G166" s="139">
        <v>7564526.5754766185</v>
      </c>
      <c r="H166" s="139">
        <v>8091669.6152000008</v>
      </c>
      <c r="I166" s="139">
        <v>8327624.0974000003</v>
      </c>
      <c r="J166" s="139">
        <v>8983008.688261997</v>
      </c>
      <c r="K166" s="139">
        <v>9938135.5494800098</v>
      </c>
      <c r="L166" s="139">
        <v>10582116.873503001</v>
      </c>
      <c r="M166" s="139">
        <v>11121562.375894999</v>
      </c>
      <c r="N166" s="146"/>
      <c r="O166" s="139">
        <v>824114.07500000065</v>
      </c>
      <c r="P166" s="139">
        <v>881611.25711251958</v>
      </c>
      <c r="Q166" s="139">
        <v>672242.05316409934</v>
      </c>
      <c r="R166" s="139">
        <v>527143.03972338233</v>
      </c>
      <c r="S166" s="139">
        <v>235954.48219999962</v>
      </c>
      <c r="T166" s="139">
        <v>655384.59086199733</v>
      </c>
      <c r="U166" s="139">
        <v>955126.8612180124</v>
      </c>
      <c r="V166" s="139">
        <v>643981.32402299088</v>
      </c>
      <c r="W166" s="139">
        <v>539445.50239199889</v>
      </c>
      <c r="X166" s="141"/>
      <c r="Y166" s="140"/>
      <c r="Z166" s="140"/>
      <c r="AA166" s="140"/>
      <c r="AB166" s="140"/>
      <c r="AC166" s="140"/>
      <c r="AD166" s="140"/>
      <c r="AE166" s="140"/>
      <c r="AF166" s="140"/>
    </row>
    <row r="167" spans="1:32">
      <c r="B167" s="208" t="s">
        <v>40</v>
      </c>
      <c r="C167" s="219"/>
      <c r="D167" s="142">
        <v>4696716.498399999</v>
      </c>
      <c r="E167" s="142">
        <v>5397968.9031999987</v>
      </c>
      <c r="F167" s="142">
        <v>6123867.6035125181</v>
      </c>
      <c r="G167" s="142">
        <v>6702640.3192766169</v>
      </c>
      <c r="H167" s="142">
        <v>7211020.7808999997</v>
      </c>
      <c r="I167" s="142">
        <v>7470542.4446</v>
      </c>
      <c r="J167" s="142">
        <v>8152507.142661998</v>
      </c>
      <c r="K167" s="142">
        <v>9241359.2420800086</v>
      </c>
      <c r="L167" s="142">
        <v>9802793.1340730004</v>
      </c>
      <c r="M167" s="142">
        <v>10414122.737291999</v>
      </c>
      <c r="N167" s="143"/>
      <c r="O167" s="142">
        <v>701252.4047999999</v>
      </c>
      <c r="P167" s="142">
        <v>725898.70031251921</v>
      </c>
      <c r="Q167" s="142">
        <v>578772.71576409915</v>
      </c>
      <c r="R167" s="142">
        <v>508380.46162338287</v>
      </c>
      <c r="S167" s="142">
        <v>259521.6637000005</v>
      </c>
      <c r="T167" s="142">
        <v>681964.69806199754</v>
      </c>
      <c r="U167" s="142">
        <v>1088852.0994180115</v>
      </c>
      <c r="V167" s="142">
        <v>561433.89199299132</v>
      </c>
      <c r="W167" s="142">
        <v>611329.60321899876</v>
      </c>
      <c r="X167" s="145"/>
      <c r="Y167" s="148"/>
      <c r="Z167" s="148"/>
      <c r="AA167" s="148"/>
      <c r="AB167" s="148"/>
      <c r="AC167" s="148"/>
      <c r="AD167" s="148"/>
      <c r="AE167" s="148"/>
      <c r="AF167" s="148"/>
    </row>
    <row r="168" spans="1:32">
      <c r="B168" s="6" t="s">
        <v>41</v>
      </c>
      <c r="C168" s="219"/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3"/>
      <c r="O168" s="142">
        <v>0</v>
      </c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45"/>
      <c r="Y168" s="148"/>
      <c r="Z168" s="148"/>
      <c r="AA168" s="148"/>
      <c r="AB168" s="148"/>
      <c r="AC168" s="148"/>
      <c r="AD168" s="148"/>
      <c r="AE168" s="148"/>
      <c r="AF168" s="148"/>
    </row>
    <row r="169" spans="1:32">
      <c r="B169" s="6" t="s">
        <v>42</v>
      </c>
      <c r="C169" s="219"/>
      <c r="D169" s="142">
        <v>6023.3160409528373</v>
      </c>
      <c r="E169" s="142">
        <v>3430.7497092667541</v>
      </c>
      <c r="F169" s="142">
        <v>5897.0147727879521</v>
      </c>
      <c r="G169" s="142">
        <v>3233.6231006357034</v>
      </c>
      <c r="H169" s="142">
        <v>3840.2950469498192</v>
      </c>
      <c r="I169" s="142">
        <v>7708.1918380420957</v>
      </c>
      <c r="J169" s="142">
        <v>16939.707772092253</v>
      </c>
      <c r="K169" s="142">
        <v>20561.825780131956</v>
      </c>
      <c r="L169" s="142">
        <v>22642.13201262839</v>
      </c>
      <c r="M169" s="142">
        <v>14864.665214486569</v>
      </c>
      <c r="N169" s="143"/>
      <c r="O169" s="142">
        <v>-2592.5663316860837</v>
      </c>
      <c r="P169" s="142">
        <v>2466.265063521198</v>
      </c>
      <c r="Q169" s="142">
        <v>-2663.3916721522487</v>
      </c>
      <c r="R169" s="142">
        <v>606.67194631411621</v>
      </c>
      <c r="S169" s="142">
        <v>3867.8967910922765</v>
      </c>
      <c r="T169" s="142">
        <v>9231.5159340501577</v>
      </c>
      <c r="U169" s="142">
        <v>3622.1180080397035</v>
      </c>
      <c r="V169" s="142">
        <v>2080.3062324964344</v>
      </c>
      <c r="W169" s="142">
        <v>-7777.4667981418215</v>
      </c>
      <c r="X169" s="145"/>
      <c r="Y169" s="148"/>
      <c r="Z169" s="148"/>
      <c r="AA169" s="148"/>
      <c r="AB169" s="148"/>
      <c r="AC169" s="148"/>
      <c r="AD169" s="148"/>
      <c r="AE169" s="148"/>
      <c r="AF169" s="148"/>
    </row>
    <row r="170" spans="1:32">
      <c r="B170" s="6" t="s">
        <v>43</v>
      </c>
      <c r="C170" s="219"/>
      <c r="D170" s="142">
        <v>418451.22392395727</v>
      </c>
      <c r="E170" s="142">
        <v>388064.50244325481</v>
      </c>
      <c r="F170" s="142">
        <v>454667.42395532818</v>
      </c>
      <c r="G170" s="142">
        <v>692244.07813080726</v>
      </c>
      <c r="H170" s="142">
        <v>777289.96483351337</v>
      </c>
      <c r="I170" s="142">
        <v>552155.27065207425</v>
      </c>
      <c r="J170" s="142">
        <v>649665.15004773426</v>
      </c>
      <c r="K170" s="142">
        <v>876339.16091410886</v>
      </c>
      <c r="L170" s="142">
        <v>877679.02322053176</v>
      </c>
      <c r="M170" s="142">
        <v>1016708.9349196464</v>
      </c>
      <c r="N170" s="143"/>
      <c r="O170" s="142">
        <v>-30386.721480702407</v>
      </c>
      <c r="P170" s="142">
        <v>66602.921512073357</v>
      </c>
      <c r="Q170" s="142">
        <v>237576.65417547905</v>
      </c>
      <c r="R170" s="142">
        <v>85045.886702706135</v>
      </c>
      <c r="S170" s="142">
        <v>-225134.69418143915</v>
      </c>
      <c r="T170" s="142">
        <v>97509.879395660028</v>
      </c>
      <c r="U170" s="142">
        <v>226674.01086637456</v>
      </c>
      <c r="V170" s="142">
        <v>1339.8623064229469</v>
      </c>
      <c r="W170" s="142">
        <v>139029.91169911457</v>
      </c>
      <c r="X170" s="145"/>
      <c r="Y170" s="148"/>
      <c r="Z170" s="148"/>
      <c r="AA170" s="148"/>
      <c r="AB170" s="148"/>
      <c r="AC170" s="148"/>
      <c r="AD170" s="148"/>
      <c r="AE170" s="148"/>
      <c r="AF170" s="148"/>
    </row>
    <row r="171" spans="1:32">
      <c r="B171" s="6" t="s">
        <v>44</v>
      </c>
      <c r="C171" s="219"/>
      <c r="D171" s="142">
        <v>230531.99046325043</v>
      </c>
      <c r="E171" s="142">
        <v>198180.47925961984</v>
      </c>
      <c r="F171" s="142">
        <v>214679.72895444263</v>
      </c>
      <c r="G171" s="142">
        <v>205471.84284187137</v>
      </c>
      <c r="H171" s="142">
        <v>205100.88861321483</v>
      </c>
      <c r="I171" s="142">
        <v>229466.24422734577</v>
      </c>
      <c r="J171" s="142">
        <v>232683.50313982938</v>
      </c>
      <c r="K171" s="142">
        <v>301845.35520497087</v>
      </c>
      <c r="L171" s="142">
        <v>380855.62639587151</v>
      </c>
      <c r="M171" s="142">
        <v>425634.91124622244</v>
      </c>
      <c r="N171" s="143"/>
      <c r="O171" s="142">
        <v>-32351.511203630616</v>
      </c>
      <c r="P171" s="142">
        <v>16499.249694822811</v>
      </c>
      <c r="Q171" s="142">
        <v>-9207.8861125712592</v>
      </c>
      <c r="R171" s="142">
        <v>-370.95422865654655</v>
      </c>
      <c r="S171" s="142">
        <v>24365.355614130931</v>
      </c>
      <c r="T171" s="142">
        <v>3217.2589124836122</v>
      </c>
      <c r="U171" s="142">
        <v>69161.852065141517</v>
      </c>
      <c r="V171" s="142">
        <v>79010.271190900632</v>
      </c>
      <c r="W171" s="142">
        <v>44779.284850350901</v>
      </c>
      <c r="X171" s="148"/>
      <c r="Y171" s="148"/>
      <c r="Z171" s="148"/>
      <c r="AA171" s="148"/>
      <c r="AB171" s="148"/>
      <c r="AC171" s="148"/>
      <c r="AD171" s="148"/>
      <c r="AE171" s="148"/>
      <c r="AF171" s="148"/>
    </row>
    <row r="172" spans="1:32">
      <c r="B172" s="7" t="s">
        <v>45</v>
      </c>
      <c r="C172" s="219"/>
      <c r="D172" s="142">
        <v>88708.902678406084</v>
      </c>
      <c r="E172" s="142">
        <v>46483.270201641462</v>
      </c>
      <c r="F172" s="142">
        <v>50485.958762969378</v>
      </c>
      <c r="G172" s="142">
        <v>34188.401606464511</v>
      </c>
      <c r="H172" s="142">
        <v>60447.227030543414</v>
      </c>
      <c r="I172" s="142">
        <v>81050.260980150299</v>
      </c>
      <c r="J172" s="142">
        <v>79319.27661488275</v>
      </c>
      <c r="K172" s="142">
        <v>95790.399744462135</v>
      </c>
      <c r="L172" s="142">
        <v>122912.21423684774</v>
      </c>
      <c r="M172" s="142">
        <v>148481.04402569614</v>
      </c>
      <c r="N172" s="143"/>
      <c r="O172" s="142">
        <v>-42225.632476764622</v>
      </c>
      <c r="P172" s="142">
        <v>4002.6885613279146</v>
      </c>
      <c r="Q172" s="142">
        <v>-16297.557156504865</v>
      </c>
      <c r="R172" s="142">
        <v>26258.825424078903</v>
      </c>
      <c r="S172" s="142">
        <v>20603.033949606892</v>
      </c>
      <c r="T172" s="142">
        <v>-1730.9843652675454</v>
      </c>
      <c r="U172" s="142">
        <v>16471.123129579384</v>
      </c>
      <c r="V172" s="142">
        <v>27121.814492385602</v>
      </c>
      <c r="W172" s="142">
        <v>25568.829788848394</v>
      </c>
      <c r="X172" s="145"/>
      <c r="Y172" s="148"/>
      <c r="Z172" s="148"/>
      <c r="AA172" s="148"/>
      <c r="AB172" s="148"/>
      <c r="AC172" s="148"/>
      <c r="AD172" s="148"/>
      <c r="AE172" s="148"/>
      <c r="AF172" s="148"/>
    </row>
    <row r="173" spans="1:32">
      <c r="B173" s="7" t="s">
        <v>46</v>
      </c>
      <c r="C173" s="219"/>
      <c r="D173" s="142">
        <v>141823.08778484433</v>
      </c>
      <c r="E173" s="142">
        <v>151697.20905797838</v>
      </c>
      <c r="F173" s="142">
        <v>164193.77019147325</v>
      </c>
      <c r="G173" s="142">
        <v>171283.44123540685</v>
      </c>
      <c r="H173" s="142">
        <v>144653.6615826714</v>
      </c>
      <c r="I173" s="142">
        <v>148415.98324719543</v>
      </c>
      <c r="J173" s="142">
        <v>153364.22652494663</v>
      </c>
      <c r="K173" s="142">
        <v>206054.95546050873</v>
      </c>
      <c r="L173" s="142">
        <v>257943.41215902378</v>
      </c>
      <c r="M173" s="142">
        <v>277153.86722052633</v>
      </c>
      <c r="N173" s="143"/>
      <c r="O173" s="142">
        <v>9874.1212731340274</v>
      </c>
      <c r="P173" s="142">
        <v>12496.561133494879</v>
      </c>
      <c r="Q173" s="142">
        <v>7089.6710439335948</v>
      </c>
      <c r="R173" s="142">
        <v>-26629.779652735444</v>
      </c>
      <c r="S173" s="142">
        <v>3762.3216645240291</v>
      </c>
      <c r="T173" s="142">
        <v>4948.2432777511804</v>
      </c>
      <c r="U173" s="142">
        <v>52690.728935562132</v>
      </c>
      <c r="V173" s="142">
        <v>51888.45669851503</v>
      </c>
      <c r="W173" s="142">
        <v>19210.455061502536</v>
      </c>
      <c r="X173" s="145"/>
      <c r="Y173" s="148"/>
      <c r="Z173" s="148"/>
      <c r="AA173" s="148"/>
      <c r="AB173" s="148"/>
      <c r="AC173" s="148"/>
      <c r="AD173" s="148"/>
      <c r="AE173" s="148"/>
      <c r="AF173" s="148"/>
    </row>
    <row r="174" spans="1:32">
      <c r="B174" s="6" t="s">
        <v>317</v>
      </c>
      <c r="C174" s="219"/>
      <c r="D174" s="142">
        <v>554943.02634084027</v>
      </c>
      <c r="E174" s="142">
        <v>618874.6556590168</v>
      </c>
      <c r="F174" s="142">
        <v>764940.4041590275</v>
      </c>
      <c r="G174" s="142">
        <v>799586.36853186274</v>
      </c>
      <c r="H174" s="142">
        <v>802927.49598798016</v>
      </c>
      <c r="I174" s="142">
        <v>909085.09886321262</v>
      </c>
      <c r="J174" s="142">
        <v>941344.49265825294</v>
      </c>
      <c r="K174" s="142">
        <v>952198.38726179732</v>
      </c>
      <c r="L174" s="142">
        <v>992739.47394485457</v>
      </c>
      <c r="M174" s="142">
        <v>963519.28506170714</v>
      </c>
      <c r="N174" s="143"/>
      <c r="O174" s="142">
        <v>63931.629318176507</v>
      </c>
      <c r="P174" s="142">
        <v>146065.74850001078</v>
      </c>
      <c r="Q174" s="142">
        <v>34645.964372835166</v>
      </c>
      <c r="R174" s="142">
        <v>3341.127456117465</v>
      </c>
      <c r="S174" s="142">
        <v>106157.60287523243</v>
      </c>
      <c r="T174" s="142">
        <v>32259.393795040342</v>
      </c>
      <c r="U174" s="142">
        <v>10853.894603544359</v>
      </c>
      <c r="V174" s="142">
        <v>40541.086683057256</v>
      </c>
      <c r="W174" s="142">
        <v>-29220.188883147421</v>
      </c>
      <c r="X174" s="145"/>
      <c r="Y174" s="148"/>
      <c r="Z174" s="148"/>
      <c r="AA174" s="148"/>
      <c r="AB174" s="148"/>
      <c r="AC174" s="148"/>
      <c r="AD174" s="148"/>
      <c r="AE174" s="148"/>
      <c r="AF174" s="148"/>
    </row>
    <row r="175" spans="1:32">
      <c r="B175" s="6" t="s">
        <v>108</v>
      </c>
      <c r="C175" s="219"/>
      <c r="D175" s="142">
        <v>1686641.6080142392</v>
      </c>
      <c r="E175" s="142">
        <v>1728281.2710381851</v>
      </c>
      <c r="F175" s="142">
        <v>2008070.6675270605</v>
      </c>
      <c r="G175" s="142">
        <v>2134769.9853674625</v>
      </c>
      <c r="H175" s="142">
        <v>2225078.0476627182</v>
      </c>
      <c r="I175" s="142">
        <v>2247015.4102778547</v>
      </c>
      <c r="J175" s="142">
        <v>2302484.6874352777</v>
      </c>
      <c r="K175" s="142">
        <v>2498005.1987154461</v>
      </c>
      <c r="L175" s="142">
        <v>2456804.0403178972</v>
      </c>
      <c r="M175" s="142">
        <v>2318616.758033277</v>
      </c>
      <c r="N175" s="143"/>
      <c r="O175" s="142">
        <v>41639.663023945832</v>
      </c>
      <c r="P175" s="142">
        <v>279789.39648887538</v>
      </c>
      <c r="Q175" s="142">
        <v>126699.317840402</v>
      </c>
      <c r="R175" s="142">
        <v>90308.062295255513</v>
      </c>
      <c r="S175" s="142">
        <v>21937.36261513659</v>
      </c>
      <c r="T175" s="142">
        <v>55469.27715742313</v>
      </c>
      <c r="U175" s="142">
        <v>195520.51128016828</v>
      </c>
      <c r="V175" s="142">
        <v>-41201.158397548716</v>
      </c>
      <c r="W175" s="142">
        <v>-138187.28228462022</v>
      </c>
      <c r="X175" s="145"/>
      <c r="Y175" s="148"/>
      <c r="Z175" s="148"/>
      <c r="AA175" s="148"/>
      <c r="AB175" s="148"/>
      <c r="AC175" s="148"/>
      <c r="AD175" s="148"/>
      <c r="AE175" s="148"/>
      <c r="AF175" s="148"/>
    </row>
    <row r="176" spans="1:32">
      <c r="B176" s="6" t="s">
        <v>48</v>
      </c>
      <c r="C176" s="219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8"/>
      <c r="O176" s="142">
        <v>0</v>
      </c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5"/>
      <c r="Y176" s="148"/>
      <c r="Z176" s="148"/>
      <c r="AA176" s="148"/>
      <c r="AB176" s="148"/>
      <c r="AC176" s="148"/>
      <c r="AD176" s="148"/>
      <c r="AE176" s="148"/>
      <c r="AF176" s="148"/>
    </row>
    <row r="177" spans="1:32">
      <c r="B177" s="6" t="s">
        <v>325</v>
      </c>
      <c r="C177" s="219"/>
      <c r="D177" s="142">
        <v>1800125.3336167585</v>
      </c>
      <c r="E177" s="142">
        <v>2461137.2450906555</v>
      </c>
      <c r="F177" s="142">
        <v>2675612.3641438712</v>
      </c>
      <c r="G177" s="142">
        <v>2867334.4213039773</v>
      </c>
      <c r="H177" s="142">
        <v>3196784.088755623</v>
      </c>
      <c r="I177" s="142">
        <v>3525112.2287414712</v>
      </c>
      <c r="J177" s="142">
        <v>4009389.6016088109</v>
      </c>
      <c r="K177" s="142">
        <v>4592409.3142035538</v>
      </c>
      <c r="L177" s="142">
        <v>5072072.8381812181</v>
      </c>
      <c r="M177" s="142">
        <v>5674778.18281666</v>
      </c>
      <c r="N177" s="143"/>
      <c r="O177" s="142">
        <v>661011.91147389694</v>
      </c>
      <c r="P177" s="142">
        <v>214475.11905321589</v>
      </c>
      <c r="Q177" s="142">
        <v>191722.05716010576</v>
      </c>
      <c r="R177" s="142">
        <v>329449.667451646</v>
      </c>
      <c r="S177" s="142">
        <v>328328.13998584822</v>
      </c>
      <c r="T177" s="142">
        <v>484277.37286733976</v>
      </c>
      <c r="U177" s="142">
        <v>583019.712594743</v>
      </c>
      <c r="V177" s="142">
        <v>479663.52397766383</v>
      </c>
      <c r="W177" s="142">
        <v>602705.34463544167</v>
      </c>
      <c r="X177" s="145"/>
      <c r="Y177" s="148"/>
      <c r="Z177" s="148"/>
      <c r="AA177" s="148"/>
      <c r="AB177" s="148"/>
      <c r="AC177" s="148"/>
      <c r="AD177" s="148"/>
      <c r="AE177" s="148"/>
      <c r="AF177" s="148"/>
    </row>
    <row r="178" spans="1:32">
      <c r="B178" s="8" t="s">
        <v>101</v>
      </c>
      <c r="C178" s="219"/>
      <c r="D178" s="142">
        <v>489842.69179999991</v>
      </c>
      <c r="E178" s="142">
        <v>612704.36200000008</v>
      </c>
      <c r="F178" s="142">
        <v>768416.91879999998</v>
      </c>
      <c r="G178" s="142">
        <v>861886.25620000006</v>
      </c>
      <c r="H178" s="142">
        <v>880648.8343000001</v>
      </c>
      <c r="I178" s="142">
        <v>857081.65280000016</v>
      </c>
      <c r="J178" s="142">
        <v>830501.54559999995</v>
      </c>
      <c r="K178" s="142">
        <v>696776.30740000005</v>
      </c>
      <c r="L178" s="142">
        <v>779323.73942999996</v>
      </c>
      <c r="M178" s="142">
        <v>707439.63860299997</v>
      </c>
      <c r="N178" s="143"/>
      <c r="O178" s="142">
        <v>122861.67020000011</v>
      </c>
      <c r="P178" s="142">
        <v>155712.55679999996</v>
      </c>
      <c r="Q178" s="142">
        <v>93469.337400000048</v>
      </c>
      <c r="R178" s="142">
        <v>18762.578100000064</v>
      </c>
      <c r="S178" s="142">
        <v>-23567.18149999997</v>
      </c>
      <c r="T178" s="142">
        <v>-26580.107200000202</v>
      </c>
      <c r="U178" s="142">
        <v>-133725.23819999988</v>
      </c>
      <c r="V178" s="142">
        <v>82547.432029999894</v>
      </c>
      <c r="W178" s="142">
        <v>-71884.100826999929</v>
      </c>
      <c r="X178" s="145"/>
      <c r="Y178" s="148"/>
      <c r="Z178" s="148"/>
      <c r="AA178" s="148"/>
      <c r="AB178" s="148"/>
      <c r="AC178" s="148"/>
      <c r="AD178" s="148"/>
      <c r="AE178" s="148"/>
      <c r="AF178" s="148"/>
    </row>
    <row r="179" spans="1:32" s="45" customFormat="1">
      <c r="A179" s="38"/>
      <c r="B179" s="5" t="s">
        <v>10</v>
      </c>
      <c r="C179" s="209" t="s">
        <v>298</v>
      </c>
      <c r="D179" s="139">
        <v>52648.06960000001</v>
      </c>
      <c r="E179" s="139">
        <v>55757.977400000003</v>
      </c>
      <c r="F179" s="139">
        <v>57595.408299999996</v>
      </c>
      <c r="G179" s="139">
        <v>62998.849900000001</v>
      </c>
      <c r="H179" s="139">
        <v>65940.572500000009</v>
      </c>
      <c r="I179" s="139">
        <v>79640.999100000001</v>
      </c>
      <c r="J179" s="139">
        <v>79403.815099999993</v>
      </c>
      <c r="K179" s="139">
        <v>75392.892600000006</v>
      </c>
      <c r="L179" s="139">
        <v>79223.760077999992</v>
      </c>
      <c r="M179" s="139">
        <v>83689.900182000012</v>
      </c>
      <c r="N179" s="146"/>
      <c r="O179" s="139">
        <v>3109.9077999999963</v>
      </c>
      <c r="P179" s="139">
        <v>1837.4308999999926</v>
      </c>
      <c r="Q179" s="139">
        <v>5403.4416000000074</v>
      </c>
      <c r="R179" s="139">
        <v>2941.7226000000028</v>
      </c>
      <c r="S179" s="139">
        <v>13700.426599999992</v>
      </c>
      <c r="T179" s="139">
        <v>-237.18400000000202</v>
      </c>
      <c r="U179" s="139">
        <v>-4010.9224999999924</v>
      </c>
      <c r="V179" s="139">
        <v>3830.8674779999933</v>
      </c>
      <c r="W179" s="139">
        <v>4466.1401040000101</v>
      </c>
      <c r="X179" s="141"/>
      <c r="Y179" s="140"/>
      <c r="Z179" s="140"/>
      <c r="AA179" s="140"/>
      <c r="AB179" s="140"/>
      <c r="AC179" s="140"/>
      <c r="AD179" s="140"/>
      <c r="AE179" s="140"/>
      <c r="AF179" s="140"/>
    </row>
    <row r="180" spans="1:32" s="45" customFormat="1">
      <c r="A180" s="38"/>
      <c r="B180" s="31" t="s">
        <v>26</v>
      </c>
      <c r="C180" s="209" t="s">
        <v>299</v>
      </c>
      <c r="D180" s="139">
        <v>52648.06960000001</v>
      </c>
      <c r="E180" s="139">
        <v>55757.977400000003</v>
      </c>
      <c r="F180" s="139">
        <v>57595.408299999996</v>
      </c>
      <c r="G180" s="139">
        <v>62998.849899999994</v>
      </c>
      <c r="H180" s="139">
        <v>65940.572500000009</v>
      </c>
      <c r="I180" s="139">
        <v>79640.999100000001</v>
      </c>
      <c r="J180" s="139">
        <v>79403.815099999993</v>
      </c>
      <c r="K180" s="139">
        <v>75392.892599999992</v>
      </c>
      <c r="L180" s="139">
        <v>79223.760078000007</v>
      </c>
      <c r="M180" s="139">
        <v>83689.900181999983</v>
      </c>
      <c r="N180" s="146"/>
      <c r="O180" s="139">
        <v>3109.9077999999963</v>
      </c>
      <c r="P180" s="139">
        <v>1837.4308999999926</v>
      </c>
      <c r="Q180" s="139">
        <v>5403.4415999999965</v>
      </c>
      <c r="R180" s="139">
        <v>2941.7226000000142</v>
      </c>
      <c r="S180" s="139">
        <v>13700.426599999992</v>
      </c>
      <c r="T180" s="139">
        <v>-237.18400000000202</v>
      </c>
      <c r="U180" s="139">
        <v>-4010.9225000000038</v>
      </c>
      <c r="V180" s="139">
        <v>3830.867478000016</v>
      </c>
      <c r="W180" s="139">
        <v>4466.1401039999764</v>
      </c>
      <c r="X180" s="141"/>
      <c r="Y180" s="140"/>
      <c r="Z180" s="140"/>
      <c r="AA180" s="140"/>
      <c r="AB180" s="140"/>
      <c r="AC180" s="140"/>
      <c r="AD180" s="140"/>
      <c r="AE180" s="140"/>
      <c r="AF180" s="140"/>
    </row>
    <row r="181" spans="1:32">
      <c r="B181" s="208" t="s">
        <v>40</v>
      </c>
      <c r="C181" s="219"/>
      <c r="D181" s="142">
        <v>42292.002100000005</v>
      </c>
      <c r="E181" s="142">
        <v>45192.540700000005</v>
      </c>
      <c r="F181" s="142">
        <v>46047.105599999995</v>
      </c>
      <c r="G181" s="142">
        <v>51824.164199999999</v>
      </c>
      <c r="H181" s="142">
        <v>54570.774200000007</v>
      </c>
      <c r="I181" s="142">
        <v>68448.6345</v>
      </c>
      <c r="J181" s="142">
        <v>67329.439700000003</v>
      </c>
      <c r="K181" s="142">
        <v>60196.538499999995</v>
      </c>
      <c r="L181" s="142">
        <v>63796.306307000006</v>
      </c>
      <c r="M181" s="142">
        <v>68124.144210999992</v>
      </c>
      <c r="N181" s="143"/>
      <c r="O181" s="142">
        <v>2900.5386000000044</v>
      </c>
      <c r="P181" s="142">
        <v>854.56489999998553</v>
      </c>
      <c r="Q181" s="142">
        <v>5777.0586000000039</v>
      </c>
      <c r="R181" s="142">
        <v>2746.6100000000097</v>
      </c>
      <c r="S181" s="142">
        <v>13877.860299999997</v>
      </c>
      <c r="T181" s="142">
        <v>-1119.1948000000025</v>
      </c>
      <c r="U181" s="142">
        <v>-7132.9012000000039</v>
      </c>
      <c r="V181" s="142">
        <v>3599.767807000012</v>
      </c>
      <c r="W181" s="142">
        <v>4327.8379039999782</v>
      </c>
      <c r="X181" s="145"/>
      <c r="Y181" s="148"/>
      <c r="Z181" s="148"/>
      <c r="AA181" s="148"/>
      <c r="AB181" s="148"/>
      <c r="AC181" s="148"/>
      <c r="AD181" s="148"/>
      <c r="AE181" s="148"/>
      <c r="AF181" s="148"/>
    </row>
    <row r="182" spans="1:32">
      <c r="B182" s="6" t="s">
        <v>41</v>
      </c>
      <c r="C182" s="219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3"/>
      <c r="O182" s="142">
        <v>0</v>
      </c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5"/>
      <c r="Y182" s="148"/>
      <c r="Z182" s="148"/>
      <c r="AA182" s="148"/>
      <c r="AB182" s="148"/>
      <c r="AC182" s="148"/>
      <c r="AD182" s="148"/>
      <c r="AE182" s="148"/>
      <c r="AF182" s="148"/>
    </row>
    <row r="183" spans="1:32">
      <c r="B183" s="6" t="s">
        <v>42</v>
      </c>
      <c r="C183" s="219"/>
      <c r="D183" s="142">
        <v>0</v>
      </c>
      <c r="E183" s="142">
        <v>0</v>
      </c>
      <c r="F183" s="142">
        <v>0</v>
      </c>
      <c r="G183" s="142">
        <v>0</v>
      </c>
      <c r="H183" s="142">
        <v>0</v>
      </c>
      <c r="I183" s="142">
        <v>0</v>
      </c>
      <c r="J183" s="142">
        <v>0</v>
      </c>
      <c r="K183" s="142">
        <v>0</v>
      </c>
      <c r="L183" s="142">
        <v>0</v>
      </c>
      <c r="M183" s="142">
        <v>0</v>
      </c>
      <c r="N183" s="143"/>
      <c r="O183" s="142">
        <v>0</v>
      </c>
      <c r="P183" s="142">
        <v>0</v>
      </c>
      <c r="Q183" s="142">
        <v>0</v>
      </c>
      <c r="R183" s="142">
        <v>0</v>
      </c>
      <c r="S183" s="142">
        <v>0</v>
      </c>
      <c r="T183" s="142">
        <v>0</v>
      </c>
      <c r="U183" s="142">
        <v>0</v>
      </c>
      <c r="V183" s="142">
        <v>0</v>
      </c>
      <c r="W183" s="142">
        <v>0</v>
      </c>
      <c r="X183" s="145"/>
      <c r="Y183" s="148"/>
      <c r="Z183" s="148"/>
      <c r="AA183" s="148"/>
      <c r="AB183" s="148"/>
      <c r="AC183" s="148"/>
      <c r="AD183" s="148"/>
      <c r="AE183" s="148"/>
      <c r="AF183" s="148"/>
    </row>
    <row r="184" spans="1:32">
      <c r="B184" s="6" t="s">
        <v>43</v>
      </c>
      <c r="C184" s="219"/>
      <c r="D184" s="142">
        <v>577.67171569406162</v>
      </c>
      <c r="E184" s="142">
        <v>908.76569460243002</v>
      </c>
      <c r="F184" s="142">
        <v>1018.0592901758419</v>
      </c>
      <c r="G184" s="142">
        <v>3525.3857083710031</v>
      </c>
      <c r="H184" s="142">
        <v>5363.3298334361962</v>
      </c>
      <c r="I184" s="142">
        <v>4983.2183458475201</v>
      </c>
      <c r="J184" s="142">
        <v>3126.2577221309202</v>
      </c>
      <c r="K184" s="142">
        <v>4387.9625646543664</v>
      </c>
      <c r="L184" s="142">
        <v>3840.2801882645435</v>
      </c>
      <c r="M184" s="142">
        <v>4487.5029430169079</v>
      </c>
      <c r="N184" s="143"/>
      <c r="O184" s="142">
        <v>331.09397890836829</v>
      </c>
      <c r="P184" s="142">
        <v>109.29359557341184</v>
      </c>
      <c r="Q184" s="142">
        <v>2507.3264181951613</v>
      </c>
      <c r="R184" s="142">
        <v>1837.944125065193</v>
      </c>
      <c r="S184" s="142">
        <v>-380.11148758867603</v>
      </c>
      <c r="T184" s="142">
        <v>-1856.9606237165995</v>
      </c>
      <c r="U184" s="142">
        <v>1261.7048425234461</v>
      </c>
      <c r="V184" s="142">
        <v>-547.68237638982316</v>
      </c>
      <c r="W184" s="142">
        <v>647.22275475236438</v>
      </c>
      <c r="X184" s="145"/>
      <c r="Y184" s="148"/>
      <c r="Z184" s="148"/>
      <c r="AA184" s="148"/>
      <c r="AB184" s="148"/>
      <c r="AC184" s="148"/>
      <c r="AD184" s="148"/>
      <c r="AE184" s="148"/>
      <c r="AF184" s="148"/>
    </row>
    <row r="185" spans="1:32">
      <c r="B185" s="6" t="s">
        <v>44</v>
      </c>
      <c r="C185" s="219"/>
      <c r="D185" s="142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3"/>
      <c r="O185" s="142">
        <v>0</v>
      </c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45"/>
      <c r="Y185" s="148"/>
      <c r="Z185" s="148"/>
      <c r="AA185" s="148"/>
      <c r="AB185" s="148"/>
      <c r="AC185" s="148"/>
      <c r="AD185" s="148"/>
      <c r="AE185" s="148"/>
      <c r="AF185" s="148"/>
    </row>
    <row r="186" spans="1:32">
      <c r="B186" s="7" t="s">
        <v>45</v>
      </c>
      <c r="C186" s="219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3"/>
      <c r="O186" s="142">
        <v>0</v>
      </c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45"/>
      <c r="Y186" s="148"/>
      <c r="Z186" s="148"/>
      <c r="AA186" s="148"/>
      <c r="AB186" s="148"/>
      <c r="AC186" s="148"/>
      <c r="AD186" s="148"/>
      <c r="AE186" s="148"/>
      <c r="AF186" s="148"/>
    </row>
    <row r="187" spans="1:32">
      <c r="B187" s="7" t="s">
        <v>46</v>
      </c>
      <c r="C187" s="219"/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3"/>
      <c r="O187" s="142">
        <v>0</v>
      </c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45"/>
      <c r="Y187" s="148"/>
      <c r="Z187" s="148"/>
      <c r="AA187" s="148"/>
      <c r="AB187" s="148"/>
      <c r="AC187" s="148"/>
      <c r="AD187" s="148"/>
      <c r="AE187" s="148"/>
      <c r="AF187" s="148"/>
    </row>
    <row r="188" spans="1:32">
      <c r="B188" s="6" t="s">
        <v>317</v>
      </c>
      <c r="C188" s="219"/>
      <c r="D188" s="142">
        <v>8050.5801897179372</v>
      </c>
      <c r="E188" s="142">
        <v>9048.2339635566623</v>
      </c>
      <c r="F188" s="142">
        <v>8952.5496972725941</v>
      </c>
      <c r="G188" s="142">
        <v>8828.3697275201357</v>
      </c>
      <c r="H188" s="142">
        <v>7399.0681015119762</v>
      </c>
      <c r="I188" s="142">
        <v>8851.7254001938618</v>
      </c>
      <c r="J188" s="142">
        <v>8817.026928400066</v>
      </c>
      <c r="K188" s="142">
        <v>7935.2689134639022</v>
      </c>
      <c r="L188" s="142">
        <v>9447.6194569171894</v>
      </c>
      <c r="M188" s="142">
        <v>8476.3811440535974</v>
      </c>
      <c r="N188" s="143"/>
      <c r="O188" s="142">
        <v>997.6537738387251</v>
      </c>
      <c r="P188" s="142">
        <v>-95.684266284067121</v>
      </c>
      <c r="Q188" s="142">
        <v>-124.17996975245842</v>
      </c>
      <c r="R188" s="142">
        <v>-1429.3016260081599</v>
      </c>
      <c r="S188" s="142">
        <v>1452.6572986818862</v>
      </c>
      <c r="T188" s="142">
        <v>-34.698471793795704</v>
      </c>
      <c r="U188" s="142">
        <v>-881.75801493616461</v>
      </c>
      <c r="V188" s="142">
        <v>1512.3505434532874</v>
      </c>
      <c r="W188" s="142">
        <v>-971.238312863592</v>
      </c>
      <c r="X188" s="145"/>
      <c r="Y188" s="148"/>
      <c r="Z188" s="148"/>
      <c r="AA188" s="148"/>
      <c r="AB188" s="148"/>
      <c r="AC188" s="148"/>
      <c r="AD188" s="148"/>
      <c r="AE188" s="148"/>
      <c r="AF188" s="148"/>
    </row>
    <row r="189" spans="1:32">
      <c r="B189" s="6" t="s">
        <v>108</v>
      </c>
      <c r="C189" s="219"/>
      <c r="D189" s="142">
        <v>33663.750194588007</v>
      </c>
      <c r="E189" s="142">
        <v>35235.541041840916</v>
      </c>
      <c r="F189" s="142">
        <v>36076.496612551557</v>
      </c>
      <c r="G189" s="142">
        <v>39470.408764108848</v>
      </c>
      <c r="H189" s="142">
        <v>41808.376265051833</v>
      </c>
      <c r="I189" s="142">
        <v>54613.690753958625</v>
      </c>
      <c r="J189" s="142">
        <v>55386.155049469016</v>
      </c>
      <c r="K189" s="142">
        <v>47873.307021881723</v>
      </c>
      <c r="L189" s="142">
        <v>50508.40666181827</v>
      </c>
      <c r="M189" s="142">
        <v>55160.260123929482</v>
      </c>
      <c r="N189" s="143"/>
      <c r="O189" s="142">
        <v>1571.7908472529075</v>
      </c>
      <c r="P189" s="142">
        <v>840.95557071064491</v>
      </c>
      <c r="Q189" s="142">
        <v>3393.9121515572933</v>
      </c>
      <c r="R189" s="142">
        <v>2337.967500942983</v>
      </c>
      <c r="S189" s="142">
        <v>12805.314488906788</v>
      </c>
      <c r="T189" s="142">
        <v>772.46429551039455</v>
      </c>
      <c r="U189" s="142">
        <v>-7512.8480275872898</v>
      </c>
      <c r="V189" s="142">
        <v>2635.099639936544</v>
      </c>
      <c r="W189" s="142">
        <v>4651.8534621112112</v>
      </c>
      <c r="X189" s="145"/>
      <c r="Y189" s="148"/>
      <c r="Z189" s="148"/>
      <c r="AA189" s="148"/>
      <c r="AB189" s="148"/>
      <c r="AC189" s="148"/>
      <c r="AD189" s="148"/>
      <c r="AE189" s="148"/>
      <c r="AF189" s="148"/>
    </row>
    <row r="190" spans="1:32">
      <c r="B190" s="6" t="s">
        <v>48</v>
      </c>
      <c r="C190" s="219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8"/>
      <c r="O190" s="142">
        <v>0</v>
      </c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45"/>
      <c r="Y190" s="148"/>
      <c r="Z190" s="148"/>
      <c r="AA190" s="148"/>
      <c r="AB190" s="148"/>
      <c r="AC190" s="148"/>
      <c r="AD190" s="148"/>
      <c r="AE190" s="148"/>
      <c r="AF190" s="148"/>
    </row>
    <row r="191" spans="1:32">
      <c r="B191" s="6" t="s">
        <v>325</v>
      </c>
      <c r="C191" s="219"/>
      <c r="D191" s="142">
        <v>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3"/>
      <c r="O191" s="142">
        <v>0</v>
      </c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45"/>
      <c r="Y191" s="148"/>
      <c r="Z191" s="148"/>
      <c r="AA191" s="148"/>
      <c r="AB191" s="148"/>
      <c r="AC191" s="148"/>
      <c r="AD191" s="148"/>
      <c r="AE191" s="148"/>
      <c r="AF191" s="148"/>
    </row>
    <row r="192" spans="1:32">
      <c r="B192" s="8" t="s">
        <v>101</v>
      </c>
      <c r="C192" s="219"/>
      <c r="D192" s="142">
        <v>10356.067500000001</v>
      </c>
      <c r="E192" s="142">
        <v>10565.4367</v>
      </c>
      <c r="F192" s="142">
        <v>11548.3027</v>
      </c>
      <c r="G192" s="142">
        <v>11174.6857</v>
      </c>
      <c r="H192" s="142">
        <v>11369.798299999999</v>
      </c>
      <c r="I192" s="142">
        <v>11192.364600000001</v>
      </c>
      <c r="J192" s="142">
        <v>12074.375400000001</v>
      </c>
      <c r="K192" s="142">
        <v>15196.354099999999</v>
      </c>
      <c r="L192" s="142">
        <v>15427.453771</v>
      </c>
      <c r="M192" s="142">
        <v>15565.755971000002</v>
      </c>
      <c r="N192" s="143"/>
      <c r="O192" s="142">
        <v>209.36919999999901</v>
      </c>
      <c r="P192" s="142">
        <v>982.86600000000135</v>
      </c>
      <c r="Q192" s="142">
        <v>-373.61700000000013</v>
      </c>
      <c r="R192" s="142">
        <v>195.11259999999879</v>
      </c>
      <c r="S192" s="142">
        <v>-177.43369999999885</v>
      </c>
      <c r="T192" s="142">
        <v>882.01080000000047</v>
      </c>
      <c r="U192" s="142">
        <v>3121.9786999999983</v>
      </c>
      <c r="V192" s="142">
        <v>231.09967100000119</v>
      </c>
      <c r="W192" s="142">
        <v>138.30220000000111</v>
      </c>
      <c r="X192" s="145"/>
      <c r="Y192" s="148"/>
      <c r="Z192" s="148"/>
      <c r="AA192" s="148"/>
      <c r="AB192" s="148"/>
      <c r="AC192" s="148"/>
      <c r="AD192" s="148"/>
      <c r="AE192" s="148"/>
      <c r="AF192" s="148"/>
    </row>
    <row r="193" spans="1:32" s="45" customFormat="1">
      <c r="A193" s="38"/>
      <c r="B193" s="31" t="s">
        <v>27</v>
      </c>
      <c r="C193" s="209" t="s">
        <v>300</v>
      </c>
      <c r="D193" s="139">
        <v>0</v>
      </c>
      <c r="E193" s="139">
        <v>0</v>
      </c>
      <c r="F193" s="139">
        <v>0</v>
      </c>
      <c r="G193" s="139">
        <v>0</v>
      </c>
      <c r="H193" s="139">
        <v>0</v>
      </c>
      <c r="I193" s="139">
        <v>0</v>
      </c>
      <c r="J193" s="139">
        <v>0</v>
      </c>
      <c r="K193" s="139">
        <v>0</v>
      </c>
      <c r="L193" s="139">
        <v>0</v>
      </c>
      <c r="M193" s="139">
        <v>0</v>
      </c>
      <c r="N193" s="146"/>
      <c r="O193" s="139">
        <v>0</v>
      </c>
      <c r="P193" s="139">
        <v>0</v>
      </c>
      <c r="Q193" s="139">
        <v>0</v>
      </c>
      <c r="R193" s="139">
        <v>0</v>
      </c>
      <c r="S193" s="139">
        <v>0</v>
      </c>
      <c r="T193" s="139">
        <v>0</v>
      </c>
      <c r="U193" s="139">
        <v>0</v>
      </c>
      <c r="V193" s="139">
        <v>0</v>
      </c>
      <c r="W193" s="139">
        <v>0</v>
      </c>
      <c r="X193" s="141"/>
      <c r="Y193" s="140"/>
      <c r="Z193" s="140"/>
      <c r="AA193" s="140"/>
      <c r="AB193" s="140"/>
      <c r="AC193" s="140"/>
      <c r="AD193" s="140"/>
      <c r="AE193" s="140"/>
      <c r="AF193" s="140"/>
    </row>
    <row r="194" spans="1:32">
      <c r="B194" s="3" t="s">
        <v>12</v>
      </c>
      <c r="C194" s="210" t="s">
        <v>301</v>
      </c>
      <c r="D194" s="142">
        <v>0</v>
      </c>
      <c r="E194" s="142">
        <v>0</v>
      </c>
      <c r="F194" s="142">
        <v>0</v>
      </c>
      <c r="G194" s="142">
        <v>0</v>
      </c>
      <c r="H194" s="142">
        <v>0</v>
      </c>
      <c r="I194" s="142">
        <v>0</v>
      </c>
      <c r="J194" s="142">
        <v>0</v>
      </c>
      <c r="K194" s="142">
        <v>0</v>
      </c>
      <c r="L194" s="142">
        <v>0</v>
      </c>
      <c r="M194" s="142">
        <v>0</v>
      </c>
      <c r="N194" s="143"/>
      <c r="O194" s="142">
        <v>0</v>
      </c>
      <c r="P194" s="142">
        <v>0</v>
      </c>
      <c r="Q194" s="142">
        <v>0</v>
      </c>
      <c r="R194" s="142">
        <v>0</v>
      </c>
      <c r="S194" s="142">
        <v>0</v>
      </c>
      <c r="T194" s="142">
        <v>0</v>
      </c>
      <c r="U194" s="142">
        <v>0</v>
      </c>
      <c r="V194" s="142">
        <v>0</v>
      </c>
      <c r="W194" s="142">
        <v>0</v>
      </c>
      <c r="X194" s="145"/>
      <c r="Y194" s="148"/>
      <c r="Z194" s="148"/>
      <c r="AA194" s="148"/>
      <c r="AB194" s="148"/>
      <c r="AC194" s="148"/>
      <c r="AD194" s="148"/>
      <c r="AE194" s="148"/>
      <c r="AF194" s="148"/>
    </row>
    <row r="195" spans="1:32">
      <c r="B195" s="3" t="s">
        <v>13</v>
      </c>
      <c r="C195" s="210" t="s">
        <v>302</v>
      </c>
      <c r="D195" s="142">
        <v>0</v>
      </c>
      <c r="E195" s="142">
        <v>0</v>
      </c>
      <c r="F195" s="142">
        <v>0</v>
      </c>
      <c r="G195" s="142">
        <v>0</v>
      </c>
      <c r="H195" s="142">
        <v>0</v>
      </c>
      <c r="I195" s="142">
        <v>0</v>
      </c>
      <c r="J195" s="142">
        <v>0</v>
      </c>
      <c r="K195" s="142">
        <v>0</v>
      </c>
      <c r="L195" s="142">
        <v>0</v>
      </c>
      <c r="M195" s="142">
        <v>0</v>
      </c>
      <c r="N195" s="143"/>
      <c r="O195" s="142">
        <v>0</v>
      </c>
      <c r="P195" s="142">
        <v>0</v>
      </c>
      <c r="Q195" s="142">
        <v>0</v>
      </c>
      <c r="R195" s="142">
        <v>0</v>
      </c>
      <c r="S195" s="142">
        <v>0</v>
      </c>
      <c r="T195" s="142">
        <v>0</v>
      </c>
      <c r="U195" s="142">
        <v>0</v>
      </c>
      <c r="V195" s="142">
        <v>0</v>
      </c>
      <c r="W195" s="142">
        <v>0</v>
      </c>
      <c r="X195" s="145"/>
      <c r="Y195" s="148"/>
      <c r="Z195" s="148"/>
      <c r="AA195" s="148"/>
      <c r="AB195" s="148"/>
      <c r="AC195" s="148"/>
      <c r="AD195" s="148"/>
      <c r="AE195" s="148"/>
      <c r="AF195" s="148"/>
    </row>
    <row r="196" spans="1:32" s="45" customFormat="1">
      <c r="A196" s="38"/>
      <c r="B196" s="5" t="s">
        <v>28</v>
      </c>
      <c r="C196" s="209" t="s">
        <v>311</v>
      </c>
      <c r="D196" s="139">
        <v>0</v>
      </c>
      <c r="E196" s="139">
        <v>0</v>
      </c>
      <c r="F196" s="139">
        <v>0</v>
      </c>
      <c r="G196" s="139">
        <v>0</v>
      </c>
      <c r="H196" s="139">
        <v>0</v>
      </c>
      <c r="I196" s="139">
        <v>0</v>
      </c>
      <c r="J196" s="139">
        <v>0</v>
      </c>
      <c r="K196" s="139">
        <v>0</v>
      </c>
      <c r="L196" s="139">
        <v>0</v>
      </c>
      <c r="M196" s="139">
        <v>0</v>
      </c>
      <c r="N196" s="146"/>
      <c r="O196" s="139">
        <v>0</v>
      </c>
      <c r="P196" s="139">
        <v>0</v>
      </c>
      <c r="Q196" s="139">
        <v>0</v>
      </c>
      <c r="R196" s="139">
        <v>0</v>
      </c>
      <c r="S196" s="139">
        <v>0</v>
      </c>
      <c r="T196" s="139">
        <v>0</v>
      </c>
      <c r="U196" s="139">
        <v>0</v>
      </c>
      <c r="V196" s="139">
        <v>0</v>
      </c>
      <c r="W196" s="139">
        <v>0</v>
      </c>
      <c r="X196" s="141"/>
      <c r="Y196" s="140"/>
      <c r="Z196" s="140"/>
      <c r="AA196" s="140"/>
      <c r="AB196" s="140"/>
      <c r="AC196" s="140"/>
      <c r="AD196" s="140"/>
      <c r="AE196" s="140"/>
      <c r="AF196" s="140"/>
    </row>
    <row r="197" spans="1:32">
      <c r="B197" s="3" t="s">
        <v>15</v>
      </c>
      <c r="C197" s="210" t="s">
        <v>303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3"/>
      <c r="O197" s="142">
        <v>0</v>
      </c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5"/>
      <c r="Y197" s="148"/>
      <c r="Z197" s="148"/>
      <c r="AA197" s="148"/>
      <c r="AB197" s="148"/>
      <c r="AC197" s="148"/>
      <c r="AD197" s="148"/>
      <c r="AE197" s="148"/>
      <c r="AF197" s="148"/>
    </row>
    <row r="198" spans="1:32">
      <c r="B198" s="3" t="s">
        <v>16</v>
      </c>
      <c r="C198" s="210" t="s">
        <v>304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3"/>
      <c r="O198" s="142">
        <v>0</v>
      </c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45"/>
      <c r="Y198" s="148"/>
      <c r="Z198" s="148"/>
      <c r="AA198" s="148"/>
      <c r="AB198" s="148"/>
      <c r="AC198" s="148"/>
      <c r="AD198" s="148"/>
      <c r="AE198" s="148"/>
      <c r="AF198" s="148"/>
    </row>
    <row r="199" spans="1:32">
      <c r="B199" s="3" t="s">
        <v>17</v>
      </c>
      <c r="C199" s="210" t="s">
        <v>305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3"/>
      <c r="O199" s="142">
        <v>0</v>
      </c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45"/>
      <c r="Y199" s="148"/>
      <c r="Z199" s="148"/>
      <c r="AA199" s="148"/>
      <c r="AB199" s="148"/>
      <c r="AC199" s="148"/>
      <c r="AD199" s="148"/>
      <c r="AE199" s="148"/>
      <c r="AF199" s="148"/>
    </row>
    <row r="200" spans="1:32">
      <c r="B200" s="4" t="s">
        <v>34</v>
      </c>
      <c r="C200" s="42"/>
      <c r="D200" s="142">
        <v>0</v>
      </c>
      <c r="E200" s="142">
        <v>0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0</v>
      </c>
      <c r="M200" s="142">
        <v>0</v>
      </c>
      <c r="N200" s="143"/>
      <c r="O200" s="142">
        <v>0</v>
      </c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45"/>
      <c r="Y200" s="148"/>
      <c r="Z200" s="148"/>
      <c r="AA200" s="148"/>
      <c r="AB200" s="148"/>
      <c r="AC200" s="148"/>
      <c r="AD200" s="148"/>
      <c r="AE200" s="148"/>
      <c r="AF200" s="148"/>
    </row>
    <row r="201" spans="1:32">
      <c r="B201" s="3" t="s">
        <v>19</v>
      </c>
      <c r="C201" s="210" t="s">
        <v>306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3"/>
      <c r="O201" s="142">
        <v>0</v>
      </c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5"/>
      <c r="Y201" s="148"/>
      <c r="Z201" s="148"/>
      <c r="AA201" s="148"/>
      <c r="AB201" s="148"/>
      <c r="AC201" s="148"/>
      <c r="AD201" s="148"/>
      <c r="AE201" s="148"/>
      <c r="AF201" s="148"/>
    </row>
    <row r="202" spans="1:32">
      <c r="B202" s="3" t="s">
        <v>20</v>
      </c>
      <c r="C202" s="210" t="s">
        <v>307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3"/>
      <c r="O202" s="142">
        <v>0</v>
      </c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5"/>
      <c r="Y202" s="148"/>
      <c r="Z202" s="148"/>
      <c r="AA202" s="148"/>
      <c r="AB202" s="148"/>
      <c r="AC202" s="148"/>
      <c r="AD202" s="148"/>
      <c r="AE202" s="148"/>
      <c r="AF202" s="148"/>
    </row>
    <row r="203" spans="1:32" s="45" customFormat="1">
      <c r="A203" s="38"/>
      <c r="B203" s="5" t="s">
        <v>21</v>
      </c>
      <c r="C203" s="209" t="s">
        <v>308</v>
      </c>
      <c r="D203" s="139">
        <v>110917.58209999999</v>
      </c>
      <c r="E203" s="139">
        <v>117409.21210000002</v>
      </c>
      <c r="F203" s="139">
        <v>150837.31950000001</v>
      </c>
      <c r="G203" s="139">
        <v>161739.28759999998</v>
      </c>
      <c r="H203" s="139">
        <v>178189.11499999999</v>
      </c>
      <c r="I203" s="139">
        <v>184417.8982</v>
      </c>
      <c r="J203" s="139">
        <v>210271.10509398245</v>
      </c>
      <c r="K203" s="139">
        <v>241379.19054799998</v>
      </c>
      <c r="L203" s="139">
        <v>274863.67527800001</v>
      </c>
      <c r="M203" s="139">
        <v>280066.68139699998</v>
      </c>
      <c r="N203" s="146"/>
      <c r="O203" s="139">
        <v>6491.6300000000319</v>
      </c>
      <c r="P203" s="139">
        <v>33428.107400000001</v>
      </c>
      <c r="Q203" s="139">
        <v>10901.968099999976</v>
      </c>
      <c r="R203" s="139">
        <v>16449.827400000002</v>
      </c>
      <c r="S203" s="139">
        <v>6228.783199999998</v>
      </c>
      <c r="T203" s="139">
        <v>25853.206893982453</v>
      </c>
      <c r="U203" s="139">
        <v>31108.085454017557</v>
      </c>
      <c r="V203" s="139">
        <v>33484.484730000033</v>
      </c>
      <c r="W203" s="139">
        <v>5203.0061189999742</v>
      </c>
      <c r="X203" s="141"/>
      <c r="Y203" s="140"/>
      <c r="Z203" s="140"/>
      <c r="AA203" s="140"/>
      <c r="AB203" s="140"/>
      <c r="AC203" s="140"/>
      <c r="AD203" s="140"/>
      <c r="AE203" s="140"/>
      <c r="AF203" s="140"/>
    </row>
    <row r="204" spans="1:32" s="45" customFormat="1">
      <c r="A204" s="38"/>
      <c r="B204" s="9" t="s">
        <v>94</v>
      </c>
      <c r="C204" s="209" t="s">
        <v>309</v>
      </c>
      <c r="D204" s="139">
        <v>45205.631600000001</v>
      </c>
      <c r="E204" s="139">
        <v>47121.245600000002</v>
      </c>
      <c r="F204" s="139">
        <v>62995.690499999997</v>
      </c>
      <c r="G204" s="139">
        <v>67308.529299999995</v>
      </c>
      <c r="H204" s="139">
        <v>74064.204200000007</v>
      </c>
      <c r="I204" s="139">
        <v>72676.174199999994</v>
      </c>
      <c r="J204" s="139">
        <v>87855.493600000002</v>
      </c>
      <c r="K204" s="139">
        <v>119618.721857</v>
      </c>
      <c r="L204" s="139">
        <v>131023.89421</v>
      </c>
      <c r="M204" s="139">
        <v>115865.59284700002</v>
      </c>
      <c r="N204" s="146"/>
      <c r="O204" s="139">
        <v>1915.614000000005</v>
      </c>
      <c r="P204" s="139">
        <v>15874.444899999997</v>
      </c>
      <c r="Q204" s="139">
        <v>4312.8387999999977</v>
      </c>
      <c r="R204" s="139">
        <v>6755.6749000000082</v>
      </c>
      <c r="S204" s="139">
        <v>-1388.0300000000148</v>
      </c>
      <c r="T204" s="139">
        <v>15179.319400000008</v>
      </c>
      <c r="U204" s="139">
        <v>31763.228256999992</v>
      </c>
      <c r="V204" s="139">
        <v>11405.172353000013</v>
      </c>
      <c r="W204" s="139">
        <v>-15158.301362999988</v>
      </c>
      <c r="X204" s="141"/>
      <c r="Y204" s="140"/>
      <c r="Z204" s="140"/>
      <c r="AA204" s="140"/>
      <c r="AB204" s="140"/>
      <c r="AC204" s="140"/>
      <c r="AD204" s="140"/>
      <c r="AE204" s="140"/>
      <c r="AF204" s="140"/>
    </row>
    <row r="205" spans="1:32">
      <c r="B205" s="208" t="s">
        <v>40</v>
      </c>
      <c r="C205" s="219"/>
      <c r="D205" s="142">
        <v>45205.631600000001</v>
      </c>
      <c r="E205" s="142">
        <v>47121.245600000002</v>
      </c>
      <c r="F205" s="142">
        <v>62995.690499999997</v>
      </c>
      <c r="G205" s="142">
        <v>67308.529299999995</v>
      </c>
      <c r="H205" s="142">
        <v>74064.204200000007</v>
      </c>
      <c r="I205" s="142">
        <v>72676.174199999994</v>
      </c>
      <c r="J205" s="142">
        <v>87855.493600000002</v>
      </c>
      <c r="K205" s="142">
        <v>119618.721857</v>
      </c>
      <c r="L205" s="142">
        <v>131023.89421</v>
      </c>
      <c r="M205" s="142">
        <v>115865.59284700002</v>
      </c>
      <c r="N205" s="143"/>
      <c r="O205" s="142">
        <v>1915.614000000005</v>
      </c>
      <c r="P205" s="142">
        <v>15874.444899999997</v>
      </c>
      <c r="Q205" s="142">
        <v>4312.8387999999977</v>
      </c>
      <c r="R205" s="142">
        <v>6755.6749000000082</v>
      </c>
      <c r="S205" s="142">
        <v>-1388.0300000000148</v>
      </c>
      <c r="T205" s="142">
        <v>15179.319400000008</v>
      </c>
      <c r="U205" s="142">
        <v>31763.228256999992</v>
      </c>
      <c r="V205" s="142">
        <v>11405.172353000013</v>
      </c>
      <c r="W205" s="142">
        <v>-15158.301362999988</v>
      </c>
      <c r="X205" s="145"/>
      <c r="Y205" s="148"/>
      <c r="Z205" s="148"/>
      <c r="AA205" s="148"/>
      <c r="AB205" s="148"/>
      <c r="AC205" s="148"/>
      <c r="AD205" s="148"/>
      <c r="AE205" s="148"/>
      <c r="AF205" s="148"/>
    </row>
    <row r="206" spans="1:32">
      <c r="B206" s="6" t="s">
        <v>41</v>
      </c>
      <c r="C206" s="219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3"/>
      <c r="O206" s="142">
        <v>0</v>
      </c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45"/>
      <c r="Y206" s="148"/>
      <c r="Z206" s="148"/>
      <c r="AA206" s="148"/>
      <c r="AB206" s="148"/>
      <c r="AC206" s="148"/>
      <c r="AD206" s="148"/>
      <c r="AE206" s="148"/>
      <c r="AF206" s="148"/>
    </row>
    <row r="207" spans="1:32">
      <c r="B207" s="6" t="s">
        <v>42</v>
      </c>
      <c r="C207" s="219"/>
      <c r="D207" s="142">
        <v>0</v>
      </c>
      <c r="E207" s="142">
        <v>0</v>
      </c>
      <c r="F207" s="142">
        <v>0</v>
      </c>
      <c r="G207" s="142">
        <v>0</v>
      </c>
      <c r="H207" s="142">
        <v>0</v>
      </c>
      <c r="I207" s="142">
        <v>0</v>
      </c>
      <c r="J207" s="142">
        <v>0</v>
      </c>
      <c r="K207" s="142">
        <v>0</v>
      </c>
      <c r="L207" s="142">
        <v>0</v>
      </c>
      <c r="M207" s="142">
        <v>0</v>
      </c>
      <c r="N207" s="143"/>
      <c r="O207" s="142">
        <v>0</v>
      </c>
      <c r="P207" s="142">
        <v>0</v>
      </c>
      <c r="Q207" s="142">
        <v>0</v>
      </c>
      <c r="R207" s="142">
        <v>0</v>
      </c>
      <c r="S207" s="142">
        <v>0</v>
      </c>
      <c r="T207" s="142">
        <v>0</v>
      </c>
      <c r="U207" s="142">
        <v>0</v>
      </c>
      <c r="V207" s="142">
        <v>0</v>
      </c>
      <c r="W207" s="142">
        <v>0</v>
      </c>
      <c r="X207" s="145"/>
      <c r="Y207" s="148"/>
      <c r="Z207" s="148"/>
      <c r="AA207" s="148"/>
      <c r="AB207" s="148"/>
      <c r="AC207" s="148"/>
      <c r="AD207" s="148"/>
      <c r="AE207" s="148"/>
      <c r="AF207" s="148"/>
    </row>
    <row r="208" spans="1:32">
      <c r="B208" s="6" t="s">
        <v>43</v>
      </c>
      <c r="C208" s="219"/>
      <c r="D208" s="142">
        <v>0</v>
      </c>
      <c r="E208" s="142">
        <v>0</v>
      </c>
      <c r="F208" s="142">
        <v>0</v>
      </c>
      <c r="G208" s="142">
        <v>0</v>
      </c>
      <c r="H208" s="142">
        <v>0</v>
      </c>
      <c r="I208" s="142">
        <v>0</v>
      </c>
      <c r="J208" s="142">
        <v>0</v>
      </c>
      <c r="K208" s="142">
        <v>0</v>
      </c>
      <c r="L208" s="142">
        <v>0</v>
      </c>
      <c r="M208" s="142">
        <v>0</v>
      </c>
      <c r="N208" s="143"/>
      <c r="O208" s="142">
        <v>0</v>
      </c>
      <c r="P208" s="142">
        <v>0</v>
      </c>
      <c r="Q208" s="142">
        <v>0</v>
      </c>
      <c r="R208" s="142">
        <v>0</v>
      </c>
      <c r="S208" s="142">
        <v>0</v>
      </c>
      <c r="T208" s="142">
        <v>0</v>
      </c>
      <c r="U208" s="142">
        <v>0</v>
      </c>
      <c r="V208" s="142">
        <v>0</v>
      </c>
      <c r="W208" s="142">
        <v>0</v>
      </c>
      <c r="X208" s="145"/>
      <c r="Y208" s="148"/>
      <c r="Z208" s="148"/>
      <c r="AA208" s="148"/>
      <c r="AB208" s="148"/>
      <c r="AC208" s="148"/>
      <c r="AD208" s="148"/>
      <c r="AE208" s="148"/>
      <c r="AF208" s="148"/>
    </row>
    <row r="209" spans="1:32">
      <c r="B209" s="6" t="s">
        <v>44</v>
      </c>
      <c r="C209" s="219"/>
      <c r="D209" s="142">
        <v>45205.631600000001</v>
      </c>
      <c r="E209" s="142">
        <v>47121.245600000002</v>
      </c>
      <c r="F209" s="142">
        <v>62995.690499999997</v>
      </c>
      <c r="G209" s="142">
        <v>67308.529299999995</v>
      </c>
      <c r="H209" s="142">
        <v>74064.204200000007</v>
      </c>
      <c r="I209" s="142">
        <v>72676.174199999994</v>
      </c>
      <c r="J209" s="142">
        <v>87855.493600000002</v>
      </c>
      <c r="K209" s="142">
        <v>119618.721857</v>
      </c>
      <c r="L209" s="142">
        <v>131023.89421</v>
      </c>
      <c r="M209" s="142">
        <v>115865.59284700002</v>
      </c>
      <c r="N209" s="143"/>
      <c r="O209" s="142">
        <v>1915.614000000005</v>
      </c>
      <c r="P209" s="142">
        <v>15874.444899999997</v>
      </c>
      <c r="Q209" s="142">
        <v>4312.8387999999977</v>
      </c>
      <c r="R209" s="142">
        <v>6755.6749000000082</v>
      </c>
      <c r="S209" s="142">
        <v>-1388.0300000000148</v>
      </c>
      <c r="T209" s="142">
        <v>15179.319400000008</v>
      </c>
      <c r="U209" s="142">
        <v>31763.228256999992</v>
      </c>
      <c r="V209" s="142">
        <v>11405.172353000013</v>
      </c>
      <c r="W209" s="142">
        <v>-15158.301362999988</v>
      </c>
      <c r="X209" s="145"/>
      <c r="Y209" s="148"/>
      <c r="Z209" s="148"/>
      <c r="AA209" s="148"/>
      <c r="AB209" s="148"/>
      <c r="AC209" s="148"/>
      <c r="AD209" s="148"/>
      <c r="AE209" s="148"/>
      <c r="AF209" s="148"/>
    </row>
    <row r="210" spans="1:32">
      <c r="B210" s="7" t="s">
        <v>45</v>
      </c>
      <c r="C210" s="219"/>
      <c r="D210" s="142">
        <v>45205.631600000001</v>
      </c>
      <c r="E210" s="142">
        <v>47121.245600000002</v>
      </c>
      <c r="F210" s="142">
        <v>62995.690499999997</v>
      </c>
      <c r="G210" s="142">
        <v>67308.529299999995</v>
      </c>
      <c r="H210" s="142">
        <v>74064.204200000007</v>
      </c>
      <c r="I210" s="142">
        <v>72676.174199999994</v>
      </c>
      <c r="J210" s="142">
        <v>87855.493600000002</v>
      </c>
      <c r="K210" s="142">
        <v>119618.721857</v>
      </c>
      <c r="L210" s="142">
        <v>131023.89421</v>
      </c>
      <c r="M210" s="142">
        <v>115865.59284700002</v>
      </c>
      <c r="N210" s="143"/>
      <c r="O210" s="142">
        <v>1915.614000000005</v>
      </c>
      <c r="P210" s="142">
        <v>15874.444899999997</v>
      </c>
      <c r="Q210" s="142">
        <v>4312.8387999999977</v>
      </c>
      <c r="R210" s="142">
        <v>6755.6749000000082</v>
      </c>
      <c r="S210" s="142">
        <v>-1388.0300000000148</v>
      </c>
      <c r="T210" s="142">
        <v>15179.319400000008</v>
      </c>
      <c r="U210" s="142">
        <v>31763.228256999992</v>
      </c>
      <c r="V210" s="142">
        <v>11405.172353000013</v>
      </c>
      <c r="W210" s="142">
        <v>-15158.301362999988</v>
      </c>
      <c r="X210" s="145"/>
      <c r="Y210" s="148"/>
      <c r="Z210" s="148"/>
      <c r="AA210" s="148"/>
      <c r="AB210" s="148"/>
      <c r="AC210" s="148"/>
      <c r="AD210" s="148"/>
      <c r="AE210" s="148"/>
      <c r="AF210" s="148"/>
    </row>
    <row r="211" spans="1:32">
      <c r="B211" s="7" t="s">
        <v>46</v>
      </c>
      <c r="C211" s="219"/>
      <c r="D211" s="142">
        <v>0</v>
      </c>
      <c r="E211" s="142">
        <v>0</v>
      </c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3"/>
      <c r="O211" s="142">
        <v>0</v>
      </c>
      <c r="P211" s="142">
        <v>0</v>
      </c>
      <c r="Q211" s="142">
        <v>0</v>
      </c>
      <c r="R211" s="142">
        <v>0</v>
      </c>
      <c r="S211" s="142">
        <v>0</v>
      </c>
      <c r="T211" s="142">
        <v>0</v>
      </c>
      <c r="U211" s="142">
        <v>0</v>
      </c>
      <c r="V211" s="142">
        <v>0</v>
      </c>
      <c r="W211" s="142">
        <v>0</v>
      </c>
      <c r="X211" s="145"/>
      <c r="Y211" s="148"/>
      <c r="Z211" s="148"/>
      <c r="AA211" s="148"/>
      <c r="AB211" s="148"/>
      <c r="AC211" s="148"/>
      <c r="AD211" s="148"/>
      <c r="AE211" s="148"/>
      <c r="AF211" s="148"/>
    </row>
    <row r="212" spans="1:32">
      <c r="B212" s="6" t="s">
        <v>317</v>
      </c>
      <c r="C212" s="219"/>
      <c r="D212" s="142">
        <v>0</v>
      </c>
      <c r="E212" s="142">
        <v>0</v>
      </c>
      <c r="F212" s="142">
        <v>0</v>
      </c>
      <c r="G212" s="142">
        <v>0</v>
      </c>
      <c r="H212" s="142">
        <v>0</v>
      </c>
      <c r="I212" s="142">
        <v>0</v>
      </c>
      <c r="J212" s="142">
        <v>0</v>
      </c>
      <c r="K212" s="142">
        <v>0</v>
      </c>
      <c r="L212" s="142">
        <v>0</v>
      </c>
      <c r="M212" s="142">
        <v>0</v>
      </c>
      <c r="N212" s="143"/>
      <c r="O212" s="142">
        <v>0</v>
      </c>
      <c r="P212" s="142">
        <v>0</v>
      </c>
      <c r="Q212" s="142">
        <v>0</v>
      </c>
      <c r="R212" s="142">
        <v>0</v>
      </c>
      <c r="S212" s="142">
        <v>0</v>
      </c>
      <c r="T212" s="142">
        <v>0</v>
      </c>
      <c r="U212" s="142">
        <v>0</v>
      </c>
      <c r="V212" s="142">
        <v>0</v>
      </c>
      <c r="W212" s="142">
        <v>0</v>
      </c>
      <c r="X212" s="145"/>
      <c r="Y212" s="148"/>
      <c r="Z212" s="148"/>
      <c r="AA212" s="148"/>
      <c r="AB212" s="148"/>
      <c r="AC212" s="148"/>
      <c r="AD212" s="148"/>
      <c r="AE212" s="148"/>
      <c r="AF212" s="148"/>
    </row>
    <row r="213" spans="1:32">
      <c r="B213" s="6" t="s">
        <v>108</v>
      </c>
      <c r="C213" s="219"/>
      <c r="D213" s="142">
        <v>0</v>
      </c>
      <c r="E213" s="142">
        <v>0</v>
      </c>
      <c r="F213" s="142">
        <v>0</v>
      </c>
      <c r="G213" s="142">
        <v>0</v>
      </c>
      <c r="H213" s="142">
        <v>0</v>
      </c>
      <c r="I213" s="142">
        <v>0</v>
      </c>
      <c r="J213" s="142">
        <v>0</v>
      </c>
      <c r="K213" s="142">
        <v>0</v>
      </c>
      <c r="L213" s="142">
        <v>0</v>
      </c>
      <c r="M213" s="142">
        <v>0</v>
      </c>
      <c r="N213" s="143"/>
      <c r="O213" s="142">
        <v>0</v>
      </c>
      <c r="P213" s="142">
        <v>0</v>
      </c>
      <c r="Q213" s="142">
        <v>0</v>
      </c>
      <c r="R213" s="142">
        <v>0</v>
      </c>
      <c r="S213" s="142">
        <v>0</v>
      </c>
      <c r="T213" s="142">
        <v>0</v>
      </c>
      <c r="U213" s="142">
        <v>0</v>
      </c>
      <c r="V213" s="142">
        <v>0</v>
      </c>
      <c r="W213" s="142">
        <v>0</v>
      </c>
      <c r="X213" s="145"/>
      <c r="Y213" s="148"/>
      <c r="Z213" s="148"/>
      <c r="AA213" s="148"/>
      <c r="AB213" s="148"/>
      <c r="AC213" s="148"/>
      <c r="AD213" s="148"/>
      <c r="AE213" s="148"/>
      <c r="AF213" s="148"/>
    </row>
    <row r="214" spans="1:32">
      <c r="B214" s="6" t="s">
        <v>48</v>
      </c>
      <c r="C214" s="219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8"/>
      <c r="O214" s="142">
        <v>0</v>
      </c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45"/>
      <c r="Y214" s="148"/>
      <c r="Z214" s="148"/>
      <c r="AA214" s="148"/>
      <c r="AB214" s="148"/>
      <c r="AC214" s="148"/>
      <c r="AD214" s="148"/>
      <c r="AE214" s="148"/>
      <c r="AF214" s="148"/>
    </row>
    <row r="215" spans="1:32">
      <c r="B215" s="6" t="s">
        <v>325</v>
      </c>
      <c r="C215" s="219"/>
      <c r="D215" s="142">
        <v>0</v>
      </c>
      <c r="E215" s="142">
        <v>0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3"/>
      <c r="O215" s="142">
        <v>0</v>
      </c>
      <c r="P215" s="142">
        <v>0</v>
      </c>
      <c r="Q215" s="142">
        <v>0</v>
      </c>
      <c r="R215" s="142">
        <v>0</v>
      </c>
      <c r="S215" s="142">
        <v>0</v>
      </c>
      <c r="T215" s="142">
        <v>0</v>
      </c>
      <c r="U215" s="142">
        <v>0</v>
      </c>
      <c r="V215" s="142">
        <v>0</v>
      </c>
      <c r="W215" s="142">
        <v>0</v>
      </c>
      <c r="X215" s="145"/>
      <c r="Y215" s="148"/>
      <c r="Z215" s="148"/>
      <c r="AA215" s="148"/>
      <c r="AB215" s="148"/>
      <c r="AC215" s="148"/>
      <c r="AD215" s="148"/>
      <c r="AE215" s="148"/>
      <c r="AF215" s="148"/>
    </row>
    <row r="216" spans="1:32">
      <c r="B216" s="8" t="s">
        <v>101</v>
      </c>
      <c r="C216" s="219"/>
      <c r="D216" s="142">
        <v>0</v>
      </c>
      <c r="E216" s="142">
        <v>0</v>
      </c>
      <c r="F216" s="142">
        <v>0</v>
      </c>
      <c r="G216" s="142">
        <v>0</v>
      </c>
      <c r="H216" s="142">
        <v>0</v>
      </c>
      <c r="I216" s="142">
        <v>0</v>
      </c>
      <c r="J216" s="142">
        <v>0</v>
      </c>
      <c r="K216" s="142">
        <v>0</v>
      </c>
      <c r="L216" s="142">
        <v>0</v>
      </c>
      <c r="M216" s="142">
        <v>0</v>
      </c>
      <c r="N216" s="143"/>
      <c r="O216" s="142">
        <v>0</v>
      </c>
      <c r="P216" s="142">
        <v>0</v>
      </c>
      <c r="Q216" s="142">
        <v>0</v>
      </c>
      <c r="R216" s="142">
        <v>0</v>
      </c>
      <c r="S216" s="142">
        <v>0</v>
      </c>
      <c r="T216" s="142">
        <v>0</v>
      </c>
      <c r="U216" s="142">
        <v>0</v>
      </c>
      <c r="V216" s="142">
        <v>0</v>
      </c>
      <c r="W216" s="142">
        <v>0</v>
      </c>
      <c r="X216" s="145"/>
      <c r="Y216" s="148"/>
      <c r="Z216" s="148"/>
      <c r="AA216" s="148"/>
      <c r="AB216" s="148"/>
      <c r="AC216" s="148"/>
      <c r="AD216" s="148"/>
      <c r="AE216" s="148"/>
      <c r="AF216" s="148"/>
    </row>
    <row r="217" spans="1:32" s="45" customFormat="1">
      <c r="A217" s="38"/>
      <c r="B217" s="9" t="s">
        <v>95</v>
      </c>
      <c r="C217" s="209" t="s">
        <v>310</v>
      </c>
      <c r="D217" s="139">
        <v>65711.950499999992</v>
      </c>
      <c r="E217" s="139">
        <v>70287.96650000001</v>
      </c>
      <c r="F217" s="139">
        <v>87841.629000000001</v>
      </c>
      <c r="G217" s="139">
        <v>94430.758300000001</v>
      </c>
      <c r="H217" s="139">
        <v>104124.9108</v>
      </c>
      <c r="I217" s="139">
        <v>111741.724</v>
      </c>
      <c r="J217" s="139">
        <v>122415.61149398246</v>
      </c>
      <c r="K217" s="139">
        <v>121760.468691</v>
      </c>
      <c r="L217" s="139">
        <v>143839.78106800001</v>
      </c>
      <c r="M217" s="139">
        <v>164201.08854999999</v>
      </c>
      <c r="N217" s="146"/>
      <c r="O217" s="139">
        <v>4576.016000000016</v>
      </c>
      <c r="P217" s="139">
        <v>17553.662499999995</v>
      </c>
      <c r="Q217" s="139">
        <v>6589.1293000000023</v>
      </c>
      <c r="R217" s="139">
        <v>9694.1524999999965</v>
      </c>
      <c r="S217" s="139">
        <v>7616.8132000000014</v>
      </c>
      <c r="T217" s="139">
        <v>10673.887493982465</v>
      </c>
      <c r="U217" s="139">
        <v>-655.14280298245922</v>
      </c>
      <c r="V217" s="139">
        <v>22079.31237700002</v>
      </c>
      <c r="W217" s="139">
        <v>20361.30748199996</v>
      </c>
      <c r="X217" s="141"/>
      <c r="Y217" s="140"/>
      <c r="Z217" s="140"/>
      <c r="AA217" s="140"/>
      <c r="AB217" s="140"/>
      <c r="AC217" s="140"/>
      <c r="AD217" s="140"/>
      <c r="AE217" s="140"/>
      <c r="AF217" s="140"/>
    </row>
    <row r="218" spans="1:32">
      <c r="B218" s="208" t="s">
        <v>40</v>
      </c>
      <c r="C218" s="18"/>
      <c r="D218" s="142">
        <v>61502.163451510023</v>
      </c>
      <c r="E218" s="142">
        <v>65177.107286897459</v>
      </c>
      <c r="F218" s="142">
        <v>81081.298485866835</v>
      </c>
      <c r="G218" s="142">
        <v>86777.187885047562</v>
      </c>
      <c r="H218" s="142">
        <v>96091.863284026142</v>
      </c>
      <c r="I218" s="142">
        <v>103794.01922729</v>
      </c>
      <c r="J218" s="142">
        <v>114303.40756735296</v>
      </c>
      <c r="K218" s="142">
        <v>114871.88631491813</v>
      </c>
      <c r="L218" s="142">
        <v>136540.25206618448</v>
      </c>
      <c r="M218" s="142">
        <v>157323.62928296087</v>
      </c>
      <c r="N218" s="143"/>
      <c r="O218" s="142">
        <v>3674.9438353874325</v>
      </c>
      <c r="P218" s="142">
        <v>15904.191198969374</v>
      </c>
      <c r="Q218" s="142">
        <v>5695.8893991807372</v>
      </c>
      <c r="R218" s="142">
        <v>9314.6753989785684</v>
      </c>
      <c r="S218" s="142">
        <v>7702.1559432638696</v>
      </c>
      <c r="T218" s="142">
        <v>10509.388340062946</v>
      </c>
      <c r="U218" s="142">
        <v>568.4787475651774</v>
      </c>
      <c r="V218" s="142">
        <v>21668.365751266356</v>
      </c>
      <c r="W218" s="142">
        <v>20783.377216776375</v>
      </c>
      <c r="X218" s="145"/>
      <c r="Y218" s="148"/>
      <c r="Z218" s="148"/>
      <c r="AA218" s="148"/>
      <c r="AB218" s="148"/>
      <c r="AC218" s="148"/>
      <c r="AD218" s="148"/>
      <c r="AE218" s="148"/>
      <c r="AF218" s="148"/>
    </row>
    <row r="219" spans="1:32">
      <c r="B219" s="6" t="s">
        <v>41</v>
      </c>
      <c r="C219" s="18"/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3"/>
      <c r="O219" s="142">
        <v>0</v>
      </c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45"/>
      <c r="Y219" s="148"/>
      <c r="Z219" s="148"/>
      <c r="AA219" s="148"/>
      <c r="AB219" s="148"/>
      <c r="AC219" s="148"/>
      <c r="AD219" s="148"/>
      <c r="AE219" s="148"/>
      <c r="AF219" s="148"/>
    </row>
    <row r="220" spans="1:32">
      <c r="B220" s="6" t="s">
        <v>42</v>
      </c>
      <c r="C220" s="18"/>
      <c r="D220" s="142">
        <v>6313.8894704103386</v>
      </c>
      <c r="E220" s="142">
        <v>3766.8056896842336</v>
      </c>
      <c r="F220" s="142">
        <v>8360.6347029480476</v>
      </c>
      <c r="G220" s="142">
        <v>8395.3909456079691</v>
      </c>
      <c r="H220" s="142">
        <v>10625.201719693714</v>
      </c>
      <c r="I220" s="142">
        <v>12644.258925369368</v>
      </c>
      <c r="J220" s="142">
        <v>10363.562955744415</v>
      </c>
      <c r="K220" s="142">
        <v>4321.240266438469</v>
      </c>
      <c r="L220" s="142">
        <v>22293.229475364347</v>
      </c>
      <c r="M220" s="142">
        <v>33751.931169040756</v>
      </c>
      <c r="N220" s="143"/>
      <c r="O220" s="142">
        <v>-2547.083780726105</v>
      </c>
      <c r="P220" s="142">
        <v>4593.829013263814</v>
      </c>
      <c r="Q220" s="142">
        <v>34.756242659921099</v>
      </c>
      <c r="R220" s="142">
        <v>2229.8107740857458</v>
      </c>
      <c r="S220" s="142">
        <v>2019.0572056756523</v>
      </c>
      <c r="T220" s="142">
        <v>-2280.6959696249505</v>
      </c>
      <c r="U220" s="142">
        <v>-6042.3226893059473</v>
      </c>
      <c r="V220" s="142">
        <v>17971.989208925879</v>
      </c>
      <c r="W220" s="142">
        <v>11458.701693676408</v>
      </c>
      <c r="X220" s="145"/>
      <c r="Y220" s="148"/>
      <c r="Z220" s="148"/>
      <c r="AA220" s="148"/>
      <c r="AB220" s="148"/>
      <c r="AC220" s="148"/>
      <c r="AD220" s="148"/>
      <c r="AE220" s="148"/>
      <c r="AF220" s="148"/>
    </row>
    <row r="221" spans="1:32">
      <c r="B221" s="6" t="s">
        <v>43</v>
      </c>
      <c r="C221" s="18"/>
      <c r="D221" s="142">
        <v>5801.6579297496255</v>
      </c>
      <c r="E221" s="142">
        <v>5922.1711519654555</v>
      </c>
      <c r="F221" s="142">
        <v>6711.0839193242073</v>
      </c>
      <c r="G221" s="142">
        <v>7535.2224590883479</v>
      </c>
      <c r="H221" s="142">
        <v>8284.8350386974016</v>
      </c>
      <c r="I221" s="142">
        <v>6897.5627373655143</v>
      </c>
      <c r="J221" s="142">
        <v>7976.6152481928184</v>
      </c>
      <c r="K221" s="142">
        <v>9786.5224888217035</v>
      </c>
      <c r="L221" s="142">
        <v>9524.1653285297216</v>
      </c>
      <c r="M221" s="142">
        <v>9306.4384773006841</v>
      </c>
      <c r="N221" s="143"/>
      <c r="O221" s="142">
        <v>120.51322221582979</v>
      </c>
      <c r="P221" s="142">
        <v>788.91276735875169</v>
      </c>
      <c r="Q221" s="142">
        <v>824.13853976414089</v>
      </c>
      <c r="R221" s="142">
        <v>749.61257960905391</v>
      </c>
      <c r="S221" s="142">
        <v>-1387.2723013318875</v>
      </c>
      <c r="T221" s="142">
        <v>1079.0525108273046</v>
      </c>
      <c r="U221" s="142">
        <v>1809.9072406288856</v>
      </c>
      <c r="V221" s="142">
        <v>-262.35716029198244</v>
      </c>
      <c r="W221" s="142">
        <v>-217.72685122903823</v>
      </c>
      <c r="X221" s="145"/>
      <c r="Y221" s="148"/>
      <c r="Z221" s="148"/>
      <c r="AA221" s="148"/>
      <c r="AB221" s="148"/>
      <c r="AC221" s="148"/>
      <c r="AD221" s="148"/>
      <c r="AE221" s="148"/>
      <c r="AF221" s="148"/>
    </row>
    <row r="222" spans="1:32">
      <c r="B222" s="6" t="s">
        <v>44</v>
      </c>
      <c r="C222" s="18"/>
      <c r="D222" s="142">
        <v>16130.895597835681</v>
      </c>
      <c r="E222" s="142">
        <v>17319.998948768909</v>
      </c>
      <c r="F222" s="142">
        <v>20111.021609015981</v>
      </c>
      <c r="G222" s="142">
        <v>22151.686448653665</v>
      </c>
      <c r="H222" s="142">
        <v>24428.765580592113</v>
      </c>
      <c r="I222" s="142">
        <v>26760.383702065774</v>
      </c>
      <c r="J222" s="142">
        <v>30997.902512267967</v>
      </c>
      <c r="K222" s="142">
        <v>31415.611326230897</v>
      </c>
      <c r="L222" s="142">
        <v>34234.107405738701</v>
      </c>
      <c r="M222" s="142">
        <v>39230.195273472011</v>
      </c>
      <c r="N222" s="143"/>
      <c r="O222" s="142">
        <v>1189.1033509332287</v>
      </c>
      <c r="P222" s="142">
        <v>2791.0226602470716</v>
      </c>
      <c r="Q222" s="142">
        <v>2040.6648396376822</v>
      </c>
      <c r="R222" s="142">
        <v>2277.0791319384498</v>
      </c>
      <c r="S222" s="142">
        <v>2331.6181214736616</v>
      </c>
      <c r="T222" s="142">
        <v>4237.5188102021921</v>
      </c>
      <c r="U222" s="142">
        <v>417.70881396292907</v>
      </c>
      <c r="V222" s="142">
        <v>2818.4960795078041</v>
      </c>
      <c r="W222" s="142">
        <v>4996.0878677333085</v>
      </c>
      <c r="X222" s="145"/>
      <c r="Y222" s="148"/>
      <c r="Z222" s="148"/>
      <c r="AA222" s="148"/>
      <c r="AB222" s="148"/>
      <c r="AC222" s="148"/>
      <c r="AD222" s="148"/>
      <c r="AE222" s="148"/>
      <c r="AF222" s="148"/>
    </row>
    <row r="223" spans="1:32">
      <c r="B223" s="7" t="s">
        <v>45</v>
      </c>
      <c r="C223" s="18"/>
      <c r="D223" s="142">
        <v>12720.783983341385</v>
      </c>
      <c r="E223" s="142">
        <v>13177.375700024293</v>
      </c>
      <c r="F223" s="142">
        <v>15694.381980363769</v>
      </c>
      <c r="G223" s="142">
        <v>17535.984505009237</v>
      </c>
      <c r="H223" s="142">
        <v>18677.168732233124</v>
      </c>
      <c r="I223" s="142">
        <v>19701.031363291684</v>
      </c>
      <c r="J223" s="142">
        <v>23435.588047647438</v>
      </c>
      <c r="K223" s="142">
        <v>23511.094085083485</v>
      </c>
      <c r="L223" s="142">
        <v>25013.964667301105</v>
      </c>
      <c r="M223" s="142">
        <v>28452.349904816281</v>
      </c>
      <c r="N223" s="143"/>
      <c r="O223" s="142">
        <v>456.5917166829081</v>
      </c>
      <c r="P223" s="142">
        <v>2517.0062803394758</v>
      </c>
      <c r="Q223" s="142">
        <v>1841.6025246454694</v>
      </c>
      <c r="R223" s="142">
        <v>1141.1842272238857</v>
      </c>
      <c r="S223" s="142">
        <v>1023.8626310585602</v>
      </c>
      <c r="T223" s="142">
        <v>3734.5566843557522</v>
      </c>
      <c r="U223" s="142">
        <v>75.506037436048246</v>
      </c>
      <c r="V223" s="142">
        <v>1502.8705822176194</v>
      </c>
      <c r="W223" s="142">
        <v>3438.3852375151773</v>
      </c>
      <c r="X223" s="145"/>
      <c r="Y223" s="148"/>
      <c r="Z223" s="148"/>
      <c r="AA223" s="148"/>
      <c r="AB223" s="148"/>
      <c r="AC223" s="148"/>
      <c r="AD223" s="148"/>
      <c r="AE223" s="148"/>
      <c r="AF223" s="148"/>
    </row>
    <row r="224" spans="1:32">
      <c r="B224" s="7" t="s">
        <v>46</v>
      </c>
      <c r="C224" s="18"/>
      <c r="D224" s="142">
        <v>3410.1116144942935</v>
      </c>
      <c r="E224" s="142">
        <v>4142.6232487446141</v>
      </c>
      <c r="F224" s="142">
        <v>4416.6396286522076</v>
      </c>
      <c r="G224" s="142">
        <v>4615.7019436444234</v>
      </c>
      <c r="H224" s="142">
        <v>5751.5968483589832</v>
      </c>
      <c r="I224" s="142">
        <v>7059.3523387740897</v>
      </c>
      <c r="J224" s="142">
        <v>7562.3144646205301</v>
      </c>
      <c r="K224" s="142">
        <v>7904.5172411474141</v>
      </c>
      <c r="L224" s="142">
        <v>9220.1427384375947</v>
      </c>
      <c r="M224" s="142">
        <v>10777.845368655724</v>
      </c>
      <c r="N224" s="143"/>
      <c r="O224" s="142">
        <v>732.51163425032075</v>
      </c>
      <c r="P224" s="142">
        <v>274.01637990759366</v>
      </c>
      <c r="Q224" s="142">
        <v>199.06231499221505</v>
      </c>
      <c r="R224" s="142">
        <v>1135.89490471456</v>
      </c>
      <c r="S224" s="142">
        <v>1307.755490415107</v>
      </c>
      <c r="T224" s="142">
        <v>502.96212584644024</v>
      </c>
      <c r="U224" s="142">
        <v>342.20277652688367</v>
      </c>
      <c r="V224" s="142">
        <v>1315.6254972901806</v>
      </c>
      <c r="W224" s="142">
        <v>1557.7026302181296</v>
      </c>
      <c r="X224" s="145"/>
      <c r="Y224" s="148"/>
      <c r="Z224" s="148"/>
      <c r="AA224" s="148"/>
      <c r="AB224" s="148"/>
      <c r="AC224" s="148"/>
      <c r="AD224" s="148"/>
      <c r="AE224" s="148"/>
      <c r="AF224" s="148"/>
    </row>
    <row r="225" spans="1:32">
      <c r="B225" s="6" t="s">
        <v>317</v>
      </c>
      <c r="C225" s="18"/>
      <c r="D225" s="142">
        <v>4839.0177523857692</v>
      </c>
      <c r="E225" s="142">
        <v>5179.7934847545339</v>
      </c>
      <c r="F225" s="142">
        <v>7001.5850191017034</v>
      </c>
      <c r="G225" s="142">
        <v>7237.0054551546191</v>
      </c>
      <c r="H225" s="142">
        <v>7474.4042976184955</v>
      </c>
      <c r="I225" s="142">
        <v>8519.6863067738705</v>
      </c>
      <c r="J225" s="142">
        <v>9295.7871009262853</v>
      </c>
      <c r="K225" s="142">
        <v>8895.0318568668627</v>
      </c>
      <c r="L225" s="142">
        <v>8846.5160898070644</v>
      </c>
      <c r="M225" s="142">
        <v>8864.8847152156141</v>
      </c>
      <c r="N225" s="143"/>
      <c r="O225" s="142">
        <v>340.77573236876549</v>
      </c>
      <c r="P225" s="142">
        <v>1821.7915343471695</v>
      </c>
      <c r="Q225" s="142">
        <v>235.42043605291525</v>
      </c>
      <c r="R225" s="142">
        <v>237.39884246387675</v>
      </c>
      <c r="S225" s="142">
        <v>1045.2820091553747</v>
      </c>
      <c r="T225" s="142">
        <v>776.10079415241421</v>
      </c>
      <c r="U225" s="142">
        <v>-400.75524405942105</v>
      </c>
      <c r="V225" s="142">
        <v>-48.515767059799941</v>
      </c>
      <c r="W225" s="142">
        <v>18.368625408550088</v>
      </c>
      <c r="X225" s="145"/>
      <c r="Y225" s="148"/>
      <c r="Z225" s="148"/>
      <c r="AA225" s="148"/>
      <c r="AB225" s="148"/>
      <c r="AC225" s="148"/>
      <c r="AD225" s="148"/>
      <c r="AE225" s="148"/>
      <c r="AF225" s="148"/>
    </row>
    <row r="226" spans="1:32">
      <c r="B226" s="6" t="s">
        <v>108</v>
      </c>
      <c r="C226" s="18"/>
      <c r="D226" s="142">
        <v>14314.272881491574</v>
      </c>
      <c r="E226" s="142">
        <v>14298.606948401524</v>
      </c>
      <c r="F226" s="142">
        <v>17555.082034828203</v>
      </c>
      <c r="G226" s="142">
        <v>18537.34453851877</v>
      </c>
      <c r="H226" s="142">
        <v>19627.853773573388</v>
      </c>
      <c r="I226" s="142">
        <v>20322.524510939944</v>
      </c>
      <c r="J226" s="142">
        <v>21959.954236735532</v>
      </c>
      <c r="K226" s="142">
        <v>23209.287816973072</v>
      </c>
      <c r="L226" s="142">
        <v>21839.937359882522</v>
      </c>
      <c r="M226" s="142">
        <v>22044.026387359529</v>
      </c>
      <c r="N226" s="143"/>
      <c r="O226" s="142">
        <v>-15.665933090048156</v>
      </c>
      <c r="P226" s="142">
        <v>3256.4750864266784</v>
      </c>
      <c r="Q226" s="142">
        <v>982.26250369056629</v>
      </c>
      <c r="R226" s="142">
        <v>1090.5092350546197</v>
      </c>
      <c r="S226" s="142">
        <v>694.67073736655323</v>
      </c>
      <c r="T226" s="142">
        <v>1637.4297257955873</v>
      </c>
      <c r="U226" s="142">
        <v>1249.3335802375414</v>
      </c>
      <c r="V226" s="142">
        <v>-1369.3504570905475</v>
      </c>
      <c r="W226" s="142">
        <v>204.08902747700495</v>
      </c>
      <c r="X226" s="145"/>
      <c r="Y226" s="148"/>
      <c r="Z226" s="148"/>
      <c r="AA226" s="148"/>
      <c r="AB226" s="148"/>
      <c r="AC226" s="148"/>
      <c r="AD226" s="148"/>
      <c r="AE226" s="148"/>
      <c r="AF226" s="148"/>
    </row>
    <row r="227" spans="1:32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8"/>
      <c r="O227" s="142">
        <v>0</v>
      </c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45"/>
      <c r="Y227" s="148"/>
      <c r="Z227" s="148"/>
      <c r="AA227" s="148"/>
      <c r="AB227" s="148"/>
      <c r="AC227" s="148"/>
      <c r="AD227" s="148"/>
      <c r="AE227" s="148"/>
      <c r="AF227" s="148"/>
    </row>
    <row r="228" spans="1:32">
      <c r="B228" s="6" t="s">
        <v>325</v>
      </c>
      <c r="C228" s="18"/>
      <c r="D228" s="142">
        <v>14102.429819637044</v>
      </c>
      <c r="E228" s="142">
        <v>18689.731063322797</v>
      </c>
      <c r="F228" s="142">
        <v>21341.891200648693</v>
      </c>
      <c r="G228" s="142">
        <v>22920.538038024195</v>
      </c>
      <c r="H228" s="142">
        <v>25650.802873851011</v>
      </c>
      <c r="I228" s="142">
        <v>28649.603044775533</v>
      </c>
      <c r="J228" s="142">
        <v>33709.585513485923</v>
      </c>
      <c r="K228" s="142">
        <v>37244.192559587114</v>
      </c>
      <c r="L228" s="142">
        <v>39802.296406862115</v>
      </c>
      <c r="M228" s="142">
        <v>44126.153260572282</v>
      </c>
      <c r="N228" s="143"/>
      <c r="O228" s="142">
        <v>4587.3012436857553</v>
      </c>
      <c r="P228" s="142">
        <v>2652.1601373258932</v>
      </c>
      <c r="Q228" s="142">
        <v>1578.6468373755042</v>
      </c>
      <c r="R228" s="142">
        <v>2730.2648358268157</v>
      </c>
      <c r="S228" s="142">
        <v>2998.8001709245227</v>
      </c>
      <c r="T228" s="142">
        <v>5059.9824687103874</v>
      </c>
      <c r="U228" s="142">
        <v>3534.607046101195</v>
      </c>
      <c r="V228" s="142">
        <v>2558.1038472749979</v>
      </c>
      <c r="W228" s="142">
        <v>4323.8568537101683</v>
      </c>
      <c r="X228" s="145"/>
      <c r="Y228" s="148"/>
      <c r="Z228" s="148"/>
      <c r="AA228" s="148"/>
      <c r="AB228" s="148"/>
      <c r="AC228" s="148"/>
      <c r="AD228" s="148"/>
      <c r="AE228" s="148"/>
      <c r="AF228" s="148"/>
    </row>
    <row r="229" spans="1:32">
      <c r="B229" s="8" t="s">
        <v>101</v>
      </c>
      <c r="C229" s="18"/>
      <c r="D229" s="142">
        <v>4209.7870484899713</v>
      </c>
      <c r="E229" s="142">
        <v>5110.8592131025471</v>
      </c>
      <c r="F229" s="142">
        <v>6760.330514133173</v>
      </c>
      <c r="G229" s="142">
        <v>7653.5704149524308</v>
      </c>
      <c r="H229" s="142">
        <v>8033.0475159738598</v>
      </c>
      <c r="I229" s="142">
        <v>7947.7047727100025</v>
      </c>
      <c r="J229" s="142">
        <v>8112.203926629516</v>
      </c>
      <c r="K229" s="142">
        <v>6888.5823760818785</v>
      </c>
      <c r="L229" s="142">
        <v>7299.5290018155356</v>
      </c>
      <c r="M229" s="142">
        <v>6877.459267039133</v>
      </c>
      <c r="N229" s="143"/>
      <c r="O229" s="142">
        <v>901.07216461257599</v>
      </c>
      <c r="P229" s="142">
        <v>1649.4713010306257</v>
      </c>
      <c r="Q229" s="142">
        <v>893.23990081925763</v>
      </c>
      <c r="R229" s="142">
        <v>379.47710102142906</v>
      </c>
      <c r="S229" s="142">
        <v>-85.342743263856846</v>
      </c>
      <c r="T229" s="142">
        <v>164.49915391951322</v>
      </c>
      <c r="U229" s="142">
        <v>-1223.621550547638</v>
      </c>
      <c r="V229" s="142">
        <v>410.94662573365781</v>
      </c>
      <c r="W229" s="142">
        <v>-422.06973477640304</v>
      </c>
      <c r="X229" s="145"/>
      <c r="Y229" s="148"/>
      <c r="Z229" s="148"/>
      <c r="AA229" s="148"/>
      <c r="AB229" s="148"/>
      <c r="AC229" s="148"/>
      <c r="AD229" s="148"/>
      <c r="AE229" s="148"/>
      <c r="AF229" s="148"/>
    </row>
    <row r="230" spans="1:32" s="45" customFormat="1">
      <c r="A230" s="38"/>
      <c r="B230" s="5" t="s">
        <v>29</v>
      </c>
      <c r="C230" s="2"/>
      <c r="D230" s="139">
        <v>237707.91250000003</v>
      </c>
      <c r="E230" s="139">
        <v>208943.31780000002</v>
      </c>
      <c r="F230" s="139">
        <v>264381.54998061602</v>
      </c>
      <c r="G230" s="139">
        <v>455098.96228969336</v>
      </c>
      <c r="H230" s="139">
        <v>539836.06140000001</v>
      </c>
      <c r="I230" s="139">
        <v>669845.11690000002</v>
      </c>
      <c r="J230" s="139">
        <v>723564.66027200001</v>
      </c>
      <c r="K230" s="139">
        <v>868860.8402669999</v>
      </c>
      <c r="L230" s="139">
        <v>1071909.264797</v>
      </c>
      <c r="M230" s="139">
        <v>1025662.5732880001</v>
      </c>
      <c r="N230" s="146"/>
      <c r="O230" s="139">
        <v>-28764.594699999998</v>
      </c>
      <c r="P230" s="139">
        <v>55438.232180616025</v>
      </c>
      <c r="Q230" s="139">
        <v>190717.41230907734</v>
      </c>
      <c r="R230" s="139">
        <v>84737.099110306648</v>
      </c>
      <c r="S230" s="139">
        <v>130009.05549999997</v>
      </c>
      <c r="T230" s="139">
        <v>53719.543372000044</v>
      </c>
      <c r="U230" s="139">
        <v>145296.17999499987</v>
      </c>
      <c r="V230" s="139">
        <v>203048.42453000002</v>
      </c>
      <c r="W230" s="139">
        <v>-46246.691508999902</v>
      </c>
      <c r="X230" s="141"/>
      <c r="Y230" s="140"/>
      <c r="Z230" s="140"/>
      <c r="AA230" s="140"/>
      <c r="AB230" s="140"/>
      <c r="AC230" s="140"/>
      <c r="AD230" s="140"/>
      <c r="AE230" s="140"/>
      <c r="AF230" s="140"/>
    </row>
    <row r="231" spans="1:32" s="45" customFormat="1">
      <c r="A231" s="38"/>
      <c r="B231" s="5" t="s">
        <v>96</v>
      </c>
      <c r="C231" s="2"/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40"/>
      <c r="O231" s="139">
        <v>0</v>
      </c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41"/>
      <c r="Y231" s="140"/>
      <c r="Z231" s="140"/>
      <c r="AA231" s="140"/>
      <c r="AB231" s="140"/>
      <c r="AC231" s="140"/>
      <c r="AD231" s="140"/>
      <c r="AE231" s="140"/>
      <c r="AF231" s="140"/>
    </row>
    <row r="232" spans="1:32" s="45" customFormat="1">
      <c r="A232" s="38"/>
      <c r="B232" s="5" t="s">
        <v>100</v>
      </c>
      <c r="C232" s="2"/>
      <c r="D232" s="139">
        <v>8553500.8261999991</v>
      </c>
      <c r="E232" s="139">
        <v>9858431.6730999984</v>
      </c>
      <c r="F232" s="139">
        <v>11295304.64059891</v>
      </c>
      <c r="G232" s="139">
        <v>12406080.94812282</v>
      </c>
      <c r="H232" s="139">
        <v>13415613.4461</v>
      </c>
      <c r="I232" s="139">
        <v>14487328.9232</v>
      </c>
      <c r="J232" s="139">
        <v>15614677.702496981</v>
      </c>
      <c r="K232" s="139">
        <v>16985399.730379008</v>
      </c>
      <c r="L232" s="139">
        <v>18450090.450069997</v>
      </c>
      <c r="M232" s="139">
        <v>20076082.324542001</v>
      </c>
      <c r="N232" s="140"/>
      <c r="O232" s="139">
        <v>1304930.8468999995</v>
      </c>
      <c r="P232" s="139">
        <v>1436872.9674989111</v>
      </c>
      <c r="Q232" s="139">
        <v>1110776.3075239114</v>
      </c>
      <c r="R232" s="139">
        <v>1009532.4979771802</v>
      </c>
      <c r="S232" s="139">
        <v>1071715.4771000003</v>
      </c>
      <c r="T232" s="139">
        <v>1127348.7792969798</v>
      </c>
      <c r="U232" s="139">
        <v>1370722.0278820284</v>
      </c>
      <c r="V232" s="139">
        <v>1464690.7196909888</v>
      </c>
      <c r="W232" s="139">
        <v>1625991.8744720025</v>
      </c>
      <c r="X232" s="141"/>
      <c r="Y232" s="140"/>
      <c r="Z232" s="140"/>
      <c r="AA232" s="140"/>
      <c r="AB232" s="140"/>
      <c r="AC232" s="140"/>
      <c r="AD232" s="140"/>
      <c r="AE232" s="140"/>
      <c r="AF232" s="140"/>
    </row>
  </sheetData>
  <mergeCells count="8">
    <mergeCell ref="D3:M3"/>
    <mergeCell ref="D4:M4"/>
    <mergeCell ref="D120:M120"/>
    <mergeCell ref="D121:M121"/>
    <mergeCell ref="O3:W3"/>
    <mergeCell ref="O4:W4"/>
    <mergeCell ref="O120:W120"/>
    <mergeCell ref="O121:W121"/>
  </mergeCells>
  <hyperlinks>
    <hyperlink ref="A1" location="Index!A1" display="Index" xr:uid="{75D477F0-7139-41CF-975F-36A71787EFF0}"/>
  </hyperlinks>
  <pageMargins left="0.7" right="0.7" top="0.75" bottom="0.75" header="0.3" footer="0.3"/>
  <pageSetup paperSize="9" scale="22" orientation="portrait" r:id="rId1"/>
  <headerFooter>
    <oddHeader xml:space="preserve">&amp;C20-04-2016 19:44
</oddHeader>
  </headerFooter>
  <rowBreaks count="3" manualBreakCount="3">
    <brk id="61" max="16383" man="1"/>
    <brk id="121" max="16383" man="1"/>
    <brk id="178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M33"/>
  <sheetViews>
    <sheetView zoomScale="60" zoomScaleNormal="60" workbookViewId="0"/>
  </sheetViews>
  <sheetFormatPr defaultColWidth="9.1796875" defaultRowHeight="14.5"/>
  <cols>
    <col min="1" max="1" width="6.6328125" style="12" customWidth="1"/>
    <col min="2" max="2" width="9.1796875" style="12"/>
    <col min="3" max="3" width="37.1796875" style="12" bestFit="1" customWidth="1"/>
    <col min="4" max="12" width="13.36328125" style="12" customWidth="1"/>
    <col min="13" max="13" width="14" style="12" customWidth="1"/>
    <col min="14" max="16384" width="9.1796875" style="12"/>
  </cols>
  <sheetData>
    <row r="1" spans="1:13">
      <c r="A1" s="205" t="s">
        <v>315</v>
      </c>
    </row>
    <row r="3" spans="1:13">
      <c r="B3" s="351" t="s">
        <v>350</v>
      </c>
      <c r="C3" s="351"/>
      <c r="D3" s="351"/>
      <c r="E3" s="351"/>
      <c r="F3" s="351"/>
      <c r="G3" s="351"/>
      <c r="H3" s="351"/>
      <c r="I3" s="351"/>
      <c r="J3" s="351"/>
      <c r="K3" s="351"/>
      <c r="L3" s="351"/>
    </row>
    <row r="4" spans="1:13">
      <c r="B4" s="252"/>
      <c r="C4" s="252"/>
      <c r="D4" s="252"/>
      <c r="E4" s="252"/>
      <c r="F4" s="252"/>
      <c r="G4" s="252"/>
      <c r="H4" s="252"/>
      <c r="I4" s="252"/>
      <c r="J4" s="253"/>
      <c r="K4" s="235"/>
      <c r="M4" s="277" t="s">
        <v>318</v>
      </c>
    </row>
    <row r="5" spans="1:13">
      <c r="B5" s="98"/>
      <c r="C5" s="98"/>
      <c r="D5" s="254" t="s">
        <v>1</v>
      </c>
      <c r="E5" s="254" t="s">
        <v>2</v>
      </c>
      <c r="F5" s="254" t="s">
        <v>3</v>
      </c>
      <c r="G5" s="254" t="s">
        <v>4</v>
      </c>
      <c r="H5" s="254" t="s">
        <v>104</v>
      </c>
      <c r="I5" s="254" t="s">
        <v>105</v>
      </c>
      <c r="J5" s="254" t="s">
        <v>111</v>
      </c>
      <c r="K5" s="254" t="s">
        <v>268</v>
      </c>
      <c r="L5" s="255" t="s">
        <v>285</v>
      </c>
      <c r="M5" s="255" t="s">
        <v>367</v>
      </c>
    </row>
    <row r="6" spans="1:13">
      <c r="B6" s="28" t="s">
        <v>56</v>
      </c>
      <c r="C6" s="28" t="s">
        <v>41</v>
      </c>
      <c r="D6" s="233">
        <f>+'S 6.1'!$R$6</f>
        <v>1330500</v>
      </c>
      <c r="E6" s="233">
        <f>+'S 6.2'!$R$6</f>
        <v>1412631.75</v>
      </c>
      <c r="F6" s="233">
        <f>+'S 6.3'!$R$6</f>
        <v>1660913.21</v>
      </c>
      <c r="G6" s="233">
        <f>+'S 6.4'!$R$6</f>
        <v>1985512.68</v>
      </c>
      <c r="H6" s="233">
        <f>+'S 6.5'!$R$6</f>
        <v>2219752.98</v>
      </c>
      <c r="I6" s="233">
        <f>+'S 6.6'!$R$6</f>
        <v>2244980.66</v>
      </c>
      <c r="J6" s="233">
        <f>+'S 6.7'!$R$6</f>
        <v>2597604.2800000003</v>
      </c>
      <c r="K6" s="233">
        <f>+'S 6.8'!$R$6</f>
        <v>2665562.1199999996</v>
      </c>
      <c r="L6" s="233">
        <f>+'S 6.9'!$R$6</f>
        <v>3333814.0399999996</v>
      </c>
      <c r="M6" s="233">
        <f>+'S 6.10'!$R$6</f>
        <v>3924345.2148661902</v>
      </c>
    </row>
    <row r="7" spans="1:13">
      <c r="B7" s="28" t="s">
        <v>59</v>
      </c>
      <c r="C7" s="28" t="s">
        <v>42</v>
      </c>
      <c r="D7" s="233">
        <f>+'S 6.1'!$R$7</f>
        <v>121017.27411681451</v>
      </c>
      <c r="E7" s="233">
        <f>+'S 6.2'!$R$7</f>
        <v>136089.09</v>
      </c>
      <c r="F7" s="233">
        <f>+'S 6.3'!$R$7</f>
        <v>198596.68757989869</v>
      </c>
      <c r="G7" s="233">
        <f>+'S 6.4'!$R$7</f>
        <v>201543.12091431851</v>
      </c>
      <c r="H7" s="233">
        <f>+'S 6.5'!$R$7</f>
        <v>227954.97760885098</v>
      </c>
      <c r="I7" s="233">
        <f>+'S 6.6'!$R$7</f>
        <v>226015.73598884611</v>
      </c>
      <c r="J7" s="233">
        <f>+'S 6.7'!$R$7</f>
        <v>228764.35303157356</v>
      </c>
      <c r="K7" s="233">
        <f>+'S 6.8'!$R$7</f>
        <v>310336.9319573039</v>
      </c>
      <c r="L7" s="233">
        <f>+'S 6.9'!$R$7</f>
        <v>315134.46619736427</v>
      </c>
      <c r="M7" s="233">
        <f>+'S 6.10'!$R$7</f>
        <v>487902.96271273302</v>
      </c>
    </row>
    <row r="8" spans="1:13">
      <c r="B8" s="28" t="s">
        <v>60</v>
      </c>
      <c r="C8" s="28" t="s">
        <v>43</v>
      </c>
      <c r="D8" s="233">
        <f>+'S 6.1'!$R$8</f>
        <v>0</v>
      </c>
      <c r="E8" s="233">
        <f>+'S 6.2'!$R$8</f>
        <v>0</v>
      </c>
      <c r="F8" s="233">
        <f>+'S 6.3'!$R$8</f>
        <v>0</v>
      </c>
      <c r="G8" s="233">
        <f>+'S 6.4'!$R$8</f>
        <v>0</v>
      </c>
      <c r="H8" s="233">
        <f>+'S 6.5'!$R$8</f>
        <v>5747.6228375544961</v>
      </c>
      <c r="I8" s="233">
        <f>+'S 6.6'!$R$8</f>
        <v>3235.6177280965521</v>
      </c>
      <c r="J8" s="233">
        <f>+'S 6.7'!$R$8</f>
        <v>3495.2971464586212</v>
      </c>
      <c r="K8" s="233">
        <f>+'S 6.8'!$R$8</f>
        <v>1622.9863791101916</v>
      </c>
      <c r="L8" s="233">
        <f>+'S 6.9'!$R$8</f>
        <v>465.90802451301204</v>
      </c>
      <c r="M8" s="233">
        <f>+'S 6.10'!$R$8</f>
        <v>847.17107728650581</v>
      </c>
    </row>
    <row r="9" spans="1:13">
      <c r="B9" s="28" t="s">
        <v>61</v>
      </c>
      <c r="C9" s="28" t="s">
        <v>44</v>
      </c>
      <c r="D9" s="233">
        <f>+'S 6.1'!$R$9</f>
        <v>10373.77</v>
      </c>
      <c r="E9" s="233">
        <f>+'S 6.2'!$R$9</f>
        <v>12533.923713</v>
      </c>
      <c r="F9" s="233">
        <f>+'S 6.3'!$R$9</f>
        <v>14605.252461137767</v>
      </c>
      <c r="G9" s="233">
        <f>+'S 6.4'!$R$9</f>
        <v>16478.495461121831</v>
      </c>
      <c r="H9" s="233">
        <f>+'S 6.5'!$R$9</f>
        <v>21152.661694652343</v>
      </c>
      <c r="I9" s="233">
        <f>+'S 6.6'!$R$9</f>
        <v>21882.649362715842</v>
      </c>
      <c r="J9" s="233">
        <f>+'S 6.7'!$R$9</f>
        <v>22597.505715470841</v>
      </c>
      <c r="K9" s="233">
        <f>+'S 6.8'!$R$9</f>
        <v>24440.192872425039</v>
      </c>
      <c r="L9" s="233">
        <f>+'S 6.9'!$R$9</f>
        <v>26360.481599999999</v>
      </c>
      <c r="M9" s="233">
        <f>+'S 6.10'!$R$9</f>
        <v>31698.847118196878</v>
      </c>
    </row>
    <row r="10" spans="1:13">
      <c r="B10" s="28" t="s">
        <v>62</v>
      </c>
      <c r="C10" s="28" t="s">
        <v>317</v>
      </c>
      <c r="D10" s="233">
        <f>+'S 6.1'!$R$10</f>
        <v>0</v>
      </c>
      <c r="E10" s="233">
        <f>+'S 6.2'!$R$10</f>
        <v>0</v>
      </c>
      <c r="F10" s="233">
        <f>+'S 6.3'!$R$10</f>
        <v>0</v>
      </c>
      <c r="G10" s="233">
        <f>+'S 6.4'!$R$10</f>
        <v>0</v>
      </c>
      <c r="H10" s="233">
        <f>+'S 6.5'!$R$10</f>
        <v>0</v>
      </c>
      <c r="I10" s="233">
        <f>+'S 6.6'!$R$10</f>
        <v>0</v>
      </c>
      <c r="J10" s="233">
        <f>+'S 6.7'!$R$10</f>
        <v>0</v>
      </c>
      <c r="K10" s="233">
        <f>+'S 6.8'!$R$10</f>
        <v>0</v>
      </c>
      <c r="L10" s="233">
        <f>+'S 6.9'!$R$10</f>
        <v>0</v>
      </c>
      <c r="M10" s="233">
        <f>+'S 6.10'!$R$10</f>
        <v>0</v>
      </c>
    </row>
    <row r="11" spans="1:13">
      <c r="B11" s="28" t="s">
        <v>75</v>
      </c>
      <c r="C11" s="28" t="s">
        <v>108</v>
      </c>
      <c r="D11" s="233">
        <f>+'S 6.1'!$R$11</f>
        <v>587536.02</v>
      </c>
      <c r="E11" s="233">
        <f>+'S 6.2'!$R$11</f>
        <v>698164.50269944593</v>
      </c>
      <c r="F11" s="233">
        <f>+'S 6.3'!$R$11</f>
        <v>866997.97321665997</v>
      </c>
      <c r="G11" s="233">
        <f>+'S 6.4'!$R$11</f>
        <v>911662.07336975937</v>
      </c>
      <c r="H11" s="233">
        <f>+'S 6.5'!$R$11</f>
        <v>1014440.3644581729</v>
      </c>
      <c r="I11" s="233">
        <f>+'S 6.6'!$R$11</f>
        <v>1045529.2728786318</v>
      </c>
      <c r="J11" s="233">
        <f>+'S 6.7'!$R$11</f>
        <v>1105841.3626861607</v>
      </c>
      <c r="K11" s="233">
        <f>+'S 6.8'!$R$11</f>
        <v>1246239.1415149537</v>
      </c>
      <c r="L11" s="233">
        <f>+'S 6.9'!$R$11</f>
        <v>1457295.1515681264</v>
      </c>
      <c r="M11" s="233">
        <f>+'S 6.10'!$R$11</f>
        <v>1552669.2590671375</v>
      </c>
    </row>
    <row r="12" spans="1:13">
      <c r="B12" s="28" t="s">
        <v>76</v>
      </c>
      <c r="C12" s="28" t="s">
        <v>48</v>
      </c>
      <c r="D12" s="233">
        <f>+'S 6.1'!$R$12</f>
        <v>37372.01</v>
      </c>
      <c r="E12" s="233">
        <f>+'S 6.2'!$R$12</f>
        <v>36049.230000000003</v>
      </c>
      <c r="F12" s="233">
        <f>+'S 6.3'!$R$12</f>
        <v>37845.440000000002</v>
      </c>
      <c r="G12" s="233">
        <f>+'S 6.4'!$R$12</f>
        <v>33018.46</v>
      </c>
      <c r="H12" s="233">
        <f>+'S 6.5'!$R$12</f>
        <v>26140.070000000003</v>
      </c>
      <c r="I12" s="233">
        <f>+'S 6.6'!$R$12</f>
        <v>24420.420000000002</v>
      </c>
      <c r="J12" s="233">
        <f>+'S 6.7'!$R$12</f>
        <v>23532.45</v>
      </c>
      <c r="K12" s="233">
        <f>+'S 6.8'!$R$12</f>
        <v>30733.479999999996</v>
      </c>
      <c r="L12" s="233">
        <f>+'S 6.9'!$R$12</f>
        <v>37814.550000000003</v>
      </c>
      <c r="M12" s="233">
        <f>+'S 6.10'!$R$12</f>
        <v>46873.140798364919</v>
      </c>
    </row>
    <row r="13" spans="1:13">
      <c r="B13" s="28" t="s">
        <v>77</v>
      </c>
      <c r="C13" s="28" t="s">
        <v>325</v>
      </c>
      <c r="D13" s="233">
        <f>+'S 6.1'!$R$13</f>
        <v>0</v>
      </c>
      <c r="E13" s="233">
        <f>+'S 6.2'!$R$13</f>
        <v>0</v>
      </c>
      <c r="F13" s="233">
        <f>+'S 6.3'!$R$13</f>
        <v>0</v>
      </c>
      <c r="G13" s="233">
        <f>+'S 6.4'!$R$13</f>
        <v>0</v>
      </c>
      <c r="H13" s="233">
        <f>+'S 6.5'!$R$13</f>
        <v>0</v>
      </c>
      <c r="I13" s="233">
        <f>+'S 6.6'!$R$13</f>
        <v>0</v>
      </c>
      <c r="J13" s="233">
        <f>+'S 6.7'!$R$13</f>
        <v>0</v>
      </c>
      <c r="K13" s="233">
        <f>+'S 6.8'!$R$13</f>
        <v>0</v>
      </c>
      <c r="L13" s="233">
        <f>+'S 6.9'!$R$13</f>
        <v>0</v>
      </c>
      <c r="M13" s="233">
        <f>+'S 6.10'!$R$13</f>
        <v>0</v>
      </c>
    </row>
    <row r="14" spans="1:13">
      <c r="B14" s="28" t="s">
        <v>81</v>
      </c>
      <c r="C14" s="28" t="s">
        <v>101</v>
      </c>
      <c r="D14" s="233">
        <f>+'S 6.1'!$R$14</f>
        <v>0</v>
      </c>
      <c r="E14" s="233">
        <f>+'S 6.2'!$R$14</f>
        <v>0</v>
      </c>
      <c r="F14" s="233">
        <f>+'S 6.3'!$R$14</f>
        <v>0</v>
      </c>
      <c r="G14" s="233">
        <f>+'S 6.4'!$R$14</f>
        <v>0</v>
      </c>
      <c r="H14" s="233">
        <f>+'S 6.5'!$R$14</f>
        <v>0</v>
      </c>
      <c r="I14" s="233">
        <f>+'S 6.6'!$R$14</f>
        <v>0</v>
      </c>
      <c r="J14" s="233">
        <f>+'S 6.7'!$R$14</f>
        <v>0</v>
      </c>
      <c r="K14" s="233">
        <f>+'S 6.8'!$R$14</f>
        <v>0</v>
      </c>
      <c r="L14" s="233">
        <f>+'S 6.9'!$R$14</f>
        <v>0</v>
      </c>
      <c r="M14" s="233">
        <f>+'S 6.10'!$R$14</f>
        <v>0</v>
      </c>
    </row>
    <row r="15" spans="1:13">
      <c r="B15" s="28" t="s">
        <v>82</v>
      </c>
      <c r="C15" s="28" t="s">
        <v>78</v>
      </c>
      <c r="D15" s="233">
        <f>+'S 6.1'!$R$15</f>
        <v>2086799.0741168146</v>
      </c>
      <c r="E15" s="233">
        <f>+'S 6.2'!$R$15</f>
        <v>2295468.4964124463</v>
      </c>
      <c r="F15" s="233">
        <f>+'S 6.3'!$R$15</f>
        <v>2778958.5632576961</v>
      </c>
      <c r="G15" s="233">
        <f>+'S 6.4'!$R$15</f>
        <v>3148214.8297451995</v>
      </c>
      <c r="H15" s="233">
        <f>+'S 6.5'!$R$15</f>
        <v>3515188.6765992311</v>
      </c>
      <c r="I15" s="233">
        <f>+'S 6.6'!$R$15</f>
        <v>3566064.3559582904</v>
      </c>
      <c r="J15" s="233">
        <f>+'S 6.7'!$R$15</f>
        <v>3981835.2485796642</v>
      </c>
      <c r="K15" s="233">
        <f>+'S 6.8'!$R$15</f>
        <v>4278934.8527237931</v>
      </c>
      <c r="L15" s="233">
        <f>+'S 6.9'!$R$15</f>
        <v>5170884.5973900035</v>
      </c>
      <c r="M15" s="233">
        <f>+'S 6.10'!$R$15</f>
        <v>6044336.5956399096</v>
      </c>
    </row>
    <row r="16" spans="1:13">
      <c r="D16" s="161"/>
      <c r="E16" s="161"/>
      <c r="F16" s="161"/>
      <c r="G16" s="161"/>
      <c r="H16" s="161"/>
      <c r="I16" s="161"/>
      <c r="J16" s="161"/>
      <c r="K16" s="161"/>
    </row>
    <row r="17" spans="2:12">
      <c r="D17" s="161"/>
      <c r="E17" s="161"/>
      <c r="F17" s="161"/>
      <c r="G17" s="161"/>
      <c r="H17" s="161"/>
      <c r="I17" s="161"/>
      <c r="J17" s="161"/>
      <c r="K17" s="161"/>
    </row>
    <row r="19" spans="2:12">
      <c r="B19" s="351" t="s">
        <v>349</v>
      </c>
      <c r="C19" s="351"/>
      <c r="D19" s="351"/>
      <c r="E19" s="351"/>
      <c r="F19" s="351"/>
      <c r="G19" s="351"/>
      <c r="H19" s="351"/>
      <c r="I19" s="351"/>
      <c r="J19" s="351"/>
    </row>
    <row r="20" spans="2:12">
      <c r="B20" s="252"/>
      <c r="C20" s="252"/>
      <c r="D20" s="252"/>
      <c r="E20" s="252"/>
      <c r="F20" s="252"/>
      <c r="G20" s="252"/>
      <c r="H20" s="252"/>
      <c r="I20" s="253"/>
      <c r="J20" s="235"/>
      <c r="L20" s="235" t="s">
        <v>318</v>
      </c>
    </row>
    <row r="21" spans="2:12">
      <c r="B21" s="98"/>
      <c r="C21" s="98"/>
      <c r="D21" s="243" t="s">
        <v>2</v>
      </c>
      <c r="E21" s="243" t="s">
        <v>3</v>
      </c>
      <c r="F21" s="243" t="s">
        <v>4</v>
      </c>
      <c r="G21" s="243" t="s">
        <v>104</v>
      </c>
      <c r="H21" s="243">
        <v>201617</v>
      </c>
      <c r="I21" s="243" t="s">
        <v>111</v>
      </c>
      <c r="J21" s="243" t="s">
        <v>268</v>
      </c>
      <c r="K21" s="255" t="s">
        <v>285</v>
      </c>
      <c r="L21" s="255" t="s">
        <v>367</v>
      </c>
    </row>
    <row r="22" spans="2:12">
      <c r="B22" s="28" t="s">
        <v>56</v>
      </c>
      <c r="C22" s="28" t="s">
        <v>41</v>
      </c>
      <c r="D22" s="233">
        <f>+'S 6.2'!$R$22</f>
        <v>20702.353991786298</v>
      </c>
      <c r="E22" s="233">
        <f>+'S 6.3'!$R$22</f>
        <v>96054.006562705501</v>
      </c>
      <c r="F22" s="233">
        <f>+'S 6.4'!$R$22</f>
        <v>377924.56488643494</v>
      </c>
      <c r="G22" s="233">
        <f>+'S 6.5'!$R$22</f>
        <v>115829.90722624</v>
      </c>
      <c r="H22" s="233">
        <f>+'S 6.6'!$R$22</f>
        <v>144233.898382174</v>
      </c>
      <c r="I22" s="233">
        <f>+'S 6.7'!$R$22</f>
        <v>280815.54393633723</v>
      </c>
      <c r="J22" s="233">
        <f>+'S 6.8'!$R$22</f>
        <v>-20204.205433845586</v>
      </c>
      <c r="K22" s="233">
        <f>+'S 6.9'!$R$22</f>
        <v>423205.57437260589</v>
      </c>
      <c r="L22" s="233">
        <f>+'S 6.10'!$R$22</f>
        <v>649680.54424585868</v>
      </c>
    </row>
    <row r="23" spans="2:12">
      <c r="B23" s="28" t="s">
        <v>59</v>
      </c>
      <c r="C23" s="28" t="s">
        <v>42</v>
      </c>
      <c r="D23" s="233">
        <f>+'S 6.2'!$R$23</f>
        <v>7182.354265179174</v>
      </c>
      <c r="E23" s="233">
        <f>+'S 6.3'!$R$23</f>
        <v>44863.727525392438</v>
      </c>
      <c r="F23" s="233">
        <f>+'S 6.4'!$R$23</f>
        <v>9454.1398406204498</v>
      </c>
      <c r="G23" s="233">
        <f>+'S 6.5'!$R$23</f>
        <v>27194.789802778359</v>
      </c>
      <c r="H23" s="233">
        <f>+'S 6.6'!$R$23</f>
        <v>-5980.089775705278</v>
      </c>
      <c r="I23" s="233">
        <f>+'S 6.7'!$R$23</f>
        <v>1873.9961585368746</v>
      </c>
      <c r="J23" s="233">
        <f>+'S 6.8'!$R$23</f>
        <v>48428.506531745959</v>
      </c>
      <c r="K23" s="233">
        <f>+'S 6.9'!$R$23</f>
        <v>32453.10320641438</v>
      </c>
      <c r="L23" s="233">
        <f>+'S 6.10'!$R$23</f>
        <v>157368.77234436758</v>
      </c>
    </row>
    <row r="24" spans="2:12">
      <c r="B24" s="28" t="s">
        <v>60</v>
      </c>
      <c r="C24" s="28" t="s">
        <v>43</v>
      </c>
      <c r="D24" s="233">
        <f>+'S 6.2'!$R$24</f>
        <v>0</v>
      </c>
      <c r="E24" s="233">
        <f>+'S 6.3'!$R$24</f>
        <v>0</v>
      </c>
      <c r="F24" s="233">
        <f>+'S 6.4'!$R$24</f>
        <v>0</v>
      </c>
      <c r="G24" s="233">
        <f>+'S 6.5'!$R$24</f>
        <v>0</v>
      </c>
      <c r="H24" s="233">
        <f>+'S 6.6'!$R$24</f>
        <v>0</v>
      </c>
      <c r="I24" s="233">
        <f>+'S 6.7'!$R$24</f>
        <v>0</v>
      </c>
      <c r="J24" s="233">
        <f>+'S 6.8'!$R$24</f>
        <v>0</v>
      </c>
      <c r="K24" s="233">
        <f>+'S 6.9'!$R$24</f>
        <v>0</v>
      </c>
      <c r="L24" s="233">
        <f>+'S 6.10'!$R$24</f>
        <v>0</v>
      </c>
    </row>
    <row r="25" spans="2:12">
      <c r="B25" s="28" t="s">
        <v>61</v>
      </c>
      <c r="C25" s="28" t="s">
        <v>44</v>
      </c>
      <c r="D25" s="233">
        <f>+'S 6.2'!$R$25</f>
        <v>1556.2299999999998</v>
      </c>
      <c r="E25" s="233">
        <f>+'S 6.3'!$R$25</f>
        <v>1203.2290389762597</v>
      </c>
      <c r="F25" s="233">
        <f>+'S 6.4'!$R$25</f>
        <v>2001.3462835040066</v>
      </c>
      <c r="G25" s="233">
        <f>+'S 6.5'!$R$25</f>
        <v>3016.4873781409265</v>
      </c>
      <c r="H25" s="233">
        <f>+'S 6.6'!$R$25</f>
        <v>1159.9077640265182</v>
      </c>
      <c r="I25" s="233">
        <f>+'S 6.7'!$R$25</f>
        <v>446.14341515426571</v>
      </c>
      <c r="J25" s="233">
        <f>+'S 6.8'!$R$25</f>
        <v>511.34335145462205</v>
      </c>
      <c r="K25" s="233">
        <f>+'S 6.9'!$R$25</f>
        <v>746.80046517021867</v>
      </c>
      <c r="L25" s="233">
        <f>+'S 6.10'!$R$25</f>
        <v>327.20925963262704</v>
      </c>
    </row>
    <row r="26" spans="2:12">
      <c r="B26" s="28" t="s">
        <v>62</v>
      </c>
      <c r="C26" s="28" t="s">
        <v>317</v>
      </c>
      <c r="D26" s="233">
        <f>+'S 6.2'!$R$26</f>
        <v>0</v>
      </c>
      <c r="E26" s="233">
        <f>+'S 6.3'!$R$26</f>
        <v>0</v>
      </c>
      <c r="F26" s="233">
        <f>+'S 6.4'!$R$26</f>
        <v>0</v>
      </c>
      <c r="G26" s="233">
        <f>+'S 6.5'!$R$26</f>
        <v>0</v>
      </c>
      <c r="H26" s="233">
        <f>+'S 6.6'!$R$26</f>
        <v>0</v>
      </c>
      <c r="I26" s="233">
        <f>+'S 6.7'!$R$26</f>
        <v>0</v>
      </c>
      <c r="J26" s="233">
        <f>+'S 6.8'!$R$26</f>
        <v>0</v>
      </c>
      <c r="K26" s="233">
        <f>+'S 6.9'!$R$26</f>
        <v>0</v>
      </c>
      <c r="L26" s="233">
        <f>+'S 6.10'!$R$26</f>
        <v>0</v>
      </c>
    </row>
    <row r="27" spans="2:12">
      <c r="B27" s="28" t="s">
        <v>75</v>
      </c>
      <c r="C27" s="28" t="s">
        <v>108</v>
      </c>
      <c r="D27" s="233">
        <f>+'S 6.2'!$R$27</f>
        <v>72052.662724369933</v>
      </c>
      <c r="E27" s="233">
        <f>+'S 6.3'!$R$27</f>
        <v>119086.15386410417</v>
      </c>
      <c r="F27" s="233">
        <f>+'S 6.4'!$R$27</f>
        <v>9242.8569462588566</v>
      </c>
      <c r="G27" s="233">
        <f>+'S 6.5'!$R$27</f>
        <v>30493.218320979373</v>
      </c>
      <c r="H27" s="233">
        <f>+'S 6.6'!$R$27</f>
        <v>-15322.640992901499</v>
      </c>
      <c r="I27" s="233">
        <f>+'S 6.7'!$R$27</f>
        <v>15204.392227544187</v>
      </c>
      <c r="J27" s="233">
        <f>+'S 6.8'!$R$27</f>
        <v>76908.739049775322</v>
      </c>
      <c r="K27" s="233">
        <f>+'S 6.9'!$R$27</f>
        <v>-56672.547982886026</v>
      </c>
      <c r="L27" s="233">
        <f>+'S 6.10'!$R$27</f>
        <v>119942.43801911759</v>
      </c>
    </row>
    <row r="28" spans="2:12">
      <c r="B28" s="28" t="s">
        <v>76</v>
      </c>
      <c r="C28" s="28" t="s">
        <v>48</v>
      </c>
      <c r="D28" s="233">
        <f>+'S 6.2'!$R$28</f>
        <v>0</v>
      </c>
      <c r="E28" s="233">
        <f>+'S 6.3'!$R$28</f>
        <v>0</v>
      </c>
      <c r="F28" s="233">
        <f>+'S 6.4'!$R$28</f>
        <v>0</v>
      </c>
      <c r="G28" s="233">
        <f>+'S 6.5'!$R$28</f>
        <v>0</v>
      </c>
      <c r="H28" s="233">
        <f>+'S 6.6'!$R$28</f>
        <v>0</v>
      </c>
      <c r="I28" s="233">
        <f>+'S 6.7'!$R$28</f>
        <v>0</v>
      </c>
      <c r="J28" s="233">
        <f>+'S 6.8'!$R$28</f>
        <v>0</v>
      </c>
      <c r="K28" s="233">
        <f>+'S 6.9'!$R$28</f>
        <v>0</v>
      </c>
      <c r="L28" s="233">
        <f>+'S 6.10'!$R$28</f>
        <v>0</v>
      </c>
    </row>
    <row r="29" spans="2:12">
      <c r="B29" s="28" t="s">
        <v>77</v>
      </c>
      <c r="C29" s="28" t="s">
        <v>325</v>
      </c>
      <c r="D29" s="233">
        <f>+'S 6.2'!$R$29</f>
        <v>0</v>
      </c>
      <c r="E29" s="233">
        <f>+'S 6.3'!$R$29</f>
        <v>0</v>
      </c>
      <c r="F29" s="233">
        <f>+'S 6.4'!$R$29</f>
        <v>0</v>
      </c>
      <c r="G29" s="233">
        <f>+'S 6.5'!$R$29</f>
        <v>0</v>
      </c>
      <c r="H29" s="233">
        <f>+'S 6.6'!$R$29</f>
        <v>0</v>
      </c>
      <c r="I29" s="233">
        <f>+'S 6.7'!$R$29</f>
        <v>0</v>
      </c>
      <c r="J29" s="233">
        <f>+'S 6.8'!$R$29</f>
        <v>0</v>
      </c>
      <c r="K29" s="233">
        <f>+'S 6.9'!$R$29</f>
        <v>0</v>
      </c>
      <c r="L29" s="233">
        <f>+'S 6.10'!$R$29</f>
        <v>0</v>
      </c>
    </row>
    <row r="30" spans="2:12">
      <c r="B30" s="28" t="s">
        <v>81</v>
      </c>
      <c r="C30" s="28" t="s">
        <v>101</v>
      </c>
      <c r="D30" s="233">
        <f>+'S 6.2'!$R$30</f>
        <v>0</v>
      </c>
      <c r="E30" s="233">
        <f>+'S 6.3'!$R$30</f>
        <v>0</v>
      </c>
      <c r="F30" s="233">
        <f>+'S 6.4'!$R$30</f>
        <v>0</v>
      </c>
      <c r="G30" s="233">
        <f>+'S 6.5'!$R$30</f>
        <v>0</v>
      </c>
      <c r="H30" s="233">
        <f>+'S 6.6'!$R$30</f>
        <v>0</v>
      </c>
      <c r="I30" s="233">
        <f>+'S 6.7'!$R$30</f>
        <v>0</v>
      </c>
      <c r="J30" s="233">
        <f>+'S 6.8'!$R$30</f>
        <v>0</v>
      </c>
      <c r="K30" s="233">
        <f>+'S 6.9'!$R$30</f>
        <v>0</v>
      </c>
      <c r="L30" s="233">
        <f>+'S 6.10'!$R$30</f>
        <v>0</v>
      </c>
    </row>
    <row r="31" spans="2:12">
      <c r="B31" s="28" t="s">
        <v>82</v>
      </c>
      <c r="C31" s="28" t="s">
        <v>78</v>
      </c>
      <c r="D31" s="233">
        <f>+'S 6.2'!$R$31</f>
        <v>101493.6009813354</v>
      </c>
      <c r="E31" s="233">
        <f>+'S 6.3'!$R$31</f>
        <v>261207.11699117837</v>
      </c>
      <c r="F31" s="233">
        <f>+'S 6.4'!$R$31</f>
        <v>398622.90795681824</v>
      </c>
      <c r="G31" s="233">
        <f>+'S 6.5'!$R$31</f>
        <v>176534.40272813867</v>
      </c>
      <c r="H31" s="233">
        <f>+'S 6.6'!$R$31</f>
        <v>124091.07537759375</v>
      </c>
      <c r="I31" s="233">
        <f>+'S 6.7'!$R$31</f>
        <v>298340.07573757251</v>
      </c>
      <c r="J31" s="233">
        <f>+'S 6.8'!$R$31</f>
        <v>105644.38349913032</v>
      </c>
      <c r="K31" s="233">
        <f>+'S 6.9'!$R$31</f>
        <v>399732.93006130448</v>
      </c>
      <c r="L31" s="233">
        <f>+'S 6.10'!$R$31</f>
        <v>927318.96386897645</v>
      </c>
    </row>
    <row r="32" spans="2:12" ht="15.5">
      <c r="D32" s="162"/>
      <c r="E32" s="162"/>
      <c r="F32" s="162"/>
      <c r="G32" s="162"/>
      <c r="H32" s="162"/>
      <c r="I32" s="162"/>
      <c r="J32" s="162"/>
    </row>
    <row r="33" spans="4:10" ht="15.5">
      <c r="D33" s="162"/>
      <c r="E33" s="162"/>
      <c r="F33" s="162"/>
      <c r="G33" s="162"/>
      <c r="H33" s="162"/>
      <c r="I33" s="162"/>
      <c r="J33" s="162"/>
    </row>
  </sheetData>
  <mergeCells count="2">
    <mergeCell ref="B19:J19"/>
    <mergeCell ref="B3:L3"/>
  </mergeCells>
  <hyperlinks>
    <hyperlink ref="A1" location="Index!A1" display="Index" xr:uid="{DF97E1DF-665D-49F3-9D32-DBBB2B38EA35}"/>
  </hyperlink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M33"/>
  <sheetViews>
    <sheetView zoomScale="60" zoomScaleNormal="60" workbookViewId="0"/>
  </sheetViews>
  <sheetFormatPr defaultColWidth="9.1796875" defaultRowHeight="14.5"/>
  <cols>
    <col min="1" max="1" width="6.1796875" style="12" customWidth="1"/>
    <col min="2" max="2" width="9.1796875" style="12"/>
    <col min="3" max="3" width="37.1796875" style="12" bestFit="1" customWidth="1"/>
    <col min="4" max="12" width="13.36328125" style="12" customWidth="1"/>
    <col min="13" max="13" width="14.36328125" style="12" customWidth="1"/>
    <col min="14" max="16384" width="9.1796875" style="12"/>
  </cols>
  <sheetData>
    <row r="1" spans="1:13">
      <c r="A1" s="205" t="s">
        <v>315</v>
      </c>
    </row>
    <row r="3" spans="1:13">
      <c r="B3" s="351" t="s">
        <v>351</v>
      </c>
      <c r="C3" s="351"/>
      <c r="D3" s="351"/>
      <c r="E3" s="351"/>
      <c r="F3" s="351"/>
      <c r="G3" s="351"/>
      <c r="H3" s="351"/>
      <c r="I3" s="351"/>
      <c r="J3" s="351"/>
      <c r="K3" s="351"/>
      <c r="L3" s="351"/>
    </row>
    <row r="4" spans="1:13">
      <c r="B4" s="252"/>
      <c r="C4" s="252"/>
      <c r="D4" s="252"/>
      <c r="E4" s="252"/>
      <c r="F4" s="252"/>
      <c r="G4" s="252"/>
      <c r="H4" s="252"/>
      <c r="I4" s="252"/>
      <c r="J4" s="253"/>
      <c r="K4" s="235"/>
      <c r="M4" s="277" t="s">
        <v>318</v>
      </c>
    </row>
    <row r="5" spans="1:13">
      <c r="B5" s="98"/>
      <c r="C5" s="98"/>
      <c r="D5" s="254" t="s">
        <v>1</v>
      </c>
      <c r="E5" s="254" t="s">
        <v>2</v>
      </c>
      <c r="F5" s="254" t="s">
        <v>3</v>
      </c>
      <c r="G5" s="254" t="s">
        <v>4</v>
      </c>
      <c r="H5" s="254" t="s">
        <v>104</v>
      </c>
      <c r="I5" s="254" t="s">
        <v>105</v>
      </c>
      <c r="J5" s="254" t="s">
        <v>111</v>
      </c>
      <c r="K5" s="254" t="s">
        <v>268</v>
      </c>
      <c r="L5" s="255" t="s">
        <v>285</v>
      </c>
      <c r="M5" s="255" t="s">
        <v>367</v>
      </c>
    </row>
    <row r="6" spans="1:13">
      <c r="B6" s="28" t="s">
        <v>56</v>
      </c>
      <c r="C6" s="28" t="s">
        <v>41</v>
      </c>
      <c r="D6" s="233">
        <f>+'S 6.1'!$S$6</f>
        <v>871.00000000000011</v>
      </c>
      <c r="E6" s="233">
        <f>+'S 6.2'!$S$6</f>
        <v>985</v>
      </c>
      <c r="F6" s="233">
        <f>+'S 6.3'!$S$6</f>
        <v>891.89443491601708</v>
      </c>
      <c r="G6" s="233">
        <f>+'S 6.4'!$S$6</f>
        <v>939</v>
      </c>
      <c r="H6" s="233">
        <f>+'S 6.5'!$S$6</f>
        <v>1196.7076853002104</v>
      </c>
      <c r="I6" s="233">
        <f>+'S 6.6'!$S$6</f>
        <v>1574.5264552184401</v>
      </c>
      <c r="J6" s="233">
        <f>+'S 6.7'!$S$6</f>
        <v>1781.9276801245671</v>
      </c>
      <c r="K6" s="233">
        <f>+'S 6.8'!$S$6</f>
        <v>1528.7414193717484</v>
      </c>
      <c r="L6" s="233">
        <f>+'S 6.9'!$S$6</f>
        <v>1357.1177563424524</v>
      </c>
      <c r="M6" s="233">
        <f>+'S 6.10'!$S$6</f>
        <v>1281.6783501767154</v>
      </c>
    </row>
    <row r="7" spans="1:13">
      <c r="B7" s="28" t="s">
        <v>59</v>
      </c>
      <c r="C7" s="28" t="s">
        <v>42</v>
      </c>
      <c r="D7" s="233">
        <f>+'S 6.1'!$S$7</f>
        <v>336604.82215636002</v>
      </c>
      <c r="E7" s="233">
        <f>+'S 6.2'!$S$7</f>
        <v>435512.84863876004</v>
      </c>
      <c r="F7" s="233">
        <f>+'S 6.3'!$S$7</f>
        <v>681535.75279576669</v>
      </c>
      <c r="G7" s="233">
        <f>+'S 6.4'!$S$7</f>
        <v>774112.30353479995</v>
      </c>
      <c r="H7" s="233">
        <f>+'S 6.5'!$S$7</f>
        <v>1021024.1379560248</v>
      </c>
      <c r="I7" s="233">
        <f>+'S 6.6'!$S$7</f>
        <v>905927.93436313025</v>
      </c>
      <c r="J7" s="233">
        <f>+'S 6.7'!$S$7</f>
        <v>1030715.0482504774</v>
      </c>
      <c r="K7" s="233">
        <f>+'S 6.8'!$S$7</f>
        <v>1158181.5586451734</v>
      </c>
      <c r="L7" s="233">
        <f>+'S 6.9'!$S$7</f>
        <v>1185010.7086570216</v>
      </c>
      <c r="M7" s="233">
        <f>+'S 6.10'!$S$7</f>
        <v>1165214.7783112025</v>
      </c>
    </row>
    <row r="8" spans="1:13">
      <c r="B8" s="28" t="s">
        <v>60</v>
      </c>
      <c r="C8" s="28" t="s">
        <v>43</v>
      </c>
      <c r="D8" s="233">
        <f>+'S 6.1'!$S$8</f>
        <v>0</v>
      </c>
      <c r="E8" s="233">
        <f>+'S 6.2'!$S$8</f>
        <v>0</v>
      </c>
      <c r="F8" s="233">
        <f>+'S 6.3'!$S$8</f>
        <v>0</v>
      </c>
      <c r="G8" s="233">
        <f>+'S 6.4'!$S$8</f>
        <v>0</v>
      </c>
      <c r="H8" s="233">
        <f>+'S 6.5'!$S$8</f>
        <v>101069.74218784137</v>
      </c>
      <c r="I8" s="233">
        <f>+'S 6.6'!$S$8</f>
        <v>163684.70763332196</v>
      </c>
      <c r="J8" s="233">
        <f>+'S 6.7'!$S$8</f>
        <v>147106.21080723251</v>
      </c>
      <c r="K8" s="233">
        <f>+'S 6.8'!$S$8</f>
        <v>216040.50875076637</v>
      </c>
      <c r="L8" s="233">
        <f>+'S 6.9'!$S$8</f>
        <v>306375.45397580939</v>
      </c>
      <c r="M8" s="233">
        <f>+'S 6.10'!$S$8</f>
        <v>405516.06593575224</v>
      </c>
    </row>
    <row r="9" spans="1:13">
      <c r="B9" s="28" t="s">
        <v>61</v>
      </c>
      <c r="C9" s="28" t="s">
        <v>44</v>
      </c>
      <c r="D9" s="233">
        <f>+'S 6.1'!$S$9</f>
        <v>377502.07817220001</v>
      </c>
      <c r="E9" s="233">
        <f>+'S 6.2'!$S$9</f>
        <v>368284.19</v>
      </c>
      <c r="F9" s="233">
        <f>+'S 6.3'!$S$9</f>
        <v>416919.68374461198</v>
      </c>
      <c r="G9" s="233">
        <f>+'S 6.4'!$S$9</f>
        <v>383020.69982533099</v>
      </c>
      <c r="H9" s="233">
        <f>+'S 6.5'!$S$9</f>
        <v>415308.48281359294</v>
      </c>
      <c r="I9" s="233">
        <f>+'S 6.6'!$S$9</f>
        <v>416379.58374255599</v>
      </c>
      <c r="J9" s="233">
        <f>+'S 6.7'!$S$9</f>
        <v>454246.26800857001</v>
      </c>
      <c r="K9" s="233">
        <f>+'S 6.8'!$S$9</f>
        <v>679340.14912511397</v>
      </c>
      <c r="L9" s="233">
        <f>+'S 6.9'!$S$9</f>
        <v>715804.45632837014</v>
      </c>
      <c r="M9" s="233">
        <f>+'S 6.10'!$S$9</f>
        <v>772203.0984346699</v>
      </c>
    </row>
    <row r="10" spans="1:13">
      <c r="B10" s="28" t="s">
        <v>62</v>
      </c>
      <c r="C10" s="28" t="s">
        <v>317</v>
      </c>
      <c r="D10" s="233">
        <f>+'S 6.1'!$S$10</f>
        <v>0</v>
      </c>
      <c r="E10" s="233">
        <f>+'S 6.2'!$S$10</f>
        <v>0</v>
      </c>
      <c r="F10" s="233">
        <f>+'S 6.3'!$S$10</f>
        <v>0</v>
      </c>
      <c r="G10" s="233">
        <f>+'S 6.4'!$S$10</f>
        <v>0</v>
      </c>
      <c r="H10" s="233">
        <f>+'S 6.5'!$S$10</f>
        <v>0</v>
      </c>
      <c r="I10" s="233">
        <f>+'S 6.6'!$S$10</f>
        <v>0</v>
      </c>
      <c r="J10" s="233">
        <f>+'S 6.7'!$S$10</f>
        <v>0</v>
      </c>
      <c r="K10" s="233">
        <f>+'S 6.8'!$S$10</f>
        <v>0</v>
      </c>
      <c r="L10" s="233">
        <f>+'S 6.9'!$S$10</f>
        <v>0</v>
      </c>
      <c r="M10" s="233">
        <f>+'S 6.10'!$S$10</f>
        <v>0</v>
      </c>
    </row>
    <row r="11" spans="1:13">
      <c r="B11" s="28" t="s">
        <v>75</v>
      </c>
      <c r="C11" s="28" t="s">
        <v>108</v>
      </c>
      <c r="D11" s="233">
        <f>+'S 6.1'!$S$11</f>
        <v>2814996.3388230628</v>
      </c>
      <c r="E11" s="233">
        <f>+'S 6.2'!$S$11</f>
        <v>3372956.292814543</v>
      </c>
      <c r="F11" s="233">
        <f>+'S 6.3'!$S$11</f>
        <v>3819386.8086566757</v>
      </c>
      <c r="G11" s="233">
        <f>+'S 6.4'!$S$11</f>
        <v>4357674.2131960085</v>
      </c>
      <c r="H11" s="233">
        <f>+'S 6.5'!$S$11</f>
        <v>4468627.5680469172</v>
      </c>
      <c r="I11" s="233">
        <f>+'S 6.6'!$S$11</f>
        <v>4690059.5819234233</v>
      </c>
      <c r="J11" s="233">
        <f>+'S 6.7'!$S$11</f>
        <v>5171847.3248874759</v>
      </c>
      <c r="K11" s="233">
        <f>+'S 6.8'!$S$11</f>
        <v>5389079.3389372649</v>
      </c>
      <c r="L11" s="233">
        <f>+'S 6.9'!$S$11</f>
        <v>5973090.0801573517</v>
      </c>
      <c r="M11" s="233">
        <f>+'S 6.10'!$S$11</f>
        <v>6517604.1239896175</v>
      </c>
    </row>
    <row r="12" spans="1:13">
      <c r="B12" s="28" t="s">
        <v>76</v>
      </c>
      <c r="C12" s="28" t="s">
        <v>48</v>
      </c>
      <c r="D12" s="233">
        <f>+'S 6.1'!$S$12</f>
        <v>31527.999999999996</v>
      </c>
      <c r="E12" s="233">
        <f>+'S 6.2'!$S$12</f>
        <v>32439</v>
      </c>
      <c r="F12" s="233">
        <f>+'S 6.3'!$S$12</f>
        <v>36909.883000000002</v>
      </c>
      <c r="G12" s="233">
        <f>+'S 6.4'!$S$12</f>
        <v>34350</v>
      </c>
      <c r="H12" s="233">
        <f>+'S 6.5'!$S$12</f>
        <v>37177.221985098702</v>
      </c>
      <c r="I12" s="233">
        <f>+'S 6.6'!$S$12</f>
        <v>35129.055462877623</v>
      </c>
      <c r="J12" s="233">
        <f>+'S 6.7'!$S$12</f>
        <v>37716.474902679052</v>
      </c>
      <c r="K12" s="233">
        <f>+'S 6.8'!$S$12</f>
        <v>38202.140680460012</v>
      </c>
      <c r="L12" s="233">
        <f>+'S 6.9'!$S$12</f>
        <v>40931.106551891899</v>
      </c>
      <c r="M12" s="233">
        <f>+'S 6.10'!$S$12</f>
        <v>41441.91492236271</v>
      </c>
    </row>
    <row r="13" spans="1:13">
      <c r="B13" s="28" t="s">
        <v>77</v>
      </c>
      <c r="C13" s="28" t="s">
        <v>325</v>
      </c>
      <c r="D13" s="233">
        <f>+'S 6.1'!$S$13</f>
        <v>0</v>
      </c>
      <c r="E13" s="233">
        <f>+'S 6.2'!$S$13</f>
        <v>0</v>
      </c>
      <c r="F13" s="233">
        <f>+'S 6.3'!$S$13</f>
        <v>0</v>
      </c>
      <c r="G13" s="233">
        <f>+'S 6.4'!$S$13</f>
        <v>0</v>
      </c>
      <c r="H13" s="233">
        <f>+'S 6.5'!$S$13</f>
        <v>224.53385831233172</v>
      </c>
      <c r="I13" s="233">
        <f>+'S 6.6'!$S$13</f>
        <v>166.29829325911032</v>
      </c>
      <c r="J13" s="233">
        <f>+'S 6.7'!$S$13</f>
        <v>174.86552496538553</v>
      </c>
      <c r="K13" s="233">
        <f>+'S 6.8'!$S$13</f>
        <v>194.09892363340379</v>
      </c>
      <c r="L13" s="233">
        <f>+'S 6.9'!$S$13</f>
        <v>229.4897050652726</v>
      </c>
      <c r="M13" s="233">
        <f>+'S 6.10'!$S$13</f>
        <v>167.70698823361982</v>
      </c>
    </row>
    <row r="14" spans="1:13">
      <c r="B14" s="28" t="s">
        <v>81</v>
      </c>
      <c r="C14" s="28" t="s">
        <v>101</v>
      </c>
      <c r="D14" s="233">
        <f>+'S 6.1'!$S$14</f>
        <v>0</v>
      </c>
      <c r="E14" s="233">
        <f>+'S 6.2'!$S$14</f>
        <v>0</v>
      </c>
      <c r="F14" s="233">
        <f>+'S 6.3'!$S$14</f>
        <v>0</v>
      </c>
      <c r="G14" s="233">
        <f>+'S 6.4'!$S$14</f>
        <v>0</v>
      </c>
      <c r="H14" s="233">
        <f>+'S 6.5'!$S$14</f>
        <v>0</v>
      </c>
      <c r="I14" s="233">
        <f>+'S 6.6'!$S$14</f>
        <v>0</v>
      </c>
      <c r="J14" s="233">
        <f>+'S 6.7'!$S$14</f>
        <v>0</v>
      </c>
      <c r="K14" s="233">
        <f>+'S 6.8'!$S$14</f>
        <v>0</v>
      </c>
      <c r="L14" s="233">
        <f>+'S 6.9'!$S$14</f>
        <v>0</v>
      </c>
      <c r="M14" s="233">
        <f>+'S 6.10'!$S$14</f>
        <v>0</v>
      </c>
    </row>
    <row r="15" spans="1:13">
      <c r="B15" s="28" t="s">
        <v>82</v>
      </c>
      <c r="C15" s="28" t="s">
        <v>78</v>
      </c>
      <c r="D15" s="233">
        <f>+'S 6.1'!$S$15</f>
        <v>3561502.2391516231</v>
      </c>
      <c r="E15" s="233">
        <f>+'S 6.2'!$S$15</f>
        <v>4210177.3314533029</v>
      </c>
      <c r="F15" s="233">
        <f>+'S 6.3'!$S$15</f>
        <v>4955644.0226319702</v>
      </c>
      <c r="G15" s="233">
        <f>+'S 6.4'!$S$15</f>
        <v>5550096.2165561393</v>
      </c>
      <c r="H15" s="233">
        <f>+'S 6.5'!$S$15</f>
        <v>6044628.3945330875</v>
      </c>
      <c r="I15" s="233">
        <f>+'S 6.6'!$S$15</f>
        <v>6212921.6878737863</v>
      </c>
      <c r="J15" s="233">
        <f>+'S 6.7'!$S$15</f>
        <v>6843588.1200615251</v>
      </c>
      <c r="K15" s="233">
        <f>+'S 6.8'!$S$15</f>
        <v>7482566.5364817837</v>
      </c>
      <c r="L15" s="233">
        <f>+'S 6.9'!$S$15</f>
        <v>8222798.4131318526</v>
      </c>
      <c r="M15" s="233">
        <f>+'S 6.10'!$S$15</f>
        <v>8903429.366932014</v>
      </c>
    </row>
    <row r="16" spans="1:13">
      <c r="D16" s="161"/>
      <c r="E16" s="161"/>
      <c r="F16" s="161"/>
      <c r="G16" s="161"/>
      <c r="H16" s="161"/>
      <c r="I16" s="161"/>
      <c r="J16" s="161"/>
      <c r="K16" s="161"/>
    </row>
    <row r="17" spans="2:12">
      <c r="D17" s="161"/>
      <c r="E17" s="161"/>
      <c r="F17" s="161"/>
      <c r="G17" s="161"/>
      <c r="H17" s="161"/>
      <c r="I17" s="161"/>
      <c r="J17" s="161"/>
      <c r="K17" s="161"/>
    </row>
    <row r="19" spans="2:12">
      <c r="B19" s="351" t="s">
        <v>352</v>
      </c>
      <c r="C19" s="351"/>
      <c r="D19" s="351"/>
      <c r="E19" s="351"/>
      <c r="F19" s="351"/>
      <c r="G19" s="351"/>
      <c r="H19" s="351"/>
      <c r="I19" s="351"/>
      <c r="J19" s="351"/>
    </row>
    <row r="20" spans="2:12">
      <c r="B20" s="252"/>
      <c r="C20" s="252"/>
      <c r="D20" s="252"/>
      <c r="E20" s="252"/>
      <c r="F20" s="252"/>
      <c r="G20" s="252"/>
      <c r="H20" s="252"/>
      <c r="I20" s="253"/>
      <c r="J20" s="235"/>
      <c r="K20" s="235"/>
      <c r="L20" s="235" t="s">
        <v>318</v>
      </c>
    </row>
    <row r="21" spans="2:12">
      <c r="B21" s="98"/>
      <c r="C21" s="98"/>
      <c r="D21" s="243" t="s">
        <v>2</v>
      </c>
      <c r="E21" s="243" t="s">
        <v>3</v>
      </c>
      <c r="F21" s="243" t="s">
        <v>4</v>
      </c>
      <c r="G21" s="243" t="s">
        <v>104</v>
      </c>
      <c r="H21" s="243">
        <v>201617</v>
      </c>
      <c r="I21" s="243" t="s">
        <v>111</v>
      </c>
      <c r="J21" s="243" t="s">
        <v>268</v>
      </c>
      <c r="K21" s="255" t="s">
        <v>285</v>
      </c>
      <c r="L21" s="255" t="s">
        <v>367</v>
      </c>
    </row>
    <row r="22" spans="2:12">
      <c r="B22" s="28" t="s">
        <v>56</v>
      </c>
      <c r="C22" s="28" t="s">
        <v>41</v>
      </c>
      <c r="D22" s="233">
        <f>+'S 6.2'!$S$22</f>
        <v>2611.2731696000028</v>
      </c>
      <c r="E22" s="233">
        <f>+'S 6.3'!$S$22</f>
        <v>2990.4944535769923</v>
      </c>
      <c r="F22" s="233">
        <f>+'S 6.4'!$S$22</f>
        <v>10729.945058222002</v>
      </c>
      <c r="G22" s="233">
        <f>+'S 6.5'!$S$22</f>
        <v>-1530.7461126909966</v>
      </c>
      <c r="H22" s="233">
        <f>+'S 6.6'!$S$22</f>
        <v>1914.0361461269958</v>
      </c>
      <c r="I22" s="233">
        <f>+'S 6.7'!$S$22</f>
        <v>-2.6216111939991293</v>
      </c>
      <c r="J22" s="233">
        <f>+'S 6.8'!$S$22</f>
        <v>2303.8553657419989</v>
      </c>
      <c r="K22" s="233">
        <f>+'S 6.9'!$S$22</f>
        <v>-4616.1063587589952</v>
      </c>
      <c r="L22" s="233">
        <f>+'S 6.10'!$S$22</f>
        <v>-1258.692876322003</v>
      </c>
    </row>
    <row r="23" spans="2:12">
      <c r="B23" s="28" t="s">
        <v>59</v>
      </c>
      <c r="C23" s="28" t="s">
        <v>42</v>
      </c>
      <c r="D23" s="233">
        <f>+'S 6.2'!$S$23</f>
        <v>94838.832979713741</v>
      </c>
      <c r="E23" s="233">
        <f>+'S 6.3'!$S$23</f>
        <v>193536.99790125835</v>
      </c>
      <c r="F23" s="233">
        <f>+'S 6.4'!$S$23</f>
        <v>70806.809126274136</v>
      </c>
      <c r="G23" s="233">
        <f>+'S 6.5'!$S$23</f>
        <v>93982.987029408963</v>
      </c>
      <c r="H23" s="233">
        <f>+'S 6.6'!$S$23</f>
        <v>-119071.27140363905</v>
      </c>
      <c r="I23" s="233">
        <f>+'S 6.7'!$S$23</f>
        <v>106303.63540024619</v>
      </c>
      <c r="J23" s="233">
        <f>+'S 6.8'!$S$23</f>
        <v>95766.856756447902</v>
      </c>
      <c r="K23" s="233">
        <f>+'S 6.9'!$S$23</f>
        <v>-1755.8063866882549</v>
      </c>
      <c r="L23" s="233">
        <f>+'S 6.10'!$S$23</f>
        <v>3396.1024037148945</v>
      </c>
    </row>
    <row r="24" spans="2:12">
      <c r="B24" s="28" t="s">
        <v>60</v>
      </c>
      <c r="C24" s="28" t="s">
        <v>43</v>
      </c>
      <c r="D24" s="233">
        <f>+'S 6.2'!$S$24</f>
        <v>0</v>
      </c>
      <c r="E24" s="233">
        <f>+'S 6.3'!$S$24</f>
        <v>0</v>
      </c>
      <c r="F24" s="233">
        <f>+'S 6.4'!$S$24</f>
        <v>0</v>
      </c>
      <c r="G24" s="233">
        <f>+'S 6.5'!$S$24</f>
        <v>0</v>
      </c>
      <c r="H24" s="233">
        <f>+'S 6.6'!$S$24</f>
        <v>0</v>
      </c>
      <c r="I24" s="233">
        <f>+'S 6.7'!$S$24</f>
        <v>0</v>
      </c>
      <c r="J24" s="233">
        <f>+'S 6.8'!$S$24</f>
        <v>0</v>
      </c>
      <c r="K24" s="233">
        <f>+'S 6.9'!$S$24</f>
        <v>0</v>
      </c>
      <c r="L24" s="233">
        <f>+'S 6.10'!$S$24</f>
        <v>0</v>
      </c>
    </row>
    <row r="25" spans="2:12">
      <c r="B25" s="28" t="s">
        <v>61</v>
      </c>
      <c r="C25" s="28" t="s">
        <v>44</v>
      </c>
      <c r="D25" s="233">
        <f>+'S 6.2'!$S$25</f>
        <v>6568.5332221666631</v>
      </c>
      <c r="E25" s="233">
        <f>+'S 6.3'!$S$25</f>
        <v>7095.8907772529155</v>
      </c>
      <c r="F25" s="233">
        <f>+'S 6.4'!$S$25</f>
        <v>12134.217700253537</v>
      </c>
      <c r="G25" s="233">
        <f>+'S 6.5'!$S$25</f>
        <v>12555.156411267706</v>
      </c>
      <c r="H25" s="233">
        <f>+'S 6.6'!$S$25</f>
        <v>13999.813293096304</v>
      </c>
      <c r="I25" s="233">
        <f>+'S 6.7'!$S$25</f>
        <v>18940.744508743381</v>
      </c>
      <c r="J25" s="233">
        <f>+'S 6.8'!$S$25</f>
        <v>24440.976113706147</v>
      </c>
      <c r="K25" s="233">
        <f>+'S 6.9'!$S$25</f>
        <v>26767.450138018368</v>
      </c>
      <c r="L25" s="233">
        <f>+'S 6.10'!$S$25</f>
        <v>82848.418239625695</v>
      </c>
    </row>
    <row r="26" spans="2:12">
      <c r="B26" s="28" t="s">
        <v>62</v>
      </c>
      <c r="C26" s="28" t="s">
        <v>317</v>
      </c>
      <c r="D26" s="233">
        <f>+'S 6.2'!$S$26</f>
        <v>0</v>
      </c>
      <c r="E26" s="233">
        <f>+'S 6.3'!$S$26</f>
        <v>0</v>
      </c>
      <c r="F26" s="233">
        <f>+'S 6.4'!$S$26</f>
        <v>0</v>
      </c>
      <c r="G26" s="233">
        <f>+'S 6.5'!$S$26</f>
        <v>0</v>
      </c>
      <c r="H26" s="233">
        <f>+'S 6.6'!$S$26</f>
        <v>0</v>
      </c>
      <c r="I26" s="233">
        <f>+'S 6.7'!$S$26</f>
        <v>0</v>
      </c>
      <c r="J26" s="233">
        <f>+'S 6.8'!$S$26</f>
        <v>0</v>
      </c>
      <c r="K26" s="233">
        <f>+'S 6.9'!$S$26</f>
        <v>0</v>
      </c>
      <c r="L26" s="233">
        <f>+'S 6.10'!$S$26</f>
        <v>0</v>
      </c>
    </row>
    <row r="27" spans="2:12">
      <c r="B27" s="28" t="s">
        <v>75</v>
      </c>
      <c r="C27" s="28" t="s">
        <v>108</v>
      </c>
      <c r="D27" s="233">
        <f>+'S 6.2'!$S$27</f>
        <v>462507.01103619655</v>
      </c>
      <c r="E27" s="233">
        <f>+'S 6.3'!$S$27</f>
        <v>251348.86281659827</v>
      </c>
      <c r="F27" s="233">
        <f>+'S 6.4'!$S$27</f>
        <v>474577.04903623753</v>
      </c>
      <c r="G27" s="233">
        <f>+'S 6.5'!$S$27</f>
        <v>222035.44175529832</v>
      </c>
      <c r="H27" s="233">
        <f>+'S 6.6'!$S$27</f>
        <v>327351.49498381157</v>
      </c>
      <c r="I27" s="233">
        <f>+'S 6.7'!$S$27</f>
        <v>481402.04019722331</v>
      </c>
      <c r="J27" s="233">
        <f>+'S 6.8'!$S$27</f>
        <v>386740.21413825883</v>
      </c>
      <c r="K27" s="233">
        <f>+'S 6.9'!$S$27</f>
        <v>544715.36700932251</v>
      </c>
      <c r="L27" s="233">
        <f>+'S 6.10'!$S$27</f>
        <v>662858.84498777916</v>
      </c>
    </row>
    <row r="28" spans="2:12">
      <c r="B28" s="28" t="s">
        <v>76</v>
      </c>
      <c r="C28" s="28" t="s">
        <v>48</v>
      </c>
      <c r="D28" s="233">
        <f>+'S 6.2'!$S$28</f>
        <v>0</v>
      </c>
      <c r="E28" s="233">
        <f>+'S 6.3'!$S$28</f>
        <v>0</v>
      </c>
      <c r="F28" s="233">
        <f>+'S 6.4'!$S$28</f>
        <v>0</v>
      </c>
      <c r="G28" s="233">
        <f>+'S 6.5'!$S$28</f>
        <v>0</v>
      </c>
      <c r="H28" s="233">
        <f>+'S 6.6'!$S$28</f>
        <v>0</v>
      </c>
      <c r="I28" s="233">
        <f>+'S 6.7'!$S$28</f>
        <v>0</v>
      </c>
      <c r="J28" s="233">
        <f>+'S 6.8'!$S$28</f>
        <v>0</v>
      </c>
      <c r="K28" s="233">
        <f>+'S 6.9'!$S$28</f>
        <v>0</v>
      </c>
      <c r="L28" s="233">
        <f>+'S 6.10'!$S$28</f>
        <v>0</v>
      </c>
    </row>
    <row r="29" spans="2:12">
      <c r="B29" s="28" t="s">
        <v>77</v>
      </c>
      <c r="C29" s="28" t="s">
        <v>325</v>
      </c>
      <c r="D29" s="233">
        <f>+'S 6.2'!$S$29</f>
        <v>0</v>
      </c>
      <c r="E29" s="233">
        <f>+'S 6.3'!$S$29</f>
        <v>0</v>
      </c>
      <c r="F29" s="233">
        <f>+'S 6.4'!$S$29</f>
        <v>0</v>
      </c>
      <c r="G29" s="233">
        <f>+'S 6.5'!$S$29</f>
        <v>0</v>
      </c>
      <c r="H29" s="233">
        <f>+'S 6.6'!$S$29</f>
        <v>0</v>
      </c>
      <c r="I29" s="233">
        <f>+'S 6.7'!$S$29</f>
        <v>0</v>
      </c>
      <c r="J29" s="233">
        <f>+'S 6.8'!$S$29</f>
        <v>0</v>
      </c>
      <c r="K29" s="233">
        <f>+'S 6.9'!$S$29</f>
        <v>0</v>
      </c>
      <c r="L29" s="233">
        <f>+'S 6.10'!$S$29</f>
        <v>0</v>
      </c>
    </row>
    <row r="30" spans="2:12">
      <c r="B30" s="28" t="s">
        <v>81</v>
      </c>
      <c r="C30" s="28" t="s">
        <v>101</v>
      </c>
      <c r="D30" s="233">
        <f>+'S 6.2'!$S$30</f>
        <v>0</v>
      </c>
      <c r="E30" s="233">
        <f>+'S 6.3'!$S$30</f>
        <v>0</v>
      </c>
      <c r="F30" s="233">
        <f>+'S 6.4'!$S$30</f>
        <v>0</v>
      </c>
      <c r="G30" s="233">
        <f>+'S 6.5'!$S$30</f>
        <v>0</v>
      </c>
      <c r="H30" s="233">
        <f>+'S 6.6'!$S$30</f>
        <v>0</v>
      </c>
      <c r="I30" s="233">
        <f>+'S 6.7'!$S$30</f>
        <v>0</v>
      </c>
      <c r="J30" s="233">
        <f>+'S 6.8'!$S$30</f>
        <v>0</v>
      </c>
      <c r="K30" s="233">
        <f>+'S 6.9'!$S$30</f>
        <v>0</v>
      </c>
      <c r="L30" s="233">
        <f>+'S 6.10'!$S$30</f>
        <v>0</v>
      </c>
    </row>
    <row r="31" spans="2:12">
      <c r="B31" s="28" t="s">
        <v>82</v>
      </c>
      <c r="C31" s="28" t="s">
        <v>78</v>
      </c>
      <c r="D31" s="233">
        <f>+'S 6.2'!$S$31</f>
        <v>566525.65040767693</v>
      </c>
      <c r="E31" s="233">
        <f>+'S 6.3'!$S$31</f>
        <v>454972.2459486865</v>
      </c>
      <c r="F31" s="233">
        <f>+'S 6.4'!$S$31</f>
        <v>568248.02092098724</v>
      </c>
      <c r="G31" s="233">
        <f>+'S 6.5'!$S$31</f>
        <v>327042.83908328402</v>
      </c>
      <c r="H31" s="233">
        <f>+'S 6.6'!$S$31</f>
        <v>224194.07301939582</v>
      </c>
      <c r="I31" s="233">
        <f>+'S 6.7'!$S$31</f>
        <v>606643.79849501885</v>
      </c>
      <c r="J31" s="233">
        <f>+'S 6.8'!$S$31</f>
        <v>509251.90237415489</v>
      </c>
      <c r="K31" s="233">
        <f>+'S 6.9'!$S$31</f>
        <v>565110.90440189361</v>
      </c>
      <c r="L31" s="233">
        <f>+'S 6.10'!$S$31</f>
        <v>747844.67275479774</v>
      </c>
    </row>
    <row r="32" spans="2:12" ht="15.5">
      <c r="D32" s="162"/>
      <c r="E32" s="162"/>
      <c r="F32" s="162"/>
      <c r="G32" s="162"/>
      <c r="H32" s="162"/>
      <c r="I32" s="162"/>
      <c r="J32" s="162"/>
    </row>
    <row r="33" spans="4:10" ht="15.5">
      <c r="D33" s="162"/>
      <c r="E33" s="162"/>
      <c r="F33" s="162"/>
      <c r="G33" s="162"/>
      <c r="H33" s="162"/>
      <c r="I33" s="162"/>
      <c r="J33" s="162"/>
    </row>
  </sheetData>
  <mergeCells count="2">
    <mergeCell ref="B19:J19"/>
    <mergeCell ref="B3:L3"/>
  </mergeCells>
  <hyperlinks>
    <hyperlink ref="A1" location="Index!A1" display="Index" xr:uid="{009BCA98-2CD8-42DC-9693-9D9734BDA595}"/>
  </hyperlink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M33"/>
  <sheetViews>
    <sheetView zoomScale="60" zoomScaleNormal="60" workbookViewId="0"/>
  </sheetViews>
  <sheetFormatPr defaultColWidth="9.1796875" defaultRowHeight="14.5"/>
  <cols>
    <col min="1" max="1" width="6" style="12" customWidth="1"/>
    <col min="2" max="2" width="9.1796875" style="12"/>
    <col min="3" max="3" width="37.1796875" style="12" bestFit="1" customWidth="1"/>
    <col min="4" max="12" width="13.36328125" style="12" customWidth="1"/>
    <col min="13" max="13" width="12.453125" style="12" customWidth="1"/>
    <col min="14" max="16384" width="9.1796875" style="12"/>
  </cols>
  <sheetData>
    <row r="1" spans="1:13">
      <c r="A1" s="205" t="s">
        <v>315</v>
      </c>
    </row>
    <row r="3" spans="1:13">
      <c r="B3" s="351" t="s">
        <v>353</v>
      </c>
      <c r="C3" s="351"/>
      <c r="D3" s="351"/>
      <c r="E3" s="351"/>
      <c r="F3" s="351"/>
      <c r="G3" s="351"/>
      <c r="H3" s="351"/>
      <c r="I3" s="351"/>
      <c r="J3" s="351"/>
      <c r="K3" s="351"/>
      <c r="L3" s="351"/>
    </row>
    <row r="4" spans="1:13">
      <c r="B4" s="252"/>
      <c r="C4" s="252"/>
      <c r="D4" s="252"/>
      <c r="E4" s="252"/>
      <c r="F4" s="252"/>
      <c r="G4" s="252"/>
      <c r="H4" s="252"/>
      <c r="I4" s="252"/>
      <c r="J4" s="253"/>
      <c r="K4" s="235"/>
      <c r="L4" s="235"/>
      <c r="M4" s="235" t="s">
        <v>318</v>
      </c>
    </row>
    <row r="5" spans="1:13">
      <c r="B5" s="98"/>
      <c r="C5" s="98"/>
      <c r="D5" s="254" t="s">
        <v>1</v>
      </c>
      <c r="E5" s="254" t="s">
        <v>2</v>
      </c>
      <c r="F5" s="254" t="s">
        <v>3</v>
      </c>
      <c r="G5" s="254" t="s">
        <v>4</v>
      </c>
      <c r="H5" s="254" t="s">
        <v>104</v>
      </c>
      <c r="I5" s="254" t="s">
        <v>105</v>
      </c>
      <c r="J5" s="254" t="s">
        <v>111</v>
      </c>
      <c r="K5" s="254" t="s">
        <v>268</v>
      </c>
      <c r="L5" s="254" t="s">
        <v>285</v>
      </c>
      <c r="M5" s="255" t="s">
        <v>367</v>
      </c>
    </row>
    <row r="6" spans="1:13">
      <c r="B6" s="28" t="s">
        <v>56</v>
      </c>
      <c r="C6" s="28" t="s">
        <v>41</v>
      </c>
      <c r="D6" s="233">
        <f>+'S 6.1'!$F$6</f>
        <v>98758.220109575996</v>
      </c>
      <c r="E6" s="233">
        <f>+'S 6.2'!$F$6</f>
        <v>131608.56807499606</v>
      </c>
      <c r="F6" s="233">
        <f>+'S 6.3'!$F$6</f>
        <v>163529.81367453476</v>
      </c>
      <c r="G6" s="233">
        <f>+'S 6.4'!$F$6</f>
        <v>112507.29156647252</v>
      </c>
      <c r="H6" s="233">
        <f>+'S 6.5'!$F$6</f>
        <v>282533.79847682081</v>
      </c>
      <c r="I6" s="233">
        <f>+'S 6.6'!$F$6</f>
        <v>9112.7554372819977</v>
      </c>
      <c r="J6" s="233">
        <f>+'S 6.7'!$F$6</f>
        <v>331492.11944528914</v>
      </c>
      <c r="K6" s="233">
        <f>+'S 6.8'!$F$6</f>
        <v>276757.72592024773</v>
      </c>
      <c r="L6" s="233">
        <f>+'S 6.9'!$F$6</f>
        <v>272648.43035674054</v>
      </c>
      <c r="M6" s="233">
        <f>+'S 6.10'!$F$6</f>
        <v>96023.394825729265</v>
      </c>
    </row>
    <row r="7" spans="1:13">
      <c r="B7" s="28" t="s">
        <v>59</v>
      </c>
      <c r="C7" s="28" t="s">
        <v>42</v>
      </c>
      <c r="D7" s="233">
        <f>+'S 6.1'!$F$7</f>
        <v>740360.21300095972</v>
      </c>
      <c r="E7" s="233">
        <f>+'S 6.2'!$F$7</f>
        <v>815782.65402068396</v>
      </c>
      <c r="F7" s="233">
        <f>+'S 6.3'!$F$7</f>
        <v>932916.91186624125</v>
      </c>
      <c r="G7" s="233">
        <f>+'S 6.4'!$F$7</f>
        <v>967922.99002340971</v>
      </c>
      <c r="H7" s="233">
        <f>+'S 6.5'!$F$7</f>
        <v>1005450.4535019151</v>
      </c>
      <c r="I7" s="233">
        <f>+'S 6.6'!$F$7</f>
        <v>968598.28763412032</v>
      </c>
      <c r="J7" s="233">
        <f>+'S 6.7'!$F$7</f>
        <v>1153588.4336560834</v>
      </c>
      <c r="K7" s="233">
        <f>+'S 6.8'!$F$7</f>
        <v>1449430.1334777838</v>
      </c>
      <c r="L7" s="233">
        <f>+'S 6.9'!$F$7</f>
        <v>1542248.1758040567</v>
      </c>
      <c r="M7" s="233">
        <f>+'S 6.10'!$F$7</f>
        <v>1504636.5122747717</v>
      </c>
    </row>
    <row r="8" spans="1:13">
      <c r="B8" s="28" t="s">
        <v>60</v>
      </c>
      <c r="C8" s="28" t="s">
        <v>43</v>
      </c>
      <c r="D8" s="233">
        <f>+'S 6.1'!$F$8</f>
        <v>997618.80975322134</v>
      </c>
      <c r="E8" s="233">
        <f>+'S 6.2'!$F$8</f>
        <v>1211067.5299586463</v>
      </c>
      <c r="F8" s="233">
        <f>+'S 6.3'!$F$8</f>
        <v>1317096.4440532965</v>
      </c>
      <c r="G8" s="233">
        <f>+'S 6.4'!$F$8</f>
        <v>1360042.1532890182</v>
      </c>
      <c r="H8" s="233">
        <f>+'S 6.5'!$F$8</f>
        <v>1400303.8322151911</v>
      </c>
      <c r="I8" s="233">
        <f>+'S 6.6'!$F$8</f>
        <v>1702874.7860748172</v>
      </c>
      <c r="J8" s="233">
        <f>+'S 6.7'!$F$8</f>
        <v>1678234.7751224963</v>
      </c>
      <c r="K8" s="233">
        <f>+'S 6.8'!$F$8</f>
        <v>1836078.2056718229</v>
      </c>
      <c r="L8" s="233">
        <f>+'S 6.9'!$F$8</f>
        <v>1830758.7961274218</v>
      </c>
      <c r="M8" s="233">
        <f>+'S 6.10'!$F$8</f>
        <v>2011842.4733764159</v>
      </c>
    </row>
    <row r="9" spans="1:13">
      <c r="B9" s="28" t="s">
        <v>61</v>
      </c>
      <c r="C9" s="28" t="s">
        <v>44</v>
      </c>
      <c r="D9" s="233">
        <f>+'S 6.1'!$F$9</f>
        <v>711768.66027651983</v>
      </c>
      <c r="E9" s="233">
        <f>+'S 6.2'!$F$9</f>
        <v>817296.71573050681</v>
      </c>
      <c r="F9" s="233">
        <f>+'S 6.3'!$F$9</f>
        <v>870984.69461021223</v>
      </c>
      <c r="G9" s="233">
        <f>+'S 6.4'!$F$9</f>
        <v>1034487.0722057677</v>
      </c>
      <c r="H9" s="233">
        <f>+'S 6.5'!$F$9</f>
        <v>929510.37556779699</v>
      </c>
      <c r="I9" s="233">
        <f>+'S 6.6'!$F$9</f>
        <v>1215308.9515850951</v>
      </c>
      <c r="J9" s="233">
        <f>+'S 6.7'!$F$9</f>
        <v>1273484.816185947</v>
      </c>
      <c r="K9" s="233">
        <f>+'S 6.8'!$F$9</f>
        <v>1287569.4940886314</v>
      </c>
      <c r="L9" s="233">
        <f>+'S 6.9'!$F$9</f>
        <v>1352825.5760337084</v>
      </c>
      <c r="M9" s="233">
        <f>+'S 6.10'!$F$9</f>
        <v>1512373.9112081053</v>
      </c>
    </row>
    <row r="10" spans="1:13">
      <c r="B10" s="28" t="s">
        <v>62</v>
      </c>
      <c r="C10" s="28" t="s">
        <v>317</v>
      </c>
      <c r="D10" s="233">
        <f>+'S 6.1'!$F$10</f>
        <v>299959.05373436311</v>
      </c>
      <c r="E10" s="233">
        <f>+'S 6.2'!$F$10</f>
        <v>278216.07182149449</v>
      </c>
      <c r="F10" s="233">
        <f>+'S 6.3'!$F$10</f>
        <v>380609.73996569618</v>
      </c>
      <c r="G10" s="233">
        <f>+'S 6.4'!$F$10</f>
        <v>380974.2938503031</v>
      </c>
      <c r="H10" s="233">
        <f>+'S 6.5'!$F$10</f>
        <v>424486.82734060293</v>
      </c>
      <c r="I10" s="233">
        <f>+'S 6.6'!$F$10</f>
        <v>439920.59824376501</v>
      </c>
      <c r="J10" s="233">
        <f>+'S 6.7'!$F$10</f>
        <v>397960.7936842317</v>
      </c>
      <c r="K10" s="233">
        <f>+'S 6.8'!$F$10</f>
        <v>530804.702270168</v>
      </c>
      <c r="L10" s="233">
        <f>+'S 6.9'!$F$10</f>
        <v>608436.26349575922</v>
      </c>
      <c r="M10" s="233">
        <f>+'S 6.10'!$F$10</f>
        <v>594758.57383973652</v>
      </c>
    </row>
    <row r="11" spans="1:13">
      <c r="B11" s="28" t="s">
        <v>75</v>
      </c>
      <c r="C11" s="28" t="s">
        <v>108</v>
      </c>
      <c r="D11" s="233">
        <f>+'S 6.1'!$F$11</f>
        <v>1049478.8838459232</v>
      </c>
      <c r="E11" s="233">
        <f>+'S 6.2'!$F$11</f>
        <v>1036427.4298315947</v>
      </c>
      <c r="F11" s="233">
        <f>+'S 6.3'!$F$11</f>
        <v>974346.50659097114</v>
      </c>
      <c r="G11" s="233">
        <f>+'S 6.4'!$F$11</f>
        <v>1093940.6162886682</v>
      </c>
      <c r="H11" s="233">
        <f>+'S 6.5'!$F$11</f>
        <v>1259838.4184884857</v>
      </c>
      <c r="I11" s="233">
        <f>+'S 6.6'!$F$11</f>
        <v>1340918.3304013142</v>
      </c>
      <c r="J11" s="233">
        <f>+'S 6.7'!$F$11</f>
        <v>1413707.7816466149</v>
      </c>
      <c r="K11" s="233">
        <f>+'S 6.8'!$F$11</f>
        <v>1580919.7829712674</v>
      </c>
      <c r="L11" s="233">
        <f>+'S 6.9'!$F$11</f>
        <v>1828597.2033352405</v>
      </c>
      <c r="M11" s="233">
        <f>+'S 6.10'!$F$11</f>
        <v>2254301.836644555</v>
      </c>
    </row>
    <row r="12" spans="1:13">
      <c r="B12" s="28" t="s">
        <v>76</v>
      </c>
      <c r="C12" s="28" t="s">
        <v>48</v>
      </c>
      <c r="D12" s="233">
        <f>+'S 6.1'!$F$12</f>
        <v>266331.33292817103</v>
      </c>
      <c r="E12" s="233">
        <f>+'S 6.2'!$F$12</f>
        <v>255876.21040476343</v>
      </c>
      <c r="F12" s="233">
        <f>+'S 6.3'!$F$12</f>
        <v>348201.63141157519</v>
      </c>
      <c r="G12" s="233">
        <f>+'S 6.4'!$F$12</f>
        <v>305392.89801731985</v>
      </c>
      <c r="H12" s="233">
        <f>+'S 6.5'!$F$12</f>
        <v>273453.2660062667</v>
      </c>
      <c r="I12" s="233">
        <f>+'S 6.6'!$F$12</f>
        <v>329060.71026026946</v>
      </c>
      <c r="J12" s="233">
        <f>+'S 6.7'!$F$12</f>
        <v>168589.77681584671</v>
      </c>
      <c r="K12" s="233">
        <f>+'S 6.8'!$F$12</f>
        <v>279721.56524444022</v>
      </c>
      <c r="L12" s="233">
        <f>+'S 6.9'!$F$12</f>
        <v>470619.24386662029</v>
      </c>
      <c r="M12" s="233">
        <f>+'S 6.10'!$F$12</f>
        <v>512592.97301237128</v>
      </c>
    </row>
    <row r="13" spans="1:13">
      <c r="B13" s="28" t="s">
        <v>77</v>
      </c>
      <c r="C13" s="28" t="s">
        <v>325</v>
      </c>
      <c r="D13" s="233">
        <f>+'S 6.1'!$F$13</f>
        <v>4082409.541996771</v>
      </c>
      <c r="E13" s="233">
        <f>+'S 6.2'!$F$13</f>
        <v>4786984.135997788</v>
      </c>
      <c r="F13" s="233">
        <f>+'S 6.3'!$F$13</f>
        <v>5473879.4410578934</v>
      </c>
      <c r="G13" s="233">
        <f>+'S 6.4'!$F$13</f>
        <v>6096450.6592176771</v>
      </c>
      <c r="H13" s="233">
        <f>+'S 6.5'!$F$13</f>
        <v>6746259.8341991957</v>
      </c>
      <c r="I13" s="233">
        <f>+'S 6.6'!$F$13</f>
        <v>7725777.2996068178</v>
      </c>
      <c r="J13" s="233">
        <f>+'S 6.7'!$F$13</f>
        <v>8255305.1912417579</v>
      </c>
      <c r="K13" s="233">
        <f>+'S 6.8'!$F$13</f>
        <v>9068689.8115358744</v>
      </c>
      <c r="L13" s="233">
        <f>+'S 6.9'!$F$13</f>
        <v>9897347.7418669108</v>
      </c>
      <c r="M13" s="233">
        <f>+'S 6.10'!$F$13</f>
        <v>11113872.633501578</v>
      </c>
    </row>
    <row r="14" spans="1:13">
      <c r="B14" s="28" t="s">
        <v>81</v>
      </c>
      <c r="C14" s="28" t="s">
        <v>101</v>
      </c>
      <c r="D14" s="233">
        <f>+'S 6.1'!$F$14</f>
        <v>967664.49998740491</v>
      </c>
      <c r="E14" s="233">
        <f>+'S 6.2'!$F$14</f>
        <v>1251869.9577905054</v>
      </c>
      <c r="F14" s="233">
        <f>+'S 6.3'!$F$14</f>
        <v>1699178.0996558981</v>
      </c>
      <c r="G14" s="233">
        <f>+'S 6.4'!$F$14</f>
        <v>1929841.9547532408</v>
      </c>
      <c r="H14" s="233">
        <f>+'S 6.5'!$F$14</f>
        <v>2128440.8696582932</v>
      </c>
      <c r="I14" s="233">
        <f>+'S 6.6'!$F$14</f>
        <v>2016608.991624349</v>
      </c>
      <c r="J14" s="233">
        <f>+'S 6.7'!$F$14</f>
        <v>2203757.1961613535</v>
      </c>
      <c r="K14" s="233">
        <f>+'S 6.8'!$F$14</f>
        <v>2231171.9627255145</v>
      </c>
      <c r="L14" s="233">
        <f>+'S 6.9'!$F$14</f>
        <v>2278617.911752848</v>
      </c>
      <c r="M14" s="233">
        <f>+'S 6.10'!$F$14</f>
        <v>2102327.0686423583</v>
      </c>
    </row>
    <row r="15" spans="1:13">
      <c r="B15" s="28" t="s">
        <v>82</v>
      </c>
      <c r="C15" s="28" t="s">
        <v>78</v>
      </c>
      <c r="D15" s="233">
        <f>+'S 6.1'!$F$15</f>
        <v>9214349.2156329099</v>
      </c>
      <c r="E15" s="233">
        <f>+'S 6.2'!$F$15</f>
        <v>10585129.273630979</v>
      </c>
      <c r="F15" s="233">
        <f>+'S 6.3'!$F$15</f>
        <v>12160743.282886319</v>
      </c>
      <c r="G15" s="233">
        <f>+'S 6.4'!$F$15</f>
        <v>13281559.929211877</v>
      </c>
      <c r="H15" s="233">
        <f>+'S 6.5'!$F$15</f>
        <v>14450277.675454568</v>
      </c>
      <c r="I15" s="233">
        <f>+'S 6.6'!$F$15</f>
        <v>15748180.710867831</v>
      </c>
      <c r="J15" s="233">
        <f>+'S 6.7'!$F$15</f>
        <v>16876120.883959621</v>
      </c>
      <c r="K15" s="233">
        <f>+'S 6.8'!$F$15</f>
        <v>18541143.38390575</v>
      </c>
      <c r="L15" s="233">
        <f>+'S 6.9'!$F$15</f>
        <v>20082099.342639305</v>
      </c>
      <c r="M15" s="233">
        <f>+'S 6.10'!$F$15</f>
        <v>21702729.377325621</v>
      </c>
    </row>
    <row r="16" spans="1:13">
      <c r="D16" s="161"/>
      <c r="E16" s="161"/>
      <c r="F16" s="161"/>
      <c r="G16" s="161"/>
      <c r="H16" s="161"/>
      <c r="I16" s="161"/>
      <c r="J16" s="161"/>
      <c r="K16" s="161"/>
    </row>
    <row r="17" spans="2:12">
      <c r="D17" s="161"/>
      <c r="E17" s="161"/>
      <c r="F17" s="161"/>
      <c r="G17" s="161"/>
      <c r="H17" s="161"/>
      <c r="I17" s="161"/>
      <c r="J17" s="161"/>
      <c r="K17" s="161"/>
    </row>
    <row r="19" spans="2:12">
      <c r="B19" s="351" t="s">
        <v>354</v>
      </c>
      <c r="C19" s="351"/>
      <c r="D19" s="351"/>
      <c r="E19" s="351"/>
      <c r="F19" s="351"/>
      <c r="G19" s="351"/>
      <c r="H19" s="351"/>
      <c r="I19" s="351"/>
      <c r="J19" s="351"/>
    </row>
    <row r="20" spans="2:12">
      <c r="B20" s="252"/>
      <c r="C20" s="252"/>
      <c r="D20" s="252"/>
      <c r="E20" s="252"/>
      <c r="F20" s="252"/>
      <c r="G20" s="252"/>
      <c r="H20" s="252"/>
      <c r="I20" s="253"/>
      <c r="J20" s="235"/>
      <c r="K20" s="235"/>
      <c r="L20" s="235" t="s">
        <v>318</v>
      </c>
    </row>
    <row r="21" spans="2:12">
      <c r="B21" s="98"/>
      <c r="C21" s="98"/>
      <c r="D21" s="243" t="s">
        <v>2</v>
      </c>
      <c r="E21" s="243" t="s">
        <v>3</v>
      </c>
      <c r="F21" s="243" t="s">
        <v>4</v>
      </c>
      <c r="G21" s="243" t="s">
        <v>104</v>
      </c>
      <c r="H21" s="243" t="s">
        <v>105</v>
      </c>
      <c r="I21" s="243" t="s">
        <v>111</v>
      </c>
      <c r="J21" s="243" t="s">
        <v>268</v>
      </c>
      <c r="K21" s="255" t="s">
        <v>285</v>
      </c>
      <c r="L21" s="255" t="s">
        <v>367</v>
      </c>
    </row>
    <row r="22" spans="2:12">
      <c r="B22" s="28" t="s">
        <v>56</v>
      </c>
      <c r="C22" s="28" t="s">
        <v>41</v>
      </c>
      <c r="D22" s="233">
        <f>+'S 6.2'!$F$22</f>
        <v>32850.347965420064</v>
      </c>
      <c r="E22" s="233">
        <f>+'S 6.3'!$F$22</f>
        <v>31921.245599538695</v>
      </c>
      <c r="F22" s="233">
        <f>+'S 6.4'!$F$22</f>
        <v>-51022.522108062236</v>
      </c>
      <c r="G22" s="233">
        <f>+'S 6.5'!$F$22</f>
        <v>169572.53807449195</v>
      </c>
      <c r="H22" s="233">
        <f>+'S 6.6'!$F$22</f>
        <v>-272967.07420368254</v>
      </c>
      <c r="I22" s="233">
        <f>+'S 6.7'!$F$22</f>
        <v>321215.15102458</v>
      </c>
      <c r="J22" s="233">
        <f>+'S 6.8'!$F$22</f>
        <v>-54433.709573043125</v>
      </c>
      <c r="K22" s="233">
        <f>+'S 6.9'!$F$22</f>
        <v>-3862.1187429528482</v>
      </c>
      <c r="L22" s="233">
        <f>+'S 6.10'!$F$22</f>
        <v>-176652.8531563452</v>
      </c>
    </row>
    <row r="23" spans="2:12">
      <c r="B23" s="28" t="s">
        <v>59</v>
      </c>
      <c r="C23" s="28" t="s">
        <v>42</v>
      </c>
      <c r="D23" s="233">
        <f>+'S 6.2'!$F$23</f>
        <v>62528.32232122292</v>
      </c>
      <c r="E23" s="233">
        <f>+'S 6.3'!$F$23</f>
        <v>125852.74280799598</v>
      </c>
      <c r="F23" s="233">
        <f>+'S 6.4'!$F$23</f>
        <v>33187.233706874715</v>
      </c>
      <c r="G23" s="233">
        <f>+'S 6.5'!$F$23</f>
        <v>-22727.082321819144</v>
      </c>
      <c r="H23" s="233">
        <f>+'S 6.6'!$F$23</f>
        <v>24296.757343614543</v>
      </c>
      <c r="I23" s="233">
        <f>+'S 6.7'!$F$23</f>
        <v>36596.973997965441</v>
      </c>
      <c r="J23" s="233">
        <f>+'S 6.8'!$F$23</f>
        <v>229801.07189423087</v>
      </c>
      <c r="K23" s="233">
        <f>+'S 6.9'!$F$23</f>
        <v>64851.772618958923</v>
      </c>
      <c r="L23" s="233">
        <f>+'S 6.10'!$F$23</f>
        <v>-42776.132604831604</v>
      </c>
    </row>
    <row r="24" spans="2:12">
      <c r="B24" s="28" t="s">
        <v>60</v>
      </c>
      <c r="C24" s="28" t="s">
        <v>43</v>
      </c>
      <c r="D24" s="233">
        <f>+'S 6.2'!$F$24</f>
        <v>182264.76976478234</v>
      </c>
      <c r="E24" s="233">
        <f>+'S 6.3'!$F$24</f>
        <v>85716.948284983606</v>
      </c>
      <c r="F24" s="233">
        <f>+'S 6.4'!$F$24</f>
        <v>23364.757812129359</v>
      </c>
      <c r="G24" s="233">
        <f>+'S 6.5'!$F$24</f>
        <v>137186.36593133476</v>
      </c>
      <c r="H24" s="233">
        <f>+'S 6.6'!$F$24</f>
        <v>164473.71382275556</v>
      </c>
      <c r="I24" s="233">
        <f>+'S 6.7'!$F$24</f>
        <v>142621.047001939</v>
      </c>
      <c r="J24" s="233">
        <f>+'S 6.8'!$F$24</f>
        <v>153347.30241992339</v>
      </c>
      <c r="K24" s="233">
        <f>+'S 6.9'!$F$24</f>
        <v>26592.385122302552</v>
      </c>
      <c r="L24" s="233">
        <f>+'S 6.10'!$F$24</f>
        <v>190520.3387588578</v>
      </c>
    </row>
    <row r="25" spans="2:12">
      <c r="B25" s="28" t="s">
        <v>61</v>
      </c>
      <c r="C25" s="28" t="s">
        <v>44</v>
      </c>
      <c r="D25" s="233">
        <f>+'S 6.2'!$F$25</f>
        <v>102445.03598932724</v>
      </c>
      <c r="E25" s="233">
        <f>+'S 6.3'!$F$25</f>
        <v>51766.831582049759</v>
      </c>
      <c r="F25" s="233">
        <f>+'S 6.4'!$F$25</f>
        <v>163807.62602183406</v>
      </c>
      <c r="G25" s="233">
        <f>+'S 6.5'!$F$25</f>
        <v>-103921.24828810951</v>
      </c>
      <c r="H25" s="233">
        <f>+'S 6.6'!$F$25</f>
        <v>274632.73278203694</v>
      </c>
      <c r="I25" s="233">
        <f>+'S 6.7'!$F$25</f>
        <v>73234.321669960249</v>
      </c>
      <c r="J25" s="233">
        <f>+'S 6.8'!$F$25</f>
        <v>15582.125044429438</v>
      </c>
      <c r="K25" s="233">
        <f>+'S 6.9'!$F$25</f>
        <v>68298.340803507162</v>
      </c>
      <c r="L25" s="233">
        <f>+'S 6.10'!$F$25</f>
        <v>160102.20061887501</v>
      </c>
    </row>
    <row r="26" spans="2:12">
      <c r="B26" s="28" t="s">
        <v>62</v>
      </c>
      <c r="C26" s="28" t="s">
        <v>317</v>
      </c>
      <c r="D26" s="233">
        <f>+'S 6.2'!$F$26</f>
        <v>-21736.834549177125</v>
      </c>
      <c r="E26" s="233">
        <f>+'S 6.3'!$F$26</f>
        <v>102374.55448271937</v>
      </c>
      <c r="F26" s="233">
        <f>+'S 6.4'!$F$26</f>
        <v>-234.31358448149595</v>
      </c>
      <c r="G26" s="233">
        <f>+'S 6.5'!$F$26</f>
        <v>28815.452807234255</v>
      </c>
      <c r="H26" s="233">
        <f>+'S 6.6'!$F$26</f>
        <v>31411.787871659613</v>
      </c>
      <c r="I26" s="233">
        <f>+'S 6.7'!$F$26</f>
        <v>-80496.661588790506</v>
      </c>
      <c r="J26" s="233">
        <f>+'S 6.8'!$F$26</f>
        <v>137158.75209343259</v>
      </c>
      <c r="K26" s="233">
        <f>+'S 6.9'!$F$26</f>
        <v>70979.057406142529</v>
      </c>
      <c r="L26" s="233">
        <f>+'S 6.10'!$F$26</f>
        <v>-15435.923421741218</v>
      </c>
    </row>
    <row r="27" spans="2:12">
      <c r="B27" s="28" t="s">
        <v>75</v>
      </c>
      <c r="C27" s="28" t="s">
        <v>108</v>
      </c>
      <c r="D27" s="233">
        <f>+'S 6.2'!$F$27</f>
        <v>-14913.082999922568</v>
      </c>
      <c r="E27" s="233">
        <f>+'S 6.3'!$F$27</f>
        <v>-64535.182627751114</v>
      </c>
      <c r="F27" s="233">
        <f>+'S 6.4'!$F$27</f>
        <v>119256.63804325109</v>
      </c>
      <c r="G27" s="233">
        <f>+'S 6.5'!$F$27</f>
        <v>182527.39236072081</v>
      </c>
      <c r="H27" s="233">
        <f>+'S 6.6'!$F$27</f>
        <v>69398.673698150116</v>
      </c>
      <c r="I27" s="233">
        <f>+'S 6.7'!$F$27</f>
        <v>77413.682971243237</v>
      </c>
      <c r="J27" s="233">
        <f>+'S 6.8'!$F$27</f>
        <v>176065.00668258342</v>
      </c>
      <c r="K27" s="233">
        <f>+'S 6.9'!$F$27</f>
        <v>254912.33902830322</v>
      </c>
      <c r="L27" s="233">
        <f>+'S 6.10'!$F$27</f>
        <v>424603.00836684508</v>
      </c>
    </row>
    <row r="28" spans="2:12">
      <c r="B28" s="28" t="s">
        <v>76</v>
      </c>
      <c r="C28" s="28" t="s">
        <v>48</v>
      </c>
      <c r="D28" s="233">
        <f>+'S 6.2'!$F$28</f>
        <v>-10487.3483572655</v>
      </c>
      <c r="E28" s="233">
        <f>+'S 6.3'!$F$28</f>
        <v>92307.239113623684</v>
      </c>
      <c r="F28" s="233">
        <f>+'S 6.4'!$F$28</f>
        <v>-42804.24428851081</v>
      </c>
      <c r="G28" s="233">
        <f>+'S 6.5'!$F$28</f>
        <v>-31915.581222106328</v>
      </c>
      <c r="H28" s="233">
        <f>+'S 6.6'!$F$28</f>
        <v>55746.302108005606</v>
      </c>
      <c r="I28" s="233">
        <f>+'S 6.7'!$F$28</f>
        <v>-160396.80639184557</v>
      </c>
      <c r="J28" s="233">
        <f>+'S 6.8'!$F$28</f>
        <v>111128.28455918709</v>
      </c>
      <c r="K28" s="233">
        <f>+'S 6.9'!$F$28</f>
        <v>190981.52891236014</v>
      </c>
      <c r="L28" s="233">
        <f>+'S 6.10'!$F$28</f>
        <v>42057.835487926117</v>
      </c>
    </row>
    <row r="29" spans="2:12">
      <c r="B29" s="28" t="s">
        <v>77</v>
      </c>
      <c r="C29" s="28" t="s">
        <v>325</v>
      </c>
      <c r="D29" s="233">
        <f>+'S 6.2'!$F$29</f>
        <v>693524.58348912268</v>
      </c>
      <c r="E29" s="233">
        <f>+'S 6.3'!$F$29</f>
        <v>689560.74052195402</v>
      </c>
      <c r="F29" s="233">
        <f>+'S 6.4'!$F$29</f>
        <v>625659.15879221691</v>
      </c>
      <c r="G29" s="233">
        <f>+'S 6.5'!$F$29</f>
        <v>647738.09897280671</v>
      </c>
      <c r="H29" s="233">
        <f>+'S 6.6'!$F$29</f>
        <v>948571.550206888</v>
      </c>
      <c r="I29" s="233">
        <f>+'S 6.7'!$F$29</f>
        <v>535151.39353539282</v>
      </c>
      <c r="J29" s="233">
        <f>+'S 6.8'!$F$29</f>
        <v>826203.55881917127</v>
      </c>
      <c r="K29" s="233">
        <f>+'S 6.9'!$F$29</f>
        <v>832536.83623375057</v>
      </c>
      <c r="L29" s="233">
        <f>+'S 6.10'!$F$29</f>
        <v>1218346.8180067327</v>
      </c>
    </row>
    <row r="30" spans="2:12">
      <c r="B30" s="28" t="s">
        <v>81</v>
      </c>
      <c r="C30" s="28" t="s">
        <v>101</v>
      </c>
      <c r="D30" s="233">
        <f>+'S 6.2'!$F$30</f>
        <v>280710.22661112616</v>
      </c>
      <c r="E30" s="233">
        <f>+'S 6.3'!$F$30</f>
        <v>443675.29250719817</v>
      </c>
      <c r="F30" s="233">
        <f>+'S 6.4'!$F$30</f>
        <v>230714.00560246862</v>
      </c>
      <c r="G30" s="233">
        <f>+'S 6.5'!$F$30</f>
        <v>141427.11817867597</v>
      </c>
      <c r="H30" s="233">
        <f>+'S 6.6'!$F$30</f>
        <v>-100103.93506241475</v>
      </c>
      <c r="I30" s="233">
        <f>+'S 6.7'!$F$30</f>
        <v>118157.97093283662</v>
      </c>
      <c r="J30" s="233">
        <f>+'S 6.8'!$F$30</f>
        <v>35384.57041420554</v>
      </c>
      <c r="K30" s="233">
        <f>+'S 6.9'!$F$30</f>
        <v>547.30021197079896</v>
      </c>
      <c r="L30" s="233">
        <f>+'S 6.10'!$F$30</f>
        <v>-173723.86921285471</v>
      </c>
    </row>
    <row r="31" spans="2:12">
      <c r="B31" s="28" t="s">
        <v>82</v>
      </c>
      <c r="C31" s="28" t="s">
        <v>78</v>
      </c>
      <c r="D31" s="233">
        <f>+'S 6.2'!$F$31</f>
        <v>1307186.0202346363</v>
      </c>
      <c r="E31" s="233">
        <f>+'S 6.3'!$F$31</f>
        <v>1558640.4122723122</v>
      </c>
      <c r="F31" s="233">
        <f>+'S 6.4'!$F$31</f>
        <v>1101928.3399977204</v>
      </c>
      <c r="G31" s="233">
        <f>+'S 6.5'!$F$31</f>
        <v>1148703.0544932294</v>
      </c>
      <c r="H31" s="233">
        <f>+'S 6.6'!$F$31</f>
        <v>1195460.5085670131</v>
      </c>
      <c r="I31" s="233">
        <f>+'S 6.7'!$F$31</f>
        <v>1063497.0731532814</v>
      </c>
      <c r="J31" s="233">
        <f>+'S 6.8'!$F$31</f>
        <v>1630236.9623541203</v>
      </c>
      <c r="K31" s="233">
        <f>+'S 6.9'!$F$31</f>
        <v>1505837.4415943429</v>
      </c>
      <c r="L31" s="233">
        <f>+'S 6.10'!$F$31</f>
        <v>1627041.4228434642</v>
      </c>
    </row>
    <row r="32" spans="2:12" ht="15.5">
      <c r="D32" s="162"/>
      <c r="E32" s="162"/>
      <c r="F32" s="162"/>
      <c r="G32" s="162"/>
      <c r="H32" s="162"/>
      <c r="I32" s="162"/>
      <c r="J32" s="162"/>
    </row>
    <row r="33" spans="4:10" ht="15.5">
      <c r="D33" s="162"/>
      <c r="E33" s="162"/>
      <c r="F33" s="162"/>
      <c r="G33" s="162"/>
      <c r="H33" s="162"/>
      <c r="I33" s="162"/>
      <c r="J33" s="162"/>
    </row>
  </sheetData>
  <mergeCells count="2">
    <mergeCell ref="B19:J19"/>
    <mergeCell ref="B3:L3"/>
  </mergeCells>
  <hyperlinks>
    <hyperlink ref="A1" location="Index!A1" display="Index" xr:uid="{712DFAF4-9276-49D5-B11B-E4D459C6A26C}"/>
  </hyperlink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M33"/>
  <sheetViews>
    <sheetView zoomScale="60" zoomScaleNormal="60" workbookViewId="0"/>
  </sheetViews>
  <sheetFormatPr defaultColWidth="9.1796875" defaultRowHeight="14.5"/>
  <cols>
    <col min="1" max="1" width="6" style="12" customWidth="1"/>
    <col min="2" max="2" width="9.1796875" style="12"/>
    <col min="3" max="3" width="37.1796875" style="12" bestFit="1" customWidth="1"/>
    <col min="4" max="12" width="13.36328125" style="12" customWidth="1"/>
    <col min="13" max="13" width="12.453125" style="12" customWidth="1"/>
    <col min="14" max="16384" width="9.1796875" style="12"/>
  </cols>
  <sheetData>
    <row r="1" spans="1:13">
      <c r="A1" s="205" t="s">
        <v>315</v>
      </c>
    </row>
    <row r="3" spans="1:13">
      <c r="B3" s="351" t="s">
        <v>355</v>
      </c>
      <c r="C3" s="351"/>
      <c r="D3" s="351"/>
      <c r="E3" s="351"/>
      <c r="F3" s="351"/>
      <c r="G3" s="351"/>
      <c r="H3" s="351"/>
      <c r="I3" s="351"/>
      <c r="J3" s="351"/>
      <c r="K3" s="351"/>
      <c r="L3" s="351"/>
    </row>
    <row r="4" spans="1:13">
      <c r="B4" s="252"/>
      <c r="C4" s="252"/>
      <c r="D4" s="252"/>
      <c r="E4" s="252"/>
      <c r="F4" s="252"/>
      <c r="G4" s="252"/>
      <c r="H4" s="252"/>
      <c r="I4" s="252"/>
      <c r="J4" s="253"/>
      <c r="K4" s="235"/>
      <c r="L4" s="235"/>
      <c r="M4" s="235" t="s">
        <v>318</v>
      </c>
    </row>
    <row r="5" spans="1:13">
      <c r="B5" s="98"/>
      <c r="C5" s="98"/>
      <c r="D5" s="254" t="s">
        <v>1</v>
      </c>
      <c r="E5" s="254" t="s">
        <v>2</v>
      </c>
      <c r="F5" s="254" t="s">
        <v>3</v>
      </c>
      <c r="G5" s="254" t="s">
        <v>4</v>
      </c>
      <c r="H5" s="254" t="s">
        <v>104</v>
      </c>
      <c r="I5" s="254" t="s">
        <v>105</v>
      </c>
      <c r="J5" s="254" t="s">
        <v>111</v>
      </c>
      <c r="K5" s="254" t="s">
        <v>268</v>
      </c>
      <c r="L5" s="255" t="s">
        <v>285</v>
      </c>
      <c r="M5" s="255" t="s">
        <v>367</v>
      </c>
    </row>
    <row r="6" spans="1:13">
      <c r="B6" s="28" t="s">
        <v>56</v>
      </c>
      <c r="C6" s="28" t="s">
        <v>41</v>
      </c>
      <c r="D6" s="233">
        <f>+'S 6.1'!$G$6</f>
        <v>408831.68415170186</v>
      </c>
      <c r="E6" s="233">
        <f>+'S 6.2'!$G$6</f>
        <v>407340.6336364692</v>
      </c>
      <c r="F6" s="233">
        <f>+'S 6.3'!$G$6</f>
        <v>504673.53413995152</v>
      </c>
      <c r="G6" s="233">
        <f>+'S 6.4'!$G$6</f>
        <v>565133.03442486946</v>
      </c>
      <c r="H6" s="233">
        <f>+'S 6.5'!$G$6</f>
        <v>602848.60461834352</v>
      </c>
      <c r="I6" s="233">
        <f>+'S 6.6'!$G$6</f>
        <v>730573.2782195477</v>
      </c>
      <c r="J6" s="233">
        <f>+'S 6.7'!$G$6</f>
        <v>774167.97321197542</v>
      </c>
      <c r="K6" s="233">
        <f>+'S 6.8'!$G$6</f>
        <v>748390.76616524032</v>
      </c>
      <c r="L6" s="233">
        <f>+'S 6.9'!$G$6</f>
        <v>813649.74997981731</v>
      </c>
      <c r="M6" s="233">
        <f>+'S 6.10'!$G$6</f>
        <v>1003509.2712044793</v>
      </c>
    </row>
    <row r="7" spans="1:13">
      <c r="B7" s="28" t="s">
        <v>59</v>
      </c>
      <c r="C7" s="28" t="s">
        <v>42</v>
      </c>
      <c r="D7" s="233">
        <f>+'S 6.1'!$G$7</f>
        <v>443820.34020015068</v>
      </c>
      <c r="E7" s="233">
        <f>+'S 6.2'!$G$7</f>
        <v>519427.73322169652</v>
      </c>
      <c r="F7" s="233">
        <f>+'S 6.3'!$G$7</f>
        <v>597601.79085754266</v>
      </c>
      <c r="G7" s="233">
        <f>+'S 6.4'!$G$7</f>
        <v>638454.33680806414</v>
      </c>
      <c r="H7" s="233">
        <f>+'S 6.5'!$G$7</f>
        <v>614424.92438988981</v>
      </c>
      <c r="I7" s="233">
        <f>+'S 6.6'!$G$7</f>
        <v>864658.32963161217</v>
      </c>
      <c r="J7" s="233">
        <f>+'S 6.7'!$G$7</f>
        <v>772842.14013949456</v>
      </c>
      <c r="K7" s="233">
        <f>+'S 6.8'!$G$7</f>
        <v>864567.15460503683</v>
      </c>
      <c r="L7" s="233">
        <f>+'S 6.9'!$G$7</f>
        <v>1071825.096208822</v>
      </c>
      <c r="M7" s="233">
        <f>+'S 6.10'!$G$7</f>
        <v>1083142.7586544207</v>
      </c>
    </row>
    <row r="8" spans="1:13">
      <c r="B8" s="28" t="s">
        <v>60</v>
      </c>
      <c r="C8" s="28" t="s">
        <v>43</v>
      </c>
      <c r="D8" s="233">
        <f>+'S 6.1'!$G$8</f>
        <v>811239.13194069313</v>
      </c>
      <c r="E8" s="233">
        <f>+'S 6.2'!$G$8</f>
        <v>867807.05225055071</v>
      </c>
      <c r="F8" s="233">
        <f>+'S 6.3'!$G$8</f>
        <v>907123.56980098074</v>
      </c>
      <c r="G8" s="233">
        <f>+'S 6.4'!$G$8</f>
        <v>1001122.1161543181</v>
      </c>
      <c r="H8" s="233">
        <f>+'S 6.5'!$G$8</f>
        <v>1095158.651615873</v>
      </c>
      <c r="I8" s="233">
        <f>+'S 6.6'!$G$8</f>
        <v>951402.88986993965</v>
      </c>
      <c r="J8" s="233">
        <f>+'S 6.7'!$G$8</f>
        <v>1052777.4860827802</v>
      </c>
      <c r="K8" s="233">
        <f>+'S 6.8'!$G$8</f>
        <v>1289223.9440932155</v>
      </c>
      <c r="L8" s="233">
        <f>+'S 6.9'!$G$8</f>
        <v>1324795.3100860049</v>
      </c>
      <c r="M8" s="233">
        <f>+'S 6.10'!$G$8</f>
        <v>1318097.0054113884</v>
      </c>
    </row>
    <row r="9" spans="1:13">
      <c r="B9" s="28" t="s">
        <v>61</v>
      </c>
      <c r="C9" s="28" t="s">
        <v>44</v>
      </c>
      <c r="D9" s="233">
        <f>+'S 6.1'!$G$9</f>
        <v>2160416.2977764863</v>
      </c>
      <c r="E9" s="233">
        <f>+'S 6.2'!$G$9</f>
        <v>2402600.3784237844</v>
      </c>
      <c r="F9" s="233">
        <f>+'S 6.3'!$G$9</f>
        <v>2695699.5819125245</v>
      </c>
      <c r="G9" s="233">
        <f>+'S 6.4'!$G$9</f>
        <v>2968962.8554201485</v>
      </c>
      <c r="H9" s="233">
        <f>+'S 6.5'!$G$9</f>
        <v>3294627.4580425946</v>
      </c>
      <c r="I9" s="233">
        <f>+'S 6.6'!$G$9</f>
        <v>3630291.4375408534</v>
      </c>
      <c r="J9" s="233">
        <f>+'S 6.7'!$G$9</f>
        <v>4081808.9414269896</v>
      </c>
      <c r="K9" s="233">
        <f>+'S 6.8'!$G$9</f>
        <v>4307129.4738032008</v>
      </c>
      <c r="L9" s="233">
        <f>+'S 6.9'!$G$9</f>
        <v>4833168.64849512</v>
      </c>
      <c r="M9" s="233">
        <f>+'S 6.10'!$G$9</f>
        <v>5582461.0487342663</v>
      </c>
    </row>
    <row r="10" spans="1:13">
      <c r="B10" s="28" t="s">
        <v>62</v>
      </c>
      <c r="C10" s="28" t="s">
        <v>317</v>
      </c>
      <c r="D10" s="233">
        <f>+'S 6.1'!$G$10</f>
        <v>634693.19998846145</v>
      </c>
      <c r="E10" s="233">
        <f>+'S 6.2'!$G$10</f>
        <v>701417.37005489017</v>
      </c>
      <c r="F10" s="233">
        <f>+'S 6.3'!$G$10</f>
        <v>909394.49124010128</v>
      </c>
      <c r="G10" s="233">
        <f>+'S 6.4'!$G$10</f>
        <v>933940.33424710599</v>
      </c>
      <c r="H10" s="233">
        <f>+'S 6.5'!$G$10</f>
        <v>974507.12197500817</v>
      </c>
      <c r="I10" s="233">
        <f>+'S 6.6'!$G$10</f>
        <v>1099279.8261465123</v>
      </c>
      <c r="J10" s="233">
        <f>+'S 6.7'!$G$10</f>
        <v>1175246.1210179054</v>
      </c>
      <c r="K10" s="233">
        <f>+'S 6.8'!$G$10</f>
        <v>1176309.8477326501</v>
      </c>
      <c r="L10" s="233">
        <f>+'S 6.9'!$G$10</f>
        <v>1215537.975932902</v>
      </c>
      <c r="M10" s="233">
        <f>+'S 6.10'!$G$10</f>
        <v>1229482.0993000313</v>
      </c>
    </row>
    <row r="11" spans="1:13">
      <c r="B11" s="28" t="s">
        <v>75</v>
      </c>
      <c r="C11" s="28" t="s">
        <v>108</v>
      </c>
      <c r="D11" s="233">
        <f>+'S 6.1'!$G$11</f>
        <v>2147294.9085358907</v>
      </c>
      <c r="E11" s="233">
        <f>+'S 6.2'!$G$11</f>
        <v>2250366.1355621563</v>
      </c>
      <c r="F11" s="233">
        <f>+'S 6.3'!$G$11</f>
        <v>2617270.2757844659</v>
      </c>
      <c r="G11" s="233">
        <f>+'S 6.4'!$G$11</f>
        <v>2771451.6941986573</v>
      </c>
      <c r="H11" s="233">
        <f>+'S 6.5'!$G$11</f>
        <v>2918064.6871210206</v>
      </c>
      <c r="I11" s="233">
        <f>+'S 6.6'!$G$11</f>
        <v>3072970.6103111701</v>
      </c>
      <c r="J11" s="233">
        <f>+'S 6.7'!$G$11</f>
        <v>3208184.9149292451</v>
      </c>
      <c r="K11" s="233">
        <f>+'S 6.8'!$G$11</f>
        <v>3458003.280968287</v>
      </c>
      <c r="L11" s="233">
        <f>+'S 6.9'!$G$11</f>
        <v>3380502.6531288181</v>
      </c>
      <c r="M11" s="233">
        <f>+'S 6.10'!$G$11</f>
        <v>3442998.6086868187</v>
      </c>
    </row>
    <row r="12" spans="1:13">
      <c r="B12" s="28" t="s">
        <v>76</v>
      </c>
      <c r="C12" s="28" t="s">
        <v>48</v>
      </c>
      <c r="D12" s="233">
        <f>+'S 6.1'!$G$12</f>
        <v>285965.16542026744</v>
      </c>
      <c r="E12" s="233">
        <f>+'S 6.2'!$G$12</f>
        <v>256004.09489315824</v>
      </c>
      <c r="F12" s="233">
        <f>+'S 6.3'!$G$12</f>
        <v>317150.37963183201</v>
      </c>
      <c r="G12" s="233">
        <f>+'S 6.4'!$G$12</f>
        <v>513037.85201634408</v>
      </c>
      <c r="H12" s="233">
        <f>+'S 6.5'!$G$12</f>
        <v>592213.44269975799</v>
      </c>
      <c r="I12" s="233">
        <f>+'S 6.6'!$G$12</f>
        <v>733666.10058789735</v>
      </c>
      <c r="J12" s="233">
        <f>+'S 6.7'!$G$12</f>
        <v>787247.82819052122</v>
      </c>
      <c r="K12" s="233">
        <f>+'S 6.8'!$G$12</f>
        <v>947722.539561913</v>
      </c>
      <c r="L12" s="233">
        <f>+'S 6.9'!$G$12</f>
        <v>1147167.7391755667</v>
      </c>
      <c r="M12" s="233">
        <f>+'S 6.10'!$G$12</f>
        <v>1104667.0116168375</v>
      </c>
    </row>
    <row r="13" spans="1:13">
      <c r="B13" s="28" t="s">
        <v>77</v>
      </c>
      <c r="C13" s="28" t="s">
        <v>325</v>
      </c>
      <c r="D13" s="233">
        <f>+'S 6.1'!$G$13</f>
        <v>2419944.0195842767</v>
      </c>
      <c r="E13" s="233">
        <f>+'S 6.2'!$G$13</f>
        <v>3188113.2857902218</v>
      </c>
      <c r="F13" s="233">
        <f>+'S 6.3'!$G$13</f>
        <v>3533739.5680483677</v>
      </c>
      <c r="G13" s="233">
        <f>+'S 6.4'!$G$13</f>
        <v>3779959.9407480354</v>
      </c>
      <c r="H13" s="233">
        <f>+'S 6.5'!$G$13</f>
        <v>4018048.5146445306</v>
      </c>
      <c r="I13" s="233">
        <f>+'S 6.6'!$G$13</f>
        <v>4590999.988294146</v>
      </c>
      <c r="J13" s="233">
        <f>+'S 6.7'!$G$13</f>
        <v>4952969.0692319367</v>
      </c>
      <c r="K13" s="233">
        <f>+'S 6.8'!$G$13</f>
        <v>5803013.6930712974</v>
      </c>
      <c r="L13" s="233">
        <f>+'S 6.9'!$G$13</f>
        <v>6352735.1634984352</v>
      </c>
      <c r="M13" s="233">
        <f>+'S 6.10'!$G$13</f>
        <v>7046086.6548566269</v>
      </c>
    </row>
    <row r="14" spans="1:13">
      <c r="B14" s="28" t="s">
        <v>81</v>
      </c>
      <c r="C14" s="28" t="s">
        <v>101</v>
      </c>
      <c r="D14" s="233">
        <f>+'S 6.1'!$G$14</f>
        <v>666876.44157744432</v>
      </c>
      <c r="E14" s="233">
        <f>+'S 6.2'!$G$14</f>
        <v>861145.6553219076</v>
      </c>
      <c r="F14" s="233">
        <f>+'S 6.3'!$G$14</f>
        <v>1100213.2643598896</v>
      </c>
      <c r="G14" s="233">
        <f>+'S 6.4'!$G$14</f>
        <v>1244109.6052106537</v>
      </c>
      <c r="H14" s="233">
        <f>+'S 6.5'!$G$14</f>
        <v>1515232.2606037331</v>
      </c>
      <c r="I14" s="233">
        <f>+'S 6.6'!$G$14</f>
        <v>1376107.6257124697</v>
      </c>
      <c r="J14" s="233">
        <f>+'S 6.7'!$G$14</f>
        <v>1621069.4613122209</v>
      </c>
      <c r="K14" s="233">
        <f>+'S 6.8'!$G$14</f>
        <v>1627772.5177014454</v>
      </c>
      <c r="L14" s="233">
        <f>+'S 6.9'!$G$14</f>
        <v>1723543.9219363525</v>
      </c>
      <c r="M14" s="233">
        <f>+'S 6.10'!$G$14</f>
        <v>1912777.6425590659</v>
      </c>
    </row>
    <row r="15" spans="1:13">
      <c r="B15" s="28" t="s">
        <v>82</v>
      </c>
      <c r="C15" s="28" t="s">
        <v>78</v>
      </c>
      <c r="D15" s="233">
        <f>+'S 6.1'!$G$15</f>
        <v>9979081.1891753729</v>
      </c>
      <c r="E15" s="233">
        <f>+'S 6.2'!$G$15</f>
        <v>11454222.339154836</v>
      </c>
      <c r="F15" s="233">
        <f>+'S 6.3'!$G$15</f>
        <v>13182866.455775656</v>
      </c>
      <c r="G15" s="233">
        <f>+'S 6.4'!$G$15</f>
        <v>14416171.769228198</v>
      </c>
      <c r="H15" s="233">
        <f>+'S 6.5'!$G$15</f>
        <v>15625125.665710751</v>
      </c>
      <c r="I15" s="233">
        <f>+'S 6.6'!$G$15</f>
        <v>17049950.086314149</v>
      </c>
      <c r="J15" s="233">
        <f>+'S 6.7'!$G$15</f>
        <v>18426313.935543068</v>
      </c>
      <c r="K15" s="233">
        <f>+'S 6.8'!$G$15</f>
        <v>20222133.217702288</v>
      </c>
      <c r="L15" s="233">
        <f>+'S 6.9'!$G$15</f>
        <v>21862926.258441839</v>
      </c>
      <c r="M15" s="233">
        <f>+'S 6.10'!$G$15</f>
        <v>23723222.101023935</v>
      </c>
    </row>
    <row r="16" spans="1:13">
      <c r="D16" s="161"/>
      <c r="E16" s="161"/>
      <c r="F16" s="161"/>
      <c r="G16" s="161"/>
      <c r="H16" s="161"/>
      <c r="I16" s="161"/>
      <c r="J16" s="161"/>
      <c r="K16" s="161"/>
    </row>
    <row r="17" spans="2:12">
      <c r="D17" s="161"/>
      <c r="E17" s="161"/>
      <c r="F17" s="161"/>
      <c r="G17" s="161"/>
      <c r="H17" s="161"/>
      <c r="I17" s="161"/>
      <c r="J17" s="161"/>
      <c r="K17" s="161"/>
    </row>
    <row r="19" spans="2:12">
      <c r="B19" s="351" t="s">
        <v>356</v>
      </c>
      <c r="C19" s="351"/>
      <c r="D19" s="351"/>
      <c r="E19" s="351"/>
      <c r="F19" s="351"/>
      <c r="G19" s="351"/>
      <c r="H19" s="351"/>
      <c r="I19" s="351"/>
      <c r="J19" s="351"/>
    </row>
    <row r="20" spans="2:12">
      <c r="B20" s="252"/>
      <c r="C20" s="252"/>
      <c r="D20" s="252"/>
      <c r="E20" s="252"/>
      <c r="F20" s="252"/>
      <c r="G20" s="252"/>
      <c r="H20" s="252"/>
      <c r="I20" s="253"/>
      <c r="J20" s="235"/>
      <c r="K20" s="235"/>
      <c r="L20" s="235" t="s">
        <v>318</v>
      </c>
    </row>
    <row r="21" spans="2:12">
      <c r="B21" s="98"/>
      <c r="C21" s="98"/>
      <c r="D21" s="243" t="s">
        <v>2</v>
      </c>
      <c r="E21" s="243" t="s">
        <v>3</v>
      </c>
      <c r="F21" s="243" t="s">
        <v>4</v>
      </c>
      <c r="G21" s="243" t="s">
        <v>104</v>
      </c>
      <c r="H21" s="243" t="s">
        <v>105</v>
      </c>
      <c r="I21" s="243" t="s">
        <v>111</v>
      </c>
      <c r="J21" s="243" t="s">
        <v>268</v>
      </c>
      <c r="K21" s="255" t="s">
        <v>285</v>
      </c>
      <c r="L21" s="255" t="s">
        <v>367</v>
      </c>
    </row>
    <row r="22" spans="2:12">
      <c r="B22" s="28" t="s">
        <v>56</v>
      </c>
      <c r="C22" s="28" t="s">
        <v>41</v>
      </c>
      <c r="D22" s="233">
        <f>+'S 6.2'!$G$22</f>
        <v>-1491.0505152326864</v>
      </c>
      <c r="E22" s="233">
        <f>+'S 6.3'!$G$22</f>
        <v>97332.900503482364</v>
      </c>
      <c r="F22" s="233">
        <f>+'S 6.4'!$G$22</f>
        <v>60459.5002849179</v>
      </c>
      <c r="G22" s="233">
        <f>+'S 6.5'!$G$22</f>
        <v>37715.570193474159</v>
      </c>
      <c r="H22" s="233">
        <f>+'S 6.6'!$G$22</f>
        <v>127724.67360120419</v>
      </c>
      <c r="I22" s="233">
        <f>+'S 6.7'!$G$22</f>
        <v>43594.694992427576</v>
      </c>
      <c r="J22" s="233">
        <f>+'S 6.8'!$G$22</f>
        <v>-25777.207046735024</v>
      </c>
      <c r="K22" s="233">
        <f>+'S 6.9'!$G$22</f>
        <v>65258.983814577048</v>
      </c>
      <c r="L22" s="233">
        <f>+'S 6.10'!$G$22</f>
        <v>189859.52122466188</v>
      </c>
    </row>
    <row r="23" spans="2:12">
      <c r="B23" s="28" t="s">
        <v>59</v>
      </c>
      <c r="C23" s="28" t="s">
        <v>42</v>
      </c>
      <c r="D23" s="233">
        <f>+'S 6.2'!$G$23</f>
        <v>75607.393021545722</v>
      </c>
      <c r="E23" s="233">
        <f>+'S 6.3'!$G$23</f>
        <v>78174.057635846271</v>
      </c>
      <c r="F23" s="233">
        <f>+'S 6.4'!$G$23</f>
        <v>40852.54595052138</v>
      </c>
      <c r="G23" s="233">
        <f>+'S 6.5'!$G$23</f>
        <v>-24029.412418174481</v>
      </c>
      <c r="H23" s="233">
        <f>+'S 6.6'!$G$23</f>
        <v>250233.40524172242</v>
      </c>
      <c r="I23" s="233">
        <f>+'S 6.7'!$G$23</f>
        <v>-91816.189492117686</v>
      </c>
      <c r="J23" s="233">
        <f>+'S 6.8'!$G$23</f>
        <v>91725.014465542437</v>
      </c>
      <c r="K23" s="233">
        <f>+'S 6.9'!$G$23</f>
        <v>207257.94160378512</v>
      </c>
      <c r="L23" s="233">
        <f>+'S 6.10'!$G$23</f>
        <v>11317.662445598693</v>
      </c>
    </row>
    <row r="24" spans="2:12">
      <c r="B24" s="28" t="s">
        <v>60</v>
      </c>
      <c r="C24" s="28" t="s">
        <v>43</v>
      </c>
      <c r="D24" s="233">
        <f>+'S 6.2'!$G$24</f>
        <v>56567.920309857655</v>
      </c>
      <c r="E24" s="233">
        <f>+'S 6.3'!$G$24</f>
        <v>39316.517550430028</v>
      </c>
      <c r="F24" s="233">
        <f>+'S 6.4'!$G$24</f>
        <v>93998.546353337209</v>
      </c>
      <c r="G24" s="233">
        <f>+'S 6.5'!$G$24</f>
        <v>94036.535461555148</v>
      </c>
      <c r="H24" s="233">
        <f>+'S 6.6'!$G$24</f>
        <v>-143755.76174593368</v>
      </c>
      <c r="I24" s="233">
        <f>+'S 6.7'!$G$24</f>
        <v>101374.59621284087</v>
      </c>
      <c r="J24" s="233">
        <f>+'S 6.8'!$G$24</f>
        <v>236446.4580104349</v>
      </c>
      <c r="K24" s="233">
        <f>+'S 6.9'!$G$24</f>
        <v>35571.365992790001</v>
      </c>
      <c r="L24" s="233">
        <f>+'S 6.10'!$G$24</f>
        <v>-6698.3046746167429</v>
      </c>
    </row>
    <row r="25" spans="2:12">
      <c r="B25" s="28" t="s">
        <v>61</v>
      </c>
      <c r="C25" s="28" t="s">
        <v>44</v>
      </c>
      <c r="D25" s="233">
        <f>+'S 6.2'!$G$25</f>
        <v>242184.08064729843</v>
      </c>
      <c r="E25" s="233">
        <f>+'S 6.3'!$G$25</f>
        <v>293099.20348873979</v>
      </c>
      <c r="F25" s="233">
        <f>+'S 6.4'!$G$25</f>
        <v>273263.27350762335</v>
      </c>
      <c r="G25" s="233">
        <f>+'S 6.5'!$G$25</f>
        <v>325664.60262244724</v>
      </c>
      <c r="H25" s="233">
        <f>+'S 6.6'!$G$25</f>
        <v>335663.97949825815</v>
      </c>
      <c r="I25" s="233">
        <f>+'S 6.7'!$G$25</f>
        <v>451517.50388613617</v>
      </c>
      <c r="J25" s="233">
        <f>+'S 6.8'!$G$25</f>
        <v>225320.53237621111</v>
      </c>
      <c r="K25" s="233">
        <f>+'S 6.9'!$G$25</f>
        <v>526039.17469191912</v>
      </c>
      <c r="L25" s="233">
        <f>+'S 6.10'!$G$25</f>
        <v>749292.40023914643</v>
      </c>
    </row>
    <row r="26" spans="2:12">
      <c r="B26" s="28" t="s">
        <v>62</v>
      </c>
      <c r="C26" s="28" t="s">
        <v>317</v>
      </c>
      <c r="D26" s="233">
        <f>+'S 6.2'!$G$26</f>
        <v>66724.170066428866</v>
      </c>
      <c r="E26" s="233">
        <f>+'S 6.3'!$G$26</f>
        <v>207977.12118521106</v>
      </c>
      <c r="F26" s="233">
        <f>+'S 6.4'!$G$26</f>
        <v>24545.843007004602</v>
      </c>
      <c r="G26" s="233">
        <f>+'S 6.5'!$G$26</f>
        <v>40566.787727902156</v>
      </c>
      <c r="H26" s="233">
        <f>+'S 6.6'!$G$26</f>
        <v>124772.70417150426</v>
      </c>
      <c r="I26" s="233">
        <f>+'S 6.7'!$G$26</f>
        <v>75966.294871393256</v>
      </c>
      <c r="J26" s="233">
        <f>+'S 6.8'!$G$26</f>
        <v>1063.7267147444798</v>
      </c>
      <c r="K26" s="233">
        <f>+'S 6.9'!$G$26</f>
        <v>39228.128200251907</v>
      </c>
      <c r="L26" s="233">
        <f>+'S 6.10'!$G$26</f>
        <v>13944.123367129625</v>
      </c>
    </row>
    <row r="27" spans="2:12">
      <c r="B27" s="28" t="s">
        <v>75</v>
      </c>
      <c r="C27" s="28" t="s">
        <v>108</v>
      </c>
      <c r="D27" s="233">
        <f>+'S 6.2'!$G$27</f>
        <v>103071.22702626618</v>
      </c>
      <c r="E27" s="233">
        <f>+'S 6.3'!$G$27</f>
        <v>366904.14022230922</v>
      </c>
      <c r="F27" s="233">
        <f>+'S 6.4'!$G$27</f>
        <v>154181.41841419166</v>
      </c>
      <c r="G27" s="233">
        <f>+'S 6.5'!$G$27</f>
        <v>146612.99292236281</v>
      </c>
      <c r="H27" s="233">
        <f>+'S 6.6'!$G$27</f>
        <v>154905.92319015021</v>
      </c>
      <c r="I27" s="233">
        <f>+'S 6.7'!$G$27</f>
        <v>135214.30461807494</v>
      </c>
      <c r="J27" s="233">
        <f>+'S 6.8'!$G$27</f>
        <v>249818.36603904143</v>
      </c>
      <c r="K27" s="233">
        <f>+'S 6.9'!$G$27</f>
        <v>-77500.62783946839</v>
      </c>
      <c r="L27" s="233">
        <f>+'S 6.10'!$G$27</f>
        <v>62495.955558001027</v>
      </c>
    </row>
    <row r="28" spans="2:12">
      <c r="B28" s="28" t="s">
        <v>76</v>
      </c>
      <c r="C28" s="28" t="s">
        <v>48</v>
      </c>
      <c r="D28" s="233">
        <f>+'S 6.2'!$G$28</f>
        <v>-29961.070527109165</v>
      </c>
      <c r="E28" s="233">
        <f>+'S 6.3'!$G$28</f>
        <v>61146.284738673792</v>
      </c>
      <c r="F28" s="233">
        <f>+'S 6.4'!$G$28</f>
        <v>195887.47238451205</v>
      </c>
      <c r="G28" s="233">
        <f>+'S 6.5'!$G$28</f>
        <v>79175.590683413888</v>
      </c>
      <c r="H28" s="233">
        <f>+'S 6.6'!$G$28</f>
        <v>141452.65788813937</v>
      </c>
      <c r="I28" s="233">
        <f>+'S 6.7'!$G$28</f>
        <v>53581.727602623861</v>
      </c>
      <c r="J28" s="233">
        <f>+'S 6.8'!$G$28</f>
        <v>160474.71137139184</v>
      </c>
      <c r="K28" s="233">
        <f>+'S 6.9'!$G$28</f>
        <v>199445.19961365365</v>
      </c>
      <c r="L28" s="233">
        <f>+'S 6.10'!$G$28</f>
        <v>-42500.727558729428</v>
      </c>
    </row>
    <row r="29" spans="2:12">
      <c r="B29" s="28" t="s">
        <v>77</v>
      </c>
      <c r="C29" s="28" t="s">
        <v>325</v>
      </c>
      <c r="D29" s="233">
        <f>+'S 6.2'!$G$29</f>
        <v>768169.2662059447</v>
      </c>
      <c r="E29" s="233">
        <f>+'S 6.3'!$G$29</f>
        <v>345626.28225814586</v>
      </c>
      <c r="F29" s="233">
        <f>+'S 6.4'!$G$29</f>
        <v>246220.37269966723</v>
      </c>
      <c r="G29" s="233">
        <f>+'S 6.5'!$G$29</f>
        <v>238088.57389649554</v>
      </c>
      <c r="H29" s="233">
        <f>+'S 6.6'!$G$29</f>
        <v>572951.47364961554</v>
      </c>
      <c r="I29" s="233">
        <f>+'S 6.7'!$G$29</f>
        <v>361969.08093779109</v>
      </c>
      <c r="J29" s="233">
        <f>+'S 6.8'!$G$29</f>
        <v>850044.62383936031</v>
      </c>
      <c r="K29" s="233">
        <f>+'S 6.9'!$G$29</f>
        <v>549721.47042713687</v>
      </c>
      <c r="L29" s="233">
        <f>+'S 6.10'!$G$29</f>
        <v>693351.49135819136</v>
      </c>
    </row>
    <row r="30" spans="2:12">
      <c r="B30" s="28" t="s">
        <v>81</v>
      </c>
      <c r="C30" s="28" t="s">
        <v>101</v>
      </c>
      <c r="D30" s="233">
        <f>+'S 6.2'!$G$30</f>
        <v>194269.21374446325</v>
      </c>
      <c r="E30" s="233">
        <f>+'S 6.3'!$G$30</f>
        <v>239067.60903798247</v>
      </c>
      <c r="F30" s="233">
        <f>+'S 6.4'!$G$30</f>
        <v>143896.34085076366</v>
      </c>
      <c r="G30" s="233">
        <f>+'S 6.5'!$G$30</f>
        <v>271122.65539307962</v>
      </c>
      <c r="H30" s="233">
        <f>+'S 6.6'!$G$30</f>
        <v>-139124.63489126382</v>
      </c>
      <c r="I30" s="233">
        <f>+'S 6.7'!$G$30</f>
        <v>244961.83559975127</v>
      </c>
      <c r="J30" s="233">
        <f>+'S 6.8'!$G$30</f>
        <v>6703.0563892244536</v>
      </c>
      <c r="K30" s="233">
        <f>+'S 6.9'!$G$30</f>
        <v>95771.404234907299</v>
      </c>
      <c r="L30" s="233">
        <f>+'S 6.10'!$G$30</f>
        <v>189233.72062271342</v>
      </c>
    </row>
    <row r="31" spans="2:12">
      <c r="B31" s="28" t="s">
        <v>82</v>
      </c>
      <c r="C31" s="28" t="s">
        <v>78</v>
      </c>
      <c r="D31" s="233">
        <f>+'S 6.2'!$G$31</f>
        <v>1475141.1499794628</v>
      </c>
      <c r="E31" s="233">
        <f>+'S 6.3'!$G$31</f>
        <v>1728644.1166208207</v>
      </c>
      <c r="F31" s="233">
        <f>+'S 6.4'!$G$31</f>
        <v>1233305.3134525393</v>
      </c>
      <c r="G31" s="233">
        <f>+'S 6.5'!$G$31</f>
        <v>1208953.8964825561</v>
      </c>
      <c r="H31" s="233">
        <f>+'S 6.6'!$G$31</f>
        <v>1424824.4206033966</v>
      </c>
      <c r="I31" s="233">
        <f>+'S 6.7'!$G$31</f>
        <v>1376363.8492289213</v>
      </c>
      <c r="J31" s="233">
        <f>+'S 6.8'!$G$31</f>
        <v>1795819.282159216</v>
      </c>
      <c r="K31" s="233">
        <f>+'S 6.9'!$G$31</f>
        <v>1640793.0407395526</v>
      </c>
      <c r="L31" s="233">
        <f>+'S 6.10'!$G$31</f>
        <v>1860295.8425820961</v>
      </c>
    </row>
    <row r="32" spans="2:12" ht="15.5">
      <c r="D32" s="162"/>
      <c r="E32" s="162"/>
      <c r="F32" s="162"/>
      <c r="G32" s="162"/>
      <c r="H32" s="162"/>
      <c r="I32" s="162"/>
      <c r="J32" s="162"/>
    </row>
    <row r="33" spans="4:10" ht="15.5">
      <c r="D33" s="162"/>
      <c r="E33" s="162"/>
      <c r="F33" s="162"/>
      <c r="G33" s="162"/>
      <c r="H33" s="162"/>
      <c r="I33" s="162"/>
      <c r="J33" s="162"/>
    </row>
  </sheetData>
  <mergeCells count="2">
    <mergeCell ref="B19:J19"/>
    <mergeCell ref="B3:L3"/>
  </mergeCells>
  <hyperlinks>
    <hyperlink ref="A1" location="Index!A1" display="Index" xr:uid="{3D3C404B-B609-462E-AC87-02BF4718C117}"/>
  </hyperlinks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I33"/>
  <sheetViews>
    <sheetView zoomScale="60" zoomScaleNormal="60" workbookViewId="0"/>
  </sheetViews>
  <sheetFormatPr defaultColWidth="9.1796875" defaultRowHeight="14.5"/>
  <cols>
    <col min="1" max="1" width="6.36328125" style="12" customWidth="1"/>
    <col min="2" max="2" width="9.1796875" style="12"/>
    <col min="3" max="3" width="37.1796875" style="12" bestFit="1" customWidth="1"/>
    <col min="4" max="12" width="13.36328125" style="12" customWidth="1"/>
    <col min="13" max="13" width="12.6328125" style="12" customWidth="1"/>
    <col min="14" max="16384" width="9.1796875" style="12"/>
  </cols>
  <sheetData>
    <row r="1" spans="1:35">
      <c r="A1" s="205" t="s">
        <v>315</v>
      </c>
    </row>
    <row r="2" spans="1:35">
      <c r="AC2" s="12" t="s">
        <v>112</v>
      </c>
    </row>
    <row r="3" spans="1:35">
      <c r="B3" s="351" t="s">
        <v>357</v>
      </c>
      <c r="C3" s="351"/>
      <c r="D3" s="351"/>
      <c r="E3" s="351"/>
      <c r="F3" s="351"/>
      <c r="G3" s="351"/>
      <c r="H3" s="351"/>
      <c r="I3" s="351"/>
      <c r="J3" s="351"/>
      <c r="K3" s="351"/>
      <c r="L3" s="351"/>
      <c r="AB3" s="12" t="s">
        <v>93</v>
      </c>
    </row>
    <row r="4" spans="1:35">
      <c r="B4" s="252"/>
      <c r="C4" s="252"/>
      <c r="D4" s="252"/>
      <c r="E4" s="252"/>
      <c r="F4" s="252"/>
      <c r="G4" s="252"/>
      <c r="H4" s="252"/>
      <c r="I4" s="252"/>
      <c r="J4" s="253"/>
      <c r="K4" s="235"/>
      <c r="L4" s="235"/>
      <c r="M4" s="235" t="s">
        <v>318</v>
      </c>
    </row>
    <row r="5" spans="1:35">
      <c r="B5" s="98"/>
      <c r="C5" s="98"/>
      <c r="D5" s="254" t="s">
        <v>1</v>
      </c>
      <c r="E5" s="254" t="s">
        <v>2</v>
      </c>
      <c r="F5" s="254" t="s">
        <v>3</v>
      </c>
      <c r="G5" s="254" t="s">
        <v>4</v>
      </c>
      <c r="H5" s="254" t="s">
        <v>104</v>
      </c>
      <c r="I5" s="254" t="s">
        <v>105</v>
      </c>
      <c r="J5" s="254" t="s">
        <v>111</v>
      </c>
      <c r="K5" s="254" t="s">
        <v>268</v>
      </c>
      <c r="L5" s="255" t="s">
        <v>285</v>
      </c>
      <c r="M5" s="255" t="s">
        <v>367</v>
      </c>
      <c r="AD5" s="12" t="s">
        <v>1</v>
      </c>
      <c r="AE5" s="12" t="s">
        <v>2</v>
      </c>
      <c r="AF5" s="12" t="s">
        <v>3</v>
      </c>
      <c r="AG5" s="12" t="s">
        <v>4</v>
      </c>
      <c r="AH5" s="12" t="s">
        <v>104</v>
      </c>
      <c r="AI5" s="12" t="s">
        <v>105</v>
      </c>
    </row>
    <row r="6" spans="1:35">
      <c r="B6" s="28" t="s">
        <v>56</v>
      </c>
      <c r="C6" s="28" t="s">
        <v>41</v>
      </c>
      <c r="D6" s="233">
        <f>+'S 6.1'!$H$6</f>
        <v>3276.6784819594213</v>
      </c>
      <c r="E6" s="233">
        <f>+'S 6.2'!$H$6</f>
        <v>2493.6941228312767</v>
      </c>
      <c r="F6" s="233">
        <f>+'S 6.3'!$H$6</f>
        <v>7828.0596334822667</v>
      </c>
      <c r="G6" s="233">
        <f>+'S 6.4'!$H$6</f>
        <v>3692.9585881688158</v>
      </c>
      <c r="H6" s="233">
        <f>+'S 6.5'!$H$6</f>
        <v>5069.1034195985267</v>
      </c>
      <c r="I6" s="233">
        <f>+'S 6.6'!$H$6</f>
        <v>4626.4117767851385</v>
      </c>
      <c r="J6" s="233">
        <f>+'S 6.7'!$H$6</f>
        <v>4500.3752324731904</v>
      </c>
      <c r="K6" s="233">
        <f>+'S 6.8'!$H$6</f>
        <v>3512.0698353829903</v>
      </c>
      <c r="L6" s="233">
        <f>+'S 6.9'!$H$6</f>
        <v>14777.852333733717</v>
      </c>
      <c r="M6" s="233">
        <f>+'S 6.10'!$H$6</f>
        <v>37357.608708570951</v>
      </c>
      <c r="AB6" s="12" t="s">
        <v>56</v>
      </c>
      <c r="AC6" s="12" t="s">
        <v>41</v>
      </c>
      <c r="AD6" s="12" t="e">
        <f>+'S 6.2'!#REF!</f>
        <v>#REF!</v>
      </c>
      <c r="AE6" s="12" t="e">
        <f>+'S 6.3'!#REF!</f>
        <v>#REF!</v>
      </c>
      <c r="AG6" s="12">
        <f>+'S 6.4'!$H$6</f>
        <v>3692.9585881688158</v>
      </c>
      <c r="AH6" s="12">
        <f>+'S 6.5'!$H$6</f>
        <v>5069.1034195985267</v>
      </c>
      <c r="AI6" s="12" t="e">
        <f>'S 6.6'!#REF!</f>
        <v>#REF!</v>
      </c>
    </row>
    <row r="7" spans="1:35">
      <c r="B7" s="28" t="s">
        <v>59</v>
      </c>
      <c r="C7" s="28" t="s">
        <v>42</v>
      </c>
      <c r="D7" s="233">
        <f>+'S 6.1'!$H$7</f>
        <v>397168.84422504337</v>
      </c>
      <c r="E7" s="233">
        <f>+'S 6.2'!$H$7</f>
        <v>461633.73052611441</v>
      </c>
      <c r="F7" s="233">
        <f>+'S 6.3'!$H$7</f>
        <v>540968.26061812986</v>
      </c>
      <c r="G7" s="233">
        <f>+'S 6.4'!$H$7</f>
        <v>664945.61855315045</v>
      </c>
      <c r="H7" s="233">
        <f>+'S 6.5'!$H$7</f>
        <v>732799.55469865887</v>
      </c>
      <c r="I7" s="233">
        <f>+'S 6.6'!$H$7</f>
        <v>712419.0742444857</v>
      </c>
      <c r="J7" s="233">
        <f>+'S 6.7'!$H$7</f>
        <v>950876.08372584591</v>
      </c>
      <c r="K7" s="233">
        <f>+'S 6.8'!$H$7</f>
        <v>1253383.6925841081</v>
      </c>
      <c r="L7" s="233">
        <f>+'S 6.9'!$H$7</f>
        <v>1384250.7489627418</v>
      </c>
      <c r="M7" s="233">
        <f>+'S 6.10'!$H$7</f>
        <v>1494737.1908440758</v>
      </c>
      <c r="AB7" s="12" t="s">
        <v>59</v>
      </c>
      <c r="AC7" s="12" t="s">
        <v>42</v>
      </c>
      <c r="AD7" s="12" t="e">
        <f>+'S 6.2'!#REF!</f>
        <v>#REF!</v>
      </c>
      <c r="AE7" s="12" t="e">
        <f>+'S 6.3'!#REF!</f>
        <v>#REF!</v>
      </c>
      <c r="AG7" s="12">
        <f>+'S 6.4'!$H$7</f>
        <v>664945.61855315045</v>
      </c>
      <c r="AH7" s="12">
        <f>+'S 6.5'!$H$7</f>
        <v>732799.55469865887</v>
      </c>
      <c r="AI7" s="12" t="e">
        <f>'S 6.6'!#REF!</f>
        <v>#REF!</v>
      </c>
    </row>
    <row r="8" spans="1:35">
      <c r="B8" s="28" t="s">
        <v>60</v>
      </c>
      <c r="C8" s="28" t="s">
        <v>43</v>
      </c>
      <c r="D8" s="233">
        <f>+'S 6.1'!$H$8</f>
        <v>3600010.820360844</v>
      </c>
      <c r="E8" s="233">
        <f>+'S 6.2'!$H$8</f>
        <v>3988098.9193774024</v>
      </c>
      <c r="F8" s="233">
        <f>+'S 6.3'!$H$8</f>
        <v>4399916.3201647196</v>
      </c>
      <c r="G8" s="233">
        <f>+'S 6.4'!$H$8</f>
        <v>5199813.8878059657</v>
      </c>
      <c r="H8" s="233">
        <f>+'S 6.5'!$H$8</f>
        <v>5920787.0984017216</v>
      </c>
      <c r="I8" s="233">
        <f>+'S 6.6'!$H$8</f>
        <v>7166503.2235811148</v>
      </c>
      <c r="J8" s="233">
        <f>+'S 6.7'!$H$8</f>
        <v>8342005.6729468554</v>
      </c>
      <c r="K8" s="233">
        <f>+'S 6.8'!$H$8</f>
        <v>9267274.0901633725</v>
      </c>
      <c r="L8" s="233">
        <f>+'S 6.9'!$H$8</f>
        <v>9715587.2125582229</v>
      </c>
      <c r="M8" s="233">
        <f>+'S 6.10'!$H$8</f>
        <v>12027154.412362222</v>
      </c>
      <c r="AB8" s="12" t="s">
        <v>60</v>
      </c>
      <c r="AC8" s="12" t="s">
        <v>43</v>
      </c>
      <c r="AD8" s="12" t="e">
        <f>+'S 6.2'!#REF!-'St 1.3'!#REF!</f>
        <v>#REF!</v>
      </c>
      <c r="AE8" s="12" t="e">
        <f>+'S 6.3'!#REF!-'St 1.3'!#REF!</f>
        <v>#REF!</v>
      </c>
      <c r="AG8" s="12">
        <f>+'S 6.4'!$H$8-'St 1.3'!$O$79</f>
        <v>4994484.9497576924</v>
      </c>
      <c r="AH8" s="12">
        <f>+'S 6.5'!$H$8-'St 1.3'!$P$79</f>
        <v>5663534.1984875454</v>
      </c>
      <c r="AI8" s="12" t="e">
        <f>'S 6.6'!#REF!-'St 1.3'!#REF!</f>
        <v>#REF!</v>
      </c>
    </row>
    <row r="9" spans="1:35">
      <c r="B9" s="28" t="s">
        <v>61</v>
      </c>
      <c r="C9" s="28" t="s">
        <v>44</v>
      </c>
      <c r="D9" s="233">
        <f>+'S 6.1'!$H$9</f>
        <v>96802.628803663771</v>
      </c>
      <c r="E9" s="233">
        <f>+'S 6.2'!$H$9</f>
        <v>105705.17856786744</v>
      </c>
      <c r="F9" s="233">
        <f>+'S 6.3'!$H$9</f>
        <v>113531.83269501057</v>
      </c>
      <c r="G9" s="233">
        <f>+'S 6.4'!$H$9</f>
        <v>123163.8253387944</v>
      </c>
      <c r="H9" s="233">
        <f>+'S 6.5'!$H$9</f>
        <v>134702.87098350117</v>
      </c>
      <c r="I9" s="233">
        <f>+'S 6.6'!$H$9</f>
        <v>145657.20977254189</v>
      </c>
      <c r="J9" s="233">
        <f>+'S 6.7'!$H$9</f>
        <v>153268.56510581222</v>
      </c>
      <c r="K9" s="233">
        <f>+'S 6.8'!$H$9</f>
        <v>206503.62278240055</v>
      </c>
      <c r="L9" s="233">
        <f>+'S 6.9'!$H$9</f>
        <v>244213.71218313571</v>
      </c>
      <c r="M9" s="233">
        <f>+'S 6.10'!$H$9</f>
        <v>290908.35503981024</v>
      </c>
      <c r="AB9" s="12" t="s">
        <v>61</v>
      </c>
      <c r="AC9" s="12" t="s">
        <v>44</v>
      </c>
      <c r="AD9" s="12" t="e">
        <f>+'S 6.2'!#REF!</f>
        <v>#REF!</v>
      </c>
      <c r="AE9" s="12" t="e">
        <f>+'S 6.3'!#REF!</f>
        <v>#REF!</v>
      </c>
      <c r="AG9" s="12">
        <f>+'S 6.4'!$H$9</f>
        <v>123163.8253387944</v>
      </c>
      <c r="AH9" s="12">
        <f>+'S 6.5'!$H$9</f>
        <v>134702.87098350117</v>
      </c>
      <c r="AI9" s="12" t="e">
        <f>'S 6.6'!#REF!</f>
        <v>#REF!</v>
      </c>
    </row>
    <row r="10" spans="1:35">
      <c r="B10" s="28" t="s">
        <v>62</v>
      </c>
      <c r="C10" s="28" t="s">
        <v>317</v>
      </c>
      <c r="D10" s="233">
        <f>+'S 6.1'!$H$10</f>
        <v>9771.2980199446702</v>
      </c>
      <c r="E10" s="233">
        <f>+'S 6.2'!$H$10</f>
        <v>11401.960402632825</v>
      </c>
      <c r="F10" s="233">
        <f>+'S 6.3'!$H$10</f>
        <v>13478.860933561709</v>
      </c>
      <c r="G10" s="233">
        <f>+'S 6.4'!$H$10</f>
        <v>13881.858235530981</v>
      </c>
      <c r="H10" s="233">
        <f>+'S 6.5'!$H$10</f>
        <v>15444.946615235956</v>
      </c>
      <c r="I10" s="233">
        <f>+'S 6.6'!$H$10</f>
        <v>15721.378913348175</v>
      </c>
      <c r="J10" s="233">
        <f>+'S 6.7'!$H$10</f>
        <v>22220.90481235183</v>
      </c>
      <c r="K10" s="233">
        <f>+'S 6.8'!$H$10</f>
        <v>23596.123176168679</v>
      </c>
      <c r="L10" s="233">
        <f>+'S 6.9'!$H$10</f>
        <v>22391.324454939604</v>
      </c>
      <c r="M10" s="233">
        <f>+'S 6.10'!$H$10</f>
        <v>22810.305288340012</v>
      </c>
      <c r="AB10" s="12" t="s">
        <v>62</v>
      </c>
      <c r="AC10" s="12" t="s">
        <v>47</v>
      </c>
      <c r="AD10" s="12" t="e">
        <f>+'S 6.2'!#REF!</f>
        <v>#REF!</v>
      </c>
      <c r="AE10" s="12" t="e">
        <f>+'S 6.3'!#REF!</f>
        <v>#REF!</v>
      </c>
      <c r="AG10" s="12">
        <f>+'S 6.4'!$H$10</f>
        <v>13881.858235530981</v>
      </c>
      <c r="AH10" s="12">
        <f>+'S 6.5'!$H$10</f>
        <v>15444.946615235956</v>
      </c>
      <c r="AI10" s="12" t="e">
        <f>'S 6.6'!#REF!</f>
        <v>#REF!</v>
      </c>
    </row>
    <row r="11" spans="1:35">
      <c r="B11" s="28" t="s">
        <v>75</v>
      </c>
      <c r="C11" s="28" t="s">
        <v>108</v>
      </c>
      <c r="D11" s="233">
        <f>+'S 6.1'!$H$11</f>
        <v>60961.297936609932</v>
      </c>
      <c r="E11" s="233">
        <f>+'S 6.2'!$H$11</f>
        <v>63326.427573935332</v>
      </c>
      <c r="F11" s="233">
        <f>+'S 6.3'!$H$11</f>
        <v>61828.631919410451</v>
      </c>
      <c r="G11" s="233">
        <f>+'S 6.4'!$H$11</f>
        <v>64320.061243508433</v>
      </c>
      <c r="H11" s="233">
        <f>+'S 6.5'!$H$11</f>
        <v>81580.19846825533</v>
      </c>
      <c r="I11" s="233">
        <f>+'S 6.6'!$H$11</f>
        <v>87221.779032989958</v>
      </c>
      <c r="J11" s="233">
        <f>+'S 6.7'!$H$11</f>
        <v>106762.86227035716</v>
      </c>
      <c r="K11" s="233">
        <f>+'S 6.8'!$H$11</f>
        <v>138020.8382844642</v>
      </c>
      <c r="L11" s="233">
        <f>+'S 6.9'!$H$11</f>
        <v>139398.81945378639</v>
      </c>
      <c r="M11" s="233">
        <f>+'S 6.10'!$H$11</f>
        <v>141960.93484022579</v>
      </c>
      <c r="AB11" s="12" t="s">
        <v>75</v>
      </c>
      <c r="AC11" s="12" t="s">
        <v>247</v>
      </c>
      <c r="AD11" s="12" t="e">
        <f>+'S 6.2'!#REF!</f>
        <v>#REF!</v>
      </c>
      <c r="AE11" s="12" t="e">
        <f>+'S 6.3'!#REF!</f>
        <v>#REF!</v>
      </c>
      <c r="AG11" s="12">
        <f>+'S 6.4'!$H$11</f>
        <v>64320.061243508433</v>
      </c>
      <c r="AH11" s="12">
        <f>+'S 6.5'!$H$11</f>
        <v>81580.19846825533</v>
      </c>
      <c r="AI11" s="12" t="e">
        <f>'S 6.6'!#REF!</f>
        <v>#REF!</v>
      </c>
    </row>
    <row r="12" spans="1:35">
      <c r="B12" s="28" t="s">
        <v>76</v>
      </c>
      <c r="C12" s="28" t="s">
        <v>48</v>
      </c>
      <c r="D12" s="233">
        <f>+'S 6.1'!$H$12</f>
        <v>24415.353006916717</v>
      </c>
      <c r="E12" s="233">
        <f>+'S 6.2'!$H$12</f>
        <v>28365.679716708753</v>
      </c>
      <c r="F12" s="233">
        <f>+'S 6.3'!$H$12</f>
        <v>28472.291098425005</v>
      </c>
      <c r="G12" s="233">
        <f>+'S 6.4'!$H$12</f>
        <v>36783.545742390983</v>
      </c>
      <c r="H12" s="233">
        <f>+'S 6.5'!$H$12</f>
        <v>42222.840943627518</v>
      </c>
      <c r="I12" s="233">
        <f>+'S 6.6'!$H$12</f>
        <v>31271.589366868749</v>
      </c>
      <c r="J12" s="233">
        <f>+'S 6.7'!$H$12</f>
        <v>50027.785152761942</v>
      </c>
      <c r="K12" s="233">
        <f>+'S 6.8'!$H$12</f>
        <v>50653.619190876605</v>
      </c>
      <c r="L12" s="233">
        <f>+'S 6.9'!$H$12</f>
        <v>50612.303689382243</v>
      </c>
      <c r="M12" s="233">
        <f>+'S 6.10'!$H$12</f>
        <v>65644.346965814242</v>
      </c>
      <c r="AB12" s="12" t="s">
        <v>76</v>
      </c>
      <c r="AC12" s="12" t="s">
        <v>48</v>
      </c>
      <c r="AD12" s="12" t="e">
        <f>+'S 6.2'!#REF!+'St 1.3'!#REF!-'St 4'!#REF!</f>
        <v>#REF!</v>
      </c>
      <c r="AE12" s="12" t="e">
        <f>+'S 6.3'!#REF!+'St 1.3'!#REF!-'St 4'!#REF!</f>
        <v>#REF!</v>
      </c>
      <c r="AG12" s="12">
        <f>+'S 6.4'!$H$12+'St 1.3'!$O$79-'St 4'!$O$196</f>
        <v>-94315.516209335998</v>
      </c>
      <c r="AH12" s="12">
        <f>+'S 6.5'!$H$12+'St 1.3'!$P$79-'St 4'!$P$196</f>
        <v>-82834.259142196388</v>
      </c>
      <c r="AI12" s="12" t="e">
        <f>'S 6.6'!#REF!+'St 1.3'!#REF!-'St 4'!#REF!</f>
        <v>#REF!</v>
      </c>
    </row>
    <row r="13" spans="1:35">
      <c r="B13" s="28" t="s">
        <v>77</v>
      </c>
      <c r="C13" s="28" t="s">
        <v>325</v>
      </c>
      <c r="D13" s="233">
        <f>+'S 6.1'!$H$13</f>
        <v>85448.235950380084</v>
      </c>
      <c r="E13" s="233">
        <f>+'S 6.2'!$H$13</f>
        <v>103936.2499274744</v>
      </c>
      <c r="F13" s="233">
        <f>+'S 6.3'!$H$13</f>
        <v>116568.01645271674</v>
      </c>
      <c r="G13" s="233">
        <f>+'S 6.4'!$H$13</f>
        <v>127839.73782429782</v>
      </c>
      <c r="H13" s="233">
        <f>+'S 6.5'!$H$13</f>
        <v>143128.24535440592</v>
      </c>
      <c r="I13" s="233">
        <f>+'S 6.6'!$H$13</f>
        <v>168664.08151954992</v>
      </c>
      <c r="J13" s="233">
        <f>+'S 6.7'!$H$13</f>
        <v>199510.4469792968</v>
      </c>
      <c r="K13" s="233">
        <f>+'S 6.8'!$H$13</f>
        <v>209941.64159872115</v>
      </c>
      <c r="L13" s="233">
        <f>+'S 6.9'!$H$13</f>
        <v>213540.75522701995</v>
      </c>
      <c r="M13" s="233">
        <f>+'S 6.10'!$H$13</f>
        <v>234469.84200832623</v>
      </c>
      <c r="AB13" s="12" t="s">
        <v>77</v>
      </c>
      <c r="AC13" s="12" t="s">
        <v>49</v>
      </c>
      <c r="AD13" s="12" t="e">
        <f>+'S 6.2'!#REF!+'St 4'!#REF!</f>
        <v>#REF!</v>
      </c>
      <c r="AE13" s="12" t="e">
        <f>+'S 6.3'!#REF!+'St 4'!#REF!</f>
        <v>#REF!</v>
      </c>
      <c r="AG13" s="12">
        <f>+'S 6.4'!$H$13+'St 4'!$O$196</f>
        <v>464267.7378242978</v>
      </c>
      <c r="AH13" s="12">
        <f>+'S 6.5'!$H$13+'St 4'!$P$196</f>
        <v>525438.24535440595</v>
      </c>
      <c r="AI13" s="12" t="e">
        <f>'S 6.6'!#REF!+'St 4'!#REF!</f>
        <v>#REF!</v>
      </c>
    </row>
    <row r="14" spans="1:35">
      <c r="B14" s="28" t="s">
        <v>81</v>
      </c>
      <c r="C14" s="28" t="s">
        <v>101</v>
      </c>
      <c r="D14" s="233">
        <f>+'S 6.1'!$H$14</f>
        <v>161727.8036097124</v>
      </c>
      <c r="E14" s="233">
        <f>+'S 6.2'!$H$14</f>
        <v>207459.80732677868</v>
      </c>
      <c r="F14" s="233">
        <f>+'S 6.3'!$H$14</f>
        <v>217755.42751959251</v>
      </c>
      <c r="G14" s="233">
        <f>+'S 6.4'!$H$14</f>
        <v>260204.38556763649</v>
      </c>
      <c r="H14" s="233">
        <f>+'S 6.5'!$H$14</f>
        <v>273034.96549720049</v>
      </c>
      <c r="I14" s="233">
        <f>+'S 6.6'!$H$14</f>
        <v>254724.79129244096</v>
      </c>
      <c r="J14" s="233">
        <f>+'S 6.7'!$H$14</f>
        <v>352487.27140376432</v>
      </c>
      <c r="K14" s="233">
        <f>+'S 6.8'!$H$14</f>
        <v>417196.63173051138</v>
      </c>
      <c r="L14" s="233">
        <f>+'S 6.9'!$H$14</f>
        <v>521714.06413452333</v>
      </c>
      <c r="M14" s="233">
        <f>+'S 6.10'!$H$14</f>
        <v>506530.46226089488</v>
      </c>
      <c r="AB14" s="12" t="s">
        <v>81</v>
      </c>
      <c r="AC14" s="12" t="s">
        <v>102</v>
      </c>
      <c r="AD14" s="12" t="e">
        <f>+'S 6.2'!#REF!</f>
        <v>#REF!</v>
      </c>
      <c r="AE14" s="12" t="e">
        <f>+'S 6.3'!#REF!</f>
        <v>#REF!</v>
      </c>
      <c r="AG14" s="12">
        <f>+'S 6.4'!$H$14</f>
        <v>260204.38556763649</v>
      </c>
      <c r="AH14" s="12">
        <f>+'S 6.5'!$H$14</f>
        <v>273034.96549720049</v>
      </c>
      <c r="AI14" s="12" t="e">
        <f>'S 6.6'!#REF!</f>
        <v>#REF!</v>
      </c>
    </row>
    <row r="15" spans="1:35">
      <c r="B15" s="28" t="s">
        <v>82</v>
      </c>
      <c r="C15" s="28" t="s">
        <v>78</v>
      </c>
      <c r="D15" s="233">
        <f>+'S 6.1'!$H$15</f>
        <v>4439582.9603950735</v>
      </c>
      <c r="E15" s="233">
        <f>+'S 6.2'!$H$15</f>
        <v>4972421.6475417456</v>
      </c>
      <c r="F15" s="233">
        <f>+'S 6.3'!$H$15</f>
        <v>5500347.7010350479</v>
      </c>
      <c r="G15" s="233">
        <f>+'S 6.4'!$H$15</f>
        <v>6494645.878899443</v>
      </c>
      <c r="H15" s="233">
        <f>+'S 6.5'!$H$15</f>
        <v>7348769.8243822036</v>
      </c>
      <c r="I15" s="233">
        <f>+'S 6.6'!$H$15</f>
        <v>8586809.5395001266</v>
      </c>
      <c r="J15" s="233">
        <f>+'S 6.7'!$H$15</f>
        <v>10181659.967629518</v>
      </c>
      <c r="K15" s="233">
        <f>+'S 6.8'!$H$15</f>
        <v>11570082.329346009</v>
      </c>
      <c r="L15" s="233">
        <f>+'S 6.9'!$H$15</f>
        <v>12306486.792997487</v>
      </c>
      <c r="M15" s="233">
        <f>+'S 6.10'!$H$15</f>
        <v>14821573.458318282</v>
      </c>
      <c r="AB15" s="12" t="s">
        <v>82</v>
      </c>
      <c r="AC15" s="12" t="s">
        <v>78</v>
      </c>
      <c r="AD15" s="12" t="e">
        <f>+SUM(AD6:AD14)</f>
        <v>#REF!</v>
      </c>
      <c r="AE15" s="12" t="e">
        <f t="shared" ref="AE15" si="0">+SUM(AE6:AE14)</f>
        <v>#REF!</v>
      </c>
      <c r="AG15" s="12">
        <f t="shared" ref="AG15:AH15" si="1">+SUM(AG6:AG14)</f>
        <v>6494645.878899443</v>
      </c>
      <c r="AH15" s="12">
        <f t="shared" si="1"/>
        <v>7348769.8243822036</v>
      </c>
      <c r="AI15" s="12" t="e">
        <f>+SUM(AI6:AI14)</f>
        <v>#REF!</v>
      </c>
    </row>
    <row r="16" spans="1:35">
      <c r="D16" s="161"/>
      <c r="E16" s="161"/>
      <c r="F16" s="161"/>
      <c r="G16" s="161"/>
      <c r="H16" s="161"/>
      <c r="I16" s="161"/>
      <c r="J16" s="161"/>
      <c r="K16" s="161"/>
    </row>
    <row r="17" spans="2:12">
      <c r="D17" s="161"/>
      <c r="E17" s="161"/>
      <c r="F17" s="161"/>
      <c r="G17" s="161"/>
      <c r="H17" s="161"/>
      <c r="I17" s="161"/>
      <c r="J17" s="161"/>
      <c r="K17" s="161"/>
    </row>
    <row r="19" spans="2:12">
      <c r="B19" s="351" t="s">
        <v>358</v>
      </c>
      <c r="C19" s="351"/>
      <c r="D19" s="351"/>
      <c r="E19" s="351"/>
      <c r="F19" s="351"/>
      <c r="G19" s="351"/>
      <c r="H19" s="351"/>
      <c r="I19" s="351"/>
      <c r="J19" s="351"/>
    </row>
    <row r="20" spans="2:12">
      <c r="B20" s="252"/>
      <c r="C20" s="252"/>
      <c r="D20" s="252"/>
      <c r="E20" s="252"/>
      <c r="F20" s="252"/>
      <c r="G20" s="252"/>
      <c r="H20" s="252"/>
      <c r="I20" s="253"/>
      <c r="J20" s="235"/>
      <c r="K20" s="235"/>
      <c r="L20" s="235" t="s">
        <v>318</v>
      </c>
    </row>
    <row r="21" spans="2:12">
      <c r="B21" s="98"/>
      <c r="C21" s="98"/>
      <c r="D21" s="243" t="s">
        <v>2</v>
      </c>
      <c r="E21" s="243" t="s">
        <v>3</v>
      </c>
      <c r="F21" s="243" t="s">
        <v>4</v>
      </c>
      <c r="G21" s="243" t="s">
        <v>104</v>
      </c>
      <c r="H21" s="243" t="s">
        <v>105</v>
      </c>
      <c r="I21" s="243" t="s">
        <v>111</v>
      </c>
      <c r="J21" s="243" t="s">
        <v>268</v>
      </c>
      <c r="K21" s="255" t="s">
        <v>285</v>
      </c>
      <c r="L21" s="255" t="s">
        <v>367</v>
      </c>
    </row>
    <row r="22" spans="2:12">
      <c r="B22" s="28" t="s">
        <v>56</v>
      </c>
      <c r="C22" s="28" t="s">
        <v>41</v>
      </c>
      <c r="D22" s="233">
        <f>+'S 6.2'!$H$22</f>
        <v>520.21830952203243</v>
      </c>
      <c r="E22" s="233">
        <f>+'S 6.3'!$H$22</f>
        <v>332.1055106509898</v>
      </c>
      <c r="F22" s="233">
        <f>+'S 6.4'!$H$22</f>
        <v>865.42895468654933</v>
      </c>
      <c r="G22" s="233">
        <f>+'S 6.5'!$H$22</f>
        <v>830.65366728606182</v>
      </c>
      <c r="H22" s="233">
        <f>+'S 6.6'!$H$22</f>
        <v>-883.73047866973911</v>
      </c>
      <c r="I22" s="233">
        <f>+'S 6.7'!$H$22</f>
        <v>1067.6164391151906</v>
      </c>
      <c r="J22" s="233">
        <f>+'S 6.8'!$H$22</f>
        <v>163.62065091149623</v>
      </c>
      <c r="K22" s="233">
        <f>+'S 6.9'!$H$22</f>
        <v>1481.115677796442</v>
      </c>
      <c r="L22" s="233">
        <f>+'S 6.10'!$H$22</f>
        <v>-84.735999828844157</v>
      </c>
    </row>
    <row r="23" spans="2:12">
      <c r="B23" s="28" t="s">
        <v>59</v>
      </c>
      <c r="C23" s="28" t="s">
        <v>42</v>
      </c>
      <c r="D23" s="233">
        <f>+'S 6.2'!$H$23</f>
        <v>43416.707955993537</v>
      </c>
      <c r="E23" s="233">
        <f>+'S 6.3'!$H$23</f>
        <v>30249.82542771869</v>
      </c>
      <c r="F23" s="233">
        <f>+'S 6.4'!$H$23</f>
        <v>105082.48652593164</v>
      </c>
      <c r="G23" s="233">
        <f>+'S 6.5'!$H$23</f>
        <v>95412.141613108499</v>
      </c>
      <c r="H23" s="233">
        <f>+'S 6.6'!$H$23</f>
        <v>-90649.172006129913</v>
      </c>
      <c r="I23" s="233">
        <f>+'S 6.7'!$H$23</f>
        <v>335449.17859908438</v>
      </c>
      <c r="J23" s="233">
        <f>+'S 6.8'!$H$23</f>
        <v>309773.02115027263</v>
      </c>
      <c r="K23" s="233">
        <f>+'S 6.9'!$H$23</f>
        <v>137453.0102415586</v>
      </c>
      <c r="L23" s="233">
        <f>+'S 6.10'!$H$23</f>
        <v>88833.548076237377</v>
      </c>
    </row>
    <row r="24" spans="2:12">
      <c r="B24" s="28" t="s">
        <v>60</v>
      </c>
      <c r="C24" s="28" t="s">
        <v>43</v>
      </c>
      <c r="D24" s="233">
        <f>+'S 6.2'!$H$24</f>
        <v>303054.82993612473</v>
      </c>
      <c r="E24" s="233">
        <f>+'S 6.3'!$H$24</f>
        <v>285595.63086761936</v>
      </c>
      <c r="F24" s="233">
        <f>+'S 6.4'!$H$24</f>
        <v>494016.48685861751</v>
      </c>
      <c r="G24" s="233">
        <f>+'S 6.5'!$H$24</f>
        <v>510092.09776972159</v>
      </c>
      <c r="H24" s="233">
        <f>+'S 6.6'!$H$24</f>
        <v>1005478.696165364</v>
      </c>
      <c r="I24" s="233">
        <f>+'S 6.7'!$H$24</f>
        <v>688396.84820524231</v>
      </c>
      <c r="J24" s="233">
        <f>+'S 6.8'!$H$24</f>
        <v>625431.23549200175</v>
      </c>
      <c r="K24" s="233">
        <f>+'S 6.9'!$H$24</f>
        <v>631952.42357594101</v>
      </c>
      <c r="L24" s="233">
        <f>+'S 6.10'!$H$24</f>
        <v>1265942.9529036037</v>
      </c>
    </row>
    <row r="25" spans="2:12">
      <c r="B25" s="28" t="s">
        <v>61</v>
      </c>
      <c r="C25" s="28" t="s">
        <v>44</v>
      </c>
      <c r="D25" s="233">
        <f>+'S 6.2'!$H$25</f>
        <v>10884.048257085344</v>
      </c>
      <c r="E25" s="233">
        <f>+'S 6.3'!$H$25</f>
        <v>6213.6042145905903</v>
      </c>
      <c r="F25" s="233">
        <f>+'S 6.4'!$H$25</f>
        <v>7779.7308800004939</v>
      </c>
      <c r="G25" s="233">
        <f>+'S 6.5'!$H$25</f>
        <v>10445.633243832413</v>
      </c>
      <c r="H25" s="233">
        <f>+'S 6.6'!$H$25</f>
        <v>18991.295194181839</v>
      </c>
      <c r="I25" s="233">
        <f>+'S 6.7'!$H$25</f>
        <v>-15108.014889871893</v>
      </c>
      <c r="J25" s="233">
        <f>+'S 6.8'!$H$25</f>
        <v>14465.267090089857</v>
      </c>
      <c r="K25" s="233">
        <f>+'S 6.9'!$H$25</f>
        <v>20779.788119119803</v>
      </c>
      <c r="L25" s="233">
        <f>+'S 6.10'!$H$25</f>
        <v>16351.890011877524</v>
      </c>
    </row>
    <row r="26" spans="2:12">
      <c r="B26" s="28" t="s">
        <v>62</v>
      </c>
      <c r="C26" s="28" t="s">
        <v>317</v>
      </c>
      <c r="D26" s="233">
        <f>+'S 6.2'!$H$26</f>
        <v>1419.4850189966794</v>
      </c>
      <c r="E26" s="233">
        <f>+'S 6.3'!$H$26</f>
        <v>533.24419241119813</v>
      </c>
      <c r="F26" s="233">
        <f>+'S 6.4'!$H$26</f>
        <v>1062.8247710576859</v>
      </c>
      <c r="G26" s="233">
        <f>+'S 6.5'!$H$26</f>
        <v>16017.409062770528</v>
      </c>
      <c r="H26" s="233">
        <f>+'S 6.6'!$H$26</f>
        <v>-14437.862040135327</v>
      </c>
      <c r="I26" s="233">
        <f>+'S 6.7'!$H$26</f>
        <v>42359.650298010936</v>
      </c>
      <c r="J26" s="233">
        <f>+'S 6.8'!$H$26</f>
        <v>-583.56514367943737</v>
      </c>
      <c r="K26" s="233">
        <f>+'S 6.9'!$H$26</f>
        <v>5721.3050982196119</v>
      </c>
      <c r="L26" s="233">
        <f>+'S 6.10'!$H$26</f>
        <v>2314.5145991189529</v>
      </c>
    </row>
    <row r="27" spans="2:12">
      <c r="B27" s="28" t="s">
        <v>75</v>
      </c>
      <c r="C27" s="28" t="s">
        <v>108</v>
      </c>
      <c r="D27" s="233">
        <f>+'S 6.2'!$H$27</f>
        <v>3075.9729219032824</v>
      </c>
      <c r="E27" s="233">
        <f>+'S 6.3'!$H$27</f>
        <v>1127.9430803575415</v>
      </c>
      <c r="F27" s="233">
        <f>+'S 6.4'!$H$27</f>
        <v>2286.0109108954057</v>
      </c>
      <c r="G27" s="233">
        <f>+'S 6.5'!$H$27</f>
        <v>13629.231779002857</v>
      </c>
      <c r="H27" s="233">
        <f>+'S 6.6'!$H$27</f>
        <v>17451.031811305114</v>
      </c>
      <c r="I27" s="233">
        <f>+'S 6.7'!$H$27</f>
        <v>23561.150356538328</v>
      </c>
      <c r="J27" s="233">
        <f>+'S 6.8'!$H$27</f>
        <v>19975.116394520654</v>
      </c>
      <c r="K27" s="233">
        <f>+'S 6.9'!$H$27</f>
        <v>5818.0910814093004</v>
      </c>
      <c r="L27" s="233">
        <f>+'S 6.10'!$H$27</f>
        <v>1039.6710243342241</v>
      </c>
    </row>
    <row r="28" spans="2:12">
      <c r="B28" s="28" t="s">
        <v>76</v>
      </c>
      <c r="C28" s="28" t="s">
        <v>48</v>
      </c>
      <c r="D28" s="233">
        <f>+'S 6.2'!$H$28</f>
        <v>2712.1321851920356</v>
      </c>
      <c r="E28" s="233">
        <f>+'S 6.3'!$H$28</f>
        <v>-716.21223628375299</v>
      </c>
      <c r="F28" s="233">
        <f>+'S 6.4'!$H$28</f>
        <v>7107.7903383659786</v>
      </c>
      <c r="G28" s="233">
        <f>+'S 6.5'!$H$28</f>
        <v>3661.1928619365226</v>
      </c>
      <c r="H28" s="233">
        <f>+'S 6.6'!$H$28</f>
        <v>-12225.82158485875</v>
      </c>
      <c r="I28" s="233">
        <f>+'S 6.7'!$H$28</f>
        <v>20095.833234293183</v>
      </c>
      <c r="J28" s="233">
        <f>+'S 6.8'!$H$28</f>
        <v>2453.281745914674</v>
      </c>
      <c r="K28" s="233">
        <f>+'S 6.9'!$H$28</f>
        <v>-930.19860229436563</v>
      </c>
      <c r="L28" s="233">
        <f>+'S 6.10'!$H$28</f>
        <v>14209.478099932001</v>
      </c>
    </row>
    <row r="29" spans="2:12">
      <c r="B29" s="28" t="s">
        <v>77</v>
      </c>
      <c r="C29" s="28" t="s">
        <v>325</v>
      </c>
      <c r="D29" s="233">
        <f>+'S 6.2'!$H$29</f>
        <v>26159.38445081421</v>
      </c>
      <c r="E29" s="233">
        <f>+'S 6.3'!$H$29</f>
        <v>16421.490976248882</v>
      </c>
      <c r="F29" s="233">
        <f>+'S 6.4'!$H$29</f>
        <v>9418.9470130460741</v>
      </c>
      <c r="G29" s="233">
        <f>+'S 6.5'!$H$29</f>
        <v>16883.209091020042</v>
      </c>
      <c r="H29" s="233">
        <f>+'S 6.6'!$H$29</f>
        <v>53618.903355537564</v>
      </c>
      <c r="I29" s="233">
        <f>+'S 6.7'!$H$29</f>
        <v>33355.197236168722</v>
      </c>
      <c r="J29" s="233">
        <f>+'S 6.8'!$H$29</f>
        <v>4294.7843184111453</v>
      </c>
      <c r="K29" s="233">
        <f>+'S 6.9'!$H$29</f>
        <v>12096.949154725975</v>
      </c>
      <c r="L29" s="233">
        <f>+'S 6.10'!$H$29</f>
        <v>19035.028523146571</v>
      </c>
    </row>
    <row r="30" spans="2:12">
      <c r="B30" s="28" t="s">
        <v>81</v>
      </c>
      <c r="C30" s="28" t="s">
        <v>101</v>
      </c>
      <c r="D30" s="233">
        <f>+'S 6.2'!$H$30</f>
        <v>40065.59477460332</v>
      </c>
      <c r="E30" s="233">
        <f>+'S 6.3'!$H$30</f>
        <v>19426.171455030541</v>
      </c>
      <c r="F30" s="233">
        <f>+'S 6.4'!$H$30</f>
        <v>31807.865456467895</v>
      </c>
      <c r="G30" s="233">
        <f>+'S 6.5'!$H$30</f>
        <v>63852.810504391513</v>
      </c>
      <c r="H30" s="233">
        <f>+'S 6.6'!$H$30</f>
        <v>-25116.065850111147</v>
      </c>
      <c r="I30" s="233">
        <f>+'S 6.7'!$H$30</f>
        <v>159086.42511275131</v>
      </c>
      <c r="J30" s="233">
        <f>+'S 6.8'!$H$30</f>
        <v>43882.542845739124</v>
      </c>
      <c r="K30" s="233">
        <f>+'S 6.9'!$H$30</f>
        <v>151759.35437770525</v>
      </c>
      <c r="L30" s="233">
        <f>+'S 6.10'!$H$30</f>
        <v>-11292.986938296312</v>
      </c>
    </row>
    <row r="31" spans="2:12">
      <c r="B31" s="28" t="s">
        <v>82</v>
      </c>
      <c r="C31" s="28" t="s">
        <v>78</v>
      </c>
      <c r="D31" s="233">
        <f>+'S 6.2'!$H$31</f>
        <v>431308.37381023518</v>
      </c>
      <c r="E31" s="233">
        <f>+'S 6.3'!$H$31</f>
        <v>359183.80348834401</v>
      </c>
      <c r="F31" s="233">
        <f>+'S 6.4'!$H$31</f>
        <v>659427.57170906919</v>
      </c>
      <c r="G31" s="233">
        <f>+'S 6.5'!$H$31</f>
        <v>730824.37959307001</v>
      </c>
      <c r="H31" s="233">
        <f>+'S 6.6'!$H$31</f>
        <v>952227.27456648368</v>
      </c>
      <c r="I31" s="233">
        <f>+'S 6.7'!$H$31</f>
        <v>1288263.8845913324</v>
      </c>
      <c r="J31" s="233">
        <f>+'S 6.8'!$H$31</f>
        <v>1019855.3045441819</v>
      </c>
      <c r="K31" s="233">
        <f>+'S 6.9'!$H$31</f>
        <v>966131.83872418175</v>
      </c>
      <c r="L31" s="233">
        <f>+'S 6.10'!$H$31</f>
        <v>1396349.3603001249</v>
      </c>
    </row>
    <row r="32" spans="2:12" ht="15.5">
      <c r="D32" s="162"/>
      <c r="E32" s="162"/>
      <c r="F32" s="162"/>
      <c r="G32" s="162"/>
      <c r="H32" s="162"/>
      <c r="I32" s="162"/>
      <c r="J32" s="162"/>
    </row>
    <row r="33" spans="4:10" ht="15.5">
      <c r="D33" s="162"/>
      <c r="E33" s="162"/>
      <c r="F33" s="162"/>
      <c r="G33" s="162"/>
      <c r="H33" s="162"/>
      <c r="I33" s="162"/>
      <c r="J33" s="162"/>
    </row>
  </sheetData>
  <mergeCells count="2">
    <mergeCell ref="B19:J19"/>
    <mergeCell ref="B3:L3"/>
  </mergeCells>
  <hyperlinks>
    <hyperlink ref="A1" location="Index!A1" display="Index" xr:uid="{3E2BD26B-C82F-4B0D-96AE-40E1B1FA5F23}"/>
  </hyperlink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M34"/>
  <sheetViews>
    <sheetView zoomScale="60" zoomScaleNormal="60" workbookViewId="0"/>
  </sheetViews>
  <sheetFormatPr defaultColWidth="9.1796875" defaultRowHeight="14.5"/>
  <cols>
    <col min="1" max="1" width="6.453125" style="12" customWidth="1"/>
    <col min="2" max="2" width="9.1796875" style="12"/>
    <col min="3" max="3" width="37.1796875" style="12" bestFit="1" customWidth="1"/>
    <col min="4" max="12" width="13.36328125" style="12" customWidth="1"/>
    <col min="13" max="13" width="12.54296875" style="12" customWidth="1"/>
    <col min="14" max="16384" width="9.1796875" style="12"/>
  </cols>
  <sheetData>
    <row r="1" spans="1:13">
      <c r="A1" s="205" t="s">
        <v>315</v>
      </c>
    </row>
    <row r="3" spans="1:13">
      <c r="B3" s="351" t="s">
        <v>359</v>
      </c>
      <c r="C3" s="351"/>
      <c r="D3" s="351"/>
      <c r="E3" s="351"/>
      <c r="F3" s="351"/>
      <c r="G3" s="351"/>
      <c r="H3" s="351"/>
      <c r="I3" s="351"/>
      <c r="J3" s="351"/>
      <c r="K3" s="351"/>
      <c r="L3" s="351"/>
    </row>
    <row r="4" spans="1:13">
      <c r="B4" s="252"/>
      <c r="C4" s="252"/>
      <c r="D4" s="252"/>
      <c r="E4" s="252"/>
      <c r="F4" s="252"/>
      <c r="G4" s="252"/>
      <c r="H4" s="252"/>
      <c r="I4" s="252"/>
      <c r="J4" s="253"/>
      <c r="L4" s="235"/>
      <c r="M4" s="235" t="s">
        <v>318</v>
      </c>
    </row>
    <row r="5" spans="1:13">
      <c r="B5" s="98"/>
      <c r="C5" s="98"/>
      <c r="D5" s="254" t="s">
        <v>1</v>
      </c>
      <c r="E5" s="254" t="s">
        <v>2</v>
      </c>
      <c r="F5" s="254" t="s">
        <v>3</v>
      </c>
      <c r="G5" s="254" t="s">
        <v>4</v>
      </c>
      <c r="H5" s="254" t="s">
        <v>104</v>
      </c>
      <c r="I5" s="254" t="s">
        <v>105</v>
      </c>
      <c r="J5" s="254" t="s">
        <v>111</v>
      </c>
      <c r="K5" s="255" t="s">
        <v>268</v>
      </c>
      <c r="L5" s="255" t="s">
        <v>285</v>
      </c>
      <c r="M5" s="255" t="s">
        <v>367</v>
      </c>
    </row>
    <row r="6" spans="1:13">
      <c r="B6" s="28" t="s">
        <v>56</v>
      </c>
      <c r="C6" s="28" t="s">
        <v>41</v>
      </c>
      <c r="D6" s="233">
        <f>+'S 6.1'!$I$6</f>
        <v>7555.296652647562</v>
      </c>
      <c r="E6" s="233">
        <f>+'S 6.2'!$I$6</f>
        <v>9507.1560871787005</v>
      </c>
      <c r="F6" s="233">
        <f>+'S 6.3'!$I$6</f>
        <v>8571.8654490862882</v>
      </c>
      <c r="G6" s="233">
        <f>+'S 6.4'!$I$6</f>
        <v>13606.952993833349</v>
      </c>
      <c r="H6" s="233">
        <f>+'S 6.5'!$I$6</f>
        <v>12884.820486891189</v>
      </c>
      <c r="I6" s="233">
        <f>+'S 6.6'!$I$6</f>
        <v>14983.512679690968</v>
      </c>
      <c r="J6" s="233">
        <f>+'S 6.7'!$I$6</f>
        <v>12694.49975532409</v>
      </c>
      <c r="K6" s="233">
        <f>+'S 6.8'!$I$6</f>
        <v>22262.747985725178</v>
      </c>
      <c r="L6" s="233">
        <f>+'S 6.9'!$I$6</f>
        <v>15847.366985822264</v>
      </c>
      <c r="M6" s="233">
        <f>+'S 6.10'!$I$6</f>
        <v>19304.645770573858</v>
      </c>
    </row>
    <row r="7" spans="1:13">
      <c r="B7" s="28" t="s">
        <v>59</v>
      </c>
      <c r="C7" s="28" t="s">
        <v>42</v>
      </c>
      <c r="D7" s="233">
        <f>+'S 6.1'!$I$7</f>
        <v>948653.48706819548</v>
      </c>
      <c r="E7" s="233">
        <f>+'S 6.2'!$I$7</f>
        <v>976109.69559253193</v>
      </c>
      <c r="F7" s="233">
        <f>+'S 6.3'!$I$7</f>
        <v>980811.38551557204</v>
      </c>
      <c r="G7" s="233">
        <f>+'S 6.4'!$I$7</f>
        <v>1065726.67060749</v>
      </c>
      <c r="H7" s="233">
        <f>+'S 6.5'!$I$7</f>
        <v>1133927.1732077992</v>
      </c>
      <c r="I7" s="233">
        <f>+'S 6.6'!$I$7</f>
        <v>1367510.1838446313</v>
      </c>
      <c r="J7" s="233">
        <f>+'S 6.7'!$I$7</f>
        <v>1844878.213581881</v>
      </c>
      <c r="K7" s="233">
        <f>+'S 6.8'!$I$7</f>
        <v>2228198.2447011075</v>
      </c>
      <c r="L7" s="233">
        <f>+'S 6.9'!$I$7</f>
        <v>2282547.1091917711</v>
      </c>
      <c r="M7" s="233">
        <f>+'S 6.10'!$I$7</f>
        <v>2622883.2153706476</v>
      </c>
    </row>
    <row r="8" spans="1:13">
      <c r="B8" s="28" t="s">
        <v>60</v>
      </c>
      <c r="C8" s="28" t="s">
        <v>43</v>
      </c>
      <c r="D8" s="233">
        <f>+'S 6.1'!$I$8</f>
        <v>1436286.4339639668</v>
      </c>
      <c r="E8" s="233">
        <f>+'S 6.2'!$I$8</f>
        <v>1751619.1100273682</v>
      </c>
      <c r="F8" s="233">
        <f>+'S 6.3'!$I$8</f>
        <v>1897743.899028332</v>
      </c>
      <c r="G8" s="233">
        <f>+'S 6.4'!$I$8</f>
        <v>2439709.973208813</v>
      </c>
      <c r="H8" s="233">
        <f>+'S 6.5'!$I$8</f>
        <v>2550367.4733610619</v>
      </c>
      <c r="I8" s="233">
        <f>+'S 6.6'!$I$8</f>
        <v>3463389.1225726586</v>
      </c>
      <c r="J8" s="233">
        <f>+'S 6.7'!$I$8</f>
        <v>3727205.5259811087</v>
      </c>
      <c r="K8" s="233">
        <f>+'S 6.8'!$I$8</f>
        <v>3901573.2282632859</v>
      </c>
      <c r="L8" s="233">
        <f>+'S 6.9'!$I$8</f>
        <v>4080621.5405495935</v>
      </c>
      <c r="M8" s="233">
        <f>+'S 6.10'!$I$8</f>
        <v>5246964.7857582988</v>
      </c>
    </row>
    <row r="9" spans="1:13">
      <c r="B9" s="28" t="s">
        <v>61</v>
      </c>
      <c r="C9" s="28" t="s">
        <v>44</v>
      </c>
      <c r="D9" s="233">
        <f>+'S 6.1'!$I$9</f>
        <v>1127261.3387286481</v>
      </c>
      <c r="E9" s="233">
        <f>+'S 6.2'!$I$9</f>
        <v>1332470.6631655341</v>
      </c>
      <c r="F9" s="233">
        <f>+'S 6.3'!$I$9</f>
        <v>1593450.1496068642</v>
      </c>
      <c r="G9" s="233">
        <f>+'S 6.4'!$I$9</f>
        <v>1963981.304300101</v>
      </c>
      <c r="H9" s="233">
        <f>+'S 6.5'!$I$9</f>
        <v>2367761.4002684569</v>
      </c>
      <c r="I9" s="233">
        <f>+'S 6.6'!$I$9</f>
        <v>2736909.5082887746</v>
      </c>
      <c r="J9" s="233">
        <f>+'S 6.7'!$I$9</f>
        <v>3313286.6580394921</v>
      </c>
      <c r="K9" s="233">
        <f>+'S 6.8'!$I$9</f>
        <v>3781231.3124358812</v>
      </c>
      <c r="L9" s="233">
        <f>+'S 6.9'!$I$9</f>
        <v>4356912.3925299831</v>
      </c>
      <c r="M9" s="233">
        <f>+'S 6.10'!$I$9</f>
        <v>5075702.642711346</v>
      </c>
    </row>
    <row r="10" spans="1:13">
      <c r="B10" s="28" t="s">
        <v>62</v>
      </c>
      <c r="C10" s="28" t="s">
        <v>317</v>
      </c>
      <c r="D10" s="233">
        <f>+'S 6.1'!$I$10</f>
        <v>451181.28493858606</v>
      </c>
      <c r="E10" s="233">
        <f>+'S 6.2'!$I$10</f>
        <v>485289.97378006671</v>
      </c>
      <c r="F10" s="233">
        <f>+'S 6.3'!$I$10</f>
        <v>529773.68081148795</v>
      </c>
      <c r="G10" s="233">
        <f>+'S 6.4'!$I$10</f>
        <v>604603.16819009453</v>
      </c>
      <c r="H10" s="233">
        <f>+'S 6.5'!$I$10</f>
        <v>703233.45431242697</v>
      </c>
      <c r="I10" s="233">
        <f>+'S 6.6'!$I$10</f>
        <v>857339.71199331083</v>
      </c>
      <c r="J10" s="233">
        <f>+'S 6.7'!$I$10</f>
        <v>1011954.2461937808</v>
      </c>
      <c r="K10" s="233">
        <f>+'S 6.8'!$I$10</f>
        <v>1115959.847755729</v>
      </c>
      <c r="L10" s="233">
        <f>+'S 6.9'!$I$10</f>
        <v>1159648.9616342478</v>
      </c>
      <c r="M10" s="233">
        <f>+'S 6.10'!$I$10</f>
        <v>1377785.1560798422</v>
      </c>
    </row>
    <row r="11" spans="1:13">
      <c r="B11" s="28" t="s">
        <v>75</v>
      </c>
      <c r="C11" s="28" t="s">
        <v>108</v>
      </c>
      <c r="D11" s="233">
        <f>+'S 6.1'!$I$11</f>
        <v>1028231.7667726814</v>
      </c>
      <c r="E11" s="233">
        <f>+'S 6.2'!$I$11</f>
        <v>1109240.2932167575</v>
      </c>
      <c r="F11" s="233">
        <f>+'S 6.3'!$I$11</f>
        <v>1192671.8994685267</v>
      </c>
      <c r="G11" s="233">
        <f>+'S 6.4'!$I$11</f>
        <v>1362733.7222349688</v>
      </c>
      <c r="H11" s="233">
        <f>+'S 6.5'!$I$11</f>
        <v>1494857.6810885738</v>
      </c>
      <c r="I11" s="233">
        <f>+'S 6.6'!$I$11</f>
        <v>1727945.4270204026</v>
      </c>
      <c r="J11" s="233">
        <f>+'S 6.7'!$I$11</f>
        <v>2051594.9952972534</v>
      </c>
      <c r="K11" s="233">
        <f>+'S 6.8'!$I$11</f>
        <v>2188692.1583771775</v>
      </c>
      <c r="L11" s="233">
        <f>+'S 6.9'!$I$11</f>
        <v>2273120.066721315</v>
      </c>
      <c r="M11" s="233">
        <f>+'S 6.10'!$I$11</f>
        <v>2781355.1570910052</v>
      </c>
    </row>
    <row r="12" spans="1:13">
      <c r="B12" s="28" t="s">
        <v>76</v>
      </c>
      <c r="C12" s="28" t="s">
        <v>48</v>
      </c>
      <c r="D12" s="233">
        <f>+'S 6.1'!$I$12</f>
        <v>84191.726302440176</v>
      </c>
      <c r="E12" s="233">
        <f>+'S 6.2'!$I$12</f>
        <v>85122.359462776512</v>
      </c>
      <c r="F12" s="233">
        <f>+'S 6.3'!$I$12</f>
        <v>87083.129826979071</v>
      </c>
      <c r="G12" s="233">
        <f>+'S 6.4'!$I$12</f>
        <v>108694.20121686703</v>
      </c>
      <c r="H12" s="233">
        <f>+'S 6.5'!$I$12</f>
        <v>113543.30531772703</v>
      </c>
      <c r="I12" s="233">
        <f>+'S 6.6'!$I$12</f>
        <v>141966.90944309707</v>
      </c>
      <c r="J12" s="233">
        <f>+'S 6.7'!$I$12</f>
        <v>159444.6524223896</v>
      </c>
      <c r="K12" s="233">
        <f>+'S 6.8'!$I$12</f>
        <v>169726.1773784704</v>
      </c>
      <c r="L12" s="233">
        <f>+'S 6.9'!$I$12</f>
        <v>193603.67006373257</v>
      </c>
      <c r="M12" s="233">
        <f>+'S 6.10'!$I$12</f>
        <v>198844.27610784501</v>
      </c>
    </row>
    <row r="13" spans="1:13">
      <c r="B13" s="28" t="s">
        <v>77</v>
      </c>
      <c r="C13" s="28" t="s">
        <v>325</v>
      </c>
      <c r="D13" s="233">
        <f>+'S 6.1'!$I$13</f>
        <v>175985.57818923352</v>
      </c>
      <c r="E13" s="233">
        <f>+'S 6.2'!$I$13</f>
        <v>196237.11606557682</v>
      </c>
      <c r="F13" s="233">
        <f>+'S 6.3'!$I$13</f>
        <v>215528.44252642104</v>
      </c>
      <c r="G13" s="233">
        <f>+'S 6.4'!$I$13</f>
        <v>252475.17254117801</v>
      </c>
      <c r="H13" s="233">
        <f>+'S 6.5'!$I$13</f>
        <v>289681.59860694694</v>
      </c>
      <c r="I13" s="233">
        <f>+'S 6.6'!$I$13</f>
        <v>337711.56782811816</v>
      </c>
      <c r="J13" s="233">
        <f>+'S 6.7'!$I$13</f>
        <v>456770.38850113185</v>
      </c>
      <c r="K13" s="233">
        <f>+'S 6.8'!$I$13</f>
        <v>670040.63287559582</v>
      </c>
      <c r="L13" s="233">
        <f>+'S 6.9'!$I$13</f>
        <v>765810.96686830057</v>
      </c>
      <c r="M13" s="233">
        <f>+'S 6.10'!$I$13</f>
        <v>837950.8638951215</v>
      </c>
    </row>
    <row r="14" spans="1:13">
      <c r="B14" s="28" t="s">
        <v>81</v>
      </c>
      <c r="C14" s="28" t="s">
        <v>101</v>
      </c>
      <c r="D14" s="233">
        <f>+'S 6.1'!$I$14</f>
        <v>56452.779281006449</v>
      </c>
      <c r="E14" s="233">
        <f>+'S 6.2'!$I$14</f>
        <v>78751.436761131496</v>
      </c>
      <c r="F14" s="233">
        <f>+'S 6.3'!$I$14</f>
        <v>92582.454555385237</v>
      </c>
      <c r="G14" s="233">
        <f>+'S 6.4'!$I$14</f>
        <v>118382.98850290346</v>
      </c>
      <c r="H14" s="233">
        <f>+'S 6.5'!$I$14</f>
        <v>158860.44989368744</v>
      </c>
      <c r="I14" s="233">
        <f>+'S 6.6'!$I$14</f>
        <v>146315.25630993175</v>
      </c>
      <c r="J14" s="233">
        <f>+'S 6.7'!$I$14</f>
        <v>223436.70441008281</v>
      </c>
      <c r="K14" s="233">
        <f>+'S 6.8'!$I$14</f>
        <v>282585.52315162797</v>
      </c>
      <c r="L14" s="233">
        <f>+'S 6.9'!$I$14</f>
        <v>308769.94128652388</v>
      </c>
      <c r="M14" s="233">
        <f>+'S 6.10'!$I$14</f>
        <v>343217.17645476473</v>
      </c>
    </row>
    <row r="15" spans="1:13">
      <c r="B15" s="28" t="s">
        <v>82</v>
      </c>
      <c r="C15" s="28" t="s">
        <v>78</v>
      </c>
      <c r="D15" s="233">
        <f>+'S 6.1'!$I$15</f>
        <v>5315799.6918974053</v>
      </c>
      <c r="E15" s="233">
        <f>+'S 6.2'!$I$15</f>
        <v>6024347.8041589214</v>
      </c>
      <c r="F15" s="233">
        <f>+'S 6.3'!$I$15</f>
        <v>6598216.9067886546</v>
      </c>
      <c r="G15" s="233">
        <f>+'S 6.4'!$I$15</f>
        <v>7929914.15379625</v>
      </c>
      <c r="H15" s="233">
        <f>+'S 6.5'!$I$15</f>
        <v>8825117.3565435708</v>
      </c>
      <c r="I15" s="233">
        <f>+'S 6.6'!$I$15</f>
        <v>10794071.199980617</v>
      </c>
      <c r="J15" s="233">
        <f>+'S 6.7'!$I$15</f>
        <v>12801265.884182446</v>
      </c>
      <c r="K15" s="233">
        <f>+'S 6.8'!$I$15</f>
        <v>14360269.8729246</v>
      </c>
      <c r="L15" s="233">
        <f>+'S 6.9'!$I$15</f>
        <v>15436882.01583129</v>
      </c>
      <c r="M15" s="233">
        <f>+'S 6.10'!$I$15</f>
        <v>18504007.919239443</v>
      </c>
    </row>
    <row r="16" spans="1:13">
      <c r="D16" s="161"/>
      <c r="E16" s="161"/>
      <c r="F16" s="161"/>
      <c r="G16" s="161"/>
      <c r="H16" s="161"/>
      <c r="I16" s="161"/>
      <c r="J16" s="161"/>
      <c r="K16" s="161"/>
    </row>
    <row r="17" spans="2:12">
      <c r="D17" s="161"/>
      <c r="E17" s="161"/>
      <c r="F17" s="161"/>
      <c r="G17" s="161"/>
      <c r="H17" s="161"/>
      <c r="I17" s="161"/>
      <c r="J17" s="161"/>
      <c r="K17" s="161"/>
    </row>
    <row r="19" spans="2:12">
      <c r="B19" s="351" t="s">
        <v>360</v>
      </c>
      <c r="C19" s="351"/>
      <c r="D19" s="351"/>
      <c r="E19" s="351"/>
      <c r="F19" s="351"/>
      <c r="G19" s="351"/>
      <c r="H19" s="351"/>
      <c r="I19" s="351"/>
      <c r="J19" s="351"/>
    </row>
    <row r="20" spans="2:12">
      <c r="B20" s="252"/>
      <c r="C20" s="252"/>
      <c r="D20" s="252"/>
      <c r="E20" s="252"/>
      <c r="F20" s="252"/>
      <c r="G20" s="252"/>
      <c r="H20" s="252"/>
      <c r="I20" s="253"/>
      <c r="J20" s="235"/>
      <c r="K20" s="235"/>
      <c r="L20" s="235" t="s">
        <v>318</v>
      </c>
    </row>
    <row r="21" spans="2:12">
      <c r="B21" s="98"/>
      <c r="C21" s="98"/>
      <c r="D21" s="243" t="s">
        <v>2</v>
      </c>
      <c r="E21" s="243" t="s">
        <v>3</v>
      </c>
      <c r="F21" s="243" t="s">
        <v>4</v>
      </c>
      <c r="G21" s="243" t="s">
        <v>104</v>
      </c>
      <c r="H21" s="243" t="s">
        <v>105</v>
      </c>
      <c r="I21" s="243" t="s">
        <v>111</v>
      </c>
      <c r="J21" s="243" t="s">
        <v>268</v>
      </c>
      <c r="K21" s="255" t="s">
        <v>285</v>
      </c>
      <c r="L21" s="255" t="s">
        <v>367</v>
      </c>
    </row>
    <row r="22" spans="2:12">
      <c r="B22" s="28" t="s">
        <v>56</v>
      </c>
      <c r="C22" s="28" t="s">
        <v>41</v>
      </c>
      <c r="D22" s="233">
        <f>+'S 6.2'!$I$22</f>
        <v>2458.9061637936511</v>
      </c>
      <c r="E22" s="233">
        <f>+'S 6.3'!$I$22</f>
        <v>-508.08310425501747</v>
      </c>
      <c r="F22" s="233">
        <f>+'S 6.4'!$I$22</f>
        <v>3259.0893433716133</v>
      </c>
      <c r="G22" s="233">
        <f>+'S 6.5'!$I$22</f>
        <v>560.30844292068707</v>
      </c>
      <c r="H22" s="233">
        <f>+'S 6.6'!$I$22</f>
        <v>55.270536975824371</v>
      </c>
      <c r="I22" s="233">
        <f>+'S 6.7'!$I$22</f>
        <v>-290.09942018597417</v>
      </c>
      <c r="J22" s="233">
        <f>+'S 6.8'!$I$22</f>
        <v>8264.5839508344743</v>
      </c>
      <c r="K22" s="233">
        <f>+'S 6.9'!$I$22</f>
        <v>-6010.8482818190541</v>
      </c>
      <c r="L22" s="233">
        <f>+'S 6.10'!$I$22</f>
        <v>3405.1577062867218</v>
      </c>
    </row>
    <row r="23" spans="2:12">
      <c r="B23" s="28" t="s">
        <v>59</v>
      </c>
      <c r="C23" s="28" t="s">
        <v>42</v>
      </c>
      <c r="D23" s="233">
        <f>+'S 6.2'!$I$23</f>
        <v>11359.159964949215</v>
      </c>
      <c r="E23" s="233">
        <f>+'S 6.3'!$I$23</f>
        <v>-24994.248410275202</v>
      </c>
      <c r="F23" s="233">
        <f>+'S 6.4'!$I$23</f>
        <v>-1459.7338435124732</v>
      </c>
      <c r="G23" s="233">
        <f>+'S 6.5'!$I$23</f>
        <v>82861.847433642761</v>
      </c>
      <c r="H23" s="233">
        <f>+'S 6.6'!$I$23</f>
        <v>220825.06873931162</v>
      </c>
      <c r="I23" s="233">
        <f>+'S 6.7'!$I$23</f>
        <v>333104.62780406704</v>
      </c>
      <c r="J23" s="233">
        <f>+'S 6.8'!$I$23</f>
        <v>343233.17572129297</v>
      </c>
      <c r="K23" s="233">
        <f>+'S 6.9'!$I$23</f>
        <v>112648.21700402191</v>
      </c>
      <c r="L23" s="233">
        <f>+'S 6.10'!$I$23</f>
        <v>153596.1579630406</v>
      </c>
    </row>
    <row r="24" spans="2:12">
      <c r="B24" s="28" t="s">
        <v>60</v>
      </c>
      <c r="C24" s="28" t="s">
        <v>43</v>
      </c>
      <c r="D24" s="233">
        <f>+'S 6.2'!$I$24</f>
        <v>224130.56588049716</v>
      </c>
      <c r="E24" s="233">
        <f>+'S 6.3'!$I$24</f>
        <v>14133.753956194523</v>
      </c>
      <c r="F24" s="233">
        <f>+'S 6.4'!$I$24</f>
        <v>354048.66843148775</v>
      </c>
      <c r="G24" s="233">
        <f>+'S 6.5'!$I$24</f>
        <v>-24785.18839209502</v>
      </c>
      <c r="H24" s="233">
        <f>+'S 6.6'!$I$24</f>
        <v>634313.61270191532</v>
      </c>
      <c r="I24" s="233">
        <f>+'S 6.7'!$I$24</f>
        <v>91773.72041611468</v>
      </c>
      <c r="J24" s="233">
        <f>+'S 6.8'!$I$24</f>
        <v>-134935.31083175691</v>
      </c>
      <c r="K24" s="233">
        <f>+'S 6.9'!$I$24</f>
        <v>254760.58844364499</v>
      </c>
      <c r="L24" s="233">
        <f>+'S 6.10'!$I$24</f>
        <v>656127.56714348425</v>
      </c>
    </row>
    <row r="25" spans="2:12">
      <c r="B25" s="28" t="s">
        <v>61</v>
      </c>
      <c r="C25" s="28" t="s">
        <v>44</v>
      </c>
      <c r="D25" s="233">
        <f>+'S 6.2'!$I$25</f>
        <v>201267.25890190699</v>
      </c>
      <c r="E25" s="233">
        <f>+'S 6.3'!$I$25</f>
        <v>249938.16179966886</v>
      </c>
      <c r="F25" s="233">
        <f>+'S 6.4'!$I$25</f>
        <v>344306.36927621393</v>
      </c>
      <c r="G25" s="233">
        <f>+'S 6.5'!$I$25</f>
        <v>383973.60315304314</v>
      </c>
      <c r="H25" s="233">
        <f>+'S 6.6'!$I$25</f>
        <v>366478.0510569028</v>
      </c>
      <c r="I25" s="233">
        <f>+'S 6.7'!$I$25</f>
        <v>524832.14600294188</v>
      </c>
      <c r="J25" s="233">
        <f>+'S 6.8'!$I$25</f>
        <v>395849.77450808632</v>
      </c>
      <c r="K25" s="233">
        <f>+'S 6.9'!$I$25</f>
        <v>603191.08712987718</v>
      </c>
      <c r="L25" s="233">
        <f>+'S 6.10'!$I$25</f>
        <v>569919.59609260375</v>
      </c>
    </row>
    <row r="26" spans="2:12">
      <c r="B26" s="28" t="s">
        <v>62</v>
      </c>
      <c r="C26" s="28" t="s">
        <v>317</v>
      </c>
      <c r="D26" s="233">
        <f>+'S 6.2'!$I$26</f>
        <v>31818.163463283025</v>
      </c>
      <c r="E26" s="233">
        <f>+'S 6.3'!$I$26</f>
        <v>34105.330212221736</v>
      </c>
      <c r="F26" s="233">
        <f>+'S 6.4'!$I$26</f>
        <v>81379.297897136625</v>
      </c>
      <c r="G26" s="233">
        <f>+'S 6.5'!$I$26</f>
        <v>66439.953342576337</v>
      </c>
      <c r="H26" s="233">
        <f>+'S 6.6'!$I$26</f>
        <v>100375.21610989157</v>
      </c>
      <c r="I26" s="233">
        <f>+'S 6.7'!$I$26</f>
        <v>183290.76884890991</v>
      </c>
      <c r="J26" s="233">
        <f>+'S 6.8'!$I$26</f>
        <v>69876.281699930798</v>
      </c>
      <c r="K26" s="233">
        <f>+'S 6.9'!$I$26</f>
        <v>58569.199674714167</v>
      </c>
      <c r="L26" s="233">
        <f>+'S 6.10'!$I$26</f>
        <v>148442.9098154236</v>
      </c>
    </row>
    <row r="27" spans="2:12">
      <c r="B27" s="28" t="s">
        <v>75</v>
      </c>
      <c r="C27" s="28" t="s">
        <v>108</v>
      </c>
      <c r="D27" s="233">
        <f>+'S 6.2'!$I$27</f>
        <v>54939.874622921154</v>
      </c>
      <c r="E27" s="233">
        <f>+'S 6.3'!$I$27</f>
        <v>52581.486795301433</v>
      </c>
      <c r="F27" s="233">
        <f>+'S 6.4'!$I$27</f>
        <v>125579.63018364579</v>
      </c>
      <c r="G27" s="233">
        <f>+'S 6.5'!$I$27</f>
        <v>90836.05197906353</v>
      </c>
      <c r="H27" s="233">
        <f>+'S 6.6'!$I$27</f>
        <v>198683.65961572886</v>
      </c>
      <c r="I27" s="233">
        <f>+'S 6.7'!$I$27</f>
        <v>276334.12458202918</v>
      </c>
      <c r="J27" s="233">
        <f>+'S 6.8'!$I$27</f>
        <v>83915.008121169391</v>
      </c>
      <c r="K27" s="233">
        <f>+'S 6.9'!$I$27</f>
        <v>111154.1991987034</v>
      </c>
      <c r="L27" s="233">
        <f>+'S 6.10'!$I$27</f>
        <v>300446.74432019569</v>
      </c>
    </row>
    <row r="28" spans="2:12">
      <c r="B28" s="28" t="s">
        <v>76</v>
      </c>
      <c r="C28" s="28" t="s">
        <v>48</v>
      </c>
      <c r="D28" s="233">
        <f>+'S 6.2'!$I$28</f>
        <v>413.72297123633501</v>
      </c>
      <c r="E28" s="233">
        <f>+'S 6.3'!$I$28</f>
        <v>368.32832530254296</v>
      </c>
      <c r="F28" s="233">
        <f>+'S 6.4'!$I$28</f>
        <v>21167.371960487977</v>
      </c>
      <c r="G28" s="233">
        <f>+'S 6.5'!$I$28</f>
        <v>4947.574057959996</v>
      </c>
      <c r="H28" s="233">
        <f>+'S 6.6'!$I$28</f>
        <v>28828.991628570053</v>
      </c>
      <c r="I28" s="233">
        <f>+'S 6.7'!$I$28</f>
        <v>15958.632573392522</v>
      </c>
      <c r="J28" s="233">
        <f>+'S 6.8'!$I$28</f>
        <v>8519.1455185807863</v>
      </c>
      <c r="K28" s="233">
        <f>+'S 6.9'!$I$28</f>
        <v>24961.132082862179</v>
      </c>
      <c r="L28" s="233">
        <f>+'S 6.10'!$I$28</f>
        <v>6815.1898222124619</v>
      </c>
    </row>
    <row r="29" spans="2:12">
      <c r="B29" s="28" t="s">
        <v>77</v>
      </c>
      <c r="C29" s="28" t="s">
        <v>325</v>
      </c>
      <c r="D29" s="233">
        <f>+'S 6.2'!$I$29</f>
        <v>65287.599553155211</v>
      </c>
      <c r="E29" s="233">
        <f>+'S 6.3'!$I$29</f>
        <v>68290.698735160084</v>
      </c>
      <c r="F29" s="233">
        <f>+'S 6.4'!$I$29</f>
        <v>53651.058748008552</v>
      </c>
      <c r="G29" s="233">
        <f>+'S 6.5'!$I$29</f>
        <v>-68990.59294343584</v>
      </c>
      <c r="H29" s="233">
        <f>+'S 6.6'!$I$29</f>
        <v>237486.56378356513</v>
      </c>
      <c r="I29" s="233">
        <f>+'S 6.7'!$I$29</f>
        <v>-53096.717545059393</v>
      </c>
      <c r="J29" s="233">
        <f>+'S 6.8'!$I$29</f>
        <v>276655.92676064052</v>
      </c>
      <c r="K29" s="233">
        <f>+'S 6.9'!$I$29</f>
        <v>95022.27815470309</v>
      </c>
      <c r="L29" s="233">
        <f>+'S 6.10'!$I$29</f>
        <v>96006.77227998311</v>
      </c>
    </row>
    <row r="30" spans="2:12">
      <c r="B30" s="28" t="s">
        <v>81</v>
      </c>
      <c r="C30" s="28" t="s">
        <v>101</v>
      </c>
      <c r="D30" s="233">
        <f>+'S 6.2'!$I$30</f>
        <v>19292.040982038186</v>
      </c>
      <c r="E30" s="233">
        <f>+'S 6.3'!$I$30</f>
        <v>8929.6416408538353</v>
      </c>
      <c r="F30" s="233">
        <f>+'S 6.4'!$I$30</f>
        <v>16713.677636820474</v>
      </c>
      <c r="G30" s="233">
        <f>+'S 6.5'!$I$30</f>
        <v>243306.17288853566</v>
      </c>
      <c r="H30" s="233">
        <f>+'S 6.6'!$I$30</f>
        <v>-106668.07773581124</v>
      </c>
      <c r="I30" s="233">
        <f>+'S 6.7'!$I$30</f>
        <v>357087.7609616046</v>
      </c>
      <c r="J30" s="233">
        <f>+'S 6.8'!$I$30</f>
        <v>152653.39319376755</v>
      </c>
      <c r="K30" s="233">
        <f>+'S 6.9'!$I$30</f>
        <v>37046.305217135428</v>
      </c>
      <c r="L30" s="233">
        <f>+'S 6.10'!$I$30</f>
        <v>57436.909530918812</v>
      </c>
    </row>
    <row r="31" spans="2:12">
      <c r="B31" s="28" t="s">
        <v>82</v>
      </c>
      <c r="C31" s="28" t="s">
        <v>78</v>
      </c>
      <c r="D31" s="233">
        <f>+'S 6.2'!$I$31</f>
        <v>610967.29250378092</v>
      </c>
      <c r="E31" s="233">
        <f>+'S 6.3'!$I$31</f>
        <v>402845.06995017279</v>
      </c>
      <c r="F31" s="233">
        <f>+'S 6.4'!$I$31</f>
        <v>998645.42963366024</v>
      </c>
      <c r="G31" s="233">
        <f>+'S 6.5'!$I$31</f>
        <v>779149.7299622111</v>
      </c>
      <c r="H31" s="233">
        <f>+'S 6.6'!$I$31</f>
        <v>1680378.3564370498</v>
      </c>
      <c r="I31" s="233">
        <f>+'S 6.7'!$I$31</f>
        <v>1728994.9642238144</v>
      </c>
      <c r="J31" s="233">
        <f>+'S 6.8'!$I$31</f>
        <v>1204031.9786425461</v>
      </c>
      <c r="K31" s="233">
        <f>+'S 6.9'!$I$31</f>
        <v>1291342.1586238432</v>
      </c>
      <c r="L31" s="233">
        <f>+'S 6.10'!$I$31</f>
        <v>1992197.004674149</v>
      </c>
    </row>
    <row r="32" spans="2:12" ht="15.5">
      <c r="D32" s="162"/>
      <c r="E32" s="162"/>
      <c r="F32" s="162"/>
      <c r="G32" s="162"/>
      <c r="H32" s="162"/>
      <c r="I32" s="162"/>
      <c r="J32" s="162"/>
    </row>
    <row r="33" spans="4:10" ht="15.5">
      <c r="D33" s="162"/>
      <c r="E33" s="162"/>
      <c r="F33" s="162"/>
      <c r="G33" s="162"/>
      <c r="H33" s="162"/>
      <c r="I33" s="162"/>
      <c r="J33" s="162"/>
    </row>
    <row r="34" spans="4:10" ht="15.5">
      <c r="D34" s="162"/>
      <c r="E34" s="162"/>
      <c r="F34" s="162"/>
      <c r="G34" s="162"/>
      <c r="H34" s="162"/>
      <c r="I34" s="162"/>
      <c r="J34" s="162"/>
    </row>
  </sheetData>
  <mergeCells count="2">
    <mergeCell ref="B19:J19"/>
    <mergeCell ref="B3:L3"/>
  </mergeCells>
  <hyperlinks>
    <hyperlink ref="A1" location="Index!A1" display="Index" xr:uid="{7D75E633-262C-42AC-9ACC-ADF6FE8FE7F6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F232"/>
  <sheetViews>
    <sheetView zoomScale="60" zoomScaleNormal="60" workbookViewId="0">
      <pane xSplit="3" ySplit="5" topLeftCell="D6" activePane="bottomRight" state="frozen"/>
      <selection activeCell="AC121" sqref="AC121"/>
      <selection pane="topRight" activeCell="AC121" sqref="AC121"/>
      <selection pane="bottomLeft" activeCell="AC121" sqref="AC121"/>
      <selection pane="bottomRight" activeCell="E22" sqref="E22"/>
    </sheetView>
  </sheetViews>
  <sheetFormatPr defaultColWidth="9.1796875" defaultRowHeight="14"/>
  <cols>
    <col min="1" max="1" width="6" style="42" customWidth="1"/>
    <col min="2" max="2" width="72.90625" style="39" customWidth="1"/>
    <col min="3" max="3" width="11.1796875" style="40" customWidth="1"/>
    <col min="4" max="13" width="15.6328125" style="40" customWidth="1"/>
    <col min="14" max="14" width="10.54296875" style="41" customWidth="1"/>
    <col min="15" max="16" width="13.90625" style="41" customWidth="1"/>
    <col min="17" max="23" width="13.90625" style="39" customWidth="1"/>
    <col min="24" max="24" width="7.453125" style="39" customWidth="1"/>
    <col min="25" max="32" width="12.81640625" style="39" customWidth="1"/>
    <col min="33" max="16384" width="9.1796875" style="39"/>
  </cols>
  <sheetData>
    <row r="1" spans="1:32">
      <c r="A1" s="205" t="s">
        <v>315</v>
      </c>
    </row>
    <row r="2" spans="1:32" s="45" customFormat="1">
      <c r="A2" s="38"/>
      <c r="B2" s="223" t="s">
        <v>280</v>
      </c>
      <c r="C2" s="174"/>
      <c r="D2" s="24"/>
      <c r="E2" s="24"/>
      <c r="F2" s="24"/>
      <c r="G2" s="24"/>
      <c r="H2" s="24"/>
      <c r="I2" s="24"/>
      <c r="J2" s="24"/>
      <c r="K2" s="106"/>
      <c r="L2" s="163"/>
      <c r="M2" s="273"/>
      <c r="N2" s="24"/>
      <c r="O2" s="24"/>
      <c r="P2" s="24"/>
    </row>
    <row r="3" spans="1:32" s="45" customFormat="1" ht="27" customHeight="1">
      <c r="A3" s="38"/>
      <c r="B3" s="103"/>
      <c r="C3" s="130" t="s">
        <v>251</v>
      </c>
      <c r="D3" s="326" t="s">
        <v>55</v>
      </c>
      <c r="E3" s="326"/>
      <c r="F3" s="326"/>
      <c r="G3" s="326"/>
      <c r="H3" s="326"/>
      <c r="I3" s="326"/>
      <c r="J3" s="326"/>
      <c r="K3" s="326"/>
      <c r="L3" s="326"/>
      <c r="M3" s="326"/>
      <c r="N3" s="77"/>
      <c r="O3" s="326" t="s">
        <v>226</v>
      </c>
      <c r="P3" s="326"/>
      <c r="Q3" s="326"/>
      <c r="R3" s="326"/>
      <c r="S3" s="326"/>
      <c r="T3" s="326"/>
      <c r="U3" s="326"/>
      <c r="V3" s="326"/>
      <c r="W3" s="326"/>
      <c r="Y3" s="72"/>
      <c r="Z3" s="72"/>
      <c r="AA3" s="72"/>
      <c r="AB3" s="72"/>
      <c r="AC3" s="72"/>
      <c r="AD3" s="72"/>
      <c r="AE3" s="72"/>
      <c r="AF3" s="72"/>
    </row>
    <row r="4" spans="1:32" s="45" customFormat="1" ht="15" customHeight="1">
      <c r="A4" s="38"/>
      <c r="B4" s="135"/>
      <c r="C4" s="101"/>
      <c r="D4" s="327" t="s">
        <v>318</v>
      </c>
      <c r="E4" s="327"/>
      <c r="F4" s="327"/>
      <c r="G4" s="327"/>
      <c r="H4" s="327"/>
      <c r="I4" s="327"/>
      <c r="J4" s="327"/>
      <c r="K4" s="327"/>
      <c r="L4" s="327"/>
      <c r="M4" s="327"/>
      <c r="N4" s="77"/>
      <c r="O4" s="327" t="s">
        <v>318</v>
      </c>
      <c r="P4" s="327"/>
      <c r="Q4" s="327"/>
      <c r="R4" s="327"/>
      <c r="S4" s="327"/>
      <c r="T4" s="327"/>
      <c r="U4" s="327"/>
      <c r="V4" s="327"/>
      <c r="W4" s="327"/>
      <c r="Y4" s="168"/>
      <c r="Z4" s="168"/>
      <c r="AA4" s="168"/>
      <c r="AB4" s="168"/>
      <c r="AC4" s="168"/>
      <c r="AD4" s="168"/>
      <c r="AE4" s="168"/>
      <c r="AF4" s="168"/>
    </row>
    <row r="5" spans="1:32" s="45" customFormat="1">
      <c r="A5" s="38"/>
      <c r="B5" s="107" t="s">
        <v>323</v>
      </c>
      <c r="C5" s="44"/>
      <c r="D5" s="186" t="s">
        <v>1</v>
      </c>
      <c r="E5" s="186" t="s">
        <v>2</v>
      </c>
      <c r="F5" s="186" t="s">
        <v>3</v>
      </c>
      <c r="G5" s="186" t="s">
        <v>4</v>
      </c>
      <c r="H5" s="186" t="s">
        <v>104</v>
      </c>
      <c r="I5" s="186" t="s">
        <v>105</v>
      </c>
      <c r="J5" s="186" t="s">
        <v>111</v>
      </c>
      <c r="K5" s="186" t="s">
        <v>268</v>
      </c>
      <c r="L5" s="186" t="s">
        <v>285</v>
      </c>
      <c r="M5" s="186" t="s">
        <v>367</v>
      </c>
      <c r="N5" s="77"/>
      <c r="O5" s="186" t="s">
        <v>2</v>
      </c>
      <c r="P5" s="186" t="s">
        <v>3</v>
      </c>
      <c r="Q5" s="186" t="s">
        <v>4</v>
      </c>
      <c r="R5" s="186" t="s">
        <v>104</v>
      </c>
      <c r="S5" s="186" t="s">
        <v>105</v>
      </c>
      <c r="T5" s="186" t="s">
        <v>111</v>
      </c>
      <c r="U5" s="186" t="s">
        <v>268</v>
      </c>
      <c r="V5" s="186" t="s">
        <v>285</v>
      </c>
      <c r="W5" s="186" t="s">
        <v>367</v>
      </c>
      <c r="Y5" s="158"/>
      <c r="Z5" s="158"/>
      <c r="AA5" s="158"/>
      <c r="AB5" s="158"/>
      <c r="AC5" s="158"/>
      <c r="AD5" s="158"/>
      <c r="AE5" s="158"/>
    </row>
    <row r="6" spans="1:32" s="45" customFormat="1">
      <c r="A6" s="38"/>
      <c r="B6" s="29" t="s">
        <v>5</v>
      </c>
      <c r="C6" s="209" t="s">
        <v>290</v>
      </c>
      <c r="D6" s="147">
        <v>0</v>
      </c>
      <c r="E6" s="147">
        <v>0</v>
      </c>
      <c r="F6" s="147">
        <v>0</v>
      </c>
      <c r="G6" s="147">
        <v>0</v>
      </c>
      <c r="H6" s="147">
        <v>0</v>
      </c>
      <c r="I6" s="147">
        <v>0</v>
      </c>
      <c r="J6" s="147">
        <v>0</v>
      </c>
      <c r="K6" s="147">
        <v>0</v>
      </c>
      <c r="L6" s="147">
        <v>0</v>
      </c>
      <c r="M6" s="147">
        <v>0</v>
      </c>
      <c r="N6" s="146"/>
      <c r="O6" s="147">
        <v>0</v>
      </c>
      <c r="P6" s="147">
        <v>0</v>
      </c>
      <c r="Q6" s="147">
        <v>0</v>
      </c>
      <c r="R6" s="147">
        <v>0</v>
      </c>
      <c r="S6" s="147">
        <v>0</v>
      </c>
      <c r="T6" s="147">
        <v>0</v>
      </c>
      <c r="U6" s="147">
        <v>0</v>
      </c>
      <c r="V6" s="147">
        <v>0</v>
      </c>
      <c r="W6" s="147">
        <v>0</v>
      </c>
      <c r="X6" s="141"/>
      <c r="Y6" s="146"/>
      <c r="Z6" s="146"/>
      <c r="AA6" s="146"/>
      <c r="AB6" s="146"/>
      <c r="AC6" s="146"/>
      <c r="AD6" s="146"/>
      <c r="AE6" s="146"/>
      <c r="AF6" s="146"/>
    </row>
    <row r="7" spans="1:32">
      <c r="B7" s="1" t="s">
        <v>35</v>
      </c>
      <c r="C7" s="210" t="s">
        <v>291</v>
      </c>
      <c r="D7" s="144">
        <v>0</v>
      </c>
      <c r="E7" s="144">
        <v>0</v>
      </c>
      <c r="F7" s="144">
        <v>0</v>
      </c>
      <c r="G7" s="144">
        <v>0</v>
      </c>
      <c r="H7" s="144">
        <v>0</v>
      </c>
      <c r="I7" s="144">
        <v>0</v>
      </c>
      <c r="J7" s="144">
        <v>0</v>
      </c>
      <c r="K7" s="144">
        <v>0</v>
      </c>
      <c r="L7" s="144">
        <v>0</v>
      </c>
      <c r="M7" s="144">
        <v>0</v>
      </c>
      <c r="N7" s="143"/>
      <c r="O7" s="144">
        <v>0</v>
      </c>
      <c r="P7" s="144">
        <v>0</v>
      </c>
      <c r="Q7" s="144">
        <v>0</v>
      </c>
      <c r="R7" s="144">
        <v>0</v>
      </c>
      <c r="S7" s="144">
        <v>0</v>
      </c>
      <c r="T7" s="144">
        <v>0</v>
      </c>
      <c r="U7" s="144">
        <v>0</v>
      </c>
      <c r="V7" s="144">
        <v>0</v>
      </c>
      <c r="W7" s="144">
        <v>0</v>
      </c>
      <c r="X7" s="145"/>
      <c r="Y7" s="143"/>
      <c r="Z7" s="143"/>
      <c r="AA7" s="143"/>
      <c r="AB7" s="143"/>
      <c r="AC7" s="143"/>
      <c r="AD7" s="143"/>
      <c r="AE7" s="143"/>
      <c r="AF7" s="143"/>
    </row>
    <row r="8" spans="1:32">
      <c r="B8" s="1" t="s">
        <v>36</v>
      </c>
      <c r="C8" s="210" t="s">
        <v>292</v>
      </c>
      <c r="D8" s="144">
        <v>0</v>
      </c>
      <c r="E8" s="144">
        <v>0</v>
      </c>
      <c r="F8" s="144">
        <v>0</v>
      </c>
      <c r="G8" s="144">
        <v>0</v>
      </c>
      <c r="H8" s="144">
        <v>0</v>
      </c>
      <c r="I8" s="144">
        <v>0</v>
      </c>
      <c r="J8" s="144">
        <v>0</v>
      </c>
      <c r="K8" s="144">
        <v>0</v>
      </c>
      <c r="L8" s="144">
        <v>0</v>
      </c>
      <c r="M8" s="144">
        <v>0</v>
      </c>
      <c r="N8" s="143"/>
      <c r="O8" s="144">
        <v>0</v>
      </c>
      <c r="P8" s="144">
        <v>0</v>
      </c>
      <c r="Q8" s="144">
        <v>0</v>
      </c>
      <c r="R8" s="144">
        <v>0</v>
      </c>
      <c r="S8" s="144">
        <v>0</v>
      </c>
      <c r="T8" s="144">
        <v>0</v>
      </c>
      <c r="U8" s="144">
        <v>0</v>
      </c>
      <c r="V8" s="144">
        <v>0</v>
      </c>
      <c r="W8" s="144">
        <v>0</v>
      </c>
      <c r="X8" s="145"/>
      <c r="Y8" s="143"/>
      <c r="Z8" s="143"/>
      <c r="AA8" s="143"/>
      <c r="AB8" s="143"/>
      <c r="AC8" s="143"/>
      <c r="AD8" s="143"/>
      <c r="AE8" s="143"/>
      <c r="AF8" s="143"/>
    </row>
    <row r="9" spans="1:32" s="45" customFormat="1">
      <c r="A9" s="38"/>
      <c r="B9" s="29" t="s">
        <v>6</v>
      </c>
      <c r="C9" s="209" t="s">
        <v>293</v>
      </c>
      <c r="D9" s="147">
        <v>559600</v>
      </c>
      <c r="E9" s="147">
        <v>648478.07159999991</v>
      </c>
      <c r="F9" s="147">
        <v>743204.28390000015</v>
      </c>
      <c r="G9" s="147">
        <v>804133.71640000003</v>
      </c>
      <c r="H9" s="147">
        <v>904575.88470000005</v>
      </c>
      <c r="I9" s="147">
        <v>1015970.8483000001</v>
      </c>
      <c r="J9" s="147">
        <v>1051286.8393230001</v>
      </c>
      <c r="K9" s="147">
        <v>1192003.8512119998</v>
      </c>
      <c r="L9" s="147">
        <v>1226111.3737010001</v>
      </c>
      <c r="M9" s="147">
        <v>1309130</v>
      </c>
      <c r="N9" s="146"/>
      <c r="O9" s="147">
        <v>88878.071599999981</v>
      </c>
      <c r="P9" s="147">
        <v>94726.21230000013</v>
      </c>
      <c r="Q9" s="147">
        <v>60929.432499999893</v>
      </c>
      <c r="R9" s="147">
        <v>100442.16830000005</v>
      </c>
      <c r="S9" s="147">
        <v>111394.96359999993</v>
      </c>
      <c r="T9" s="147">
        <v>35315.991023000061</v>
      </c>
      <c r="U9" s="147">
        <v>140717.0118889997</v>
      </c>
      <c r="V9" s="147">
        <v>34107.522489000257</v>
      </c>
      <c r="W9" s="147">
        <v>83018.62629899988</v>
      </c>
      <c r="X9" s="141"/>
      <c r="Y9" s="146"/>
      <c r="Z9" s="146"/>
      <c r="AA9" s="146"/>
      <c r="AB9" s="146"/>
      <c r="AC9" s="146"/>
      <c r="AD9" s="146"/>
      <c r="AE9" s="146"/>
      <c r="AF9" s="146"/>
    </row>
    <row r="10" spans="1:32" s="45" customFormat="1">
      <c r="A10" s="38"/>
      <c r="B10" s="31" t="s">
        <v>7</v>
      </c>
      <c r="C10" s="209" t="s">
        <v>294</v>
      </c>
      <c r="D10" s="147">
        <v>0</v>
      </c>
      <c r="E10" s="147">
        <v>0</v>
      </c>
      <c r="F10" s="147">
        <v>0</v>
      </c>
      <c r="G10" s="147">
        <v>0</v>
      </c>
      <c r="H10" s="147">
        <v>0</v>
      </c>
      <c r="I10" s="147">
        <v>0</v>
      </c>
      <c r="J10" s="147">
        <v>0</v>
      </c>
      <c r="K10" s="147">
        <v>0</v>
      </c>
      <c r="L10" s="147">
        <v>0</v>
      </c>
      <c r="M10" s="147">
        <v>0</v>
      </c>
      <c r="N10" s="146"/>
      <c r="O10" s="147">
        <v>0</v>
      </c>
      <c r="P10" s="147">
        <v>0</v>
      </c>
      <c r="Q10" s="147">
        <v>0</v>
      </c>
      <c r="R10" s="147">
        <v>0</v>
      </c>
      <c r="S10" s="147">
        <v>0</v>
      </c>
      <c r="T10" s="147">
        <v>0</v>
      </c>
      <c r="U10" s="147">
        <v>0</v>
      </c>
      <c r="V10" s="147">
        <v>0</v>
      </c>
      <c r="W10" s="147">
        <v>0</v>
      </c>
      <c r="X10" s="141"/>
      <c r="Y10" s="146"/>
      <c r="Z10" s="146"/>
      <c r="AA10" s="146"/>
      <c r="AB10" s="146"/>
      <c r="AC10" s="146"/>
      <c r="AD10" s="146"/>
      <c r="AE10" s="146"/>
      <c r="AF10" s="146"/>
    </row>
    <row r="11" spans="1:32">
      <c r="A11" s="50"/>
      <c r="B11" s="208" t="s">
        <v>40</v>
      </c>
      <c r="C11" s="229"/>
      <c r="D11" s="144">
        <v>0</v>
      </c>
      <c r="E11" s="144">
        <v>0</v>
      </c>
      <c r="F11" s="144">
        <v>0</v>
      </c>
      <c r="G11" s="144">
        <v>0</v>
      </c>
      <c r="H11" s="144">
        <v>0</v>
      </c>
      <c r="I11" s="144">
        <v>0</v>
      </c>
      <c r="J11" s="144">
        <v>0</v>
      </c>
      <c r="K11" s="144">
        <v>0</v>
      </c>
      <c r="L11" s="144">
        <v>0</v>
      </c>
      <c r="M11" s="144">
        <v>0</v>
      </c>
      <c r="N11" s="143"/>
      <c r="O11" s="144">
        <v>0</v>
      </c>
      <c r="P11" s="144">
        <v>0</v>
      </c>
      <c r="Q11" s="144">
        <v>0</v>
      </c>
      <c r="R11" s="144">
        <v>0</v>
      </c>
      <c r="S11" s="144">
        <v>0</v>
      </c>
      <c r="T11" s="144">
        <v>0</v>
      </c>
      <c r="U11" s="144">
        <v>0</v>
      </c>
      <c r="V11" s="144">
        <v>0</v>
      </c>
      <c r="W11" s="144">
        <v>0</v>
      </c>
      <c r="X11" s="145"/>
      <c r="Y11" s="143"/>
      <c r="Z11" s="143"/>
      <c r="AA11" s="143"/>
      <c r="AB11" s="143"/>
      <c r="AC11" s="143"/>
      <c r="AD11" s="143"/>
      <c r="AE11" s="143"/>
      <c r="AF11" s="143"/>
    </row>
    <row r="12" spans="1:32">
      <c r="A12" s="50"/>
      <c r="B12" s="6" t="s">
        <v>41</v>
      </c>
      <c r="C12" s="229"/>
      <c r="D12" s="144">
        <v>0</v>
      </c>
      <c r="E12" s="144">
        <v>0</v>
      </c>
      <c r="F12" s="144">
        <v>0</v>
      </c>
      <c r="G12" s="144">
        <v>0</v>
      </c>
      <c r="H12" s="144">
        <v>0</v>
      </c>
      <c r="I12" s="144">
        <v>0</v>
      </c>
      <c r="J12" s="144">
        <v>0</v>
      </c>
      <c r="K12" s="144">
        <v>0</v>
      </c>
      <c r="L12" s="144">
        <v>0</v>
      </c>
      <c r="M12" s="144">
        <v>0</v>
      </c>
      <c r="N12" s="143"/>
      <c r="O12" s="144">
        <v>0</v>
      </c>
      <c r="P12" s="144">
        <v>0</v>
      </c>
      <c r="Q12" s="144">
        <v>0</v>
      </c>
      <c r="R12" s="144">
        <v>0</v>
      </c>
      <c r="S12" s="144">
        <v>0</v>
      </c>
      <c r="T12" s="144">
        <v>0</v>
      </c>
      <c r="U12" s="144">
        <v>0</v>
      </c>
      <c r="V12" s="144">
        <v>0</v>
      </c>
      <c r="W12" s="144">
        <v>0</v>
      </c>
      <c r="X12" s="145"/>
      <c r="Y12" s="143"/>
      <c r="Z12" s="143"/>
      <c r="AA12" s="143"/>
      <c r="AB12" s="143"/>
      <c r="AC12" s="143"/>
      <c r="AD12" s="143"/>
      <c r="AE12" s="143"/>
      <c r="AF12" s="143"/>
    </row>
    <row r="13" spans="1:32">
      <c r="A13" s="50"/>
      <c r="B13" s="6" t="s">
        <v>42</v>
      </c>
      <c r="C13" s="229"/>
      <c r="D13" s="144">
        <v>0</v>
      </c>
      <c r="E13" s="144">
        <v>0</v>
      </c>
      <c r="F13" s="144">
        <v>0</v>
      </c>
      <c r="G13" s="144">
        <v>0</v>
      </c>
      <c r="H13" s="144">
        <v>0</v>
      </c>
      <c r="I13" s="144">
        <v>0</v>
      </c>
      <c r="J13" s="144">
        <v>0</v>
      </c>
      <c r="K13" s="144">
        <v>0</v>
      </c>
      <c r="L13" s="144">
        <v>0</v>
      </c>
      <c r="M13" s="144">
        <v>0</v>
      </c>
      <c r="N13" s="143"/>
      <c r="O13" s="144">
        <v>0</v>
      </c>
      <c r="P13" s="144">
        <v>0</v>
      </c>
      <c r="Q13" s="144">
        <v>0</v>
      </c>
      <c r="R13" s="144">
        <v>0</v>
      </c>
      <c r="S13" s="144">
        <v>0</v>
      </c>
      <c r="T13" s="144">
        <v>0</v>
      </c>
      <c r="U13" s="144">
        <v>0</v>
      </c>
      <c r="V13" s="144">
        <v>0</v>
      </c>
      <c r="W13" s="144">
        <v>0</v>
      </c>
      <c r="X13" s="145"/>
      <c r="Y13" s="143"/>
      <c r="Z13" s="143"/>
      <c r="AA13" s="143"/>
      <c r="AB13" s="143"/>
      <c r="AC13" s="143"/>
      <c r="AD13" s="143"/>
      <c r="AE13" s="143"/>
      <c r="AF13" s="143"/>
    </row>
    <row r="14" spans="1:32">
      <c r="A14" s="50"/>
      <c r="B14" s="6" t="s">
        <v>43</v>
      </c>
      <c r="C14" s="229"/>
      <c r="D14" s="144">
        <v>0</v>
      </c>
      <c r="E14" s="144">
        <v>0</v>
      </c>
      <c r="F14" s="144">
        <v>0</v>
      </c>
      <c r="G14" s="144">
        <v>0</v>
      </c>
      <c r="H14" s="144">
        <v>0</v>
      </c>
      <c r="I14" s="144">
        <v>0</v>
      </c>
      <c r="J14" s="144">
        <v>0</v>
      </c>
      <c r="K14" s="144">
        <v>0</v>
      </c>
      <c r="L14" s="144">
        <v>0</v>
      </c>
      <c r="M14" s="144">
        <v>0</v>
      </c>
      <c r="N14" s="143"/>
      <c r="O14" s="144">
        <v>0</v>
      </c>
      <c r="P14" s="144">
        <v>0</v>
      </c>
      <c r="Q14" s="144">
        <v>0</v>
      </c>
      <c r="R14" s="144">
        <v>0</v>
      </c>
      <c r="S14" s="144">
        <v>0</v>
      </c>
      <c r="T14" s="144">
        <v>0</v>
      </c>
      <c r="U14" s="144">
        <v>0</v>
      </c>
      <c r="V14" s="144">
        <v>0</v>
      </c>
      <c r="W14" s="144">
        <v>0</v>
      </c>
      <c r="X14" s="145"/>
      <c r="Y14" s="143"/>
      <c r="Z14" s="143"/>
      <c r="AA14" s="143"/>
      <c r="AB14" s="143"/>
      <c r="AC14" s="143"/>
      <c r="AD14" s="143"/>
      <c r="AE14" s="143"/>
      <c r="AF14" s="143"/>
    </row>
    <row r="15" spans="1:32">
      <c r="A15" s="50"/>
      <c r="B15" s="6" t="s">
        <v>44</v>
      </c>
      <c r="C15" s="229"/>
      <c r="D15" s="144">
        <v>0</v>
      </c>
      <c r="E15" s="144">
        <v>0</v>
      </c>
      <c r="F15" s="144">
        <v>0</v>
      </c>
      <c r="G15" s="144">
        <v>0</v>
      </c>
      <c r="H15" s="144">
        <v>0</v>
      </c>
      <c r="I15" s="144">
        <v>0</v>
      </c>
      <c r="J15" s="144">
        <v>0</v>
      </c>
      <c r="K15" s="144">
        <v>0</v>
      </c>
      <c r="L15" s="144">
        <v>0</v>
      </c>
      <c r="M15" s="144">
        <v>0</v>
      </c>
      <c r="N15" s="143"/>
      <c r="O15" s="144">
        <v>0</v>
      </c>
      <c r="P15" s="144">
        <v>0</v>
      </c>
      <c r="Q15" s="144">
        <v>0</v>
      </c>
      <c r="R15" s="144">
        <v>0</v>
      </c>
      <c r="S15" s="144">
        <v>0</v>
      </c>
      <c r="T15" s="144">
        <v>0</v>
      </c>
      <c r="U15" s="144">
        <v>0</v>
      </c>
      <c r="V15" s="144">
        <v>0</v>
      </c>
      <c r="W15" s="144">
        <v>0</v>
      </c>
      <c r="X15" s="145"/>
      <c r="Y15" s="143"/>
      <c r="Z15" s="143"/>
      <c r="AA15" s="143"/>
      <c r="AB15" s="143"/>
      <c r="AC15" s="143"/>
      <c r="AD15" s="143"/>
      <c r="AE15" s="143"/>
      <c r="AF15" s="143"/>
    </row>
    <row r="16" spans="1:32">
      <c r="A16" s="50"/>
      <c r="B16" s="7" t="s">
        <v>45</v>
      </c>
      <c r="C16" s="229"/>
      <c r="D16" s="144">
        <v>0</v>
      </c>
      <c r="E16" s="144">
        <v>0</v>
      </c>
      <c r="F16" s="144">
        <v>0</v>
      </c>
      <c r="G16" s="144">
        <v>0</v>
      </c>
      <c r="H16" s="144">
        <v>0</v>
      </c>
      <c r="I16" s="144">
        <v>0</v>
      </c>
      <c r="J16" s="144">
        <v>0</v>
      </c>
      <c r="K16" s="144">
        <v>0</v>
      </c>
      <c r="L16" s="144">
        <v>0</v>
      </c>
      <c r="M16" s="144">
        <v>0</v>
      </c>
      <c r="N16" s="143"/>
      <c r="O16" s="144">
        <v>0</v>
      </c>
      <c r="P16" s="144">
        <v>0</v>
      </c>
      <c r="Q16" s="144">
        <v>0</v>
      </c>
      <c r="R16" s="144">
        <v>0</v>
      </c>
      <c r="S16" s="144">
        <v>0</v>
      </c>
      <c r="T16" s="144">
        <v>0</v>
      </c>
      <c r="U16" s="144">
        <v>0</v>
      </c>
      <c r="V16" s="144">
        <v>0</v>
      </c>
      <c r="W16" s="144">
        <v>0</v>
      </c>
      <c r="X16" s="145"/>
      <c r="Y16" s="143"/>
      <c r="Z16" s="143"/>
      <c r="AA16" s="143"/>
      <c r="AB16" s="143"/>
      <c r="AC16" s="143"/>
      <c r="AD16" s="143"/>
      <c r="AE16" s="143"/>
      <c r="AF16" s="143"/>
    </row>
    <row r="17" spans="1:32">
      <c r="A17" s="50"/>
      <c r="B17" s="7" t="s">
        <v>46</v>
      </c>
      <c r="C17" s="229"/>
      <c r="D17" s="144">
        <v>0</v>
      </c>
      <c r="E17" s="144">
        <v>0</v>
      </c>
      <c r="F17" s="144">
        <v>0</v>
      </c>
      <c r="G17" s="144">
        <v>0</v>
      </c>
      <c r="H17" s="144">
        <v>0</v>
      </c>
      <c r="I17" s="144">
        <v>0</v>
      </c>
      <c r="J17" s="144">
        <v>0</v>
      </c>
      <c r="K17" s="144">
        <v>0</v>
      </c>
      <c r="L17" s="144">
        <v>0</v>
      </c>
      <c r="M17" s="144">
        <v>0</v>
      </c>
      <c r="N17" s="143"/>
      <c r="O17" s="144">
        <v>0</v>
      </c>
      <c r="P17" s="144">
        <v>0</v>
      </c>
      <c r="Q17" s="144">
        <v>0</v>
      </c>
      <c r="R17" s="144">
        <v>0</v>
      </c>
      <c r="S17" s="144">
        <v>0</v>
      </c>
      <c r="T17" s="144">
        <v>0</v>
      </c>
      <c r="U17" s="144">
        <v>0</v>
      </c>
      <c r="V17" s="144">
        <v>0</v>
      </c>
      <c r="W17" s="144">
        <v>0</v>
      </c>
      <c r="X17" s="145"/>
      <c r="Y17" s="143"/>
      <c r="Z17" s="143"/>
      <c r="AA17" s="143"/>
      <c r="AB17" s="143"/>
      <c r="AC17" s="143"/>
      <c r="AD17" s="143"/>
      <c r="AE17" s="143"/>
      <c r="AF17" s="143"/>
    </row>
    <row r="18" spans="1:32">
      <c r="A18" s="50"/>
      <c r="B18" s="6" t="s">
        <v>317</v>
      </c>
      <c r="C18" s="229"/>
      <c r="D18" s="144">
        <v>0</v>
      </c>
      <c r="E18" s="144">
        <v>0</v>
      </c>
      <c r="F18" s="144">
        <v>0</v>
      </c>
      <c r="G18" s="144">
        <v>0</v>
      </c>
      <c r="H18" s="144">
        <v>0</v>
      </c>
      <c r="I18" s="144">
        <v>0</v>
      </c>
      <c r="J18" s="144">
        <v>0</v>
      </c>
      <c r="K18" s="144">
        <v>0</v>
      </c>
      <c r="L18" s="144">
        <v>0</v>
      </c>
      <c r="M18" s="144">
        <v>0</v>
      </c>
      <c r="N18" s="143"/>
      <c r="O18" s="144">
        <v>0</v>
      </c>
      <c r="P18" s="144">
        <v>0</v>
      </c>
      <c r="Q18" s="144">
        <v>0</v>
      </c>
      <c r="R18" s="144">
        <v>0</v>
      </c>
      <c r="S18" s="144">
        <v>0</v>
      </c>
      <c r="T18" s="144">
        <v>0</v>
      </c>
      <c r="U18" s="144">
        <v>0</v>
      </c>
      <c r="V18" s="144">
        <v>0</v>
      </c>
      <c r="W18" s="144">
        <v>0</v>
      </c>
      <c r="X18" s="145"/>
      <c r="Y18" s="143"/>
      <c r="Z18" s="143"/>
      <c r="AA18" s="143"/>
      <c r="AB18" s="143"/>
      <c r="AC18" s="143"/>
      <c r="AD18" s="143"/>
      <c r="AE18" s="143"/>
      <c r="AF18" s="143"/>
    </row>
    <row r="19" spans="1:32">
      <c r="A19" s="50"/>
      <c r="B19" s="6" t="s">
        <v>108</v>
      </c>
      <c r="C19" s="210"/>
      <c r="D19" s="144">
        <v>0</v>
      </c>
      <c r="E19" s="144">
        <v>0</v>
      </c>
      <c r="F19" s="144">
        <v>0</v>
      </c>
      <c r="G19" s="144">
        <v>0</v>
      </c>
      <c r="H19" s="144">
        <v>0</v>
      </c>
      <c r="I19" s="144">
        <v>0</v>
      </c>
      <c r="J19" s="144">
        <v>0</v>
      </c>
      <c r="K19" s="144">
        <v>0</v>
      </c>
      <c r="L19" s="144">
        <v>0</v>
      </c>
      <c r="M19" s="144">
        <v>0</v>
      </c>
      <c r="N19" s="143"/>
      <c r="O19" s="144">
        <v>0</v>
      </c>
      <c r="P19" s="144">
        <v>0</v>
      </c>
      <c r="Q19" s="144">
        <v>0</v>
      </c>
      <c r="R19" s="144">
        <v>0</v>
      </c>
      <c r="S19" s="144">
        <v>0</v>
      </c>
      <c r="T19" s="144">
        <v>0</v>
      </c>
      <c r="U19" s="144">
        <v>0</v>
      </c>
      <c r="V19" s="144">
        <v>0</v>
      </c>
      <c r="W19" s="144">
        <v>0</v>
      </c>
      <c r="X19" s="145"/>
      <c r="Y19" s="143"/>
      <c r="Z19" s="143"/>
      <c r="AA19" s="143"/>
      <c r="AB19" s="143"/>
      <c r="AC19" s="143"/>
      <c r="AD19" s="143"/>
      <c r="AE19" s="143"/>
      <c r="AF19" s="143"/>
    </row>
    <row r="20" spans="1:32">
      <c r="A20" s="50"/>
      <c r="B20" s="6" t="s">
        <v>48</v>
      </c>
      <c r="C20" s="229"/>
      <c r="D20" s="144">
        <v>0</v>
      </c>
      <c r="E20" s="144">
        <v>0</v>
      </c>
      <c r="F20" s="144">
        <v>0</v>
      </c>
      <c r="G20" s="144">
        <v>0</v>
      </c>
      <c r="H20" s="144">
        <v>0</v>
      </c>
      <c r="I20" s="144">
        <v>0</v>
      </c>
      <c r="J20" s="144">
        <v>0</v>
      </c>
      <c r="K20" s="144">
        <v>0</v>
      </c>
      <c r="L20" s="144">
        <v>0</v>
      </c>
      <c r="M20" s="144">
        <v>0</v>
      </c>
      <c r="N20" s="143"/>
      <c r="O20" s="144">
        <v>0</v>
      </c>
      <c r="P20" s="144">
        <v>0</v>
      </c>
      <c r="Q20" s="144">
        <v>0</v>
      </c>
      <c r="R20" s="144">
        <v>0</v>
      </c>
      <c r="S20" s="144">
        <v>0</v>
      </c>
      <c r="T20" s="144">
        <v>0</v>
      </c>
      <c r="U20" s="144">
        <v>0</v>
      </c>
      <c r="V20" s="144">
        <v>0</v>
      </c>
      <c r="W20" s="144">
        <v>0</v>
      </c>
      <c r="X20" s="145"/>
      <c r="Y20" s="143"/>
      <c r="Z20" s="143"/>
      <c r="AA20" s="143"/>
      <c r="AB20" s="143"/>
      <c r="AC20" s="143"/>
      <c r="AD20" s="143"/>
      <c r="AE20" s="143"/>
      <c r="AF20" s="143"/>
    </row>
    <row r="21" spans="1:32">
      <c r="A21" s="50"/>
      <c r="B21" s="6" t="s">
        <v>325</v>
      </c>
      <c r="C21" s="229"/>
      <c r="D21" s="144">
        <v>0</v>
      </c>
      <c r="E21" s="144">
        <v>0</v>
      </c>
      <c r="F21" s="144">
        <v>0</v>
      </c>
      <c r="G21" s="144">
        <v>0</v>
      </c>
      <c r="H21" s="144">
        <v>0</v>
      </c>
      <c r="I21" s="144">
        <v>0</v>
      </c>
      <c r="J21" s="144">
        <v>0</v>
      </c>
      <c r="K21" s="144">
        <v>0</v>
      </c>
      <c r="L21" s="144">
        <v>0</v>
      </c>
      <c r="M21" s="144">
        <v>0</v>
      </c>
      <c r="N21" s="143"/>
      <c r="O21" s="144">
        <v>0</v>
      </c>
      <c r="P21" s="144">
        <v>0</v>
      </c>
      <c r="Q21" s="144">
        <v>0</v>
      </c>
      <c r="R21" s="144">
        <v>0</v>
      </c>
      <c r="S21" s="144">
        <v>0</v>
      </c>
      <c r="T21" s="144">
        <v>0</v>
      </c>
      <c r="U21" s="144">
        <v>0</v>
      </c>
      <c r="V21" s="144">
        <v>0</v>
      </c>
      <c r="W21" s="144">
        <v>0</v>
      </c>
      <c r="X21" s="145"/>
      <c r="Y21" s="143"/>
      <c r="Z21" s="143"/>
      <c r="AA21" s="143"/>
      <c r="AB21" s="143"/>
      <c r="AC21" s="143"/>
      <c r="AD21" s="143"/>
      <c r="AE21" s="143"/>
      <c r="AF21" s="143"/>
    </row>
    <row r="22" spans="1:32">
      <c r="A22" s="50"/>
      <c r="B22" s="8" t="s">
        <v>101</v>
      </c>
      <c r="C22" s="229"/>
      <c r="D22" s="144">
        <v>0</v>
      </c>
      <c r="E22" s="144">
        <v>0</v>
      </c>
      <c r="F22" s="144">
        <v>0</v>
      </c>
      <c r="G22" s="144">
        <v>0</v>
      </c>
      <c r="H22" s="144">
        <v>0</v>
      </c>
      <c r="I22" s="144">
        <v>0</v>
      </c>
      <c r="J22" s="144">
        <v>0</v>
      </c>
      <c r="K22" s="144">
        <v>0</v>
      </c>
      <c r="L22" s="144">
        <v>0</v>
      </c>
      <c r="M22" s="144">
        <v>0</v>
      </c>
      <c r="N22" s="143"/>
      <c r="O22" s="144">
        <v>0</v>
      </c>
      <c r="P22" s="144">
        <v>0</v>
      </c>
      <c r="Q22" s="144">
        <v>0</v>
      </c>
      <c r="R22" s="144">
        <v>0</v>
      </c>
      <c r="S22" s="144">
        <v>0</v>
      </c>
      <c r="T22" s="144">
        <v>0</v>
      </c>
      <c r="U22" s="144">
        <v>0</v>
      </c>
      <c r="V22" s="144">
        <v>0</v>
      </c>
      <c r="W22" s="144">
        <v>0</v>
      </c>
      <c r="X22" s="145"/>
      <c r="Y22" s="143"/>
      <c r="Z22" s="143"/>
      <c r="AA22" s="143"/>
      <c r="AB22" s="143"/>
      <c r="AC22" s="143"/>
      <c r="AD22" s="143"/>
      <c r="AE22" s="143"/>
      <c r="AF22" s="143"/>
    </row>
    <row r="23" spans="1:32" s="45" customFormat="1">
      <c r="A23" s="38"/>
      <c r="B23" s="31" t="s">
        <v>8</v>
      </c>
      <c r="C23" s="209" t="s">
        <v>295</v>
      </c>
      <c r="D23" s="147">
        <v>559600</v>
      </c>
      <c r="E23" s="147">
        <v>648478.07159999991</v>
      </c>
      <c r="F23" s="147">
        <v>743204.28390000015</v>
      </c>
      <c r="G23" s="147">
        <v>804133.71640000003</v>
      </c>
      <c r="H23" s="147">
        <v>904575.88470000005</v>
      </c>
      <c r="I23" s="147">
        <v>1015970.8483000001</v>
      </c>
      <c r="J23" s="147">
        <v>1051286.8393230001</v>
      </c>
      <c r="K23" s="147">
        <v>1192003.8512119998</v>
      </c>
      <c r="L23" s="147">
        <v>1226111.3737010001</v>
      </c>
      <c r="M23" s="147">
        <v>1309130</v>
      </c>
      <c r="N23" s="146"/>
      <c r="O23" s="147">
        <v>88878.071599999981</v>
      </c>
      <c r="P23" s="147">
        <v>94726.21230000013</v>
      </c>
      <c r="Q23" s="147">
        <v>60929.432499999893</v>
      </c>
      <c r="R23" s="147">
        <v>100442.16830000005</v>
      </c>
      <c r="S23" s="147">
        <v>111394.96359999993</v>
      </c>
      <c r="T23" s="147">
        <v>35315.991023000061</v>
      </c>
      <c r="U23" s="147">
        <v>140717.0118889997</v>
      </c>
      <c r="V23" s="147">
        <v>34107.522489000257</v>
      </c>
      <c r="W23" s="147">
        <v>83018.62629899988</v>
      </c>
      <c r="X23" s="141"/>
      <c r="Y23" s="146"/>
      <c r="Z23" s="146"/>
      <c r="AA23" s="146"/>
      <c r="AB23" s="146"/>
      <c r="AC23" s="146"/>
      <c r="AD23" s="146"/>
      <c r="AE23" s="146"/>
      <c r="AF23" s="146"/>
    </row>
    <row r="24" spans="1:32">
      <c r="B24" s="208" t="s">
        <v>40</v>
      </c>
      <c r="C24" s="229"/>
      <c r="D24" s="144">
        <v>559600</v>
      </c>
      <c r="E24" s="144">
        <v>648478.07160000014</v>
      </c>
      <c r="F24" s="144">
        <v>743204.28390000015</v>
      </c>
      <c r="G24" s="144">
        <v>804133.71640000015</v>
      </c>
      <c r="H24" s="144">
        <v>904575.88470000005</v>
      </c>
      <c r="I24" s="144">
        <v>1015970.8483000001</v>
      </c>
      <c r="J24" s="144">
        <v>1051286.8393230001</v>
      </c>
      <c r="K24" s="144">
        <v>1192003.8512119998</v>
      </c>
      <c r="L24" s="144">
        <v>1226111.3737010001</v>
      </c>
      <c r="M24" s="144">
        <v>1309130</v>
      </c>
      <c r="N24" s="143"/>
      <c r="O24" s="144">
        <v>88878.071600000068</v>
      </c>
      <c r="P24" s="144">
        <v>94726.212300000043</v>
      </c>
      <c r="Q24" s="144">
        <v>60929.432499999981</v>
      </c>
      <c r="R24" s="144">
        <v>100442.16829999996</v>
      </c>
      <c r="S24" s="144">
        <v>111394.96359999993</v>
      </c>
      <c r="T24" s="144">
        <v>35315.991023000061</v>
      </c>
      <c r="U24" s="144">
        <v>140717.0118889997</v>
      </c>
      <c r="V24" s="144">
        <v>34107.522489000257</v>
      </c>
      <c r="W24" s="144">
        <v>83018.62629899988</v>
      </c>
      <c r="X24" s="145"/>
      <c r="Y24" s="143"/>
      <c r="Z24" s="143"/>
      <c r="AA24" s="143"/>
      <c r="AB24" s="143"/>
      <c r="AC24" s="143"/>
      <c r="AD24" s="143"/>
      <c r="AE24" s="143"/>
      <c r="AF24" s="143"/>
    </row>
    <row r="25" spans="1:32">
      <c r="B25" s="6" t="s">
        <v>41</v>
      </c>
      <c r="C25" s="229"/>
      <c r="D25" s="144">
        <v>0</v>
      </c>
      <c r="E25" s="144">
        <v>0</v>
      </c>
      <c r="F25" s="144">
        <v>0</v>
      </c>
      <c r="G25" s="144">
        <v>0</v>
      </c>
      <c r="H25" s="144">
        <v>0</v>
      </c>
      <c r="I25" s="144">
        <v>0</v>
      </c>
      <c r="J25" s="144">
        <v>0</v>
      </c>
      <c r="K25" s="144">
        <v>0</v>
      </c>
      <c r="L25" s="144">
        <v>0</v>
      </c>
      <c r="M25" s="144">
        <v>0</v>
      </c>
      <c r="N25" s="143"/>
      <c r="O25" s="144">
        <v>0</v>
      </c>
      <c r="P25" s="144">
        <v>0</v>
      </c>
      <c r="Q25" s="144">
        <v>0</v>
      </c>
      <c r="R25" s="144">
        <v>0</v>
      </c>
      <c r="S25" s="144">
        <v>0</v>
      </c>
      <c r="T25" s="144">
        <v>0</v>
      </c>
      <c r="U25" s="144">
        <v>0</v>
      </c>
      <c r="V25" s="144">
        <v>0</v>
      </c>
      <c r="W25" s="144">
        <v>0</v>
      </c>
      <c r="X25" s="145"/>
      <c r="Y25" s="143"/>
      <c r="Z25" s="143"/>
      <c r="AA25" s="143"/>
      <c r="AB25" s="143"/>
      <c r="AC25" s="143"/>
      <c r="AD25" s="143"/>
      <c r="AE25" s="143"/>
      <c r="AF25" s="143"/>
    </row>
    <row r="26" spans="1:32">
      <c r="B26" s="6" t="s">
        <v>42</v>
      </c>
      <c r="C26" s="229"/>
      <c r="D26" s="144">
        <v>116270.24816083424</v>
      </c>
      <c r="E26" s="144">
        <v>128423.1388972089</v>
      </c>
      <c r="F26" s="144">
        <v>144032.30912494805</v>
      </c>
      <c r="G26" s="144">
        <v>137840.09651476506</v>
      </c>
      <c r="H26" s="144">
        <v>160729.787969389</v>
      </c>
      <c r="I26" s="144">
        <v>169918.85334856377</v>
      </c>
      <c r="J26" s="144">
        <v>173525.89258322472</v>
      </c>
      <c r="K26" s="144">
        <v>218917.49105300932</v>
      </c>
      <c r="L26" s="144">
        <v>209856.93014546618</v>
      </c>
      <c r="M26" s="144">
        <v>221559.01663367022</v>
      </c>
      <c r="N26" s="143"/>
      <c r="O26" s="144">
        <v>12152.890736374662</v>
      </c>
      <c r="P26" s="144">
        <v>15609.170227739151</v>
      </c>
      <c r="Q26" s="144">
        <v>-6192.2126101829917</v>
      </c>
      <c r="R26" s="144">
        <v>22889.69145462395</v>
      </c>
      <c r="S26" s="144">
        <v>9189.0653791747573</v>
      </c>
      <c r="T26" s="144">
        <v>3607.0392346609424</v>
      </c>
      <c r="U26" s="144">
        <v>45391.598469784614</v>
      </c>
      <c r="V26" s="144">
        <v>-9060.5609075431403</v>
      </c>
      <c r="W26" s="144">
        <v>11702.086488204031</v>
      </c>
      <c r="X26" s="145"/>
      <c r="Y26" s="143"/>
      <c r="Z26" s="143"/>
      <c r="AA26" s="143"/>
      <c r="AB26" s="143"/>
      <c r="AC26" s="143"/>
      <c r="AD26" s="143"/>
      <c r="AE26" s="143"/>
      <c r="AF26" s="143"/>
    </row>
    <row r="27" spans="1:32">
      <c r="B27" s="6" t="s">
        <v>43</v>
      </c>
      <c r="C27" s="229"/>
      <c r="D27" s="144">
        <v>0</v>
      </c>
      <c r="E27" s="144">
        <v>0</v>
      </c>
      <c r="F27" s="144">
        <v>0</v>
      </c>
      <c r="G27" s="144">
        <v>0</v>
      </c>
      <c r="H27" s="144">
        <v>0</v>
      </c>
      <c r="I27" s="144">
        <v>0</v>
      </c>
      <c r="J27" s="144">
        <v>0</v>
      </c>
      <c r="K27" s="144">
        <v>0</v>
      </c>
      <c r="L27" s="144">
        <v>0</v>
      </c>
      <c r="M27" s="144">
        <v>0</v>
      </c>
      <c r="N27" s="143"/>
      <c r="O27" s="144">
        <v>0</v>
      </c>
      <c r="P27" s="144">
        <v>0</v>
      </c>
      <c r="Q27" s="144">
        <v>0</v>
      </c>
      <c r="R27" s="144">
        <v>0</v>
      </c>
      <c r="S27" s="144">
        <v>0</v>
      </c>
      <c r="T27" s="144">
        <v>0</v>
      </c>
      <c r="U27" s="144">
        <v>0</v>
      </c>
      <c r="V27" s="144">
        <v>0</v>
      </c>
      <c r="W27" s="144">
        <v>0</v>
      </c>
      <c r="X27" s="145"/>
      <c r="Y27" s="143"/>
      <c r="Z27" s="143"/>
      <c r="AA27" s="143"/>
      <c r="AB27" s="143"/>
      <c r="AC27" s="143"/>
      <c r="AD27" s="143"/>
      <c r="AE27" s="143"/>
      <c r="AF27" s="143"/>
    </row>
    <row r="28" spans="1:32">
      <c r="B28" s="6" t="s">
        <v>44</v>
      </c>
      <c r="C28" s="229"/>
      <c r="D28" s="144">
        <v>13415.536163425764</v>
      </c>
      <c r="E28" s="144">
        <v>15187.301295566753</v>
      </c>
      <c r="F28" s="144">
        <v>17756.20469921847</v>
      </c>
      <c r="G28" s="144">
        <v>16299.017802956809</v>
      </c>
      <c r="H28" s="144">
        <v>15932.020582697276</v>
      </c>
      <c r="I28" s="144">
        <v>20438.536506976678</v>
      </c>
      <c r="J28" s="144">
        <v>17352.87410840423</v>
      </c>
      <c r="K28" s="144">
        <v>23873.26393161494</v>
      </c>
      <c r="L28" s="144">
        <v>21338.938320139016</v>
      </c>
      <c r="M28" s="144">
        <v>25778.903485460909</v>
      </c>
      <c r="N28" s="143"/>
      <c r="O28" s="144">
        <v>1771.7651321409876</v>
      </c>
      <c r="P28" s="144">
        <v>2568.9034036517169</v>
      </c>
      <c r="Q28" s="144">
        <v>-1457.1868962616604</v>
      </c>
      <c r="R28" s="144">
        <v>-366.99722025953179</v>
      </c>
      <c r="S28" s="144">
        <v>4506.5159242794007</v>
      </c>
      <c r="T28" s="144">
        <v>-3085.6623985724468</v>
      </c>
      <c r="U28" s="144">
        <v>6520.3898232107094</v>
      </c>
      <c r="V28" s="144">
        <v>-2534.3256114759242</v>
      </c>
      <c r="W28" s="144">
        <v>4439.9651653218934</v>
      </c>
      <c r="X28" s="145"/>
      <c r="Y28" s="143"/>
      <c r="Z28" s="143"/>
      <c r="AA28" s="143"/>
      <c r="AB28" s="143"/>
      <c r="AC28" s="143"/>
      <c r="AD28" s="143"/>
      <c r="AE28" s="143"/>
      <c r="AF28" s="143"/>
    </row>
    <row r="29" spans="1:32">
      <c r="B29" s="7" t="s">
        <v>45</v>
      </c>
      <c r="C29" s="229"/>
      <c r="D29" s="144">
        <v>0</v>
      </c>
      <c r="E29" s="144">
        <v>0</v>
      </c>
      <c r="F29" s="144">
        <v>0</v>
      </c>
      <c r="G29" s="144">
        <v>0</v>
      </c>
      <c r="H29" s="144">
        <v>0</v>
      </c>
      <c r="I29" s="144">
        <v>0</v>
      </c>
      <c r="J29" s="144">
        <v>0</v>
      </c>
      <c r="K29" s="144">
        <v>0</v>
      </c>
      <c r="L29" s="144">
        <v>0</v>
      </c>
      <c r="M29" s="144">
        <v>0</v>
      </c>
      <c r="N29" s="143"/>
      <c r="O29" s="144">
        <v>0</v>
      </c>
      <c r="P29" s="144">
        <v>0</v>
      </c>
      <c r="Q29" s="144">
        <v>0</v>
      </c>
      <c r="R29" s="144">
        <v>0</v>
      </c>
      <c r="S29" s="144">
        <v>0</v>
      </c>
      <c r="T29" s="144">
        <v>0</v>
      </c>
      <c r="U29" s="144">
        <v>0</v>
      </c>
      <c r="V29" s="144">
        <v>0</v>
      </c>
      <c r="W29" s="144">
        <v>0</v>
      </c>
      <c r="X29" s="145"/>
      <c r="Y29" s="143"/>
      <c r="Z29" s="143"/>
      <c r="AA29" s="143"/>
      <c r="AB29" s="143"/>
      <c r="AC29" s="143"/>
      <c r="AD29" s="143"/>
      <c r="AE29" s="143"/>
      <c r="AF29" s="143"/>
    </row>
    <row r="30" spans="1:32">
      <c r="B30" s="7" t="s">
        <v>46</v>
      </c>
      <c r="C30" s="229"/>
      <c r="D30" s="144">
        <v>13415.536163425764</v>
      </c>
      <c r="E30" s="144">
        <v>15187.301295566753</v>
      </c>
      <c r="F30" s="144">
        <v>17756.20469921847</v>
      </c>
      <c r="G30" s="144">
        <v>16299.017802956809</v>
      </c>
      <c r="H30" s="144">
        <v>15932.020582697276</v>
      </c>
      <c r="I30" s="144">
        <v>20438.536506976678</v>
      </c>
      <c r="J30" s="144">
        <v>17352.87410840423</v>
      </c>
      <c r="K30" s="144">
        <v>23873.26393161494</v>
      </c>
      <c r="L30" s="144">
        <v>21338.938320139016</v>
      </c>
      <c r="M30" s="144">
        <v>25778.903485460909</v>
      </c>
      <c r="N30" s="143"/>
      <c r="O30" s="144">
        <v>1771.7651321409876</v>
      </c>
      <c r="P30" s="144">
        <v>2568.9034036517169</v>
      </c>
      <c r="Q30" s="144">
        <v>-1457.1868962616604</v>
      </c>
      <c r="R30" s="144">
        <v>-366.99722025953179</v>
      </c>
      <c r="S30" s="144">
        <v>4506.5159242794007</v>
      </c>
      <c r="T30" s="144">
        <v>-3085.6623985724468</v>
      </c>
      <c r="U30" s="144">
        <v>6520.3898232107094</v>
      </c>
      <c r="V30" s="144">
        <v>-2534.3256114759242</v>
      </c>
      <c r="W30" s="144">
        <v>4439.9651653218934</v>
      </c>
      <c r="X30" s="145"/>
      <c r="Y30" s="143"/>
      <c r="Z30" s="143"/>
      <c r="AA30" s="143"/>
      <c r="AB30" s="143"/>
      <c r="AC30" s="143"/>
      <c r="AD30" s="143"/>
      <c r="AE30" s="143"/>
      <c r="AF30" s="143"/>
    </row>
    <row r="31" spans="1:32">
      <c r="B31" s="6" t="s">
        <v>317</v>
      </c>
      <c r="C31" s="229"/>
      <c r="D31" s="144">
        <v>0</v>
      </c>
      <c r="E31" s="144">
        <v>0</v>
      </c>
      <c r="F31" s="144">
        <v>0</v>
      </c>
      <c r="G31" s="144">
        <v>0</v>
      </c>
      <c r="H31" s="144">
        <v>0</v>
      </c>
      <c r="I31" s="144">
        <v>0</v>
      </c>
      <c r="J31" s="144">
        <v>0</v>
      </c>
      <c r="K31" s="144">
        <v>0</v>
      </c>
      <c r="L31" s="144">
        <v>0</v>
      </c>
      <c r="M31" s="144">
        <v>0</v>
      </c>
      <c r="N31" s="143"/>
      <c r="O31" s="144">
        <v>0</v>
      </c>
      <c r="P31" s="144">
        <v>0</v>
      </c>
      <c r="Q31" s="144">
        <v>0</v>
      </c>
      <c r="R31" s="144">
        <v>0</v>
      </c>
      <c r="S31" s="144">
        <v>0</v>
      </c>
      <c r="T31" s="144">
        <v>0</v>
      </c>
      <c r="U31" s="144">
        <v>0</v>
      </c>
      <c r="V31" s="144">
        <v>0</v>
      </c>
      <c r="W31" s="144">
        <v>0</v>
      </c>
      <c r="X31" s="145"/>
      <c r="Y31" s="143"/>
      <c r="Z31" s="143"/>
      <c r="AA31" s="143"/>
      <c r="AB31" s="143"/>
      <c r="AC31" s="143"/>
      <c r="AD31" s="143"/>
      <c r="AE31" s="143"/>
      <c r="AF31" s="143"/>
    </row>
    <row r="32" spans="1:32">
      <c r="B32" s="6" t="s">
        <v>108</v>
      </c>
      <c r="C32" s="229"/>
      <c r="D32" s="144">
        <v>99969.181956226559</v>
      </c>
      <c r="E32" s="144">
        <v>111940.17263783923</v>
      </c>
      <c r="F32" s="144">
        <v>127963.5919657816</v>
      </c>
      <c r="G32" s="144">
        <v>141743.18092544863</v>
      </c>
      <c r="H32" s="144">
        <v>150802.85330036478</v>
      </c>
      <c r="I32" s="144">
        <v>163290.90814781972</v>
      </c>
      <c r="J32" s="144">
        <v>167355.27854297479</v>
      </c>
      <c r="K32" s="144">
        <v>178201.04270020625</v>
      </c>
      <c r="L32" s="144">
        <v>182737.25824299085</v>
      </c>
      <c r="M32" s="144">
        <v>190068.01205409446</v>
      </c>
      <c r="N32" s="143"/>
      <c r="O32" s="144">
        <v>11970.990681612671</v>
      </c>
      <c r="P32" s="144">
        <v>16023.41932794236</v>
      </c>
      <c r="Q32" s="144">
        <v>13779.588959667035</v>
      </c>
      <c r="R32" s="144">
        <v>9059.6723749161356</v>
      </c>
      <c r="S32" s="144">
        <v>12488.054847454941</v>
      </c>
      <c r="T32" s="144">
        <v>4064.3703951550833</v>
      </c>
      <c r="U32" s="144">
        <v>10845.764157231451</v>
      </c>
      <c r="V32" s="144">
        <v>4536.2155427846119</v>
      </c>
      <c r="W32" s="144">
        <v>7330.7538111036138</v>
      </c>
      <c r="X32" s="145"/>
      <c r="Y32" s="143"/>
      <c r="Z32" s="143"/>
      <c r="AA32" s="143"/>
      <c r="AB32" s="143"/>
      <c r="AC32" s="143"/>
      <c r="AD32" s="143"/>
      <c r="AE32" s="143"/>
      <c r="AF32" s="143"/>
    </row>
    <row r="33" spans="1:32">
      <c r="B33" s="6" t="s">
        <v>48</v>
      </c>
      <c r="C33" s="229"/>
      <c r="D33" s="144">
        <v>0</v>
      </c>
      <c r="E33" s="144">
        <v>0</v>
      </c>
      <c r="F33" s="144">
        <v>0</v>
      </c>
      <c r="G33" s="144">
        <v>0</v>
      </c>
      <c r="H33" s="144">
        <v>0</v>
      </c>
      <c r="I33" s="144">
        <v>0</v>
      </c>
      <c r="J33" s="144">
        <v>0</v>
      </c>
      <c r="K33" s="144">
        <v>0</v>
      </c>
      <c r="L33" s="144">
        <v>0</v>
      </c>
      <c r="M33" s="144">
        <v>0</v>
      </c>
      <c r="N33" s="143"/>
      <c r="O33" s="144">
        <v>0</v>
      </c>
      <c r="P33" s="144">
        <v>0</v>
      </c>
      <c r="Q33" s="144">
        <v>0</v>
      </c>
      <c r="R33" s="144">
        <v>0</v>
      </c>
      <c r="S33" s="144">
        <v>0</v>
      </c>
      <c r="T33" s="144">
        <v>0</v>
      </c>
      <c r="U33" s="144">
        <v>0</v>
      </c>
      <c r="V33" s="144">
        <v>0</v>
      </c>
      <c r="W33" s="144">
        <v>0</v>
      </c>
      <c r="X33" s="145"/>
      <c r="Y33" s="143"/>
      <c r="Z33" s="143"/>
      <c r="AA33" s="143"/>
      <c r="AB33" s="143"/>
      <c r="AC33" s="143"/>
      <c r="AD33" s="143"/>
      <c r="AE33" s="143"/>
      <c r="AF33" s="143"/>
    </row>
    <row r="34" spans="1:32">
      <c r="B34" s="6" t="s">
        <v>325</v>
      </c>
      <c r="C34" s="229"/>
      <c r="D34" s="144">
        <v>329945.03371951339</v>
      </c>
      <c r="E34" s="144">
        <v>392927.45876938518</v>
      </c>
      <c r="F34" s="144">
        <v>453452.17811005202</v>
      </c>
      <c r="G34" s="144">
        <v>508251.42115682957</v>
      </c>
      <c r="H34" s="144">
        <v>577111.22284754901</v>
      </c>
      <c r="I34" s="144">
        <v>662322.55029663979</v>
      </c>
      <c r="J34" s="144">
        <v>693052.79408839636</v>
      </c>
      <c r="K34" s="144">
        <v>771012.0535271694</v>
      </c>
      <c r="L34" s="144">
        <v>812178.24699240387</v>
      </c>
      <c r="M34" s="144">
        <v>871724.0678267742</v>
      </c>
      <c r="N34" s="143"/>
      <c r="O34" s="144">
        <v>62982.425049871723</v>
      </c>
      <c r="P34" s="144">
        <v>60524.719340666867</v>
      </c>
      <c r="Q34" s="144">
        <v>54799.243046777519</v>
      </c>
      <c r="R34" s="144">
        <v>68859.801690719454</v>
      </c>
      <c r="S34" s="144">
        <v>85211.327449090735</v>
      </c>
      <c r="T34" s="144">
        <v>30730.243791756584</v>
      </c>
      <c r="U34" s="144">
        <v>77959.259438773006</v>
      </c>
      <c r="V34" s="144">
        <v>41166.193465234574</v>
      </c>
      <c r="W34" s="144">
        <v>59545.820834370352</v>
      </c>
      <c r="X34" s="145"/>
      <c r="Y34" s="143"/>
      <c r="Z34" s="143"/>
      <c r="AA34" s="143"/>
      <c r="AB34" s="143"/>
      <c r="AC34" s="143"/>
      <c r="AD34" s="143"/>
      <c r="AE34" s="143"/>
      <c r="AF34" s="143"/>
    </row>
    <row r="35" spans="1:32">
      <c r="B35" s="8" t="s">
        <v>101</v>
      </c>
      <c r="C35" s="229"/>
      <c r="D35" s="144">
        <v>0</v>
      </c>
      <c r="E35" s="144">
        <v>0</v>
      </c>
      <c r="F35" s="144">
        <v>0</v>
      </c>
      <c r="G35" s="144">
        <v>0</v>
      </c>
      <c r="H35" s="144">
        <v>0</v>
      </c>
      <c r="I35" s="144">
        <v>0</v>
      </c>
      <c r="J35" s="144">
        <v>0</v>
      </c>
      <c r="K35" s="144">
        <v>0</v>
      </c>
      <c r="L35" s="144">
        <v>0</v>
      </c>
      <c r="M35" s="144">
        <v>0</v>
      </c>
      <c r="N35" s="143"/>
      <c r="O35" s="144">
        <v>0</v>
      </c>
      <c r="P35" s="144">
        <v>0</v>
      </c>
      <c r="Q35" s="144">
        <v>0</v>
      </c>
      <c r="R35" s="144">
        <v>0</v>
      </c>
      <c r="S35" s="144">
        <v>0</v>
      </c>
      <c r="T35" s="144">
        <v>0</v>
      </c>
      <c r="U35" s="144">
        <v>0</v>
      </c>
      <c r="V35" s="144">
        <v>0</v>
      </c>
      <c r="W35" s="144">
        <v>0</v>
      </c>
      <c r="X35" s="145"/>
      <c r="Y35" s="143"/>
      <c r="Z35" s="143"/>
      <c r="AA35" s="143"/>
      <c r="AB35" s="143"/>
      <c r="AC35" s="143"/>
      <c r="AD35" s="143"/>
      <c r="AE35" s="143"/>
      <c r="AF35" s="143"/>
    </row>
    <row r="36" spans="1:32" s="45" customFormat="1">
      <c r="A36" s="38"/>
      <c r="B36" s="29" t="s">
        <v>9</v>
      </c>
      <c r="C36" s="209" t="s">
        <v>296</v>
      </c>
      <c r="D36" s="147">
        <v>0</v>
      </c>
      <c r="E36" s="147">
        <v>0</v>
      </c>
      <c r="F36" s="147">
        <v>0</v>
      </c>
      <c r="G36" s="147">
        <v>0</v>
      </c>
      <c r="H36" s="147">
        <v>0</v>
      </c>
      <c r="I36" s="147">
        <v>0</v>
      </c>
      <c r="J36" s="147">
        <v>0</v>
      </c>
      <c r="K36" s="147">
        <v>0</v>
      </c>
      <c r="L36" s="147">
        <v>0</v>
      </c>
      <c r="M36" s="147">
        <v>0</v>
      </c>
      <c r="N36" s="146"/>
      <c r="O36" s="147">
        <v>0</v>
      </c>
      <c r="P36" s="147">
        <v>0</v>
      </c>
      <c r="Q36" s="147">
        <v>0</v>
      </c>
      <c r="R36" s="147">
        <v>0</v>
      </c>
      <c r="S36" s="147">
        <v>0</v>
      </c>
      <c r="T36" s="147">
        <v>0</v>
      </c>
      <c r="U36" s="147">
        <v>0</v>
      </c>
      <c r="V36" s="147">
        <v>0</v>
      </c>
      <c r="W36" s="147">
        <v>0</v>
      </c>
      <c r="X36" s="141"/>
      <c r="Y36" s="146"/>
      <c r="Z36" s="146"/>
      <c r="AA36" s="146"/>
      <c r="AB36" s="146"/>
      <c r="AC36" s="146"/>
      <c r="AD36" s="146"/>
      <c r="AE36" s="146"/>
      <c r="AF36" s="146"/>
    </row>
    <row r="37" spans="1:32">
      <c r="B37" s="208" t="s">
        <v>40</v>
      </c>
      <c r="C37" s="229"/>
      <c r="D37" s="144">
        <v>0</v>
      </c>
      <c r="E37" s="144">
        <v>0</v>
      </c>
      <c r="F37" s="144">
        <v>0</v>
      </c>
      <c r="G37" s="144">
        <v>0</v>
      </c>
      <c r="H37" s="144">
        <v>0</v>
      </c>
      <c r="I37" s="144">
        <v>0</v>
      </c>
      <c r="J37" s="144">
        <v>0</v>
      </c>
      <c r="K37" s="144">
        <v>0</v>
      </c>
      <c r="L37" s="144">
        <v>0</v>
      </c>
      <c r="M37" s="144">
        <v>0</v>
      </c>
      <c r="N37" s="143"/>
      <c r="O37" s="144">
        <v>0</v>
      </c>
      <c r="P37" s="144">
        <v>0</v>
      </c>
      <c r="Q37" s="144">
        <v>0</v>
      </c>
      <c r="R37" s="144">
        <v>0</v>
      </c>
      <c r="S37" s="144">
        <v>0</v>
      </c>
      <c r="T37" s="144">
        <v>0</v>
      </c>
      <c r="U37" s="144">
        <v>0</v>
      </c>
      <c r="V37" s="144">
        <v>0</v>
      </c>
      <c r="W37" s="144">
        <v>0</v>
      </c>
      <c r="X37" s="145"/>
      <c r="Y37" s="143"/>
      <c r="Z37" s="143"/>
      <c r="AA37" s="143"/>
      <c r="AB37" s="143"/>
      <c r="AC37" s="143"/>
      <c r="AD37" s="143"/>
      <c r="AE37" s="143"/>
      <c r="AF37" s="143"/>
    </row>
    <row r="38" spans="1:32">
      <c r="B38" s="6" t="s">
        <v>41</v>
      </c>
      <c r="C38" s="229"/>
      <c r="D38" s="144">
        <v>0</v>
      </c>
      <c r="E38" s="144">
        <v>0</v>
      </c>
      <c r="F38" s="144">
        <v>0</v>
      </c>
      <c r="G38" s="144">
        <v>0</v>
      </c>
      <c r="H38" s="144">
        <v>0</v>
      </c>
      <c r="I38" s="144">
        <v>0</v>
      </c>
      <c r="J38" s="144">
        <v>0</v>
      </c>
      <c r="K38" s="144">
        <v>0</v>
      </c>
      <c r="L38" s="144">
        <v>0</v>
      </c>
      <c r="M38" s="144">
        <v>0</v>
      </c>
      <c r="N38" s="143"/>
      <c r="O38" s="144">
        <v>0</v>
      </c>
      <c r="P38" s="144">
        <v>0</v>
      </c>
      <c r="Q38" s="144">
        <v>0</v>
      </c>
      <c r="R38" s="144">
        <v>0</v>
      </c>
      <c r="S38" s="144">
        <v>0</v>
      </c>
      <c r="T38" s="144">
        <v>0</v>
      </c>
      <c r="U38" s="144">
        <v>0</v>
      </c>
      <c r="V38" s="144">
        <v>0</v>
      </c>
      <c r="W38" s="144">
        <v>0</v>
      </c>
      <c r="X38" s="145"/>
      <c r="Y38" s="143"/>
      <c r="Z38" s="143"/>
      <c r="AA38" s="143"/>
      <c r="AB38" s="143"/>
      <c r="AC38" s="143"/>
      <c r="AD38" s="143"/>
      <c r="AE38" s="143"/>
      <c r="AF38" s="143"/>
    </row>
    <row r="39" spans="1:32">
      <c r="B39" s="6" t="s">
        <v>42</v>
      </c>
      <c r="C39" s="229"/>
      <c r="D39" s="144">
        <v>0</v>
      </c>
      <c r="E39" s="144">
        <v>0</v>
      </c>
      <c r="F39" s="144">
        <v>0</v>
      </c>
      <c r="G39" s="144">
        <v>0</v>
      </c>
      <c r="H39" s="144">
        <v>0</v>
      </c>
      <c r="I39" s="144">
        <v>0</v>
      </c>
      <c r="J39" s="144">
        <v>0</v>
      </c>
      <c r="K39" s="144">
        <v>0</v>
      </c>
      <c r="L39" s="144">
        <v>0</v>
      </c>
      <c r="M39" s="144">
        <v>0</v>
      </c>
      <c r="N39" s="143"/>
      <c r="O39" s="144">
        <v>0</v>
      </c>
      <c r="P39" s="144">
        <v>0</v>
      </c>
      <c r="Q39" s="144">
        <v>0</v>
      </c>
      <c r="R39" s="144">
        <v>0</v>
      </c>
      <c r="S39" s="144">
        <v>0</v>
      </c>
      <c r="T39" s="144">
        <v>0</v>
      </c>
      <c r="U39" s="144">
        <v>0</v>
      </c>
      <c r="V39" s="144">
        <v>0</v>
      </c>
      <c r="W39" s="144">
        <v>0</v>
      </c>
      <c r="X39" s="145"/>
      <c r="Y39" s="143"/>
      <c r="Z39" s="143"/>
      <c r="AA39" s="143"/>
      <c r="AB39" s="143"/>
      <c r="AC39" s="143"/>
      <c r="AD39" s="143"/>
      <c r="AE39" s="143"/>
      <c r="AF39" s="143"/>
    </row>
    <row r="40" spans="1:32">
      <c r="B40" s="6" t="s">
        <v>43</v>
      </c>
      <c r="C40" s="229"/>
      <c r="D40" s="144">
        <v>0</v>
      </c>
      <c r="E40" s="144">
        <v>0</v>
      </c>
      <c r="F40" s="144">
        <v>0</v>
      </c>
      <c r="G40" s="144">
        <v>0</v>
      </c>
      <c r="H40" s="144">
        <v>0</v>
      </c>
      <c r="I40" s="144">
        <v>0</v>
      </c>
      <c r="J40" s="144">
        <v>0</v>
      </c>
      <c r="K40" s="144">
        <v>0</v>
      </c>
      <c r="L40" s="144">
        <v>0</v>
      </c>
      <c r="M40" s="144">
        <v>0</v>
      </c>
      <c r="N40" s="143"/>
      <c r="O40" s="144">
        <v>0</v>
      </c>
      <c r="P40" s="144">
        <v>0</v>
      </c>
      <c r="Q40" s="144">
        <v>0</v>
      </c>
      <c r="R40" s="144">
        <v>0</v>
      </c>
      <c r="S40" s="144">
        <v>0</v>
      </c>
      <c r="T40" s="144">
        <v>0</v>
      </c>
      <c r="U40" s="144">
        <v>0</v>
      </c>
      <c r="V40" s="144">
        <v>0</v>
      </c>
      <c r="W40" s="144">
        <v>0</v>
      </c>
      <c r="X40" s="145"/>
      <c r="Y40" s="143"/>
      <c r="Z40" s="143"/>
      <c r="AA40" s="143"/>
      <c r="AB40" s="143"/>
      <c r="AC40" s="143"/>
      <c r="AD40" s="143"/>
      <c r="AE40" s="143"/>
      <c r="AF40" s="143"/>
    </row>
    <row r="41" spans="1:32">
      <c r="B41" s="6" t="s">
        <v>44</v>
      </c>
      <c r="C41" s="229"/>
      <c r="D41" s="144">
        <v>0</v>
      </c>
      <c r="E41" s="144">
        <v>0</v>
      </c>
      <c r="F41" s="144">
        <v>0</v>
      </c>
      <c r="G41" s="144">
        <v>0</v>
      </c>
      <c r="H41" s="144">
        <v>0</v>
      </c>
      <c r="I41" s="144">
        <v>0</v>
      </c>
      <c r="J41" s="144">
        <v>0</v>
      </c>
      <c r="K41" s="144">
        <v>0</v>
      </c>
      <c r="L41" s="144">
        <v>0</v>
      </c>
      <c r="M41" s="144">
        <v>0</v>
      </c>
      <c r="N41" s="143"/>
      <c r="O41" s="144">
        <v>0</v>
      </c>
      <c r="P41" s="144">
        <v>0</v>
      </c>
      <c r="Q41" s="144">
        <v>0</v>
      </c>
      <c r="R41" s="144">
        <v>0</v>
      </c>
      <c r="S41" s="144">
        <v>0</v>
      </c>
      <c r="T41" s="144">
        <v>0</v>
      </c>
      <c r="U41" s="144">
        <v>0</v>
      </c>
      <c r="V41" s="144">
        <v>0</v>
      </c>
      <c r="W41" s="144">
        <v>0</v>
      </c>
      <c r="X41" s="145"/>
      <c r="Y41" s="143"/>
      <c r="Z41" s="143"/>
      <c r="AA41" s="143"/>
      <c r="AB41" s="143"/>
      <c r="AC41" s="143"/>
      <c r="AD41" s="143"/>
      <c r="AE41" s="143"/>
      <c r="AF41" s="143"/>
    </row>
    <row r="42" spans="1:32">
      <c r="B42" s="7" t="s">
        <v>45</v>
      </c>
      <c r="C42" s="229"/>
      <c r="D42" s="144">
        <v>0</v>
      </c>
      <c r="E42" s="144">
        <v>0</v>
      </c>
      <c r="F42" s="144">
        <v>0</v>
      </c>
      <c r="G42" s="144">
        <v>0</v>
      </c>
      <c r="H42" s="144">
        <v>0</v>
      </c>
      <c r="I42" s="144">
        <v>0</v>
      </c>
      <c r="J42" s="144">
        <v>0</v>
      </c>
      <c r="K42" s="144">
        <v>0</v>
      </c>
      <c r="L42" s="144">
        <v>0</v>
      </c>
      <c r="M42" s="144">
        <v>0</v>
      </c>
      <c r="N42" s="143"/>
      <c r="O42" s="144">
        <v>0</v>
      </c>
      <c r="P42" s="144">
        <v>0</v>
      </c>
      <c r="Q42" s="144">
        <v>0</v>
      </c>
      <c r="R42" s="144">
        <v>0</v>
      </c>
      <c r="S42" s="144">
        <v>0</v>
      </c>
      <c r="T42" s="144">
        <v>0</v>
      </c>
      <c r="U42" s="144">
        <v>0</v>
      </c>
      <c r="V42" s="144">
        <v>0</v>
      </c>
      <c r="W42" s="144">
        <v>0</v>
      </c>
      <c r="X42" s="145"/>
      <c r="Y42" s="143"/>
      <c r="Z42" s="143"/>
      <c r="AA42" s="143"/>
      <c r="AB42" s="143"/>
      <c r="AC42" s="143"/>
      <c r="AD42" s="143"/>
      <c r="AE42" s="143"/>
      <c r="AF42" s="143"/>
    </row>
    <row r="43" spans="1:32">
      <c r="B43" s="7" t="s">
        <v>46</v>
      </c>
      <c r="C43" s="229"/>
      <c r="D43" s="144">
        <v>0</v>
      </c>
      <c r="E43" s="144">
        <v>0</v>
      </c>
      <c r="F43" s="144">
        <v>0</v>
      </c>
      <c r="G43" s="144">
        <v>0</v>
      </c>
      <c r="H43" s="144">
        <v>0</v>
      </c>
      <c r="I43" s="144">
        <v>0</v>
      </c>
      <c r="J43" s="144">
        <v>0</v>
      </c>
      <c r="K43" s="144">
        <v>0</v>
      </c>
      <c r="L43" s="144">
        <v>0</v>
      </c>
      <c r="M43" s="144">
        <v>0</v>
      </c>
      <c r="N43" s="143"/>
      <c r="O43" s="144">
        <v>0</v>
      </c>
      <c r="P43" s="144">
        <v>0</v>
      </c>
      <c r="Q43" s="144">
        <v>0</v>
      </c>
      <c r="R43" s="144">
        <v>0</v>
      </c>
      <c r="S43" s="144">
        <v>0</v>
      </c>
      <c r="T43" s="144">
        <v>0</v>
      </c>
      <c r="U43" s="144">
        <v>0</v>
      </c>
      <c r="V43" s="144">
        <v>0</v>
      </c>
      <c r="W43" s="144">
        <v>0</v>
      </c>
      <c r="X43" s="145"/>
      <c r="Y43" s="143"/>
      <c r="Z43" s="143"/>
      <c r="AA43" s="143"/>
      <c r="AB43" s="143"/>
      <c r="AC43" s="143"/>
      <c r="AD43" s="143"/>
      <c r="AE43" s="143"/>
      <c r="AF43" s="143"/>
    </row>
    <row r="44" spans="1:32">
      <c r="B44" s="6" t="s">
        <v>317</v>
      </c>
      <c r="C44" s="229"/>
      <c r="D44" s="144">
        <v>0</v>
      </c>
      <c r="E44" s="144">
        <v>0</v>
      </c>
      <c r="F44" s="144">
        <v>0</v>
      </c>
      <c r="G44" s="144">
        <v>0</v>
      </c>
      <c r="H44" s="144">
        <v>0</v>
      </c>
      <c r="I44" s="144">
        <v>0</v>
      </c>
      <c r="J44" s="144">
        <v>0</v>
      </c>
      <c r="K44" s="144">
        <v>0</v>
      </c>
      <c r="L44" s="144">
        <v>0</v>
      </c>
      <c r="M44" s="144">
        <v>0</v>
      </c>
      <c r="N44" s="143"/>
      <c r="O44" s="144">
        <v>0</v>
      </c>
      <c r="P44" s="144">
        <v>0</v>
      </c>
      <c r="Q44" s="144">
        <v>0</v>
      </c>
      <c r="R44" s="144">
        <v>0</v>
      </c>
      <c r="S44" s="144">
        <v>0</v>
      </c>
      <c r="T44" s="144">
        <v>0</v>
      </c>
      <c r="U44" s="144">
        <v>0</v>
      </c>
      <c r="V44" s="144">
        <v>0</v>
      </c>
      <c r="W44" s="144">
        <v>0</v>
      </c>
      <c r="X44" s="145"/>
      <c r="Y44" s="143"/>
      <c r="Z44" s="143"/>
      <c r="AA44" s="143"/>
      <c r="AB44" s="143"/>
      <c r="AC44" s="143"/>
      <c r="AD44" s="143"/>
      <c r="AE44" s="143"/>
      <c r="AF44" s="143"/>
    </row>
    <row r="45" spans="1:32">
      <c r="B45" s="6" t="s">
        <v>108</v>
      </c>
      <c r="C45" s="229"/>
      <c r="D45" s="144">
        <v>0</v>
      </c>
      <c r="E45" s="144">
        <v>0</v>
      </c>
      <c r="F45" s="144">
        <v>0</v>
      </c>
      <c r="G45" s="144">
        <v>0</v>
      </c>
      <c r="H45" s="144">
        <v>0</v>
      </c>
      <c r="I45" s="144">
        <v>0</v>
      </c>
      <c r="J45" s="144">
        <v>0</v>
      </c>
      <c r="K45" s="144">
        <v>0</v>
      </c>
      <c r="L45" s="144">
        <v>0</v>
      </c>
      <c r="M45" s="144">
        <v>0</v>
      </c>
      <c r="N45" s="143"/>
      <c r="O45" s="144">
        <v>0</v>
      </c>
      <c r="P45" s="144">
        <v>0</v>
      </c>
      <c r="Q45" s="144">
        <v>0</v>
      </c>
      <c r="R45" s="144">
        <v>0</v>
      </c>
      <c r="S45" s="144">
        <v>0</v>
      </c>
      <c r="T45" s="144">
        <v>0</v>
      </c>
      <c r="U45" s="144">
        <v>0</v>
      </c>
      <c r="V45" s="144">
        <v>0</v>
      </c>
      <c r="W45" s="144">
        <v>0</v>
      </c>
      <c r="X45" s="145"/>
      <c r="Y45" s="143"/>
      <c r="Z45" s="143"/>
      <c r="AA45" s="143"/>
      <c r="AB45" s="143"/>
      <c r="AC45" s="143"/>
      <c r="AD45" s="143"/>
      <c r="AE45" s="143"/>
      <c r="AF45" s="143"/>
    </row>
    <row r="46" spans="1:32">
      <c r="B46" s="6" t="s">
        <v>48</v>
      </c>
      <c r="C46" s="229"/>
      <c r="D46" s="144">
        <v>0</v>
      </c>
      <c r="E46" s="144">
        <v>0</v>
      </c>
      <c r="F46" s="144">
        <v>0</v>
      </c>
      <c r="G46" s="144">
        <v>0</v>
      </c>
      <c r="H46" s="144">
        <v>0</v>
      </c>
      <c r="I46" s="144">
        <v>0</v>
      </c>
      <c r="J46" s="144">
        <v>0</v>
      </c>
      <c r="K46" s="144">
        <v>0</v>
      </c>
      <c r="L46" s="144">
        <v>0</v>
      </c>
      <c r="M46" s="144">
        <v>0</v>
      </c>
      <c r="N46" s="143"/>
      <c r="O46" s="144">
        <v>0</v>
      </c>
      <c r="P46" s="144">
        <v>0</v>
      </c>
      <c r="Q46" s="144">
        <v>0</v>
      </c>
      <c r="R46" s="144">
        <v>0</v>
      </c>
      <c r="S46" s="144">
        <v>0</v>
      </c>
      <c r="T46" s="144">
        <v>0</v>
      </c>
      <c r="U46" s="144">
        <v>0</v>
      </c>
      <c r="V46" s="144">
        <v>0</v>
      </c>
      <c r="W46" s="144">
        <v>0</v>
      </c>
      <c r="X46" s="145"/>
      <c r="Y46" s="143"/>
      <c r="Z46" s="143"/>
      <c r="AA46" s="143"/>
      <c r="AB46" s="143"/>
      <c r="AC46" s="143"/>
      <c r="AD46" s="143"/>
      <c r="AE46" s="143"/>
      <c r="AF46" s="143"/>
    </row>
    <row r="47" spans="1:32">
      <c r="B47" s="6" t="s">
        <v>325</v>
      </c>
      <c r="C47" s="229"/>
      <c r="D47" s="144">
        <v>0</v>
      </c>
      <c r="E47" s="144">
        <v>0</v>
      </c>
      <c r="F47" s="144">
        <v>0</v>
      </c>
      <c r="G47" s="144">
        <v>0</v>
      </c>
      <c r="H47" s="144">
        <v>0</v>
      </c>
      <c r="I47" s="144">
        <v>0</v>
      </c>
      <c r="J47" s="144">
        <v>0</v>
      </c>
      <c r="K47" s="144">
        <v>0</v>
      </c>
      <c r="L47" s="144">
        <v>0</v>
      </c>
      <c r="M47" s="144">
        <v>0</v>
      </c>
      <c r="N47" s="143"/>
      <c r="O47" s="144">
        <v>0</v>
      </c>
      <c r="P47" s="144">
        <v>0</v>
      </c>
      <c r="Q47" s="144">
        <v>0</v>
      </c>
      <c r="R47" s="144">
        <v>0</v>
      </c>
      <c r="S47" s="144">
        <v>0</v>
      </c>
      <c r="T47" s="144">
        <v>0</v>
      </c>
      <c r="U47" s="144">
        <v>0</v>
      </c>
      <c r="V47" s="144">
        <v>0</v>
      </c>
      <c r="W47" s="144">
        <v>0</v>
      </c>
      <c r="X47" s="145"/>
      <c r="Y47" s="143"/>
      <c r="Z47" s="143"/>
      <c r="AA47" s="143"/>
      <c r="AB47" s="143"/>
      <c r="AC47" s="143"/>
      <c r="AD47" s="143"/>
      <c r="AE47" s="143"/>
      <c r="AF47" s="143"/>
    </row>
    <row r="48" spans="1:32">
      <c r="B48" s="8" t="s">
        <v>101</v>
      </c>
      <c r="C48" s="229"/>
      <c r="D48" s="144">
        <v>0</v>
      </c>
      <c r="E48" s="144">
        <v>0</v>
      </c>
      <c r="F48" s="144">
        <v>0</v>
      </c>
      <c r="G48" s="144">
        <v>0</v>
      </c>
      <c r="H48" s="144">
        <v>0</v>
      </c>
      <c r="I48" s="144">
        <v>0</v>
      </c>
      <c r="J48" s="144">
        <v>0</v>
      </c>
      <c r="K48" s="144">
        <v>0</v>
      </c>
      <c r="L48" s="144">
        <v>0</v>
      </c>
      <c r="M48" s="144">
        <v>0</v>
      </c>
      <c r="N48" s="143"/>
      <c r="O48" s="144">
        <v>0</v>
      </c>
      <c r="P48" s="144">
        <v>0</v>
      </c>
      <c r="Q48" s="144">
        <v>0</v>
      </c>
      <c r="R48" s="144">
        <v>0</v>
      </c>
      <c r="S48" s="144">
        <v>0</v>
      </c>
      <c r="T48" s="144">
        <v>0</v>
      </c>
      <c r="U48" s="144">
        <v>0</v>
      </c>
      <c r="V48" s="144">
        <v>0</v>
      </c>
      <c r="W48" s="144">
        <v>0</v>
      </c>
      <c r="X48" s="145"/>
      <c r="Y48" s="143"/>
      <c r="Z48" s="143"/>
      <c r="AA48" s="143"/>
      <c r="AB48" s="143"/>
      <c r="AC48" s="143"/>
      <c r="AD48" s="143"/>
      <c r="AE48" s="143"/>
      <c r="AF48" s="143"/>
    </row>
    <row r="49" spans="1:32" s="45" customFormat="1">
      <c r="A49" s="38"/>
      <c r="B49" s="29" t="s">
        <v>25</v>
      </c>
      <c r="C49" s="209" t="s">
        <v>297</v>
      </c>
      <c r="D49" s="147">
        <v>214436.48891045022</v>
      </c>
      <c r="E49" s="147">
        <v>241249.72070000003</v>
      </c>
      <c r="F49" s="147">
        <v>262266.8248</v>
      </c>
      <c r="G49" s="147">
        <v>283445.64919999999</v>
      </c>
      <c r="H49" s="147">
        <v>296615.3039</v>
      </c>
      <c r="I49" s="147">
        <v>331632.58549999999</v>
      </c>
      <c r="J49" s="147">
        <v>327559.33759899996</v>
      </c>
      <c r="K49" s="147">
        <v>357114.04327999998</v>
      </c>
      <c r="L49" s="147">
        <v>357462.12605600001</v>
      </c>
      <c r="M49" s="147">
        <v>392854</v>
      </c>
      <c r="N49" s="146"/>
      <c r="O49" s="147">
        <v>26813.231789549787</v>
      </c>
      <c r="P49" s="147">
        <v>21017.104099999997</v>
      </c>
      <c r="Q49" s="147">
        <v>21178.824399999983</v>
      </c>
      <c r="R49" s="147">
        <v>13169.654700000001</v>
      </c>
      <c r="S49" s="147">
        <v>35017.281600000024</v>
      </c>
      <c r="T49" s="147">
        <v>-4073.2479010000134</v>
      </c>
      <c r="U49" s="147">
        <v>29554.705680999996</v>
      </c>
      <c r="V49" s="147">
        <v>348.0827760000011</v>
      </c>
      <c r="W49" s="147">
        <v>35391.873944000006</v>
      </c>
      <c r="X49" s="141"/>
      <c r="Y49" s="146"/>
      <c r="Z49" s="146"/>
      <c r="AA49" s="146"/>
      <c r="AB49" s="146"/>
      <c r="AC49" s="146"/>
      <c r="AD49" s="146"/>
      <c r="AE49" s="146"/>
      <c r="AF49" s="146"/>
    </row>
    <row r="50" spans="1:32">
      <c r="B50" s="208" t="s">
        <v>40</v>
      </c>
      <c r="C50" s="229"/>
      <c r="D50" s="144">
        <v>214436.48891045028</v>
      </c>
      <c r="E50" s="144">
        <v>241249.72070000003</v>
      </c>
      <c r="F50" s="144">
        <v>262266.8248</v>
      </c>
      <c r="G50" s="144">
        <v>283445.64919999999</v>
      </c>
      <c r="H50" s="144">
        <v>296615.3039</v>
      </c>
      <c r="I50" s="144">
        <v>331632.58549999999</v>
      </c>
      <c r="J50" s="144">
        <v>327559.33759899996</v>
      </c>
      <c r="K50" s="144">
        <v>357114.04327999998</v>
      </c>
      <c r="L50" s="144">
        <v>357462.12605600001</v>
      </c>
      <c r="M50" s="144">
        <v>392854</v>
      </c>
      <c r="N50" s="143"/>
      <c r="O50" s="144">
        <v>26813.23178954974</v>
      </c>
      <c r="P50" s="144">
        <v>21017.104099999997</v>
      </c>
      <c r="Q50" s="144">
        <v>21178.824399999983</v>
      </c>
      <c r="R50" s="144">
        <v>13169.654700000001</v>
      </c>
      <c r="S50" s="144">
        <v>35017.281600000024</v>
      </c>
      <c r="T50" s="144">
        <v>-4073.2479010000588</v>
      </c>
      <c r="U50" s="144">
        <v>29554.705681000043</v>
      </c>
      <c r="V50" s="144">
        <v>348.0827760000011</v>
      </c>
      <c r="W50" s="144">
        <v>35391.873944000006</v>
      </c>
      <c r="X50" s="145"/>
      <c r="Y50" s="143"/>
      <c r="Z50" s="143"/>
      <c r="AA50" s="143"/>
      <c r="AB50" s="143"/>
      <c r="AC50" s="143"/>
      <c r="AD50" s="143"/>
      <c r="AE50" s="143"/>
      <c r="AF50" s="143"/>
    </row>
    <row r="51" spans="1:32">
      <c r="B51" s="6" t="s">
        <v>41</v>
      </c>
      <c r="C51" s="229"/>
      <c r="D51" s="144">
        <v>0</v>
      </c>
      <c r="E51" s="144">
        <v>0</v>
      </c>
      <c r="F51" s="144">
        <v>0</v>
      </c>
      <c r="G51" s="144">
        <v>0</v>
      </c>
      <c r="H51" s="144">
        <v>0</v>
      </c>
      <c r="I51" s="144">
        <v>0</v>
      </c>
      <c r="J51" s="144">
        <v>0</v>
      </c>
      <c r="K51" s="144">
        <v>0</v>
      </c>
      <c r="L51" s="144">
        <v>0</v>
      </c>
      <c r="M51" s="144">
        <v>0</v>
      </c>
      <c r="N51" s="143"/>
      <c r="O51" s="144">
        <v>0</v>
      </c>
      <c r="P51" s="144">
        <v>0</v>
      </c>
      <c r="Q51" s="144">
        <v>0</v>
      </c>
      <c r="R51" s="144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5"/>
      <c r="Y51" s="143"/>
      <c r="Z51" s="143"/>
      <c r="AA51" s="143"/>
      <c r="AB51" s="143"/>
      <c r="AC51" s="143"/>
      <c r="AD51" s="143"/>
      <c r="AE51" s="143"/>
      <c r="AF51" s="143"/>
    </row>
    <row r="52" spans="1:32">
      <c r="B52" s="6" t="s">
        <v>42</v>
      </c>
      <c r="C52" s="229"/>
      <c r="D52" s="144">
        <v>112171.14670537339</v>
      </c>
      <c r="E52" s="144">
        <v>114047.14312556978</v>
      </c>
      <c r="F52" s="144">
        <v>116964.99535335218</v>
      </c>
      <c r="G52" s="144">
        <v>122091.12636477691</v>
      </c>
      <c r="H52" s="144">
        <v>132329.72157788274</v>
      </c>
      <c r="I52" s="144">
        <v>147319.68450091075</v>
      </c>
      <c r="J52" s="144">
        <v>154216.00002407248</v>
      </c>
      <c r="K52" s="144">
        <v>169093.37794554309</v>
      </c>
      <c r="L52" s="144">
        <v>170032.43713771043</v>
      </c>
      <c r="M52" s="144">
        <v>166520.87909444451</v>
      </c>
      <c r="N52" s="143"/>
      <c r="O52" s="144">
        <v>1875.9964201963676</v>
      </c>
      <c r="P52" s="144">
        <v>2917.8522277823968</v>
      </c>
      <c r="Q52" s="144">
        <v>5126.1310114247408</v>
      </c>
      <c r="R52" s="144">
        <v>10238.595213105827</v>
      </c>
      <c r="S52" s="144">
        <v>14989.962923028019</v>
      </c>
      <c r="T52" s="144">
        <v>6896.3155231617066</v>
      </c>
      <c r="U52" s="144">
        <v>14877.377921470634</v>
      </c>
      <c r="V52" s="144">
        <v>939.0591921673149</v>
      </c>
      <c r="W52" s="144">
        <v>-3511.5580432659044</v>
      </c>
      <c r="X52" s="145"/>
      <c r="Y52" s="143"/>
      <c r="Z52" s="143"/>
      <c r="AA52" s="143"/>
      <c r="AB52" s="143"/>
      <c r="AC52" s="143"/>
      <c r="AD52" s="143"/>
      <c r="AE52" s="143"/>
      <c r="AF52" s="143"/>
    </row>
    <row r="53" spans="1:32">
      <c r="B53" s="6" t="s">
        <v>43</v>
      </c>
      <c r="C53" s="229"/>
      <c r="D53" s="144">
        <v>99313.112959817692</v>
      </c>
      <c r="E53" s="144">
        <v>126059.71766703717</v>
      </c>
      <c r="F53" s="144">
        <v>143583.97828020895</v>
      </c>
      <c r="G53" s="144">
        <v>159113.5006134804</v>
      </c>
      <c r="H53" s="144">
        <v>162274.37075845929</v>
      </c>
      <c r="I53" s="144">
        <v>181997.53361612203</v>
      </c>
      <c r="J53" s="144">
        <v>171063.97307379576</v>
      </c>
      <c r="K53" s="144">
        <v>184992.22282351638</v>
      </c>
      <c r="L53" s="144">
        <v>183197.98857998505</v>
      </c>
      <c r="M53" s="144">
        <v>222589.61889287361</v>
      </c>
      <c r="N53" s="143"/>
      <c r="O53" s="144">
        <v>26746.604707219485</v>
      </c>
      <c r="P53" s="144">
        <v>17524.260613171773</v>
      </c>
      <c r="Q53" s="144">
        <v>15529.522333271438</v>
      </c>
      <c r="R53" s="144">
        <v>3160.8701449789123</v>
      </c>
      <c r="S53" s="144">
        <v>19723.162857662737</v>
      </c>
      <c r="T53" s="144">
        <v>-10933.56054232629</v>
      </c>
      <c r="U53" s="144">
        <v>13928.249749720635</v>
      </c>
      <c r="V53" s="144">
        <v>-1794.2342435313549</v>
      </c>
      <c r="W53" s="144">
        <v>39391.630312888585</v>
      </c>
      <c r="X53" s="145"/>
      <c r="Y53" s="143"/>
      <c r="Z53" s="143"/>
      <c r="AA53" s="143"/>
      <c r="AB53" s="143"/>
      <c r="AC53" s="143"/>
      <c r="AD53" s="143"/>
      <c r="AE53" s="143"/>
      <c r="AF53" s="143"/>
    </row>
    <row r="54" spans="1:32">
      <c r="B54" s="6" t="s">
        <v>44</v>
      </c>
      <c r="C54" s="229"/>
      <c r="D54" s="144">
        <v>2952.22924525913</v>
      </c>
      <c r="E54" s="144">
        <v>1142.8599073930468</v>
      </c>
      <c r="F54" s="144">
        <v>1717.8511664388814</v>
      </c>
      <c r="G54" s="144">
        <v>2241.0222217426954</v>
      </c>
      <c r="H54" s="144">
        <v>2011.2115636579667</v>
      </c>
      <c r="I54" s="144">
        <v>2315.3673829671957</v>
      </c>
      <c r="J54" s="144">
        <v>2279.3645011317803</v>
      </c>
      <c r="K54" s="144">
        <v>3028.4425109404974</v>
      </c>
      <c r="L54" s="144">
        <v>4231.7003383045285</v>
      </c>
      <c r="M54" s="144">
        <v>3743.5020126819077</v>
      </c>
      <c r="N54" s="143"/>
      <c r="O54" s="144">
        <v>-1809.3693378660835</v>
      </c>
      <c r="P54" s="144">
        <v>574.99125904583468</v>
      </c>
      <c r="Q54" s="144">
        <v>523.17105530381377</v>
      </c>
      <c r="R54" s="144">
        <v>-229.81065808472857</v>
      </c>
      <c r="S54" s="144">
        <v>304.15581930922889</v>
      </c>
      <c r="T54" s="144">
        <v>-36.002881835415224</v>
      </c>
      <c r="U54" s="144">
        <v>749.07800980871707</v>
      </c>
      <c r="V54" s="144">
        <v>1203.2578273640308</v>
      </c>
      <c r="W54" s="144">
        <v>-488.19832562262064</v>
      </c>
      <c r="X54" s="145"/>
      <c r="Y54" s="143"/>
      <c r="Z54" s="143"/>
      <c r="AA54" s="143"/>
      <c r="AB54" s="143"/>
      <c r="AC54" s="143"/>
      <c r="AD54" s="143"/>
      <c r="AE54" s="143"/>
      <c r="AF54" s="143"/>
    </row>
    <row r="55" spans="1:32">
      <c r="B55" s="7" t="s">
        <v>45</v>
      </c>
      <c r="C55" s="229"/>
      <c r="D55" s="144">
        <v>283.32857915445294</v>
      </c>
      <c r="E55" s="144">
        <v>213.79848181526819</v>
      </c>
      <c r="F55" s="144">
        <v>183.93920023339319</v>
      </c>
      <c r="G55" s="144">
        <v>195.0654905218363</v>
      </c>
      <c r="H55" s="144">
        <v>123.92155635835955</v>
      </c>
      <c r="I55" s="144">
        <v>120.47789840925445</v>
      </c>
      <c r="J55" s="144">
        <v>88.438004186317542</v>
      </c>
      <c r="K55" s="144">
        <v>85.487480549599653</v>
      </c>
      <c r="L55" s="144">
        <v>81.646210147034054</v>
      </c>
      <c r="M55" s="144">
        <v>76.410657327380505</v>
      </c>
      <c r="N55" s="143"/>
      <c r="O55" s="144">
        <v>-69.530097339184763</v>
      </c>
      <c r="P55" s="144">
        <v>-29.85928158187501</v>
      </c>
      <c r="Q55" s="144">
        <v>11.126290288443119</v>
      </c>
      <c r="R55" s="144">
        <v>-71.143934163476757</v>
      </c>
      <c r="S55" s="144">
        <v>-3.4436579491051056</v>
      </c>
      <c r="T55" s="144">
        <v>-32.039894222936901</v>
      </c>
      <c r="U55" s="144">
        <v>-2.9505236367178944</v>
      </c>
      <c r="V55" s="144">
        <v>-3.8412704025655886</v>
      </c>
      <c r="W55" s="144">
        <v>-5.235552819653555</v>
      </c>
      <c r="X55" s="145"/>
      <c r="Y55" s="143"/>
      <c r="Z55" s="143"/>
      <c r="AA55" s="143"/>
      <c r="AB55" s="143"/>
      <c r="AC55" s="143"/>
      <c r="AD55" s="143"/>
      <c r="AE55" s="143"/>
      <c r="AF55" s="143"/>
    </row>
    <row r="56" spans="1:32">
      <c r="B56" s="7" t="s">
        <v>46</v>
      </c>
      <c r="C56" s="229"/>
      <c r="D56" s="144">
        <v>2668.9006661046769</v>
      </c>
      <c r="E56" s="144">
        <v>929.06142557777844</v>
      </c>
      <c r="F56" s="144">
        <v>1533.9119662054882</v>
      </c>
      <c r="G56" s="144">
        <v>2045.9567312208592</v>
      </c>
      <c r="H56" s="144">
        <v>1887.2900072996072</v>
      </c>
      <c r="I56" s="144">
        <v>2194.8894845579416</v>
      </c>
      <c r="J56" s="144">
        <v>2190.9264969454625</v>
      </c>
      <c r="K56" s="144">
        <v>2942.9550303908973</v>
      </c>
      <c r="L56" s="144">
        <v>4150.0541281574942</v>
      </c>
      <c r="M56" s="144">
        <v>3667.091355354527</v>
      </c>
      <c r="N56" s="143"/>
      <c r="O56" s="144">
        <v>-1739.8392405268985</v>
      </c>
      <c r="P56" s="144">
        <v>604.85054062770973</v>
      </c>
      <c r="Q56" s="144">
        <v>512.0447650153709</v>
      </c>
      <c r="R56" s="144">
        <v>-158.66672392125201</v>
      </c>
      <c r="S56" s="144">
        <v>307.59947725833462</v>
      </c>
      <c r="T56" s="144">
        <v>-3.9629876124791963</v>
      </c>
      <c r="U56" s="144">
        <v>752.02853344543462</v>
      </c>
      <c r="V56" s="144">
        <v>1207.0990977665967</v>
      </c>
      <c r="W56" s="144">
        <v>-482.96277280296704</v>
      </c>
      <c r="X56" s="145"/>
      <c r="Y56" s="143"/>
      <c r="Z56" s="143"/>
      <c r="AA56" s="143"/>
      <c r="AB56" s="143"/>
      <c r="AC56" s="143"/>
      <c r="AD56" s="143"/>
      <c r="AE56" s="143"/>
      <c r="AF56" s="143"/>
    </row>
    <row r="57" spans="1:32">
      <c r="B57" s="6" t="s">
        <v>317</v>
      </c>
      <c r="C57" s="229"/>
      <c r="D57" s="144">
        <v>0</v>
      </c>
      <c r="E57" s="144">
        <v>0</v>
      </c>
      <c r="F57" s="144">
        <v>0</v>
      </c>
      <c r="G57" s="144">
        <v>0</v>
      </c>
      <c r="H57" s="144">
        <v>0</v>
      </c>
      <c r="I57" s="144">
        <v>0</v>
      </c>
      <c r="J57" s="144">
        <v>0</v>
      </c>
      <c r="K57" s="144">
        <v>0</v>
      </c>
      <c r="L57" s="144">
        <v>0</v>
      </c>
      <c r="M57" s="144">
        <v>0</v>
      </c>
      <c r="N57" s="143"/>
      <c r="O57" s="144">
        <v>0</v>
      </c>
      <c r="P57" s="144">
        <v>0</v>
      </c>
      <c r="Q57" s="144">
        <v>0</v>
      </c>
      <c r="R57" s="144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5"/>
      <c r="Y57" s="143"/>
      <c r="Z57" s="143"/>
      <c r="AA57" s="143"/>
      <c r="AB57" s="143"/>
      <c r="AC57" s="143"/>
      <c r="AD57" s="143"/>
      <c r="AE57" s="143"/>
      <c r="AF57" s="143"/>
    </row>
    <row r="58" spans="1:32">
      <c r="B58" s="6" t="s">
        <v>108</v>
      </c>
      <c r="C58" s="229"/>
      <c r="D58" s="144">
        <v>0</v>
      </c>
      <c r="E58" s="144">
        <v>0</v>
      </c>
      <c r="F58" s="144">
        <v>0</v>
      </c>
      <c r="G58" s="144">
        <v>0</v>
      </c>
      <c r="H58" s="144">
        <v>0</v>
      </c>
      <c r="I58" s="144">
        <v>0</v>
      </c>
      <c r="J58" s="144">
        <v>0</v>
      </c>
      <c r="K58" s="144">
        <v>0</v>
      </c>
      <c r="L58" s="144">
        <v>0</v>
      </c>
      <c r="M58" s="144">
        <v>0</v>
      </c>
      <c r="N58" s="143"/>
      <c r="O58" s="144">
        <v>0</v>
      </c>
      <c r="P58" s="144">
        <v>0</v>
      </c>
      <c r="Q58" s="144">
        <v>0</v>
      </c>
      <c r="R58" s="144">
        <v>0</v>
      </c>
      <c r="S58" s="144">
        <v>0</v>
      </c>
      <c r="T58" s="144">
        <v>0</v>
      </c>
      <c r="U58" s="144">
        <v>0</v>
      </c>
      <c r="V58" s="144">
        <v>0</v>
      </c>
      <c r="W58" s="144">
        <v>0</v>
      </c>
      <c r="X58" s="145"/>
      <c r="Y58" s="143"/>
      <c r="Z58" s="143"/>
      <c r="AA58" s="143"/>
      <c r="AB58" s="143"/>
      <c r="AC58" s="143"/>
      <c r="AD58" s="143"/>
      <c r="AE58" s="143"/>
      <c r="AF58" s="143"/>
    </row>
    <row r="59" spans="1:32">
      <c r="B59" s="6" t="s">
        <v>48</v>
      </c>
      <c r="C59" s="229"/>
      <c r="D59" s="144">
        <v>0</v>
      </c>
      <c r="E59" s="144">
        <v>0</v>
      </c>
      <c r="F59" s="144">
        <v>0</v>
      </c>
      <c r="G59" s="144">
        <v>0</v>
      </c>
      <c r="H59" s="144">
        <v>0</v>
      </c>
      <c r="I59" s="144">
        <v>0</v>
      </c>
      <c r="J59" s="144">
        <v>0</v>
      </c>
      <c r="K59" s="144">
        <v>0</v>
      </c>
      <c r="L59" s="144">
        <v>0</v>
      </c>
      <c r="M59" s="144">
        <v>0</v>
      </c>
      <c r="N59" s="143"/>
      <c r="O59" s="144">
        <v>0</v>
      </c>
      <c r="P59" s="144">
        <v>0</v>
      </c>
      <c r="Q59" s="144">
        <v>0</v>
      </c>
      <c r="R59" s="144">
        <v>0</v>
      </c>
      <c r="S59" s="144">
        <v>0</v>
      </c>
      <c r="T59" s="144">
        <v>0</v>
      </c>
      <c r="U59" s="144">
        <v>0</v>
      </c>
      <c r="V59" s="144">
        <v>0</v>
      </c>
      <c r="W59" s="144">
        <v>0</v>
      </c>
      <c r="X59" s="145"/>
      <c r="Y59" s="143"/>
      <c r="Z59" s="143"/>
      <c r="AA59" s="143"/>
      <c r="AB59" s="143"/>
      <c r="AC59" s="143"/>
      <c r="AD59" s="143"/>
      <c r="AE59" s="143"/>
      <c r="AF59" s="143"/>
    </row>
    <row r="60" spans="1:32">
      <c r="B60" s="6" t="s">
        <v>325</v>
      </c>
      <c r="C60" s="229"/>
      <c r="D60" s="144">
        <v>0</v>
      </c>
      <c r="E60" s="144">
        <v>0</v>
      </c>
      <c r="F60" s="144">
        <v>0</v>
      </c>
      <c r="G60" s="144">
        <v>0</v>
      </c>
      <c r="H60" s="144">
        <v>0</v>
      </c>
      <c r="I60" s="144">
        <v>0</v>
      </c>
      <c r="J60" s="144">
        <v>0</v>
      </c>
      <c r="K60" s="144">
        <v>0</v>
      </c>
      <c r="L60" s="144">
        <v>0</v>
      </c>
      <c r="M60" s="144">
        <v>0</v>
      </c>
      <c r="N60" s="143"/>
      <c r="O60" s="144">
        <v>0</v>
      </c>
      <c r="P60" s="144">
        <v>0</v>
      </c>
      <c r="Q60" s="144">
        <v>0</v>
      </c>
      <c r="R60" s="144">
        <v>0</v>
      </c>
      <c r="S60" s="144">
        <v>0</v>
      </c>
      <c r="T60" s="144">
        <v>0</v>
      </c>
      <c r="U60" s="144">
        <v>0</v>
      </c>
      <c r="V60" s="144">
        <v>0</v>
      </c>
      <c r="W60" s="144">
        <v>0</v>
      </c>
      <c r="X60" s="145"/>
      <c r="Y60" s="143"/>
      <c r="Z60" s="143"/>
      <c r="AA60" s="143"/>
      <c r="AB60" s="143"/>
      <c r="AC60" s="143"/>
      <c r="AD60" s="143"/>
      <c r="AE60" s="143"/>
      <c r="AF60" s="143"/>
    </row>
    <row r="61" spans="1:32">
      <c r="B61" s="8" t="s">
        <v>101</v>
      </c>
      <c r="C61" s="229"/>
      <c r="D61" s="144">
        <v>0</v>
      </c>
      <c r="E61" s="144">
        <v>0</v>
      </c>
      <c r="F61" s="144">
        <v>0</v>
      </c>
      <c r="G61" s="144">
        <v>0</v>
      </c>
      <c r="H61" s="144">
        <v>0</v>
      </c>
      <c r="I61" s="144">
        <v>0</v>
      </c>
      <c r="J61" s="144">
        <v>0</v>
      </c>
      <c r="K61" s="144">
        <v>0</v>
      </c>
      <c r="L61" s="144">
        <v>0</v>
      </c>
      <c r="M61" s="144">
        <v>0</v>
      </c>
      <c r="N61" s="143"/>
      <c r="O61" s="144">
        <v>0</v>
      </c>
      <c r="P61" s="144">
        <v>0</v>
      </c>
      <c r="Q61" s="144">
        <v>0</v>
      </c>
      <c r="R61" s="144">
        <v>0</v>
      </c>
      <c r="S61" s="144">
        <v>0</v>
      </c>
      <c r="T61" s="144">
        <v>0</v>
      </c>
      <c r="U61" s="144">
        <v>0</v>
      </c>
      <c r="V61" s="144">
        <v>0</v>
      </c>
      <c r="W61" s="144">
        <v>0</v>
      </c>
      <c r="X61" s="145"/>
      <c r="Y61" s="143"/>
      <c r="Z61" s="143"/>
      <c r="AA61" s="143"/>
      <c r="AB61" s="143"/>
      <c r="AC61" s="143"/>
      <c r="AD61" s="143"/>
      <c r="AE61" s="143"/>
      <c r="AF61" s="143"/>
    </row>
    <row r="62" spans="1:32" s="45" customFormat="1">
      <c r="A62" s="38"/>
      <c r="B62" s="29" t="s">
        <v>10</v>
      </c>
      <c r="C62" s="209" t="s">
        <v>298</v>
      </c>
      <c r="D62" s="147">
        <v>30482.237852645711</v>
      </c>
      <c r="E62" s="147">
        <v>34972.533787282657</v>
      </c>
      <c r="F62" s="147">
        <v>32797.325359748342</v>
      </c>
      <c r="G62" s="147">
        <v>41834.768627822668</v>
      </c>
      <c r="H62" s="147">
        <v>47366.437050544409</v>
      </c>
      <c r="I62" s="147">
        <v>52012.202202330263</v>
      </c>
      <c r="J62" s="147">
        <v>54346.249884449535</v>
      </c>
      <c r="K62" s="147">
        <v>66062.377659923062</v>
      </c>
      <c r="L62" s="147">
        <v>67471.75272614295</v>
      </c>
      <c r="M62" s="147">
        <v>66367</v>
      </c>
      <c r="N62" s="146"/>
      <c r="O62" s="147">
        <v>4490.2959346369471</v>
      </c>
      <c r="P62" s="147">
        <v>-2175.2084275343177</v>
      </c>
      <c r="Q62" s="147">
        <v>9037.4432680743212</v>
      </c>
      <c r="R62" s="147">
        <v>5531.668422721742</v>
      </c>
      <c r="S62" s="147">
        <v>4645.7651517858549</v>
      </c>
      <c r="T62" s="147">
        <v>2334.0476821192738</v>
      </c>
      <c r="U62" s="147">
        <v>11716.127775473524</v>
      </c>
      <c r="V62" s="147">
        <v>1409.3750662198886</v>
      </c>
      <c r="W62" s="147">
        <v>-1104.7527261429536</v>
      </c>
      <c r="X62" s="141"/>
      <c r="Y62" s="146"/>
      <c r="Z62" s="146"/>
      <c r="AA62" s="146"/>
      <c r="AB62" s="146"/>
      <c r="AC62" s="146"/>
      <c r="AD62" s="146"/>
      <c r="AE62" s="146"/>
      <c r="AF62" s="146"/>
    </row>
    <row r="63" spans="1:32" s="45" customFormat="1">
      <c r="A63" s="38"/>
      <c r="B63" s="31" t="s">
        <v>26</v>
      </c>
      <c r="C63" s="209" t="s">
        <v>299</v>
      </c>
      <c r="D63" s="147">
        <v>30482.237852645711</v>
      </c>
      <c r="E63" s="147">
        <v>34972.533787282657</v>
      </c>
      <c r="F63" s="147">
        <v>32797.325359748342</v>
      </c>
      <c r="G63" s="147">
        <v>41834.768627822668</v>
      </c>
      <c r="H63" s="147">
        <v>47366.437050544409</v>
      </c>
      <c r="I63" s="147">
        <v>52012.202202330263</v>
      </c>
      <c r="J63" s="147">
        <v>54346.249884449535</v>
      </c>
      <c r="K63" s="147">
        <v>66062.377659923062</v>
      </c>
      <c r="L63" s="147">
        <v>67471.75272614295</v>
      </c>
      <c r="M63" s="147">
        <v>66367</v>
      </c>
      <c r="N63" s="146"/>
      <c r="O63" s="147">
        <v>4490.2959346369471</v>
      </c>
      <c r="P63" s="147">
        <v>-2175.2084275343177</v>
      </c>
      <c r="Q63" s="147">
        <v>9037.4432680743212</v>
      </c>
      <c r="R63" s="147">
        <v>5531.668422721742</v>
      </c>
      <c r="S63" s="147">
        <v>4645.7651517858549</v>
      </c>
      <c r="T63" s="147">
        <v>2334.0476821192738</v>
      </c>
      <c r="U63" s="147">
        <v>11716.127775473524</v>
      </c>
      <c r="V63" s="147">
        <v>1409.3750662198886</v>
      </c>
      <c r="W63" s="147">
        <v>-1104.7527261429536</v>
      </c>
      <c r="X63" s="141"/>
      <c r="Y63" s="146"/>
      <c r="Z63" s="146"/>
      <c r="AA63" s="146"/>
      <c r="AB63" s="146"/>
      <c r="AC63" s="146"/>
      <c r="AD63" s="146"/>
      <c r="AE63" s="146"/>
      <c r="AF63" s="146"/>
    </row>
    <row r="64" spans="1:32">
      <c r="B64" s="208" t="s">
        <v>40</v>
      </c>
      <c r="C64" s="229"/>
      <c r="D64" s="144">
        <v>30482.237852645711</v>
      </c>
      <c r="E64" s="144">
        <v>34972.533787282657</v>
      </c>
      <c r="F64" s="144">
        <v>32797.325359748342</v>
      </c>
      <c r="G64" s="144">
        <v>41834.768627822668</v>
      </c>
      <c r="H64" s="144">
        <v>47366.437050544409</v>
      </c>
      <c r="I64" s="144">
        <v>52012.202202330263</v>
      </c>
      <c r="J64" s="144">
        <v>54346.249884449535</v>
      </c>
      <c r="K64" s="144">
        <v>66062.377659923062</v>
      </c>
      <c r="L64" s="144">
        <v>67471.75272614295</v>
      </c>
      <c r="M64" s="144">
        <v>66367</v>
      </c>
      <c r="N64" s="143"/>
      <c r="O64" s="144">
        <v>4490.2959346369471</v>
      </c>
      <c r="P64" s="144">
        <v>-2175.208427534315</v>
      </c>
      <c r="Q64" s="144">
        <v>9037.4432680743212</v>
      </c>
      <c r="R64" s="144">
        <v>5531.668422721742</v>
      </c>
      <c r="S64" s="144">
        <v>4645.7651517858549</v>
      </c>
      <c r="T64" s="144">
        <v>2334.0476821192738</v>
      </c>
      <c r="U64" s="144">
        <v>11716.127775473524</v>
      </c>
      <c r="V64" s="144">
        <v>1409.3750662198886</v>
      </c>
      <c r="W64" s="144">
        <v>-1104.7527261429536</v>
      </c>
      <c r="X64" s="145"/>
      <c r="Y64" s="143"/>
      <c r="Z64" s="143"/>
      <c r="AA64" s="143"/>
      <c r="AB64" s="143"/>
      <c r="AC64" s="143"/>
      <c r="AD64" s="143"/>
      <c r="AE64" s="143"/>
      <c r="AF64" s="143"/>
    </row>
    <row r="65" spans="1:32">
      <c r="B65" s="6" t="s">
        <v>41</v>
      </c>
      <c r="C65" s="229"/>
      <c r="D65" s="144">
        <v>0</v>
      </c>
      <c r="E65" s="144">
        <v>0</v>
      </c>
      <c r="F65" s="144">
        <v>0</v>
      </c>
      <c r="G65" s="144">
        <v>0</v>
      </c>
      <c r="H65" s="144">
        <v>0</v>
      </c>
      <c r="I65" s="144">
        <v>0</v>
      </c>
      <c r="J65" s="144">
        <v>0</v>
      </c>
      <c r="K65" s="144">
        <v>0</v>
      </c>
      <c r="L65" s="144">
        <v>0</v>
      </c>
      <c r="M65" s="144">
        <v>0</v>
      </c>
      <c r="N65" s="143"/>
      <c r="O65" s="144">
        <v>0</v>
      </c>
      <c r="P65" s="144">
        <v>0</v>
      </c>
      <c r="Q65" s="144">
        <v>0</v>
      </c>
      <c r="R65" s="144">
        <v>0</v>
      </c>
      <c r="S65" s="144">
        <v>0</v>
      </c>
      <c r="T65" s="144">
        <v>0</v>
      </c>
      <c r="U65" s="144">
        <v>0</v>
      </c>
      <c r="V65" s="144">
        <v>0</v>
      </c>
      <c r="W65" s="144">
        <v>0</v>
      </c>
      <c r="X65" s="145"/>
      <c r="Y65" s="143"/>
      <c r="Z65" s="143"/>
      <c r="AA65" s="143"/>
      <c r="AB65" s="143"/>
      <c r="AC65" s="143"/>
      <c r="AD65" s="143"/>
      <c r="AE65" s="143"/>
      <c r="AF65" s="143"/>
    </row>
    <row r="66" spans="1:32">
      <c r="B66" s="6" t="s">
        <v>42</v>
      </c>
      <c r="C66" s="229"/>
      <c r="D66" s="144">
        <v>16709.520292196794</v>
      </c>
      <c r="E66" s="144">
        <v>20318.888045871252</v>
      </c>
      <c r="F66" s="144">
        <v>17701.073081594775</v>
      </c>
      <c r="G66" s="144">
        <v>25962.372725260837</v>
      </c>
      <c r="H66" s="144">
        <v>29945.045716216486</v>
      </c>
      <c r="I66" s="144">
        <v>32868.234699613822</v>
      </c>
      <c r="J66" s="144">
        <v>33920.186514257235</v>
      </c>
      <c r="K66" s="144">
        <v>43121.513200904592</v>
      </c>
      <c r="L66" s="144">
        <v>44311.770789286646</v>
      </c>
      <c r="M66" s="144">
        <v>41920.569119934094</v>
      </c>
      <c r="N66" s="143"/>
      <c r="O66" s="144">
        <v>3609.3677536744594</v>
      </c>
      <c r="P66" s="144">
        <v>-2617.8149642764765</v>
      </c>
      <c r="Q66" s="144">
        <v>8261.2996436660615</v>
      </c>
      <c r="R66" s="144">
        <v>3982.6729909556489</v>
      </c>
      <c r="S66" s="144">
        <v>2923.1889833973355</v>
      </c>
      <c r="T66" s="144">
        <v>1051.9518146434109</v>
      </c>
      <c r="U66" s="144">
        <v>9201.3266866473605</v>
      </c>
      <c r="V66" s="144">
        <v>1190.2575883820532</v>
      </c>
      <c r="W66" s="144">
        <v>-2391.2016693525516</v>
      </c>
      <c r="X66" s="145"/>
      <c r="Y66" s="143"/>
      <c r="Z66" s="143"/>
      <c r="AA66" s="143"/>
      <c r="AB66" s="143"/>
      <c r="AC66" s="143"/>
      <c r="AD66" s="143"/>
      <c r="AE66" s="143"/>
      <c r="AF66" s="143"/>
    </row>
    <row r="67" spans="1:32">
      <c r="B67" s="6" t="s">
        <v>43</v>
      </c>
      <c r="C67" s="229"/>
      <c r="D67" s="144">
        <v>0</v>
      </c>
      <c r="E67" s="144">
        <v>0</v>
      </c>
      <c r="F67" s="144">
        <v>0</v>
      </c>
      <c r="G67" s="144">
        <v>0</v>
      </c>
      <c r="H67" s="144">
        <v>0</v>
      </c>
      <c r="I67" s="144">
        <v>0</v>
      </c>
      <c r="J67" s="144">
        <v>0</v>
      </c>
      <c r="K67" s="144">
        <v>0</v>
      </c>
      <c r="L67" s="144">
        <v>0</v>
      </c>
      <c r="M67" s="144">
        <v>0</v>
      </c>
      <c r="N67" s="143"/>
      <c r="O67" s="144">
        <v>0</v>
      </c>
      <c r="P67" s="144">
        <v>0</v>
      </c>
      <c r="Q67" s="144">
        <v>0</v>
      </c>
      <c r="R67" s="144">
        <v>0</v>
      </c>
      <c r="S67" s="144">
        <v>0</v>
      </c>
      <c r="T67" s="144">
        <v>0</v>
      </c>
      <c r="U67" s="144">
        <v>0</v>
      </c>
      <c r="V67" s="144">
        <v>0</v>
      </c>
      <c r="W67" s="144">
        <v>0</v>
      </c>
      <c r="X67" s="145"/>
      <c r="Y67" s="143"/>
      <c r="Z67" s="143"/>
      <c r="AA67" s="143"/>
      <c r="AB67" s="143"/>
      <c r="AC67" s="143"/>
      <c r="AD67" s="143"/>
      <c r="AE67" s="143"/>
      <c r="AF67" s="143"/>
    </row>
    <row r="68" spans="1:32">
      <c r="B68" s="6" t="s">
        <v>44</v>
      </c>
      <c r="C68" s="229"/>
      <c r="D68" s="144">
        <v>3185.150423971128</v>
      </c>
      <c r="E68" s="144">
        <v>3727.3153157754905</v>
      </c>
      <c r="F68" s="144">
        <v>2886.744289353052</v>
      </c>
      <c r="G68" s="144">
        <v>3412.5449919228872</v>
      </c>
      <c r="H68" s="144">
        <v>4002.091731229033</v>
      </c>
      <c r="I68" s="144">
        <v>4503.8279994195218</v>
      </c>
      <c r="J68" s="144">
        <v>4645.164287687764</v>
      </c>
      <c r="K68" s="144">
        <v>6235.0206617659878</v>
      </c>
      <c r="L68" s="144">
        <v>5818.6900688986243</v>
      </c>
      <c r="M68" s="144">
        <v>6847.8476333068056</v>
      </c>
      <c r="N68" s="143"/>
      <c r="O68" s="144">
        <v>542.16489180436258</v>
      </c>
      <c r="P68" s="144">
        <v>-840.57102642243854</v>
      </c>
      <c r="Q68" s="144">
        <v>525.80070256983515</v>
      </c>
      <c r="R68" s="144">
        <v>589.54673930614592</v>
      </c>
      <c r="S68" s="144">
        <v>501.73626819048923</v>
      </c>
      <c r="T68" s="144">
        <v>141.33628826824207</v>
      </c>
      <c r="U68" s="144">
        <v>1589.8563740782238</v>
      </c>
      <c r="V68" s="144">
        <v>-416.33059286736369</v>
      </c>
      <c r="W68" s="144">
        <v>1029.1575644081818</v>
      </c>
      <c r="X68" s="145"/>
      <c r="Y68" s="143"/>
      <c r="Z68" s="143"/>
      <c r="AA68" s="143"/>
      <c r="AB68" s="143"/>
      <c r="AC68" s="143"/>
      <c r="AD68" s="143"/>
      <c r="AE68" s="143"/>
      <c r="AF68" s="143"/>
    </row>
    <row r="69" spans="1:32">
      <c r="B69" s="7" t="s">
        <v>45</v>
      </c>
      <c r="C69" s="229"/>
      <c r="D69" s="144">
        <v>0</v>
      </c>
      <c r="E69" s="144">
        <v>0</v>
      </c>
      <c r="F69" s="144">
        <v>0</v>
      </c>
      <c r="G69" s="144">
        <v>0</v>
      </c>
      <c r="H69" s="144">
        <v>0</v>
      </c>
      <c r="I69" s="144">
        <v>0</v>
      </c>
      <c r="J69" s="144">
        <v>0</v>
      </c>
      <c r="K69" s="144">
        <v>0</v>
      </c>
      <c r="L69" s="144">
        <v>0</v>
      </c>
      <c r="M69" s="144">
        <v>0</v>
      </c>
      <c r="N69" s="143"/>
      <c r="O69" s="144">
        <v>0</v>
      </c>
      <c r="P69" s="144">
        <v>0</v>
      </c>
      <c r="Q69" s="144">
        <v>0</v>
      </c>
      <c r="R69" s="144">
        <v>0</v>
      </c>
      <c r="S69" s="144">
        <v>0</v>
      </c>
      <c r="T69" s="144">
        <v>0</v>
      </c>
      <c r="U69" s="144">
        <v>0</v>
      </c>
      <c r="V69" s="144">
        <v>0</v>
      </c>
      <c r="W69" s="144">
        <v>0</v>
      </c>
      <c r="X69" s="145"/>
      <c r="Y69" s="143"/>
      <c r="Z69" s="143"/>
      <c r="AA69" s="143"/>
      <c r="AB69" s="143"/>
      <c r="AC69" s="143"/>
      <c r="AD69" s="143"/>
      <c r="AE69" s="143"/>
      <c r="AF69" s="143"/>
    </row>
    <row r="70" spans="1:32">
      <c r="B70" s="7" t="s">
        <v>46</v>
      </c>
      <c r="C70" s="229"/>
      <c r="D70" s="144">
        <v>3185.150423971128</v>
      </c>
      <c r="E70" s="144">
        <v>3727.3153157754905</v>
      </c>
      <c r="F70" s="144">
        <v>2886.744289353052</v>
      </c>
      <c r="G70" s="144">
        <v>3412.5449919228872</v>
      </c>
      <c r="H70" s="144">
        <v>4002.091731229033</v>
      </c>
      <c r="I70" s="144">
        <v>4503.8279994195218</v>
      </c>
      <c r="J70" s="144">
        <v>4645.164287687764</v>
      </c>
      <c r="K70" s="144">
        <v>6235.0206617659878</v>
      </c>
      <c r="L70" s="144">
        <v>5818.6900688986243</v>
      </c>
      <c r="M70" s="144">
        <v>6847.8476333068056</v>
      </c>
      <c r="N70" s="143"/>
      <c r="O70" s="144">
        <v>542.16489180436258</v>
      </c>
      <c r="P70" s="144">
        <v>-840.57102642243854</v>
      </c>
      <c r="Q70" s="144">
        <v>525.80070256983515</v>
      </c>
      <c r="R70" s="144">
        <v>589.54673930614592</v>
      </c>
      <c r="S70" s="144">
        <v>501.73626819048923</v>
      </c>
      <c r="T70" s="144">
        <v>141.33628826824207</v>
      </c>
      <c r="U70" s="144">
        <v>1589.8563740782238</v>
      </c>
      <c r="V70" s="144">
        <v>-416.33059286736369</v>
      </c>
      <c r="W70" s="144">
        <v>1029.1575644081818</v>
      </c>
      <c r="X70" s="145"/>
      <c r="Y70" s="143"/>
      <c r="Z70" s="143"/>
      <c r="AA70" s="143"/>
      <c r="AB70" s="143"/>
      <c r="AC70" s="143"/>
      <c r="AD70" s="143"/>
      <c r="AE70" s="143"/>
      <c r="AF70" s="143"/>
    </row>
    <row r="71" spans="1:32">
      <c r="B71" s="6" t="s">
        <v>317</v>
      </c>
      <c r="C71" s="229"/>
      <c r="D71" s="144">
        <v>0</v>
      </c>
      <c r="E71" s="144">
        <v>0</v>
      </c>
      <c r="F71" s="144">
        <v>0</v>
      </c>
      <c r="G71" s="144">
        <v>0</v>
      </c>
      <c r="H71" s="144">
        <v>0</v>
      </c>
      <c r="I71" s="144">
        <v>0</v>
      </c>
      <c r="J71" s="144">
        <v>0</v>
      </c>
      <c r="K71" s="144">
        <v>0</v>
      </c>
      <c r="L71" s="144">
        <v>0</v>
      </c>
      <c r="M71" s="144">
        <v>0</v>
      </c>
      <c r="N71" s="143"/>
      <c r="O71" s="144">
        <v>0</v>
      </c>
      <c r="P71" s="144">
        <v>0</v>
      </c>
      <c r="Q71" s="144">
        <v>0</v>
      </c>
      <c r="R71" s="144">
        <v>0</v>
      </c>
      <c r="S71" s="144">
        <v>0</v>
      </c>
      <c r="T71" s="144">
        <v>0</v>
      </c>
      <c r="U71" s="144">
        <v>0</v>
      </c>
      <c r="V71" s="144">
        <v>0</v>
      </c>
      <c r="W71" s="144">
        <v>0</v>
      </c>
      <c r="X71" s="145"/>
      <c r="Y71" s="143"/>
      <c r="Z71" s="143"/>
      <c r="AA71" s="143"/>
      <c r="AB71" s="143"/>
      <c r="AC71" s="143"/>
      <c r="AD71" s="143"/>
      <c r="AE71" s="143"/>
      <c r="AF71" s="143"/>
    </row>
    <row r="72" spans="1:32">
      <c r="B72" s="6" t="s">
        <v>108</v>
      </c>
      <c r="C72" s="229"/>
      <c r="D72" s="144">
        <v>0</v>
      </c>
      <c r="E72" s="144">
        <v>0</v>
      </c>
      <c r="F72" s="144">
        <v>0</v>
      </c>
      <c r="G72" s="144">
        <v>0</v>
      </c>
      <c r="H72" s="144">
        <v>0</v>
      </c>
      <c r="I72" s="144">
        <v>0</v>
      </c>
      <c r="J72" s="144">
        <v>0</v>
      </c>
      <c r="K72" s="144">
        <v>0</v>
      </c>
      <c r="L72" s="144">
        <v>0</v>
      </c>
      <c r="M72" s="144">
        <v>0</v>
      </c>
      <c r="N72" s="143"/>
      <c r="O72" s="144">
        <v>0</v>
      </c>
      <c r="P72" s="144">
        <v>0</v>
      </c>
      <c r="Q72" s="144">
        <v>0</v>
      </c>
      <c r="R72" s="144">
        <v>0</v>
      </c>
      <c r="S72" s="144">
        <v>0</v>
      </c>
      <c r="T72" s="144">
        <v>0</v>
      </c>
      <c r="U72" s="144">
        <v>0</v>
      </c>
      <c r="V72" s="144">
        <v>0</v>
      </c>
      <c r="W72" s="144">
        <v>0</v>
      </c>
      <c r="X72" s="145"/>
      <c r="Y72" s="143"/>
      <c r="Z72" s="143"/>
      <c r="AA72" s="143"/>
      <c r="AB72" s="143"/>
      <c r="AC72" s="143"/>
      <c r="AD72" s="143"/>
      <c r="AE72" s="143"/>
      <c r="AF72" s="143"/>
    </row>
    <row r="73" spans="1:32">
      <c r="B73" s="6" t="s">
        <v>48</v>
      </c>
      <c r="C73" s="229"/>
      <c r="D73" s="144">
        <v>0</v>
      </c>
      <c r="E73" s="144">
        <v>0</v>
      </c>
      <c r="F73" s="144">
        <v>0</v>
      </c>
      <c r="G73" s="144">
        <v>0</v>
      </c>
      <c r="H73" s="144">
        <v>0</v>
      </c>
      <c r="I73" s="144">
        <v>0</v>
      </c>
      <c r="J73" s="144">
        <v>0</v>
      </c>
      <c r="K73" s="144">
        <v>0</v>
      </c>
      <c r="L73" s="144">
        <v>0</v>
      </c>
      <c r="M73" s="144">
        <v>0</v>
      </c>
      <c r="N73" s="143"/>
      <c r="O73" s="144">
        <v>0</v>
      </c>
      <c r="P73" s="144">
        <v>0</v>
      </c>
      <c r="Q73" s="144">
        <v>0</v>
      </c>
      <c r="R73" s="144">
        <v>0</v>
      </c>
      <c r="S73" s="144">
        <v>0</v>
      </c>
      <c r="T73" s="144">
        <v>0</v>
      </c>
      <c r="U73" s="144">
        <v>0</v>
      </c>
      <c r="V73" s="144">
        <v>0</v>
      </c>
      <c r="W73" s="144">
        <v>0</v>
      </c>
      <c r="X73" s="145"/>
      <c r="Y73" s="143"/>
      <c r="Z73" s="143"/>
      <c r="AA73" s="143"/>
      <c r="AB73" s="143"/>
      <c r="AC73" s="143"/>
      <c r="AD73" s="143"/>
      <c r="AE73" s="143"/>
      <c r="AF73" s="143"/>
    </row>
    <row r="74" spans="1:32">
      <c r="B74" s="6" t="s">
        <v>325</v>
      </c>
      <c r="C74" s="229"/>
      <c r="D74" s="144">
        <v>10587.567136477792</v>
      </c>
      <c r="E74" s="144">
        <v>10926.330425635919</v>
      </c>
      <c r="F74" s="144">
        <v>12209.507988800517</v>
      </c>
      <c r="G74" s="144">
        <v>12459.850910638947</v>
      </c>
      <c r="H74" s="144">
        <v>13419.299603098882</v>
      </c>
      <c r="I74" s="144">
        <v>14640.139503296919</v>
      </c>
      <c r="J74" s="144">
        <v>15780.899082504538</v>
      </c>
      <c r="K74" s="144">
        <v>16705.843797252477</v>
      </c>
      <c r="L74" s="144">
        <v>17341.291867957683</v>
      </c>
      <c r="M74" s="144">
        <v>17598.583246759099</v>
      </c>
      <c r="N74" s="143"/>
      <c r="O74" s="144">
        <v>338.76328915812763</v>
      </c>
      <c r="P74" s="144">
        <v>1283.1775631645983</v>
      </c>
      <c r="Q74" s="144">
        <v>250.34292183842979</v>
      </c>
      <c r="R74" s="144">
        <v>959.44869245993368</v>
      </c>
      <c r="S74" s="144">
        <v>1220.8399001980383</v>
      </c>
      <c r="T74" s="144">
        <v>1140.7595792076195</v>
      </c>
      <c r="U74" s="144">
        <v>924.94471474794011</v>
      </c>
      <c r="V74" s="144">
        <v>635.44807070520619</v>
      </c>
      <c r="W74" s="144">
        <v>257.29137880141479</v>
      </c>
      <c r="X74" s="145"/>
      <c r="Y74" s="143"/>
      <c r="Z74" s="143"/>
      <c r="AA74" s="143"/>
      <c r="AB74" s="143"/>
      <c r="AC74" s="143"/>
      <c r="AD74" s="143"/>
      <c r="AE74" s="143"/>
      <c r="AF74" s="143"/>
    </row>
    <row r="75" spans="1:32">
      <c r="B75" s="8" t="s">
        <v>101</v>
      </c>
      <c r="C75" s="229"/>
      <c r="D75" s="144">
        <v>0</v>
      </c>
      <c r="E75" s="144">
        <v>0</v>
      </c>
      <c r="F75" s="144">
        <v>0</v>
      </c>
      <c r="G75" s="144">
        <v>0</v>
      </c>
      <c r="H75" s="144">
        <v>0</v>
      </c>
      <c r="I75" s="144">
        <v>0</v>
      </c>
      <c r="J75" s="144">
        <v>0</v>
      </c>
      <c r="K75" s="144">
        <v>0</v>
      </c>
      <c r="L75" s="144">
        <v>0</v>
      </c>
      <c r="M75" s="144">
        <v>0</v>
      </c>
      <c r="N75" s="143"/>
      <c r="O75" s="144">
        <v>0</v>
      </c>
      <c r="P75" s="144">
        <v>0</v>
      </c>
      <c r="Q75" s="144">
        <v>0</v>
      </c>
      <c r="R75" s="144">
        <v>0</v>
      </c>
      <c r="S75" s="144">
        <v>0</v>
      </c>
      <c r="T75" s="144">
        <v>0</v>
      </c>
      <c r="U75" s="144">
        <v>0</v>
      </c>
      <c r="V75" s="144">
        <v>0</v>
      </c>
      <c r="W75" s="144">
        <v>0</v>
      </c>
      <c r="X75" s="145"/>
      <c r="Y75" s="143"/>
      <c r="Z75" s="143"/>
      <c r="AA75" s="143"/>
      <c r="AB75" s="143"/>
      <c r="AC75" s="143"/>
      <c r="AD75" s="143"/>
      <c r="AE75" s="143"/>
      <c r="AF75" s="143"/>
    </row>
    <row r="76" spans="1:32" s="45" customFormat="1">
      <c r="A76" s="38"/>
      <c r="B76" s="31" t="s">
        <v>11</v>
      </c>
      <c r="C76" s="209" t="s">
        <v>300</v>
      </c>
      <c r="D76" s="147">
        <v>0</v>
      </c>
      <c r="E76" s="147">
        <v>0</v>
      </c>
      <c r="F76" s="147">
        <v>0</v>
      </c>
      <c r="G76" s="147">
        <v>0</v>
      </c>
      <c r="H76" s="147">
        <v>0</v>
      </c>
      <c r="I76" s="147">
        <v>0</v>
      </c>
      <c r="J76" s="147">
        <v>0</v>
      </c>
      <c r="K76" s="147">
        <v>0</v>
      </c>
      <c r="L76" s="147">
        <v>0</v>
      </c>
      <c r="M76" s="147">
        <v>0</v>
      </c>
      <c r="N76" s="146"/>
      <c r="O76" s="147">
        <v>0</v>
      </c>
      <c r="P76" s="147">
        <v>0</v>
      </c>
      <c r="Q76" s="147">
        <v>0</v>
      </c>
      <c r="R76" s="147">
        <v>0</v>
      </c>
      <c r="S76" s="147">
        <v>0</v>
      </c>
      <c r="T76" s="147">
        <v>0</v>
      </c>
      <c r="U76" s="147">
        <v>0</v>
      </c>
      <c r="V76" s="147">
        <v>0</v>
      </c>
      <c r="W76" s="147">
        <v>0</v>
      </c>
      <c r="X76" s="141"/>
      <c r="Y76" s="146"/>
      <c r="Z76" s="146"/>
      <c r="AA76" s="146"/>
      <c r="AB76" s="146"/>
      <c r="AC76" s="146"/>
      <c r="AD76" s="146"/>
      <c r="AE76" s="146"/>
      <c r="AF76" s="146"/>
    </row>
    <row r="77" spans="1:32">
      <c r="B77" s="3" t="s">
        <v>12</v>
      </c>
      <c r="C77" s="210" t="s">
        <v>301</v>
      </c>
      <c r="D77" s="144">
        <v>0</v>
      </c>
      <c r="E77" s="144">
        <v>0</v>
      </c>
      <c r="F77" s="144">
        <v>0</v>
      </c>
      <c r="G77" s="144">
        <v>0</v>
      </c>
      <c r="H77" s="144">
        <v>0</v>
      </c>
      <c r="I77" s="144">
        <v>0</v>
      </c>
      <c r="J77" s="144">
        <v>0</v>
      </c>
      <c r="K77" s="144">
        <v>0</v>
      </c>
      <c r="L77" s="144">
        <v>0</v>
      </c>
      <c r="M77" s="144">
        <v>0</v>
      </c>
      <c r="N77" s="143"/>
      <c r="O77" s="144">
        <v>0</v>
      </c>
      <c r="P77" s="144">
        <v>0</v>
      </c>
      <c r="Q77" s="144">
        <v>0</v>
      </c>
      <c r="R77" s="144">
        <v>0</v>
      </c>
      <c r="S77" s="144">
        <v>0</v>
      </c>
      <c r="T77" s="144">
        <v>0</v>
      </c>
      <c r="U77" s="144">
        <v>0</v>
      </c>
      <c r="V77" s="144">
        <v>0</v>
      </c>
      <c r="W77" s="144">
        <v>0</v>
      </c>
      <c r="X77" s="145"/>
      <c r="Y77" s="143"/>
      <c r="Z77" s="143"/>
      <c r="AA77" s="143"/>
      <c r="AB77" s="143"/>
      <c r="AC77" s="143"/>
      <c r="AD77" s="143"/>
      <c r="AE77" s="143"/>
      <c r="AF77" s="143"/>
    </row>
    <row r="78" spans="1:32">
      <c r="B78" s="3" t="s">
        <v>13</v>
      </c>
      <c r="C78" s="210" t="s">
        <v>302</v>
      </c>
      <c r="D78" s="144">
        <v>0</v>
      </c>
      <c r="E78" s="144">
        <v>0</v>
      </c>
      <c r="F78" s="144">
        <v>0</v>
      </c>
      <c r="G78" s="144">
        <v>0</v>
      </c>
      <c r="H78" s="144">
        <v>0</v>
      </c>
      <c r="I78" s="144">
        <v>0</v>
      </c>
      <c r="J78" s="144">
        <v>0</v>
      </c>
      <c r="K78" s="144">
        <v>0</v>
      </c>
      <c r="L78" s="144">
        <v>0</v>
      </c>
      <c r="M78" s="144">
        <v>0</v>
      </c>
      <c r="N78" s="143"/>
      <c r="O78" s="144">
        <v>0</v>
      </c>
      <c r="P78" s="144">
        <v>0</v>
      </c>
      <c r="Q78" s="144">
        <v>0</v>
      </c>
      <c r="R78" s="144">
        <v>0</v>
      </c>
      <c r="S78" s="144">
        <v>0</v>
      </c>
      <c r="T78" s="144">
        <v>0</v>
      </c>
      <c r="U78" s="144">
        <v>0</v>
      </c>
      <c r="V78" s="144">
        <v>0</v>
      </c>
      <c r="W78" s="144">
        <v>0</v>
      </c>
      <c r="X78" s="145"/>
      <c r="Y78" s="143"/>
      <c r="Z78" s="143"/>
      <c r="AA78" s="143"/>
      <c r="AB78" s="143"/>
      <c r="AC78" s="143"/>
      <c r="AD78" s="143"/>
      <c r="AE78" s="143"/>
      <c r="AF78" s="143"/>
    </row>
    <row r="79" spans="1:32" s="45" customFormat="1">
      <c r="A79" s="38"/>
      <c r="B79" s="5" t="s">
        <v>14</v>
      </c>
      <c r="C79" s="209" t="s">
        <v>311</v>
      </c>
      <c r="D79" s="147">
        <v>0</v>
      </c>
      <c r="E79" s="147">
        <v>0</v>
      </c>
      <c r="F79" s="147">
        <v>0</v>
      </c>
      <c r="G79" s="147">
        <v>0</v>
      </c>
      <c r="H79" s="147">
        <v>0</v>
      </c>
      <c r="I79" s="147">
        <v>0</v>
      </c>
      <c r="J79" s="147">
        <v>0</v>
      </c>
      <c r="K79" s="147">
        <v>0</v>
      </c>
      <c r="L79" s="147">
        <v>0</v>
      </c>
      <c r="M79" s="147">
        <v>0</v>
      </c>
      <c r="N79" s="146"/>
      <c r="O79" s="147">
        <v>0</v>
      </c>
      <c r="P79" s="147">
        <v>0</v>
      </c>
      <c r="Q79" s="147">
        <v>0</v>
      </c>
      <c r="R79" s="147">
        <v>0</v>
      </c>
      <c r="S79" s="147">
        <v>0</v>
      </c>
      <c r="T79" s="147">
        <v>0</v>
      </c>
      <c r="U79" s="147">
        <v>0</v>
      </c>
      <c r="V79" s="147">
        <v>0</v>
      </c>
      <c r="W79" s="147">
        <v>0</v>
      </c>
      <c r="X79" s="141"/>
      <c r="Y79" s="146"/>
      <c r="Z79" s="146"/>
      <c r="AA79" s="146"/>
      <c r="AB79" s="146"/>
      <c r="AC79" s="146"/>
      <c r="AD79" s="146"/>
      <c r="AE79" s="146"/>
      <c r="AF79" s="146"/>
    </row>
    <row r="80" spans="1:32">
      <c r="B80" s="3" t="s">
        <v>15</v>
      </c>
      <c r="C80" s="210" t="s">
        <v>303</v>
      </c>
      <c r="D80" s="144">
        <v>0</v>
      </c>
      <c r="E80" s="144">
        <v>0</v>
      </c>
      <c r="F80" s="144">
        <v>0</v>
      </c>
      <c r="G80" s="144">
        <v>0</v>
      </c>
      <c r="H80" s="144">
        <v>0</v>
      </c>
      <c r="I80" s="144">
        <v>0</v>
      </c>
      <c r="J80" s="144">
        <v>0</v>
      </c>
      <c r="K80" s="144">
        <v>0</v>
      </c>
      <c r="L80" s="144">
        <v>0</v>
      </c>
      <c r="M80" s="144">
        <v>0</v>
      </c>
      <c r="N80" s="143"/>
      <c r="O80" s="144">
        <v>0</v>
      </c>
      <c r="P80" s="144">
        <v>0</v>
      </c>
      <c r="Q80" s="144">
        <v>0</v>
      </c>
      <c r="R80" s="144">
        <v>0</v>
      </c>
      <c r="S80" s="144">
        <v>0</v>
      </c>
      <c r="T80" s="144">
        <v>0</v>
      </c>
      <c r="U80" s="144">
        <v>0</v>
      </c>
      <c r="V80" s="144">
        <v>0</v>
      </c>
      <c r="W80" s="144">
        <v>0</v>
      </c>
      <c r="X80" s="145"/>
      <c r="Y80" s="143"/>
      <c r="Z80" s="143"/>
      <c r="AA80" s="143"/>
      <c r="AB80" s="143"/>
      <c r="AC80" s="143"/>
      <c r="AD80" s="143"/>
      <c r="AE80" s="143"/>
      <c r="AF80" s="143"/>
    </row>
    <row r="81" spans="1:32">
      <c r="B81" s="3" t="s">
        <v>16</v>
      </c>
      <c r="C81" s="210" t="s">
        <v>304</v>
      </c>
      <c r="D81" s="144">
        <v>0</v>
      </c>
      <c r="E81" s="144">
        <v>0</v>
      </c>
      <c r="F81" s="144">
        <v>0</v>
      </c>
      <c r="G81" s="144">
        <v>0</v>
      </c>
      <c r="H81" s="144">
        <v>0</v>
      </c>
      <c r="I81" s="144">
        <v>0</v>
      </c>
      <c r="J81" s="144">
        <v>0</v>
      </c>
      <c r="K81" s="144">
        <v>0</v>
      </c>
      <c r="L81" s="144">
        <v>0</v>
      </c>
      <c r="M81" s="144">
        <v>0</v>
      </c>
      <c r="N81" s="143"/>
      <c r="O81" s="144">
        <v>0</v>
      </c>
      <c r="P81" s="144">
        <v>0</v>
      </c>
      <c r="Q81" s="144">
        <v>0</v>
      </c>
      <c r="R81" s="144">
        <v>0</v>
      </c>
      <c r="S81" s="144">
        <v>0</v>
      </c>
      <c r="T81" s="144">
        <v>0</v>
      </c>
      <c r="U81" s="144">
        <v>0</v>
      </c>
      <c r="V81" s="144">
        <v>0</v>
      </c>
      <c r="W81" s="144">
        <v>0</v>
      </c>
      <c r="X81" s="145"/>
      <c r="Y81" s="143"/>
      <c r="Z81" s="143"/>
      <c r="AA81" s="143"/>
      <c r="AB81" s="143"/>
      <c r="AC81" s="143"/>
      <c r="AD81" s="143"/>
      <c r="AE81" s="143"/>
      <c r="AF81" s="143"/>
    </row>
    <row r="82" spans="1:32">
      <c r="B82" s="3" t="s">
        <v>17</v>
      </c>
      <c r="C82" s="210" t="s">
        <v>305</v>
      </c>
      <c r="D82" s="144">
        <v>0</v>
      </c>
      <c r="E82" s="144">
        <v>0</v>
      </c>
      <c r="F82" s="144">
        <v>0</v>
      </c>
      <c r="G82" s="144">
        <v>0</v>
      </c>
      <c r="H82" s="144">
        <v>0</v>
      </c>
      <c r="I82" s="144">
        <v>0</v>
      </c>
      <c r="J82" s="144">
        <v>0</v>
      </c>
      <c r="K82" s="144">
        <v>0</v>
      </c>
      <c r="L82" s="144">
        <v>0</v>
      </c>
      <c r="M82" s="144">
        <v>0</v>
      </c>
      <c r="N82" s="143"/>
      <c r="O82" s="144">
        <v>0</v>
      </c>
      <c r="P82" s="144">
        <v>0</v>
      </c>
      <c r="Q82" s="144">
        <v>0</v>
      </c>
      <c r="R82" s="144">
        <v>0</v>
      </c>
      <c r="S82" s="144">
        <v>0</v>
      </c>
      <c r="T82" s="144">
        <v>0</v>
      </c>
      <c r="U82" s="144">
        <v>0</v>
      </c>
      <c r="V82" s="144">
        <v>0</v>
      </c>
      <c r="W82" s="144">
        <v>0</v>
      </c>
      <c r="X82" s="145"/>
      <c r="Y82" s="143"/>
      <c r="Z82" s="143"/>
      <c r="AA82" s="143"/>
      <c r="AB82" s="143"/>
      <c r="AC82" s="143"/>
      <c r="AD82" s="143"/>
      <c r="AE82" s="143"/>
      <c r="AF82" s="143"/>
    </row>
    <row r="83" spans="1:32">
      <c r="B83" s="4" t="s">
        <v>18</v>
      </c>
      <c r="C83" s="42"/>
      <c r="D83" s="144">
        <v>0</v>
      </c>
      <c r="E83" s="144">
        <v>0</v>
      </c>
      <c r="F83" s="144">
        <v>0</v>
      </c>
      <c r="G83" s="144">
        <v>0</v>
      </c>
      <c r="H83" s="144">
        <v>0</v>
      </c>
      <c r="I83" s="144">
        <v>0</v>
      </c>
      <c r="J83" s="144">
        <v>0</v>
      </c>
      <c r="K83" s="144">
        <v>0</v>
      </c>
      <c r="L83" s="144">
        <v>0</v>
      </c>
      <c r="M83" s="144">
        <v>0</v>
      </c>
      <c r="N83" s="143"/>
      <c r="O83" s="144">
        <v>0</v>
      </c>
      <c r="P83" s="144">
        <v>0</v>
      </c>
      <c r="Q83" s="144">
        <v>0</v>
      </c>
      <c r="R83" s="144">
        <v>0</v>
      </c>
      <c r="S83" s="144">
        <v>0</v>
      </c>
      <c r="T83" s="144">
        <v>0</v>
      </c>
      <c r="U83" s="144">
        <v>0</v>
      </c>
      <c r="V83" s="144">
        <v>0</v>
      </c>
      <c r="W83" s="144">
        <v>0</v>
      </c>
      <c r="X83" s="145"/>
      <c r="Y83" s="143"/>
      <c r="Z83" s="143"/>
      <c r="AA83" s="143"/>
      <c r="AB83" s="143"/>
      <c r="AC83" s="143"/>
      <c r="AD83" s="143"/>
      <c r="AE83" s="143"/>
      <c r="AF83" s="143"/>
    </row>
    <row r="84" spans="1:32">
      <c r="B84" s="3" t="s">
        <v>19</v>
      </c>
      <c r="C84" s="210" t="s">
        <v>306</v>
      </c>
      <c r="D84" s="144">
        <v>0</v>
      </c>
      <c r="E84" s="144">
        <v>0</v>
      </c>
      <c r="F84" s="144">
        <v>0</v>
      </c>
      <c r="G84" s="144">
        <v>0</v>
      </c>
      <c r="H84" s="144">
        <v>0</v>
      </c>
      <c r="I84" s="144">
        <v>0</v>
      </c>
      <c r="J84" s="144">
        <v>0</v>
      </c>
      <c r="K84" s="144">
        <v>0</v>
      </c>
      <c r="L84" s="144">
        <v>0</v>
      </c>
      <c r="M84" s="144">
        <v>0</v>
      </c>
      <c r="N84" s="143"/>
      <c r="O84" s="144">
        <v>0</v>
      </c>
      <c r="P84" s="144">
        <v>0</v>
      </c>
      <c r="Q84" s="144">
        <v>0</v>
      </c>
      <c r="R84" s="144">
        <v>0</v>
      </c>
      <c r="S84" s="144">
        <v>0</v>
      </c>
      <c r="T84" s="144">
        <v>0</v>
      </c>
      <c r="U84" s="144">
        <v>0</v>
      </c>
      <c r="V84" s="144">
        <v>0</v>
      </c>
      <c r="W84" s="144">
        <v>0</v>
      </c>
      <c r="X84" s="145"/>
      <c r="Y84" s="143"/>
      <c r="Z84" s="143"/>
      <c r="AA84" s="143"/>
      <c r="AB84" s="143"/>
      <c r="AC84" s="143"/>
      <c r="AD84" s="143"/>
      <c r="AE84" s="143"/>
      <c r="AF84" s="143"/>
    </row>
    <row r="85" spans="1:32">
      <c r="B85" s="3" t="s">
        <v>20</v>
      </c>
      <c r="C85" s="210" t="s">
        <v>307</v>
      </c>
      <c r="D85" s="144">
        <v>0</v>
      </c>
      <c r="E85" s="144">
        <v>0</v>
      </c>
      <c r="F85" s="144">
        <v>0</v>
      </c>
      <c r="G85" s="144">
        <v>0</v>
      </c>
      <c r="H85" s="144">
        <v>0</v>
      </c>
      <c r="I85" s="144">
        <v>0</v>
      </c>
      <c r="J85" s="144">
        <v>0</v>
      </c>
      <c r="K85" s="144">
        <v>0</v>
      </c>
      <c r="L85" s="144">
        <v>0</v>
      </c>
      <c r="M85" s="144">
        <v>0</v>
      </c>
      <c r="N85" s="143"/>
      <c r="O85" s="144">
        <v>0</v>
      </c>
      <c r="P85" s="144">
        <v>0</v>
      </c>
      <c r="Q85" s="144">
        <v>0</v>
      </c>
      <c r="R85" s="144">
        <v>0</v>
      </c>
      <c r="S85" s="144">
        <v>0</v>
      </c>
      <c r="T85" s="144">
        <v>0</v>
      </c>
      <c r="U85" s="144">
        <v>0</v>
      </c>
      <c r="V85" s="144">
        <v>0</v>
      </c>
      <c r="W85" s="144">
        <v>0</v>
      </c>
      <c r="X85" s="145"/>
      <c r="Y85" s="143"/>
      <c r="Z85" s="143"/>
      <c r="AA85" s="143"/>
      <c r="AB85" s="143"/>
      <c r="AC85" s="143"/>
      <c r="AD85" s="143"/>
      <c r="AE85" s="143"/>
      <c r="AF85" s="143"/>
    </row>
    <row r="86" spans="1:32" s="45" customFormat="1">
      <c r="A86" s="38"/>
      <c r="B86" s="5" t="s">
        <v>21</v>
      </c>
      <c r="C86" s="209" t="s">
        <v>308</v>
      </c>
      <c r="D86" s="147">
        <v>18000</v>
      </c>
      <c r="E86" s="147">
        <v>19820.206300000023</v>
      </c>
      <c r="F86" s="147">
        <v>28907.329800000003</v>
      </c>
      <c r="G86" s="147">
        <v>31338.846699999998</v>
      </c>
      <c r="H86" s="147">
        <v>33757.244599999991</v>
      </c>
      <c r="I86" s="147">
        <v>35511.037899999996</v>
      </c>
      <c r="J86" s="147">
        <v>40767.795900999918</v>
      </c>
      <c r="K86" s="147">
        <v>44264.93718100086</v>
      </c>
      <c r="L86" s="147">
        <v>51463.302172000818</v>
      </c>
      <c r="M86" s="147">
        <v>51351</v>
      </c>
      <c r="N86" s="146"/>
      <c r="O86" s="147">
        <v>1820.2063000000237</v>
      </c>
      <c r="P86" s="147">
        <v>9087.1234999999779</v>
      </c>
      <c r="Q86" s="147">
        <v>2431.5168999999969</v>
      </c>
      <c r="R86" s="147">
        <v>2418.3978999999908</v>
      </c>
      <c r="S86" s="147">
        <v>1753.7933000000066</v>
      </c>
      <c r="T86" s="147">
        <v>5256.7580009999238</v>
      </c>
      <c r="U86" s="147">
        <v>3497.141280000943</v>
      </c>
      <c r="V86" s="147">
        <v>7198.364990999954</v>
      </c>
      <c r="W86" s="147">
        <v>-112.30217200081825</v>
      </c>
      <c r="X86" s="141"/>
      <c r="Y86" s="146"/>
      <c r="Z86" s="146"/>
      <c r="AA86" s="146"/>
      <c r="AB86" s="146"/>
      <c r="AC86" s="146"/>
      <c r="AD86" s="146"/>
      <c r="AE86" s="146"/>
      <c r="AF86" s="146"/>
    </row>
    <row r="87" spans="1:32" s="45" customFormat="1">
      <c r="A87" s="38"/>
      <c r="B87" s="9" t="s">
        <v>94</v>
      </c>
      <c r="C87" s="209" t="s">
        <v>309</v>
      </c>
      <c r="D87" s="147">
        <v>0</v>
      </c>
      <c r="E87" s="147">
        <v>0</v>
      </c>
      <c r="F87" s="147">
        <v>0</v>
      </c>
      <c r="G87" s="147">
        <v>0</v>
      </c>
      <c r="H87" s="147">
        <v>0</v>
      </c>
      <c r="I87" s="147">
        <v>0</v>
      </c>
      <c r="J87" s="147">
        <v>0</v>
      </c>
      <c r="K87" s="147">
        <v>0</v>
      </c>
      <c r="L87" s="147">
        <v>0</v>
      </c>
      <c r="M87" s="147">
        <v>0</v>
      </c>
      <c r="N87" s="146"/>
      <c r="O87" s="147">
        <v>0</v>
      </c>
      <c r="P87" s="147">
        <v>0</v>
      </c>
      <c r="Q87" s="147">
        <v>0</v>
      </c>
      <c r="R87" s="147">
        <v>0</v>
      </c>
      <c r="S87" s="147">
        <v>0</v>
      </c>
      <c r="T87" s="147">
        <v>0</v>
      </c>
      <c r="U87" s="147">
        <v>0</v>
      </c>
      <c r="V87" s="147">
        <v>0</v>
      </c>
      <c r="W87" s="147">
        <v>0</v>
      </c>
      <c r="X87" s="141"/>
      <c r="Y87" s="146"/>
      <c r="Z87" s="146"/>
      <c r="AA87" s="146"/>
      <c r="AB87" s="146"/>
      <c r="AC87" s="146"/>
      <c r="AD87" s="146"/>
      <c r="AE87" s="146"/>
      <c r="AF87" s="146"/>
    </row>
    <row r="88" spans="1:32">
      <c r="B88" s="208" t="s">
        <v>40</v>
      </c>
      <c r="C88" s="229"/>
      <c r="D88" s="144">
        <v>0</v>
      </c>
      <c r="E88" s="144">
        <v>0</v>
      </c>
      <c r="F88" s="144">
        <v>0</v>
      </c>
      <c r="G88" s="144">
        <v>0</v>
      </c>
      <c r="H88" s="144">
        <v>0</v>
      </c>
      <c r="I88" s="144">
        <v>0</v>
      </c>
      <c r="J88" s="144">
        <v>0</v>
      </c>
      <c r="K88" s="144">
        <v>0</v>
      </c>
      <c r="L88" s="144">
        <v>0</v>
      </c>
      <c r="M88" s="144">
        <v>0</v>
      </c>
      <c r="N88" s="143"/>
      <c r="O88" s="144">
        <v>0</v>
      </c>
      <c r="P88" s="144">
        <v>0</v>
      </c>
      <c r="Q88" s="144">
        <v>0</v>
      </c>
      <c r="R88" s="144">
        <v>0</v>
      </c>
      <c r="S88" s="144">
        <v>0</v>
      </c>
      <c r="T88" s="144">
        <v>0</v>
      </c>
      <c r="U88" s="144">
        <v>0</v>
      </c>
      <c r="V88" s="144">
        <v>0</v>
      </c>
      <c r="W88" s="144">
        <v>0</v>
      </c>
      <c r="X88" s="145"/>
      <c r="Y88" s="143"/>
      <c r="Z88" s="143"/>
      <c r="AA88" s="143"/>
      <c r="AB88" s="143"/>
      <c r="AC88" s="143"/>
      <c r="AD88" s="143"/>
      <c r="AE88" s="143"/>
      <c r="AF88" s="143"/>
    </row>
    <row r="89" spans="1:32">
      <c r="B89" s="6" t="s">
        <v>41</v>
      </c>
      <c r="C89" s="229"/>
      <c r="D89" s="144">
        <v>0</v>
      </c>
      <c r="E89" s="144">
        <v>0</v>
      </c>
      <c r="F89" s="144">
        <v>0</v>
      </c>
      <c r="G89" s="144">
        <v>0</v>
      </c>
      <c r="H89" s="144">
        <v>0</v>
      </c>
      <c r="I89" s="144">
        <v>0</v>
      </c>
      <c r="J89" s="144">
        <v>0</v>
      </c>
      <c r="K89" s="144">
        <v>0</v>
      </c>
      <c r="L89" s="144">
        <v>0</v>
      </c>
      <c r="M89" s="144">
        <v>0</v>
      </c>
      <c r="N89" s="143"/>
      <c r="O89" s="144">
        <v>0</v>
      </c>
      <c r="P89" s="144">
        <v>0</v>
      </c>
      <c r="Q89" s="144">
        <v>0</v>
      </c>
      <c r="R89" s="144">
        <v>0</v>
      </c>
      <c r="S89" s="144">
        <v>0</v>
      </c>
      <c r="T89" s="144">
        <v>0</v>
      </c>
      <c r="U89" s="144">
        <v>0</v>
      </c>
      <c r="V89" s="144">
        <v>0</v>
      </c>
      <c r="W89" s="144">
        <v>0</v>
      </c>
      <c r="X89" s="145"/>
      <c r="Y89" s="143"/>
      <c r="Z89" s="143"/>
      <c r="AA89" s="143"/>
      <c r="AB89" s="143"/>
      <c r="AC89" s="143"/>
      <c r="AD89" s="143"/>
      <c r="AE89" s="143"/>
      <c r="AF89" s="143"/>
    </row>
    <row r="90" spans="1:32">
      <c r="B90" s="6" t="s">
        <v>42</v>
      </c>
      <c r="C90" s="229"/>
      <c r="D90" s="144">
        <v>0</v>
      </c>
      <c r="E90" s="144">
        <v>0</v>
      </c>
      <c r="F90" s="144">
        <v>0</v>
      </c>
      <c r="G90" s="144">
        <v>0</v>
      </c>
      <c r="H90" s="144">
        <v>0</v>
      </c>
      <c r="I90" s="144">
        <v>0</v>
      </c>
      <c r="J90" s="144">
        <v>0</v>
      </c>
      <c r="K90" s="144">
        <v>0</v>
      </c>
      <c r="L90" s="144">
        <v>0</v>
      </c>
      <c r="M90" s="144">
        <v>0</v>
      </c>
      <c r="N90" s="143"/>
      <c r="O90" s="144">
        <v>0</v>
      </c>
      <c r="P90" s="144">
        <v>0</v>
      </c>
      <c r="Q90" s="144">
        <v>0</v>
      </c>
      <c r="R90" s="144">
        <v>0</v>
      </c>
      <c r="S90" s="144">
        <v>0</v>
      </c>
      <c r="T90" s="144">
        <v>0</v>
      </c>
      <c r="U90" s="144">
        <v>0</v>
      </c>
      <c r="V90" s="144">
        <v>0</v>
      </c>
      <c r="W90" s="144">
        <v>0</v>
      </c>
      <c r="X90" s="145"/>
      <c r="Y90" s="143"/>
      <c r="Z90" s="143"/>
      <c r="AA90" s="143"/>
      <c r="AB90" s="143"/>
      <c r="AC90" s="143"/>
      <c r="AD90" s="143"/>
      <c r="AE90" s="143"/>
      <c r="AF90" s="143"/>
    </row>
    <row r="91" spans="1:32">
      <c r="B91" s="6" t="s">
        <v>43</v>
      </c>
      <c r="C91" s="229"/>
      <c r="D91" s="144">
        <v>0</v>
      </c>
      <c r="E91" s="144">
        <v>0</v>
      </c>
      <c r="F91" s="144">
        <v>0</v>
      </c>
      <c r="G91" s="144">
        <v>0</v>
      </c>
      <c r="H91" s="144">
        <v>0</v>
      </c>
      <c r="I91" s="144">
        <v>0</v>
      </c>
      <c r="J91" s="144">
        <v>0</v>
      </c>
      <c r="K91" s="144">
        <v>0</v>
      </c>
      <c r="L91" s="144">
        <v>0</v>
      </c>
      <c r="M91" s="144">
        <v>0</v>
      </c>
      <c r="N91" s="143"/>
      <c r="O91" s="144">
        <v>0</v>
      </c>
      <c r="P91" s="144">
        <v>0</v>
      </c>
      <c r="Q91" s="144">
        <v>0</v>
      </c>
      <c r="R91" s="144">
        <v>0</v>
      </c>
      <c r="S91" s="144">
        <v>0</v>
      </c>
      <c r="T91" s="144">
        <v>0</v>
      </c>
      <c r="U91" s="144">
        <v>0</v>
      </c>
      <c r="V91" s="144">
        <v>0</v>
      </c>
      <c r="W91" s="144">
        <v>0</v>
      </c>
      <c r="X91" s="145"/>
      <c r="Y91" s="143"/>
      <c r="Z91" s="143"/>
      <c r="AA91" s="143"/>
      <c r="AB91" s="143"/>
      <c r="AC91" s="143"/>
      <c r="AD91" s="143"/>
      <c r="AE91" s="143"/>
      <c r="AF91" s="143"/>
    </row>
    <row r="92" spans="1:32">
      <c r="B92" s="6" t="s">
        <v>44</v>
      </c>
      <c r="C92" s="229"/>
      <c r="D92" s="144">
        <v>0</v>
      </c>
      <c r="E92" s="144">
        <v>0</v>
      </c>
      <c r="F92" s="144">
        <v>0</v>
      </c>
      <c r="G92" s="144">
        <v>0</v>
      </c>
      <c r="H92" s="144">
        <v>0</v>
      </c>
      <c r="I92" s="144">
        <v>0</v>
      </c>
      <c r="J92" s="144">
        <v>0</v>
      </c>
      <c r="K92" s="144">
        <v>0</v>
      </c>
      <c r="L92" s="144">
        <v>0</v>
      </c>
      <c r="M92" s="144">
        <v>0</v>
      </c>
      <c r="N92" s="143"/>
      <c r="O92" s="144">
        <v>0</v>
      </c>
      <c r="P92" s="144">
        <v>0</v>
      </c>
      <c r="Q92" s="144">
        <v>0</v>
      </c>
      <c r="R92" s="144">
        <v>0</v>
      </c>
      <c r="S92" s="144">
        <v>0</v>
      </c>
      <c r="T92" s="144">
        <v>0</v>
      </c>
      <c r="U92" s="144">
        <v>0</v>
      </c>
      <c r="V92" s="144">
        <v>0</v>
      </c>
      <c r="W92" s="144">
        <v>0</v>
      </c>
      <c r="X92" s="145"/>
      <c r="Y92" s="143"/>
      <c r="Z92" s="143"/>
      <c r="AA92" s="143"/>
      <c r="AB92" s="143"/>
      <c r="AC92" s="143"/>
      <c r="AD92" s="143"/>
      <c r="AE92" s="143"/>
      <c r="AF92" s="143"/>
    </row>
    <row r="93" spans="1:32">
      <c r="B93" s="7" t="s">
        <v>45</v>
      </c>
      <c r="C93" s="229"/>
      <c r="D93" s="144">
        <v>0</v>
      </c>
      <c r="E93" s="144">
        <v>0</v>
      </c>
      <c r="F93" s="144">
        <v>0</v>
      </c>
      <c r="G93" s="144">
        <v>0</v>
      </c>
      <c r="H93" s="144">
        <v>0</v>
      </c>
      <c r="I93" s="144">
        <v>0</v>
      </c>
      <c r="J93" s="144">
        <v>0</v>
      </c>
      <c r="K93" s="144">
        <v>0</v>
      </c>
      <c r="L93" s="144">
        <v>0</v>
      </c>
      <c r="M93" s="144">
        <v>0</v>
      </c>
      <c r="N93" s="143"/>
      <c r="O93" s="144">
        <v>0</v>
      </c>
      <c r="P93" s="144">
        <v>0</v>
      </c>
      <c r="Q93" s="144">
        <v>0</v>
      </c>
      <c r="R93" s="144">
        <v>0</v>
      </c>
      <c r="S93" s="144">
        <v>0</v>
      </c>
      <c r="T93" s="144">
        <v>0</v>
      </c>
      <c r="U93" s="144">
        <v>0</v>
      </c>
      <c r="V93" s="144">
        <v>0</v>
      </c>
      <c r="W93" s="144">
        <v>0</v>
      </c>
      <c r="X93" s="145"/>
      <c r="Y93" s="143"/>
      <c r="Z93" s="143"/>
      <c r="AA93" s="143"/>
      <c r="AB93" s="143"/>
      <c r="AC93" s="143"/>
      <c r="AD93" s="143"/>
      <c r="AE93" s="143"/>
      <c r="AF93" s="143"/>
    </row>
    <row r="94" spans="1:32">
      <c r="B94" s="7" t="s">
        <v>46</v>
      </c>
      <c r="C94" s="229"/>
      <c r="D94" s="144">
        <v>0</v>
      </c>
      <c r="E94" s="144">
        <v>0</v>
      </c>
      <c r="F94" s="144">
        <v>0</v>
      </c>
      <c r="G94" s="144">
        <v>0</v>
      </c>
      <c r="H94" s="144">
        <v>0</v>
      </c>
      <c r="I94" s="144">
        <v>0</v>
      </c>
      <c r="J94" s="144">
        <v>0</v>
      </c>
      <c r="K94" s="144">
        <v>0</v>
      </c>
      <c r="L94" s="144">
        <v>0</v>
      </c>
      <c r="M94" s="144">
        <v>0</v>
      </c>
      <c r="N94" s="143"/>
      <c r="O94" s="144">
        <v>0</v>
      </c>
      <c r="P94" s="144">
        <v>0</v>
      </c>
      <c r="Q94" s="144">
        <v>0</v>
      </c>
      <c r="R94" s="144">
        <v>0</v>
      </c>
      <c r="S94" s="144">
        <v>0</v>
      </c>
      <c r="T94" s="144">
        <v>0</v>
      </c>
      <c r="U94" s="144">
        <v>0</v>
      </c>
      <c r="V94" s="144">
        <v>0</v>
      </c>
      <c r="W94" s="144">
        <v>0</v>
      </c>
      <c r="X94" s="145"/>
      <c r="Y94" s="143"/>
      <c r="Z94" s="143"/>
      <c r="AA94" s="143"/>
      <c r="AB94" s="143"/>
      <c r="AC94" s="143"/>
      <c r="AD94" s="143"/>
      <c r="AE94" s="143"/>
      <c r="AF94" s="143"/>
    </row>
    <row r="95" spans="1:32">
      <c r="B95" s="6" t="s">
        <v>317</v>
      </c>
      <c r="C95" s="229"/>
      <c r="D95" s="144">
        <v>0</v>
      </c>
      <c r="E95" s="144">
        <v>0</v>
      </c>
      <c r="F95" s="144">
        <v>0</v>
      </c>
      <c r="G95" s="144">
        <v>0</v>
      </c>
      <c r="H95" s="144">
        <v>0</v>
      </c>
      <c r="I95" s="144">
        <v>0</v>
      </c>
      <c r="J95" s="144">
        <v>0</v>
      </c>
      <c r="K95" s="144">
        <v>0</v>
      </c>
      <c r="L95" s="144">
        <v>0</v>
      </c>
      <c r="M95" s="144">
        <v>0</v>
      </c>
      <c r="N95" s="143"/>
      <c r="O95" s="144">
        <v>0</v>
      </c>
      <c r="P95" s="144">
        <v>0</v>
      </c>
      <c r="Q95" s="144">
        <v>0</v>
      </c>
      <c r="R95" s="144">
        <v>0</v>
      </c>
      <c r="S95" s="144">
        <v>0</v>
      </c>
      <c r="T95" s="144">
        <v>0</v>
      </c>
      <c r="U95" s="144">
        <v>0</v>
      </c>
      <c r="V95" s="144">
        <v>0</v>
      </c>
      <c r="W95" s="144">
        <v>0</v>
      </c>
      <c r="X95" s="145"/>
      <c r="Y95" s="143"/>
      <c r="Z95" s="143"/>
      <c r="AA95" s="143"/>
      <c r="AB95" s="143"/>
      <c r="AC95" s="143"/>
      <c r="AD95" s="143"/>
      <c r="AE95" s="143"/>
      <c r="AF95" s="143"/>
    </row>
    <row r="96" spans="1:32">
      <c r="B96" s="6" t="s">
        <v>108</v>
      </c>
      <c r="C96" s="229"/>
      <c r="D96" s="144">
        <v>0</v>
      </c>
      <c r="E96" s="144">
        <v>0</v>
      </c>
      <c r="F96" s="144">
        <v>0</v>
      </c>
      <c r="G96" s="144">
        <v>0</v>
      </c>
      <c r="H96" s="144">
        <v>0</v>
      </c>
      <c r="I96" s="144">
        <v>0</v>
      </c>
      <c r="J96" s="144">
        <v>0</v>
      </c>
      <c r="K96" s="144">
        <v>0</v>
      </c>
      <c r="L96" s="144">
        <v>0</v>
      </c>
      <c r="M96" s="144">
        <v>0</v>
      </c>
      <c r="N96" s="143"/>
      <c r="O96" s="144">
        <v>0</v>
      </c>
      <c r="P96" s="144">
        <v>0</v>
      </c>
      <c r="Q96" s="144">
        <v>0</v>
      </c>
      <c r="R96" s="144">
        <v>0</v>
      </c>
      <c r="S96" s="144">
        <v>0</v>
      </c>
      <c r="T96" s="144">
        <v>0</v>
      </c>
      <c r="U96" s="144">
        <v>0</v>
      </c>
      <c r="V96" s="144">
        <v>0</v>
      </c>
      <c r="W96" s="144">
        <v>0</v>
      </c>
      <c r="X96" s="145"/>
      <c r="Y96" s="143"/>
      <c r="Z96" s="143"/>
      <c r="AA96" s="143"/>
      <c r="AB96" s="143"/>
      <c r="AC96" s="143"/>
      <c r="AD96" s="143"/>
      <c r="AE96" s="143"/>
      <c r="AF96" s="143"/>
    </row>
    <row r="97" spans="1:32">
      <c r="B97" s="6" t="s">
        <v>48</v>
      </c>
      <c r="C97" s="229"/>
      <c r="D97" s="144">
        <v>0</v>
      </c>
      <c r="E97" s="144">
        <v>0</v>
      </c>
      <c r="F97" s="144">
        <v>0</v>
      </c>
      <c r="G97" s="144">
        <v>0</v>
      </c>
      <c r="H97" s="144">
        <v>0</v>
      </c>
      <c r="I97" s="144">
        <v>0</v>
      </c>
      <c r="J97" s="144">
        <v>0</v>
      </c>
      <c r="K97" s="144">
        <v>0</v>
      </c>
      <c r="L97" s="144">
        <v>0</v>
      </c>
      <c r="M97" s="144">
        <v>0</v>
      </c>
      <c r="N97" s="143"/>
      <c r="O97" s="144">
        <v>0</v>
      </c>
      <c r="P97" s="144">
        <v>0</v>
      </c>
      <c r="Q97" s="144">
        <v>0</v>
      </c>
      <c r="R97" s="144">
        <v>0</v>
      </c>
      <c r="S97" s="144">
        <v>0</v>
      </c>
      <c r="T97" s="144">
        <v>0</v>
      </c>
      <c r="U97" s="144">
        <v>0</v>
      </c>
      <c r="V97" s="144">
        <v>0</v>
      </c>
      <c r="W97" s="144">
        <v>0</v>
      </c>
      <c r="X97" s="145"/>
      <c r="Y97" s="143"/>
      <c r="Z97" s="143"/>
      <c r="AA97" s="143"/>
      <c r="AB97" s="143"/>
      <c r="AC97" s="143"/>
      <c r="AD97" s="143"/>
      <c r="AE97" s="143"/>
      <c r="AF97" s="143"/>
    </row>
    <row r="98" spans="1:32">
      <c r="B98" s="6" t="s">
        <v>325</v>
      </c>
      <c r="C98" s="229"/>
      <c r="D98" s="144">
        <v>0</v>
      </c>
      <c r="E98" s="144">
        <v>0</v>
      </c>
      <c r="F98" s="144">
        <v>0</v>
      </c>
      <c r="G98" s="144">
        <v>0</v>
      </c>
      <c r="H98" s="144">
        <v>0</v>
      </c>
      <c r="I98" s="144">
        <v>0</v>
      </c>
      <c r="J98" s="144">
        <v>0</v>
      </c>
      <c r="K98" s="144">
        <v>0</v>
      </c>
      <c r="L98" s="144">
        <v>0</v>
      </c>
      <c r="M98" s="144">
        <v>0</v>
      </c>
      <c r="N98" s="143"/>
      <c r="O98" s="144">
        <v>0</v>
      </c>
      <c r="P98" s="144">
        <v>0</v>
      </c>
      <c r="Q98" s="144">
        <v>0</v>
      </c>
      <c r="R98" s="144">
        <v>0</v>
      </c>
      <c r="S98" s="144">
        <v>0</v>
      </c>
      <c r="T98" s="144">
        <v>0</v>
      </c>
      <c r="U98" s="144">
        <v>0</v>
      </c>
      <c r="V98" s="144">
        <v>0</v>
      </c>
      <c r="W98" s="144">
        <v>0</v>
      </c>
      <c r="X98" s="145"/>
      <c r="Y98" s="143"/>
      <c r="Z98" s="143"/>
      <c r="AA98" s="143"/>
      <c r="AB98" s="143"/>
      <c r="AC98" s="143"/>
      <c r="AD98" s="143"/>
      <c r="AE98" s="143"/>
      <c r="AF98" s="143"/>
    </row>
    <row r="99" spans="1:32">
      <c r="B99" s="8" t="s">
        <v>101</v>
      </c>
      <c r="C99" s="229"/>
      <c r="D99" s="144">
        <v>0</v>
      </c>
      <c r="E99" s="144">
        <v>0</v>
      </c>
      <c r="F99" s="144">
        <v>0</v>
      </c>
      <c r="G99" s="144">
        <v>0</v>
      </c>
      <c r="H99" s="144">
        <v>0</v>
      </c>
      <c r="I99" s="144">
        <v>0</v>
      </c>
      <c r="J99" s="144">
        <v>0</v>
      </c>
      <c r="K99" s="144">
        <v>0</v>
      </c>
      <c r="L99" s="144">
        <v>0</v>
      </c>
      <c r="M99" s="144">
        <v>0</v>
      </c>
      <c r="N99" s="143"/>
      <c r="O99" s="144">
        <v>0</v>
      </c>
      <c r="P99" s="144">
        <v>0</v>
      </c>
      <c r="Q99" s="144">
        <v>0</v>
      </c>
      <c r="R99" s="144">
        <v>0</v>
      </c>
      <c r="S99" s="144">
        <v>0</v>
      </c>
      <c r="T99" s="144">
        <v>0</v>
      </c>
      <c r="U99" s="144">
        <v>0</v>
      </c>
      <c r="V99" s="144">
        <v>0</v>
      </c>
      <c r="W99" s="144">
        <v>0</v>
      </c>
      <c r="X99" s="145"/>
      <c r="Y99" s="143"/>
      <c r="Z99" s="143"/>
      <c r="AA99" s="143"/>
      <c r="AB99" s="143"/>
      <c r="AC99" s="143"/>
      <c r="AD99" s="143"/>
      <c r="AE99" s="143"/>
      <c r="AF99" s="143"/>
    </row>
    <row r="100" spans="1:32" s="45" customFormat="1">
      <c r="A100" s="38"/>
      <c r="B100" s="9" t="s">
        <v>95</v>
      </c>
      <c r="C100" s="209" t="s">
        <v>310</v>
      </c>
      <c r="D100" s="147">
        <v>18000</v>
      </c>
      <c r="E100" s="147">
        <v>19820.206300000023</v>
      </c>
      <c r="F100" s="147">
        <v>28907.329800000003</v>
      </c>
      <c r="G100" s="147">
        <v>31338.846699999998</v>
      </c>
      <c r="H100" s="147">
        <v>33757.244599999991</v>
      </c>
      <c r="I100" s="147">
        <v>35511.037899999996</v>
      </c>
      <c r="J100" s="147">
        <v>40767.795900999918</v>
      </c>
      <c r="K100" s="147">
        <v>44264.93718100086</v>
      </c>
      <c r="L100" s="147">
        <v>51463.302172000818</v>
      </c>
      <c r="M100" s="147">
        <v>51351</v>
      </c>
      <c r="N100" s="146"/>
      <c r="O100" s="147">
        <v>1820.2063000000237</v>
      </c>
      <c r="P100" s="147">
        <v>9087.1234999999779</v>
      </c>
      <c r="Q100" s="147">
        <v>2431.5168999999969</v>
      </c>
      <c r="R100" s="147">
        <v>2418.3978999999908</v>
      </c>
      <c r="S100" s="147">
        <v>1753.7933000000066</v>
      </c>
      <c r="T100" s="147">
        <v>5256.7580009999238</v>
      </c>
      <c r="U100" s="147">
        <v>3497.141280000943</v>
      </c>
      <c r="V100" s="147">
        <v>7198.364990999954</v>
      </c>
      <c r="W100" s="147">
        <v>-112.30217200081825</v>
      </c>
      <c r="X100" s="141"/>
      <c r="Y100" s="146"/>
      <c r="Z100" s="146"/>
      <c r="AA100" s="146"/>
      <c r="AB100" s="146"/>
      <c r="AC100" s="146"/>
      <c r="AD100" s="146"/>
      <c r="AE100" s="146"/>
      <c r="AF100" s="146"/>
    </row>
    <row r="101" spans="1:32">
      <c r="B101" s="208" t="s">
        <v>40</v>
      </c>
      <c r="C101" s="229"/>
      <c r="D101" s="144">
        <v>18000</v>
      </c>
      <c r="E101" s="144">
        <v>19820.206300000023</v>
      </c>
      <c r="F101" s="144">
        <v>28907.329800000003</v>
      </c>
      <c r="G101" s="144">
        <v>31338.846699999998</v>
      </c>
      <c r="H101" s="144">
        <v>33757.244599999991</v>
      </c>
      <c r="I101" s="144">
        <v>35511.037899999996</v>
      </c>
      <c r="J101" s="144">
        <v>40767.795900999918</v>
      </c>
      <c r="K101" s="144">
        <v>44264.93718100086</v>
      </c>
      <c r="L101" s="144">
        <v>51463.302172000818</v>
      </c>
      <c r="M101" s="144">
        <v>51351</v>
      </c>
      <c r="N101" s="143"/>
      <c r="O101" s="144">
        <v>1820.2063000000237</v>
      </c>
      <c r="P101" s="144">
        <v>9087.1234999999779</v>
      </c>
      <c r="Q101" s="144">
        <v>2431.5168999999969</v>
      </c>
      <c r="R101" s="144">
        <v>2418.3978999999908</v>
      </c>
      <c r="S101" s="144">
        <v>1753.7933000000066</v>
      </c>
      <c r="T101" s="144">
        <v>5256.7580009999238</v>
      </c>
      <c r="U101" s="144">
        <v>3497.141280000943</v>
      </c>
      <c r="V101" s="144">
        <v>7198.364990999954</v>
      </c>
      <c r="W101" s="144">
        <v>-112.30217200081825</v>
      </c>
      <c r="X101" s="145"/>
      <c r="Y101" s="143"/>
      <c r="Z101" s="143"/>
      <c r="AA101" s="143"/>
      <c r="AB101" s="143"/>
      <c r="AC101" s="143"/>
      <c r="AD101" s="143"/>
      <c r="AE101" s="143"/>
      <c r="AF101" s="143"/>
    </row>
    <row r="102" spans="1:32">
      <c r="B102" s="6" t="s">
        <v>41</v>
      </c>
      <c r="C102" s="229"/>
      <c r="D102" s="144">
        <v>0</v>
      </c>
      <c r="E102" s="144">
        <v>0</v>
      </c>
      <c r="F102" s="144">
        <v>0</v>
      </c>
      <c r="G102" s="144">
        <v>0</v>
      </c>
      <c r="H102" s="144">
        <v>0</v>
      </c>
      <c r="I102" s="144">
        <v>0</v>
      </c>
      <c r="J102" s="144">
        <v>0</v>
      </c>
      <c r="K102" s="144">
        <v>0</v>
      </c>
      <c r="L102" s="144">
        <v>0</v>
      </c>
      <c r="M102" s="144">
        <v>0</v>
      </c>
      <c r="N102" s="143"/>
      <c r="O102" s="144">
        <v>0</v>
      </c>
      <c r="P102" s="144">
        <v>0</v>
      </c>
      <c r="Q102" s="144">
        <v>0</v>
      </c>
      <c r="R102" s="144">
        <v>0</v>
      </c>
      <c r="S102" s="144">
        <v>0</v>
      </c>
      <c r="T102" s="144">
        <v>0</v>
      </c>
      <c r="U102" s="144">
        <v>0</v>
      </c>
      <c r="V102" s="144">
        <v>0</v>
      </c>
      <c r="W102" s="144">
        <v>0</v>
      </c>
      <c r="X102" s="145"/>
      <c r="Y102" s="143"/>
      <c r="Z102" s="143"/>
      <c r="AA102" s="143"/>
      <c r="AB102" s="143"/>
      <c r="AC102" s="143"/>
      <c r="AD102" s="143"/>
      <c r="AE102" s="143"/>
      <c r="AF102" s="143"/>
    </row>
    <row r="103" spans="1:32">
      <c r="B103" s="6" t="s">
        <v>42</v>
      </c>
      <c r="C103" s="229"/>
      <c r="D103" s="144">
        <v>18000</v>
      </c>
      <c r="E103" s="144">
        <v>19820.206300000023</v>
      </c>
      <c r="F103" s="144">
        <v>28907.329800000003</v>
      </c>
      <c r="G103" s="144">
        <v>31338.846699999998</v>
      </c>
      <c r="H103" s="144">
        <v>33757.244599999991</v>
      </c>
      <c r="I103" s="144">
        <v>35511.037899999996</v>
      </c>
      <c r="J103" s="144">
        <v>40767.795900999918</v>
      </c>
      <c r="K103" s="144">
        <v>44264.93718100086</v>
      </c>
      <c r="L103" s="144">
        <v>51463.302172000818</v>
      </c>
      <c r="M103" s="144">
        <v>51351</v>
      </c>
      <c r="N103" s="143"/>
      <c r="O103" s="144">
        <v>1820.2063000000237</v>
      </c>
      <c r="P103" s="144">
        <v>9087.1234999999779</v>
      </c>
      <c r="Q103" s="144">
        <v>2431.5168999999969</v>
      </c>
      <c r="R103" s="144">
        <v>2418.3978999999908</v>
      </c>
      <c r="S103" s="144">
        <v>1753.7933000000066</v>
      </c>
      <c r="T103" s="144">
        <v>5256.7580009999238</v>
      </c>
      <c r="U103" s="144">
        <v>3497.141280000943</v>
      </c>
      <c r="V103" s="144">
        <v>7198.364990999954</v>
      </c>
      <c r="W103" s="144">
        <v>-112.30217200081825</v>
      </c>
      <c r="X103" s="145"/>
      <c r="Y103" s="143"/>
      <c r="Z103" s="143"/>
      <c r="AA103" s="143"/>
      <c r="AB103" s="143"/>
      <c r="AC103" s="143"/>
      <c r="AD103" s="143"/>
      <c r="AE103" s="143"/>
      <c r="AF103" s="143"/>
    </row>
    <row r="104" spans="1:32">
      <c r="B104" s="6" t="s">
        <v>43</v>
      </c>
      <c r="C104" s="229"/>
      <c r="D104" s="144">
        <v>0</v>
      </c>
      <c r="E104" s="144">
        <v>0</v>
      </c>
      <c r="F104" s="144">
        <v>0</v>
      </c>
      <c r="G104" s="144">
        <v>0</v>
      </c>
      <c r="H104" s="144">
        <v>0</v>
      </c>
      <c r="I104" s="144">
        <v>0</v>
      </c>
      <c r="J104" s="144">
        <v>0</v>
      </c>
      <c r="K104" s="144">
        <v>0</v>
      </c>
      <c r="L104" s="144">
        <v>0</v>
      </c>
      <c r="M104" s="144">
        <v>0</v>
      </c>
      <c r="N104" s="143"/>
      <c r="O104" s="144">
        <v>0</v>
      </c>
      <c r="P104" s="144">
        <v>0</v>
      </c>
      <c r="Q104" s="144">
        <v>0</v>
      </c>
      <c r="R104" s="144">
        <v>0</v>
      </c>
      <c r="S104" s="144">
        <v>0</v>
      </c>
      <c r="T104" s="144">
        <v>0</v>
      </c>
      <c r="U104" s="144">
        <v>0</v>
      </c>
      <c r="V104" s="144">
        <v>0</v>
      </c>
      <c r="W104" s="144">
        <v>0</v>
      </c>
      <c r="X104" s="145"/>
      <c r="Y104" s="143"/>
      <c r="Z104" s="143"/>
      <c r="AA104" s="143"/>
      <c r="AB104" s="143"/>
      <c r="AC104" s="143"/>
      <c r="AD104" s="143"/>
      <c r="AE104" s="143"/>
      <c r="AF104" s="143"/>
    </row>
    <row r="105" spans="1:32">
      <c r="B105" s="6" t="s">
        <v>44</v>
      </c>
      <c r="C105" s="229"/>
      <c r="D105" s="144">
        <v>0</v>
      </c>
      <c r="E105" s="144">
        <v>0</v>
      </c>
      <c r="F105" s="144">
        <v>0</v>
      </c>
      <c r="G105" s="144">
        <v>0</v>
      </c>
      <c r="H105" s="144">
        <v>0</v>
      </c>
      <c r="I105" s="144">
        <v>0</v>
      </c>
      <c r="J105" s="144">
        <v>0</v>
      </c>
      <c r="K105" s="144">
        <v>0</v>
      </c>
      <c r="L105" s="144">
        <v>0</v>
      </c>
      <c r="M105" s="144">
        <v>0</v>
      </c>
      <c r="N105" s="143"/>
      <c r="O105" s="144">
        <v>0</v>
      </c>
      <c r="P105" s="144">
        <v>0</v>
      </c>
      <c r="Q105" s="144">
        <v>0</v>
      </c>
      <c r="R105" s="144">
        <v>0</v>
      </c>
      <c r="S105" s="144">
        <v>0</v>
      </c>
      <c r="T105" s="144">
        <v>0</v>
      </c>
      <c r="U105" s="144">
        <v>0</v>
      </c>
      <c r="V105" s="144">
        <v>0</v>
      </c>
      <c r="W105" s="144">
        <v>0</v>
      </c>
      <c r="X105" s="145"/>
      <c r="Y105" s="143"/>
      <c r="Z105" s="143"/>
      <c r="AA105" s="143"/>
      <c r="AB105" s="143"/>
      <c r="AC105" s="143"/>
      <c r="AD105" s="143"/>
      <c r="AE105" s="143"/>
      <c r="AF105" s="143"/>
    </row>
    <row r="106" spans="1:32">
      <c r="B106" s="7" t="s">
        <v>45</v>
      </c>
      <c r="C106" s="229"/>
      <c r="D106" s="144">
        <v>0</v>
      </c>
      <c r="E106" s="144">
        <v>0</v>
      </c>
      <c r="F106" s="144">
        <v>0</v>
      </c>
      <c r="G106" s="144">
        <v>0</v>
      </c>
      <c r="H106" s="144">
        <v>0</v>
      </c>
      <c r="I106" s="144">
        <v>0</v>
      </c>
      <c r="J106" s="144">
        <v>0</v>
      </c>
      <c r="K106" s="144">
        <v>0</v>
      </c>
      <c r="L106" s="144">
        <v>0</v>
      </c>
      <c r="M106" s="144">
        <v>0</v>
      </c>
      <c r="N106" s="143"/>
      <c r="O106" s="144">
        <v>0</v>
      </c>
      <c r="P106" s="144">
        <v>0</v>
      </c>
      <c r="Q106" s="144">
        <v>0</v>
      </c>
      <c r="R106" s="144">
        <v>0</v>
      </c>
      <c r="S106" s="144">
        <v>0</v>
      </c>
      <c r="T106" s="144">
        <v>0</v>
      </c>
      <c r="U106" s="144">
        <v>0</v>
      </c>
      <c r="V106" s="144">
        <v>0</v>
      </c>
      <c r="W106" s="144">
        <v>0</v>
      </c>
      <c r="X106" s="145"/>
      <c r="Y106" s="143"/>
      <c r="Z106" s="143"/>
      <c r="AA106" s="143"/>
      <c r="AB106" s="143"/>
      <c r="AC106" s="143"/>
      <c r="AD106" s="143"/>
      <c r="AE106" s="143"/>
      <c r="AF106" s="143"/>
    </row>
    <row r="107" spans="1:32">
      <c r="B107" s="7" t="s">
        <v>46</v>
      </c>
      <c r="C107" s="229"/>
      <c r="D107" s="144">
        <v>0</v>
      </c>
      <c r="E107" s="144">
        <v>0</v>
      </c>
      <c r="F107" s="144">
        <v>0</v>
      </c>
      <c r="G107" s="144">
        <v>0</v>
      </c>
      <c r="H107" s="144">
        <v>0</v>
      </c>
      <c r="I107" s="144">
        <v>0</v>
      </c>
      <c r="J107" s="144">
        <v>0</v>
      </c>
      <c r="K107" s="144">
        <v>0</v>
      </c>
      <c r="L107" s="144">
        <v>0</v>
      </c>
      <c r="M107" s="144">
        <v>0</v>
      </c>
      <c r="N107" s="143"/>
      <c r="O107" s="144">
        <v>0</v>
      </c>
      <c r="P107" s="144">
        <v>0</v>
      </c>
      <c r="Q107" s="144">
        <v>0</v>
      </c>
      <c r="R107" s="144">
        <v>0</v>
      </c>
      <c r="S107" s="144">
        <v>0</v>
      </c>
      <c r="T107" s="144">
        <v>0</v>
      </c>
      <c r="U107" s="144">
        <v>0</v>
      </c>
      <c r="V107" s="144">
        <v>0</v>
      </c>
      <c r="W107" s="144">
        <v>0</v>
      </c>
      <c r="X107" s="145"/>
      <c r="Y107" s="143"/>
      <c r="Z107" s="143"/>
      <c r="AA107" s="143"/>
      <c r="AB107" s="143"/>
      <c r="AC107" s="143"/>
      <c r="AD107" s="143"/>
      <c r="AE107" s="143"/>
      <c r="AF107" s="143"/>
    </row>
    <row r="108" spans="1:32">
      <c r="B108" s="6" t="s">
        <v>47</v>
      </c>
      <c r="C108" s="229"/>
      <c r="D108" s="144">
        <v>0</v>
      </c>
      <c r="E108" s="144">
        <v>0</v>
      </c>
      <c r="F108" s="144">
        <v>0</v>
      </c>
      <c r="G108" s="144">
        <v>0</v>
      </c>
      <c r="H108" s="144">
        <v>0</v>
      </c>
      <c r="I108" s="144">
        <v>0</v>
      </c>
      <c r="J108" s="144">
        <v>0</v>
      </c>
      <c r="K108" s="144">
        <v>0</v>
      </c>
      <c r="L108" s="144">
        <v>0</v>
      </c>
      <c r="M108" s="144">
        <v>0</v>
      </c>
      <c r="N108" s="143"/>
      <c r="O108" s="144">
        <v>0</v>
      </c>
      <c r="P108" s="144">
        <v>0</v>
      </c>
      <c r="Q108" s="144">
        <v>0</v>
      </c>
      <c r="R108" s="144">
        <v>0</v>
      </c>
      <c r="S108" s="144">
        <v>0</v>
      </c>
      <c r="T108" s="144">
        <v>0</v>
      </c>
      <c r="U108" s="144">
        <v>0</v>
      </c>
      <c r="V108" s="144">
        <v>0</v>
      </c>
      <c r="W108" s="144">
        <v>0</v>
      </c>
      <c r="X108" s="145"/>
      <c r="Y108" s="143"/>
      <c r="Z108" s="143"/>
      <c r="AA108" s="143"/>
      <c r="AB108" s="143"/>
      <c r="AC108" s="143"/>
      <c r="AD108" s="143"/>
      <c r="AE108" s="143"/>
      <c r="AF108" s="143"/>
    </row>
    <row r="109" spans="1:32">
      <c r="B109" s="6" t="s">
        <v>247</v>
      </c>
      <c r="C109" s="229"/>
      <c r="D109" s="144">
        <v>0</v>
      </c>
      <c r="E109" s="144">
        <v>0</v>
      </c>
      <c r="F109" s="144">
        <v>0</v>
      </c>
      <c r="G109" s="144">
        <v>0</v>
      </c>
      <c r="H109" s="144">
        <v>0</v>
      </c>
      <c r="I109" s="144">
        <v>0</v>
      </c>
      <c r="J109" s="144">
        <v>0</v>
      </c>
      <c r="K109" s="144">
        <v>0</v>
      </c>
      <c r="L109" s="144">
        <v>0</v>
      </c>
      <c r="M109" s="144">
        <v>0</v>
      </c>
      <c r="N109" s="143"/>
      <c r="O109" s="144">
        <v>0</v>
      </c>
      <c r="P109" s="144">
        <v>0</v>
      </c>
      <c r="Q109" s="144">
        <v>0</v>
      </c>
      <c r="R109" s="144">
        <v>0</v>
      </c>
      <c r="S109" s="144">
        <v>0</v>
      </c>
      <c r="T109" s="144">
        <v>0</v>
      </c>
      <c r="U109" s="144">
        <v>0</v>
      </c>
      <c r="V109" s="144">
        <v>0</v>
      </c>
      <c r="W109" s="144">
        <v>0</v>
      </c>
      <c r="X109" s="145"/>
      <c r="Y109" s="143"/>
      <c r="Z109" s="143"/>
      <c r="AA109" s="143"/>
      <c r="AB109" s="143"/>
      <c r="AC109" s="143"/>
      <c r="AD109" s="143"/>
      <c r="AE109" s="143"/>
      <c r="AF109" s="143"/>
    </row>
    <row r="110" spans="1:32">
      <c r="B110" s="6" t="s">
        <v>48</v>
      </c>
      <c r="C110" s="229"/>
      <c r="D110" s="144">
        <v>0</v>
      </c>
      <c r="E110" s="144">
        <v>0</v>
      </c>
      <c r="F110" s="144">
        <v>0</v>
      </c>
      <c r="G110" s="144">
        <v>0</v>
      </c>
      <c r="H110" s="144">
        <v>0</v>
      </c>
      <c r="I110" s="144">
        <v>0</v>
      </c>
      <c r="J110" s="144">
        <v>0</v>
      </c>
      <c r="K110" s="144">
        <v>0</v>
      </c>
      <c r="L110" s="144">
        <v>0</v>
      </c>
      <c r="M110" s="144">
        <v>0</v>
      </c>
      <c r="N110" s="143"/>
      <c r="O110" s="144">
        <v>0</v>
      </c>
      <c r="P110" s="144">
        <v>0</v>
      </c>
      <c r="Q110" s="144">
        <v>0</v>
      </c>
      <c r="R110" s="144">
        <v>0</v>
      </c>
      <c r="S110" s="144">
        <v>0</v>
      </c>
      <c r="T110" s="144">
        <v>0</v>
      </c>
      <c r="U110" s="144">
        <v>0</v>
      </c>
      <c r="V110" s="144">
        <v>0</v>
      </c>
      <c r="W110" s="144">
        <v>0</v>
      </c>
      <c r="X110" s="145"/>
      <c r="Y110" s="143"/>
      <c r="Z110" s="143"/>
      <c r="AA110" s="143"/>
      <c r="AB110" s="143"/>
      <c r="AC110" s="143"/>
      <c r="AD110" s="143"/>
      <c r="AE110" s="143"/>
      <c r="AF110" s="143"/>
    </row>
    <row r="111" spans="1:32">
      <c r="B111" s="6" t="s">
        <v>325</v>
      </c>
      <c r="C111" s="229"/>
      <c r="D111" s="144">
        <v>0</v>
      </c>
      <c r="E111" s="144">
        <v>0</v>
      </c>
      <c r="F111" s="144">
        <v>0</v>
      </c>
      <c r="G111" s="144">
        <v>0</v>
      </c>
      <c r="H111" s="144">
        <v>0</v>
      </c>
      <c r="I111" s="144">
        <v>0</v>
      </c>
      <c r="J111" s="144">
        <v>0</v>
      </c>
      <c r="K111" s="144">
        <v>0</v>
      </c>
      <c r="L111" s="144">
        <v>0</v>
      </c>
      <c r="M111" s="144">
        <v>0</v>
      </c>
      <c r="N111" s="143"/>
      <c r="O111" s="144">
        <v>0</v>
      </c>
      <c r="P111" s="144">
        <v>0</v>
      </c>
      <c r="Q111" s="144">
        <v>0</v>
      </c>
      <c r="R111" s="144">
        <v>0</v>
      </c>
      <c r="S111" s="144">
        <v>0</v>
      </c>
      <c r="T111" s="144">
        <v>0</v>
      </c>
      <c r="U111" s="144">
        <v>0</v>
      </c>
      <c r="V111" s="144">
        <v>0</v>
      </c>
      <c r="W111" s="144">
        <v>0</v>
      </c>
      <c r="X111" s="145"/>
      <c r="Y111" s="143"/>
      <c r="Z111" s="143"/>
      <c r="AA111" s="143"/>
      <c r="AB111" s="143"/>
      <c r="AC111" s="143"/>
      <c r="AD111" s="143"/>
      <c r="AE111" s="143"/>
      <c r="AF111" s="143"/>
    </row>
    <row r="112" spans="1:32">
      <c r="B112" s="8" t="s">
        <v>101</v>
      </c>
      <c r="C112" s="229"/>
      <c r="D112" s="144">
        <v>0</v>
      </c>
      <c r="E112" s="144">
        <v>0</v>
      </c>
      <c r="F112" s="144">
        <v>0</v>
      </c>
      <c r="G112" s="144">
        <v>0</v>
      </c>
      <c r="H112" s="144">
        <v>0</v>
      </c>
      <c r="I112" s="144">
        <v>0</v>
      </c>
      <c r="J112" s="144">
        <v>0</v>
      </c>
      <c r="K112" s="144">
        <v>0</v>
      </c>
      <c r="L112" s="144">
        <v>0</v>
      </c>
      <c r="M112" s="144">
        <v>0</v>
      </c>
      <c r="N112" s="143"/>
      <c r="O112" s="144">
        <v>0</v>
      </c>
      <c r="P112" s="144">
        <v>0</v>
      </c>
      <c r="Q112" s="144">
        <v>0</v>
      </c>
      <c r="R112" s="144">
        <v>0</v>
      </c>
      <c r="S112" s="144">
        <v>0</v>
      </c>
      <c r="T112" s="144">
        <v>0</v>
      </c>
      <c r="U112" s="144">
        <v>0</v>
      </c>
      <c r="V112" s="144">
        <v>0</v>
      </c>
      <c r="W112" s="144">
        <v>0</v>
      </c>
      <c r="X112" s="145"/>
      <c r="Y112" s="143"/>
      <c r="Z112" s="143"/>
      <c r="AA112" s="143"/>
      <c r="AB112" s="143"/>
      <c r="AC112" s="143"/>
      <c r="AD112" s="143"/>
      <c r="AE112" s="143"/>
      <c r="AF112" s="143"/>
    </row>
    <row r="113" spans="1:32" s="45" customFormat="1">
      <c r="A113" s="38"/>
      <c r="B113" s="5" t="s">
        <v>22</v>
      </c>
      <c r="C113" s="230"/>
      <c r="D113" s="147">
        <v>43063.511089549749</v>
      </c>
      <c r="E113" s="147">
        <v>35609.23000000001</v>
      </c>
      <c r="F113" s="147">
        <v>62920.000000000007</v>
      </c>
      <c r="G113" s="147">
        <v>68600</v>
      </c>
      <c r="H113" s="147">
        <v>66300</v>
      </c>
      <c r="I113" s="147">
        <v>76934</v>
      </c>
      <c r="J113" s="147">
        <v>77164</v>
      </c>
      <c r="K113" s="147">
        <v>85140</v>
      </c>
      <c r="L113" s="147">
        <v>86655</v>
      </c>
      <c r="M113" s="147">
        <v>90302.740555575714</v>
      </c>
      <c r="N113" s="146"/>
      <c r="O113" s="147">
        <v>-7454.2810895497441</v>
      </c>
      <c r="P113" s="147">
        <v>27310.769999999997</v>
      </c>
      <c r="Q113" s="147">
        <v>5679.9999999999955</v>
      </c>
      <c r="R113" s="147">
        <v>-2300</v>
      </c>
      <c r="S113" s="147">
        <v>10634.000000000004</v>
      </c>
      <c r="T113" s="147">
        <v>229.99999999999545</v>
      </c>
      <c r="U113" s="147">
        <v>7975.9999999999991</v>
      </c>
      <c r="V113" s="147">
        <v>1514.9999999999977</v>
      </c>
      <c r="W113" s="147">
        <v>3647.7405555757173</v>
      </c>
      <c r="X113" s="145"/>
      <c r="Y113" s="143"/>
      <c r="Z113" s="143"/>
      <c r="AA113" s="143"/>
      <c r="AB113" s="143"/>
      <c r="AC113" s="143"/>
      <c r="AD113" s="143"/>
      <c r="AE113" s="143"/>
      <c r="AF113" s="143"/>
    </row>
    <row r="114" spans="1:32" s="45" customFormat="1">
      <c r="A114" s="38"/>
      <c r="B114" s="5" t="s">
        <v>96</v>
      </c>
      <c r="C114" s="230"/>
      <c r="D114" s="147">
        <v>0</v>
      </c>
      <c r="E114" s="147">
        <v>0</v>
      </c>
      <c r="F114" s="147">
        <v>0</v>
      </c>
      <c r="G114" s="147">
        <v>0</v>
      </c>
      <c r="H114" s="147">
        <v>0</v>
      </c>
      <c r="I114" s="147">
        <v>0</v>
      </c>
      <c r="J114" s="147">
        <v>0</v>
      </c>
      <c r="K114" s="147">
        <v>0</v>
      </c>
      <c r="L114" s="147">
        <v>0</v>
      </c>
      <c r="M114" s="147">
        <v>0</v>
      </c>
      <c r="N114" s="146"/>
      <c r="O114" s="147">
        <v>0</v>
      </c>
      <c r="P114" s="147">
        <v>0</v>
      </c>
      <c r="Q114" s="147">
        <v>0</v>
      </c>
      <c r="R114" s="147">
        <v>0</v>
      </c>
      <c r="S114" s="147">
        <v>0</v>
      </c>
      <c r="T114" s="147">
        <v>0</v>
      </c>
      <c r="U114" s="147">
        <v>0</v>
      </c>
      <c r="V114" s="147">
        <v>0</v>
      </c>
      <c r="W114" s="147">
        <v>0</v>
      </c>
      <c r="X114" s="145"/>
      <c r="Y114" s="143"/>
      <c r="Z114" s="143"/>
      <c r="AA114" s="143"/>
      <c r="AB114" s="143"/>
      <c r="AC114" s="143"/>
      <c r="AD114" s="143"/>
      <c r="AE114" s="143"/>
      <c r="AF114" s="143"/>
    </row>
    <row r="115" spans="1:32" s="45" customFormat="1">
      <c r="A115" s="38"/>
      <c r="B115" s="5" t="s">
        <v>54</v>
      </c>
      <c r="C115" s="230"/>
      <c r="D115" s="147">
        <v>865582.23785264557</v>
      </c>
      <c r="E115" s="147">
        <v>980129.76238728256</v>
      </c>
      <c r="F115" s="147">
        <v>1130095.7638597486</v>
      </c>
      <c r="G115" s="147">
        <v>1229352.9809278226</v>
      </c>
      <c r="H115" s="147">
        <v>1348614.8702505445</v>
      </c>
      <c r="I115" s="147">
        <v>1512060.6739023305</v>
      </c>
      <c r="J115" s="147">
        <v>1551124.2227074495</v>
      </c>
      <c r="K115" s="147">
        <v>1744585.2093329234</v>
      </c>
      <c r="L115" s="147">
        <v>1789163.554655144</v>
      </c>
      <c r="M115" s="147">
        <v>1910004.7405555756</v>
      </c>
      <c r="N115" s="146"/>
      <c r="O115" s="147">
        <v>114547.52453463689</v>
      </c>
      <c r="P115" s="147">
        <v>149966.0014724659</v>
      </c>
      <c r="Q115" s="147">
        <v>99257.217068074169</v>
      </c>
      <c r="R115" s="147">
        <v>119261.88932272181</v>
      </c>
      <c r="S115" s="147">
        <v>163445.80365178589</v>
      </c>
      <c r="T115" s="147">
        <v>39063.54880511899</v>
      </c>
      <c r="U115" s="147">
        <v>193460.98662547412</v>
      </c>
      <c r="V115" s="147">
        <v>44578.345322220412</v>
      </c>
      <c r="W115" s="147">
        <v>120841.18590043181</v>
      </c>
      <c r="X115" s="141"/>
      <c r="Y115" s="146"/>
      <c r="Z115" s="146"/>
      <c r="AA115" s="146"/>
      <c r="AB115" s="146"/>
      <c r="AC115" s="146"/>
      <c r="AD115" s="146"/>
      <c r="AE115" s="146"/>
      <c r="AF115" s="146"/>
    </row>
    <row r="116" spans="1:32">
      <c r="B116" s="51"/>
      <c r="C116" s="215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Y116" s="11"/>
    </row>
    <row r="117" spans="1:32">
      <c r="B117" s="51"/>
      <c r="C117" s="215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1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2">
      <c r="B118" s="51"/>
      <c r="C118" s="215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1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2" s="45" customFormat="1">
      <c r="A119" s="38"/>
      <c r="B119" s="174" t="s">
        <v>281</v>
      </c>
      <c r="C119" s="223"/>
      <c r="D119" s="174"/>
      <c r="E119" s="174"/>
      <c r="F119" s="174"/>
      <c r="G119" s="174"/>
      <c r="H119" s="174"/>
      <c r="I119" s="174"/>
      <c r="J119" s="174"/>
      <c r="K119" s="174"/>
      <c r="L119" s="174"/>
      <c r="M119" s="24"/>
      <c r="N119" s="49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</row>
    <row r="120" spans="1:32" s="45" customFormat="1" ht="28">
      <c r="A120" s="38"/>
      <c r="B120" s="56"/>
      <c r="C120" s="217" t="s">
        <v>251</v>
      </c>
      <c r="D120" s="326" t="s">
        <v>55</v>
      </c>
      <c r="E120" s="326"/>
      <c r="F120" s="326"/>
      <c r="G120" s="326"/>
      <c r="H120" s="326"/>
      <c r="I120" s="326"/>
      <c r="J120" s="326"/>
      <c r="K120" s="326"/>
      <c r="L120" s="326"/>
      <c r="M120" s="326"/>
      <c r="N120" s="77"/>
      <c r="O120" s="326" t="s">
        <v>226</v>
      </c>
      <c r="P120" s="326"/>
      <c r="Q120" s="326"/>
      <c r="R120" s="326"/>
      <c r="S120" s="326"/>
      <c r="T120" s="326"/>
      <c r="U120" s="326"/>
      <c r="V120" s="326"/>
      <c r="W120" s="326"/>
      <c r="Y120" s="72"/>
      <c r="Z120" s="72"/>
      <c r="AA120" s="72"/>
      <c r="AB120" s="72"/>
      <c r="AC120" s="72"/>
      <c r="AD120" s="72"/>
      <c r="AE120" s="72"/>
      <c r="AF120" s="72"/>
    </row>
    <row r="121" spans="1:32" s="45" customFormat="1" ht="14.5" customHeight="1">
      <c r="A121" s="38"/>
      <c r="B121" s="56"/>
      <c r="C121" s="218"/>
      <c r="D121" s="327" t="s">
        <v>318</v>
      </c>
      <c r="E121" s="327"/>
      <c r="F121" s="327"/>
      <c r="G121" s="327"/>
      <c r="H121" s="327"/>
      <c r="I121" s="327"/>
      <c r="J121" s="327"/>
      <c r="K121" s="327"/>
      <c r="L121" s="327"/>
      <c r="M121" s="327"/>
      <c r="N121" s="77"/>
      <c r="O121" s="327" t="s">
        <v>318</v>
      </c>
      <c r="P121" s="327"/>
      <c r="Q121" s="327"/>
      <c r="R121" s="327"/>
      <c r="S121" s="327"/>
      <c r="T121" s="327"/>
      <c r="U121" s="327"/>
      <c r="V121" s="327"/>
      <c r="W121" s="327"/>
      <c r="Y121" s="168"/>
      <c r="Z121" s="168"/>
      <c r="AA121" s="168"/>
      <c r="AB121" s="168"/>
      <c r="AC121" s="168"/>
      <c r="AD121" s="168"/>
      <c r="AE121" s="168"/>
      <c r="AF121" s="168"/>
    </row>
    <row r="122" spans="1:32" s="45" customFormat="1">
      <c r="A122" s="38"/>
      <c r="B122" s="34" t="s">
        <v>324</v>
      </c>
      <c r="C122" s="199"/>
      <c r="D122" s="186" t="s">
        <v>1</v>
      </c>
      <c r="E122" s="186" t="s">
        <v>2</v>
      </c>
      <c r="F122" s="186" t="s">
        <v>3</v>
      </c>
      <c r="G122" s="186" t="s">
        <v>4</v>
      </c>
      <c r="H122" s="186" t="s">
        <v>104</v>
      </c>
      <c r="I122" s="186" t="s">
        <v>105</v>
      </c>
      <c r="J122" s="186" t="s">
        <v>111</v>
      </c>
      <c r="K122" s="186" t="s">
        <v>268</v>
      </c>
      <c r="L122" s="186" t="s">
        <v>285</v>
      </c>
      <c r="M122" s="186" t="s">
        <v>367</v>
      </c>
      <c r="N122" s="77"/>
      <c r="O122" s="186" t="s">
        <v>2</v>
      </c>
      <c r="P122" s="186" t="s">
        <v>3</v>
      </c>
      <c r="Q122" s="186" t="s">
        <v>4</v>
      </c>
      <c r="R122" s="186" t="s">
        <v>104</v>
      </c>
      <c r="S122" s="186" t="s">
        <v>105</v>
      </c>
      <c r="T122" s="186" t="s">
        <v>111</v>
      </c>
      <c r="U122" s="186" t="s">
        <v>268</v>
      </c>
      <c r="V122" s="186" t="s">
        <v>285</v>
      </c>
      <c r="W122" s="186" t="s">
        <v>367</v>
      </c>
      <c r="Y122" s="158"/>
      <c r="Z122" s="158"/>
      <c r="AA122" s="158"/>
      <c r="AB122" s="158"/>
      <c r="AC122" s="158"/>
      <c r="AD122" s="158"/>
      <c r="AE122" s="158"/>
    </row>
    <row r="123" spans="1:32" s="45" customFormat="1">
      <c r="A123" s="38"/>
      <c r="B123" s="5" t="s">
        <v>5</v>
      </c>
      <c r="C123" s="209" t="s">
        <v>290</v>
      </c>
      <c r="D123" s="147">
        <v>0</v>
      </c>
      <c r="E123" s="147">
        <v>0</v>
      </c>
      <c r="F123" s="147">
        <v>0</v>
      </c>
      <c r="G123" s="147">
        <v>0</v>
      </c>
      <c r="H123" s="147">
        <v>0</v>
      </c>
      <c r="I123" s="147">
        <v>0</v>
      </c>
      <c r="J123" s="147">
        <v>0</v>
      </c>
      <c r="K123" s="147">
        <v>0</v>
      </c>
      <c r="L123" s="147">
        <v>0</v>
      </c>
      <c r="M123" s="147">
        <v>0</v>
      </c>
      <c r="N123" s="146"/>
      <c r="O123" s="147">
        <v>0</v>
      </c>
      <c r="P123" s="147">
        <v>0</v>
      </c>
      <c r="Q123" s="147">
        <v>0</v>
      </c>
      <c r="R123" s="147">
        <v>0</v>
      </c>
      <c r="S123" s="147">
        <v>0</v>
      </c>
      <c r="T123" s="147">
        <v>0</v>
      </c>
      <c r="U123" s="147">
        <v>0</v>
      </c>
      <c r="V123" s="147">
        <v>0</v>
      </c>
      <c r="W123" s="147">
        <v>0</v>
      </c>
      <c r="X123" s="141"/>
      <c r="Y123" s="146"/>
      <c r="Z123" s="146"/>
      <c r="AA123" s="146"/>
      <c r="AB123" s="146"/>
      <c r="AC123" s="146"/>
      <c r="AD123" s="146"/>
      <c r="AE123" s="146"/>
      <c r="AF123" s="146"/>
    </row>
    <row r="124" spans="1:32">
      <c r="B124" s="1" t="s">
        <v>35</v>
      </c>
      <c r="C124" s="210" t="s">
        <v>291</v>
      </c>
      <c r="D124" s="144">
        <v>0</v>
      </c>
      <c r="E124" s="144">
        <v>0</v>
      </c>
      <c r="F124" s="144">
        <v>0</v>
      </c>
      <c r="G124" s="144">
        <v>0</v>
      </c>
      <c r="H124" s="144">
        <v>0</v>
      </c>
      <c r="I124" s="144">
        <v>0</v>
      </c>
      <c r="J124" s="144">
        <v>0</v>
      </c>
      <c r="K124" s="144">
        <v>0</v>
      </c>
      <c r="L124" s="144">
        <v>0</v>
      </c>
      <c r="M124" s="144">
        <v>0</v>
      </c>
      <c r="N124" s="143"/>
      <c r="O124" s="144">
        <v>0</v>
      </c>
      <c r="P124" s="144">
        <v>0</v>
      </c>
      <c r="Q124" s="144">
        <v>0</v>
      </c>
      <c r="R124" s="144">
        <v>0</v>
      </c>
      <c r="S124" s="144">
        <v>0</v>
      </c>
      <c r="T124" s="144">
        <v>0</v>
      </c>
      <c r="U124" s="144">
        <v>0</v>
      </c>
      <c r="V124" s="144">
        <v>0</v>
      </c>
      <c r="W124" s="144">
        <v>0</v>
      </c>
      <c r="X124" s="145"/>
      <c r="Y124" s="143"/>
      <c r="Z124" s="143"/>
      <c r="AA124" s="143"/>
      <c r="AB124" s="143"/>
      <c r="AC124" s="143"/>
      <c r="AD124" s="143"/>
      <c r="AE124" s="143"/>
      <c r="AF124" s="143"/>
    </row>
    <row r="125" spans="1:32">
      <c r="B125" s="1" t="s">
        <v>36</v>
      </c>
      <c r="C125" s="210" t="s">
        <v>292</v>
      </c>
      <c r="D125" s="144">
        <v>0</v>
      </c>
      <c r="E125" s="144">
        <v>0</v>
      </c>
      <c r="F125" s="144">
        <v>0</v>
      </c>
      <c r="G125" s="144">
        <v>0</v>
      </c>
      <c r="H125" s="144">
        <v>0</v>
      </c>
      <c r="I125" s="144">
        <v>0</v>
      </c>
      <c r="J125" s="144">
        <v>0</v>
      </c>
      <c r="K125" s="144">
        <v>0</v>
      </c>
      <c r="L125" s="144">
        <v>0</v>
      </c>
      <c r="M125" s="144">
        <v>0</v>
      </c>
      <c r="N125" s="143"/>
      <c r="O125" s="144">
        <v>0</v>
      </c>
      <c r="P125" s="144">
        <v>0</v>
      </c>
      <c r="Q125" s="144">
        <v>0</v>
      </c>
      <c r="R125" s="144">
        <v>0</v>
      </c>
      <c r="S125" s="144">
        <v>0</v>
      </c>
      <c r="T125" s="144">
        <v>0</v>
      </c>
      <c r="U125" s="144">
        <v>0</v>
      </c>
      <c r="V125" s="144">
        <v>0</v>
      </c>
      <c r="W125" s="144">
        <v>0</v>
      </c>
      <c r="X125" s="145"/>
      <c r="Y125" s="143"/>
      <c r="Z125" s="143"/>
      <c r="AA125" s="143"/>
      <c r="AB125" s="143"/>
      <c r="AC125" s="143"/>
      <c r="AD125" s="143"/>
      <c r="AE125" s="143"/>
      <c r="AF125" s="143"/>
    </row>
    <row r="126" spans="1:32" s="45" customFormat="1">
      <c r="A126" s="38"/>
      <c r="B126" s="5" t="s">
        <v>6</v>
      </c>
      <c r="C126" s="209" t="s">
        <v>293</v>
      </c>
      <c r="D126" s="147">
        <v>236906.44710704428</v>
      </c>
      <c r="E126" s="147">
        <v>215873.27065850582</v>
      </c>
      <c r="F126" s="147">
        <v>304291.95185132534</v>
      </c>
      <c r="G126" s="147">
        <v>303175.97799714591</v>
      </c>
      <c r="H126" s="147">
        <v>246562.26833372694</v>
      </c>
      <c r="I126" s="147">
        <v>283492.06329227821</v>
      </c>
      <c r="J126" s="147">
        <v>266592.22322208807</v>
      </c>
      <c r="K126" s="147">
        <v>343771.96502033097</v>
      </c>
      <c r="L126" s="147">
        <v>365066.64101759304</v>
      </c>
      <c r="M126" s="147">
        <v>386787.17003158206</v>
      </c>
      <c r="N126" s="146"/>
      <c r="O126" s="147">
        <v>-21033.176448538448</v>
      </c>
      <c r="P126" s="147">
        <v>88418.681192819509</v>
      </c>
      <c r="Q126" s="147">
        <v>-1115.9738541794241</v>
      </c>
      <c r="R126" s="147">
        <v>-56613.70966341898</v>
      </c>
      <c r="S126" s="147">
        <v>36929.794958551269</v>
      </c>
      <c r="T126" s="147">
        <v>-16899.840070190156</v>
      </c>
      <c r="U126" s="147">
        <v>77179.741798242918</v>
      </c>
      <c r="V126" s="147">
        <v>21294.67599726206</v>
      </c>
      <c r="W126" s="147">
        <v>21720.529013989075</v>
      </c>
      <c r="X126" s="141"/>
      <c r="Y126" s="146"/>
      <c r="Z126" s="146"/>
      <c r="AA126" s="146"/>
      <c r="AB126" s="146"/>
      <c r="AC126" s="146"/>
      <c r="AD126" s="146"/>
      <c r="AE126" s="146"/>
      <c r="AF126" s="146"/>
    </row>
    <row r="127" spans="1:32" s="45" customFormat="1">
      <c r="A127" s="38"/>
      <c r="B127" s="31" t="s">
        <v>23</v>
      </c>
      <c r="C127" s="232" t="s">
        <v>294</v>
      </c>
      <c r="D127" s="147">
        <v>23398.862043701836</v>
      </c>
      <c r="E127" s="147">
        <v>21100.363936469144</v>
      </c>
      <c r="F127" s="147">
        <v>10782.408346434375</v>
      </c>
      <c r="G127" s="147">
        <v>12279.703593055103</v>
      </c>
      <c r="H127" s="147">
        <v>13264.959218343594</v>
      </c>
      <c r="I127" s="147">
        <v>20483.024419547757</v>
      </c>
      <c r="J127" s="147">
        <v>12413.313053975411</v>
      </c>
      <c r="K127" s="147">
        <v>14739.592101240321</v>
      </c>
      <c r="L127" s="147">
        <v>15591.801629817463</v>
      </c>
      <c r="M127" s="147">
        <v>19219.649004479357</v>
      </c>
      <c r="N127" s="146"/>
      <c r="O127" s="147">
        <v>-2298.4981072326918</v>
      </c>
      <c r="P127" s="147">
        <v>-10317.955590034771</v>
      </c>
      <c r="Q127" s="147">
        <v>1497.2952466207282</v>
      </c>
      <c r="R127" s="147">
        <v>985.25562528849161</v>
      </c>
      <c r="S127" s="147">
        <v>7218.0652012041637</v>
      </c>
      <c r="T127" s="147">
        <v>-8069.7113655723469</v>
      </c>
      <c r="U127" s="147">
        <v>2326.2790472649122</v>
      </c>
      <c r="V127" s="147">
        <v>852.2095285771378</v>
      </c>
      <c r="W127" s="147">
        <v>3627.8473746618956</v>
      </c>
      <c r="X127" s="141"/>
      <c r="Y127" s="146"/>
      <c r="Z127" s="146"/>
      <c r="AA127" s="146"/>
      <c r="AB127" s="146"/>
      <c r="AC127" s="146"/>
      <c r="AD127" s="146"/>
      <c r="AE127" s="146"/>
      <c r="AF127" s="146"/>
    </row>
    <row r="128" spans="1:32">
      <c r="B128" s="208" t="s">
        <v>40</v>
      </c>
      <c r="C128" s="229"/>
      <c r="D128" s="144">
        <v>23398.862043701836</v>
      </c>
      <c r="E128" s="144">
        <v>21100.363936469144</v>
      </c>
      <c r="F128" s="144">
        <v>10782.408346434375</v>
      </c>
      <c r="G128" s="144">
        <v>12279.703593055103</v>
      </c>
      <c r="H128" s="144">
        <v>13264.959218343594</v>
      </c>
      <c r="I128" s="144">
        <v>20483.024419547757</v>
      </c>
      <c r="J128" s="144">
        <v>12413.313053975411</v>
      </c>
      <c r="K128" s="144">
        <v>14739.592101240321</v>
      </c>
      <c r="L128" s="144">
        <v>15591.801629817463</v>
      </c>
      <c r="M128" s="144">
        <v>19219.649004479357</v>
      </c>
      <c r="N128" s="143"/>
      <c r="O128" s="144">
        <v>-2298.4981072326918</v>
      </c>
      <c r="P128" s="144">
        <v>-10317.955590034771</v>
      </c>
      <c r="Q128" s="144">
        <v>1497.2952466207282</v>
      </c>
      <c r="R128" s="144">
        <v>985.25562528849161</v>
      </c>
      <c r="S128" s="144">
        <v>7218.0652012041637</v>
      </c>
      <c r="T128" s="144">
        <v>-8069.7113655723469</v>
      </c>
      <c r="U128" s="144">
        <v>2326.2790472649122</v>
      </c>
      <c r="V128" s="144">
        <v>852.2095285771378</v>
      </c>
      <c r="W128" s="144">
        <v>3627.8473746618956</v>
      </c>
      <c r="X128" s="145"/>
      <c r="Y128" s="143"/>
      <c r="Z128" s="143"/>
      <c r="AA128" s="143"/>
      <c r="AB128" s="143"/>
      <c r="AC128" s="143"/>
      <c r="AD128" s="143"/>
      <c r="AE128" s="143"/>
      <c r="AF128" s="143"/>
    </row>
    <row r="129" spans="1:32">
      <c r="B129" s="6" t="s">
        <v>41</v>
      </c>
      <c r="C129" s="229"/>
      <c r="D129" s="144">
        <v>23398.862043701836</v>
      </c>
      <c r="E129" s="144">
        <v>21100.363936469144</v>
      </c>
      <c r="F129" s="144">
        <v>10782.408346434375</v>
      </c>
      <c r="G129" s="144">
        <v>12279.703593055103</v>
      </c>
      <c r="H129" s="144">
        <v>13264.959218343594</v>
      </c>
      <c r="I129" s="144">
        <v>20483.024419547757</v>
      </c>
      <c r="J129" s="144">
        <v>12413.313053975411</v>
      </c>
      <c r="K129" s="144">
        <v>14739.592101240321</v>
      </c>
      <c r="L129" s="144">
        <v>15591.801629817463</v>
      </c>
      <c r="M129" s="144">
        <v>19219.649004479357</v>
      </c>
      <c r="N129" s="143"/>
      <c r="O129" s="144">
        <v>-2298.4981072326918</v>
      </c>
      <c r="P129" s="144">
        <v>-10317.955590034771</v>
      </c>
      <c r="Q129" s="144">
        <v>1497.2952466207282</v>
      </c>
      <c r="R129" s="144">
        <v>985.25562528849161</v>
      </c>
      <c r="S129" s="144">
        <v>7218.0652012041637</v>
      </c>
      <c r="T129" s="144">
        <v>-8069.7113655723469</v>
      </c>
      <c r="U129" s="144">
        <v>2326.2790472649122</v>
      </c>
      <c r="V129" s="144">
        <v>852.2095285771378</v>
      </c>
      <c r="W129" s="144">
        <v>3627.8473746618956</v>
      </c>
      <c r="X129" s="145"/>
      <c r="Y129" s="143"/>
      <c r="Z129" s="143"/>
      <c r="AA129" s="143"/>
      <c r="AB129" s="143"/>
      <c r="AC129" s="143"/>
      <c r="AD129" s="143"/>
      <c r="AE129" s="143"/>
      <c r="AF129" s="143"/>
    </row>
    <row r="130" spans="1:32">
      <c r="B130" s="6" t="s">
        <v>42</v>
      </c>
      <c r="C130" s="229"/>
      <c r="D130" s="144">
        <v>0</v>
      </c>
      <c r="E130" s="144">
        <v>0</v>
      </c>
      <c r="F130" s="144">
        <v>0</v>
      </c>
      <c r="G130" s="144">
        <v>0</v>
      </c>
      <c r="H130" s="144">
        <v>0</v>
      </c>
      <c r="I130" s="144">
        <v>0</v>
      </c>
      <c r="J130" s="144">
        <v>0</v>
      </c>
      <c r="K130" s="144">
        <v>0</v>
      </c>
      <c r="L130" s="144">
        <v>0</v>
      </c>
      <c r="M130" s="144">
        <v>0</v>
      </c>
      <c r="N130" s="143"/>
      <c r="O130" s="144">
        <v>0</v>
      </c>
      <c r="P130" s="144">
        <v>0</v>
      </c>
      <c r="Q130" s="144">
        <v>0</v>
      </c>
      <c r="R130" s="144">
        <v>0</v>
      </c>
      <c r="S130" s="144">
        <v>0</v>
      </c>
      <c r="T130" s="144">
        <v>0</v>
      </c>
      <c r="U130" s="144">
        <v>0</v>
      </c>
      <c r="V130" s="144">
        <v>0</v>
      </c>
      <c r="W130" s="144">
        <v>0</v>
      </c>
      <c r="X130" s="145"/>
      <c r="Y130" s="143"/>
      <c r="Z130" s="143"/>
      <c r="AA130" s="143"/>
      <c r="AB130" s="143"/>
      <c r="AC130" s="143"/>
      <c r="AD130" s="143"/>
      <c r="AE130" s="143"/>
      <c r="AF130" s="143"/>
    </row>
    <row r="131" spans="1:32">
      <c r="B131" s="6" t="s">
        <v>43</v>
      </c>
      <c r="C131" s="229"/>
      <c r="D131" s="144">
        <v>0</v>
      </c>
      <c r="E131" s="144">
        <v>0</v>
      </c>
      <c r="F131" s="144">
        <v>0</v>
      </c>
      <c r="G131" s="144">
        <v>0</v>
      </c>
      <c r="H131" s="144">
        <v>0</v>
      </c>
      <c r="I131" s="144">
        <v>0</v>
      </c>
      <c r="J131" s="144">
        <v>0</v>
      </c>
      <c r="K131" s="144">
        <v>0</v>
      </c>
      <c r="L131" s="144">
        <v>0</v>
      </c>
      <c r="M131" s="144">
        <v>0</v>
      </c>
      <c r="N131" s="143"/>
      <c r="O131" s="144">
        <v>0</v>
      </c>
      <c r="P131" s="144">
        <v>0</v>
      </c>
      <c r="Q131" s="144">
        <v>0</v>
      </c>
      <c r="R131" s="144">
        <v>0</v>
      </c>
      <c r="S131" s="144">
        <v>0</v>
      </c>
      <c r="T131" s="144">
        <v>0</v>
      </c>
      <c r="U131" s="144">
        <v>0</v>
      </c>
      <c r="V131" s="144">
        <v>0</v>
      </c>
      <c r="W131" s="144">
        <v>0</v>
      </c>
      <c r="X131" s="145"/>
      <c r="Y131" s="143"/>
      <c r="Z131" s="143"/>
      <c r="AA131" s="143"/>
      <c r="AB131" s="143"/>
      <c r="AC131" s="143"/>
      <c r="AD131" s="143"/>
      <c r="AE131" s="143"/>
      <c r="AF131" s="143"/>
    </row>
    <row r="132" spans="1:32">
      <c r="B132" s="6" t="s">
        <v>44</v>
      </c>
      <c r="C132" s="229"/>
      <c r="D132" s="144">
        <v>0</v>
      </c>
      <c r="E132" s="144">
        <v>0</v>
      </c>
      <c r="F132" s="144">
        <v>0</v>
      </c>
      <c r="G132" s="144">
        <v>0</v>
      </c>
      <c r="H132" s="144">
        <v>0</v>
      </c>
      <c r="I132" s="144">
        <v>0</v>
      </c>
      <c r="J132" s="144">
        <v>0</v>
      </c>
      <c r="K132" s="144">
        <v>0</v>
      </c>
      <c r="L132" s="144">
        <v>0</v>
      </c>
      <c r="M132" s="144">
        <v>0</v>
      </c>
      <c r="N132" s="143"/>
      <c r="O132" s="144">
        <v>0</v>
      </c>
      <c r="P132" s="144">
        <v>0</v>
      </c>
      <c r="Q132" s="144">
        <v>0</v>
      </c>
      <c r="R132" s="144">
        <v>0</v>
      </c>
      <c r="S132" s="144">
        <v>0</v>
      </c>
      <c r="T132" s="144">
        <v>0</v>
      </c>
      <c r="U132" s="144">
        <v>0</v>
      </c>
      <c r="V132" s="144">
        <v>0</v>
      </c>
      <c r="W132" s="144">
        <v>0</v>
      </c>
      <c r="X132" s="145"/>
      <c r="Y132" s="143"/>
      <c r="Z132" s="143"/>
      <c r="AA132" s="143"/>
      <c r="AB132" s="143"/>
      <c r="AC132" s="143"/>
      <c r="AD132" s="143"/>
      <c r="AE132" s="143"/>
      <c r="AF132" s="143"/>
    </row>
    <row r="133" spans="1:32">
      <c r="B133" s="7" t="s">
        <v>45</v>
      </c>
      <c r="C133" s="229"/>
      <c r="D133" s="144">
        <v>0</v>
      </c>
      <c r="E133" s="144">
        <v>0</v>
      </c>
      <c r="F133" s="144">
        <v>0</v>
      </c>
      <c r="G133" s="144">
        <v>0</v>
      </c>
      <c r="H133" s="144">
        <v>0</v>
      </c>
      <c r="I133" s="144">
        <v>0</v>
      </c>
      <c r="J133" s="144">
        <v>0</v>
      </c>
      <c r="K133" s="144">
        <v>0</v>
      </c>
      <c r="L133" s="144">
        <v>0</v>
      </c>
      <c r="M133" s="144">
        <v>0</v>
      </c>
      <c r="N133" s="143"/>
      <c r="O133" s="144">
        <v>0</v>
      </c>
      <c r="P133" s="144">
        <v>0</v>
      </c>
      <c r="Q133" s="144">
        <v>0</v>
      </c>
      <c r="R133" s="144">
        <v>0</v>
      </c>
      <c r="S133" s="144">
        <v>0</v>
      </c>
      <c r="T133" s="144">
        <v>0</v>
      </c>
      <c r="U133" s="144">
        <v>0</v>
      </c>
      <c r="V133" s="144">
        <v>0</v>
      </c>
      <c r="W133" s="144">
        <v>0</v>
      </c>
      <c r="X133" s="145"/>
      <c r="Y133" s="143"/>
      <c r="Z133" s="143"/>
      <c r="AA133" s="143"/>
      <c r="AB133" s="143"/>
      <c r="AC133" s="143"/>
      <c r="AD133" s="143"/>
      <c r="AE133" s="143"/>
      <c r="AF133" s="143"/>
    </row>
    <row r="134" spans="1:32">
      <c r="B134" s="7" t="s">
        <v>46</v>
      </c>
      <c r="C134" s="229"/>
      <c r="D134" s="144">
        <v>0</v>
      </c>
      <c r="E134" s="144">
        <v>0</v>
      </c>
      <c r="F134" s="144">
        <v>0</v>
      </c>
      <c r="G134" s="144">
        <v>0</v>
      </c>
      <c r="H134" s="144">
        <v>0</v>
      </c>
      <c r="I134" s="144">
        <v>0</v>
      </c>
      <c r="J134" s="144">
        <v>0</v>
      </c>
      <c r="K134" s="144">
        <v>0</v>
      </c>
      <c r="L134" s="144">
        <v>0</v>
      </c>
      <c r="M134" s="144">
        <v>0</v>
      </c>
      <c r="N134" s="143"/>
      <c r="O134" s="144">
        <v>0</v>
      </c>
      <c r="P134" s="144">
        <v>0</v>
      </c>
      <c r="Q134" s="144">
        <v>0</v>
      </c>
      <c r="R134" s="144">
        <v>0</v>
      </c>
      <c r="S134" s="144">
        <v>0</v>
      </c>
      <c r="T134" s="144">
        <v>0</v>
      </c>
      <c r="U134" s="144">
        <v>0</v>
      </c>
      <c r="V134" s="144">
        <v>0</v>
      </c>
      <c r="W134" s="144">
        <v>0</v>
      </c>
      <c r="X134" s="145"/>
      <c r="Y134" s="143"/>
      <c r="Z134" s="143"/>
      <c r="AA134" s="143"/>
      <c r="AB134" s="143"/>
      <c r="AC134" s="143"/>
      <c r="AD134" s="143"/>
      <c r="AE134" s="143"/>
      <c r="AF134" s="143"/>
    </row>
    <row r="135" spans="1:32">
      <c r="B135" s="6" t="s">
        <v>317</v>
      </c>
      <c r="C135" s="229"/>
      <c r="D135" s="144">
        <v>0</v>
      </c>
      <c r="E135" s="144">
        <v>0</v>
      </c>
      <c r="F135" s="144">
        <v>0</v>
      </c>
      <c r="G135" s="144">
        <v>0</v>
      </c>
      <c r="H135" s="144">
        <v>0</v>
      </c>
      <c r="I135" s="144">
        <v>0</v>
      </c>
      <c r="J135" s="144">
        <v>0</v>
      </c>
      <c r="K135" s="144">
        <v>0</v>
      </c>
      <c r="L135" s="144">
        <v>0</v>
      </c>
      <c r="M135" s="144">
        <v>0</v>
      </c>
      <c r="N135" s="143"/>
      <c r="O135" s="144">
        <v>0</v>
      </c>
      <c r="P135" s="144">
        <v>0</v>
      </c>
      <c r="Q135" s="144">
        <v>0</v>
      </c>
      <c r="R135" s="144">
        <v>0</v>
      </c>
      <c r="S135" s="144">
        <v>0</v>
      </c>
      <c r="T135" s="144">
        <v>0</v>
      </c>
      <c r="U135" s="144">
        <v>0</v>
      </c>
      <c r="V135" s="144">
        <v>0</v>
      </c>
      <c r="W135" s="144">
        <v>0</v>
      </c>
      <c r="X135" s="145"/>
      <c r="Y135" s="143"/>
      <c r="Z135" s="143"/>
      <c r="AA135" s="143"/>
      <c r="AB135" s="143"/>
      <c r="AC135" s="143"/>
      <c r="AD135" s="143"/>
      <c r="AE135" s="143"/>
      <c r="AF135" s="143"/>
    </row>
    <row r="136" spans="1:32">
      <c r="B136" s="6" t="s">
        <v>108</v>
      </c>
      <c r="C136" s="210"/>
      <c r="D136" s="144">
        <v>0</v>
      </c>
      <c r="E136" s="144">
        <v>0</v>
      </c>
      <c r="F136" s="144">
        <v>0</v>
      </c>
      <c r="G136" s="144">
        <v>0</v>
      </c>
      <c r="H136" s="144">
        <v>0</v>
      </c>
      <c r="I136" s="144">
        <v>0</v>
      </c>
      <c r="J136" s="144">
        <v>0</v>
      </c>
      <c r="K136" s="144">
        <v>0</v>
      </c>
      <c r="L136" s="144">
        <v>0</v>
      </c>
      <c r="M136" s="144">
        <v>0</v>
      </c>
      <c r="N136" s="143"/>
      <c r="O136" s="144">
        <v>0</v>
      </c>
      <c r="P136" s="144">
        <v>0</v>
      </c>
      <c r="Q136" s="144">
        <v>0</v>
      </c>
      <c r="R136" s="144">
        <v>0</v>
      </c>
      <c r="S136" s="144">
        <v>0</v>
      </c>
      <c r="T136" s="144">
        <v>0</v>
      </c>
      <c r="U136" s="144">
        <v>0</v>
      </c>
      <c r="V136" s="144">
        <v>0</v>
      </c>
      <c r="W136" s="144">
        <v>0</v>
      </c>
      <c r="X136" s="145"/>
      <c r="Y136" s="143"/>
      <c r="Z136" s="143"/>
      <c r="AA136" s="143"/>
      <c r="AB136" s="143"/>
      <c r="AC136" s="143"/>
      <c r="AD136" s="143"/>
      <c r="AE136" s="143"/>
      <c r="AF136" s="143"/>
    </row>
    <row r="137" spans="1:32">
      <c r="B137" s="6" t="s">
        <v>48</v>
      </c>
      <c r="C137" s="229"/>
      <c r="D137" s="144">
        <v>0</v>
      </c>
      <c r="E137" s="144">
        <v>0</v>
      </c>
      <c r="F137" s="144">
        <v>0</v>
      </c>
      <c r="G137" s="144">
        <v>0</v>
      </c>
      <c r="H137" s="144">
        <v>0</v>
      </c>
      <c r="I137" s="144">
        <v>0</v>
      </c>
      <c r="J137" s="144">
        <v>0</v>
      </c>
      <c r="K137" s="144">
        <v>0</v>
      </c>
      <c r="L137" s="144">
        <v>0</v>
      </c>
      <c r="M137" s="144">
        <v>0</v>
      </c>
      <c r="N137" s="143"/>
      <c r="O137" s="144">
        <v>0</v>
      </c>
      <c r="P137" s="144">
        <v>0</v>
      </c>
      <c r="Q137" s="144">
        <v>0</v>
      </c>
      <c r="R137" s="144">
        <v>0</v>
      </c>
      <c r="S137" s="144">
        <v>0</v>
      </c>
      <c r="T137" s="144">
        <v>0</v>
      </c>
      <c r="U137" s="144">
        <v>0</v>
      </c>
      <c r="V137" s="144">
        <v>0</v>
      </c>
      <c r="W137" s="144">
        <v>0</v>
      </c>
      <c r="X137" s="145"/>
      <c r="Y137" s="143"/>
      <c r="Z137" s="143"/>
      <c r="AA137" s="143"/>
      <c r="AB137" s="143"/>
      <c r="AC137" s="143"/>
      <c r="AD137" s="143"/>
      <c r="AE137" s="143"/>
      <c r="AF137" s="143"/>
    </row>
    <row r="138" spans="1:32">
      <c r="B138" s="6" t="s">
        <v>325</v>
      </c>
      <c r="C138" s="229"/>
      <c r="D138" s="144">
        <v>0</v>
      </c>
      <c r="E138" s="144">
        <v>0</v>
      </c>
      <c r="F138" s="144">
        <v>0</v>
      </c>
      <c r="G138" s="144">
        <v>0</v>
      </c>
      <c r="H138" s="144">
        <v>0</v>
      </c>
      <c r="I138" s="144">
        <v>0</v>
      </c>
      <c r="J138" s="144">
        <v>0</v>
      </c>
      <c r="K138" s="144">
        <v>0</v>
      </c>
      <c r="L138" s="144">
        <v>0</v>
      </c>
      <c r="M138" s="144">
        <v>0</v>
      </c>
      <c r="N138" s="143"/>
      <c r="O138" s="144">
        <v>0</v>
      </c>
      <c r="P138" s="144">
        <v>0</v>
      </c>
      <c r="Q138" s="144">
        <v>0</v>
      </c>
      <c r="R138" s="144">
        <v>0</v>
      </c>
      <c r="S138" s="144">
        <v>0</v>
      </c>
      <c r="T138" s="144">
        <v>0</v>
      </c>
      <c r="U138" s="144">
        <v>0</v>
      </c>
      <c r="V138" s="144">
        <v>0</v>
      </c>
      <c r="W138" s="144">
        <v>0</v>
      </c>
      <c r="X138" s="145"/>
      <c r="Y138" s="143"/>
      <c r="Z138" s="143"/>
      <c r="AA138" s="143"/>
      <c r="AB138" s="143"/>
      <c r="AC138" s="143"/>
      <c r="AD138" s="143"/>
      <c r="AE138" s="143"/>
      <c r="AF138" s="143"/>
    </row>
    <row r="139" spans="1:32">
      <c r="B139" s="8" t="s">
        <v>101</v>
      </c>
      <c r="C139" s="229"/>
      <c r="D139" s="144">
        <v>0</v>
      </c>
      <c r="E139" s="144">
        <v>0</v>
      </c>
      <c r="F139" s="144">
        <v>0</v>
      </c>
      <c r="G139" s="144">
        <v>0</v>
      </c>
      <c r="H139" s="144">
        <v>0</v>
      </c>
      <c r="I139" s="144">
        <v>0</v>
      </c>
      <c r="J139" s="144">
        <v>0</v>
      </c>
      <c r="K139" s="144">
        <v>0</v>
      </c>
      <c r="L139" s="144">
        <v>0</v>
      </c>
      <c r="M139" s="144">
        <v>0</v>
      </c>
      <c r="N139" s="143"/>
      <c r="O139" s="144">
        <v>0</v>
      </c>
      <c r="P139" s="144">
        <v>0</v>
      </c>
      <c r="Q139" s="144">
        <v>0</v>
      </c>
      <c r="R139" s="144">
        <v>0</v>
      </c>
      <c r="S139" s="144">
        <v>0</v>
      </c>
      <c r="T139" s="144">
        <v>0</v>
      </c>
      <c r="U139" s="144">
        <v>0</v>
      </c>
      <c r="V139" s="144">
        <v>0</v>
      </c>
      <c r="W139" s="144">
        <v>0</v>
      </c>
      <c r="X139" s="145"/>
      <c r="Y139" s="143"/>
      <c r="Z139" s="143"/>
      <c r="AA139" s="143"/>
      <c r="AB139" s="143"/>
      <c r="AC139" s="143"/>
      <c r="AD139" s="143"/>
      <c r="AE139" s="143"/>
      <c r="AF139" s="143"/>
    </row>
    <row r="140" spans="1:32" s="45" customFormat="1">
      <c r="A140" s="38"/>
      <c r="B140" s="31" t="s">
        <v>24</v>
      </c>
      <c r="C140" s="209" t="s">
        <v>295</v>
      </c>
      <c r="D140" s="147">
        <v>213507.5850633425</v>
      </c>
      <c r="E140" s="147">
        <v>194772.90672203669</v>
      </c>
      <c r="F140" s="147">
        <v>293509.54350489099</v>
      </c>
      <c r="G140" s="147">
        <v>290896.27440409083</v>
      </c>
      <c r="H140" s="147">
        <v>233297.30911538337</v>
      </c>
      <c r="I140" s="147">
        <v>263009.03887273045</v>
      </c>
      <c r="J140" s="147">
        <v>254178.91016811263</v>
      </c>
      <c r="K140" s="147">
        <v>329032.37291909062</v>
      </c>
      <c r="L140" s="147">
        <v>349474.83938777557</v>
      </c>
      <c r="M140" s="147">
        <v>367567.52102710272</v>
      </c>
      <c r="N140" s="146"/>
      <c r="O140" s="147">
        <v>-18734.678341305789</v>
      </c>
      <c r="P140" s="147">
        <v>98736.636782854272</v>
      </c>
      <c r="Q140" s="147">
        <v>-2613.2691008001643</v>
      </c>
      <c r="R140" s="147">
        <v>-57598.965288707448</v>
      </c>
      <c r="S140" s="147">
        <v>29711.729757347108</v>
      </c>
      <c r="T140" s="147">
        <v>-8830.128704617835</v>
      </c>
      <c r="U140" s="147">
        <v>74853.462750978026</v>
      </c>
      <c r="V140" s="147">
        <v>20442.466468684903</v>
      </c>
      <c r="W140" s="147">
        <v>18092.681639327169</v>
      </c>
      <c r="X140" s="141"/>
      <c r="Y140" s="146"/>
      <c r="Z140" s="146"/>
      <c r="AA140" s="146"/>
      <c r="AB140" s="146"/>
      <c r="AC140" s="146"/>
      <c r="AD140" s="146"/>
      <c r="AE140" s="146"/>
      <c r="AF140" s="146"/>
    </row>
    <row r="141" spans="1:32">
      <c r="B141" s="208" t="s">
        <v>40</v>
      </c>
      <c r="C141" s="229"/>
      <c r="D141" s="144">
        <v>213507.5850633425</v>
      </c>
      <c r="E141" s="144">
        <v>194772.90672203669</v>
      </c>
      <c r="F141" s="144">
        <v>293509.54350489099</v>
      </c>
      <c r="G141" s="144">
        <v>290896.27440409083</v>
      </c>
      <c r="H141" s="144">
        <v>233297.30911538337</v>
      </c>
      <c r="I141" s="144">
        <v>263009.03887273045</v>
      </c>
      <c r="J141" s="144">
        <v>254178.91016811263</v>
      </c>
      <c r="K141" s="144">
        <v>329032.37291909062</v>
      </c>
      <c r="L141" s="144">
        <v>349474.83938777557</v>
      </c>
      <c r="M141" s="144">
        <v>367567.52102710278</v>
      </c>
      <c r="N141" s="143"/>
      <c r="O141" s="144">
        <v>-18734.678341305789</v>
      </c>
      <c r="P141" s="144">
        <v>98736.636782854272</v>
      </c>
      <c r="Q141" s="144">
        <v>-2613.2691008001643</v>
      </c>
      <c r="R141" s="144">
        <v>-57598.965288707448</v>
      </c>
      <c r="S141" s="144">
        <v>29711.729757347108</v>
      </c>
      <c r="T141" s="144">
        <v>-8830.128704617835</v>
      </c>
      <c r="U141" s="144">
        <v>74853.462750978026</v>
      </c>
      <c r="V141" s="144">
        <v>20442.466468684903</v>
      </c>
      <c r="W141" s="144">
        <v>18092.681639327213</v>
      </c>
      <c r="X141" s="145"/>
      <c r="Y141" s="143"/>
      <c r="Z141" s="143"/>
      <c r="AA141" s="143"/>
      <c r="AB141" s="143"/>
      <c r="AC141" s="143"/>
      <c r="AD141" s="143"/>
      <c r="AE141" s="143"/>
      <c r="AF141" s="143"/>
    </row>
    <row r="142" spans="1:32">
      <c r="B142" s="6" t="s">
        <v>41</v>
      </c>
      <c r="C142" s="229"/>
      <c r="D142" s="144">
        <v>0</v>
      </c>
      <c r="E142" s="144">
        <v>0</v>
      </c>
      <c r="F142" s="144">
        <v>8922.9249</v>
      </c>
      <c r="G142" s="144">
        <v>9724.042100000006</v>
      </c>
      <c r="H142" s="144">
        <v>10162.578099999999</v>
      </c>
      <c r="I142" s="144">
        <v>11471.871700000003</v>
      </c>
      <c r="J142" s="144">
        <v>12503.305031</v>
      </c>
      <c r="K142" s="144">
        <v>13778.666620000004</v>
      </c>
      <c r="L142" s="144">
        <v>12595.143493000003</v>
      </c>
      <c r="M142" s="144">
        <v>14513.999999999998</v>
      </c>
      <c r="N142" s="143"/>
      <c r="O142" s="144">
        <v>0</v>
      </c>
      <c r="P142" s="144">
        <v>8922.9249</v>
      </c>
      <c r="Q142" s="144">
        <v>801.11720000000582</v>
      </c>
      <c r="R142" s="144">
        <v>438.53599999999346</v>
      </c>
      <c r="S142" s="144">
        <v>1309.2936000000036</v>
      </c>
      <c r="T142" s="144">
        <v>1031.4333309999965</v>
      </c>
      <c r="U142" s="144">
        <v>1275.3615890000049</v>
      </c>
      <c r="V142" s="144">
        <v>-1183.5231270000008</v>
      </c>
      <c r="W142" s="144">
        <v>1918.8565069999954</v>
      </c>
      <c r="X142" s="145"/>
      <c r="Y142" s="143"/>
      <c r="Z142" s="143"/>
      <c r="AA142" s="143"/>
      <c r="AB142" s="143"/>
      <c r="AC142" s="143"/>
      <c r="AD142" s="143"/>
      <c r="AE142" s="143"/>
      <c r="AF142" s="143"/>
    </row>
    <row r="143" spans="1:32">
      <c r="B143" s="6" t="s">
        <v>42</v>
      </c>
      <c r="C143" s="229"/>
      <c r="D143" s="144">
        <v>144207.58506334247</v>
      </c>
      <c r="E143" s="144">
        <v>155196.15912203671</v>
      </c>
      <c r="F143" s="144">
        <v>202209.61860489097</v>
      </c>
      <c r="G143" s="144">
        <v>204672.23230409078</v>
      </c>
      <c r="H143" s="144">
        <v>202634.73101538335</v>
      </c>
      <c r="I143" s="144">
        <v>212437.16717273046</v>
      </c>
      <c r="J143" s="144">
        <v>205434.60513711261</v>
      </c>
      <c r="K143" s="144">
        <v>224594.70629909064</v>
      </c>
      <c r="L143" s="144">
        <v>223917.69589477559</v>
      </c>
      <c r="M143" s="144">
        <v>235197.52102710278</v>
      </c>
      <c r="N143" s="143"/>
      <c r="O143" s="144">
        <v>10988.574058694234</v>
      </c>
      <c r="P143" s="144">
        <v>47013.459482854247</v>
      </c>
      <c r="Q143" s="144">
        <v>2462.6136991998237</v>
      </c>
      <c r="R143" s="144">
        <v>-2037.5012887074377</v>
      </c>
      <c r="S143" s="144">
        <v>9802.436157347096</v>
      </c>
      <c r="T143" s="144">
        <v>-7002.562035617837</v>
      </c>
      <c r="U143" s="144">
        <v>19160.101161978015</v>
      </c>
      <c r="V143" s="144">
        <v>-677.0104043150468</v>
      </c>
      <c r="W143" s="144">
        <v>11279.825132327187</v>
      </c>
      <c r="X143" s="145"/>
      <c r="Y143" s="143"/>
      <c r="Z143" s="143"/>
      <c r="AA143" s="143"/>
      <c r="AB143" s="143"/>
      <c r="AC143" s="143"/>
      <c r="AD143" s="143"/>
      <c r="AE143" s="143"/>
      <c r="AF143" s="143"/>
    </row>
    <row r="144" spans="1:32">
      <c r="B144" s="6" t="s">
        <v>43</v>
      </c>
      <c r="C144" s="229"/>
      <c r="D144" s="144">
        <v>0</v>
      </c>
      <c r="E144" s="144">
        <v>0</v>
      </c>
      <c r="F144" s="144">
        <v>0</v>
      </c>
      <c r="G144" s="144">
        <v>0</v>
      </c>
      <c r="H144" s="144">
        <v>0</v>
      </c>
      <c r="I144" s="144">
        <v>0</v>
      </c>
      <c r="J144" s="144">
        <v>0</v>
      </c>
      <c r="K144" s="144">
        <v>0</v>
      </c>
      <c r="L144" s="144">
        <v>0</v>
      </c>
      <c r="M144" s="144">
        <v>0</v>
      </c>
      <c r="N144" s="143"/>
      <c r="O144" s="144">
        <v>0</v>
      </c>
      <c r="P144" s="144">
        <v>0</v>
      </c>
      <c r="Q144" s="144">
        <v>0</v>
      </c>
      <c r="R144" s="144">
        <v>0</v>
      </c>
      <c r="S144" s="144">
        <v>0</v>
      </c>
      <c r="T144" s="144">
        <v>0</v>
      </c>
      <c r="U144" s="144">
        <v>0</v>
      </c>
      <c r="V144" s="144">
        <v>0</v>
      </c>
      <c r="W144" s="144">
        <v>0</v>
      </c>
      <c r="X144" s="145"/>
      <c r="Y144" s="143"/>
      <c r="Z144" s="143"/>
      <c r="AA144" s="143"/>
      <c r="AB144" s="143"/>
      <c r="AC144" s="143"/>
      <c r="AD144" s="143"/>
      <c r="AE144" s="143"/>
      <c r="AF144" s="143"/>
    </row>
    <row r="145" spans="1:32">
      <c r="B145" s="6" t="s">
        <v>44</v>
      </c>
      <c r="C145" s="229"/>
      <c r="D145" s="144">
        <v>0</v>
      </c>
      <c r="E145" s="144">
        <v>0</v>
      </c>
      <c r="F145" s="144">
        <v>0</v>
      </c>
      <c r="G145" s="144">
        <v>0</v>
      </c>
      <c r="H145" s="144">
        <v>0</v>
      </c>
      <c r="I145" s="144">
        <v>0</v>
      </c>
      <c r="J145" s="144">
        <v>0</v>
      </c>
      <c r="K145" s="144">
        <v>0</v>
      </c>
      <c r="L145" s="144">
        <v>0</v>
      </c>
      <c r="M145" s="144">
        <v>0</v>
      </c>
      <c r="N145" s="143"/>
      <c r="O145" s="144">
        <v>0</v>
      </c>
      <c r="P145" s="144">
        <v>0</v>
      </c>
      <c r="Q145" s="144">
        <v>0</v>
      </c>
      <c r="R145" s="144">
        <v>0</v>
      </c>
      <c r="S145" s="144">
        <v>0</v>
      </c>
      <c r="T145" s="144">
        <v>0</v>
      </c>
      <c r="U145" s="144">
        <v>0</v>
      </c>
      <c r="V145" s="144">
        <v>0</v>
      </c>
      <c r="W145" s="144">
        <v>0</v>
      </c>
      <c r="X145" s="145"/>
      <c r="Y145" s="143"/>
      <c r="Z145" s="143"/>
      <c r="AA145" s="143"/>
      <c r="AB145" s="143"/>
      <c r="AC145" s="143"/>
      <c r="AD145" s="143"/>
      <c r="AE145" s="143"/>
      <c r="AF145" s="143"/>
    </row>
    <row r="146" spans="1:32">
      <c r="B146" s="7" t="s">
        <v>45</v>
      </c>
      <c r="C146" s="229"/>
      <c r="D146" s="144">
        <v>0</v>
      </c>
      <c r="E146" s="144">
        <v>0</v>
      </c>
      <c r="F146" s="144">
        <v>0</v>
      </c>
      <c r="G146" s="144">
        <v>0</v>
      </c>
      <c r="H146" s="144">
        <v>0</v>
      </c>
      <c r="I146" s="144">
        <v>0</v>
      </c>
      <c r="J146" s="144">
        <v>0</v>
      </c>
      <c r="K146" s="144">
        <v>0</v>
      </c>
      <c r="L146" s="144">
        <v>0</v>
      </c>
      <c r="M146" s="144">
        <v>0</v>
      </c>
      <c r="N146" s="143"/>
      <c r="O146" s="144">
        <v>0</v>
      </c>
      <c r="P146" s="144">
        <v>0</v>
      </c>
      <c r="Q146" s="144">
        <v>0</v>
      </c>
      <c r="R146" s="144">
        <v>0</v>
      </c>
      <c r="S146" s="144">
        <v>0</v>
      </c>
      <c r="T146" s="144">
        <v>0</v>
      </c>
      <c r="U146" s="144">
        <v>0</v>
      </c>
      <c r="V146" s="144">
        <v>0</v>
      </c>
      <c r="W146" s="144">
        <v>0</v>
      </c>
      <c r="X146" s="145"/>
      <c r="Y146" s="143"/>
      <c r="Z146" s="143"/>
      <c r="AA146" s="143"/>
      <c r="AB146" s="143"/>
      <c r="AC146" s="143"/>
      <c r="AD146" s="143"/>
      <c r="AE146" s="143"/>
      <c r="AF146" s="143"/>
    </row>
    <row r="147" spans="1:32">
      <c r="B147" s="7" t="s">
        <v>46</v>
      </c>
      <c r="C147" s="229"/>
      <c r="D147" s="144">
        <v>0</v>
      </c>
      <c r="E147" s="144">
        <v>0</v>
      </c>
      <c r="F147" s="144">
        <v>0</v>
      </c>
      <c r="G147" s="144">
        <v>0</v>
      </c>
      <c r="H147" s="144">
        <v>0</v>
      </c>
      <c r="I147" s="144">
        <v>0</v>
      </c>
      <c r="J147" s="144">
        <v>0</v>
      </c>
      <c r="K147" s="144">
        <v>0</v>
      </c>
      <c r="L147" s="144">
        <v>0</v>
      </c>
      <c r="M147" s="144">
        <v>0</v>
      </c>
      <c r="N147" s="143"/>
      <c r="O147" s="144">
        <v>0</v>
      </c>
      <c r="P147" s="144">
        <v>0</v>
      </c>
      <c r="Q147" s="144">
        <v>0</v>
      </c>
      <c r="R147" s="144">
        <v>0</v>
      </c>
      <c r="S147" s="144">
        <v>0</v>
      </c>
      <c r="T147" s="144">
        <v>0</v>
      </c>
      <c r="U147" s="144">
        <v>0</v>
      </c>
      <c r="V147" s="144">
        <v>0</v>
      </c>
      <c r="W147" s="144">
        <v>0</v>
      </c>
      <c r="X147" s="145"/>
      <c r="Y147" s="143"/>
      <c r="Z147" s="143"/>
      <c r="AA147" s="143"/>
      <c r="AB147" s="143"/>
      <c r="AC147" s="143"/>
      <c r="AD147" s="143"/>
      <c r="AE147" s="143"/>
      <c r="AF147" s="143"/>
    </row>
    <row r="148" spans="1:32">
      <c r="B148" s="6" t="s">
        <v>317</v>
      </c>
      <c r="C148" s="229"/>
      <c r="D148" s="144">
        <v>0</v>
      </c>
      <c r="E148" s="144">
        <v>0</v>
      </c>
      <c r="F148" s="144">
        <v>0</v>
      </c>
      <c r="G148" s="144">
        <v>0</v>
      </c>
      <c r="H148" s="144">
        <v>0</v>
      </c>
      <c r="I148" s="144">
        <v>0</v>
      </c>
      <c r="J148" s="144">
        <v>0</v>
      </c>
      <c r="K148" s="144">
        <v>0</v>
      </c>
      <c r="L148" s="144">
        <v>0</v>
      </c>
      <c r="M148" s="144">
        <v>0</v>
      </c>
      <c r="N148" s="143"/>
      <c r="O148" s="144">
        <v>0</v>
      </c>
      <c r="P148" s="144">
        <v>0</v>
      </c>
      <c r="Q148" s="144">
        <v>0</v>
      </c>
      <c r="R148" s="144">
        <v>0</v>
      </c>
      <c r="S148" s="144">
        <v>0</v>
      </c>
      <c r="T148" s="144">
        <v>0</v>
      </c>
      <c r="U148" s="144">
        <v>0</v>
      </c>
      <c r="V148" s="144">
        <v>0</v>
      </c>
      <c r="W148" s="144">
        <v>0</v>
      </c>
      <c r="X148" s="145"/>
      <c r="Y148" s="143"/>
      <c r="Z148" s="143"/>
      <c r="AA148" s="143"/>
      <c r="AB148" s="143"/>
      <c r="AC148" s="143"/>
      <c r="AD148" s="143"/>
      <c r="AE148" s="143"/>
      <c r="AF148" s="143"/>
    </row>
    <row r="149" spans="1:32">
      <c r="B149" s="6" t="s">
        <v>108</v>
      </c>
      <c r="C149" s="229"/>
      <c r="D149" s="144">
        <v>0</v>
      </c>
      <c r="E149" s="144">
        <v>0</v>
      </c>
      <c r="F149" s="144">
        <v>0</v>
      </c>
      <c r="G149" s="144">
        <v>0</v>
      </c>
      <c r="H149" s="144">
        <v>0</v>
      </c>
      <c r="I149" s="144">
        <v>0</v>
      </c>
      <c r="J149" s="144">
        <v>0</v>
      </c>
      <c r="K149" s="144">
        <v>0</v>
      </c>
      <c r="L149" s="144">
        <v>0</v>
      </c>
      <c r="M149" s="144">
        <v>0</v>
      </c>
      <c r="N149" s="143"/>
      <c r="O149" s="144">
        <v>0</v>
      </c>
      <c r="P149" s="144">
        <v>0</v>
      </c>
      <c r="Q149" s="144">
        <v>0</v>
      </c>
      <c r="R149" s="144">
        <v>0</v>
      </c>
      <c r="S149" s="144">
        <v>0</v>
      </c>
      <c r="T149" s="144">
        <v>0</v>
      </c>
      <c r="U149" s="144">
        <v>0</v>
      </c>
      <c r="V149" s="144">
        <v>0</v>
      </c>
      <c r="W149" s="144">
        <v>0</v>
      </c>
      <c r="X149" s="145"/>
      <c r="Y149" s="143"/>
      <c r="Z149" s="143"/>
      <c r="AA149" s="143"/>
      <c r="AB149" s="143"/>
      <c r="AC149" s="143"/>
      <c r="AD149" s="143"/>
      <c r="AE149" s="143"/>
      <c r="AF149" s="143"/>
    </row>
    <row r="150" spans="1:32">
      <c r="B150" s="6" t="s">
        <v>48</v>
      </c>
      <c r="C150" s="229"/>
      <c r="D150" s="144">
        <v>0</v>
      </c>
      <c r="E150" s="144">
        <v>0</v>
      </c>
      <c r="F150" s="144">
        <v>0</v>
      </c>
      <c r="G150" s="144">
        <v>0</v>
      </c>
      <c r="H150" s="144">
        <v>0</v>
      </c>
      <c r="I150" s="144">
        <v>0</v>
      </c>
      <c r="J150" s="144">
        <v>0</v>
      </c>
      <c r="K150" s="144">
        <v>0</v>
      </c>
      <c r="L150" s="144">
        <v>0</v>
      </c>
      <c r="M150" s="144">
        <v>0</v>
      </c>
      <c r="N150" s="143"/>
      <c r="O150" s="144">
        <v>0</v>
      </c>
      <c r="P150" s="144">
        <v>0</v>
      </c>
      <c r="Q150" s="144">
        <v>0</v>
      </c>
      <c r="R150" s="144">
        <v>0</v>
      </c>
      <c r="S150" s="144">
        <v>0</v>
      </c>
      <c r="T150" s="144">
        <v>0</v>
      </c>
      <c r="U150" s="144">
        <v>0</v>
      </c>
      <c r="V150" s="144">
        <v>0</v>
      </c>
      <c r="W150" s="144">
        <v>0</v>
      </c>
      <c r="X150" s="145"/>
      <c r="Y150" s="143"/>
      <c r="Z150" s="143"/>
      <c r="AA150" s="143"/>
      <c r="AB150" s="143"/>
      <c r="AC150" s="143"/>
      <c r="AD150" s="143"/>
      <c r="AE150" s="143"/>
      <c r="AF150" s="143"/>
    </row>
    <row r="151" spans="1:32">
      <c r="B151" s="6" t="s">
        <v>325</v>
      </c>
      <c r="C151" s="229"/>
      <c r="D151" s="144">
        <v>69300</v>
      </c>
      <c r="E151" s="144">
        <v>39576.747599999973</v>
      </c>
      <c r="F151" s="144">
        <v>82377.000000000029</v>
      </c>
      <c r="G151" s="144">
        <v>76500</v>
      </c>
      <c r="H151" s="144">
        <v>20500</v>
      </c>
      <c r="I151" s="144">
        <v>39100</v>
      </c>
      <c r="J151" s="144">
        <v>36241</v>
      </c>
      <c r="K151" s="144">
        <v>90659</v>
      </c>
      <c r="L151" s="144">
        <v>112961.99999999999</v>
      </c>
      <c r="M151" s="144">
        <v>117856</v>
      </c>
      <c r="N151" s="143"/>
      <c r="O151" s="144">
        <v>-29723.252400000023</v>
      </c>
      <c r="P151" s="144">
        <v>42800.252400000056</v>
      </c>
      <c r="Q151" s="144">
        <v>-5877.0000000000327</v>
      </c>
      <c r="R151" s="144">
        <v>-56000</v>
      </c>
      <c r="S151" s="144">
        <v>18600</v>
      </c>
      <c r="T151" s="144">
        <v>-2858.9999999999973</v>
      </c>
      <c r="U151" s="144">
        <v>54418.000000000007</v>
      </c>
      <c r="V151" s="144">
        <v>22302.999999999985</v>
      </c>
      <c r="W151" s="144">
        <v>4894.0000000000055</v>
      </c>
      <c r="X151" s="145"/>
      <c r="Y151" s="143"/>
      <c r="Z151" s="143"/>
      <c r="AA151" s="143"/>
      <c r="AB151" s="143"/>
      <c r="AC151" s="143"/>
      <c r="AD151" s="143"/>
      <c r="AE151" s="143"/>
      <c r="AF151" s="143"/>
    </row>
    <row r="152" spans="1:32">
      <c r="B152" s="8" t="s">
        <v>101</v>
      </c>
      <c r="C152" s="229"/>
      <c r="D152" s="144">
        <v>0</v>
      </c>
      <c r="E152" s="144">
        <v>0</v>
      </c>
      <c r="F152" s="144">
        <v>0</v>
      </c>
      <c r="G152" s="144">
        <v>0</v>
      </c>
      <c r="H152" s="144">
        <v>0</v>
      </c>
      <c r="I152" s="144">
        <v>0</v>
      </c>
      <c r="J152" s="144">
        <v>0</v>
      </c>
      <c r="K152" s="144">
        <v>0</v>
      </c>
      <c r="L152" s="144">
        <v>0</v>
      </c>
      <c r="M152" s="144">
        <v>0</v>
      </c>
      <c r="N152" s="143"/>
      <c r="O152" s="144">
        <v>0</v>
      </c>
      <c r="P152" s="144">
        <v>0</v>
      </c>
      <c r="Q152" s="144">
        <v>0</v>
      </c>
      <c r="R152" s="144">
        <v>0</v>
      </c>
      <c r="S152" s="144">
        <v>0</v>
      </c>
      <c r="T152" s="144">
        <v>0</v>
      </c>
      <c r="U152" s="144">
        <v>0</v>
      </c>
      <c r="V152" s="144">
        <v>0</v>
      </c>
      <c r="W152" s="144">
        <v>0</v>
      </c>
      <c r="X152" s="145"/>
      <c r="Y152" s="143"/>
      <c r="Z152" s="143"/>
      <c r="AA152" s="143"/>
      <c r="AB152" s="143"/>
      <c r="AC152" s="143"/>
      <c r="AD152" s="143"/>
      <c r="AE152" s="143"/>
      <c r="AF152" s="143"/>
    </row>
    <row r="153" spans="1:32" s="45" customFormat="1">
      <c r="A153" s="38"/>
      <c r="B153" s="5" t="s">
        <v>9</v>
      </c>
      <c r="C153" s="209" t="s">
        <v>296</v>
      </c>
      <c r="D153" s="147">
        <v>135646.68247908843</v>
      </c>
      <c r="E153" s="147">
        <v>154327.2987449881</v>
      </c>
      <c r="F153" s="147">
        <v>172369.66025504211</v>
      </c>
      <c r="G153" s="147">
        <v>190580.5626028541</v>
      </c>
      <c r="H153" s="147">
        <v>233962.66566627304</v>
      </c>
      <c r="I153" s="147">
        <v>297326.89590772177</v>
      </c>
      <c r="J153" s="147">
        <v>305663.94716591196</v>
      </c>
      <c r="K153" s="147">
        <v>335750.80414266908</v>
      </c>
      <c r="L153" s="147">
        <v>340987.60553940694</v>
      </c>
      <c r="M153" s="147">
        <v>396852.82996841794</v>
      </c>
      <c r="N153" s="146"/>
      <c r="O153" s="147">
        <v>18680.616265899655</v>
      </c>
      <c r="P153" s="147">
        <v>18042.36151005399</v>
      </c>
      <c r="Q153" s="147">
        <v>18210.902347812011</v>
      </c>
      <c r="R153" s="147">
        <v>43382.103063418945</v>
      </c>
      <c r="S153" s="147">
        <v>63364.230241448742</v>
      </c>
      <c r="T153" s="147">
        <v>8337.0512581901276</v>
      </c>
      <c r="U153" s="147">
        <v>30086.856976757168</v>
      </c>
      <c r="V153" s="147">
        <v>5236.8013967378602</v>
      </c>
      <c r="W153" s="147">
        <v>55865.224429010981</v>
      </c>
      <c r="X153" s="141"/>
      <c r="Y153" s="146"/>
      <c r="Z153" s="146"/>
      <c r="AA153" s="146"/>
      <c r="AB153" s="146"/>
      <c r="AC153" s="146"/>
      <c r="AD153" s="146"/>
      <c r="AE153" s="146"/>
      <c r="AF153" s="146"/>
    </row>
    <row r="154" spans="1:32">
      <c r="B154" s="208" t="s">
        <v>40</v>
      </c>
      <c r="C154" s="229"/>
      <c r="D154" s="144">
        <v>135646.68247908843</v>
      </c>
      <c r="E154" s="144">
        <v>154327.2987449881</v>
      </c>
      <c r="F154" s="144">
        <v>172369.66025504211</v>
      </c>
      <c r="G154" s="144">
        <v>190580.5626028541</v>
      </c>
      <c r="H154" s="144">
        <v>233962.6656662731</v>
      </c>
      <c r="I154" s="144">
        <v>297326.89590772183</v>
      </c>
      <c r="J154" s="144">
        <v>305663.94716591196</v>
      </c>
      <c r="K154" s="144">
        <v>335750.80414266908</v>
      </c>
      <c r="L154" s="144">
        <v>340987.60553940694</v>
      </c>
      <c r="M154" s="144">
        <v>396852.82996841794</v>
      </c>
      <c r="N154" s="143"/>
      <c r="O154" s="144">
        <v>18680.61626589964</v>
      </c>
      <c r="P154" s="144">
        <v>18042.361510054001</v>
      </c>
      <c r="Q154" s="144">
        <v>18210.902347812011</v>
      </c>
      <c r="R154" s="144">
        <v>43382.103063418966</v>
      </c>
      <c r="S154" s="144">
        <v>63364.230241448764</v>
      </c>
      <c r="T154" s="144">
        <v>8337.0512581901039</v>
      </c>
      <c r="U154" s="144">
        <v>30086.856976757146</v>
      </c>
      <c r="V154" s="144">
        <v>5236.8013967378602</v>
      </c>
      <c r="W154" s="144">
        <v>55865.224429010981</v>
      </c>
      <c r="X154" s="145"/>
      <c r="Y154" s="143"/>
      <c r="Z154" s="143"/>
      <c r="AA154" s="143"/>
      <c r="AB154" s="143"/>
      <c r="AC154" s="143"/>
      <c r="AD154" s="143"/>
      <c r="AE154" s="143"/>
      <c r="AF154" s="143"/>
    </row>
    <row r="155" spans="1:32">
      <c r="B155" s="6" t="s">
        <v>41</v>
      </c>
      <c r="C155" s="229"/>
      <c r="D155" s="144">
        <v>0</v>
      </c>
      <c r="E155" s="144">
        <v>0</v>
      </c>
      <c r="F155" s="144">
        <v>0</v>
      </c>
      <c r="G155" s="144">
        <v>0</v>
      </c>
      <c r="H155" s="144">
        <v>0</v>
      </c>
      <c r="I155" s="144">
        <v>0</v>
      </c>
      <c r="J155" s="144">
        <v>0</v>
      </c>
      <c r="K155" s="144">
        <v>0</v>
      </c>
      <c r="L155" s="144">
        <v>0</v>
      </c>
      <c r="M155" s="144">
        <v>0</v>
      </c>
      <c r="N155" s="143"/>
      <c r="O155" s="144">
        <v>0</v>
      </c>
      <c r="P155" s="144">
        <v>0</v>
      </c>
      <c r="Q155" s="144">
        <v>0</v>
      </c>
      <c r="R155" s="144">
        <v>0</v>
      </c>
      <c r="S155" s="144">
        <v>0</v>
      </c>
      <c r="T155" s="144">
        <v>0</v>
      </c>
      <c r="U155" s="144">
        <v>0</v>
      </c>
      <c r="V155" s="144">
        <v>0</v>
      </c>
      <c r="W155" s="144">
        <v>0</v>
      </c>
      <c r="X155" s="145"/>
      <c r="Y155" s="143"/>
      <c r="Z155" s="143"/>
      <c r="AA155" s="143"/>
      <c r="AB155" s="143"/>
      <c r="AC155" s="143"/>
      <c r="AD155" s="143"/>
      <c r="AE155" s="143"/>
      <c r="AF155" s="143"/>
    </row>
    <row r="156" spans="1:32">
      <c r="B156" s="6" t="s">
        <v>42</v>
      </c>
      <c r="C156" s="229"/>
      <c r="D156" s="144">
        <v>0</v>
      </c>
      <c r="E156" s="144">
        <v>0</v>
      </c>
      <c r="F156" s="144">
        <v>0</v>
      </c>
      <c r="G156" s="144">
        <v>0</v>
      </c>
      <c r="H156" s="144">
        <v>0</v>
      </c>
      <c r="I156" s="144">
        <v>0</v>
      </c>
      <c r="J156" s="144">
        <v>0</v>
      </c>
      <c r="K156" s="144">
        <v>0</v>
      </c>
      <c r="L156" s="144">
        <v>0</v>
      </c>
      <c r="M156" s="144">
        <v>0</v>
      </c>
      <c r="N156" s="143"/>
      <c r="O156" s="144">
        <v>0</v>
      </c>
      <c r="P156" s="144">
        <v>0</v>
      </c>
      <c r="Q156" s="144">
        <v>0</v>
      </c>
      <c r="R156" s="144">
        <v>0</v>
      </c>
      <c r="S156" s="144">
        <v>0</v>
      </c>
      <c r="T156" s="144">
        <v>0</v>
      </c>
      <c r="U156" s="144">
        <v>0</v>
      </c>
      <c r="V156" s="144">
        <v>0</v>
      </c>
      <c r="W156" s="144">
        <v>0</v>
      </c>
      <c r="X156" s="145"/>
      <c r="Y156" s="143"/>
      <c r="Z156" s="143"/>
      <c r="AA156" s="143"/>
      <c r="AB156" s="143"/>
      <c r="AC156" s="143"/>
      <c r="AD156" s="143"/>
      <c r="AE156" s="143"/>
      <c r="AF156" s="143"/>
    </row>
    <row r="157" spans="1:32">
      <c r="B157" s="6" t="s">
        <v>43</v>
      </c>
      <c r="C157" s="229"/>
      <c r="D157" s="144">
        <v>29644.600730056503</v>
      </c>
      <c r="E157" s="144">
        <v>37637.238115470856</v>
      </c>
      <c r="F157" s="144">
        <v>36447.486067717953</v>
      </c>
      <c r="G157" s="144">
        <v>30358.460161075287</v>
      </c>
      <c r="H157" s="144">
        <v>37852.166098648253</v>
      </c>
      <c r="I157" s="144">
        <v>53678.074101073187</v>
      </c>
      <c r="J157" s="144">
        <v>42046.824734966955</v>
      </c>
      <c r="K157" s="144">
        <v>47388.966561420806</v>
      </c>
      <c r="L157" s="144">
        <v>48906.826593870144</v>
      </c>
      <c r="M157" s="144">
        <v>51270.950332394343</v>
      </c>
      <c r="N157" s="143"/>
      <c r="O157" s="144">
        <v>7992.637385414353</v>
      </c>
      <c r="P157" s="144">
        <v>-1189.7520477528999</v>
      </c>
      <c r="Q157" s="144">
        <v>-6089.0259066426661</v>
      </c>
      <c r="R157" s="144">
        <v>7493.7059375729605</v>
      </c>
      <c r="S157" s="144">
        <v>15825.908002424932</v>
      </c>
      <c r="T157" s="144">
        <v>-11631.249366106225</v>
      </c>
      <c r="U157" s="144">
        <v>5342.1418264538488</v>
      </c>
      <c r="V157" s="144">
        <v>1517.8600324493318</v>
      </c>
      <c r="W157" s="144">
        <v>2364.123738524208</v>
      </c>
      <c r="X157" s="145"/>
      <c r="Y157" s="143"/>
      <c r="Z157" s="143"/>
      <c r="AA157" s="143"/>
      <c r="AB157" s="143"/>
      <c r="AC157" s="143"/>
      <c r="AD157" s="143"/>
      <c r="AE157" s="143"/>
      <c r="AF157" s="143"/>
    </row>
    <row r="158" spans="1:32">
      <c r="B158" s="6" t="s">
        <v>44</v>
      </c>
      <c r="C158" s="229"/>
      <c r="D158" s="144">
        <v>106002.08174903196</v>
      </c>
      <c r="E158" s="144">
        <v>116690.06062951723</v>
      </c>
      <c r="F158" s="144">
        <v>135922.17418732413</v>
      </c>
      <c r="G158" s="144">
        <v>160222.10244177881</v>
      </c>
      <c r="H158" s="144">
        <v>196110.49956762482</v>
      </c>
      <c r="I158" s="144">
        <v>243648.82180664863</v>
      </c>
      <c r="J158" s="144">
        <v>263617.12243094499</v>
      </c>
      <c r="K158" s="144">
        <v>288361.83758124826</v>
      </c>
      <c r="L158" s="144">
        <v>292080.77894553682</v>
      </c>
      <c r="M158" s="144">
        <v>345581.8796360236</v>
      </c>
      <c r="N158" s="143"/>
      <c r="O158" s="144">
        <v>10687.978880485292</v>
      </c>
      <c r="P158" s="144">
        <v>19232.113557806893</v>
      </c>
      <c r="Q158" s="144">
        <v>24299.92825445467</v>
      </c>
      <c r="R158" s="144">
        <v>35888.397125846015</v>
      </c>
      <c r="S158" s="144">
        <v>47538.322239023808</v>
      </c>
      <c r="T158" s="144">
        <v>19968.300624296353</v>
      </c>
      <c r="U158" s="144">
        <v>24744.715150303273</v>
      </c>
      <c r="V158" s="144">
        <v>3718.9413642885484</v>
      </c>
      <c r="W158" s="144">
        <v>53501.100690486761</v>
      </c>
      <c r="X158" s="145"/>
      <c r="Y158" s="143"/>
      <c r="Z158" s="143"/>
      <c r="AA158" s="143"/>
      <c r="AB158" s="143"/>
      <c r="AC158" s="143"/>
      <c r="AD158" s="143"/>
      <c r="AE158" s="143"/>
      <c r="AF158" s="143"/>
    </row>
    <row r="159" spans="1:32">
      <c r="B159" s="7" t="s">
        <v>45</v>
      </c>
      <c r="C159" s="229"/>
      <c r="D159" s="144">
        <v>83681.457224322367</v>
      </c>
      <c r="E159" s="144">
        <v>91078.758475163253</v>
      </c>
      <c r="F159" s="144">
        <v>104592.93233348842</v>
      </c>
      <c r="G159" s="144">
        <v>123785.47170924516</v>
      </c>
      <c r="H159" s="144">
        <v>148657.34969733737</v>
      </c>
      <c r="I159" s="144">
        <v>178814.17526465401</v>
      </c>
      <c r="J159" s="144">
        <v>187990.68570166148</v>
      </c>
      <c r="K159" s="144">
        <v>203091.68630687377</v>
      </c>
      <c r="L159" s="144">
        <v>202656.44526187575</v>
      </c>
      <c r="M159" s="144">
        <v>231399.11574521649</v>
      </c>
      <c r="N159" s="143"/>
      <c r="O159" s="144">
        <v>7397.3012508408829</v>
      </c>
      <c r="P159" s="144">
        <v>13514.173858325172</v>
      </c>
      <c r="Q159" s="144">
        <v>19192.539375756747</v>
      </c>
      <c r="R159" s="144">
        <v>24871.877988092212</v>
      </c>
      <c r="S159" s="144">
        <v>30156.82556731665</v>
      </c>
      <c r="T159" s="144">
        <v>9176.5104370074587</v>
      </c>
      <c r="U159" s="144">
        <v>15101.000605212288</v>
      </c>
      <c r="V159" s="144">
        <v>-435.24104499801979</v>
      </c>
      <c r="W159" s="144">
        <v>28742.670483340728</v>
      </c>
      <c r="X159" s="145"/>
      <c r="Y159" s="143"/>
      <c r="Z159" s="143"/>
      <c r="AA159" s="143"/>
      <c r="AB159" s="143"/>
      <c r="AC159" s="143"/>
      <c r="AD159" s="143"/>
      <c r="AE159" s="143"/>
      <c r="AF159" s="143"/>
    </row>
    <row r="160" spans="1:32">
      <c r="B160" s="7" t="s">
        <v>46</v>
      </c>
      <c r="C160" s="229"/>
      <c r="D160" s="144">
        <v>22320.624524709583</v>
      </c>
      <c r="E160" s="144">
        <v>25611.302154353991</v>
      </c>
      <c r="F160" s="144">
        <v>31329.241853835709</v>
      </c>
      <c r="G160" s="144">
        <v>36436.630732533638</v>
      </c>
      <c r="H160" s="144">
        <v>47453.149870287438</v>
      </c>
      <c r="I160" s="144">
        <v>64834.646541994582</v>
      </c>
      <c r="J160" s="144">
        <v>75626.436729283494</v>
      </c>
      <c r="K160" s="144">
        <v>85270.151274374468</v>
      </c>
      <c r="L160" s="144">
        <v>89424.333683661025</v>
      </c>
      <c r="M160" s="144">
        <v>114182.76389080707</v>
      </c>
      <c r="N160" s="143"/>
      <c r="O160" s="144">
        <v>3290.6776296444077</v>
      </c>
      <c r="P160" s="144">
        <v>5717.9396994817198</v>
      </c>
      <c r="Q160" s="144">
        <v>5107.3888786979269</v>
      </c>
      <c r="R160" s="144">
        <v>11016.519137753801</v>
      </c>
      <c r="S160" s="144">
        <v>17381.496671707151</v>
      </c>
      <c r="T160" s="144">
        <v>10791.790187288905</v>
      </c>
      <c r="U160" s="144">
        <v>9643.7145450909775</v>
      </c>
      <c r="V160" s="144">
        <v>4154.1824092865627</v>
      </c>
      <c r="W160" s="144">
        <v>24758.430207146019</v>
      </c>
      <c r="X160" s="145"/>
      <c r="Y160" s="143"/>
      <c r="Z160" s="143"/>
      <c r="AA160" s="143"/>
      <c r="AB160" s="143"/>
      <c r="AC160" s="143"/>
      <c r="AD160" s="143"/>
      <c r="AE160" s="143"/>
      <c r="AF160" s="143"/>
    </row>
    <row r="161" spans="1:32">
      <c r="B161" s="6" t="s">
        <v>317</v>
      </c>
      <c r="C161" s="229"/>
      <c r="D161" s="144">
        <v>0</v>
      </c>
      <c r="E161" s="144">
        <v>0</v>
      </c>
      <c r="F161" s="144">
        <v>0</v>
      </c>
      <c r="G161" s="144">
        <v>0</v>
      </c>
      <c r="H161" s="144">
        <v>0</v>
      </c>
      <c r="I161" s="144">
        <v>0</v>
      </c>
      <c r="J161" s="144">
        <v>0</v>
      </c>
      <c r="K161" s="144">
        <v>0</v>
      </c>
      <c r="L161" s="144">
        <v>0</v>
      </c>
      <c r="M161" s="144">
        <v>0</v>
      </c>
      <c r="N161" s="143"/>
      <c r="O161" s="144">
        <v>0</v>
      </c>
      <c r="P161" s="144">
        <v>0</v>
      </c>
      <c r="Q161" s="144">
        <v>0</v>
      </c>
      <c r="R161" s="144">
        <v>0</v>
      </c>
      <c r="S161" s="144">
        <v>0</v>
      </c>
      <c r="T161" s="144">
        <v>0</v>
      </c>
      <c r="U161" s="144">
        <v>0</v>
      </c>
      <c r="V161" s="144">
        <v>0</v>
      </c>
      <c r="W161" s="144">
        <v>0</v>
      </c>
      <c r="X161" s="145"/>
      <c r="Y161" s="143"/>
      <c r="Z161" s="143"/>
      <c r="AA161" s="143"/>
      <c r="AB161" s="143"/>
      <c r="AC161" s="143"/>
      <c r="AD161" s="143"/>
      <c r="AE161" s="143"/>
      <c r="AF161" s="143"/>
    </row>
    <row r="162" spans="1:32">
      <c r="B162" s="6" t="s">
        <v>108</v>
      </c>
      <c r="C162" s="229"/>
      <c r="D162" s="144">
        <v>0</v>
      </c>
      <c r="E162" s="144">
        <v>0</v>
      </c>
      <c r="F162" s="144">
        <v>0</v>
      </c>
      <c r="G162" s="144">
        <v>0</v>
      </c>
      <c r="H162" s="144">
        <v>0</v>
      </c>
      <c r="I162" s="144">
        <v>0</v>
      </c>
      <c r="J162" s="144">
        <v>0</v>
      </c>
      <c r="K162" s="144">
        <v>0</v>
      </c>
      <c r="L162" s="144">
        <v>0</v>
      </c>
      <c r="M162" s="144">
        <v>0</v>
      </c>
      <c r="N162" s="143"/>
      <c r="O162" s="144">
        <v>0</v>
      </c>
      <c r="P162" s="144">
        <v>0</v>
      </c>
      <c r="Q162" s="144">
        <v>0</v>
      </c>
      <c r="R162" s="144">
        <v>0</v>
      </c>
      <c r="S162" s="144">
        <v>0</v>
      </c>
      <c r="T162" s="144">
        <v>0</v>
      </c>
      <c r="U162" s="144">
        <v>0</v>
      </c>
      <c r="V162" s="144">
        <v>0</v>
      </c>
      <c r="W162" s="144">
        <v>0</v>
      </c>
      <c r="X162" s="145"/>
      <c r="Y162" s="143"/>
      <c r="Z162" s="143"/>
      <c r="AA162" s="143"/>
      <c r="AB162" s="143"/>
      <c r="AC162" s="143"/>
      <c r="AD162" s="143"/>
      <c r="AE162" s="143"/>
      <c r="AF162" s="143"/>
    </row>
    <row r="163" spans="1:32">
      <c r="B163" s="6" t="s">
        <v>48</v>
      </c>
      <c r="C163" s="229"/>
      <c r="D163" s="144">
        <v>0</v>
      </c>
      <c r="E163" s="144">
        <v>0</v>
      </c>
      <c r="F163" s="144">
        <v>0</v>
      </c>
      <c r="G163" s="144">
        <v>0</v>
      </c>
      <c r="H163" s="144">
        <v>0</v>
      </c>
      <c r="I163" s="144">
        <v>0</v>
      </c>
      <c r="J163" s="144">
        <v>0</v>
      </c>
      <c r="K163" s="144">
        <v>0</v>
      </c>
      <c r="L163" s="144">
        <v>0</v>
      </c>
      <c r="M163" s="144">
        <v>0</v>
      </c>
      <c r="N163" s="143"/>
      <c r="O163" s="144">
        <v>0</v>
      </c>
      <c r="P163" s="144">
        <v>0</v>
      </c>
      <c r="Q163" s="144">
        <v>0</v>
      </c>
      <c r="R163" s="144">
        <v>0</v>
      </c>
      <c r="S163" s="144">
        <v>0</v>
      </c>
      <c r="T163" s="144">
        <v>0</v>
      </c>
      <c r="U163" s="144">
        <v>0</v>
      </c>
      <c r="V163" s="144">
        <v>0</v>
      </c>
      <c r="W163" s="144">
        <v>0</v>
      </c>
      <c r="X163" s="145"/>
      <c r="Y163" s="143"/>
      <c r="Z163" s="143"/>
      <c r="AA163" s="143"/>
      <c r="AB163" s="143"/>
      <c r="AC163" s="143"/>
      <c r="AD163" s="143"/>
      <c r="AE163" s="143"/>
      <c r="AF163" s="143"/>
    </row>
    <row r="164" spans="1:32">
      <c r="B164" s="6" t="s">
        <v>325</v>
      </c>
      <c r="C164" s="229"/>
      <c r="D164" s="144">
        <v>0</v>
      </c>
      <c r="E164" s="144">
        <v>0</v>
      </c>
      <c r="F164" s="144">
        <v>0</v>
      </c>
      <c r="G164" s="144">
        <v>0</v>
      </c>
      <c r="H164" s="144">
        <v>0</v>
      </c>
      <c r="I164" s="144">
        <v>0</v>
      </c>
      <c r="J164" s="144">
        <v>0</v>
      </c>
      <c r="K164" s="144">
        <v>0</v>
      </c>
      <c r="L164" s="144">
        <v>0</v>
      </c>
      <c r="M164" s="144">
        <v>0</v>
      </c>
      <c r="N164" s="143"/>
      <c r="O164" s="144">
        <v>0</v>
      </c>
      <c r="P164" s="144">
        <v>0</v>
      </c>
      <c r="Q164" s="144">
        <v>0</v>
      </c>
      <c r="R164" s="144">
        <v>0</v>
      </c>
      <c r="S164" s="144">
        <v>0</v>
      </c>
      <c r="T164" s="144">
        <v>0</v>
      </c>
      <c r="U164" s="144">
        <v>0</v>
      </c>
      <c r="V164" s="144">
        <v>0</v>
      </c>
      <c r="W164" s="144">
        <v>0</v>
      </c>
      <c r="X164" s="145"/>
      <c r="Y164" s="143"/>
      <c r="Z164" s="143"/>
      <c r="AA164" s="143"/>
      <c r="AB164" s="143"/>
      <c r="AC164" s="143"/>
      <c r="AD164" s="143"/>
      <c r="AE164" s="143"/>
      <c r="AF164" s="143"/>
    </row>
    <row r="165" spans="1:32">
      <c r="B165" s="8" t="s">
        <v>101</v>
      </c>
      <c r="C165" s="229"/>
      <c r="D165" s="144">
        <v>0</v>
      </c>
      <c r="E165" s="144">
        <v>0</v>
      </c>
      <c r="F165" s="144">
        <v>0</v>
      </c>
      <c r="G165" s="144">
        <v>0</v>
      </c>
      <c r="H165" s="144">
        <v>0</v>
      </c>
      <c r="I165" s="144">
        <v>0</v>
      </c>
      <c r="J165" s="144">
        <v>0</v>
      </c>
      <c r="K165" s="144">
        <v>0</v>
      </c>
      <c r="L165" s="144">
        <v>0</v>
      </c>
      <c r="M165" s="144">
        <v>0</v>
      </c>
      <c r="N165" s="143"/>
      <c r="O165" s="144">
        <v>0</v>
      </c>
      <c r="P165" s="144">
        <v>0</v>
      </c>
      <c r="Q165" s="144">
        <v>0</v>
      </c>
      <c r="R165" s="144">
        <v>0</v>
      </c>
      <c r="S165" s="144">
        <v>0</v>
      </c>
      <c r="T165" s="144">
        <v>0</v>
      </c>
      <c r="U165" s="144">
        <v>0</v>
      </c>
      <c r="V165" s="144">
        <v>0</v>
      </c>
      <c r="W165" s="144">
        <v>0</v>
      </c>
      <c r="X165" s="145"/>
      <c r="Y165" s="143"/>
      <c r="Z165" s="143"/>
      <c r="AA165" s="143"/>
      <c r="AB165" s="143"/>
      <c r="AC165" s="143"/>
      <c r="AD165" s="143"/>
      <c r="AE165" s="143"/>
      <c r="AF165" s="143"/>
    </row>
    <row r="166" spans="1:32" s="45" customFormat="1">
      <c r="A166" s="38"/>
      <c r="B166" s="5" t="s">
        <v>25</v>
      </c>
      <c r="C166" s="209" t="s">
        <v>297</v>
      </c>
      <c r="D166" s="144">
        <v>514000</v>
      </c>
      <c r="E166" s="144">
        <v>628411.07723655389</v>
      </c>
      <c r="F166" s="144">
        <v>669818.23229162442</v>
      </c>
      <c r="G166" s="144">
        <v>741428.63</v>
      </c>
      <c r="H166" s="144">
        <v>824436.11999999988</v>
      </c>
      <c r="I166" s="144">
        <v>878076.91040000005</v>
      </c>
      <c r="J166" s="144">
        <v>933403.59094899998</v>
      </c>
      <c r="K166" s="144">
        <v>1028824.760397</v>
      </c>
      <c r="L166" s="144">
        <v>1033378.2552780001</v>
      </c>
      <c r="M166" s="144">
        <v>1083850</v>
      </c>
      <c r="N166" s="146"/>
      <c r="O166" s="144">
        <v>114411.07723655381</v>
      </c>
      <c r="P166" s="144">
        <v>41407.155055070602</v>
      </c>
      <c r="Q166" s="144">
        <v>71610.39770837556</v>
      </c>
      <c r="R166" s="144">
        <v>83007.490000000049</v>
      </c>
      <c r="S166" s="144">
        <v>53640.790400000013</v>
      </c>
      <c r="T166" s="144">
        <v>55326.68054899991</v>
      </c>
      <c r="U166" s="144">
        <v>95421.169448000001</v>
      </c>
      <c r="V166" s="144">
        <v>4553.4948810002334</v>
      </c>
      <c r="W166" s="144">
        <v>50471.744721999858</v>
      </c>
      <c r="X166" s="141"/>
      <c r="Y166" s="146"/>
      <c r="Z166" s="146"/>
      <c r="AA166" s="146"/>
      <c r="AB166" s="146"/>
      <c r="AC166" s="146"/>
      <c r="AD166" s="146"/>
      <c r="AE166" s="146"/>
      <c r="AF166" s="146"/>
    </row>
    <row r="167" spans="1:32">
      <c r="B167" s="208" t="s">
        <v>40</v>
      </c>
      <c r="C167" s="229"/>
      <c r="D167" s="144">
        <v>514000</v>
      </c>
      <c r="E167" s="144">
        <v>628411.07723655389</v>
      </c>
      <c r="F167" s="144">
        <v>669818.23229162442</v>
      </c>
      <c r="G167" s="144">
        <v>741428.63000000012</v>
      </c>
      <c r="H167" s="144">
        <v>824436.11999999988</v>
      </c>
      <c r="I167" s="144">
        <v>878076.91040000005</v>
      </c>
      <c r="J167" s="144">
        <v>933403.59094899998</v>
      </c>
      <c r="K167" s="144">
        <v>1028824.760397</v>
      </c>
      <c r="L167" s="144">
        <v>1033378.2552780001</v>
      </c>
      <c r="M167" s="144">
        <v>1083850</v>
      </c>
      <c r="N167" s="143"/>
      <c r="O167" s="144">
        <v>114411.07723655381</v>
      </c>
      <c r="P167" s="144">
        <v>41407.155055070602</v>
      </c>
      <c r="Q167" s="144">
        <v>71610.397708375647</v>
      </c>
      <c r="R167" s="144">
        <v>83007.489999999962</v>
      </c>
      <c r="S167" s="144">
        <v>53640.790400000013</v>
      </c>
      <c r="T167" s="144">
        <v>55326.68054899991</v>
      </c>
      <c r="U167" s="144">
        <v>95421.169448000001</v>
      </c>
      <c r="V167" s="144">
        <v>4553.4948810002334</v>
      </c>
      <c r="W167" s="144">
        <v>50471.744721999858</v>
      </c>
      <c r="X167" s="145"/>
      <c r="Y167" s="143"/>
      <c r="Z167" s="143"/>
      <c r="AA167" s="143"/>
      <c r="AB167" s="143"/>
      <c r="AC167" s="143"/>
      <c r="AD167" s="143"/>
      <c r="AE167" s="143"/>
      <c r="AF167" s="143"/>
    </row>
    <row r="168" spans="1:32">
      <c r="B168" s="6" t="s">
        <v>41</v>
      </c>
      <c r="C168" s="229"/>
      <c r="D168" s="144">
        <v>0</v>
      </c>
      <c r="E168" s="144">
        <v>0</v>
      </c>
      <c r="F168" s="144">
        <v>0</v>
      </c>
      <c r="G168" s="144">
        <v>0</v>
      </c>
      <c r="H168" s="144">
        <v>0</v>
      </c>
      <c r="I168" s="144">
        <v>0</v>
      </c>
      <c r="J168" s="144">
        <v>0</v>
      </c>
      <c r="K168" s="144">
        <v>0</v>
      </c>
      <c r="L168" s="144">
        <v>0</v>
      </c>
      <c r="M168" s="144">
        <v>0</v>
      </c>
      <c r="N168" s="143"/>
      <c r="O168" s="144">
        <v>0</v>
      </c>
      <c r="P168" s="144">
        <v>0</v>
      </c>
      <c r="Q168" s="144">
        <v>0</v>
      </c>
      <c r="R168" s="144">
        <v>0</v>
      </c>
      <c r="S168" s="144">
        <v>0</v>
      </c>
      <c r="T168" s="144">
        <v>0</v>
      </c>
      <c r="U168" s="144">
        <v>0</v>
      </c>
      <c r="V168" s="144">
        <v>0</v>
      </c>
      <c r="W168" s="144">
        <v>0</v>
      </c>
      <c r="X168" s="145"/>
      <c r="Y168" s="143"/>
      <c r="Z168" s="143"/>
      <c r="AA168" s="143"/>
      <c r="AB168" s="143"/>
      <c r="AC168" s="143"/>
      <c r="AD168" s="143"/>
      <c r="AE168" s="143"/>
      <c r="AF168" s="143"/>
    </row>
    <row r="169" spans="1:32">
      <c r="B169" s="6" t="s">
        <v>42</v>
      </c>
      <c r="C169" s="229"/>
      <c r="D169" s="144">
        <v>0</v>
      </c>
      <c r="E169" s="144">
        <v>0</v>
      </c>
      <c r="F169" s="144">
        <v>0</v>
      </c>
      <c r="G169" s="144">
        <v>0</v>
      </c>
      <c r="H169" s="144">
        <v>0</v>
      </c>
      <c r="I169" s="144">
        <v>0</v>
      </c>
      <c r="J169" s="144">
        <v>0</v>
      </c>
      <c r="K169" s="144">
        <v>0</v>
      </c>
      <c r="L169" s="144">
        <v>0</v>
      </c>
      <c r="M169" s="144">
        <v>0</v>
      </c>
      <c r="N169" s="143"/>
      <c r="O169" s="144">
        <v>0</v>
      </c>
      <c r="P169" s="144">
        <v>0</v>
      </c>
      <c r="Q169" s="144">
        <v>0</v>
      </c>
      <c r="R169" s="144">
        <v>0</v>
      </c>
      <c r="S169" s="144">
        <v>0</v>
      </c>
      <c r="T169" s="144">
        <v>0</v>
      </c>
      <c r="U169" s="144">
        <v>0</v>
      </c>
      <c r="V169" s="144">
        <v>0</v>
      </c>
      <c r="W169" s="144">
        <v>0</v>
      </c>
      <c r="X169" s="145"/>
      <c r="Y169" s="143"/>
      <c r="Z169" s="143"/>
      <c r="AA169" s="143"/>
      <c r="AB169" s="143"/>
      <c r="AC169" s="143"/>
      <c r="AD169" s="143"/>
      <c r="AE169" s="143"/>
      <c r="AF169" s="143"/>
    </row>
    <row r="170" spans="1:32">
      <c r="B170" s="6" t="s">
        <v>43</v>
      </c>
      <c r="C170" s="229"/>
      <c r="D170" s="144">
        <v>0</v>
      </c>
      <c r="E170" s="144">
        <v>0</v>
      </c>
      <c r="F170" s="144">
        <v>0</v>
      </c>
      <c r="G170" s="144">
        <v>0</v>
      </c>
      <c r="H170" s="144">
        <v>0</v>
      </c>
      <c r="I170" s="144">
        <v>0</v>
      </c>
      <c r="J170" s="144">
        <v>0</v>
      </c>
      <c r="K170" s="144">
        <v>0</v>
      </c>
      <c r="L170" s="144">
        <v>0</v>
      </c>
      <c r="M170" s="144">
        <v>0</v>
      </c>
      <c r="N170" s="143"/>
      <c r="O170" s="144">
        <v>0</v>
      </c>
      <c r="P170" s="144">
        <v>0</v>
      </c>
      <c r="Q170" s="144">
        <v>0</v>
      </c>
      <c r="R170" s="144">
        <v>0</v>
      </c>
      <c r="S170" s="144">
        <v>0</v>
      </c>
      <c r="T170" s="144">
        <v>0</v>
      </c>
      <c r="U170" s="144">
        <v>0</v>
      </c>
      <c r="V170" s="144">
        <v>0</v>
      </c>
      <c r="W170" s="144">
        <v>0</v>
      </c>
      <c r="X170" s="145"/>
      <c r="Y170" s="143"/>
      <c r="Z170" s="143"/>
      <c r="AA170" s="143"/>
      <c r="AB170" s="143"/>
      <c r="AC170" s="143"/>
      <c r="AD170" s="143"/>
      <c r="AE170" s="143"/>
      <c r="AF170" s="143"/>
    </row>
    <row r="171" spans="1:32">
      <c r="B171" s="6" t="s">
        <v>44</v>
      </c>
      <c r="C171" s="229"/>
      <c r="D171" s="144">
        <v>0</v>
      </c>
      <c r="E171" s="144">
        <v>0</v>
      </c>
      <c r="F171" s="144">
        <v>0</v>
      </c>
      <c r="G171" s="144">
        <v>0</v>
      </c>
      <c r="H171" s="144">
        <v>0</v>
      </c>
      <c r="I171" s="144">
        <v>0</v>
      </c>
      <c r="J171" s="144">
        <v>0</v>
      </c>
      <c r="K171" s="144">
        <v>0</v>
      </c>
      <c r="L171" s="144">
        <v>0</v>
      </c>
      <c r="M171" s="144">
        <v>0</v>
      </c>
      <c r="N171" s="143"/>
      <c r="O171" s="144">
        <v>0</v>
      </c>
      <c r="P171" s="144">
        <v>0</v>
      </c>
      <c r="Q171" s="144">
        <v>0</v>
      </c>
      <c r="R171" s="144">
        <v>0</v>
      </c>
      <c r="S171" s="144">
        <v>0</v>
      </c>
      <c r="T171" s="144">
        <v>0</v>
      </c>
      <c r="U171" s="144">
        <v>0</v>
      </c>
      <c r="V171" s="144">
        <v>0</v>
      </c>
      <c r="W171" s="144">
        <v>0</v>
      </c>
      <c r="X171" s="145"/>
      <c r="Y171" s="143"/>
      <c r="Z171" s="143"/>
      <c r="AA171" s="143"/>
      <c r="AB171" s="143"/>
      <c r="AC171" s="143"/>
      <c r="AD171" s="143"/>
      <c r="AE171" s="143"/>
      <c r="AF171" s="143"/>
    </row>
    <row r="172" spans="1:32">
      <c r="B172" s="7" t="s">
        <v>45</v>
      </c>
      <c r="C172" s="229"/>
      <c r="D172" s="144">
        <v>0</v>
      </c>
      <c r="E172" s="144">
        <v>0</v>
      </c>
      <c r="F172" s="144">
        <v>0</v>
      </c>
      <c r="G172" s="144">
        <v>0</v>
      </c>
      <c r="H172" s="144">
        <v>0</v>
      </c>
      <c r="I172" s="144">
        <v>0</v>
      </c>
      <c r="J172" s="144">
        <v>0</v>
      </c>
      <c r="K172" s="144">
        <v>0</v>
      </c>
      <c r="L172" s="144">
        <v>0</v>
      </c>
      <c r="M172" s="144">
        <v>0</v>
      </c>
      <c r="N172" s="143"/>
      <c r="O172" s="144">
        <v>0</v>
      </c>
      <c r="P172" s="144">
        <v>0</v>
      </c>
      <c r="Q172" s="144">
        <v>0</v>
      </c>
      <c r="R172" s="144">
        <v>0</v>
      </c>
      <c r="S172" s="144">
        <v>0</v>
      </c>
      <c r="T172" s="144">
        <v>0</v>
      </c>
      <c r="U172" s="144">
        <v>0</v>
      </c>
      <c r="V172" s="144">
        <v>0</v>
      </c>
      <c r="W172" s="144">
        <v>0</v>
      </c>
      <c r="X172" s="145"/>
      <c r="Y172" s="143"/>
      <c r="Z172" s="143"/>
      <c r="AA172" s="143"/>
      <c r="AB172" s="143"/>
      <c r="AC172" s="143"/>
      <c r="AD172" s="143"/>
      <c r="AE172" s="143"/>
      <c r="AF172" s="143"/>
    </row>
    <row r="173" spans="1:32">
      <c r="B173" s="7" t="s">
        <v>46</v>
      </c>
      <c r="C173" s="229"/>
      <c r="D173" s="144">
        <v>0</v>
      </c>
      <c r="E173" s="144">
        <v>0</v>
      </c>
      <c r="F173" s="144">
        <v>0</v>
      </c>
      <c r="G173" s="144">
        <v>0</v>
      </c>
      <c r="H173" s="144">
        <v>0</v>
      </c>
      <c r="I173" s="144">
        <v>0</v>
      </c>
      <c r="J173" s="144">
        <v>0</v>
      </c>
      <c r="K173" s="144">
        <v>0</v>
      </c>
      <c r="L173" s="144">
        <v>0</v>
      </c>
      <c r="M173" s="144">
        <v>0</v>
      </c>
      <c r="N173" s="143"/>
      <c r="O173" s="144">
        <v>0</v>
      </c>
      <c r="P173" s="144">
        <v>0</v>
      </c>
      <c r="Q173" s="144">
        <v>0</v>
      </c>
      <c r="R173" s="144">
        <v>0</v>
      </c>
      <c r="S173" s="144">
        <v>0</v>
      </c>
      <c r="T173" s="144">
        <v>0</v>
      </c>
      <c r="U173" s="144">
        <v>0</v>
      </c>
      <c r="V173" s="144">
        <v>0</v>
      </c>
      <c r="W173" s="144">
        <v>0</v>
      </c>
      <c r="X173" s="145"/>
      <c r="Y173" s="143"/>
      <c r="Z173" s="143"/>
      <c r="AA173" s="143"/>
      <c r="AB173" s="143"/>
      <c r="AC173" s="143"/>
      <c r="AD173" s="143"/>
      <c r="AE173" s="143"/>
      <c r="AF173" s="143"/>
    </row>
    <row r="174" spans="1:32">
      <c r="B174" s="6" t="s">
        <v>317</v>
      </c>
      <c r="C174" s="229"/>
      <c r="D174" s="144">
        <v>0</v>
      </c>
      <c r="E174" s="144">
        <v>0</v>
      </c>
      <c r="F174" s="144">
        <v>0</v>
      </c>
      <c r="G174" s="144">
        <v>0</v>
      </c>
      <c r="H174" s="144">
        <v>0</v>
      </c>
      <c r="I174" s="144">
        <v>0</v>
      </c>
      <c r="J174" s="144">
        <v>0</v>
      </c>
      <c r="K174" s="144">
        <v>0</v>
      </c>
      <c r="L174" s="144">
        <v>0</v>
      </c>
      <c r="M174" s="144">
        <v>0</v>
      </c>
      <c r="N174" s="143"/>
      <c r="O174" s="144">
        <v>0</v>
      </c>
      <c r="P174" s="144">
        <v>0</v>
      </c>
      <c r="Q174" s="144">
        <v>0</v>
      </c>
      <c r="R174" s="144">
        <v>0</v>
      </c>
      <c r="S174" s="144">
        <v>0</v>
      </c>
      <c r="T174" s="144">
        <v>0</v>
      </c>
      <c r="U174" s="144">
        <v>0</v>
      </c>
      <c r="V174" s="144">
        <v>0</v>
      </c>
      <c r="W174" s="144">
        <v>0</v>
      </c>
      <c r="X174" s="145"/>
      <c r="Y174" s="143"/>
      <c r="Z174" s="143"/>
      <c r="AA174" s="143"/>
      <c r="AB174" s="143"/>
      <c r="AC174" s="143"/>
      <c r="AD174" s="143"/>
      <c r="AE174" s="143"/>
      <c r="AF174" s="143"/>
    </row>
    <row r="175" spans="1:32">
      <c r="B175" s="6" t="s">
        <v>108</v>
      </c>
      <c r="C175" s="229"/>
      <c r="D175" s="144">
        <v>224534.68311999217</v>
      </c>
      <c r="E175" s="144">
        <v>250968.57827267569</v>
      </c>
      <c r="F175" s="144">
        <v>268615.2775981506</v>
      </c>
      <c r="G175" s="144">
        <v>298239.54809318075</v>
      </c>
      <c r="H175" s="144">
        <v>321442.31295183918</v>
      </c>
      <c r="I175" s="144">
        <v>348984.56132312049</v>
      </c>
      <c r="J175" s="144">
        <v>373847.98966632027</v>
      </c>
      <c r="K175" s="144">
        <v>368966.01795859192</v>
      </c>
      <c r="L175" s="144">
        <v>348928.87517091254</v>
      </c>
      <c r="M175" s="144">
        <v>341379.17056501756</v>
      </c>
      <c r="N175" s="143"/>
      <c r="O175" s="144">
        <v>26433.895152683501</v>
      </c>
      <c r="P175" s="144">
        <v>17646.699325474914</v>
      </c>
      <c r="Q175" s="144">
        <v>29624.270495030192</v>
      </c>
      <c r="R175" s="144">
        <v>23202.764858658429</v>
      </c>
      <c r="S175" s="144">
        <v>27542.248371281312</v>
      </c>
      <c r="T175" s="144">
        <v>24863.428343199757</v>
      </c>
      <c r="U175" s="144">
        <v>-4881.9717077283485</v>
      </c>
      <c r="V175" s="144">
        <v>-20037.142787679386</v>
      </c>
      <c r="W175" s="144">
        <v>-7549.7046058949763</v>
      </c>
      <c r="X175" s="145"/>
      <c r="Y175" s="143"/>
      <c r="Z175" s="143"/>
      <c r="AA175" s="143"/>
      <c r="AB175" s="143"/>
      <c r="AC175" s="143"/>
      <c r="AD175" s="143"/>
      <c r="AE175" s="143"/>
      <c r="AF175" s="143"/>
    </row>
    <row r="176" spans="1:32">
      <c r="B176" s="6" t="s">
        <v>48</v>
      </c>
      <c r="C176" s="229"/>
      <c r="D176" s="144">
        <v>0</v>
      </c>
      <c r="E176" s="144">
        <v>0</v>
      </c>
      <c r="F176" s="144">
        <v>0</v>
      </c>
      <c r="G176" s="144">
        <v>0</v>
      </c>
      <c r="H176" s="144">
        <v>0</v>
      </c>
      <c r="I176" s="144">
        <v>0</v>
      </c>
      <c r="J176" s="144">
        <v>0</v>
      </c>
      <c r="K176" s="144">
        <v>0</v>
      </c>
      <c r="L176" s="144">
        <v>0</v>
      </c>
      <c r="M176" s="144">
        <v>0</v>
      </c>
      <c r="N176" s="143"/>
      <c r="O176" s="144">
        <v>0</v>
      </c>
      <c r="P176" s="144">
        <v>0</v>
      </c>
      <c r="Q176" s="144">
        <v>0</v>
      </c>
      <c r="R176" s="144">
        <v>0</v>
      </c>
      <c r="S176" s="144">
        <v>0</v>
      </c>
      <c r="T176" s="144">
        <v>0</v>
      </c>
      <c r="U176" s="144">
        <v>0</v>
      </c>
      <c r="V176" s="144">
        <v>0</v>
      </c>
      <c r="W176" s="144">
        <v>0</v>
      </c>
      <c r="X176" s="145"/>
      <c r="Y176" s="143"/>
      <c r="Z176" s="143"/>
      <c r="AA176" s="143"/>
      <c r="AB176" s="143"/>
      <c r="AC176" s="143"/>
      <c r="AD176" s="143"/>
      <c r="AE176" s="143"/>
      <c r="AF176" s="143"/>
    </row>
    <row r="177" spans="1:32">
      <c r="B177" s="6" t="s">
        <v>325</v>
      </c>
      <c r="C177" s="229"/>
      <c r="D177" s="144">
        <v>289465.31688000786</v>
      </c>
      <c r="E177" s="144">
        <v>377442.49896387814</v>
      </c>
      <c r="F177" s="144">
        <v>401202.95469347382</v>
      </c>
      <c r="G177" s="144">
        <v>443189.08190681925</v>
      </c>
      <c r="H177" s="144">
        <v>502993.80704816087</v>
      </c>
      <c r="I177" s="144">
        <v>529092.34907687956</v>
      </c>
      <c r="J177" s="144">
        <v>559555.60128267971</v>
      </c>
      <c r="K177" s="144">
        <v>659858.74243840796</v>
      </c>
      <c r="L177" s="144">
        <v>684449.38010708778</v>
      </c>
      <c r="M177" s="144">
        <v>742470.8294349825</v>
      </c>
      <c r="N177" s="143"/>
      <c r="O177" s="144">
        <v>87977.182083870299</v>
      </c>
      <c r="P177" s="144">
        <v>23760.455729595673</v>
      </c>
      <c r="Q177" s="144">
        <v>41986.127213345433</v>
      </c>
      <c r="R177" s="144">
        <v>59804.725141341609</v>
      </c>
      <c r="S177" s="144">
        <v>26098.542028718657</v>
      </c>
      <c r="T177" s="144">
        <v>30463.2522058002</v>
      </c>
      <c r="U177" s="144">
        <v>100303.14115572826</v>
      </c>
      <c r="V177" s="144">
        <v>24590.637668679708</v>
      </c>
      <c r="W177" s="144">
        <v>58021.449327894763</v>
      </c>
      <c r="X177" s="145"/>
      <c r="Y177" s="143"/>
      <c r="Z177" s="143"/>
      <c r="AA177" s="143"/>
      <c r="AB177" s="143"/>
      <c r="AC177" s="143"/>
      <c r="AD177" s="143"/>
      <c r="AE177" s="143"/>
      <c r="AF177" s="143"/>
    </row>
    <row r="178" spans="1:32">
      <c r="B178" s="8" t="s">
        <v>101</v>
      </c>
      <c r="C178" s="229"/>
      <c r="D178" s="144">
        <v>0</v>
      </c>
      <c r="E178" s="144">
        <v>0</v>
      </c>
      <c r="F178" s="144">
        <v>0</v>
      </c>
      <c r="G178" s="144">
        <v>0</v>
      </c>
      <c r="H178" s="144">
        <v>0</v>
      </c>
      <c r="I178" s="144">
        <v>0</v>
      </c>
      <c r="J178" s="144">
        <v>0</v>
      </c>
      <c r="K178" s="144">
        <v>0</v>
      </c>
      <c r="L178" s="144">
        <v>0</v>
      </c>
      <c r="M178" s="144">
        <v>0</v>
      </c>
      <c r="N178" s="143"/>
      <c r="O178" s="144">
        <v>0</v>
      </c>
      <c r="P178" s="144">
        <v>0</v>
      </c>
      <c r="Q178" s="144">
        <v>0</v>
      </c>
      <c r="R178" s="144">
        <v>0</v>
      </c>
      <c r="S178" s="144">
        <v>0</v>
      </c>
      <c r="T178" s="144">
        <v>0</v>
      </c>
      <c r="U178" s="144">
        <v>0</v>
      </c>
      <c r="V178" s="144">
        <v>0</v>
      </c>
      <c r="W178" s="144">
        <v>0</v>
      </c>
      <c r="X178" s="145"/>
      <c r="Y178" s="143"/>
      <c r="Z178" s="143"/>
      <c r="AA178" s="143"/>
      <c r="AB178" s="143"/>
      <c r="AC178" s="143"/>
      <c r="AD178" s="143"/>
      <c r="AE178" s="143"/>
      <c r="AF178" s="143"/>
    </row>
    <row r="179" spans="1:32" s="45" customFormat="1">
      <c r="A179" s="38"/>
      <c r="B179" s="5" t="s">
        <v>10</v>
      </c>
      <c r="C179" s="209" t="s">
        <v>298</v>
      </c>
      <c r="D179" s="147">
        <v>0</v>
      </c>
      <c r="E179" s="147">
        <v>0</v>
      </c>
      <c r="F179" s="147">
        <v>0</v>
      </c>
      <c r="G179" s="147">
        <v>0</v>
      </c>
      <c r="H179" s="147">
        <v>0</v>
      </c>
      <c r="I179" s="147">
        <v>0</v>
      </c>
      <c r="J179" s="147">
        <v>0</v>
      </c>
      <c r="K179" s="147">
        <v>0</v>
      </c>
      <c r="L179" s="147">
        <v>0</v>
      </c>
      <c r="M179" s="147">
        <v>0</v>
      </c>
      <c r="N179" s="146"/>
      <c r="O179" s="147">
        <v>0</v>
      </c>
      <c r="P179" s="147">
        <v>0</v>
      </c>
      <c r="Q179" s="147">
        <v>0</v>
      </c>
      <c r="R179" s="147">
        <v>0</v>
      </c>
      <c r="S179" s="147">
        <v>0</v>
      </c>
      <c r="T179" s="147">
        <v>0</v>
      </c>
      <c r="U179" s="147">
        <v>0</v>
      </c>
      <c r="V179" s="147">
        <v>0</v>
      </c>
      <c r="W179" s="147">
        <v>0</v>
      </c>
      <c r="X179" s="141"/>
      <c r="Y179" s="146"/>
      <c r="Z179" s="146"/>
      <c r="AA179" s="146"/>
      <c r="AB179" s="146"/>
      <c r="AC179" s="146"/>
      <c r="AD179" s="146"/>
      <c r="AE179" s="146"/>
      <c r="AF179" s="146"/>
    </row>
    <row r="180" spans="1:32" s="45" customFormat="1">
      <c r="A180" s="38"/>
      <c r="B180" s="31" t="s">
        <v>26</v>
      </c>
      <c r="C180" s="209" t="s">
        <v>299</v>
      </c>
      <c r="D180" s="147">
        <v>0</v>
      </c>
      <c r="E180" s="147">
        <v>0</v>
      </c>
      <c r="F180" s="147">
        <v>0</v>
      </c>
      <c r="G180" s="147">
        <v>0</v>
      </c>
      <c r="H180" s="147">
        <v>0</v>
      </c>
      <c r="I180" s="147">
        <v>0</v>
      </c>
      <c r="J180" s="147">
        <v>0</v>
      </c>
      <c r="K180" s="147">
        <v>0</v>
      </c>
      <c r="L180" s="147">
        <v>0</v>
      </c>
      <c r="M180" s="147">
        <v>0</v>
      </c>
      <c r="N180" s="146"/>
      <c r="O180" s="147">
        <v>0</v>
      </c>
      <c r="P180" s="147">
        <v>0</v>
      </c>
      <c r="Q180" s="147">
        <v>0</v>
      </c>
      <c r="R180" s="147">
        <v>0</v>
      </c>
      <c r="S180" s="147">
        <v>0</v>
      </c>
      <c r="T180" s="147">
        <v>0</v>
      </c>
      <c r="U180" s="147">
        <v>0</v>
      </c>
      <c r="V180" s="147">
        <v>0</v>
      </c>
      <c r="W180" s="147">
        <v>0</v>
      </c>
      <c r="X180" s="141"/>
      <c r="Y180" s="146"/>
      <c r="Z180" s="146"/>
      <c r="AA180" s="146"/>
      <c r="AB180" s="146"/>
      <c r="AC180" s="146"/>
      <c r="AD180" s="146"/>
      <c r="AE180" s="146"/>
      <c r="AF180" s="146"/>
    </row>
    <row r="181" spans="1:32">
      <c r="B181" s="208" t="s">
        <v>40</v>
      </c>
      <c r="C181" s="229"/>
      <c r="D181" s="144">
        <v>0</v>
      </c>
      <c r="E181" s="144">
        <v>0</v>
      </c>
      <c r="F181" s="144">
        <v>0</v>
      </c>
      <c r="G181" s="144">
        <v>0</v>
      </c>
      <c r="H181" s="144">
        <v>0</v>
      </c>
      <c r="I181" s="144">
        <v>0</v>
      </c>
      <c r="J181" s="144">
        <v>0</v>
      </c>
      <c r="K181" s="144">
        <v>0</v>
      </c>
      <c r="L181" s="144">
        <v>0</v>
      </c>
      <c r="M181" s="144">
        <v>0</v>
      </c>
      <c r="N181" s="143"/>
      <c r="O181" s="144">
        <v>0</v>
      </c>
      <c r="P181" s="144">
        <v>0</v>
      </c>
      <c r="Q181" s="144">
        <v>0</v>
      </c>
      <c r="R181" s="144">
        <v>0</v>
      </c>
      <c r="S181" s="144">
        <v>0</v>
      </c>
      <c r="T181" s="144">
        <v>0</v>
      </c>
      <c r="U181" s="144">
        <v>0</v>
      </c>
      <c r="V181" s="144">
        <v>0</v>
      </c>
      <c r="W181" s="144">
        <v>0</v>
      </c>
      <c r="X181" s="145"/>
      <c r="Y181" s="143"/>
      <c r="Z181" s="143"/>
      <c r="AA181" s="143"/>
      <c r="AB181" s="143"/>
      <c r="AC181" s="143"/>
      <c r="AD181" s="143"/>
      <c r="AE181" s="143"/>
      <c r="AF181" s="143"/>
    </row>
    <row r="182" spans="1:32">
      <c r="B182" s="6" t="s">
        <v>41</v>
      </c>
      <c r="C182" s="229"/>
      <c r="D182" s="144">
        <v>0</v>
      </c>
      <c r="E182" s="144">
        <v>0</v>
      </c>
      <c r="F182" s="144">
        <v>0</v>
      </c>
      <c r="G182" s="144">
        <v>0</v>
      </c>
      <c r="H182" s="144">
        <v>0</v>
      </c>
      <c r="I182" s="144">
        <v>0</v>
      </c>
      <c r="J182" s="144">
        <v>0</v>
      </c>
      <c r="K182" s="144">
        <v>0</v>
      </c>
      <c r="L182" s="144">
        <v>0</v>
      </c>
      <c r="M182" s="144">
        <v>0</v>
      </c>
      <c r="N182" s="143"/>
      <c r="O182" s="144">
        <v>0</v>
      </c>
      <c r="P182" s="144">
        <v>0</v>
      </c>
      <c r="Q182" s="144">
        <v>0</v>
      </c>
      <c r="R182" s="144">
        <v>0</v>
      </c>
      <c r="S182" s="144">
        <v>0</v>
      </c>
      <c r="T182" s="144">
        <v>0</v>
      </c>
      <c r="U182" s="144">
        <v>0</v>
      </c>
      <c r="V182" s="144">
        <v>0</v>
      </c>
      <c r="W182" s="144">
        <v>0</v>
      </c>
      <c r="X182" s="145"/>
      <c r="Y182" s="143"/>
      <c r="Z182" s="143"/>
      <c r="AA182" s="143"/>
      <c r="AB182" s="143"/>
      <c r="AC182" s="143"/>
      <c r="AD182" s="143"/>
      <c r="AE182" s="143"/>
      <c r="AF182" s="143"/>
    </row>
    <row r="183" spans="1:32">
      <c r="B183" s="6" t="s">
        <v>42</v>
      </c>
      <c r="C183" s="229"/>
      <c r="D183" s="144">
        <v>0</v>
      </c>
      <c r="E183" s="144">
        <v>0</v>
      </c>
      <c r="F183" s="144">
        <v>0</v>
      </c>
      <c r="G183" s="144">
        <v>0</v>
      </c>
      <c r="H183" s="144">
        <v>0</v>
      </c>
      <c r="I183" s="144">
        <v>0</v>
      </c>
      <c r="J183" s="144">
        <v>0</v>
      </c>
      <c r="K183" s="144">
        <v>0</v>
      </c>
      <c r="L183" s="144">
        <v>0</v>
      </c>
      <c r="M183" s="144">
        <v>0</v>
      </c>
      <c r="N183" s="143"/>
      <c r="O183" s="144">
        <v>0</v>
      </c>
      <c r="P183" s="144">
        <v>0</v>
      </c>
      <c r="Q183" s="144">
        <v>0</v>
      </c>
      <c r="R183" s="144">
        <v>0</v>
      </c>
      <c r="S183" s="144">
        <v>0</v>
      </c>
      <c r="T183" s="144">
        <v>0</v>
      </c>
      <c r="U183" s="144">
        <v>0</v>
      </c>
      <c r="V183" s="144">
        <v>0</v>
      </c>
      <c r="W183" s="144">
        <v>0</v>
      </c>
      <c r="X183" s="145"/>
      <c r="Y183" s="143"/>
      <c r="Z183" s="143"/>
      <c r="AA183" s="143"/>
      <c r="AB183" s="143"/>
      <c r="AC183" s="143"/>
      <c r="AD183" s="143"/>
      <c r="AE183" s="143"/>
      <c r="AF183" s="143"/>
    </row>
    <row r="184" spans="1:32">
      <c r="B184" s="6" t="s">
        <v>43</v>
      </c>
      <c r="C184" s="229"/>
      <c r="D184" s="144">
        <v>0</v>
      </c>
      <c r="E184" s="144">
        <v>0</v>
      </c>
      <c r="F184" s="144">
        <v>0</v>
      </c>
      <c r="G184" s="144">
        <v>0</v>
      </c>
      <c r="H184" s="144">
        <v>0</v>
      </c>
      <c r="I184" s="144">
        <v>0</v>
      </c>
      <c r="J184" s="144">
        <v>0</v>
      </c>
      <c r="K184" s="144">
        <v>0</v>
      </c>
      <c r="L184" s="144">
        <v>0</v>
      </c>
      <c r="M184" s="144">
        <v>0</v>
      </c>
      <c r="N184" s="143"/>
      <c r="O184" s="144">
        <v>0</v>
      </c>
      <c r="P184" s="144">
        <v>0</v>
      </c>
      <c r="Q184" s="144">
        <v>0</v>
      </c>
      <c r="R184" s="144">
        <v>0</v>
      </c>
      <c r="S184" s="144">
        <v>0</v>
      </c>
      <c r="T184" s="144">
        <v>0</v>
      </c>
      <c r="U184" s="144">
        <v>0</v>
      </c>
      <c r="V184" s="144">
        <v>0</v>
      </c>
      <c r="W184" s="144">
        <v>0</v>
      </c>
      <c r="X184" s="145"/>
      <c r="Y184" s="143"/>
      <c r="Z184" s="143"/>
      <c r="AA184" s="143"/>
      <c r="AB184" s="143"/>
      <c r="AC184" s="143"/>
      <c r="AD184" s="143"/>
      <c r="AE184" s="143"/>
      <c r="AF184" s="143"/>
    </row>
    <row r="185" spans="1:32">
      <c r="B185" s="6" t="s">
        <v>44</v>
      </c>
      <c r="C185" s="229"/>
      <c r="D185" s="144">
        <v>0</v>
      </c>
      <c r="E185" s="144">
        <v>0</v>
      </c>
      <c r="F185" s="144">
        <v>0</v>
      </c>
      <c r="G185" s="144">
        <v>0</v>
      </c>
      <c r="H185" s="144">
        <v>0</v>
      </c>
      <c r="I185" s="144">
        <v>0</v>
      </c>
      <c r="J185" s="144">
        <v>0</v>
      </c>
      <c r="K185" s="144">
        <v>0</v>
      </c>
      <c r="L185" s="144">
        <v>0</v>
      </c>
      <c r="M185" s="144">
        <v>0</v>
      </c>
      <c r="N185" s="143"/>
      <c r="O185" s="144">
        <v>0</v>
      </c>
      <c r="P185" s="144">
        <v>0</v>
      </c>
      <c r="Q185" s="144">
        <v>0</v>
      </c>
      <c r="R185" s="144">
        <v>0</v>
      </c>
      <c r="S185" s="144">
        <v>0</v>
      </c>
      <c r="T185" s="144">
        <v>0</v>
      </c>
      <c r="U185" s="144">
        <v>0</v>
      </c>
      <c r="V185" s="144">
        <v>0</v>
      </c>
      <c r="W185" s="144">
        <v>0</v>
      </c>
      <c r="X185" s="145"/>
      <c r="Y185" s="143"/>
      <c r="Z185" s="143"/>
      <c r="AA185" s="143"/>
      <c r="AB185" s="143"/>
      <c r="AC185" s="143"/>
      <c r="AD185" s="143"/>
      <c r="AE185" s="143"/>
      <c r="AF185" s="143"/>
    </row>
    <row r="186" spans="1:32">
      <c r="B186" s="7" t="s">
        <v>45</v>
      </c>
      <c r="C186" s="229"/>
      <c r="D186" s="144">
        <v>0</v>
      </c>
      <c r="E186" s="144">
        <v>0</v>
      </c>
      <c r="F186" s="144">
        <v>0</v>
      </c>
      <c r="G186" s="144">
        <v>0</v>
      </c>
      <c r="H186" s="144">
        <v>0</v>
      </c>
      <c r="I186" s="144">
        <v>0</v>
      </c>
      <c r="J186" s="144">
        <v>0</v>
      </c>
      <c r="K186" s="144">
        <v>0</v>
      </c>
      <c r="L186" s="144">
        <v>0</v>
      </c>
      <c r="M186" s="144">
        <v>0</v>
      </c>
      <c r="N186" s="143"/>
      <c r="O186" s="144">
        <v>0</v>
      </c>
      <c r="P186" s="144">
        <v>0</v>
      </c>
      <c r="Q186" s="144">
        <v>0</v>
      </c>
      <c r="R186" s="144">
        <v>0</v>
      </c>
      <c r="S186" s="144">
        <v>0</v>
      </c>
      <c r="T186" s="144">
        <v>0</v>
      </c>
      <c r="U186" s="144">
        <v>0</v>
      </c>
      <c r="V186" s="144">
        <v>0</v>
      </c>
      <c r="W186" s="144">
        <v>0</v>
      </c>
      <c r="X186" s="145"/>
      <c r="Y186" s="143"/>
      <c r="Z186" s="143"/>
      <c r="AA186" s="143"/>
      <c r="AB186" s="143"/>
      <c r="AC186" s="143"/>
      <c r="AD186" s="143"/>
      <c r="AE186" s="143"/>
      <c r="AF186" s="143"/>
    </row>
    <row r="187" spans="1:32">
      <c r="B187" s="7" t="s">
        <v>46</v>
      </c>
      <c r="C187" s="229"/>
      <c r="D187" s="144">
        <v>0</v>
      </c>
      <c r="E187" s="144">
        <v>0</v>
      </c>
      <c r="F187" s="144">
        <v>0</v>
      </c>
      <c r="G187" s="144">
        <v>0</v>
      </c>
      <c r="H187" s="144">
        <v>0</v>
      </c>
      <c r="I187" s="144">
        <v>0</v>
      </c>
      <c r="J187" s="144">
        <v>0</v>
      </c>
      <c r="K187" s="144">
        <v>0</v>
      </c>
      <c r="L187" s="144">
        <v>0</v>
      </c>
      <c r="M187" s="144">
        <v>0</v>
      </c>
      <c r="N187" s="143"/>
      <c r="O187" s="144">
        <v>0</v>
      </c>
      <c r="P187" s="144">
        <v>0</v>
      </c>
      <c r="Q187" s="144">
        <v>0</v>
      </c>
      <c r="R187" s="144">
        <v>0</v>
      </c>
      <c r="S187" s="144">
        <v>0</v>
      </c>
      <c r="T187" s="144">
        <v>0</v>
      </c>
      <c r="U187" s="144">
        <v>0</v>
      </c>
      <c r="V187" s="144">
        <v>0</v>
      </c>
      <c r="W187" s="144">
        <v>0</v>
      </c>
      <c r="X187" s="145"/>
      <c r="Y187" s="143"/>
      <c r="Z187" s="143"/>
      <c r="AA187" s="143"/>
      <c r="AB187" s="143"/>
      <c r="AC187" s="143"/>
      <c r="AD187" s="143"/>
      <c r="AE187" s="143"/>
      <c r="AF187" s="143"/>
    </row>
    <row r="188" spans="1:32">
      <c r="B188" s="6" t="s">
        <v>317</v>
      </c>
      <c r="C188" s="229"/>
      <c r="D188" s="144">
        <v>0</v>
      </c>
      <c r="E188" s="144">
        <v>0</v>
      </c>
      <c r="F188" s="144">
        <v>0</v>
      </c>
      <c r="G188" s="144">
        <v>0</v>
      </c>
      <c r="H188" s="144">
        <v>0</v>
      </c>
      <c r="I188" s="144">
        <v>0</v>
      </c>
      <c r="J188" s="144">
        <v>0</v>
      </c>
      <c r="K188" s="144">
        <v>0</v>
      </c>
      <c r="L188" s="144">
        <v>0</v>
      </c>
      <c r="M188" s="144">
        <v>0</v>
      </c>
      <c r="N188" s="143"/>
      <c r="O188" s="144">
        <v>0</v>
      </c>
      <c r="P188" s="144">
        <v>0</v>
      </c>
      <c r="Q188" s="144">
        <v>0</v>
      </c>
      <c r="R188" s="144">
        <v>0</v>
      </c>
      <c r="S188" s="144">
        <v>0</v>
      </c>
      <c r="T188" s="144">
        <v>0</v>
      </c>
      <c r="U188" s="144">
        <v>0</v>
      </c>
      <c r="V188" s="144">
        <v>0</v>
      </c>
      <c r="W188" s="144">
        <v>0</v>
      </c>
      <c r="X188" s="145"/>
      <c r="Y188" s="143"/>
      <c r="Z188" s="143"/>
      <c r="AA188" s="143"/>
      <c r="AB188" s="143"/>
      <c r="AC188" s="143"/>
      <c r="AD188" s="143"/>
      <c r="AE188" s="143"/>
      <c r="AF188" s="143"/>
    </row>
    <row r="189" spans="1:32">
      <c r="B189" s="6" t="s">
        <v>108</v>
      </c>
      <c r="C189" s="229"/>
      <c r="D189" s="144">
        <v>0</v>
      </c>
      <c r="E189" s="144">
        <v>0</v>
      </c>
      <c r="F189" s="144">
        <v>0</v>
      </c>
      <c r="G189" s="144">
        <v>0</v>
      </c>
      <c r="H189" s="144">
        <v>0</v>
      </c>
      <c r="I189" s="144">
        <v>0</v>
      </c>
      <c r="J189" s="144">
        <v>0</v>
      </c>
      <c r="K189" s="144">
        <v>0</v>
      </c>
      <c r="L189" s="144">
        <v>0</v>
      </c>
      <c r="M189" s="144">
        <v>0</v>
      </c>
      <c r="N189" s="143"/>
      <c r="O189" s="144">
        <v>0</v>
      </c>
      <c r="P189" s="144">
        <v>0</v>
      </c>
      <c r="Q189" s="144">
        <v>0</v>
      </c>
      <c r="R189" s="144">
        <v>0</v>
      </c>
      <c r="S189" s="144">
        <v>0</v>
      </c>
      <c r="T189" s="144">
        <v>0</v>
      </c>
      <c r="U189" s="144">
        <v>0</v>
      </c>
      <c r="V189" s="144">
        <v>0</v>
      </c>
      <c r="W189" s="144">
        <v>0</v>
      </c>
      <c r="X189" s="145"/>
      <c r="Y189" s="143"/>
      <c r="Z189" s="143"/>
      <c r="AA189" s="143"/>
      <c r="AB189" s="143"/>
      <c r="AC189" s="143"/>
      <c r="AD189" s="143"/>
      <c r="AE189" s="143"/>
      <c r="AF189" s="143"/>
    </row>
    <row r="190" spans="1:32">
      <c r="B190" s="6" t="s">
        <v>48</v>
      </c>
      <c r="C190" s="229"/>
      <c r="D190" s="144">
        <v>0</v>
      </c>
      <c r="E190" s="144">
        <v>0</v>
      </c>
      <c r="F190" s="144">
        <v>0</v>
      </c>
      <c r="G190" s="144">
        <v>0</v>
      </c>
      <c r="H190" s="144">
        <v>0</v>
      </c>
      <c r="I190" s="144">
        <v>0</v>
      </c>
      <c r="J190" s="144">
        <v>0</v>
      </c>
      <c r="K190" s="144">
        <v>0</v>
      </c>
      <c r="L190" s="144">
        <v>0</v>
      </c>
      <c r="M190" s="144">
        <v>0</v>
      </c>
      <c r="N190" s="143"/>
      <c r="O190" s="144">
        <v>0</v>
      </c>
      <c r="P190" s="144">
        <v>0</v>
      </c>
      <c r="Q190" s="144">
        <v>0</v>
      </c>
      <c r="R190" s="144">
        <v>0</v>
      </c>
      <c r="S190" s="144">
        <v>0</v>
      </c>
      <c r="T190" s="144">
        <v>0</v>
      </c>
      <c r="U190" s="144">
        <v>0</v>
      </c>
      <c r="V190" s="144">
        <v>0</v>
      </c>
      <c r="W190" s="144">
        <v>0</v>
      </c>
      <c r="X190" s="145"/>
      <c r="Y190" s="143"/>
      <c r="Z190" s="143"/>
      <c r="AA190" s="143"/>
      <c r="AB190" s="143"/>
      <c r="AC190" s="143"/>
      <c r="AD190" s="143"/>
      <c r="AE190" s="143"/>
      <c r="AF190" s="143"/>
    </row>
    <row r="191" spans="1:32">
      <c r="B191" s="6" t="s">
        <v>325</v>
      </c>
      <c r="C191" s="229"/>
      <c r="D191" s="144">
        <v>0</v>
      </c>
      <c r="E191" s="144">
        <v>0</v>
      </c>
      <c r="F191" s="144">
        <v>0</v>
      </c>
      <c r="G191" s="144">
        <v>0</v>
      </c>
      <c r="H191" s="144">
        <v>0</v>
      </c>
      <c r="I191" s="144">
        <v>0</v>
      </c>
      <c r="J191" s="144">
        <v>0</v>
      </c>
      <c r="K191" s="144">
        <v>0</v>
      </c>
      <c r="L191" s="144">
        <v>0</v>
      </c>
      <c r="M191" s="144">
        <v>0</v>
      </c>
      <c r="N191" s="143"/>
      <c r="O191" s="144">
        <v>0</v>
      </c>
      <c r="P191" s="144">
        <v>0</v>
      </c>
      <c r="Q191" s="144">
        <v>0</v>
      </c>
      <c r="R191" s="144">
        <v>0</v>
      </c>
      <c r="S191" s="144">
        <v>0</v>
      </c>
      <c r="T191" s="144">
        <v>0</v>
      </c>
      <c r="U191" s="144">
        <v>0</v>
      </c>
      <c r="V191" s="144">
        <v>0</v>
      </c>
      <c r="W191" s="144">
        <v>0</v>
      </c>
      <c r="X191" s="145"/>
      <c r="Y191" s="143"/>
      <c r="Z191" s="143"/>
      <c r="AA191" s="143"/>
      <c r="AB191" s="143"/>
      <c r="AC191" s="143"/>
      <c r="AD191" s="143"/>
      <c r="AE191" s="143"/>
      <c r="AF191" s="143"/>
    </row>
    <row r="192" spans="1:32">
      <c r="B192" s="8" t="s">
        <v>101</v>
      </c>
      <c r="C192" s="229"/>
      <c r="D192" s="144">
        <v>0</v>
      </c>
      <c r="E192" s="144">
        <v>0</v>
      </c>
      <c r="F192" s="144">
        <v>0</v>
      </c>
      <c r="G192" s="144">
        <v>0</v>
      </c>
      <c r="H192" s="144">
        <v>0</v>
      </c>
      <c r="I192" s="144">
        <v>0</v>
      </c>
      <c r="J192" s="144">
        <v>0</v>
      </c>
      <c r="K192" s="144">
        <v>0</v>
      </c>
      <c r="L192" s="144">
        <v>0</v>
      </c>
      <c r="M192" s="144">
        <v>0</v>
      </c>
      <c r="N192" s="143"/>
      <c r="O192" s="144">
        <v>0</v>
      </c>
      <c r="P192" s="144">
        <v>0</v>
      </c>
      <c r="Q192" s="144">
        <v>0</v>
      </c>
      <c r="R192" s="144">
        <v>0</v>
      </c>
      <c r="S192" s="144">
        <v>0</v>
      </c>
      <c r="T192" s="144">
        <v>0</v>
      </c>
      <c r="U192" s="144">
        <v>0</v>
      </c>
      <c r="V192" s="144">
        <v>0</v>
      </c>
      <c r="W192" s="144">
        <v>0</v>
      </c>
      <c r="X192" s="145"/>
      <c r="Y192" s="143"/>
      <c r="Z192" s="143"/>
      <c r="AA192" s="143"/>
      <c r="AB192" s="143"/>
      <c r="AC192" s="143"/>
      <c r="AD192" s="143"/>
      <c r="AE192" s="143"/>
      <c r="AF192" s="143"/>
    </row>
    <row r="193" spans="1:32" s="45" customFormat="1">
      <c r="A193" s="38"/>
      <c r="B193" s="31" t="s">
        <v>27</v>
      </c>
      <c r="C193" s="209" t="s">
        <v>300</v>
      </c>
      <c r="D193" s="147">
        <v>0</v>
      </c>
      <c r="E193" s="147">
        <v>0</v>
      </c>
      <c r="F193" s="147">
        <v>0</v>
      </c>
      <c r="G193" s="147">
        <v>0</v>
      </c>
      <c r="H193" s="147">
        <v>0</v>
      </c>
      <c r="I193" s="147">
        <v>0</v>
      </c>
      <c r="J193" s="147">
        <v>0</v>
      </c>
      <c r="K193" s="147">
        <v>0</v>
      </c>
      <c r="L193" s="147">
        <v>0</v>
      </c>
      <c r="M193" s="147">
        <v>0</v>
      </c>
      <c r="N193" s="146"/>
      <c r="O193" s="147">
        <v>0</v>
      </c>
      <c r="P193" s="147">
        <v>0</v>
      </c>
      <c r="Q193" s="147">
        <v>0</v>
      </c>
      <c r="R193" s="147">
        <v>0</v>
      </c>
      <c r="S193" s="147">
        <v>0</v>
      </c>
      <c r="T193" s="147">
        <v>0</v>
      </c>
      <c r="U193" s="147">
        <v>0</v>
      </c>
      <c r="V193" s="147">
        <v>0</v>
      </c>
      <c r="W193" s="147">
        <v>0</v>
      </c>
      <c r="X193" s="141"/>
      <c r="Y193" s="146"/>
      <c r="Z193" s="146"/>
      <c r="AA193" s="146"/>
      <c r="AB193" s="146"/>
      <c r="AC193" s="146"/>
      <c r="AD193" s="146"/>
      <c r="AE193" s="146"/>
      <c r="AF193" s="146"/>
    </row>
    <row r="194" spans="1:32">
      <c r="B194" s="3" t="s">
        <v>12</v>
      </c>
      <c r="C194" s="210" t="s">
        <v>301</v>
      </c>
      <c r="D194" s="144">
        <v>0</v>
      </c>
      <c r="E194" s="144">
        <v>0</v>
      </c>
      <c r="F194" s="144">
        <v>0</v>
      </c>
      <c r="G194" s="144">
        <v>0</v>
      </c>
      <c r="H194" s="144">
        <v>0</v>
      </c>
      <c r="I194" s="144">
        <v>0</v>
      </c>
      <c r="J194" s="144">
        <v>0</v>
      </c>
      <c r="K194" s="144">
        <v>0</v>
      </c>
      <c r="L194" s="144">
        <v>0</v>
      </c>
      <c r="M194" s="144">
        <v>0</v>
      </c>
      <c r="N194" s="143"/>
      <c r="O194" s="144">
        <v>0</v>
      </c>
      <c r="P194" s="144">
        <v>0</v>
      </c>
      <c r="Q194" s="144">
        <v>0</v>
      </c>
      <c r="R194" s="144">
        <v>0</v>
      </c>
      <c r="S194" s="144">
        <v>0</v>
      </c>
      <c r="T194" s="144">
        <v>0</v>
      </c>
      <c r="U194" s="144">
        <v>0</v>
      </c>
      <c r="V194" s="144">
        <v>0</v>
      </c>
      <c r="W194" s="144">
        <v>0</v>
      </c>
      <c r="X194" s="145"/>
      <c r="Y194" s="143"/>
      <c r="Z194" s="143"/>
      <c r="AA194" s="143"/>
      <c r="AB194" s="143"/>
      <c r="AC194" s="143"/>
      <c r="AD194" s="143"/>
      <c r="AE194" s="143"/>
      <c r="AF194" s="143"/>
    </row>
    <row r="195" spans="1:32">
      <c r="B195" s="3" t="s">
        <v>13</v>
      </c>
      <c r="C195" s="210" t="s">
        <v>302</v>
      </c>
      <c r="D195" s="144">
        <v>0</v>
      </c>
      <c r="E195" s="144">
        <v>0</v>
      </c>
      <c r="F195" s="144">
        <v>0</v>
      </c>
      <c r="G195" s="144">
        <v>0</v>
      </c>
      <c r="H195" s="144">
        <v>0</v>
      </c>
      <c r="I195" s="144">
        <v>0</v>
      </c>
      <c r="J195" s="144">
        <v>0</v>
      </c>
      <c r="K195" s="144">
        <v>0</v>
      </c>
      <c r="L195" s="144">
        <v>0</v>
      </c>
      <c r="M195" s="144">
        <v>0</v>
      </c>
      <c r="N195" s="143"/>
      <c r="O195" s="144">
        <v>0</v>
      </c>
      <c r="P195" s="144">
        <v>0</v>
      </c>
      <c r="Q195" s="144">
        <v>0</v>
      </c>
      <c r="R195" s="144">
        <v>0</v>
      </c>
      <c r="S195" s="144">
        <v>0</v>
      </c>
      <c r="T195" s="144">
        <v>0</v>
      </c>
      <c r="U195" s="144">
        <v>0</v>
      </c>
      <c r="V195" s="144">
        <v>0</v>
      </c>
      <c r="W195" s="144">
        <v>0</v>
      </c>
      <c r="X195" s="145"/>
      <c r="Y195" s="143"/>
      <c r="Z195" s="143"/>
      <c r="AA195" s="143"/>
      <c r="AB195" s="143"/>
      <c r="AC195" s="143"/>
      <c r="AD195" s="143"/>
      <c r="AE195" s="143"/>
      <c r="AF195" s="143"/>
    </row>
    <row r="196" spans="1:32" s="45" customFormat="1">
      <c r="A196" s="38"/>
      <c r="B196" s="5" t="s">
        <v>28</v>
      </c>
      <c r="C196" s="209" t="s">
        <v>311</v>
      </c>
      <c r="D196" s="144">
        <v>0</v>
      </c>
      <c r="E196" s="144">
        <v>0</v>
      </c>
      <c r="F196" s="144">
        <v>0</v>
      </c>
      <c r="G196" s="144">
        <v>0</v>
      </c>
      <c r="H196" s="144">
        <v>0</v>
      </c>
      <c r="I196" s="144">
        <v>0</v>
      </c>
      <c r="J196" s="144">
        <v>0</v>
      </c>
      <c r="K196" s="144">
        <v>0</v>
      </c>
      <c r="L196" s="144">
        <v>0</v>
      </c>
      <c r="M196" s="144">
        <v>0</v>
      </c>
      <c r="N196" s="146"/>
      <c r="O196" s="144">
        <v>0</v>
      </c>
      <c r="P196" s="144">
        <v>0</v>
      </c>
      <c r="Q196" s="144">
        <v>0</v>
      </c>
      <c r="R196" s="144">
        <v>0</v>
      </c>
      <c r="S196" s="144">
        <v>0</v>
      </c>
      <c r="T196" s="144">
        <v>0</v>
      </c>
      <c r="U196" s="144">
        <v>0</v>
      </c>
      <c r="V196" s="144">
        <v>0</v>
      </c>
      <c r="W196" s="144">
        <v>0</v>
      </c>
      <c r="X196" s="141"/>
      <c r="Y196" s="146"/>
      <c r="Z196" s="146"/>
      <c r="AA196" s="146"/>
      <c r="AB196" s="146"/>
      <c r="AC196" s="146"/>
      <c r="AD196" s="146"/>
      <c r="AE196" s="146"/>
      <c r="AF196" s="146"/>
    </row>
    <row r="197" spans="1:32">
      <c r="B197" s="3" t="s">
        <v>15</v>
      </c>
      <c r="C197" s="210" t="s">
        <v>303</v>
      </c>
      <c r="D197" s="144">
        <v>0</v>
      </c>
      <c r="E197" s="144">
        <v>0</v>
      </c>
      <c r="F197" s="144">
        <v>0</v>
      </c>
      <c r="G197" s="144">
        <v>0</v>
      </c>
      <c r="H197" s="144">
        <v>0</v>
      </c>
      <c r="I197" s="144">
        <v>0</v>
      </c>
      <c r="J197" s="144">
        <v>0</v>
      </c>
      <c r="K197" s="144">
        <v>0</v>
      </c>
      <c r="L197" s="144">
        <v>0</v>
      </c>
      <c r="M197" s="144">
        <v>0</v>
      </c>
      <c r="N197" s="143"/>
      <c r="O197" s="144">
        <v>0</v>
      </c>
      <c r="P197" s="144">
        <v>0</v>
      </c>
      <c r="Q197" s="144">
        <v>0</v>
      </c>
      <c r="R197" s="144">
        <v>0</v>
      </c>
      <c r="S197" s="144">
        <v>0</v>
      </c>
      <c r="T197" s="144">
        <v>0</v>
      </c>
      <c r="U197" s="144">
        <v>0</v>
      </c>
      <c r="V197" s="144">
        <v>0</v>
      </c>
      <c r="W197" s="144">
        <v>0</v>
      </c>
      <c r="X197" s="145"/>
      <c r="Y197" s="143"/>
      <c r="Z197" s="143"/>
      <c r="AA197" s="143"/>
      <c r="AB197" s="143"/>
      <c r="AC197" s="143"/>
      <c r="AD197" s="143"/>
      <c r="AE197" s="143"/>
      <c r="AF197" s="143"/>
    </row>
    <row r="198" spans="1:32">
      <c r="B198" s="3" t="s">
        <v>16</v>
      </c>
      <c r="C198" s="210" t="s">
        <v>304</v>
      </c>
      <c r="D198" s="144">
        <v>0</v>
      </c>
      <c r="E198" s="144">
        <v>0</v>
      </c>
      <c r="F198" s="144">
        <v>0</v>
      </c>
      <c r="G198" s="144">
        <v>0</v>
      </c>
      <c r="H198" s="144">
        <v>0</v>
      </c>
      <c r="I198" s="144">
        <v>0</v>
      </c>
      <c r="J198" s="144">
        <v>0</v>
      </c>
      <c r="K198" s="144">
        <v>0</v>
      </c>
      <c r="L198" s="144">
        <v>0</v>
      </c>
      <c r="M198" s="144">
        <v>0</v>
      </c>
      <c r="N198" s="143"/>
      <c r="O198" s="144">
        <v>0</v>
      </c>
      <c r="P198" s="144">
        <v>0</v>
      </c>
      <c r="Q198" s="144">
        <v>0</v>
      </c>
      <c r="R198" s="144">
        <v>0</v>
      </c>
      <c r="S198" s="144">
        <v>0</v>
      </c>
      <c r="T198" s="144">
        <v>0</v>
      </c>
      <c r="U198" s="144">
        <v>0</v>
      </c>
      <c r="V198" s="144">
        <v>0</v>
      </c>
      <c r="W198" s="144">
        <v>0</v>
      </c>
      <c r="X198" s="145"/>
      <c r="Y198" s="143"/>
      <c r="Z198" s="143"/>
      <c r="AA198" s="143"/>
      <c r="AB198" s="143"/>
      <c r="AC198" s="143"/>
      <c r="AD198" s="143"/>
      <c r="AE198" s="143"/>
      <c r="AF198" s="143"/>
    </row>
    <row r="199" spans="1:32">
      <c r="B199" s="3" t="s">
        <v>17</v>
      </c>
      <c r="C199" s="210" t="s">
        <v>305</v>
      </c>
      <c r="D199" s="144">
        <v>0</v>
      </c>
      <c r="E199" s="144">
        <v>0</v>
      </c>
      <c r="F199" s="144">
        <v>0</v>
      </c>
      <c r="G199" s="144">
        <v>0</v>
      </c>
      <c r="H199" s="144">
        <v>0</v>
      </c>
      <c r="I199" s="144">
        <v>0</v>
      </c>
      <c r="J199" s="144">
        <v>0</v>
      </c>
      <c r="K199" s="144">
        <v>0</v>
      </c>
      <c r="L199" s="144">
        <v>0</v>
      </c>
      <c r="M199" s="144">
        <v>0</v>
      </c>
      <c r="N199" s="143"/>
      <c r="O199" s="144">
        <v>0</v>
      </c>
      <c r="P199" s="144">
        <v>0</v>
      </c>
      <c r="Q199" s="144">
        <v>0</v>
      </c>
      <c r="R199" s="144">
        <v>0</v>
      </c>
      <c r="S199" s="144">
        <v>0</v>
      </c>
      <c r="T199" s="144">
        <v>0</v>
      </c>
      <c r="U199" s="144">
        <v>0</v>
      </c>
      <c r="V199" s="144">
        <v>0</v>
      </c>
      <c r="W199" s="144">
        <v>0</v>
      </c>
      <c r="X199" s="145"/>
      <c r="Y199" s="143"/>
      <c r="Z199" s="143"/>
      <c r="AA199" s="143"/>
      <c r="AB199" s="143"/>
      <c r="AC199" s="143"/>
      <c r="AD199" s="143"/>
      <c r="AE199" s="143"/>
      <c r="AF199" s="143"/>
    </row>
    <row r="200" spans="1:32">
      <c r="B200" s="4" t="s">
        <v>34</v>
      </c>
      <c r="C200" s="42"/>
      <c r="D200" s="144">
        <v>0</v>
      </c>
      <c r="E200" s="144">
        <v>0</v>
      </c>
      <c r="F200" s="144">
        <v>0</v>
      </c>
      <c r="G200" s="144">
        <v>0</v>
      </c>
      <c r="H200" s="144">
        <v>0</v>
      </c>
      <c r="I200" s="144">
        <v>0</v>
      </c>
      <c r="J200" s="144">
        <v>0</v>
      </c>
      <c r="K200" s="144">
        <v>0</v>
      </c>
      <c r="L200" s="144">
        <v>0</v>
      </c>
      <c r="M200" s="144">
        <v>0</v>
      </c>
      <c r="N200" s="143"/>
      <c r="O200" s="144">
        <v>0</v>
      </c>
      <c r="P200" s="144">
        <v>0</v>
      </c>
      <c r="Q200" s="144">
        <v>0</v>
      </c>
      <c r="R200" s="144">
        <v>0</v>
      </c>
      <c r="S200" s="144">
        <v>0</v>
      </c>
      <c r="T200" s="144">
        <v>0</v>
      </c>
      <c r="U200" s="144">
        <v>0</v>
      </c>
      <c r="V200" s="144">
        <v>0</v>
      </c>
      <c r="W200" s="144">
        <v>0</v>
      </c>
      <c r="X200" s="145"/>
      <c r="Y200" s="143"/>
      <c r="Z200" s="143"/>
      <c r="AA200" s="143"/>
      <c r="AB200" s="143"/>
      <c r="AC200" s="143"/>
      <c r="AD200" s="143"/>
      <c r="AE200" s="143"/>
      <c r="AF200" s="143"/>
    </row>
    <row r="201" spans="1:32">
      <c r="B201" s="3" t="s">
        <v>19</v>
      </c>
      <c r="C201" s="210" t="s">
        <v>306</v>
      </c>
      <c r="D201" s="144">
        <v>0</v>
      </c>
      <c r="E201" s="144">
        <v>0</v>
      </c>
      <c r="F201" s="144">
        <v>0</v>
      </c>
      <c r="G201" s="144">
        <v>0</v>
      </c>
      <c r="H201" s="144">
        <v>0</v>
      </c>
      <c r="I201" s="144">
        <v>0</v>
      </c>
      <c r="J201" s="144">
        <v>0</v>
      </c>
      <c r="K201" s="144">
        <v>0</v>
      </c>
      <c r="L201" s="144">
        <v>0</v>
      </c>
      <c r="M201" s="144">
        <v>0</v>
      </c>
      <c r="N201" s="143"/>
      <c r="O201" s="144">
        <v>0</v>
      </c>
      <c r="P201" s="144">
        <v>0</v>
      </c>
      <c r="Q201" s="144">
        <v>0</v>
      </c>
      <c r="R201" s="144">
        <v>0</v>
      </c>
      <c r="S201" s="144">
        <v>0</v>
      </c>
      <c r="T201" s="144">
        <v>0</v>
      </c>
      <c r="U201" s="144">
        <v>0</v>
      </c>
      <c r="V201" s="144">
        <v>0</v>
      </c>
      <c r="W201" s="144">
        <v>0</v>
      </c>
      <c r="X201" s="145"/>
      <c r="Y201" s="143"/>
      <c r="Z201" s="143"/>
      <c r="AA201" s="143"/>
      <c r="AB201" s="143"/>
      <c r="AC201" s="143"/>
      <c r="AD201" s="143"/>
      <c r="AE201" s="143"/>
      <c r="AF201" s="143"/>
    </row>
    <row r="202" spans="1:32">
      <c r="B202" s="3" t="s">
        <v>20</v>
      </c>
      <c r="C202" s="210" t="s">
        <v>307</v>
      </c>
      <c r="D202" s="144">
        <v>0</v>
      </c>
      <c r="E202" s="144">
        <v>0</v>
      </c>
      <c r="F202" s="144">
        <v>0</v>
      </c>
      <c r="G202" s="144">
        <v>0</v>
      </c>
      <c r="H202" s="144">
        <v>0</v>
      </c>
      <c r="I202" s="144">
        <v>0</v>
      </c>
      <c r="J202" s="144">
        <v>0</v>
      </c>
      <c r="K202" s="144">
        <v>0</v>
      </c>
      <c r="L202" s="144">
        <v>0</v>
      </c>
      <c r="M202" s="144">
        <v>0</v>
      </c>
      <c r="N202" s="143"/>
      <c r="O202" s="144">
        <v>0</v>
      </c>
      <c r="P202" s="144">
        <v>0</v>
      </c>
      <c r="Q202" s="144">
        <v>0</v>
      </c>
      <c r="R202" s="144">
        <v>0</v>
      </c>
      <c r="S202" s="144">
        <v>0</v>
      </c>
      <c r="T202" s="144">
        <v>0</v>
      </c>
      <c r="U202" s="144">
        <v>0</v>
      </c>
      <c r="V202" s="144">
        <v>0</v>
      </c>
      <c r="W202" s="144">
        <v>0</v>
      </c>
      <c r="X202" s="145"/>
      <c r="Y202" s="143"/>
      <c r="Z202" s="143"/>
      <c r="AA202" s="143"/>
      <c r="AB202" s="143"/>
      <c r="AC202" s="143"/>
      <c r="AD202" s="143"/>
      <c r="AE202" s="143"/>
      <c r="AF202" s="143"/>
    </row>
    <row r="203" spans="1:32" s="45" customFormat="1">
      <c r="A203" s="38"/>
      <c r="B203" s="5" t="s">
        <v>21</v>
      </c>
      <c r="C203" s="209" t="s">
        <v>308</v>
      </c>
      <c r="D203" s="147">
        <v>25900</v>
      </c>
      <c r="E203" s="147">
        <v>26657</v>
      </c>
      <c r="F203" s="147">
        <v>32600.248999999996</v>
      </c>
      <c r="G203" s="147">
        <v>36424.8822</v>
      </c>
      <c r="H203" s="147">
        <v>39351.925300000003</v>
      </c>
      <c r="I203" s="147">
        <v>54900.641199999998</v>
      </c>
      <c r="J203" s="147">
        <v>47560.761294000025</v>
      </c>
      <c r="K203" s="147">
        <v>53370.01800999976</v>
      </c>
      <c r="L203" s="147">
        <v>64201.224756000513</v>
      </c>
      <c r="M203" s="147">
        <v>68267</v>
      </c>
      <c r="N203" s="146"/>
      <c r="O203" s="147">
        <v>756.99999999999932</v>
      </c>
      <c r="P203" s="147">
        <v>5943.2489999999971</v>
      </c>
      <c r="Q203" s="147">
        <v>3824.6332000000052</v>
      </c>
      <c r="R203" s="147">
        <v>2927.0430999999971</v>
      </c>
      <c r="S203" s="147">
        <v>15548.715899999996</v>
      </c>
      <c r="T203" s="147">
        <v>-7339.8799059999701</v>
      </c>
      <c r="U203" s="147">
        <v>5809.256715999737</v>
      </c>
      <c r="V203" s="147">
        <v>10831.206746000749</v>
      </c>
      <c r="W203" s="147">
        <v>4065.7752439994852</v>
      </c>
      <c r="X203" s="141"/>
      <c r="Y203" s="146"/>
      <c r="Z203" s="146"/>
      <c r="AA203" s="146"/>
      <c r="AB203" s="146"/>
      <c r="AC203" s="146"/>
      <c r="AD203" s="146"/>
      <c r="AE203" s="146"/>
      <c r="AF203" s="146"/>
    </row>
    <row r="204" spans="1:32" s="45" customFormat="1">
      <c r="A204" s="38"/>
      <c r="B204" s="9" t="s">
        <v>94</v>
      </c>
      <c r="C204" s="209" t="s">
        <v>309</v>
      </c>
      <c r="D204" s="147">
        <v>0</v>
      </c>
      <c r="E204" s="147">
        <v>0</v>
      </c>
      <c r="F204" s="147">
        <v>0</v>
      </c>
      <c r="G204" s="147">
        <v>0</v>
      </c>
      <c r="H204" s="147">
        <v>0</v>
      </c>
      <c r="I204" s="147">
        <v>0</v>
      </c>
      <c r="J204" s="147">
        <v>0</v>
      </c>
      <c r="K204" s="147">
        <v>0</v>
      </c>
      <c r="L204" s="147">
        <v>0</v>
      </c>
      <c r="M204" s="147">
        <v>0</v>
      </c>
      <c r="N204" s="146"/>
      <c r="O204" s="147">
        <v>0</v>
      </c>
      <c r="P204" s="147">
        <v>0</v>
      </c>
      <c r="Q204" s="147">
        <v>0</v>
      </c>
      <c r="R204" s="147">
        <v>0</v>
      </c>
      <c r="S204" s="147">
        <v>0</v>
      </c>
      <c r="T204" s="147">
        <v>0</v>
      </c>
      <c r="U204" s="147">
        <v>0</v>
      </c>
      <c r="V204" s="147">
        <v>0</v>
      </c>
      <c r="W204" s="147">
        <v>0</v>
      </c>
      <c r="X204" s="141"/>
      <c r="Y204" s="146"/>
      <c r="Z204" s="146"/>
      <c r="AA204" s="146"/>
      <c r="AB204" s="146"/>
      <c r="AC204" s="146"/>
      <c r="AD204" s="146"/>
      <c r="AE204" s="146"/>
      <c r="AF204" s="146"/>
    </row>
    <row r="205" spans="1:32">
      <c r="B205" s="208" t="s">
        <v>40</v>
      </c>
      <c r="C205" s="229"/>
      <c r="D205" s="144">
        <v>0</v>
      </c>
      <c r="E205" s="144">
        <v>0</v>
      </c>
      <c r="F205" s="144">
        <v>0</v>
      </c>
      <c r="G205" s="144">
        <v>0</v>
      </c>
      <c r="H205" s="144">
        <v>0</v>
      </c>
      <c r="I205" s="144">
        <v>0</v>
      </c>
      <c r="J205" s="144">
        <v>0</v>
      </c>
      <c r="K205" s="144">
        <v>0</v>
      </c>
      <c r="L205" s="144">
        <v>0</v>
      </c>
      <c r="M205" s="144">
        <v>0</v>
      </c>
      <c r="N205" s="143"/>
      <c r="O205" s="144">
        <v>0</v>
      </c>
      <c r="P205" s="144">
        <v>0</v>
      </c>
      <c r="Q205" s="144">
        <v>0</v>
      </c>
      <c r="R205" s="144">
        <v>0</v>
      </c>
      <c r="S205" s="144">
        <v>0</v>
      </c>
      <c r="T205" s="144">
        <v>0</v>
      </c>
      <c r="U205" s="144">
        <v>0</v>
      </c>
      <c r="V205" s="144">
        <v>0</v>
      </c>
      <c r="W205" s="144">
        <v>0</v>
      </c>
      <c r="X205" s="145"/>
      <c r="Y205" s="143"/>
      <c r="Z205" s="143"/>
      <c r="AA205" s="143"/>
      <c r="AB205" s="143"/>
      <c r="AC205" s="143"/>
      <c r="AD205" s="143"/>
      <c r="AE205" s="143"/>
      <c r="AF205" s="143"/>
    </row>
    <row r="206" spans="1:32">
      <c r="B206" s="6" t="s">
        <v>41</v>
      </c>
      <c r="C206" s="229"/>
      <c r="D206" s="144">
        <v>0</v>
      </c>
      <c r="E206" s="144">
        <v>0</v>
      </c>
      <c r="F206" s="144">
        <v>0</v>
      </c>
      <c r="G206" s="144">
        <v>0</v>
      </c>
      <c r="H206" s="144">
        <v>0</v>
      </c>
      <c r="I206" s="144">
        <v>0</v>
      </c>
      <c r="J206" s="144">
        <v>0</v>
      </c>
      <c r="K206" s="144">
        <v>0</v>
      </c>
      <c r="L206" s="144">
        <v>0</v>
      </c>
      <c r="M206" s="144">
        <v>0</v>
      </c>
      <c r="N206" s="143"/>
      <c r="O206" s="144">
        <v>0</v>
      </c>
      <c r="P206" s="144">
        <v>0</v>
      </c>
      <c r="Q206" s="144">
        <v>0</v>
      </c>
      <c r="R206" s="144">
        <v>0</v>
      </c>
      <c r="S206" s="144">
        <v>0</v>
      </c>
      <c r="T206" s="144">
        <v>0</v>
      </c>
      <c r="U206" s="144">
        <v>0</v>
      </c>
      <c r="V206" s="144">
        <v>0</v>
      </c>
      <c r="W206" s="144">
        <v>0</v>
      </c>
      <c r="X206" s="145"/>
      <c r="Y206" s="143"/>
      <c r="Z206" s="143"/>
      <c r="AA206" s="143"/>
      <c r="AB206" s="143"/>
      <c r="AC206" s="143"/>
      <c r="AD206" s="143"/>
      <c r="AE206" s="143"/>
      <c r="AF206" s="143"/>
    </row>
    <row r="207" spans="1:32">
      <c r="B207" s="6" t="s">
        <v>42</v>
      </c>
      <c r="C207" s="229"/>
      <c r="D207" s="144">
        <v>0</v>
      </c>
      <c r="E207" s="144">
        <v>0</v>
      </c>
      <c r="F207" s="144">
        <v>0</v>
      </c>
      <c r="G207" s="144">
        <v>0</v>
      </c>
      <c r="H207" s="144">
        <v>0</v>
      </c>
      <c r="I207" s="144">
        <v>0</v>
      </c>
      <c r="J207" s="144">
        <v>0</v>
      </c>
      <c r="K207" s="144">
        <v>0</v>
      </c>
      <c r="L207" s="144">
        <v>0</v>
      </c>
      <c r="M207" s="144">
        <v>0</v>
      </c>
      <c r="N207" s="143"/>
      <c r="O207" s="144">
        <v>0</v>
      </c>
      <c r="P207" s="144">
        <v>0</v>
      </c>
      <c r="Q207" s="144">
        <v>0</v>
      </c>
      <c r="R207" s="144">
        <v>0</v>
      </c>
      <c r="S207" s="144">
        <v>0</v>
      </c>
      <c r="T207" s="144">
        <v>0</v>
      </c>
      <c r="U207" s="144">
        <v>0</v>
      </c>
      <c r="V207" s="144">
        <v>0</v>
      </c>
      <c r="W207" s="144">
        <v>0</v>
      </c>
      <c r="X207" s="145"/>
      <c r="Y207" s="143"/>
      <c r="Z207" s="143"/>
      <c r="AA207" s="143"/>
      <c r="AB207" s="143"/>
      <c r="AC207" s="143"/>
      <c r="AD207" s="143"/>
      <c r="AE207" s="143"/>
      <c r="AF207" s="143"/>
    </row>
    <row r="208" spans="1:32">
      <c r="B208" s="6" t="s">
        <v>43</v>
      </c>
      <c r="C208" s="229"/>
      <c r="D208" s="144">
        <v>0</v>
      </c>
      <c r="E208" s="144">
        <v>0</v>
      </c>
      <c r="F208" s="144">
        <v>0</v>
      </c>
      <c r="G208" s="144">
        <v>0</v>
      </c>
      <c r="H208" s="144">
        <v>0</v>
      </c>
      <c r="I208" s="144">
        <v>0</v>
      </c>
      <c r="J208" s="144">
        <v>0</v>
      </c>
      <c r="K208" s="144">
        <v>0</v>
      </c>
      <c r="L208" s="144">
        <v>0</v>
      </c>
      <c r="M208" s="144">
        <v>0</v>
      </c>
      <c r="N208" s="143"/>
      <c r="O208" s="144">
        <v>0</v>
      </c>
      <c r="P208" s="144">
        <v>0</v>
      </c>
      <c r="Q208" s="144">
        <v>0</v>
      </c>
      <c r="R208" s="144">
        <v>0</v>
      </c>
      <c r="S208" s="144">
        <v>0</v>
      </c>
      <c r="T208" s="144">
        <v>0</v>
      </c>
      <c r="U208" s="144">
        <v>0</v>
      </c>
      <c r="V208" s="144">
        <v>0</v>
      </c>
      <c r="W208" s="144">
        <v>0</v>
      </c>
      <c r="X208" s="145"/>
      <c r="Y208" s="143"/>
      <c r="Z208" s="143"/>
      <c r="AA208" s="143"/>
      <c r="AB208" s="143"/>
      <c r="AC208" s="143"/>
      <c r="AD208" s="143"/>
      <c r="AE208" s="143"/>
      <c r="AF208" s="143"/>
    </row>
    <row r="209" spans="1:32">
      <c r="B209" s="6" t="s">
        <v>44</v>
      </c>
      <c r="C209" s="229"/>
      <c r="D209" s="144">
        <v>0</v>
      </c>
      <c r="E209" s="144">
        <v>0</v>
      </c>
      <c r="F209" s="144">
        <v>0</v>
      </c>
      <c r="G209" s="144">
        <v>0</v>
      </c>
      <c r="H209" s="144">
        <v>0</v>
      </c>
      <c r="I209" s="144">
        <v>0</v>
      </c>
      <c r="J209" s="144">
        <v>0</v>
      </c>
      <c r="K209" s="144">
        <v>0</v>
      </c>
      <c r="L209" s="144">
        <v>0</v>
      </c>
      <c r="M209" s="144">
        <v>0</v>
      </c>
      <c r="N209" s="143"/>
      <c r="O209" s="144">
        <v>0</v>
      </c>
      <c r="P209" s="144">
        <v>0</v>
      </c>
      <c r="Q209" s="144">
        <v>0</v>
      </c>
      <c r="R209" s="144">
        <v>0</v>
      </c>
      <c r="S209" s="144">
        <v>0</v>
      </c>
      <c r="T209" s="144">
        <v>0</v>
      </c>
      <c r="U209" s="144">
        <v>0</v>
      </c>
      <c r="V209" s="144">
        <v>0</v>
      </c>
      <c r="W209" s="144">
        <v>0</v>
      </c>
      <c r="X209" s="145"/>
      <c r="Y209" s="143"/>
      <c r="Z209" s="143"/>
      <c r="AA209" s="143"/>
      <c r="AB209" s="143"/>
      <c r="AC209" s="143"/>
      <c r="AD209" s="143"/>
      <c r="AE209" s="143"/>
      <c r="AF209" s="143"/>
    </row>
    <row r="210" spans="1:32">
      <c r="B210" s="7" t="s">
        <v>45</v>
      </c>
      <c r="C210" s="229"/>
      <c r="D210" s="144">
        <v>0</v>
      </c>
      <c r="E210" s="144">
        <v>0</v>
      </c>
      <c r="F210" s="144">
        <v>0</v>
      </c>
      <c r="G210" s="144">
        <v>0</v>
      </c>
      <c r="H210" s="144">
        <v>0</v>
      </c>
      <c r="I210" s="144">
        <v>0</v>
      </c>
      <c r="J210" s="144">
        <v>0</v>
      </c>
      <c r="K210" s="144">
        <v>0</v>
      </c>
      <c r="L210" s="144">
        <v>0</v>
      </c>
      <c r="M210" s="144">
        <v>0</v>
      </c>
      <c r="N210" s="143"/>
      <c r="O210" s="144">
        <v>0</v>
      </c>
      <c r="P210" s="144">
        <v>0</v>
      </c>
      <c r="Q210" s="144">
        <v>0</v>
      </c>
      <c r="R210" s="144">
        <v>0</v>
      </c>
      <c r="S210" s="144">
        <v>0</v>
      </c>
      <c r="T210" s="144">
        <v>0</v>
      </c>
      <c r="U210" s="144">
        <v>0</v>
      </c>
      <c r="V210" s="144">
        <v>0</v>
      </c>
      <c r="W210" s="144">
        <v>0</v>
      </c>
      <c r="X210" s="145"/>
      <c r="Y210" s="143"/>
      <c r="Z210" s="143"/>
      <c r="AA210" s="143"/>
      <c r="AB210" s="143"/>
      <c r="AC210" s="143"/>
      <c r="AD210" s="143"/>
      <c r="AE210" s="143"/>
      <c r="AF210" s="143"/>
    </row>
    <row r="211" spans="1:32">
      <c r="B211" s="7" t="s">
        <v>46</v>
      </c>
      <c r="C211" s="229"/>
      <c r="D211" s="144">
        <v>0</v>
      </c>
      <c r="E211" s="144">
        <v>0</v>
      </c>
      <c r="F211" s="144">
        <v>0</v>
      </c>
      <c r="G211" s="144">
        <v>0</v>
      </c>
      <c r="H211" s="144">
        <v>0</v>
      </c>
      <c r="I211" s="144">
        <v>0</v>
      </c>
      <c r="J211" s="144">
        <v>0</v>
      </c>
      <c r="K211" s="144">
        <v>0</v>
      </c>
      <c r="L211" s="144">
        <v>0</v>
      </c>
      <c r="M211" s="144">
        <v>0</v>
      </c>
      <c r="N211" s="143"/>
      <c r="O211" s="144">
        <v>0</v>
      </c>
      <c r="P211" s="144">
        <v>0</v>
      </c>
      <c r="Q211" s="144">
        <v>0</v>
      </c>
      <c r="R211" s="144">
        <v>0</v>
      </c>
      <c r="S211" s="144">
        <v>0</v>
      </c>
      <c r="T211" s="144">
        <v>0</v>
      </c>
      <c r="U211" s="144">
        <v>0</v>
      </c>
      <c r="V211" s="144">
        <v>0</v>
      </c>
      <c r="W211" s="144">
        <v>0</v>
      </c>
      <c r="X211" s="145"/>
      <c r="Y211" s="143"/>
      <c r="Z211" s="143"/>
      <c r="AA211" s="143"/>
      <c r="AB211" s="143"/>
      <c r="AC211" s="143"/>
      <c r="AD211" s="143"/>
      <c r="AE211" s="143"/>
      <c r="AF211" s="143"/>
    </row>
    <row r="212" spans="1:32">
      <c r="B212" s="6" t="s">
        <v>317</v>
      </c>
      <c r="C212" s="229"/>
      <c r="D212" s="144">
        <v>0</v>
      </c>
      <c r="E212" s="144">
        <v>0</v>
      </c>
      <c r="F212" s="144">
        <v>0</v>
      </c>
      <c r="G212" s="144">
        <v>0</v>
      </c>
      <c r="H212" s="144">
        <v>0</v>
      </c>
      <c r="I212" s="144">
        <v>0</v>
      </c>
      <c r="J212" s="144">
        <v>0</v>
      </c>
      <c r="K212" s="144">
        <v>0</v>
      </c>
      <c r="L212" s="144">
        <v>0</v>
      </c>
      <c r="M212" s="144">
        <v>0</v>
      </c>
      <c r="N212" s="143"/>
      <c r="O212" s="144">
        <v>0</v>
      </c>
      <c r="P212" s="144">
        <v>0</v>
      </c>
      <c r="Q212" s="144">
        <v>0</v>
      </c>
      <c r="R212" s="144">
        <v>0</v>
      </c>
      <c r="S212" s="144">
        <v>0</v>
      </c>
      <c r="T212" s="144">
        <v>0</v>
      </c>
      <c r="U212" s="144">
        <v>0</v>
      </c>
      <c r="V212" s="144">
        <v>0</v>
      </c>
      <c r="W212" s="144">
        <v>0</v>
      </c>
      <c r="X212" s="145"/>
      <c r="Y212" s="143"/>
      <c r="Z212" s="143"/>
      <c r="AA212" s="143"/>
      <c r="AB212" s="143"/>
      <c r="AC212" s="143"/>
      <c r="AD212" s="143"/>
      <c r="AE212" s="143"/>
      <c r="AF212" s="143"/>
    </row>
    <row r="213" spans="1:32">
      <c r="B213" s="6" t="s">
        <v>108</v>
      </c>
      <c r="C213" s="229"/>
      <c r="D213" s="144">
        <v>0</v>
      </c>
      <c r="E213" s="144">
        <v>0</v>
      </c>
      <c r="F213" s="144">
        <v>0</v>
      </c>
      <c r="G213" s="144">
        <v>0</v>
      </c>
      <c r="H213" s="144">
        <v>0</v>
      </c>
      <c r="I213" s="144">
        <v>0</v>
      </c>
      <c r="J213" s="144">
        <v>0</v>
      </c>
      <c r="K213" s="144">
        <v>0</v>
      </c>
      <c r="L213" s="144">
        <v>0</v>
      </c>
      <c r="M213" s="144">
        <v>0</v>
      </c>
      <c r="N213" s="143"/>
      <c r="O213" s="144">
        <v>0</v>
      </c>
      <c r="P213" s="144">
        <v>0</v>
      </c>
      <c r="Q213" s="144">
        <v>0</v>
      </c>
      <c r="R213" s="144">
        <v>0</v>
      </c>
      <c r="S213" s="144">
        <v>0</v>
      </c>
      <c r="T213" s="144">
        <v>0</v>
      </c>
      <c r="U213" s="144">
        <v>0</v>
      </c>
      <c r="V213" s="144">
        <v>0</v>
      </c>
      <c r="W213" s="144">
        <v>0</v>
      </c>
      <c r="X213" s="145"/>
      <c r="Y213" s="143"/>
      <c r="Z213" s="143"/>
      <c r="AA213" s="143"/>
      <c r="AB213" s="143"/>
      <c r="AC213" s="143"/>
      <c r="AD213" s="143"/>
      <c r="AE213" s="143"/>
      <c r="AF213" s="143"/>
    </row>
    <row r="214" spans="1:32">
      <c r="B214" s="6" t="s">
        <v>48</v>
      </c>
      <c r="C214" s="229"/>
      <c r="D214" s="144">
        <v>0</v>
      </c>
      <c r="E214" s="144">
        <v>0</v>
      </c>
      <c r="F214" s="144">
        <v>0</v>
      </c>
      <c r="G214" s="144">
        <v>0</v>
      </c>
      <c r="H214" s="144">
        <v>0</v>
      </c>
      <c r="I214" s="144">
        <v>0</v>
      </c>
      <c r="J214" s="144">
        <v>0</v>
      </c>
      <c r="K214" s="144">
        <v>0</v>
      </c>
      <c r="L214" s="144">
        <v>0</v>
      </c>
      <c r="M214" s="144">
        <v>0</v>
      </c>
      <c r="N214" s="143"/>
      <c r="O214" s="144">
        <v>0</v>
      </c>
      <c r="P214" s="144">
        <v>0</v>
      </c>
      <c r="Q214" s="144">
        <v>0</v>
      </c>
      <c r="R214" s="144">
        <v>0</v>
      </c>
      <c r="S214" s="144">
        <v>0</v>
      </c>
      <c r="T214" s="144">
        <v>0</v>
      </c>
      <c r="U214" s="144">
        <v>0</v>
      </c>
      <c r="V214" s="144">
        <v>0</v>
      </c>
      <c r="W214" s="144">
        <v>0</v>
      </c>
      <c r="X214" s="145"/>
      <c r="Y214" s="143"/>
      <c r="Z214" s="143"/>
      <c r="AA214" s="143"/>
      <c r="AB214" s="143"/>
      <c r="AC214" s="143"/>
      <c r="AD214" s="143"/>
      <c r="AE214" s="143"/>
      <c r="AF214" s="143"/>
    </row>
    <row r="215" spans="1:32">
      <c r="B215" s="6" t="s">
        <v>325</v>
      </c>
      <c r="C215" s="229"/>
      <c r="D215" s="144">
        <v>0</v>
      </c>
      <c r="E215" s="144">
        <v>0</v>
      </c>
      <c r="F215" s="144">
        <v>0</v>
      </c>
      <c r="G215" s="144">
        <v>0</v>
      </c>
      <c r="H215" s="144">
        <v>0</v>
      </c>
      <c r="I215" s="144">
        <v>0</v>
      </c>
      <c r="J215" s="144">
        <v>0</v>
      </c>
      <c r="K215" s="144">
        <v>0</v>
      </c>
      <c r="L215" s="144">
        <v>0</v>
      </c>
      <c r="M215" s="144">
        <v>0</v>
      </c>
      <c r="N215" s="143"/>
      <c r="O215" s="144">
        <v>0</v>
      </c>
      <c r="P215" s="144">
        <v>0</v>
      </c>
      <c r="Q215" s="144">
        <v>0</v>
      </c>
      <c r="R215" s="144">
        <v>0</v>
      </c>
      <c r="S215" s="144">
        <v>0</v>
      </c>
      <c r="T215" s="144">
        <v>0</v>
      </c>
      <c r="U215" s="144">
        <v>0</v>
      </c>
      <c r="V215" s="144">
        <v>0</v>
      </c>
      <c r="W215" s="144">
        <v>0</v>
      </c>
      <c r="X215" s="145"/>
      <c r="Y215" s="143"/>
      <c r="Z215" s="143"/>
      <c r="AA215" s="143"/>
      <c r="AB215" s="143"/>
      <c r="AC215" s="143"/>
      <c r="AD215" s="143"/>
      <c r="AE215" s="143"/>
      <c r="AF215" s="143"/>
    </row>
    <row r="216" spans="1:32">
      <c r="B216" s="8" t="s">
        <v>101</v>
      </c>
      <c r="C216" s="229"/>
      <c r="D216" s="144">
        <v>0</v>
      </c>
      <c r="E216" s="144">
        <v>0</v>
      </c>
      <c r="F216" s="144">
        <v>0</v>
      </c>
      <c r="G216" s="144">
        <v>0</v>
      </c>
      <c r="H216" s="144">
        <v>0</v>
      </c>
      <c r="I216" s="144">
        <v>0</v>
      </c>
      <c r="J216" s="144">
        <v>0</v>
      </c>
      <c r="K216" s="144">
        <v>0</v>
      </c>
      <c r="L216" s="144">
        <v>0</v>
      </c>
      <c r="M216" s="144">
        <v>0</v>
      </c>
      <c r="N216" s="143"/>
      <c r="O216" s="144">
        <v>0</v>
      </c>
      <c r="P216" s="144">
        <v>0</v>
      </c>
      <c r="Q216" s="144">
        <v>0</v>
      </c>
      <c r="R216" s="144">
        <v>0</v>
      </c>
      <c r="S216" s="144">
        <v>0</v>
      </c>
      <c r="T216" s="144">
        <v>0</v>
      </c>
      <c r="U216" s="144">
        <v>0</v>
      </c>
      <c r="V216" s="144">
        <v>0</v>
      </c>
      <c r="W216" s="144">
        <v>0</v>
      </c>
      <c r="X216" s="145"/>
      <c r="Y216" s="143"/>
      <c r="Z216" s="143"/>
      <c r="AA216" s="143"/>
      <c r="AB216" s="143"/>
      <c r="AC216" s="143"/>
      <c r="AD216" s="143"/>
      <c r="AE216" s="143"/>
      <c r="AF216" s="143"/>
    </row>
    <row r="217" spans="1:32" s="45" customFormat="1">
      <c r="A217" s="38"/>
      <c r="B217" s="9" t="s">
        <v>95</v>
      </c>
      <c r="C217" s="209" t="s">
        <v>310</v>
      </c>
      <c r="D217" s="147">
        <v>25900</v>
      </c>
      <c r="E217" s="147">
        <v>26657</v>
      </c>
      <c r="F217" s="147">
        <v>32600.248999999996</v>
      </c>
      <c r="G217" s="147">
        <v>36424.8822</v>
      </c>
      <c r="H217" s="147">
        <v>39351.925300000003</v>
      </c>
      <c r="I217" s="147">
        <v>54900.641199999998</v>
      </c>
      <c r="J217" s="147">
        <v>47560.761294000025</v>
      </c>
      <c r="K217" s="147">
        <v>53370.01800999976</v>
      </c>
      <c r="L217" s="147">
        <v>64201.224756000513</v>
      </c>
      <c r="M217" s="147">
        <v>68267</v>
      </c>
      <c r="N217" s="146"/>
      <c r="O217" s="147">
        <v>756.99999999999932</v>
      </c>
      <c r="P217" s="147">
        <v>5943.2489999999971</v>
      </c>
      <c r="Q217" s="147">
        <v>3824.6332000000052</v>
      </c>
      <c r="R217" s="147">
        <v>2927.0430999999971</v>
      </c>
      <c r="S217" s="147">
        <v>15548.715899999996</v>
      </c>
      <c r="T217" s="147">
        <v>-7339.8799059999701</v>
      </c>
      <c r="U217" s="147">
        <v>5809.256715999737</v>
      </c>
      <c r="V217" s="147">
        <v>10831.206746000749</v>
      </c>
      <c r="W217" s="147">
        <v>4065.7752439994852</v>
      </c>
      <c r="X217" s="141"/>
      <c r="Y217" s="146"/>
      <c r="Z217" s="146"/>
      <c r="AA217" s="146"/>
      <c r="AB217" s="146"/>
      <c r="AC217" s="146"/>
      <c r="AD217" s="146"/>
      <c r="AE217" s="146"/>
      <c r="AF217" s="146"/>
    </row>
    <row r="218" spans="1:32">
      <c r="B218" s="208" t="s">
        <v>40</v>
      </c>
      <c r="C218" s="18"/>
      <c r="D218" s="144">
        <v>25900</v>
      </c>
      <c r="E218" s="144">
        <v>26657</v>
      </c>
      <c r="F218" s="144">
        <v>32600.248999999996</v>
      </c>
      <c r="G218" s="144">
        <v>36424.8822</v>
      </c>
      <c r="H218" s="144">
        <v>39351.925300000003</v>
      </c>
      <c r="I218" s="144">
        <v>54900.641199999998</v>
      </c>
      <c r="J218" s="144">
        <v>47560.761294000025</v>
      </c>
      <c r="K218" s="144">
        <v>53370.01800999976</v>
      </c>
      <c r="L218" s="144">
        <v>64201.224756000513</v>
      </c>
      <c r="M218" s="144">
        <v>68267</v>
      </c>
      <c r="N218" s="143"/>
      <c r="O218" s="144">
        <v>756.99999999999932</v>
      </c>
      <c r="P218" s="144">
        <v>5943.2489999999971</v>
      </c>
      <c r="Q218" s="144">
        <v>3824.6332000000052</v>
      </c>
      <c r="R218" s="144">
        <v>2927.0430999999971</v>
      </c>
      <c r="S218" s="144">
        <v>15548.715899999996</v>
      </c>
      <c r="T218" s="144">
        <v>-7339.8799059999701</v>
      </c>
      <c r="U218" s="144">
        <v>5809.256715999737</v>
      </c>
      <c r="V218" s="144">
        <v>10831.206746000749</v>
      </c>
      <c r="W218" s="144">
        <v>4065.7752439994852</v>
      </c>
      <c r="X218" s="145"/>
      <c r="Y218" s="143"/>
      <c r="Z218" s="143"/>
      <c r="AA218" s="143"/>
      <c r="AB218" s="143"/>
      <c r="AC218" s="143"/>
      <c r="AD218" s="143"/>
      <c r="AE218" s="143"/>
      <c r="AF218" s="143"/>
    </row>
    <row r="219" spans="1:32">
      <c r="B219" s="6" t="s">
        <v>41</v>
      </c>
      <c r="C219" s="18"/>
      <c r="D219" s="144">
        <v>0</v>
      </c>
      <c r="E219" s="144">
        <v>0</v>
      </c>
      <c r="F219" s="144">
        <v>0</v>
      </c>
      <c r="G219" s="144">
        <v>0</v>
      </c>
      <c r="H219" s="144">
        <v>0</v>
      </c>
      <c r="I219" s="144">
        <v>0</v>
      </c>
      <c r="J219" s="144">
        <v>0</v>
      </c>
      <c r="K219" s="144">
        <v>0</v>
      </c>
      <c r="L219" s="144">
        <v>0</v>
      </c>
      <c r="M219" s="144">
        <v>0</v>
      </c>
      <c r="N219" s="143"/>
      <c r="O219" s="144">
        <v>0</v>
      </c>
      <c r="P219" s="144">
        <v>0</v>
      </c>
      <c r="Q219" s="144">
        <v>0</v>
      </c>
      <c r="R219" s="144">
        <v>0</v>
      </c>
      <c r="S219" s="144">
        <v>0</v>
      </c>
      <c r="T219" s="144">
        <v>0</v>
      </c>
      <c r="U219" s="144">
        <v>0</v>
      </c>
      <c r="V219" s="144">
        <v>0</v>
      </c>
      <c r="W219" s="144">
        <v>0</v>
      </c>
      <c r="X219" s="145"/>
      <c r="Y219" s="143"/>
      <c r="Z219" s="143"/>
      <c r="AA219" s="143"/>
      <c r="AB219" s="143"/>
      <c r="AC219" s="143"/>
      <c r="AD219" s="143"/>
      <c r="AE219" s="143"/>
      <c r="AF219" s="143"/>
    </row>
    <row r="220" spans="1:32">
      <c r="B220" s="6" t="s">
        <v>42</v>
      </c>
      <c r="C220" s="18"/>
      <c r="D220" s="144">
        <v>25900</v>
      </c>
      <c r="E220" s="144">
        <v>26657</v>
      </c>
      <c r="F220" s="144">
        <v>32600.248999999996</v>
      </c>
      <c r="G220" s="144">
        <v>36424.8822</v>
      </c>
      <c r="H220" s="144">
        <v>39351.925300000003</v>
      </c>
      <c r="I220" s="144">
        <v>54900.641199999998</v>
      </c>
      <c r="J220" s="144">
        <v>47560.761294000025</v>
      </c>
      <c r="K220" s="144">
        <v>53370.01800999976</v>
      </c>
      <c r="L220" s="144">
        <v>64201.224756000513</v>
      </c>
      <c r="M220" s="144">
        <v>68267</v>
      </c>
      <c r="N220" s="143"/>
      <c r="O220" s="144">
        <v>756.99999999999932</v>
      </c>
      <c r="P220" s="144">
        <v>5943.2489999999971</v>
      </c>
      <c r="Q220" s="144">
        <v>3824.6332000000052</v>
      </c>
      <c r="R220" s="144">
        <v>2927.0430999999971</v>
      </c>
      <c r="S220" s="144">
        <v>15548.715899999996</v>
      </c>
      <c r="T220" s="144">
        <v>-7339.8799059999701</v>
      </c>
      <c r="U220" s="144">
        <v>5809.256715999737</v>
      </c>
      <c r="V220" s="144">
        <v>10831.206746000749</v>
      </c>
      <c r="W220" s="144">
        <v>4065.7752439994852</v>
      </c>
      <c r="X220" s="145"/>
      <c r="Y220" s="143"/>
      <c r="Z220" s="143"/>
      <c r="AA220" s="143"/>
      <c r="AB220" s="143"/>
      <c r="AC220" s="143"/>
      <c r="AD220" s="143"/>
      <c r="AE220" s="143"/>
      <c r="AF220" s="143"/>
    </row>
    <row r="221" spans="1:32">
      <c r="B221" s="6" t="s">
        <v>43</v>
      </c>
      <c r="C221" s="18"/>
      <c r="D221" s="144">
        <v>0</v>
      </c>
      <c r="E221" s="144">
        <v>0</v>
      </c>
      <c r="F221" s="144">
        <v>0</v>
      </c>
      <c r="G221" s="144">
        <v>0</v>
      </c>
      <c r="H221" s="144">
        <v>0</v>
      </c>
      <c r="I221" s="144">
        <v>0</v>
      </c>
      <c r="J221" s="144">
        <v>0</v>
      </c>
      <c r="K221" s="144">
        <v>0</v>
      </c>
      <c r="L221" s="144">
        <v>0</v>
      </c>
      <c r="M221" s="144">
        <v>0</v>
      </c>
      <c r="N221" s="143"/>
      <c r="O221" s="144">
        <v>0</v>
      </c>
      <c r="P221" s="144">
        <v>0</v>
      </c>
      <c r="Q221" s="144">
        <v>0</v>
      </c>
      <c r="R221" s="144">
        <v>0</v>
      </c>
      <c r="S221" s="144">
        <v>0</v>
      </c>
      <c r="T221" s="144">
        <v>0</v>
      </c>
      <c r="U221" s="144">
        <v>0</v>
      </c>
      <c r="V221" s="144">
        <v>0</v>
      </c>
      <c r="W221" s="144">
        <v>0</v>
      </c>
      <c r="X221" s="145"/>
      <c r="Y221" s="143"/>
      <c r="Z221" s="143"/>
      <c r="AA221" s="143"/>
      <c r="AB221" s="143"/>
      <c r="AC221" s="143"/>
      <c r="AD221" s="143"/>
      <c r="AE221" s="143"/>
      <c r="AF221" s="143"/>
    </row>
    <row r="222" spans="1:32">
      <c r="B222" s="6" t="s">
        <v>44</v>
      </c>
      <c r="C222" s="18"/>
      <c r="D222" s="144">
        <v>0</v>
      </c>
      <c r="E222" s="144">
        <v>0</v>
      </c>
      <c r="F222" s="144">
        <v>0</v>
      </c>
      <c r="G222" s="144">
        <v>0</v>
      </c>
      <c r="H222" s="144">
        <v>0</v>
      </c>
      <c r="I222" s="144">
        <v>0</v>
      </c>
      <c r="J222" s="144">
        <v>0</v>
      </c>
      <c r="K222" s="144">
        <v>0</v>
      </c>
      <c r="L222" s="144">
        <v>0</v>
      </c>
      <c r="M222" s="144">
        <v>0</v>
      </c>
      <c r="N222" s="143"/>
      <c r="O222" s="144">
        <v>0</v>
      </c>
      <c r="P222" s="144">
        <v>0</v>
      </c>
      <c r="Q222" s="144">
        <v>0</v>
      </c>
      <c r="R222" s="144">
        <v>0</v>
      </c>
      <c r="S222" s="144">
        <v>0</v>
      </c>
      <c r="T222" s="144">
        <v>0</v>
      </c>
      <c r="U222" s="144">
        <v>0</v>
      </c>
      <c r="V222" s="144">
        <v>0</v>
      </c>
      <c r="W222" s="144">
        <v>0</v>
      </c>
      <c r="X222" s="145"/>
      <c r="Y222" s="143"/>
      <c r="Z222" s="143"/>
      <c r="AA222" s="143"/>
      <c r="AB222" s="143"/>
      <c r="AC222" s="143"/>
      <c r="AD222" s="143"/>
      <c r="AE222" s="143"/>
      <c r="AF222" s="143"/>
    </row>
    <row r="223" spans="1:32">
      <c r="B223" s="7" t="s">
        <v>45</v>
      </c>
      <c r="C223" s="18"/>
      <c r="D223" s="144">
        <v>0</v>
      </c>
      <c r="E223" s="144">
        <v>0</v>
      </c>
      <c r="F223" s="144">
        <v>0</v>
      </c>
      <c r="G223" s="144">
        <v>0</v>
      </c>
      <c r="H223" s="144">
        <v>0</v>
      </c>
      <c r="I223" s="144">
        <v>0</v>
      </c>
      <c r="J223" s="144">
        <v>0</v>
      </c>
      <c r="K223" s="144">
        <v>0</v>
      </c>
      <c r="L223" s="144">
        <v>0</v>
      </c>
      <c r="M223" s="144">
        <v>0</v>
      </c>
      <c r="N223" s="143"/>
      <c r="O223" s="144">
        <v>0</v>
      </c>
      <c r="P223" s="144">
        <v>0</v>
      </c>
      <c r="Q223" s="144">
        <v>0</v>
      </c>
      <c r="R223" s="144">
        <v>0</v>
      </c>
      <c r="S223" s="144">
        <v>0</v>
      </c>
      <c r="T223" s="144">
        <v>0</v>
      </c>
      <c r="U223" s="144">
        <v>0</v>
      </c>
      <c r="V223" s="144">
        <v>0</v>
      </c>
      <c r="W223" s="144">
        <v>0</v>
      </c>
      <c r="X223" s="145"/>
      <c r="Y223" s="143"/>
      <c r="Z223" s="143"/>
      <c r="AA223" s="143"/>
      <c r="AB223" s="143"/>
      <c r="AC223" s="143"/>
      <c r="AD223" s="143"/>
      <c r="AE223" s="143"/>
      <c r="AF223" s="143"/>
    </row>
    <row r="224" spans="1:32">
      <c r="B224" s="7" t="s">
        <v>46</v>
      </c>
      <c r="C224" s="18"/>
      <c r="D224" s="144">
        <v>0</v>
      </c>
      <c r="E224" s="144">
        <v>0</v>
      </c>
      <c r="F224" s="144">
        <v>0</v>
      </c>
      <c r="G224" s="144">
        <v>0</v>
      </c>
      <c r="H224" s="144">
        <v>0</v>
      </c>
      <c r="I224" s="144">
        <v>0</v>
      </c>
      <c r="J224" s="144">
        <v>0</v>
      </c>
      <c r="K224" s="144">
        <v>0</v>
      </c>
      <c r="L224" s="144">
        <v>0</v>
      </c>
      <c r="M224" s="144">
        <v>0</v>
      </c>
      <c r="N224" s="143"/>
      <c r="O224" s="144">
        <v>0</v>
      </c>
      <c r="P224" s="144">
        <v>0</v>
      </c>
      <c r="Q224" s="144">
        <v>0</v>
      </c>
      <c r="R224" s="144">
        <v>0</v>
      </c>
      <c r="S224" s="144">
        <v>0</v>
      </c>
      <c r="T224" s="144">
        <v>0</v>
      </c>
      <c r="U224" s="144">
        <v>0</v>
      </c>
      <c r="V224" s="144">
        <v>0</v>
      </c>
      <c r="W224" s="144">
        <v>0</v>
      </c>
      <c r="X224" s="145"/>
      <c r="Y224" s="143"/>
      <c r="Z224" s="143"/>
      <c r="AA224" s="143"/>
      <c r="AB224" s="143"/>
      <c r="AC224" s="143"/>
      <c r="AD224" s="143"/>
      <c r="AE224" s="143"/>
      <c r="AF224" s="143"/>
    </row>
    <row r="225" spans="1:32">
      <c r="B225" s="6" t="s">
        <v>317</v>
      </c>
      <c r="C225" s="18"/>
      <c r="D225" s="144">
        <v>0</v>
      </c>
      <c r="E225" s="144">
        <v>0</v>
      </c>
      <c r="F225" s="144">
        <v>0</v>
      </c>
      <c r="G225" s="144">
        <v>0</v>
      </c>
      <c r="H225" s="144">
        <v>0</v>
      </c>
      <c r="I225" s="144">
        <v>0</v>
      </c>
      <c r="J225" s="144">
        <v>0</v>
      </c>
      <c r="K225" s="144">
        <v>0</v>
      </c>
      <c r="L225" s="144">
        <v>0</v>
      </c>
      <c r="M225" s="144">
        <v>0</v>
      </c>
      <c r="N225" s="143"/>
      <c r="O225" s="144">
        <v>0</v>
      </c>
      <c r="P225" s="144">
        <v>0</v>
      </c>
      <c r="Q225" s="144">
        <v>0</v>
      </c>
      <c r="R225" s="144">
        <v>0</v>
      </c>
      <c r="S225" s="144">
        <v>0</v>
      </c>
      <c r="T225" s="144">
        <v>0</v>
      </c>
      <c r="U225" s="144">
        <v>0</v>
      </c>
      <c r="V225" s="144">
        <v>0</v>
      </c>
      <c r="W225" s="144">
        <v>0</v>
      </c>
      <c r="X225" s="145"/>
      <c r="Y225" s="143"/>
      <c r="Z225" s="143"/>
      <c r="AA225" s="143"/>
      <c r="AB225" s="143"/>
      <c r="AC225" s="143"/>
      <c r="AD225" s="143"/>
      <c r="AE225" s="143"/>
      <c r="AF225" s="143"/>
    </row>
    <row r="226" spans="1:32">
      <c r="B226" s="6" t="s">
        <v>108</v>
      </c>
      <c r="C226" s="18"/>
      <c r="D226" s="144">
        <v>0</v>
      </c>
      <c r="E226" s="144">
        <v>0</v>
      </c>
      <c r="F226" s="144">
        <v>0</v>
      </c>
      <c r="G226" s="144">
        <v>0</v>
      </c>
      <c r="H226" s="144">
        <v>0</v>
      </c>
      <c r="I226" s="144">
        <v>0</v>
      </c>
      <c r="J226" s="144">
        <v>0</v>
      </c>
      <c r="K226" s="144">
        <v>0</v>
      </c>
      <c r="L226" s="144">
        <v>0</v>
      </c>
      <c r="M226" s="144">
        <v>0</v>
      </c>
      <c r="N226" s="143"/>
      <c r="O226" s="144">
        <v>0</v>
      </c>
      <c r="P226" s="144">
        <v>0</v>
      </c>
      <c r="Q226" s="144">
        <v>0</v>
      </c>
      <c r="R226" s="144">
        <v>0</v>
      </c>
      <c r="S226" s="144">
        <v>0</v>
      </c>
      <c r="T226" s="144">
        <v>0</v>
      </c>
      <c r="U226" s="144">
        <v>0</v>
      </c>
      <c r="V226" s="144">
        <v>0</v>
      </c>
      <c r="W226" s="144">
        <v>0</v>
      </c>
      <c r="X226" s="145"/>
      <c r="Y226" s="143"/>
      <c r="Z226" s="143"/>
      <c r="AA226" s="143"/>
      <c r="AB226" s="143"/>
      <c r="AC226" s="143"/>
      <c r="AD226" s="143"/>
      <c r="AE226" s="143"/>
      <c r="AF226" s="143"/>
    </row>
    <row r="227" spans="1:32">
      <c r="B227" s="6" t="s">
        <v>48</v>
      </c>
      <c r="C227" s="18"/>
      <c r="D227" s="144">
        <v>0</v>
      </c>
      <c r="E227" s="144">
        <v>0</v>
      </c>
      <c r="F227" s="144">
        <v>0</v>
      </c>
      <c r="G227" s="144">
        <v>0</v>
      </c>
      <c r="H227" s="144">
        <v>0</v>
      </c>
      <c r="I227" s="144">
        <v>0</v>
      </c>
      <c r="J227" s="144">
        <v>0</v>
      </c>
      <c r="K227" s="144">
        <v>0</v>
      </c>
      <c r="L227" s="144">
        <v>0</v>
      </c>
      <c r="M227" s="144">
        <v>0</v>
      </c>
      <c r="N227" s="143"/>
      <c r="O227" s="144">
        <v>0</v>
      </c>
      <c r="P227" s="144">
        <v>0</v>
      </c>
      <c r="Q227" s="144">
        <v>0</v>
      </c>
      <c r="R227" s="144">
        <v>0</v>
      </c>
      <c r="S227" s="144">
        <v>0</v>
      </c>
      <c r="T227" s="144">
        <v>0</v>
      </c>
      <c r="U227" s="144">
        <v>0</v>
      </c>
      <c r="V227" s="144">
        <v>0</v>
      </c>
      <c r="W227" s="144">
        <v>0</v>
      </c>
      <c r="X227" s="145"/>
      <c r="Y227" s="143"/>
      <c r="Z227" s="143"/>
      <c r="AA227" s="143"/>
      <c r="AB227" s="143"/>
      <c r="AC227" s="143"/>
      <c r="AD227" s="143"/>
      <c r="AE227" s="143"/>
      <c r="AF227" s="143"/>
    </row>
    <row r="228" spans="1:32">
      <c r="B228" s="6" t="s">
        <v>325</v>
      </c>
      <c r="C228" s="18"/>
      <c r="D228" s="144">
        <v>0</v>
      </c>
      <c r="E228" s="144">
        <v>0</v>
      </c>
      <c r="F228" s="144">
        <v>0</v>
      </c>
      <c r="G228" s="144">
        <v>0</v>
      </c>
      <c r="H228" s="144">
        <v>0</v>
      </c>
      <c r="I228" s="144">
        <v>0</v>
      </c>
      <c r="J228" s="144">
        <v>0</v>
      </c>
      <c r="K228" s="144">
        <v>0</v>
      </c>
      <c r="L228" s="144">
        <v>0</v>
      </c>
      <c r="M228" s="144">
        <v>0</v>
      </c>
      <c r="N228" s="143"/>
      <c r="O228" s="144">
        <v>0</v>
      </c>
      <c r="P228" s="144">
        <v>0</v>
      </c>
      <c r="Q228" s="144">
        <v>0</v>
      </c>
      <c r="R228" s="144">
        <v>0</v>
      </c>
      <c r="S228" s="144">
        <v>0</v>
      </c>
      <c r="T228" s="144">
        <v>0</v>
      </c>
      <c r="U228" s="144">
        <v>0</v>
      </c>
      <c r="V228" s="144">
        <v>0</v>
      </c>
      <c r="W228" s="144">
        <v>0</v>
      </c>
      <c r="X228" s="145"/>
      <c r="Y228" s="143"/>
      <c r="Z228" s="143"/>
      <c r="AA228" s="143"/>
      <c r="AB228" s="143"/>
      <c r="AC228" s="143"/>
      <c r="AD228" s="143"/>
      <c r="AE228" s="143"/>
      <c r="AF228" s="143"/>
    </row>
    <row r="229" spans="1:32">
      <c r="B229" s="8" t="s">
        <v>101</v>
      </c>
      <c r="C229" s="18"/>
      <c r="D229" s="144">
        <v>0</v>
      </c>
      <c r="E229" s="144">
        <v>0</v>
      </c>
      <c r="F229" s="144">
        <v>0</v>
      </c>
      <c r="G229" s="144">
        <v>0</v>
      </c>
      <c r="H229" s="144">
        <v>0</v>
      </c>
      <c r="I229" s="144">
        <v>0</v>
      </c>
      <c r="J229" s="144">
        <v>0</v>
      </c>
      <c r="K229" s="144">
        <v>0</v>
      </c>
      <c r="L229" s="144">
        <v>0</v>
      </c>
      <c r="M229" s="144">
        <v>0</v>
      </c>
      <c r="N229" s="143"/>
      <c r="O229" s="144">
        <v>0</v>
      </c>
      <c r="P229" s="144">
        <v>0</v>
      </c>
      <c r="Q229" s="144">
        <v>0</v>
      </c>
      <c r="R229" s="144">
        <v>0</v>
      </c>
      <c r="S229" s="144">
        <v>0</v>
      </c>
      <c r="T229" s="144">
        <v>0</v>
      </c>
      <c r="U229" s="144">
        <v>0</v>
      </c>
      <c r="V229" s="144">
        <v>0</v>
      </c>
      <c r="W229" s="144">
        <v>0</v>
      </c>
      <c r="X229" s="145"/>
      <c r="Y229" s="143"/>
      <c r="Z229" s="143"/>
      <c r="AA229" s="143"/>
      <c r="AB229" s="143"/>
      <c r="AC229" s="143"/>
      <c r="AD229" s="143"/>
      <c r="AE229" s="143"/>
      <c r="AF229" s="143"/>
    </row>
    <row r="230" spans="1:32" s="45" customFormat="1">
      <c r="A230" s="38"/>
      <c r="B230" s="5" t="s">
        <v>29</v>
      </c>
      <c r="C230" s="2"/>
      <c r="D230" s="147">
        <v>48146.870413867233</v>
      </c>
      <c r="E230" s="147">
        <v>46982.362959952203</v>
      </c>
      <c r="F230" s="147">
        <v>52705.795400971103</v>
      </c>
      <c r="G230" s="147">
        <v>57879.999999999993</v>
      </c>
      <c r="H230" s="147">
        <v>52300</v>
      </c>
      <c r="I230" s="147">
        <v>63741.999999999993</v>
      </c>
      <c r="J230" s="147">
        <v>63586.999999999985</v>
      </c>
      <c r="K230" s="147">
        <v>78783</v>
      </c>
      <c r="L230" s="147">
        <v>75150</v>
      </c>
      <c r="M230" s="147">
        <v>78891</v>
      </c>
      <c r="N230" s="146"/>
      <c r="O230" s="147">
        <v>-1164.5074539150301</v>
      </c>
      <c r="P230" s="147">
        <v>5723.4324410189001</v>
      </c>
      <c r="Q230" s="147">
        <v>5174.2045990288943</v>
      </c>
      <c r="R230" s="147">
        <v>-5579.9999999999955</v>
      </c>
      <c r="S230" s="147">
        <v>11441.999999999996</v>
      </c>
      <c r="T230" s="147">
        <v>-155.00000000000682</v>
      </c>
      <c r="U230" s="147">
        <v>15196.000000000015</v>
      </c>
      <c r="V230" s="147">
        <v>-3633.0000000000041</v>
      </c>
      <c r="W230" s="147">
        <v>3740.9999999999968</v>
      </c>
      <c r="X230" s="141"/>
      <c r="Y230" s="146"/>
      <c r="Z230" s="146"/>
      <c r="AA230" s="146"/>
      <c r="AB230" s="146"/>
      <c r="AC230" s="146"/>
      <c r="AD230" s="146"/>
      <c r="AE230" s="146"/>
      <c r="AF230" s="146"/>
    </row>
    <row r="231" spans="1:32" s="45" customFormat="1">
      <c r="A231" s="38"/>
      <c r="B231" s="5" t="s">
        <v>96</v>
      </c>
      <c r="C231" s="2"/>
      <c r="D231" s="147">
        <v>0</v>
      </c>
      <c r="E231" s="147">
        <v>0</v>
      </c>
      <c r="F231" s="147">
        <v>0</v>
      </c>
      <c r="G231" s="147">
        <v>0</v>
      </c>
      <c r="H231" s="147">
        <v>0</v>
      </c>
      <c r="I231" s="147">
        <v>0</v>
      </c>
      <c r="J231" s="147">
        <v>0</v>
      </c>
      <c r="K231" s="147">
        <v>0</v>
      </c>
      <c r="L231" s="147">
        <v>0</v>
      </c>
      <c r="M231" s="147">
        <v>0</v>
      </c>
      <c r="N231" s="146"/>
      <c r="O231" s="147">
        <v>0</v>
      </c>
      <c r="P231" s="147">
        <v>0</v>
      </c>
      <c r="Q231" s="147">
        <v>0</v>
      </c>
      <c r="R231" s="147">
        <v>0</v>
      </c>
      <c r="S231" s="147">
        <v>0</v>
      </c>
      <c r="T231" s="147">
        <v>0</v>
      </c>
      <c r="U231" s="147">
        <v>0</v>
      </c>
      <c r="V231" s="147">
        <v>0</v>
      </c>
      <c r="W231" s="147">
        <v>0</v>
      </c>
      <c r="X231" s="141"/>
      <c r="Y231" s="146"/>
      <c r="Z231" s="146"/>
      <c r="AA231" s="146"/>
      <c r="AB231" s="146"/>
      <c r="AC231" s="146"/>
      <c r="AD231" s="146"/>
      <c r="AE231" s="146"/>
      <c r="AF231" s="146"/>
    </row>
    <row r="232" spans="1:32" s="45" customFormat="1">
      <c r="A232" s="38"/>
      <c r="B232" s="5" t="s">
        <v>100</v>
      </c>
      <c r="C232" s="2"/>
      <c r="D232" s="147">
        <v>960600</v>
      </c>
      <c r="E232" s="147">
        <v>1072251.0096</v>
      </c>
      <c r="F232" s="147">
        <v>1231785.888798963</v>
      </c>
      <c r="G232" s="147">
        <v>1329490.0527999999</v>
      </c>
      <c r="H232" s="147">
        <v>1396612.9793</v>
      </c>
      <c r="I232" s="147">
        <v>1577538.5107999998</v>
      </c>
      <c r="J232" s="147">
        <v>1616807.522631</v>
      </c>
      <c r="K232" s="147">
        <v>1840500.5475699997</v>
      </c>
      <c r="L232" s="147">
        <v>1878783.7265910006</v>
      </c>
      <c r="M232" s="147">
        <v>2014648</v>
      </c>
      <c r="N232" s="146"/>
      <c r="O232" s="147">
        <v>111651.00959999999</v>
      </c>
      <c r="P232" s="147">
        <v>159534.87919896297</v>
      </c>
      <c r="Q232" s="147">
        <v>97704.164001037047</v>
      </c>
      <c r="R232" s="147">
        <v>67122.926500000089</v>
      </c>
      <c r="S232" s="147">
        <v>180925.53149999987</v>
      </c>
      <c r="T232" s="147">
        <v>39269.011830999989</v>
      </c>
      <c r="U232" s="147">
        <v>223693.02493899976</v>
      </c>
      <c r="V232" s="147">
        <v>38283.179021001066</v>
      </c>
      <c r="W232" s="147">
        <v>135864.27340899917</v>
      </c>
      <c r="X232" s="141"/>
      <c r="Y232" s="146"/>
      <c r="Z232" s="146"/>
      <c r="AA232" s="146"/>
      <c r="AB232" s="146"/>
      <c r="AC232" s="146"/>
      <c r="AD232" s="146"/>
      <c r="AE232" s="146"/>
      <c r="AF232" s="146"/>
    </row>
  </sheetData>
  <mergeCells count="8">
    <mergeCell ref="D3:M3"/>
    <mergeCell ref="D4:M4"/>
    <mergeCell ref="D120:M120"/>
    <mergeCell ref="D121:M121"/>
    <mergeCell ref="O3:W3"/>
    <mergeCell ref="O4:W4"/>
    <mergeCell ref="O120:W120"/>
    <mergeCell ref="O121:W121"/>
  </mergeCells>
  <hyperlinks>
    <hyperlink ref="A1" location="Index!A1" display="Index" xr:uid="{EEE81CAC-DE2D-44B6-8A20-000B2B3FC599}"/>
  </hyperlinks>
  <pageMargins left="0.7" right="0.7" top="0.75" bottom="0.75" header="0.3" footer="0.3"/>
  <pageSetup scale="21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F232"/>
  <sheetViews>
    <sheetView zoomScale="60" zoomScaleNormal="60" workbookViewId="0">
      <pane xSplit="3" ySplit="5" topLeftCell="D6" activePane="bottomRight" state="frozen"/>
      <selection activeCell="AC121" sqref="AC121"/>
      <selection pane="topRight" activeCell="AC121" sqref="AC121"/>
      <selection pane="bottomLeft" activeCell="AC121" sqref="AC121"/>
      <selection pane="bottomRight"/>
    </sheetView>
  </sheetViews>
  <sheetFormatPr defaultColWidth="9.1796875" defaultRowHeight="14"/>
  <cols>
    <col min="1" max="1" width="6.36328125" style="42" customWidth="1"/>
    <col min="2" max="2" width="72.90625" style="39" customWidth="1"/>
    <col min="3" max="3" width="11.1796875" style="40" customWidth="1"/>
    <col min="4" max="13" width="15.6328125" style="40" customWidth="1"/>
    <col min="14" max="14" width="10.54296875" style="41" customWidth="1"/>
    <col min="15" max="16" width="13.90625" style="41" customWidth="1"/>
    <col min="17" max="23" width="13.90625" style="39" customWidth="1"/>
    <col min="24" max="24" width="7.453125" style="39" customWidth="1"/>
    <col min="25" max="32" width="12.81640625" style="39" customWidth="1"/>
    <col min="33" max="16384" width="9.1796875" style="39"/>
  </cols>
  <sheetData>
    <row r="1" spans="1:32">
      <c r="A1" s="205" t="s">
        <v>315</v>
      </c>
    </row>
    <row r="2" spans="1:32" s="45" customFormat="1" ht="15" customHeight="1">
      <c r="A2" s="38"/>
      <c r="B2" s="196" t="s">
        <v>274</v>
      </c>
      <c r="C2" s="185"/>
      <c r="D2" s="52"/>
      <c r="E2" s="52"/>
      <c r="F2" s="52"/>
      <c r="G2" s="52"/>
      <c r="H2" s="52"/>
      <c r="I2" s="52"/>
      <c r="J2" s="52"/>
      <c r="K2" s="108"/>
      <c r="L2" s="165"/>
      <c r="M2" s="272"/>
      <c r="N2" s="52"/>
      <c r="O2" s="52"/>
      <c r="P2" s="52"/>
      <c r="Q2" s="52"/>
      <c r="R2" s="52"/>
      <c r="Y2" s="25"/>
      <c r="Z2" s="25"/>
      <c r="AA2" s="25"/>
      <c r="AB2" s="25"/>
      <c r="AC2" s="25"/>
      <c r="AD2" s="25"/>
    </row>
    <row r="3" spans="1:32" s="45" customFormat="1" ht="27" customHeight="1">
      <c r="A3" s="38"/>
      <c r="B3" s="104"/>
      <c r="C3" s="130" t="s">
        <v>251</v>
      </c>
      <c r="D3" s="326" t="s">
        <v>55</v>
      </c>
      <c r="E3" s="326"/>
      <c r="F3" s="326"/>
      <c r="G3" s="326"/>
      <c r="H3" s="326"/>
      <c r="I3" s="326"/>
      <c r="J3" s="326"/>
      <c r="K3" s="326"/>
      <c r="L3" s="326"/>
      <c r="M3" s="326"/>
      <c r="N3" s="77"/>
      <c r="O3" s="326" t="s">
        <v>226</v>
      </c>
      <c r="P3" s="326"/>
      <c r="Q3" s="326"/>
      <c r="R3" s="326"/>
      <c r="S3" s="326"/>
      <c r="T3" s="326"/>
      <c r="U3" s="326"/>
      <c r="V3" s="326"/>
      <c r="W3" s="326"/>
      <c r="Y3" s="72"/>
      <c r="Z3" s="187"/>
      <c r="AA3" s="187"/>
      <c r="AB3" s="187"/>
      <c r="AC3" s="187"/>
      <c r="AD3" s="187"/>
      <c r="AE3" s="187"/>
      <c r="AF3" s="187"/>
    </row>
    <row r="4" spans="1:32" s="45" customFormat="1" ht="15" customHeight="1">
      <c r="A4" s="38"/>
      <c r="B4" s="135"/>
      <c r="C4" s="101"/>
      <c r="D4" s="327" t="s">
        <v>318</v>
      </c>
      <c r="E4" s="327"/>
      <c r="F4" s="327"/>
      <c r="G4" s="327"/>
      <c r="H4" s="327"/>
      <c r="I4" s="327"/>
      <c r="J4" s="327"/>
      <c r="K4" s="327"/>
      <c r="L4" s="327"/>
      <c r="M4" s="327"/>
      <c r="N4" s="77"/>
      <c r="O4" s="331" t="s">
        <v>318</v>
      </c>
      <c r="P4" s="331"/>
      <c r="Q4" s="331"/>
      <c r="R4" s="331"/>
      <c r="S4" s="331"/>
      <c r="T4" s="331"/>
      <c r="U4" s="331"/>
      <c r="V4" s="331"/>
      <c r="W4" s="331"/>
      <c r="Y4" s="168"/>
      <c r="Z4" s="169"/>
      <c r="AA4" s="169"/>
      <c r="AB4" s="169"/>
      <c r="AC4" s="169"/>
      <c r="AD4" s="169"/>
      <c r="AE4" s="169"/>
      <c r="AF4" s="169"/>
    </row>
    <row r="5" spans="1:32" s="45" customFormat="1">
      <c r="A5" s="38"/>
      <c r="B5" s="107" t="s">
        <v>323</v>
      </c>
      <c r="C5" s="46"/>
      <c r="D5" s="181" t="s">
        <v>1</v>
      </c>
      <c r="E5" s="181" t="s">
        <v>2</v>
      </c>
      <c r="F5" s="181" t="s">
        <v>3</v>
      </c>
      <c r="G5" s="181" t="s">
        <v>4</v>
      </c>
      <c r="H5" s="181" t="s">
        <v>104</v>
      </c>
      <c r="I5" s="181" t="s">
        <v>105</v>
      </c>
      <c r="J5" s="181" t="s">
        <v>111</v>
      </c>
      <c r="K5" s="181" t="s">
        <v>268</v>
      </c>
      <c r="L5" s="181" t="s">
        <v>285</v>
      </c>
      <c r="M5" s="181" t="s">
        <v>367</v>
      </c>
      <c r="N5" s="48"/>
      <c r="O5" s="181" t="s">
        <v>2</v>
      </c>
      <c r="P5" s="181" t="s">
        <v>3</v>
      </c>
      <c r="Q5" s="181" t="s">
        <v>4</v>
      </c>
      <c r="R5" s="181" t="s">
        <v>104</v>
      </c>
      <c r="S5" s="181" t="s">
        <v>105</v>
      </c>
      <c r="T5" s="181" t="s">
        <v>111</v>
      </c>
      <c r="U5" s="181" t="s">
        <v>268</v>
      </c>
      <c r="V5" s="181" t="s">
        <v>285</v>
      </c>
      <c r="W5" s="181" t="s">
        <v>367</v>
      </c>
      <c r="Y5" s="47"/>
      <c r="Z5" s="47"/>
      <c r="AA5" s="47"/>
      <c r="AB5" s="47"/>
      <c r="AC5" s="47"/>
      <c r="AD5" s="47"/>
      <c r="AE5" s="47"/>
    </row>
    <row r="6" spans="1:32" s="45" customFormat="1">
      <c r="A6" s="38"/>
      <c r="B6" s="29" t="s">
        <v>5</v>
      </c>
      <c r="C6" s="209" t="s">
        <v>290</v>
      </c>
      <c r="D6" s="139">
        <v>0</v>
      </c>
      <c r="E6" s="139">
        <v>0</v>
      </c>
      <c r="F6" s="139">
        <v>0</v>
      </c>
      <c r="G6" s="139">
        <v>0</v>
      </c>
      <c r="H6" s="139">
        <v>0</v>
      </c>
      <c r="I6" s="139">
        <v>0</v>
      </c>
      <c r="J6" s="139">
        <v>0</v>
      </c>
      <c r="K6" s="139">
        <v>0</v>
      </c>
      <c r="L6" s="139">
        <v>0</v>
      </c>
      <c r="M6" s="139">
        <v>0</v>
      </c>
      <c r="N6" s="146"/>
      <c r="O6" s="139">
        <v>0</v>
      </c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41"/>
      <c r="Y6" s="140"/>
      <c r="Z6" s="140"/>
      <c r="AA6" s="140"/>
      <c r="AB6" s="140"/>
      <c r="AC6" s="140"/>
      <c r="AD6" s="140"/>
      <c r="AE6" s="140"/>
      <c r="AF6" s="140"/>
    </row>
    <row r="7" spans="1:32">
      <c r="B7" s="1" t="s">
        <v>35</v>
      </c>
      <c r="C7" s="210" t="s">
        <v>291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3"/>
      <c r="O7" s="142">
        <v>0</v>
      </c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45"/>
      <c r="Y7" s="148"/>
      <c r="Z7" s="148"/>
      <c r="AA7" s="148"/>
      <c r="AB7" s="148"/>
      <c r="AC7" s="148"/>
      <c r="AD7" s="148"/>
      <c r="AE7" s="148"/>
      <c r="AF7" s="148"/>
    </row>
    <row r="8" spans="1:32">
      <c r="B8" s="1" t="s">
        <v>36</v>
      </c>
      <c r="C8" s="210" t="s">
        <v>292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3"/>
      <c r="O8" s="142">
        <v>0</v>
      </c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45"/>
      <c r="Y8" s="148"/>
      <c r="Z8" s="148"/>
      <c r="AA8" s="148"/>
      <c r="AB8" s="148"/>
      <c r="AC8" s="148"/>
      <c r="AD8" s="148"/>
      <c r="AE8" s="148"/>
      <c r="AF8" s="148"/>
    </row>
    <row r="9" spans="1:32" s="45" customFormat="1">
      <c r="A9" s="38"/>
      <c r="B9" s="29" t="s">
        <v>6</v>
      </c>
      <c r="C9" s="209" t="s">
        <v>293</v>
      </c>
      <c r="D9" s="139">
        <v>13116.75997888545</v>
      </c>
      <c r="E9" s="139">
        <v>7424.4710532345334</v>
      </c>
      <c r="F9" s="139">
        <v>26237.97372953454</v>
      </c>
      <c r="G9" s="139">
        <v>27227.791552218969</v>
      </c>
      <c r="H9" s="139">
        <v>27438.502078353464</v>
      </c>
      <c r="I9" s="139">
        <v>31158.73105302644</v>
      </c>
      <c r="J9" s="139">
        <v>31387.176923352104</v>
      </c>
      <c r="K9" s="139">
        <v>41300.54990284767</v>
      </c>
      <c r="L9" s="139">
        <v>51615.585755073153</v>
      </c>
      <c r="M9" s="139">
        <v>64206.690504950879</v>
      </c>
      <c r="N9" s="146"/>
      <c r="O9" s="139">
        <v>-5692.2889256509152</v>
      </c>
      <c r="P9" s="139">
        <v>18813.50267630001</v>
      </c>
      <c r="Q9" s="139">
        <v>989.81782268442657</v>
      </c>
      <c r="R9" s="139">
        <v>210.7105261344941</v>
      </c>
      <c r="S9" s="139">
        <v>3720.2289746729775</v>
      </c>
      <c r="T9" s="139">
        <v>228.44587032566324</v>
      </c>
      <c r="U9" s="139">
        <v>9913.3729794955634</v>
      </c>
      <c r="V9" s="139">
        <v>10315.035852225486</v>
      </c>
      <c r="W9" s="139">
        <v>12591.10474987773</v>
      </c>
      <c r="X9" s="141"/>
      <c r="Y9" s="140"/>
      <c r="Z9" s="140"/>
      <c r="AA9" s="140"/>
      <c r="AB9" s="140"/>
      <c r="AC9" s="140"/>
      <c r="AD9" s="140"/>
      <c r="AE9" s="140"/>
      <c r="AF9" s="140"/>
    </row>
    <row r="10" spans="1:32" s="45" customFormat="1">
      <c r="A10" s="38"/>
      <c r="B10" s="31" t="s">
        <v>7</v>
      </c>
      <c r="C10" s="209" t="s">
        <v>294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46"/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41"/>
      <c r="Y10" s="140"/>
      <c r="Z10" s="140"/>
      <c r="AA10" s="140"/>
      <c r="AB10" s="140"/>
      <c r="AC10" s="140"/>
      <c r="AD10" s="140"/>
      <c r="AE10" s="140"/>
      <c r="AF10" s="140"/>
    </row>
    <row r="11" spans="1:32">
      <c r="A11" s="50"/>
      <c r="B11" s="208" t="s">
        <v>40</v>
      </c>
      <c r="C11" s="219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3"/>
      <c r="O11" s="142">
        <v>0</v>
      </c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5"/>
      <c r="Y11" s="148"/>
      <c r="Z11" s="148"/>
      <c r="AA11" s="148"/>
      <c r="AB11" s="148"/>
      <c r="AC11" s="148"/>
      <c r="AD11" s="148"/>
      <c r="AE11" s="148"/>
      <c r="AF11" s="148"/>
    </row>
    <row r="12" spans="1:32">
      <c r="A12" s="50"/>
      <c r="B12" s="6" t="s">
        <v>41</v>
      </c>
      <c r="C12" s="219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3"/>
      <c r="O12" s="142">
        <v>0</v>
      </c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5"/>
      <c r="Y12" s="148"/>
      <c r="Z12" s="148"/>
      <c r="AA12" s="148"/>
      <c r="AB12" s="148"/>
      <c r="AC12" s="148"/>
      <c r="AD12" s="148"/>
      <c r="AE12" s="148"/>
      <c r="AF12" s="148"/>
    </row>
    <row r="13" spans="1:32">
      <c r="A13" s="50"/>
      <c r="B13" s="6" t="s">
        <v>42</v>
      </c>
      <c r="C13" s="219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3"/>
      <c r="O13" s="142">
        <v>0</v>
      </c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5"/>
      <c r="Y13" s="148"/>
      <c r="Z13" s="148"/>
      <c r="AA13" s="148"/>
      <c r="AB13" s="148"/>
      <c r="AC13" s="148"/>
      <c r="AD13" s="148"/>
      <c r="AE13" s="148"/>
      <c r="AF13" s="148"/>
    </row>
    <row r="14" spans="1:32">
      <c r="A14" s="50"/>
      <c r="B14" s="6" t="s">
        <v>43</v>
      </c>
      <c r="C14" s="219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3"/>
      <c r="O14" s="142">
        <v>0</v>
      </c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45"/>
      <c r="Y14" s="148"/>
      <c r="Z14" s="148"/>
      <c r="AA14" s="148"/>
      <c r="AB14" s="148"/>
      <c r="AC14" s="148"/>
      <c r="AD14" s="148"/>
      <c r="AE14" s="148"/>
      <c r="AF14" s="148"/>
    </row>
    <row r="15" spans="1:32">
      <c r="A15" s="50"/>
      <c r="B15" s="6" t="s">
        <v>44</v>
      </c>
      <c r="C15" s="219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3"/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5"/>
      <c r="Y15" s="148"/>
      <c r="Z15" s="148"/>
      <c r="AA15" s="148"/>
      <c r="AB15" s="148"/>
      <c r="AC15" s="148"/>
      <c r="AD15" s="148"/>
      <c r="AE15" s="148"/>
      <c r="AF15" s="148"/>
    </row>
    <row r="16" spans="1:32">
      <c r="A16" s="50"/>
      <c r="B16" s="7" t="s">
        <v>45</v>
      </c>
      <c r="C16" s="219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3"/>
      <c r="O16" s="142">
        <v>0</v>
      </c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5"/>
      <c r="Y16" s="148"/>
      <c r="Z16" s="148"/>
      <c r="AA16" s="148"/>
      <c r="AB16" s="148"/>
      <c r="AC16" s="148"/>
      <c r="AD16" s="148"/>
      <c r="AE16" s="148"/>
      <c r="AF16" s="148"/>
    </row>
    <row r="17" spans="1:32">
      <c r="A17" s="50"/>
      <c r="B17" s="7" t="s">
        <v>46</v>
      </c>
      <c r="C17" s="219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3"/>
      <c r="O17" s="142">
        <v>0</v>
      </c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5"/>
      <c r="Y17" s="148"/>
      <c r="Z17" s="148"/>
      <c r="AA17" s="148"/>
      <c r="AB17" s="148"/>
      <c r="AC17" s="148"/>
      <c r="AD17" s="148"/>
      <c r="AE17" s="148"/>
      <c r="AF17" s="148"/>
    </row>
    <row r="18" spans="1:32">
      <c r="A18" s="50"/>
      <c r="B18" s="6" t="s">
        <v>317</v>
      </c>
      <c r="C18" s="219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3"/>
      <c r="O18" s="142">
        <v>0</v>
      </c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5"/>
      <c r="Y18" s="148"/>
      <c r="Z18" s="148"/>
      <c r="AA18" s="148"/>
      <c r="AB18" s="148"/>
      <c r="AC18" s="148"/>
      <c r="AD18" s="148"/>
      <c r="AE18" s="148"/>
      <c r="AF18" s="148"/>
    </row>
    <row r="19" spans="1:32">
      <c r="A19" s="50"/>
      <c r="B19" s="6" t="s">
        <v>108</v>
      </c>
      <c r="C19" s="210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3"/>
      <c r="O19" s="142">
        <v>0</v>
      </c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5"/>
      <c r="Y19" s="148"/>
      <c r="Z19" s="148"/>
      <c r="AA19" s="148"/>
      <c r="AB19" s="148"/>
      <c r="AC19" s="148"/>
      <c r="AD19" s="148"/>
      <c r="AE19" s="148"/>
      <c r="AF19" s="148"/>
    </row>
    <row r="20" spans="1:32">
      <c r="A20" s="50"/>
      <c r="B20" s="6" t="s">
        <v>48</v>
      </c>
      <c r="C20" s="219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3"/>
      <c r="O20" s="142">
        <v>0</v>
      </c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5"/>
      <c r="Y20" s="148"/>
      <c r="Z20" s="148"/>
      <c r="AA20" s="148"/>
      <c r="AB20" s="148"/>
      <c r="AC20" s="148"/>
      <c r="AD20" s="148"/>
      <c r="AE20" s="148"/>
      <c r="AF20" s="148"/>
    </row>
    <row r="21" spans="1:32">
      <c r="A21" s="50"/>
      <c r="B21" s="6" t="s">
        <v>325</v>
      </c>
      <c r="C21" s="219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3"/>
      <c r="O21" s="142">
        <v>0</v>
      </c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5"/>
      <c r="Y21" s="148"/>
      <c r="Z21" s="148"/>
      <c r="AA21" s="148"/>
      <c r="AB21" s="148"/>
      <c r="AC21" s="148"/>
      <c r="AD21" s="148"/>
      <c r="AE21" s="148"/>
      <c r="AF21" s="148"/>
    </row>
    <row r="22" spans="1:32">
      <c r="A22" s="50"/>
      <c r="B22" s="8" t="s">
        <v>101</v>
      </c>
      <c r="C22" s="219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3"/>
      <c r="O22" s="142">
        <v>0</v>
      </c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5"/>
      <c r="Y22" s="148"/>
      <c r="Z22" s="148"/>
      <c r="AA22" s="148"/>
      <c r="AB22" s="148"/>
      <c r="AC22" s="148"/>
      <c r="AD22" s="148"/>
      <c r="AE22" s="148"/>
      <c r="AF22" s="148"/>
    </row>
    <row r="23" spans="1:32" s="45" customFormat="1">
      <c r="A23" s="38"/>
      <c r="B23" s="31" t="s">
        <v>8</v>
      </c>
      <c r="C23" s="209" t="s">
        <v>295</v>
      </c>
      <c r="D23" s="139">
        <v>13116.75997888545</v>
      </c>
      <c r="E23" s="139">
        <v>7424.4710532345334</v>
      </c>
      <c r="F23" s="139">
        <v>26237.97372953454</v>
      </c>
      <c r="G23" s="139">
        <v>27227.791552218969</v>
      </c>
      <c r="H23" s="139">
        <v>27438.502078353464</v>
      </c>
      <c r="I23" s="139">
        <v>31158.73105302644</v>
      </c>
      <c r="J23" s="139">
        <v>31387.176923352104</v>
      </c>
      <c r="K23" s="139">
        <v>41300.54990284767</v>
      </c>
      <c r="L23" s="139">
        <v>51615.585755073153</v>
      </c>
      <c r="M23" s="139">
        <v>64206.690504950879</v>
      </c>
      <c r="N23" s="146"/>
      <c r="O23" s="139">
        <v>-5692.2889256509152</v>
      </c>
      <c r="P23" s="139">
        <v>18813.50267630001</v>
      </c>
      <c r="Q23" s="139">
        <v>989.81782268442657</v>
      </c>
      <c r="R23" s="139">
        <v>210.7105261344941</v>
      </c>
      <c r="S23" s="139">
        <v>3720.2289746729775</v>
      </c>
      <c r="T23" s="139">
        <v>228.44587032566324</v>
      </c>
      <c r="U23" s="139">
        <v>9913.3729794955634</v>
      </c>
      <c r="V23" s="139">
        <v>10315.035852225486</v>
      </c>
      <c r="W23" s="139">
        <v>12591.10474987773</v>
      </c>
      <c r="X23" s="141"/>
      <c r="Y23" s="140"/>
      <c r="Z23" s="140"/>
      <c r="AA23" s="140"/>
      <c r="AB23" s="140"/>
      <c r="AC23" s="140"/>
      <c r="AD23" s="140"/>
      <c r="AE23" s="140"/>
      <c r="AF23" s="140"/>
    </row>
    <row r="24" spans="1:32">
      <c r="B24" s="208" t="s">
        <v>40</v>
      </c>
      <c r="C24" s="219"/>
      <c r="D24" s="142">
        <v>13116.75997888545</v>
      </c>
      <c r="E24" s="142">
        <v>7424.4710532345334</v>
      </c>
      <c r="F24" s="142">
        <v>26237.97372953454</v>
      </c>
      <c r="G24" s="142">
        <v>27227.791552218969</v>
      </c>
      <c r="H24" s="142">
        <v>27438.502078353464</v>
      </c>
      <c r="I24" s="142">
        <v>31158.73105302644</v>
      </c>
      <c r="J24" s="142">
        <v>31387.176923352104</v>
      </c>
      <c r="K24" s="142">
        <v>41300.54990284767</v>
      </c>
      <c r="L24" s="142">
        <v>51615.585755073153</v>
      </c>
      <c r="M24" s="142">
        <v>64206.690504950879</v>
      </c>
      <c r="N24" s="143"/>
      <c r="O24" s="142">
        <v>-5692.2889256509152</v>
      </c>
      <c r="P24" s="142">
        <v>18813.50267630001</v>
      </c>
      <c r="Q24" s="142">
        <v>989.81782268442657</v>
      </c>
      <c r="R24" s="142">
        <v>210.7105261344941</v>
      </c>
      <c r="S24" s="142">
        <v>3720.2289746729775</v>
      </c>
      <c r="T24" s="142">
        <v>228.44587032566324</v>
      </c>
      <c r="U24" s="142">
        <v>9913.3729794955634</v>
      </c>
      <c r="V24" s="142">
        <v>10315.035852225486</v>
      </c>
      <c r="W24" s="142">
        <v>12591.10474987773</v>
      </c>
      <c r="X24" s="145"/>
      <c r="Y24" s="148"/>
      <c r="Z24" s="148"/>
      <c r="AA24" s="148"/>
      <c r="AB24" s="148"/>
      <c r="AC24" s="148"/>
      <c r="AD24" s="148"/>
      <c r="AE24" s="148"/>
      <c r="AF24" s="148"/>
    </row>
    <row r="25" spans="1:32">
      <c r="B25" s="6" t="s">
        <v>41</v>
      </c>
      <c r="C25" s="219"/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3"/>
      <c r="O25" s="142">
        <v>0</v>
      </c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5"/>
      <c r="Y25" s="148"/>
      <c r="Z25" s="148"/>
      <c r="AA25" s="148"/>
      <c r="AB25" s="148"/>
      <c r="AC25" s="148"/>
      <c r="AD25" s="148"/>
      <c r="AE25" s="148"/>
      <c r="AF25" s="148"/>
    </row>
    <row r="26" spans="1:32">
      <c r="B26" s="6" t="s">
        <v>42</v>
      </c>
      <c r="C26" s="219"/>
      <c r="D26" s="142">
        <v>154.53306632450827</v>
      </c>
      <c r="E26" s="142">
        <v>109.37417745327845</v>
      </c>
      <c r="F26" s="142">
        <v>83.895423433377815</v>
      </c>
      <c r="G26" s="142">
        <v>90.186122639040434</v>
      </c>
      <c r="H26" s="142">
        <v>123.88911105834484</v>
      </c>
      <c r="I26" s="142">
        <v>318.47418915012349</v>
      </c>
      <c r="J26" s="142">
        <v>422.35033226090701</v>
      </c>
      <c r="K26" s="142">
        <v>417.44027004678043</v>
      </c>
      <c r="L26" s="142">
        <v>534.94183580176559</v>
      </c>
      <c r="M26" s="142">
        <v>652.80221379547527</v>
      </c>
      <c r="N26" s="143"/>
      <c r="O26" s="142">
        <v>-45.158888871229827</v>
      </c>
      <c r="P26" s="142">
        <v>-25.478754019900627</v>
      </c>
      <c r="Q26" s="142">
        <v>6.2906992056626194</v>
      </c>
      <c r="R26" s="142">
        <v>33.702988419304404</v>
      </c>
      <c r="S26" s="142">
        <v>194.58507809177866</v>
      </c>
      <c r="T26" s="142">
        <v>103.87614311078353</v>
      </c>
      <c r="U26" s="142">
        <v>-4.910062214126576</v>
      </c>
      <c r="V26" s="142">
        <v>117.50156575498511</v>
      </c>
      <c r="W26" s="142">
        <v>117.8603779937097</v>
      </c>
      <c r="X26" s="145"/>
      <c r="Y26" s="148"/>
      <c r="Z26" s="148"/>
      <c r="AA26" s="148"/>
      <c r="AB26" s="148"/>
      <c r="AC26" s="148"/>
      <c r="AD26" s="148"/>
      <c r="AE26" s="148"/>
      <c r="AF26" s="148"/>
    </row>
    <row r="27" spans="1:32">
      <c r="B27" s="6" t="s">
        <v>43</v>
      </c>
      <c r="C27" s="219"/>
      <c r="D27" s="142">
        <v>5863.8007384269886</v>
      </c>
      <c r="E27" s="142">
        <v>3411.7795188297214</v>
      </c>
      <c r="F27" s="142">
        <v>11306.458878856136</v>
      </c>
      <c r="G27" s="142">
        <v>9715.5017955396834</v>
      </c>
      <c r="H27" s="142">
        <v>9820.9170904529146</v>
      </c>
      <c r="I27" s="142">
        <v>11923.560766844868</v>
      </c>
      <c r="J27" s="142">
        <v>13986.247808829521</v>
      </c>
      <c r="K27" s="142">
        <v>16780.644971343576</v>
      </c>
      <c r="L27" s="142">
        <v>16104.760990464274</v>
      </c>
      <c r="M27" s="142">
        <v>22715.676099759854</v>
      </c>
      <c r="N27" s="143"/>
      <c r="O27" s="142">
        <v>-2452.0212195972667</v>
      </c>
      <c r="P27" s="142">
        <v>7894.6793600264127</v>
      </c>
      <c r="Q27" s="142">
        <v>-1590.9570833164523</v>
      </c>
      <c r="R27" s="142">
        <v>105.41529491323161</v>
      </c>
      <c r="S27" s="142">
        <v>2102.6436763919532</v>
      </c>
      <c r="T27" s="142">
        <v>2062.6870419846528</v>
      </c>
      <c r="U27" s="142">
        <v>2794.3971625140562</v>
      </c>
      <c r="V27" s="142">
        <v>-675.88398087930273</v>
      </c>
      <c r="W27" s="142">
        <v>6610.9151092955817</v>
      </c>
      <c r="X27" s="145"/>
      <c r="Y27" s="148"/>
      <c r="Z27" s="148"/>
      <c r="AA27" s="148"/>
      <c r="AB27" s="148"/>
      <c r="AC27" s="148"/>
      <c r="AD27" s="148"/>
      <c r="AE27" s="148"/>
      <c r="AF27" s="148"/>
    </row>
    <row r="28" spans="1:32">
      <c r="B28" s="6" t="s">
        <v>44</v>
      </c>
      <c r="C28" s="219"/>
      <c r="D28" s="142">
        <v>0</v>
      </c>
      <c r="E28" s="142">
        <v>0</v>
      </c>
      <c r="F28" s="142">
        <v>0</v>
      </c>
      <c r="G28" s="142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3"/>
      <c r="O28" s="142">
        <v>0</v>
      </c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45"/>
      <c r="Y28" s="148"/>
      <c r="Z28" s="148"/>
      <c r="AA28" s="148"/>
      <c r="AB28" s="148"/>
      <c r="AC28" s="148"/>
      <c r="AD28" s="148"/>
      <c r="AE28" s="148"/>
      <c r="AF28" s="148"/>
    </row>
    <row r="29" spans="1:32">
      <c r="B29" s="7" t="s">
        <v>45</v>
      </c>
      <c r="C29" s="219"/>
      <c r="D29" s="142"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3"/>
      <c r="O29" s="142">
        <v>0</v>
      </c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5"/>
      <c r="Y29" s="148"/>
      <c r="Z29" s="148"/>
      <c r="AA29" s="148"/>
      <c r="AB29" s="148"/>
      <c r="AC29" s="148"/>
      <c r="AD29" s="148"/>
      <c r="AE29" s="148"/>
      <c r="AF29" s="148"/>
    </row>
    <row r="30" spans="1:32">
      <c r="B30" s="7" t="s">
        <v>46</v>
      </c>
      <c r="C30" s="219"/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3"/>
      <c r="O30" s="142">
        <v>0</v>
      </c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5"/>
      <c r="Y30" s="148"/>
      <c r="Z30" s="148"/>
      <c r="AA30" s="148"/>
      <c r="AB30" s="148"/>
      <c r="AC30" s="148"/>
      <c r="AD30" s="148"/>
      <c r="AE30" s="148"/>
      <c r="AF30" s="148"/>
    </row>
    <row r="31" spans="1:32">
      <c r="B31" s="6" t="s">
        <v>317</v>
      </c>
      <c r="C31" s="219"/>
      <c r="D31" s="142">
        <v>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3"/>
      <c r="O31" s="142">
        <v>0</v>
      </c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45"/>
      <c r="Y31" s="148"/>
      <c r="Z31" s="148"/>
      <c r="AA31" s="148"/>
      <c r="AB31" s="148"/>
      <c r="AC31" s="148"/>
      <c r="AD31" s="148"/>
      <c r="AE31" s="148"/>
      <c r="AF31" s="148"/>
    </row>
    <row r="32" spans="1:32">
      <c r="B32" s="6" t="s">
        <v>108</v>
      </c>
      <c r="C32" s="219"/>
      <c r="D32" s="142">
        <v>305.81921256094398</v>
      </c>
      <c r="E32" s="142">
        <v>216.45027578125359</v>
      </c>
      <c r="F32" s="142">
        <v>166.02810610115682</v>
      </c>
      <c r="G32" s="142">
        <v>178.47732957992756</v>
      </c>
      <c r="H32" s="142">
        <v>245.17516729511456</v>
      </c>
      <c r="I32" s="142">
        <v>630.2568638763197</v>
      </c>
      <c r="J32" s="142">
        <v>835.82659109119732</v>
      </c>
      <c r="K32" s="142">
        <v>826.10963280088401</v>
      </c>
      <c r="L32" s="142">
        <v>1058.643919271381</v>
      </c>
      <c r="M32" s="142">
        <v>1291.888291155401</v>
      </c>
      <c r="N32" s="143"/>
      <c r="O32" s="142">
        <v>-89.368936779690372</v>
      </c>
      <c r="P32" s="142">
        <v>-50.422169680096765</v>
      </c>
      <c r="Q32" s="142">
        <v>12.449223478770733</v>
      </c>
      <c r="R32" s="142">
        <v>66.697837715187006</v>
      </c>
      <c r="S32" s="142">
        <v>385.08169658120511</v>
      </c>
      <c r="T32" s="142">
        <v>205.56972721487759</v>
      </c>
      <c r="U32" s="142">
        <v>-9.7169582903132934</v>
      </c>
      <c r="V32" s="142">
        <v>232.53428647049716</v>
      </c>
      <c r="W32" s="142">
        <v>233.24437188401976</v>
      </c>
      <c r="X32" s="145"/>
      <c r="Y32" s="148"/>
      <c r="Z32" s="148"/>
      <c r="AA32" s="148"/>
      <c r="AB32" s="148"/>
      <c r="AC32" s="148"/>
      <c r="AD32" s="148"/>
      <c r="AE32" s="148"/>
      <c r="AF32" s="148"/>
    </row>
    <row r="33" spans="1:32">
      <c r="B33" s="6" t="s">
        <v>48</v>
      </c>
      <c r="C33" s="219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3"/>
      <c r="O33" s="142">
        <v>0</v>
      </c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5"/>
      <c r="Y33" s="148"/>
      <c r="Z33" s="148"/>
      <c r="AA33" s="148"/>
      <c r="AB33" s="148"/>
      <c r="AC33" s="148"/>
      <c r="AD33" s="148"/>
      <c r="AE33" s="148"/>
      <c r="AF33" s="148"/>
    </row>
    <row r="34" spans="1:32">
      <c r="B34" s="6" t="s">
        <v>325</v>
      </c>
      <c r="C34" s="219"/>
      <c r="D34" s="142">
        <v>6792.6069615730075</v>
      </c>
      <c r="E34" s="142">
        <v>3686.86708117028</v>
      </c>
      <c r="F34" s="142">
        <v>14681.591321143869</v>
      </c>
      <c r="G34" s="142">
        <v>17243.626304460322</v>
      </c>
      <c r="H34" s="142">
        <v>17248.520709547087</v>
      </c>
      <c r="I34" s="142">
        <v>18286.439233155132</v>
      </c>
      <c r="J34" s="142">
        <v>16142.752191170481</v>
      </c>
      <c r="K34" s="142">
        <v>23276.355028656424</v>
      </c>
      <c r="L34" s="142">
        <v>33917.239009535726</v>
      </c>
      <c r="M34" s="142">
        <v>39546.323900240146</v>
      </c>
      <c r="N34" s="143"/>
      <c r="O34" s="142">
        <v>-3105.7398804027271</v>
      </c>
      <c r="P34" s="142">
        <v>10994.72423997359</v>
      </c>
      <c r="Q34" s="142">
        <v>2562.034983316451</v>
      </c>
      <c r="R34" s="142">
        <v>4.894405086767506</v>
      </c>
      <c r="S34" s="142">
        <v>1037.9185236080446</v>
      </c>
      <c r="T34" s="142">
        <v>-2143.6870419846514</v>
      </c>
      <c r="U34" s="142">
        <v>7133.6028374859434</v>
      </c>
      <c r="V34" s="142">
        <v>10640.883980879304</v>
      </c>
      <c r="W34" s="142">
        <v>5629.0848907044165</v>
      </c>
      <c r="X34" s="145"/>
      <c r="Y34" s="148"/>
      <c r="Z34" s="148"/>
      <c r="AA34" s="148"/>
      <c r="AB34" s="148"/>
      <c r="AC34" s="148"/>
      <c r="AD34" s="148"/>
      <c r="AE34" s="148"/>
      <c r="AF34" s="148"/>
    </row>
    <row r="35" spans="1:32">
      <c r="B35" s="8" t="s">
        <v>101</v>
      </c>
      <c r="C35" s="219"/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142">
        <v>0</v>
      </c>
      <c r="L35" s="142">
        <v>0</v>
      </c>
      <c r="M35" s="142">
        <v>0</v>
      </c>
      <c r="N35" s="143"/>
      <c r="O35" s="142">
        <v>0</v>
      </c>
      <c r="P35" s="142">
        <v>0</v>
      </c>
      <c r="Q35" s="142">
        <v>0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45"/>
      <c r="Y35" s="148"/>
      <c r="Z35" s="148"/>
      <c r="AA35" s="148"/>
      <c r="AB35" s="148"/>
      <c r="AC35" s="148"/>
      <c r="AD35" s="148"/>
      <c r="AE35" s="148"/>
      <c r="AF35" s="148"/>
    </row>
    <row r="36" spans="1:32" s="45" customFormat="1">
      <c r="A36" s="38"/>
      <c r="B36" s="29" t="s">
        <v>9</v>
      </c>
      <c r="C36" s="209" t="s">
        <v>296</v>
      </c>
      <c r="D36" s="139">
        <v>32157.223499999996</v>
      </c>
      <c r="E36" s="139">
        <v>40893.933599999997</v>
      </c>
      <c r="F36" s="139">
        <v>58978.723000000005</v>
      </c>
      <c r="G36" s="139">
        <v>52334.167200000004</v>
      </c>
      <c r="H36" s="139">
        <v>69349.1005</v>
      </c>
      <c r="I36" s="139">
        <v>87272.427911849867</v>
      </c>
      <c r="J36" s="139">
        <v>110334.78573208446</v>
      </c>
      <c r="K36" s="139">
        <v>128746.02860169692</v>
      </c>
      <c r="L36" s="139">
        <v>125753.63699235959</v>
      </c>
      <c r="M36" s="139">
        <v>123117.94219040283</v>
      </c>
      <c r="N36" s="146"/>
      <c r="O36" s="139">
        <v>8736.7100999999984</v>
      </c>
      <c r="P36" s="139">
        <v>18084.789400000005</v>
      </c>
      <c r="Q36" s="139">
        <v>-6644.5558000000001</v>
      </c>
      <c r="R36" s="139">
        <v>17014.933299999997</v>
      </c>
      <c r="S36" s="139">
        <v>17923.327411849867</v>
      </c>
      <c r="T36" s="139">
        <v>23062.357820234603</v>
      </c>
      <c r="U36" s="139">
        <v>18411.242869612441</v>
      </c>
      <c r="V36" s="139">
        <v>-2992.3916093373236</v>
      </c>
      <c r="W36" s="139">
        <v>-2635.6948019567653</v>
      </c>
      <c r="X36" s="141"/>
      <c r="Y36" s="140"/>
      <c r="Z36" s="140"/>
      <c r="AA36" s="140"/>
      <c r="AB36" s="140"/>
      <c r="AC36" s="140"/>
      <c r="AD36" s="140"/>
      <c r="AE36" s="140"/>
      <c r="AF36" s="140"/>
    </row>
    <row r="37" spans="1:32">
      <c r="B37" s="208" t="s">
        <v>40</v>
      </c>
      <c r="C37" s="219"/>
      <c r="D37" s="142">
        <v>32157.223500000004</v>
      </c>
      <c r="E37" s="142">
        <v>40893.933599999997</v>
      </c>
      <c r="F37" s="142">
        <v>58978.723000000005</v>
      </c>
      <c r="G37" s="142">
        <v>52334.167200000004</v>
      </c>
      <c r="H37" s="142">
        <v>69349.100500000015</v>
      </c>
      <c r="I37" s="142">
        <v>87272.427911849867</v>
      </c>
      <c r="J37" s="142">
        <v>110334.78573208449</v>
      </c>
      <c r="K37" s="142">
        <v>128746.02860169692</v>
      </c>
      <c r="L37" s="142">
        <v>125753.63699235959</v>
      </c>
      <c r="M37" s="142">
        <v>123117.94219040284</v>
      </c>
      <c r="N37" s="143"/>
      <c r="O37" s="142">
        <v>8736.710099999993</v>
      </c>
      <c r="P37" s="142">
        <v>18084.789400000005</v>
      </c>
      <c r="Q37" s="142">
        <v>-6644.5558000000001</v>
      </c>
      <c r="R37" s="142">
        <v>17014.933300000008</v>
      </c>
      <c r="S37" s="142">
        <v>17923.327411849856</v>
      </c>
      <c r="T37" s="142">
        <v>23062.357820234625</v>
      </c>
      <c r="U37" s="142">
        <v>18411.242869612419</v>
      </c>
      <c r="V37" s="142">
        <v>-2992.3916093373236</v>
      </c>
      <c r="W37" s="142">
        <v>-2635.6948019567426</v>
      </c>
      <c r="X37" s="145"/>
      <c r="Y37" s="148"/>
      <c r="Z37" s="148"/>
      <c r="AA37" s="148"/>
      <c r="AB37" s="148"/>
      <c r="AC37" s="148"/>
      <c r="AD37" s="148"/>
      <c r="AE37" s="148"/>
      <c r="AF37" s="148"/>
    </row>
    <row r="38" spans="1:32">
      <c r="B38" s="6" t="s">
        <v>41</v>
      </c>
      <c r="C38" s="219"/>
      <c r="D38" s="142">
        <v>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0</v>
      </c>
      <c r="K38" s="142">
        <v>0</v>
      </c>
      <c r="L38" s="142">
        <v>0</v>
      </c>
      <c r="M38" s="142">
        <v>0</v>
      </c>
      <c r="N38" s="143"/>
      <c r="O38" s="142">
        <v>0</v>
      </c>
      <c r="P38" s="142">
        <v>0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45"/>
      <c r="Y38" s="148"/>
      <c r="Z38" s="148"/>
      <c r="AA38" s="148"/>
      <c r="AB38" s="148"/>
      <c r="AC38" s="148"/>
      <c r="AD38" s="148"/>
      <c r="AE38" s="148"/>
      <c r="AF38" s="148"/>
    </row>
    <row r="39" spans="1:32">
      <c r="B39" s="6" t="s">
        <v>42</v>
      </c>
      <c r="C39" s="219"/>
      <c r="D39" s="142">
        <v>200.78025612750588</v>
      </c>
      <c r="E39" s="142">
        <v>255.32970725128737</v>
      </c>
      <c r="F39" s="142">
        <v>368.24581917071362</v>
      </c>
      <c r="G39" s="142">
        <v>326.75916484629704</v>
      </c>
      <c r="H39" s="142">
        <v>432.99540958821103</v>
      </c>
      <c r="I39" s="142">
        <v>544.90340028922299</v>
      </c>
      <c r="J39" s="142">
        <v>688.89798707470504</v>
      </c>
      <c r="K39" s="142">
        <v>803.85237855027822</v>
      </c>
      <c r="L39" s="142">
        <v>785.16876447033303</v>
      </c>
      <c r="M39" s="142">
        <v>768.71226046242896</v>
      </c>
      <c r="N39" s="143"/>
      <c r="O39" s="142">
        <v>54.549451123781488</v>
      </c>
      <c r="P39" s="142">
        <v>112.91611191942623</v>
      </c>
      <c r="Q39" s="142">
        <v>-41.486654324416563</v>
      </c>
      <c r="R39" s="142">
        <v>106.23624474191398</v>
      </c>
      <c r="S39" s="142">
        <v>111.90799070101195</v>
      </c>
      <c r="T39" s="142">
        <v>143.99458678548206</v>
      </c>
      <c r="U39" s="142">
        <v>114.9543914755732</v>
      </c>
      <c r="V39" s="142">
        <v>-18.683614079945254</v>
      </c>
      <c r="W39" s="142">
        <v>-16.456504007904016</v>
      </c>
      <c r="X39" s="145"/>
      <c r="Y39" s="148"/>
      <c r="Z39" s="148"/>
      <c r="AA39" s="148"/>
      <c r="AB39" s="148"/>
      <c r="AC39" s="148"/>
      <c r="AD39" s="148"/>
      <c r="AE39" s="148"/>
      <c r="AF39" s="148"/>
    </row>
    <row r="40" spans="1:32">
      <c r="B40" s="6" t="s">
        <v>43</v>
      </c>
      <c r="C40" s="219"/>
      <c r="D40" s="142">
        <v>31956.443243872498</v>
      </c>
      <c r="E40" s="142">
        <v>40638.60389274871</v>
      </c>
      <c r="F40" s="142">
        <v>58610.477180829286</v>
      </c>
      <c r="G40" s="142">
        <v>52007.408035153705</v>
      </c>
      <c r="H40" s="142">
        <v>68916.105090411787</v>
      </c>
      <c r="I40" s="142">
        <v>86727.524511560652</v>
      </c>
      <c r="J40" s="142">
        <v>109645.88774500978</v>
      </c>
      <c r="K40" s="142">
        <v>127942.17622314664</v>
      </c>
      <c r="L40" s="142">
        <v>124968.46822788926</v>
      </c>
      <c r="M40" s="142">
        <v>122349.22992994041</v>
      </c>
      <c r="N40" s="143"/>
      <c r="O40" s="142">
        <v>8682.1606488762136</v>
      </c>
      <c r="P40" s="142">
        <v>17971.873288080576</v>
      </c>
      <c r="Q40" s="142">
        <v>-6603.0691456755794</v>
      </c>
      <c r="R40" s="142">
        <v>16908.697055258086</v>
      </c>
      <c r="S40" s="142">
        <v>17811.419421148854</v>
      </c>
      <c r="T40" s="142">
        <v>22918.363233449134</v>
      </c>
      <c r="U40" s="142">
        <v>18296.288478136852</v>
      </c>
      <c r="V40" s="142">
        <v>-2973.7079952573822</v>
      </c>
      <c r="W40" s="142">
        <v>-2619.2382979488457</v>
      </c>
      <c r="X40" s="145"/>
      <c r="Y40" s="148"/>
      <c r="Z40" s="148"/>
      <c r="AA40" s="148"/>
      <c r="AB40" s="148"/>
      <c r="AC40" s="148"/>
      <c r="AD40" s="148"/>
      <c r="AE40" s="148"/>
      <c r="AF40" s="148"/>
    </row>
    <row r="41" spans="1:32">
      <c r="B41" s="6" t="s">
        <v>44</v>
      </c>
      <c r="C41" s="219"/>
      <c r="D41" s="142">
        <v>0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142">
        <v>0</v>
      </c>
      <c r="K41" s="142">
        <v>0</v>
      </c>
      <c r="L41" s="142">
        <v>0</v>
      </c>
      <c r="M41" s="142">
        <v>0</v>
      </c>
      <c r="N41" s="143"/>
      <c r="O41" s="142">
        <v>0</v>
      </c>
      <c r="P41" s="142">
        <v>0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  <c r="V41" s="142">
        <v>0</v>
      </c>
      <c r="W41" s="142">
        <v>0</v>
      </c>
      <c r="X41" s="145"/>
      <c r="Y41" s="148"/>
      <c r="Z41" s="148"/>
      <c r="AA41" s="148"/>
      <c r="AB41" s="148"/>
      <c r="AC41" s="148"/>
      <c r="AD41" s="148"/>
      <c r="AE41" s="148"/>
      <c r="AF41" s="148"/>
    </row>
    <row r="42" spans="1:32">
      <c r="B42" s="7" t="s">
        <v>45</v>
      </c>
      <c r="C42" s="219"/>
      <c r="D42" s="142">
        <v>0</v>
      </c>
      <c r="E42" s="142">
        <v>0</v>
      </c>
      <c r="F42" s="142">
        <v>0</v>
      </c>
      <c r="G42" s="142">
        <v>0</v>
      </c>
      <c r="H42" s="142">
        <v>0</v>
      </c>
      <c r="I42" s="142">
        <v>0</v>
      </c>
      <c r="J42" s="142">
        <v>0</v>
      </c>
      <c r="K42" s="142">
        <v>0</v>
      </c>
      <c r="L42" s="142">
        <v>0</v>
      </c>
      <c r="M42" s="142">
        <v>0</v>
      </c>
      <c r="N42" s="143"/>
      <c r="O42" s="142">
        <v>0</v>
      </c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45"/>
      <c r="Y42" s="148"/>
      <c r="Z42" s="148"/>
      <c r="AA42" s="148"/>
      <c r="AB42" s="148"/>
      <c r="AC42" s="148"/>
      <c r="AD42" s="148"/>
      <c r="AE42" s="148"/>
      <c r="AF42" s="148"/>
    </row>
    <row r="43" spans="1:32">
      <c r="B43" s="7" t="s">
        <v>46</v>
      </c>
      <c r="C43" s="219"/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3"/>
      <c r="O43" s="142">
        <v>0</v>
      </c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45"/>
      <c r="Y43" s="148"/>
      <c r="Z43" s="148"/>
      <c r="AA43" s="148"/>
      <c r="AB43" s="148"/>
      <c r="AC43" s="148"/>
      <c r="AD43" s="148"/>
      <c r="AE43" s="148"/>
      <c r="AF43" s="148"/>
    </row>
    <row r="44" spans="1:32">
      <c r="B44" s="6" t="s">
        <v>317</v>
      </c>
      <c r="C44" s="219"/>
      <c r="D44" s="142">
        <v>0</v>
      </c>
      <c r="E44" s="142">
        <v>0</v>
      </c>
      <c r="F44" s="142">
        <v>0</v>
      </c>
      <c r="G44" s="142">
        <v>0</v>
      </c>
      <c r="H44" s="142">
        <v>0</v>
      </c>
      <c r="I44" s="142">
        <v>0</v>
      </c>
      <c r="J44" s="142">
        <v>0</v>
      </c>
      <c r="K44" s="142">
        <v>0</v>
      </c>
      <c r="L44" s="142">
        <v>0</v>
      </c>
      <c r="M44" s="142">
        <v>0</v>
      </c>
      <c r="N44" s="143"/>
      <c r="O44" s="142">
        <v>0</v>
      </c>
      <c r="P44" s="142">
        <v>0</v>
      </c>
      <c r="Q44" s="142">
        <v>0</v>
      </c>
      <c r="R44" s="142">
        <v>0</v>
      </c>
      <c r="S44" s="142">
        <v>0</v>
      </c>
      <c r="T44" s="142">
        <v>0</v>
      </c>
      <c r="U44" s="142">
        <v>0</v>
      </c>
      <c r="V44" s="142">
        <v>0</v>
      </c>
      <c r="W44" s="142">
        <v>0</v>
      </c>
      <c r="X44" s="145"/>
      <c r="Y44" s="148"/>
      <c r="Z44" s="148"/>
      <c r="AA44" s="148"/>
      <c r="AB44" s="148"/>
      <c r="AC44" s="148"/>
      <c r="AD44" s="148"/>
      <c r="AE44" s="148"/>
      <c r="AF44" s="148"/>
    </row>
    <row r="45" spans="1:32">
      <c r="B45" s="6" t="s">
        <v>108</v>
      </c>
      <c r="C45" s="219"/>
      <c r="D45" s="142">
        <v>0</v>
      </c>
      <c r="E45" s="142">
        <v>0</v>
      </c>
      <c r="F45" s="142">
        <v>0</v>
      </c>
      <c r="G45" s="142">
        <v>0</v>
      </c>
      <c r="H45" s="142">
        <v>0</v>
      </c>
      <c r="I45" s="142">
        <v>0</v>
      </c>
      <c r="J45" s="142">
        <v>0</v>
      </c>
      <c r="K45" s="142">
        <v>0</v>
      </c>
      <c r="L45" s="142">
        <v>0</v>
      </c>
      <c r="M45" s="142">
        <v>0</v>
      </c>
      <c r="N45" s="143"/>
      <c r="O45" s="142">
        <v>0</v>
      </c>
      <c r="P45" s="142">
        <v>0</v>
      </c>
      <c r="Q45" s="142">
        <v>0</v>
      </c>
      <c r="R45" s="142">
        <v>0</v>
      </c>
      <c r="S45" s="142">
        <v>0</v>
      </c>
      <c r="T45" s="142">
        <v>0</v>
      </c>
      <c r="U45" s="142">
        <v>0</v>
      </c>
      <c r="V45" s="142">
        <v>0</v>
      </c>
      <c r="W45" s="142">
        <v>0</v>
      </c>
      <c r="X45" s="145"/>
      <c r="Y45" s="148"/>
      <c r="Z45" s="148"/>
      <c r="AA45" s="148"/>
      <c r="AB45" s="148"/>
      <c r="AC45" s="148"/>
      <c r="AD45" s="148"/>
      <c r="AE45" s="148"/>
      <c r="AF45" s="148"/>
    </row>
    <row r="46" spans="1:32">
      <c r="B46" s="6" t="s">
        <v>48</v>
      </c>
      <c r="C46" s="219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3"/>
      <c r="O46" s="142">
        <v>0</v>
      </c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5"/>
      <c r="Y46" s="148"/>
      <c r="Z46" s="148"/>
      <c r="AA46" s="148"/>
      <c r="AB46" s="148"/>
      <c r="AC46" s="148"/>
      <c r="AD46" s="148"/>
      <c r="AE46" s="148"/>
      <c r="AF46" s="148"/>
    </row>
    <row r="47" spans="1:32">
      <c r="B47" s="6" t="s">
        <v>325</v>
      </c>
      <c r="C47" s="219"/>
      <c r="D47" s="142">
        <v>0</v>
      </c>
      <c r="E47" s="142">
        <v>0</v>
      </c>
      <c r="F47" s="142">
        <v>0</v>
      </c>
      <c r="G47" s="142">
        <v>0</v>
      </c>
      <c r="H47" s="142">
        <v>0</v>
      </c>
      <c r="I47" s="142">
        <v>0</v>
      </c>
      <c r="J47" s="142">
        <v>0</v>
      </c>
      <c r="K47" s="142">
        <v>0</v>
      </c>
      <c r="L47" s="142">
        <v>0</v>
      </c>
      <c r="M47" s="142">
        <v>0</v>
      </c>
      <c r="N47" s="143"/>
      <c r="O47" s="142">
        <v>0</v>
      </c>
      <c r="P47" s="142">
        <v>0</v>
      </c>
      <c r="Q47" s="142">
        <v>0</v>
      </c>
      <c r="R47" s="142">
        <v>0</v>
      </c>
      <c r="S47" s="142">
        <v>0</v>
      </c>
      <c r="T47" s="142">
        <v>0</v>
      </c>
      <c r="U47" s="142">
        <v>0</v>
      </c>
      <c r="V47" s="142">
        <v>0</v>
      </c>
      <c r="W47" s="142">
        <v>0</v>
      </c>
      <c r="X47" s="145"/>
      <c r="Y47" s="148"/>
      <c r="Z47" s="148"/>
      <c r="AA47" s="148"/>
      <c r="AB47" s="148"/>
      <c r="AC47" s="148"/>
      <c r="AD47" s="148"/>
      <c r="AE47" s="148"/>
      <c r="AF47" s="148"/>
    </row>
    <row r="48" spans="1:32">
      <c r="B48" s="8" t="s">
        <v>101</v>
      </c>
      <c r="C48" s="219"/>
      <c r="D48" s="142">
        <v>0</v>
      </c>
      <c r="E48" s="142">
        <v>0</v>
      </c>
      <c r="F48" s="142">
        <v>0</v>
      </c>
      <c r="G48" s="142">
        <v>0</v>
      </c>
      <c r="H48" s="142">
        <v>0</v>
      </c>
      <c r="I48" s="142">
        <v>0</v>
      </c>
      <c r="J48" s="142">
        <v>0</v>
      </c>
      <c r="K48" s="142">
        <v>0</v>
      </c>
      <c r="L48" s="142">
        <v>0</v>
      </c>
      <c r="M48" s="142">
        <v>0</v>
      </c>
      <c r="N48" s="143"/>
      <c r="O48" s="142">
        <v>0</v>
      </c>
      <c r="P48" s="142">
        <v>0</v>
      </c>
      <c r="Q48" s="142">
        <v>0</v>
      </c>
      <c r="R48" s="142">
        <v>0</v>
      </c>
      <c r="S48" s="142">
        <v>0</v>
      </c>
      <c r="T48" s="142">
        <v>0</v>
      </c>
      <c r="U48" s="142">
        <v>0</v>
      </c>
      <c r="V48" s="142">
        <v>0</v>
      </c>
      <c r="W48" s="142">
        <v>0</v>
      </c>
      <c r="X48" s="145"/>
      <c r="Y48" s="148"/>
      <c r="Z48" s="148"/>
      <c r="AA48" s="148"/>
      <c r="AB48" s="148"/>
      <c r="AC48" s="148"/>
      <c r="AD48" s="148"/>
      <c r="AE48" s="148"/>
      <c r="AF48" s="148"/>
    </row>
    <row r="49" spans="1:32" s="45" customFormat="1">
      <c r="A49" s="38"/>
      <c r="B49" s="29" t="s">
        <v>25</v>
      </c>
      <c r="C49" s="209" t="s">
        <v>297</v>
      </c>
      <c r="D49" s="139">
        <v>49810.828100000006</v>
      </c>
      <c r="E49" s="139">
        <v>43938.757400000002</v>
      </c>
      <c r="F49" s="139">
        <v>62899.691100000018</v>
      </c>
      <c r="G49" s="139">
        <v>65733.177800000005</v>
      </c>
      <c r="H49" s="139">
        <v>89858.430299999993</v>
      </c>
      <c r="I49" s="139">
        <v>82376.572088150118</v>
      </c>
      <c r="J49" s="139">
        <v>101611.21426791555</v>
      </c>
      <c r="K49" s="139">
        <v>141382.97139830305</v>
      </c>
      <c r="L49" s="139">
        <v>168628.36300764044</v>
      </c>
      <c r="M49" s="139">
        <v>162994.0578095972</v>
      </c>
      <c r="N49" s="146"/>
      <c r="O49" s="139">
        <v>-5872.0707000000002</v>
      </c>
      <c r="P49" s="139">
        <v>18960.933700000016</v>
      </c>
      <c r="Q49" s="139">
        <v>2833.4866999999804</v>
      </c>
      <c r="R49" s="139">
        <v>24125.252499999988</v>
      </c>
      <c r="S49" s="139">
        <v>-7481.8582118498625</v>
      </c>
      <c r="T49" s="139">
        <v>19234.642179765422</v>
      </c>
      <c r="U49" s="139">
        <v>39771.757130387516</v>
      </c>
      <c r="V49" s="139">
        <v>27245.391609337366</v>
      </c>
      <c r="W49" s="139">
        <v>-5634.3051980432392</v>
      </c>
      <c r="X49" s="141"/>
      <c r="Y49" s="140"/>
      <c r="Z49" s="140"/>
      <c r="AA49" s="140"/>
      <c r="AB49" s="140"/>
      <c r="AC49" s="140"/>
      <c r="AD49" s="140"/>
      <c r="AE49" s="140"/>
      <c r="AF49" s="140"/>
    </row>
    <row r="50" spans="1:32">
      <c r="B50" s="208" t="s">
        <v>40</v>
      </c>
      <c r="C50" s="219"/>
      <c r="D50" s="142">
        <v>49810.828099999999</v>
      </c>
      <c r="E50" s="142">
        <v>43938.757400000002</v>
      </c>
      <c r="F50" s="142">
        <v>62899.691100000018</v>
      </c>
      <c r="G50" s="142">
        <v>65733.177800000005</v>
      </c>
      <c r="H50" s="142">
        <v>89858.430299999993</v>
      </c>
      <c r="I50" s="142">
        <v>82376.572088150118</v>
      </c>
      <c r="J50" s="142">
        <v>101611.21426791552</v>
      </c>
      <c r="K50" s="142">
        <v>141382.97139830305</v>
      </c>
      <c r="L50" s="142">
        <v>168628.36300764044</v>
      </c>
      <c r="M50" s="142">
        <v>162994.0578095972</v>
      </c>
      <c r="N50" s="143"/>
      <c r="O50" s="142">
        <v>-5872.0706999999948</v>
      </c>
      <c r="P50" s="142">
        <v>18960.933700000016</v>
      </c>
      <c r="Q50" s="142">
        <v>2833.4866999999804</v>
      </c>
      <c r="R50" s="142">
        <v>24125.252499999988</v>
      </c>
      <c r="S50" s="142">
        <v>-7481.8582118498625</v>
      </c>
      <c r="T50" s="142">
        <v>19234.6421797654</v>
      </c>
      <c r="U50" s="142">
        <v>39771.757130387537</v>
      </c>
      <c r="V50" s="142">
        <v>27245.391609337366</v>
      </c>
      <c r="W50" s="142">
        <v>-5634.3051980432392</v>
      </c>
      <c r="X50" s="145"/>
      <c r="Y50" s="148"/>
      <c r="Z50" s="148"/>
      <c r="AA50" s="148"/>
      <c r="AB50" s="148"/>
      <c r="AC50" s="148"/>
      <c r="AD50" s="148"/>
      <c r="AE50" s="148"/>
      <c r="AF50" s="148"/>
    </row>
    <row r="51" spans="1:32">
      <c r="B51" s="6" t="s">
        <v>41</v>
      </c>
      <c r="C51" s="219"/>
      <c r="D51" s="142">
        <v>0</v>
      </c>
      <c r="E51" s="142">
        <v>0</v>
      </c>
      <c r="F51" s="142">
        <v>0</v>
      </c>
      <c r="G51" s="142">
        <v>0</v>
      </c>
      <c r="H51" s="142">
        <v>0</v>
      </c>
      <c r="I51" s="142">
        <v>0</v>
      </c>
      <c r="J51" s="142">
        <v>0</v>
      </c>
      <c r="K51" s="142">
        <v>0</v>
      </c>
      <c r="L51" s="142">
        <v>0</v>
      </c>
      <c r="M51" s="142">
        <v>0</v>
      </c>
      <c r="N51" s="143"/>
      <c r="O51" s="142">
        <v>0</v>
      </c>
      <c r="P51" s="142">
        <v>0</v>
      </c>
      <c r="Q51" s="142">
        <v>0</v>
      </c>
      <c r="R51" s="142">
        <v>0</v>
      </c>
      <c r="S51" s="142">
        <v>0</v>
      </c>
      <c r="T51" s="142">
        <v>0</v>
      </c>
      <c r="U51" s="142">
        <v>0</v>
      </c>
      <c r="V51" s="142">
        <v>0</v>
      </c>
      <c r="W51" s="142">
        <v>0</v>
      </c>
      <c r="X51" s="145"/>
      <c r="Y51" s="148"/>
      <c r="Z51" s="148"/>
      <c r="AA51" s="148"/>
      <c r="AB51" s="148"/>
      <c r="AC51" s="148"/>
      <c r="AD51" s="148"/>
      <c r="AE51" s="148"/>
      <c r="AF51" s="148"/>
    </row>
    <row r="52" spans="1:32">
      <c r="B52" s="6" t="s">
        <v>42</v>
      </c>
      <c r="C52" s="219"/>
      <c r="D52" s="142">
        <v>40381.441599999998</v>
      </c>
      <c r="E52" s="142">
        <v>34344.998099999997</v>
      </c>
      <c r="F52" s="142">
        <v>52044.124500000013</v>
      </c>
      <c r="G52" s="142">
        <v>55234.476399999992</v>
      </c>
      <c r="H52" s="142">
        <v>65955.354599999991</v>
      </c>
      <c r="I52" s="142">
        <v>61137</v>
      </c>
      <c r="J52" s="142">
        <v>71355</v>
      </c>
      <c r="K52" s="142">
        <v>106230</v>
      </c>
      <c r="L52" s="142">
        <v>124388.00000000001</v>
      </c>
      <c r="M52" s="142">
        <v>114814.00000000001</v>
      </c>
      <c r="N52" s="143"/>
      <c r="O52" s="142">
        <v>-6036.4435000000012</v>
      </c>
      <c r="P52" s="142">
        <v>17699.126400000012</v>
      </c>
      <c r="Q52" s="142">
        <v>3190.3518999999847</v>
      </c>
      <c r="R52" s="142">
        <v>10720.878199999992</v>
      </c>
      <c r="S52" s="142">
        <v>-4818.354599999986</v>
      </c>
      <c r="T52" s="142">
        <v>10217.999999999995</v>
      </c>
      <c r="U52" s="142">
        <v>34875</v>
      </c>
      <c r="V52" s="142">
        <v>18158.000000000015</v>
      </c>
      <c r="W52" s="142">
        <v>-9574</v>
      </c>
      <c r="X52" s="145"/>
      <c r="Y52" s="148"/>
      <c r="Z52" s="148"/>
      <c r="AA52" s="148"/>
      <c r="AB52" s="148"/>
      <c r="AC52" s="148"/>
      <c r="AD52" s="148"/>
      <c r="AE52" s="148"/>
      <c r="AF52" s="148"/>
    </row>
    <row r="53" spans="1:32">
      <c r="B53" s="6" t="s">
        <v>43</v>
      </c>
      <c r="C53" s="219"/>
      <c r="D53" s="142">
        <v>544.73759999999993</v>
      </c>
      <c r="E53" s="142">
        <v>1470.8408999999999</v>
      </c>
      <c r="F53" s="142">
        <v>1589.9394000000002</v>
      </c>
      <c r="G53" s="142">
        <v>1631.3906999999999</v>
      </c>
      <c r="H53" s="142">
        <v>2334.864</v>
      </c>
      <c r="I53" s="142">
        <v>3071</v>
      </c>
      <c r="J53" s="142">
        <v>3454.9999999999995</v>
      </c>
      <c r="K53" s="142">
        <v>4976</v>
      </c>
      <c r="L53" s="142">
        <v>8068.0000000000009</v>
      </c>
      <c r="M53" s="142">
        <v>12670</v>
      </c>
      <c r="N53" s="143"/>
      <c r="O53" s="142">
        <v>926.1033000000001</v>
      </c>
      <c r="P53" s="142">
        <v>119.09850000000031</v>
      </c>
      <c r="Q53" s="142">
        <v>41.451299999999769</v>
      </c>
      <c r="R53" s="142">
        <v>703.47329999999988</v>
      </c>
      <c r="S53" s="142">
        <v>736.13600000000008</v>
      </c>
      <c r="T53" s="142">
        <v>383.99999999999966</v>
      </c>
      <c r="U53" s="142">
        <v>1521</v>
      </c>
      <c r="V53" s="142">
        <v>3092.0000000000009</v>
      </c>
      <c r="W53" s="142">
        <v>4602</v>
      </c>
      <c r="X53" s="145"/>
      <c r="Y53" s="148"/>
      <c r="Z53" s="148"/>
      <c r="AA53" s="148"/>
      <c r="AB53" s="148"/>
      <c r="AC53" s="148"/>
      <c r="AD53" s="148"/>
      <c r="AE53" s="148"/>
      <c r="AF53" s="148"/>
    </row>
    <row r="54" spans="1:32">
      <c r="B54" s="6" t="s">
        <v>44</v>
      </c>
      <c r="C54" s="219"/>
      <c r="D54" s="142">
        <v>5496.4349999999995</v>
      </c>
      <c r="E54" s="142">
        <v>4349.29</v>
      </c>
      <c r="F54" s="142">
        <v>3841.2</v>
      </c>
      <c r="G54" s="142">
        <v>3803.7</v>
      </c>
      <c r="H54" s="142">
        <v>2992.5</v>
      </c>
      <c r="I54" s="142">
        <v>3100.6583179700378</v>
      </c>
      <c r="J54" s="142">
        <v>4521.2510038130131</v>
      </c>
      <c r="K54" s="142">
        <v>5947.4844058795561</v>
      </c>
      <c r="L54" s="142">
        <v>7740.7982637259265</v>
      </c>
      <c r="M54" s="142">
        <v>8246.7271188550985</v>
      </c>
      <c r="N54" s="143"/>
      <c r="O54" s="142">
        <v>-1147.1449999999998</v>
      </c>
      <c r="P54" s="142">
        <v>-508.09</v>
      </c>
      <c r="Q54" s="142">
        <v>-37.5</v>
      </c>
      <c r="R54" s="142">
        <v>-811.19999999999982</v>
      </c>
      <c r="S54" s="142">
        <v>108.15831797003774</v>
      </c>
      <c r="T54" s="142">
        <v>1420.5926858429755</v>
      </c>
      <c r="U54" s="142">
        <v>1426.2334020665428</v>
      </c>
      <c r="V54" s="142">
        <v>1793.3138578463704</v>
      </c>
      <c r="W54" s="142">
        <v>505.9288551291715</v>
      </c>
      <c r="X54" s="145"/>
      <c r="Y54" s="148"/>
      <c r="Z54" s="148"/>
      <c r="AA54" s="148"/>
      <c r="AB54" s="148"/>
      <c r="AC54" s="148"/>
      <c r="AD54" s="148"/>
      <c r="AE54" s="148"/>
      <c r="AF54" s="148"/>
    </row>
    <row r="55" spans="1:32">
      <c r="B55" s="7" t="s">
        <v>45</v>
      </c>
      <c r="C55" s="219"/>
      <c r="D55" s="142">
        <v>2748.2174999999997</v>
      </c>
      <c r="E55" s="142">
        <v>2174.645</v>
      </c>
      <c r="F55" s="142">
        <v>1920.6</v>
      </c>
      <c r="G55" s="142">
        <v>1901.85</v>
      </c>
      <c r="H55" s="142">
        <v>1496.25</v>
      </c>
      <c r="I55" s="142">
        <v>1550.3291589850189</v>
      </c>
      <c r="J55" s="142">
        <v>2260.6255019065065</v>
      </c>
      <c r="K55" s="142">
        <v>2973.7422029397781</v>
      </c>
      <c r="L55" s="142">
        <v>3870.3991318629633</v>
      </c>
      <c r="M55" s="142">
        <v>4123.3635594275493</v>
      </c>
      <c r="N55" s="143"/>
      <c r="O55" s="142">
        <v>-573.57249999999988</v>
      </c>
      <c r="P55" s="142">
        <v>-254.04499999999999</v>
      </c>
      <c r="Q55" s="142">
        <v>-18.75</v>
      </c>
      <c r="R55" s="142">
        <v>-405.59999999999991</v>
      </c>
      <c r="S55" s="142">
        <v>54.079158985018871</v>
      </c>
      <c r="T55" s="142">
        <v>710.29634292148774</v>
      </c>
      <c r="U55" s="142">
        <v>713.1167010332714</v>
      </c>
      <c r="V55" s="142">
        <v>896.65692892318521</v>
      </c>
      <c r="W55" s="142">
        <v>252.96442756458575</v>
      </c>
      <c r="X55" s="145"/>
      <c r="Y55" s="148"/>
      <c r="Z55" s="148"/>
      <c r="AA55" s="148"/>
      <c r="AB55" s="148"/>
      <c r="AC55" s="148"/>
      <c r="AD55" s="148"/>
      <c r="AE55" s="148"/>
      <c r="AF55" s="148"/>
    </row>
    <row r="56" spans="1:32">
      <c r="B56" s="7" t="s">
        <v>46</v>
      </c>
      <c r="C56" s="219"/>
      <c r="D56" s="142">
        <v>2748.2174999999997</v>
      </c>
      <c r="E56" s="142">
        <v>2174.645</v>
      </c>
      <c r="F56" s="142">
        <v>1920.6</v>
      </c>
      <c r="G56" s="142">
        <v>1901.85</v>
      </c>
      <c r="H56" s="142">
        <v>1496.25</v>
      </c>
      <c r="I56" s="142">
        <v>1550.3291589850189</v>
      </c>
      <c r="J56" s="142">
        <v>2260.6255019065065</v>
      </c>
      <c r="K56" s="142">
        <v>2973.7422029397781</v>
      </c>
      <c r="L56" s="142">
        <v>3870.3991318629633</v>
      </c>
      <c r="M56" s="142">
        <v>4123.3635594275493</v>
      </c>
      <c r="N56" s="143"/>
      <c r="O56" s="142">
        <v>-573.57249999999988</v>
      </c>
      <c r="P56" s="142">
        <v>-254.04499999999999</v>
      </c>
      <c r="Q56" s="142">
        <v>-18.75</v>
      </c>
      <c r="R56" s="142">
        <v>-405.59999999999991</v>
      </c>
      <c r="S56" s="142">
        <v>54.079158985018871</v>
      </c>
      <c r="T56" s="142">
        <v>710.29634292148774</v>
      </c>
      <c r="U56" s="142">
        <v>713.1167010332714</v>
      </c>
      <c r="V56" s="142">
        <v>896.65692892318521</v>
      </c>
      <c r="W56" s="142">
        <v>252.96442756458575</v>
      </c>
      <c r="X56" s="145"/>
      <c r="Y56" s="148"/>
      <c r="Z56" s="148"/>
      <c r="AA56" s="148"/>
      <c r="AB56" s="148"/>
      <c r="AC56" s="148"/>
      <c r="AD56" s="148"/>
      <c r="AE56" s="148"/>
      <c r="AF56" s="148"/>
    </row>
    <row r="57" spans="1:32">
      <c r="B57" s="6" t="s">
        <v>317</v>
      </c>
      <c r="C57" s="219"/>
      <c r="D57" s="142">
        <v>0</v>
      </c>
      <c r="E57" s="142">
        <v>0</v>
      </c>
      <c r="F57" s="142">
        <v>0</v>
      </c>
      <c r="G57" s="142">
        <v>0</v>
      </c>
      <c r="H57" s="142">
        <v>0</v>
      </c>
      <c r="I57" s="142">
        <v>0</v>
      </c>
      <c r="J57" s="142">
        <v>0</v>
      </c>
      <c r="K57" s="142">
        <v>0</v>
      </c>
      <c r="L57" s="142">
        <v>0</v>
      </c>
      <c r="M57" s="142">
        <v>0</v>
      </c>
      <c r="N57" s="143"/>
      <c r="O57" s="142">
        <v>0</v>
      </c>
      <c r="P57" s="142">
        <v>0</v>
      </c>
      <c r="Q57" s="142">
        <v>0</v>
      </c>
      <c r="R57" s="142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45"/>
      <c r="Y57" s="148"/>
      <c r="Z57" s="148"/>
      <c r="AA57" s="148"/>
      <c r="AB57" s="148"/>
      <c r="AC57" s="148"/>
      <c r="AD57" s="148"/>
      <c r="AE57" s="148"/>
      <c r="AF57" s="148"/>
    </row>
    <row r="58" spans="1:32">
      <c r="B58" s="6" t="s">
        <v>108</v>
      </c>
      <c r="C58" s="219"/>
      <c r="D58" s="142">
        <v>3388.2138999999997</v>
      </c>
      <c r="E58" s="142">
        <v>3773.6283999999996</v>
      </c>
      <c r="F58" s="142">
        <v>5424.427200000001</v>
      </c>
      <c r="G58" s="142">
        <v>5063.6106999999993</v>
      </c>
      <c r="H58" s="142">
        <v>18575.7117</v>
      </c>
      <c r="I58" s="142">
        <v>15067.913770180092</v>
      </c>
      <c r="J58" s="142">
        <v>22279.963264102513</v>
      </c>
      <c r="K58" s="142">
        <v>24229.486992423524</v>
      </c>
      <c r="L58" s="142">
        <v>28431.564743914474</v>
      </c>
      <c r="M58" s="142">
        <v>27263.33069074207</v>
      </c>
      <c r="N58" s="143"/>
      <c r="O58" s="142">
        <v>385.41450000000026</v>
      </c>
      <c r="P58" s="142">
        <v>1650.7988000000012</v>
      </c>
      <c r="Q58" s="142">
        <v>-360.81650000000138</v>
      </c>
      <c r="R58" s="142">
        <v>13512.101000000001</v>
      </c>
      <c r="S58" s="142">
        <v>-3507.797929819907</v>
      </c>
      <c r="T58" s="142">
        <v>7212.0494939224218</v>
      </c>
      <c r="U58" s="142">
        <v>1949.5237283210117</v>
      </c>
      <c r="V58" s="142">
        <v>4202.0777514909496</v>
      </c>
      <c r="W58" s="142">
        <v>-1168.2340531724037</v>
      </c>
      <c r="X58" s="145"/>
      <c r="Y58" s="148"/>
      <c r="Z58" s="148"/>
      <c r="AA58" s="148"/>
      <c r="AB58" s="148"/>
      <c r="AC58" s="148"/>
      <c r="AD58" s="148"/>
      <c r="AE58" s="148"/>
      <c r="AF58" s="148"/>
    </row>
    <row r="59" spans="1:32">
      <c r="B59" s="6" t="s">
        <v>48</v>
      </c>
      <c r="C59" s="219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3"/>
      <c r="O59" s="142">
        <v>0</v>
      </c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45"/>
      <c r="Y59" s="148"/>
      <c r="Z59" s="148"/>
      <c r="AA59" s="148"/>
      <c r="AB59" s="148"/>
      <c r="AC59" s="148"/>
      <c r="AD59" s="148"/>
      <c r="AE59" s="148"/>
      <c r="AF59" s="148"/>
    </row>
    <row r="60" spans="1:32">
      <c r="B60" s="6" t="s">
        <v>325</v>
      </c>
      <c r="C60" s="219"/>
      <c r="D60" s="142"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3"/>
      <c r="O60" s="142">
        <v>0</v>
      </c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45"/>
      <c r="Y60" s="148"/>
      <c r="Z60" s="148"/>
      <c r="AA60" s="148"/>
      <c r="AB60" s="148"/>
      <c r="AC60" s="148"/>
      <c r="AD60" s="148"/>
      <c r="AE60" s="148"/>
      <c r="AF60" s="148"/>
    </row>
    <row r="61" spans="1:32">
      <c r="B61" s="8" t="s">
        <v>101</v>
      </c>
      <c r="C61" s="219"/>
      <c r="D61" s="142">
        <v>0</v>
      </c>
      <c r="E61" s="142">
        <v>0</v>
      </c>
      <c r="F61" s="142">
        <v>0</v>
      </c>
      <c r="G61" s="142">
        <v>0</v>
      </c>
      <c r="H61" s="142">
        <v>0</v>
      </c>
      <c r="I61" s="142">
        <v>0</v>
      </c>
      <c r="J61" s="142">
        <v>0</v>
      </c>
      <c r="K61" s="142">
        <v>0</v>
      </c>
      <c r="L61" s="142">
        <v>0</v>
      </c>
      <c r="M61" s="142">
        <v>0</v>
      </c>
      <c r="N61" s="143"/>
      <c r="O61" s="142">
        <v>0</v>
      </c>
      <c r="P61" s="142">
        <v>0</v>
      </c>
      <c r="Q61" s="142">
        <v>0</v>
      </c>
      <c r="R61" s="142">
        <v>0</v>
      </c>
      <c r="S61" s="142">
        <v>0</v>
      </c>
      <c r="T61" s="142">
        <v>0</v>
      </c>
      <c r="U61" s="142">
        <v>0</v>
      </c>
      <c r="V61" s="142">
        <v>0</v>
      </c>
      <c r="W61" s="142">
        <v>0</v>
      </c>
      <c r="X61" s="145"/>
      <c r="Y61" s="148"/>
      <c r="Z61" s="148"/>
      <c r="AA61" s="148"/>
      <c r="AB61" s="148"/>
      <c r="AC61" s="148"/>
      <c r="AD61" s="148"/>
      <c r="AE61" s="148"/>
      <c r="AF61" s="148"/>
    </row>
    <row r="62" spans="1:32" s="45" customFormat="1">
      <c r="A62" s="38"/>
      <c r="B62" s="29" t="s">
        <v>10</v>
      </c>
      <c r="C62" s="209" t="s">
        <v>298</v>
      </c>
      <c r="D62" s="139">
        <v>3684.7993000000001</v>
      </c>
      <c r="E62" s="139">
        <v>3802.2564000000002</v>
      </c>
      <c r="F62" s="139">
        <v>3267.2952</v>
      </c>
      <c r="G62" s="139">
        <v>3101.1097</v>
      </c>
      <c r="H62" s="139">
        <v>3501.0489999999995</v>
      </c>
      <c r="I62" s="139">
        <v>3115</v>
      </c>
      <c r="J62" s="139">
        <v>3261.9999999999995</v>
      </c>
      <c r="K62" s="139">
        <v>5202</v>
      </c>
      <c r="L62" s="139">
        <v>7191</v>
      </c>
      <c r="M62" s="139">
        <v>8463</v>
      </c>
      <c r="N62" s="146"/>
      <c r="O62" s="139">
        <v>117.45710000000003</v>
      </c>
      <c r="P62" s="139">
        <v>-534.96120000000008</v>
      </c>
      <c r="Q62" s="139">
        <v>-166.18550000000027</v>
      </c>
      <c r="R62" s="139">
        <v>399.93929999999978</v>
      </c>
      <c r="S62" s="139">
        <v>-386.04899999999986</v>
      </c>
      <c r="T62" s="139">
        <v>146.99999999999989</v>
      </c>
      <c r="U62" s="139">
        <v>1940.0000000000005</v>
      </c>
      <c r="V62" s="139">
        <v>1988.9999999999993</v>
      </c>
      <c r="W62" s="139">
        <v>1272</v>
      </c>
      <c r="X62" s="141"/>
      <c r="Y62" s="140"/>
      <c r="Z62" s="140"/>
      <c r="AA62" s="140"/>
      <c r="AB62" s="140"/>
      <c r="AC62" s="140"/>
      <c r="AD62" s="140"/>
      <c r="AE62" s="140"/>
      <c r="AF62" s="140"/>
    </row>
    <row r="63" spans="1:32" s="45" customFormat="1">
      <c r="A63" s="38"/>
      <c r="B63" s="31" t="s">
        <v>26</v>
      </c>
      <c r="C63" s="209" t="s">
        <v>299</v>
      </c>
      <c r="D63" s="139">
        <v>3684.7993000000001</v>
      </c>
      <c r="E63" s="139">
        <v>3802.2564000000002</v>
      </c>
      <c r="F63" s="139">
        <v>3267.2952</v>
      </c>
      <c r="G63" s="139">
        <v>3101.1097</v>
      </c>
      <c r="H63" s="139">
        <v>3501.0489999999995</v>
      </c>
      <c r="I63" s="139">
        <v>3115</v>
      </c>
      <c r="J63" s="139">
        <v>3261.9999999999995</v>
      </c>
      <c r="K63" s="139">
        <v>5202</v>
      </c>
      <c r="L63" s="139">
        <v>7191</v>
      </c>
      <c r="M63" s="139">
        <v>8463</v>
      </c>
      <c r="N63" s="146"/>
      <c r="O63" s="139">
        <v>117.45710000000003</v>
      </c>
      <c r="P63" s="139">
        <v>-534.96120000000008</v>
      </c>
      <c r="Q63" s="139">
        <v>-166.18550000000027</v>
      </c>
      <c r="R63" s="139">
        <v>399.93929999999978</v>
      </c>
      <c r="S63" s="139">
        <v>-386.04899999999986</v>
      </c>
      <c r="T63" s="139">
        <v>146.99999999999989</v>
      </c>
      <c r="U63" s="139">
        <v>1940.0000000000005</v>
      </c>
      <c r="V63" s="139">
        <v>1988.9999999999993</v>
      </c>
      <c r="W63" s="139">
        <v>1272</v>
      </c>
      <c r="X63" s="141"/>
      <c r="Y63" s="140"/>
      <c r="Z63" s="140"/>
      <c r="AA63" s="140"/>
      <c r="AB63" s="140"/>
      <c r="AC63" s="140"/>
      <c r="AD63" s="140"/>
      <c r="AE63" s="140"/>
      <c r="AF63" s="140"/>
    </row>
    <row r="64" spans="1:32">
      <c r="B64" s="208" t="s">
        <v>40</v>
      </c>
      <c r="C64" s="219"/>
      <c r="D64" s="142">
        <v>1798.0453397288195</v>
      </c>
      <c r="E64" s="142">
        <v>1855.3600464682233</v>
      </c>
      <c r="F64" s="142">
        <v>1594.3188297605084</v>
      </c>
      <c r="G64" s="142">
        <v>1513.2264718115953</v>
      </c>
      <c r="H64" s="142">
        <v>1708.3820110941299</v>
      </c>
      <c r="I64" s="142">
        <v>1520.0044228339034</v>
      </c>
      <c r="J64" s="142">
        <v>1591.7349686305595</v>
      </c>
      <c r="K64" s="142">
        <v>2538.3829879877899</v>
      </c>
      <c r="L64" s="142">
        <v>3508.9411892772391</v>
      </c>
      <c r="M64" s="142">
        <v>4129.6299937217736</v>
      </c>
      <c r="N64" s="143"/>
      <c r="O64" s="142">
        <v>57.314706739403931</v>
      </c>
      <c r="P64" s="142">
        <v>-261.04121670771508</v>
      </c>
      <c r="Q64" s="142">
        <v>-81.092357948913119</v>
      </c>
      <c r="R64" s="142">
        <v>195.15553928253482</v>
      </c>
      <c r="S64" s="142">
        <v>-188.3775882602265</v>
      </c>
      <c r="T64" s="142">
        <v>71.730545796656031</v>
      </c>
      <c r="U64" s="142">
        <v>946.64801935723051</v>
      </c>
      <c r="V64" s="142">
        <v>970.5582012894489</v>
      </c>
      <c r="W64" s="142">
        <v>620.6888044445343</v>
      </c>
      <c r="X64" s="145"/>
      <c r="Y64" s="148"/>
      <c r="Z64" s="148"/>
      <c r="AA64" s="148"/>
      <c r="AB64" s="148"/>
      <c r="AC64" s="148"/>
      <c r="AD64" s="148"/>
      <c r="AE64" s="148"/>
      <c r="AF64" s="148"/>
    </row>
    <row r="65" spans="1:32">
      <c r="B65" s="6" t="s">
        <v>41</v>
      </c>
      <c r="C65" s="219"/>
      <c r="D65" s="142">
        <v>0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142">
        <v>0</v>
      </c>
      <c r="K65" s="142">
        <v>0</v>
      </c>
      <c r="L65" s="142">
        <v>0</v>
      </c>
      <c r="M65" s="142">
        <v>0</v>
      </c>
      <c r="N65" s="143"/>
      <c r="O65" s="142">
        <v>0</v>
      </c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45"/>
      <c r="Y65" s="148"/>
      <c r="Z65" s="148"/>
      <c r="AA65" s="148"/>
      <c r="AB65" s="148"/>
      <c r="AC65" s="148"/>
      <c r="AD65" s="148"/>
      <c r="AE65" s="148"/>
      <c r="AF65" s="148"/>
    </row>
    <row r="66" spans="1:32">
      <c r="B66" s="6" t="s">
        <v>42</v>
      </c>
      <c r="C66" s="219"/>
      <c r="D66" s="142">
        <v>0</v>
      </c>
      <c r="E66" s="142">
        <v>0</v>
      </c>
      <c r="F66" s="142">
        <v>0</v>
      </c>
      <c r="G66" s="142">
        <v>0</v>
      </c>
      <c r="H66" s="142">
        <v>0</v>
      </c>
      <c r="I66" s="142">
        <v>0</v>
      </c>
      <c r="J66" s="142">
        <v>0</v>
      </c>
      <c r="K66" s="142">
        <v>0</v>
      </c>
      <c r="L66" s="142">
        <v>0</v>
      </c>
      <c r="M66" s="142">
        <v>0</v>
      </c>
      <c r="N66" s="143"/>
      <c r="O66" s="142">
        <v>0</v>
      </c>
      <c r="P66" s="142">
        <v>0</v>
      </c>
      <c r="Q66" s="142">
        <v>0</v>
      </c>
      <c r="R66" s="142">
        <v>0</v>
      </c>
      <c r="S66" s="142">
        <v>0</v>
      </c>
      <c r="T66" s="142">
        <v>0</v>
      </c>
      <c r="U66" s="142">
        <v>0</v>
      </c>
      <c r="V66" s="142">
        <v>0</v>
      </c>
      <c r="W66" s="142">
        <v>0</v>
      </c>
      <c r="X66" s="145"/>
      <c r="Y66" s="148"/>
      <c r="Z66" s="148"/>
      <c r="AA66" s="148"/>
      <c r="AB66" s="148"/>
      <c r="AC66" s="148"/>
      <c r="AD66" s="148"/>
      <c r="AE66" s="148"/>
      <c r="AF66" s="148"/>
    </row>
    <row r="67" spans="1:32">
      <c r="B67" s="6" t="s">
        <v>43</v>
      </c>
      <c r="C67" s="219"/>
      <c r="D67" s="142">
        <v>173.59075907998928</v>
      </c>
      <c r="E67" s="142">
        <v>179.12415872765374</v>
      </c>
      <c r="F67" s="142">
        <v>153.92215633193521</v>
      </c>
      <c r="G67" s="142">
        <v>146.09316355800377</v>
      </c>
      <c r="H67" s="142">
        <v>164.93428922607464</v>
      </c>
      <c r="I67" s="142">
        <v>146.74753507855002</v>
      </c>
      <c r="J67" s="142">
        <v>153.67269965529059</v>
      </c>
      <c r="K67" s="142">
        <v>245.06602808302321</v>
      </c>
      <c r="L67" s="142">
        <v>338.76774470300262</v>
      </c>
      <c r="M67" s="142">
        <v>398.69161777520674</v>
      </c>
      <c r="N67" s="143"/>
      <c r="O67" s="142">
        <v>5.5333996476644609</v>
      </c>
      <c r="P67" s="142">
        <v>-25.202002395718527</v>
      </c>
      <c r="Q67" s="142">
        <v>-7.8289927739314535</v>
      </c>
      <c r="R67" s="142">
        <v>18.841125668070859</v>
      </c>
      <c r="S67" s="142">
        <v>-18.186754147524596</v>
      </c>
      <c r="T67" s="142">
        <v>6.9251645767405501</v>
      </c>
      <c r="U67" s="142">
        <v>91.393328427732627</v>
      </c>
      <c r="V67" s="142">
        <v>93.701716619979436</v>
      </c>
      <c r="W67" s="142">
        <v>59.923873072204081</v>
      </c>
      <c r="X67" s="145"/>
      <c r="Y67" s="148"/>
      <c r="Z67" s="148"/>
      <c r="AA67" s="148"/>
      <c r="AB67" s="148"/>
      <c r="AC67" s="148"/>
      <c r="AD67" s="148"/>
      <c r="AE67" s="148"/>
      <c r="AF67" s="148"/>
    </row>
    <row r="68" spans="1:32">
      <c r="B68" s="6" t="s">
        <v>44</v>
      </c>
      <c r="C68" s="219"/>
      <c r="D68" s="142">
        <v>0</v>
      </c>
      <c r="E68" s="142">
        <v>0</v>
      </c>
      <c r="F68" s="142">
        <v>0</v>
      </c>
      <c r="G68" s="142">
        <v>0</v>
      </c>
      <c r="H68" s="142">
        <v>0</v>
      </c>
      <c r="I68" s="142">
        <v>0</v>
      </c>
      <c r="J68" s="142">
        <v>0</v>
      </c>
      <c r="K68" s="142">
        <v>0</v>
      </c>
      <c r="L68" s="142">
        <v>0</v>
      </c>
      <c r="M68" s="142">
        <v>0</v>
      </c>
      <c r="N68" s="143"/>
      <c r="O68" s="142">
        <v>0</v>
      </c>
      <c r="P68" s="142">
        <v>0</v>
      </c>
      <c r="Q68" s="142">
        <v>0</v>
      </c>
      <c r="R68" s="142">
        <v>0</v>
      </c>
      <c r="S68" s="142">
        <v>0</v>
      </c>
      <c r="T68" s="142">
        <v>0</v>
      </c>
      <c r="U68" s="142">
        <v>0</v>
      </c>
      <c r="V68" s="142">
        <v>0</v>
      </c>
      <c r="W68" s="142">
        <v>0</v>
      </c>
      <c r="X68" s="145"/>
      <c r="Y68" s="148"/>
      <c r="Z68" s="148"/>
      <c r="AA68" s="148"/>
      <c r="AB68" s="148"/>
      <c r="AC68" s="148"/>
      <c r="AD68" s="148"/>
      <c r="AE68" s="148"/>
      <c r="AF68" s="148"/>
    </row>
    <row r="69" spans="1:32">
      <c r="B69" s="7" t="s">
        <v>45</v>
      </c>
      <c r="C69" s="219"/>
      <c r="D69" s="142">
        <v>0</v>
      </c>
      <c r="E69" s="142">
        <v>0</v>
      </c>
      <c r="F69" s="142">
        <v>0</v>
      </c>
      <c r="G69" s="142">
        <v>0</v>
      </c>
      <c r="H69" s="142">
        <v>0</v>
      </c>
      <c r="I69" s="142">
        <v>0</v>
      </c>
      <c r="J69" s="142">
        <v>0</v>
      </c>
      <c r="K69" s="142">
        <v>0</v>
      </c>
      <c r="L69" s="142">
        <v>0</v>
      </c>
      <c r="M69" s="142">
        <v>0</v>
      </c>
      <c r="N69" s="143"/>
      <c r="O69" s="142">
        <v>0</v>
      </c>
      <c r="P69" s="142">
        <v>0</v>
      </c>
      <c r="Q69" s="142">
        <v>0</v>
      </c>
      <c r="R69" s="142">
        <v>0</v>
      </c>
      <c r="S69" s="142">
        <v>0</v>
      </c>
      <c r="T69" s="142">
        <v>0</v>
      </c>
      <c r="U69" s="142">
        <v>0</v>
      </c>
      <c r="V69" s="142">
        <v>0</v>
      </c>
      <c r="W69" s="142">
        <v>0</v>
      </c>
      <c r="X69" s="145"/>
      <c r="Y69" s="148"/>
      <c r="Z69" s="148"/>
      <c r="AA69" s="148"/>
      <c r="AB69" s="148"/>
      <c r="AC69" s="148"/>
      <c r="AD69" s="148"/>
      <c r="AE69" s="148"/>
      <c r="AF69" s="148"/>
    </row>
    <row r="70" spans="1:32">
      <c r="B70" s="7" t="s">
        <v>46</v>
      </c>
      <c r="C70" s="219"/>
      <c r="D70" s="142">
        <v>0</v>
      </c>
      <c r="E70" s="142">
        <v>0</v>
      </c>
      <c r="F70" s="142">
        <v>0</v>
      </c>
      <c r="G70" s="142">
        <v>0</v>
      </c>
      <c r="H70" s="142">
        <v>0</v>
      </c>
      <c r="I70" s="142">
        <v>0</v>
      </c>
      <c r="J70" s="142">
        <v>0</v>
      </c>
      <c r="K70" s="142">
        <v>0</v>
      </c>
      <c r="L70" s="142">
        <v>0</v>
      </c>
      <c r="M70" s="142">
        <v>0</v>
      </c>
      <c r="N70" s="143"/>
      <c r="O70" s="142">
        <v>0</v>
      </c>
      <c r="P70" s="142">
        <v>0</v>
      </c>
      <c r="Q70" s="142">
        <v>0</v>
      </c>
      <c r="R70" s="142">
        <v>0</v>
      </c>
      <c r="S70" s="142">
        <v>0</v>
      </c>
      <c r="T70" s="142">
        <v>0</v>
      </c>
      <c r="U70" s="142">
        <v>0</v>
      </c>
      <c r="V70" s="142">
        <v>0</v>
      </c>
      <c r="W70" s="142">
        <v>0</v>
      </c>
      <c r="X70" s="145"/>
      <c r="Y70" s="148"/>
      <c r="Z70" s="148"/>
      <c r="AA70" s="148"/>
      <c r="AB70" s="148"/>
      <c r="AC70" s="148"/>
      <c r="AD70" s="148"/>
      <c r="AE70" s="148"/>
      <c r="AF70" s="148"/>
    </row>
    <row r="71" spans="1:32">
      <c r="B71" s="6" t="s">
        <v>317</v>
      </c>
      <c r="C71" s="219"/>
      <c r="D71" s="142">
        <v>0</v>
      </c>
      <c r="E71" s="142">
        <v>0</v>
      </c>
      <c r="F71" s="142">
        <v>0</v>
      </c>
      <c r="G71" s="142">
        <v>0</v>
      </c>
      <c r="H71" s="142">
        <v>0</v>
      </c>
      <c r="I71" s="142">
        <v>0</v>
      </c>
      <c r="J71" s="142">
        <v>0</v>
      </c>
      <c r="K71" s="142">
        <v>0</v>
      </c>
      <c r="L71" s="142">
        <v>0</v>
      </c>
      <c r="M71" s="142">
        <v>0</v>
      </c>
      <c r="N71" s="143"/>
      <c r="O71" s="142">
        <v>0</v>
      </c>
      <c r="P71" s="142">
        <v>0</v>
      </c>
      <c r="Q71" s="142">
        <v>0</v>
      </c>
      <c r="R71" s="142">
        <v>0</v>
      </c>
      <c r="S71" s="142">
        <v>0</v>
      </c>
      <c r="T71" s="142">
        <v>0</v>
      </c>
      <c r="U71" s="142">
        <v>0</v>
      </c>
      <c r="V71" s="142">
        <v>0</v>
      </c>
      <c r="W71" s="142">
        <v>0</v>
      </c>
      <c r="X71" s="145"/>
      <c r="Y71" s="148"/>
      <c r="Z71" s="148"/>
      <c r="AA71" s="148"/>
      <c r="AB71" s="148"/>
      <c r="AC71" s="148"/>
      <c r="AD71" s="148"/>
      <c r="AE71" s="148"/>
      <c r="AF71" s="148"/>
    </row>
    <row r="72" spans="1:32">
      <c r="B72" s="6" t="s">
        <v>108</v>
      </c>
      <c r="C72" s="219"/>
      <c r="D72" s="142">
        <v>1398.1202277115419</v>
      </c>
      <c r="E72" s="142">
        <v>1442.6868740953323</v>
      </c>
      <c r="F72" s="142">
        <v>1239.7070063014905</v>
      </c>
      <c r="G72" s="142">
        <v>1176.6513850353997</v>
      </c>
      <c r="H72" s="142">
        <v>1328.4000094955691</v>
      </c>
      <c r="I72" s="142">
        <v>1181.921769612107</v>
      </c>
      <c r="J72" s="142">
        <v>1237.6978531218917</v>
      </c>
      <c r="K72" s="142">
        <v>1973.7903837952426</v>
      </c>
      <c r="L72" s="142">
        <v>2728.4749423051881</v>
      </c>
      <c r="M72" s="142">
        <v>3211.1088077776117</v>
      </c>
      <c r="N72" s="143"/>
      <c r="O72" s="142">
        <v>44.566646383790243</v>
      </c>
      <c r="P72" s="142">
        <v>-202.97986779384161</v>
      </c>
      <c r="Q72" s="142">
        <v>-63.055621266090967</v>
      </c>
      <c r="R72" s="142">
        <v>151.74862446016934</v>
      </c>
      <c r="S72" s="142">
        <v>-146.47823988346201</v>
      </c>
      <c r="T72" s="142">
        <v>55.776083509784691</v>
      </c>
      <c r="U72" s="142">
        <v>736.09253067335101</v>
      </c>
      <c r="V72" s="142">
        <v>754.68455850994542</v>
      </c>
      <c r="W72" s="142">
        <v>482.63386547242357</v>
      </c>
      <c r="X72" s="145"/>
      <c r="Y72" s="148"/>
      <c r="Z72" s="148"/>
      <c r="AA72" s="148"/>
      <c r="AB72" s="148"/>
      <c r="AC72" s="148"/>
      <c r="AD72" s="148"/>
      <c r="AE72" s="148"/>
      <c r="AF72" s="148"/>
    </row>
    <row r="73" spans="1:32">
      <c r="B73" s="6" t="s">
        <v>48</v>
      </c>
      <c r="C73" s="219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3"/>
      <c r="O73" s="142">
        <v>0</v>
      </c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45"/>
      <c r="Y73" s="148"/>
      <c r="Z73" s="148"/>
      <c r="AA73" s="148"/>
      <c r="AB73" s="148"/>
      <c r="AC73" s="148"/>
      <c r="AD73" s="148"/>
      <c r="AE73" s="148"/>
      <c r="AF73" s="148"/>
    </row>
    <row r="74" spans="1:32">
      <c r="B74" s="6" t="s">
        <v>325</v>
      </c>
      <c r="C74" s="219"/>
      <c r="D74" s="142">
        <v>226.33435293728786</v>
      </c>
      <c r="E74" s="142">
        <v>233.54901364523752</v>
      </c>
      <c r="F74" s="142">
        <v>200.68966712708249</v>
      </c>
      <c r="G74" s="142">
        <v>190.48192321819181</v>
      </c>
      <c r="H74" s="142">
        <v>215.04771237248625</v>
      </c>
      <c r="I74" s="142">
        <v>191.3351181432464</v>
      </c>
      <c r="J74" s="142">
        <v>200.36441585337715</v>
      </c>
      <c r="K74" s="142">
        <v>319.52657610952417</v>
      </c>
      <c r="L74" s="142">
        <v>441.69850226904811</v>
      </c>
      <c r="M74" s="142">
        <v>519.82956816895478</v>
      </c>
      <c r="N74" s="143"/>
      <c r="O74" s="142">
        <v>7.2146607079496494</v>
      </c>
      <c r="P74" s="142">
        <v>-32.859346518155029</v>
      </c>
      <c r="Q74" s="142">
        <v>-10.207743908890698</v>
      </c>
      <c r="R74" s="142">
        <v>24.565789154294436</v>
      </c>
      <c r="S74" s="142">
        <v>-23.712594229239837</v>
      </c>
      <c r="T74" s="142">
        <v>9.029297710130745</v>
      </c>
      <c r="U74" s="142">
        <v>119.16216025614705</v>
      </c>
      <c r="V74" s="142">
        <v>122.17192615952391</v>
      </c>
      <c r="W74" s="142">
        <v>78.13106589990673</v>
      </c>
      <c r="X74" s="145"/>
      <c r="Y74" s="148"/>
      <c r="Z74" s="148"/>
      <c r="AA74" s="148"/>
      <c r="AB74" s="148"/>
      <c r="AC74" s="148"/>
      <c r="AD74" s="148"/>
      <c r="AE74" s="148"/>
      <c r="AF74" s="148"/>
    </row>
    <row r="75" spans="1:32">
      <c r="B75" s="8" t="s">
        <v>101</v>
      </c>
      <c r="C75" s="219"/>
      <c r="D75" s="142">
        <v>1886.7539602711809</v>
      </c>
      <c r="E75" s="142">
        <v>1946.8963535317769</v>
      </c>
      <c r="F75" s="142">
        <v>1672.9763702394919</v>
      </c>
      <c r="G75" s="142">
        <v>1587.8832281884047</v>
      </c>
      <c r="H75" s="142">
        <v>1792.6669889058696</v>
      </c>
      <c r="I75" s="142">
        <v>1594.9955771660964</v>
      </c>
      <c r="J75" s="142">
        <v>1670.2650313694403</v>
      </c>
      <c r="K75" s="142">
        <v>2663.6170120122101</v>
      </c>
      <c r="L75" s="142">
        <v>3682.0588107227609</v>
      </c>
      <c r="M75" s="142">
        <v>4333.3700062782254</v>
      </c>
      <c r="N75" s="143"/>
      <c r="O75" s="142">
        <v>60.142393260596094</v>
      </c>
      <c r="P75" s="142">
        <v>-273.919983292285</v>
      </c>
      <c r="Q75" s="142">
        <v>-85.093142051087341</v>
      </c>
      <c r="R75" s="142">
        <v>204.78376071746513</v>
      </c>
      <c r="S75" s="142">
        <v>-197.67141173977336</v>
      </c>
      <c r="T75" s="142">
        <v>75.269454203343855</v>
      </c>
      <c r="U75" s="142">
        <v>993.35198064277006</v>
      </c>
      <c r="V75" s="142">
        <v>1018.4417987105505</v>
      </c>
      <c r="W75" s="142">
        <v>651.31119555546491</v>
      </c>
      <c r="X75" s="145"/>
      <c r="Y75" s="148"/>
      <c r="Z75" s="148"/>
      <c r="AA75" s="148"/>
      <c r="AB75" s="148"/>
      <c r="AC75" s="148"/>
      <c r="AD75" s="148"/>
      <c r="AE75" s="148"/>
      <c r="AF75" s="148"/>
    </row>
    <row r="76" spans="1:32" s="45" customFormat="1">
      <c r="A76" s="38"/>
      <c r="B76" s="31" t="s">
        <v>11</v>
      </c>
      <c r="C76" s="209" t="s">
        <v>300</v>
      </c>
      <c r="D76" s="139">
        <v>0</v>
      </c>
      <c r="E76" s="139">
        <v>0</v>
      </c>
      <c r="F76" s="139">
        <v>0</v>
      </c>
      <c r="G76" s="139">
        <v>0</v>
      </c>
      <c r="H76" s="139">
        <v>0</v>
      </c>
      <c r="I76" s="139">
        <v>0</v>
      </c>
      <c r="J76" s="139">
        <v>0</v>
      </c>
      <c r="K76" s="139">
        <v>0</v>
      </c>
      <c r="L76" s="139">
        <v>0</v>
      </c>
      <c r="M76" s="139">
        <v>0</v>
      </c>
      <c r="N76" s="146"/>
      <c r="O76" s="139">
        <v>0</v>
      </c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39">
        <v>0</v>
      </c>
      <c r="X76" s="141"/>
      <c r="Y76" s="140"/>
      <c r="Z76" s="140"/>
      <c r="AA76" s="140"/>
      <c r="AB76" s="140"/>
      <c r="AC76" s="140"/>
      <c r="AD76" s="140"/>
      <c r="AE76" s="140"/>
      <c r="AF76" s="140"/>
    </row>
    <row r="77" spans="1:32">
      <c r="B77" s="3" t="s">
        <v>12</v>
      </c>
      <c r="C77" s="210" t="s">
        <v>301</v>
      </c>
      <c r="D77" s="142"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3"/>
      <c r="O77" s="142">
        <v>0</v>
      </c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45"/>
      <c r="Y77" s="148"/>
      <c r="Z77" s="148"/>
      <c r="AA77" s="148"/>
      <c r="AB77" s="148"/>
      <c r="AC77" s="148"/>
      <c r="AD77" s="148"/>
      <c r="AE77" s="148"/>
      <c r="AF77" s="148"/>
    </row>
    <row r="78" spans="1:32">
      <c r="B78" s="3" t="s">
        <v>13</v>
      </c>
      <c r="C78" s="210" t="s">
        <v>302</v>
      </c>
      <c r="D78" s="142">
        <v>0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142">
        <v>0</v>
      </c>
      <c r="K78" s="142">
        <v>0</v>
      </c>
      <c r="L78" s="142">
        <v>0</v>
      </c>
      <c r="M78" s="142">
        <v>0</v>
      </c>
      <c r="N78" s="143"/>
      <c r="O78" s="142">
        <v>0</v>
      </c>
      <c r="P78" s="142">
        <v>0</v>
      </c>
      <c r="Q78" s="142">
        <v>0</v>
      </c>
      <c r="R78" s="142">
        <v>0</v>
      </c>
      <c r="S78" s="142">
        <v>0</v>
      </c>
      <c r="T78" s="142">
        <v>0</v>
      </c>
      <c r="U78" s="142">
        <v>0</v>
      </c>
      <c r="V78" s="142">
        <v>0</v>
      </c>
      <c r="W78" s="142">
        <v>0</v>
      </c>
      <c r="X78" s="145"/>
      <c r="Y78" s="148"/>
      <c r="Z78" s="148"/>
      <c r="AA78" s="148"/>
      <c r="AB78" s="148"/>
      <c r="AC78" s="148"/>
      <c r="AD78" s="148"/>
      <c r="AE78" s="148"/>
      <c r="AF78" s="148"/>
    </row>
    <row r="79" spans="1:32" s="45" customFormat="1">
      <c r="A79" s="38"/>
      <c r="B79" s="5" t="s">
        <v>14</v>
      </c>
      <c r="C79" s="209" t="s">
        <v>311</v>
      </c>
      <c r="D79" s="139">
        <v>34.908095142424031</v>
      </c>
      <c r="E79" s="139">
        <v>24.70697232297065</v>
      </c>
      <c r="F79" s="139">
        <v>18.951474224140437</v>
      </c>
      <c r="G79" s="139">
        <v>20.372505538710396</v>
      </c>
      <c r="H79" s="139">
        <v>27.98580898442416</v>
      </c>
      <c r="I79" s="139">
        <v>71.941413961936632</v>
      </c>
      <c r="J79" s="139">
        <v>95.406413220572333</v>
      </c>
      <c r="K79" s="139">
        <v>94.297259542316652</v>
      </c>
      <c r="L79" s="139">
        <v>120.84016025811184</v>
      </c>
      <c r="M79" s="139">
        <v>147.46411451193339</v>
      </c>
      <c r="N79" s="146"/>
      <c r="O79" s="139">
        <v>-10.201122819453385</v>
      </c>
      <c r="P79" s="139">
        <v>-5.7554980988302109</v>
      </c>
      <c r="Q79" s="139">
        <v>1.4210313145699565</v>
      </c>
      <c r="R79" s="139">
        <v>7.6133034457137647</v>
      </c>
      <c r="S79" s="139">
        <v>43.955604977512472</v>
      </c>
      <c r="T79" s="139">
        <v>23.4649992586357</v>
      </c>
      <c r="U79" s="139">
        <v>-1.1091536782556699</v>
      </c>
      <c r="V79" s="139">
        <v>26.542900715795181</v>
      </c>
      <c r="W79" s="139">
        <v>26.623954253821537</v>
      </c>
      <c r="X79" s="141"/>
      <c r="Y79" s="140"/>
      <c r="Z79" s="140"/>
      <c r="AA79" s="140"/>
      <c r="AB79" s="140"/>
      <c r="AC79" s="140"/>
      <c r="AD79" s="140"/>
      <c r="AE79" s="140"/>
      <c r="AF79" s="140"/>
    </row>
    <row r="80" spans="1:32">
      <c r="B80" s="3" t="s">
        <v>15</v>
      </c>
      <c r="C80" s="210" t="s">
        <v>303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3"/>
      <c r="O80" s="142">
        <v>0</v>
      </c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45"/>
      <c r="Y80" s="148"/>
      <c r="Z80" s="148"/>
      <c r="AA80" s="148"/>
      <c r="AB80" s="148"/>
      <c r="AC80" s="148"/>
      <c r="AD80" s="148"/>
      <c r="AE80" s="148"/>
      <c r="AF80" s="148"/>
    </row>
    <row r="81" spans="1:32">
      <c r="B81" s="3" t="s">
        <v>16</v>
      </c>
      <c r="C81" s="210" t="s">
        <v>304</v>
      </c>
      <c r="D81" s="142">
        <v>0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142">
        <v>0</v>
      </c>
      <c r="K81" s="142">
        <v>0</v>
      </c>
      <c r="L81" s="142">
        <v>0</v>
      </c>
      <c r="M81" s="142">
        <v>0</v>
      </c>
      <c r="N81" s="143"/>
      <c r="O81" s="142">
        <v>0</v>
      </c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45"/>
      <c r="Y81" s="148"/>
      <c r="Z81" s="148"/>
      <c r="AA81" s="148"/>
      <c r="AB81" s="148"/>
      <c r="AC81" s="148"/>
      <c r="AD81" s="148"/>
      <c r="AE81" s="148"/>
      <c r="AF81" s="148"/>
    </row>
    <row r="82" spans="1:32">
      <c r="B82" s="3" t="s">
        <v>17</v>
      </c>
      <c r="C82" s="210" t="s">
        <v>305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0</v>
      </c>
      <c r="M82" s="142">
        <v>0</v>
      </c>
      <c r="N82" s="143"/>
      <c r="O82" s="142">
        <v>0</v>
      </c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45"/>
      <c r="Y82" s="148"/>
      <c r="Z82" s="148"/>
      <c r="AA82" s="148"/>
      <c r="AB82" s="148"/>
      <c r="AC82" s="148"/>
      <c r="AD82" s="148"/>
      <c r="AE82" s="148"/>
      <c r="AF82" s="148"/>
    </row>
    <row r="83" spans="1:32">
      <c r="B83" s="4" t="s">
        <v>18</v>
      </c>
      <c r="C83" s="42"/>
      <c r="D83" s="142">
        <v>34.908095142424031</v>
      </c>
      <c r="E83" s="142">
        <v>24.70697232297065</v>
      </c>
      <c r="F83" s="142">
        <v>18.951474224140437</v>
      </c>
      <c r="G83" s="142">
        <v>20.372505538710396</v>
      </c>
      <c r="H83" s="142">
        <v>27.98580898442416</v>
      </c>
      <c r="I83" s="142">
        <v>71.941413961936632</v>
      </c>
      <c r="J83" s="142">
        <v>95.406413220572333</v>
      </c>
      <c r="K83" s="142">
        <v>94.297259542316652</v>
      </c>
      <c r="L83" s="142">
        <v>120.84016025811184</v>
      </c>
      <c r="M83" s="142">
        <v>147.46411451193339</v>
      </c>
      <c r="N83" s="143"/>
      <c r="O83" s="142">
        <v>-10.201122819453385</v>
      </c>
      <c r="P83" s="142">
        <v>-5.7554980988302109</v>
      </c>
      <c r="Q83" s="142">
        <v>1.4210313145699565</v>
      </c>
      <c r="R83" s="142">
        <v>7.6133034457137647</v>
      </c>
      <c r="S83" s="142">
        <v>43.955604977512472</v>
      </c>
      <c r="T83" s="142">
        <v>23.4649992586357</v>
      </c>
      <c r="U83" s="142">
        <v>-1.1091536782556699</v>
      </c>
      <c r="V83" s="142">
        <v>26.542900715795181</v>
      </c>
      <c r="W83" s="142">
        <v>26.623954253821537</v>
      </c>
      <c r="X83" s="145"/>
      <c r="Y83" s="148"/>
      <c r="Z83" s="148"/>
      <c r="AA83" s="148"/>
      <c r="AB83" s="148"/>
      <c r="AC83" s="148"/>
      <c r="AD83" s="148"/>
      <c r="AE83" s="148"/>
      <c r="AF83" s="148"/>
    </row>
    <row r="84" spans="1:32">
      <c r="B84" s="3" t="s">
        <v>19</v>
      </c>
      <c r="C84" s="210" t="s">
        <v>306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3"/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5"/>
      <c r="Y84" s="148"/>
      <c r="Z84" s="148"/>
      <c r="AA84" s="148"/>
      <c r="AB84" s="148"/>
      <c r="AC84" s="148"/>
      <c r="AD84" s="148"/>
      <c r="AE84" s="148"/>
      <c r="AF84" s="148"/>
    </row>
    <row r="85" spans="1:32">
      <c r="B85" s="3" t="s">
        <v>20</v>
      </c>
      <c r="C85" s="210" t="s">
        <v>307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3"/>
      <c r="O85" s="142">
        <v>0</v>
      </c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5"/>
      <c r="Y85" s="148"/>
      <c r="Z85" s="148"/>
      <c r="AA85" s="148"/>
      <c r="AB85" s="148"/>
      <c r="AC85" s="148"/>
      <c r="AD85" s="148"/>
      <c r="AE85" s="148"/>
      <c r="AF85" s="148"/>
    </row>
    <row r="86" spans="1:32" s="45" customFormat="1">
      <c r="A86" s="38"/>
      <c r="B86" s="5" t="s">
        <v>21</v>
      </c>
      <c r="C86" s="209" t="s">
        <v>308</v>
      </c>
      <c r="D86" s="139">
        <v>9313.9550646694097</v>
      </c>
      <c r="E86" s="139">
        <v>6592.1566061195208</v>
      </c>
      <c r="F86" s="139">
        <v>5056.5113510982437</v>
      </c>
      <c r="G86" s="139">
        <v>5435.6618534499912</v>
      </c>
      <c r="H86" s="139">
        <v>7466.9948694097611</v>
      </c>
      <c r="I86" s="139">
        <v>19194.948741729855</v>
      </c>
      <c r="J86" s="139">
        <v>25455.730024574081</v>
      </c>
      <c r="K86" s="139">
        <v>25159.792721867147</v>
      </c>
      <c r="L86" s="139">
        <v>32241.800019723116</v>
      </c>
      <c r="M86" s="139">
        <v>39345.433505084598</v>
      </c>
      <c r="N86" s="146"/>
      <c r="O86" s="139">
        <v>-2721.7984585498884</v>
      </c>
      <c r="P86" s="139">
        <v>-1535.6452550212773</v>
      </c>
      <c r="Q86" s="139">
        <v>379.15050235174806</v>
      </c>
      <c r="R86" s="139">
        <v>2031.3330159597697</v>
      </c>
      <c r="S86" s="139">
        <v>11727.953872320093</v>
      </c>
      <c r="T86" s="139">
        <v>6260.7812828442266</v>
      </c>
      <c r="U86" s="139">
        <v>-295.9373027069347</v>
      </c>
      <c r="V86" s="139">
        <v>7082.0072978559692</v>
      </c>
      <c r="W86" s="139">
        <v>7103.6334853614844</v>
      </c>
      <c r="X86" s="141"/>
      <c r="Y86" s="140"/>
      <c r="Z86" s="140"/>
      <c r="AA86" s="140"/>
      <c r="AB86" s="140"/>
      <c r="AC86" s="140"/>
      <c r="AD86" s="140"/>
      <c r="AE86" s="140"/>
      <c r="AF86" s="140"/>
    </row>
    <row r="87" spans="1:32" s="45" customFormat="1">
      <c r="A87" s="38"/>
      <c r="B87" s="9" t="s">
        <v>94</v>
      </c>
      <c r="C87" s="209" t="s">
        <v>309</v>
      </c>
      <c r="D87" s="139">
        <v>0</v>
      </c>
      <c r="E87" s="139">
        <v>0</v>
      </c>
      <c r="F87" s="139">
        <v>0</v>
      </c>
      <c r="G87" s="139">
        <v>0</v>
      </c>
      <c r="H87" s="139">
        <v>0</v>
      </c>
      <c r="I87" s="139">
        <v>0</v>
      </c>
      <c r="J87" s="139">
        <v>0</v>
      </c>
      <c r="K87" s="139">
        <v>0</v>
      </c>
      <c r="L87" s="139">
        <v>0</v>
      </c>
      <c r="M87" s="139">
        <v>0</v>
      </c>
      <c r="N87" s="146"/>
      <c r="O87" s="139">
        <v>0</v>
      </c>
      <c r="P87" s="139">
        <v>0</v>
      </c>
      <c r="Q87" s="139">
        <v>0</v>
      </c>
      <c r="R87" s="139">
        <v>0</v>
      </c>
      <c r="S87" s="139">
        <v>0</v>
      </c>
      <c r="T87" s="139">
        <v>0</v>
      </c>
      <c r="U87" s="139">
        <v>0</v>
      </c>
      <c r="V87" s="139">
        <v>0</v>
      </c>
      <c r="W87" s="139">
        <v>0</v>
      </c>
      <c r="X87" s="141"/>
      <c r="Y87" s="140"/>
      <c r="Z87" s="140"/>
      <c r="AA87" s="140"/>
      <c r="AB87" s="140"/>
      <c r="AC87" s="140"/>
      <c r="AD87" s="140"/>
      <c r="AE87" s="140"/>
      <c r="AF87" s="140"/>
    </row>
    <row r="88" spans="1:32">
      <c r="B88" s="208" t="s">
        <v>40</v>
      </c>
      <c r="C88" s="219"/>
      <c r="D88" s="142">
        <v>0</v>
      </c>
      <c r="E88" s="142">
        <v>0</v>
      </c>
      <c r="F88" s="142">
        <v>0</v>
      </c>
      <c r="G88" s="142">
        <v>0</v>
      </c>
      <c r="H88" s="142">
        <v>0</v>
      </c>
      <c r="I88" s="142">
        <v>0</v>
      </c>
      <c r="J88" s="142">
        <v>0</v>
      </c>
      <c r="K88" s="142">
        <v>0</v>
      </c>
      <c r="L88" s="142">
        <v>0</v>
      </c>
      <c r="M88" s="142">
        <v>0</v>
      </c>
      <c r="N88" s="143"/>
      <c r="O88" s="142">
        <v>0</v>
      </c>
      <c r="P88" s="142">
        <v>0</v>
      </c>
      <c r="Q88" s="142">
        <v>0</v>
      </c>
      <c r="R88" s="142">
        <v>0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145"/>
      <c r="Y88" s="148"/>
      <c r="Z88" s="148"/>
      <c r="AA88" s="148"/>
      <c r="AB88" s="148"/>
      <c r="AC88" s="148"/>
      <c r="AD88" s="148"/>
      <c r="AE88" s="148"/>
      <c r="AF88" s="148"/>
    </row>
    <row r="89" spans="1:32">
      <c r="B89" s="6" t="s">
        <v>41</v>
      </c>
      <c r="C89" s="219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3"/>
      <c r="O89" s="142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5"/>
      <c r="Y89" s="148"/>
      <c r="Z89" s="148"/>
      <c r="AA89" s="148"/>
      <c r="AB89" s="148"/>
      <c r="AC89" s="148"/>
      <c r="AD89" s="148"/>
      <c r="AE89" s="148"/>
      <c r="AF89" s="148"/>
    </row>
    <row r="90" spans="1:32">
      <c r="B90" s="6" t="s">
        <v>42</v>
      </c>
      <c r="C90" s="219"/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3"/>
      <c r="O90" s="142">
        <v>0</v>
      </c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5"/>
      <c r="Y90" s="148"/>
      <c r="Z90" s="148"/>
      <c r="AA90" s="148"/>
      <c r="AB90" s="148"/>
      <c r="AC90" s="148"/>
      <c r="AD90" s="148"/>
      <c r="AE90" s="148"/>
      <c r="AF90" s="148"/>
    </row>
    <row r="91" spans="1:32">
      <c r="B91" s="6" t="s">
        <v>43</v>
      </c>
      <c r="C91" s="219"/>
      <c r="D91" s="142">
        <v>0</v>
      </c>
      <c r="E91" s="142">
        <v>0</v>
      </c>
      <c r="F91" s="142">
        <v>0</v>
      </c>
      <c r="G91" s="142">
        <v>0</v>
      </c>
      <c r="H91" s="142">
        <v>0</v>
      </c>
      <c r="I91" s="142">
        <v>0</v>
      </c>
      <c r="J91" s="142">
        <v>0</v>
      </c>
      <c r="K91" s="142">
        <v>0</v>
      </c>
      <c r="L91" s="142">
        <v>0</v>
      </c>
      <c r="M91" s="142">
        <v>0</v>
      </c>
      <c r="N91" s="143"/>
      <c r="O91" s="142">
        <v>0</v>
      </c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45"/>
      <c r="Y91" s="148"/>
      <c r="Z91" s="148"/>
      <c r="AA91" s="148"/>
      <c r="AB91" s="148"/>
      <c r="AC91" s="148"/>
      <c r="AD91" s="148"/>
      <c r="AE91" s="148"/>
      <c r="AF91" s="148"/>
    </row>
    <row r="92" spans="1:32">
      <c r="B92" s="6" t="s">
        <v>44</v>
      </c>
      <c r="C92" s="219"/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3"/>
      <c r="O92" s="142">
        <v>0</v>
      </c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45"/>
      <c r="Y92" s="148"/>
      <c r="Z92" s="148"/>
      <c r="AA92" s="148"/>
      <c r="AB92" s="148"/>
      <c r="AC92" s="148"/>
      <c r="AD92" s="148"/>
      <c r="AE92" s="148"/>
      <c r="AF92" s="148"/>
    </row>
    <row r="93" spans="1:32">
      <c r="B93" s="7" t="s">
        <v>45</v>
      </c>
      <c r="C93" s="219"/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3"/>
      <c r="O93" s="142">
        <v>0</v>
      </c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5"/>
      <c r="Y93" s="148"/>
      <c r="Z93" s="148"/>
      <c r="AA93" s="148"/>
      <c r="AB93" s="148"/>
      <c r="AC93" s="148"/>
      <c r="AD93" s="148"/>
      <c r="AE93" s="148"/>
      <c r="AF93" s="148"/>
    </row>
    <row r="94" spans="1:32">
      <c r="B94" s="7" t="s">
        <v>46</v>
      </c>
      <c r="C94" s="219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3"/>
      <c r="O94" s="142">
        <v>0</v>
      </c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5"/>
      <c r="Y94" s="148"/>
      <c r="Z94" s="148"/>
      <c r="AA94" s="148"/>
      <c r="AB94" s="148"/>
      <c r="AC94" s="148"/>
      <c r="AD94" s="148"/>
      <c r="AE94" s="148"/>
      <c r="AF94" s="148"/>
    </row>
    <row r="95" spans="1:32">
      <c r="B95" s="6" t="s">
        <v>317</v>
      </c>
      <c r="C95" s="219"/>
      <c r="D95" s="142">
        <v>0</v>
      </c>
      <c r="E95" s="142">
        <v>0</v>
      </c>
      <c r="F95" s="142">
        <v>0</v>
      </c>
      <c r="G95" s="142">
        <v>0</v>
      </c>
      <c r="H95" s="142">
        <v>0</v>
      </c>
      <c r="I95" s="142">
        <v>0</v>
      </c>
      <c r="J95" s="142">
        <v>0</v>
      </c>
      <c r="K95" s="142">
        <v>0</v>
      </c>
      <c r="L95" s="142">
        <v>0</v>
      </c>
      <c r="M95" s="142">
        <v>0</v>
      </c>
      <c r="N95" s="143"/>
      <c r="O95" s="142">
        <v>0</v>
      </c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45"/>
      <c r="Y95" s="148"/>
      <c r="Z95" s="148"/>
      <c r="AA95" s="148"/>
      <c r="AB95" s="148"/>
      <c r="AC95" s="148"/>
      <c r="AD95" s="148"/>
      <c r="AE95" s="148"/>
      <c r="AF95" s="148"/>
    </row>
    <row r="96" spans="1:32">
      <c r="B96" s="6" t="s">
        <v>108</v>
      </c>
      <c r="C96" s="219"/>
      <c r="D96" s="142">
        <v>0</v>
      </c>
      <c r="E96" s="142">
        <v>0</v>
      </c>
      <c r="F96" s="142">
        <v>0</v>
      </c>
      <c r="G96" s="142">
        <v>0</v>
      </c>
      <c r="H96" s="142">
        <v>0</v>
      </c>
      <c r="I96" s="142">
        <v>0</v>
      </c>
      <c r="J96" s="142">
        <v>0</v>
      </c>
      <c r="K96" s="142">
        <v>0</v>
      </c>
      <c r="L96" s="142">
        <v>0</v>
      </c>
      <c r="M96" s="142">
        <v>0</v>
      </c>
      <c r="N96" s="143"/>
      <c r="O96" s="142">
        <v>0</v>
      </c>
      <c r="P96" s="142">
        <v>0</v>
      </c>
      <c r="Q96" s="142">
        <v>0</v>
      </c>
      <c r="R96" s="142">
        <v>0</v>
      </c>
      <c r="S96" s="142">
        <v>0</v>
      </c>
      <c r="T96" s="142">
        <v>0</v>
      </c>
      <c r="U96" s="142">
        <v>0</v>
      </c>
      <c r="V96" s="142">
        <v>0</v>
      </c>
      <c r="W96" s="142">
        <v>0</v>
      </c>
      <c r="X96" s="145"/>
      <c r="Y96" s="148"/>
      <c r="Z96" s="148"/>
      <c r="AA96" s="148"/>
      <c r="AB96" s="148"/>
      <c r="AC96" s="148"/>
      <c r="AD96" s="148"/>
      <c r="AE96" s="148"/>
      <c r="AF96" s="148"/>
    </row>
    <row r="97" spans="1:32">
      <c r="B97" s="6" t="s">
        <v>48</v>
      </c>
      <c r="C97" s="219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3"/>
      <c r="O97" s="142">
        <v>0</v>
      </c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45"/>
      <c r="Y97" s="148"/>
      <c r="Z97" s="148"/>
      <c r="AA97" s="148"/>
      <c r="AB97" s="148"/>
      <c r="AC97" s="148"/>
      <c r="AD97" s="148"/>
      <c r="AE97" s="148"/>
      <c r="AF97" s="148"/>
    </row>
    <row r="98" spans="1:32">
      <c r="B98" s="6" t="s">
        <v>325</v>
      </c>
      <c r="C98" s="219"/>
      <c r="D98" s="142">
        <v>0</v>
      </c>
      <c r="E98" s="142">
        <v>0</v>
      </c>
      <c r="F98" s="142">
        <v>0</v>
      </c>
      <c r="G98" s="142">
        <v>0</v>
      </c>
      <c r="H98" s="142">
        <v>0</v>
      </c>
      <c r="I98" s="142">
        <v>0</v>
      </c>
      <c r="J98" s="142">
        <v>0</v>
      </c>
      <c r="K98" s="142">
        <v>0</v>
      </c>
      <c r="L98" s="142">
        <v>0</v>
      </c>
      <c r="M98" s="142">
        <v>0</v>
      </c>
      <c r="N98" s="143"/>
      <c r="O98" s="142">
        <v>0</v>
      </c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145"/>
      <c r="Y98" s="148"/>
      <c r="Z98" s="148"/>
      <c r="AA98" s="148"/>
      <c r="AB98" s="148"/>
      <c r="AC98" s="148"/>
      <c r="AD98" s="148"/>
      <c r="AE98" s="148"/>
      <c r="AF98" s="148"/>
    </row>
    <row r="99" spans="1:32">
      <c r="B99" s="8" t="s">
        <v>101</v>
      </c>
      <c r="C99" s="219"/>
      <c r="D99" s="142">
        <v>0</v>
      </c>
      <c r="E99" s="142">
        <v>0</v>
      </c>
      <c r="F99" s="142">
        <v>0</v>
      </c>
      <c r="G99" s="142">
        <v>0</v>
      </c>
      <c r="H99" s="142">
        <v>0</v>
      </c>
      <c r="I99" s="142">
        <v>0</v>
      </c>
      <c r="J99" s="142">
        <v>0</v>
      </c>
      <c r="K99" s="142">
        <v>0</v>
      </c>
      <c r="L99" s="142">
        <v>0</v>
      </c>
      <c r="M99" s="142">
        <v>0</v>
      </c>
      <c r="N99" s="143"/>
      <c r="O99" s="142">
        <v>0</v>
      </c>
      <c r="P99" s="142">
        <v>0</v>
      </c>
      <c r="Q99" s="142">
        <v>0</v>
      </c>
      <c r="R99" s="142">
        <v>0</v>
      </c>
      <c r="S99" s="142">
        <v>0</v>
      </c>
      <c r="T99" s="142">
        <v>0</v>
      </c>
      <c r="U99" s="142">
        <v>0</v>
      </c>
      <c r="V99" s="142">
        <v>0</v>
      </c>
      <c r="W99" s="142">
        <v>0</v>
      </c>
      <c r="X99" s="145"/>
      <c r="Y99" s="148"/>
      <c r="Z99" s="148"/>
      <c r="AA99" s="148"/>
      <c r="AB99" s="148"/>
      <c r="AC99" s="148"/>
      <c r="AD99" s="148"/>
      <c r="AE99" s="148"/>
      <c r="AF99" s="148"/>
    </row>
    <row r="100" spans="1:32" s="45" customFormat="1">
      <c r="A100" s="38"/>
      <c r="B100" s="9" t="s">
        <v>95</v>
      </c>
      <c r="C100" s="209" t="s">
        <v>310</v>
      </c>
      <c r="D100" s="139">
        <v>9313.9550646694097</v>
      </c>
      <c r="E100" s="139">
        <v>6592.1566061195208</v>
      </c>
      <c r="F100" s="139">
        <v>5056.5113510982437</v>
      </c>
      <c r="G100" s="139">
        <v>5435.6618534499912</v>
      </c>
      <c r="H100" s="139">
        <v>7466.9948694097611</v>
      </c>
      <c r="I100" s="139">
        <v>19194.948741729855</v>
      </c>
      <c r="J100" s="139">
        <v>25455.730024574081</v>
      </c>
      <c r="K100" s="139">
        <v>25159.792721867147</v>
      </c>
      <c r="L100" s="139">
        <v>32241.800019723116</v>
      </c>
      <c r="M100" s="139">
        <v>39345.433505084598</v>
      </c>
      <c r="N100" s="146"/>
      <c r="O100" s="139">
        <v>-2721.7984585498884</v>
      </c>
      <c r="P100" s="139">
        <v>-1535.6452550212773</v>
      </c>
      <c r="Q100" s="139">
        <v>379.15050235174806</v>
      </c>
      <c r="R100" s="139">
        <v>2031.3330159597697</v>
      </c>
      <c r="S100" s="139">
        <v>11727.953872320093</v>
      </c>
      <c r="T100" s="139">
        <v>6260.7812828442266</v>
      </c>
      <c r="U100" s="139">
        <v>-295.9373027069347</v>
      </c>
      <c r="V100" s="139">
        <v>7082.0072978559692</v>
      </c>
      <c r="W100" s="139">
        <v>7103.6334853614844</v>
      </c>
      <c r="X100" s="141"/>
      <c r="Y100" s="140"/>
      <c r="Z100" s="140"/>
      <c r="AA100" s="140"/>
      <c r="AB100" s="140"/>
      <c r="AC100" s="140"/>
      <c r="AD100" s="140"/>
      <c r="AE100" s="140"/>
      <c r="AF100" s="140"/>
    </row>
    <row r="101" spans="1:32">
      <c r="B101" s="208" t="s">
        <v>40</v>
      </c>
      <c r="C101" s="219"/>
      <c r="D101" s="142">
        <v>9313.9550646694097</v>
      </c>
      <c r="E101" s="142">
        <v>6592.1566061195208</v>
      </c>
      <c r="F101" s="142">
        <v>5056.5113510982437</v>
      </c>
      <c r="G101" s="142">
        <v>5435.6618534499912</v>
      </c>
      <c r="H101" s="142">
        <v>7466.9948694097611</v>
      </c>
      <c r="I101" s="142">
        <v>19194.948741729855</v>
      </c>
      <c r="J101" s="142">
        <v>25455.730024574081</v>
      </c>
      <c r="K101" s="142">
        <v>25159.792721867147</v>
      </c>
      <c r="L101" s="142">
        <v>32241.800019723116</v>
      </c>
      <c r="M101" s="142">
        <v>39345.433505084598</v>
      </c>
      <c r="N101" s="143"/>
      <c r="O101" s="142">
        <v>-2721.7984585498884</v>
      </c>
      <c r="P101" s="142">
        <v>-1535.6452550212773</v>
      </c>
      <c r="Q101" s="142">
        <v>379.15050235174806</v>
      </c>
      <c r="R101" s="142">
        <v>2031.3330159597697</v>
      </c>
      <c r="S101" s="142">
        <v>11727.953872320093</v>
      </c>
      <c r="T101" s="142">
        <v>6260.7812828442266</v>
      </c>
      <c r="U101" s="142">
        <v>-295.9373027069347</v>
      </c>
      <c r="V101" s="142">
        <v>7082.0072978559692</v>
      </c>
      <c r="W101" s="142">
        <v>7103.6334853614844</v>
      </c>
      <c r="X101" s="145"/>
      <c r="Y101" s="148"/>
      <c r="Z101" s="148"/>
      <c r="AA101" s="148"/>
      <c r="AB101" s="148"/>
      <c r="AC101" s="148"/>
      <c r="AD101" s="148"/>
      <c r="AE101" s="148"/>
      <c r="AF101" s="148"/>
    </row>
    <row r="102" spans="1:32">
      <c r="B102" s="6" t="s">
        <v>41</v>
      </c>
      <c r="C102" s="219"/>
      <c r="D102" s="142">
        <v>0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142">
        <v>0</v>
      </c>
      <c r="K102" s="142">
        <v>0</v>
      </c>
      <c r="L102" s="142">
        <v>0</v>
      </c>
      <c r="M102" s="142">
        <v>0</v>
      </c>
      <c r="N102" s="143"/>
      <c r="O102" s="142">
        <v>0</v>
      </c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45"/>
      <c r="Y102" s="148"/>
      <c r="Z102" s="148"/>
      <c r="AA102" s="148"/>
      <c r="AB102" s="148"/>
      <c r="AC102" s="148"/>
      <c r="AD102" s="148"/>
      <c r="AE102" s="148"/>
      <c r="AF102" s="148"/>
    </row>
    <row r="103" spans="1:32">
      <c r="B103" s="6" t="s">
        <v>42</v>
      </c>
      <c r="C103" s="219"/>
      <c r="D103" s="142">
        <v>3581.3965897947392</v>
      </c>
      <c r="E103" s="142">
        <v>2534.8122279552035</v>
      </c>
      <c r="F103" s="142">
        <v>1944.3268067478502</v>
      </c>
      <c r="G103" s="142">
        <v>2090.1175376149536</v>
      </c>
      <c r="H103" s="142">
        <v>2871.2045286497341</v>
      </c>
      <c r="I103" s="142">
        <v>7380.8305373605708</v>
      </c>
      <c r="J103" s="142">
        <v>9788.2225185484149</v>
      </c>
      <c r="K103" s="142">
        <v>9674.4288788595077</v>
      </c>
      <c r="L103" s="142">
        <v>12397.598210184073</v>
      </c>
      <c r="M103" s="142">
        <v>15129.083230562826</v>
      </c>
      <c r="N103" s="143"/>
      <c r="O103" s="142">
        <v>-1046.5843618395354</v>
      </c>
      <c r="P103" s="142">
        <v>-590.4854212073534</v>
      </c>
      <c r="Q103" s="142">
        <v>145.79073086710324</v>
      </c>
      <c r="R103" s="142">
        <v>781.08699103478045</v>
      </c>
      <c r="S103" s="142">
        <v>4509.6260087108367</v>
      </c>
      <c r="T103" s="142">
        <v>2407.3919811878441</v>
      </c>
      <c r="U103" s="142">
        <v>-113.79363968890743</v>
      </c>
      <c r="V103" s="142">
        <v>2723.1693313245655</v>
      </c>
      <c r="W103" s="142">
        <v>2731.4850203787541</v>
      </c>
      <c r="X103" s="145"/>
      <c r="Y103" s="148"/>
      <c r="Z103" s="148"/>
      <c r="AA103" s="148"/>
      <c r="AB103" s="148"/>
      <c r="AC103" s="148"/>
      <c r="AD103" s="148"/>
      <c r="AE103" s="148"/>
      <c r="AF103" s="148"/>
    </row>
    <row r="104" spans="1:32">
      <c r="B104" s="6" t="s">
        <v>43</v>
      </c>
      <c r="C104" s="219"/>
      <c r="D104" s="142">
        <v>5467.5167924017533</v>
      </c>
      <c r="E104" s="142">
        <v>3869.7552964176707</v>
      </c>
      <c r="F104" s="142">
        <v>2968.2944067414837</v>
      </c>
      <c r="G104" s="142">
        <v>3190.8649177716784</v>
      </c>
      <c r="H104" s="142">
        <v>4383.3065066139743</v>
      </c>
      <c r="I104" s="142">
        <v>11267.898958714155</v>
      </c>
      <c r="J104" s="142">
        <v>14943.128929207942</v>
      </c>
      <c r="K104" s="142">
        <v>14769.406578089245</v>
      </c>
      <c r="L104" s="142">
        <v>18926.716072937412</v>
      </c>
      <c r="M104" s="142">
        <v>23096.720662675023</v>
      </c>
      <c r="N104" s="143"/>
      <c r="O104" s="142">
        <v>-1597.7614959840821</v>
      </c>
      <c r="P104" s="142">
        <v>-901.46088967618709</v>
      </c>
      <c r="Q104" s="142">
        <v>222.57051103019484</v>
      </c>
      <c r="R104" s="142">
        <v>1192.4415888422959</v>
      </c>
      <c r="S104" s="142">
        <v>6884.5924521001816</v>
      </c>
      <c r="T104" s="142">
        <v>3675.2299704937855</v>
      </c>
      <c r="U104" s="142">
        <v>-173.72235111869543</v>
      </c>
      <c r="V104" s="142">
        <v>4157.3094948481667</v>
      </c>
      <c r="W104" s="142">
        <v>4170.0045897376103</v>
      </c>
      <c r="X104" s="145"/>
      <c r="Y104" s="148"/>
      <c r="Z104" s="148"/>
      <c r="AA104" s="148"/>
      <c r="AB104" s="148"/>
      <c r="AC104" s="148"/>
      <c r="AD104" s="148"/>
      <c r="AE104" s="148"/>
      <c r="AF104" s="148"/>
    </row>
    <row r="105" spans="1:32">
      <c r="B105" s="6" t="s">
        <v>44</v>
      </c>
      <c r="C105" s="219"/>
      <c r="D105" s="142">
        <v>62.859277318552721</v>
      </c>
      <c r="E105" s="142">
        <v>44.490036440400658</v>
      </c>
      <c r="F105" s="142">
        <v>34.126066432163526</v>
      </c>
      <c r="G105" s="142">
        <v>36.684928527515822</v>
      </c>
      <c r="H105" s="142">
        <v>50.394263014312536</v>
      </c>
      <c r="I105" s="142">
        <v>129.54546137426829</v>
      </c>
      <c r="J105" s="142">
        <v>171.79906729748711</v>
      </c>
      <c r="K105" s="142">
        <v>169.80180567762767</v>
      </c>
      <c r="L105" s="142">
        <v>217.59781259595653</v>
      </c>
      <c r="M105" s="142">
        <v>265.5397732480443</v>
      </c>
      <c r="N105" s="143"/>
      <c r="O105" s="142">
        <v>-18.369240878152059</v>
      </c>
      <c r="P105" s="142">
        <v>-10.363970008237134</v>
      </c>
      <c r="Q105" s="142">
        <v>2.5588620953522936</v>
      </c>
      <c r="R105" s="142">
        <v>13.709334486796715</v>
      </c>
      <c r="S105" s="142">
        <v>79.151198359955742</v>
      </c>
      <c r="T105" s="142">
        <v>42.253605923218828</v>
      </c>
      <c r="U105" s="142">
        <v>-1.9972616198594251</v>
      </c>
      <c r="V105" s="142">
        <v>47.796006918328835</v>
      </c>
      <c r="W105" s="142">
        <v>47.941960652087758</v>
      </c>
      <c r="X105" s="145"/>
      <c r="Y105" s="148"/>
      <c r="Z105" s="148"/>
      <c r="AA105" s="148"/>
      <c r="AB105" s="148"/>
      <c r="AC105" s="148"/>
      <c r="AD105" s="148"/>
      <c r="AE105" s="148"/>
      <c r="AF105" s="148"/>
    </row>
    <row r="106" spans="1:32">
      <c r="B106" s="7" t="s">
        <v>45</v>
      </c>
      <c r="C106" s="219"/>
      <c r="D106" s="142">
        <v>62.859277318552721</v>
      </c>
      <c r="E106" s="142">
        <v>44.490036440400658</v>
      </c>
      <c r="F106" s="142">
        <v>34.126066432163526</v>
      </c>
      <c r="G106" s="142">
        <v>36.684928527515822</v>
      </c>
      <c r="H106" s="142">
        <v>50.394263014312536</v>
      </c>
      <c r="I106" s="142">
        <v>129.54546137426829</v>
      </c>
      <c r="J106" s="142">
        <v>171.79906729748711</v>
      </c>
      <c r="K106" s="142">
        <v>169.80180567762767</v>
      </c>
      <c r="L106" s="142">
        <v>217.59781259595653</v>
      </c>
      <c r="M106" s="142">
        <v>265.5397732480443</v>
      </c>
      <c r="N106" s="143"/>
      <c r="O106" s="142">
        <v>-18.369240878152059</v>
      </c>
      <c r="P106" s="142">
        <v>-10.363970008237134</v>
      </c>
      <c r="Q106" s="142">
        <v>2.5588620953522936</v>
      </c>
      <c r="R106" s="142">
        <v>13.709334486796715</v>
      </c>
      <c r="S106" s="142">
        <v>79.151198359955742</v>
      </c>
      <c r="T106" s="142">
        <v>42.253605923218828</v>
      </c>
      <c r="U106" s="142">
        <v>-1.9972616198594251</v>
      </c>
      <c r="V106" s="142">
        <v>47.796006918328835</v>
      </c>
      <c r="W106" s="142">
        <v>47.941960652087758</v>
      </c>
      <c r="X106" s="145"/>
      <c r="Y106" s="148"/>
      <c r="Z106" s="148"/>
      <c r="AA106" s="148"/>
      <c r="AB106" s="148"/>
      <c r="AC106" s="148"/>
      <c r="AD106" s="148"/>
      <c r="AE106" s="148"/>
      <c r="AF106" s="148"/>
    </row>
    <row r="107" spans="1:32">
      <c r="B107" s="7" t="s">
        <v>46</v>
      </c>
      <c r="C107" s="219"/>
      <c r="D107" s="142">
        <v>0</v>
      </c>
      <c r="E107" s="142">
        <v>0</v>
      </c>
      <c r="F107" s="142">
        <v>0</v>
      </c>
      <c r="G107" s="142">
        <v>0</v>
      </c>
      <c r="H107" s="142">
        <v>0</v>
      </c>
      <c r="I107" s="142">
        <v>0</v>
      </c>
      <c r="J107" s="142">
        <v>0</v>
      </c>
      <c r="K107" s="142">
        <v>0</v>
      </c>
      <c r="L107" s="142">
        <v>0</v>
      </c>
      <c r="M107" s="142">
        <v>0</v>
      </c>
      <c r="N107" s="143"/>
      <c r="O107" s="142">
        <v>0</v>
      </c>
      <c r="P107" s="142">
        <v>0</v>
      </c>
      <c r="Q107" s="142">
        <v>0</v>
      </c>
      <c r="R107" s="142">
        <v>0</v>
      </c>
      <c r="S107" s="142">
        <v>0</v>
      </c>
      <c r="T107" s="142">
        <v>0</v>
      </c>
      <c r="U107" s="142">
        <v>0</v>
      </c>
      <c r="V107" s="142">
        <v>0</v>
      </c>
      <c r="W107" s="142">
        <v>0</v>
      </c>
      <c r="X107" s="145"/>
      <c r="Y107" s="148"/>
      <c r="Z107" s="148"/>
      <c r="AA107" s="148"/>
      <c r="AB107" s="148"/>
      <c r="AC107" s="148"/>
      <c r="AD107" s="148"/>
      <c r="AE107" s="148"/>
      <c r="AF107" s="148"/>
    </row>
    <row r="108" spans="1:32">
      <c r="B108" s="6" t="s">
        <v>47</v>
      </c>
      <c r="C108" s="219"/>
      <c r="D108" s="142">
        <v>0</v>
      </c>
      <c r="E108" s="142">
        <v>0</v>
      </c>
      <c r="F108" s="142">
        <v>0</v>
      </c>
      <c r="G108" s="142">
        <v>0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3"/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5"/>
      <c r="Y108" s="148"/>
      <c r="Z108" s="148"/>
      <c r="AA108" s="148"/>
      <c r="AB108" s="148"/>
      <c r="AC108" s="148"/>
      <c r="AD108" s="148"/>
      <c r="AE108" s="148"/>
      <c r="AF108" s="148"/>
    </row>
    <row r="109" spans="1:32">
      <c r="B109" s="6" t="s">
        <v>247</v>
      </c>
      <c r="C109" s="219"/>
      <c r="D109" s="142">
        <v>139.32312783581145</v>
      </c>
      <c r="E109" s="142">
        <v>98.609008865846221</v>
      </c>
      <c r="F109" s="142">
        <v>75.638004744582418</v>
      </c>
      <c r="G109" s="142">
        <v>81.3095410083275</v>
      </c>
      <c r="H109" s="142">
        <v>111.69530811742754</v>
      </c>
      <c r="I109" s="142">
        <v>287.12832290659094</v>
      </c>
      <c r="J109" s="142">
        <v>380.7804422227498</v>
      </c>
      <c r="K109" s="142">
        <v>376.35365356313685</v>
      </c>
      <c r="L109" s="142">
        <v>482.29011140972187</v>
      </c>
      <c r="M109" s="142">
        <v>588.55006535066309</v>
      </c>
      <c r="N109" s="143"/>
      <c r="O109" s="142">
        <v>-40.714118969965227</v>
      </c>
      <c r="P109" s="142">
        <v>-22.971004121263793</v>
      </c>
      <c r="Q109" s="142">
        <v>5.6715362637450806</v>
      </c>
      <c r="R109" s="142">
        <v>30.385767109100037</v>
      </c>
      <c r="S109" s="142">
        <v>175.43301478916339</v>
      </c>
      <c r="T109" s="142">
        <v>93.652119316158888</v>
      </c>
      <c r="U109" s="142">
        <v>-4.4267886596129902</v>
      </c>
      <c r="V109" s="142">
        <v>105.93645784658503</v>
      </c>
      <c r="W109" s="142">
        <v>106.25995394094127</v>
      </c>
      <c r="X109" s="145"/>
      <c r="Y109" s="148"/>
      <c r="Z109" s="148"/>
      <c r="AA109" s="148"/>
      <c r="AB109" s="148"/>
      <c r="AC109" s="148"/>
      <c r="AD109" s="148"/>
      <c r="AE109" s="148"/>
      <c r="AF109" s="148"/>
    </row>
    <row r="110" spans="1:32">
      <c r="B110" s="6" t="s">
        <v>48</v>
      </c>
      <c r="C110" s="219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3"/>
      <c r="O110" s="142">
        <v>0</v>
      </c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45"/>
      <c r="Y110" s="148"/>
      <c r="Z110" s="148"/>
      <c r="AA110" s="148"/>
      <c r="AB110" s="148"/>
      <c r="AC110" s="148"/>
      <c r="AD110" s="148"/>
      <c r="AE110" s="148"/>
      <c r="AF110" s="148"/>
    </row>
    <row r="111" spans="1:32">
      <c r="B111" s="6" t="s">
        <v>325</v>
      </c>
      <c r="C111" s="219"/>
      <c r="D111" s="142">
        <v>0</v>
      </c>
      <c r="E111" s="142">
        <v>0</v>
      </c>
      <c r="F111" s="142">
        <v>0</v>
      </c>
      <c r="G111" s="142">
        <v>0</v>
      </c>
      <c r="H111" s="142">
        <v>0</v>
      </c>
      <c r="I111" s="142">
        <v>0</v>
      </c>
      <c r="J111" s="142">
        <v>0</v>
      </c>
      <c r="K111" s="142">
        <v>0</v>
      </c>
      <c r="L111" s="142">
        <v>0</v>
      </c>
      <c r="M111" s="142">
        <v>0</v>
      </c>
      <c r="N111" s="143"/>
      <c r="O111" s="142">
        <v>0</v>
      </c>
      <c r="P111" s="142">
        <v>0</v>
      </c>
      <c r="Q111" s="142">
        <v>0</v>
      </c>
      <c r="R111" s="142">
        <v>0</v>
      </c>
      <c r="S111" s="142">
        <v>0</v>
      </c>
      <c r="T111" s="142">
        <v>0</v>
      </c>
      <c r="U111" s="142">
        <v>0</v>
      </c>
      <c r="V111" s="142">
        <v>0</v>
      </c>
      <c r="W111" s="142">
        <v>0</v>
      </c>
      <c r="X111" s="145"/>
      <c r="Y111" s="148"/>
      <c r="Z111" s="148"/>
      <c r="AA111" s="148"/>
      <c r="AB111" s="148"/>
      <c r="AC111" s="148"/>
      <c r="AD111" s="148"/>
      <c r="AE111" s="148"/>
      <c r="AF111" s="148"/>
    </row>
    <row r="112" spans="1:32">
      <c r="B112" s="8" t="s">
        <v>101</v>
      </c>
      <c r="C112" s="219"/>
      <c r="D112" s="142">
        <v>0</v>
      </c>
      <c r="E112" s="142">
        <v>0</v>
      </c>
      <c r="F112" s="142">
        <v>0</v>
      </c>
      <c r="G112" s="142">
        <v>0</v>
      </c>
      <c r="H112" s="142">
        <v>0</v>
      </c>
      <c r="I112" s="142">
        <v>0</v>
      </c>
      <c r="J112" s="142">
        <v>0</v>
      </c>
      <c r="K112" s="142">
        <v>0</v>
      </c>
      <c r="L112" s="142">
        <v>0</v>
      </c>
      <c r="M112" s="142">
        <v>0</v>
      </c>
      <c r="N112" s="143"/>
      <c r="O112" s="142">
        <v>0</v>
      </c>
      <c r="P112" s="142">
        <v>0</v>
      </c>
      <c r="Q112" s="142">
        <v>0</v>
      </c>
      <c r="R112" s="142">
        <v>0</v>
      </c>
      <c r="S112" s="142">
        <v>0</v>
      </c>
      <c r="T112" s="142">
        <v>0</v>
      </c>
      <c r="U112" s="142">
        <v>0</v>
      </c>
      <c r="V112" s="142">
        <v>0</v>
      </c>
      <c r="W112" s="142">
        <v>0</v>
      </c>
      <c r="X112" s="145"/>
      <c r="Y112" s="148"/>
      <c r="Z112" s="148"/>
      <c r="AA112" s="148"/>
      <c r="AB112" s="148"/>
      <c r="AC112" s="148"/>
      <c r="AD112" s="148"/>
      <c r="AE112" s="148"/>
      <c r="AF112" s="148"/>
    </row>
    <row r="113" spans="1:32" s="45" customFormat="1">
      <c r="A113" s="38"/>
      <c r="B113" s="5" t="s">
        <v>22</v>
      </c>
      <c r="C113" s="214"/>
      <c r="D113" s="139">
        <v>110.27633862126723</v>
      </c>
      <c r="E113" s="139">
        <v>78.05050476337712</v>
      </c>
      <c r="F113" s="139">
        <v>59.868611575246355</v>
      </c>
      <c r="G113" s="139">
        <v>64.357717319847566</v>
      </c>
      <c r="H113" s="139">
        <v>88.408506266668681</v>
      </c>
      <c r="I113" s="139">
        <v>227.266360269476</v>
      </c>
      <c r="J113" s="139">
        <v>301.39341284669683</v>
      </c>
      <c r="K113" s="139">
        <v>297.88954344026524</v>
      </c>
      <c r="L113" s="139">
        <v>381.73983362033402</v>
      </c>
      <c r="M113" s="139">
        <v>465.84617579548819</v>
      </c>
      <c r="N113" s="146"/>
      <c r="O113" s="139">
        <v>-32.225833857890095</v>
      </c>
      <c r="P113" s="139">
        <v>-18.181893188130772</v>
      </c>
      <c r="Q113" s="139">
        <v>4.4891057446012077</v>
      </c>
      <c r="R113" s="139">
        <v>24.050788946821122</v>
      </c>
      <c r="S113" s="139">
        <v>138.85785400280733</v>
      </c>
      <c r="T113" s="139">
        <v>74.127052577220852</v>
      </c>
      <c r="U113" s="139">
        <v>-3.5038694064316367</v>
      </c>
      <c r="V113" s="139">
        <v>83.850290180068797</v>
      </c>
      <c r="W113" s="139">
        <v>84.106342175154182</v>
      </c>
      <c r="X113" s="145"/>
      <c r="Y113" s="148"/>
      <c r="Z113" s="148"/>
      <c r="AA113" s="148"/>
      <c r="AB113" s="148"/>
      <c r="AC113" s="148"/>
      <c r="AD113" s="148"/>
      <c r="AE113" s="148"/>
      <c r="AF113" s="148"/>
    </row>
    <row r="114" spans="1:32" s="45" customFormat="1">
      <c r="A114" s="38"/>
      <c r="B114" s="5" t="s">
        <v>96</v>
      </c>
      <c r="C114" s="214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46"/>
      <c r="O114" s="139">
        <v>0</v>
      </c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45"/>
      <c r="Y114" s="148"/>
      <c r="Z114" s="148"/>
      <c r="AA114" s="148"/>
      <c r="AB114" s="148"/>
      <c r="AC114" s="148"/>
      <c r="AD114" s="148"/>
      <c r="AE114" s="148"/>
      <c r="AF114" s="148"/>
    </row>
    <row r="115" spans="1:32" s="45" customFormat="1">
      <c r="A115" s="38"/>
      <c r="B115" s="5" t="s">
        <v>54</v>
      </c>
      <c r="C115" s="214"/>
      <c r="D115" s="139">
        <v>108165.83510000005</v>
      </c>
      <c r="E115" s="139">
        <v>102709.84249999998</v>
      </c>
      <c r="F115" s="139">
        <v>156484.88840000017</v>
      </c>
      <c r="G115" s="139">
        <v>153879.9535</v>
      </c>
      <c r="H115" s="139">
        <v>197680.07679999998</v>
      </c>
      <c r="I115" s="139">
        <v>223288.34210761343</v>
      </c>
      <c r="J115" s="139">
        <v>272276.90770669596</v>
      </c>
      <c r="K115" s="139">
        <v>342286.72762201977</v>
      </c>
      <c r="L115" s="139">
        <v>385715.36795607873</v>
      </c>
      <c r="M115" s="139">
        <v>398472.89452709485</v>
      </c>
      <c r="N115" s="146"/>
      <c r="O115" s="139">
        <v>-5455.9926000000587</v>
      </c>
      <c r="P115" s="139">
        <v>53775.045900000194</v>
      </c>
      <c r="Q115" s="139">
        <v>-2604.9349000001712</v>
      </c>
      <c r="R115" s="139">
        <v>43800.12329999997</v>
      </c>
      <c r="S115" s="139">
        <v>25608.265307613441</v>
      </c>
      <c r="T115" s="139">
        <v>48988.56559908254</v>
      </c>
      <c r="U115" s="139">
        <v>70009.819915323809</v>
      </c>
      <c r="V115" s="139">
        <v>43428.640334058946</v>
      </c>
      <c r="W115" s="139">
        <v>12757.526571016115</v>
      </c>
      <c r="X115" s="141"/>
      <c r="Y115" s="140"/>
      <c r="Z115" s="140"/>
      <c r="AA115" s="140"/>
      <c r="AB115" s="140"/>
      <c r="AC115" s="140"/>
      <c r="AD115" s="140"/>
      <c r="AE115" s="140"/>
      <c r="AF115" s="140"/>
    </row>
    <row r="116" spans="1:32">
      <c r="B116" s="51"/>
      <c r="C116" s="215"/>
      <c r="D116" s="10"/>
      <c r="E116" s="10"/>
      <c r="F116" s="10"/>
      <c r="G116" s="10"/>
      <c r="H116" s="10"/>
      <c r="I116" s="10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Y116" s="11"/>
    </row>
    <row r="117" spans="1:32">
      <c r="B117" s="51"/>
      <c r="C117" s="215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54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2">
      <c r="B118" s="51"/>
      <c r="C118" s="215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54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2" s="45" customFormat="1">
      <c r="A119" s="38"/>
      <c r="B119" s="185" t="s">
        <v>275</v>
      </c>
      <c r="C119" s="196"/>
      <c r="D119" s="52"/>
      <c r="E119" s="52"/>
      <c r="F119" s="52"/>
      <c r="G119" s="52"/>
      <c r="H119" s="52"/>
      <c r="I119" s="52"/>
      <c r="J119" s="52"/>
      <c r="K119" s="108"/>
      <c r="L119" s="165"/>
      <c r="M119" s="272"/>
      <c r="N119" s="52"/>
      <c r="O119" s="52"/>
      <c r="P119" s="52"/>
      <c r="Q119" s="52"/>
      <c r="R119" s="52"/>
      <c r="Y119" s="25"/>
      <c r="Z119" s="25"/>
      <c r="AA119" s="25"/>
      <c r="AB119" s="25"/>
      <c r="AC119" s="25"/>
      <c r="AD119" s="25"/>
    </row>
    <row r="120" spans="1:32" s="45" customFormat="1" ht="28">
      <c r="A120" s="38"/>
      <c r="B120" s="56"/>
      <c r="C120" s="217" t="s">
        <v>251</v>
      </c>
      <c r="D120" s="326" t="s">
        <v>55</v>
      </c>
      <c r="E120" s="326"/>
      <c r="F120" s="326"/>
      <c r="G120" s="326"/>
      <c r="H120" s="326"/>
      <c r="I120" s="326"/>
      <c r="J120" s="326"/>
      <c r="K120" s="326"/>
      <c r="L120" s="326"/>
      <c r="M120" s="326"/>
      <c r="N120" s="77"/>
      <c r="O120" s="326" t="s">
        <v>226</v>
      </c>
      <c r="P120" s="326"/>
      <c r="Q120" s="326"/>
      <c r="R120" s="326"/>
      <c r="S120" s="326"/>
      <c r="T120" s="326"/>
      <c r="U120" s="326"/>
      <c r="V120" s="326"/>
      <c r="W120" s="326"/>
      <c r="Y120" s="72"/>
      <c r="Z120" s="187"/>
      <c r="AA120" s="187"/>
      <c r="AB120" s="187"/>
      <c r="AC120" s="187"/>
      <c r="AD120" s="187"/>
      <c r="AE120" s="187"/>
      <c r="AF120" s="187"/>
    </row>
    <row r="121" spans="1:32" s="45" customFormat="1" ht="14.5" customHeight="1">
      <c r="A121" s="38"/>
      <c r="B121" s="56"/>
      <c r="C121" s="218"/>
      <c r="D121" s="327" t="s">
        <v>318</v>
      </c>
      <c r="E121" s="327"/>
      <c r="F121" s="327"/>
      <c r="G121" s="327"/>
      <c r="H121" s="327"/>
      <c r="I121" s="327"/>
      <c r="J121" s="327"/>
      <c r="K121" s="327"/>
      <c r="L121" s="327"/>
      <c r="M121" s="327"/>
      <c r="N121" s="77"/>
      <c r="O121" s="331" t="s">
        <v>318</v>
      </c>
      <c r="P121" s="331"/>
      <c r="Q121" s="331"/>
      <c r="R121" s="331"/>
      <c r="S121" s="331"/>
      <c r="T121" s="331"/>
      <c r="U121" s="331"/>
      <c r="V121" s="331"/>
      <c r="W121" s="331"/>
      <c r="Y121" s="168"/>
      <c r="Z121" s="169"/>
      <c r="AA121" s="169"/>
      <c r="AB121" s="169"/>
      <c r="AC121" s="169"/>
      <c r="AD121" s="169"/>
      <c r="AE121" s="169"/>
      <c r="AF121" s="169"/>
    </row>
    <row r="122" spans="1:32" s="45" customFormat="1">
      <c r="A122" s="38"/>
      <c r="B122" s="34" t="s">
        <v>324</v>
      </c>
      <c r="C122" s="199"/>
      <c r="D122" s="181" t="s">
        <v>1</v>
      </c>
      <c r="E122" s="181" t="s">
        <v>2</v>
      </c>
      <c r="F122" s="181" t="s">
        <v>3</v>
      </c>
      <c r="G122" s="181" t="s">
        <v>4</v>
      </c>
      <c r="H122" s="181" t="s">
        <v>104</v>
      </c>
      <c r="I122" s="181" t="s">
        <v>105</v>
      </c>
      <c r="J122" s="181" t="s">
        <v>111</v>
      </c>
      <c r="K122" s="181" t="s">
        <v>268</v>
      </c>
      <c r="L122" s="181" t="s">
        <v>285</v>
      </c>
      <c r="M122" s="181" t="s">
        <v>367</v>
      </c>
      <c r="N122" s="48"/>
      <c r="O122" s="181" t="s">
        <v>2</v>
      </c>
      <c r="P122" s="181" t="s">
        <v>3</v>
      </c>
      <c r="Q122" s="181" t="s">
        <v>4</v>
      </c>
      <c r="R122" s="181" t="s">
        <v>104</v>
      </c>
      <c r="S122" s="181" t="s">
        <v>105</v>
      </c>
      <c r="T122" s="181" t="s">
        <v>111</v>
      </c>
      <c r="U122" s="181" t="s">
        <v>268</v>
      </c>
      <c r="V122" s="181" t="s">
        <v>285</v>
      </c>
      <c r="W122" s="181" t="s">
        <v>367</v>
      </c>
      <c r="Y122" s="47"/>
      <c r="Z122" s="47"/>
      <c r="AA122" s="47"/>
      <c r="AB122" s="47"/>
      <c r="AC122" s="47"/>
      <c r="AD122" s="47"/>
      <c r="AE122" s="47"/>
    </row>
    <row r="123" spans="1:32" s="45" customFormat="1" ht="12.75" customHeight="1">
      <c r="A123" s="38"/>
      <c r="B123" s="5" t="s">
        <v>5</v>
      </c>
      <c r="C123" s="209" t="s">
        <v>290</v>
      </c>
      <c r="D123" s="139">
        <v>0</v>
      </c>
      <c r="E123" s="139">
        <v>0</v>
      </c>
      <c r="F123" s="139">
        <v>0</v>
      </c>
      <c r="G123" s="139">
        <v>0</v>
      </c>
      <c r="H123" s="139">
        <v>0</v>
      </c>
      <c r="I123" s="139">
        <v>0</v>
      </c>
      <c r="J123" s="139">
        <v>0</v>
      </c>
      <c r="K123" s="139">
        <v>0</v>
      </c>
      <c r="L123" s="139">
        <v>0</v>
      </c>
      <c r="M123" s="139">
        <v>0</v>
      </c>
      <c r="N123" s="146"/>
      <c r="O123" s="139">
        <v>0</v>
      </c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41"/>
      <c r="Y123" s="140"/>
      <c r="Z123" s="140"/>
      <c r="AA123" s="140"/>
      <c r="AB123" s="140"/>
      <c r="AC123" s="140"/>
      <c r="AD123" s="140"/>
      <c r="AE123" s="140"/>
      <c r="AF123" s="140"/>
    </row>
    <row r="124" spans="1:32">
      <c r="B124" s="1" t="s">
        <v>35</v>
      </c>
      <c r="C124" s="210" t="s">
        <v>291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3"/>
      <c r="O124" s="142">
        <v>0</v>
      </c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45"/>
      <c r="Y124" s="148"/>
      <c r="Z124" s="148"/>
      <c r="AA124" s="148"/>
      <c r="AB124" s="148"/>
      <c r="AC124" s="148"/>
      <c r="AD124" s="148"/>
      <c r="AE124" s="148"/>
      <c r="AF124" s="148"/>
    </row>
    <row r="125" spans="1:32">
      <c r="B125" s="1" t="s">
        <v>36</v>
      </c>
      <c r="C125" s="210" t="s">
        <v>292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0</v>
      </c>
      <c r="M125" s="142">
        <v>0</v>
      </c>
      <c r="N125" s="143"/>
      <c r="O125" s="142">
        <v>0</v>
      </c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45"/>
      <c r="Y125" s="148"/>
      <c r="Z125" s="148"/>
      <c r="AA125" s="148"/>
      <c r="AB125" s="148"/>
      <c r="AC125" s="148"/>
      <c r="AD125" s="148"/>
      <c r="AE125" s="148"/>
      <c r="AF125" s="148"/>
    </row>
    <row r="126" spans="1:32" s="45" customFormat="1">
      <c r="A126" s="38"/>
      <c r="B126" s="5" t="s">
        <v>6</v>
      </c>
      <c r="C126" s="209" t="s">
        <v>293</v>
      </c>
      <c r="D126" s="139">
        <v>14681.635128778331</v>
      </c>
      <c r="E126" s="139">
        <v>14576.211708240538</v>
      </c>
      <c r="F126" s="139">
        <v>12182.181769740551</v>
      </c>
      <c r="G126" s="139">
        <v>12004.364405123373</v>
      </c>
      <c r="H126" s="139">
        <v>9966.0723264376866</v>
      </c>
      <c r="I126" s="139">
        <v>8694.2181141971996</v>
      </c>
      <c r="J126" s="139">
        <v>8798.9182691027345</v>
      </c>
      <c r="K126" s="139">
        <v>9789.2065268793049</v>
      </c>
      <c r="L126" s="139">
        <v>17279.419683949825</v>
      </c>
      <c r="M126" s="139">
        <v>34238.621935316718</v>
      </c>
      <c r="N126" s="146"/>
      <c r="O126" s="139">
        <v>-105.42342053779237</v>
      </c>
      <c r="P126" s="139">
        <v>-2394.0299384999876</v>
      </c>
      <c r="Q126" s="139">
        <v>-177.81736461717799</v>
      </c>
      <c r="R126" s="139">
        <v>-2038.2920786856857</v>
      </c>
      <c r="S126" s="139">
        <v>-1271.854212240487</v>
      </c>
      <c r="T126" s="139">
        <v>104.70015490553521</v>
      </c>
      <c r="U126" s="139">
        <v>990.28825777656948</v>
      </c>
      <c r="V126" s="139">
        <v>7490.2131570705205</v>
      </c>
      <c r="W126" s="139">
        <v>16959.202251366893</v>
      </c>
      <c r="X126" s="141"/>
      <c r="Y126" s="140"/>
      <c r="Z126" s="140"/>
      <c r="AA126" s="140"/>
      <c r="AB126" s="140"/>
      <c r="AC126" s="140"/>
      <c r="AD126" s="140"/>
      <c r="AE126" s="140"/>
      <c r="AF126" s="140"/>
    </row>
    <row r="127" spans="1:32" s="45" customFormat="1">
      <c r="A127" s="38"/>
      <c r="B127" s="31" t="s">
        <v>7</v>
      </c>
      <c r="C127" s="232" t="s">
        <v>294</v>
      </c>
      <c r="D127" s="139">
        <v>587.08550799999978</v>
      </c>
      <c r="E127" s="139">
        <v>566.69150000000002</v>
      </c>
      <c r="F127" s="139">
        <v>640.51170000000002</v>
      </c>
      <c r="G127" s="139">
        <v>479.00349999999997</v>
      </c>
      <c r="H127" s="139">
        <v>384.77190000000002</v>
      </c>
      <c r="I127" s="139">
        <v>336</v>
      </c>
      <c r="J127" s="139">
        <v>326</v>
      </c>
      <c r="K127" s="139">
        <v>447</v>
      </c>
      <c r="L127" s="139">
        <v>139</v>
      </c>
      <c r="M127" s="139">
        <v>377</v>
      </c>
      <c r="N127" s="146"/>
      <c r="O127" s="139">
        <v>-20.394007999999708</v>
      </c>
      <c r="P127" s="139">
        <v>73.820200000000028</v>
      </c>
      <c r="Q127" s="139">
        <v>-161.5082000000001</v>
      </c>
      <c r="R127" s="139">
        <v>-94.231599999999943</v>
      </c>
      <c r="S127" s="139">
        <v>-48.771900000000024</v>
      </c>
      <c r="T127" s="139">
        <v>-10.000000000000009</v>
      </c>
      <c r="U127" s="139">
        <v>121</v>
      </c>
      <c r="V127" s="139">
        <v>-308</v>
      </c>
      <c r="W127" s="139">
        <v>238</v>
      </c>
      <c r="X127" s="141"/>
      <c r="Y127" s="140"/>
      <c r="Z127" s="140"/>
      <c r="AA127" s="140"/>
      <c r="AB127" s="140"/>
      <c r="AC127" s="140"/>
      <c r="AD127" s="140"/>
      <c r="AE127" s="140"/>
      <c r="AF127" s="140"/>
    </row>
    <row r="128" spans="1:32">
      <c r="B128" s="208" t="s">
        <v>40</v>
      </c>
      <c r="C128" s="219"/>
      <c r="D128" s="142">
        <v>587.08550799999978</v>
      </c>
      <c r="E128" s="142">
        <v>566.69150000000002</v>
      </c>
      <c r="F128" s="142">
        <v>640.51170000000002</v>
      </c>
      <c r="G128" s="142">
        <v>479.00349999999997</v>
      </c>
      <c r="H128" s="142">
        <v>384.77190000000002</v>
      </c>
      <c r="I128" s="142">
        <v>336</v>
      </c>
      <c r="J128" s="142">
        <v>326</v>
      </c>
      <c r="K128" s="142">
        <v>447</v>
      </c>
      <c r="L128" s="142">
        <v>139</v>
      </c>
      <c r="M128" s="142">
        <v>377</v>
      </c>
      <c r="N128" s="143"/>
      <c r="O128" s="142">
        <v>-20.394007999999708</v>
      </c>
      <c r="P128" s="142">
        <v>73.820200000000028</v>
      </c>
      <c r="Q128" s="142">
        <v>-161.5082000000001</v>
      </c>
      <c r="R128" s="142">
        <v>-94.231599999999943</v>
      </c>
      <c r="S128" s="142">
        <v>-48.771900000000024</v>
      </c>
      <c r="T128" s="142">
        <v>-10.000000000000009</v>
      </c>
      <c r="U128" s="142">
        <v>121</v>
      </c>
      <c r="V128" s="142">
        <v>-308</v>
      </c>
      <c r="W128" s="142">
        <v>238</v>
      </c>
      <c r="X128" s="145"/>
      <c r="Y128" s="148"/>
      <c r="Z128" s="148"/>
      <c r="AA128" s="148"/>
      <c r="AB128" s="148"/>
      <c r="AC128" s="148"/>
      <c r="AD128" s="148"/>
      <c r="AE128" s="148"/>
      <c r="AF128" s="148"/>
    </row>
    <row r="129" spans="1:32">
      <c r="B129" s="6" t="s">
        <v>41</v>
      </c>
      <c r="C129" s="219"/>
      <c r="D129" s="142">
        <v>587.08550799999978</v>
      </c>
      <c r="E129" s="142">
        <v>566.69150000000002</v>
      </c>
      <c r="F129" s="142">
        <v>640.51170000000002</v>
      </c>
      <c r="G129" s="142">
        <v>479.00349999999997</v>
      </c>
      <c r="H129" s="142">
        <v>384.77190000000002</v>
      </c>
      <c r="I129" s="142">
        <v>336</v>
      </c>
      <c r="J129" s="142">
        <v>326</v>
      </c>
      <c r="K129" s="142">
        <v>447</v>
      </c>
      <c r="L129" s="142">
        <v>139</v>
      </c>
      <c r="M129" s="142">
        <v>377</v>
      </c>
      <c r="N129" s="143"/>
      <c r="O129" s="142">
        <v>-20.394007999999708</v>
      </c>
      <c r="P129" s="142">
        <v>73.820200000000028</v>
      </c>
      <c r="Q129" s="142">
        <v>-161.5082000000001</v>
      </c>
      <c r="R129" s="142">
        <v>-94.231599999999943</v>
      </c>
      <c r="S129" s="142">
        <v>-48.771900000000024</v>
      </c>
      <c r="T129" s="142">
        <v>-10.000000000000009</v>
      </c>
      <c r="U129" s="142">
        <v>121</v>
      </c>
      <c r="V129" s="142">
        <v>-308</v>
      </c>
      <c r="W129" s="142">
        <v>238</v>
      </c>
      <c r="X129" s="145"/>
      <c r="Y129" s="148"/>
      <c r="Z129" s="148"/>
      <c r="AA129" s="148"/>
      <c r="AB129" s="148"/>
      <c r="AC129" s="148"/>
      <c r="AD129" s="148"/>
      <c r="AE129" s="148"/>
      <c r="AF129" s="148"/>
    </row>
    <row r="130" spans="1:32">
      <c r="B130" s="6" t="s">
        <v>42</v>
      </c>
      <c r="C130" s="219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3"/>
      <c r="O130" s="142">
        <v>0</v>
      </c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45"/>
      <c r="Y130" s="148"/>
      <c r="Z130" s="148"/>
      <c r="AA130" s="148"/>
      <c r="AB130" s="148"/>
      <c r="AC130" s="148"/>
      <c r="AD130" s="148"/>
      <c r="AE130" s="148"/>
      <c r="AF130" s="148"/>
    </row>
    <row r="131" spans="1:32">
      <c r="B131" s="6" t="s">
        <v>43</v>
      </c>
      <c r="C131" s="219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3"/>
      <c r="O131" s="142">
        <v>0</v>
      </c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45"/>
      <c r="Y131" s="148"/>
      <c r="Z131" s="148"/>
      <c r="AA131" s="148"/>
      <c r="AB131" s="148"/>
      <c r="AC131" s="148"/>
      <c r="AD131" s="148"/>
      <c r="AE131" s="148"/>
      <c r="AF131" s="148"/>
    </row>
    <row r="132" spans="1:32">
      <c r="B132" s="6" t="s">
        <v>44</v>
      </c>
      <c r="C132" s="219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3"/>
      <c r="O132" s="142">
        <v>0</v>
      </c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45"/>
      <c r="Y132" s="148"/>
      <c r="Z132" s="148"/>
      <c r="AA132" s="148"/>
      <c r="AB132" s="148"/>
      <c r="AC132" s="148"/>
      <c r="AD132" s="148"/>
      <c r="AE132" s="148"/>
      <c r="AF132" s="148"/>
    </row>
    <row r="133" spans="1:32">
      <c r="B133" s="7" t="s">
        <v>45</v>
      </c>
      <c r="C133" s="219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3"/>
      <c r="O133" s="142">
        <v>0</v>
      </c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45"/>
      <c r="Y133" s="148"/>
      <c r="Z133" s="148"/>
      <c r="AA133" s="148"/>
      <c r="AB133" s="148"/>
      <c r="AC133" s="148"/>
      <c r="AD133" s="148"/>
      <c r="AE133" s="148"/>
      <c r="AF133" s="148"/>
    </row>
    <row r="134" spans="1:32">
      <c r="B134" s="7" t="s">
        <v>46</v>
      </c>
      <c r="C134" s="219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3"/>
      <c r="O134" s="142">
        <v>0</v>
      </c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45"/>
      <c r="Y134" s="148"/>
      <c r="Z134" s="148"/>
      <c r="AA134" s="148"/>
      <c r="AB134" s="148"/>
      <c r="AC134" s="148"/>
      <c r="AD134" s="148"/>
      <c r="AE134" s="148"/>
      <c r="AF134" s="148"/>
    </row>
    <row r="135" spans="1:32">
      <c r="B135" s="6" t="s">
        <v>317</v>
      </c>
      <c r="C135" s="219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3"/>
      <c r="O135" s="142">
        <v>0</v>
      </c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45"/>
      <c r="Y135" s="148"/>
      <c r="Z135" s="148"/>
      <c r="AA135" s="148"/>
      <c r="AB135" s="148"/>
      <c r="AC135" s="148"/>
      <c r="AD135" s="148"/>
      <c r="AE135" s="148"/>
      <c r="AF135" s="148"/>
    </row>
    <row r="136" spans="1:32">
      <c r="B136" s="6" t="s">
        <v>108</v>
      </c>
      <c r="C136" s="210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3"/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5"/>
      <c r="Y136" s="148"/>
      <c r="Z136" s="148"/>
      <c r="AA136" s="148"/>
      <c r="AB136" s="148"/>
      <c r="AC136" s="148"/>
      <c r="AD136" s="148"/>
      <c r="AE136" s="148"/>
      <c r="AF136" s="148"/>
    </row>
    <row r="137" spans="1:32">
      <c r="B137" s="6" t="s">
        <v>48</v>
      </c>
      <c r="C137" s="219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3"/>
      <c r="O137" s="142">
        <v>0</v>
      </c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45"/>
      <c r="Y137" s="148"/>
      <c r="Z137" s="148"/>
      <c r="AA137" s="148"/>
      <c r="AB137" s="148"/>
      <c r="AC137" s="148"/>
      <c r="AD137" s="148"/>
      <c r="AE137" s="148"/>
      <c r="AF137" s="148"/>
    </row>
    <row r="138" spans="1:32">
      <c r="B138" s="6" t="s">
        <v>325</v>
      </c>
      <c r="C138" s="219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3"/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5"/>
      <c r="Y138" s="148"/>
      <c r="Z138" s="148"/>
      <c r="AA138" s="148"/>
      <c r="AB138" s="148"/>
      <c r="AC138" s="148"/>
      <c r="AD138" s="148"/>
      <c r="AE138" s="148"/>
      <c r="AF138" s="148"/>
    </row>
    <row r="139" spans="1:32">
      <c r="B139" s="8" t="s">
        <v>101</v>
      </c>
      <c r="C139" s="219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3"/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5"/>
      <c r="Y139" s="148"/>
      <c r="Z139" s="148"/>
      <c r="AA139" s="148"/>
      <c r="AB139" s="148"/>
      <c r="AC139" s="148"/>
      <c r="AD139" s="148"/>
      <c r="AE139" s="148"/>
      <c r="AF139" s="148"/>
    </row>
    <row r="140" spans="1:32" s="45" customFormat="1">
      <c r="A140" s="38"/>
      <c r="B140" s="31" t="s">
        <v>8</v>
      </c>
      <c r="C140" s="209" t="s">
        <v>295</v>
      </c>
      <c r="D140" s="139">
        <v>14094.549620778333</v>
      </c>
      <c r="E140" s="139">
        <v>14009.520208240539</v>
      </c>
      <c r="F140" s="139">
        <v>11541.67006974055</v>
      </c>
      <c r="G140" s="139">
        <v>11525.360905123373</v>
      </c>
      <c r="H140" s="139">
        <v>9581.3004264376868</v>
      </c>
      <c r="I140" s="139">
        <v>8358.2181141971996</v>
      </c>
      <c r="J140" s="139">
        <v>8472.9182691027345</v>
      </c>
      <c r="K140" s="139">
        <v>9342.2065268793049</v>
      </c>
      <c r="L140" s="139">
        <v>17140.419683949825</v>
      </c>
      <c r="M140" s="139">
        <v>33861.621935316718</v>
      </c>
      <c r="N140" s="146"/>
      <c r="O140" s="139">
        <v>-85.029412537792837</v>
      </c>
      <c r="P140" s="139">
        <v>-2467.850138499989</v>
      </c>
      <c r="Q140" s="139">
        <v>-16.309164617177885</v>
      </c>
      <c r="R140" s="139">
        <v>-1944.0604786856852</v>
      </c>
      <c r="S140" s="139">
        <v>-1223.0823122404872</v>
      </c>
      <c r="T140" s="139">
        <v>114.70015490553465</v>
      </c>
      <c r="U140" s="139">
        <v>869.28825777657016</v>
      </c>
      <c r="V140" s="139">
        <v>7798.2131570705224</v>
      </c>
      <c r="W140" s="139">
        <v>16721.202251366893</v>
      </c>
      <c r="X140" s="141"/>
      <c r="Y140" s="140"/>
      <c r="Z140" s="140"/>
      <c r="AA140" s="140"/>
      <c r="AB140" s="140"/>
      <c r="AC140" s="140"/>
      <c r="AD140" s="140"/>
      <c r="AE140" s="140"/>
      <c r="AF140" s="140"/>
    </row>
    <row r="141" spans="1:32">
      <c r="B141" s="208" t="s">
        <v>40</v>
      </c>
      <c r="C141" s="219"/>
      <c r="D141" s="142">
        <v>14094.549620778333</v>
      </c>
      <c r="E141" s="142">
        <v>14009.520208240539</v>
      </c>
      <c r="F141" s="142">
        <v>11541.67006974055</v>
      </c>
      <c r="G141" s="142">
        <v>11525.360905123373</v>
      </c>
      <c r="H141" s="142">
        <v>9581.3004264376868</v>
      </c>
      <c r="I141" s="142">
        <v>8358.2181141971996</v>
      </c>
      <c r="J141" s="142">
        <v>8472.9182691027345</v>
      </c>
      <c r="K141" s="142">
        <v>9342.2065268793049</v>
      </c>
      <c r="L141" s="142">
        <v>17140.419683949825</v>
      </c>
      <c r="M141" s="142">
        <v>33861.621935316718</v>
      </c>
      <c r="N141" s="143"/>
      <c r="O141" s="142">
        <v>-85.029412537792837</v>
      </c>
      <c r="P141" s="142">
        <v>-2467.850138499989</v>
      </c>
      <c r="Q141" s="142">
        <v>-16.309164617177885</v>
      </c>
      <c r="R141" s="142">
        <v>-1944.0604786856852</v>
      </c>
      <c r="S141" s="142">
        <v>-1223.0823122404872</v>
      </c>
      <c r="T141" s="142">
        <v>114.70015490553465</v>
      </c>
      <c r="U141" s="142">
        <v>869.28825777657016</v>
      </c>
      <c r="V141" s="142">
        <v>7798.2131570705224</v>
      </c>
      <c r="W141" s="142">
        <v>16721.202251366893</v>
      </c>
      <c r="X141" s="145"/>
      <c r="Y141" s="148"/>
      <c r="Z141" s="148"/>
      <c r="AA141" s="148"/>
      <c r="AB141" s="148"/>
      <c r="AC141" s="148"/>
      <c r="AD141" s="148"/>
      <c r="AE141" s="148"/>
      <c r="AF141" s="148"/>
    </row>
    <row r="142" spans="1:32">
      <c r="B142" s="6" t="s">
        <v>41</v>
      </c>
      <c r="C142" s="219"/>
      <c r="D142" s="142">
        <v>0</v>
      </c>
      <c r="E142" s="142">
        <v>0</v>
      </c>
      <c r="F142" s="142">
        <v>0</v>
      </c>
      <c r="G142" s="142">
        <v>0</v>
      </c>
      <c r="H142" s="142">
        <v>0</v>
      </c>
      <c r="I142" s="142">
        <v>0</v>
      </c>
      <c r="J142" s="142">
        <v>0</v>
      </c>
      <c r="K142" s="142">
        <v>0</v>
      </c>
      <c r="L142" s="142">
        <v>0</v>
      </c>
      <c r="M142" s="142">
        <v>0</v>
      </c>
      <c r="N142" s="143"/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5"/>
      <c r="Y142" s="148"/>
      <c r="Z142" s="148"/>
      <c r="AA142" s="148"/>
      <c r="AB142" s="148"/>
      <c r="AC142" s="148"/>
      <c r="AD142" s="148"/>
      <c r="AE142" s="148"/>
      <c r="AF142" s="148"/>
    </row>
    <row r="143" spans="1:32">
      <c r="B143" s="6" t="s">
        <v>42</v>
      </c>
      <c r="C143" s="219"/>
      <c r="D143" s="142">
        <v>14090.052191999994</v>
      </c>
      <c r="E143" s="142">
        <v>14006.3253</v>
      </c>
      <c r="F143" s="142">
        <v>11539.101800000011</v>
      </c>
      <c r="G143" s="142">
        <v>11522.961499999999</v>
      </c>
      <c r="H143" s="142">
        <v>9578.1476000000002</v>
      </c>
      <c r="I143" s="142">
        <v>8355</v>
      </c>
      <c r="J143" s="142">
        <v>8469</v>
      </c>
      <c r="K143" s="142">
        <v>9339</v>
      </c>
      <c r="L143" s="142">
        <v>17136</v>
      </c>
      <c r="M143" s="142">
        <v>33857</v>
      </c>
      <c r="N143" s="143"/>
      <c r="O143" s="142">
        <v>-83.726891999992858</v>
      </c>
      <c r="P143" s="142">
        <v>-2467.2234999999887</v>
      </c>
      <c r="Q143" s="142">
        <v>-16.140300000012076</v>
      </c>
      <c r="R143" s="142">
        <v>-1944.8138999999996</v>
      </c>
      <c r="S143" s="142">
        <v>-1223.1476</v>
      </c>
      <c r="T143" s="142">
        <v>114.00000000000006</v>
      </c>
      <c r="U143" s="142">
        <v>870.00000000000023</v>
      </c>
      <c r="V143" s="142">
        <v>7797.0000000000009</v>
      </c>
      <c r="W143" s="142">
        <v>16720.999999999996</v>
      </c>
      <c r="X143" s="145"/>
      <c r="Y143" s="148"/>
      <c r="Z143" s="148"/>
      <c r="AA143" s="148"/>
      <c r="AB143" s="148"/>
      <c r="AC143" s="148"/>
      <c r="AD143" s="148"/>
      <c r="AE143" s="148"/>
      <c r="AF143" s="148"/>
    </row>
    <row r="144" spans="1:32">
      <c r="B144" s="6" t="s">
        <v>43</v>
      </c>
      <c r="C144" s="219"/>
      <c r="D144" s="142">
        <v>0</v>
      </c>
      <c r="E144" s="142">
        <v>0</v>
      </c>
      <c r="F144" s="142">
        <v>0</v>
      </c>
      <c r="G144" s="142">
        <v>0</v>
      </c>
      <c r="H144" s="142">
        <v>0</v>
      </c>
      <c r="I144" s="142">
        <v>0</v>
      </c>
      <c r="J144" s="142">
        <v>0</v>
      </c>
      <c r="K144" s="142">
        <v>0</v>
      </c>
      <c r="L144" s="142">
        <v>0</v>
      </c>
      <c r="M144" s="142">
        <v>0</v>
      </c>
      <c r="N144" s="143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5"/>
      <c r="Y144" s="148"/>
      <c r="Z144" s="148"/>
      <c r="AA144" s="148"/>
      <c r="AB144" s="148"/>
      <c r="AC144" s="148"/>
      <c r="AD144" s="148"/>
      <c r="AE144" s="148"/>
      <c r="AF144" s="148"/>
    </row>
    <row r="145" spans="1:32">
      <c r="B145" s="6" t="s">
        <v>44</v>
      </c>
      <c r="C145" s="219"/>
      <c r="D145" s="142">
        <v>0</v>
      </c>
      <c r="E145" s="142">
        <v>0</v>
      </c>
      <c r="F145" s="142">
        <v>0</v>
      </c>
      <c r="G145" s="142">
        <v>0</v>
      </c>
      <c r="H145" s="142">
        <v>0</v>
      </c>
      <c r="I145" s="142">
        <v>0</v>
      </c>
      <c r="J145" s="142">
        <v>0</v>
      </c>
      <c r="K145" s="142">
        <v>0</v>
      </c>
      <c r="L145" s="142">
        <v>0</v>
      </c>
      <c r="M145" s="142">
        <v>0</v>
      </c>
      <c r="N145" s="143"/>
      <c r="O145" s="142">
        <v>0</v>
      </c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5"/>
      <c r="Y145" s="148"/>
      <c r="Z145" s="148"/>
      <c r="AA145" s="148"/>
      <c r="AB145" s="148"/>
      <c r="AC145" s="148"/>
      <c r="AD145" s="148"/>
      <c r="AE145" s="148"/>
      <c r="AF145" s="148"/>
    </row>
    <row r="146" spans="1:32">
      <c r="B146" s="7" t="s">
        <v>45</v>
      </c>
      <c r="C146" s="219"/>
      <c r="D146" s="142">
        <v>0</v>
      </c>
      <c r="E146" s="142">
        <v>0</v>
      </c>
      <c r="F146" s="142">
        <v>0</v>
      </c>
      <c r="G146" s="142">
        <v>0</v>
      </c>
      <c r="H146" s="142">
        <v>0</v>
      </c>
      <c r="I146" s="142">
        <v>0</v>
      </c>
      <c r="J146" s="142">
        <v>0</v>
      </c>
      <c r="K146" s="142">
        <v>0</v>
      </c>
      <c r="L146" s="142">
        <v>0</v>
      </c>
      <c r="M146" s="142">
        <v>0</v>
      </c>
      <c r="N146" s="143"/>
      <c r="O146" s="142">
        <v>0</v>
      </c>
      <c r="P146" s="142">
        <v>0</v>
      </c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5"/>
      <c r="Y146" s="148"/>
      <c r="Z146" s="148"/>
      <c r="AA146" s="148"/>
      <c r="AB146" s="148"/>
      <c r="AC146" s="148"/>
      <c r="AD146" s="148"/>
      <c r="AE146" s="148"/>
      <c r="AF146" s="148"/>
    </row>
    <row r="147" spans="1:32">
      <c r="B147" s="7" t="s">
        <v>46</v>
      </c>
      <c r="C147" s="219"/>
      <c r="D147" s="142">
        <v>0</v>
      </c>
      <c r="E147" s="142">
        <v>0</v>
      </c>
      <c r="F147" s="142">
        <v>0</v>
      </c>
      <c r="G147" s="142">
        <v>0</v>
      </c>
      <c r="H147" s="142">
        <v>0</v>
      </c>
      <c r="I147" s="142">
        <v>0</v>
      </c>
      <c r="J147" s="142">
        <v>0</v>
      </c>
      <c r="K147" s="142">
        <v>0</v>
      </c>
      <c r="L147" s="142">
        <v>0</v>
      </c>
      <c r="M147" s="142">
        <v>0</v>
      </c>
      <c r="N147" s="143"/>
      <c r="O147" s="142">
        <v>0</v>
      </c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5"/>
      <c r="Y147" s="148"/>
      <c r="Z147" s="148"/>
      <c r="AA147" s="148"/>
      <c r="AB147" s="148"/>
      <c r="AC147" s="148"/>
      <c r="AD147" s="148"/>
      <c r="AE147" s="148"/>
      <c r="AF147" s="148"/>
    </row>
    <row r="148" spans="1:32">
      <c r="B148" s="6" t="s">
        <v>317</v>
      </c>
      <c r="C148" s="219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3"/>
      <c r="O148" s="142">
        <v>0</v>
      </c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5"/>
      <c r="Y148" s="148"/>
      <c r="Z148" s="148"/>
      <c r="AA148" s="148"/>
      <c r="AB148" s="148"/>
      <c r="AC148" s="148"/>
      <c r="AD148" s="148"/>
      <c r="AE148" s="148"/>
      <c r="AF148" s="148"/>
    </row>
    <row r="149" spans="1:32">
      <c r="B149" s="6" t="s">
        <v>108</v>
      </c>
      <c r="C149" s="219"/>
      <c r="D149" s="142">
        <v>4.4974287783384517</v>
      </c>
      <c r="E149" s="142">
        <v>3.1949082405390161</v>
      </c>
      <c r="F149" s="142">
        <v>2.5682697405385686</v>
      </c>
      <c r="G149" s="142">
        <v>2.3994051233734921</v>
      </c>
      <c r="H149" s="142">
        <v>3.1528264376874273</v>
      </c>
      <c r="I149" s="142">
        <v>3.2181141972004008</v>
      </c>
      <c r="J149" s="142">
        <v>3.9182691027342358</v>
      </c>
      <c r="K149" s="142">
        <v>3.2065268793054069</v>
      </c>
      <c r="L149" s="142">
        <v>4.4196839498266716</v>
      </c>
      <c r="M149" s="142">
        <v>4.6219353167210988</v>
      </c>
      <c r="N149" s="143"/>
      <c r="O149" s="142">
        <v>-1.3025205377994356</v>
      </c>
      <c r="P149" s="142">
        <v>-0.62663850000044752</v>
      </c>
      <c r="Q149" s="142">
        <v>-0.16886461716507684</v>
      </c>
      <c r="R149" s="142">
        <v>0.75342131431393555</v>
      </c>
      <c r="S149" s="142">
        <v>6.5287759512973331E-2</v>
      </c>
      <c r="T149" s="142">
        <v>0.70015490553383475</v>
      </c>
      <c r="U149" s="142">
        <v>-0.71174222342882887</v>
      </c>
      <c r="V149" s="142">
        <v>1.2131570705212646</v>
      </c>
      <c r="W149" s="142">
        <v>0.20225136689442716</v>
      </c>
      <c r="X149" s="145"/>
      <c r="Y149" s="148"/>
      <c r="Z149" s="148"/>
      <c r="AA149" s="148"/>
      <c r="AB149" s="148"/>
      <c r="AC149" s="148"/>
      <c r="AD149" s="148"/>
      <c r="AE149" s="148"/>
      <c r="AF149" s="148"/>
    </row>
    <row r="150" spans="1:32">
      <c r="B150" s="6" t="s">
        <v>48</v>
      </c>
      <c r="C150" s="219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3"/>
      <c r="O150" s="142">
        <v>0</v>
      </c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45"/>
      <c r="Y150" s="148"/>
      <c r="Z150" s="148"/>
      <c r="AA150" s="148"/>
      <c r="AB150" s="148"/>
      <c r="AC150" s="148"/>
      <c r="AD150" s="148"/>
      <c r="AE150" s="148"/>
      <c r="AF150" s="148"/>
    </row>
    <row r="151" spans="1:32">
      <c r="B151" s="6" t="s">
        <v>325</v>
      </c>
      <c r="C151" s="219"/>
      <c r="D151" s="142">
        <v>0</v>
      </c>
      <c r="E151" s="142">
        <v>0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3"/>
      <c r="O151" s="142">
        <v>0</v>
      </c>
      <c r="P151" s="142">
        <v>0</v>
      </c>
      <c r="Q151" s="142">
        <v>0</v>
      </c>
      <c r="R151" s="142">
        <v>0</v>
      </c>
      <c r="S151" s="142">
        <v>0</v>
      </c>
      <c r="T151" s="142">
        <v>0</v>
      </c>
      <c r="U151" s="142">
        <v>0</v>
      </c>
      <c r="V151" s="142">
        <v>0</v>
      </c>
      <c r="W151" s="142">
        <v>0</v>
      </c>
      <c r="X151" s="145"/>
      <c r="Y151" s="148"/>
      <c r="Z151" s="148"/>
      <c r="AA151" s="148"/>
      <c r="AB151" s="148"/>
      <c r="AC151" s="148"/>
      <c r="AD151" s="148"/>
      <c r="AE151" s="148"/>
      <c r="AF151" s="148"/>
    </row>
    <row r="152" spans="1:32">
      <c r="B152" s="8" t="s">
        <v>101</v>
      </c>
      <c r="C152" s="219"/>
      <c r="D152" s="142">
        <v>0</v>
      </c>
      <c r="E152" s="142">
        <v>0</v>
      </c>
      <c r="F152" s="142">
        <v>0</v>
      </c>
      <c r="G152" s="142">
        <v>0</v>
      </c>
      <c r="H152" s="142">
        <v>0</v>
      </c>
      <c r="I152" s="142">
        <v>0</v>
      </c>
      <c r="J152" s="142">
        <v>0</v>
      </c>
      <c r="K152" s="142">
        <v>0</v>
      </c>
      <c r="L152" s="142">
        <v>0</v>
      </c>
      <c r="M152" s="142">
        <v>0</v>
      </c>
      <c r="N152" s="143"/>
      <c r="O152" s="142">
        <v>0</v>
      </c>
      <c r="P152" s="142">
        <v>0</v>
      </c>
      <c r="Q152" s="142">
        <v>0</v>
      </c>
      <c r="R152" s="142">
        <v>0</v>
      </c>
      <c r="S152" s="142">
        <v>0</v>
      </c>
      <c r="T152" s="142">
        <v>0</v>
      </c>
      <c r="U152" s="142">
        <v>0</v>
      </c>
      <c r="V152" s="142">
        <v>0</v>
      </c>
      <c r="W152" s="142">
        <v>0</v>
      </c>
      <c r="X152" s="145"/>
      <c r="Y152" s="148"/>
      <c r="Z152" s="148"/>
      <c r="AA152" s="148"/>
      <c r="AB152" s="148"/>
      <c r="AC152" s="148"/>
      <c r="AD152" s="148"/>
      <c r="AE152" s="148"/>
      <c r="AF152" s="148"/>
    </row>
    <row r="153" spans="1:32" s="45" customFormat="1">
      <c r="A153" s="38"/>
      <c r="B153" s="5" t="s">
        <v>9</v>
      </c>
      <c r="C153" s="209" t="s">
        <v>296</v>
      </c>
      <c r="D153" s="139">
        <v>1031.5810999999992</v>
      </c>
      <c r="E153" s="139">
        <v>1203.3467999999998</v>
      </c>
      <c r="F153" s="139">
        <v>2450.5059000000001</v>
      </c>
      <c r="G153" s="139">
        <v>2736.6632000000004</v>
      </c>
      <c r="H153" s="139">
        <v>4500</v>
      </c>
      <c r="I153" s="139">
        <v>5894</v>
      </c>
      <c r="J153" s="139">
        <v>7100</v>
      </c>
      <c r="K153" s="139">
        <v>7750</v>
      </c>
      <c r="L153" s="139">
        <v>10466.000000000002</v>
      </c>
      <c r="M153" s="139">
        <v>18538.000000000004</v>
      </c>
      <c r="N153" s="146"/>
      <c r="O153" s="139">
        <v>171.76570000000081</v>
      </c>
      <c r="P153" s="139">
        <v>1247.1591000000003</v>
      </c>
      <c r="Q153" s="139">
        <v>286.15729999999996</v>
      </c>
      <c r="R153" s="139">
        <v>1763.3367999999998</v>
      </c>
      <c r="S153" s="139">
        <v>1393.9999999999998</v>
      </c>
      <c r="T153" s="139">
        <v>1206.0000000000002</v>
      </c>
      <c r="U153" s="139">
        <v>650</v>
      </c>
      <c r="V153" s="139">
        <v>2716.0000000000009</v>
      </c>
      <c r="W153" s="139">
        <v>8072.0000000000009</v>
      </c>
      <c r="X153" s="141"/>
      <c r="Y153" s="140"/>
      <c r="Z153" s="140"/>
      <c r="AA153" s="140"/>
      <c r="AB153" s="140"/>
      <c r="AC153" s="140"/>
      <c r="AD153" s="140"/>
      <c r="AE153" s="140"/>
      <c r="AF153" s="140"/>
    </row>
    <row r="154" spans="1:32">
      <c r="B154" s="208" t="s">
        <v>40</v>
      </c>
      <c r="C154" s="219"/>
      <c r="D154" s="142">
        <v>1031.5810999999992</v>
      </c>
      <c r="E154" s="142">
        <v>1203.3467999999998</v>
      </c>
      <c r="F154" s="142">
        <v>2450.5059000000001</v>
      </c>
      <c r="G154" s="142">
        <v>2736.6632000000004</v>
      </c>
      <c r="H154" s="142">
        <v>4500</v>
      </c>
      <c r="I154" s="142">
        <v>5894</v>
      </c>
      <c r="J154" s="142">
        <v>7100</v>
      </c>
      <c r="K154" s="142">
        <v>7750</v>
      </c>
      <c r="L154" s="142">
        <v>10466.000000000002</v>
      </c>
      <c r="M154" s="142">
        <v>18538.000000000004</v>
      </c>
      <c r="N154" s="143"/>
      <c r="O154" s="142">
        <v>171.76570000000081</v>
      </c>
      <c r="P154" s="142">
        <v>1247.1591000000003</v>
      </c>
      <c r="Q154" s="142">
        <v>286.15729999999996</v>
      </c>
      <c r="R154" s="142">
        <v>1763.3367999999998</v>
      </c>
      <c r="S154" s="142">
        <v>1393.9999999999998</v>
      </c>
      <c r="T154" s="142">
        <v>1206.0000000000002</v>
      </c>
      <c r="U154" s="142">
        <v>650</v>
      </c>
      <c r="V154" s="142">
        <v>2716.0000000000009</v>
      </c>
      <c r="W154" s="142">
        <v>8072.0000000000009</v>
      </c>
      <c r="X154" s="145"/>
      <c r="Y154" s="148"/>
      <c r="Z154" s="148"/>
      <c r="AA154" s="148"/>
      <c r="AB154" s="148"/>
      <c r="AC154" s="148"/>
      <c r="AD154" s="148"/>
      <c r="AE154" s="148"/>
      <c r="AF154" s="148"/>
    </row>
    <row r="155" spans="1:32">
      <c r="B155" s="6" t="s">
        <v>41</v>
      </c>
      <c r="C155" s="219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3"/>
      <c r="O155" s="142">
        <v>0</v>
      </c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45"/>
      <c r="Y155" s="148"/>
      <c r="Z155" s="148"/>
      <c r="AA155" s="148"/>
      <c r="AB155" s="148"/>
      <c r="AC155" s="148"/>
      <c r="AD155" s="148"/>
      <c r="AE155" s="148"/>
      <c r="AF155" s="148"/>
    </row>
    <row r="156" spans="1:32">
      <c r="B156" s="6" t="s">
        <v>42</v>
      </c>
      <c r="C156" s="219"/>
      <c r="D156" s="142">
        <v>247.87310955606401</v>
      </c>
      <c r="E156" s="142">
        <v>310.38012356733441</v>
      </c>
      <c r="F156" s="142">
        <v>370.38371282441972</v>
      </c>
      <c r="G156" s="142">
        <v>596.23967310406249</v>
      </c>
      <c r="H156" s="142">
        <v>673.48091004211722</v>
      </c>
      <c r="I156" s="142">
        <v>1482.6201176784323</v>
      </c>
      <c r="J156" s="142">
        <v>2080.0938964443681</v>
      </c>
      <c r="K156" s="142">
        <v>2128.1996757330903</v>
      </c>
      <c r="L156" s="142">
        <v>1296.9318096239629</v>
      </c>
      <c r="M156" s="142">
        <v>774.5030465484349</v>
      </c>
      <c r="N156" s="143"/>
      <c r="O156" s="142">
        <v>62.507014011270414</v>
      </c>
      <c r="P156" s="142">
        <v>60.003589257085288</v>
      </c>
      <c r="Q156" s="142">
        <v>225.85596027964283</v>
      </c>
      <c r="R156" s="142">
        <v>77.241236938054669</v>
      </c>
      <c r="S156" s="142">
        <v>809.13920763631518</v>
      </c>
      <c r="T156" s="142">
        <v>597.47377876593578</v>
      </c>
      <c r="U156" s="142">
        <v>48.105779288722417</v>
      </c>
      <c r="V156" s="142">
        <v>-831.26786610912757</v>
      </c>
      <c r="W156" s="142">
        <v>-522.42876307552808</v>
      </c>
      <c r="X156" s="145"/>
      <c r="Y156" s="148"/>
      <c r="Z156" s="148"/>
      <c r="AA156" s="148"/>
      <c r="AB156" s="148"/>
      <c r="AC156" s="148"/>
      <c r="AD156" s="148"/>
      <c r="AE156" s="148"/>
      <c r="AF156" s="148"/>
    </row>
    <row r="157" spans="1:32">
      <c r="B157" s="6" t="s">
        <v>43</v>
      </c>
      <c r="C157" s="219"/>
      <c r="D157" s="142">
        <v>9.7602904439359772</v>
      </c>
      <c r="E157" s="142">
        <v>12.221576432665566</v>
      </c>
      <c r="F157" s="142">
        <v>14.584287175580283</v>
      </c>
      <c r="G157" s="142">
        <v>23.477626895937426</v>
      </c>
      <c r="H157" s="142">
        <v>26.519089957882723</v>
      </c>
      <c r="I157" s="142">
        <v>58.379882321567543</v>
      </c>
      <c r="J157" s="142">
        <v>81.906103555632086</v>
      </c>
      <c r="K157" s="142">
        <v>83.800324266909428</v>
      </c>
      <c r="L157" s="142">
        <v>51.068190376037023</v>
      </c>
      <c r="M157" s="142">
        <v>30.49695345156514</v>
      </c>
      <c r="N157" s="143"/>
      <c r="O157" s="142">
        <v>2.461285988729589</v>
      </c>
      <c r="P157" s="142">
        <v>2.3627107429147158</v>
      </c>
      <c r="Q157" s="142">
        <v>8.8933397203571438</v>
      </c>
      <c r="R157" s="142">
        <v>3.0414630619452989</v>
      </c>
      <c r="S157" s="142">
        <v>31.860792363684819</v>
      </c>
      <c r="T157" s="142">
        <v>23.526221234064536</v>
      </c>
      <c r="U157" s="142">
        <v>1.894220711277339</v>
      </c>
      <c r="V157" s="142">
        <v>-32.732133890872397</v>
      </c>
      <c r="W157" s="142">
        <v>-20.571236924471886</v>
      </c>
      <c r="X157" s="145"/>
      <c r="Y157" s="148"/>
      <c r="Z157" s="148"/>
      <c r="AA157" s="148"/>
      <c r="AB157" s="148"/>
      <c r="AC157" s="148"/>
      <c r="AD157" s="148"/>
      <c r="AE157" s="148"/>
      <c r="AF157" s="148"/>
    </row>
    <row r="158" spans="1:32">
      <c r="B158" s="6" t="s">
        <v>44</v>
      </c>
      <c r="C158" s="219"/>
      <c r="D158" s="142">
        <v>773.94769999999914</v>
      </c>
      <c r="E158" s="142">
        <v>880.74510000000009</v>
      </c>
      <c r="F158" s="142">
        <v>2065.5379000000003</v>
      </c>
      <c r="G158" s="142">
        <v>2116.9459000000002</v>
      </c>
      <c r="H158" s="142">
        <v>3800</v>
      </c>
      <c r="I158" s="142">
        <v>4353</v>
      </c>
      <c r="J158" s="142">
        <v>4938</v>
      </c>
      <c r="K158" s="142">
        <v>5538</v>
      </c>
      <c r="L158" s="142">
        <v>9118</v>
      </c>
      <c r="M158" s="142">
        <v>17733</v>
      </c>
      <c r="N158" s="143"/>
      <c r="O158" s="142">
        <v>106.79740000000093</v>
      </c>
      <c r="P158" s="142">
        <v>1184.7928000000004</v>
      </c>
      <c r="Q158" s="142">
        <v>51.407999999999987</v>
      </c>
      <c r="R158" s="142">
        <v>1683.0540999999996</v>
      </c>
      <c r="S158" s="142">
        <v>553.00000000000011</v>
      </c>
      <c r="T158" s="142">
        <v>585.00000000000011</v>
      </c>
      <c r="U158" s="142">
        <v>600</v>
      </c>
      <c r="V158" s="142">
        <v>3580.0000000000005</v>
      </c>
      <c r="W158" s="142">
        <v>8615</v>
      </c>
      <c r="X158" s="145"/>
      <c r="Y158" s="148"/>
      <c r="Z158" s="148"/>
      <c r="AA158" s="148"/>
      <c r="AB158" s="148"/>
      <c r="AC158" s="148"/>
      <c r="AD158" s="148"/>
      <c r="AE158" s="148"/>
      <c r="AF158" s="148"/>
    </row>
    <row r="159" spans="1:32">
      <c r="B159" s="7" t="s">
        <v>45</v>
      </c>
      <c r="C159" s="219"/>
      <c r="D159" s="142">
        <v>772.44049558173265</v>
      </c>
      <c r="E159" s="142">
        <v>879.02991574906616</v>
      </c>
      <c r="F159" s="142">
        <v>2061.5154216736523</v>
      </c>
      <c r="G159" s="142">
        <v>2112.8233084945136</v>
      </c>
      <c r="H159" s="142">
        <v>3792.5997883456303</v>
      </c>
      <c r="I159" s="142">
        <v>4344.5228628075074</v>
      </c>
      <c r="J159" s="142">
        <v>4928.383619697559</v>
      </c>
      <c r="K159" s="142">
        <v>5527.2151652258162</v>
      </c>
      <c r="L159" s="142">
        <v>9100.2433868777534</v>
      </c>
      <c r="M159" s="142">
        <v>17698.466328087652</v>
      </c>
      <c r="N159" s="143"/>
      <c r="O159" s="142">
        <v>106.5894201673335</v>
      </c>
      <c r="P159" s="142">
        <v>1182.4855059245863</v>
      </c>
      <c r="Q159" s="142">
        <v>51.30788682086127</v>
      </c>
      <c r="R159" s="142">
        <v>1679.7764798511166</v>
      </c>
      <c r="S159" s="142">
        <v>551.92307446187738</v>
      </c>
      <c r="T159" s="142">
        <v>583.86075689005133</v>
      </c>
      <c r="U159" s="142">
        <v>598.83154552825749</v>
      </c>
      <c r="V159" s="142">
        <v>3573.0282216519363</v>
      </c>
      <c r="W159" s="142">
        <v>8598.2229412098968</v>
      </c>
      <c r="X159" s="145"/>
      <c r="Y159" s="148"/>
      <c r="Z159" s="148"/>
      <c r="AA159" s="148"/>
      <c r="AB159" s="148"/>
      <c r="AC159" s="148"/>
      <c r="AD159" s="148"/>
      <c r="AE159" s="148"/>
      <c r="AF159" s="148"/>
    </row>
    <row r="160" spans="1:32">
      <c r="B160" s="7" t="s">
        <v>46</v>
      </c>
      <c r="C160" s="219"/>
      <c r="D160" s="142">
        <v>1.5072044182663853</v>
      </c>
      <c r="E160" s="142">
        <v>1.7151842509338433</v>
      </c>
      <c r="F160" s="142">
        <v>4.0224783263477306</v>
      </c>
      <c r="G160" s="142">
        <v>4.1225915054866284</v>
      </c>
      <c r="H160" s="142">
        <v>7.4002116543692429</v>
      </c>
      <c r="I160" s="142">
        <v>8.4771371924919254</v>
      </c>
      <c r="J160" s="142">
        <v>9.6163803024408736</v>
      </c>
      <c r="K160" s="142">
        <v>10.784834774183388</v>
      </c>
      <c r="L160" s="142">
        <v>17.756613122247042</v>
      </c>
      <c r="M160" s="142">
        <v>34.533671912349945</v>
      </c>
      <c r="N160" s="143"/>
      <c r="O160" s="142">
        <v>0.20797983266745806</v>
      </c>
      <c r="P160" s="142">
        <v>2.3072940754138869</v>
      </c>
      <c r="Q160" s="142">
        <v>0.10011317913889844</v>
      </c>
      <c r="R160" s="142">
        <v>3.2776201488826144</v>
      </c>
      <c r="S160" s="142">
        <v>1.0769255381226819</v>
      </c>
      <c r="T160" s="142">
        <v>1.1392431099489495</v>
      </c>
      <c r="U160" s="142">
        <v>1.1684544717425125</v>
      </c>
      <c r="V160" s="142">
        <v>6.9717783480636548</v>
      </c>
      <c r="W160" s="142">
        <v>16.777058790102902</v>
      </c>
      <c r="X160" s="145"/>
      <c r="Y160" s="148"/>
      <c r="Z160" s="148"/>
      <c r="AA160" s="148"/>
      <c r="AB160" s="148"/>
      <c r="AC160" s="148"/>
      <c r="AD160" s="148"/>
      <c r="AE160" s="148"/>
      <c r="AF160" s="148"/>
    </row>
    <row r="161" spans="1:32">
      <c r="B161" s="6" t="s">
        <v>317</v>
      </c>
      <c r="C161" s="219"/>
      <c r="D161" s="142">
        <v>0</v>
      </c>
      <c r="E161" s="142">
        <v>0</v>
      </c>
      <c r="F161" s="142">
        <v>0</v>
      </c>
      <c r="G161" s="142">
        <v>0</v>
      </c>
      <c r="H161" s="142">
        <v>0</v>
      </c>
      <c r="I161" s="142">
        <v>0</v>
      </c>
      <c r="J161" s="142">
        <v>0</v>
      </c>
      <c r="K161" s="142">
        <v>0</v>
      </c>
      <c r="L161" s="142">
        <v>0</v>
      </c>
      <c r="M161" s="142">
        <v>0</v>
      </c>
      <c r="N161" s="143"/>
      <c r="O161" s="142">
        <v>0</v>
      </c>
      <c r="P161" s="142">
        <v>0</v>
      </c>
      <c r="Q161" s="142">
        <v>0</v>
      </c>
      <c r="R161" s="142">
        <v>0</v>
      </c>
      <c r="S161" s="142">
        <v>0</v>
      </c>
      <c r="T161" s="142">
        <v>0</v>
      </c>
      <c r="U161" s="142">
        <v>0</v>
      </c>
      <c r="V161" s="142">
        <v>0</v>
      </c>
      <c r="W161" s="142">
        <v>0</v>
      </c>
      <c r="X161" s="145"/>
      <c r="Y161" s="148"/>
      <c r="Z161" s="148"/>
      <c r="AA161" s="148"/>
      <c r="AB161" s="148"/>
      <c r="AC161" s="148"/>
      <c r="AD161" s="148"/>
      <c r="AE161" s="148"/>
      <c r="AF161" s="148"/>
    </row>
    <row r="162" spans="1:32">
      <c r="B162" s="6" t="s">
        <v>108</v>
      </c>
      <c r="C162" s="219"/>
      <c r="D162" s="142">
        <v>0</v>
      </c>
      <c r="E162" s="142">
        <v>0</v>
      </c>
      <c r="F162" s="142">
        <v>0</v>
      </c>
      <c r="G162" s="142">
        <v>0</v>
      </c>
      <c r="H162" s="142">
        <v>0</v>
      </c>
      <c r="I162" s="142">
        <v>0</v>
      </c>
      <c r="J162" s="142">
        <v>0</v>
      </c>
      <c r="K162" s="142">
        <v>0</v>
      </c>
      <c r="L162" s="142">
        <v>0</v>
      </c>
      <c r="M162" s="142">
        <v>0</v>
      </c>
      <c r="N162" s="143"/>
      <c r="O162" s="142">
        <v>0</v>
      </c>
      <c r="P162" s="142">
        <v>0</v>
      </c>
      <c r="Q162" s="142">
        <v>0</v>
      </c>
      <c r="R162" s="142">
        <v>0</v>
      </c>
      <c r="S162" s="142">
        <v>0</v>
      </c>
      <c r="T162" s="142">
        <v>0</v>
      </c>
      <c r="U162" s="142">
        <v>0</v>
      </c>
      <c r="V162" s="142">
        <v>0</v>
      </c>
      <c r="W162" s="142">
        <v>0</v>
      </c>
      <c r="X162" s="145"/>
      <c r="Y162" s="148"/>
      <c r="Z162" s="148"/>
      <c r="AA162" s="148"/>
      <c r="AB162" s="148"/>
      <c r="AC162" s="148"/>
      <c r="AD162" s="148"/>
      <c r="AE162" s="148"/>
      <c r="AF162" s="148"/>
    </row>
    <row r="163" spans="1:32">
      <c r="B163" s="6" t="s">
        <v>48</v>
      </c>
      <c r="C163" s="219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3"/>
      <c r="O163" s="142">
        <v>0</v>
      </c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45"/>
      <c r="Y163" s="148"/>
      <c r="Z163" s="148"/>
      <c r="AA163" s="148"/>
      <c r="AB163" s="148"/>
      <c r="AC163" s="148"/>
      <c r="AD163" s="148"/>
      <c r="AE163" s="148"/>
      <c r="AF163" s="148"/>
    </row>
    <row r="164" spans="1:32">
      <c r="B164" s="6" t="s">
        <v>325</v>
      </c>
      <c r="C164" s="219"/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3"/>
      <c r="O164" s="142">
        <v>0</v>
      </c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45"/>
      <c r="Y164" s="148"/>
      <c r="Z164" s="148"/>
      <c r="AA164" s="148"/>
      <c r="AB164" s="148"/>
      <c r="AC164" s="148"/>
      <c r="AD164" s="148"/>
      <c r="AE164" s="148"/>
      <c r="AF164" s="148"/>
    </row>
    <row r="165" spans="1:32">
      <c r="B165" s="8" t="s">
        <v>101</v>
      </c>
      <c r="C165" s="219"/>
      <c r="D165" s="142">
        <v>0</v>
      </c>
      <c r="E165" s="142">
        <v>0</v>
      </c>
      <c r="F165" s="142">
        <v>0</v>
      </c>
      <c r="G165" s="142">
        <v>0</v>
      </c>
      <c r="H165" s="142">
        <v>0</v>
      </c>
      <c r="I165" s="142">
        <v>0</v>
      </c>
      <c r="J165" s="142">
        <v>0</v>
      </c>
      <c r="K165" s="142">
        <v>0</v>
      </c>
      <c r="L165" s="142">
        <v>0</v>
      </c>
      <c r="M165" s="142">
        <v>0</v>
      </c>
      <c r="N165" s="143"/>
      <c r="O165" s="142">
        <v>0</v>
      </c>
      <c r="P165" s="142">
        <v>0</v>
      </c>
      <c r="Q165" s="142">
        <v>0</v>
      </c>
      <c r="R165" s="142">
        <v>0</v>
      </c>
      <c r="S165" s="142">
        <v>0</v>
      </c>
      <c r="T165" s="142">
        <v>0</v>
      </c>
      <c r="U165" s="142">
        <v>0</v>
      </c>
      <c r="V165" s="142">
        <v>0</v>
      </c>
      <c r="W165" s="142">
        <v>0</v>
      </c>
      <c r="X165" s="145"/>
      <c r="Y165" s="148"/>
      <c r="Z165" s="148"/>
      <c r="AA165" s="148"/>
      <c r="AB165" s="148"/>
      <c r="AC165" s="148"/>
      <c r="AD165" s="148"/>
      <c r="AE165" s="148"/>
      <c r="AF165" s="148"/>
    </row>
    <row r="166" spans="1:32" s="45" customFormat="1">
      <c r="A166" s="38"/>
      <c r="B166" s="5" t="s">
        <v>25</v>
      </c>
      <c r="C166" s="209" t="s">
        <v>297</v>
      </c>
      <c r="D166" s="139">
        <v>95694.777299999943</v>
      </c>
      <c r="E166" s="139">
        <v>91983.494600000093</v>
      </c>
      <c r="F166" s="139">
        <v>158502.47060000009</v>
      </c>
      <c r="G166" s="139">
        <v>159037</v>
      </c>
      <c r="H166" s="139">
        <v>211806.3181</v>
      </c>
      <c r="I166" s="139">
        <v>244023.99999999997</v>
      </c>
      <c r="J166" s="139">
        <v>309199</v>
      </c>
      <c r="K166" s="139">
        <v>379019</v>
      </c>
      <c r="L166" s="139">
        <v>417807</v>
      </c>
      <c r="M166" s="139">
        <v>424393.99999999994</v>
      </c>
      <c r="N166" s="146"/>
      <c r="O166" s="139">
        <v>-3711.2826999998447</v>
      </c>
      <c r="P166" s="139">
        <v>66518.975999999981</v>
      </c>
      <c r="Q166" s="139">
        <v>534.52939999990576</v>
      </c>
      <c r="R166" s="139">
        <v>52769.318100000011</v>
      </c>
      <c r="S166" s="139">
        <v>32217.681899999981</v>
      </c>
      <c r="T166" s="139">
        <v>65175</v>
      </c>
      <c r="U166" s="139">
        <v>69820.000000000029</v>
      </c>
      <c r="V166" s="139">
        <v>38787.999999999964</v>
      </c>
      <c r="W166" s="139">
        <v>6586.9999999999891</v>
      </c>
      <c r="X166" s="141"/>
      <c r="Y166" s="140"/>
      <c r="Z166" s="140"/>
      <c r="AA166" s="140"/>
      <c r="AB166" s="140"/>
      <c r="AC166" s="140"/>
      <c r="AD166" s="140"/>
      <c r="AE166" s="140"/>
      <c r="AF166" s="140"/>
    </row>
    <row r="167" spans="1:32">
      <c r="B167" s="208" t="s">
        <v>40</v>
      </c>
      <c r="C167" s="219"/>
      <c r="D167" s="142">
        <v>95694.777299999943</v>
      </c>
      <c r="E167" s="142">
        <v>91983.494600000107</v>
      </c>
      <c r="F167" s="142">
        <v>158502.47060000012</v>
      </c>
      <c r="G167" s="142">
        <v>159037</v>
      </c>
      <c r="H167" s="142">
        <v>211806.3181</v>
      </c>
      <c r="I167" s="142">
        <v>244023.99999999994</v>
      </c>
      <c r="J167" s="142">
        <v>309198.99999999994</v>
      </c>
      <c r="K167" s="142">
        <v>379019</v>
      </c>
      <c r="L167" s="142">
        <v>417807</v>
      </c>
      <c r="M167" s="142">
        <v>424393.99999999988</v>
      </c>
      <c r="N167" s="143"/>
      <c r="O167" s="142">
        <v>-3711.2826999998333</v>
      </c>
      <c r="P167" s="142">
        <v>66518.975999999995</v>
      </c>
      <c r="Q167" s="142">
        <v>534.52939999988303</v>
      </c>
      <c r="R167" s="142">
        <v>52769.318100000011</v>
      </c>
      <c r="S167" s="142">
        <v>32217.681899999934</v>
      </c>
      <c r="T167" s="142">
        <v>65175</v>
      </c>
      <c r="U167" s="142">
        <v>69820.000000000073</v>
      </c>
      <c r="V167" s="142">
        <v>38787.999999999964</v>
      </c>
      <c r="W167" s="142">
        <v>6586.9999999998981</v>
      </c>
      <c r="X167" s="145"/>
      <c r="Y167" s="148"/>
      <c r="Z167" s="148"/>
      <c r="AA167" s="148"/>
      <c r="AB167" s="148"/>
      <c r="AC167" s="148"/>
      <c r="AD167" s="148"/>
      <c r="AE167" s="148"/>
      <c r="AF167" s="148"/>
    </row>
    <row r="168" spans="1:32">
      <c r="B168" s="6" t="s">
        <v>41</v>
      </c>
      <c r="C168" s="219"/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3"/>
      <c r="O168" s="142">
        <v>0</v>
      </c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45"/>
      <c r="Y168" s="148"/>
      <c r="Z168" s="148"/>
      <c r="AA168" s="148"/>
      <c r="AB168" s="148"/>
      <c r="AC168" s="148"/>
      <c r="AD168" s="148"/>
      <c r="AE168" s="148"/>
      <c r="AF168" s="148"/>
    </row>
    <row r="169" spans="1:32">
      <c r="B169" s="6" t="s">
        <v>42</v>
      </c>
      <c r="C169" s="219"/>
      <c r="D169" s="142">
        <v>0</v>
      </c>
      <c r="E169" s="142">
        <v>0</v>
      </c>
      <c r="F169" s="142">
        <v>0</v>
      </c>
      <c r="G169" s="142">
        <v>0</v>
      </c>
      <c r="H169" s="142">
        <v>0</v>
      </c>
      <c r="I169" s="142">
        <v>0</v>
      </c>
      <c r="J169" s="142">
        <v>0</v>
      </c>
      <c r="K169" s="142">
        <v>0</v>
      </c>
      <c r="L169" s="142">
        <v>0</v>
      </c>
      <c r="M169" s="142">
        <v>0</v>
      </c>
      <c r="N169" s="143"/>
      <c r="O169" s="142">
        <v>0</v>
      </c>
      <c r="P169" s="142">
        <v>0</v>
      </c>
      <c r="Q169" s="142">
        <v>0</v>
      </c>
      <c r="R169" s="142">
        <v>0</v>
      </c>
      <c r="S169" s="142">
        <v>0</v>
      </c>
      <c r="T169" s="142">
        <v>0</v>
      </c>
      <c r="U169" s="142">
        <v>0</v>
      </c>
      <c r="V169" s="142">
        <v>0</v>
      </c>
      <c r="W169" s="142">
        <v>0</v>
      </c>
      <c r="X169" s="145"/>
      <c r="Y169" s="148"/>
      <c r="Z169" s="148"/>
      <c r="AA169" s="148"/>
      <c r="AB169" s="148"/>
      <c r="AC169" s="148"/>
      <c r="AD169" s="148"/>
      <c r="AE169" s="148"/>
      <c r="AF169" s="148"/>
    </row>
    <row r="170" spans="1:32">
      <c r="B170" s="6" t="s">
        <v>43</v>
      </c>
      <c r="C170" s="219"/>
      <c r="D170" s="142">
        <v>1319.3687717503853</v>
      </c>
      <c r="E170" s="142">
        <v>1268.200352368764</v>
      </c>
      <c r="F170" s="142">
        <v>2185.3147669629802</v>
      </c>
      <c r="G170" s="142">
        <v>2192.6844627587229</v>
      </c>
      <c r="H170" s="142">
        <v>3345.1567323310551</v>
      </c>
      <c r="I170" s="142">
        <v>3252.5581958936377</v>
      </c>
      <c r="J170" s="142">
        <v>3784.4301453719345</v>
      </c>
      <c r="K170" s="142">
        <v>4880.6413748692366</v>
      </c>
      <c r="L170" s="142">
        <v>4518.6280795075054</v>
      </c>
      <c r="M170" s="142">
        <v>4502.2272381816447</v>
      </c>
      <c r="N170" s="143"/>
      <c r="O170" s="142">
        <v>-51.168419381621355</v>
      </c>
      <c r="P170" s="142">
        <v>917.1144145942161</v>
      </c>
      <c r="Q170" s="142">
        <v>7.3696957957427145</v>
      </c>
      <c r="R170" s="142">
        <v>1152.4722695723319</v>
      </c>
      <c r="S170" s="142">
        <v>-92.598536437417067</v>
      </c>
      <c r="T170" s="142">
        <v>531.87194947829676</v>
      </c>
      <c r="U170" s="142">
        <v>1096.2112294973017</v>
      </c>
      <c r="V170" s="142">
        <v>-362.0132953617308</v>
      </c>
      <c r="W170" s="142">
        <v>-16.400841325861393</v>
      </c>
      <c r="X170" s="145"/>
      <c r="Y170" s="148"/>
      <c r="Z170" s="148"/>
      <c r="AA170" s="148"/>
      <c r="AB170" s="148"/>
      <c r="AC170" s="148"/>
      <c r="AD170" s="148"/>
      <c r="AE170" s="148"/>
      <c r="AF170" s="148"/>
    </row>
    <row r="171" spans="1:32">
      <c r="B171" s="6" t="s">
        <v>44</v>
      </c>
      <c r="C171" s="219"/>
      <c r="D171" s="142">
        <v>13.049198924523159</v>
      </c>
      <c r="E171" s="142">
        <v>12.543118367319758</v>
      </c>
      <c r="F171" s="142">
        <v>21.613826033615588</v>
      </c>
      <c r="G171" s="142">
        <v>21.686715909828351</v>
      </c>
      <c r="H171" s="142">
        <v>32.164968580106304</v>
      </c>
      <c r="I171" s="142">
        <v>32.854123190844831</v>
      </c>
      <c r="J171" s="142">
        <v>37.905642535000055</v>
      </c>
      <c r="K171" s="142">
        <v>33.02751733966663</v>
      </c>
      <c r="L171" s="142">
        <v>12.718021014112768</v>
      </c>
      <c r="M171" s="142">
        <v>0</v>
      </c>
      <c r="N171" s="143"/>
      <c r="O171" s="142">
        <v>-0.50608055720340051</v>
      </c>
      <c r="P171" s="142">
        <v>9.0707076662958297</v>
      </c>
      <c r="Q171" s="142">
        <v>7.2889876212761662E-2</v>
      </c>
      <c r="R171" s="142">
        <v>10.478252670277952</v>
      </c>
      <c r="S171" s="142">
        <v>0.68915461073852935</v>
      </c>
      <c r="T171" s="142">
        <v>5.0515193441552251</v>
      </c>
      <c r="U171" s="142">
        <v>-4.8781251953334266</v>
      </c>
      <c r="V171" s="142">
        <v>-20.309496325553862</v>
      </c>
      <c r="W171" s="142">
        <v>-12.718021014112768</v>
      </c>
      <c r="X171" s="145"/>
      <c r="Y171" s="148"/>
      <c r="Z171" s="148"/>
      <c r="AA171" s="148"/>
      <c r="AB171" s="148"/>
      <c r="AC171" s="148"/>
      <c r="AD171" s="148"/>
      <c r="AE171" s="148"/>
      <c r="AF171" s="148"/>
    </row>
    <row r="172" spans="1:32">
      <c r="B172" s="7" t="s">
        <v>45</v>
      </c>
      <c r="C172" s="219"/>
      <c r="D172" s="142">
        <v>13.049198924523159</v>
      </c>
      <c r="E172" s="142">
        <v>12.543118367319758</v>
      </c>
      <c r="F172" s="142">
        <v>21.613826033615588</v>
      </c>
      <c r="G172" s="142">
        <v>21.686715909828351</v>
      </c>
      <c r="H172" s="142">
        <v>32.164968580106304</v>
      </c>
      <c r="I172" s="142">
        <v>32.854123190844831</v>
      </c>
      <c r="J172" s="142">
        <v>37.905642535000055</v>
      </c>
      <c r="K172" s="142">
        <v>33.02751733966663</v>
      </c>
      <c r="L172" s="142">
        <v>12.718021014112768</v>
      </c>
      <c r="M172" s="142">
        <v>0</v>
      </c>
      <c r="N172" s="143"/>
      <c r="O172" s="142">
        <v>-0.50608055720340051</v>
      </c>
      <c r="P172" s="142">
        <v>9.0707076662958297</v>
      </c>
      <c r="Q172" s="142">
        <v>7.2889876212761662E-2</v>
      </c>
      <c r="R172" s="142">
        <v>10.478252670277952</v>
      </c>
      <c r="S172" s="142">
        <v>0.68915461073852935</v>
      </c>
      <c r="T172" s="142">
        <v>5.0515193441552251</v>
      </c>
      <c r="U172" s="142">
        <v>-4.8781251953334266</v>
      </c>
      <c r="V172" s="142">
        <v>-20.309496325553862</v>
      </c>
      <c r="W172" s="142">
        <v>-12.718021014112768</v>
      </c>
      <c r="X172" s="145"/>
      <c r="Y172" s="148"/>
      <c r="Z172" s="148"/>
      <c r="AA172" s="148"/>
      <c r="AB172" s="148"/>
      <c r="AC172" s="148"/>
      <c r="AD172" s="148"/>
      <c r="AE172" s="148"/>
      <c r="AF172" s="148"/>
    </row>
    <row r="173" spans="1:32">
      <c r="B173" s="7" t="s">
        <v>46</v>
      </c>
      <c r="C173" s="219"/>
      <c r="D173" s="142">
        <v>0</v>
      </c>
      <c r="E173" s="142">
        <v>0</v>
      </c>
      <c r="F173" s="142">
        <v>0</v>
      </c>
      <c r="G173" s="142">
        <v>0</v>
      </c>
      <c r="H173" s="142">
        <v>0</v>
      </c>
      <c r="I173" s="142">
        <v>0</v>
      </c>
      <c r="J173" s="142">
        <v>0</v>
      </c>
      <c r="K173" s="142">
        <v>0</v>
      </c>
      <c r="L173" s="142">
        <v>0</v>
      </c>
      <c r="M173" s="142">
        <v>0</v>
      </c>
      <c r="N173" s="143"/>
      <c r="O173" s="142">
        <v>0</v>
      </c>
      <c r="P173" s="142">
        <v>0</v>
      </c>
      <c r="Q173" s="142">
        <v>0</v>
      </c>
      <c r="R173" s="142">
        <v>0</v>
      </c>
      <c r="S173" s="142">
        <v>0</v>
      </c>
      <c r="T173" s="142">
        <v>0</v>
      </c>
      <c r="U173" s="142">
        <v>0</v>
      </c>
      <c r="V173" s="142">
        <v>0</v>
      </c>
      <c r="W173" s="142">
        <v>0</v>
      </c>
      <c r="X173" s="145"/>
      <c r="Y173" s="148"/>
      <c r="Z173" s="148"/>
      <c r="AA173" s="148"/>
      <c r="AB173" s="148"/>
      <c r="AC173" s="148"/>
      <c r="AD173" s="148"/>
      <c r="AE173" s="148"/>
      <c r="AF173" s="148"/>
    </row>
    <row r="174" spans="1:32">
      <c r="B174" s="6" t="s">
        <v>317</v>
      </c>
      <c r="C174" s="219"/>
      <c r="D174" s="142">
        <v>30306.249117296131</v>
      </c>
      <c r="E174" s="142">
        <v>29130.897011106459</v>
      </c>
      <c r="F174" s="142">
        <v>50197.257313754271</v>
      </c>
      <c r="G174" s="142">
        <v>50366.54117243478</v>
      </c>
      <c r="H174" s="142">
        <v>67681.526886259671</v>
      </c>
      <c r="I174" s="142">
        <v>77621.151450689984</v>
      </c>
      <c r="J174" s="142">
        <v>96611.825533534022</v>
      </c>
      <c r="K174" s="142">
        <v>105956.17287269662</v>
      </c>
      <c r="L174" s="142">
        <v>113138.02269374821</v>
      </c>
      <c r="M174" s="142">
        <v>115960.64046402414</v>
      </c>
      <c r="N174" s="143"/>
      <c r="O174" s="142">
        <v>-1175.352106189672</v>
      </c>
      <c r="P174" s="142">
        <v>21066.360302647816</v>
      </c>
      <c r="Q174" s="142">
        <v>169.28385868050668</v>
      </c>
      <c r="R174" s="142">
        <v>17314.985713824899</v>
      </c>
      <c r="S174" s="142">
        <v>9939.6245644303126</v>
      </c>
      <c r="T174" s="142">
        <v>18990.674082844031</v>
      </c>
      <c r="U174" s="142">
        <v>9344.3473391626067</v>
      </c>
      <c r="V174" s="142">
        <v>7181.8498210515827</v>
      </c>
      <c r="W174" s="142">
        <v>2822.6177702759287</v>
      </c>
      <c r="X174" s="145"/>
      <c r="Y174" s="148"/>
      <c r="Z174" s="148"/>
      <c r="AA174" s="148"/>
      <c r="AB174" s="148"/>
      <c r="AC174" s="148"/>
      <c r="AD174" s="148"/>
      <c r="AE174" s="148"/>
      <c r="AF174" s="148"/>
    </row>
    <row r="175" spans="1:32">
      <c r="B175" s="6" t="s">
        <v>108</v>
      </c>
      <c r="C175" s="219"/>
      <c r="D175" s="142">
        <v>45451.168555850345</v>
      </c>
      <c r="E175" s="142">
        <v>43688.458611635819</v>
      </c>
      <c r="F175" s="142">
        <v>75282.295554904049</v>
      </c>
      <c r="G175" s="142">
        <v>75536.175510978224</v>
      </c>
      <c r="H175" s="142">
        <v>101522.29032938951</v>
      </c>
      <c r="I175" s="142">
        <v>116398.87305284412</v>
      </c>
      <c r="J175" s="142">
        <v>144879.832657766</v>
      </c>
      <c r="K175" s="142">
        <v>158901.23179170527</v>
      </c>
      <c r="L175" s="142">
        <v>169694.31601960814</v>
      </c>
      <c r="M175" s="142">
        <v>173940.96069603614</v>
      </c>
      <c r="N175" s="143"/>
      <c r="O175" s="142">
        <v>-1762.7099442145266</v>
      </c>
      <c r="P175" s="142">
        <v>31593.836943268223</v>
      </c>
      <c r="Q175" s="142">
        <v>253.87995607418361</v>
      </c>
      <c r="R175" s="142">
        <v>25986.114818411283</v>
      </c>
      <c r="S175" s="142">
        <v>14876.582723454612</v>
      </c>
      <c r="T175" s="142">
        <v>28480.959604921896</v>
      </c>
      <c r="U175" s="142">
        <v>14021.399133939258</v>
      </c>
      <c r="V175" s="142">
        <v>10793.084227902864</v>
      </c>
      <c r="W175" s="142">
        <v>4246.6446764279908</v>
      </c>
      <c r="X175" s="145"/>
      <c r="Y175" s="148"/>
      <c r="Z175" s="148"/>
      <c r="AA175" s="148"/>
      <c r="AB175" s="148"/>
      <c r="AC175" s="148"/>
      <c r="AD175" s="148"/>
      <c r="AE175" s="148"/>
      <c r="AF175" s="148"/>
    </row>
    <row r="176" spans="1:32">
      <c r="B176" s="6" t="s">
        <v>48</v>
      </c>
      <c r="C176" s="219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3"/>
      <c r="O176" s="142">
        <v>0</v>
      </c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5"/>
      <c r="Y176" s="148"/>
      <c r="Z176" s="148"/>
      <c r="AA176" s="148"/>
      <c r="AB176" s="148"/>
      <c r="AC176" s="148"/>
      <c r="AD176" s="148"/>
      <c r="AE176" s="148"/>
      <c r="AF176" s="148"/>
    </row>
    <row r="177" spans="1:32">
      <c r="B177" s="6" t="s">
        <v>325</v>
      </c>
      <c r="C177" s="219"/>
      <c r="D177" s="142">
        <v>18604.941656178558</v>
      </c>
      <c r="E177" s="142">
        <v>17883.395506521738</v>
      </c>
      <c r="F177" s="142">
        <v>30815.98913834518</v>
      </c>
      <c r="G177" s="142">
        <v>30919.912137918429</v>
      </c>
      <c r="H177" s="142">
        <v>39225.179183439635</v>
      </c>
      <c r="I177" s="142">
        <v>46718.563177381351</v>
      </c>
      <c r="J177" s="142">
        <v>63885.006020792993</v>
      </c>
      <c r="K177" s="142">
        <v>109247.92644338918</v>
      </c>
      <c r="L177" s="142">
        <v>130443.31518612198</v>
      </c>
      <c r="M177" s="142">
        <v>129990.17160175799</v>
      </c>
      <c r="N177" s="143"/>
      <c r="O177" s="142">
        <v>-721.54614965682242</v>
      </c>
      <c r="P177" s="142">
        <v>12932.593631823442</v>
      </c>
      <c r="Q177" s="142">
        <v>103.92299957325122</v>
      </c>
      <c r="R177" s="142">
        <v>8305.2670455212028</v>
      </c>
      <c r="S177" s="142">
        <v>7493.3839939417167</v>
      </c>
      <c r="T177" s="142">
        <v>17166.442843411642</v>
      </c>
      <c r="U177" s="142">
        <v>45362.920422596188</v>
      </c>
      <c r="V177" s="142">
        <v>21195.388742732801</v>
      </c>
      <c r="W177" s="142">
        <v>-453.14358436398834</v>
      </c>
      <c r="X177" s="145"/>
      <c r="Y177" s="148"/>
      <c r="Z177" s="148"/>
      <c r="AA177" s="148"/>
      <c r="AB177" s="148"/>
      <c r="AC177" s="148"/>
      <c r="AD177" s="148"/>
      <c r="AE177" s="148"/>
      <c r="AF177" s="148"/>
    </row>
    <row r="178" spans="1:32">
      <c r="B178" s="8" t="s">
        <v>101</v>
      </c>
      <c r="C178" s="219"/>
      <c r="D178" s="142">
        <v>0</v>
      </c>
      <c r="E178" s="142">
        <v>0</v>
      </c>
      <c r="F178" s="142">
        <v>0</v>
      </c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3"/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5"/>
      <c r="Y178" s="148"/>
      <c r="Z178" s="148"/>
      <c r="AA178" s="148"/>
      <c r="AB178" s="148"/>
      <c r="AC178" s="148"/>
      <c r="AD178" s="148"/>
      <c r="AE178" s="148"/>
      <c r="AF178" s="148"/>
    </row>
    <row r="179" spans="1:32" s="45" customFormat="1">
      <c r="A179" s="38"/>
      <c r="B179" s="5" t="s">
        <v>10</v>
      </c>
      <c r="C179" s="209" t="s">
        <v>298</v>
      </c>
      <c r="D179" s="139">
        <v>6417.1332000000039</v>
      </c>
      <c r="E179" s="139">
        <v>5999.6916000000001</v>
      </c>
      <c r="F179" s="139">
        <v>3315.5815000000011</v>
      </c>
      <c r="G179" s="139">
        <v>4139.3254999999999</v>
      </c>
      <c r="H179" s="139">
        <v>4700</v>
      </c>
      <c r="I179" s="139">
        <v>6816</v>
      </c>
      <c r="J179" s="139">
        <v>4856</v>
      </c>
      <c r="K179" s="139">
        <v>17205</v>
      </c>
      <c r="L179" s="139">
        <v>28683</v>
      </c>
      <c r="M179" s="139">
        <v>28063</v>
      </c>
      <c r="N179" s="146"/>
      <c r="O179" s="139">
        <v>-417.44160000000363</v>
      </c>
      <c r="P179" s="139">
        <v>-2684.110099999999</v>
      </c>
      <c r="Q179" s="139">
        <v>823.74399999999855</v>
      </c>
      <c r="R179" s="139">
        <v>560.67450000000031</v>
      </c>
      <c r="S179" s="139">
        <v>2115.9999999999995</v>
      </c>
      <c r="T179" s="139">
        <v>-1959.9999999999995</v>
      </c>
      <c r="U179" s="139">
        <v>12349</v>
      </c>
      <c r="V179" s="139">
        <v>11477.999999999996</v>
      </c>
      <c r="W179" s="139">
        <v>-619.99999999999886</v>
      </c>
      <c r="X179" s="141"/>
      <c r="Y179" s="140"/>
      <c r="Z179" s="140"/>
      <c r="AA179" s="140"/>
      <c r="AB179" s="140"/>
      <c r="AC179" s="140"/>
      <c r="AD179" s="140"/>
      <c r="AE179" s="140"/>
      <c r="AF179" s="140"/>
    </row>
    <row r="180" spans="1:32" s="45" customFormat="1">
      <c r="A180" s="38"/>
      <c r="B180" s="31" t="s">
        <v>26</v>
      </c>
      <c r="C180" s="209" t="s">
        <v>299</v>
      </c>
      <c r="D180" s="139">
        <v>2311.9524000000001</v>
      </c>
      <c r="E180" s="139">
        <v>2279.2602999999999</v>
      </c>
      <c r="F180" s="139">
        <v>1649.1159000000011</v>
      </c>
      <c r="G180" s="139">
        <v>991.45959999999991</v>
      </c>
      <c r="H180" s="139">
        <v>2700</v>
      </c>
      <c r="I180" s="139">
        <v>2323</v>
      </c>
      <c r="J180" s="139">
        <v>3806</v>
      </c>
      <c r="K180" s="139">
        <v>7126.0000000000009</v>
      </c>
      <c r="L180" s="139">
        <v>10608</v>
      </c>
      <c r="M180" s="139">
        <v>10665</v>
      </c>
      <c r="N180" s="146"/>
      <c r="O180" s="139">
        <v>-32.692100000000224</v>
      </c>
      <c r="P180" s="139">
        <v>-630.144399999999</v>
      </c>
      <c r="Q180" s="139">
        <v>-657.65630000000112</v>
      </c>
      <c r="R180" s="139">
        <v>1708.5404000000001</v>
      </c>
      <c r="S180" s="139">
        <v>-376.99999999999994</v>
      </c>
      <c r="T180" s="139">
        <v>1483.0000000000002</v>
      </c>
      <c r="U180" s="139">
        <v>3320.0000000000005</v>
      </c>
      <c r="V180" s="139">
        <v>3481.9999999999991</v>
      </c>
      <c r="W180" s="139">
        <v>57.000000000000739</v>
      </c>
      <c r="X180" s="141"/>
      <c r="Y180" s="140"/>
      <c r="Z180" s="140"/>
      <c r="AA180" s="140"/>
      <c r="AB180" s="140"/>
      <c r="AC180" s="140"/>
      <c r="AD180" s="140"/>
      <c r="AE180" s="140"/>
      <c r="AF180" s="140"/>
    </row>
    <row r="181" spans="1:32">
      <c r="B181" s="208" t="s">
        <v>40</v>
      </c>
      <c r="C181" s="219"/>
      <c r="D181" s="142">
        <v>2311.9523999999997</v>
      </c>
      <c r="E181" s="142">
        <v>2279.2602999999999</v>
      </c>
      <c r="F181" s="142">
        <v>1649.1159000000011</v>
      </c>
      <c r="G181" s="142">
        <v>991.45959999999991</v>
      </c>
      <c r="H181" s="142">
        <v>2700</v>
      </c>
      <c r="I181" s="142">
        <v>2323</v>
      </c>
      <c r="J181" s="142">
        <v>3806</v>
      </c>
      <c r="K181" s="142">
        <v>7126.0000000000009</v>
      </c>
      <c r="L181" s="142">
        <v>10608</v>
      </c>
      <c r="M181" s="142">
        <v>10665</v>
      </c>
      <c r="N181" s="143"/>
      <c r="O181" s="142">
        <v>-32.692099999999868</v>
      </c>
      <c r="P181" s="142">
        <v>-630.144399999999</v>
      </c>
      <c r="Q181" s="142">
        <v>-657.65630000000112</v>
      </c>
      <c r="R181" s="142">
        <v>1708.5404000000001</v>
      </c>
      <c r="S181" s="142">
        <v>-376.99999999999994</v>
      </c>
      <c r="T181" s="142">
        <v>1483.0000000000002</v>
      </c>
      <c r="U181" s="142">
        <v>3320.0000000000005</v>
      </c>
      <c r="V181" s="142">
        <v>3481.9999999999991</v>
      </c>
      <c r="W181" s="142">
        <v>57.000000000000739</v>
      </c>
      <c r="X181" s="145"/>
      <c r="Y181" s="148"/>
      <c r="Z181" s="148"/>
      <c r="AA181" s="148"/>
      <c r="AB181" s="148"/>
      <c r="AC181" s="148"/>
      <c r="AD181" s="148"/>
      <c r="AE181" s="148"/>
      <c r="AF181" s="148"/>
    </row>
    <row r="182" spans="1:32">
      <c r="B182" s="6" t="s">
        <v>41</v>
      </c>
      <c r="C182" s="219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3"/>
      <c r="O182" s="142">
        <v>0</v>
      </c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5"/>
      <c r="Y182" s="148"/>
      <c r="Z182" s="148"/>
      <c r="AA182" s="148"/>
      <c r="AB182" s="148"/>
      <c r="AC182" s="148"/>
      <c r="AD182" s="148"/>
      <c r="AE182" s="148"/>
      <c r="AF182" s="148"/>
    </row>
    <row r="183" spans="1:32">
      <c r="B183" s="6" t="s">
        <v>42</v>
      </c>
      <c r="C183" s="219"/>
      <c r="D183" s="142">
        <v>1114.9836685845048</v>
      </c>
      <c r="E183" s="142">
        <v>1099.2172723595083</v>
      </c>
      <c r="F183" s="142">
        <v>795.31797285404241</v>
      </c>
      <c r="G183" s="142">
        <v>478.15052855816822</v>
      </c>
      <c r="H183" s="142">
        <v>1302.1271135072516</v>
      </c>
      <c r="I183" s="142">
        <v>1120.3115869175354</v>
      </c>
      <c r="J183" s="142">
        <v>1835.5169607439259</v>
      </c>
      <c r="K183" s="142">
        <v>3436.6510410565461</v>
      </c>
      <c r="L183" s="142">
        <v>5115.9127481796013</v>
      </c>
      <c r="M183" s="142">
        <v>5143.4020983536439</v>
      </c>
      <c r="N183" s="143"/>
      <c r="O183" s="142">
        <v>-15.766396224996448</v>
      </c>
      <c r="P183" s="142">
        <v>-303.89929950546588</v>
      </c>
      <c r="Q183" s="142">
        <v>-317.16744429587419</v>
      </c>
      <c r="R183" s="142">
        <v>823.9765849490833</v>
      </c>
      <c r="S183" s="142">
        <v>-181.81552658971628</v>
      </c>
      <c r="T183" s="142">
        <v>715.20537382639054</v>
      </c>
      <c r="U183" s="142">
        <v>1601.1340803126202</v>
      </c>
      <c r="V183" s="142">
        <v>1679.2617071230552</v>
      </c>
      <c r="W183" s="142">
        <v>27.489350174042215</v>
      </c>
      <c r="X183" s="145"/>
      <c r="Y183" s="148"/>
      <c r="Z183" s="148"/>
      <c r="AA183" s="148"/>
      <c r="AB183" s="148"/>
      <c r="AC183" s="148"/>
      <c r="AD183" s="148"/>
      <c r="AE183" s="148"/>
      <c r="AF183" s="148"/>
    </row>
    <row r="184" spans="1:32">
      <c r="B184" s="6" t="s">
        <v>43</v>
      </c>
      <c r="C184" s="219"/>
      <c r="D184" s="142">
        <v>0</v>
      </c>
      <c r="E184" s="142">
        <v>0</v>
      </c>
      <c r="F184" s="142">
        <v>0</v>
      </c>
      <c r="G184" s="142">
        <v>0</v>
      </c>
      <c r="H184" s="142">
        <v>0</v>
      </c>
      <c r="I184" s="142">
        <v>0</v>
      </c>
      <c r="J184" s="142">
        <v>0</v>
      </c>
      <c r="K184" s="142">
        <v>0</v>
      </c>
      <c r="L184" s="142">
        <v>0</v>
      </c>
      <c r="M184" s="142">
        <v>0</v>
      </c>
      <c r="N184" s="143"/>
      <c r="O184" s="142">
        <v>0</v>
      </c>
      <c r="P184" s="142">
        <v>0</v>
      </c>
      <c r="Q184" s="142">
        <v>0</v>
      </c>
      <c r="R184" s="142">
        <v>0</v>
      </c>
      <c r="S184" s="142">
        <v>0</v>
      </c>
      <c r="T184" s="142">
        <v>0</v>
      </c>
      <c r="U184" s="142">
        <v>0</v>
      </c>
      <c r="V184" s="142">
        <v>0</v>
      </c>
      <c r="W184" s="142">
        <v>0</v>
      </c>
      <c r="X184" s="145"/>
      <c r="Y184" s="148"/>
      <c r="Z184" s="148"/>
      <c r="AA184" s="148"/>
      <c r="AB184" s="148"/>
      <c r="AC184" s="148"/>
      <c r="AD184" s="148"/>
      <c r="AE184" s="148"/>
      <c r="AF184" s="148"/>
    </row>
    <row r="185" spans="1:32">
      <c r="B185" s="6" t="s">
        <v>44</v>
      </c>
      <c r="C185" s="219"/>
      <c r="D185" s="142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3"/>
      <c r="O185" s="142">
        <v>0</v>
      </c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45"/>
      <c r="Y185" s="148"/>
      <c r="Z185" s="148"/>
      <c r="AA185" s="148"/>
      <c r="AB185" s="148"/>
      <c r="AC185" s="148"/>
      <c r="AD185" s="148"/>
      <c r="AE185" s="148"/>
      <c r="AF185" s="148"/>
    </row>
    <row r="186" spans="1:32">
      <c r="B186" s="7" t="s">
        <v>45</v>
      </c>
      <c r="C186" s="219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3"/>
      <c r="O186" s="142">
        <v>0</v>
      </c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45"/>
      <c r="Y186" s="148"/>
      <c r="Z186" s="148"/>
      <c r="AA186" s="148"/>
      <c r="AB186" s="148"/>
      <c r="AC186" s="148"/>
      <c r="AD186" s="148"/>
      <c r="AE186" s="148"/>
      <c r="AF186" s="148"/>
    </row>
    <row r="187" spans="1:32">
      <c r="B187" s="7" t="s">
        <v>46</v>
      </c>
      <c r="C187" s="219"/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3"/>
      <c r="O187" s="142">
        <v>0</v>
      </c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45"/>
      <c r="Y187" s="148"/>
      <c r="Z187" s="148"/>
      <c r="AA187" s="148"/>
      <c r="AB187" s="148"/>
      <c r="AC187" s="148"/>
      <c r="AD187" s="148"/>
      <c r="AE187" s="148"/>
      <c r="AF187" s="148"/>
    </row>
    <row r="188" spans="1:32">
      <c r="B188" s="6" t="s">
        <v>317</v>
      </c>
      <c r="C188" s="219"/>
      <c r="D188" s="142">
        <v>35.115624408944754</v>
      </c>
      <c r="E188" s="142">
        <v>34.619072877546586</v>
      </c>
      <c r="F188" s="142">
        <v>25.047978734864497</v>
      </c>
      <c r="G188" s="142">
        <v>15.059013728069228</v>
      </c>
      <c r="H188" s="142">
        <v>41.009575242185278</v>
      </c>
      <c r="I188" s="142">
        <v>35.283423439850523</v>
      </c>
      <c r="J188" s="142">
        <v>57.808312359910062</v>
      </c>
      <c r="K188" s="142">
        <v>108.23490117622678</v>
      </c>
      <c r="L188" s="142">
        <v>161.12206450707461</v>
      </c>
      <c r="M188" s="142">
        <v>161.98782220663185</v>
      </c>
      <c r="N188" s="143"/>
      <c r="O188" s="142">
        <v>-0.49655153139817054</v>
      </c>
      <c r="P188" s="142">
        <v>-9.5710941426820906</v>
      </c>
      <c r="Q188" s="142">
        <v>-9.9889650067952669</v>
      </c>
      <c r="R188" s="142">
        <v>25.950561514116043</v>
      </c>
      <c r="S188" s="142">
        <v>-5.7261518023347557</v>
      </c>
      <c r="T188" s="142">
        <v>22.524888920059542</v>
      </c>
      <c r="U188" s="142">
        <v>50.426588816316723</v>
      </c>
      <c r="V188" s="142">
        <v>52.88716333084782</v>
      </c>
      <c r="W188" s="142">
        <v>0.8657576995572569</v>
      </c>
      <c r="X188" s="145"/>
      <c r="Y188" s="148"/>
      <c r="Z188" s="148"/>
      <c r="AA188" s="148"/>
      <c r="AB188" s="148"/>
      <c r="AC188" s="148"/>
      <c r="AD188" s="148"/>
      <c r="AE188" s="148"/>
      <c r="AF188" s="148"/>
    </row>
    <row r="189" spans="1:32">
      <c r="B189" s="6" t="s">
        <v>108</v>
      </c>
      <c r="C189" s="219"/>
      <c r="D189" s="142">
        <v>1161.8531070065505</v>
      </c>
      <c r="E189" s="142">
        <v>1145.4239547629452</v>
      </c>
      <c r="F189" s="142">
        <v>828.74994841109424</v>
      </c>
      <c r="G189" s="142">
        <v>498.25005771376254</v>
      </c>
      <c r="H189" s="142">
        <v>1356.8633112505631</v>
      </c>
      <c r="I189" s="142">
        <v>1167.4049896426143</v>
      </c>
      <c r="J189" s="142">
        <v>1912.6747268961644</v>
      </c>
      <c r="K189" s="142">
        <v>3581.1140577672277</v>
      </c>
      <c r="L189" s="142">
        <v>5330.9651873133243</v>
      </c>
      <c r="M189" s="142">
        <v>5359.6100794397253</v>
      </c>
      <c r="N189" s="143"/>
      <c r="O189" s="142">
        <v>-16.429152243605394</v>
      </c>
      <c r="P189" s="142">
        <v>-316.67400635185106</v>
      </c>
      <c r="Q189" s="142">
        <v>-330.49989069733164</v>
      </c>
      <c r="R189" s="142">
        <v>858.61325353680047</v>
      </c>
      <c r="S189" s="142">
        <v>-189.45832160794893</v>
      </c>
      <c r="T189" s="142">
        <v>745.26973725355015</v>
      </c>
      <c r="U189" s="142">
        <v>1668.4393308710632</v>
      </c>
      <c r="V189" s="142">
        <v>1749.8511295460964</v>
      </c>
      <c r="W189" s="142">
        <v>28.644892126401089</v>
      </c>
      <c r="X189" s="145"/>
      <c r="Y189" s="148"/>
      <c r="Z189" s="148"/>
      <c r="AA189" s="148"/>
      <c r="AB189" s="148"/>
      <c r="AC189" s="148"/>
      <c r="AD189" s="148"/>
      <c r="AE189" s="148"/>
      <c r="AF189" s="148"/>
    </row>
    <row r="190" spans="1:32">
      <c r="B190" s="6" t="s">
        <v>48</v>
      </c>
      <c r="C190" s="219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3"/>
      <c r="O190" s="142">
        <v>0</v>
      </c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45"/>
      <c r="Y190" s="148"/>
      <c r="Z190" s="148"/>
      <c r="AA190" s="148"/>
      <c r="AB190" s="148"/>
      <c r="AC190" s="148"/>
      <c r="AD190" s="148"/>
      <c r="AE190" s="148"/>
      <c r="AF190" s="148"/>
    </row>
    <row r="191" spans="1:32">
      <c r="B191" s="6" t="s">
        <v>325</v>
      </c>
      <c r="C191" s="219"/>
      <c r="D191" s="142">
        <v>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3"/>
      <c r="O191" s="142">
        <v>0</v>
      </c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45"/>
      <c r="Y191" s="148"/>
      <c r="Z191" s="148"/>
      <c r="AA191" s="148"/>
      <c r="AB191" s="148"/>
      <c r="AC191" s="148"/>
      <c r="AD191" s="148"/>
      <c r="AE191" s="148"/>
      <c r="AF191" s="148"/>
    </row>
    <row r="192" spans="1:32">
      <c r="B192" s="8" t="s">
        <v>101</v>
      </c>
      <c r="C192" s="219"/>
      <c r="D192" s="142">
        <v>0</v>
      </c>
      <c r="E192" s="142">
        <v>0</v>
      </c>
      <c r="F192" s="142">
        <v>0</v>
      </c>
      <c r="G192" s="142">
        <v>0</v>
      </c>
      <c r="H192" s="142">
        <v>0</v>
      </c>
      <c r="I192" s="142">
        <v>0</v>
      </c>
      <c r="J192" s="142">
        <v>0</v>
      </c>
      <c r="K192" s="142">
        <v>0</v>
      </c>
      <c r="L192" s="142">
        <v>0</v>
      </c>
      <c r="M192" s="142">
        <v>0</v>
      </c>
      <c r="N192" s="143"/>
      <c r="O192" s="142">
        <v>0</v>
      </c>
      <c r="P192" s="142">
        <v>0</v>
      </c>
      <c r="Q192" s="142">
        <v>0</v>
      </c>
      <c r="R192" s="142">
        <v>0</v>
      </c>
      <c r="S192" s="142">
        <v>0</v>
      </c>
      <c r="T192" s="142">
        <v>0</v>
      </c>
      <c r="U192" s="142">
        <v>0</v>
      </c>
      <c r="V192" s="142">
        <v>0</v>
      </c>
      <c r="W192" s="142">
        <v>0</v>
      </c>
      <c r="X192" s="145"/>
      <c r="Y192" s="148"/>
      <c r="Z192" s="148"/>
      <c r="AA192" s="148"/>
      <c r="AB192" s="148"/>
      <c r="AC192" s="148"/>
      <c r="AD192" s="148"/>
      <c r="AE192" s="148"/>
      <c r="AF192" s="148"/>
    </row>
    <row r="193" spans="1:32" s="45" customFormat="1">
      <c r="A193" s="38"/>
      <c r="B193" s="31" t="s">
        <v>27</v>
      </c>
      <c r="C193" s="209" t="s">
        <v>300</v>
      </c>
      <c r="D193" s="139">
        <v>4105.1808000000028</v>
      </c>
      <c r="E193" s="139">
        <v>3720.4312999999997</v>
      </c>
      <c r="F193" s="139">
        <v>1666.4656</v>
      </c>
      <c r="G193" s="139">
        <v>3147.8658999999998</v>
      </c>
      <c r="H193" s="139">
        <v>2000</v>
      </c>
      <c r="I193" s="139">
        <v>4492.9999999999991</v>
      </c>
      <c r="J193" s="139">
        <v>1050</v>
      </c>
      <c r="K193" s="139">
        <v>10079</v>
      </c>
      <c r="L193" s="139">
        <v>18075</v>
      </c>
      <c r="M193" s="139">
        <v>17398</v>
      </c>
      <c r="N193" s="146"/>
      <c r="O193" s="139">
        <v>-384.74950000000308</v>
      </c>
      <c r="P193" s="139">
        <v>-2053.9656999999997</v>
      </c>
      <c r="Q193" s="139">
        <v>1481.4002999999996</v>
      </c>
      <c r="R193" s="139">
        <v>-1147.8658999999998</v>
      </c>
      <c r="S193" s="139">
        <v>2492.9999999999991</v>
      </c>
      <c r="T193" s="139">
        <v>-3442.9999999999991</v>
      </c>
      <c r="U193" s="139">
        <v>9029</v>
      </c>
      <c r="V193" s="139">
        <v>7996.0000000000009</v>
      </c>
      <c r="W193" s="139">
        <v>-676.99999999999818</v>
      </c>
      <c r="X193" s="141"/>
      <c r="Y193" s="140"/>
      <c r="Z193" s="140"/>
      <c r="AA193" s="140"/>
      <c r="AB193" s="140"/>
      <c r="AC193" s="140"/>
      <c r="AD193" s="140"/>
      <c r="AE193" s="140"/>
      <c r="AF193" s="140"/>
    </row>
    <row r="194" spans="1:32">
      <c r="B194" s="3" t="s">
        <v>12</v>
      </c>
      <c r="C194" s="210" t="s">
        <v>301</v>
      </c>
      <c r="D194" s="142">
        <v>9.1796999999999986</v>
      </c>
      <c r="E194" s="142">
        <v>250.03030000000001</v>
      </c>
      <c r="F194" s="142">
        <v>200.54000000000002</v>
      </c>
      <c r="G194" s="142">
        <v>196.60159999999999</v>
      </c>
      <c r="H194" s="142">
        <v>500</v>
      </c>
      <c r="I194" s="142">
        <v>3565.9999999999995</v>
      </c>
      <c r="J194" s="142">
        <v>336</v>
      </c>
      <c r="K194" s="142">
        <v>4807</v>
      </c>
      <c r="L194" s="142">
        <v>15302.000000000002</v>
      </c>
      <c r="M194" s="142">
        <v>11198</v>
      </c>
      <c r="N194" s="143"/>
      <c r="O194" s="142">
        <v>240.85060000000001</v>
      </c>
      <c r="P194" s="142">
        <v>-49.490299999999991</v>
      </c>
      <c r="Q194" s="142">
        <v>-3.9384000000000308</v>
      </c>
      <c r="R194" s="142">
        <v>303.39840000000004</v>
      </c>
      <c r="S194" s="142">
        <v>3065.9999999999995</v>
      </c>
      <c r="T194" s="142">
        <v>-3229.9999999999995</v>
      </c>
      <c r="U194" s="142">
        <v>4471</v>
      </c>
      <c r="V194" s="142">
        <v>10495.000000000002</v>
      </c>
      <c r="W194" s="142">
        <v>-4104.0000000000009</v>
      </c>
      <c r="X194" s="145"/>
      <c r="Y194" s="148"/>
      <c r="Z194" s="148"/>
      <c r="AA194" s="148"/>
      <c r="AB194" s="148"/>
      <c r="AC194" s="148"/>
      <c r="AD194" s="148"/>
      <c r="AE194" s="148"/>
      <c r="AF194" s="148"/>
    </row>
    <row r="195" spans="1:32">
      <c r="B195" s="3" t="s">
        <v>13</v>
      </c>
      <c r="C195" s="210" t="s">
        <v>302</v>
      </c>
      <c r="D195" s="142">
        <v>4096.0011000000031</v>
      </c>
      <c r="E195" s="142">
        <v>3470.4009999999998</v>
      </c>
      <c r="F195" s="142">
        <v>1465.9256</v>
      </c>
      <c r="G195" s="142">
        <v>2951.2642999999998</v>
      </c>
      <c r="H195" s="142">
        <v>1500</v>
      </c>
      <c r="I195" s="142">
        <v>927</v>
      </c>
      <c r="J195" s="142">
        <v>714</v>
      </c>
      <c r="K195" s="142">
        <v>5272</v>
      </c>
      <c r="L195" s="142">
        <v>2773</v>
      </c>
      <c r="M195" s="142">
        <v>6200</v>
      </c>
      <c r="N195" s="143"/>
      <c r="O195" s="142">
        <v>-625.60010000000329</v>
      </c>
      <c r="P195" s="142">
        <v>-2004.4753999999998</v>
      </c>
      <c r="Q195" s="142">
        <v>1485.3386999999996</v>
      </c>
      <c r="R195" s="142">
        <v>-1451.2642999999998</v>
      </c>
      <c r="S195" s="142">
        <v>-573</v>
      </c>
      <c r="T195" s="142">
        <v>-213</v>
      </c>
      <c r="U195" s="142">
        <v>4558</v>
      </c>
      <c r="V195" s="142">
        <v>-2499</v>
      </c>
      <c r="W195" s="142">
        <v>3426.9999999999995</v>
      </c>
      <c r="X195" s="145"/>
      <c r="Y195" s="148"/>
      <c r="Z195" s="148"/>
      <c r="AA195" s="148"/>
      <c r="AB195" s="148"/>
      <c r="AC195" s="148"/>
      <c r="AD195" s="148"/>
      <c r="AE195" s="148"/>
      <c r="AF195" s="148"/>
    </row>
    <row r="196" spans="1:32" s="45" customFormat="1">
      <c r="A196" s="38"/>
      <c r="B196" s="5" t="s">
        <v>28</v>
      </c>
      <c r="C196" s="209" t="s">
        <v>311</v>
      </c>
      <c r="D196" s="142">
        <v>391.86610099232757</v>
      </c>
      <c r="E196" s="142">
        <v>278.37600036677333</v>
      </c>
      <c r="F196" s="142">
        <v>223.77627287146075</v>
      </c>
      <c r="G196" s="142">
        <v>209.06290610448602</v>
      </c>
      <c r="H196" s="142">
        <v>274.70936486926314</v>
      </c>
      <c r="I196" s="142">
        <v>280.39796184851872</v>
      </c>
      <c r="J196" s="142">
        <v>341.40325763967485</v>
      </c>
      <c r="K196" s="142">
        <v>279.38834561927683</v>
      </c>
      <c r="L196" s="142">
        <v>385.09210537777466</v>
      </c>
      <c r="M196" s="142">
        <v>402.71449774272241</v>
      </c>
      <c r="N196" s="146"/>
      <c r="O196" s="142">
        <v>-113.49010062555425</v>
      </c>
      <c r="P196" s="142">
        <v>-54.599727495312592</v>
      </c>
      <c r="Q196" s="142">
        <v>-14.713366766974723</v>
      </c>
      <c r="R196" s="142">
        <v>65.646458764777108</v>
      </c>
      <c r="S196" s="142">
        <v>5.688596979255589</v>
      </c>
      <c r="T196" s="142">
        <v>61.005295791156165</v>
      </c>
      <c r="U196" s="142">
        <v>-62.014912020398015</v>
      </c>
      <c r="V196" s="142">
        <v>105.70375975849782</v>
      </c>
      <c r="W196" s="142">
        <v>17.622392364947757</v>
      </c>
      <c r="X196" s="141"/>
      <c r="Y196" s="140"/>
      <c r="Z196" s="140"/>
      <c r="AA196" s="140"/>
      <c r="AB196" s="140"/>
      <c r="AC196" s="140"/>
      <c r="AD196" s="140"/>
      <c r="AE196" s="140"/>
      <c r="AF196" s="140"/>
    </row>
    <row r="197" spans="1:32">
      <c r="B197" s="3" t="s">
        <v>15</v>
      </c>
      <c r="C197" s="210" t="s">
        <v>303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3"/>
      <c r="O197" s="142">
        <v>0</v>
      </c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5"/>
      <c r="Y197" s="148"/>
      <c r="Z197" s="148"/>
      <c r="AA197" s="148"/>
      <c r="AB197" s="148"/>
      <c r="AC197" s="148"/>
      <c r="AD197" s="148"/>
      <c r="AE197" s="148"/>
      <c r="AF197" s="148"/>
    </row>
    <row r="198" spans="1:32">
      <c r="B198" s="3" t="s">
        <v>16</v>
      </c>
      <c r="C198" s="210" t="s">
        <v>304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3"/>
      <c r="O198" s="142">
        <v>0</v>
      </c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45"/>
      <c r="Y198" s="148"/>
      <c r="Z198" s="148"/>
      <c r="AA198" s="148"/>
      <c r="AB198" s="148"/>
      <c r="AC198" s="148"/>
      <c r="AD198" s="148"/>
      <c r="AE198" s="148"/>
      <c r="AF198" s="148"/>
    </row>
    <row r="199" spans="1:32">
      <c r="B199" s="3" t="s">
        <v>17</v>
      </c>
      <c r="C199" s="210" t="s">
        <v>305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3"/>
      <c r="O199" s="142">
        <v>0</v>
      </c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45"/>
      <c r="Y199" s="148"/>
      <c r="Z199" s="148"/>
      <c r="AA199" s="148"/>
      <c r="AB199" s="148"/>
      <c r="AC199" s="148"/>
      <c r="AD199" s="148"/>
      <c r="AE199" s="148"/>
      <c r="AF199" s="148"/>
    </row>
    <row r="200" spans="1:32">
      <c r="B200" s="4" t="s">
        <v>34</v>
      </c>
      <c r="C200" s="42"/>
      <c r="D200" s="142">
        <v>391.86610099232757</v>
      </c>
      <c r="E200" s="142">
        <v>278.37600036677333</v>
      </c>
      <c r="F200" s="142">
        <v>223.77627287146075</v>
      </c>
      <c r="G200" s="142">
        <v>209.06290610448602</v>
      </c>
      <c r="H200" s="142">
        <v>274.70936486926314</v>
      </c>
      <c r="I200" s="142">
        <v>280.39796184851872</v>
      </c>
      <c r="J200" s="142">
        <v>341.40325763967485</v>
      </c>
      <c r="K200" s="142">
        <v>279.38834561927683</v>
      </c>
      <c r="L200" s="142">
        <v>385.09210537777466</v>
      </c>
      <c r="M200" s="142">
        <v>402.71449774272241</v>
      </c>
      <c r="N200" s="143"/>
      <c r="O200" s="142">
        <v>-113.49010062555425</v>
      </c>
      <c r="P200" s="142">
        <v>-54.599727495312592</v>
      </c>
      <c r="Q200" s="142">
        <v>-14.713366766974723</v>
      </c>
      <c r="R200" s="142">
        <v>65.646458764777108</v>
      </c>
      <c r="S200" s="142">
        <v>5.688596979255589</v>
      </c>
      <c r="T200" s="142">
        <v>61.005295791156165</v>
      </c>
      <c r="U200" s="142">
        <v>-62.014912020398015</v>
      </c>
      <c r="V200" s="142">
        <v>105.70375975849782</v>
      </c>
      <c r="W200" s="142">
        <v>17.622392364947757</v>
      </c>
      <c r="X200" s="145"/>
      <c r="Y200" s="148"/>
      <c r="Z200" s="148"/>
      <c r="AA200" s="148"/>
      <c r="AB200" s="148"/>
      <c r="AC200" s="148"/>
      <c r="AD200" s="148"/>
      <c r="AE200" s="148"/>
      <c r="AF200" s="148"/>
    </row>
    <row r="201" spans="1:32">
      <c r="B201" s="3" t="s">
        <v>19</v>
      </c>
      <c r="C201" s="210" t="s">
        <v>306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3"/>
      <c r="O201" s="142">
        <v>0</v>
      </c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5"/>
      <c r="Y201" s="148"/>
      <c r="Z201" s="148"/>
      <c r="AA201" s="148"/>
      <c r="AB201" s="148"/>
      <c r="AC201" s="148"/>
      <c r="AD201" s="148"/>
      <c r="AE201" s="148"/>
      <c r="AF201" s="148"/>
    </row>
    <row r="202" spans="1:32">
      <c r="B202" s="3" t="s">
        <v>20</v>
      </c>
      <c r="C202" s="210" t="s">
        <v>307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3"/>
      <c r="O202" s="142">
        <v>0</v>
      </c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5"/>
      <c r="Y202" s="148"/>
      <c r="Z202" s="148"/>
      <c r="AA202" s="148"/>
      <c r="AB202" s="148"/>
      <c r="AC202" s="148"/>
      <c r="AD202" s="148"/>
      <c r="AE202" s="148"/>
      <c r="AF202" s="148"/>
    </row>
    <row r="203" spans="1:32" s="45" customFormat="1">
      <c r="A203" s="38"/>
      <c r="B203" s="5" t="s">
        <v>21</v>
      </c>
      <c r="C203" s="209" t="s">
        <v>308</v>
      </c>
      <c r="D203" s="139">
        <v>12301.666663829179</v>
      </c>
      <c r="E203" s="139">
        <v>8738.9257581866805</v>
      </c>
      <c r="F203" s="139">
        <v>7024.9024071431177</v>
      </c>
      <c r="G203" s="139">
        <v>6563.0126621214404</v>
      </c>
      <c r="H203" s="139">
        <v>8623.8208089351047</v>
      </c>
      <c r="I203" s="139">
        <v>8802.4002360569175</v>
      </c>
      <c r="J203" s="139">
        <v>10717.510554736404</v>
      </c>
      <c r="K203" s="139">
        <v>8770.705832588299</v>
      </c>
      <c r="L203" s="139">
        <v>12089.013832105664</v>
      </c>
      <c r="M203" s="139">
        <v>12642.225238103349</v>
      </c>
      <c r="N203" s="146"/>
      <c r="O203" s="139">
        <v>-3562.7409056424981</v>
      </c>
      <c r="P203" s="139">
        <v>-1714.0233510435621</v>
      </c>
      <c r="Q203" s="139">
        <v>-461.88974502167781</v>
      </c>
      <c r="R203" s="139">
        <v>2060.8081468136647</v>
      </c>
      <c r="S203" s="139">
        <v>178.57942712181227</v>
      </c>
      <c r="T203" s="139">
        <v>1915.1103186794871</v>
      </c>
      <c r="U203" s="139">
        <v>-1946.8047221481058</v>
      </c>
      <c r="V203" s="139">
        <v>3318.3079995173657</v>
      </c>
      <c r="W203" s="139">
        <v>553.21140599768478</v>
      </c>
      <c r="X203" s="141"/>
      <c r="Y203" s="140"/>
      <c r="Z203" s="140"/>
      <c r="AA203" s="140"/>
      <c r="AB203" s="140"/>
      <c r="AC203" s="140"/>
      <c r="AD203" s="140"/>
      <c r="AE203" s="140"/>
      <c r="AF203" s="140"/>
    </row>
    <row r="204" spans="1:32" s="45" customFormat="1">
      <c r="A204" s="38"/>
      <c r="B204" s="9" t="s">
        <v>94</v>
      </c>
      <c r="C204" s="209" t="s">
        <v>309</v>
      </c>
      <c r="D204" s="139">
        <v>0</v>
      </c>
      <c r="E204" s="139">
        <v>0</v>
      </c>
      <c r="F204" s="139">
        <v>0</v>
      </c>
      <c r="G204" s="139">
        <v>0</v>
      </c>
      <c r="H204" s="139">
        <v>0</v>
      </c>
      <c r="I204" s="139">
        <v>0</v>
      </c>
      <c r="J204" s="139">
        <v>0</v>
      </c>
      <c r="K204" s="139">
        <v>0</v>
      </c>
      <c r="L204" s="139">
        <v>0</v>
      </c>
      <c r="M204" s="139">
        <v>0</v>
      </c>
      <c r="N204" s="146"/>
      <c r="O204" s="139">
        <v>0</v>
      </c>
      <c r="P204" s="139">
        <v>0</v>
      </c>
      <c r="Q204" s="139">
        <v>0</v>
      </c>
      <c r="R204" s="139">
        <v>0</v>
      </c>
      <c r="S204" s="139">
        <v>0</v>
      </c>
      <c r="T204" s="139">
        <v>0</v>
      </c>
      <c r="U204" s="139">
        <v>0</v>
      </c>
      <c r="V204" s="139">
        <v>0</v>
      </c>
      <c r="W204" s="139">
        <v>0</v>
      </c>
      <c r="X204" s="141"/>
      <c r="Y204" s="140"/>
      <c r="Z204" s="140"/>
      <c r="AA204" s="140"/>
      <c r="AB204" s="140"/>
      <c r="AC204" s="140"/>
      <c r="AD204" s="140"/>
      <c r="AE204" s="140"/>
      <c r="AF204" s="140"/>
    </row>
    <row r="205" spans="1:32">
      <c r="B205" s="208" t="s">
        <v>40</v>
      </c>
      <c r="C205" s="219"/>
      <c r="D205" s="142">
        <v>0</v>
      </c>
      <c r="E205" s="142">
        <v>0</v>
      </c>
      <c r="F205" s="142">
        <v>0</v>
      </c>
      <c r="G205" s="142">
        <v>0</v>
      </c>
      <c r="H205" s="142">
        <v>0</v>
      </c>
      <c r="I205" s="142">
        <v>0</v>
      </c>
      <c r="J205" s="142">
        <v>0</v>
      </c>
      <c r="K205" s="142">
        <v>0</v>
      </c>
      <c r="L205" s="142">
        <v>0</v>
      </c>
      <c r="M205" s="142">
        <v>0</v>
      </c>
      <c r="N205" s="143"/>
      <c r="O205" s="142">
        <v>0</v>
      </c>
      <c r="P205" s="142">
        <v>0</v>
      </c>
      <c r="Q205" s="142">
        <v>0</v>
      </c>
      <c r="R205" s="142">
        <v>0</v>
      </c>
      <c r="S205" s="142">
        <v>0</v>
      </c>
      <c r="T205" s="142">
        <v>0</v>
      </c>
      <c r="U205" s="142">
        <v>0</v>
      </c>
      <c r="V205" s="142">
        <v>0</v>
      </c>
      <c r="W205" s="142">
        <v>0</v>
      </c>
      <c r="X205" s="145"/>
      <c r="Y205" s="148"/>
      <c r="Z205" s="148"/>
      <c r="AA205" s="148"/>
      <c r="AB205" s="148"/>
      <c r="AC205" s="148"/>
      <c r="AD205" s="148"/>
      <c r="AE205" s="148"/>
      <c r="AF205" s="148"/>
    </row>
    <row r="206" spans="1:32">
      <c r="B206" s="6" t="s">
        <v>41</v>
      </c>
      <c r="C206" s="219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3"/>
      <c r="O206" s="142">
        <v>0</v>
      </c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45"/>
      <c r="Y206" s="148"/>
      <c r="Z206" s="148"/>
      <c r="AA206" s="148"/>
      <c r="AB206" s="148"/>
      <c r="AC206" s="148"/>
      <c r="AD206" s="148"/>
      <c r="AE206" s="148"/>
      <c r="AF206" s="148"/>
    </row>
    <row r="207" spans="1:32">
      <c r="B207" s="6" t="s">
        <v>42</v>
      </c>
      <c r="C207" s="219"/>
      <c r="D207" s="142">
        <v>0</v>
      </c>
      <c r="E207" s="142">
        <v>0</v>
      </c>
      <c r="F207" s="142">
        <v>0</v>
      </c>
      <c r="G207" s="142">
        <v>0</v>
      </c>
      <c r="H207" s="142">
        <v>0</v>
      </c>
      <c r="I207" s="142">
        <v>0</v>
      </c>
      <c r="J207" s="142">
        <v>0</v>
      </c>
      <c r="K207" s="142">
        <v>0</v>
      </c>
      <c r="L207" s="142">
        <v>0</v>
      </c>
      <c r="M207" s="142">
        <v>0</v>
      </c>
      <c r="N207" s="143"/>
      <c r="O207" s="142">
        <v>0</v>
      </c>
      <c r="P207" s="142">
        <v>0</v>
      </c>
      <c r="Q207" s="142">
        <v>0</v>
      </c>
      <c r="R207" s="142">
        <v>0</v>
      </c>
      <c r="S207" s="142">
        <v>0</v>
      </c>
      <c r="T207" s="142">
        <v>0</v>
      </c>
      <c r="U207" s="142">
        <v>0</v>
      </c>
      <c r="V207" s="142">
        <v>0</v>
      </c>
      <c r="W207" s="142">
        <v>0</v>
      </c>
      <c r="X207" s="145"/>
      <c r="Y207" s="148"/>
      <c r="Z207" s="148"/>
      <c r="AA207" s="148"/>
      <c r="AB207" s="148"/>
      <c r="AC207" s="148"/>
      <c r="AD207" s="148"/>
      <c r="AE207" s="148"/>
      <c r="AF207" s="148"/>
    </row>
    <row r="208" spans="1:32">
      <c r="B208" s="6" t="s">
        <v>43</v>
      </c>
      <c r="C208" s="219"/>
      <c r="D208" s="142">
        <v>0</v>
      </c>
      <c r="E208" s="142">
        <v>0</v>
      </c>
      <c r="F208" s="142">
        <v>0</v>
      </c>
      <c r="G208" s="142">
        <v>0</v>
      </c>
      <c r="H208" s="142">
        <v>0</v>
      </c>
      <c r="I208" s="142">
        <v>0</v>
      </c>
      <c r="J208" s="142">
        <v>0</v>
      </c>
      <c r="K208" s="142">
        <v>0</v>
      </c>
      <c r="L208" s="142">
        <v>0</v>
      </c>
      <c r="M208" s="142">
        <v>0</v>
      </c>
      <c r="N208" s="143"/>
      <c r="O208" s="142">
        <v>0</v>
      </c>
      <c r="P208" s="142">
        <v>0</v>
      </c>
      <c r="Q208" s="142">
        <v>0</v>
      </c>
      <c r="R208" s="142">
        <v>0</v>
      </c>
      <c r="S208" s="142">
        <v>0</v>
      </c>
      <c r="T208" s="142">
        <v>0</v>
      </c>
      <c r="U208" s="142">
        <v>0</v>
      </c>
      <c r="V208" s="142">
        <v>0</v>
      </c>
      <c r="W208" s="142">
        <v>0</v>
      </c>
      <c r="X208" s="145"/>
      <c r="Y208" s="148"/>
      <c r="Z208" s="148"/>
      <c r="AA208" s="148"/>
      <c r="AB208" s="148"/>
      <c r="AC208" s="148"/>
      <c r="AD208" s="148"/>
      <c r="AE208" s="148"/>
      <c r="AF208" s="148"/>
    </row>
    <row r="209" spans="1:32">
      <c r="B209" s="6" t="s">
        <v>44</v>
      </c>
      <c r="C209" s="219"/>
      <c r="D209" s="142">
        <v>0</v>
      </c>
      <c r="E209" s="142">
        <v>0</v>
      </c>
      <c r="F209" s="142">
        <v>0</v>
      </c>
      <c r="G209" s="142">
        <v>0</v>
      </c>
      <c r="H209" s="142">
        <v>0</v>
      </c>
      <c r="I209" s="142">
        <v>0</v>
      </c>
      <c r="J209" s="142">
        <v>0</v>
      </c>
      <c r="K209" s="142">
        <v>0</v>
      </c>
      <c r="L209" s="142">
        <v>0</v>
      </c>
      <c r="M209" s="142">
        <v>0</v>
      </c>
      <c r="N209" s="143"/>
      <c r="O209" s="142">
        <v>0</v>
      </c>
      <c r="P209" s="142">
        <v>0</v>
      </c>
      <c r="Q209" s="142">
        <v>0</v>
      </c>
      <c r="R209" s="142">
        <v>0</v>
      </c>
      <c r="S209" s="142">
        <v>0</v>
      </c>
      <c r="T209" s="142">
        <v>0</v>
      </c>
      <c r="U209" s="142">
        <v>0</v>
      </c>
      <c r="V209" s="142">
        <v>0</v>
      </c>
      <c r="W209" s="142">
        <v>0</v>
      </c>
      <c r="X209" s="145"/>
      <c r="Y209" s="148"/>
      <c r="Z209" s="148"/>
      <c r="AA209" s="148"/>
      <c r="AB209" s="148"/>
      <c r="AC209" s="148"/>
      <c r="AD209" s="148"/>
      <c r="AE209" s="148"/>
      <c r="AF209" s="148"/>
    </row>
    <row r="210" spans="1:32">
      <c r="B210" s="7" t="s">
        <v>45</v>
      </c>
      <c r="C210" s="219"/>
      <c r="D210" s="142">
        <v>0</v>
      </c>
      <c r="E210" s="142">
        <v>0</v>
      </c>
      <c r="F210" s="142">
        <v>0</v>
      </c>
      <c r="G210" s="142">
        <v>0</v>
      </c>
      <c r="H210" s="142">
        <v>0</v>
      </c>
      <c r="I210" s="142">
        <v>0</v>
      </c>
      <c r="J210" s="142">
        <v>0</v>
      </c>
      <c r="K210" s="142">
        <v>0</v>
      </c>
      <c r="L210" s="142">
        <v>0</v>
      </c>
      <c r="M210" s="142">
        <v>0</v>
      </c>
      <c r="N210" s="143"/>
      <c r="O210" s="142">
        <v>0</v>
      </c>
      <c r="P210" s="142">
        <v>0</v>
      </c>
      <c r="Q210" s="142">
        <v>0</v>
      </c>
      <c r="R210" s="142">
        <v>0</v>
      </c>
      <c r="S210" s="142">
        <v>0</v>
      </c>
      <c r="T210" s="142">
        <v>0</v>
      </c>
      <c r="U210" s="142">
        <v>0</v>
      </c>
      <c r="V210" s="142">
        <v>0</v>
      </c>
      <c r="W210" s="142">
        <v>0</v>
      </c>
      <c r="X210" s="145"/>
      <c r="Y210" s="148"/>
      <c r="Z210" s="148"/>
      <c r="AA210" s="148"/>
      <c r="AB210" s="148"/>
      <c r="AC210" s="148"/>
      <c r="AD210" s="148"/>
      <c r="AE210" s="148"/>
      <c r="AF210" s="148"/>
    </row>
    <row r="211" spans="1:32">
      <c r="B211" s="7" t="s">
        <v>46</v>
      </c>
      <c r="C211" s="219"/>
      <c r="D211" s="142">
        <v>0</v>
      </c>
      <c r="E211" s="142">
        <v>0</v>
      </c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3"/>
      <c r="O211" s="142">
        <v>0</v>
      </c>
      <c r="P211" s="142">
        <v>0</v>
      </c>
      <c r="Q211" s="142">
        <v>0</v>
      </c>
      <c r="R211" s="142">
        <v>0</v>
      </c>
      <c r="S211" s="142">
        <v>0</v>
      </c>
      <c r="T211" s="142">
        <v>0</v>
      </c>
      <c r="U211" s="142">
        <v>0</v>
      </c>
      <c r="V211" s="142">
        <v>0</v>
      </c>
      <c r="W211" s="142">
        <v>0</v>
      </c>
      <c r="X211" s="145"/>
      <c r="Y211" s="148"/>
      <c r="Z211" s="148"/>
      <c r="AA211" s="148"/>
      <c r="AB211" s="148"/>
      <c r="AC211" s="148"/>
      <c r="AD211" s="148"/>
      <c r="AE211" s="148"/>
      <c r="AF211" s="148"/>
    </row>
    <row r="212" spans="1:32">
      <c r="B212" s="6" t="s">
        <v>317</v>
      </c>
      <c r="C212" s="219"/>
      <c r="D212" s="142">
        <v>0</v>
      </c>
      <c r="E212" s="142">
        <v>0</v>
      </c>
      <c r="F212" s="142">
        <v>0</v>
      </c>
      <c r="G212" s="142">
        <v>0</v>
      </c>
      <c r="H212" s="142">
        <v>0</v>
      </c>
      <c r="I212" s="142">
        <v>0</v>
      </c>
      <c r="J212" s="142">
        <v>0</v>
      </c>
      <c r="K212" s="142">
        <v>0</v>
      </c>
      <c r="L212" s="142">
        <v>0</v>
      </c>
      <c r="M212" s="142">
        <v>0</v>
      </c>
      <c r="N212" s="143"/>
      <c r="O212" s="142">
        <v>0</v>
      </c>
      <c r="P212" s="142">
        <v>0</v>
      </c>
      <c r="Q212" s="142">
        <v>0</v>
      </c>
      <c r="R212" s="142">
        <v>0</v>
      </c>
      <c r="S212" s="142">
        <v>0</v>
      </c>
      <c r="T212" s="142">
        <v>0</v>
      </c>
      <c r="U212" s="142">
        <v>0</v>
      </c>
      <c r="V212" s="142">
        <v>0</v>
      </c>
      <c r="W212" s="142">
        <v>0</v>
      </c>
      <c r="X212" s="145"/>
      <c r="Y212" s="148"/>
      <c r="Z212" s="148"/>
      <c r="AA212" s="148"/>
      <c r="AB212" s="148"/>
      <c r="AC212" s="148"/>
      <c r="AD212" s="148"/>
      <c r="AE212" s="148"/>
      <c r="AF212" s="148"/>
    </row>
    <row r="213" spans="1:32">
      <c r="B213" s="6" t="s">
        <v>108</v>
      </c>
      <c r="C213" s="219"/>
      <c r="D213" s="142">
        <v>0</v>
      </c>
      <c r="E213" s="142">
        <v>0</v>
      </c>
      <c r="F213" s="142">
        <v>0</v>
      </c>
      <c r="G213" s="142">
        <v>0</v>
      </c>
      <c r="H213" s="142">
        <v>0</v>
      </c>
      <c r="I213" s="142">
        <v>0</v>
      </c>
      <c r="J213" s="142">
        <v>0</v>
      </c>
      <c r="K213" s="142">
        <v>0</v>
      </c>
      <c r="L213" s="142">
        <v>0</v>
      </c>
      <c r="M213" s="142">
        <v>0</v>
      </c>
      <c r="N213" s="143"/>
      <c r="O213" s="142">
        <v>0</v>
      </c>
      <c r="P213" s="142">
        <v>0</v>
      </c>
      <c r="Q213" s="142">
        <v>0</v>
      </c>
      <c r="R213" s="142">
        <v>0</v>
      </c>
      <c r="S213" s="142">
        <v>0</v>
      </c>
      <c r="T213" s="142">
        <v>0</v>
      </c>
      <c r="U213" s="142">
        <v>0</v>
      </c>
      <c r="V213" s="142">
        <v>0</v>
      </c>
      <c r="W213" s="142">
        <v>0</v>
      </c>
      <c r="X213" s="145"/>
      <c r="Y213" s="148"/>
      <c r="Z213" s="148"/>
      <c r="AA213" s="148"/>
      <c r="AB213" s="148"/>
      <c r="AC213" s="148"/>
      <c r="AD213" s="148"/>
      <c r="AE213" s="148"/>
      <c r="AF213" s="148"/>
    </row>
    <row r="214" spans="1:32">
      <c r="B214" s="6" t="s">
        <v>48</v>
      </c>
      <c r="C214" s="219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3"/>
      <c r="O214" s="142">
        <v>0</v>
      </c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45"/>
      <c r="Y214" s="148"/>
      <c r="Z214" s="148"/>
      <c r="AA214" s="148"/>
      <c r="AB214" s="148"/>
      <c r="AC214" s="148"/>
      <c r="AD214" s="148"/>
      <c r="AE214" s="148"/>
      <c r="AF214" s="148"/>
    </row>
    <row r="215" spans="1:32">
      <c r="B215" s="6" t="s">
        <v>325</v>
      </c>
      <c r="C215" s="219"/>
      <c r="D215" s="142">
        <v>0</v>
      </c>
      <c r="E215" s="142">
        <v>0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3"/>
      <c r="O215" s="142">
        <v>0</v>
      </c>
      <c r="P215" s="142">
        <v>0</v>
      </c>
      <c r="Q215" s="142">
        <v>0</v>
      </c>
      <c r="R215" s="142">
        <v>0</v>
      </c>
      <c r="S215" s="142">
        <v>0</v>
      </c>
      <c r="T215" s="142">
        <v>0</v>
      </c>
      <c r="U215" s="142">
        <v>0</v>
      </c>
      <c r="V215" s="142">
        <v>0</v>
      </c>
      <c r="W215" s="142">
        <v>0</v>
      </c>
      <c r="X215" s="145"/>
      <c r="Y215" s="148"/>
      <c r="Z215" s="148"/>
      <c r="AA215" s="148"/>
      <c r="AB215" s="148"/>
      <c r="AC215" s="148"/>
      <c r="AD215" s="148"/>
      <c r="AE215" s="148"/>
      <c r="AF215" s="148"/>
    </row>
    <row r="216" spans="1:32">
      <c r="B216" s="8" t="s">
        <v>101</v>
      </c>
      <c r="C216" s="219"/>
      <c r="D216" s="142">
        <v>0</v>
      </c>
      <c r="E216" s="142">
        <v>0</v>
      </c>
      <c r="F216" s="142">
        <v>0</v>
      </c>
      <c r="G216" s="142">
        <v>0</v>
      </c>
      <c r="H216" s="142">
        <v>0</v>
      </c>
      <c r="I216" s="142">
        <v>0</v>
      </c>
      <c r="J216" s="142">
        <v>0</v>
      </c>
      <c r="K216" s="142">
        <v>0</v>
      </c>
      <c r="L216" s="142">
        <v>0</v>
      </c>
      <c r="M216" s="142">
        <v>0</v>
      </c>
      <c r="N216" s="143"/>
      <c r="O216" s="142">
        <v>0</v>
      </c>
      <c r="P216" s="142">
        <v>0</v>
      </c>
      <c r="Q216" s="142">
        <v>0</v>
      </c>
      <c r="R216" s="142">
        <v>0</v>
      </c>
      <c r="S216" s="142">
        <v>0</v>
      </c>
      <c r="T216" s="142">
        <v>0</v>
      </c>
      <c r="U216" s="142">
        <v>0</v>
      </c>
      <c r="V216" s="142">
        <v>0</v>
      </c>
      <c r="W216" s="142">
        <v>0</v>
      </c>
      <c r="X216" s="145"/>
      <c r="Y216" s="148"/>
      <c r="Z216" s="148"/>
      <c r="AA216" s="148"/>
      <c r="AB216" s="148"/>
      <c r="AC216" s="148"/>
      <c r="AD216" s="148"/>
      <c r="AE216" s="148"/>
      <c r="AF216" s="148"/>
    </row>
    <row r="217" spans="1:32" s="45" customFormat="1">
      <c r="A217" s="38"/>
      <c r="B217" s="9" t="s">
        <v>95</v>
      </c>
      <c r="C217" s="209" t="s">
        <v>310</v>
      </c>
      <c r="D217" s="139">
        <v>12301.666663829179</v>
      </c>
      <c r="E217" s="139">
        <v>8738.9257581866805</v>
      </c>
      <c r="F217" s="139">
        <v>7174.2319071431621</v>
      </c>
      <c r="G217" s="139">
        <v>6563.0126621214413</v>
      </c>
      <c r="H217" s="139">
        <v>8585.5835089351149</v>
      </c>
      <c r="I217" s="139">
        <v>8802.4002360569193</v>
      </c>
      <c r="J217" s="139">
        <v>10717.510554736404</v>
      </c>
      <c r="K217" s="139">
        <v>7707.705832588289</v>
      </c>
      <c r="L217" s="139">
        <v>12096.013832105638</v>
      </c>
      <c r="M217" s="139">
        <v>12642.225238103349</v>
      </c>
      <c r="N217" s="146"/>
      <c r="O217" s="139">
        <v>-3562.7409056424981</v>
      </c>
      <c r="P217" s="139">
        <v>-1564.6938510435177</v>
      </c>
      <c r="Q217" s="139">
        <v>-611.21924502172078</v>
      </c>
      <c r="R217" s="139">
        <v>2022.5708468136731</v>
      </c>
      <c r="S217" s="139">
        <v>216.81672712180386</v>
      </c>
      <c r="T217" s="139">
        <v>1915.1103186794855</v>
      </c>
      <c r="U217" s="139">
        <v>-3009.8047221481152</v>
      </c>
      <c r="V217" s="139">
        <v>4388.3079995173484</v>
      </c>
      <c r="W217" s="139">
        <v>546.21140599771115</v>
      </c>
      <c r="X217" s="141"/>
      <c r="Y217" s="140"/>
      <c r="Z217" s="140"/>
      <c r="AA217" s="140"/>
      <c r="AB217" s="140"/>
      <c r="AC217" s="140"/>
      <c r="AD217" s="140"/>
      <c r="AE217" s="140"/>
      <c r="AF217" s="140"/>
    </row>
    <row r="218" spans="1:32">
      <c r="B218" s="208" t="s">
        <v>40</v>
      </c>
      <c r="C218" s="18"/>
      <c r="D218" s="142">
        <v>12301.666663829179</v>
      </c>
      <c r="E218" s="142">
        <v>8738.9257581866805</v>
      </c>
      <c r="F218" s="142">
        <v>7024.9024071431177</v>
      </c>
      <c r="G218" s="142">
        <v>6563.0126621214413</v>
      </c>
      <c r="H218" s="142">
        <v>8623.8208089351065</v>
      </c>
      <c r="I218" s="142">
        <v>8802.4002360569193</v>
      </c>
      <c r="J218" s="142">
        <v>10717.510554736404</v>
      </c>
      <c r="K218" s="142">
        <v>8770.705832588299</v>
      </c>
      <c r="L218" s="142">
        <v>12089.013832105667</v>
      </c>
      <c r="M218" s="142">
        <v>12642.225238103349</v>
      </c>
      <c r="N218" s="143"/>
      <c r="O218" s="142">
        <v>-3562.7409056424981</v>
      </c>
      <c r="P218" s="142">
        <v>-1714.0233510435621</v>
      </c>
      <c r="Q218" s="142">
        <v>-461.88974502167639</v>
      </c>
      <c r="R218" s="142">
        <v>2060.8081468136647</v>
      </c>
      <c r="S218" s="142">
        <v>178.57942712181227</v>
      </c>
      <c r="T218" s="142">
        <v>1915.1103186794855</v>
      </c>
      <c r="U218" s="142">
        <v>-1946.8047221481042</v>
      </c>
      <c r="V218" s="142">
        <v>3318.3079995173671</v>
      </c>
      <c r="W218" s="142">
        <v>553.21140599768205</v>
      </c>
      <c r="X218" s="145"/>
      <c r="Y218" s="148"/>
      <c r="Z218" s="148"/>
      <c r="AA218" s="148"/>
      <c r="AB218" s="148"/>
      <c r="AC218" s="148"/>
      <c r="AD218" s="148"/>
      <c r="AE218" s="148"/>
      <c r="AF218" s="148"/>
    </row>
    <row r="219" spans="1:32">
      <c r="B219" s="6" t="s">
        <v>41</v>
      </c>
      <c r="C219" s="18"/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3"/>
      <c r="O219" s="142">
        <v>0</v>
      </c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45"/>
      <c r="Y219" s="148"/>
      <c r="Z219" s="148"/>
      <c r="AA219" s="148"/>
      <c r="AB219" s="148"/>
      <c r="AC219" s="148"/>
      <c r="AD219" s="148"/>
      <c r="AE219" s="148"/>
      <c r="AF219" s="148"/>
    </row>
    <row r="220" spans="1:32">
      <c r="B220" s="6" t="s">
        <v>42</v>
      </c>
      <c r="C220" s="18"/>
      <c r="D220" s="142">
        <v>7261.2866794247848</v>
      </c>
      <c r="E220" s="142">
        <v>5158.3128477203418</v>
      </c>
      <c r="F220" s="142">
        <v>4146.5788065313618</v>
      </c>
      <c r="G220" s="142">
        <v>3873.9398264206111</v>
      </c>
      <c r="H220" s="142">
        <v>5090.3700187056465</v>
      </c>
      <c r="I220" s="142">
        <v>5195.7798343684044</v>
      </c>
      <c r="J220" s="142">
        <v>6326.2091840389548</v>
      </c>
      <c r="K220" s="142">
        <v>5177.071625472151</v>
      </c>
      <c r="L220" s="142">
        <v>7135.764405367715</v>
      </c>
      <c r="M220" s="142">
        <v>7462.30768792049</v>
      </c>
      <c r="N220" s="143"/>
      <c r="O220" s="142">
        <v>-2102.9738317044435</v>
      </c>
      <c r="P220" s="142">
        <v>-1011.73404118898</v>
      </c>
      <c r="Q220" s="142">
        <v>-272.63898011075082</v>
      </c>
      <c r="R220" s="142">
        <v>1216.4301922850357</v>
      </c>
      <c r="S220" s="142">
        <v>105.40981566275747</v>
      </c>
      <c r="T220" s="142">
        <v>1130.4293496705504</v>
      </c>
      <c r="U220" s="142">
        <v>-1149.1375585668038</v>
      </c>
      <c r="V220" s="142">
        <v>1958.6927798955642</v>
      </c>
      <c r="W220" s="142">
        <v>326.54328255277534</v>
      </c>
      <c r="X220" s="145"/>
      <c r="Y220" s="148"/>
      <c r="Z220" s="148"/>
      <c r="AA220" s="148"/>
      <c r="AB220" s="148"/>
      <c r="AC220" s="148"/>
      <c r="AD220" s="148"/>
      <c r="AE220" s="148"/>
      <c r="AF220" s="148"/>
    </row>
    <row r="221" spans="1:32">
      <c r="B221" s="6" t="s">
        <v>43</v>
      </c>
      <c r="C221" s="18"/>
      <c r="D221" s="142">
        <v>13.770319366046529</v>
      </c>
      <c r="E221" s="142">
        <v>9.7822353584195518</v>
      </c>
      <c r="F221" s="142">
        <v>7.8635807899186494</v>
      </c>
      <c r="G221" s="142">
        <v>7.3465476532988916</v>
      </c>
      <c r="H221" s="142">
        <v>9.6533884342489227</v>
      </c>
      <c r="I221" s="142">
        <v>9.8532878308813743</v>
      </c>
      <c r="J221" s="142">
        <v>11.997036432602865</v>
      </c>
      <c r="K221" s="142">
        <v>9.8178095440926025</v>
      </c>
      <c r="L221" s="142">
        <v>13.532278660916951</v>
      </c>
      <c r="M221" s="142">
        <v>14.151536030320951</v>
      </c>
      <c r="N221" s="143"/>
      <c r="O221" s="142">
        <v>-3.988084007626977</v>
      </c>
      <c r="P221" s="142">
        <v>-1.9186545685009035</v>
      </c>
      <c r="Q221" s="142">
        <v>-0.51703313661975725</v>
      </c>
      <c r="R221" s="142">
        <v>2.3068407809500311</v>
      </c>
      <c r="S221" s="142">
        <v>0.1998993966324511</v>
      </c>
      <c r="T221" s="142">
        <v>2.14374860172149</v>
      </c>
      <c r="U221" s="142">
        <v>-2.1792268885102621</v>
      </c>
      <c r="V221" s="142">
        <v>3.7144691168243495</v>
      </c>
      <c r="W221" s="142">
        <v>0.61925736940399989</v>
      </c>
      <c r="X221" s="145"/>
      <c r="Y221" s="148"/>
      <c r="Z221" s="148"/>
      <c r="AA221" s="148"/>
      <c r="AB221" s="148"/>
      <c r="AC221" s="148"/>
      <c r="AD221" s="148"/>
      <c r="AE221" s="148"/>
      <c r="AF221" s="148"/>
    </row>
    <row r="222" spans="1:32">
      <c r="B222" s="6" t="s">
        <v>44</v>
      </c>
      <c r="C222" s="18"/>
      <c r="D222" s="142">
        <v>0</v>
      </c>
      <c r="E222" s="142">
        <v>0</v>
      </c>
      <c r="F222" s="142">
        <v>0</v>
      </c>
      <c r="G222" s="142">
        <v>0</v>
      </c>
      <c r="H222" s="142">
        <v>0</v>
      </c>
      <c r="I222" s="142">
        <v>0</v>
      </c>
      <c r="J222" s="142">
        <v>0</v>
      </c>
      <c r="K222" s="142">
        <v>0</v>
      </c>
      <c r="L222" s="142">
        <v>0</v>
      </c>
      <c r="M222" s="142">
        <v>0</v>
      </c>
      <c r="N222" s="143"/>
      <c r="O222" s="142">
        <v>0</v>
      </c>
      <c r="P222" s="142">
        <v>0</v>
      </c>
      <c r="Q222" s="142">
        <v>0</v>
      </c>
      <c r="R222" s="142">
        <v>0</v>
      </c>
      <c r="S222" s="142">
        <v>0</v>
      </c>
      <c r="T222" s="142">
        <v>0</v>
      </c>
      <c r="U222" s="142">
        <v>0</v>
      </c>
      <c r="V222" s="142">
        <v>0</v>
      </c>
      <c r="W222" s="142">
        <v>0</v>
      </c>
      <c r="X222" s="145"/>
      <c r="Y222" s="148"/>
      <c r="Z222" s="148"/>
      <c r="AA222" s="148"/>
      <c r="AB222" s="148"/>
      <c r="AC222" s="148"/>
      <c r="AD222" s="148"/>
      <c r="AE222" s="148"/>
      <c r="AF222" s="148"/>
    </row>
    <row r="223" spans="1:32">
      <c r="B223" s="7" t="s">
        <v>45</v>
      </c>
      <c r="C223" s="18"/>
      <c r="D223" s="142">
        <v>0</v>
      </c>
      <c r="E223" s="142">
        <v>0</v>
      </c>
      <c r="F223" s="142">
        <v>0</v>
      </c>
      <c r="G223" s="142">
        <v>0</v>
      </c>
      <c r="H223" s="142">
        <v>0</v>
      </c>
      <c r="I223" s="142">
        <v>0</v>
      </c>
      <c r="J223" s="142">
        <v>0</v>
      </c>
      <c r="K223" s="142">
        <v>0</v>
      </c>
      <c r="L223" s="142">
        <v>0</v>
      </c>
      <c r="M223" s="142">
        <v>0</v>
      </c>
      <c r="N223" s="143"/>
      <c r="O223" s="142">
        <v>0</v>
      </c>
      <c r="P223" s="142">
        <v>0</v>
      </c>
      <c r="Q223" s="142">
        <v>0</v>
      </c>
      <c r="R223" s="142">
        <v>0</v>
      </c>
      <c r="S223" s="142">
        <v>0</v>
      </c>
      <c r="T223" s="142">
        <v>0</v>
      </c>
      <c r="U223" s="142">
        <v>0</v>
      </c>
      <c r="V223" s="142">
        <v>0</v>
      </c>
      <c r="W223" s="142">
        <v>0</v>
      </c>
      <c r="X223" s="145"/>
      <c r="Y223" s="148"/>
      <c r="Z223" s="148"/>
      <c r="AA223" s="148"/>
      <c r="AB223" s="148"/>
      <c r="AC223" s="148"/>
      <c r="AD223" s="148"/>
      <c r="AE223" s="148"/>
      <c r="AF223" s="148"/>
    </row>
    <row r="224" spans="1:32">
      <c r="B224" s="7" t="s">
        <v>46</v>
      </c>
      <c r="C224" s="18"/>
      <c r="D224" s="142">
        <v>0</v>
      </c>
      <c r="E224" s="142">
        <v>0</v>
      </c>
      <c r="F224" s="142">
        <v>0</v>
      </c>
      <c r="G224" s="142">
        <v>0</v>
      </c>
      <c r="H224" s="142">
        <v>0</v>
      </c>
      <c r="I224" s="142">
        <v>0</v>
      </c>
      <c r="J224" s="142">
        <v>0</v>
      </c>
      <c r="K224" s="142">
        <v>0</v>
      </c>
      <c r="L224" s="142">
        <v>0</v>
      </c>
      <c r="M224" s="142">
        <v>0</v>
      </c>
      <c r="N224" s="143"/>
      <c r="O224" s="142">
        <v>0</v>
      </c>
      <c r="P224" s="142">
        <v>0</v>
      </c>
      <c r="Q224" s="142">
        <v>0</v>
      </c>
      <c r="R224" s="142">
        <v>0</v>
      </c>
      <c r="S224" s="142">
        <v>0</v>
      </c>
      <c r="T224" s="142">
        <v>0</v>
      </c>
      <c r="U224" s="142">
        <v>0</v>
      </c>
      <c r="V224" s="142">
        <v>0</v>
      </c>
      <c r="W224" s="142">
        <v>0</v>
      </c>
      <c r="X224" s="145"/>
      <c r="Y224" s="148"/>
      <c r="Z224" s="148"/>
      <c r="AA224" s="148"/>
      <c r="AB224" s="148"/>
      <c r="AC224" s="148"/>
      <c r="AD224" s="148"/>
      <c r="AE224" s="148"/>
      <c r="AF224" s="148"/>
    </row>
    <row r="225" spans="1:32">
      <c r="B225" s="6" t="s">
        <v>317</v>
      </c>
      <c r="C225" s="18"/>
      <c r="D225" s="142">
        <v>0</v>
      </c>
      <c r="E225" s="142">
        <v>0</v>
      </c>
      <c r="F225" s="142">
        <v>0</v>
      </c>
      <c r="G225" s="142">
        <v>0</v>
      </c>
      <c r="H225" s="142">
        <v>0</v>
      </c>
      <c r="I225" s="142">
        <v>0</v>
      </c>
      <c r="J225" s="142">
        <v>0</v>
      </c>
      <c r="K225" s="142">
        <v>0</v>
      </c>
      <c r="L225" s="142">
        <v>0</v>
      </c>
      <c r="M225" s="142">
        <v>0</v>
      </c>
      <c r="N225" s="143"/>
      <c r="O225" s="142">
        <v>0</v>
      </c>
      <c r="P225" s="142">
        <v>0</v>
      </c>
      <c r="Q225" s="142">
        <v>0</v>
      </c>
      <c r="R225" s="142">
        <v>0</v>
      </c>
      <c r="S225" s="142">
        <v>0</v>
      </c>
      <c r="T225" s="142">
        <v>0</v>
      </c>
      <c r="U225" s="142">
        <v>0</v>
      </c>
      <c r="V225" s="142">
        <v>0</v>
      </c>
      <c r="W225" s="142">
        <v>0</v>
      </c>
      <c r="X225" s="145"/>
      <c r="Y225" s="148"/>
      <c r="Z225" s="148"/>
      <c r="AA225" s="148"/>
      <c r="AB225" s="148"/>
      <c r="AC225" s="148"/>
      <c r="AD225" s="148"/>
      <c r="AE225" s="148"/>
      <c r="AF225" s="148"/>
    </row>
    <row r="226" spans="1:32">
      <c r="B226" s="6" t="s">
        <v>108</v>
      </c>
      <c r="C226" s="18"/>
      <c r="D226" s="142">
        <v>5026.6096650383461</v>
      </c>
      <c r="E226" s="142">
        <v>3570.830675107919</v>
      </c>
      <c r="F226" s="142">
        <v>2870.4600198218377</v>
      </c>
      <c r="G226" s="142">
        <v>2681.7262880475314</v>
      </c>
      <c r="H226" s="142">
        <v>3523.7974017952106</v>
      </c>
      <c r="I226" s="142">
        <v>3596.7671138576329</v>
      </c>
      <c r="J226" s="142">
        <v>4379.3043342648471</v>
      </c>
      <c r="K226" s="142">
        <v>3583.8163975720563</v>
      </c>
      <c r="L226" s="142">
        <v>4939.7171480770348</v>
      </c>
      <c r="M226" s="142">
        <v>5165.7660141525384</v>
      </c>
      <c r="N226" s="143"/>
      <c r="O226" s="142">
        <v>-1455.7789899304269</v>
      </c>
      <c r="P226" s="142">
        <v>-700.37065528608161</v>
      </c>
      <c r="Q226" s="142">
        <v>-188.73373177430608</v>
      </c>
      <c r="R226" s="142">
        <v>842.07111374767896</v>
      </c>
      <c r="S226" s="142">
        <v>72.969712062422332</v>
      </c>
      <c r="T226" s="142">
        <v>782.53722040721391</v>
      </c>
      <c r="U226" s="142">
        <v>-795.48793669279053</v>
      </c>
      <c r="V226" s="142">
        <v>1355.9007505049785</v>
      </c>
      <c r="W226" s="142">
        <v>226.0488660755037</v>
      </c>
      <c r="X226" s="145"/>
      <c r="Y226" s="148"/>
      <c r="Z226" s="148"/>
      <c r="AA226" s="148"/>
      <c r="AB226" s="148"/>
      <c r="AC226" s="148"/>
      <c r="AD226" s="148"/>
      <c r="AE226" s="148"/>
      <c r="AF226" s="148"/>
    </row>
    <row r="227" spans="1:32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3"/>
      <c r="O227" s="142">
        <v>0</v>
      </c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45"/>
      <c r="Y227" s="148"/>
      <c r="Z227" s="148"/>
      <c r="AA227" s="148"/>
      <c r="AB227" s="148"/>
      <c r="AC227" s="148"/>
      <c r="AD227" s="148"/>
      <c r="AE227" s="148"/>
      <c r="AF227" s="148"/>
    </row>
    <row r="228" spans="1:32">
      <c r="B228" s="6" t="s">
        <v>325</v>
      </c>
      <c r="C228" s="18"/>
      <c r="D228" s="142">
        <v>0</v>
      </c>
      <c r="E228" s="142">
        <v>0</v>
      </c>
      <c r="F228" s="142">
        <v>0</v>
      </c>
      <c r="G228" s="142">
        <v>0</v>
      </c>
      <c r="H228" s="142">
        <v>0</v>
      </c>
      <c r="I228" s="142">
        <v>0</v>
      </c>
      <c r="J228" s="142">
        <v>0</v>
      </c>
      <c r="K228" s="142">
        <v>0</v>
      </c>
      <c r="L228" s="142">
        <v>0</v>
      </c>
      <c r="M228" s="142">
        <v>0</v>
      </c>
      <c r="N228" s="143"/>
      <c r="O228" s="142">
        <v>0</v>
      </c>
      <c r="P228" s="142">
        <v>0</v>
      </c>
      <c r="Q228" s="142">
        <v>0</v>
      </c>
      <c r="R228" s="142">
        <v>0</v>
      </c>
      <c r="S228" s="142">
        <v>0</v>
      </c>
      <c r="T228" s="142">
        <v>0</v>
      </c>
      <c r="U228" s="142">
        <v>0</v>
      </c>
      <c r="V228" s="142">
        <v>0</v>
      </c>
      <c r="W228" s="142">
        <v>0</v>
      </c>
      <c r="X228" s="145"/>
      <c r="Y228" s="148"/>
      <c r="Z228" s="148"/>
      <c r="AA228" s="148"/>
      <c r="AB228" s="148"/>
      <c r="AC228" s="148"/>
      <c r="AD228" s="148"/>
      <c r="AE228" s="148"/>
      <c r="AF228" s="148"/>
    </row>
    <row r="229" spans="1:32">
      <c r="B229" s="8" t="s">
        <v>101</v>
      </c>
      <c r="C229" s="18"/>
      <c r="D229" s="142">
        <v>0</v>
      </c>
      <c r="E229" s="142">
        <v>0</v>
      </c>
      <c r="F229" s="142">
        <v>0</v>
      </c>
      <c r="G229" s="142">
        <v>0</v>
      </c>
      <c r="H229" s="142">
        <v>0</v>
      </c>
      <c r="I229" s="142">
        <v>0</v>
      </c>
      <c r="J229" s="142">
        <v>0</v>
      </c>
      <c r="K229" s="142">
        <v>0</v>
      </c>
      <c r="L229" s="142">
        <v>0</v>
      </c>
      <c r="M229" s="142">
        <v>0</v>
      </c>
      <c r="N229" s="143"/>
      <c r="O229" s="142">
        <v>0</v>
      </c>
      <c r="P229" s="142">
        <v>0</v>
      </c>
      <c r="Q229" s="142">
        <v>0</v>
      </c>
      <c r="R229" s="142">
        <v>0</v>
      </c>
      <c r="S229" s="142">
        <v>0</v>
      </c>
      <c r="T229" s="142">
        <v>0</v>
      </c>
      <c r="U229" s="142">
        <v>0</v>
      </c>
      <c r="V229" s="142">
        <v>0</v>
      </c>
      <c r="W229" s="142">
        <v>0</v>
      </c>
      <c r="X229" s="145"/>
      <c r="Y229" s="148"/>
      <c r="Z229" s="148"/>
      <c r="AA229" s="148"/>
      <c r="AB229" s="148"/>
      <c r="AC229" s="148"/>
      <c r="AD229" s="148"/>
      <c r="AE229" s="148"/>
      <c r="AF229" s="148"/>
    </row>
    <row r="230" spans="1:32" s="45" customFormat="1">
      <c r="A230" s="38"/>
      <c r="B230" s="5" t="s">
        <v>29</v>
      </c>
      <c r="C230" s="2"/>
      <c r="D230" s="139">
        <v>110.3825064001571</v>
      </c>
      <c r="E230" s="139">
        <v>78.414133206018562</v>
      </c>
      <c r="F230" s="139">
        <v>63.034250244883886</v>
      </c>
      <c r="G230" s="139">
        <v>58.889726650700261</v>
      </c>
      <c r="H230" s="139">
        <v>77.3812997579452</v>
      </c>
      <c r="I230" s="139">
        <v>78.983687897364518</v>
      </c>
      <c r="J230" s="139">
        <v>96.167918521188284</v>
      </c>
      <c r="K230" s="139">
        <v>78.699294913118678</v>
      </c>
      <c r="L230" s="139">
        <v>108.4743785667351</v>
      </c>
      <c r="M230" s="139">
        <v>113.43832883720775</v>
      </c>
      <c r="N230" s="146"/>
      <c r="O230" s="139">
        <v>-31.968373194138543</v>
      </c>
      <c r="P230" s="139">
        <v>-15.379882961134673</v>
      </c>
      <c r="Q230" s="139">
        <v>-4.1445235941836245</v>
      </c>
      <c r="R230" s="139">
        <v>18.491573107244939</v>
      </c>
      <c r="S230" s="139">
        <v>1.6023881394193196</v>
      </c>
      <c r="T230" s="139">
        <v>17.184230623823758</v>
      </c>
      <c r="U230" s="139">
        <v>-17.468623608069599</v>
      </c>
      <c r="V230" s="139">
        <v>29.77508365361642</v>
      </c>
      <c r="W230" s="139">
        <v>4.9639502704726501</v>
      </c>
      <c r="X230" s="141"/>
      <c r="Y230" s="140"/>
      <c r="Z230" s="140"/>
      <c r="AA230" s="140"/>
      <c r="AB230" s="140"/>
      <c r="AC230" s="140"/>
      <c r="AD230" s="140"/>
      <c r="AE230" s="140"/>
      <c r="AF230" s="140"/>
    </row>
    <row r="231" spans="1:32" s="45" customFormat="1">
      <c r="A231" s="38"/>
      <c r="B231" s="5" t="s">
        <v>96</v>
      </c>
      <c r="C231" s="2"/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46"/>
      <c r="O231" s="139">
        <v>0</v>
      </c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41"/>
      <c r="Y231" s="140"/>
      <c r="Z231" s="140"/>
      <c r="AA231" s="140"/>
      <c r="AB231" s="140"/>
      <c r="AC231" s="140"/>
      <c r="AD231" s="140"/>
      <c r="AE231" s="140"/>
      <c r="AF231" s="140"/>
    </row>
    <row r="232" spans="1:32" s="45" customFormat="1">
      <c r="A232" s="38"/>
      <c r="B232" s="5" t="s">
        <v>100</v>
      </c>
      <c r="C232" s="2"/>
      <c r="D232" s="139">
        <v>130629.04199999991</v>
      </c>
      <c r="E232" s="139">
        <v>122858.46060000012</v>
      </c>
      <c r="F232" s="139">
        <v>183911.78220000016</v>
      </c>
      <c r="G232" s="139">
        <v>184748.31839999999</v>
      </c>
      <c r="H232" s="139">
        <v>239910.06460000004</v>
      </c>
      <c r="I232" s="139">
        <v>274589.99999999994</v>
      </c>
      <c r="J232" s="139">
        <v>341109</v>
      </c>
      <c r="K232" s="139">
        <v>421829</v>
      </c>
      <c r="L232" s="139">
        <v>486825</v>
      </c>
      <c r="M232" s="139">
        <v>518392</v>
      </c>
      <c r="N232" s="146"/>
      <c r="O232" s="139">
        <v>-7770.5813999997872</v>
      </c>
      <c r="P232" s="139">
        <v>61053.321600000025</v>
      </c>
      <c r="Q232" s="139">
        <v>836.5361999998413</v>
      </c>
      <c r="R232" s="139">
        <v>55161.746200000038</v>
      </c>
      <c r="S232" s="139">
        <v>34679.935399999929</v>
      </c>
      <c r="T232" s="139">
        <v>66519.000000000058</v>
      </c>
      <c r="U232" s="139">
        <v>80719.999999999985</v>
      </c>
      <c r="V232" s="139">
        <v>64996</v>
      </c>
      <c r="W232" s="139">
        <v>31567.000000000007</v>
      </c>
      <c r="X232" s="141"/>
      <c r="Y232" s="140"/>
      <c r="Z232" s="140"/>
      <c r="AA232" s="140"/>
      <c r="AB232" s="140"/>
      <c r="AC232" s="140"/>
      <c r="AD232" s="140"/>
      <c r="AE232" s="140"/>
      <c r="AF232" s="140"/>
    </row>
  </sheetData>
  <mergeCells count="8">
    <mergeCell ref="D3:M3"/>
    <mergeCell ref="D4:M4"/>
    <mergeCell ref="D120:M120"/>
    <mergeCell ref="D121:M121"/>
    <mergeCell ref="O3:W3"/>
    <mergeCell ref="O4:W4"/>
    <mergeCell ref="O120:W120"/>
    <mergeCell ref="O121:W121"/>
  </mergeCells>
  <hyperlinks>
    <hyperlink ref="A1" location="Index!A1" display="Index" xr:uid="{8A3B1979-0CBF-423C-B1A1-CE14F19C287D}"/>
  </hyperlinks>
  <pageMargins left="0.7" right="0.7" top="0.75" bottom="0.75" header="0.3" footer="0.3"/>
  <pageSetup scale="2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F232"/>
  <sheetViews>
    <sheetView zoomScale="60" zoomScaleNormal="60" workbookViewId="0">
      <pane xSplit="3" ySplit="5" topLeftCell="D6" activePane="bottomRight" state="frozen"/>
      <selection activeCell="AC121" sqref="AC121"/>
      <selection pane="topRight" activeCell="AC121" sqref="AC121"/>
      <selection pane="bottomLeft" activeCell="AC121" sqref="AC121"/>
      <selection pane="bottomRight" activeCell="H20" sqref="H20"/>
    </sheetView>
  </sheetViews>
  <sheetFormatPr defaultColWidth="9.1796875" defaultRowHeight="14"/>
  <cols>
    <col min="1" max="1" width="6.1796875" style="42" customWidth="1"/>
    <col min="2" max="2" width="72.90625" style="39" customWidth="1"/>
    <col min="3" max="3" width="11.1796875" style="40" customWidth="1"/>
    <col min="4" max="13" width="15.6328125" style="40" customWidth="1"/>
    <col min="14" max="14" width="10.54296875" style="41" customWidth="1"/>
    <col min="15" max="18" width="13.90625" style="41" customWidth="1"/>
    <col min="19" max="23" width="13.90625" style="39" customWidth="1"/>
    <col min="24" max="24" width="7.453125" style="39" customWidth="1"/>
    <col min="25" max="32" width="12.81640625" style="39" customWidth="1"/>
    <col min="33" max="16384" width="9.1796875" style="39"/>
  </cols>
  <sheetData>
    <row r="1" spans="1:32">
      <c r="A1" s="205" t="s">
        <v>315</v>
      </c>
    </row>
    <row r="2" spans="1:32" s="45" customFormat="1">
      <c r="A2" s="38"/>
      <c r="B2" s="223" t="s">
        <v>276</v>
      </c>
      <c r="C2" s="174"/>
      <c r="D2" s="24"/>
      <c r="E2" s="24"/>
      <c r="F2" s="24"/>
      <c r="G2" s="24"/>
      <c r="H2" s="24"/>
      <c r="I2" s="24"/>
      <c r="J2" s="24"/>
      <c r="K2" s="106"/>
      <c r="L2" s="163"/>
      <c r="M2" s="273"/>
      <c r="N2" s="24"/>
      <c r="O2" s="24"/>
      <c r="P2" s="24"/>
      <c r="Q2" s="24"/>
      <c r="R2" s="24"/>
    </row>
    <row r="3" spans="1:32" s="45" customFormat="1" ht="27" customHeight="1">
      <c r="A3" s="38"/>
      <c r="B3" s="103"/>
      <c r="C3" s="130" t="s">
        <v>251</v>
      </c>
      <c r="D3" s="326" t="s">
        <v>55</v>
      </c>
      <c r="E3" s="326"/>
      <c r="F3" s="326"/>
      <c r="G3" s="326"/>
      <c r="H3" s="326"/>
      <c r="I3" s="326"/>
      <c r="J3" s="326"/>
      <c r="K3" s="326"/>
      <c r="L3" s="326"/>
      <c r="M3" s="326"/>
      <c r="N3" s="77"/>
      <c r="O3" s="326" t="s">
        <v>226</v>
      </c>
      <c r="P3" s="326"/>
      <c r="Q3" s="326"/>
      <c r="R3" s="326"/>
      <c r="S3" s="326"/>
      <c r="T3" s="326"/>
      <c r="U3" s="326"/>
      <c r="V3" s="326"/>
      <c r="W3" s="326"/>
      <c r="Y3" s="72"/>
      <c r="Z3" s="187"/>
      <c r="AA3" s="187"/>
      <c r="AB3" s="187"/>
      <c r="AC3" s="187"/>
      <c r="AD3" s="187"/>
      <c r="AE3" s="187"/>
      <c r="AF3" s="187"/>
    </row>
    <row r="4" spans="1:32" s="45" customFormat="1" ht="15" customHeight="1">
      <c r="A4" s="38"/>
      <c r="B4" s="135"/>
      <c r="C4" s="101"/>
      <c r="D4" s="327" t="s">
        <v>318</v>
      </c>
      <c r="E4" s="327"/>
      <c r="F4" s="327"/>
      <c r="G4" s="327"/>
      <c r="H4" s="327"/>
      <c r="I4" s="327"/>
      <c r="J4" s="327"/>
      <c r="K4" s="327"/>
      <c r="L4" s="327"/>
      <c r="M4" s="327"/>
      <c r="N4" s="77"/>
      <c r="O4" s="331" t="s">
        <v>318</v>
      </c>
      <c r="P4" s="331"/>
      <c r="Q4" s="331"/>
      <c r="R4" s="331"/>
      <c r="S4" s="331"/>
      <c r="T4" s="331"/>
      <c r="U4" s="331"/>
      <c r="V4" s="331"/>
      <c r="W4" s="331"/>
      <c r="Y4" s="168"/>
      <c r="Z4" s="169"/>
      <c r="AA4" s="169"/>
      <c r="AB4" s="169"/>
      <c r="AC4" s="169"/>
      <c r="AD4" s="169"/>
      <c r="AE4" s="169"/>
      <c r="AF4" s="169"/>
    </row>
    <row r="5" spans="1:32" s="45" customFormat="1">
      <c r="A5" s="38"/>
      <c r="B5" s="107" t="s">
        <v>323</v>
      </c>
      <c r="C5" s="46"/>
      <c r="D5" s="181" t="s">
        <v>1</v>
      </c>
      <c r="E5" s="181" t="s">
        <v>2</v>
      </c>
      <c r="F5" s="181" t="s">
        <v>3</v>
      </c>
      <c r="G5" s="181" t="s">
        <v>4</v>
      </c>
      <c r="H5" s="181" t="s">
        <v>104</v>
      </c>
      <c r="I5" s="181" t="s">
        <v>105</v>
      </c>
      <c r="J5" s="181" t="s">
        <v>111</v>
      </c>
      <c r="K5" s="181" t="s">
        <v>268</v>
      </c>
      <c r="L5" s="181" t="s">
        <v>285</v>
      </c>
      <c r="M5" s="181" t="s">
        <v>367</v>
      </c>
      <c r="N5" s="47"/>
      <c r="O5" s="181" t="s">
        <v>2</v>
      </c>
      <c r="P5" s="181" t="s">
        <v>3</v>
      </c>
      <c r="Q5" s="181" t="s">
        <v>4</v>
      </c>
      <c r="R5" s="181" t="s">
        <v>104</v>
      </c>
      <c r="S5" s="181" t="s">
        <v>105</v>
      </c>
      <c r="T5" s="181" t="s">
        <v>111</v>
      </c>
      <c r="U5" s="181" t="s">
        <v>268</v>
      </c>
      <c r="V5" s="181" t="s">
        <v>285</v>
      </c>
      <c r="W5" s="181" t="s">
        <v>367</v>
      </c>
      <c r="Y5" s="47"/>
      <c r="Z5" s="48"/>
      <c r="AA5" s="48"/>
      <c r="AB5" s="48"/>
      <c r="AC5" s="48"/>
      <c r="AD5" s="48"/>
      <c r="AE5" s="48"/>
    </row>
    <row r="6" spans="1:32" s="45" customFormat="1">
      <c r="A6" s="38"/>
      <c r="B6" s="29" t="s">
        <v>5</v>
      </c>
      <c r="C6" s="209" t="s">
        <v>290</v>
      </c>
      <c r="D6" s="139">
        <v>0</v>
      </c>
      <c r="E6" s="139">
        <v>0</v>
      </c>
      <c r="F6" s="139">
        <v>0</v>
      </c>
      <c r="G6" s="139">
        <v>0</v>
      </c>
      <c r="H6" s="139">
        <v>0</v>
      </c>
      <c r="I6" s="139">
        <v>0</v>
      </c>
      <c r="J6" s="139">
        <v>0</v>
      </c>
      <c r="K6" s="139">
        <v>0</v>
      </c>
      <c r="L6" s="139">
        <v>0</v>
      </c>
      <c r="M6" s="139">
        <v>0</v>
      </c>
      <c r="N6" s="146"/>
      <c r="O6" s="139">
        <v>0</v>
      </c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41"/>
      <c r="Y6" s="140"/>
      <c r="Z6" s="140"/>
      <c r="AA6" s="140"/>
      <c r="AB6" s="140"/>
      <c r="AC6" s="140"/>
      <c r="AD6" s="140"/>
      <c r="AE6" s="140"/>
      <c r="AF6" s="140"/>
    </row>
    <row r="7" spans="1:32">
      <c r="B7" s="1" t="s">
        <v>35</v>
      </c>
      <c r="C7" s="210" t="s">
        <v>291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3"/>
      <c r="O7" s="142">
        <v>0</v>
      </c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45"/>
      <c r="Y7" s="148"/>
      <c r="Z7" s="148"/>
      <c r="AA7" s="148"/>
      <c r="AB7" s="148"/>
      <c r="AC7" s="148"/>
      <c r="AD7" s="148"/>
      <c r="AE7" s="148"/>
      <c r="AF7" s="148"/>
    </row>
    <row r="8" spans="1:32">
      <c r="B8" s="1" t="s">
        <v>36</v>
      </c>
      <c r="C8" s="210" t="s">
        <v>292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3"/>
      <c r="O8" s="142">
        <v>0</v>
      </c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45"/>
      <c r="Y8" s="148"/>
      <c r="Z8" s="148"/>
      <c r="AA8" s="148"/>
      <c r="AB8" s="148"/>
      <c r="AC8" s="148"/>
      <c r="AD8" s="148"/>
      <c r="AE8" s="148"/>
      <c r="AF8" s="148"/>
    </row>
    <row r="9" spans="1:32" s="45" customFormat="1">
      <c r="A9" s="38"/>
      <c r="B9" s="29" t="s">
        <v>6</v>
      </c>
      <c r="C9" s="209" t="s">
        <v>293</v>
      </c>
      <c r="D9" s="139">
        <v>46635.020341533724</v>
      </c>
      <c r="E9" s="139">
        <v>57226.252472972395</v>
      </c>
      <c r="F9" s="139">
        <v>68817.309662161453</v>
      </c>
      <c r="G9" s="139">
        <v>68009.094081724907</v>
      </c>
      <c r="H9" s="139">
        <v>78177.583848894923</v>
      </c>
      <c r="I9" s="139">
        <v>112098.79168590001</v>
      </c>
      <c r="J9" s="139">
        <v>121885.93670003323</v>
      </c>
      <c r="K9" s="139">
        <v>105894.94083462346</v>
      </c>
      <c r="L9" s="139">
        <v>119794.93440285309</v>
      </c>
      <c r="M9" s="139">
        <v>126690.93062675287</v>
      </c>
      <c r="N9" s="146"/>
      <c r="O9" s="139">
        <v>-5692.2889256509152</v>
      </c>
      <c r="P9" s="139">
        <v>18813.50267630001</v>
      </c>
      <c r="Q9" s="139">
        <v>989.81782268442657</v>
      </c>
      <c r="R9" s="139">
        <v>210.7105261344941</v>
      </c>
      <c r="S9" s="139">
        <v>3720.2289746729775</v>
      </c>
      <c r="T9" s="139">
        <v>228.44587032566324</v>
      </c>
      <c r="U9" s="139">
        <v>9913.3729794955634</v>
      </c>
      <c r="V9" s="139">
        <v>10315.035852225486</v>
      </c>
      <c r="W9" s="139">
        <v>12591.10474987773</v>
      </c>
      <c r="X9" s="141"/>
      <c r="Y9" s="140"/>
      <c r="Z9" s="140"/>
      <c r="AA9" s="140"/>
      <c r="AB9" s="140"/>
      <c r="AC9" s="140"/>
      <c r="AD9" s="140"/>
      <c r="AE9" s="140"/>
      <c r="AF9" s="140"/>
    </row>
    <row r="10" spans="1:32" s="45" customFormat="1">
      <c r="A10" s="38"/>
      <c r="B10" s="31" t="s">
        <v>7</v>
      </c>
      <c r="C10" s="209" t="s">
        <v>294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46"/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41"/>
      <c r="Y10" s="140"/>
      <c r="Z10" s="140"/>
      <c r="AA10" s="140"/>
      <c r="AB10" s="140"/>
      <c r="AC10" s="140"/>
      <c r="AD10" s="140"/>
      <c r="AE10" s="140"/>
      <c r="AF10" s="140"/>
    </row>
    <row r="11" spans="1:32">
      <c r="A11" s="50"/>
      <c r="B11" s="208" t="s">
        <v>40</v>
      </c>
      <c r="C11" s="219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3"/>
      <c r="O11" s="142">
        <v>0</v>
      </c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5"/>
      <c r="Y11" s="148"/>
      <c r="Z11" s="148"/>
      <c r="AA11" s="148"/>
      <c r="AB11" s="148"/>
      <c r="AC11" s="148"/>
      <c r="AD11" s="148"/>
      <c r="AE11" s="148"/>
      <c r="AF11" s="148"/>
    </row>
    <row r="12" spans="1:32">
      <c r="A12" s="50"/>
      <c r="B12" s="6" t="s">
        <v>41</v>
      </c>
      <c r="C12" s="219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3"/>
      <c r="O12" s="142">
        <v>0</v>
      </c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5"/>
      <c r="Y12" s="148"/>
      <c r="Z12" s="148"/>
      <c r="AA12" s="148"/>
      <c r="AB12" s="148"/>
      <c r="AC12" s="148"/>
      <c r="AD12" s="148"/>
      <c r="AE12" s="148"/>
      <c r="AF12" s="148"/>
    </row>
    <row r="13" spans="1:32">
      <c r="A13" s="50"/>
      <c r="B13" s="6" t="s">
        <v>42</v>
      </c>
      <c r="C13" s="219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3"/>
      <c r="O13" s="142">
        <v>0</v>
      </c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5"/>
      <c r="Y13" s="148"/>
      <c r="Z13" s="148"/>
      <c r="AA13" s="148"/>
      <c r="AB13" s="148"/>
      <c r="AC13" s="148"/>
      <c r="AD13" s="148"/>
      <c r="AE13" s="148"/>
      <c r="AF13" s="148"/>
    </row>
    <row r="14" spans="1:32">
      <c r="A14" s="50"/>
      <c r="B14" s="6" t="s">
        <v>43</v>
      </c>
      <c r="C14" s="219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3"/>
      <c r="O14" s="142">
        <v>0</v>
      </c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45"/>
      <c r="Y14" s="148"/>
      <c r="Z14" s="148"/>
      <c r="AA14" s="148"/>
      <c r="AB14" s="148"/>
      <c r="AC14" s="148"/>
      <c r="AD14" s="148"/>
      <c r="AE14" s="148"/>
      <c r="AF14" s="148"/>
    </row>
    <row r="15" spans="1:32">
      <c r="A15" s="50"/>
      <c r="B15" s="6" t="s">
        <v>44</v>
      </c>
      <c r="C15" s="219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3"/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5"/>
      <c r="Y15" s="148"/>
      <c r="Z15" s="148"/>
      <c r="AA15" s="148"/>
      <c r="AB15" s="148"/>
      <c r="AC15" s="148"/>
      <c r="AD15" s="148"/>
      <c r="AE15" s="148"/>
      <c r="AF15" s="148"/>
    </row>
    <row r="16" spans="1:32">
      <c r="A16" s="50"/>
      <c r="B16" s="7" t="s">
        <v>45</v>
      </c>
      <c r="C16" s="219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3"/>
      <c r="O16" s="142">
        <v>0</v>
      </c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5"/>
      <c r="Y16" s="148"/>
      <c r="Z16" s="148"/>
      <c r="AA16" s="148"/>
      <c r="AB16" s="148"/>
      <c r="AC16" s="148"/>
      <c r="AD16" s="148"/>
      <c r="AE16" s="148"/>
      <c r="AF16" s="148"/>
    </row>
    <row r="17" spans="1:32">
      <c r="A17" s="50"/>
      <c r="B17" s="7" t="s">
        <v>46</v>
      </c>
      <c r="C17" s="219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3"/>
      <c r="O17" s="142">
        <v>0</v>
      </c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5"/>
      <c r="Y17" s="148"/>
      <c r="Z17" s="148"/>
      <c r="AA17" s="148"/>
      <c r="AB17" s="148"/>
      <c r="AC17" s="148"/>
      <c r="AD17" s="148"/>
      <c r="AE17" s="148"/>
      <c r="AF17" s="148"/>
    </row>
    <row r="18" spans="1:32">
      <c r="A18" s="50"/>
      <c r="B18" s="6" t="s">
        <v>317</v>
      </c>
      <c r="C18" s="219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3"/>
      <c r="O18" s="142">
        <v>0</v>
      </c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5"/>
      <c r="Y18" s="148"/>
      <c r="Z18" s="148"/>
      <c r="AA18" s="148"/>
      <c r="AB18" s="148"/>
      <c r="AC18" s="148"/>
      <c r="AD18" s="148"/>
      <c r="AE18" s="148"/>
      <c r="AF18" s="148"/>
    </row>
    <row r="19" spans="1:32">
      <c r="A19" s="50"/>
      <c r="B19" s="6" t="s">
        <v>108</v>
      </c>
      <c r="C19" s="210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3"/>
      <c r="O19" s="142">
        <v>0</v>
      </c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5"/>
      <c r="Y19" s="148"/>
      <c r="Z19" s="148"/>
      <c r="AA19" s="148"/>
      <c r="AB19" s="148"/>
      <c r="AC19" s="148"/>
      <c r="AD19" s="148"/>
      <c r="AE19" s="148"/>
      <c r="AF19" s="148"/>
    </row>
    <row r="20" spans="1:32">
      <c r="A20" s="50"/>
      <c r="B20" s="6" t="s">
        <v>48</v>
      </c>
      <c r="C20" s="219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3"/>
      <c r="O20" s="142">
        <v>0</v>
      </c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5"/>
      <c r="Y20" s="148"/>
      <c r="Z20" s="148"/>
      <c r="AA20" s="148"/>
      <c r="AB20" s="148"/>
      <c r="AC20" s="148"/>
      <c r="AD20" s="148"/>
      <c r="AE20" s="148"/>
      <c r="AF20" s="148"/>
    </row>
    <row r="21" spans="1:32">
      <c r="A21" s="50"/>
      <c r="B21" s="6" t="s">
        <v>325</v>
      </c>
      <c r="C21" s="219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3"/>
      <c r="O21" s="142">
        <v>0</v>
      </c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5"/>
      <c r="Y21" s="148"/>
      <c r="Z21" s="148"/>
      <c r="AA21" s="148"/>
      <c r="AB21" s="148"/>
      <c r="AC21" s="148"/>
      <c r="AD21" s="148"/>
      <c r="AE21" s="148"/>
      <c r="AF21" s="148"/>
    </row>
    <row r="22" spans="1:32">
      <c r="A22" s="50"/>
      <c r="B22" s="8" t="s">
        <v>101</v>
      </c>
      <c r="C22" s="219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3"/>
      <c r="O22" s="142">
        <v>0</v>
      </c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5"/>
      <c r="Y22" s="148"/>
      <c r="Z22" s="148"/>
      <c r="AA22" s="148"/>
      <c r="AB22" s="148"/>
      <c r="AC22" s="148"/>
      <c r="AD22" s="148"/>
      <c r="AE22" s="148"/>
      <c r="AF22" s="148"/>
    </row>
    <row r="23" spans="1:32" s="45" customFormat="1">
      <c r="A23" s="38"/>
      <c r="B23" s="31" t="s">
        <v>8</v>
      </c>
      <c r="C23" s="209" t="s">
        <v>295</v>
      </c>
      <c r="D23" s="139">
        <v>46635.020341533724</v>
      </c>
      <c r="E23" s="139">
        <v>57226.252472972395</v>
      </c>
      <c r="F23" s="139">
        <v>68817.309662161453</v>
      </c>
      <c r="G23" s="139">
        <v>68009.094081724907</v>
      </c>
      <c r="H23" s="139">
        <v>78177.583848894923</v>
      </c>
      <c r="I23" s="139">
        <v>112098.79168590001</v>
      </c>
      <c r="J23" s="139">
        <v>121885.93670003324</v>
      </c>
      <c r="K23" s="139">
        <v>105894.94083462346</v>
      </c>
      <c r="L23" s="139">
        <v>119794.93440285312</v>
      </c>
      <c r="M23" s="139">
        <v>126690.93062675287</v>
      </c>
      <c r="N23" s="146"/>
      <c r="O23" s="139">
        <v>-5692.2889256509152</v>
      </c>
      <c r="P23" s="139">
        <v>18813.50267630001</v>
      </c>
      <c r="Q23" s="139">
        <v>989.81782268442657</v>
      </c>
      <c r="R23" s="139">
        <v>210.7105261344941</v>
      </c>
      <c r="S23" s="139">
        <v>3720.2289746729775</v>
      </c>
      <c r="T23" s="139">
        <v>228.44587032566324</v>
      </c>
      <c r="U23" s="139">
        <v>9913.3729794955634</v>
      </c>
      <c r="V23" s="139">
        <v>10315.035852225486</v>
      </c>
      <c r="W23" s="139">
        <v>12591.10474987773</v>
      </c>
      <c r="X23" s="141"/>
      <c r="Y23" s="140"/>
      <c r="Z23" s="140"/>
      <c r="AA23" s="140"/>
      <c r="AB23" s="140"/>
      <c r="AC23" s="140"/>
      <c r="AD23" s="140"/>
      <c r="AE23" s="140"/>
      <c r="AF23" s="140"/>
    </row>
    <row r="24" spans="1:32">
      <c r="B24" s="208" t="s">
        <v>40</v>
      </c>
      <c r="C24" s="219"/>
      <c r="D24" s="142">
        <v>40814.959442867344</v>
      </c>
      <c r="E24" s="142">
        <v>49841.63362739799</v>
      </c>
      <c r="F24" s="142">
        <v>60060.054197459474</v>
      </c>
      <c r="G24" s="142">
        <v>59749.229370858731</v>
      </c>
      <c r="H24" s="142">
        <v>72638.47319366163</v>
      </c>
      <c r="I24" s="142">
        <v>95731.064901318867</v>
      </c>
      <c r="J24" s="142">
        <v>118070.57644419538</v>
      </c>
      <c r="K24" s="142">
        <v>102162.7324117211</v>
      </c>
      <c r="L24" s="142">
        <v>115038.73659950687</v>
      </c>
      <c r="M24" s="142">
        <v>121660.94226410218</v>
      </c>
      <c r="N24" s="143"/>
      <c r="O24" s="142">
        <v>-5692.2889256509152</v>
      </c>
      <c r="P24" s="142">
        <v>18813.50267630001</v>
      </c>
      <c r="Q24" s="142">
        <v>989.81782268442657</v>
      </c>
      <c r="R24" s="142">
        <v>210.7105261344941</v>
      </c>
      <c r="S24" s="142">
        <v>3720.2289746729775</v>
      </c>
      <c r="T24" s="142">
        <v>228.44587032566324</v>
      </c>
      <c r="U24" s="142">
        <v>9913.3729794955634</v>
      </c>
      <c r="V24" s="142">
        <v>10315.035852225486</v>
      </c>
      <c r="W24" s="142">
        <v>12591.10474987773</v>
      </c>
      <c r="X24" s="145"/>
      <c r="Y24" s="148"/>
      <c r="Z24" s="148"/>
      <c r="AA24" s="148"/>
      <c r="AB24" s="148"/>
      <c r="AC24" s="148"/>
      <c r="AD24" s="148"/>
      <c r="AE24" s="148"/>
      <c r="AF24" s="148"/>
    </row>
    <row r="25" spans="1:32">
      <c r="B25" s="6" t="s">
        <v>41</v>
      </c>
      <c r="C25" s="219"/>
      <c r="D25" s="142">
        <v>0</v>
      </c>
      <c r="E25" s="142">
        <v>0</v>
      </c>
      <c r="F25" s="142">
        <v>0</v>
      </c>
      <c r="G25" s="142">
        <v>0</v>
      </c>
      <c r="H25" s="142">
        <v>318.08962983111252</v>
      </c>
      <c r="I25" s="142">
        <v>0</v>
      </c>
      <c r="J25" s="142">
        <v>755.90511514027969</v>
      </c>
      <c r="K25" s="142">
        <v>635.86566874504251</v>
      </c>
      <c r="L25" s="142">
        <v>432.84939625876058</v>
      </c>
      <c r="M25" s="142">
        <v>457.76637473532816</v>
      </c>
      <c r="N25" s="143"/>
      <c r="O25" s="142">
        <v>0</v>
      </c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5"/>
      <c r="Y25" s="148"/>
      <c r="Z25" s="148"/>
      <c r="AA25" s="148"/>
      <c r="AB25" s="148"/>
      <c r="AC25" s="148"/>
      <c r="AD25" s="148"/>
      <c r="AE25" s="148"/>
      <c r="AF25" s="148"/>
    </row>
    <row r="26" spans="1:32">
      <c r="B26" s="6" t="s">
        <v>42</v>
      </c>
      <c r="C26" s="219"/>
      <c r="D26" s="142">
        <v>0</v>
      </c>
      <c r="E26" s="142">
        <v>0</v>
      </c>
      <c r="F26" s="142">
        <v>0</v>
      </c>
      <c r="G26" s="142">
        <v>0</v>
      </c>
      <c r="H26" s="142">
        <v>456.21215005315906</v>
      </c>
      <c r="I26" s="142">
        <v>0</v>
      </c>
      <c r="J26" s="142">
        <v>1221.844852154476</v>
      </c>
      <c r="K26" s="142">
        <v>792.33444760561508</v>
      </c>
      <c r="L26" s="142">
        <v>1083.3677850153063</v>
      </c>
      <c r="M26" s="142">
        <v>1145.7318590206116</v>
      </c>
      <c r="N26" s="143"/>
      <c r="O26" s="142">
        <v>-45.158888871229827</v>
      </c>
      <c r="P26" s="142">
        <v>-25.478754019900627</v>
      </c>
      <c r="Q26" s="142">
        <v>6.2906992056626194</v>
      </c>
      <c r="R26" s="142">
        <v>33.702988419304404</v>
      </c>
      <c r="S26" s="142">
        <v>194.58507809177866</v>
      </c>
      <c r="T26" s="142">
        <v>103.87614311078353</v>
      </c>
      <c r="U26" s="142">
        <v>-4.910062214126576</v>
      </c>
      <c r="V26" s="142">
        <v>117.50156575498511</v>
      </c>
      <c r="W26" s="142">
        <v>117.8603779937097</v>
      </c>
      <c r="X26" s="145"/>
      <c r="Y26" s="148"/>
      <c r="Z26" s="148"/>
      <c r="AA26" s="148"/>
      <c r="AB26" s="148"/>
      <c r="AC26" s="148"/>
      <c r="AD26" s="148"/>
      <c r="AE26" s="148"/>
      <c r="AF26" s="148"/>
    </row>
    <row r="27" spans="1:32">
      <c r="B27" s="6" t="s">
        <v>43</v>
      </c>
      <c r="C27" s="219"/>
      <c r="D27" s="142">
        <v>46.537050141343641</v>
      </c>
      <c r="E27" s="142">
        <v>45.684825888051869</v>
      </c>
      <c r="F27" s="142">
        <v>69.145611126731282</v>
      </c>
      <c r="G27" s="142">
        <v>74.419184513846361</v>
      </c>
      <c r="H27" s="142">
        <v>796.9242841063915</v>
      </c>
      <c r="I27" s="142">
        <v>0</v>
      </c>
      <c r="J27" s="142">
        <v>2049.5655413996533</v>
      </c>
      <c r="K27" s="142">
        <v>1457.7359874530043</v>
      </c>
      <c r="L27" s="142">
        <v>1248.5655236433745</v>
      </c>
      <c r="M27" s="142">
        <v>1320.4392066104826</v>
      </c>
      <c r="N27" s="143"/>
      <c r="O27" s="142">
        <v>-2452.0212195972667</v>
      </c>
      <c r="P27" s="142">
        <v>7894.6793600264127</v>
      </c>
      <c r="Q27" s="142">
        <v>-1590.9570833164523</v>
      </c>
      <c r="R27" s="142">
        <v>105.41529491323161</v>
      </c>
      <c r="S27" s="142">
        <v>2102.6436763919532</v>
      </c>
      <c r="T27" s="142">
        <v>2062.6870419846528</v>
      </c>
      <c r="U27" s="142">
        <v>2794.3971625140562</v>
      </c>
      <c r="V27" s="142">
        <v>-675.88398087930273</v>
      </c>
      <c r="W27" s="142">
        <v>6610.9151092955817</v>
      </c>
      <c r="X27" s="145"/>
      <c r="Y27" s="148"/>
      <c r="Z27" s="148"/>
      <c r="AA27" s="148"/>
      <c r="AB27" s="148"/>
      <c r="AC27" s="148"/>
      <c r="AD27" s="148"/>
      <c r="AE27" s="148"/>
      <c r="AF27" s="148"/>
    </row>
    <row r="28" spans="1:32">
      <c r="B28" s="6" t="s">
        <v>44</v>
      </c>
      <c r="C28" s="219"/>
      <c r="D28" s="142">
        <v>0</v>
      </c>
      <c r="E28" s="142">
        <v>0</v>
      </c>
      <c r="F28" s="142">
        <v>0</v>
      </c>
      <c r="G28" s="142">
        <v>0</v>
      </c>
      <c r="H28" s="142">
        <v>568.41581284289293</v>
      </c>
      <c r="I28" s="142">
        <v>0</v>
      </c>
      <c r="J28" s="142">
        <v>1020.6850241913237</v>
      </c>
      <c r="K28" s="142">
        <v>1423.0570690334437</v>
      </c>
      <c r="L28" s="142">
        <v>755.22286036808998</v>
      </c>
      <c r="M28" s="142">
        <v>798.69726952622136</v>
      </c>
      <c r="N28" s="143"/>
      <c r="O28" s="142">
        <v>0</v>
      </c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45"/>
      <c r="Y28" s="148"/>
      <c r="Z28" s="148"/>
      <c r="AA28" s="148"/>
      <c r="AB28" s="148"/>
      <c r="AC28" s="148"/>
      <c r="AD28" s="148"/>
      <c r="AE28" s="148"/>
      <c r="AF28" s="148"/>
    </row>
    <row r="29" spans="1:32">
      <c r="B29" s="7" t="s">
        <v>45</v>
      </c>
      <c r="C29" s="219"/>
      <c r="D29" s="142">
        <v>0</v>
      </c>
      <c r="E29" s="142">
        <v>0</v>
      </c>
      <c r="F29" s="142">
        <v>0</v>
      </c>
      <c r="G29" s="142">
        <v>0</v>
      </c>
      <c r="H29" s="142">
        <v>383.58684626465731</v>
      </c>
      <c r="I29" s="142">
        <v>0</v>
      </c>
      <c r="J29" s="142">
        <v>676.00808994469219</v>
      </c>
      <c r="K29" s="142">
        <v>971.43698538954322</v>
      </c>
      <c r="L29" s="142">
        <v>480.97267729710484</v>
      </c>
      <c r="M29" s="142">
        <v>508.6598727780584</v>
      </c>
      <c r="N29" s="143"/>
      <c r="O29" s="142">
        <v>0</v>
      </c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5"/>
      <c r="Y29" s="148"/>
      <c r="Z29" s="148"/>
      <c r="AA29" s="148"/>
      <c r="AB29" s="148"/>
      <c r="AC29" s="148"/>
      <c r="AD29" s="148"/>
      <c r="AE29" s="148"/>
      <c r="AF29" s="148"/>
    </row>
    <row r="30" spans="1:32">
      <c r="B30" s="7" t="s">
        <v>46</v>
      </c>
      <c r="C30" s="219"/>
      <c r="D30" s="142">
        <v>0</v>
      </c>
      <c r="E30" s="142">
        <v>0</v>
      </c>
      <c r="F30" s="142">
        <v>0</v>
      </c>
      <c r="G30" s="142">
        <v>0</v>
      </c>
      <c r="H30" s="142">
        <v>184.82896657823559</v>
      </c>
      <c r="I30" s="142">
        <v>0</v>
      </c>
      <c r="J30" s="142">
        <v>344.6769342466315</v>
      </c>
      <c r="K30" s="142">
        <v>451.62008364390044</v>
      </c>
      <c r="L30" s="142">
        <v>274.25018307098514</v>
      </c>
      <c r="M30" s="142">
        <v>290.03739674816291</v>
      </c>
      <c r="N30" s="143"/>
      <c r="O30" s="142">
        <v>0</v>
      </c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5"/>
      <c r="Y30" s="148"/>
      <c r="Z30" s="148"/>
      <c r="AA30" s="148"/>
      <c r="AB30" s="148"/>
      <c r="AC30" s="148"/>
      <c r="AD30" s="148"/>
      <c r="AE30" s="148"/>
      <c r="AF30" s="148"/>
    </row>
    <row r="31" spans="1:32">
      <c r="B31" s="6" t="s">
        <v>317</v>
      </c>
      <c r="C31" s="219"/>
      <c r="D31" s="142">
        <v>741.97533628185499</v>
      </c>
      <c r="E31" s="142">
        <v>735.82797259037864</v>
      </c>
      <c r="F31" s="142">
        <v>754.9416340726923</v>
      </c>
      <c r="G31" s="142">
        <v>1353.8091031611077</v>
      </c>
      <c r="H31" s="142">
        <v>9186.0356731687643</v>
      </c>
      <c r="I31" s="142">
        <v>72.872817729112612</v>
      </c>
      <c r="J31" s="142">
        <v>22779.578810974668</v>
      </c>
      <c r="K31" s="142">
        <v>17468.835756883127</v>
      </c>
      <c r="L31" s="142">
        <v>26599.567353047605</v>
      </c>
      <c r="M31" s="142">
        <v>28130.771630910756</v>
      </c>
      <c r="N31" s="143"/>
      <c r="O31" s="142">
        <v>0</v>
      </c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45"/>
      <c r="Y31" s="148"/>
      <c r="Z31" s="148"/>
      <c r="AA31" s="148"/>
      <c r="AB31" s="148"/>
      <c r="AC31" s="148"/>
      <c r="AD31" s="148"/>
      <c r="AE31" s="148"/>
      <c r="AF31" s="148"/>
    </row>
    <row r="32" spans="1:32">
      <c r="B32" s="6" t="s">
        <v>108</v>
      </c>
      <c r="C32" s="219"/>
      <c r="D32" s="142">
        <v>5839.2601464535601</v>
      </c>
      <c r="E32" s="142">
        <v>6919.1651254197977</v>
      </c>
      <c r="F32" s="142">
        <v>8807.790564333056</v>
      </c>
      <c r="G32" s="142">
        <v>8567.469820317976</v>
      </c>
      <c r="H32" s="142">
        <v>10207.839176896943</v>
      </c>
      <c r="I32" s="142">
        <v>11624.309499283403</v>
      </c>
      <c r="J32" s="142">
        <v>18109.622689435113</v>
      </c>
      <c r="K32" s="142">
        <v>14766.193570091365</v>
      </c>
      <c r="L32" s="142">
        <v>14653.491798226378</v>
      </c>
      <c r="M32" s="142">
        <v>15497.020154506432</v>
      </c>
      <c r="N32" s="143"/>
      <c r="O32" s="142">
        <v>-89.368936779690372</v>
      </c>
      <c r="P32" s="142">
        <v>-50.422169680096765</v>
      </c>
      <c r="Q32" s="142">
        <v>12.449223478770733</v>
      </c>
      <c r="R32" s="142">
        <v>66.697837715187006</v>
      </c>
      <c r="S32" s="142">
        <v>385.08169658120511</v>
      </c>
      <c r="T32" s="142">
        <v>205.56972721487759</v>
      </c>
      <c r="U32" s="142">
        <v>-9.7169582903132934</v>
      </c>
      <c r="V32" s="142">
        <v>232.53428647049716</v>
      </c>
      <c r="W32" s="142">
        <v>233.24437188401976</v>
      </c>
      <c r="X32" s="145"/>
      <c r="Y32" s="148"/>
      <c r="Z32" s="148"/>
      <c r="AA32" s="148"/>
      <c r="AB32" s="148"/>
      <c r="AC32" s="148"/>
      <c r="AD32" s="148"/>
      <c r="AE32" s="148"/>
      <c r="AF32" s="148"/>
    </row>
    <row r="33" spans="1:32">
      <c r="B33" s="6" t="s">
        <v>48</v>
      </c>
      <c r="C33" s="219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3"/>
      <c r="O33" s="142">
        <v>0</v>
      </c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5"/>
      <c r="Y33" s="148"/>
      <c r="Z33" s="148"/>
      <c r="AA33" s="148"/>
      <c r="AB33" s="148"/>
      <c r="AC33" s="148"/>
      <c r="AD33" s="148"/>
      <c r="AE33" s="148"/>
      <c r="AF33" s="148"/>
    </row>
    <row r="34" spans="1:32">
      <c r="B34" s="6" t="s">
        <v>325</v>
      </c>
      <c r="C34" s="219"/>
      <c r="D34" s="142">
        <v>34187.186909990589</v>
      </c>
      <c r="E34" s="142">
        <v>42140.955703499763</v>
      </c>
      <c r="F34" s="142">
        <v>50428.176387927</v>
      </c>
      <c r="G34" s="142">
        <v>49753.531262865799</v>
      </c>
      <c r="H34" s="142">
        <v>51104.956466762364</v>
      </c>
      <c r="I34" s="142">
        <v>84033.882584306339</v>
      </c>
      <c r="J34" s="142">
        <v>72133.374410899851</v>
      </c>
      <c r="K34" s="142">
        <v>65618.709911909507</v>
      </c>
      <c r="L34" s="142">
        <v>70265.671882947339</v>
      </c>
      <c r="M34" s="142">
        <v>74310.515768792364</v>
      </c>
      <c r="N34" s="143"/>
      <c r="O34" s="142">
        <v>-3105.7398804027271</v>
      </c>
      <c r="P34" s="142">
        <v>10994.72423997359</v>
      </c>
      <c r="Q34" s="142">
        <v>2562.034983316451</v>
      </c>
      <c r="R34" s="142">
        <v>4.894405086767506</v>
      </c>
      <c r="S34" s="142">
        <v>1037.9185236080446</v>
      </c>
      <c r="T34" s="142">
        <v>-2143.6870419846514</v>
      </c>
      <c r="U34" s="142">
        <v>7133.6028374859434</v>
      </c>
      <c r="V34" s="142">
        <v>10640.883980879304</v>
      </c>
      <c r="W34" s="142">
        <v>5629.0848907044165</v>
      </c>
      <c r="X34" s="145"/>
      <c r="Y34" s="148"/>
      <c r="Z34" s="148"/>
      <c r="AA34" s="148"/>
      <c r="AB34" s="148"/>
      <c r="AC34" s="148"/>
      <c r="AD34" s="148"/>
      <c r="AE34" s="148"/>
      <c r="AF34" s="148"/>
    </row>
    <row r="35" spans="1:32">
      <c r="B35" s="8" t="s">
        <v>101</v>
      </c>
      <c r="C35" s="219"/>
      <c r="D35" s="142">
        <v>5820.0608986663756</v>
      </c>
      <c r="E35" s="142">
        <v>7384.6188455743995</v>
      </c>
      <c r="F35" s="142">
        <v>8757.2554647019879</v>
      </c>
      <c r="G35" s="142">
        <v>8259.8647108661771</v>
      </c>
      <c r="H35" s="142">
        <v>5539.1106552332967</v>
      </c>
      <c r="I35" s="142">
        <v>16367.726784581157</v>
      </c>
      <c r="J35" s="142">
        <v>3815.3602558378589</v>
      </c>
      <c r="K35" s="142">
        <v>3732.2084229023717</v>
      </c>
      <c r="L35" s="142">
        <v>4756.1978033462447</v>
      </c>
      <c r="M35" s="142">
        <v>5029.9883626506871</v>
      </c>
      <c r="N35" s="143"/>
      <c r="O35" s="142">
        <v>0</v>
      </c>
      <c r="P35" s="142">
        <v>0</v>
      </c>
      <c r="Q35" s="142">
        <v>0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45"/>
      <c r="Y35" s="148"/>
      <c r="Z35" s="148"/>
      <c r="AA35" s="148"/>
      <c r="AB35" s="148"/>
      <c r="AC35" s="148"/>
      <c r="AD35" s="148"/>
      <c r="AE35" s="148"/>
      <c r="AF35" s="148"/>
    </row>
    <row r="36" spans="1:32" s="45" customFormat="1">
      <c r="A36" s="38"/>
      <c r="B36" s="29" t="s">
        <v>9</v>
      </c>
      <c r="C36" s="209" t="s">
        <v>296</v>
      </c>
      <c r="D36" s="139">
        <v>155421.35397522862</v>
      </c>
      <c r="E36" s="139">
        <v>186122.3826378368</v>
      </c>
      <c r="F36" s="139">
        <v>224335.07778126249</v>
      </c>
      <c r="G36" s="139">
        <v>232121.54143869574</v>
      </c>
      <c r="H36" s="139">
        <v>266481.01496482443</v>
      </c>
      <c r="I36" s="139">
        <v>332709.43622820004</v>
      </c>
      <c r="J36" s="139">
        <v>400979.5815952876</v>
      </c>
      <c r="K36" s="139">
        <v>445150.51338480727</v>
      </c>
      <c r="L36" s="139">
        <v>361448.80654799979</v>
      </c>
      <c r="M36" s="139">
        <v>367162.26302551659</v>
      </c>
      <c r="N36" s="146"/>
      <c r="O36" s="139">
        <v>8736.7100999999984</v>
      </c>
      <c r="P36" s="139">
        <v>18084.789400000005</v>
      </c>
      <c r="Q36" s="139">
        <v>-6644.5558000000001</v>
      </c>
      <c r="R36" s="139">
        <v>17014.933299999997</v>
      </c>
      <c r="S36" s="139">
        <v>17923.327411849867</v>
      </c>
      <c r="T36" s="139">
        <v>23062.357820234603</v>
      </c>
      <c r="U36" s="139">
        <v>18411.242869612441</v>
      </c>
      <c r="V36" s="139">
        <v>-2992.3916093373236</v>
      </c>
      <c r="W36" s="139">
        <v>-2635.6948019567653</v>
      </c>
      <c r="X36" s="141"/>
      <c r="Y36" s="140"/>
      <c r="Z36" s="140"/>
      <c r="AA36" s="140"/>
      <c r="AB36" s="140"/>
      <c r="AC36" s="140"/>
      <c r="AD36" s="140"/>
      <c r="AE36" s="140"/>
      <c r="AF36" s="140"/>
    </row>
    <row r="37" spans="1:32">
      <c r="B37" s="208" t="s">
        <v>40</v>
      </c>
      <c r="C37" s="219"/>
      <c r="D37" s="142">
        <v>152163.27168405059</v>
      </c>
      <c r="E37" s="142">
        <v>182231.82149358792</v>
      </c>
      <c r="F37" s="142">
        <v>219830.19724882673</v>
      </c>
      <c r="G37" s="142">
        <v>227146.32687588627</v>
      </c>
      <c r="H37" s="142">
        <v>241732.99404966092</v>
      </c>
      <c r="I37" s="142">
        <v>325834.12594999425</v>
      </c>
      <c r="J37" s="142">
        <v>348860.09715891047</v>
      </c>
      <c r="K37" s="142">
        <v>388187.18511498126</v>
      </c>
      <c r="L37" s="142">
        <v>330101.38137404516</v>
      </c>
      <c r="M37" s="142">
        <v>335319.32604969951</v>
      </c>
      <c r="N37" s="143"/>
      <c r="O37" s="142">
        <v>8736.710099999993</v>
      </c>
      <c r="P37" s="142">
        <v>18084.789400000005</v>
      </c>
      <c r="Q37" s="142">
        <v>-6644.5558000000001</v>
      </c>
      <c r="R37" s="142">
        <v>17014.933300000008</v>
      </c>
      <c r="S37" s="142">
        <v>17923.327411849856</v>
      </c>
      <c r="T37" s="142">
        <v>23062.357820234625</v>
      </c>
      <c r="U37" s="142">
        <v>18411.242869612419</v>
      </c>
      <c r="V37" s="142">
        <v>-2992.3916093373236</v>
      </c>
      <c r="W37" s="142">
        <v>-2635.6948019567426</v>
      </c>
      <c r="X37" s="145"/>
      <c r="Y37" s="148"/>
      <c r="Z37" s="148"/>
      <c r="AA37" s="148"/>
      <c r="AB37" s="148"/>
      <c r="AC37" s="148"/>
      <c r="AD37" s="148"/>
      <c r="AE37" s="148"/>
      <c r="AF37" s="148"/>
    </row>
    <row r="38" spans="1:32">
      <c r="B38" s="6" t="s">
        <v>41</v>
      </c>
      <c r="C38" s="219"/>
      <c r="D38" s="142">
        <v>0</v>
      </c>
      <c r="E38" s="142">
        <v>0</v>
      </c>
      <c r="F38" s="142">
        <v>0</v>
      </c>
      <c r="G38" s="142">
        <v>0</v>
      </c>
      <c r="H38" s="142">
        <v>135.87920602523874</v>
      </c>
      <c r="I38" s="142">
        <v>0</v>
      </c>
      <c r="J38" s="142">
        <v>408.30786828685899</v>
      </c>
      <c r="K38" s="142">
        <v>227.6633626837926</v>
      </c>
      <c r="L38" s="142">
        <v>183.5028146157895</v>
      </c>
      <c r="M38" s="142">
        <v>186.40346147314716</v>
      </c>
      <c r="N38" s="143"/>
      <c r="O38" s="142">
        <v>0</v>
      </c>
      <c r="P38" s="142">
        <v>0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45"/>
      <c r="Y38" s="148"/>
      <c r="Z38" s="148"/>
      <c r="AA38" s="148"/>
      <c r="AB38" s="148"/>
      <c r="AC38" s="148"/>
      <c r="AD38" s="148"/>
      <c r="AE38" s="148"/>
      <c r="AF38" s="148"/>
    </row>
    <row r="39" spans="1:32">
      <c r="B39" s="6" t="s">
        <v>42</v>
      </c>
      <c r="C39" s="219"/>
      <c r="D39" s="142">
        <v>21267.733140618384</v>
      </c>
      <c r="E39" s="142">
        <v>25581.830890129582</v>
      </c>
      <c r="F39" s="142">
        <v>31377.655908920024</v>
      </c>
      <c r="G39" s="142">
        <v>31341.155275523852</v>
      </c>
      <c r="H39" s="142">
        <v>59110.972202166588</v>
      </c>
      <c r="I39" s="142">
        <v>46537.620285017925</v>
      </c>
      <c r="J39" s="142">
        <v>105173.82987864358</v>
      </c>
      <c r="K39" s="142">
        <v>117205.82942464264</v>
      </c>
      <c r="L39" s="142">
        <v>94982.409280523672</v>
      </c>
      <c r="M39" s="142">
        <v>96483.805471969899</v>
      </c>
      <c r="N39" s="143"/>
      <c r="O39" s="142">
        <v>54.549451123781488</v>
      </c>
      <c r="P39" s="142">
        <v>112.91611191942623</v>
      </c>
      <c r="Q39" s="142">
        <v>-41.486654324416563</v>
      </c>
      <c r="R39" s="142">
        <v>106.23624474191398</v>
      </c>
      <c r="S39" s="142">
        <v>111.90799070101195</v>
      </c>
      <c r="T39" s="142">
        <v>143.99458678548206</v>
      </c>
      <c r="U39" s="142">
        <v>114.9543914755732</v>
      </c>
      <c r="V39" s="142">
        <v>-18.683614079945254</v>
      </c>
      <c r="W39" s="142">
        <v>-16.456504007904016</v>
      </c>
      <c r="X39" s="145"/>
      <c r="Y39" s="148"/>
      <c r="Z39" s="148"/>
      <c r="AA39" s="148"/>
      <c r="AB39" s="148"/>
      <c r="AC39" s="148"/>
      <c r="AD39" s="148"/>
      <c r="AE39" s="148"/>
      <c r="AF39" s="148"/>
    </row>
    <row r="40" spans="1:32">
      <c r="B40" s="6" t="s">
        <v>43</v>
      </c>
      <c r="C40" s="219"/>
      <c r="D40" s="142">
        <v>123801.39544789954</v>
      </c>
      <c r="E40" s="142">
        <v>148282.28905590487</v>
      </c>
      <c r="F40" s="142">
        <v>178091.34966801206</v>
      </c>
      <c r="G40" s="142">
        <v>185193.26588365552</v>
      </c>
      <c r="H40" s="142">
        <v>169723.89842768462</v>
      </c>
      <c r="I40" s="142">
        <v>265252.18464125803</v>
      </c>
      <c r="J40" s="142">
        <v>221783.69729102461</v>
      </c>
      <c r="K40" s="142">
        <v>249449.26873603166</v>
      </c>
      <c r="L40" s="142">
        <v>217302.39587978594</v>
      </c>
      <c r="M40" s="142">
        <v>220737.31600907509</v>
      </c>
      <c r="N40" s="143"/>
      <c r="O40" s="142">
        <v>8682.1606488762136</v>
      </c>
      <c r="P40" s="142">
        <v>17971.873288080576</v>
      </c>
      <c r="Q40" s="142">
        <v>-6603.0691456755794</v>
      </c>
      <c r="R40" s="142">
        <v>16908.697055258086</v>
      </c>
      <c r="S40" s="142">
        <v>17811.419421148854</v>
      </c>
      <c r="T40" s="142">
        <v>22918.363233449134</v>
      </c>
      <c r="U40" s="142">
        <v>18296.288478136852</v>
      </c>
      <c r="V40" s="142">
        <v>-2973.7079952573822</v>
      </c>
      <c r="W40" s="142">
        <v>-2619.2382979488457</v>
      </c>
      <c r="X40" s="145"/>
      <c r="Y40" s="148"/>
      <c r="Z40" s="148"/>
      <c r="AA40" s="148"/>
      <c r="AB40" s="148"/>
      <c r="AC40" s="148"/>
      <c r="AD40" s="148"/>
      <c r="AE40" s="148"/>
      <c r="AF40" s="148"/>
    </row>
    <row r="41" spans="1:32">
      <c r="B41" s="6" t="s">
        <v>44</v>
      </c>
      <c r="C41" s="219"/>
      <c r="D41" s="142">
        <v>637.53644583498124</v>
      </c>
      <c r="E41" s="142">
        <v>806.5096892298227</v>
      </c>
      <c r="F41" s="142">
        <v>938.31167879650422</v>
      </c>
      <c r="G41" s="142">
        <v>915.96236217307614</v>
      </c>
      <c r="H41" s="142">
        <v>661.66930483140334</v>
      </c>
      <c r="I41" s="142">
        <v>1749.440264950756</v>
      </c>
      <c r="J41" s="142">
        <v>469.85316644472891</v>
      </c>
      <c r="K41" s="142">
        <v>453.62610354314415</v>
      </c>
      <c r="L41" s="142">
        <v>329.22840669754839</v>
      </c>
      <c r="M41" s="142">
        <v>334.4325521774943</v>
      </c>
      <c r="N41" s="143"/>
      <c r="O41" s="142">
        <v>0</v>
      </c>
      <c r="P41" s="142">
        <v>0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  <c r="V41" s="142">
        <v>0</v>
      </c>
      <c r="W41" s="142">
        <v>0</v>
      </c>
      <c r="X41" s="145"/>
      <c r="Y41" s="148"/>
      <c r="Z41" s="148"/>
      <c r="AA41" s="148"/>
      <c r="AB41" s="148"/>
      <c r="AC41" s="148"/>
      <c r="AD41" s="148"/>
      <c r="AE41" s="148"/>
      <c r="AF41" s="148"/>
    </row>
    <row r="42" spans="1:32">
      <c r="B42" s="7" t="s">
        <v>45</v>
      </c>
      <c r="C42" s="219"/>
      <c r="D42" s="142">
        <v>348.03237367779917</v>
      </c>
      <c r="E42" s="142">
        <v>439.88136337599366</v>
      </c>
      <c r="F42" s="142">
        <v>511.52318975454028</v>
      </c>
      <c r="G42" s="142">
        <v>500.63487976681546</v>
      </c>
      <c r="H42" s="142">
        <v>414.19072021558867</v>
      </c>
      <c r="I42" s="142">
        <v>951.50279470643522</v>
      </c>
      <c r="J42" s="142">
        <v>379.21175238902413</v>
      </c>
      <c r="K42" s="142">
        <v>381.63525642421513</v>
      </c>
      <c r="L42" s="142">
        <v>311.40241899201453</v>
      </c>
      <c r="M42" s="142">
        <v>316.32478734867431</v>
      </c>
      <c r="N42" s="143"/>
      <c r="O42" s="142">
        <v>0</v>
      </c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45"/>
      <c r="Y42" s="148"/>
      <c r="Z42" s="148"/>
      <c r="AA42" s="148"/>
      <c r="AB42" s="148"/>
      <c r="AC42" s="148"/>
      <c r="AD42" s="148"/>
      <c r="AE42" s="148"/>
      <c r="AF42" s="148"/>
    </row>
    <row r="43" spans="1:32">
      <c r="B43" s="7" t="s">
        <v>46</v>
      </c>
      <c r="C43" s="219"/>
      <c r="D43" s="142">
        <v>289.50407215718207</v>
      </c>
      <c r="E43" s="142">
        <v>366.6283258538291</v>
      </c>
      <c r="F43" s="142">
        <v>426.788489041964</v>
      </c>
      <c r="G43" s="142">
        <v>415.32748240626074</v>
      </c>
      <c r="H43" s="142">
        <v>247.47858461581473</v>
      </c>
      <c r="I43" s="142">
        <v>797.93747024432082</v>
      </c>
      <c r="J43" s="142">
        <v>90.6414140557048</v>
      </c>
      <c r="K43" s="142">
        <v>71.990847118929011</v>
      </c>
      <c r="L43" s="142">
        <v>17.825987705533841</v>
      </c>
      <c r="M43" s="142">
        <v>18.107764828820013</v>
      </c>
      <c r="N43" s="143"/>
      <c r="O43" s="142">
        <v>0</v>
      </c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45"/>
      <c r="Y43" s="148"/>
      <c r="Z43" s="148"/>
      <c r="AA43" s="148"/>
      <c r="AB43" s="148"/>
      <c r="AC43" s="148"/>
      <c r="AD43" s="148"/>
      <c r="AE43" s="148"/>
      <c r="AF43" s="148"/>
    </row>
    <row r="44" spans="1:32">
      <c r="B44" s="6" t="s">
        <v>317</v>
      </c>
      <c r="C44" s="219"/>
      <c r="D44" s="142">
        <v>0</v>
      </c>
      <c r="E44" s="142">
        <v>0</v>
      </c>
      <c r="F44" s="142">
        <v>0</v>
      </c>
      <c r="G44" s="142">
        <v>0</v>
      </c>
      <c r="H44" s="142">
        <v>6858.3798683677815</v>
      </c>
      <c r="I44" s="142">
        <v>0</v>
      </c>
      <c r="J44" s="142">
        <v>15817.289658834459</v>
      </c>
      <c r="K44" s="142">
        <v>16810.622067130687</v>
      </c>
      <c r="L44" s="142">
        <v>14314.33136135263</v>
      </c>
      <c r="M44" s="142">
        <v>14540.599390894402</v>
      </c>
      <c r="N44" s="143"/>
      <c r="O44" s="142">
        <v>0</v>
      </c>
      <c r="P44" s="142">
        <v>0</v>
      </c>
      <c r="Q44" s="142">
        <v>0</v>
      </c>
      <c r="R44" s="142">
        <v>0</v>
      </c>
      <c r="S44" s="142">
        <v>0</v>
      </c>
      <c r="T44" s="142">
        <v>0</v>
      </c>
      <c r="U44" s="142">
        <v>0</v>
      </c>
      <c r="V44" s="142">
        <v>0</v>
      </c>
      <c r="W44" s="142">
        <v>0</v>
      </c>
      <c r="X44" s="145"/>
      <c r="Y44" s="148"/>
      <c r="Z44" s="148"/>
      <c r="AA44" s="148"/>
      <c r="AB44" s="148"/>
      <c r="AC44" s="148"/>
      <c r="AD44" s="148"/>
      <c r="AE44" s="148"/>
      <c r="AF44" s="148"/>
    </row>
    <row r="45" spans="1:32">
      <c r="B45" s="6" t="s">
        <v>108</v>
      </c>
      <c r="C45" s="219"/>
      <c r="D45" s="142">
        <v>6307.6245166375038</v>
      </c>
      <c r="E45" s="142">
        <v>7417.1153470199624</v>
      </c>
      <c r="F45" s="142">
        <v>9279.438672241793</v>
      </c>
      <c r="G45" s="142">
        <v>9414.9863502684693</v>
      </c>
      <c r="H45" s="142">
        <v>4635.033387755876</v>
      </c>
      <c r="I45" s="142">
        <v>12282.836419593992</v>
      </c>
      <c r="J45" s="142">
        <v>3986.0255289636134</v>
      </c>
      <c r="K45" s="142">
        <v>2369.147229106944</v>
      </c>
      <c r="L45" s="142">
        <v>1154.0754158065024</v>
      </c>
      <c r="M45" s="142">
        <v>1172.3179982705472</v>
      </c>
      <c r="N45" s="143"/>
      <c r="O45" s="142">
        <v>0</v>
      </c>
      <c r="P45" s="142">
        <v>0</v>
      </c>
      <c r="Q45" s="142">
        <v>0</v>
      </c>
      <c r="R45" s="142">
        <v>0</v>
      </c>
      <c r="S45" s="142">
        <v>0</v>
      </c>
      <c r="T45" s="142">
        <v>0</v>
      </c>
      <c r="U45" s="142">
        <v>0</v>
      </c>
      <c r="V45" s="142">
        <v>0</v>
      </c>
      <c r="W45" s="142">
        <v>0</v>
      </c>
      <c r="X45" s="145"/>
      <c r="Y45" s="148"/>
      <c r="Z45" s="148"/>
      <c r="AA45" s="148"/>
      <c r="AB45" s="148"/>
      <c r="AC45" s="148"/>
      <c r="AD45" s="148"/>
      <c r="AE45" s="148"/>
      <c r="AF45" s="148"/>
    </row>
    <row r="46" spans="1:32">
      <c r="B46" s="6" t="s">
        <v>48</v>
      </c>
      <c r="C46" s="219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3"/>
      <c r="O46" s="142">
        <v>0</v>
      </c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5"/>
      <c r="Y46" s="148"/>
      <c r="Z46" s="148"/>
      <c r="AA46" s="148"/>
      <c r="AB46" s="148"/>
      <c r="AC46" s="148"/>
      <c r="AD46" s="148"/>
      <c r="AE46" s="148"/>
      <c r="AF46" s="148"/>
    </row>
    <row r="47" spans="1:32">
      <c r="B47" s="6" t="s">
        <v>325</v>
      </c>
      <c r="C47" s="219"/>
      <c r="D47" s="142">
        <v>148.98213306018465</v>
      </c>
      <c r="E47" s="142">
        <v>144.07651130368967</v>
      </c>
      <c r="F47" s="142">
        <v>143.44132085629712</v>
      </c>
      <c r="G47" s="142">
        <v>280.95700426537491</v>
      </c>
      <c r="H47" s="142">
        <v>607.16165282941017</v>
      </c>
      <c r="I47" s="142">
        <v>12.044339173499182</v>
      </c>
      <c r="J47" s="142">
        <v>1221.0937667127023</v>
      </c>
      <c r="K47" s="142">
        <v>1671.0281918423509</v>
      </c>
      <c r="L47" s="142">
        <v>1835.4382152630958</v>
      </c>
      <c r="M47" s="142">
        <v>1864.4511658389447</v>
      </c>
      <c r="N47" s="143"/>
      <c r="O47" s="142">
        <v>0</v>
      </c>
      <c r="P47" s="142">
        <v>0</v>
      </c>
      <c r="Q47" s="142">
        <v>0</v>
      </c>
      <c r="R47" s="142">
        <v>0</v>
      </c>
      <c r="S47" s="142">
        <v>0</v>
      </c>
      <c r="T47" s="142">
        <v>0</v>
      </c>
      <c r="U47" s="142">
        <v>0</v>
      </c>
      <c r="V47" s="142">
        <v>0</v>
      </c>
      <c r="W47" s="142">
        <v>0</v>
      </c>
      <c r="X47" s="145"/>
      <c r="Y47" s="148"/>
      <c r="Z47" s="148"/>
      <c r="AA47" s="148"/>
      <c r="AB47" s="148"/>
      <c r="AC47" s="148"/>
      <c r="AD47" s="148"/>
      <c r="AE47" s="148"/>
      <c r="AF47" s="148"/>
    </row>
    <row r="48" spans="1:32">
      <c r="B48" s="8" t="s">
        <v>101</v>
      </c>
      <c r="C48" s="219"/>
      <c r="D48" s="142">
        <v>3258.0822911780151</v>
      </c>
      <c r="E48" s="142">
        <v>3890.5611442488621</v>
      </c>
      <c r="F48" s="142">
        <v>4504.8805324357636</v>
      </c>
      <c r="G48" s="142">
        <v>4975.2145628094549</v>
      </c>
      <c r="H48" s="142">
        <v>24748.020915163532</v>
      </c>
      <c r="I48" s="142">
        <v>6875.310278205784</v>
      </c>
      <c r="J48" s="142">
        <v>52119.48443637717</v>
      </c>
      <c r="K48" s="142">
        <v>56963.328269826023</v>
      </c>
      <c r="L48" s="142">
        <v>31347.425173954685</v>
      </c>
      <c r="M48" s="142">
        <v>31842.936975817058</v>
      </c>
      <c r="N48" s="143"/>
      <c r="O48" s="142">
        <v>0</v>
      </c>
      <c r="P48" s="142">
        <v>0</v>
      </c>
      <c r="Q48" s="142">
        <v>0</v>
      </c>
      <c r="R48" s="142">
        <v>0</v>
      </c>
      <c r="S48" s="142">
        <v>0</v>
      </c>
      <c r="T48" s="142">
        <v>0</v>
      </c>
      <c r="U48" s="142">
        <v>0</v>
      </c>
      <c r="V48" s="142">
        <v>0</v>
      </c>
      <c r="W48" s="142">
        <v>0</v>
      </c>
      <c r="X48" s="145"/>
      <c r="Y48" s="148"/>
      <c r="Z48" s="148"/>
      <c r="AA48" s="148"/>
      <c r="AB48" s="148"/>
      <c r="AC48" s="148"/>
      <c r="AD48" s="148"/>
      <c r="AE48" s="148"/>
      <c r="AF48" s="148"/>
    </row>
    <row r="49" spans="1:32" s="45" customFormat="1">
      <c r="A49" s="38"/>
      <c r="B49" s="29" t="s">
        <v>25</v>
      </c>
      <c r="C49" s="209" t="s">
        <v>297</v>
      </c>
      <c r="D49" s="139">
        <v>74624.955885180505</v>
      </c>
      <c r="E49" s="139">
        <v>88145.509382655364</v>
      </c>
      <c r="F49" s="139">
        <v>105057.119680591</v>
      </c>
      <c r="G49" s="139">
        <v>113588.29678834</v>
      </c>
      <c r="H49" s="139">
        <v>130863.76074781183</v>
      </c>
      <c r="I49" s="139">
        <v>148894.03418438497</v>
      </c>
      <c r="J49" s="139">
        <v>180992.61014768507</v>
      </c>
      <c r="K49" s="139">
        <v>256611.51002149889</v>
      </c>
      <c r="L49" s="139">
        <v>371671.72775438719</v>
      </c>
      <c r="M49" s="139">
        <v>367577.33262324339</v>
      </c>
      <c r="N49" s="146"/>
      <c r="O49" s="139">
        <v>-5872.0707000000002</v>
      </c>
      <c r="P49" s="139">
        <v>18960.933700000016</v>
      </c>
      <c r="Q49" s="139">
        <v>2833.4866999999804</v>
      </c>
      <c r="R49" s="139">
        <v>24125.252499999988</v>
      </c>
      <c r="S49" s="139">
        <v>-7481.8582118498625</v>
      </c>
      <c r="T49" s="139">
        <v>19234.642179765422</v>
      </c>
      <c r="U49" s="139">
        <v>39771.757130387516</v>
      </c>
      <c r="V49" s="139">
        <v>27245.391609337366</v>
      </c>
      <c r="W49" s="139">
        <v>-5634.3051980432392</v>
      </c>
      <c r="X49" s="141"/>
      <c r="Y49" s="140"/>
      <c r="Z49" s="140"/>
      <c r="AA49" s="140"/>
      <c r="AB49" s="140"/>
      <c r="AC49" s="140"/>
      <c r="AD49" s="140"/>
      <c r="AE49" s="140"/>
      <c r="AF49" s="140"/>
    </row>
    <row r="50" spans="1:32">
      <c r="B50" s="208" t="s">
        <v>40</v>
      </c>
      <c r="C50" s="219"/>
      <c r="D50" s="142">
        <v>70531.498328923321</v>
      </c>
      <c r="E50" s="142">
        <v>82918.876042820761</v>
      </c>
      <c r="F50" s="142">
        <v>98999.489593836552</v>
      </c>
      <c r="G50" s="142">
        <v>107769.22074098211</v>
      </c>
      <c r="H50" s="142">
        <v>104148.54686236414</v>
      </c>
      <c r="I50" s="142">
        <v>137419.86787499741</v>
      </c>
      <c r="J50" s="142">
        <v>121971.42432614719</v>
      </c>
      <c r="K50" s="142">
        <v>202908.91185309636</v>
      </c>
      <c r="L50" s="142">
        <v>279651.23215572332</v>
      </c>
      <c r="M50" s="142">
        <v>276570.54950527061</v>
      </c>
      <c r="N50" s="143"/>
      <c r="O50" s="142">
        <v>-5872.0706999999948</v>
      </c>
      <c r="P50" s="142">
        <v>18960.933700000016</v>
      </c>
      <c r="Q50" s="142">
        <v>2833.4866999999804</v>
      </c>
      <c r="R50" s="142">
        <v>24125.252499999988</v>
      </c>
      <c r="S50" s="142">
        <v>-7481.8582118498625</v>
      </c>
      <c r="T50" s="142">
        <v>19234.6421797654</v>
      </c>
      <c r="U50" s="142">
        <v>39771.757130387537</v>
      </c>
      <c r="V50" s="142">
        <v>27245.391609337366</v>
      </c>
      <c r="W50" s="142">
        <v>-5634.3051980432392</v>
      </c>
      <c r="X50" s="145"/>
      <c r="Y50" s="148"/>
      <c r="Z50" s="148"/>
      <c r="AA50" s="148"/>
      <c r="AB50" s="148"/>
      <c r="AC50" s="148"/>
      <c r="AD50" s="148"/>
      <c r="AE50" s="148"/>
      <c r="AF50" s="148"/>
    </row>
    <row r="51" spans="1:32">
      <c r="B51" s="6" t="s">
        <v>41</v>
      </c>
      <c r="C51" s="219"/>
      <c r="D51" s="142">
        <v>0</v>
      </c>
      <c r="E51" s="142">
        <v>0</v>
      </c>
      <c r="F51" s="142">
        <v>0</v>
      </c>
      <c r="G51" s="142">
        <v>0</v>
      </c>
      <c r="H51" s="142">
        <v>0</v>
      </c>
      <c r="I51" s="142">
        <v>0</v>
      </c>
      <c r="J51" s="142">
        <v>0</v>
      </c>
      <c r="K51" s="142">
        <v>0</v>
      </c>
      <c r="L51" s="142">
        <v>0</v>
      </c>
      <c r="M51" s="142">
        <v>0</v>
      </c>
      <c r="N51" s="143"/>
      <c r="O51" s="142">
        <v>0</v>
      </c>
      <c r="P51" s="142">
        <v>0</v>
      </c>
      <c r="Q51" s="142">
        <v>0</v>
      </c>
      <c r="R51" s="142">
        <v>0</v>
      </c>
      <c r="S51" s="142">
        <v>0</v>
      </c>
      <c r="T51" s="142">
        <v>0</v>
      </c>
      <c r="U51" s="142">
        <v>0</v>
      </c>
      <c r="V51" s="142">
        <v>0</v>
      </c>
      <c r="W51" s="142">
        <v>0</v>
      </c>
      <c r="X51" s="145"/>
      <c r="Y51" s="148"/>
      <c r="Z51" s="148"/>
      <c r="AA51" s="148"/>
      <c r="AB51" s="148"/>
      <c r="AC51" s="148"/>
      <c r="AD51" s="148"/>
      <c r="AE51" s="148"/>
      <c r="AF51" s="148"/>
    </row>
    <row r="52" spans="1:32">
      <c r="B52" s="6" t="s">
        <v>42</v>
      </c>
      <c r="C52" s="219"/>
      <c r="D52" s="142">
        <v>14625.838133069394</v>
      </c>
      <c r="E52" s="142">
        <v>16130.188850753353</v>
      </c>
      <c r="F52" s="142">
        <v>18809.89268316617</v>
      </c>
      <c r="G52" s="142">
        <v>23962.901479934619</v>
      </c>
      <c r="H52" s="142">
        <v>65109.393036128822</v>
      </c>
      <c r="I52" s="142">
        <v>19506.620927401993</v>
      </c>
      <c r="J52" s="142">
        <v>110882.42208601652</v>
      </c>
      <c r="K52" s="142">
        <v>192192.25311698904</v>
      </c>
      <c r="L52" s="142">
        <v>266478.76352965331</v>
      </c>
      <c r="M52" s="142">
        <v>263543.19089801627</v>
      </c>
      <c r="N52" s="143"/>
      <c r="O52" s="142">
        <v>-6036.4435000000012</v>
      </c>
      <c r="P52" s="142">
        <v>17699.126400000012</v>
      </c>
      <c r="Q52" s="142">
        <v>3190.3518999999847</v>
      </c>
      <c r="R52" s="142">
        <v>10720.878199999992</v>
      </c>
      <c r="S52" s="142">
        <v>-4818.354599999986</v>
      </c>
      <c r="T52" s="142">
        <v>10217.999999999995</v>
      </c>
      <c r="U52" s="142">
        <v>34875</v>
      </c>
      <c r="V52" s="142">
        <v>18158.000000000015</v>
      </c>
      <c r="W52" s="142">
        <v>-9574</v>
      </c>
      <c r="X52" s="145"/>
      <c r="Y52" s="148"/>
      <c r="Z52" s="148"/>
      <c r="AA52" s="148"/>
      <c r="AB52" s="148"/>
      <c r="AC52" s="148"/>
      <c r="AD52" s="148"/>
      <c r="AE52" s="148"/>
      <c r="AF52" s="148"/>
    </row>
    <row r="53" spans="1:32">
      <c r="B53" s="6" t="s">
        <v>43</v>
      </c>
      <c r="C53" s="219"/>
      <c r="D53" s="142">
        <v>49551.202033696209</v>
      </c>
      <c r="E53" s="142">
        <v>58685.696854762667</v>
      </c>
      <c r="F53" s="142">
        <v>70815.715146671471</v>
      </c>
      <c r="G53" s="142">
        <v>74750.281231440284</v>
      </c>
      <c r="H53" s="142">
        <v>32163.769612689204</v>
      </c>
      <c r="I53" s="142">
        <v>100190.46644743203</v>
      </c>
      <c r="J53" s="142">
        <v>6756.3815092473678</v>
      </c>
      <c r="K53" s="142">
        <v>6957.8465303731218</v>
      </c>
      <c r="L53" s="142">
        <v>10057.40851710322</v>
      </c>
      <c r="M53" s="142">
        <v>9946.614498109222</v>
      </c>
      <c r="N53" s="143"/>
      <c r="O53" s="142">
        <v>926.1033000000001</v>
      </c>
      <c r="P53" s="142">
        <v>119.09850000000031</v>
      </c>
      <c r="Q53" s="142">
        <v>41.451299999999769</v>
      </c>
      <c r="R53" s="142">
        <v>703.47329999999988</v>
      </c>
      <c r="S53" s="142">
        <v>736.13600000000008</v>
      </c>
      <c r="T53" s="142">
        <v>383.99999999999966</v>
      </c>
      <c r="U53" s="142">
        <v>1521</v>
      </c>
      <c r="V53" s="142">
        <v>3092.0000000000009</v>
      </c>
      <c r="W53" s="142">
        <v>4602</v>
      </c>
      <c r="X53" s="145"/>
      <c r="Y53" s="148"/>
      <c r="Z53" s="148"/>
      <c r="AA53" s="148"/>
      <c r="AB53" s="148"/>
      <c r="AC53" s="148"/>
      <c r="AD53" s="148"/>
      <c r="AE53" s="148"/>
      <c r="AF53" s="148"/>
    </row>
    <row r="54" spans="1:32">
      <c r="B54" s="6" t="s">
        <v>44</v>
      </c>
      <c r="C54" s="219"/>
      <c r="D54" s="142">
        <v>6354.4581621577263</v>
      </c>
      <c r="E54" s="142">
        <v>8102.9903373047337</v>
      </c>
      <c r="F54" s="142">
        <v>9373.8817639989011</v>
      </c>
      <c r="G54" s="142">
        <v>9056.0380296071999</v>
      </c>
      <c r="H54" s="142">
        <v>6875.3842135461055</v>
      </c>
      <c r="I54" s="142">
        <v>17722.780500163386</v>
      </c>
      <c r="J54" s="142">
        <v>4332.6207308832927</v>
      </c>
      <c r="K54" s="142">
        <v>3758.8122057341961</v>
      </c>
      <c r="L54" s="142">
        <v>3115.0601089668112</v>
      </c>
      <c r="M54" s="142">
        <v>3080.7441091450478</v>
      </c>
      <c r="N54" s="143"/>
      <c r="O54" s="142">
        <v>-1147.1449999999998</v>
      </c>
      <c r="P54" s="142">
        <v>-508.09</v>
      </c>
      <c r="Q54" s="142">
        <v>-37.5</v>
      </c>
      <c r="R54" s="142">
        <v>-811.19999999999982</v>
      </c>
      <c r="S54" s="142">
        <v>108.15831797003774</v>
      </c>
      <c r="T54" s="142">
        <v>1420.5926858429755</v>
      </c>
      <c r="U54" s="142">
        <v>1426.2334020665428</v>
      </c>
      <c r="V54" s="142">
        <v>1793.3138578463704</v>
      </c>
      <c r="W54" s="142">
        <v>505.9288551291715</v>
      </c>
      <c r="X54" s="145"/>
      <c r="Y54" s="148"/>
      <c r="Z54" s="148"/>
      <c r="AA54" s="148"/>
      <c r="AB54" s="148"/>
      <c r="AC54" s="148"/>
      <c r="AD54" s="148"/>
      <c r="AE54" s="148"/>
      <c r="AF54" s="148"/>
    </row>
    <row r="55" spans="1:32">
      <c r="B55" s="7" t="s">
        <v>45</v>
      </c>
      <c r="C55" s="219"/>
      <c r="D55" s="142">
        <v>6354.4581621577263</v>
      </c>
      <c r="E55" s="142">
        <v>8102.9903373047337</v>
      </c>
      <c r="F55" s="142">
        <v>9373.8817639989011</v>
      </c>
      <c r="G55" s="142">
        <v>9056.0380296071999</v>
      </c>
      <c r="H55" s="142">
        <v>6875.3842135461055</v>
      </c>
      <c r="I55" s="142">
        <v>17722.780500163386</v>
      </c>
      <c r="J55" s="142">
        <v>4332.6207308832927</v>
      </c>
      <c r="K55" s="142">
        <v>3758.8122057341961</v>
      </c>
      <c r="L55" s="142">
        <v>3115.0601089668112</v>
      </c>
      <c r="M55" s="142">
        <v>3080.7441091450478</v>
      </c>
      <c r="N55" s="143"/>
      <c r="O55" s="142">
        <v>-573.57249999999988</v>
      </c>
      <c r="P55" s="142">
        <v>-254.04499999999999</v>
      </c>
      <c r="Q55" s="142">
        <v>-18.75</v>
      </c>
      <c r="R55" s="142">
        <v>-405.59999999999991</v>
      </c>
      <c r="S55" s="142">
        <v>54.079158985018871</v>
      </c>
      <c r="T55" s="142">
        <v>710.29634292148774</v>
      </c>
      <c r="U55" s="142">
        <v>713.1167010332714</v>
      </c>
      <c r="V55" s="142">
        <v>896.65692892318521</v>
      </c>
      <c r="W55" s="142">
        <v>252.96442756458575</v>
      </c>
      <c r="X55" s="145"/>
      <c r="Y55" s="148"/>
      <c r="Z55" s="148"/>
      <c r="AA55" s="148"/>
      <c r="AB55" s="148"/>
      <c r="AC55" s="148"/>
      <c r="AD55" s="148"/>
      <c r="AE55" s="148"/>
      <c r="AF55" s="148"/>
    </row>
    <row r="56" spans="1:32">
      <c r="B56" s="7" t="s">
        <v>46</v>
      </c>
      <c r="C56" s="219"/>
      <c r="D56" s="142">
        <v>0</v>
      </c>
      <c r="E56" s="142">
        <v>0</v>
      </c>
      <c r="F56" s="142">
        <v>0</v>
      </c>
      <c r="G56" s="142">
        <v>0</v>
      </c>
      <c r="H56" s="142">
        <v>0</v>
      </c>
      <c r="I56" s="142">
        <v>0</v>
      </c>
      <c r="J56" s="142">
        <v>0</v>
      </c>
      <c r="K56" s="142">
        <v>0</v>
      </c>
      <c r="L56" s="142">
        <v>0</v>
      </c>
      <c r="M56" s="142">
        <v>0</v>
      </c>
      <c r="N56" s="143"/>
      <c r="O56" s="142">
        <v>-573.57249999999988</v>
      </c>
      <c r="P56" s="142">
        <v>-254.04499999999999</v>
      </c>
      <c r="Q56" s="142">
        <v>-18.75</v>
      </c>
      <c r="R56" s="142">
        <v>-405.59999999999991</v>
      </c>
      <c r="S56" s="142">
        <v>54.079158985018871</v>
      </c>
      <c r="T56" s="142">
        <v>710.29634292148774</v>
      </c>
      <c r="U56" s="142">
        <v>713.1167010332714</v>
      </c>
      <c r="V56" s="142">
        <v>896.65692892318521</v>
      </c>
      <c r="W56" s="142">
        <v>252.96442756458575</v>
      </c>
      <c r="X56" s="145"/>
      <c r="Y56" s="148"/>
      <c r="Z56" s="148"/>
      <c r="AA56" s="148"/>
      <c r="AB56" s="148"/>
      <c r="AC56" s="148"/>
      <c r="AD56" s="148"/>
      <c r="AE56" s="148"/>
      <c r="AF56" s="148"/>
    </row>
    <row r="57" spans="1:32">
      <c r="B57" s="6" t="s">
        <v>317</v>
      </c>
      <c r="C57" s="219"/>
      <c r="D57" s="142">
        <v>0</v>
      </c>
      <c r="E57" s="142">
        <v>0</v>
      </c>
      <c r="F57" s="142">
        <v>0</v>
      </c>
      <c r="G57" s="142">
        <v>0</v>
      </c>
      <c r="H57" s="142">
        <v>0</v>
      </c>
      <c r="I57" s="142">
        <v>0</v>
      </c>
      <c r="J57" s="142">
        <v>0</v>
      </c>
      <c r="K57" s="142">
        <v>0</v>
      </c>
      <c r="L57" s="142">
        <v>0</v>
      </c>
      <c r="M57" s="142">
        <v>0</v>
      </c>
      <c r="N57" s="143"/>
      <c r="O57" s="142">
        <v>0</v>
      </c>
      <c r="P57" s="142">
        <v>0</v>
      </c>
      <c r="Q57" s="142">
        <v>0</v>
      </c>
      <c r="R57" s="142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45"/>
      <c r="Y57" s="148"/>
      <c r="Z57" s="148"/>
      <c r="AA57" s="148"/>
      <c r="AB57" s="148"/>
      <c r="AC57" s="148"/>
      <c r="AD57" s="148"/>
      <c r="AE57" s="148"/>
      <c r="AF57" s="148"/>
    </row>
    <row r="58" spans="1:32">
      <c r="B58" s="6" t="s">
        <v>108</v>
      </c>
      <c r="C58" s="219"/>
      <c r="D58" s="142">
        <v>0</v>
      </c>
      <c r="E58" s="142">
        <v>0</v>
      </c>
      <c r="F58" s="142">
        <v>0</v>
      </c>
      <c r="G58" s="142">
        <v>0</v>
      </c>
      <c r="H58" s="142">
        <v>0</v>
      </c>
      <c r="I58" s="142">
        <v>0</v>
      </c>
      <c r="J58" s="142">
        <v>0</v>
      </c>
      <c r="K58" s="142">
        <v>0</v>
      </c>
      <c r="L58" s="142">
        <v>0</v>
      </c>
      <c r="M58" s="142">
        <v>0</v>
      </c>
      <c r="N58" s="143"/>
      <c r="O58" s="142">
        <v>385.41450000000026</v>
      </c>
      <c r="P58" s="142">
        <v>1650.7988000000012</v>
      </c>
      <c r="Q58" s="142">
        <v>-360.81650000000138</v>
      </c>
      <c r="R58" s="142">
        <v>13512.101000000001</v>
      </c>
      <c r="S58" s="142">
        <v>-3507.797929819907</v>
      </c>
      <c r="T58" s="142">
        <v>7212.0494939224218</v>
      </c>
      <c r="U58" s="142">
        <v>1949.5237283210117</v>
      </c>
      <c r="V58" s="142">
        <v>4202.0777514909496</v>
      </c>
      <c r="W58" s="142">
        <v>-1168.2340531724037</v>
      </c>
      <c r="X58" s="145"/>
      <c r="Y58" s="148"/>
      <c r="Z58" s="148"/>
      <c r="AA58" s="148"/>
      <c r="AB58" s="148"/>
      <c r="AC58" s="148"/>
      <c r="AD58" s="148"/>
      <c r="AE58" s="148"/>
      <c r="AF58" s="148"/>
    </row>
    <row r="59" spans="1:32">
      <c r="B59" s="6" t="s">
        <v>48</v>
      </c>
      <c r="C59" s="219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3"/>
      <c r="O59" s="142">
        <v>0</v>
      </c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45"/>
      <c r="Y59" s="148"/>
      <c r="Z59" s="148"/>
      <c r="AA59" s="148"/>
      <c r="AB59" s="148"/>
      <c r="AC59" s="148"/>
      <c r="AD59" s="148"/>
      <c r="AE59" s="148"/>
      <c r="AF59" s="148"/>
    </row>
    <row r="60" spans="1:32">
      <c r="B60" s="6" t="s">
        <v>325</v>
      </c>
      <c r="C60" s="219"/>
      <c r="D60" s="142"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3"/>
      <c r="O60" s="142">
        <v>0</v>
      </c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45"/>
      <c r="Y60" s="148"/>
      <c r="Z60" s="148"/>
      <c r="AA60" s="148"/>
      <c r="AB60" s="148"/>
      <c r="AC60" s="148"/>
      <c r="AD60" s="148"/>
      <c r="AE60" s="148"/>
      <c r="AF60" s="148"/>
    </row>
    <row r="61" spans="1:32">
      <c r="B61" s="8" t="s">
        <v>101</v>
      </c>
      <c r="C61" s="219"/>
      <c r="D61" s="142">
        <v>4093.4575562571817</v>
      </c>
      <c r="E61" s="142">
        <v>5226.6333398346032</v>
      </c>
      <c r="F61" s="142">
        <v>6057.6300867544542</v>
      </c>
      <c r="G61" s="142">
        <v>5819.0760473578921</v>
      </c>
      <c r="H61" s="142">
        <v>26715.213885447702</v>
      </c>
      <c r="I61" s="142">
        <v>11474.166309387578</v>
      </c>
      <c r="J61" s="142">
        <v>59021.185821537882</v>
      </c>
      <c r="K61" s="142">
        <v>53702.598168402554</v>
      </c>
      <c r="L61" s="142">
        <v>92020.495598663823</v>
      </c>
      <c r="M61" s="142">
        <v>91006.783117972824</v>
      </c>
      <c r="N61" s="143"/>
      <c r="O61" s="142">
        <v>0</v>
      </c>
      <c r="P61" s="142">
        <v>0</v>
      </c>
      <c r="Q61" s="142">
        <v>0</v>
      </c>
      <c r="R61" s="142">
        <v>0</v>
      </c>
      <c r="S61" s="142">
        <v>0</v>
      </c>
      <c r="T61" s="142">
        <v>0</v>
      </c>
      <c r="U61" s="142">
        <v>0</v>
      </c>
      <c r="V61" s="142">
        <v>0</v>
      </c>
      <c r="W61" s="142">
        <v>0</v>
      </c>
      <c r="X61" s="145"/>
      <c r="Y61" s="148"/>
      <c r="Z61" s="148"/>
      <c r="AA61" s="148"/>
      <c r="AB61" s="148"/>
      <c r="AC61" s="148"/>
      <c r="AD61" s="148"/>
      <c r="AE61" s="148"/>
      <c r="AF61" s="148"/>
    </row>
    <row r="62" spans="1:32" s="45" customFormat="1">
      <c r="A62" s="38"/>
      <c r="B62" s="29" t="s">
        <v>10</v>
      </c>
      <c r="C62" s="209" t="s">
        <v>298</v>
      </c>
      <c r="D62" s="139">
        <v>2039.6042678683443</v>
      </c>
      <c r="E62" s="139">
        <v>2425.2196957711349</v>
      </c>
      <c r="F62" s="139">
        <v>2927.5848440396157</v>
      </c>
      <c r="G62" s="139">
        <v>3066.3219990863954</v>
      </c>
      <c r="H62" s="139">
        <v>3040.5911572157243</v>
      </c>
      <c r="I62" s="139">
        <v>4571.7593491139742</v>
      </c>
      <c r="J62" s="139">
        <v>4318.5722042741399</v>
      </c>
      <c r="K62" s="139">
        <v>4322.1289763728619</v>
      </c>
      <c r="L62" s="139">
        <v>8927.0760151398536</v>
      </c>
      <c r="M62" s="139">
        <v>9130.0411706199975</v>
      </c>
      <c r="N62" s="146"/>
      <c r="O62" s="139">
        <v>117.45710000000003</v>
      </c>
      <c r="P62" s="139">
        <v>-534.96120000000008</v>
      </c>
      <c r="Q62" s="139">
        <v>-166.18550000000027</v>
      </c>
      <c r="R62" s="139">
        <v>399.93929999999978</v>
      </c>
      <c r="S62" s="139">
        <v>-386.04899999999986</v>
      </c>
      <c r="T62" s="139">
        <v>146.99999999999989</v>
      </c>
      <c r="U62" s="139">
        <v>1940.0000000000005</v>
      </c>
      <c r="V62" s="139">
        <v>1988.9999999999993</v>
      </c>
      <c r="W62" s="139">
        <v>1272</v>
      </c>
      <c r="X62" s="141"/>
      <c r="Y62" s="140"/>
      <c r="Z62" s="140"/>
      <c r="AA62" s="140"/>
      <c r="AB62" s="140"/>
      <c r="AC62" s="140"/>
      <c r="AD62" s="140"/>
      <c r="AE62" s="140"/>
      <c r="AF62" s="140"/>
    </row>
    <row r="63" spans="1:32" s="45" customFormat="1">
      <c r="A63" s="38"/>
      <c r="B63" s="31" t="s">
        <v>26</v>
      </c>
      <c r="C63" s="209" t="s">
        <v>299</v>
      </c>
      <c r="D63" s="139">
        <v>1986.5639389530425</v>
      </c>
      <c r="E63" s="139">
        <v>2342.3553350721131</v>
      </c>
      <c r="F63" s="139">
        <v>2847.8382145915175</v>
      </c>
      <c r="G63" s="139">
        <v>2999.9561866019612</v>
      </c>
      <c r="H63" s="139">
        <v>2966.294073017079</v>
      </c>
      <c r="I63" s="139">
        <v>4286.1361370000013</v>
      </c>
      <c r="J63" s="139">
        <v>4318.5722042741399</v>
      </c>
      <c r="K63" s="139">
        <v>4322.1289763728619</v>
      </c>
      <c r="L63" s="139">
        <v>8927.0760151398536</v>
      </c>
      <c r="M63" s="139">
        <v>9130.0411706199975</v>
      </c>
      <c r="N63" s="146"/>
      <c r="O63" s="139">
        <v>117.45710000000003</v>
      </c>
      <c r="P63" s="139">
        <v>-534.96120000000008</v>
      </c>
      <c r="Q63" s="139">
        <v>-166.18550000000027</v>
      </c>
      <c r="R63" s="139">
        <v>399.93929999999978</v>
      </c>
      <c r="S63" s="139">
        <v>-386.04899999999986</v>
      </c>
      <c r="T63" s="139">
        <v>146.99999999999989</v>
      </c>
      <c r="U63" s="139">
        <v>1940.0000000000005</v>
      </c>
      <c r="V63" s="139">
        <v>1988.9999999999993</v>
      </c>
      <c r="W63" s="139">
        <v>1272</v>
      </c>
      <c r="X63" s="141"/>
      <c r="Y63" s="140"/>
      <c r="Z63" s="140"/>
      <c r="AA63" s="140"/>
      <c r="AB63" s="140"/>
      <c r="AC63" s="140"/>
      <c r="AD63" s="140"/>
      <c r="AE63" s="140"/>
      <c r="AF63" s="140"/>
    </row>
    <row r="64" spans="1:32">
      <c r="B64" s="208" t="s">
        <v>40</v>
      </c>
      <c r="C64" s="219"/>
      <c r="D64" s="142">
        <v>1800.7961201432593</v>
      </c>
      <c r="E64" s="142">
        <v>2123.6880061862548</v>
      </c>
      <c r="F64" s="142">
        <v>2580.6241927203196</v>
      </c>
      <c r="G64" s="142">
        <v>2719.6636538862817</v>
      </c>
      <c r="H64" s="142">
        <v>2400.8421293282727</v>
      </c>
      <c r="I64" s="142">
        <v>3888.7275302864259</v>
      </c>
      <c r="J64" s="142">
        <v>3272.7122808308422</v>
      </c>
      <c r="K64" s="142">
        <v>3297.869270189819</v>
      </c>
      <c r="L64" s="142">
        <v>7107.7206362562974</v>
      </c>
      <c r="M64" s="142">
        <v>7269.3211000140363</v>
      </c>
      <c r="N64" s="143"/>
      <c r="O64" s="142">
        <v>57.314706739403931</v>
      </c>
      <c r="P64" s="142">
        <v>-261.04121670771508</v>
      </c>
      <c r="Q64" s="142">
        <v>-81.092357948913119</v>
      </c>
      <c r="R64" s="142">
        <v>195.15553928253482</v>
      </c>
      <c r="S64" s="142">
        <v>-188.3775882602265</v>
      </c>
      <c r="T64" s="142">
        <v>71.730545796656031</v>
      </c>
      <c r="U64" s="142">
        <v>946.64801935723051</v>
      </c>
      <c r="V64" s="142">
        <v>970.5582012894489</v>
      </c>
      <c r="W64" s="142">
        <v>620.6888044445343</v>
      </c>
      <c r="X64" s="145"/>
      <c r="Y64" s="148"/>
      <c r="Z64" s="148"/>
      <c r="AA64" s="148"/>
      <c r="AB64" s="148"/>
      <c r="AC64" s="148"/>
      <c r="AD64" s="148"/>
      <c r="AE64" s="148"/>
      <c r="AF64" s="148"/>
    </row>
    <row r="65" spans="1:32">
      <c r="B65" s="6" t="s">
        <v>41</v>
      </c>
      <c r="C65" s="219"/>
      <c r="D65" s="142">
        <v>0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142">
        <v>0</v>
      </c>
      <c r="K65" s="142">
        <v>0</v>
      </c>
      <c r="L65" s="142">
        <v>0</v>
      </c>
      <c r="M65" s="142">
        <v>0</v>
      </c>
      <c r="N65" s="143"/>
      <c r="O65" s="142">
        <v>0</v>
      </c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45"/>
      <c r="Y65" s="148"/>
      <c r="Z65" s="148"/>
      <c r="AA65" s="148"/>
      <c r="AB65" s="148"/>
      <c r="AC65" s="148"/>
      <c r="AD65" s="148"/>
      <c r="AE65" s="148"/>
      <c r="AF65" s="148"/>
    </row>
    <row r="66" spans="1:32">
      <c r="B66" s="6" t="s">
        <v>42</v>
      </c>
      <c r="C66" s="219"/>
      <c r="D66" s="142">
        <v>12.706082815870726</v>
      </c>
      <c r="E66" s="142">
        <v>14.739014534909552</v>
      </c>
      <c r="F66" s="142">
        <v>16.803537585277969</v>
      </c>
      <c r="G66" s="142">
        <v>20.086500254906237</v>
      </c>
      <c r="H66" s="142">
        <v>1200.5040008815859</v>
      </c>
      <c r="I66" s="142">
        <v>25.193533908327687</v>
      </c>
      <c r="J66" s="142">
        <v>2606.3384792473553</v>
      </c>
      <c r="K66" s="142">
        <v>2613.8024221624291</v>
      </c>
      <c r="L66" s="142">
        <v>5544.5346240277877</v>
      </c>
      <c r="M66" s="142">
        <v>5670.5946385411971</v>
      </c>
      <c r="N66" s="143"/>
      <c r="O66" s="142">
        <v>0</v>
      </c>
      <c r="P66" s="142">
        <v>0</v>
      </c>
      <c r="Q66" s="142">
        <v>0</v>
      </c>
      <c r="R66" s="142">
        <v>0</v>
      </c>
      <c r="S66" s="142">
        <v>0</v>
      </c>
      <c r="T66" s="142">
        <v>0</v>
      </c>
      <c r="U66" s="142">
        <v>0</v>
      </c>
      <c r="V66" s="142">
        <v>0</v>
      </c>
      <c r="W66" s="142">
        <v>0</v>
      </c>
      <c r="X66" s="145"/>
      <c r="Y66" s="148"/>
      <c r="Z66" s="148"/>
      <c r="AA66" s="148"/>
      <c r="AB66" s="148"/>
      <c r="AC66" s="148"/>
      <c r="AD66" s="148"/>
      <c r="AE66" s="148"/>
      <c r="AF66" s="148"/>
    </row>
    <row r="67" spans="1:32">
      <c r="B67" s="6" t="s">
        <v>43</v>
      </c>
      <c r="C67" s="219"/>
      <c r="D67" s="142">
        <v>1755.8573431412929</v>
      </c>
      <c r="E67" s="142">
        <v>2072.136168890645</v>
      </c>
      <c r="F67" s="142">
        <v>2517.0714501410635</v>
      </c>
      <c r="G67" s="142">
        <v>2650.4235313655458</v>
      </c>
      <c r="H67" s="142">
        <v>1100.8765376864631</v>
      </c>
      <c r="I67" s="142">
        <v>3804.9022943177824</v>
      </c>
      <c r="J67" s="142">
        <v>489.09665011201912</v>
      </c>
      <c r="K67" s="142">
        <v>485.84346117299208</v>
      </c>
      <c r="L67" s="142">
        <v>1261.2906355769812</v>
      </c>
      <c r="M67" s="142">
        <v>1289.9672201071646</v>
      </c>
      <c r="N67" s="143"/>
      <c r="O67" s="142">
        <v>5.5333996476644609</v>
      </c>
      <c r="P67" s="142">
        <v>-25.202002395718527</v>
      </c>
      <c r="Q67" s="142">
        <v>-7.8289927739314535</v>
      </c>
      <c r="R67" s="142">
        <v>18.841125668070859</v>
      </c>
      <c r="S67" s="142">
        <v>-18.186754147524596</v>
      </c>
      <c r="T67" s="142">
        <v>6.9251645767405501</v>
      </c>
      <c r="U67" s="142">
        <v>91.393328427732627</v>
      </c>
      <c r="V67" s="142">
        <v>93.701716619979436</v>
      </c>
      <c r="W67" s="142">
        <v>59.923873072204081</v>
      </c>
      <c r="X67" s="145"/>
      <c r="Y67" s="148"/>
      <c r="Z67" s="148"/>
      <c r="AA67" s="148"/>
      <c r="AB67" s="148"/>
      <c r="AC67" s="148"/>
      <c r="AD67" s="148"/>
      <c r="AE67" s="148"/>
      <c r="AF67" s="148"/>
    </row>
    <row r="68" spans="1:32">
      <c r="B68" s="6" t="s">
        <v>44</v>
      </c>
      <c r="C68" s="219"/>
      <c r="D68" s="142">
        <v>3.4336588661305774E-3</v>
      </c>
      <c r="E68" s="142">
        <v>3.2388986857930608E-3</v>
      </c>
      <c r="F68" s="142">
        <v>3.1502852918966727E-3</v>
      </c>
      <c r="G68" s="142">
        <v>6.6371170964444432E-3</v>
      </c>
      <c r="H68" s="142">
        <v>0.6936160977482756</v>
      </c>
      <c r="I68" s="142">
        <v>0</v>
      </c>
      <c r="J68" s="142">
        <v>1.3713004278587895</v>
      </c>
      <c r="K68" s="142">
        <v>1.6595334492228437</v>
      </c>
      <c r="L68" s="142">
        <v>4.7237580449308316</v>
      </c>
      <c r="M68" s="142">
        <v>4.8311569608148188</v>
      </c>
      <c r="N68" s="143"/>
      <c r="O68" s="142">
        <v>0</v>
      </c>
      <c r="P68" s="142">
        <v>0</v>
      </c>
      <c r="Q68" s="142">
        <v>0</v>
      </c>
      <c r="R68" s="142">
        <v>0</v>
      </c>
      <c r="S68" s="142">
        <v>0</v>
      </c>
      <c r="T68" s="142">
        <v>0</v>
      </c>
      <c r="U68" s="142">
        <v>0</v>
      </c>
      <c r="V68" s="142">
        <v>0</v>
      </c>
      <c r="W68" s="142">
        <v>0</v>
      </c>
      <c r="X68" s="145"/>
      <c r="Y68" s="148"/>
      <c r="Z68" s="148"/>
      <c r="AA68" s="148"/>
      <c r="AB68" s="148"/>
      <c r="AC68" s="148"/>
      <c r="AD68" s="148"/>
      <c r="AE68" s="148"/>
      <c r="AF68" s="148"/>
    </row>
    <row r="69" spans="1:32">
      <c r="B69" s="7" t="s">
        <v>45</v>
      </c>
      <c r="C69" s="219"/>
      <c r="D69" s="142">
        <v>3.4336588661305774E-3</v>
      </c>
      <c r="E69" s="142">
        <v>3.2388986857930608E-3</v>
      </c>
      <c r="F69" s="142">
        <v>3.1502852918966727E-3</v>
      </c>
      <c r="G69" s="142">
        <v>6.6371170964444432E-3</v>
      </c>
      <c r="H69" s="142">
        <v>0</v>
      </c>
      <c r="I69" s="142">
        <v>0</v>
      </c>
      <c r="J69" s="142">
        <v>0</v>
      </c>
      <c r="K69" s="142">
        <v>0</v>
      </c>
      <c r="L69" s="142">
        <v>0</v>
      </c>
      <c r="M69" s="142">
        <v>0</v>
      </c>
      <c r="N69" s="143"/>
      <c r="O69" s="142">
        <v>0</v>
      </c>
      <c r="P69" s="142">
        <v>0</v>
      </c>
      <c r="Q69" s="142">
        <v>0</v>
      </c>
      <c r="R69" s="142">
        <v>0</v>
      </c>
      <c r="S69" s="142">
        <v>0</v>
      </c>
      <c r="T69" s="142">
        <v>0</v>
      </c>
      <c r="U69" s="142">
        <v>0</v>
      </c>
      <c r="V69" s="142">
        <v>0</v>
      </c>
      <c r="W69" s="142">
        <v>0</v>
      </c>
      <c r="X69" s="145"/>
      <c r="Y69" s="148"/>
      <c r="Z69" s="148"/>
      <c r="AA69" s="148"/>
      <c r="AB69" s="148"/>
      <c r="AC69" s="148"/>
      <c r="AD69" s="148"/>
      <c r="AE69" s="148"/>
      <c r="AF69" s="148"/>
    </row>
    <row r="70" spans="1:32">
      <c r="B70" s="7" t="s">
        <v>46</v>
      </c>
      <c r="C70" s="219"/>
      <c r="D70" s="142">
        <v>0</v>
      </c>
      <c r="E70" s="142">
        <v>0</v>
      </c>
      <c r="F70" s="142">
        <v>0</v>
      </c>
      <c r="G70" s="142">
        <v>0</v>
      </c>
      <c r="H70" s="142">
        <v>0.6936160977482756</v>
      </c>
      <c r="I70" s="142">
        <v>0</v>
      </c>
      <c r="J70" s="142">
        <v>1.3713004278587895</v>
      </c>
      <c r="K70" s="142">
        <v>1.6595334492228437</v>
      </c>
      <c r="L70" s="142">
        <v>4.7237580449308316</v>
      </c>
      <c r="M70" s="142">
        <v>4.8311569608148188</v>
      </c>
      <c r="N70" s="143"/>
      <c r="O70" s="142">
        <v>0</v>
      </c>
      <c r="P70" s="142">
        <v>0</v>
      </c>
      <c r="Q70" s="142">
        <v>0</v>
      </c>
      <c r="R70" s="142">
        <v>0</v>
      </c>
      <c r="S70" s="142">
        <v>0</v>
      </c>
      <c r="T70" s="142">
        <v>0</v>
      </c>
      <c r="U70" s="142">
        <v>0</v>
      </c>
      <c r="V70" s="142">
        <v>0</v>
      </c>
      <c r="W70" s="142">
        <v>0</v>
      </c>
      <c r="X70" s="145"/>
      <c r="Y70" s="148"/>
      <c r="Z70" s="148"/>
      <c r="AA70" s="148"/>
      <c r="AB70" s="148"/>
      <c r="AC70" s="148"/>
      <c r="AD70" s="148"/>
      <c r="AE70" s="148"/>
      <c r="AF70" s="148"/>
    </row>
    <row r="71" spans="1:32">
      <c r="B71" s="6" t="s">
        <v>317</v>
      </c>
      <c r="C71" s="219"/>
      <c r="D71" s="142">
        <v>0</v>
      </c>
      <c r="E71" s="142">
        <v>0</v>
      </c>
      <c r="F71" s="142">
        <v>0</v>
      </c>
      <c r="G71" s="142">
        <v>0</v>
      </c>
      <c r="H71" s="142">
        <v>6.4742446901120729</v>
      </c>
      <c r="I71" s="142">
        <v>0</v>
      </c>
      <c r="J71" s="142">
        <v>12.861377177264904</v>
      </c>
      <c r="K71" s="142">
        <v>15.428515476292432</v>
      </c>
      <c r="L71" s="142">
        <v>33.491444538559598</v>
      </c>
      <c r="M71" s="142">
        <v>34.252902852177066</v>
      </c>
      <c r="N71" s="143"/>
      <c r="O71" s="142">
        <v>0</v>
      </c>
      <c r="P71" s="142">
        <v>0</v>
      </c>
      <c r="Q71" s="142">
        <v>0</v>
      </c>
      <c r="R71" s="142">
        <v>0</v>
      </c>
      <c r="S71" s="142">
        <v>0</v>
      </c>
      <c r="T71" s="142">
        <v>0</v>
      </c>
      <c r="U71" s="142">
        <v>0</v>
      </c>
      <c r="V71" s="142">
        <v>0</v>
      </c>
      <c r="W71" s="142">
        <v>0</v>
      </c>
      <c r="X71" s="145"/>
      <c r="Y71" s="148"/>
      <c r="Z71" s="148"/>
      <c r="AA71" s="148"/>
      <c r="AB71" s="148"/>
      <c r="AC71" s="148"/>
      <c r="AD71" s="148"/>
      <c r="AE71" s="148"/>
      <c r="AF71" s="148"/>
    </row>
    <row r="72" spans="1:32">
      <c r="B72" s="6" t="s">
        <v>108</v>
      </c>
      <c r="C72" s="219"/>
      <c r="D72" s="142">
        <v>16.044545904861252</v>
      </c>
      <c r="E72" s="142">
        <v>18.063947583508149</v>
      </c>
      <c r="F72" s="142">
        <v>24.225512304114019</v>
      </c>
      <c r="G72" s="142">
        <v>24.131077307031902</v>
      </c>
      <c r="H72" s="142">
        <v>30.477089138122054</v>
      </c>
      <c r="I72" s="142">
        <v>26.802243029041882</v>
      </c>
      <c r="J72" s="142">
        <v>48.317031899998334</v>
      </c>
      <c r="K72" s="142">
        <v>57.838567675257281</v>
      </c>
      <c r="L72" s="142">
        <v>15.116025743778664</v>
      </c>
      <c r="M72" s="142">
        <v>15.459702274607427</v>
      </c>
      <c r="N72" s="143"/>
      <c r="O72" s="142">
        <v>44.566646383790243</v>
      </c>
      <c r="P72" s="142">
        <v>-202.97986779384161</v>
      </c>
      <c r="Q72" s="142">
        <v>-63.055621266090967</v>
      </c>
      <c r="R72" s="142">
        <v>151.74862446016934</v>
      </c>
      <c r="S72" s="142">
        <v>-146.47823988346201</v>
      </c>
      <c r="T72" s="142">
        <v>55.776083509784691</v>
      </c>
      <c r="U72" s="142">
        <v>736.09253067335101</v>
      </c>
      <c r="V72" s="142">
        <v>754.68455850994542</v>
      </c>
      <c r="W72" s="142">
        <v>482.63386547242357</v>
      </c>
      <c r="X72" s="145"/>
      <c r="Y72" s="148"/>
      <c r="Z72" s="148"/>
      <c r="AA72" s="148"/>
      <c r="AB72" s="148"/>
      <c r="AC72" s="148"/>
      <c r="AD72" s="148"/>
      <c r="AE72" s="148"/>
      <c r="AF72" s="148"/>
    </row>
    <row r="73" spans="1:32">
      <c r="B73" s="6" t="s">
        <v>48</v>
      </c>
      <c r="C73" s="219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3"/>
      <c r="O73" s="142">
        <v>0</v>
      </c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45"/>
      <c r="Y73" s="148"/>
      <c r="Z73" s="148"/>
      <c r="AA73" s="148"/>
      <c r="AB73" s="148"/>
      <c r="AC73" s="148"/>
      <c r="AD73" s="148"/>
      <c r="AE73" s="148"/>
      <c r="AF73" s="148"/>
    </row>
    <row r="74" spans="1:32">
      <c r="B74" s="6" t="s">
        <v>325</v>
      </c>
      <c r="C74" s="219"/>
      <c r="D74" s="142">
        <v>16.184714622368247</v>
      </c>
      <c r="E74" s="142">
        <v>18.745636278505849</v>
      </c>
      <c r="F74" s="142">
        <v>22.520542404572055</v>
      </c>
      <c r="G74" s="142">
        <v>25.015907841701452</v>
      </c>
      <c r="H74" s="142">
        <v>61.816640834240964</v>
      </c>
      <c r="I74" s="142">
        <v>31.829459031273753</v>
      </c>
      <c r="J74" s="142">
        <v>114.72744196634557</v>
      </c>
      <c r="K74" s="142">
        <v>123.29677025362568</v>
      </c>
      <c r="L74" s="142">
        <v>248.5641483242604</v>
      </c>
      <c r="M74" s="142">
        <v>254.2154792780758</v>
      </c>
      <c r="N74" s="143"/>
      <c r="O74" s="142">
        <v>7.2146607079496494</v>
      </c>
      <c r="P74" s="142">
        <v>-32.859346518155029</v>
      </c>
      <c r="Q74" s="142">
        <v>-10.207743908890698</v>
      </c>
      <c r="R74" s="142">
        <v>24.565789154294436</v>
      </c>
      <c r="S74" s="142">
        <v>-23.712594229239837</v>
      </c>
      <c r="T74" s="142">
        <v>9.029297710130745</v>
      </c>
      <c r="U74" s="142">
        <v>119.16216025614705</v>
      </c>
      <c r="V74" s="142">
        <v>122.17192615952391</v>
      </c>
      <c r="W74" s="142">
        <v>78.13106589990673</v>
      </c>
      <c r="X74" s="145"/>
      <c r="Y74" s="148"/>
      <c r="Z74" s="148"/>
      <c r="AA74" s="148"/>
      <c r="AB74" s="148"/>
      <c r="AC74" s="148"/>
      <c r="AD74" s="148"/>
      <c r="AE74" s="148"/>
      <c r="AF74" s="148"/>
    </row>
    <row r="75" spans="1:32">
      <c r="B75" s="8" t="s">
        <v>101</v>
      </c>
      <c r="C75" s="219"/>
      <c r="D75" s="142">
        <v>185.76781880978334</v>
      </c>
      <c r="E75" s="142">
        <v>218.66732888585872</v>
      </c>
      <c r="F75" s="142">
        <v>267.21402187119816</v>
      </c>
      <c r="G75" s="142">
        <v>280.29253271567978</v>
      </c>
      <c r="H75" s="142">
        <v>565.45194368880618</v>
      </c>
      <c r="I75" s="142">
        <v>397.40860671357495</v>
      </c>
      <c r="J75" s="142">
        <v>1045.8599234432977</v>
      </c>
      <c r="K75" s="142">
        <v>1024.2597061830427</v>
      </c>
      <c r="L75" s="142">
        <v>1819.3553788835554</v>
      </c>
      <c r="M75" s="142">
        <v>1860.7200706059605</v>
      </c>
      <c r="N75" s="143"/>
      <c r="O75" s="142">
        <v>60.142393260596094</v>
      </c>
      <c r="P75" s="142">
        <v>-273.919983292285</v>
      </c>
      <c r="Q75" s="142">
        <v>-85.093142051087341</v>
      </c>
      <c r="R75" s="142">
        <v>204.78376071746513</v>
      </c>
      <c r="S75" s="142">
        <v>-197.67141173977336</v>
      </c>
      <c r="T75" s="142">
        <v>75.269454203343855</v>
      </c>
      <c r="U75" s="142">
        <v>993.35198064277006</v>
      </c>
      <c r="V75" s="142">
        <v>1018.4417987105505</v>
      </c>
      <c r="W75" s="142">
        <v>651.31119555546491</v>
      </c>
      <c r="X75" s="145"/>
      <c r="Y75" s="148"/>
      <c r="Z75" s="148"/>
      <c r="AA75" s="148"/>
      <c r="AB75" s="148"/>
      <c r="AC75" s="148"/>
      <c r="AD75" s="148"/>
      <c r="AE75" s="148"/>
      <c r="AF75" s="148"/>
    </row>
    <row r="76" spans="1:32" s="45" customFormat="1">
      <c r="A76" s="38"/>
      <c r="B76" s="31" t="s">
        <v>11</v>
      </c>
      <c r="C76" s="209" t="s">
        <v>300</v>
      </c>
      <c r="D76" s="139">
        <v>53.040328915301806</v>
      </c>
      <c r="E76" s="139">
        <v>82.864360699021546</v>
      </c>
      <c r="F76" s="139">
        <v>79.746629448098162</v>
      </c>
      <c r="G76" s="139">
        <v>66.3658124844344</v>
      </c>
      <c r="H76" s="139">
        <v>74.297084198645052</v>
      </c>
      <c r="I76" s="139">
        <v>285.62321211397358</v>
      </c>
      <c r="J76" s="139">
        <v>0</v>
      </c>
      <c r="K76" s="139">
        <v>0</v>
      </c>
      <c r="L76" s="139">
        <v>0</v>
      </c>
      <c r="M76" s="139">
        <v>0</v>
      </c>
      <c r="N76" s="146"/>
      <c r="O76" s="139">
        <v>0</v>
      </c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39">
        <v>0</v>
      </c>
      <c r="X76" s="141"/>
      <c r="Y76" s="140"/>
      <c r="Z76" s="140"/>
      <c r="AA76" s="140"/>
      <c r="AB76" s="140"/>
      <c r="AC76" s="140"/>
      <c r="AD76" s="140"/>
      <c r="AE76" s="140"/>
      <c r="AF76" s="140"/>
    </row>
    <row r="77" spans="1:32">
      <c r="B77" s="3" t="s">
        <v>12</v>
      </c>
      <c r="C77" s="210" t="s">
        <v>301</v>
      </c>
      <c r="D77" s="142"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3"/>
      <c r="O77" s="142">
        <v>0</v>
      </c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45"/>
      <c r="Y77" s="148"/>
      <c r="Z77" s="148"/>
      <c r="AA77" s="148"/>
      <c r="AB77" s="148"/>
      <c r="AC77" s="148"/>
      <c r="AD77" s="148"/>
      <c r="AE77" s="148"/>
      <c r="AF77" s="148"/>
    </row>
    <row r="78" spans="1:32">
      <c r="B78" s="3" t="s">
        <v>13</v>
      </c>
      <c r="C78" s="210" t="s">
        <v>302</v>
      </c>
      <c r="D78" s="142">
        <v>53.040328915301806</v>
      </c>
      <c r="E78" s="142">
        <v>82.864360699021546</v>
      </c>
      <c r="F78" s="142">
        <v>79.746629448098162</v>
      </c>
      <c r="G78" s="142">
        <v>66.3658124844344</v>
      </c>
      <c r="H78" s="142">
        <v>74.297084198645052</v>
      </c>
      <c r="I78" s="142">
        <v>285.62321211397358</v>
      </c>
      <c r="J78" s="142">
        <v>0</v>
      </c>
      <c r="K78" s="142">
        <v>0</v>
      </c>
      <c r="L78" s="142">
        <v>0</v>
      </c>
      <c r="M78" s="142">
        <v>0</v>
      </c>
      <c r="N78" s="143"/>
      <c r="O78" s="142">
        <v>0</v>
      </c>
      <c r="P78" s="142">
        <v>0</v>
      </c>
      <c r="Q78" s="142">
        <v>0</v>
      </c>
      <c r="R78" s="142">
        <v>0</v>
      </c>
      <c r="S78" s="142">
        <v>0</v>
      </c>
      <c r="T78" s="142">
        <v>0</v>
      </c>
      <c r="U78" s="142">
        <v>0</v>
      </c>
      <c r="V78" s="142">
        <v>0</v>
      </c>
      <c r="W78" s="142">
        <v>0</v>
      </c>
      <c r="X78" s="145"/>
      <c r="Y78" s="148"/>
      <c r="Z78" s="148"/>
      <c r="AA78" s="148"/>
      <c r="AB78" s="148"/>
      <c r="AC78" s="148"/>
      <c r="AD78" s="148"/>
      <c r="AE78" s="148"/>
      <c r="AF78" s="148"/>
    </row>
    <row r="79" spans="1:32" s="45" customFormat="1">
      <c r="A79" s="38"/>
      <c r="B79" s="5" t="s">
        <v>14</v>
      </c>
      <c r="C79" s="209" t="s">
        <v>311</v>
      </c>
      <c r="D79" s="139">
        <v>0</v>
      </c>
      <c r="E79" s="139">
        <v>0</v>
      </c>
      <c r="F79" s="139">
        <v>0</v>
      </c>
      <c r="G79" s="139">
        <v>0</v>
      </c>
      <c r="H79" s="139">
        <v>0</v>
      </c>
      <c r="I79" s="139">
        <v>0</v>
      </c>
      <c r="J79" s="139">
        <v>0</v>
      </c>
      <c r="K79" s="139">
        <v>0</v>
      </c>
      <c r="L79" s="139">
        <v>0</v>
      </c>
      <c r="M79" s="139">
        <v>0</v>
      </c>
      <c r="N79" s="146"/>
      <c r="O79" s="139">
        <v>-10.201122819453385</v>
      </c>
      <c r="P79" s="139">
        <v>-5.7554980988302109</v>
      </c>
      <c r="Q79" s="139">
        <v>1.4210313145699565</v>
      </c>
      <c r="R79" s="139">
        <v>7.6133034457137647</v>
      </c>
      <c r="S79" s="139">
        <v>43.955604977512472</v>
      </c>
      <c r="T79" s="139">
        <v>23.4649992586357</v>
      </c>
      <c r="U79" s="139">
        <v>-1.1091536782556699</v>
      </c>
      <c r="V79" s="139">
        <v>26.542900715795181</v>
      </c>
      <c r="W79" s="139">
        <v>26.623954253821537</v>
      </c>
      <c r="X79" s="141"/>
      <c r="Y79" s="140"/>
      <c r="Z79" s="140"/>
      <c r="AA79" s="140"/>
      <c r="AB79" s="140"/>
      <c r="AC79" s="140"/>
      <c r="AD79" s="140"/>
      <c r="AE79" s="140"/>
      <c r="AF79" s="140"/>
    </row>
    <row r="80" spans="1:32">
      <c r="B80" s="3" t="s">
        <v>15</v>
      </c>
      <c r="C80" s="210" t="s">
        <v>303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3"/>
      <c r="O80" s="142">
        <v>0</v>
      </c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45"/>
      <c r="Y80" s="148"/>
      <c r="Z80" s="148"/>
      <c r="AA80" s="148"/>
      <c r="AB80" s="148"/>
      <c r="AC80" s="148"/>
      <c r="AD80" s="148"/>
      <c r="AE80" s="148"/>
      <c r="AF80" s="148"/>
    </row>
    <row r="81" spans="1:32">
      <c r="B81" s="3" t="s">
        <v>16</v>
      </c>
      <c r="C81" s="210" t="s">
        <v>304</v>
      </c>
      <c r="D81" s="142">
        <v>0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142">
        <v>0</v>
      </c>
      <c r="K81" s="142">
        <v>0</v>
      </c>
      <c r="L81" s="142">
        <v>0</v>
      </c>
      <c r="M81" s="142">
        <v>0</v>
      </c>
      <c r="N81" s="143"/>
      <c r="O81" s="142">
        <v>0</v>
      </c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45"/>
      <c r="Y81" s="148"/>
      <c r="Z81" s="148"/>
      <c r="AA81" s="148"/>
      <c r="AB81" s="148"/>
      <c r="AC81" s="148"/>
      <c r="AD81" s="148"/>
      <c r="AE81" s="148"/>
      <c r="AF81" s="148"/>
    </row>
    <row r="82" spans="1:32">
      <c r="B82" s="3" t="s">
        <v>17</v>
      </c>
      <c r="C82" s="210" t="s">
        <v>305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0</v>
      </c>
      <c r="M82" s="142">
        <v>0</v>
      </c>
      <c r="N82" s="143"/>
      <c r="O82" s="142">
        <v>0</v>
      </c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45"/>
      <c r="Y82" s="148"/>
      <c r="Z82" s="148"/>
      <c r="AA82" s="148"/>
      <c r="AB82" s="148"/>
      <c r="AC82" s="148"/>
      <c r="AD82" s="148"/>
      <c r="AE82" s="148"/>
      <c r="AF82" s="148"/>
    </row>
    <row r="83" spans="1:32">
      <c r="B83" s="4" t="s">
        <v>18</v>
      </c>
      <c r="C83" s="42"/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3"/>
      <c r="O83" s="142">
        <v>-10.201122819453385</v>
      </c>
      <c r="P83" s="142">
        <v>-5.7554980988302109</v>
      </c>
      <c r="Q83" s="142">
        <v>1.4210313145699565</v>
      </c>
      <c r="R83" s="142">
        <v>7.6133034457137647</v>
      </c>
      <c r="S83" s="142">
        <v>43.955604977512472</v>
      </c>
      <c r="T83" s="142">
        <v>23.4649992586357</v>
      </c>
      <c r="U83" s="142">
        <v>-1.1091536782556699</v>
      </c>
      <c r="V83" s="142">
        <v>26.542900715795181</v>
      </c>
      <c r="W83" s="142">
        <v>26.623954253821537</v>
      </c>
      <c r="X83" s="145"/>
      <c r="Y83" s="148"/>
      <c r="Z83" s="148"/>
      <c r="AA83" s="148"/>
      <c r="AB83" s="148"/>
      <c r="AC83" s="148"/>
      <c r="AD83" s="148"/>
      <c r="AE83" s="148"/>
      <c r="AF83" s="148"/>
    </row>
    <row r="84" spans="1:32">
      <c r="B84" s="3" t="s">
        <v>19</v>
      </c>
      <c r="C84" s="210" t="s">
        <v>306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3"/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5"/>
      <c r="Y84" s="148"/>
      <c r="Z84" s="148"/>
      <c r="AA84" s="148"/>
      <c r="AB84" s="148"/>
      <c r="AC84" s="148"/>
      <c r="AD84" s="148"/>
      <c r="AE84" s="148"/>
      <c r="AF84" s="148"/>
    </row>
    <row r="85" spans="1:32">
      <c r="B85" s="3" t="s">
        <v>20</v>
      </c>
      <c r="C85" s="210" t="s">
        <v>307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3"/>
      <c r="O85" s="142">
        <v>0</v>
      </c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5"/>
      <c r="Y85" s="148"/>
      <c r="Z85" s="148"/>
      <c r="AA85" s="148"/>
      <c r="AB85" s="148"/>
      <c r="AC85" s="148"/>
      <c r="AD85" s="148"/>
      <c r="AE85" s="148"/>
      <c r="AF85" s="148"/>
    </row>
    <row r="86" spans="1:32" s="45" customFormat="1">
      <c r="A86" s="38"/>
      <c r="B86" s="5" t="s">
        <v>21</v>
      </c>
      <c r="C86" s="209" t="s">
        <v>308</v>
      </c>
      <c r="D86" s="142">
        <v>14522.769610452659</v>
      </c>
      <c r="E86" s="139">
        <v>17462.329054461152</v>
      </c>
      <c r="F86" s="139">
        <v>20993.244158669262</v>
      </c>
      <c r="G86" s="139">
        <v>21628.453146715641</v>
      </c>
      <c r="H86" s="139">
        <v>23665.571885276244</v>
      </c>
      <c r="I86" s="139">
        <v>32004.293310286819</v>
      </c>
      <c r="J86" s="139">
        <v>35533.279648197422</v>
      </c>
      <c r="K86" s="139">
        <v>36254.244585507622</v>
      </c>
      <c r="L86" s="139">
        <v>65210.950555703275</v>
      </c>
      <c r="M86" s="139">
        <v>62841.066243819259</v>
      </c>
      <c r="N86" s="146"/>
      <c r="O86" s="139">
        <v>-2721.7984585498884</v>
      </c>
      <c r="P86" s="139">
        <v>-1535.6452550212773</v>
      </c>
      <c r="Q86" s="139">
        <v>379.15050235174806</v>
      </c>
      <c r="R86" s="139">
        <v>2031.3330159597697</v>
      </c>
      <c r="S86" s="139">
        <v>11727.953872320093</v>
      </c>
      <c r="T86" s="139">
        <v>6260.7812828442266</v>
      </c>
      <c r="U86" s="139">
        <v>-295.9373027069347</v>
      </c>
      <c r="V86" s="139">
        <v>7082.0072978559692</v>
      </c>
      <c r="W86" s="139">
        <v>7103.6334853614844</v>
      </c>
      <c r="X86" s="141"/>
      <c r="Y86" s="140"/>
      <c r="Z86" s="140"/>
      <c r="AA86" s="140"/>
      <c r="AB86" s="140"/>
      <c r="AC86" s="140"/>
      <c r="AD86" s="140"/>
      <c r="AE86" s="140"/>
      <c r="AF86" s="140"/>
    </row>
    <row r="87" spans="1:32" s="45" customFormat="1">
      <c r="A87" s="38"/>
      <c r="B87" s="9" t="s">
        <v>94</v>
      </c>
      <c r="C87" s="209" t="s">
        <v>309</v>
      </c>
      <c r="D87" s="142">
        <v>200.19346147993343</v>
      </c>
      <c r="E87" s="139">
        <v>192.82679737824046</v>
      </c>
      <c r="F87" s="139">
        <v>292.56581895928946</v>
      </c>
      <c r="G87" s="139">
        <v>324.57302189665222</v>
      </c>
      <c r="H87" s="139">
        <v>1347.4036605909716</v>
      </c>
      <c r="I87" s="139">
        <v>178.10292718821492</v>
      </c>
      <c r="J87" s="139">
        <v>11348.882655296333</v>
      </c>
      <c r="K87" s="139">
        <v>10127.860950692819</v>
      </c>
      <c r="L87" s="139">
        <v>8518.6607090356956</v>
      </c>
      <c r="M87" s="139">
        <v>8209.0771160874283</v>
      </c>
      <c r="N87" s="146"/>
      <c r="O87" s="139">
        <v>0</v>
      </c>
      <c r="P87" s="139">
        <v>0</v>
      </c>
      <c r="Q87" s="139">
        <v>0</v>
      </c>
      <c r="R87" s="139">
        <v>0</v>
      </c>
      <c r="S87" s="139">
        <v>0</v>
      </c>
      <c r="T87" s="139">
        <v>0</v>
      </c>
      <c r="U87" s="139">
        <v>0</v>
      </c>
      <c r="V87" s="139">
        <v>0</v>
      </c>
      <c r="W87" s="139">
        <v>0</v>
      </c>
      <c r="X87" s="141"/>
      <c r="Y87" s="140"/>
      <c r="Z87" s="140"/>
      <c r="AA87" s="140"/>
      <c r="AB87" s="140"/>
      <c r="AC87" s="140"/>
      <c r="AD87" s="140"/>
      <c r="AE87" s="140"/>
      <c r="AF87" s="140"/>
    </row>
    <row r="88" spans="1:32">
      <c r="B88" s="208" t="s">
        <v>40</v>
      </c>
      <c r="C88" s="219"/>
      <c r="D88" s="142">
        <v>130.26661350135058</v>
      </c>
      <c r="E88" s="142">
        <v>100.3784787018823</v>
      </c>
      <c r="F88" s="142">
        <v>171.9532953786003</v>
      </c>
      <c r="G88" s="142">
        <v>208.54108928652249</v>
      </c>
      <c r="H88" s="142">
        <v>745.41877188071112</v>
      </c>
      <c r="I88" s="142">
        <v>0</v>
      </c>
      <c r="J88" s="142">
        <v>7098.5325603906249</v>
      </c>
      <c r="K88" s="142">
        <v>5846.4762648793458</v>
      </c>
      <c r="L88" s="142">
        <v>5026.3587438996792</v>
      </c>
      <c r="M88" s="142">
        <v>4843.6917434716806</v>
      </c>
      <c r="N88" s="143"/>
      <c r="O88" s="142">
        <v>0</v>
      </c>
      <c r="P88" s="142">
        <v>0</v>
      </c>
      <c r="Q88" s="142">
        <v>0</v>
      </c>
      <c r="R88" s="142">
        <v>0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145"/>
      <c r="Y88" s="148"/>
      <c r="Z88" s="148"/>
      <c r="AA88" s="148"/>
      <c r="AB88" s="148"/>
      <c r="AC88" s="148"/>
      <c r="AD88" s="148"/>
      <c r="AE88" s="148"/>
      <c r="AF88" s="148"/>
    </row>
    <row r="89" spans="1:32">
      <c r="B89" s="6" t="s">
        <v>41</v>
      </c>
      <c r="C89" s="219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3"/>
      <c r="O89" s="142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5"/>
      <c r="Y89" s="148"/>
      <c r="Z89" s="148"/>
      <c r="AA89" s="148"/>
      <c r="AB89" s="148"/>
      <c r="AC89" s="148"/>
      <c r="AD89" s="148"/>
      <c r="AE89" s="148"/>
      <c r="AF89" s="148"/>
    </row>
    <row r="90" spans="1:32">
      <c r="B90" s="6" t="s">
        <v>42</v>
      </c>
      <c r="C90" s="219"/>
      <c r="D90" s="142">
        <v>0</v>
      </c>
      <c r="E90" s="142">
        <v>0</v>
      </c>
      <c r="F90" s="142">
        <v>0</v>
      </c>
      <c r="G90" s="142">
        <v>0</v>
      </c>
      <c r="H90" s="142">
        <v>3.1345992429663008E-7</v>
      </c>
      <c r="I90" s="142">
        <v>0</v>
      </c>
      <c r="J90" s="142">
        <v>5.6623556095098177E-6</v>
      </c>
      <c r="K90" s="142">
        <v>0</v>
      </c>
      <c r="L90" s="142">
        <v>2.5797959996866471</v>
      </c>
      <c r="M90" s="142">
        <v>2.486041530300465</v>
      </c>
      <c r="N90" s="143"/>
      <c r="O90" s="142">
        <v>0</v>
      </c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5"/>
      <c r="Y90" s="148"/>
      <c r="Z90" s="148"/>
      <c r="AA90" s="148"/>
      <c r="AB90" s="148"/>
      <c r="AC90" s="148"/>
      <c r="AD90" s="148"/>
      <c r="AE90" s="148"/>
      <c r="AF90" s="148"/>
    </row>
    <row r="91" spans="1:32">
      <c r="B91" s="6" t="s">
        <v>43</v>
      </c>
      <c r="C91" s="219"/>
      <c r="D91" s="142">
        <v>0</v>
      </c>
      <c r="E91" s="142">
        <v>0</v>
      </c>
      <c r="F91" s="142">
        <v>0</v>
      </c>
      <c r="G91" s="142">
        <v>0</v>
      </c>
      <c r="H91" s="142">
        <v>0</v>
      </c>
      <c r="I91" s="142">
        <v>0</v>
      </c>
      <c r="J91" s="142">
        <v>0</v>
      </c>
      <c r="K91" s="142">
        <v>0</v>
      </c>
      <c r="L91" s="142">
        <v>0</v>
      </c>
      <c r="M91" s="142">
        <v>0</v>
      </c>
      <c r="N91" s="143"/>
      <c r="O91" s="142">
        <v>0</v>
      </c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45"/>
      <c r="Y91" s="148"/>
      <c r="Z91" s="148"/>
      <c r="AA91" s="148"/>
      <c r="AB91" s="148"/>
      <c r="AC91" s="148"/>
      <c r="AD91" s="148"/>
      <c r="AE91" s="148"/>
      <c r="AF91" s="148"/>
    </row>
    <row r="92" spans="1:32">
      <c r="B92" s="6" t="s">
        <v>44</v>
      </c>
      <c r="C92" s="219"/>
      <c r="D92" s="142">
        <v>0</v>
      </c>
      <c r="E92" s="142">
        <v>0</v>
      </c>
      <c r="F92" s="142">
        <v>0</v>
      </c>
      <c r="G92" s="142">
        <v>0</v>
      </c>
      <c r="H92" s="142">
        <v>0.22056971266139741</v>
      </c>
      <c r="I92" s="142">
        <v>0</v>
      </c>
      <c r="J92" s="142">
        <v>2.0210249512130725</v>
      </c>
      <c r="K92" s="142">
        <v>1.8029172402373117</v>
      </c>
      <c r="L92" s="142">
        <v>0.28597133381153689</v>
      </c>
      <c r="M92" s="142">
        <v>0.27557861645542969</v>
      </c>
      <c r="N92" s="143"/>
      <c r="O92" s="142">
        <v>0</v>
      </c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45"/>
      <c r="Y92" s="148"/>
      <c r="Z92" s="148"/>
      <c r="AA92" s="148"/>
      <c r="AB92" s="148"/>
      <c r="AC92" s="148"/>
      <c r="AD92" s="148"/>
      <c r="AE92" s="148"/>
      <c r="AF92" s="148"/>
    </row>
    <row r="93" spans="1:32">
      <c r="B93" s="7" t="s">
        <v>45</v>
      </c>
      <c r="C93" s="219"/>
      <c r="D93" s="142">
        <v>0</v>
      </c>
      <c r="E93" s="142">
        <v>0</v>
      </c>
      <c r="F93" s="142">
        <v>0</v>
      </c>
      <c r="G93" s="142">
        <v>0</v>
      </c>
      <c r="H93" s="142">
        <v>0.11379720846788886</v>
      </c>
      <c r="I93" s="142">
        <v>0</v>
      </c>
      <c r="J93" s="142">
        <v>1.0268455403621675</v>
      </c>
      <c r="K93" s="142">
        <v>0.94472281549569048</v>
      </c>
      <c r="L93" s="142">
        <v>0.28597133381153689</v>
      </c>
      <c r="M93" s="142">
        <v>0.27557861645542969</v>
      </c>
      <c r="N93" s="143"/>
      <c r="O93" s="142">
        <v>0</v>
      </c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5"/>
      <c r="Y93" s="148"/>
      <c r="Z93" s="148"/>
      <c r="AA93" s="148"/>
      <c r="AB93" s="148"/>
      <c r="AC93" s="148"/>
      <c r="AD93" s="148"/>
      <c r="AE93" s="148"/>
      <c r="AF93" s="148"/>
    </row>
    <row r="94" spans="1:32">
      <c r="B94" s="7" t="s">
        <v>46</v>
      </c>
      <c r="C94" s="219"/>
      <c r="D94" s="142">
        <v>0</v>
      </c>
      <c r="E94" s="142">
        <v>0</v>
      </c>
      <c r="F94" s="142">
        <v>0</v>
      </c>
      <c r="G94" s="142">
        <v>0</v>
      </c>
      <c r="H94" s="142">
        <v>0.10677250419350856</v>
      </c>
      <c r="I94" s="142">
        <v>0</v>
      </c>
      <c r="J94" s="142">
        <v>0.99417941085090522</v>
      </c>
      <c r="K94" s="142">
        <v>0.85819442474162133</v>
      </c>
      <c r="L94" s="142">
        <v>0</v>
      </c>
      <c r="M94" s="142">
        <v>0</v>
      </c>
      <c r="N94" s="143"/>
      <c r="O94" s="142">
        <v>0</v>
      </c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5"/>
      <c r="Y94" s="148"/>
      <c r="Z94" s="148"/>
      <c r="AA94" s="148"/>
      <c r="AB94" s="148"/>
      <c r="AC94" s="148"/>
      <c r="AD94" s="148"/>
      <c r="AE94" s="148"/>
      <c r="AF94" s="148"/>
    </row>
    <row r="95" spans="1:32">
      <c r="B95" s="6" t="s">
        <v>317</v>
      </c>
      <c r="C95" s="219"/>
      <c r="D95" s="142">
        <v>0</v>
      </c>
      <c r="E95" s="142">
        <v>0</v>
      </c>
      <c r="F95" s="142">
        <v>0</v>
      </c>
      <c r="G95" s="142">
        <v>0</v>
      </c>
      <c r="H95" s="142">
        <v>0</v>
      </c>
      <c r="I95" s="142">
        <v>0</v>
      </c>
      <c r="J95" s="142">
        <v>0</v>
      </c>
      <c r="K95" s="142">
        <v>0</v>
      </c>
      <c r="L95" s="142">
        <v>0</v>
      </c>
      <c r="M95" s="142">
        <v>0</v>
      </c>
      <c r="N95" s="143"/>
      <c r="O95" s="142">
        <v>0</v>
      </c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45"/>
      <c r="Y95" s="148"/>
      <c r="Z95" s="148"/>
      <c r="AA95" s="148"/>
      <c r="AB95" s="148"/>
      <c r="AC95" s="148"/>
      <c r="AD95" s="148"/>
      <c r="AE95" s="148"/>
      <c r="AF95" s="148"/>
    </row>
    <row r="96" spans="1:32">
      <c r="B96" s="6" t="s">
        <v>108</v>
      </c>
      <c r="C96" s="219"/>
      <c r="D96" s="142">
        <v>130.26661350135058</v>
      </c>
      <c r="E96" s="142">
        <v>100.3784787018823</v>
      </c>
      <c r="F96" s="142">
        <v>171.9532953786003</v>
      </c>
      <c r="G96" s="142">
        <v>208.54108928652249</v>
      </c>
      <c r="H96" s="142">
        <v>467.01177078230751</v>
      </c>
      <c r="I96" s="142">
        <v>0</v>
      </c>
      <c r="J96" s="142">
        <v>4682.4163158678866</v>
      </c>
      <c r="K96" s="142">
        <v>3446.9650497220196</v>
      </c>
      <c r="L96" s="142">
        <v>2916.7971045640388</v>
      </c>
      <c r="M96" s="142">
        <v>2810.7954033137194</v>
      </c>
      <c r="N96" s="143"/>
      <c r="O96" s="142">
        <v>0</v>
      </c>
      <c r="P96" s="142">
        <v>0</v>
      </c>
      <c r="Q96" s="142">
        <v>0</v>
      </c>
      <c r="R96" s="142">
        <v>0</v>
      </c>
      <c r="S96" s="142">
        <v>0</v>
      </c>
      <c r="T96" s="142">
        <v>0</v>
      </c>
      <c r="U96" s="142">
        <v>0</v>
      </c>
      <c r="V96" s="142">
        <v>0</v>
      </c>
      <c r="W96" s="142">
        <v>0</v>
      </c>
      <c r="X96" s="145"/>
      <c r="Y96" s="148"/>
      <c r="Z96" s="148"/>
      <c r="AA96" s="148"/>
      <c r="AB96" s="148"/>
      <c r="AC96" s="148"/>
      <c r="AD96" s="148"/>
      <c r="AE96" s="148"/>
      <c r="AF96" s="148"/>
    </row>
    <row r="97" spans="1:32">
      <c r="B97" s="6" t="s">
        <v>48</v>
      </c>
      <c r="C97" s="219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3"/>
      <c r="O97" s="142">
        <v>0</v>
      </c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45"/>
      <c r="Y97" s="148"/>
      <c r="Z97" s="148"/>
      <c r="AA97" s="148"/>
      <c r="AB97" s="148"/>
      <c r="AC97" s="148"/>
      <c r="AD97" s="148"/>
      <c r="AE97" s="148"/>
      <c r="AF97" s="148"/>
    </row>
    <row r="98" spans="1:32">
      <c r="B98" s="6" t="s">
        <v>325</v>
      </c>
      <c r="C98" s="219"/>
      <c r="D98" s="142">
        <v>0</v>
      </c>
      <c r="E98" s="142">
        <v>0</v>
      </c>
      <c r="F98" s="142">
        <v>0</v>
      </c>
      <c r="G98" s="142">
        <v>0</v>
      </c>
      <c r="H98" s="142">
        <v>278.18643107228218</v>
      </c>
      <c r="I98" s="142">
        <v>0</v>
      </c>
      <c r="J98" s="142">
        <v>2414.0952139091696</v>
      </c>
      <c r="K98" s="142">
        <v>2397.7082979170896</v>
      </c>
      <c r="L98" s="142">
        <v>2106.6958720021421</v>
      </c>
      <c r="M98" s="142">
        <v>2030.1347200112052</v>
      </c>
      <c r="N98" s="143"/>
      <c r="O98" s="142">
        <v>0</v>
      </c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145"/>
      <c r="Y98" s="148"/>
      <c r="Z98" s="148"/>
      <c r="AA98" s="148"/>
      <c r="AB98" s="148"/>
      <c r="AC98" s="148"/>
      <c r="AD98" s="148"/>
      <c r="AE98" s="148"/>
      <c r="AF98" s="148"/>
    </row>
    <row r="99" spans="1:32">
      <c r="B99" s="8" t="s">
        <v>101</v>
      </c>
      <c r="C99" s="219"/>
      <c r="D99" s="142">
        <v>69.92684797858287</v>
      </c>
      <c r="E99" s="142">
        <v>92.44831867635817</v>
      </c>
      <c r="F99" s="142">
        <v>120.61252358068919</v>
      </c>
      <c r="G99" s="142">
        <v>116.03193261012976</v>
      </c>
      <c r="H99" s="142">
        <v>601.98488871026052</v>
      </c>
      <c r="I99" s="142">
        <v>178.10292718821492</v>
      </c>
      <c r="J99" s="142">
        <v>4250.3500949057079</v>
      </c>
      <c r="K99" s="142">
        <v>4281.384685813473</v>
      </c>
      <c r="L99" s="142">
        <v>3492.3019651360164</v>
      </c>
      <c r="M99" s="142">
        <v>3365.3853726157477</v>
      </c>
      <c r="N99" s="143"/>
      <c r="O99" s="142">
        <v>0</v>
      </c>
      <c r="P99" s="142">
        <v>0</v>
      </c>
      <c r="Q99" s="142">
        <v>0</v>
      </c>
      <c r="R99" s="142">
        <v>0</v>
      </c>
      <c r="S99" s="142">
        <v>0</v>
      </c>
      <c r="T99" s="142">
        <v>0</v>
      </c>
      <c r="U99" s="142">
        <v>0</v>
      </c>
      <c r="V99" s="142">
        <v>0</v>
      </c>
      <c r="W99" s="142">
        <v>0</v>
      </c>
      <c r="X99" s="145"/>
      <c r="Y99" s="148"/>
      <c r="Z99" s="148"/>
      <c r="AA99" s="148"/>
      <c r="AB99" s="148"/>
      <c r="AC99" s="148"/>
      <c r="AD99" s="148"/>
      <c r="AE99" s="148"/>
      <c r="AF99" s="148"/>
    </row>
    <row r="100" spans="1:32" s="45" customFormat="1" ht="18.75" customHeight="1">
      <c r="A100" s="38"/>
      <c r="B100" s="9" t="s">
        <v>95</v>
      </c>
      <c r="C100" s="209" t="s">
        <v>310</v>
      </c>
      <c r="D100" s="142">
        <v>14322.576148972727</v>
      </c>
      <c r="E100" s="139">
        <v>17269.50225708291</v>
      </c>
      <c r="F100" s="139">
        <v>20700.678339709972</v>
      </c>
      <c r="G100" s="139">
        <v>21303.880124818988</v>
      </c>
      <c r="H100" s="139">
        <v>22318.168224685276</v>
      </c>
      <c r="I100" s="139">
        <v>31826.190383098601</v>
      </c>
      <c r="J100" s="139">
        <v>24184.396992901089</v>
      </c>
      <c r="K100" s="139">
        <v>26126.3836348148</v>
      </c>
      <c r="L100" s="139">
        <v>56692.289846667583</v>
      </c>
      <c r="M100" s="139">
        <v>54631.989127731831</v>
      </c>
      <c r="N100" s="146"/>
      <c r="O100" s="139">
        <v>-2721.7984585498884</v>
      </c>
      <c r="P100" s="139">
        <v>-1535.6452550212773</v>
      </c>
      <c r="Q100" s="139">
        <v>379.15050235174806</v>
      </c>
      <c r="R100" s="139">
        <v>2031.3330159597697</v>
      </c>
      <c r="S100" s="139">
        <v>11727.953872320093</v>
      </c>
      <c r="T100" s="139">
        <v>6260.7812828442266</v>
      </c>
      <c r="U100" s="139">
        <v>-295.9373027069347</v>
      </c>
      <c r="V100" s="139">
        <v>7082.0072978559692</v>
      </c>
      <c r="W100" s="139">
        <v>7103.6334853614844</v>
      </c>
      <c r="X100" s="141"/>
      <c r="Y100" s="140"/>
      <c r="Z100" s="140"/>
      <c r="AA100" s="140"/>
      <c r="AB100" s="140"/>
      <c r="AC100" s="140"/>
      <c r="AD100" s="140"/>
      <c r="AE100" s="140"/>
      <c r="AF100" s="140"/>
    </row>
    <row r="101" spans="1:32">
      <c r="B101" s="208" t="s">
        <v>40</v>
      </c>
      <c r="C101" s="219"/>
      <c r="D101" s="142">
        <v>12917.310723205104</v>
      </c>
      <c r="E101" s="142">
        <v>15694.49681041055</v>
      </c>
      <c r="F101" s="142">
        <v>18661.407170259485</v>
      </c>
      <c r="G101" s="142">
        <v>19142.739759560609</v>
      </c>
      <c r="H101" s="142">
        <v>1499.7498742171447</v>
      </c>
      <c r="I101" s="142">
        <v>56.319033732489579</v>
      </c>
      <c r="J101" s="142">
        <v>8308.548211189116</v>
      </c>
      <c r="K101" s="142">
        <v>16678.525443530161</v>
      </c>
      <c r="L101" s="142">
        <v>13059.337708166939</v>
      </c>
      <c r="M101" s="142">
        <v>12584.737670988468</v>
      </c>
      <c r="N101" s="143"/>
      <c r="O101" s="142">
        <v>-2721.7984585498884</v>
      </c>
      <c r="P101" s="142">
        <v>-1535.6452550212773</v>
      </c>
      <c r="Q101" s="142">
        <v>379.15050235174806</v>
      </c>
      <c r="R101" s="142">
        <v>2031.3330159597697</v>
      </c>
      <c r="S101" s="142">
        <v>11727.953872320093</v>
      </c>
      <c r="T101" s="142">
        <v>6260.7812828442266</v>
      </c>
      <c r="U101" s="142">
        <v>-295.9373027069347</v>
      </c>
      <c r="V101" s="142">
        <v>7082.0072978559692</v>
      </c>
      <c r="W101" s="142">
        <v>7103.6334853614844</v>
      </c>
      <c r="X101" s="145"/>
      <c r="Y101" s="148"/>
      <c r="Z101" s="148"/>
      <c r="AA101" s="148"/>
      <c r="AB101" s="148"/>
      <c r="AC101" s="148"/>
      <c r="AD101" s="148"/>
      <c r="AE101" s="148"/>
      <c r="AF101" s="148"/>
    </row>
    <row r="102" spans="1:32">
      <c r="B102" s="6" t="s">
        <v>41</v>
      </c>
      <c r="C102" s="219"/>
      <c r="D102" s="142">
        <v>0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142">
        <v>0</v>
      </c>
      <c r="K102" s="142">
        <v>0</v>
      </c>
      <c r="L102" s="142">
        <v>0</v>
      </c>
      <c r="M102" s="142">
        <v>0</v>
      </c>
      <c r="N102" s="143"/>
      <c r="O102" s="142">
        <v>0</v>
      </c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45"/>
      <c r="Y102" s="148"/>
      <c r="Z102" s="148"/>
      <c r="AA102" s="148"/>
      <c r="AB102" s="148"/>
      <c r="AC102" s="148"/>
      <c r="AD102" s="148"/>
      <c r="AE102" s="148"/>
      <c r="AF102" s="148"/>
    </row>
    <row r="103" spans="1:32">
      <c r="B103" s="6" t="s">
        <v>42</v>
      </c>
      <c r="C103" s="219"/>
      <c r="D103" s="142">
        <v>0</v>
      </c>
      <c r="E103" s="142">
        <v>0</v>
      </c>
      <c r="F103" s="142">
        <v>0</v>
      </c>
      <c r="G103" s="142">
        <v>0</v>
      </c>
      <c r="H103" s="142">
        <v>1343.51209069022</v>
      </c>
      <c r="I103" s="142">
        <v>0</v>
      </c>
      <c r="J103" s="142">
        <v>7451.4341796856879</v>
      </c>
      <c r="K103" s="142">
        <v>15443.528687052507</v>
      </c>
      <c r="L103" s="142">
        <v>9102.3500735458802</v>
      </c>
      <c r="M103" s="142">
        <v>8771.554149598318</v>
      </c>
      <c r="N103" s="143"/>
      <c r="O103" s="142">
        <v>-1046.5843618395354</v>
      </c>
      <c r="P103" s="142">
        <v>-590.4854212073534</v>
      </c>
      <c r="Q103" s="142">
        <v>145.79073086710324</v>
      </c>
      <c r="R103" s="142">
        <v>781.08699103478045</v>
      </c>
      <c r="S103" s="142">
        <v>4509.6260087108367</v>
      </c>
      <c r="T103" s="142">
        <v>2407.3919811878441</v>
      </c>
      <c r="U103" s="142">
        <v>-113.79363968890743</v>
      </c>
      <c r="V103" s="142">
        <v>2723.1693313245655</v>
      </c>
      <c r="W103" s="142">
        <v>2731.4850203787541</v>
      </c>
      <c r="X103" s="145"/>
      <c r="Y103" s="148"/>
      <c r="Z103" s="148"/>
      <c r="AA103" s="148"/>
      <c r="AB103" s="148"/>
      <c r="AC103" s="148"/>
      <c r="AD103" s="148"/>
      <c r="AE103" s="148"/>
      <c r="AF103" s="148"/>
    </row>
    <row r="104" spans="1:32">
      <c r="B104" s="6" t="s">
        <v>43</v>
      </c>
      <c r="C104" s="219"/>
      <c r="D104" s="142">
        <v>12908.047728481628</v>
      </c>
      <c r="E104" s="142">
        <v>15685.172616895978</v>
      </c>
      <c r="F104" s="142">
        <v>18646.013945244289</v>
      </c>
      <c r="G104" s="142">
        <v>19128.825851355421</v>
      </c>
      <c r="H104" s="142">
        <v>15.610211415345923</v>
      </c>
      <c r="I104" s="142">
        <v>0</v>
      </c>
      <c r="J104" s="142">
        <v>264.04805884162931</v>
      </c>
      <c r="K104" s="142">
        <v>16.469929279252373</v>
      </c>
      <c r="L104" s="142">
        <v>305.67155754397538</v>
      </c>
      <c r="M104" s="142">
        <v>294.56289829825818</v>
      </c>
      <c r="N104" s="143"/>
      <c r="O104" s="142">
        <v>-1597.7614959840821</v>
      </c>
      <c r="P104" s="142">
        <v>-901.46088967618709</v>
      </c>
      <c r="Q104" s="142">
        <v>222.57051103019484</v>
      </c>
      <c r="R104" s="142">
        <v>1192.4415888422959</v>
      </c>
      <c r="S104" s="142">
        <v>6884.5924521001816</v>
      </c>
      <c r="T104" s="142">
        <v>3675.2299704937855</v>
      </c>
      <c r="U104" s="142">
        <v>-173.72235111869543</v>
      </c>
      <c r="V104" s="142">
        <v>4157.3094948481667</v>
      </c>
      <c r="W104" s="142">
        <v>4170.0045897376103</v>
      </c>
      <c r="X104" s="145"/>
      <c r="Y104" s="148"/>
      <c r="Z104" s="148"/>
      <c r="AA104" s="148"/>
      <c r="AB104" s="148"/>
      <c r="AC104" s="148"/>
      <c r="AD104" s="148"/>
      <c r="AE104" s="148"/>
      <c r="AF104" s="148"/>
    </row>
    <row r="105" spans="1:32">
      <c r="B105" s="6" t="s">
        <v>44</v>
      </c>
      <c r="C105" s="219"/>
      <c r="D105" s="142">
        <v>0</v>
      </c>
      <c r="E105" s="142">
        <v>0</v>
      </c>
      <c r="F105" s="142">
        <v>0</v>
      </c>
      <c r="G105" s="142">
        <v>0</v>
      </c>
      <c r="H105" s="142">
        <v>12.684496492183857</v>
      </c>
      <c r="I105" s="142">
        <v>0</v>
      </c>
      <c r="J105" s="142">
        <v>50.058740873500753</v>
      </c>
      <c r="K105" s="142">
        <v>164.44115747320211</v>
      </c>
      <c r="L105" s="142">
        <v>397.72888739692212</v>
      </c>
      <c r="M105" s="142">
        <v>383.27469768502857</v>
      </c>
      <c r="N105" s="143"/>
      <c r="O105" s="142">
        <v>-18.369240878152059</v>
      </c>
      <c r="P105" s="142">
        <v>-10.363970008237134</v>
      </c>
      <c r="Q105" s="142">
        <v>2.5588620953522936</v>
      </c>
      <c r="R105" s="142">
        <v>13.709334486796715</v>
      </c>
      <c r="S105" s="142">
        <v>79.151198359955742</v>
      </c>
      <c r="T105" s="142">
        <v>42.253605923218828</v>
      </c>
      <c r="U105" s="142">
        <v>-1.9972616198594251</v>
      </c>
      <c r="V105" s="142">
        <v>47.796006918328835</v>
      </c>
      <c r="W105" s="142">
        <v>47.941960652087758</v>
      </c>
      <c r="X105" s="145"/>
      <c r="Y105" s="148"/>
      <c r="Z105" s="148"/>
      <c r="AA105" s="148"/>
      <c r="AB105" s="148"/>
      <c r="AC105" s="148"/>
      <c r="AD105" s="148"/>
      <c r="AE105" s="148"/>
      <c r="AF105" s="148"/>
    </row>
    <row r="106" spans="1:32">
      <c r="B106" s="7" t="s">
        <v>45</v>
      </c>
      <c r="C106" s="219"/>
      <c r="D106" s="142">
        <v>0</v>
      </c>
      <c r="E106" s="142">
        <v>0</v>
      </c>
      <c r="F106" s="142">
        <v>0</v>
      </c>
      <c r="G106" s="142">
        <v>0</v>
      </c>
      <c r="H106" s="142">
        <v>12.156195196442656</v>
      </c>
      <c r="I106" s="142">
        <v>0</v>
      </c>
      <c r="J106" s="142">
        <v>49.480888876769747</v>
      </c>
      <c r="K106" s="142">
        <v>156.20837665386767</v>
      </c>
      <c r="L106" s="142">
        <v>393.9312513255507</v>
      </c>
      <c r="M106" s="142">
        <v>379.61507460183003</v>
      </c>
      <c r="N106" s="143"/>
      <c r="O106" s="142">
        <v>-18.369240878152059</v>
      </c>
      <c r="P106" s="142">
        <v>-10.363970008237134</v>
      </c>
      <c r="Q106" s="142">
        <v>2.5588620953522936</v>
      </c>
      <c r="R106" s="142">
        <v>13.709334486796715</v>
      </c>
      <c r="S106" s="142">
        <v>79.151198359955742</v>
      </c>
      <c r="T106" s="142">
        <v>42.253605923218828</v>
      </c>
      <c r="U106" s="142">
        <v>-1.9972616198594251</v>
      </c>
      <c r="V106" s="142">
        <v>47.796006918328835</v>
      </c>
      <c r="W106" s="142">
        <v>47.941960652087758</v>
      </c>
      <c r="X106" s="145"/>
      <c r="Y106" s="148"/>
      <c r="Z106" s="148"/>
      <c r="AA106" s="148"/>
      <c r="AB106" s="148"/>
      <c r="AC106" s="148"/>
      <c r="AD106" s="148"/>
      <c r="AE106" s="148"/>
      <c r="AF106" s="148"/>
    </row>
    <row r="107" spans="1:32">
      <c r="B107" s="7" t="s">
        <v>46</v>
      </c>
      <c r="C107" s="219"/>
      <c r="D107" s="142">
        <v>0</v>
      </c>
      <c r="E107" s="142">
        <v>0</v>
      </c>
      <c r="F107" s="142">
        <v>0</v>
      </c>
      <c r="G107" s="142">
        <v>0</v>
      </c>
      <c r="H107" s="142">
        <v>0.52830129574119911</v>
      </c>
      <c r="I107" s="142">
        <v>0</v>
      </c>
      <c r="J107" s="142">
        <v>0.57785199673100318</v>
      </c>
      <c r="K107" s="142">
        <v>8.2327808193344243</v>
      </c>
      <c r="L107" s="142">
        <v>3.7976360713714539</v>
      </c>
      <c r="M107" s="142">
        <v>3.659623083198551</v>
      </c>
      <c r="N107" s="143"/>
      <c r="O107" s="142">
        <v>0</v>
      </c>
      <c r="P107" s="142">
        <v>0</v>
      </c>
      <c r="Q107" s="142">
        <v>0</v>
      </c>
      <c r="R107" s="142">
        <v>0</v>
      </c>
      <c r="S107" s="142">
        <v>0</v>
      </c>
      <c r="T107" s="142">
        <v>0</v>
      </c>
      <c r="U107" s="142">
        <v>0</v>
      </c>
      <c r="V107" s="142">
        <v>0</v>
      </c>
      <c r="W107" s="142">
        <v>0</v>
      </c>
      <c r="X107" s="145"/>
      <c r="Y107" s="148"/>
      <c r="Z107" s="148"/>
      <c r="AA107" s="148"/>
      <c r="AB107" s="148"/>
      <c r="AC107" s="148"/>
      <c r="AD107" s="148"/>
      <c r="AE107" s="148"/>
      <c r="AF107" s="148"/>
    </row>
    <row r="108" spans="1:32">
      <c r="B108" s="6" t="s">
        <v>47</v>
      </c>
      <c r="C108" s="219"/>
      <c r="D108" s="142">
        <v>0</v>
      </c>
      <c r="E108" s="142">
        <v>0</v>
      </c>
      <c r="F108" s="142">
        <v>0</v>
      </c>
      <c r="G108" s="142">
        <v>0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3"/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5"/>
      <c r="Y108" s="148"/>
      <c r="Z108" s="148"/>
      <c r="AA108" s="148"/>
      <c r="AB108" s="148"/>
      <c r="AC108" s="148"/>
      <c r="AD108" s="148"/>
      <c r="AE108" s="148"/>
      <c r="AF108" s="148"/>
    </row>
    <row r="109" spans="1:32">
      <c r="B109" s="6" t="s">
        <v>247</v>
      </c>
      <c r="C109" s="219"/>
      <c r="D109" s="142">
        <v>0</v>
      </c>
      <c r="E109" s="142">
        <v>0</v>
      </c>
      <c r="F109" s="142">
        <v>0</v>
      </c>
      <c r="G109" s="142">
        <v>0</v>
      </c>
      <c r="H109" s="142">
        <v>6.1099809877121976</v>
      </c>
      <c r="I109" s="142">
        <v>0</v>
      </c>
      <c r="J109" s="142">
        <v>50.382293760944421</v>
      </c>
      <c r="K109" s="142">
        <v>55.086597445597661</v>
      </c>
      <c r="L109" s="142">
        <v>16.065059687592413</v>
      </c>
      <c r="M109" s="142">
        <v>15.481226257797761</v>
      </c>
      <c r="N109" s="143"/>
      <c r="O109" s="142">
        <v>-40.714118969965227</v>
      </c>
      <c r="P109" s="142">
        <v>-22.971004121263793</v>
      </c>
      <c r="Q109" s="142">
        <v>5.6715362637450806</v>
      </c>
      <c r="R109" s="142">
        <v>30.385767109100037</v>
      </c>
      <c r="S109" s="142">
        <v>175.43301478916339</v>
      </c>
      <c r="T109" s="142">
        <v>93.652119316158888</v>
      </c>
      <c r="U109" s="142">
        <v>-4.4267886596129902</v>
      </c>
      <c r="V109" s="142">
        <v>105.93645784658503</v>
      </c>
      <c r="W109" s="142">
        <v>106.25995394094127</v>
      </c>
      <c r="X109" s="145"/>
      <c r="Y109" s="148"/>
      <c r="Z109" s="148"/>
      <c r="AA109" s="148"/>
      <c r="AB109" s="148"/>
      <c r="AC109" s="148"/>
      <c r="AD109" s="148"/>
      <c r="AE109" s="148"/>
      <c r="AF109" s="148"/>
    </row>
    <row r="110" spans="1:32">
      <c r="B110" s="6" t="s">
        <v>48</v>
      </c>
      <c r="C110" s="219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3"/>
      <c r="O110" s="142">
        <v>0</v>
      </c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45"/>
      <c r="Y110" s="148"/>
      <c r="Z110" s="148"/>
      <c r="AA110" s="148"/>
      <c r="AB110" s="148"/>
      <c r="AC110" s="148"/>
      <c r="AD110" s="148"/>
      <c r="AE110" s="148"/>
      <c r="AF110" s="148"/>
    </row>
    <row r="111" spans="1:32">
      <c r="B111" s="6" t="s">
        <v>325</v>
      </c>
      <c r="C111" s="219"/>
      <c r="D111" s="142">
        <v>9.2629947234765826</v>
      </c>
      <c r="E111" s="142">
        <v>9.3241935145740413</v>
      </c>
      <c r="F111" s="142">
        <v>15.393225015197535</v>
      </c>
      <c r="G111" s="142">
        <v>13.91390820518712</v>
      </c>
      <c r="H111" s="142">
        <v>121.83309463168253</v>
      </c>
      <c r="I111" s="142">
        <v>56.319033732489579</v>
      </c>
      <c r="J111" s="142">
        <v>492.62493802735401</v>
      </c>
      <c r="K111" s="142">
        <v>998.9990722796008</v>
      </c>
      <c r="L111" s="142">
        <v>3237.5221299925693</v>
      </c>
      <c r="M111" s="142">
        <v>3119.8646991490668</v>
      </c>
      <c r="N111" s="143"/>
      <c r="O111" s="142">
        <v>0</v>
      </c>
      <c r="P111" s="142">
        <v>0</v>
      </c>
      <c r="Q111" s="142">
        <v>0</v>
      </c>
      <c r="R111" s="142">
        <v>0</v>
      </c>
      <c r="S111" s="142">
        <v>0</v>
      </c>
      <c r="T111" s="142">
        <v>0</v>
      </c>
      <c r="U111" s="142">
        <v>0</v>
      </c>
      <c r="V111" s="142">
        <v>0</v>
      </c>
      <c r="W111" s="142">
        <v>0</v>
      </c>
      <c r="X111" s="145"/>
      <c r="Y111" s="148"/>
      <c r="Z111" s="148"/>
      <c r="AA111" s="148"/>
      <c r="AB111" s="148"/>
      <c r="AC111" s="148"/>
      <c r="AD111" s="148"/>
      <c r="AE111" s="148"/>
      <c r="AF111" s="148"/>
    </row>
    <row r="112" spans="1:32">
      <c r="B112" s="8" t="s">
        <v>101</v>
      </c>
      <c r="C112" s="219"/>
      <c r="D112" s="142">
        <v>1405.2654257676209</v>
      </c>
      <c r="E112" s="142">
        <v>1575.00544667236</v>
      </c>
      <c r="F112" s="142">
        <v>2039.271169450486</v>
      </c>
      <c r="G112" s="142">
        <v>2161.1403652583786</v>
      </c>
      <c r="H112" s="142">
        <v>20818.418350468131</v>
      </c>
      <c r="I112" s="142">
        <v>31769.871349366109</v>
      </c>
      <c r="J112" s="142">
        <v>15875.848781711971</v>
      </c>
      <c r="K112" s="142">
        <v>9447.8581912846366</v>
      </c>
      <c r="L112" s="142">
        <v>43632.952138500645</v>
      </c>
      <c r="M112" s="142">
        <v>42047.251456743368</v>
      </c>
      <c r="N112" s="143"/>
      <c r="O112" s="142">
        <v>0</v>
      </c>
      <c r="P112" s="142">
        <v>0</v>
      </c>
      <c r="Q112" s="142">
        <v>0</v>
      </c>
      <c r="R112" s="142">
        <v>0</v>
      </c>
      <c r="S112" s="142">
        <v>0</v>
      </c>
      <c r="T112" s="142">
        <v>0</v>
      </c>
      <c r="U112" s="142">
        <v>0</v>
      </c>
      <c r="V112" s="142">
        <v>0</v>
      </c>
      <c r="W112" s="142">
        <v>0</v>
      </c>
      <c r="X112" s="145"/>
      <c r="Y112" s="148"/>
      <c r="Z112" s="148"/>
      <c r="AA112" s="148"/>
      <c r="AB112" s="148"/>
      <c r="AC112" s="148"/>
      <c r="AD112" s="148"/>
      <c r="AE112" s="148"/>
      <c r="AF112" s="148"/>
    </row>
    <row r="113" spans="1:32" s="45" customFormat="1">
      <c r="A113" s="38"/>
      <c r="B113" s="5" t="s">
        <v>22</v>
      </c>
      <c r="C113" s="214"/>
      <c r="D113" s="142">
        <v>0</v>
      </c>
      <c r="E113" s="139">
        <v>0</v>
      </c>
      <c r="F113" s="139">
        <v>0</v>
      </c>
      <c r="G113" s="139">
        <v>0</v>
      </c>
      <c r="H113" s="139">
        <v>0</v>
      </c>
      <c r="I113" s="139">
        <v>0</v>
      </c>
      <c r="J113" s="139">
        <v>0</v>
      </c>
      <c r="K113" s="139">
        <v>0</v>
      </c>
      <c r="L113" s="139">
        <v>0</v>
      </c>
      <c r="M113" s="139">
        <v>0</v>
      </c>
      <c r="N113" s="146"/>
      <c r="O113" s="139">
        <v>-32.225833857890095</v>
      </c>
      <c r="P113" s="139">
        <v>-18.181893188130772</v>
      </c>
      <c r="Q113" s="139">
        <v>4.4891057446012077</v>
      </c>
      <c r="R113" s="139">
        <v>24.050788946821122</v>
      </c>
      <c r="S113" s="139">
        <v>138.85785400280733</v>
      </c>
      <c r="T113" s="139">
        <v>74.127052577220852</v>
      </c>
      <c r="U113" s="139">
        <v>-3.5038694064316367</v>
      </c>
      <c r="V113" s="139">
        <v>83.850290180068797</v>
      </c>
      <c r="W113" s="139">
        <v>84.106342175154182</v>
      </c>
      <c r="X113" s="145"/>
      <c r="Y113" s="148"/>
      <c r="Z113" s="148"/>
      <c r="AA113" s="148"/>
      <c r="AB113" s="148"/>
      <c r="AC113" s="148"/>
      <c r="AD113" s="148"/>
      <c r="AE113" s="148"/>
      <c r="AF113" s="148"/>
    </row>
    <row r="114" spans="1:32" s="45" customFormat="1">
      <c r="A114" s="38"/>
      <c r="B114" s="5" t="s">
        <v>96</v>
      </c>
      <c r="C114" s="214"/>
      <c r="D114" s="142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46"/>
      <c r="O114" s="139">
        <v>0</v>
      </c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45"/>
      <c r="Y114" s="148"/>
      <c r="Z114" s="148"/>
      <c r="AA114" s="148"/>
      <c r="AB114" s="148"/>
      <c r="AC114" s="148"/>
      <c r="AD114" s="148"/>
      <c r="AE114" s="148"/>
      <c r="AF114" s="148"/>
    </row>
    <row r="115" spans="1:32" s="45" customFormat="1">
      <c r="A115" s="38"/>
      <c r="B115" s="5" t="s">
        <v>54</v>
      </c>
      <c r="C115" s="214"/>
      <c r="D115" s="142">
        <v>293243.70408026385</v>
      </c>
      <c r="E115" s="139">
        <v>351381.69324369688</v>
      </c>
      <c r="F115" s="139">
        <v>422130.33612672379</v>
      </c>
      <c r="G115" s="139">
        <v>438413.70745456271</v>
      </c>
      <c r="H115" s="139">
        <v>502228.52260402322</v>
      </c>
      <c r="I115" s="139">
        <v>630278.31475788588</v>
      </c>
      <c r="J115" s="139">
        <v>743709.98029547755</v>
      </c>
      <c r="K115" s="139">
        <v>848233.33780281013</v>
      </c>
      <c r="L115" s="139">
        <v>927053.49527608324</v>
      </c>
      <c r="M115" s="139">
        <v>933401.6336899522</v>
      </c>
      <c r="N115" s="146"/>
      <c r="O115" s="139">
        <v>-5455.9926000000587</v>
      </c>
      <c r="P115" s="139">
        <v>53775.045900000194</v>
      </c>
      <c r="Q115" s="139">
        <v>-2604.9349000001712</v>
      </c>
      <c r="R115" s="139">
        <v>43800.12329999997</v>
      </c>
      <c r="S115" s="139">
        <v>25608.265307613441</v>
      </c>
      <c r="T115" s="139">
        <v>48988.56559908254</v>
      </c>
      <c r="U115" s="139">
        <v>70009.819915323809</v>
      </c>
      <c r="V115" s="139">
        <v>43428.640334058946</v>
      </c>
      <c r="W115" s="139">
        <v>12757.526571016115</v>
      </c>
      <c r="X115" s="141"/>
      <c r="Y115" s="140"/>
      <c r="Z115" s="140"/>
      <c r="AA115" s="140"/>
      <c r="AB115" s="140"/>
      <c r="AC115" s="140"/>
      <c r="AD115" s="140"/>
      <c r="AE115" s="140"/>
      <c r="AF115" s="140"/>
    </row>
    <row r="116" spans="1:32">
      <c r="B116" s="51"/>
      <c r="C116" s="215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Y116" s="11"/>
    </row>
    <row r="117" spans="1:32">
      <c r="B117" s="51"/>
      <c r="C117" s="215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54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2">
      <c r="B118" s="51"/>
      <c r="C118" s="215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54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2" s="45" customFormat="1">
      <c r="A119" s="38"/>
      <c r="B119" s="174" t="s">
        <v>277</v>
      </c>
      <c r="C119" s="223"/>
      <c r="D119" s="24"/>
      <c r="E119" s="24"/>
      <c r="F119" s="24"/>
      <c r="G119" s="24"/>
      <c r="H119" s="24"/>
      <c r="I119" s="24"/>
      <c r="J119" s="24"/>
      <c r="K119" s="106"/>
      <c r="L119" s="163"/>
      <c r="M119" s="273"/>
      <c r="N119" s="26"/>
      <c r="O119" s="26"/>
      <c r="P119" s="26"/>
      <c r="Q119" s="26"/>
      <c r="R119" s="26"/>
      <c r="Y119" s="25"/>
      <c r="Z119" s="25"/>
      <c r="AA119" s="25"/>
      <c r="AB119" s="25"/>
      <c r="AC119" s="25"/>
      <c r="AD119" s="25"/>
    </row>
    <row r="120" spans="1:32" s="45" customFormat="1" ht="28">
      <c r="A120" s="38"/>
      <c r="B120" s="56"/>
      <c r="C120" s="217" t="s">
        <v>251</v>
      </c>
      <c r="D120" s="326" t="s">
        <v>55</v>
      </c>
      <c r="E120" s="326"/>
      <c r="F120" s="326"/>
      <c r="G120" s="326"/>
      <c r="H120" s="326"/>
      <c r="I120" s="326"/>
      <c r="J120" s="326"/>
      <c r="K120" s="326"/>
      <c r="L120" s="326"/>
      <c r="M120" s="326"/>
      <c r="N120" s="77"/>
      <c r="O120" s="326" t="s">
        <v>226</v>
      </c>
      <c r="P120" s="326"/>
      <c r="Q120" s="326"/>
      <c r="R120" s="326"/>
      <c r="S120" s="326"/>
      <c r="T120" s="326"/>
      <c r="U120" s="326"/>
      <c r="V120" s="326"/>
      <c r="W120" s="326"/>
      <c r="Y120" s="72"/>
      <c r="Z120" s="187"/>
      <c r="AA120" s="187"/>
      <c r="AB120" s="187"/>
      <c r="AC120" s="187"/>
      <c r="AD120" s="187"/>
      <c r="AE120" s="187"/>
      <c r="AF120" s="187"/>
    </row>
    <row r="121" spans="1:32" s="45" customFormat="1" ht="14.5" customHeight="1">
      <c r="A121" s="38"/>
      <c r="B121" s="56"/>
      <c r="C121" s="218"/>
      <c r="D121" s="327" t="s">
        <v>318</v>
      </c>
      <c r="E121" s="327"/>
      <c r="F121" s="327"/>
      <c r="G121" s="327"/>
      <c r="H121" s="327"/>
      <c r="I121" s="327"/>
      <c r="J121" s="327"/>
      <c r="K121" s="327"/>
      <c r="L121" s="327"/>
      <c r="M121" s="327"/>
      <c r="N121" s="77"/>
      <c r="O121" s="331" t="s">
        <v>318</v>
      </c>
      <c r="P121" s="331"/>
      <c r="Q121" s="331"/>
      <c r="R121" s="331"/>
      <c r="S121" s="331"/>
      <c r="T121" s="331"/>
      <c r="U121" s="331"/>
      <c r="V121" s="331"/>
      <c r="W121" s="331"/>
      <c r="Y121" s="168"/>
      <c r="Z121" s="169"/>
      <c r="AA121" s="169"/>
      <c r="AB121" s="169"/>
      <c r="AC121" s="169"/>
      <c r="AD121" s="169"/>
      <c r="AE121" s="169"/>
      <c r="AF121" s="169"/>
    </row>
    <row r="122" spans="1:32" s="45" customFormat="1">
      <c r="A122" s="38"/>
      <c r="B122" s="34" t="s">
        <v>324</v>
      </c>
      <c r="C122" s="199"/>
      <c r="D122" s="181" t="s">
        <v>1</v>
      </c>
      <c r="E122" s="181" t="s">
        <v>2</v>
      </c>
      <c r="F122" s="181" t="s">
        <v>3</v>
      </c>
      <c r="G122" s="181" t="s">
        <v>4</v>
      </c>
      <c r="H122" s="181" t="s">
        <v>104</v>
      </c>
      <c r="I122" s="181" t="s">
        <v>105</v>
      </c>
      <c r="J122" s="181" t="s">
        <v>111</v>
      </c>
      <c r="K122" s="181" t="s">
        <v>268</v>
      </c>
      <c r="L122" s="181" t="s">
        <v>285</v>
      </c>
      <c r="M122" s="181" t="s">
        <v>367</v>
      </c>
      <c r="N122" s="47"/>
      <c r="O122" s="181" t="s">
        <v>2</v>
      </c>
      <c r="P122" s="181" t="s">
        <v>3</v>
      </c>
      <c r="Q122" s="181" t="s">
        <v>4</v>
      </c>
      <c r="R122" s="181" t="s">
        <v>104</v>
      </c>
      <c r="S122" s="181" t="s">
        <v>105</v>
      </c>
      <c r="T122" s="181" t="s">
        <v>111</v>
      </c>
      <c r="U122" s="181" t="s">
        <v>268</v>
      </c>
      <c r="V122" s="181" t="s">
        <v>285</v>
      </c>
      <c r="W122" s="181" t="s">
        <v>367</v>
      </c>
      <c r="Y122" s="47"/>
      <c r="Z122" s="48"/>
      <c r="AA122" s="48"/>
      <c r="AB122" s="48"/>
      <c r="AC122" s="48"/>
      <c r="AD122" s="48"/>
      <c r="AE122" s="48"/>
    </row>
    <row r="123" spans="1:32" s="45" customFormat="1">
      <c r="A123" s="38"/>
      <c r="B123" s="5" t="s">
        <v>5</v>
      </c>
      <c r="C123" s="209" t="s">
        <v>290</v>
      </c>
      <c r="D123" s="142">
        <v>0</v>
      </c>
      <c r="E123" s="139">
        <v>0</v>
      </c>
      <c r="F123" s="139">
        <v>0</v>
      </c>
      <c r="G123" s="139">
        <v>0</v>
      </c>
      <c r="H123" s="139">
        <v>0</v>
      </c>
      <c r="I123" s="139">
        <v>0</v>
      </c>
      <c r="J123" s="139">
        <v>0</v>
      </c>
      <c r="K123" s="139">
        <v>0</v>
      </c>
      <c r="L123" s="139">
        <v>0</v>
      </c>
      <c r="M123" s="139">
        <v>0</v>
      </c>
      <c r="N123" s="146"/>
      <c r="O123" s="139">
        <v>0</v>
      </c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41"/>
      <c r="Y123" s="140"/>
      <c r="Z123" s="140"/>
      <c r="AA123" s="140"/>
      <c r="AB123" s="140"/>
      <c r="AC123" s="140"/>
      <c r="AD123" s="140"/>
      <c r="AE123" s="140"/>
      <c r="AF123" s="140"/>
    </row>
    <row r="124" spans="1:32">
      <c r="B124" s="1" t="s">
        <v>35</v>
      </c>
      <c r="C124" s="210" t="s">
        <v>291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3"/>
      <c r="O124" s="142">
        <v>0</v>
      </c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45"/>
      <c r="Y124" s="148"/>
      <c r="Z124" s="148"/>
      <c r="AA124" s="148"/>
      <c r="AB124" s="148"/>
      <c r="AC124" s="148"/>
      <c r="AD124" s="148"/>
      <c r="AE124" s="148"/>
      <c r="AF124" s="148"/>
    </row>
    <row r="125" spans="1:32">
      <c r="B125" s="1" t="s">
        <v>36</v>
      </c>
      <c r="C125" s="210" t="s">
        <v>292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0</v>
      </c>
      <c r="M125" s="142">
        <v>0</v>
      </c>
      <c r="N125" s="143"/>
      <c r="O125" s="142">
        <v>0</v>
      </c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45"/>
      <c r="Y125" s="148"/>
      <c r="Z125" s="148"/>
      <c r="AA125" s="148"/>
      <c r="AB125" s="148"/>
      <c r="AC125" s="148"/>
      <c r="AD125" s="148"/>
      <c r="AE125" s="148"/>
      <c r="AF125" s="148"/>
    </row>
    <row r="126" spans="1:32" s="45" customFormat="1">
      <c r="A126" s="38"/>
      <c r="B126" s="5" t="s">
        <v>6</v>
      </c>
      <c r="C126" s="209" t="s">
        <v>293</v>
      </c>
      <c r="D126" s="142">
        <v>5531.9995901770417</v>
      </c>
      <c r="E126" s="139">
        <v>7013.9349193613225</v>
      </c>
      <c r="F126" s="139">
        <v>7768.8564010354721</v>
      </c>
      <c r="G126" s="139">
        <v>7987.6573195528235</v>
      </c>
      <c r="H126" s="139">
        <v>9195.9816098237516</v>
      </c>
      <c r="I126" s="139">
        <v>15164.323434199998</v>
      </c>
      <c r="J126" s="139">
        <v>10479.237173658858</v>
      </c>
      <c r="K126" s="139">
        <v>14145.044690813043</v>
      </c>
      <c r="L126" s="139">
        <v>30925.033454780685</v>
      </c>
      <c r="M126" s="139">
        <v>20016.160710684489</v>
      </c>
      <c r="N126" s="146"/>
      <c r="O126" s="139">
        <v>1481.9353291842808</v>
      </c>
      <c r="P126" s="139">
        <v>754.92148167414962</v>
      </c>
      <c r="Q126" s="139">
        <v>218.80091851735131</v>
      </c>
      <c r="R126" s="139">
        <v>1208.3242902709273</v>
      </c>
      <c r="S126" s="139">
        <v>5968.3418243762462</v>
      </c>
      <c r="T126" s="139">
        <v>-4685.0862605411394</v>
      </c>
      <c r="U126" s="139">
        <v>3665.8075171541855</v>
      </c>
      <c r="V126" s="139">
        <v>16779.988763967642</v>
      </c>
      <c r="W126" s="139">
        <v>-10908.872744096194</v>
      </c>
      <c r="X126" s="141"/>
      <c r="Y126" s="140"/>
      <c r="Z126" s="140"/>
      <c r="AA126" s="140"/>
      <c r="AB126" s="140"/>
      <c r="AC126" s="140"/>
      <c r="AD126" s="140"/>
      <c r="AE126" s="140"/>
      <c r="AF126" s="140"/>
    </row>
    <row r="127" spans="1:32" s="45" customFormat="1">
      <c r="A127" s="38"/>
      <c r="B127" s="31" t="s">
        <v>7</v>
      </c>
      <c r="C127" s="232" t="s">
        <v>294</v>
      </c>
      <c r="D127" s="142">
        <v>0</v>
      </c>
      <c r="E127" s="139">
        <v>0</v>
      </c>
      <c r="F127" s="139">
        <v>0</v>
      </c>
      <c r="G127" s="139">
        <v>0</v>
      </c>
      <c r="H127" s="139">
        <v>0</v>
      </c>
      <c r="I127" s="139">
        <v>0</v>
      </c>
      <c r="J127" s="139">
        <v>0</v>
      </c>
      <c r="K127" s="139">
        <v>0</v>
      </c>
      <c r="L127" s="139">
        <v>0</v>
      </c>
      <c r="M127" s="139">
        <v>0</v>
      </c>
      <c r="N127" s="146"/>
      <c r="O127" s="139">
        <v>0</v>
      </c>
      <c r="P127" s="139">
        <v>0</v>
      </c>
      <c r="Q127" s="139">
        <v>0</v>
      </c>
      <c r="R127" s="139">
        <v>0</v>
      </c>
      <c r="S127" s="139">
        <v>0</v>
      </c>
      <c r="T127" s="139">
        <v>0</v>
      </c>
      <c r="U127" s="139">
        <v>0</v>
      </c>
      <c r="V127" s="139">
        <v>0</v>
      </c>
      <c r="W127" s="139">
        <v>0</v>
      </c>
      <c r="X127" s="141"/>
      <c r="Y127" s="140"/>
      <c r="Z127" s="140"/>
      <c r="AA127" s="140"/>
      <c r="AB127" s="140"/>
      <c r="AC127" s="140"/>
      <c r="AD127" s="140"/>
      <c r="AE127" s="140"/>
      <c r="AF127" s="140"/>
    </row>
    <row r="128" spans="1:32">
      <c r="B128" s="208" t="s">
        <v>40</v>
      </c>
      <c r="C128" s="219"/>
      <c r="D128" s="142">
        <v>0</v>
      </c>
      <c r="E128" s="142">
        <v>0</v>
      </c>
      <c r="F128" s="142">
        <v>0</v>
      </c>
      <c r="G128" s="142">
        <v>0</v>
      </c>
      <c r="H128" s="142">
        <v>0</v>
      </c>
      <c r="I128" s="142">
        <v>0</v>
      </c>
      <c r="J128" s="142">
        <v>0</v>
      </c>
      <c r="K128" s="142">
        <v>0</v>
      </c>
      <c r="L128" s="142">
        <v>0</v>
      </c>
      <c r="M128" s="142">
        <v>0</v>
      </c>
      <c r="N128" s="143"/>
      <c r="O128" s="142">
        <v>0</v>
      </c>
      <c r="P128" s="142">
        <v>0</v>
      </c>
      <c r="Q128" s="142">
        <v>0</v>
      </c>
      <c r="R128" s="142">
        <v>0</v>
      </c>
      <c r="S128" s="142">
        <v>0</v>
      </c>
      <c r="T128" s="142">
        <v>0</v>
      </c>
      <c r="U128" s="142">
        <v>0</v>
      </c>
      <c r="V128" s="142">
        <v>0</v>
      </c>
      <c r="W128" s="142">
        <v>0</v>
      </c>
      <c r="X128" s="145"/>
      <c r="Y128" s="148"/>
      <c r="Z128" s="148"/>
      <c r="AA128" s="148"/>
      <c r="AB128" s="148"/>
      <c r="AC128" s="148"/>
      <c r="AD128" s="148"/>
      <c r="AE128" s="148"/>
      <c r="AF128" s="148"/>
    </row>
    <row r="129" spans="1:32">
      <c r="B129" s="6" t="s">
        <v>41</v>
      </c>
      <c r="C129" s="219"/>
      <c r="D129" s="142">
        <v>0</v>
      </c>
      <c r="E129" s="142">
        <v>0</v>
      </c>
      <c r="F129" s="142">
        <v>0</v>
      </c>
      <c r="G129" s="142">
        <v>0</v>
      </c>
      <c r="H129" s="142">
        <v>0</v>
      </c>
      <c r="I129" s="142">
        <v>0</v>
      </c>
      <c r="J129" s="142">
        <v>0</v>
      </c>
      <c r="K129" s="142">
        <v>0</v>
      </c>
      <c r="L129" s="142">
        <v>0</v>
      </c>
      <c r="M129" s="142">
        <v>0</v>
      </c>
      <c r="N129" s="143"/>
      <c r="O129" s="142">
        <v>0</v>
      </c>
      <c r="P129" s="142">
        <v>0</v>
      </c>
      <c r="Q129" s="142">
        <v>0</v>
      </c>
      <c r="R129" s="142">
        <v>0</v>
      </c>
      <c r="S129" s="142">
        <v>0</v>
      </c>
      <c r="T129" s="142">
        <v>0</v>
      </c>
      <c r="U129" s="142">
        <v>0</v>
      </c>
      <c r="V129" s="142">
        <v>0</v>
      </c>
      <c r="W129" s="142">
        <v>0</v>
      </c>
      <c r="X129" s="145"/>
      <c r="Y129" s="148"/>
      <c r="Z129" s="148"/>
      <c r="AA129" s="148"/>
      <c r="AB129" s="148"/>
      <c r="AC129" s="148"/>
      <c r="AD129" s="148"/>
      <c r="AE129" s="148"/>
      <c r="AF129" s="148"/>
    </row>
    <row r="130" spans="1:32">
      <c r="B130" s="6" t="s">
        <v>42</v>
      </c>
      <c r="C130" s="219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3"/>
      <c r="O130" s="142">
        <v>0</v>
      </c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45"/>
      <c r="Y130" s="148"/>
      <c r="Z130" s="148"/>
      <c r="AA130" s="148"/>
      <c r="AB130" s="148"/>
      <c r="AC130" s="148"/>
      <c r="AD130" s="148"/>
      <c r="AE130" s="148"/>
      <c r="AF130" s="148"/>
    </row>
    <row r="131" spans="1:32">
      <c r="B131" s="6" t="s">
        <v>43</v>
      </c>
      <c r="C131" s="219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3"/>
      <c r="O131" s="142">
        <v>0</v>
      </c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45"/>
      <c r="Y131" s="148"/>
      <c r="Z131" s="148"/>
      <c r="AA131" s="148"/>
      <c r="AB131" s="148"/>
      <c r="AC131" s="148"/>
      <c r="AD131" s="148"/>
      <c r="AE131" s="148"/>
      <c r="AF131" s="148"/>
    </row>
    <row r="132" spans="1:32">
      <c r="B132" s="6" t="s">
        <v>44</v>
      </c>
      <c r="C132" s="219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3"/>
      <c r="O132" s="142">
        <v>0</v>
      </c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45"/>
      <c r="Y132" s="148"/>
      <c r="Z132" s="148"/>
      <c r="AA132" s="148"/>
      <c r="AB132" s="148"/>
      <c r="AC132" s="148"/>
      <c r="AD132" s="148"/>
      <c r="AE132" s="148"/>
      <c r="AF132" s="148"/>
    </row>
    <row r="133" spans="1:32">
      <c r="B133" s="7" t="s">
        <v>45</v>
      </c>
      <c r="C133" s="219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3"/>
      <c r="O133" s="142">
        <v>0</v>
      </c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45"/>
      <c r="Y133" s="148"/>
      <c r="Z133" s="148"/>
      <c r="AA133" s="148"/>
      <c r="AB133" s="148"/>
      <c r="AC133" s="148"/>
      <c r="AD133" s="148"/>
      <c r="AE133" s="148"/>
      <c r="AF133" s="148"/>
    </row>
    <row r="134" spans="1:32">
      <c r="B134" s="7" t="s">
        <v>46</v>
      </c>
      <c r="C134" s="219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3"/>
      <c r="O134" s="142">
        <v>0</v>
      </c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45"/>
      <c r="Y134" s="148"/>
      <c r="Z134" s="148"/>
      <c r="AA134" s="148"/>
      <c r="AB134" s="148"/>
      <c r="AC134" s="148"/>
      <c r="AD134" s="148"/>
      <c r="AE134" s="148"/>
      <c r="AF134" s="148"/>
    </row>
    <row r="135" spans="1:32">
      <c r="B135" s="6" t="s">
        <v>317</v>
      </c>
      <c r="C135" s="219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3"/>
      <c r="O135" s="142">
        <v>0</v>
      </c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45"/>
      <c r="Y135" s="148"/>
      <c r="Z135" s="148"/>
      <c r="AA135" s="148"/>
      <c r="AB135" s="148"/>
      <c r="AC135" s="148"/>
      <c r="AD135" s="148"/>
      <c r="AE135" s="148"/>
      <c r="AF135" s="148"/>
    </row>
    <row r="136" spans="1:32">
      <c r="B136" s="6" t="s">
        <v>108</v>
      </c>
      <c r="C136" s="210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3"/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5"/>
      <c r="Y136" s="148"/>
      <c r="Z136" s="148"/>
      <c r="AA136" s="148"/>
      <c r="AB136" s="148"/>
      <c r="AC136" s="148"/>
      <c r="AD136" s="148"/>
      <c r="AE136" s="148"/>
      <c r="AF136" s="148"/>
    </row>
    <row r="137" spans="1:32">
      <c r="B137" s="6" t="s">
        <v>48</v>
      </c>
      <c r="C137" s="219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3"/>
      <c r="O137" s="142">
        <v>0</v>
      </c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45"/>
      <c r="Y137" s="148"/>
      <c r="Z137" s="148"/>
      <c r="AA137" s="148"/>
      <c r="AB137" s="148"/>
      <c r="AC137" s="148"/>
      <c r="AD137" s="148"/>
      <c r="AE137" s="148"/>
      <c r="AF137" s="148"/>
    </row>
    <row r="138" spans="1:32">
      <c r="B138" s="6" t="s">
        <v>325</v>
      </c>
      <c r="C138" s="219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3"/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5"/>
      <c r="Y138" s="148"/>
      <c r="Z138" s="148"/>
      <c r="AA138" s="148"/>
      <c r="AB138" s="148"/>
      <c r="AC138" s="148"/>
      <c r="AD138" s="148"/>
      <c r="AE138" s="148"/>
      <c r="AF138" s="148"/>
    </row>
    <row r="139" spans="1:32">
      <c r="B139" s="8" t="s">
        <v>101</v>
      </c>
      <c r="C139" s="219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3"/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5"/>
      <c r="Y139" s="148"/>
      <c r="Z139" s="148"/>
      <c r="AA139" s="148"/>
      <c r="AB139" s="148"/>
      <c r="AC139" s="148"/>
      <c r="AD139" s="148"/>
      <c r="AE139" s="148"/>
      <c r="AF139" s="148"/>
    </row>
    <row r="140" spans="1:32" s="45" customFormat="1">
      <c r="A140" s="38"/>
      <c r="B140" s="31" t="s">
        <v>8</v>
      </c>
      <c r="C140" s="209" t="s">
        <v>295</v>
      </c>
      <c r="D140" s="142">
        <v>5531.9995901770417</v>
      </c>
      <c r="E140" s="139">
        <v>7013.9349193613225</v>
      </c>
      <c r="F140" s="139">
        <v>7768.8564010354721</v>
      </c>
      <c r="G140" s="139">
        <v>7987.6573195528235</v>
      </c>
      <c r="H140" s="139">
        <v>9195.9816098237516</v>
      </c>
      <c r="I140" s="139">
        <v>15164.323434199998</v>
      </c>
      <c r="J140" s="139">
        <v>10479.237173658858</v>
      </c>
      <c r="K140" s="139">
        <v>14145.044690813043</v>
      </c>
      <c r="L140" s="139">
        <v>30925.033454780685</v>
      </c>
      <c r="M140" s="139">
        <v>20016.160710684489</v>
      </c>
      <c r="N140" s="146"/>
      <c r="O140" s="139">
        <v>1481.9353291842808</v>
      </c>
      <c r="P140" s="139">
        <v>754.92148167414962</v>
      </c>
      <c r="Q140" s="139">
        <v>218.80091851735131</v>
      </c>
      <c r="R140" s="139">
        <v>1208.3242902709273</v>
      </c>
      <c r="S140" s="139">
        <v>5968.3418243762462</v>
      </c>
      <c r="T140" s="139">
        <v>-4685.0862605411394</v>
      </c>
      <c r="U140" s="139">
        <v>3665.8075171541855</v>
      </c>
      <c r="V140" s="139">
        <v>16779.988763967642</v>
      </c>
      <c r="W140" s="139">
        <v>-10908.872744096194</v>
      </c>
      <c r="X140" s="141"/>
      <c r="Y140" s="140"/>
      <c r="Z140" s="140"/>
      <c r="AA140" s="140"/>
      <c r="AB140" s="140"/>
      <c r="AC140" s="140"/>
      <c r="AD140" s="140"/>
      <c r="AE140" s="140"/>
      <c r="AF140" s="140"/>
    </row>
    <row r="141" spans="1:32">
      <c r="B141" s="208" t="s">
        <v>40</v>
      </c>
      <c r="C141" s="219"/>
      <c r="D141" s="142">
        <v>5531.9995901770417</v>
      </c>
      <c r="E141" s="142">
        <v>7013.9349193613225</v>
      </c>
      <c r="F141" s="142">
        <v>7768.8564010354721</v>
      </c>
      <c r="G141" s="142">
        <v>7987.6573195528235</v>
      </c>
      <c r="H141" s="142">
        <v>9195.9816098237516</v>
      </c>
      <c r="I141" s="142">
        <v>15164.323434199998</v>
      </c>
      <c r="J141" s="142">
        <v>10479.237173658858</v>
      </c>
      <c r="K141" s="142">
        <v>14145.044690813043</v>
      </c>
      <c r="L141" s="142">
        <v>30924.572511618459</v>
      </c>
      <c r="M141" s="142">
        <v>20015.862366224264</v>
      </c>
      <c r="N141" s="143"/>
      <c r="O141" s="142">
        <v>1481.9353291842808</v>
      </c>
      <c r="P141" s="142">
        <v>754.92148167414962</v>
      </c>
      <c r="Q141" s="142">
        <v>218.80091851735131</v>
      </c>
      <c r="R141" s="142">
        <v>1208.3242902709273</v>
      </c>
      <c r="S141" s="142">
        <v>5968.3418243762462</v>
      </c>
      <c r="T141" s="142">
        <v>-4685.0862605411394</v>
      </c>
      <c r="U141" s="142">
        <v>3665.8075171541855</v>
      </c>
      <c r="V141" s="142">
        <v>16779.527820805415</v>
      </c>
      <c r="W141" s="142">
        <v>-10908.710145394196</v>
      </c>
      <c r="X141" s="145"/>
      <c r="Y141" s="148"/>
      <c r="Z141" s="148"/>
      <c r="AA141" s="148"/>
      <c r="AB141" s="148"/>
      <c r="AC141" s="148"/>
      <c r="AD141" s="148"/>
      <c r="AE141" s="148"/>
      <c r="AF141" s="148"/>
    </row>
    <row r="142" spans="1:32">
      <c r="B142" s="6" t="s">
        <v>41</v>
      </c>
      <c r="C142" s="219"/>
      <c r="D142" s="142">
        <v>0</v>
      </c>
      <c r="E142" s="142">
        <v>0</v>
      </c>
      <c r="F142" s="142">
        <v>0</v>
      </c>
      <c r="G142" s="142">
        <v>0</v>
      </c>
      <c r="H142" s="142">
        <v>0</v>
      </c>
      <c r="I142" s="142">
        <v>0</v>
      </c>
      <c r="J142" s="142">
        <v>0</v>
      </c>
      <c r="K142" s="142">
        <v>0</v>
      </c>
      <c r="L142" s="142">
        <v>0</v>
      </c>
      <c r="M142" s="142">
        <v>0</v>
      </c>
      <c r="N142" s="143"/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5"/>
      <c r="Y142" s="148"/>
      <c r="Z142" s="148"/>
      <c r="AA142" s="148"/>
      <c r="AB142" s="148"/>
      <c r="AC142" s="148"/>
      <c r="AD142" s="148"/>
      <c r="AE142" s="148"/>
      <c r="AF142" s="148"/>
    </row>
    <row r="143" spans="1:32">
      <c r="B143" s="6" t="s">
        <v>42</v>
      </c>
      <c r="C143" s="219"/>
      <c r="D143" s="142">
        <v>1392.9457509347797</v>
      </c>
      <c r="E143" s="142">
        <v>1864.8205500299191</v>
      </c>
      <c r="F143" s="142">
        <v>1653.614550972052</v>
      </c>
      <c r="G143" s="142">
        <v>2110.6031091819436</v>
      </c>
      <c r="H143" s="142">
        <v>7118.2316989234077</v>
      </c>
      <c r="I143" s="142">
        <v>4885.5931144434435</v>
      </c>
      <c r="J143" s="142">
        <v>10479.237173658858</v>
      </c>
      <c r="K143" s="142">
        <v>14145.044690813043</v>
      </c>
      <c r="L143" s="142">
        <v>30924.572511618459</v>
      </c>
      <c r="M143" s="142">
        <v>20015.862366224264</v>
      </c>
      <c r="N143" s="143"/>
      <c r="O143" s="142">
        <v>471.87479909513945</v>
      </c>
      <c r="P143" s="142">
        <v>-211.20599905786719</v>
      </c>
      <c r="Q143" s="142">
        <v>456.98855820989161</v>
      </c>
      <c r="R143" s="142">
        <v>5007.6285897414646</v>
      </c>
      <c r="S143" s="142">
        <v>-2232.6385844799647</v>
      </c>
      <c r="T143" s="142">
        <v>5593.644059215414</v>
      </c>
      <c r="U143" s="142">
        <v>3665.8075171541855</v>
      </c>
      <c r="V143" s="142">
        <v>16779.527820805415</v>
      </c>
      <c r="W143" s="142">
        <v>-10908.710145394196</v>
      </c>
      <c r="X143" s="145"/>
      <c r="Y143" s="148"/>
      <c r="Z143" s="148"/>
      <c r="AA143" s="148"/>
      <c r="AB143" s="148"/>
      <c r="AC143" s="148"/>
      <c r="AD143" s="148"/>
      <c r="AE143" s="148"/>
      <c r="AF143" s="148"/>
    </row>
    <row r="144" spans="1:32">
      <c r="B144" s="6" t="s">
        <v>43</v>
      </c>
      <c r="C144" s="219"/>
      <c r="D144" s="142">
        <v>3664.9411210096259</v>
      </c>
      <c r="E144" s="142">
        <v>4523.5199898207584</v>
      </c>
      <c r="F144" s="142">
        <v>5450.2812518690253</v>
      </c>
      <c r="G144" s="142">
        <v>5205.9770284991946</v>
      </c>
      <c r="H144" s="142">
        <v>1761.5594880360281</v>
      </c>
      <c r="I144" s="142">
        <v>8714.5208500500903</v>
      </c>
      <c r="J144" s="142">
        <v>0</v>
      </c>
      <c r="K144" s="142">
        <v>0</v>
      </c>
      <c r="L144" s="142">
        <v>0</v>
      </c>
      <c r="M144" s="142">
        <v>0</v>
      </c>
      <c r="N144" s="143"/>
      <c r="O144" s="142">
        <v>858.57886881113222</v>
      </c>
      <c r="P144" s="142">
        <v>926.76126204826664</v>
      </c>
      <c r="Q144" s="142">
        <v>-244.30422336983</v>
      </c>
      <c r="R144" s="142">
        <v>-3444.4175404631665</v>
      </c>
      <c r="S144" s="142">
        <v>6952.9613620140626</v>
      </c>
      <c r="T144" s="142">
        <v>-8714.5208500500903</v>
      </c>
      <c r="U144" s="142">
        <v>0</v>
      </c>
      <c r="V144" s="142">
        <v>0</v>
      </c>
      <c r="W144" s="142">
        <v>0</v>
      </c>
      <c r="X144" s="145"/>
      <c r="Y144" s="148"/>
      <c r="Z144" s="148"/>
      <c r="AA144" s="148"/>
      <c r="AB144" s="148"/>
      <c r="AC144" s="148"/>
      <c r="AD144" s="148"/>
      <c r="AE144" s="148"/>
      <c r="AF144" s="148"/>
    </row>
    <row r="145" spans="1:32">
      <c r="B145" s="6" t="s">
        <v>44</v>
      </c>
      <c r="C145" s="219"/>
      <c r="D145" s="142">
        <v>0</v>
      </c>
      <c r="E145" s="142">
        <v>0</v>
      </c>
      <c r="F145" s="142">
        <v>0</v>
      </c>
      <c r="G145" s="142">
        <v>0</v>
      </c>
      <c r="H145" s="142">
        <v>0</v>
      </c>
      <c r="I145" s="142">
        <v>0</v>
      </c>
      <c r="J145" s="142">
        <v>0</v>
      </c>
      <c r="K145" s="142">
        <v>0</v>
      </c>
      <c r="L145" s="142">
        <v>0</v>
      </c>
      <c r="M145" s="142">
        <v>0</v>
      </c>
      <c r="N145" s="143"/>
      <c r="O145" s="142">
        <v>0</v>
      </c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5"/>
      <c r="Y145" s="148"/>
      <c r="Z145" s="148"/>
      <c r="AA145" s="148"/>
      <c r="AB145" s="148"/>
      <c r="AC145" s="148"/>
      <c r="AD145" s="148"/>
      <c r="AE145" s="148"/>
      <c r="AF145" s="148"/>
    </row>
    <row r="146" spans="1:32">
      <c r="B146" s="7" t="s">
        <v>45</v>
      </c>
      <c r="C146" s="219"/>
      <c r="D146" s="142">
        <v>0</v>
      </c>
      <c r="E146" s="142">
        <v>0</v>
      </c>
      <c r="F146" s="142">
        <v>0</v>
      </c>
      <c r="G146" s="142">
        <v>0</v>
      </c>
      <c r="H146" s="142">
        <v>0</v>
      </c>
      <c r="I146" s="142">
        <v>0</v>
      </c>
      <c r="J146" s="142">
        <v>0</v>
      </c>
      <c r="K146" s="142">
        <v>0</v>
      </c>
      <c r="L146" s="142">
        <v>0</v>
      </c>
      <c r="M146" s="142">
        <v>0</v>
      </c>
      <c r="N146" s="143"/>
      <c r="O146" s="142">
        <v>0</v>
      </c>
      <c r="P146" s="142">
        <v>0</v>
      </c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5"/>
      <c r="Y146" s="148"/>
      <c r="Z146" s="148"/>
      <c r="AA146" s="148"/>
      <c r="AB146" s="148"/>
      <c r="AC146" s="148"/>
      <c r="AD146" s="148"/>
      <c r="AE146" s="148"/>
      <c r="AF146" s="148"/>
    </row>
    <row r="147" spans="1:32">
      <c r="B147" s="7" t="s">
        <v>46</v>
      </c>
      <c r="C147" s="219"/>
      <c r="D147" s="142">
        <v>0</v>
      </c>
      <c r="E147" s="142">
        <v>0</v>
      </c>
      <c r="F147" s="142">
        <v>0</v>
      </c>
      <c r="G147" s="142">
        <v>0</v>
      </c>
      <c r="H147" s="142">
        <v>0</v>
      </c>
      <c r="I147" s="142">
        <v>0</v>
      </c>
      <c r="J147" s="142">
        <v>0</v>
      </c>
      <c r="K147" s="142">
        <v>0</v>
      </c>
      <c r="L147" s="142">
        <v>0</v>
      </c>
      <c r="M147" s="142">
        <v>0</v>
      </c>
      <c r="N147" s="143"/>
      <c r="O147" s="142">
        <v>0</v>
      </c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5"/>
      <c r="Y147" s="148"/>
      <c r="Z147" s="148"/>
      <c r="AA147" s="148"/>
      <c r="AB147" s="148"/>
      <c r="AC147" s="148"/>
      <c r="AD147" s="148"/>
      <c r="AE147" s="148"/>
      <c r="AF147" s="148"/>
    </row>
    <row r="148" spans="1:32">
      <c r="B148" s="6" t="s">
        <v>317</v>
      </c>
      <c r="C148" s="219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3"/>
      <c r="O148" s="142">
        <v>0</v>
      </c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5"/>
      <c r="Y148" s="148"/>
      <c r="Z148" s="148"/>
      <c r="AA148" s="148"/>
      <c r="AB148" s="148"/>
      <c r="AC148" s="148"/>
      <c r="AD148" s="148"/>
      <c r="AE148" s="148"/>
      <c r="AF148" s="148"/>
    </row>
    <row r="149" spans="1:32">
      <c r="B149" s="6" t="s">
        <v>108</v>
      </c>
      <c r="C149" s="219"/>
      <c r="D149" s="142">
        <v>474.11271823263598</v>
      </c>
      <c r="E149" s="142">
        <v>625.59437951064569</v>
      </c>
      <c r="F149" s="142">
        <v>664.96059819439517</v>
      </c>
      <c r="G149" s="142">
        <v>671.07718187168462</v>
      </c>
      <c r="H149" s="142">
        <v>316.19042286431488</v>
      </c>
      <c r="I149" s="142">
        <v>1564.2094697064645</v>
      </c>
      <c r="J149" s="142">
        <v>0</v>
      </c>
      <c r="K149" s="142">
        <v>0</v>
      </c>
      <c r="L149" s="142">
        <v>0</v>
      </c>
      <c r="M149" s="142">
        <v>0</v>
      </c>
      <c r="N149" s="143"/>
      <c r="O149" s="142">
        <v>151.48166127800974</v>
      </c>
      <c r="P149" s="142">
        <v>39.36621868374948</v>
      </c>
      <c r="Q149" s="142">
        <v>6.1165836772893556</v>
      </c>
      <c r="R149" s="142">
        <v>-354.88675900736968</v>
      </c>
      <c r="S149" s="142">
        <v>1248.0190468421495</v>
      </c>
      <c r="T149" s="142">
        <v>-1564.2094697064645</v>
      </c>
      <c r="U149" s="142">
        <v>0</v>
      </c>
      <c r="V149" s="142">
        <v>0</v>
      </c>
      <c r="W149" s="142">
        <v>0</v>
      </c>
      <c r="X149" s="145"/>
      <c r="Y149" s="148"/>
      <c r="Z149" s="148"/>
      <c r="AA149" s="148"/>
      <c r="AB149" s="148"/>
      <c r="AC149" s="148"/>
      <c r="AD149" s="148"/>
      <c r="AE149" s="148"/>
      <c r="AF149" s="148"/>
    </row>
    <row r="150" spans="1:32">
      <c r="B150" s="6" t="s">
        <v>48</v>
      </c>
      <c r="C150" s="219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3"/>
      <c r="O150" s="142">
        <v>0</v>
      </c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45"/>
      <c r="Y150" s="148"/>
      <c r="Z150" s="148"/>
      <c r="AA150" s="148"/>
      <c r="AB150" s="148"/>
      <c r="AC150" s="148"/>
      <c r="AD150" s="148"/>
      <c r="AE150" s="148"/>
      <c r="AF150" s="148"/>
    </row>
    <row r="151" spans="1:32">
      <c r="B151" s="6" t="s">
        <v>325</v>
      </c>
      <c r="C151" s="219"/>
      <c r="D151" s="142">
        <v>0</v>
      </c>
      <c r="E151" s="142">
        <v>0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3"/>
      <c r="O151" s="142">
        <v>0</v>
      </c>
      <c r="P151" s="142">
        <v>0</v>
      </c>
      <c r="Q151" s="142">
        <v>0</v>
      </c>
      <c r="R151" s="142">
        <v>0</v>
      </c>
      <c r="S151" s="142">
        <v>0</v>
      </c>
      <c r="T151" s="142">
        <v>0</v>
      </c>
      <c r="U151" s="142">
        <v>0</v>
      </c>
      <c r="V151" s="142">
        <v>0</v>
      </c>
      <c r="W151" s="142">
        <v>0</v>
      </c>
      <c r="X151" s="145"/>
      <c r="Y151" s="148"/>
      <c r="Z151" s="148"/>
      <c r="AA151" s="148"/>
      <c r="AB151" s="148"/>
      <c r="AC151" s="148"/>
      <c r="AD151" s="148"/>
      <c r="AE151" s="148"/>
      <c r="AF151" s="148"/>
    </row>
    <row r="152" spans="1:32">
      <c r="B152" s="8" t="s">
        <v>101</v>
      </c>
      <c r="C152" s="219"/>
      <c r="D152" s="142">
        <v>0</v>
      </c>
      <c r="E152" s="142">
        <v>0</v>
      </c>
      <c r="F152" s="142">
        <v>0</v>
      </c>
      <c r="G152" s="142">
        <v>0</v>
      </c>
      <c r="H152" s="142">
        <v>0</v>
      </c>
      <c r="I152" s="142">
        <v>0</v>
      </c>
      <c r="J152" s="142">
        <v>0</v>
      </c>
      <c r="K152" s="142">
        <v>0</v>
      </c>
      <c r="L152" s="142">
        <v>0.46094316222633586</v>
      </c>
      <c r="M152" s="142">
        <v>0.29834446022845484</v>
      </c>
      <c r="N152" s="143"/>
      <c r="O152" s="142">
        <v>0</v>
      </c>
      <c r="P152" s="142">
        <v>0</v>
      </c>
      <c r="Q152" s="142">
        <v>0</v>
      </c>
      <c r="R152" s="142">
        <v>0</v>
      </c>
      <c r="S152" s="142">
        <v>0</v>
      </c>
      <c r="T152" s="142">
        <v>0</v>
      </c>
      <c r="U152" s="142">
        <v>0</v>
      </c>
      <c r="V152" s="142">
        <v>0.46094316222633586</v>
      </c>
      <c r="W152" s="142">
        <v>-0.16259870199788101</v>
      </c>
      <c r="X152" s="145"/>
      <c r="Y152" s="148"/>
      <c r="Z152" s="148"/>
      <c r="AA152" s="148"/>
      <c r="AB152" s="148"/>
      <c r="AC152" s="148"/>
      <c r="AD152" s="148"/>
      <c r="AE152" s="148"/>
      <c r="AF152" s="148"/>
    </row>
    <row r="153" spans="1:32" s="45" customFormat="1">
      <c r="A153" s="38"/>
      <c r="B153" s="5" t="s">
        <v>9</v>
      </c>
      <c r="C153" s="209" t="s">
        <v>296</v>
      </c>
      <c r="D153" s="142">
        <v>16725.433082229622</v>
      </c>
      <c r="E153" s="139">
        <v>20267.090496826888</v>
      </c>
      <c r="F153" s="139">
        <v>23155.400423099403</v>
      </c>
      <c r="G153" s="139">
        <v>24926.58223578216</v>
      </c>
      <c r="H153" s="139">
        <v>12966.734805164602</v>
      </c>
      <c r="I153" s="139">
        <v>37524.070437544491</v>
      </c>
      <c r="J153" s="139">
        <v>6263.1767639737436</v>
      </c>
      <c r="K153" s="139">
        <v>7237.5054557398671</v>
      </c>
      <c r="L153" s="139">
        <v>3478.5657028981072</v>
      </c>
      <c r="M153" s="139">
        <v>4616.2898092977794</v>
      </c>
      <c r="N153" s="146"/>
      <c r="O153" s="139">
        <v>3541.6574145972645</v>
      </c>
      <c r="P153" s="139">
        <v>2888.3099262725154</v>
      </c>
      <c r="Q153" s="139">
        <v>1771.1818126827579</v>
      </c>
      <c r="R153" s="139">
        <v>-11959.847430617558</v>
      </c>
      <c r="S153" s="139">
        <v>24557.335632379891</v>
      </c>
      <c r="T153" s="139">
        <v>-31260.89367357075</v>
      </c>
      <c r="U153" s="139">
        <v>974.32869176612371</v>
      </c>
      <c r="V153" s="139">
        <v>-3758.9397528417599</v>
      </c>
      <c r="W153" s="139">
        <v>1137.7241063996728</v>
      </c>
      <c r="X153" s="141"/>
      <c r="Y153" s="140"/>
      <c r="Z153" s="140"/>
      <c r="AA153" s="140"/>
      <c r="AB153" s="140"/>
      <c r="AC153" s="140"/>
      <c r="AD153" s="140"/>
      <c r="AE153" s="140"/>
      <c r="AF153" s="140"/>
    </row>
    <row r="154" spans="1:32">
      <c r="B154" s="208" t="s">
        <v>40</v>
      </c>
      <c r="C154" s="219"/>
      <c r="D154" s="142">
        <v>16725.433082229622</v>
      </c>
      <c r="E154" s="142">
        <v>20267.090496826888</v>
      </c>
      <c r="F154" s="142">
        <v>23155.400423099403</v>
      </c>
      <c r="G154" s="142">
        <v>24926.58223578216</v>
      </c>
      <c r="H154" s="142">
        <v>12966.734805164602</v>
      </c>
      <c r="I154" s="142">
        <v>37524.070437544491</v>
      </c>
      <c r="J154" s="142">
        <v>6263.1767639737436</v>
      </c>
      <c r="K154" s="142">
        <v>7237.5054557398671</v>
      </c>
      <c r="L154" s="142">
        <v>3478.5657028981072</v>
      </c>
      <c r="M154" s="142">
        <v>4616.2898092977794</v>
      </c>
      <c r="N154" s="143"/>
      <c r="O154" s="142">
        <v>3541.6574145972645</v>
      </c>
      <c r="P154" s="142">
        <v>2888.3099262725154</v>
      </c>
      <c r="Q154" s="142">
        <v>1771.1818126827579</v>
      </c>
      <c r="R154" s="142">
        <v>-11959.847430617558</v>
      </c>
      <c r="S154" s="142">
        <v>24557.335632379891</v>
      </c>
      <c r="T154" s="142">
        <v>-31260.89367357075</v>
      </c>
      <c r="U154" s="142">
        <v>974.32869176612371</v>
      </c>
      <c r="V154" s="142">
        <v>-3758.9397528417599</v>
      </c>
      <c r="W154" s="142">
        <v>1137.7241063996728</v>
      </c>
      <c r="X154" s="145"/>
      <c r="Y154" s="148"/>
      <c r="Z154" s="148"/>
      <c r="AA154" s="148"/>
      <c r="AB154" s="148"/>
      <c r="AC154" s="148"/>
      <c r="AD154" s="148"/>
      <c r="AE154" s="148"/>
      <c r="AF154" s="148"/>
    </row>
    <row r="155" spans="1:32">
      <c r="B155" s="6" t="s">
        <v>41</v>
      </c>
      <c r="C155" s="219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3"/>
      <c r="O155" s="142">
        <v>0</v>
      </c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45"/>
      <c r="Y155" s="148"/>
      <c r="Z155" s="148"/>
      <c r="AA155" s="148"/>
      <c r="AB155" s="148"/>
      <c r="AC155" s="148"/>
      <c r="AD155" s="148"/>
      <c r="AE155" s="148"/>
      <c r="AF155" s="148"/>
    </row>
    <row r="156" spans="1:32">
      <c r="B156" s="6" t="s">
        <v>42</v>
      </c>
      <c r="C156" s="219"/>
      <c r="D156" s="142">
        <v>3655.70352494495</v>
      </c>
      <c r="E156" s="142">
        <v>3971.5011070316395</v>
      </c>
      <c r="F156" s="142">
        <v>3958.4336436983931</v>
      </c>
      <c r="G156" s="142">
        <v>6291.5619551718401</v>
      </c>
      <c r="H156" s="142">
        <v>1953.9549417253734</v>
      </c>
      <c r="I156" s="142">
        <v>3958.9587420622679</v>
      </c>
      <c r="J156" s="142">
        <v>509.6243866003187</v>
      </c>
      <c r="K156" s="142">
        <v>4201.4113250093751</v>
      </c>
      <c r="L156" s="142">
        <v>33.601447564063285</v>
      </c>
      <c r="M156" s="142">
        <v>44.591372771371972</v>
      </c>
      <c r="N156" s="143"/>
      <c r="O156" s="142">
        <v>315.79758208668949</v>
      </c>
      <c r="P156" s="142">
        <v>-13.06746333324611</v>
      </c>
      <c r="Q156" s="142">
        <v>2333.128311473447</v>
      </c>
      <c r="R156" s="142">
        <v>-4337.6070134464671</v>
      </c>
      <c r="S156" s="142">
        <v>2005.0038003368943</v>
      </c>
      <c r="T156" s="142">
        <v>-3449.3343554619491</v>
      </c>
      <c r="U156" s="142">
        <v>3691.7869384090563</v>
      </c>
      <c r="V156" s="142">
        <v>-4167.8098774453119</v>
      </c>
      <c r="W156" s="142">
        <v>10.989925207308687</v>
      </c>
      <c r="X156" s="145"/>
      <c r="Y156" s="148"/>
      <c r="Z156" s="148"/>
      <c r="AA156" s="148"/>
      <c r="AB156" s="148"/>
      <c r="AC156" s="148"/>
      <c r="AD156" s="148"/>
      <c r="AE156" s="148"/>
      <c r="AF156" s="148"/>
    </row>
    <row r="157" spans="1:32">
      <c r="B157" s="6" t="s">
        <v>43</v>
      </c>
      <c r="C157" s="219"/>
      <c r="D157" s="142">
        <v>6812.1731545570237</v>
      </c>
      <c r="E157" s="142">
        <v>9031.4368518014162</v>
      </c>
      <c r="F157" s="142">
        <v>10235.220525979174</v>
      </c>
      <c r="G157" s="142">
        <v>9229.7560104777731</v>
      </c>
      <c r="H157" s="142">
        <v>6596.3323325057399</v>
      </c>
      <c r="I157" s="142">
        <v>22474.172942897454</v>
      </c>
      <c r="J157" s="142">
        <v>1680.4698967830252</v>
      </c>
      <c r="K157" s="142">
        <v>651.64636698895401</v>
      </c>
      <c r="L157" s="142">
        <v>660.64967601725129</v>
      </c>
      <c r="M157" s="142">
        <v>876.72639455206217</v>
      </c>
      <c r="N157" s="143"/>
      <c r="O157" s="142">
        <v>2219.263697244392</v>
      </c>
      <c r="P157" s="142">
        <v>1203.7836741777569</v>
      </c>
      <c r="Q157" s="142">
        <v>-1005.4645155014</v>
      </c>
      <c r="R157" s="142">
        <v>-2633.4236779720327</v>
      </c>
      <c r="S157" s="142">
        <v>15877.840610391711</v>
      </c>
      <c r="T157" s="142">
        <v>-20793.703046114428</v>
      </c>
      <c r="U157" s="142">
        <v>-1028.8235297940712</v>
      </c>
      <c r="V157" s="142">
        <v>9.0033090282973127</v>
      </c>
      <c r="W157" s="142">
        <v>216.07671853481082</v>
      </c>
      <c r="X157" s="145"/>
      <c r="Y157" s="148"/>
      <c r="Z157" s="148"/>
      <c r="AA157" s="148"/>
      <c r="AB157" s="148"/>
      <c r="AC157" s="148"/>
      <c r="AD157" s="148"/>
      <c r="AE157" s="148"/>
      <c r="AF157" s="148"/>
    </row>
    <row r="158" spans="1:32">
      <c r="B158" s="6" t="s">
        <v>44</v>
      </c>
      <c r="C158" s="219"/>
      <c r="D158" s="142">
        <v>6257.5564027276478</v>
      </c>
      <c r="E158" s="142">
        <v>7264.152537993833</v>
      </c>
      <c r="F158" s="142">
        <v>8961.7462534218357</v>
      </c>
      <c r="G158" s="142">
        <v>9405.2642701325476</v>
      </c>
      <c r="H158" s="142">
        <v>4143.7864453212806</v>
      </c>
      <c r="I158" s="142">
        <v>11090.938752584771</v>
      </c>
      <c r="J158" s="142">
        <v>3102.7986399600341</v>
      </c>
      <c r="K158" s="142">
        <v>2179.7132116767552</v>
      </c>
      <c r="L158" s="142">
        <v>2541.984632355498</v>
      </c>
      <c r="M158" s="142">
        <v>3373.3839622341529</v>
      </c>
      <c r="N158" s="143"/>
      <c r="O158" s="142">
        <v>1006.5961352661851</v>
      </c>
      <c r="P158" s="142">
        <v>1697.5937154280032</v>
      </c>
      <c r="Q158" s="142">
        <v>443.518016710712</v>
      </c>
      <c r="R158" s="142">
        <v>-5261.477824811268</v>
      </c>
      <c r="S158" s="142">
        <v>6947.1523072634909</v>
      </c>
      <c r="T158" s="142">
        <v>-7988.1401126247365</v>
      </c>
      <c r="U158" s="142">
        <v>-923.0854282832787</v>
      </c>
      <c r="V158" s="142">
        <v>362.27142067874246</v>
      </c>
      <c r="W158" s="142">
        <v>831.39932987865495</v>
      </c>
      <c r="X158" s="145"/>
      <c r="Y158" s="148"/>
      <c r="Z158" s="148"/>
      <c r="AA158" s="148"/>
      <c r="AB158" s="148"/>
      <c r="AC158" s="148"/>
      <c r="AD158" s="148"/>
      <c r="AE158" s="148"/>
      <c r="AF158" s="148"/>
    </row>
    <row r="159" spans="1:32">
      <c r="B159" s="7" t="s">
        <v>45</v>
      </c>
      <c r="C159" s="219"/>
      <c r="D159" s="142">
        <v>466.14096490925681</v>
      </c>
      <c r="E159" s="142">
        <v>572.44300509894163</v>
      </c>
      <c r="F159" s="142">
        <v>681.93547604765638</v>
      </c>
      <c r="G159" s="142">
        <v>672.01754309235491</v>
      </c>
      <c r="H159" s="142">
        <v>375.07817228986761</v>
      </c>
      <c r="I159" s="142">
        <v>1116.1163098529253</v>
      </c>
      <c r="J159" s="142">
        <v>210.18373217407085</v>
      </c>
      <c r="K159" s="142">
        <v>124.68798029245495</v>
      </c>
      <c r="L159" s="142">
        <v>145.89182659121471</v>
      </c>
      <c r="M159" s="142">
        <v>193.60823105677318</v>
      </c>
      <c r="N159" s="143"/>
      <c r="O159" s="142">
        <v>106.30204018968482</v>
      </c>
      <c r="P159" s="142">
        <v>109.4924709487148</v>
      </c>
      <c r="Q159" s="142">
        <v>-9.917932955301545</v>
      </c>
      <c r="R159" s="142">
        <v>-296.93937080248725</v>
      </c>
      <c r="S159" s="142">
        <v>741.0381375630576</v>
      </c>
      <c r="T159" s="142">
        <v>-905.93257767885439</v>
      </c>
      <c r="U159" s="142">
        <v>-85.495751881615888</v>
      </c>
      <c r="V159" s="142">
        <v>21.203846298759753</v>
      </c>
      <c r="W159" s="142">
        <v>47.716404465558469</v>
      </c>
      <c r="X159" s="145"/>
      <c r="Y159" s="148"/>
      <c r="Z159" s="148"/>
      <c r="AA159" s="148"/>
      <c r="AB159" s="148"/>
      <c r="AC159" s="148"/>
      <c r="AD159" s="148"/>
      <c r="AE159" s="148"/>
      <c r="AF159" s="148"/>
    </row>
    <row r="160" spans="1:32">
      <c r="B160" s="7" t="s">
        <v>46</v>
      </c>
      <c r="C160" s="219"/>
      <c r="D160" s="142">
        <v>5791.4154378183912</v>
      </c>
      <c r="E160" s="142">
        <v>6691.7095328948935</v>
      </c>
      <c r="F160" s="142">
        <v>8279.8107773741813</v>
      </c>
      <c r="G160" s="142">
        <v>8733.2467270401958</v>
      </c>
      <c r="H160" s="142">
        <v>3768.7082730314123</v>
      </c>
      <c r="I160" s="142">
        <v>9974.8224427318473</v>
      </c>
      <c r="J160" s="142">
        <v>2892.6149077859632</v>
      </c>
      <c r="K160" s="142">
        <v>2055.0252313843002</v>
      </c>
      <c r="L160" s="142">
        <v>2396.0928057642827</v>
      </c>
      <c r="M160" s="142">
        <v>3179.7757311773794</v>
      </c>
      <c r="N160" s="143"/>
      <c r="O160" s="142">
        <v>900.29409507650155</v>
      </c>
      <c r="P160" s="142">
        <v>1588.1012444792887</v>
      </c>
      <c r="Q160" s="142">
        <v>453.43594966601302</v>
      </c>
      <c r="R160" s="142">
        <v>-4964.5384540087825</v>
      </c>
      <c r="S160" s="142">
        <v>6206.114169700435</v>
      </c>
      <c r="T160" s="142">
        <v>-7082.2075349458846</v>
      </c>
      <c r="U160" s="142">
        <v>-837.5896764016627</v>
      </c>
      <c r="V160" s="142">
        <v>341.06757437998249</v>
      </c>
      <c r="W160" s="142">
        <v>783.68292541309654</v>
      </c>
      <c r="X160" s="145"/>
      <c r="Y160" s="148"/>
      <c r="Z160" s="148"/>
      <c r="AA160" s="148"/>
      <c r="AB160" s="148"/>
      <c r="AC160" s="148"/>
      <c r="AD160" s="148"/>
      <c r="AE160" s="148"/>
      <c r="AF160" s="148"/>
    </row>
    <row r="161" spans="1:32">
      <c r="B161" s="6" t="s">
        <v>317</v>
      </c>
      <c r="C161" s="219"/>
      <c r="D161" s="142">
        <v>0</v>
      </c>
      <c r="E161" s="142">
        <v>0</v>
      </c>
      <c r="F161" s="142">
        <v>0</v>
      </c>
      <c r="G161" s="142">
        <v>0</v>
      </c>
      <c r="H161" s="142">
        <v>0</v>
      </c>
      <c r="I161" s="142">
        <v>0</v>
      </c>
      <c r="J161" s="142">
        <v>0</v>
      </c>
      <c r="K161" s="142">
        <v>0</v>
      </c>
      <c r="L161" s="142">
        <v>0</v>
      </c>
      <c r="M161" s="142">
        <v>0</v>
      </c>
      <c r="N161" s="143"/>
      <c r="O161" s="142">
        <v>0</v>
      </c>
      <c r="P161" s="142">
        <v>0</v>
      </c>
      <c r="Q161" s="142">
        <v>0</v>
      </c>
      <c r="R161" s="142">
        <v>0</v>
      </c>
      <c r="S161" s="142">
        <v>0</v>
      </c>
      <c r="T161" s="142">
        <v>0</v>
      </c>
      <c r="U161" s="142">
        <v>0</v>
      </c>
      <c r="V161" s="142">
        <v>0</v>
      </c>
      <c r="W161" s="142">
        <v>0</v>
      </c>
      <c r="X161" s="145"/>
      <c r="Y161" s="148"/>
      <c r="Z161" s="148"/>
      <c r="AA161" s="148"/>
      <c r="AB161" s="148"/>
      <c r="AC161" s="148"/>
      <c r="AD161" s="148"/>
      <c r="AE161" s="148"/>
      <c r="AF161" s="148"/>
    </row>
    <row r="162" spans="1:32">
      <c r="B162" s="6" t="s">
        <v>108</v>
      </c>
      <c r="C162" s="219"/>
      <c r="D162" s="142">
        <v>0</v>
      </c>
      <c r="E162" s="142">
        <v>0</v>
      </c>
      <c r="F162" s="142">
        <v>0</v>
      </c>
      <c r="G162" s="142">
        <v>0</v>
      </c>
      <c r="H162" s="142">
        <v>272.66108561220841</v>
      </c>
      <c r="I162" s="142">
        <v>0</v>
      </c>
      <c r="J162" s="142">
        <v>970.2838406303656</v>
      </c>
      <c r="K162" s="142">
        <v>204.73455206478252</v>
      </c>
      <c r="L162" s="142">
        <v>242.32994696129478</v>
      </c>
      <c r="M162" s="142">
        <v>321.58807974019288</v>
      </c>
      <c r="N162" s="143"/>
      <c r="O162" s="142">
        <v>0</v>
      </c>
      <c r="P162" s="142">
        <v>0</v>
      </c>
      <c r="Q162" s="142">
        <v>0</v>
      </c>
      <c r="R162" s="142">
        <v>272.66108561220841</v>
      </c>
      <c r="S162" s="142">
        <v>-272.66108561220841</v>
      </c>
      <c r="T162" s="142">
        <v>970.2838406303656</v>
      </c>
      <c r="U162" s="142">
        <v>-765.54928856558297</v>
      </c>
      <c r="V162" s="142">
        <v>37.595394896512246</v>
      </c>
      <c r="W162" s="142">
        <v>79.258132778898101</v>
      </c>
      <c r="X162" s="145"/>
      <c r="Y162" s="148"/>
      <c r="Z162" s="148"/>
      <c r="AA162" s="148"/>
      <c r="AB162" s="148"/>
      <c r="AC162" s="148"/>
      <c r="AD162" s="148"/>
      <c r="AE162" s="148"/>
      <c r="AF162" s="148"/>
    </row>
    <row r="163" spans="1:32">
      <c r="B163" s="6" t="s">
        <v>48</v>
      </c>
      <c r="C163" s="219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3"/>
      <c r="O163" s="142">
        <v>0</v>
      </c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45"/>
      <c r="Y163" s="148"/>
      <c r="Z163" s="148"/>
      <c r="AA163" s="148"/>
      <c r="AB163" s="148"/>
      <c r="AC163" s="148"/>
      <c r="AD163" s="148"/>
      <c r="AE163" s="148"/>
      <c r="AF163" s="148"/>
    </row>
    <row r="164" spans="1:32">
      <c r="B164" s="6" t="s">
        <v>325</v>
      </c>
      <c r="C164" s="219"/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3"/>
      <c r="O164" s="142">
        <v>0</v>
      </c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45"/>
      <c r="Y164" s="148"/>
      <c r="Z164" s="148"/>
      <c r="AA164" s="148"/>
      <c r="AB164" s="148"/>
      <c r="AC164" s="148"/>
      <c r="AD164" s="148"/>
      <c r="AE164" s="148"/>
      <c r="AF164" s="148"/>
    </row>
    <row r="165" spans="1:32">
      <c r="B165" s="8" t="s">
        <v>101</v>
      </c>
      <c r="C165" s="219"/>
      <c r="D165" s="142">
        <v>0</v>
      </c>
      <c r="E165" s="142">
        <v>0</v>
      </c>
      <c r="F165" s="142">
        <v>0</v>
      </c>
      <c r="G165" s="142">
        <v>0</v>
      </c>
      <c r="H165" s="142">
        <v>0</v>
      </c>
      <c r="I165" s="142">
        <v>0</v>
      </c>
      <c r="J165" s="142">
        <v>0</v>
      </c>
      <c r="K165" s="142">
        <v>0</v>
      </c>
      <c r="L165" s="142">
        <v>0</v>
      </c>
      <c r="M165" s="142">
        <v>0</v>
      </c>
      <c r="N165" s="143"/>
      <c r="O165" s="142">
        <v>0</v>
      </c>
      <c r="P165" s="142">
        <v>0</v>
      </c>
      <c r="Q165" s="142">
        <v>0</v>
      </c>
      <c r="R165" s="142">
        <v>0</v>
      </c>
      <c r="S165" s="142">
        <v>0</v>
      </c>
      <c r="T165" s="142">
        <v>0</v>
      </c>
      <c r="U165" s="142">
        <v>0</v>
      </c>
      <c r="V165" s="142">
        <v>0</v>
      </c>
      <c r="W165" s="142">
        <v>0</v>
      </c>
      <c r="X165" s="145"/>
      <c r="Y165" s="148"/>
      <c r="Z165" s="148"/>
      <c r="AA165" s="148"/>
      <c r="AB165" s="148"/>
      <c r="AC165" s="148"/>
      <c r="AD165" s="148"/>
      <c r="AE165" s="148"/>
      <c r="AF165" s="148"/>
    </row>
    <row r="166" spans="1:32" s="45" customFormat="1">
      <c r="A166" s="38"/>
      <c r="B166" s="5" t="s">
        <v>25</v>
      </c>
      <c r="C166" s="209" t="s">
        <v>297</v>
      </c>
      <c r="D166" s="142">
        <v>277423.54531199031</v>
      </c>
      <c r="E166" s="139">
        <v>329746.49529353599</v>
      </c>
      <c r="F166" s="139">
        <v>387228.06849456066</v>
      </c>
      <c r="G166" s="139">
        <v>415426.87496906554</v>
      </c>
      <c r="H166" s="139">
        <v>479934.39417437511</v>
      </c>
      <c r="I166" s="139">
        <v>565468.48588339996</v>
      </c>
      <c r="J166" s="139">
        <v>691527.01586684561</v>
      </c>
      <c r="K166" s="139">
        <v>882880.27460997424</v>
      </c>
      <c r="L166" s="139">
        <v>890621.82294268056</v>
      </c>
      <c r="M166" s="139">
        <v>961425.43050014705</v>
      </c>
      <c r="N166" s="146"/>
      <c r="O166" s="139">
        <v>52322.949981545709</v>
      </c>
      <c r="P166" s="139">
        <v>57481.573201024643</v>
      </c>
      <c r="Q166" s="139">
        <v>28198.806474504909</v>
      </c>
      <c r="R166" s="139">
        <v>64507.519205309567</v>
      </c>
      <c r="S166" s="139">
        <v>85534.091709024869</v>
      </c>
      <c r="T166" s="139">
        <v>126058.52998344562</v>
      </c>
      <c r="U166" s="139">
        <v>191353.25874312856</v>
      </c>
      <c r="V166" s="139">
        <v>7741.5483327064067</v>
      </c>
      <c r="W166" s="139">
        <v>70803.607557466428</v>
      </c>
      <c r="X166" s="141"/>
      <c r="Y166" s="140"/>
      <c r="Z166" s="140"/>
      <c r="AA166" s="140"/>
      <c r="AB166" s="140"/>
      <c r="AC166" s="140"/>
      <c r="AD166" s="140"/>
      <c r="AE166" s="140"/>
      <c r="AF166" s="140"/>
    </row>
    <row r="167" spans="1:32">
      <c r="B167" s="208" t="s">
        <v>40</v>
      </c>
      <c r="C167" s="219"/>
      <c r="D167" s="142">
        <v>246611.44040113036</v>
      </c>
      <c r="E167" s="142">
        <v>291609.8041580143</v>
      </c>
      <c r="F167" s="142">
        <v>343550.29263605527</v>
      </c>
      <c r="G167" s="142">
        <v>370600.18071159068</v>
      </c>
      <c r="H167" s="142">
        <v>259594.83284201671</v>
      </c>
      <c r="I167" s="142">
        <v>489688.90506088902</v>
      </c>
      <c r="J167" s="142">
        <v>259033.62780179814</v>
      </c>
      <c r="K167" s="142">
        <v>337365.72033505508</v>
      </c>
      <c r="L167" s="142">
        <v>329329.86928085791</v>
      </c>
      <c r="M167" s="142">
        <v>355511.28794907563</v>
      </c>
      <c r="N167" s="143"/>
      <c r="O167" s="142">
        <v>44998.363756883919</v>
      </c>
      <c r="P167" s="142">
        <v>51940.488478041014</v>
      </c>
      <c r="Q167" s="142">
        <v>27049.888075535411</v>
      </c>
      <c r="R167" s="142">
        <v>-111005.34786957401</v>
      </c>
      <c r="S167" s="142">
        <v>230094.07221887232</v>
      </c>
      <c r="T167" s="142">
        <v>-230655.27725909086</v>
      </c>
      <c r="U167" s="142">
        <v>78332.092533256946</v>
      </c>
      <c r="V167" s="142">
        <v>-8035.8510541971555</v>
      </c>
      <c r="W167" s="142">
        <v>26181.418668217702</v>
      </c>
      <c r="X167" s="145"/>
      <c r="Y167" s="148"/>
      <c r="Z167" s="148"/>
      <c r="AA167" s="148"/>
      <c r="AB167" s="148"/>
      <c r="AC167" s="148"/>
      <c r="AD167" s="148"/>
      <c r="AE167" s="148"/>
      <c r="AF167" s="148"/>
    </row>
    <row r="168" spans="1:32">
      <c r="B168" s="6" t="s">
        <v>41</v>
      </c>
      <c r="C168" s="219"/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3"/>
      <c r="O168" s="142">
        <v>0</v>
      </c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45"/>
      <c r="Y168" s="148"/>
      <c r="Z168" s="148"/>
      <c r="AA168" s="148"/>
      <c r="AB168" s="148"/>
      <c r="AC168" s="148"/>
      <c r="AD168" s="148"/>
      <c r="AE168" s="148"/>
      <c r="AF168" s="148"/>
    </row>
    <row r="169" spans="1:32">
      <c r="B169" s="6" t="s">
        <v>42</v>
      </c>
      <c r="C169" s="219"/>
      <c r="D169" s="142">
        <v>0</v>
      </c>
      <c r="E169" s="142">
        <v>0</v>
      </c>
      <c r="F169" s="142">
        <v>0</v>
      </c>
      <c r="G169" s="142">
        <v>0</v>
      </c>
      <c r="H169" s="142">
        <v>618.14365695249978</v>
      </c>
      <c r="I169" s="142">
        <v>0</v>
      </c>
      <c r="J169" s="142">
        <v>1423.3492958325271</v>
      </c>
      <c r="K169" s="142">
        <v>1594.1780603546938</v>
      </c>
      <c r="L169" s="142">
        <v>1451.7200573255391</v>
      </c>
      <c r="M169" s="142">
        <v>1567.1304532695374</v>
      </c>
      <c r="N169" s="143"/>
      <c r="O169" s="142">
        <v>0</v>
      </c>
      <c r="P169" s="142">
        <v>0</v>
      </c>
      <c r="Q169" s="142">
        <v>0</v>
      </c>
      <c r="R169" s="142">
        <v>618.14365695249978</v>
      </c>
      <c r="S169" s="142">
        <v>-618.14365695249978</v>
      </c>
      <c r="T169" s="142">
        <v>1423.3492958325271</v>
      </c>
      <c r="U169" s="142">
        <v>170.82876452216667</v>
      </c>
      <c r="V169" s="142">
        <v>-142.45800302915478</v>
      </c>
      <c r="W169" s="142">
        <v>115.41039594399827</v>
      </c>
      <c r="X169" s="145"/>
      <c r="Y169" s="148"/>
      <c r="Z169" s="148"/>
      <c r="AA169" s="148"/>
      <c r="AB169" s="148"/>
      <c r="AC169" s="148"/>
      <c r="AD169" s="148"/>
      <c r="AE169" s="148"/>
      <c r="AF169" s="148"/>
    </row>
    <row r="170" spans="1:32">
      <c r="B170" s="6" t="s">
        <v>43</v>
      </c>
      <c r="C170" s="219"/>
      <c r="D170" s="142">
        <v>0</v>
      </c>
      <c r="E170" s="142">
        <v>0</v>
      </c>
      <c r="F170" s="142">
        <v>0</v>
      </c>
      <c r="G170" s="142">
        <v>0</v>
      </c>
      <c r="H170" s="142">
        <v>101.62914860081015</v>
      </c>
      <c r="I170" s="142">
        <v>0</v>
      </c>
      <c r="J170" s="142">
        <v>167.92925224663168</v>
      </c>
      <c r="K170" s="142">
        <v>346.46932064340854</v>
      </c>
      <c r="L170" s="142">
        <v>740.43331242842544</v>
      </c>
      <c r="M170" s="142">
        <v>799.29707292156047</v>
      </c>
      <c r="N170" s="143"/>
      <c r="O170" s="142">
        <v>0</v>
      </c>
      <c r="P170" s="142">
        <v>0</v>
      </c>
      <c r="Q170" s="142">
        <v>0</v>
      </c>
      <c r="R170" s="142">
        <v>101.62914860081015</v>
      </c>
      <c r="S170" s="142">
        <v>-101.62914860081015</v>
      </c>
      <c r="T170" s="142">
        <v>167.92925224663168</v>
      </c>
      <c r="U170" s="142">
        <v>178.54006839677686</v>
      </c>
      <c r="V170" s="142">
        <v>393.9639917850169</v>
      </c>
      <c r="W170" s="142">
        <v>58.863760493135061</v>
      </c>
      <c r="X170" s="145"/>
      <c r="Y170" s="148"/>
      <c r="Z170" s="148"/>
      <c r="AA170" s="148"/>
      <c r="AB170" s="148"/>
      <c r="AC170" s="148"/>
      <c r="AD170" s="148"/>
      <c r="AE170" s="148"/>
      <c r="AF170" s="148"/>
    </row>
    <row r="171" spans="1:32">
      <c r="B171" s="6" t="s">
        <v>44</v>
      </c>
      <c r="C171" s="219"/>
      <c r="D171" s="142">
        <v>0</v>
      </c>
      <c r="E171" s="142">
        <v>0</v>
      </c>
      <c r="F171" s="142">
        <v>0</v>
      </c>
      <c r="G171" s="142">
        <v>0</v>
      </c>
      <c r="H171" s="142">
        <v>0</v>
      </c>
      <c r="I171" s="142">
        <v>0</v>
      </c>
      <c r="J171" s="142">
        <v>0</v>
      </c>
      <c r="K171" s="142">
        <v>0</v>
      </c>
      <c r="L171" s="142">
        <v>0</v>
      </c>
      <c r="M171" s="142">
        <v>0</v>
      </c>
      <c r="N171" s="143"/>
      <c r="O171" s="142">
        <v>0</v>
      </c>
      <c r="P171" s="142">
        <v>0</v>
      </c>
      <c r="Q171" s="142">
        <v>0</v>
      </c>
      <c r="R171" s="142">
        <v>0</v>
      </c>
      <c r="S171" s="142">
        <v>0</v>
      </c>
      <c r="T171" s="142">
        <v>0</v>
      </c>
      <c r="U171" s="142">
        <v>0</v>
      </c>
      <c r="V171" s="142">
        <v>0</v>
      </c>
      <c r="W171" s="142">
        <v>0</v>
      </c>
      <c r="X171" s="145"/>
      <c r="Y171" s="148"/>
      <c r="Z171" s="148"/>
      <c r="AA171" s="148"/>
      <c r="AB171" s="148"/>
      <c r="AC171" s="148"/>
      <c r="AD171" s="148"/>
      <c r="AE171" s="148"/>
      <c r="AF171" s="148"/>
    </row>
    <row r="172" spans="1:32">
      <c r="B172" s="7" t="s">
        <v>45</v>
      </c>
      <c r="C172" s="219"/>
      <c r="D172" s="142">
        <v>0</v>
      </c>
      <c r="E172" s="142">
        <v>0</v>
      </c>
      <c r="F172" s="142">
        <v>0</v>
      </c>
      <c r="G172" s="142">
        <v>0</v>
      </c>
      <c r="H172" s="142">
        <v>0</v>
      </c>
      <c r="I172" s="142">
        <v>0</v>
      </c>
      <c r="J172" s="142">
        <v>0</v>
      </c>
      <c r="K172" s="142">
        <v>0</v>
      </c>
      <c r="L172" s="142">
        <v>0</v>
      </c>
      <c r="M172" s="142">
        <v>0</v>
      </c>
      <c r="N172" s="143"/>
      <c r="O172" s="142">
        <v>0</v>
      </c>
      <c r="P172" s="142">
        <v>0</v>
      </c>
      <c r="Q172" s="142">
        <v>0</v>
      </c>
      <c r="R172" s="142">
        <v>0</v>
      </c>
      <c r="S172" s="142">
        <v>0</v>
      </c>
      <c r="T172" s="142">
        <v>0</v>
      </c>
      <c r="U172" s="142">
        <v>0</v>
      </c>
      <c r="V172" s="142">
        <v>0</v>
      </c>
      <c r="W172" s="142">
        <v>0</v>
      </c>
      <c r="X172" s="145"/>
      <c r="Y172" s="148"/>
      <c r="Z172" s="148"/>
      <c r="AA172" s="148"/>
      <c r="AB172" s="148"/>
      <c r="AC172" s="148"/>
      <c r="AD172" s="148"/>
      <c r="AE172" s="148"/>
      <c r="AF172" s="148"/>
    </row>
    <row r="173" spans="1:32">
      <c r="B173" s="7" t="s">
        <v>46</v>
      </c>
      <c r="C173" s="219"/>
      <c r="D173" s="142">
        <v>0</v>
      </c>
      <c r="E173" s="142">
        <v>0</v>
      </c>
      <c r="F173" s="142">
        <v>0</v>
      </c>
      <c r="G173" s="142">
        <v>0</v>
      </c>
      <c r="H173" s="142">
        <v>0</v>
      </c>
      <c r="I173" s="142">
        <v>0</v>
      </c>
      <c r="J173" s="142">
        <v>0</v>
      </c>
      <c r="K173" s="142">
        <v>0</v>
      </c>
      <c r="L173" s="142">
        <v>0</v>
      </c>
      <c r="M173" s="142">
        <v>0</v>
      </c>
      <c r="N173" s="143"/>
      <c r="O173" s="142">
        <v>0</v>
      </c>
      <c r="P173" s="142">
        <v>0</v>
      </c>
      <c r="Q173" s="142">
        <v>0</v>
      </c>
      <c r="R173" s="142">
        <v>0</v>
      </c>
      <c r="S173" s="142">
        <v>0</v>
      </c>
      <c r="T173" s="142">
        <v>0</v>
      </c>
      <c r="U173" s="142">
        <v>0</v>
      </c>
      <c r="V173" s="142">
        <v>0</v>
      </c>
      <c r="W173" s="142">
        <v>0</v>
      </c>
      <c r="X173" s="145"/>
      <c r="Y173" s="148"/>
      <c r="Z173" s="148"/>
      <c r="AA173" s="148"/>
      <c r="AB173" s="148"/>
      <c r="AC173" s="148"/>
      <c r="AD173" s="148"/>
      <c r="AE173" s="148"/>
      <c r="AF173" s="148"/>
    </row>
    <row r="174" spans="1:32">
      <c r="B174" s="6" t="s">
        <v>317</v>
      </c>
      <c r="C174" s="219"/>
      <c r="D174" s="142">
        <v>0</v>
      </c>
      <c r="E174" s="142">
        <v>0</v>
      </c>
      <c r="F174" s="142">
        <v>0</v>
      </c>
      <c r="G174" s="142">
        <v>0</v>
      </c>
      <c r="H174" s="142">
        <v>0</v>
      </c>
      <c r="I174" s="142">
        <v>0</v>
      </c>
      <c r="J174" s="142">
        <v>0</v>
      </c>
      <c r="K174" s="142">
        <v>0</v>
      </c>
      <c r="L174" s="142">
        <v>0</v>
      </c>
      <c r="M174" s="142">
        <v>0</v>
      </c>
      <c r="N174" s="143"/>
      <c r="O174" s="142">
        <v>0</v>
      </c>
      <c r="P174" s="142">
        <v>0</v>
      </c>
      <c r="Q174" s="142">
        <v>0</v>
      </c>
      <c r="R174" s="142">
        <v>0</v>
      </c>
      <c r="S174" s="142">
        <v>0</v>
      </c>
      <c r="T174" s="142">
        <v>0</v>
      </c>
      <c r="U174" s="142">
        <v>0</v>
      </c>
      <c r="V174" s="142">
        <v>0</v>
      </c>
      <c r="W174" s="142">
        <v>0</v>
      </c>
      <c r="X174" s="145"/>
      <c r="Y174" s="148"/>
      <c r="Z174" s="148"/>
      <c r="AA174" s="148"/>
      <c r="AB174" s="148"/>
      <c r="AC174" s="148"/>
      <c r="AD174" s="148"/>
      <c r="AE174" s="148"/>
      <c r="AF174" s="148"/>
    </row>
    <row r="175" spans="1:32">
      <c r="B175" s="6" t="s">
        <v>108</v>
      </c>
      <c r="C175" s="219"/>
      <c r="D175" s="142">
        <v>39232.854631767506</v>
      </c>
      <c r="E175" s="142">
        <v>45162.071939048248</v>
      </c>
      <c r="F175" s="142">
        <v>53639.364766141691</v>
      </c>
      <c r="G175" s="142">
        <v>60277.011394939436</v>
      </c>
      <c r="H175" s="142">
        <v>26642.365402487343</v>
      </c>
      <c r="I175" s="142">
        <v>67361.66080725065</v>
      </c>
      <c r="J175" s="142">
        <v>14626.737053980452</v>
      </c>
      <c r="K175" s="142">
        <v>23185.127703629027</v>
      </c>
      <c r="L175" s="142">
        <v>16780.142666382915</v>
      </c>
      <c r="M175" s="142">
        <v>18114.14842000719</v>
      </c>
      <c r="N175" s="143"/>
      <c r="O175" s="142">
        <v>5929.2173072807427</v>
      </c>
      <c r="P175" s="142">
        <v>8477.2928270934462</v>
      </c>
      <c r="Q175" s="142">
        <v>6637.6466287977455</v>
      </c>
      <c r="R175" s="142">
        <v>-33634.645992452097</v>
      </c>
      <c r="S175" s="142">
        <v>40719.29540476331</v>
      </c>
      <c r="T175" s="142">
        <v>-52734.92375327021</v>
      </c>
      <c r="U175" s="142">
        <v>8558.3906496485761</v>
      </c>
      <c r="V175" s="142">
        <v>-6404.9850372461124</v>
      </c>
      <c r="W175" s="142">
        <v>1334.0057536242739</v>
      </c>
      <c r="X175" s="145"/>
      <c r="Y175" s="148"/>
      <c r="Z175" s="148"/>
      <c r="AA175" s="148"/>
      <c r="AB175" s="148"/>
      <c r="AC175" s="148"/>
      <c r="AD175" s="148"/>
      <c r="AE175" s="148"/>
      <c r="AF175" s="148"/>
    </row>
    <row r="176" spans="1:32">
      <c r="B176" s="6" t="s">
        <v>48</v>
      </c>
      <c r="C176" s="219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3"/>
      <c r="O176" s="142">
        <v>0</v>
      </c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5"/>
      <c r="Y176" s="148"/>
      <c r="Z176" s="148"/>
      <c r="AA176" s="148"/>
      <c r="AB176" s="148"/>
      <c r="AC176" s="148"/>
      <c r="AD176" s="148"/>
      <c r="AE176" s="148"/>
      <c r="AF176" s="148"/>
    </row>
    <row r="177" spans="1:32">
      <c r="B177" s="6" t="s">
        <v>325</v>
      </c>
      <c r="C177" s="219"/>
      <c r="D177" s="142">
        <v>207378.58576936286</v>
      </c>
      <c r="E177" s="142">
        <v>246447.73221896603</v>
      </c>
      <c r="F177" s="142">
        <v>289910.92786991363</v>
      </c>
      <c r="G177" s="142">
        <v>310323.1693166513</v>
      </c>
      <c r="H177" s="142">
        <v>232232.69463397606</v>
      </c>
      <c r="I177" s="142">
        <v>422327.24425363838</v>
      </c>
      <c r="J177" s="142">
        <v>242815.61219973851</v>
      </c>
      <c r="K177" s="142">
        <v>312239.94525042793</v>
      </c>
      <c r="L177" s="142">
        <v>310357.57324472105</v>
      </c>
      <c r="M177" s="142">
        <v>335030.71200287738</v>
      </c>
      <c r="N177" s="143"/>
      <c r="O177" s="142">
        <v>39069.146449603155</v>
      </c>
      <c r="P177" s="142">
        <v>43463.195650947593</v>
      </c>
      <c r="Q177" s="142">
        <v>20412.241446737651</v>
      </c>
      <c r="R177" s="142">
        <v>-78090.474682675223</v>
      </c>
      <c r="S177" s="142">
        <v>190094.54961966234</v>
      </c>
      <c r="T177" s="142">
        <v>-179511.6320538999</v>
      </c>
      <c r="U177" s="142">
        <v>69424.333050689442</v>
      </c>
      <c r="V177" s="142">
        <v>-1882.372005706884</v>
      </c>
      <c r="W177" s="142">
        <v>24673.138758156303</v>
      </c>
      <c r="X177" s="145"/>
      <c r="Y177" s="148"/>
      <c r="Z177" s="148"/>
      <c r="AA177" s="148"/>
      <c r="AB177" s="148"/>
      <c r="AC177" s="148"/>
      <c r="AD177" s="148"/>
      <c r="AE177" s="148"/>
      <c r="AF177" s="148"/>
    </row>
    <row r="178" spans="1:32">
      <c r="B178" s="8" t="s">
        <v>101</v>
      </c>
      <c r="C178" s="219"/>
      <c r="D178" s="142">
        <v>30812.104910859944</v>
      </c>
      <c r="E178" s="142">
        <v>38136.691135521716</v>
      </c>
      <c r="F178" s="142">
        <v>43677.775858505353</v>
      </c>
      <c r="G178" s="142">
        <v>44826.694257474817</v>
      </c>
      <c r="H178" s="142">
        <v>220339.56133235837</v>
      </c>
      <c r="I178" s="142">
        <v>75779.58082251095</v>
      </c>
      <c r="J178" s="142">
        <v>432493.38806504745</v>
      </c>
      <c r="K178" s="142">
        <v>545514.55427491909</v>
      </c>
      <c r="L178" s="142">
        <v>561291.9536618226</v>
      </c>
      <c r="M178" s="142">
        <v>605914.14255107136</v>
      </c>
      <c r="N178" s="143"/>
      <c r="O178" s="142">
        <v>7324.5862246617717</v>
      </c>
      <c r="P178" s="142">
        <v>5541.0847229836345</v>
      </c>
      <c r="Q178" s="142">
        <v>1148.9183989694652</v>
      </c>
      <c r="R178" s="142">
        <v>175512.86707488357</v>
      </c>
      <c r="S178" s="142">
        <v>-144559.98050984746</v>
      </c>
      <c r="T178" s="142">
        <v>356713.80724253657</v>
      </c>
      <c r="U178" s="142">
        <v>113021.16620987162</v>
      </c>
      <c r="V178" s="142">
        <v>15777.399386903471</v>
      </c>
      <c r="W178" s="142">
        <v>44622.188889248806</v>
      </c>
      <c r="X178" s="145"/>
      <c r="Y178" s="148"/>
      <c r="Z178" s="148"/>
      <c r="AA178" s="148"/>
      <c r="AB178" s="148"/>
      <c r="AC178" s="148"/>
      <c r="AD178" s="148"/>
      <c r="AE178" s="148"/>
      <c r="AF178" s="148"/>
    </row>
    <row r="179" spans="1:32" s="45" customFormat="1">
      <c r="A179" s="38"/>
      <c r="B179" s="5" t="s">
        <v>10</v>
      </c>
      <c r="C179" s="209" t="s">
        <v>298</v>
      </c>
      <c r="D179" s="142">
        <v>1488.8289519209559</v>
      </c>
      <c r="E179" s="139">
        <v>1574.4497165530729</v>
      </c>
      <c r="F179" s="139">
        <v>2204.9626666214763</v>
      </c>
      <c r="G179" s="139">
        <v>2262.643937927553</v>
      </c>
      <c r="H179" s="139">
        <v>18494.708426384022</v>
      </c>
      <c r="I179" s="139">
        <v>1299.5919318031729</v>
      </c>
      <c r="J179" s="139">
        <v>36931.513996997666</v>
      </c>
      <c r="K179" s="139">
        <v>50670.988144923977</v>
      </c>
      <c r="L179" s="139">
        <v>59915.94509474394</v>
      </c>
      <c r="M179" s="139">
        <v>79512.474502027108</v>
      </c>
      <c r="N179" s="146"/>
      <c r="O179" s="139">
        <v>85.62076463211703</v>
      </c>
      <c r="P179" s="139">
        <v>630.51295006840337</v>
      </c>
      <c r="Q179" s="139">
        <v>57.681271306076809</v>
      </c>
      <c r="R179" s="139">
        <v>16232.06448845647</v>
      </c>
      <c r="S179" s="139">
        <v>-17195.116494580849</v>
      </c>
      <c r="T179" s="139">
        <v>35631.922065194492</v>
      </c>
      <c r="U179" s="139">
        <v>13739.474147926307</v>
      </c>
      <c r="V179" s="139">
        <v>9244.9569498199653</v>
      </c>
      <c r="W179" s="139">
        <v>19596.529407283175</v>
      </c>
      <c r="X179" s="141"/>
      <c r="Y179" s="140"/>
      <c r="Z179" s="140"/>
      <c r="AA179" s="140"/>
      <c r="AB179" s="140"/>
      <c r="AC179" s="140"/>
      <c r="AD179" s="140"/>
      <c r="AE179" s="140"/>
      <c r="AF179" s="140"/>
    </row>
    <row r="180" spans="1:32" s="45" customFormat="1">
      <c r="A180" s="38"/>
      <c r="B180" s="31" t="s">
        <v>26</v>
      </c>
      <c r="C180" s="209" t="s">
        <v>299</v>
      </c>
      <c r="D180" s="142">
        <v>10.901664716346543</v>
      </c>
      <c r="E180" s="139">
        <v>12.720829518049944</v>
      </c>
      <c r="F180" s="139">
        <v>15.84688228693647</v>
      </c>
      <c r="G180" s="139">
        <v>16.049501801886855</v>
      </c>
      <c r="H180" s="139">
        <v>9874.448118446282</v>
      </c>
      <c r="I180" s="139">
        <v>20.120119017813295</v>
      </c>
      <c r="J180" s="139">
        <v>21067.443616951765</v>
      </c>
      <c r="K180" s="139">
        <v>26249.253754334357</v>
      </c>
      <c r="L180" s="139">
        <v>29479.486412129932</v>
      </c>
      <c r="M180" s="139">
        <v>39121.254083046406</v>
      </c>
      <c r="N180" s="146"/>
      <c r="O180" s="139">
        <v>1.8191648017034017</v>
      </c>
      <c r="P180" s="139">
        <v>3.1260527688865252</v>
      </c>
      <c r="Q180" s="139">
        <v>0.20261951495038344</v>
      </c>
      <c r="R180" s="139">
        <v>9858.3986166443956</v>
      </c>
      <c r="S180" s="139">
        <v>-9854.3279994284694</v>
      </c>
      <c r="T180" s="139">
        <v>21047.323497933954</v>
      </c>
      <c r="U180" s="139">
        <v>5181.8101373825921</v>
      </c>
      <c r="V180" s="139">
        <v>3230.2326577955737</v>
      </c>
      <c r="W180" s="139">
        <v>9641.7676709164771</v>
      </c>
      <c r="X180" s="141"/>
      <c r="Y180" s="140"/>
      <c r="Z180" s="140"/>
      <c r="AA180" s="140"/>
      <c r="AB180" s="140"/>
      <c r="AC180" s="140"/>
      <c r="AD180" s="140"/>
      <c r="AE180" s="140"/>
      <c r="AF180" s="140"/>
    </row>
    <row r="181" spans="1:32">
      <c r="B181" s="208" t="s">
        <v>40</v>
      </c>
      <c r="C181" s="219"/>
      <c r="D181" s="142">
        <v>10.901664716346543</v>
      </c>
      <c r="E181" s="142">
        <v>12.720829518049944</v>
      </c>
      <c r="F181" s="142">
        <v>15.84688228693647</v>
      </c>
      <c r="G181" s="142">
        <v>16.049501801886855</v>
      </c>
      <c r="H181" s="142">
        <v>9874.448118446282</v>
      </c>
      <c r="I181" s="142">
        <v>20.120119017813295</v>
      </c>
      <c r="J181" s="142">
        <v>21067.443616951765</v>
      </c>
      <c r="K181" s="142">
        <v>26249.253754334357</v>
      </c>
      <c r="L181" s="142">
        <v>29479.486412129932</v>
      </c>
      <c r="M181" s="142">
        <v>39121.254083046406</v>
      </c>
      <c r="N181" s="143"/>
      <c r="O181" s="142">
        <v>1.8191648017034017</v>
      </c>
      <c r="P181" s="142">
        <v>3.1260527688865252</v>
      </c>
      <c r="Q181" s="142">
        <v>0.20261951495038344</v>
      </c>
      <c r="R181" s="142">
        <v>9858.3986166443956</v>
      </c>
      <c r="S181" s="142">
        <v>-9854.3279994284694</v>
      </c>
      <c r="T181" s="142">
        <v>21047.323497933954</v>
      </c>
      <c r="U181" s="142">
        <v>5181.8101373825921</v>
      </c>
      <c r="V181" s="142">
        <v>3230.2326577955737</v>
      </c>
      <c r="W181" s="142">
        <v>9641.7676709164771</v>
      </c>
      <c r="X181" s="145"/>
      <c r="Y181" s="148"/>
      <c r="Z181" s="148"/>
      <c r="AA181" s="148"/>
      <c r="AB181" s="148"/>
      <c r="AC181" s="148"/>
      <c r="AD181" s="148"/>
      <c r="AE181" s="148"/>
      <c r="AF181" s="148"/>
    </row>
    <row r="182" spans="1:32">
      <c r="B182" s="6" t="s">
        <v>41</v>
      </c>
      <c r="C182" s="219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3"/>
      <c r="O182" s="142">
        <v>0</v>
      </c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5"/>
      <c r="Y182" s="148"/>
      <c r="Z182" s="148"/>
      <c r="AA182" s="148"/>
      <c r="AB182" s="148"/>
      <c r="AC182" s="148"/>
      <c r="AD182" s="148"/>
      <c r="AE182" s="148"/>
      <c r="AF182" s="148"/>
    </row>
    <row r="183" spans="1:32">
      <c r="B183" s="6" t="s">
        <v>42</v>
      </c>
      <c r="C183" s="219"/>
      <c r="D183" s="142">
        <v>0</v>
      </c>
      <c r="E183" s="142">
        <v>0</v>
      </c>
      <c r="F183" s="142">
        <v>0</v>
      </c>
      <c r="G183" s="142">
        <v>0</v>
      </c>
      <c r="H183" s="142">
        <v>7055.8846076747632</v>
      </c>
      <c r="I183" s="142">
        <v>0</v>
      </c>
      <c r="J183" s="142">
        <v>13340.931545728305</v>
      </c>
      <c r="K183" s="142">
        <v>21074.645907431415</v>
      </c>
      <c r="L183" s="142">
        <v>22317.441938068961</v>
      </c>
      <c r="M183" s="142">
        <v>29616.74109029194</v>
      </c>
      <c r="N183" s="143"/>
      <c r="O183" s="142">
        <v>0</v>
      </c>
      <c r="P183" s="142">
        <v>0</v>
      </c>
      <c r="Q183" s="142">
        <v>0</v>
      </c>
      <c r="R183" s="142">
        <v>7055.8846076747632</v>
      </c>
      <c r="S183" s="142">
        <v>-7055.8846076747632</v>
      </c>
      <c r="T183" s="142">
        <v>13340.931545728305</v>
      </c>
      <c r="U183" s="142">
        <v>7733.7143617031106</v>
      </c>
      <c r="V183" s="142">
        <v>1242.7960306375467</v>
      </c>
      <c r="W183" s="142">
        <v>7299.2991522229804</v>
      </c>
      <c r="X183" s="145"/>
      <c r="Y183" s="148"/>
      <c r="Z183" s="148"/>
      <c r="AA183" s="148"/>
      <c r="AB183" s="148"/>
      <c r="AC183" s="148"/>
      <c r="AD183" s="148"/>
      <c r="AE183" s="148"/>
      <c r="AF183" s="148"/>
    </row>
    <row r="184" spans="1:32">
      <c r="B184" s="6" t="s">
        <v>43</v>
      </c>
      <c r="C184" s="219"/>
      <c r="D184" s="142">
        <v>0</v>
      </c>
      <c r="E184" s="142">
        <v>0</v>
      </c>
      <c r="F184" s="142">
        <v>0</v>
      </c>
      <c r="G184" s="142">
        <v>0</v>
      </c>
      <c r="H184" s="142">
        <v>2247.9657034078782</v>
      </c>
      <c r="I184" s="142">
        <v>0</v>
      </c>
      <c r="J184" s="142">
        <v>6148.9141474761664</v>
      </c>
      <c r="K184" s="142">
        <v>4168.9715856134544</v>
      </c>
      <c r="L184" s="142">
        <v>6374.5897220052148</v>
      </c>
      <c r="M184" s="142">
        <v>8459.5077642576889</v>
      </c>
      <c r="N184" s="143"/>
      <c r="O184" s="142">
        <v>0</v>
      </c>
      <c r="P184" s="142">
        <v>0</v>
      </c>
      <c r="Q184" s="142">
        <v>0</v>
      </c>
      <c r="R184" s="142">
        <v>2247.9657034078782</v>
      </c>
      <c r="S184" s="142">
        <v>-2247.9657034078782</v>
      </c>
      <c r="T184" s="142">
        <v>6148.9141474761664</v>
      </c>
      <c r="U184" s="142">
        <v>-1979.9425618627126</v>
      </c>
      <c r="V184" s="142">
        <v>2205.6181363917608</v>
      </c>
      <c r="W184" s="142">
        <v>2084.9180422524732</v>
      </c>
      <c r="X184" s="145"/>
      <c r="Y184" s="148"/>
      <c r="Z184" s="148"/>
      <c r="AA184" s="148"/>
      <c r="AB184" s="148"/>
      <c r="AC184" s="148"/>
      <c r="AD184" s="148"/>
      <c r="AE184" s="148"/>
      <c r="AF184" s="148"/>
    </row>
    <row r="185" spans="1:32">
      <c r="B185" s="6" t="s">
        <v>44</v>
      </c>
      <c r="C185" s="219"/>
      <c r="D185" s="142">
        <v>10.901664716346543</v>
      </c>
      <c r="E185" s="142">
        <v>12.720829518049944</v>
      </c>
      <c r="F185" s="142">
        <v>15.84688228693647</v>
      </c>
      <c r="G185" s="142">
        <v>16.049501801886855</v>
      </c>
      <c r="H185" s="142">
        <v>5.4344687106259641</v>
      </c>
      <c r="I185" s="142">
        <v>20.120119017813295</v>
      </c>
      <c r="J185" s="142">
        <v>0</v>
      </c>
      <c r="K185" s="142">
        <v>0</v>
      </c>
      <c r="L185" s="142">
        <v>0</v>
      </c>
      <c r="M185" s="142">
        <v>0</v>
      </c>
      <c r="N185" s="143"/>
      <c r="O185" s="142">
        <v>1.8191648017034017</v>
      </c>
      <c r="P185" s="142">
        <v>3.1260527688865252</v>
      </c>
      <c r="Q185" s="142">
        <v>0.20261951495038344</v>
      </c>
      <c r="R185" s="142">
        <v>-10.615033091260889</v>
      </c>
      <c r="S185" s="142">
        <v>14.685650307187331</v>
      </c>
      <c r="T185" s="142">
        <v>-20.120119017813295</v>
      </c>
      <c r="U185" s="142">
        <v>0</v>
      </c>
      <c r="V185" s="142">
        <v>0</v>
      </c>
      <c r="W185" s="142">
        <v>0</v>
      </c>
      <c r="X185" s="145"/>
      <c r="Y185" s="148"/>
      <c r="Z185" s="148"/>
      <c r="AA185" s="148"/>
      <c r="AB185" s="148"/>
      <c r="AC185" s="148"/>
      <c r="AD185" s="148"/>
      <c r="AE185" s="148"/>
      <c r="AF185" s="148"/>
    </row>
    <row r="186" spans="1:32">
      <c r="B186" s="7" t="s">
        <v>45</v>
      </c>
      <c r="C186" s="219"/>
      <c r="D186" s="142">
        <v>9.554295558313127</v>
      </c>
      <c r="E186" s="142">
        <v>11.463065401968008</v>
      </c>
      <c r="F186" s="142">
        <v>13.962051881731409</v>
      </c>
      <c r="G186" s="142">
        <v>13.882935420321532</v>
      </c>
      <c r="H186" s="142">
        <v>5.4344687106259641</v>
      </c>
      <c r="I186" s="142">
        <v>20.120119017813295</v>
      </c>
      <c r="J186" s="142">
        <v>0</v>
      </c>
      <c r="K186" s="142">
        <v>0</v>
      </c>
      <c r="L186" s="142">
        <v>0</v>
      </c>
      <c r="M186" s="142">
        <v>0</v>
      </c>
      <c r="N186" s="143"/>
      <c r="O186" s="142">
        <v>1.9087698436548797</v>
      </c>
      <c r="P186" s="142">
        <v>2.4989864797634</v>
      </c>
      <c r="Q186" s="142">
        <v>-7.9116461409875494E-2</v>
      </c>
      <c r="R186" s="142">
        <v>-8.4484667096955679</v>
      </c>
      <c r="S186" s="142">
        <v>14.685650307187331</v>
      </c>
      <c r="T186" s="142">
        <v>-20.120119017813295</v>
      </c>
      <c r="U186" s="142">
        <v>0</v>
      </c>
      <c r="V186" s="142">
        <v>0</v>
      </c>
      <c r="W186" s="142">
        <v>0</v>
      </c>
      <c r="X186" s="145"/>
      <c r="Y186" s="148"/>
      <c r="Z186" s="148"/>
      <c r="AA186" s="148"/>
      <c r="AB186" s="148"/>
      <c r="AC186" s="148"/>
      <c r="AD186" s="148"/>
      <c r="AE186" s="148"/>
      <c r="AF186" s="148"/>
    </row>
    <row r="187" spans="1:32">
      <c r="B187" s="7" t="s">
        <v>46</v>
      </c>
      <c r="C187" s="219"/>
      <c r="D187" s="142">
        <v>1.3473691580334135</v>
      </c>
      <c r="E187" s="142">
        <v>1.2577641160819362</v>
      </c>
      <c r="F187" s="142">
        <v>1.8848304052050617</v>
      </c>
      <c r="G187" s="142">
        <v>2.1665663815653211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3"/>
      <c r="O187" s="142">
        <v>-8.9605041951477421E-2</v>
      </c>
      <c r="P187" s="142">
        <v>0.62706628912312556</v>
      </c>
      <c r="Q187" s="142">
        <v>0.2817359763602596</v>
      </c>
      <c r="R187" s="142">
        <v>-2.1665663815653211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45"/>
      <c r="Y187" s="148"/>
      <c r="Z187" s="148"/>
      <c r="AA187" s="148"/>
      <c r="AB187" s="148"/>
      <c r="AC187" s="148"/>
      <c r="AD187" s="148"/>
      <c r="AE187" s="148"/>
      <c r="AF187" s="148"/>
    </row>
    <row r="188" spans="1:32">
      <c r="B188" s="6" t="s">
        <v>317</v>
      </c>
      <c r="C188" s="219"/>
      <c r="D188" s="142">
        <v>0</v>
      </c>
      <c r="E188" s="142">
        <v>0</v>
      </c>
      <c r="F188" s="142">
        <v>0</v>
      </c>
      <c r="G188" s="142">
        <v>0</v>
      </c>
      <c r="H188" s="142">
        <v>214.25375277517708</v>
      </c>
      <c r="I188" s="142">
        <v>0</v>
      </c>
      <c r="J188" s="142">
        <v>581.51625777523111</v>
      </c>
      <c r="K188" s="142">
        <v>403.4276077617539</v>
      </c>
      <c r="L188" s="142">
        <v>215.90737823661925</v>
      </c>
      <c r="M188" s="142">
        <v>286.52356029254554</v>
      </c>
      <c r="N188" s="143"/>
      <c r="O188" s="142">
        <v>0</v>
      </c>
      <c r="P188" s="142">
        <v>0</v>
      </c>
      <c r="Q188" s="142">
        <v>0</v>
      </c>
      <c r="R188" s="142">
        <v>214.25375277517708</v>
      </c>
      <c r="S188" s="142">
        <v>-214.25375277517708</v>
      </c>
      <c r="T188" s="142">
        <v>581.51625777523111</v>
      </c>
      <c r="U188" s="142">
        <v>-178.08865001347715</v>
      </c>
      <c r="V188" s="142">
        <v>-187.52022952513468</v>
      </c>
      <c r="W188" s="142">
        <v>70.616182055926302</v>
      </c>
      <c r="X188" s="145"/>
      <c r="Y188" s="148"/>
      <c r="Z188" s="148"/>
      <c r="AA188" s="148"/>
      <c r="AB188" s="148"/>
      <c r="AC188" s="148"/>
      <c r="AD188" s="148"/>
      <c r="AE188" s="148"/>
      <c r="AF188" s="148"/>
    </row>
    <row r="189" spans="1:32">
      <c r="B189" s="6" t="s">
        <v>108</v>
      </c>
      <c r="C189" s="219"/>
      <c r="D189" s="142">
        <v>0</v>
      </c>
      <c r="E189" s="142">
        <v>0</v>
      </c>
      <c r="F189" s="142">
        <v>0</v>
      </c>
      <c r="G189" s="142">
        <v>0</v>
      </c>
      <c r="H189" s="142">
        <v>350.90958587783871</v>
      </c>
      <c r="I189" s="142">
        <v>0</v>
      </c>
      <c r="J189" s="142">
        <v>996.08166597206059</v>
      </c>
      <c r="K189" s="142">
        <v>602.20865352773387</v>
      </c>
      <c r="L189" s="142">
        <v>571.54737381913628</v>
      </c>
      <c r="M189" s="142">
        <v>758.4816682042333</v>
      </c>
      <c r="N189" s="143"/>
      <c r="O189" s="142">
        <v>0</v>
      </c>
      <c r="P189" s="142">
        <v>0</v>
      </c>
      <c r="Q189" s="142">
        <v>0</v>
      </c>
      <c r="R189" s="142">
        <v>350.90958587783871</v>
      </c>
      <c r="S189" s="142">
        <v>-350.90958587783871</v>
      </c>
      <c r="T189" s="142">
        <v>996.08166597206059</v>
      </c>
      <c r="U189" s="142">
        <v>-393.87301244432678</v>
      </c>
      <c r="V189" s="142">
        <v>-30.661279708597622</v>
      </c>
      <c r="W189" s="142">
        <v>186.93429438509702</v>
      </c>
      <c r="X189" s="145"/>
      <c r="Y189" s="148"/>
      <c r="Z189" s="148"/>
      <c r="AA189" s="148"/>
      <c r="AB189" s="148"/>
      <c r="AC189" s="148"/>
      <c r="AD189" s="148"/>
      <c r="AE189" s="148"/>
      <c r="AF189" s="148"/>
    </row>
    <row r="190" spans="1:32">
      <c r="B190" s="6" t="s">
        <v>48</v>
      </c>
      <c r="C190" s="219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3"/>
      <c r="O190" s="142">
        <v>0</v>
      </c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45"/>
      <c r="Y190" s="148"/>
      <c r="Z190" s="148"/>
      <c r="AA190" s="148"/>
      <c r="AB190" s="148"/>
      <c r="AC190" s="148"/>
      <c r="AD190" s="148"/>
      <c r="AE190" s="148"/>
      <c r="AF190" s="148"/>
    </row>
    <row r="191" spans="1:32">
      <c r="B191" s="6" t="s">
        <v>325</v>
      </c>
      <c r="C191" s="219"/>
      <c r="D191" s="142">
        <v>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3"/>
      <c r="O191" s="142">
        <v>0</v>
      </c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45"/>
      <c r="Y191" s="148"/>
      <c r="Z191" s="148"/>
      <c r="AA191" s="148"/>
      <c r="AB191" s="148"/>
      <c r="AC191" s="148"/>
      <c r="AD191" s="148"/>
      <c r="AE191" s="148"/>
      <c r="AF191" s="148"/>
    </row>
    <row r="192" spans="1:32">
      <c r="B192" s="8" t="s">
        <v>101</v>
      </c>
      <c r="C192" s="219"/>
      <c r="D192" s="142">
        <v>0</v>
      </c>
      <c r="E192" s="142">
        <v>0</v>
      </c>
      <c r="F192" s="142">
        <v>0</v>
      </c>
      <c r="G192" s="142">
        <v>0</v>
      </c>
      <c r="H192" s="142">
        <v>0</v>
      </c>
      <c r="I192" s="142">
        <v>0</v>
      </c>
      <c r="J192" s="142">
        <v>0</v>
      </c>
      <c r="K192" s="142">
        <v>0</v>
      </c>
      <c r="L192" s="142">
        <v>0</v>
      </c>
      <c r="M192" s="142">
        <v>0</v>
      </c>
      <c r="N192" s="143"/>
      <c r="O192" s="142">
        <v>0</v>
      </c>
      <c r="P192" s="142">
        <v>0</v>
      </c>
      <c r="Q192" s="142">
        <v>0</v>
      </c>
      <c r="R192" s="142">
        <v>0</v>
      </c>
      <c r="S192" s="142">
        <v>0</v>
      </c>
      <c r="T192" s="142">
        <v>0</v>
      </c>
      <c r="U192" s="142">
        <v>0</v>
      </c>
      <c r="V192" s="142">
        <v>0</v>
      </c>
      <c r="W192" s="142">
        <v>0</v>
      </c>
      <c r="X192" s="145"/>
      <c r="Y192" s="148"/>
      <c r="Z192" s="148"/>
      <c r="AA192" s="148"/>
      <c r="AB192" s="148"/>
      <c r="AC192" s="148"/>
      <c r="AD192" s="148"/>
      <c r="AE192" s="148"/>
      <c r="AF192" s="148"/>
    </row>
    <row r="193" spans="1:32" s="45" customFormat="1">
      <c r="A193" s="38"/>
      <c r="B193" s="31" t="s">
        <v>27</v>
      </c>
      <c r="C193" s="209" t="s">
        <v>300</v>
      </c>
      <c r="D193" s="142">
        <v>1477.9272872046095</v>
      </c>
      <c r="E193" s="139">
        <v>1561.728887035023</v>
      </c>
      <c r="F193" s="139">
        <v>2189.1157843345395</v>
      </c>
      <c r="G193" s="139">
        <v>2246.5944361256666</v>
      </c>
      <c r="H193" s="139">
        <v>8620.2603079377386</v>
      </c>
      <c r="I193" s="139">
        <v>1279.4718127853596</v>
      </c>
      <c r="J193" s="139">
        <v>15864.0703800459</v>
      </c>
      <c r="K193" s="139">
        <v>24421.734390589616</v>
      </c>
      <c r="L193" s="139">
        <v>30436.458682614004</v>
      </c>
      <c r="M193" s="139">
        <v>40391.220418980694</v>
      </c>
      <c r="N193" s="146"/>
      <c r="O193" s="139">
        <v>83.801599830413494</v>
      </c>
      <c r="P193" s="139">
        <v>627.3868972995167</v>
      </c>
      <c r="Q193" s="139">
        <v>57.478651791126723</v>
      </c>
      <c r="R193" s="139">
        <v>6373.6658718120725</v>
      </c>
      <c r="S193" s="139">
        <v>-7340.7884951523783</v>
      </c>
      <c r="T193" s="139">
        <v>14584.59856726054</v>
      </c>
      <c r="U193" s="139">
        <v>8557.6640105437145</v>
      </c>
      <c r="V193" s="139">
        <v>6014.7242920243916</v>
      </c>
      <c r="W193" s="139">
        <v>9954.7617363666923</v>
      </c>
      <c r="X193" s="141"/>
      <c r="Y193" s="140"/>
      <c r="Z193" s="140"/>
      <c r="AA193" s="140"/>
      <c r="AB193" s="140"/>
      <c r="AC193" s="140"/>
      <c r="AD193" s="140"/>
      <c r="AE193" s="140"/>
      <c r="AF193" s="140"/>
    </row>
    <row r="194" spans="1:32">
      <c r="B194" s="3" t="s">
        <v>12</v>
      </c>
      <c r="C194" s="210" t="s">
        <v>301</v>
      </c>
      <c r="D194" s="142">
        <v>179.9483656804037</v>
      </c>
      <c r="E194" s="142">
        <v>255.57990949157565</v>
      </c>
      <c r="F194" s="142">
        <v>306.784987705866</v>
      </c>
      <c r="G194" s="142">
        <v>252.17481699816858</v>
      </c>
      <c r="H194" s="142">
        <v>7978.5750458563807</v>
      </c>
      <c r="I194" s="142">
        <v>420.72069767099151</v>
      </c>
      <c r="J194" s="142">
        <v>14616.124691528619</v>
      </c>
      <c r="K194" s="142">
        <v>23832.369059658584</v>
      </c>
      <c r="L194" s="142">
        <v>30233.244576662226</v>
      </c>
      <c r="M194" s="142">
        <v>40121.54168166974</v>
      </c>
      <c r="N194" s="143"/>
      <c r="O194" s="142">
        <v>75.631543811171966</v>
      </c>
      <c r="P194" s="142">
        <v>51.205078214290324</v>
      </c>
      <c r="Q194" s="142">
        <v>-54.610170707697407</v>
      </c>
      <c r="R194" s="142">
        <v>7726.4002288582124</v>
      </c>
      <c r="S194" s="142">
        <v>-7557.8543481853903</v>
      </c>
      <c r="T194" s="142">
        <v>14195.403993857628</v>
      </c>
      <c r="U194" s="142">
        <v>9216.2443681299628</v>
      </c>
      <c r="V194" s="142">
        <v>6400.8755170036411</v>
      </c>
      <c r="W194" s="142">
        <v>9888.2971050075121</v>
      </c>
      <c r="X194" s="145"/>
      <c r="Y194" s="148"/>
      <c r="Z194" s="148"/>
      <c r="AA194" s="148"/>
      <c r="AB194" s="148"/>
      <c r="AC194" s="148"/>
      <c r="AD194" s="148"/>
      <c r="AE194" s="148"/>
      <c r="AF194" s="148"/>
    </row>
    <row r="195" spans="1:32">
      <c r="B195" s="3" t="s">
        <v>13</v>
      </c>
      <c r="C195" s="210" t="s">
        <v>302</v>
      </c>
      <c r="D195" s="142">
        <v>1297.9789215242058</v>
      </c>
      <c r="E195" s="142">
        <v>1306.1489775434475</v>
      </c>
      <c r="F195" s="142">
        <v>1882.3307966286739</v>
      </c>
      <c r="G195" s="142">
        <v>1994.419619127498</v>
      </c>
      <c r="H195" s="142">
        <v>641.68526208135688</v>
      </c>
      <c r="I195" s="142">
        <v>858.75111511436796</v>
      </c>
      <c r="J195" s="142">
        <v>1247.945688517279</v>
      </c>
      <c r="K195" s="142">
        <v>589.36533093103196</v>
      </c>
      <c r="L195" s="142">
        <v>203.21410595178392</v>
      </c>
      <c r="M195" s="142">
        <v>269.67873731096171</v>
      </c>
      <c r="N195" s="143"/>
      <c r="O195" s="142">
        <v>8.170056019241656</v>
      </c>
      <c r="P195" s="142">
        <v>576.18181908522638</v>
      </c>
      <c r="Q195" s="142">
        <v>112.08882249882421</v>
      </c>
      <c r="R195" s="142">
        <v>-1352.7343570461412</v>
      </c>
      <c r="S195" s="142">
        <v>217.06585303301108</v>
      </c>
      <c r="T195" s="142">
        <v>389.19457340291092</v>
      </c>
      <c r="U195" s="142">
        <v>-658.58035758624692</v>
      </c>
      <c r="V195" s="142">
        <v>-386.15122497924807</v>
      </c>
      <c r="W195" s="142">
        <v>66.464631359177773</v>
      </c>
      <c r="X195" s="145"/>
      <c r="Y195" s="148"/>
      <c r="Z195" s="148"/>
      <c r="AA195" s="148"/>
      <c r="AB195" s="148"/>
      <c r="AC195" s="148"/>
      <c r="AD195" s="148"/>
      <c r="AE195" s="148"/>
      <c r="AF195" s="148"/>
    </row>
    <row r="196" spans="1:32" s="45" customFormat="1" ht="17.25" customHeight="1">
      <c r="A196" s="38"/>
      <c r="B196" s="5" t="s">
        <v>28</v>
      </c>
      <c r="C196" s="209" t="s">
        <v>311</v>
      </c>
      <c r="D196" s="142">
        <v>0</v>
      </c>
      <c r="E196" s="139">
        <v>0</v>
      </c>
      <c r="F196" s="139">
        <v>0</v>
      </c>
      <c r="G196" s="139">
        <v>0</v>
      </c>
      <c r="H196" s="139">
        <v>0</v>
      </c>
      <c r="I196" s="139">
        <v>0</v>
      </c>
      <c r="J196" s="139">
        <v>0</v>
      </c>
      <c r="K196" s="139">
        <v>0</v>
      </c>
      <c r="L196" s="139">
        <v>0</v>
      </c>
      <c r="M196" s="139">
        <v>0</v>
      </c>
      <c r="N196" s="146"/>
      <c r="O196" s="139">
        <v>0</v>
      </c>
      <c r="P196" s="139">
        <v>0</v>
      </c>
      <c r="Q196" s="139">
        <v>0</v>
      </c>
      <c r="R196" s="139">
        <v>0</v>
      </c>
      <c r="S196" s="139">
        <v>0</v>
      </c>
      <c r="T196" s="139">
        <v>0</v>
      </c>
      <c r="U196" s="139">
        <v>0</v>
      </c>
      <c r="V196" s="139">
        <v>0</v>
      </c>
      <c r="W196" s="139">
        <v>0</v>
      </c>
      <c r="X196" s="141"/>
      <c r="Y196" s="140"/>
      <c r="Z196" s="140"/>
      <c r="AA196" s="140"/>
      <c r="AB196" s="140"/>
      <c r="AC196" s="140"/>
      <c r="AD196" s="140"/>
      <c r="AE196" s="140"/>
      <c r="AF196" s="140"/>
    </row>
    <row r="197" spans="1:32">
      <c r="B197" s="3" t="s">
        <v>15</v>
      </c>
      <c r="C197" s="210" t="s">
        <v>303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3"/>
      <c r="O197" s="142">
        <v>0</v>
      </c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5"/>
      <c r="Y197" s="148"/>
      <c r="Z197" s="148"/>
      <c r="AA197" s="148"/>
      <c r="AB197" s="148"/>
      <c r="AC197" s="148"/>
      <c r="AD197" s="148"/>
      <c r="AE197" s="148"/>
      <c r="AF197" s="148"/>
    </row>
    <row r="198" spans="1:32">
      <c r="B198" s="3" t="s">
        <v>16</v>
      </c>
      <c r="C198" s="210" t="s">
        <v>304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3"/>
      <c r="O198" s="142">
        <v>0</v>
      </c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45"/>
      <c r="Y198" s="148"/>
      <c r="Z198" s="148"/>
      <c r="AA198" s="148"/>
      <c r="AB198" s="148"/>
      <c r="AC198" s="148"/>
      <c r="AD198" s="148"/>
      <c r="AE198" s="148"/>
      <c r="AF198" s="148"/>
    </row>
    <row r="199" spans="1:32">
      <c r="B199" s="3" t="s">
        <v>17</v>
      </c>
      <c r="C199" s="210" t="s">
        <v>305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3"/>
      <c r="O199" s="142">
        <v>0</v>
      </c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45"/>
      <c r="Y199" s="148"/>
      <c r="Z199" s="148"/>
      <c r="AA199" s="148"/>
      <c r="AB199" s="148"/>
      <c r="AC199" s="148"/>
      <c r="AD199" s="148"/>
      <c r="AE199" s="148"/>
      <c r="AF199" s="148"/>
    </row>
    <row r="200" spans="1:32">
      <c r="B200" s="4" t="s">
        <v>34</v>
      </c>
      <c r="C200" s="42"/>
      <c r="D200" s="142">
        <v>0</v>
      </c>
      <c r="E200" s="142">
        <v>0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0</v>
      </c>
      <c r="M200" s="142">
        <v>0</v>
      </c>
      <c r="N200" s="143"/>
      <c r="O200" s="142">
        <v>0</v>
      </c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45"/>
      <c r="Y200" s="148"/>
      <c r="Z200" s="148"/>
      <c r="AA200" s="148"/>
      <c r="AB200" s="148"/>
      <c r="AC200" s="148"/>
      <c r="AD200" s="148"/>
      <c r="AE200" s="148"/>
      <c r="AF200" s="148"/>
    </row>
    <row r="201" spans="1:32">
      <c r="B201" s="3" t="s">
        <v>19</v>
      </c>
      <c r="C201" s="210" t="s">
        <v>306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3"/>
      <c r="O201" s="142">
        <v>0</v>
      </c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5"/>
      <c r="Y201" s="148"/>
      <c r="Z201" s="148"/>
      <c r="AA201" s="148"/>
      <c r="AB201" s="148"/>
      <c r="AC201" s="148"/>
      <c r="AD201" s="148"/>
      <c r="AE201" s="148"/>
      <c r="AF201" s="148"/>
    </row>
    <row r="202" spans="1:32">
      <c r="B202" s="3" t="s">
        <v>20</v>
      </c>
      <c r="C202" s="210" t="s">
        <v>307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3"/>
      <c r="O202" s="142">
        <v>0</v>
      </c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5"/>
      <c r="Y202" s="148"/>
      <c r="Z202" s="148"/>
      <c r="AA202" s="148"/>
      <c r="AB202" s="148"/>
      <c r="AC202" s="148"/>
      <c r="AD202" s="148"/>
      <c r="AE202" s="148"/>
      <c r="AF202" s="148"/>
    </row>
    <row r="203" spans="1:32" s="45" customFormat="1">
      <c r="A203" s="38"/>
      <c r="B203" s="5" t="s">
        <v>21</v>
      </c>
      <c r="C203" s="209" t="s">
        <v>308</v>
      </c>
      <c r="D203" s="142">
        <v>33181.514039056194</v>
      </c>
      <c r="E203" s="139">
        <v>42079.225428559585</v>
      </c>
      <c r="F203" s="139">
        <v>51656.185692466963</v>
      </c>
      <c r="G203" s="139">
        <v>45248.691443046941</v>
      </c>
      <c r="H203" s="139">
        <v>52359.119395004825</v>
      </c>
      <c r="I203" s="139">
        <v>91036.180627199923</v>
      </c>
      <c r="J203" s="139">
        <v>108518.76661561409</v>
      </c>
      <c r="K203" s="139">
        <v>18407.126851825997</v>
      </c>
      <c r="L203" s="139">
        <v>62292.714585732982</v>
      </c>
      <c r="M203" s="139">
        <v>48529.420959777723</v>
      </c>
      <c r="N203" s="146"/>
      <c r="O203" s="139">
        <v>8897.7113895033872</v>
      </c>
      <c r="P203" s="139">
        <v>9576.9602639073819</v>
      </c>
      <c r="Q203" s="139">
        <v>-6407.4942494200232</v>
      </c>
      <c r="R203" s="139">
        <v>7110.4279519578822</v>
      </c>
      <c r="S203" s="139">
        <v>38677.061232195105</v>
      </c>
      <c r="T203" s="139">
        <v>17482.585988414168</v>
      </c>
      <c r="U203" s="139">
        <v>-90111.639763788087</v>
      </c>
      <c r="V203" s="139">
        <v>43885.587733906985</v>
      </c>
      <c r="W203" s="139">
        <v>-13763.293625955259</v>
      </c>
      <c r="X203" s="141"/>
      <c r="Y203" s="140"/>
      <c r="Z203" s="140"/>
      <c r="AA203" s="140"/>
      <c r="AB203" s="140"/>
      <c r="AC203" s="140"/>
      <c r="AD203" s="140"/>
      <c r="AE203" s="140"/>
      <c r="AF203" s="140"/>
    </row>
    <row r="204" spans="1:32" s="45" customFormat="1">
      <c r="A204" s="38"/>
      <c r="B204" s="9" t="s">
        <v>94</v>
      </c>
      <c r="C204" s="209" t="s">
        <v>309</v>
      </c>
      <c r="D204" s="142">
        <v>25371.675064238487</v>
      </c>
      <c r="E204" s="139">
        <v>32967.41185156213</v>
      </c>
      <c r="F204" s="139">
        <v>39507.876454622186</v>
      </c>
      <c r="G204" s="139">
        <v>34472.668715106251</v>
      </c>
      <c r="H204" s="139">
        <v>2980.5112501004878</v>
      </c>
      <c r="I204" s="139">
        <v>506.61360001121898</v>
      </c>
      <c r="J204" s="139">
        <v>34659.562015354015</v>
      </c>
      <c r="K204" s="139">
        <v>5127.9959899556507</v>
      </c>
      <c r="L204" s="139">
        <v>5738.1228200331207</v>
      </c>
      <c r="M204" s="139">
        <v>3975.8858735152926</v>
      </c>
      <c r="N204" s="146"/>
      <c r="O204" s="139">
        <v>7595.7367873236417</v>
      </c>
      <c r="P204" s="139">
        <v>6540.4646030600588</v>
      </c>
      <c r="Q204" s="139">
        <v>-5035.2077395159367</v>
      </c>
      <c r="R204" s="139">
        <v>-31492.157465005759</v>
      </c>
      <c r="S204" s="139">
        <v>-2473.8976500892691</v>
      </c>
      <c r="T204" s="139">
        <v>34152.948415342798</v>
      </c>
      <c r="U204" s="139">
        <v>-29531.566025398366</v>
      </c>
      <c r="V204" s="139">
        <v>610.12683007747057</v>
      </c>
      <c r="W204" s="139">
        <v>-1762.2369465178281</v>
      </c>
      <c r="X204" s="141"/>
      <c r="Y204" s="140"/>
      <c r="Z204" s="140"/>
      <c r="AA204" s="140"/>
      <c r="AB204" s="140"/>
      <c r="AC204" s="140"/>
      <c r="AD204" s="140"/>
      <c r="AE204" s="140"/>
      <c r="AF204" s="140"/>
    </row>
    <row r="205" spans="1:32">
      <c r="B205" s="208" t="s">
        <v>40</v>
      </c>
      <c r="C205" s="219"/>
      <c r="D205" s="142">
        <v>24540.775809435985</v>
      </c>
      <c r="E205" s="142">
        <v>31861.685901777673</v>
      </c>
      <c r="F205" s="142">
        <v>38175.989242925374</v>
      </c>
      <c r="G205" s="142">
        <v>33378.521857093656</v>
      </c>
      <c r="H205" s="142">
        <v>1648.8963928241799</v>
      </c>
      <c r="I205" s="142">
        <v>0</v>
      </c>
      <c r="J205" s="142">
        <v>21678.964966656837</v>
      </c>
      <c r="K205" s="142">
        <v>2960.2210168200691</v>
      </c>
      <c r="L205" s="142">
        <v>3385.7274981560608</v>
      </c>
      <c r="M205" s="142">
        <v>2345.9355182315981</v>
      </c>
      <c r="N205" s="143"/>
      <c r="O205" s="142">
        <v>7320.9100923416881</v>
      </c>
      <c r="P205" s="142">
        <v>6314.3033411477008</v>
      </c>
      <c r="Q205" s="142">
        <v>-4797.4673858317201</v>
      </c>
      <c r="R205" s="142">
        <v>-31729.625464269477</v>
      </c>
      <c r="S205" s="142">
        <v>-1648.8963928241799</v>
      </c>
      <c r="T205" s="142">
        <v>21678.964966656837</v>
      </c>
      <c r="U205" s="142">
        <v>-18718.743949836768</v>
      </c>
      <c r="V205" s="142">
        <v>425.50648133599157</v>
      </c>
      <c r="W205" s="142">
        <v>-1039.7919799244626</v>
      </c>
      <c r="X205" s="145"/>
      <c r="Y205" s="148"/>
      <c r="Z205" s="148"/>
      <c r="AA205" s="148"/>
      <c r="AB205" s="148"/>
      <c r="AC205" s="148"/>
      <c r="AD205" s="148"/>
      <c r="AE205" s="148"/>
      <c r="AF205" s="148"/>
    </row>
    <row r="206" spans="1:32">
      <c r="B206" s="6" t="s">
        <v>41</v>
      </c>
      <c r="C206" s="219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3"/>
      <c r="O206" s="142">
        <v>0</v>
      </c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45"/>
      <c r="Y206" s="148"/>
      <c r="Z206" s="148"/>
      <c r="AA206" s="148"/>
      <c r="AB206" s="148"/>
      <c r="AC206" s="148"/>
      <c r="AD206" s="148"/>
      <c r="AE206" s="148"/>
      <c r="AF206" s="148"/>
    </row>
    <row r="207" spans="1:32">
      <c r="B207" s="6" t="s">
        <v>42</v>
      </c>
      <c r="C207" s="219"/>
      <c r="D207" s="142">
        <v>0</v>
      </c>
      <c r="E207" s="142">
        <v>0</v>
      </c>
      <c r="F207" s="142">
        <v>0</v>
      </c>
      <c r="G207" s="142">
        <v>0</v>
      </c>
      <c r="H207" s="142">
        <v>6.9338599719402711E-7</v>
      </c>
      <c r="I207" s="142">
        <v>0</v>
      </c>
      <c r="J207" s="142">
        <v>1.7292871145266837E-5</v>
      </c>
      <c r="K207" s="142">
        <v>0</v>
      </c>
      <c r="L207" s="142">
        <v>1.7377363417151304</v>
      </c>
      <c r="M207" s="142">
        <v>1.2040595138183974</v>
      </c>
      <c r="N207" s="143"/>
      <c r="O207" s="142">
        <v>0</v>
      </c>
      <c r="P207" s="142">
        <v>0</v>
      </c>
      <c r="Q207" s="142">
        <v>0</v>
      </c>
      <c r="R207" s="142">
        <v>6.9338599719402711E-7</v>
      </c>
      <c r="S207" s="142">
        <v>-6.9338599719402711E-7</v>
      </c>
      <c r="T207" s="142">
        <v>1.7292871145266837E-5</v>
      </c>
      <c r="U207" s="142">
        <v>-1.7292871145266837E-5</v>
      </c>
      <c r="V207" s="142">
        <v>1.7377363417151304</v>
      </c>
      <c r="W207" s="142">
        <v>-0.53367682789673287</v>
      </c>
      <c r="X207" s="145"/>
      <c r="Y207" s="148"/>
      <c r="Z207" s="148"/>
      <c r="AA207" s="148"/>
      <c r="AB207" s="148"/>
      <c r="AC207" s="148"/>
      <c r="AD207" s="148"/>
      <c r="AE207" s="148"/>
      <c r="AF207" s="148"/>
    </row>
    <row r="208" spans="1:32">
      <c r="B208" s="6" t="s">
        <v>43</v>
      </c>
      <c r="C208" s="219"/>
      <c r="D208" s="142">
        <v>0</v>
      </c>
      <c r="E208" s="142">
        <v>0</v>
      </c>
      <c r="F208" s="142">
        <v>0</v>
      </c>
      <c r="G208" s="142">
        <v>0</v>
      </c>
      <c r="H208" s="142">
        <v>0</v>
      </c>
      <c r="I208" s="142">
        <v>0</v>
      </c>
      <c r="J208" s="142">
        <v>0</v>
      </c>
      <c r="K208" s="142">
        <v>0</v>
      </c>
      <c r="L208" s="142">
        <v>0</v>
      </c>
      <c r="M208" s="142">
        <v>0</v>
      </c>
      <c r="N208" s="143"/>
      <c r="O208" s="142">
        <v>0</v>
      </c>
      <c r="P208" s="142">
        <v>0</v>
      </c>
      <c r="Q208" s="142">
        <v>0</v>
      </c>
      <c r="R208" s="142">
        <v>0</v>
      </c>
      <c r="S208" s="142">
        <v>0</v>
      </c>
      <c r="T208" s="142">
        <v>0</v>
      </c>
      <c r="U208" s="142">
        <v>0</v>
      </c>
      <c r="V208" s="142">
        <v>0</v>
      </c>
      <c r="W208" s="142">
        <v>0</v>
      </c>
      <c r="X208" s="145"/>
      <c r="Y208" s="148"/>
      <c r="Z208" s="148"/>
      <c r="AA208" s="148"/>
      <c r="AB208" s="148"/>
      <c r="AC208" s="148"/>
      <c r="AD208" s="148"/>
      <c r="AE208" s="148"/>
      <c r="AF208" s="148"/>
    </row>
    <row r="209" spans="1:32">
      <c r="B209" s="6" t="s">
        <v>44</v>
      </c>
      <c r="C209" s="219"/>
      <c r="D209" s="142">
        <v>0</v>
      </c>
      <c r="E209" s="142">
        <v>0</v>
      </c>
      <c r="F209" s="142">
        <v>0</v>
      </c>
      <c r="G209" s="142">
        <v>0</v>
      </c>
      <c r="H209" s="142">
        <v>0.48790910196161008</v>
      </c>
      <c r="I209" s="142">
        <v>0</v>
      </c>
      <c r="J209" s="142">
        <v>6.1722234477820752</v>
      </c>
      <c r="K209" s="142">
        <v>0.91286328111824977</v>
      </c>
      <c r="L209" s="142">
        <v>0.19262871153898109</v>
      </c>
      <c r="M209" s="142">
        <v>0.13347043921183732</v>
      </c>
      <c r="N209" s="143"/>
      <c r="O209" s="142">
        <v>0</v>
      </c>
      <c r="P209" s="142">
        <v>0</v>
      </c>
      <c r="Q209" s="142">
        <v>0</v>
      </c>
      <c r="R209" s="142">
        <v>0.48790910196161008</v>
      </c>
      <c r="S209" s="142">
        <v>-0.48790910196161008</v>
      </c>
      <c r="T209" s="142">
        <v>6.1722234477820752</v>
      </c>
      <c r="U209" s="142">
        <v>-5.259360166663825</v>
      </c>
      <c r="V209" s="142">
        <v>-0.72023456957926868</v>
      </c>
      <c r="W209" s="142">
        <v>-5.9158272327143754E-2</v>
      </c>
      <c r="X209" s="145"/>
      <c r="Y209" s="148"/>
      <c r="Z209" s="148"/>
      <c r="AA209" s="148"/>
      <c r="AB209" s="148"/>
      <c r="AC209" s="148"/>
      <c r="AD209" s="148"/>
      <c r="AE209" s="148"/>
      <c r="AF209" s="148"/>
    </row>
    <row r="210" spans="1:32">
      <c r="B210" s="7" t="s">
        <v>45</v>
      </c>
      <c r="C210" s="219"/>
      <c r="D210" s="142">
        <v>0</v>
      </c>
      <c r="E210" s="142">
        <v>0</v>
      </c>
      <c r="F210" s="142">
        <v>0</v>
      </c>
      <c r="G210" s="142">
        <v>0</v>
      </c>
      <c r="H210" s="142">
        <v>0.25172401559293045</v>
      </c>
      <c r="I210" s="142">
        <v>0</v>
      </c>
      <c r="J210" s="142">
        <v>3.1359930107095604</v>
      </c>
      <c r="K210" s="142">
        <v>0.47833741330642088</v>
      </c>
      <c r="L210" s="142">
        <v>0.19262871153898109</v>
      </c>
      <c r="M210" s="142">
        <v>0.13347043921183732</v>
      </c>
      <c r="N210" s="143"/>
      <c r="O210" s="142">
        <v>0</v>
      </c>
      <c r="P210" s="142">
        <v>0</v>
      </c>
      <c r="Q210" s="142">
        <v>0</v>
      </c>
      <c r="R210" s="142">
        <v>0.25172401559293045</v>
      </c>
      <c r="S210" s="142">
        <v>-0.25172401559293045</v>
      </c>
      <c r="T210" s="142">
        <v>3.1359930107095604</v>
      </c>
      <c r="U210" s="142">
        <v>-2.6576555974031395</v>
      </c>
      <c r="V210" s="142">
        <v>-0.28570870176743979</v>
      </c>
      <c r="W210" s="142">
        <v>-5.9158272327143754E-2</v>
      </c>
      <c r="X210" s="145"/>
      <c r="Y210" s="148"/>
      <c r="Z210" s="148"/>
      <c r="AA210" s="148"/>
      <c r="AB210" s="148"/>
      <c r="AC210" s="148"/>
      <c r="AD210" s="148"/>
      <c r="AE210" s="148"/>
      <c r="AF210" s="148"/>
    </row>
    <row r="211" spans="1:32">
      <c r="B211" s="7" t="s">
        <v>46</v>
      </c>
      <c r="C211" s="219"/>
      <c r="D211" s="142">
        <v>0</v>
      </c>
      <c r="E211" s="142">
        <v>0</v>
      </c>
      <c r="F211" s="142">
        <v>0</v>
      </c>
      <c r="G211" s="142">
        <v>0</v>
      </c>
      <c r="H211" s="142">
        <v>0.23618508636867969</v>
      </c>
      <c r="I211" s="142">
        <v>0</v>
      </c>
      <c r="J211" s="142">
        <v>3.0362304370725157</v>
      </c>
      <c r="K211" s="142">
        <v>0.43452586781182873</v>
      </c>
      <c r="L211" s="142">
        <v>0</v>
      </c>
      <c r="M211" s="142">
        <v>0</v>
      </c>
      <c r="N211" s="143"/>
      <c r="O211" s="142">
        <v>0</v>
      </c>
      <c r="P211" s="142">
        <v>0</v>
      </c>
      <c r="Q211" s="142">
        <v>0</v>
      </c>
      <c r="R211" s="142">
        <v>0.23618508636867969</v>
      </c>
      <c r="S211" s="142">
        <v>-0.23618508636867969</v>
      </c>
      <c r="T211" s="142">
        <v>3.0362304370725157</v>
      </c>
      <c r="U211" s="142">
        <v>-2.6017045692606868</v>
      </c>
      <c r="V211" s="142">
        <v>-0.43452586781182873</v>
      </c>
      <c r="W211" s="142">
        <v>0</v>
      </c>
      <c r="X211" s="145"/>
      <c r="Y211" s="148"/>
      <c r="Z211" s="148"/>
      <c r="AA211" s="148"/>
      <c r="AB211" s="148"/>
      <c r="AC211" s="148"/>
      <c r="AD211" s="148"/>
      <c r="AE211" s="148"/>
      <c r="AF211" s="148"/>
    </row>
    <row r="212" spans="1:32">
      <c r="B212" s="6" t="s">
        <v>317</v>
      </c>
      <c r="C212" s="219"/>
      <c r="D212" s="142">
        <v>920.58964613051376</v>
      </c>
      <c r="E212" s="142">
        <v>1323.1951108792982</v>
      </c>
      <c r="F212" s="142">
        <v>1507.0894313557708</v>
      </c>
      <c r="G212" s="142">
        <v>1132.4197874361214</v>
      </c>
      <c r="H212" s="142">
        <v>0</v>
      </c>
      <c r="I212" s="142">
        <v>0</v>
      </c>
      <c r="J212" s="142">
        <v>0</v>
      </c>
      <c r="K212" s="142">
        <v>0</v>
      </c>
      <c r="L212" s="142">
        <v>0</v>
      </c>
      <c r="M212" s="142">
        <v>0</v>
      </c>
      <c r="N212" s="143"/>
      <c r="O212" s="142">
        <v>402.60546474878447</v>
      </c>
      <c r="P212" s="142">
        <v>183.89432047647264</v>
      </c>
      <c r="Q212" s="142">
        <v>-374.66964391964945</v>
      </c>
      <c r="R212" s="142">
        <v>-1132.4197874361214</v>
      </c>
      <c r="S212" s="142">
        <v>0</v>
      </c>
      <c r="T212" s="142">
        <v>0</v>
      </c>
      <c r="U212" s="142">
        <v>0</v>
      </c>
      <c r="V212" s="142">
        <v>0</v>
      </c>
      <c r="W212" s="142">
        <v>0</v>
      </c>
      <c r="X212" s="145"/>
      <c r="Y212" s="148"/>
      <c r="Z212" s="148"/>
      <c r="AA212" s="148"/>
      <c r="AB212" s="148"/>
      <c r="AC212" s="148"/>
      <c r="AD212" s="148"/>
      <c r="AE212" s="148"/>
      <c r="AF212" s="148"/>
    </row>
    <row r="213" spans="1:32">
      <c r="B213" s="6" t="s">
        <v>108</v>
      </c>
      <c r="C213" s="219"/>
      <c r="D213" s="142">
        <v>2652.9741365872478</v>
      </c>
      <c r="E213" s="142">
        <v>3602.7419454459496</v>
      </c>
      <c r="F213" s="142">
        <v>4190.7820955157276</v>
      </c>
      <c r="G213" s="142">
        <v>3473.5636556817353</v>
      </c>
      <c r="H213" s="142">
        <v>1033.04887574338</v>
      </c>
      <c r="I213" s="142">
        <v>0</v>
      </c>
      <c r="J213" s="142">
        <v>14300.130119487159</v>
      </c>
      <c r="K213" s="142">
        <v>1745.2868911359435</v>
      </c>
      <c r="L213" s="142">
        <v>1964.7384252964396</v>
      </c>
      <c r="M213" s="142">
        <v>1361.3469065208519</v>
      </c>
      <c r="N213" s="143"/>
      <c r="O213" s="142">
        <v>949.76780885870187</v>
      </c>
      <c r="P213" s="142">
        <v>588.04015006977795</v>
      </c>
      <c r="Q213" s="142">
        <v>-717.21843983399231</v>
      </c>
      <c r="R213" s="142">
        <v>-2440.5147799383558</v>
      </c>
      <c r="S213" s="142">
        <v>-1033.04887574338</v>
      </c>
      <c r="T213" s="142">
        <v>14300.130119487159</v>
      </c>
      <c r="U213" s="142">
        <v>-12554.843228351216</v>
      </c>
      <c r="V213" s="142">
        <v>219.45153416049621</v>
      </c>
      <c r="W213" s="142">
        <v>-603.39151877558766</v>
      </c>
      <c r="X213" s="145"/>
      <c r="Y213" s="148"/>
      <c r="Z213" s="148"/>
      <c r="AA213" s="148"/>
      <c r="AB213" s="148"/>
      <c r="AC213" s="148"/>
      <c r="AD213" s="148"/>
      <c r="AE213" s="148"/>
      <c r="AF213" s="148"/>
    </row>
    <row r="214" spans="1:32">
      <c r="B214" s="6" t="s">
        <v>48</v>
      </c>
      <c r="C214" s="219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3"/>
      <c r="O214" s="142">
        <v>0</v>
      </c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45"/>
      <c r="Y214" s="148"/>
      <c r="Z214" s="148"/>
      <c r="AA214" s="148"/>
      <c r="AB214" s="148"/>
      <c r="AC214" s="148"/>
      <c r="AD214" s="148"/>
      <c r="AE214" s="148"/>
      <c r="AF214" s="148"/>
    </row>
    <row r="215" spans="1:32">
      <c r="B215" s="6" t="s">
        <v>325</v>
      </c>
      <c r="C215" s="219"/>
      <c r="D215" s="142">
        <v>20967.212026718225</v>
      </c>
      <c r="E215" s="142">
        <v>26935.748845452425</v>
      </c>
      <c r="F215" s="142">
        <v>32478.117716053872</v>
      </c>
      <c r="G215" s="142">
        <v>28772.538413975799</v>
      </c>
      <c r="H215" s="142">
        <v>615.35960728545217</v>
      </c>
      <c r="I215" s="142">
        <v>0</v>
      </c>
      <c r="J215" s="142">
        <v>7372.6626064290231</v>
      </c>
      <c r="K215" s="142">
        <v>1214.0212624030075</v>
      </c>
      <c r="L215" s="142">
        <v>1419.0587078063672</v>
      </c>
      <c r="M215" s="142">
        <v>983.25108175771584</v>
      </c>
      <c r="N215" s="143"/>
      <c r="O215" s="142">
        <v>5968.5368187341992</v>
      </c>
      <c r="P215" s="142">
        <v>5542.36887060145</v>
      </c>
      <c r="Q215" s="142">
        <v>-3705.5793020780757</v>
      </c>
      <c r="R215" s="142">
        <v>-28157.178806690346</v>
      </c>
      <c r="S215" s="142">
        <v>-615.35960728545217</v>
      </c>
      <c r="T215" s="142">
        <v>7372.6626064290231</v>
      </c>
      <c r="U215" s="142">
        <v>-6158.6413440260148</v>
      </c>
      <c r="V215" s="142">
        <v>205.03744540335961</v>
      </c>
      <c r="W215" s="142">
        <v>-435.80762604865129</v>
      </c>
      <c r="X215" s="145"/>
      <c r="Y215" s="148"/>
      <c r="Z215" s="148"/>
      <c r="AA215" s="148"/>
      <c r="AB215" s="148"/>
      <c r="AC215" s="148"/>
      <c r="AD215" s="148"/>
      <c r="AE215" s="148"/>
      <c r="AF215" s="148"/>
    </row>
    <row r="216" spans="1:32">
      <c r="B216" s="8" t="s">
        <v>101</v>
      </c>
      <c r="C216" s="219"/>
      <c r="D216" s="142">
        <v>830.89925480249894</v>
      </c>
      <c r="E216" s="142">
        <v>1105.725949784452</v>
      </c>
      <c r="F216" s="142">
        <v>1331.8872116968123</v>
      </c>
      <c r="G216" s="142">
        <v>1094.1468580125929</v>
      </c>
      <c r="H216" s="142">
        <v>1331.6148572763082</v>
      </c>
      <c r="I216" s="142">
        <v>506.61360001121898</v>
      </c>
      <c r="J216" s="142">
        <v>12980.597048697184</v>
      </c>
      <c r="K216" s="142">
        <v>2167.7749731355807</v>
      </c>
      <c r="L216" s="142">
        <v>2352.3953218770598</v>
      </c>
      <c r="M216" s="142">
        <v>1629.950355283695</v>
      </c>
      <c r="N216" s="143"/>
      <c r="O216" s="142">
        <v>274.8266949819531</v>
      </c>
      <c r="P216" s="142">
        <v>226.16126191236035</v>
      </c>
      <c r="Q216" s="142">
        <v>-237.74035368421931</v>
      </c>
      <c r="R216" s="142">
        <v>237.46799926371517</v>
      </c>
      <c r="S216" s="142">
        <v>-825.00125726508918</v>
      </c>
      <c r="T216" s="142">
        <v>12473.983448685964</v>
      </c>
      <c r="U216" s="142">
        <v>-10812.822075561602</v>
      </c>
      <c r="V216" s="142">
        <v>184.62034874147903</v>
      </c>
      <c r="W216" s="142">
        <v>-722.44496659336482</v>
      </c>
      <c r="X216" s="145"/>
      <c r="Y216" s="148"/>
      <c r="Z216" s="148"/>
      <c r="AA216" s="148"/>
      <c r="AB216" s="148"/>
      <c r="AC216" s="148"/>
      <c r="AD216" s="148"/>
      <c r="AE216" s="148"/>
      <c r="AF216" s="148"/>
    </row>
    <row r="217" spans="1:32" s="45" customFormat="1" ht="18.75" customHeight="1">
      <c r="A217" s="38"/>
      <c r="B217" s="9" t="s">
        <v>95</v>
      </c>
      <c r="C217" s="209" t="s">
        <v>310</v>
      </c>
      <c r="D217" s="142">
        <v>7809.8389748177142</v>
      </c>
      <c r="E217" s="139">
        <v>9111.8135769974579</v>
      </c>
      <c r="F217" s="139">
        <v>12148.30923784478</v>
      </c>
      <c r="G217" s="139">
        <v>10776.022727940695</v>
      </c>
      <c r="H217" s="139">
        <v>49378.608144904334</v>
      </c>
      <c r="I217" s="139">
        <v>90529.567027188707</v>
      </c>
      <c r="J217" s="139">
        <v>73859.204600260098</v>
      </c>
      <c r="K217" s="139">
        <v>13279.130861870346</v>
      </c>
      <c r="L217" s="139">
        <v>56554.591765699864</v>
      </c>
      <c r="M217" s="139">
        <v>44553.535086262433</v>
      </c>
      <c r="N217" s="146"/>
      <c r="O217" s="139">
        <v>1301.9746021797432</v>
      </c>
      <c r="P217" s="139">
        <v>3036.4956608473221</v>
      </c>
      <c r="Q217" s="139">
        <v>-1372.2865099040846</v>
      </c>
      <c r="R217" s="139">
        <v>38602.585416963644</v>
      </c>
      <c r="S217" s="139">
        <v>41150.958882284365</v>
      </c>
      <c r="T217" s="139">
        <v>-16670.362426928616</v>
      </c>
      <c r="U217" s="139">
        <v>-60580.07373838975</v>
      </c>
      <c r="V217" s="139">
        <v>43275.460903829517</v>
      </c>
      <c r="W217" s="139">
        <v>-12001.056679437432</v>
      </c>
      <c r="X217" s="141"/>
      <c r="Y217" s="140"/>
      <c r="Z217" s="140"/>
      <c r="AA217" s="140"/>
      <c r="AB217" s="140"/>
      <c r="AC217" s="140"/>
      <c r="AD217" s="140"/>
      <c r="AE217" s="140"/>
      <c r="AF217" s="140"/>
    </row>
    <row r="218" spans="1:32">
      <c r="B218" s="208" t="s">
        <v>40</v>
      </c>
      <c r="C218" s="18"/>
      <c r="D218" s="142">
        <v>6648.5615115258252</v>
      </c>
      <c r="E218" s="142">
        <v>7561.1753534987247</v>
      </c>
      <c r="F218" s="142">
        <v>10244.674162290154</v>
      </c>
      <c r="G218" s="142">
        <v>9248.4984477269172</v>
      </c>
      <c r="H218" s="142">
        <v>13670.557246779748</v>
      </c>
      <c r="I218" s="142">
        <v>13912.957509951551</v>
      </c>
      <c r="J218" s="142">
        <v>73785.196904413504</v>
      </c>
      <c r="K218" s="142">
        <v>13267.516725561842</v>
      </c>
      <c r="L218" s="142">
        <v>56511.271343024768</v>
      </c>
      <c r="M218" s="142">
        <v>44523.518814051029</v>
      </c>
      <c r="N218" s="143"/>
      <c r="O218" s="142">
        <v>912.61384197289885</v>
      </c>
      <c r="P218" s="142">
        <v>2683.4988087914285</v>
      </c>
      <c r="Q218" s="142">
        <v>-996.17571456323481</v>
      </c>
      <c r="R218" s="142">
        <v>4422.0587990528302</v>
      </c>
      <c r="S218" s="142">
        <v>242.40026317180252</v>
      </c>
      <c r="T218" s="142">
        <v>59872.239394461962</v>
      </c>
      <c r="U218" s="142">
        <v>-60517.680178851675</v>
      </c>
      <c r="V218" s="142">
        <v>43243.754617462931</v>
      </c>
      <c r="W218" s="142">
        <v>-11987.752528973744</v>
      </c>
      <c r="X218" s="145"/>
      <c r="Y218" s="148"/>
      <c r="Z218" s="148"/>
      <c r="AA218" s="148"/>
      <c r="AB218" s="148"/>
      <c r="AC218" s="148"/>
      <c r="AD218" s="148"/>
      <c r="AE218" s="148"/>
      <c r="AF218" s="148"/>
    </row>
    <row r="219" spans="1:32">
      <c r="B219" s="6" t="s">
        <v>41</v>
      </c>
      <c r="C219" s="18"/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3"/>
      <c r="O219" s="142">
        <v>0</v>
      </c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45"/>
      <c r="Y219" s="148"/>
      <c r="Z219" s="148"/>
      <c r="AA219" s="148"/>
      <c r="AB219" s="148"/>
      <c r="AC219" s="148"/>
      <c r="AD219" s="148"/>
      <c r="AE219" s="148"/>
      <c r="AF219" s="148"/>
    </row>
    <row r="220" spans="1:32">
      <c r="B220" s="6" t="s">
        <v>42</v>
      </c>
      <c r="C220" s="18"/>
      <c r="D220" s="142">
        <v>0</v>
      </c>
      <c r="E220" s="142">
        <v>0</v>
      </c>
      <c r="F220" s="142">
        <v>0</v>
      </c>
      <c r="G220" s="142">
        <v>0</v>
      </c>
      <c r="H220" s="142">
        <v>598.85175963832626</v>
      </c>
      <c r="I220" s="142">
        <v>0</v>
      </c>
      <c r="J220" s="142">
        <v>4940.299178204883</v>
      </c>
      <c r="K220" s="142">
        <v>1241.8091955056695</v>
      </c>
      <c r="L220" s="142">
        <v>8129.8514619630578</v>
      </c>
      <c r="M220" s="142">
        <v>5633.0898788970162</v>
      </c>
      <c r="N220" s="143"/>
      <c r="O220" s="142">
        <v>0</v>
      </c>
      <c r="P220" s="142">
        <v>0</v>
      </c>
      <c r="Q220" s="142">
        <v>0</v>
      </c>
      <c r="R220" s="142">
        <v>598.85175963832626</v>
      </c>
      <c r="S220" s="142">
        <v>-598.85175963832626</v>
      </c>
      <c r="T220" s="142">
        <v>4940.299178204883</v>
      </c>
      <c r="U220" s="142">
        <v>-3698.4899826992132</v>
      </c>
      <c r="V220" s="142">
        <v>6888.0422664573889</v>
      </c>
      <c r="W220" s="142">
        <v>-2496.761583066042</v>
      </c>
      <c r="X220" s="145"/>
      <c r="Y220" s="148"/>
      <c r="Z220" s="148"/>
      <c r="AA220" s="148"/>
      <c r="AB220" s="148"/>
      <c r="AC220" s="148"/>
      <c r="AD220" s="148"/>
      <c r="AE220" s="148"/>
      <c r="AF220" s="148"/>
    </row>
    <row r="221" spans="1:32">
      <c r="B221" s="6" t="s">
        <v>43</v>
      </c>
      <c r="C221" s="18"/>
      <c r="D221" s="142">
        <v>6648.3616959117471</v>
      </c>
      <c r="E221" s="142">
        <v>7560.9888520734185</v>
      </c>
      <c r="F221" s="142">
        <v>10244.350876228948</v>
      </c>
      <c r="G221" s="142">
        <v>9248.2188170579757</v>
      </c>
      <c r="H221" s="142">
        <v>11168.849355497312</v>
      </c>
      <c r="I221" s="142">
        <v>13912.957509951551</v>
      </c>
      <c r="J221" s="142">
        <v>44992.190171203831</v>
      </c>
      <c r="K221" s="142">
        <v>9012.6054460745709</v>
      </c>
      <c r="L221" s="142">
        <v>20164.062062821988</v>
      </c>
      <c r="M221" s="142">
        <v>19338.913943911964</v>
      </c>
      <c r="N221" s="143"/>
      <c r="O221" s="142">
        <v>912.62715616167179</v>
      </c>
      <c r="P221" s="142">
        <v>2683.3620241555282</v>
      </c>
      <c r="Q221" s="142">
        <v>-996.13205917097071</v>
      </c>
      <c r="R221" s="142">
        <v>1920.6305384393361</v>
      </c>
      <c r="S221" s="142">
        <v>2744.1081544542385</v>
      </c>
      <c r="T221" s="142">
        <v>31079.232661252285</v>
      </c>
      <c r="U221" s="142">
        <v>-35979.584725129265</v>
      </c>
      <c r="V221" s="142">
        <v>11151.456616747415</v>
      </c>
      <c r="W221" s="142">
        <v>-825.14811891002182</v>
      </c>
      <c r="X221" s="145"/>
      <c r="Y221" s="148"/>
      <c r="Z221" s="148"/>
      <c r="AA221" s="148"/>
      <c r="AB221" s="148"/>
      <c r="AC221" s="148"/>
      <c r="AD221" s="148"/>
      <c r="AE221" s="148"/>
      <c r="AF221" s="148"/>
    </row>
    <row r="222" spans="1:32">
      <c r="B222" s="6" t="s">
        <v>44</v>
      </c>
      <c r="C222" s="18"/>
      <c r="D222" s="142">
        <v>0</v>
      </c>
      <c r="E222" s="142">
        <v>0</v>
      </c>
      <c r="F222" s="142">
        <v>0</v>
      </c>
      <c r="G222" s="142">
        <v>0</v>
      </c>
      <c r="H222" s="142">
        <v>1856.2735894496975</v>
      </c>
      <c r="I222" s="142">
        <v>0</v>
      </c>
      <c r="J222" s="142">
        <v>23852.707555004796</v>
      </c>
      <c r="K222" s="142">
        <v>2872.5511704533869</v>
      </c>
      <c r="L222" s="142">
        <v>26825.18849689186</v>
      </c>
      <c r="M222" s="142">
        <v>18586.895286873918</v>
      </c>
      <c r="N222" s="143"/>
      <c r="O222" s="142">
        <v>0</v>
      </c>
      <c r="P222" s="142">
        <v>0</v>
      </c>
      <c r="Q222" s="142">
        <v>0</v>
      </c>
      <c r="R222" s="142">
        <v>1856.2735894496975</v>
      </c>
      <c r="S222" s="142">
        <v>-1856.2735894496975</v>
      </c>
      <c r="T222" s="142">
        <v>23852.707555004796</v>
      </c>
      <c r="U222" s="142">
        <v>-20980.15638455141</v>
      </c>
      <c r="V222" s="142">
        <v>23952.637326438475</v>
      </c>
      <c r="W222" s="142">
        <v>-8238.2932100179423</v>
      </c>
      <c r="X222" s="145"/>
      <c r="Y222" s="148"/>
      <c r="Z222" s="148"/>
      <c r="AA222" s="148"/>
      <c r="AB222" s="148"/>
      <c r="AC222" s="148"/>
      <c r="AD222" s="148"/>
      <c r="AE222" s="148"/>
      <c r="AF222" s="148"/>
    </row>
    <row r="223" spans="1:32">
      <c r="B223" s="7" t="s">
        <v>45</v>
      </c>
      <c r="C223" s="18"/>
      <c r="D223" s="142">
        <v>0</v>
      </c>
      <c r="E223" s="142">
        <v>0</v>
      </c>
      <c r="F223" s="142">
        <v>0</v>
      </c>
      <c r="G223" s="142">
        <v>0</v>
      </c>
      <c r="H223" s="142">
        <v>1856.2735894496975</v>
      </c>
      <c r="I223" s="142">
        <v>0</v>
      </c>
      <c r="J223" s="142">
        <v>23852.707555004796</v>
      </c>
      <c r="K223" s="142">
        <v>2872.5511704533869</v>
      </c>
      <c r="L223" s="142">
        <v>26825.18849689186</v>
      </c>
      <c r="M223" s="142">
        <v>18586.895286873918</v>
      </c>
      <c r="N223" s="143"/>
      <c r="O223" s="142">
        <v>0</v>
      </c>
      <c r="P223" s="142">
        <v>0</v>
      </c>
      <c r="Q223" s="142">
        <v>0</v>
      </c>
      <c r="R223" s="142">
        <v>1856.2735894496975</v>
      </c>
      <c r="S223" s="142">
        <v>-1856.2735894496975</v>
      </c>
      <c r="T223" s="142">
        <v>23852.707555004796</v>
      </c>
      <c r="U223" s="142">
        <v>-20980.15638455141</v>
      </c>
      <c r="V223" s="142">
        <v>23952.637326438475</v>
      </c>
      <c r="W223" s="142">
        <v>-8238.2932100179423</v>
      </c>
      <c r="X223" s="145"/>
      <c r="Y223" s="148"/>
      <c r="Z223" s="148"/>
      <c r="AA223" s="148"/>
      <c r="AB223" s="148"/>
      <c r="AC223" s="148"/>
      <c r="AD223" s="148"/>
      <c r="AE223" s="148"/>
      <c r="AF223" s="148"/>
    </row>
    <row r="224" spans="1:32">
      <c r="B224" s="7" t="s">
        <v>46</v>
      </c>
      <c r="C224" s="18"/>
      <c r="D224" s="142">
        <v>0</v>
      </c>
      <c r="E224" s="142">
        <v>0</v>
      </c>
      <c r="F224" s="142">
        <v>0</v>
      </c>
      <c r="G224" s="142">
        <v>0</v>
      </c>
      <c r="H224" s="142">
        <v>0</v>
      </c>
      <c r="I224" s="142">
        <v>0</v>
      </c>
      <c r="J224" s="142">
        <v>0</v>
      </c>
      <c r="K224" s="142">
        <v>0</v>
      </c>
      <c r="L224" s="142">
        <v>0</v>
      </c>
      <c r="M224" s="142">
        <v>0</v>
      </c>
      <c r="N224" s="143"/>
      <c r="O224" s="142">
        <v>0</v>
      </c>
      <c r="P224" s="142">
        <v>0</v>
      </c>
      <c r="Q224" s="142">
        <v>0</v>
      </c>
      <c r="R224" s="142">
        <v>0</v>
      </c>
      <c r="S224" s="142">
        <v>0</v>
      </c>
      <c r="T224" s="142">
        <v>0</v>
      </c>
      <c r="U224" s="142">
        <v>0</v>
      </c>
      <c r="V224" s="142">
        <v>0</v>
      </c>
      <c r="W224" s="142">
        <v>0</v>
      </c>
      <c r="X224" s="145"/>
      <c r="Y224" s="148"/>
      <c r="Z224" s="148"/>
      <c r="AA224" s="148"/>
      <c r="AB224" s="148"/>
      <c r="AC224" s="148"/>
      <c r="AD224" s="148"/>
      <c r="AE224" s="148"/>
      <c r="AF224" s="148"/>
    </row>
    <row r="225" spans="1:32">
      <c r="B225" s="6" t="s">
        <v>317</v>
      </c>
      <c r="C225" s="18"/>
      <c r="D225" s="142">
        <v>0</v>
      </c>
      <c r="E225" s="142">
        <v>0</v>
      </c>
      <c r="F225" s="142">
        <v>0</v>
      </c>
      <c r="G225" s="142">
        <v>0</v>
      </c>
      <c r="H225" s="142">
        <v>0</v>
      </c>
      <c r="I225" s="142">
        <v>0</v>
      </c>
      <c r="J225" s="142">
        <v>0</v>
      </c>
      <c r="K225" s="142">
        <v>0</v>
      </c>
      <c r="L225" s="142">
        <v>0</v>
      </c>
      <c r="M225" s="142">
        <v>0</v>
      </c>
      <c r="N225" s="143"/>
      <c r="O225" s="142">
        <v>0</v>
      </c>
      <c r="P225" s="142">
        <v>0</v>
      </c>
      <c r="Q225" s="142">
        <v>0</v>
      </c>
      <c r="R225" s="142">
        <v>0</v>
      </c>
      <c r="S225" s="142">
        <v>0</v>
      </c>
      <c r="T225" s="142">
        <v>0</v>
      </c>
      <c r="U225" s="142">
        <v>0</v>
      </c>
      <c r="V225" s="142">
        <v>0</v>
      </c>
      <c r="W225" s="142">
        <v>0</v>
      </c>
      <c r="X225" s="145"/>
      <c r="Y225" s="148"/>
      <c r="Z225" s="148"/>
      <c r="AA225" s="148"/>
      <c r="AB225" s="148"/>
      <c r="AC225" s="148"/>
      <c r="AD225" s="148"/>
      <c r="AE225" s="148"/>
      <c r="AF225" s="148"/>
    </row>
    <row r="226" spans="1:32">
      <c r="B226" s="6" t="s">
        <v>108</v>
      </c>
      <c r="C226" s="18"/>
      <c r="D226" s="142">
        <v>0</v>
      </c>
      <c r="E226" s="142">
        <v>0</v>
      </c>
      <c r="F226" s="142">
        <v>0</v>
      </c>
      <c r="G226" s="142">
        <v>0</v>
      </c>
      <c r="H226" s="142">
        <v>0</v>
      </c>
      <c r="I226" s="142">
        <v>0</v>
      </c>
      <c r="J226" s="142">
        <v>0</v>
      </c>
      <c r="K226" s="142">
        <v>0</v>
      </c>
      <c r="L226" s="142">
        <v>163.46765673069393</v>
      </c>
      <c r="M226" s="142">
        <v>113.2650463498552</v>
      </c>
      <c r="N226" s="143"/>
      <c r="O226" s="142">
        <v>0</v>
      </c>
      <c r="P226" s="142">
        <v>0</v>
      </c>
      <c r="Q226" s="142">
        <v>0</v>
      </c>
      <c r="R226" s="142">
        <v>0</v>
      </c>
      <c r="S226" s="142">
        <v>0</v>
      </c>
      <c r="T226" s="142">
        <v>0</v>
      </c>
      <c r="U226" s="142">
        <v>0</v>
      </c>
      <c r="V226" s="142">
        <v>163.46765673069393</v>
      </c>
      <c r="W226" s="142">
        <v>-50.202610380838728</v>
      </c>
      <c r="X226" s="145"/>
      <c r="Y226" s="148"/>
      <c r="Z226" s="148"/>
      <c r="AA226" s="148"/>
      <c r="AB226" s="148"/>
      <c r="AC226" s="148"/>
      <c r="AD226" s="148"/>
      <c r="AE226" s="148"/>
      <c r="AF226" s="148"/>
    </row>
    <row r="227" spans="1:32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3"/>
      <c r="O227" s="142">
        <v>0</v>
      </c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45"/>
      <c r="Y227" s="148"/>
      <c r="Z227" s="148"/>
      <c r="AA227" s="148"/>
      <c r="AB227" s="148"/>
      <c r="AC227" s="148"/>
      <c r="AD227" s="148"/>
      <c r="AE227" s="148"/>
      <c r="AF227" s="148"/>
    </row>
    <row r="228" spans="1:32">
      <c r="B228" s="6" t="s">
        <v>325</v>
      </c>
      <c r="C228" s="18"/>
      <c r="D228" s="142">
        <v>0.19981561407892964</v>
      </c>
      <c r="E228" s="142">
        <v>0.18650142530529915</v>
      </c>
      <c r="F228" s="142">
        <v>0.32328606120534648</v>
      </c>
      <c r="G228" s="142">
        <v>0.27963066894175226</v>
      </c>
      <c r="H228" s="142">
        <v>46.582542194410983</v>
      </c>
      <c r="I228" s="142">
        <v>0</v>
      </c>
      <c r="J228" s="142">
        <v>0</v>
      </c>
      <c r="K228" s="142">
        <v>140.55091352821682</v>
      </c>
      <c r="L228" s="142">
        <v>1228.7016646171753</v>
      </c>
      <c r="M228" s="142">
        <v>851.35465801827411</v>
      </c>
      <c r="N228" s="143"/>
      <c r="O228" s="142">
        <v>-1.3314188773630508E-2</v>
      </c>
      <c r="P228" s="142">
        <v>0.1367846359000473</v>
      </c>
      <c r="Q228" s="142">
        <v>-4.3655392263594217E-2</v>
      </c>
      <c r="R228" s="142">
        <v>46.302911525469227</v>
      </c>
      <c r="S228" s="142">
        <v>-46.582542194410983</v>
      </c>
      <c r="T228" s="142">
        <v>0</v>
      </c>
      <c r="U228" s="142">
        <v>140.55091352821682</v>
      </c>
      <c r="V228" s="142">
        <v>1088.1507510889585</v>
      </c>
      <c r="W228" s="142">
        <v>-377.34700659890132</v>
      </c>
      <c r="X228" s="145"/>
      <c r="Y228" s="148"/>
      <c r="Z228" s="148"/>
      <c r="AA228" s="148"/>
      <c r="AB228" s="148"/>
      <c r="AC228" s="148"/>
      <c r="AD228" s="148"/>
      <c r="AE228" s="148"/>
      <c r="AF228" s="148"/>
    </row>
    <row r="229" spans="1:32">
      <c r="B229" s="8" t="s">
        <v>101</v>
      </c>
      <c r="C229" s="18"/>
      <c r="D229" s="142">
        <v>1161.2774632918888</v>
      </c>
      <c r="E229" s="142">
        <v>1550.6382234987334</v>
      </c>
      <c r="F229" s="142">
        <v>1903.6350755546273</v>
      </c>
      <c r="G229" s="142">
        <v>1527.5242802137768</v>
      </c>
      <c r="H229" s="142">
        <v>35708.050898124588</v>
      </c>
      <c r="I229" s="142">
        <v>76616.609517237157</v>
      </c>
      <c r="J229" s="142">
        <v>74.007695846578983</v>
      </c>
      <c r="K229" s="142">
        <v>11.614136308502305</v>
      </c>
      <c r="L229" s="142">
        <v>43.320422675093127</v>
      </c>
      <c r="M229" s="142">
        <v>30.016272211409404</v>
      </c>
      <c r="N229" s="143"/>
      <c r="O229" s="142">
        <v>389.36076020684442</v>
      </c>
      <c r="P229" s="142">
        <v>352.99685205589401</v>
      </c>
      <c r="Q229" s="142">
        <v>-376.11079534085047</v>
      </c>
      <c r="R229" s="142">
        <v>34180.526617910815</v>
      </c>
      <c r="S229" s="142">
        <v>40908.558619112569</v>
      </c>
      <c r="T229" s="142">
        <v>-76542.601821390577</v>
      </c>
      <c r="U229" s="142">
        <v>-62.39355953807668</v>
      </c>
      <c r="V229" s="142">
        <v>31.706286366590824</v>
      </c>
      <c r="W229" s="142">
        <v>-13.304150463683722</v>
      </c>
      <c r="X229" s="145"/>
      <c r="Y229" s="148"/>
      <c r="Z229" s="148"/>
      <c r="AA229" s="148"/>
      <c r="AB229" s="148"/>
      <c r="AC229" s="148"/>
      <c r="AD229" s="148"/>
      <c r="AE229" s="148"/>
      <c r="AF229" s="148"/>
    </row>
    <row r="230" spans="1:32" s="45" customFormat="1">
      <c r="A230" s="38"/>
      <c r="B230" s="5" t="s">
        <v>29</v>
      </c>
      <c r="C230" s="2"/>
      <c r="D230" s="142">
        <v>0</v>
      </c>
      <c r="E230" s="139">
        <v>0</v>
      </c>
      <c r="F230" s="139">
        <v>0</v>
      </c>
      <c r="G230" s="139">
        <v>0</v>
      </c>
      <c r="H230" s="139">
        <v>0</v>
      </c>
      <c r="I230" s="139">
        <v>0</v>
      </c>
      <c r="J230" s="139">
        <v>0</v>
      </c>
      <c r="K230" s="139">
        <v>0</v>
      </c>
      <c r="L230" s="139">
        <v>0</v>
      </c>
      <c r="M230" s="139">
        <v>0</v>
      </c>
      <c r="N230" s="146"/>
      <c r="O230" s="139">
        <v>0</v>
      </c>
      <c r="P230" s="139">
        <v>0</v>
      </c>
      <c r="Q230" s="139">
        <v>0</v>
      </c>
      <c r="R230" s="139">
        <v>0</v>
      </c>
      <c r="S230" s="139">
        <v>0</v>
      </c>
      <c r="T230" s="139">
        <v>0</v>
      </c>
      <c r="U230" s="139">
        <v>0</v>
      </c>
      <c r="V230" s="139">
        <v>0</v>
      </c>
      <c r="W230" s="139">
        <v>0</v>
      </c>
      <c r="X230" s="141"/>
      <c r="Y230" s="140"/>
      <c r="Z230" s="140"/>
      <c r="AA230" s="140"/>
      <c r="AB230" s="140"/>
      <c r="AC230" s="140"/>
      <c r="AD230" s="140"/>
      <c r="AE230" s="140"/>
      <c r="AF230" s="140"/>
    </row>
    <row r="231" spans="1:32" s="45" customFormat="1">
      <c r="A231" s="38"/>
      <c r="B231" s="5" t="s">
        <v>96</v>
      </c>
      <c r="C231" s="2"/>
      <c r="D231" s="142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46"/>
      <c r="O231" s="139">
        <v>0</v>
      </c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41"/>
      <c r="Y231" s="140"/>
      <c r="Z231" s="140"/>
      <c r="AA231" s="140"/>
      <c r="AB231" s="140"/>
      <c r="AC231" s="140"/>
      <c r="AD231" s="140"/>
      <c r="AE231" s="140"/>
      <c r="AF231" s="140"/>
    </row>
    <row r="232" spans="1:32" s="45" customFormat="1">
      <c r="A232" s="38"/>
      <c r="B232" s="5" t="s">
        <v>100</v>
      </c>
      <c r="C232" s="2"/>
      <c r="D232" s="142">
        <v>334351.32097537408</v>
      </c>
      <c r="E232" s="139">
        <v>400681.1958548369</v>
      </c>
      <c r="F232" s="139">
        <v>472013.47367778397</v>
      </c>
      <c r="G232" s="139">
        <v>495852.44990537502</v>
      </c>
      <c r="H232" s="139">
        <v>572950.93841075234</v>
      </c>
      <c r="I232" s="139">
        <v>710492.65231414756</v>
      </c>
      <c r="J232" s="139">
        <v>853719.71041708998</v>
      </c>
      <c r="K232" s="139">
        <v>973340.93975327699</v>
      </c>
      <c r="L232" s="139">
        <v>1047234.0817808362</v>
      </c>
      <c r="M232" s="139">
        <v>1114099.7764819341</v>
      </c>
      <c r="N232" s="146"/>
      <c r="O232" s="139">
        <v>66329.874879462848</v>
      </c>
      <c r="P232" s="139">
        <v>71332.277822947071</v>
      </c>
      <c r="Q232" s="139">
        <v>23838.976227591047</v>
      </c>
      <c r="R232" s="139">
        <v>77098.488505377289</v>
      </c>
      <c r="S232" s="139">
        <v>137541.71390339526</v>
      </c>
      <c r="T232" s="139">
        <v>143227.05810294248</v>
      </c>
      <c r="U232" s="139">
        <v>119621.22933618703</v>
      </c>
      <c r="V232" s="139">
        <v>73893.142027559225</v>
      </c>
      <c r="W232" s="139">
        <v>66865.694701097891</v>
      </c>
      <c r="X232" s="141"/>
      <c r="Y232" s="140"/>
      <c r="Z232" s="140"/>
      <c r="AA232" s="140"/>
      <c r="AB232" s="140"/>
      <c r="AC232" s="140"/>
      <c r="AD232" s="140"/>
      <c r="AE232" s="140"/>
      <c r="AF232" s="140"/>
    </row>
  </sheetData>
  <mergeCells count="8">
    <mergeCell ref="D3:M3"/>
    <mergeCell ref="D4:M4"/>
    <mergeCell ref="D120:M120"/>
    <mergeCell ref="D121:M121"/>
    <mergeCell ref="O3:W3"/>
    <mergeCell ref="O4:W4"/>
    <mergeCell ref="O120:W120"/>
    <mergeCell ref="O121:W121"/>
  </mergeCells>
  <hyperlinks>
    <hyperlink ref="A1" location="Index!A1" display="Index" xr:uid="{3C546A74-D0A5-4E6F-8CE7-D4A2214D32C0}"/>
  </hyperlinks>
  <pageMargins left="0.7" right="0.7" top="0.75" bottom="0.75" header="0.3" footer="0.3"/>
  <pageSetup scale="2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65</vt:i4>
      </vt:variant>
      <vt:variant>
        <vt:lpstr>Named Ranges</vt:lpstr>
      </vt:variant>
      <vt:variant>
        <vt:i4>4</vt:i4>
      </vt:variant>
    </vt:vector>
  </HeadingPairs>
  <TitlesOfParts>
    <vt:vector size="69" baseType="lpstr">
      <vt:lpstr>Index</vt:lpstr>
      <vt:lpstr>Summary</vt:lpstr>
      <vt:lpstr>St 1</vt:lpstr>
      <vt:lpstr>St 1.1</vt:lpstr>
      <vt:lpstr>St 1.2</vt:lpstr>
      <vt:lpstr>St 1.2.1</vt:lpstr>
      <vt:lpstr>St 1.2.2</vt:lpstr>
      <vt:lpstr>St 1.2.3</vt:lpstr>
      <vt:lpstr>St 1.2.4</vt:lpstr>
      <vt:lpstr>St 1.3</vt:lpstr>
      <vt:lpstr>St 1.3.1</vt:lpstr>
      <vt:lpstr>St 1.3.2</vt:lpstr>
      <vt:lpstr>St 1.3.3</vt:lpstr>
      <vt:lpstr>St 1.3.4</vt:lpstr>
      <vt:lpstr>St 1.3.5</vt:lpstr>
      <vt:lpstr>St 1.3.6</vt:lpstr>
      <vt:lpstr>St 1.3.6.1</vt:lpstr>
      <vt:lpstr>St 1.3.6.2</vt:lpstr>
      <vt:lpstr>St 1.3.7</vt:lpstr>
      <vt:lpstr>St 1.3.7.1</vt:lpstr>
      <vt:lpstr>St 1.3.7.2</vt:lpstr>
      <vt:lpstr>St 2</vt:lpstr>
      <vt:lpstr>St 2.1</vt:lpstr>
      <vt:lpstr>St 2.1.1</vt:lpstr>
      <vt:lpstr>St 2.1.2</vt:lpstr>
      <vt:lpstr>St 2.1.3</vt:lpstr>
      <vt:lpstr>St 2.2</vt:lpstr>
      <vt:lpstr>St 3</vt:lpstr>
      <vt:lpstr>St 3.1</vt:lpstr>
      <vt:lpstr>St 3.2</vt:lpstr>
      <vt:lpstr>St 4</vt:lpstr>
      <vt:lpstr>St 5</vt:lpstr>
      <vt:lpstr>S 6.1</vt:lpstr>
      <vt:lpstr>S 6.2</vt:lpstr>
      <vt:lpstr>S 6.3</vt:lpstr>
      <vt:lpstr>S 6.4</vt:lpstr>
      <vt:lpstr>S 6.5</vt:lpstr>
      <vt:lpstr>S 6.6</vt:lpstr>
      <vt:lpstr>S 6.7</vt:lpstr>
      <vt:lpstr>S 6.8</vt:lpstr>
      <vt:lpstr>S 6.9</vt:lpstr>
      <vt:lpstr>S 6.10</vt:lpstr>
      <vt:lpstr>S 7.1</vt:lpstr>
      <vt:lpstr>S 7.2</vt:lpstr>
      <vt:lpstr>S 7.3</vt:lpstr>
      <vt:lpstr>S 7.4</vt:lpstr>
      <vt:lpstr>S 7.5</vt:lpstr>
      <vt:lpstr>S 7.6</vt:lpstr>
      <vt:lpstr>S 7.7</vt:lpstr>
      <vt:lpstr>S 7.8</vt:lpstr>
      <vt:lpstr>S 7.9</vt:lpstr>
      <vt:lpstr>S 7.10</vt:lpstr>
      <vt:lpstr>S 8.1</vt:lpstr>
      <vt:lpstr>S 8.2</vt:lpstr>
      <vt:lpstr>S 8.3</vt:lpstr>
      <vt:lpstr>S 8.4</vt:lpstr>
      <vt:lpstr>S 8.5</vt:lpstr>
      <vt:lpstr>S 8.6</vt:lpstr>
      <vt:lpstr>S 8.7</vt:lpstr>
      <vt:lpstr>S 9.1</vt:lpstr>
      <vt:lpstr>S 9.2</vt:lpstr>
      <vt:lpstr>S 9.3</vt:lpstr>
      <vt:lpstr>S 9.4</vt:lpstr>
      <vt:lpstr>S 9.5</vt:lpstr>
      <vt:lpstr>S 9.6</vt:lpstr>
      <vt:lpstr>Index!Print_Area</vt:lpstr>
      <vt:lpstr>'St 1'!Print_Area</vt:lpstr>
      <vt:lpstr>'St 2.1.1'!Print_Area</vt:lpstr>
      <vt:lpstr>'St 3.2'!Print_Area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akshukla</dc:creator>
  <cp:lastModifiedBy>Ishu Thakur</cp:lastModifiedBy>
  <cp:lastPrinted>2023-02-20T07:31:18Z</cp:lastPrinted>
  <dcterms:created xsi:type="dcterms:W3CDTF">2016-04-25T12:41:38Z</dcterms:created>
  <dcterms:modified xsi:type="dcterms:W3CDTF">2023-03-23T06:20:15Z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DMCEIC_owner">
    <vt:lpwstr>kunalpriyadarshi@rbi.org.in</vt:lpwstr>
  </property>
  <property fmtid="{D5CDD505-2E9C-101B-9397-08002B2CF9AE}" pid="3" name="CDMCEIC_ownerFullName">
    <vt:lpwstr>Set6 - COVID 19</vt:lpwstr>
  </property>
  <property fmtid="{D5CDD505-2E9C-101B-9397-08002B2CF9AE}" pid="4" name="CDMCEIC_readOnly">
    <vt:lpwstr>False</vt:lpwstr>
  </property>
  <property fmtid="{D5CDD505-2E9C-101B-9397-08002B2CF9AE}" pid="5" name="CDMCEIC_description">
    <vt:lpwstr/>
  </property>
</Properties>
</file>